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garcg\Desktop\Base datos Igualdad\Alumnos\"/>
    </mc:Choice>
  </mc:AlternateContent>
  <bookViews>
    <workbookView xWindow="0" yWindow="0" windowWidth="14370" windowHeight="10770" activeTab="1"/>
  </bookViews>
  <sheets>
    <sheet name="Graficos Premios" sheetId="6" r:id="rId1"/>
    <sheet name="PREMIOS" sheetId="3" r:id="rId2"/>
    <sheet name="PREMIOS_DOCTORADO" sheetId="8" r:id="rId3"/>
    <sheet name="PREMIOS_GRADOS" sheetId="9" r:id="rId4"/>
    <sheet name="PREMIOS_MASTER" sheetId="10" r:id="rId5"/>
    <sheet name="PREMIOS_OTROS" sheetId="11" r:id="rId6"/>
    <sheet name="PREMIOS_TITULACIONES_ANTIGUAS" sheetId="12" r:id="rId7"/>
  </sheets>
  <functionGroups builtInGroupCount="18"/>
  <externalReferences>
    <externalReference r:id="rId8"/>
    <externalReference r:id="rId9"/>
    <externalReference r:id="rId10"/>
    <externalReference r:id="rId11"/>
    <externalReference r:id="rId12"/>
    <externalReference r:id="rId13"/>
  </externalReferences>
  <calcPr calcId="162913" iterate="1"/>
</workbook>
</file>

<file path=xl/calcChain.xml><?xml version="1.0" encoding="utf-8"?>
<calcChain xmlns="http://schemas.openxmlformats.org/spreadsheetml/2006/main">
  <c r="BF182" i="3" l="1"/>
  <c r="BE72" i="3"/>
  <c r="BE136" i="3"/>
  <c r="BE200" i="3"/>
  <c r="BD68" i="3"/>
  <c r="BD110" i="3"/>
  <c r="BD142" i="3"/>
  <c r="BD174" i="3"/>
  <c r="BB56" i="3"/>
  <c r="BB88" i="3"/>
  <c r="BB120" i="3"/>
  <c r="BB152" i="3"/>
  <c r="BB184" i="3"/>
  <c r="AZ70" i="3"/>
  <c r="AZ86" i="3"/>
  <c r="AZ102" i="3"/>
  <c r="AZ118" i="3"/>
  <c r="AZ134" i="3"/>
  <c r="AZ150" i="3"/>
  <c r="AZ166" i="3"/>
  <c r="AZ182" i="3"/>
  <c r="AZ198" i="3"/>
  <c r="AY18" i="3"/>
  <c r="AY34" i="3"/>
  <c r="AY50" i="3"/>
  <c r="AX14" i="3"/>
  <c r="AX30" i="3"/>
  <c r="AX46" i="3"/>
  <c r="AW60" i="3"/>
  <c r="AW76" i="3"/>
  <c r="AW92" i="3"/>
  <c r="AW108" i="3"/>
  <c r="AW124" i="3"/>
  <c r="AW140" i="3"/>
  <c r="AW156" i="3"/>
  <c r="AW172" i="3"/>
  <c r="AW188" i="3"/>
  <c r="AV8" i="3"/>
  <c r="AV24" i="3"/>
  <c r="AV40" i="3"/>
  <c r="AU14" i="3"/>
  <c r="AU22" i="3"/>
  <c r="AU30" i="3"/>
  <c r="AU38" i="3"/>
  <c r="AU46" i="3"/>
  <c r="AT60" i="3"/>
  <c r="AT68" i="3"/>
  <c r="AT76" i="3"/>
  <c r="AT84" i="3"/>
  <c r="AT92" i="3"/>
  <c r="AT100" i="3"/>
  <c r="AT108" i="3"/>
  <c r="AT116" i="3"/>
  <c r="AT124" i="3"/>
  <c r="AT132" i="3"/>
  <c r="AT140" i="3"/>
  <c r="AT148" i="3"/>
  <c r="AT156" i="3"/>
  <c r="AT164" i="3"/>
  <c r="AT172" i="3"/>
  <c r="AT180" i="3"/>
  <c r="AT188" i="3"/>
  <c r="AT196" i="3"/>
  <c r="AS8" i="3"/>
  <c r="AS16" i="3"/>
  <c r="AS24" i="3"/>
  <c r="AS32" i="3"/>
  <c r="AS40" i="3"/>
  <c r="AS48" i="3"/>
  <c r="AR12" i="3"/>
  <c r="AR20" i="3"/>
  <c r="AR28" i="3"/>
  <c r="AR36" i="3"/>
  <c r="AR44" i="3"/>
  <c r="AR52" i="3"/>
  <c r="AQ58" i="3"/>
  <c r="AQ66" i="3"/>
  <c r="AQ74" i="3"/>
  <c r="AQ82" i="3"/>
  <c r="AQ90" i="3"/>
  <c r="AQ98" i="3"/>
  <c r="AQ106" i="3"/>
  <c r="AQ114" i="3"/>
  <c r="AQ122" i="3"/>
  <c r="AQ130" i="3"/>
  <c r="AQ138" i="3"/>
  <c r="AQ146" i="3"/>
  <c r="AQ154" i="3"/>
  <c r="AQ162" i="3"/>
  <c r="AQ170" i="3"/>
  <c r="AQ178" i="3"/>
  <c r="AQ186" i="3"/>
  <c r="AQ194" i="3"/>
  <c r="AP6" i="3"/>
  <c r="AP14" i="3"/>
  <c r="AP22" i="3"/>
  <c r="AP30" i="3"/>
  <c r="AP38" i="3"/>
  <c r="AP46" i="3"/>
  <c r="AO10" i="3"/>
  <c r="AO18" i="3"/>
  <c r="AO26" i="3"/>
  <c r="AO34" i="3"/>
  <c r="AO42" i="3"/>
  <c r="AO50" i="3"/>
  <c r="AN56" i="3"/>
  <c r="AN64" i="3"/>
  <c r="AN72" i="3"/>
  <c r="AN80" i="3"/>
  <c r="AN88" i="3"/>
  <c r="AN96" i="3"/>
  <c r="AN104" i="3"/>
  <c r="AN112" i="3"/>
  <c r="AN120" i="3"/>
  <c r="AN128" i="3"/>
  <c r="AN136" i="3"/>
  <c r="AN144" i="3"/>
  <c r="AN152" i="3"/>
  <c r="AN160" i="3"/>
  <c r="AN168" i="3"/>
  <c r="AN176" i="3"/>
  <c r="AN184" i="3"/>
  <c r="AN192" i="3"/>
  <c r="AN200" i="3"/>
  <c r="AM12" i="3"/>
  <c r="AM20" i="3"/>
  <c r="AM28" i="3"/>
  <c r="AM36" i="3"/>
  <c r="AM44" i="3"/>
  <c r="AM52" i="3"/>
  <c r="AL8" i="3"/>
  <c r="AL16" i="3"/>
  <c r="AL24" i="3"/>
  <c r="AL32" i="3"/>
  <c r="AL40" i="3"/>
  <c r="AL48" i="3"/>
  <c r="AK62" i="3"/>
  <c r="AK70" i="3"/>
  <c r="AK78" i="3"/>
  <c r="AK86" i="3"/>
  <c r="AK94" i="3"/>
  <c r="AK102" i="3"/>
  <c r="AK110" i="3"/>
  <c r="AK118" i="3"/>
  <c r="AK126" i="3"/>
  <c r="AK134" i="3"/>
  <c r="AK142" i="3"/>
  <c r="AK150" i="3"/>
  <c r="AK158" i="3"/>
  <c r="AK166" i="3"/>
  <c r="AK174" i="3"/>
  <c r="AK182" i="3"/>
  <c r="AK190" i="3"/>
  <c r="AK198" i="3"/>
  <c r="AJ10" i="3"/>
  <c r="AJ18" i="3"/>
  <c r="AJ26" i="3"/>
  <c r="AJ34" i="3"/>
  <c r="AJ42" i="3"/>
  <c r="AJ50" i="3"/>
  <c r="AJ104" i="3"/>
  <c r="AJ108" i="3"/>
  <c r="AJ112" i="3"/>
  <c r="AJ116" i="3"/>
  <c r="AJ120" i="3"/>
  <c r="AJ124" i="3"/>
  <c r="AJ128" i="3"/>
  <c r="AJ132" i="3"/>
  <c r="AJ136" i="3"/>
  <c r="AJ140" i="3"/>
  <c r="AJ144" i="3"/>
  <c r="AJ148" i="3"/>
  <c r="AJ152" i="3"/>
  <c r="AJ156" i="3"/>
  <c r="AJ160" i="3"/>
  <c r="AJ164" i="3"/>
  <c r="AJ168" i="3"/>
  <c r="AJ172" i="3"/>
  <c r="AJ176" i="3"/>
  <c r="AJ180" i="3"/>
  <c r="AJ184" i="3"/>
  <c r="AJ188" i="3"/>
  <c r="AJ192" i="3"/>
  <c r="AJ196" i="3"/>
  <c r="AJ200" i="3"/>
  <c r="AI56" i="3"/>
  <c r="AI60" i="3"/>
  <c r="AI64" i="3"/>
  <c r="AI68" i="3"/>
  <c r="AI72" i="3"/>
  <c r="AI76" i="3"/>
  <c r="AI80" i="3"/>
  <c r="AI84" i="3"/>
  <c r="AI88" i="3"/>
  <c r="AI92" i="3"/>
  <c r="AI96" i="3"/>
  <c r="AI100" i="3"/>
  <c r="AI104" i="3"/>
  <c r="AI108" i="3"/>
  <c r="AI112" i="3"/>
  <c r="AI116" i="3"/>
  <c r="AI120" i="3"/>
  <c r="AI124" i="3"/>
  <c r="AI128" i="3"/>
  <c r="AI132" i="3"/>
  <c r="AI136" i="3"/>
  <c r="AI140" i="3"/>
  <c r="AI144" i="3"/>
  <c r="AI148" i="3"/>
  <c r="AI152" i="3"/>
  <c r="AI156" i="3"/>
  <c r="AI160" i="3"/>
  <c r="AI164" i="3"/>
  <c r="AI168" i="3"/>
  <c r="AI172" i="3"/>
  <c r="AI176" i="3"/>
  <c r="AI180" i="3"/>
  <c r="AI184" i="3"/>
  <c r="AI188" i="3"/>
  <c r="AI192" i="3"/>
  <c r="AI196" i="3"/>
  <c r="AI200" i="3"/>
  <c r="AG58" i="3"/>
  <c r="AG62" i="3"/>
  <c r="AG66" i="3"/>
  <c r="AG70" i="3"/>
  <c r="AG74" i="3"/>
  <c r="AG78" i="3"/>
  <c r="AG82" i="3"/>
  <c r="AG86" i="3"/>
  <c r="AG90" i="3"/>
  <c r="AG94" i="3"/>
  <c r="AG98" i="3"/>
  <c r="AG102" i="3"/>
  <c r="AG106" i="3"/>
  <c r="AG110" i="3"/>
  <c r="AG114" i="3"/>
  <c r="AG118" i="3"/>
  <c r="AG122" i="3"/>
  <c r="AG126" i="3"/>
  <c r="AG130" i="3"/>
  <c r="AG134" i="3"/>
  <c r="AG138" i="3"/>
  <c r="AG142" i="3"/>
  <c r="AG146" i="3"/>
  <c r="AG150" i="3"/>
  <c r="AG154" i="3"/>
  <c r="AG158" i="3"/>
  <c r="AG162" i="3"/>
  <c r="AG166" i="3"/>
  <c r="AG170" i="3"/>
  <c r="AG174" i="3"/>
  <c r="AG178" i="3"/>
  <c r="AG182" i="3"/>
  <c r="AG186" i="3"/>
  <c r="AG190" i="3"/>
  <c r="AG194" i="3"/>
  <c r="AG198" i="3"/>
  <c r="AF58" i="3"/>
  <c r="AF62" i="3"/>
  <c r="AF66" i="3"/>
  <c r="AF70" i="3"/>
  <c r="AF74" i="3"/>
  <c r="AF78" i="3"/>
  <c r="AF82" i="3"/>
  <c r="AF86" i="3"/>
  <c r="AF90" i="3"/>
  <c r="AF94" i="3"/>
  <c r="AF98" i="3"/>
  <c r="AF102" i="3"/>
  <c r="AF106" i="3"/>
  <c r="AF110" i="3"/>
  <c r="AF114" i="3"/>
  <c r="AF118" i="3"/>
  <c r="AF122" i="3"/>
  <c r="AF126" i="3"/>
  <c r="AF130" i="3"/>
  <c r="AF134" i="3"/>
  <c r="AF138" i="3"/>
  <c r="AF142" i="3"/>
  <c r="AF146" i="3"/>
  <c r="AF150" i="3"/>
  <c r="AF154" i="3"/>
  <c r="AF158" i="3"/>
  <c r="AF162" i="3"/>
  <c r="AF166" i="3"/>
  <c r="AF170" i="3"/>
  <c r="AF174" i="3"/>
  <c r="AF178" i="3"/>
  <c r="AF182" i="3"/>
  <c r="AF186" i="3"/>
  <c r="AF190" i="3"/>
  <c r="AF194" i="3"/>
  <c r="AF198" i="3"/>
  <c r="AD56" i="3"/>
  <c r="AD60" i="3"/>
  <c r="AD64" i="3"/>
  <c r="AD68" i="3"/>
  <c r="AD72" i="3"/>
  <c r="AD76" i="3"/>
  <c r="AD80" i="3"/>
  <c r="AD84" i="3"/>
  <c r="AD88" i="3"/>
  <c r="AD92" i="3"/>
  <c r="AD96" i="3"/>
  <c r="AD100" i="3"/>
  <c r="AD104" i="3"/>
  <c r="AD108" i="3"/>
  <c r="AD112" i="3"/>
  <c r="AD116" i="3"/>
  <c r="AD120" i="3"/>
  <c r="AD124" i="3"/>
  <c r="AD128" i="3"/>
  <c r="AD132" i="3"/>
  <c r="AD136" i="3"/>
  <c r="AD140" i="3"/>
  <c r="AD144" i="3"/>
  <c r="AD148" i="3"/>
  <c r="AD152" i="3"/>
  <c r="AD156" i="3"/>
  <c r="AD160" i="3"/>
  <c r="AD164" i="3"/>
  <c r="AD168" i="3"/>
  <c r="AD172" i="3"/>
  <c r="AD176" i="3"/>
  <c r="AD180" i="3"/>
  <c r="AD184" i="3"/>
  <c r="AD188" i="3"/>
  <c r="AD192" i="3"/>
  <c r="AD196" i="3"/>
  <c r="AD200" i="3"/>
  <c r="AC56" i="3"/>
  <c r="AC60" i="3"/>
  <c r="AC64" i="3"/>
  <c r="AC68" i="3"/>
  <c r="AC72" i="3"/>
  <c r="AC76" i="3"/>
  <c r="AC80" i="3"/>
  <c r="AC84" i="3"/>
  <c r="AC88" i="3"/>
  <c r="AC92" i="3"/>
  <c r="AC96" i="3"/>
  <c r="AC100" i="3"/>
  <c r="AC104" i="3"/>
  <c r="AC108" i="3"/>
  <c r="AC112" i="3"/>
  <c r="AC116" i="3"/>
  <c r="AC120" i="3"/>
  <c r="AC124" i="3"/>
  <c r="AC128" i="3"/>
  <c r="AC132" i="3"/>
  <c r="AC136" i="3"/>
  <c r="AC140" i="3"/>
  <c r="AC144" i="3"/>
  <c r="AC148" i="3"/>
  <c r="AC152" i="3"/>
  <c r="AC156" i="3"/>
  <c r="AC160" i="3"/>
  <c r="AC164" i="3"/>
  <c r="AC168" i="3"/>
  <c r="AC172" i="3"/>
  <c r="AC176" i="3"/>
  <c r="AC180" i="3"/>
  <c r="AC184" i="3"/>
  <c r="AC188" i="3"/>
  <c r="AC192" i="3"/>
  <c r="AC196" i="3"/>
  <c r="AC200" i="3"/>
  <c r="AA58" i="3"/>
  <c r="AA62" i="3"/>
  <c r="AA66" i="3"/>
  <c r="AA70" i="3"/>
  <c r="AA74" i="3"/>
  <c r="AA78" i="3"/>
  <c r="AA82" i="3"/>
  <c r="AA86" i="3"/>
  <c r="AA90" i="3"/>
  <c r="AA94" i="3"/>
  <c r="AA98" i="3"/>
  <c r="AA102" i="3"/>
  <c r="AA106" i="3"/>
  <c r="AA110" i="3"/>
  <c r="AA114" i="3"/>
  <c r="AA118" i="3"/>
  <c r="AA122" i="3"/>
  <c r="AA126" i="3"/>
  <c r="AA130" i="3"/>
  <c r="AA134" i="3"/>
  <c r="AA138" i="3"/>
  <c r="AA142" i="3"/>
  <c r="AA146" i="3"/>
  <c r="AA150" i="3"/>
  <c r="AA154" i="3"/>
  <c r="AA158" i="3"/>
  <c r="AA162" i="3"/>
  <c r="AA166" i="3"/>
  <c r="AA170" i="3"/>
  <c r="AA174" i="3"/>
  <c r="AA178" i="3"/>
  <c r="AA182" i="3"/>
  <c r="AA186" i="3"/>
  <c r="AA190" i="3"/>
  <c r="AA194" i="3"/>
  <c r="AA198" i="3"/>
  <c r="Z58" i="3"/>
  <c r="Z62" i="3"/>
  <c r="Z66" i="3"/>
  <c r="Z70" i="3"/>
  <c r="Z74" i="3"/>
  <c r="Z78" i="3"/>
  <c r="Z82" i="3"/>
  <c r="Z86" i="3"/>
  <c r="Z90" i="3"/>
  <c r="Z94" i="3"/>
  <c r="Z98" i="3"/>
  <c r="Z102" i="3"/>
  <c r="Z106" i="3"/>
  <c r="Z110" i="3"/>
  <c r="Z114" i="3"/>
  <c r="Z118" i="3"/>
  <c r="Z122" i="3"/>
  <c r="Z126" i="3"/>
  <c r="Z130" i="3"/>
  <c r="Z134" i="3"/>
  <c r="Z138" i="3"/>
  <c r="Z142" i="3"/>
  <c r="Z146" i="3"/>
  <c r="Z150" i="3"/>
  <c r="Z154" i="3"/>
  <c r="Z158" i="3"/>
  <c r="Z162" i="3"/>
  <c r="Z166" i="3"/>
  <c r="Z170" i="3"/>
  <c r="Z174" i="3"/>
  <c r="Z178" i="3"/>
  <c r="Z182" i="3"/>
  <c r="Z186" i="3"/>
  <c r="Z190" i="3"/>
  <c r="Z194" i="3"/>
  <c r="Z198" i="3"/>
  <c r="X56" i="3"/>
  <c r="X60" i="3"/>
  <c r="X64" i="3"/>
  <c r="X68" i="3"/>
  <c r="X72" i="3"/>
  <c r="X76" i="3"/>
  <c r="X80" i="3"/>
  <c r="X84" i="3"/>
  <c r="X88" i="3"/>
  <c r="X92" i="3"/>
  <c r="X96" i="3"/>
  <c r="X100" i="3"/>
  <c r="X104" i="3"/>
  <c r="X108" i="3"/>
  <c r="X112" i="3"/>
  <c r="X116" i="3"/>
  <c r="X120" i="3"/>
  <c r="X124" i="3"/>
  <c r="X128" i="3"/>
  <c r="X132" i="3"/>
  <c r="X136" i="3"/>
  <c r="X140" i="3"/>
  <c r="X144" i="3"/>
  <c r="X148" i="3"/>
  <c r="X152" i="3"/>
  <c r="X156" i="3"/>
  <c r="X160" i="3"/>
  <c r="X164" i="3"/>
  <c r="X168" i="3"/>
  <c r="X172" i="3"/>
  <c r="X176" i="3"/>
  <c r="X180" i="3"/>
  <c r="X184" i="3"/>
  <c r="X188" i="3"/>
  <c r="X192" i="3"/>
  <c r="X196" i="3"/>
  <c r="X200" i="3"/>
  <c r="W56" i="3"/>
  <c r="W60" i="3"/>
  <c r="W64" i="3"/>
  <c r="W68" i="3"/>
  <c r="W72" i="3"/>
  <c r="W76" i="3"/>
  <c r="W80" i="3"/>
  <c r="W84" i="3"/>
  <c r="W88" i="3"/>
  <c r="W92" i="3"/>
  <c r="W96" i="3"/>
  <c r="W100" i="3"/>
  <c r="W104" i="3"/>
  <c r="W108" i="3"/>
  <c r="W112" i="3"/>
  <c r="W116" i="3"/>
  <c r="W120" i="3"/>
  <c r="W124" i="3"/>
  <c r="W128" i="3"/>
  <c r="W132" i="3"/>
  <c r="W136" i="3"/>
  <c r="W140" i="3"/>
  <c r="W144" i="3"/>
  <c r="W148" i="3"/>
  <c r="W152" i="3"/>
  <c r="W156" i="3"/>
  <c r="W160" i="3"/>
  <c r="W164" i="3"/>
  <c r="W168" i="3"/>
  <c r="W172" i="3"/>
  <c r="W176" i="3"/>
  <c r="W180" i="3"/>
  <c r="W184" i="3"/>
  <c r="W188" i="3"/>
  <c r="W192" i="3"/>
  <c r="W196" i="3"/>
  <c r="W200" i="3"/>
  <c r="U58" i="3"/>
  <c r="U62" i="3"/>
  <c r="U66" i="3"/>
  <c r="U70" i="3"/>
  <c r="U74" i="3"/>
  <c r="U78" i="3"/>
  <c r="U82" i="3"/>
  <c r="U86" i="3"/>
  <c r="U90" i="3"/>
  <c r="U94" i="3"/>
  <c r="U98" i="3"/>
  <c r="U102" i="3"/>
  <c r="U106" i="3"/>
  <c r="U110" i="3"/>
  <c r="U114" i="3"/>
  <c r="U118" i="3"/>
  <c r="U122" i="3"/>
  <c r="U126" i="3"/>
  <c r="U130" i="3"/>
  <c r="U134" i="3"/>
  <c r="U138" i="3"/>
  <c r="U142" i="3"/>
  <c r="U146" i="3"/>
  <c r="U150" i="3"/>
  <c r="U154" i="3"/>
  <c r="U158" i="3"/>
  <c r="U162" i="3"/>
  <c r="U166" i="3"/>
  <c r="U170" i="3"/>
  <c r="U174" i="3"/>
  <c r="U178" i="3"/>
  <c r="U182" i="3"/>
  <c r="U186" i="3"/>
  <c r="U190" i="3"/>
  <c r="U194" i="3"/>
  <c r="U198" i="3"/>
  <c r="T58" i="3"/>
  <c r="T62" i="3"/>
  <c r="T66" i="3"/>
  <c r="T70" i="3"/>
  <c r="T74" i="3"/>
  <c r="T78" i="3"/>
  <c r="T82" i="3"/>
  <c r="T86" i="3"/>
  <c r="T90" i="3"/>
  <c r="T94" i="3"/>
  <c r="T98" i="3"/>
  <c r="T102" i="3"/>
  <c r="T106" i="3"/>
  <c r="T110" i="3"/>
  <c r="T114" i="3"/>
  <c r="T118" i="3"/>
  <c r="T122" i="3"/>
  <c r="T126" i="3"/>
  <c r="T130" i="3"/>
  <c r="T134" i="3"/>
  <c r="T138" i="3"/>
  <c r="T142" i="3"/>
  <c r="T146" i="3"/>
  <c r="T150" i="3"/>
  <c r="T154" i="3"/>
  <c r="T158" i="3"/>
  <c r="T162" i="3"/>
  <c r="T166" i="3"/>
  <c r="T170" i="3"/>
  <c r="T174" i="3"/>
  <c r="T178" i="3"/>
  <c r="T182" i="3"/>
  <c r="T186" i="3"/>
  <c r="T190" i="3"/>
  <c r="T194" i="3"/>
  <c r="T198" i="3"/>
  <c r="R56" i="3"/>
  <c r="R60" i="3"/>
  <c r="R64" i="3"/>
  <c r="R68" i="3"/>
  <c r="R72" i="3"/>
  <c r="R76" i="3"/>
  <c r="R80" i="3"/>
  <c r="R84" i="3"/>
  <c r="R88" i="3"/>
  <c r="R92" i="3"/>
  <c r="R96" i="3"/>
  <c r="R100" i="3"/>
  <c r="R104" i="3"/>
  <c r="R108" i="3"/>
  <c r="R112" i="3"/>
  <c r="R116" i="3"/>
  <c r="R120" i="3"/>
  <c r="R124" i="3"/>
  <c r="R128" i="3"/>
  <c r="R132" i="3"/>
  <c r="R136" i="3"/>
  <c r="R140" i="3"/>
  <c r="R144" i="3"/>
  <c r="R148" i="3"/>
  <c r="R152" i="3"/>
  <c r="R156" i="3"/>
  <c r="R160" i="3"/>
  <c r="R164" i="3"/>
  <c r="R168" i="3"/>
  <c r="R172" i="3"/>
  <c r="R176" i="3"/>
  <c r="R180" i="3"/>
  <c r="R184" i="3"/>
  <c r="R188" i="3"/>
  <c r="R192" i="3"/>
  <c r="R196" i="3"/>
  <c r="R200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O58" i="3"/>
  <c r="O62" i="3"/>
  <c r="O66" i="3"/>
  <c r="O70" i="3"/>
  <c r="O74" i="3"/>
  <c r="O78" i="3"/>
  <c r="O82" i="3"/>
  <c r="O86" i="3"/>
  <c r="O90" i="3"/>
  <c r="O94" i="3"/>
  <c r="O98" i="3"/>
  <c r="O102" i="3"/>
  <c r="O106" i="3"/>
  <c r="O110" i="3"/>
  <c r="O114" i="3"/>
  <c r="O118" i="3"/>
  <c r="O122" i="3"/>
  <c r="O126" i="3"/>
  <c r="O130" i="3"/>
  <c r="O134" i="3"/>
  <c r="O138" i="3"/>
  <c r="O142" i="3"/>
  <c r="O146" i="3"/>
  <c r="O150" i="3"/>
  <c r="O154" i="3"/>
  <c r="O158" i="3"/>
  <c r="O162" i="3"/>
  <c r="O166" i="3"/>
  <c r="O170" i="3"/>
  <c r="O174" i="3"/>
  <c r="O178" i="3"/>
  <c r="O182" i="3"/>
  <c r="O186" i="3"/>
  <c r="O190" i="3"/>
  <c r="O194" i="3"/>
  <c r="O198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L56" i="3"/>
  <c r="L58" i="3"/>
  <c r="L60" i="3"/>
  <c r="L62" i="3"/>
  <c r="L64" i="3"/>
  <c r="L66" i="3"/>
  <c r="L68" i="3"/>
  <c r="L70" i="3"/>
  <c r="L72" i="3"/>
  <c r="L74" i="3"/>
  <c r="L76" i="3"/>
  <c r="L78" i="3"/>
  <c r="L80" i="3"/>
  <c r="L82" i="3"/>
  <c r="L84" i="3"/>
  <c r="L86" i="3"/>
  <c r="L88" i="3"/>
  <c r="L90" i="3"/>
  <c r="L92" i="3"/>
  <c r="L94" i="3"/>
  <c r="L96" i="3"/>
  <c r="L98" i="3"/>
  <c r="L100" i="3"/>
  <c r="L102" i="3"/>
  <c r="L104" i="3"/>
  <c r="L106" i="3"/>
  <c r="L108" i="3"/>
  <c r="L110" i="3"/>
  <c r="L112" i="3"/>
  <c r="L114" i="3"/>
  <c r="L116" i="3"/>
  <c r="L118" i="3"/>
  <c r="L120" i="3"/>
  <c r="L122" i="3"/>
  <c r="L124" i="3"/>
  <c r="L126" i="3"/>
  <c r="L128" i="3"/>
  <c r="L130" i="3"/>
  <c r="L132" i="3"/>
  <c r="L134" i="3"/>
  <c r="L136" i="3"/>
  <c r="L138" i="3"/>
  <c r="L140" i="3"/>
  <c r="L142" i="3"/>
  <c r="L144" i="3"/>
  <c r="L146" i="3"/>
  <c r="L148" i="3"/>
  <c r="L150" i="3"/>
  <c r="L152" i="3"/>
  <c r="L154" i="3"/>
  <c r="L156" i="3"/>
  <c r="L158" i="3"/>
  <c r="L160" i="3"/>
  <c r="L162" i="3"/>
  <c r="L164" i="3"/>
  <c r="L166" i="3"/>
  <c r="L168" i="3"/>
  <c r="L170" i="3"/>
  <c r="L172" i="3"/>
  <c r="L174" i="3"/>
  <c r="L176" i="3"/>
  <c r="L178" i="3"/>
  <c r="L180" i="3"/>
  <c r="L182" i="3"/>
  <c r="L184" i="3"/>
  <c r="L186" i="3"/>
  <c r="L188" i="3"/>
  <c r="L190" i="3"/>
  <c r="L192" i="3"/>
  <c r="L194" i="3"/>
  <c r="L196" i="3"/>
  <c r="L198" i="3"/>
  <c r="L200" i="3"/>
  <c r="K56" i="3"/>
  <c r="K58" i="3"/>
  <c r="K60" i="3"/>
  <c r="K62" i="3"/>
  <c r="K64" i="3"/>
  <c r="K66" i="3"/>
  <c r="K68" i="3"/>
  <c r="K70" i="3"/>
  <c r="K72" i="3"/>
  <c r="K74" i="3"/>
  <c r="K76" i="3"/>
  <c r="K78" i="3"/>
  <c r="K80" i="3"/>
  <c r="K82" i="3"/>
  <c r="K84" i="3"/>
  <c r="K86" i="3"/>
  <c r="K88" i="3"/>
  <c r="K90" i="3"/>
  <c r="K92" i="3"/>
  <c r="K94" i="3"/>
  <c r="K96" i="3"/>
  <c r="K98" i="3"/>
  <c r="K100" i="3"/>
  <c r="K102" i="3"/>
  <c r="K104" i="3"/>
  <c r="K106" i="3"/>
  <c r="K108" i="3"/>
  <c r="K110" i="3"/>
  <c r="K112" i="3"/>
  <c r="K114" i="3"/>
  <c r="K116" i="3"/>
  <c r="K118" i="3"/>
  <c r="K120" i="3"/>
  <c r="K122" i="3"/>
  <c r="K124" i="3"/>
  <c r="K126" i="3"/>
  <c r="K128" i="3"/>
  <c r="K130" i="3"/>
  <c r="K132" i="3"/>
  <c r="K134" i="3"/>
  <c r="K136" i="3"/>
  <c r="K138" i="3"/>
  <c r="K140" i="3"/>
  <c r="K142" i="3"/>
  <c r="K144" i="3"/>
  <c r="K146" i="3"/>
  <c r="K148" i="3"/>
  <c r="K150" i="3"/>
  <c r="K152" i="3"/>
  <c r="K154" i="3"/>
  <c r="K156" i="3"/>
  <c r="K158" i="3"/>
  <c r="K160" i="3"/>
  <c r="K162" i="3"/>
  <c r="K164" i="3"/>
  <c r="K166" i="3"/>
  <c r="K168" i="3"/>
  <c r="K170" i="3"/>
  <c r="K172" i="3"/>
  <c r="K174" i="3"/>
  <c r="K176" i="3"/>
  <c r="K178" i="3"/>
  <c r="K180" i="3"/>
  <c r="K182" i="3"/>
  <c r="K184" i="3"/>
  <c r="K186" i="3"/>
  <c r="K188" i="3"/>
  <c r="K190" i="3"/>
  <c r="K192" i="3"/>
  <c r="K194" i="3"/>
  <c r="K196" i="3"/>
  <c r="K198" i="3"/>
  <c r="K200" i="3"/>
  <c r="I56" i="3"/>
  <c r="I58" i="3"/>
  <c r="I60" i="3"/>
  <c r="I62" i="3"/>
  <c r="I64" i="3"/>
  <c r="I66" i="3"/>
  <c r="I68" i="3"/>
  <c r="I70" i="3"/>
  <c r="I72" i="3"/>
  <c r="I74" i="3"/>
  <c r="I76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I108" i="3"/>
  <c r="I110" i="3"/>
  <c r="I112" i="3"/>
  <c r="I114" i="3"/>
  <c r="I116" i="3"/>
  <c r="I118" i="3"/>
  <c r="I120" i="3"/>
  <c r="I122" i="3"/>
  <c r="I124" i="3"/>
  <c r="I126" i="3"/>
  <c r="I128" i="3"/>
  <c r="I130" i="3"/>
  <c r="I132" i="3"/>
  <c r="I134" i="3"/>
  <c r="I136" i="3"/>
  <c r="I138" i="3"/>
  <c r="I140" i="3"/>
  <c r="I142" i="3"/>
  <c r="I144" i="3"/>
  <c r="I146" i="3"/>
  <c r="I148" i="3"/>
  <c r="I150" i="3"/>
  <c r="I152" i="3"/>
  <c r="I154" i="3"/>
  <c r="I156" i="3"/>
  <c r="I158" i="3"/>
  <c r="I160" i="3"/>
  <c r="I162" i="3"/>
  <c r="I164" i="3"/>
  <c r="I166" i="3"/>
  <c r="I168" i="3"/>
  <c r="I170" i="3"/>
  <c r="I172" i="3"/>
  <c r="I174" i="3"/>
  <c r="I176" i="3"/>
  <c r="I178" i="3"/>
  <c r="I180" i="3"/>
  <c r="I182" i="3"/>
  <c r="I184" i="3"/>
  <c r="I186" i="3"/>
  <c r="I188" i="3"/>
  <c r="I190" i="3"/>
  <c r="I192" i="3"/>
  <c r="I194" i="3"/>
  <c r="I196" i="3"/>
  <c r="I198" i="3"/>
  <c r="I200" i="3"/>
  <c r="H56" i="3"/>
  <c r="H58" i="3"/>
  <c r="H60" i="3"/>
  <c r="H62" i="3"/>
  <c r="H64" i="3"/>
  <c r="H66" i="3"/>
  <c r="H68" i="3"/>
  <c r="H70" i="3"/>
  <c r="H72" i="3"/>
  <c r="H74" i="3"/>
  <c r="H76" i="3"/>
  <c r="H78" i="3"/>
  <c r="H80" i="3"/>
  <c r="H82" i="3"/>
  <c r="H84" i="3"/>
  <c r="H86" i="3"/>
  <c r="H88" i="3"/>
  <c r="H90" i="3"/>
  <c r="H92" i="3"/>
  <c r="H94" i="3"/>
  <c r="H96" i="3"/>
  <c r="H98" i="3"/>
  <c r="H100" i="3"/>
  <c r="H102" i="3"/>
  <c r="H104" i="3"/>
  <c r="H106" i="3"/>
  <c r="H108" i="3"/>
  <c r="H110" i="3"/>
  <c r="H112" i="3"/>
  <c r="H114" i="3"/>
  <c r="H116" i="3"/>
  <c r="H118" i="3"/>
  <c r="H120" i="3"/>
  <c r="H122" i="3"/>
  <c r="H124" i="3"/>
  <c r="H126" i="3"/>
  <c r="H128" i="3"/>
  <c r="H130" i="3"/>
  <c r="H132" i="3"/>
  <c r="H134" i="3"/>
  <c r="H136" i="3"/>
  <c r="H138" i="3"/>
  <c r="H140" i="3"/>
  <c r="H142" i="3"/>
  <c r="H144" i="3"/>
  <c r="H146" i="3"/>
  <c r="H148" i="3"/>
  <c r="H150" i="3"/>
  <c r="H152" i="3"/>
  <c r="H154" i="3"/>
  <c r="H156" i="3"/>
  <c r="H158" i="3"/>
  <c r="H160" i="3"/>
  <c r="H162" i="3"/>
  <c r="H164" i="3"/>
  <c r="H166" i="3"/>
  <c r="H168" i="3"/>
  <c r="H170" i="3"/>
  <c r="H172" i="3"/>
  <c r="H174" i="3"/>
  <c r="H176" i="3"/>
  <c r="H178" i="3"/>
  <c r="H180" i="3"/>
  <c r="H182" i="3"/>
  <c r="H184" i="3"/>
  <c r="H186" i="3"/>
  <c r="H188" i="3"/>
  <c r="H190" i="3"/>
  <c r="H192" i="3"/>
  <c r="H194" i="3"/>
  <c r="H196" i="3"/>
  <c r="H198" i="3"/>
  <c r="H200" i="3"/>
  <c r="F56" i="3"/>
  <c r="F58" i="3"/>
  <c r="F60" i="3"/>
  <c r="F62" i="3"/>
  <c r="F64" i="3"/>
  <c r="F66" i="3"/>
  <c r="F68" i="3"/>
  <c r="F70" i="3"/>
  <c r="F72" i="3"/>
  <c r="F74" i="3"/>
  <c r="F76" i="3"/>
  <c r="F78" i="3"/>
  <c r="F80" i="3"/>
  <c r="F82" i="3"/>
  <c r="F84" i="3"/>
  <c r="F86" i="3"/>
  <c r="F88" i="3"/>
  <c r="F90" i="3"/>
  <c r="F92" i="3"/>
  <c r="F94" i="3"/>
  <c r="F96" i="3"/>
  <c r="F98" i="3"/>
  <c r="F100" i="3"/>
  <c r="F102" i="3"/>
  <c r="F104" i="3"/>
  <c r="F106" i="3"/>
  <c r="F108" i="3"/>
  <c r="F110" i="3"/>
  <c r="F112" i="3"/>
  <c r="F114" i="3"/>
  <c r="F116" i="3"/>
  <c r="F118" i="3"/>
  <c r="F120" i="3"/>
  <c r="F122" i="3"/>
  <c r="F124" i="3"/>
  <c r="F126" i="3"/>
  <c r="F128" i="3"/>
  <c r="F130" i="3"/>
  <c r="F132" i="3"/>
  <c r="F134" i="3"/>
  <c r="F136" i="3"/>
  <c r="F138" i="3"/>
  <c r="F140" i="3"/>
  <c r="F142" i="3"/>
  <c r="F144" i="3"/>
  <c r="F146" i="3"/>
  <c r="F148" i="3"/>
  <c r="F150" i="3"/>
  <c r="F152" i="3"/>
  <c r="F154" i="3"/>
  <c r="F156" i="3"/>
  <c r="F158" i="3"/>
  <c r="F160" i="3"/>
  <c r="F162" i="3"/>
  <c r="F164" i="3"/>
  <c r="F166" i="3"/>
  <c r="F168" i="3"/>
  <c r="F170" i="3"/>
  <c r="F172" i="3"/>
  <c r="F174" i="3"/>
  <c r="F176" i="3"/>
  <c r="F178" i="3"/>
  <c r="F180" i="3"/>
  <c r="F182" i="3"/>
  <c r="F184" i="3"/>
  <c r="F186" i="3"/>
  <c r="F188" i="3"/>
  <c r="F190" i="3"/>
  <c r="F192" i="3"/>
  <c r="F194" i="3"/>
  <c r="F196" i="3"/>
  <c r="F198" i="3"/>
  <c r="F200" i="3"/>
  <c r="E56" i="3"/>
  <c r="E58" i="3"/>
  <c r="E60" i="3"/>
  <c r="E62" i="3"/>
  <c r="E64" i="3"/>
  <c r="E66" i="3"/>
  <c r="E68" i="3"/>
  <c r="E70" i="3"/>
  <c r="E72" i="3"/>
  <c r="E74" i="3"/>
  <c r="E76" i="3"/>
  <c r="E78" i="3"/>
  <c r="E80" i="3"/>
  <c r="E82" i="3"/>
  <c r="E84" i="3"/>
  <c r="E86" i="3"/>
  <c r="E88" i="3"/>
  <c r="E90" i="3"/>
  <c r="E92" i="3"/>
  <c r="E94" i="3"/>
  <c r="E96" i="3"/>
  <c r="E98" i="3"/>
  <c r="E100" i="3"/>
  <c r="E102" i="3"/>
  <c r="E104" i="3"/>
  <c r="E106" i="3"/>
  <c r="E108" i="3"/>
  <c r="E110" i="3"/>
  <c r="E112" i="3"/>
  <c r="E114" i="3"/>
  <c r="E116" i="3"/>
  <c r="E118" i="3"/>
  <c r="E120" i="3"/>
  <c r="E122" i="3"/>
  <c r="E124" i="3"/>
  <c r="E126" i="3"/>
  <c r="E128" i="3"/>
  <c r="E130" i="3"/>
  <c r="E132" i="3"/>
  <c r="E134" i="3"/>
  <c r="E136" i="3"/>
  <c r="E138" i="3"/>
  <c r="E140" i="3"/>
  <c r="E142" i="3"/>
  <c r="E144" i="3"/>
  <c r="E146" i="3"/>
  <c r="E148" i="3"/>
  <c r="E150" i="3"/>
  <c r="E152" i="3"/>
  <c r="E154" i="3"/>
  <c r="E156" i="3"/>
  <c r="E158" i="3"/>
  <c r="E160" i="3"/>
  <c r="E162" i="3"/>
  <c r="E164" i="3"/>
  <c r="E166" i="3"/>
  <c r="E168" i="3"/>
  <c r="E170" i="3"/>
  <c r="E172" i="3"/>
  <c r="E174" i="3"/>
  <c r="E176" i="3"/>
  <c r="E178" i="3"/>
  <c r="E180" i="3"/>
  <c r="E182" i="3"/>
  <c r="E184" i="3"/>
  <c r="E186" i="3"/>
  <c r="E188" i="3"/>
  <c r="E190" i="3"/>
  <c r="E192" i="3"/>
  <c r="E194" i="3"/>
  <c r="E196" i="3"/>
  <c r="E198" i="3"/>
  <c r="E200" i="3"/>
  <c r="C56" i="3"/>
  <c r="C58" i="3"/>
  <c r="C60" i="3"/>
  <c r="C62" i="3"/>
  <c r="C64" i="3"/>
  <c r="C66" i="3"/>
  <c r="C68" i="3"/>
  <c r="C70" i="3"/>
  <c r="C72" i="3"/>
  <c r="C74" i="3"/>
  <c r="C76" i="3"/>
  <c r="C78" i="3"/>
  <c r="C80" i="3"/>
  <c r="C82" i="3"/>
  <c r="C84" i="3"/>
  <c r="C86" i="3"/>
  <c r="C88" i="3"/>
  <c r="C90" i="3"/>
  <c r="C92" i="3"/>
  <c r="C94" i="3"/>
  <c r="C96" i="3"/>
  <c r="C98" i="3"/>
  <c r="C100" i="3"/>
  <c r="C102" i="3"/>
  <c r="C104" i="3"/>
  <c r="C106" i="3"/>
  <c r="C108" i="3"/>
  <c r="C110" i="3"/>
  <c r="C112" i="3"/>
  <c r="C114" i="3"/>
  <c r="C116" i="3"/>
  <c r="C118" i="3"/>
  <c r="C120" i="3"/>
  <c r="C122" i="3"/>
  <c r="C124" i="3"/>
  <c r="C126" i="3"/>
  <c r="C128" i="3"/>
  <c r="C130" i="3"/>
  <c r="C132" i="3"/>
  <c r="C134" i="3"/>
  <c r="C136" i="3"/>
  <c r="C138" i="3"/>
  <c r="C140" i="3"/>
  <c r="C142" i="3"/>
  <c r="C144" i="3"/>
  <c r="C146" i="3"/>
  <c r="C148" i="3"/>
  <c r="C150" i="3"/>
  <c r="C152" i="3"/>
  <c r="C154" i="3"/>
  <c r="C156" i="3"/>
  <c r="C158" i="3"/>
  <c r="C160" i="3"/>
  <c r="C162" i="3"/>
  <c r="C164" i="3"/>
  <c r="C166" i="3"/>
  <c r="C168" i="3"/>
  <c r="C170" i="3"/>
  <c r="C172" i="3"/>
  <c r="C174" i="3"/>
  <c r="C176" i="3"/>
  <c r="C178" i="3"/>
  <c r="C180" i="3"/>
  <c r="C182" i="3"/>
  <c r="C184" i="3"/>
  <c r="C186" i="3"/>
  <c r="C188" i="3"/>
  <c r="C190" i="3"/>
  <c r="C192" i="3"/>
  <c r="C194" i="3"/>
  <c r="C196" i="3"/>
  <c r="C198" i="3"/>
  <c r="C200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4" i="3"/>
  <c r="BE4" i="3" l="1"/>
  <c r="BD4" i="3"/>
  <c r="BB4" i="3"/>
  <c r="AY4" i="3"/>
  <c r="AX4" i="3"/>
  <c r="AU4" i="3"/>
  <c r="AP4" i="3"/>
  <c r="AO4" i="3"/>
  <c r="AJ4" i="3"/>
  <c r="AI4" i="3"/>
  <c r="AG4" i="3"/>
  <c r="AF4" i="3"/>
  <c r="AD4" i="3"/>
  <c r="AC4" i="3"/>
  <c r="AA4" i="3"/>
  <c r="Z4" i="3"/>
  <c r="X4" i="3"/>
  <c r="W4" i="3"/>
  <c r="U4" i="3"/>
  <c r="T4" i="3"/>
  <c r="R4" i="3"/>
  <c r="Q4" i="3"/>
  <c r="O4" i="3"/>
  <c r="N4" i="3"/>
  <c r="BF199" i="3"/>
  <c r="BE199" i="3"/>
  <c r="BD199" i="3"/>
  <c r="BB199" i="3"/>
  <c r="AZ199" i="3"/>
  <c r="AW199" i="3"/>
  <c r="BC199" i="3"/>
  <c r="BA199" i="3"/>
  <c r="AV199" i="3"/>
  <c r="AT199" i="3"/>
  <c r="AQ199" i="3"/>
  <c r="AN199" i="3"/>
  <c r="AK199" i="3"/>
  <c r="AY199" i="3"/>
  <c r="AS199" i="3"/>
  <c r="AR199" i="3"/>
  <c r="AM199" i="3"/>
  <c r="AL199" i="3"/>
  <c r="AJ199" i="3"/>
  <c r="AI199" i="3"/>
  <c r="AG199" i="3"/>
  <c r="AF199" i="3"/>
  <c r="AD199" i="3"/>
  <c r="AC199" i="3"/>
  <c r="AA199" i="3"/>
  <c r="Z199" i="3"/>
  <c r="X199" i="3"/>
  <c r="W199" i="3"/>
  <c r="U199" i="3"/>
  <c r="T199" i="3"/>
  <c r="R199" i="3"/>
  <c r="Q199" i="3"/>
  <c r="O199" i="3"/>
  <c r="N199" i="3"/>
  <c r="BF197" i="3"/>
  <c r="BE197" i="3"/>
  <c r="BD197" i="3"/>
  <c r="BB197" i="3"/>
  <c r="BC197" i="3"/>
  <c r="AZ197" i="3"/>
  <c r="AW197" i="3"/>
  <c r="AY197" i="3"/>
  <c r="AX197" i="3"/>
  <c r="AT197" i="3"/>
  <c r="AQ197" i="3"/>
  <c r="AN197" i="3"/>
  <c r="AK197" i="3"/>
  <c r="BA197" i="3"/>
  <c r="AV197" i="3"/>
  <c r="AU197" i="3"/>
  <c r="AP197" i="3"/>
  <c r="AO197" i="3"/>
  <c r="AJ197" i="3"/>
  <c r="AI197" i="3"/>
  <c r="AG197" i="3"/>
  <c r="AF197" i="3"/>
  <c r="AD197" i="3"/>
  <c r="AC197" i="3"/>
  <c r="AA197" i="3"/>
  <c r="Z197" i="3"/>
  <c r="X197" i="3"/>
  <c r="W197" i="3"/>
  <c r="U197" i="3"/>
  <c r="T197" i="3"/>
  <c r="R197" i="3"/>
  <c r="Q197" i="3"/>
  <c r="O197" i="3"/>
  <c r="N197" i="3"/>
  <c r="BF195" i="3"/>
  <c r="BE195" i="3"/>
  <c r="BD195" i="3"/>
  <c r="BB195" i="3"/>
  <c r="AZ195" i="3"/>
  <c r="AW195" i="3"/>
  <c r="BA195" i="3"/>
  <c r="AV195" i="3"/>
  <c r="AT195" i="3"/>
  <c r="AQ195" i="3"/>
  <c r="AN195" i="3"/>
  <c r="AK195" i="3"/>
  <c r="BC195" i="3"/>
  <c r="AX195" i="3"/>
  <c r="AS195" i="3"/>
  <c r="AR195" i="3"/>
  <c r="AM195" i="3"/>
  <c r="AL195" i="3"/>
  <c r="AJ195" i="3"/>
  <c r="AI195" i="3"/>
  <c r="AG195" i="3"/>
  <c r="AF195" i="3"/>
  <c r="AD195" i="3"/>
  <c r="AC195" i="3"/>
  <c r="AA195" i="3"/>
  <c r="Z195" i="3"/>
  <c r="X195" i="3"/>
  <c r="W195" i="3"/>
  <c r="U195" i="3"/>
  <c r="T195" i="3"/>
  <c r="R195" i="3"/>
  <c r="Q195" i="3"/>
  <c r="O195" i="3"/>
  <c r="N195" i="3"/>
  <c r="BF193" i="3"/>
  <c r="BE193" i="3"/>
  <c r="BD193" i="3"/>
  <c r="BB193" i="3"/>
  <c r="BC193" i="3"/>
  <c r="AZ193" i="3"/>
  <c r="AW193" i="3"/>
  <c r="AY193" i="3"/>
  <c r="AX193" i="3"/>
  <c r="AT193" i="3"/>
  <c r="AQ193" i="3"/>
  <c r="AN193" i="3"/>
  <c r="AK193" i="3"/>
  <c r="AU193" i="3"/>
  <c r="AP193" i="3"/>
  <c r="AO193" i="3"/>
  <c r="AJ193" i="3"/>
  <c r="AI193" i="3"/>
  <c r="AG193" i="3"/>
  <c r="AF193" i="3"/>
  <c r="AD193" i="3"/>
  <c r="AC193" i="3"/>
  <c r="AA193" i="3"/>
  <c r="Z193" i="3"/>
  <c r="X193" i="3"/>
  <c r="W193" i="3"/>
  <c r="U193" i="3"/>
  <c r="T193" i="3"/>
  <c r="R193" i="3"/>
  <c r="Q193" i="3"/>
  <c r="O193" i="3"/>
  <c r="N193" i="3"/>
  <c r="BF191" i="3"/>
  <c r="BE191" i="3"/>
  <c r="BD191" i="3"/>
  <c r="BB191" i="3"/>
  <c r="AZ191" i="3"/>
  <c r="AW191" i="3"/>
  <c r="BC191" i="3"/>
  <c r="BA191" i="3"/>
  <c r="AV191" i="3"/>
  <c r="AT191" i="3"/>
  <c r="AQ191" i="3"/>
  <c r="AN191" i="3"/>
  <c r="AK191" i="3"/>
  <c r="AY191" i="3"/>
  <c r="AS191" i="3"/>
  <c r="AR191" i="3"/>
  <c r="AM191" i="3"/>
  <c r="AL191" i="3"/>
  <c r="AJ191" i="3"/>
  <c r="AI191" i="3"/>
  <c r="AG191" i="3"/>
  <c r="AF191" i="3"/>
  <c r="AD191" i="3"/>
  <c r="AC191" i="3"/>
  <c r="AA191" i="3"/>
  <c r="Z191" i="3"/>
  <c r="X191" i="3"/>
  <c r="W191" i="3"/>
  <c r="U191" i="3"/>
  <c r="T191" i="3"/>
  <c r="R191" i="3"/>
  <c r="Q191" i="3"/>
  <c r="O191" i="3"/>
  <c r="N191" i="3"/>
  <c r="BF189" i="3"/>
  <c r="BE189" i="3"/>
  <c r="BD189" i="3"/>
  <c r="BB189" i="3"/>
  <c r="BC189" i="3"/>
  <c r="AZ189" i="3"/>
  <c r="AW189" i="3"/>
  <c r="AY189" i="3"/>
  <c r="AX189" i="3"/>
  <c r="AT189" i="3"/>
  <c r="AQ189" i="3"/>
  <c r="AN189" i="3"/>
  <c r="AK189" i="3"/>
  <c r="BA189" i="3"/>
  <c r="AV189" i="3"/>
  <c r="AU189" i="3"/>
  <c r="AP189" i="3"/>
  <c r="AO189" i="3"/>
  <c r="AJ189" i="3"/>
  <c r="AI189" i="3"/>
  <c r="AG189" i="3"/>
  <c r="AF189" i="3"/>
  <c r="AD189" i="3"/>
  <c r="AC189" i="3"/>
  <c r="AA189" i="3"/>
  <c r="Z189" i="3"/>
  <c r="X189" i="3"/>
  <c r="W189" i="3"/>
  <c r="U189" i="3"/>
  <c r="T189" i="3"/>
  <c r="R189" i="3"/>
  <c r="Q189" i="3"/>
  <c r="O189" i="3"/>
  <c r="N189" i="3"/>
  <c r="BF187" i="3"/>
  <c r="BE187" i="3"/>
  <c r="BD187" i="3"/>
  <c r="BB187" i="3"/>
  <c r="AZ187" i="3"/>
  <c r="AW187" i="3"/>
  <c r="BA187" i="3"/>
  <c r="AV187" i="3"/>
  <c r="AT187" i="3"/>
  <c r="AQ187" i="3"/>
  <c r="AN187" i="3"/>
  <c r="AK187" i="3"/>
  <c r="AX187" i="3"/>
  <c r="AS187" i="3"/>
  <c r="AR187" i="3"/>
  <c r="AM187" i="3"/>
  <c r="AL187" i="3"/>
  <c r="AJ187" i="3"/>
  <c r="AI187" i="3"/>
  <c r="AG187" i="3"/>
  <c r="AF187" i="3"/>
  <c r="AD187" i="3"/>
  <c r="AC187" i="3"/>
  <c r="AA187" i="3"/>
  <c r="Z187" i="3"/>
  <c r="X187" i="3"/>
  <c r="W187" i="3"/>
  <c r="U187" i="3"/>
  <c r="T187" i="3"/>
  <c r="R187" i="3"/>
  <c r="Q187" i="3"/>
  <c r="O187" i="3"/>
  <c r="N187" i="3"/>
  <c r="BF185" i="3"/>
  <c r="BE185" i="3"/>
  <c r="BD185" i="3"/>
  <c r="BB185" i="3"/>
  <c r="BC185" i="3"/>
  <c r="AZ185" i="3"/>
  <c r="AW185" i="3"/>
  <c r="AY185" i="3"/>
  <c r="AX185" i="3"/>
  <c r="AT185" i="3"/>
  <c r="AQ185" i="3"/>
  <c r="AN185" i="3"/>
  <c r="AK185" i="3"/>
  <c r="AU185" i="3"/>
  <c r="AP185" i="3"/>
  <c r="AO185" i="3"/>
  <c r="AJ185" i="3"/>
  <c r="AI185" i="3"/>
  <c r="AG185" i="3"/>
  <c r="AF185" i="3"/>
  <c r="AD185" i="3"/>
  <c r="AC185" i="3"/>
  <c r="AA185" i="3"/>
  <c r="Z185" i="3"/>
  <c r="X185" i="3"/>
  <c r="W185" i="3"/>
  <c r="U185" i="3"/>
  <c r="T185" i="3"/>
  <c r="R185" i="3"/>
  <c r="Q185" i="3"/>
  <c r="O185" i="3"/>
  <c r="N185" i="3"/>
  <c r="BF183" i="3"/>
  <c r="BE183" i="3"/>
  <c r="BD183" i="3"/>
  <c r="BB183" i="3"/>
  <c r="AZ183" i="3"/>
  <c r="AW183" i="3"/>
  <c r="BC183" i="3"/>
  <c r="BA183" i="3"/>
  <c r="AV183" i="3"/>
  <c r="AT183" i="3"/>
  <c r="AQ183" i="3"/>
  <c r="AN183" i="3"/>
  <c r="AK183" i="3"/>
  <c r="AY183" i="3"/>
  <c r="AS183" i="3"/>
  <c r="AR183" i="3"/>
  <c r="AM183" i="3"/>
  <c r="AL183" i="3"/>
  <c r="AJ183" i="3"/>
  <c r="AI183" i="3"/>
  <c r="AG183" i="3"/>
  <c r="AF183" i="3"/>
  <c r="AD183" i="3"/>
  <c r="AC183" i="3"/>
  <c r="AA183" i="3"/>
  <c r="Z183" i="3"/>
  <c r="X183" i="3"/>
  <c r="W183" i="3"/>
  <c r="U183" i="3"/>
  <c r="T183" i="3"/>
  <c r="R183" i="3"/>
  <c r="Q183" i="3"/>
  <c r="O183" i="3"/>
  <c r="N183" i="3"/>
  <c r="BF181" i="3"/>
  <c r="BE181" i="3"/>
  <c r="BD181" i="3"/>
  <c r="BB181" i="3"/>
  <c r="BC181" i="3"/>
  <c r="AZ181" i="3"/>
  <c r="AW181" i="3"/>
  <c r="AY181" i="3"/>
  <c r="AX181" i="3"/>
  <c r="AT181" i="3"/>
  <c r="AQ181" i="3"/>
  <c r="AN181" i="3"/>
  <c r="AK181" i="3"/>
  <c r="BA181" i="3"/>
  <c r="AV181" i="3"/>
  <c r="AU181" i="3"/>
  <c r="AP181" i="3"/>
  <c r="AO181" i="3"/>
  <c r="AJ181" i="3"/>
  <c r="AI181" i="3"/>
  <c r="AG181" i="3"/>
  <c r="AF181" i="3"/>
  <c r="AD181" i="3"/>
  <c r="AC181" i="3"/>
  <c r="AA181" i="3"/>
  <c r="Z181" i="3"/>
  <c r="X181" i="3"/>
  <c r="W181" i="3"/>
  <c r="U181" i="3"/>
  <c r="T181" i="3"/>
  <c r="R181" i="3"/>
  <c r="Q181" i="3"/>
  <c r="O181" i="3"/>
  <c r="N181" i="3"/>
  <c r="BF179" i="3"/>
  <c r="BE179" i="3"/>
  <c r="BD179" i="3"/>
  <c r="BB179" i="3"/>
  <c r="AZ179" i="3"/>
  <c r="AW179" i="3"/>
  <c r="BA179" i="3"/>
  <c r="AV179" i="3"/>
  <c r="AT179" i="3"/>
  <c r="AQ179" i="3"/>
  <c r="AN179" i="3"/>
  <c r="AK179" i="3"/>
  <c r="BC179" i="3"/>
  <c r="AX179" i="3"/>
  <c r="AS179" i="3"/>
  <c r="AR179" i="3"/>
  <c r="AM179" i="3"/>
  <c r="AL179" i="3"/>
  <c r="AJ179" i="3"/>
  <c r="AI179" i="3"/>
  <c r="AG179" i="3"/>
  <c r="AF179" i="3"/>
  <c r="AD179" i="3"/>
  <c r="AC179" i="3"/>
  <c r="AA179" i="3"/>
  <c r="Z179" i="3"/>
  <c r="X179" i="3"/>
  <c r="W179" i="3"/>
  <c r="U179" i="3"/>
  <c r="T179" i="3"/>
  <c r="R179" i="3"/>
  <c r="Q179" i="3"/>
  <c r="O179" i="3"/>
  <c r="N179" i="3"/>
  <c r="BF177" i="3"/>
  <c r="BE177" i="3"/>
  <c r="BD177" i="3"/>
  <c r="BB177" i="3"/>
  <c r="BC177" i="3"/>
  <c r="AZ177" i="3"/>
  <c r="AW177" i="3"/>
  <c r="AY177" i="3"/>
  <c r="AX177" i="3"/>
  <c r="AT177" i="3"/>
  <c r="AQ177" i="3"/>
  <c r="AN177" i="3"/>
  <c r="AK177" i="3"/>
  <c r="AU177" i="3"/>
  <c r="AP177" i="3"/>
  <c r="AO177" i="3"/>
  <c r="AJ177" i="3"/>
  <c r="AI177" i="3"/>
  <c r="AG177" i="3"/>
  <c r="AF177" i="3"/>
  <c r="AD177" i="3"/>
  <c r="AC177" i="3"/>
  <c r="AA177" i="3"/>
  <c r="Z177" i="3"/>
  <c r="X177" i="3"/>
  <c r="W177" i="3"/>
  <c r="U177" i="3"/>
  <c r="T177" i="3"/>
  <c r="R177" i="3"/>
  <c r="Q177" i="3"/>
  <c r="O177" i="3"/>
  <c r="N177" i="3"/>
  <c r="BF175" i="3"/>
  <c r="BE175" i="3"/>
  <c r="BD175" i="3"/>
  <c r="BB175" i="3"/>
  <c r="AZ175" i="3"/>
  <c r="AW175" i="3"/>
  <c r="BC175" i="3"/>
  <c r="BA175" i="3"/>
  <c r="AV175" i="3"/>
  <c r="AT175" i="3"/>
  <c r="AQ175" i="3"/>
  <c r="AN175" i="3"/>
  <c r="AK175" i="3"/>
  <c r="AY175" i="3"/>
  <c r="AS175" i="3"/>
  <c r="AR175" i="3"/>
  <c r="AM175" i="3"/>
  <c r="AL175" i="3"/>
  <c r="AJ175" i="3"/>
  <c r="AI175" i="3"/>
  <c r="AG175" i="3"/>
  <c r="AF175" i="3"/>
  <c r="AD175" i="3"/>
  <c r="AC175" i="3"/>
  <c r="AA175" i="3"/>
  <c r="Z175" i="3"/>
  <c r="X175" i="3"/>
  <c r="W175" i="3"/>
  <c r="U175" i="3"/>
  <c r="T175" i="3"/>
  <c r="R175" i="3"/>
  <c r="Q175" i="3"/>
  <c r="O175" i="3"/>
  <c r="N175" i="3"/>
  <c r="BF173" i="3"/>
  <c r="BE173" i="3"/>
  <c r="BD173" i="3"/>
  <c r="BB173" i="3"/>
  <c r="BC173" i="3"/>
  <c r="AZ173" i="3"/>
  <c r="AW173" i="3"/>
  <c r="AY173" i="3"/>
  <c r="AX173" i="3"/>
  <c r="AT173" i="3"/>
  <c r="AQ173" i="3"/>
  <c r="AN173" i="3"/>
  <c r="AK173" i="3"/>
  <c r="BA173" i="3"/>
  <c r="AV173" i="3"/>
  <c r="AU173" i="3"/>
  <c r="AP173" i="3"/>
  <c r="AO173" i="3"/>
  <c r="AJ173" i="3"/>
  <c r="AI173" i="3"/>
  <c r="AG173" i="3"/>
  <c r="AF173" i="3"/>
  <c r="AD173" i="3"/>
  <c r="AC173" i="3"/>
  <c r="AA173" i="3"/>
  <c r="Z173" i="3"/>
  <c r="X173" i="3"/>
  <c r="W173" i="3"/>
  <c r="U173" i="3"/>
  <c r="T173" i="3"/>
  <c r="R173" i="3"/>
  <c r="Q173" i="3"/>
  <c r="O173" i="3"/>
  <c r="N173" i="3"/>
  <c r="BF171" i="3"/>
  <c r="BE171" i="3"/>
  <c r="BD171" i="3"/>
  <c r="BB171" i="3"/>
  <c r="AZ171" i="3"/>
  <c r="AW171" i="3"/>
  <c r="BA171" i="3"/>
  <c r="AV171" i="3"/>
  <c r="AT171" i="3"/>
  <c r="AQ171" i="3"/>
  <c r="AN171" i="3"/>
  <c r="AK171" i="3"/>
  <c r="AX171" i="3"/>
  <c r="AS171" i="3"/>
  <c r="AR171" i="3"/>
  <c r="AM171" i="3"/>
  <c r="AL171" i="3"/>
  <c r="AJ171" i="3"/>
  <c r="AI171" i="3"/>
  <c r="AG171" i="3"/>
  <c r="AF171" i="3"/>
  <c r="AD171" i="3"/>
  <c r="AC171" i="3"/>
  <c r="AA171" i="3"/>
  <c r="Z171" i="3"/>
  <c r="X171" i="3"/>
  <c r="W171" i="3"/>
  <c r="U171" i="3"/>
  <c r="T171" i="3"/>
  <c r="R171" i="3"/>
  <c r="Q171" i="3"/>
  <c r="O171" i="3"/>
  <c r="N171" i="3"/>
  <c r="BF169" i="3"/>
  <c r="BE169" i="3"/>
  <c r="BD169" i="3"/>
  <c r="BB169" i="3"/>
  <c r="BC169" i="3"/>
  <c r="AZ169" i="3"/>
  <c r="AW169" i="3"/>
  <c r="AY169" i="3"/>
  <c r="AX169" i="3"/>
  <c r="AT169" i="3"/>
  <c r="AQ169" i="3"/>
  <c r="AN169" i="3"/>
  <c r="AK169" i="3"/>
  <c r="AU169" i="3"/>
  <c r="AP169" i="3"/>
  <c r="AO169" i="3"/>
  <c r="AJ169" i="3"/>
  <c r="AI169" i="3"/>
  <c r="AG169" i="3"/>
  <c r="AF169" i="3"/>
  <c r="AD169" i="3"/>
  <c r="AC169" i="3"/>
  <c r="AA169" i="3"/>
  <c r="Z169" i="3"/>
  <c r="X169" i="3"/>
  <c r="W169" i="3"/>
  <c r="U169" i="3"/>
  <c r="T169" i="3"/>
  <c r="R169" i="3"/>
  <c r="Q169" i="3"/>
  <c r="O169" i="3"/>
  <c r="N169" i="3"/>
  <c r="BF167" i="3"/>
  <c r="BE167" i="3"/>
  <c r="BD167" i="3"/>
  <c r="BB167" i="3"/>
  <c r="AZ167" i="3"/>
  <c r="AW167" i="3"/>
  <c r="BC167" i="3"/>
  <c r="BA167" i="3"/>
  <c r="AV167" i="3"/>
  <c r="AT167" i="3"/>
  <c r="AQ167" i="3"/>
  <c r="AN167" i="3"/>
  <c r="AK167" i="3"/>
  <c r="AY167" i="3"/>
  <c r="AS167" i="3"/>
  <c r="AR167" i="3"/>
  <c r="AM167" i="3"/>
  <c r="AL167" i="3"/>
  <c r="AJ167" i="3"/>
  <c r="AI167" i="3"/>
  <c r="AG167" i="3"/>
  <c r="AF167" i="3"/>
  <c r="AD167" i="3"/>
  <c r="AC167" i="3"/>
  <c r="AA167" i="3"/>
  <c r="Z167" i="3"/>
  <c r="X167" i="3"/>
  <c r="W167" i="3"/>
  <c r="U167" i="3"/>
  <c r="T167" i="3"/>
  <c r="R167" i="3"/>
  <c r="Q167" i="3"/>
  <c r="O167" i="3"/>
  <c r="N167" i="3"/>
  <c r="BF165" i="3"/>
  <c r="BE165" i="3"/>
  <c r="BD165" i="3"/>
  <c r="BB165" i="3"/>
  <c r="BC165" i="3"/>
  <c r="AZ165" i="3"/>
  <c r="AW165" i="3"/>
  <c r="AY165" i="3"/>
  <c r="AX165" i="3"/>
  <c r="AT165" i="3"/>
  <c r="AQ165" i="3"/>
  <c r="AN165" i="3"/>
  <c r="AK165" i="3"/>
  <c r="BA165" i="3"/>
  <c r="AV165" i="3"/>
  <c r="AU165" i="3"/>
  <c r="AP165" i="3"/>
  <c r="AO165" i="3"/>
  <c r="AJ165" i="3"/>
  <c r="AI165" i="3"/>
  <c r="AG165" i="3"/>
  <c r="AF165" i="3"/>
  <c r="AD165" i="3"/>
  <c r="AC165" i="3"/>
  <c r="AA165" i="3"/>
  <c r="Z165" i="3"/>
  <c r="X165" i="3"/>
  <c r="W165" i="3"/>
  <c r="U165" i="3"/>
  <c r="T165" i="3"/>
  <c r="R165" i="3"/>
  <c r="Q165" i="3"/>
  <c r="O165" i="3"/>
  <c r="N165" i="3"/>
  <c r="BF163" i="3"/>
  <c r="BE163" i="3"/>
  <c r="BD163" i="3"/>
  <c r="BB163" i="3"/>
  <c r="AZ163" i="3"/>
  <c r="AW163" i="3"/>
  <c r="BA163" i="3"/>
  <c r="AV163" i="3"/>
  <c r="AT163" i="3"/>
  <c r="AQ163" i="3"/>
  <c r="AN163" i="3"/>
  <c r="AK163" i="3"/>
  <c r="BC163" i="3"/>
  <c r="AX163" i="3"/>
  <c r="AS163" i="3"/>
  <c r="AR163" i="3"/>
  <c r="AM163" i="3"/>
  <c r="AL163" i="3"/>
  <c r="AJ163" i="3"/>
  <c r="AI163" i="3"/>
  <c r="AG163" i="3"/>
  <c r="AF163" i="3"/>
  <c r="AD163" i="3"/>
  <c r="AC163" i="3"/>
  <c r="AA163" i="3"/>
  <c r="Z163" i="3"/>
  <c r="X163" i="3"/>
  <c r="W163" i="3"/>
  <c r="U163" i="3"/>
  <c r="T163" i="3"/>
  <c r="R163" i="3"/>
  <c r="Q163" i="3"/>
  <c r="O163" i="3"/>
  <c r="N163" i="3"/>
  <c r="BF161" i="3"/>
  <c r="BE161" i="3"/>
  <c r="BD161" i="3"/>
  <c r="BB161" i="3"/>
  <c r="BC161" i="3"/>
  <c r="AZ161" i="3"/>
  <c r="AW161" i="3"/>
  <c r="AY161" i="3"/>
  <c r="AX161" i="3"/>
  <c r="AT161" i="3"/>
  <c r="AQ161" i="3"/>
  <c r="AN161" i="3"/>
  <c r="AK161" i="3"/>
  <c r="AU161" i="3"/>
  <c r="AP161" i="3"/>
  <c r="AO161" i="3"/>
  <c r="AJ161" i="3"/>
  <c r="AI161" i="3"/>
  <c r="AG161" i="3"/>
  <c r="AF161" i="3"/>
  <c r="AD161" i="3"/>
  <c r="AC161" i="3"/>
  <c r="AA161" i="3"/>
  <c r="Z161" i="3"/>
  <c r="X161" i="3"/>
  <c r="W161" i="3"/>
  <c r="U161" i="3"/>
  <c r="T161" i="3"/>
  <c r="R161" i="3"/>
  <c r="Q161" i="3"/>
  <c r="O161" i="3"/>
  <c r="N161" i="3"/>
  <c r="BF159" i="3"/>
  <c r="BE159" i="3"/>
  <c r="BD159" i="3"/>
  <c r="BB159" i="3"/>
  <c r="AZ159" i="3"/>
  <c r="AW159" i="3"/>
  <c r="BC159" i="3"/>
  <c r="BA159" i="3"/>
  <c r="AV159" i="3"/>
  <c r="AT159" i="3"/>
  <c r="AQ159" i="3"/>
  <c r="AN159" i="3"/>
  <c r="AK159" i="3"/>
  <c r="AY159" i="3"/>
  <c r="AS159" i="3"/>
  <c r="AR159" i="3"/>
  <c r="AM159" i="3"/>
  <c r="AL159" i="3"/>
  <c r="AJ159" i="3"/>
  <c r="AI159" i="3"/>
  <c r="AG159" i="3"/>
  <c r="AF159" i="3"/>
  <c r="AD159" i="3"/>
  <c r="AC159" i="3"/>
  <c r="AA159" i="3"/>
  <c r="Z159" i="3"/>
  <c r="X159" i="3"/>
  <c r="W159" i="3"/>
  <c r="U159" i="3"/>
  <c r="T159" i="3"/>
  <c r="R159" i="3"/>
  <c r="Q159" i="3"/>
  <c r="O159" i="3"/>
  <c r="N159" i="3"/>
  <c r="BF157" i="3"/>
  <c r="BE157" i="3"/>
  <c r="BD157" i="3"/>
  <c r="BB157" i="3"/>
  <c r="BC157" i="3"/>
  <c r="AZ157" i="3"/>
  <c r="AW157" i="3"/>
  <c r="AY157" i="3"/>
  <c r="AX157" i="3"/>
  <c r="AT157" i="3"/>
  <c r="AQ157" i="3"/>
  <c r="AN157" i="3"/>
  <c r="AK157" i="3"/>
  <c r="BA157" i="3"/>
  <c r="AV157" i="3"/>
  <c r="AU157" i="3"/>
  <c r="AP157" i="3"/>
  <c r="AO157" i="3"/>
  <c r="AJ157" i="3"/>
  <c r="AI157" i="3"/>
  <c r="AG157" i="3"/>
  <c r="AF157" i="3"/>
  <c r="AD157" i="3"/>
  <c r="AC157" i="3"/>
  <c r="AA157" i="3"/>
  <c r="Z157" i="3"/>
  <c r="X157" i="3"/>
  <c r="W157" i="3"/>
  <c r="U157" i="3"/>
  <c r="T157" i="3"/>
  <c r="R157" i="3"/>
  <c r="Q157" i="3"/>
  <c r="O157" i="3"/>
  <c r="N157" i="3"/>
  <c r="BF155" i="3"/>
  <c r="BE155" i="3"/>
  <c r="BD155" i="3"/>
  <c r="BB155" i="3"/>
  <c r="AZ155" i="3"/>
  <c r="AW155" i="3"/>
  <c r="BA155" i="3"/>
  <c r="AV155" i="3"/>
  <c r="AT155" i="3"/>
  <c r="AQ155" i="3"/>
  <c r="AN155" i="3"/>
  <c r="AK155" i="3"/>
  <c r="AX155" i="3"/>
  <c r="AS155" i="3"/>
  <c r="AR155" i="3"/>
  <c r="AM155" i="3"/>
  <c r="AL155" i="3"/>
  <c r="AJ155" i="3"/>
  <c r="AI155" i="3"/>
  <c r="AG155" i="3"/>
  <c r="AF155" i="3"/>
  <c r="AD155" i="3"/>
  <c r="AC155" i="3"/>
  <c r="AA155" i="3"/>
  <c r="Z155" i="3"/>
  <c r="X155" i="3"/>
  <c r="W155" i="3"/>
  <c r="U155" i="3"/>
  <c r="T155" i="3"/>
  <c r="R155" i="3"/>
  <c r="Q155" i="3"/>
  <c r="O155" i="3"/>
  <c r="N155" i="3"/>
  <c r="BF153" i="3"/>
  <c r="BE153" i="3"/>
  <c r="BD153" i="3"/>
  <c r="BB153" i="3"/>
  <c r="BC153" i="3"/>
  <c r="AZ153" i="3"/>
  <c r="AW153" i="3"/>
  <c r="AY153" i="3"/>
  <c r="AX153" i="3"/>
  <c r="AT153" i="3"/>
  <c r="AQ153" i="3"/>
  <c r="AN153" i="3"/>
  <c r="AK153" i="3"/>
  <c r="AU153" i="3"/>
  <c r="AP153" i="3"/>
  <c r="AO153" i="3"/>
  <c r="AJ153" i="3"/>
  <c r="AI153" i="3"/>
  <c r="AG153" i="3"/>
  <c r="AF153" i="3"/>
  <c r="AD153" i="3"/>
  <c r="AC153" i="3"/>
  <c r="AA153" i="3"/>
  <c r="Z153" i="3"/>
  <c r="X153" i="3"/>
  <c r="W153" i="3"/>
  <c r="U153" i="3"/>
  <c r="T153" i="3"/>
  <c r="R153" i="3"/>
  <c r="Q153" i="3"/>
  <c r="O153" i="3"/>
  <c r="N153" i="3"/>
  <c r="BF151" i="3"/>
  <c r="BE151" i="3"/>
  <c r="BD151" i="3"/>
  <c r="BB151" i="3"/>
  <c r="AZ151" i="3"/>
  <c r="AW151" i="3"/>
  <c r="BC151" i="3"/>
  <c r="BA151" i="3"/>
  <c r="AV151" i="3"/>
  <c r="AT151" i="3"/>
  <c r="AQ151" i="3"/>
  <c r="AN151" i="3"/>
  <c r="AK151" i="3"/>
  <c r="AY151" i="3"/>
  <c r="AS151" i="3"/>
  <c r="AR151" i="3"/>
  <c r="AM151" i="3"/>
  <c r="AL151" i="3"/>
  <c r="AJ151" i="3"/>
  <c r="AI151" i="3"/>
  <c r="AG151" i="3"/>
  <c r="AF151" i="3"/>
  <c r="AD151" i="3"/>
  <c r="AC151" i="3"/>
  <c r="AA151" i="3"/>
  <c r="Z151" i="3"/>
  <c r="X151" i="3"/>
  <c r="W151" i="3"/>
  <c r="U151" i="3"/>
  <c r="T151" i="3"/>
  <c r="R151" i="3"/>
  <c r="Q151" i="3"/>
  <c r="O151" i="3"/>
  <c r="N151" i="3"/>
  <c r="BF149" i="3"/>
  <c r="BE149" i="3"/>
  <c r="BD149" i="3"/>
  <c r="BB149" i="3"/>
  <c r="BC149" i="3"/>
  <c r="AZ149" i="3"/>
  <c r="AW149" i="3"/>
  <c r="AY149" i="3"/>
  <c r="AX149" i="3"/>
  <c r="AT149" i="3"/>
  <c r="AQ149" i="3"/>
  <c r="AN149" i="3"/>
  <c r="AK149" i="3"/>
  <c r="BA149" i="3"/>
  <c r="AV149" i="3"/>
  <c r="AU149" i="3"/>
  <c r="AP149" i="3"/>
  <c r="AO149" i="3"/>
  <c r="AJ149" i="3"/>
  <c r="AI149" i="3"/>
  <c r="AG149" i="3"/>
  <c r="AF149" i="3"/>
  <c r="AD149" i="3"/>
  <c r="AC149" i="3"/>
  <c r="AA149" i="3"/>
  <c r="Z149" i="3"/>
  <c r="X149" i="3"/>
  <c r="W149" i="3"/>
  <c r="U149" i="3"/>
  <c r="T149" i="3"/>
  <c r="R149" i="3"/>
  <c r="Q149" i="3"/>
  <c r="O149" i="3"/>
  <c r="N149" i="3"/>
  <c r="BF147" i="3"/>
  <c r="BE147" i="3"/>
  <c r="BD147" i="3"/>
  <c r="BB147" i="3"/>
  <c r="AZ147" i="3"/>
  <c r="AW147" i="3"/>
  <c r="BA147" i="3"/>
  <c r="AV147" i="3"/>
  <c r="AT147" i="3"/>
  <c r="AQ147" i="3"/>
  <c r="AN147" i="3"/>
  <c r="AK147" i="3"/>
  <c r="BC147" i="3"/>
  <c r="AX147" i="3"/>
  <c r="AS147" i="3"/>
  <c r="AR147" i="3"/>
  <c r="AM147" i="3"/>
  <c r="AL147" i="3"/>
  <c r="AJ147" i="3"/>
  <c r="AI147" i="3"/>
  <c r="AG147" i="3"/>
  <c r="AF147" i="3"/>
  <c r="AD147" i="3"/>
  <c r="AC147" i="3"/>
  <c r="AA147" i="3"/>
  <c r="Z147" i="3"/>
  <c r="X147" i="3"/>
  <c r="W147" i="3"/>
  <c r="U147" i="3"/>
  <c r="T147" i="3"/>
  <c r="R147" i="3"/>
  <c r="Q147" i="3"/>
  <c r="O147" i="3"/>
  <c r="N147" i="3"/>
  <c r="BF145" i="3"/>
  <c r="BE145" i="3"/>
  <c r="BD145" i="3"/>
  <c r="BB145" i="3"/>
  <c r="BC145" i="3"/>
  <c r="AZ145" i="3"/>
  <c r="AW145" i="3"/>
  <c r="AY145" i="3"/>
  <c r="AX145" i="3"/>
  <c r="AT145" i="3"/>
  <c r="AQ145" i="3"/>
  <c r="AN145" i="3"/>
  <c r="AK145" i="3"/>
  <c r="AU145" i="3"/>
  <c r="AP145" i="3"/>
  <c r="AO145" i="3"/>
  <c r="AJ145" i="3"/>
  <c r="AI145" i="3"/>
  <c r="AG145" i="3"/>
  <c r="AF145" i="3"/>
  <c r="AD145" i="3"/>
  <c r="AC145" i="3"/>
  <c r="AA145" i="3"/>
  <c r="Z145" i="3"/>
  <c r="X145" i="3"/>
  <c r="W145" i="3"/>
  <c r="U145" i="3"/>
  <c r="T145" i="3"/>
  <c r="R145" i="3"/>
  <c r="Q145" i="3"/>
  <c r="O145" i="3"/>
  <c r="N145" i="3"/>
  <c r="BF143" i="3"/>
  <c r="BE143" i="3"/>
  <c r="BD143" i="3"/>
  <c r="BB143" i="3"/>
  <c r="AZ143" i="3"/>
  <c r="AW143" i="3"/>
  <c r="BC143" i="3"/>
  <c r="BA143" i="3"/>
  <c r="AV143" i="3"/>
  <c r="AT143" i="3"/>
  <c r="AQ143" i="3"/>
  <c r="AN143" i="3"/>
  <c r="AK143" i="3"/>
  <c r="AY143" i="3"/>
  <c r="AS143" i="3"/>
  <c r="AR143" i="3"/>
  <c r="AM143" i="3"/>
  <c r="AL143" i="3"/>
  <c r="AJ143" i="3"/>
  <c r="AI143" i="3"/>
  <c r="AG143" i="3"/>
  <c r="AF143" i="3"/>
  <c r="AD143" i="3"/>
  <c r="AC143" i="3"/>
  <c r="AA143" i="3"/>
  <c r="Z143" i="3"/>
  <c r="X143" i="3"/>
  <c r="W143" i="3"/>
  <c r="U143" i="3"/>
  <c r="T143" i="3"/>
  <c r="R143" i="3"/>
  <c r="Q143" i="3"/>
  <c r="O143" i="3"/>
  <c r="N143" i="3"/>
  <c r="BF141" i="3"/>
  <c r="BE141" i="3"/>
  <c r="BD141" i="3"/>
  <c r="BB141" i="3"/>
  <c r="BC141" i="3"/>
  <c r="AZ141" i="3"/>
  <c r="AW141" i="3"/>
  <c r="AY141" i="3"/>
  <c r="AX141" i="3"/>
  <c r="AT141" i="3"/>
  <c r="AQ141" i="3"/>
  <c r="AN141" i="3"/>
  <c r="AK141" i="3"/>
  <c r="BA141" i="3"/>
  <c r="AV141" i="3"/>
  <c r="AU141" i="3"/>
  <c r="AP141" i="3"/>
  <c r="AO141" i="3"/>
  <c r="AJ141" i="3"/>
  <c r="AI141" i="3"/>
  <c r="AG141" i="3"/>
  <c r="AF141" i="3"/>
  <c r="AD141" i="3"/>
  <c r="AC141" i="3"/>
  <c r="AA141" i="3"/>
  <c r="Z141" i="3"/>
  <c r="X141" i="3"/>
  <c r="W141" i="3"/>
  <c r="U141" i="3"/>
  <c r="T141" i="3"/>
  <c r="R141" i="3"/>
  <c r="Q141" i="3"/>
  <c r="O141" i="3"/>
  <c r="N141" i="3"/>
  <c r="BF139" i="3"/>
  <c r="BE139" i="3"/>
  <c r="BD139" i="3"/>
  <c r="BB139" i="3"/>
  <c r="AZ139" i="3"/>
  <c r="AW139" i="3"/>
  <c r="BA139" i="3"/>
  <c r="AV139" i="3"/>
  <c r="AT139" i="3"/>
  <c r="AQ139" i="3"/>
  <c r="AN139" i="3"/>
  <c r="AK139" i="3"/>
  <c r="AX139" i="3"/>
  <c r="AS139" i="3"/>
  <c r="AR139" i="3"/>
  <c r="AM139" i="3"/>
  <c r="AL139" i="3"/>
  <c r="AJ139" i="3"/>
  <c r="AI139" i="3"/>
  <c r="AG139" i="3"/>
  <c r="AF139" i="3"/>
  <c r="AD139" i="3"/>
  <c r="AC139" i="3"/>
  <c r="AA139" i="3"/>
  <c r="Z139" i="3"/>
  <c r="X139" i="3"/>
  <c r="W139" i="3"/>
  <c r="U139" i="3"/>
  <c r="T139" i="3"/>
  <c r="R139" i="3"/>
  <c r="Q139" i="3"/>
  <c r="O139" i="3"/>
  <c r="N139" i="3"/>
  <c r="BF137" i="3"/>
  <c r="BE137" i="3"/>
  <c r="BD137" i="3"/>
  <c r="BB137" i="3"/>
  <c r="BC137" i="3"/>
  <c r="AZ137" i="3"/>
  <c r="AW137" i="3"/>
  <c r="AY137" i="3"/>
  <c r="AX137" i="3"/>
  <c r="AT137" i="3"/>
  <c r="AQ137" i="3"/>
  <c r="AN137" i="3"/>
  <c r="AK137" i="3"/>
  <c r="AU137" i="3"/>
  <c r="AP137" i="3"/>
  <c r="AO137" i="3"/>
  <c r="AJ137" i="3"/>
  <c r="AI137" i="3"/>
  <c r="AG137" i="3"/>
  <c r="AF137" i="3"/>
  <c r="AD137" i="3"/>
  <c r="AC137" i="3"/>
  <c r="AA137" i="3"/>
  <c r="Z137" i="3"/>
  <c r="X137" i="3"/>
  <c r="W137" i="3"/>
  <c r="U137" i="3"/>
  <c r="T137" i="3"/>
  <c r="R137" i="3"/>
  <c r="Q137" i="3"/>
  <c r="O137" i="3"/>
  <c r="N137" i="3"/>
  <c r="BF135" i="3"/>
  <c r="BE135" i="3"/>
  <c r="BD135" i="3"/>
  <c r="BB135" i="3"/>
  <c r="AZ135" i="3"/>
  <c r="AW135" i="3"/>
  <c r="BC135" i="3"/>
  <c r="BA135" i="3"/>
  <c r="AV135" i="3"/>
  <c r="AT135" i="3"/>
  <c r="AQ135" i="3"/>
  <c r="AN135" i="3"/>
  <c r="AK135" i="3"/>
  <c r="AY135" i="3"/>
  <c r="AS135" i="3"/>
  <c r="AR135" i="3"/>
  <c r="AM135" i="3"/>
  <c r="AL135" i="3"/>
  <c r="AJ135" i="3"/>
  <c r="AI135" i="3"/>
  <c r="AG135" i="3"/>
  <c r="AF135" i="3"/>
  <c r="AD135" i="3"/>
  <c r="AC135" i="3"/>
  <c r="AA135" i="3"/>
  <c r="Z135" i="3"/>
  <c r="X135" i="3"/>
  <c r="W135" i="3"/>
  <c r="U135" i="3"/>
  <c r="T135" i="3"/>
  <c r="R135" i="3"/>
  <c r="Q135" i="3"/>
  <c r="O135" i="3"/>
  <c r="N135" i="3"/>
  <c r="BF133" i="3"/>
  <c r="BE133" i="3"/>
  <c r="BD133" i="3"/>
  <c r="BB133" i="3"/>
  <c r="BC133" i="3"/>
  <c r="AZ133" i="3"/>
  <c r="AW133" i="3"/>
  <c r="AY133" i="3"/>
  <c r="AX133" i="3"/>
  <c r="AT133" i="3"/>
  <c r="AQ133" i="3"/>
  <c r="AN133" i="3"/>
  <c r="AK133" i="3"/>
  <c r="BA133" i="3"/>
  <c r="AV133" i="3"/>
  <c r="AU133" i="3"/>
  <c r="AP133" i="3"/>
  <c r="AO133" i="3"/>
  <c r="AJ133" i="3"/>
  <c r="AI133" i="3"/>
  <c r="AG133" i="3"/>
  <c r="AF133" i="3"/>
  <c r="AD133" i="3"/>
  <c r="AC133" i="3"/>
  <c r="AA133" i="3"/>
  <c r="Z133" i="3"/>
  <c r="X133" i="3"/>
  <c r="W133" i="3"/>
  <c r="U133" i="3"/>
  <c r="T133" i="3"/>
  <c r="R133" i="3"/>
  <c r="Q133" i="3"/>
  <c r="O133" i="3"/>
  <c r="N133" i="3"/>
  <c r="BF131" i="3"/>
  <c r="BE131" i="3"/>
  <c r="BD131" i="3"/>
  <c r="BB131" i="3"/>
  <c r="AZ131" i="3"/>
  <c r="AW131" i="3"/>
  <c r="BA131" i="3"/>
  <c r="AV131" i="3"/>
  <c r="AT131" i="3"/>
  <c r="AQ131" i="3"/>
  <c r="AN131" i="3"/>
  <c r="AK131" i="3"/>
  <c r="BC131" i="3"/>
  <c r="AX131" i="3"/>
  <c r="AS131" i="3"/>
  <c r="AR131" i="3"/>
  <c r="AM131" i="3"/>
  <c r="AL131" i="3"/>
  <c r="AJ131" i="3"/>
  <c r="AI131" i="3"/>
  <c r="AG131" i="3"/>
  <c r="AF131" i="3"/>
  <c r="AD131" i="3"/>
  <c r="AC131" i="3"/>
  <c r="AA131" i="3"/>
  <c r="Z131" i="3"/>
  <c r="X131" i="3"/>
  <c r="W131" i="3"/>
  <c r="U131" i="3"/>
  <c r="T131" i="3"/>
  <c r="R131" i="3"/>
  <c r="Q131" i="3"/>
  <c r="O131" i="3"/>
  <c r="N131" i="3"/>
  <c r="BF129" i="3"/>
  <c r="BE129" i="3"/>
  <c r="BD129" i="3"/>
  <c r="BB129" i="3"/>
  <c r="BC129" i="3"/>
  <c r="AZ129" i="3"/>
  <c r="AW129" i="3"/>
  <c r="AY129" i="3"/>
  <c r="AX129" i="3"/>
  <c r="AT129" i="3"/>
  <c r="AQ129" i="3"/>
  <c r="AN129" i="3"/>
  <c r="AK129" i="3"/>
  <c r="AU129" i="3"/>
  <c r="AP129" i="3"/>
  <c r="AO129" i="3"/>
  <c r="AJ129" i="3"/>
  <c r="AI129" i="3"/>
  <c r="AG129" i="3"/>
  <c r="AF129" i="3"/>
  <c r="AD129" i="3"/>
  <c r="AC129" i="3"/>
  <c r="AA129" i="3"/>
  <c r="Z129" i="3"/>
  <c r="X129" i="3"/>
  <c r="W129" i="3"/>
  <c r="U129" i="3"/>
  <c r="T129" i="3"/>
  <c r="R129" i="3"/>
  <c r="Q129" i="3"/>
  <c r="O129" i="3"/>
  <c r="N129" i="3"/>
  <c r="BF127" i="3"/>
  <c r="BE127" i="3"/>
  <c r="BD127" i="3"/>
  <c r="BB127" i="3"/>
  <c r="AZ127" i="3"/>
  <c r="AW127" i="3"/>
  <c r="BC127" i="3"/>
  <c r="BA127" i="3"/>
  <c r="AV127" i="3"/>
  <c r="AT127" i="3"/>
  <c r="AQ127" i="3"/>
  <c r="AN127" i="3"/>
  <c r="AK127" i="3"/>
  <c r="AY127" i="3"/>
  <c r="AS127" i="3"/>
  <c r="AR127" i="3"/>
  <c r="AM127" i="3"/>
  <c r="AL127" i="3"/>
  <c r="AJ127" i="3"/>
  <c r="AI127" i="3"/>
  <c r="AG127" i="3"/>
  <c r="AF127" i="3"/>
  <c r="AD127" i="3"/>
  <c r="AC127" i="3"/>
  <c r="AA127" i="3"/>
  <c r="Z127" i="3"/>
  <c r="X127" i="3"/>
  <c r="W127" i="3"/>
  <c r="U127" i="3"/>
  <c r="T127" i="3"/>
  <c r="R127" i="3"/>
  <c r="Q127" i="3"/>
  <c r="O127" i="3"/>
  <c r="N127" i="3"/>
  <c r="BF125" i="3"/>
  <c r="BE125" i="3"/>
  <c r="BD125" i="3"/>
  <c r="BB125" i="3"/>
  <c r="BC125" i="3"/>
  <c r="AZ125" i="3"/>
  <c r="AW125" i="3"/>
  <c r="AY125" i="3"/>
  <c r="AX125" i="3"/>
  <c r="AT125" i="3"/>
  <c r="AQ125" i="3"/>
  <c r="AN125" i="3"/>
  <c r="AK125" i="3"/>
  <c r="BA125" i="3"/>
  <c r="AV125" i="3"/>
  <c r="AU125" i="3"/>
  <c r="AP125" i="3"/>
  <c r="AO125" i="3"/>
  <c r="AJ125" i="3"/>
  <c r="AI125" i="3"/>
  <c r="AG125" i="3"/>
  <c r="AF125" i="3"/>
  <c r="AD125" i="3"/>
  <c r="AC125" i="3"/>
  <c r="AA125" i="3"/>
  <c r="Z125" i="3"/>
  <c r="X125" i="3"/>
  <c r="W125" i="3"/>
  <c r="U125" i="3"/>
  <c r="T125" i="3"/>
  <c r="R125" i="3"/>
  <c r="Q125" i="3"/>
  <c r="O125" i="3"/>
  <c r="N125" i="3"/>
  <c r="BF123" i="3"/>
  <c r="BE123" i="3"/>
  <c r="BD123" i="3"/>
  <c r="BB123" i="3"/>
  <c r="AZ123" i="3"/>
  <c r="AW123" i="3"/>
  <c r="BA123" i="3"/>
  <c r="AV123" i="3"/>
  <c r="AT123" i="3"/>
  <c r="AQ123" i="3"/>
  <c r="AN123" i="3"/>
  <c r="AK123" i="3"/>
  <c r="AX123" i="3"/>
  <c r="AS123" i="3"/>
  <c r="AR123" i="3"/>
  <c r="AM123" i="3"/>
  <c r="AL123" i="3"/>
  <c r="AJ123" i="3"/>
  <c r="AI123" i="3"/>
  <c r="AG123" i="3"/>
  <c r="AF123" i="3"/>
  <c r="AD123" i="3"/>
  <c r="AC123" i="3"/>
  <c r="AA123" i="3"/>
  <c r="Z123" i="3"/>
  <c r="X123" i="3"/>
  <c r="W123" i="3"/>
  <c r="U123" i="3"/>
  <c r="T123" i="3"/>
  <c r="R123" i="3"/>
  <c r="Q123" i="3"/>
  <c r="O123" i="3"/>
  <c r="N123" i="3"/>
  <c r="BF121" i="3"/>
  <c r="BE121" i="3"/>
  <c r="BD121" i="3"/>
  <c r="BB121" i="3"/>
  <c r="BC121" i="3"/>
  <c r="AZ121" i="3"/>
  <c r="AW121" i="3"/>
  <c r="AY121" i="3"/>
  <c r="AX121" i="3"/>
  <c r="AT121" i="3"/>
  <c r="AQ121" i="3"/>
  <c r="AN121" i="3"/>
  <c r="AK121" i="3"/>
  <c r="AU121" i="3"/>
  <c r="AP121" i="3"/>
  <c r="AO121" i="3"/>
  <c r="AJ121" i="3"/>
  <c r="AI121" i="3"/>
  <c r="AG121" i="3"/>
  <c r="AF121" i="3"/>
  <c r="AD121" i="3"/>
  <c r="AC121" i="3"/>
  <c r="AA121" i="3"/>
  <c r="Z121" i="3"/>
  <c r="X121" i="3"/>
  <c r="W121" i="3"/>
  <c r="U121" i="3"/>
  <c r="T121" i="3"/>
  <c r="R121" i="3"/>
  <c r="Q121" i="3"/>
  <c r="O121" i="3"/>
  <c r="N121" i="3"/>
  <c r="BF119" i="3"/>
  <c r="BE119" i="3"/>
  <c r="BD119" i="3"/>
  <c r="BB119" i="3"/>
  <c r="AZ119" i="3"/>
  <c r="AW119" i="3"/>
  <c r="BC119" i="3"/>
  <c r="BA119" i="3"/>
  <c r="AV119" i="3"/>
  <c r="AT119" i="3"/>
  <c r="AQ119" i="3"/>
  <c r="AN119" i="3"/>
  <c r="AK119" i="3"/>
  <c r="AY119" i="3"/>
  <c r="AS119" i="3"/>
  <c r="AR119" i="3"/>
  <c r="AM119" i="3"/>
  <c r="AL119" i="3"/>
  <c r="AJ119" i="3"/>
  <c r="AI119" i="3"/>
  <c r="AG119" i="3"/>
  <c r="AF119" i="3"/>
  <c r="AD119" i="3"/>
  <c r="AC119" i="3"/>
  <c r="AA119" i="3"/>
  <c r="Z119" i="3"/>
  <c r="X119" i="3"/>
  <c r="W119" i="3"/>
  <c r="U119" i="3"/>
  <c r="T119" i="3"/>
  <c r="R119" i="3"/>
  <c r="Q119" i="3"/>
  <c r="O119" i="3"/>
  <c r="N119" i="3"/>
  <c r="BF117" i="3"/>
  <c r="BE117" i="3"/>
  <c r="BD117" i="3"/>
  <c r="BB117" i="3"/>
  <c r="BC117" i="3"/>
  <c r="AZ117" i="3"/>
  <c r="AW117" i="3"/>
  <c r="AY117" i="3"/>
  <c r="AX117" i="3"/>
  <c r="AT117" i="3"/>
  <c r="AQ117" i="3"/>
  <c r="AN117" i="3"/>
  <c r="AK117" i="3"/>
  <c r="BA117" i="3"/>
  <c r="AV117" i="3"/>
  <c r="AU117" i="3"/>
  <c r="AP117" i="3"/>
  <c r="AO117" i="3"/>
  <c r="AJ117" i="3"/>
  <c r="AI117" i="3"/>
  <c r="AG117" i="3"/>
  <c r="AF117" i="3"/>
  <c r="AD117" i="3"/>
  <c r="AC117" i="3"/>
  <c r="AA117" i="3"/>
  <c r="Z117" i="3"/>
  <c r="X117" i="3"/>
  <c r="W117" i="3"/>
  <c r="U117" i="3"/>
  <c r="T117" i="3"/>
  <c r="R117" i="3"/>
  <c r="Q117" i="3"/>
  <c r="O117" i="3"/>
  <c r="N117" i="3"/>
  <c r="BF115" i="3"/>
  <c r="BE115" i="3"/>
  <c r="BD115" i="3"/>
  <c r="BB115" i="3"/>
  <c r="AZ115" i="3"/>
  <c r="AW115" i="3"/>
  <c r="BA115" i="3"/>
  <c r="AV115" i="3"/>
  <c r="AT115" i="3"/>
  <c r="AQ115" i="3"/>
  <c r="AN115" i="3"/>
  <c r="AK115" i="3"/>
  <c r="BC115" i="3"/>
  <c r="AX115" i="3"/>
  <c r="AS115" i="3"/>
  <c r="AR115" i="3"/>
  <c r="AM115" i="3"/>
  <c r="AL115" i="3"/>
  <c r="AJ115" i="3"/>
  <c r="AI115" i="3"/>
  <c r="AG115" i="3"/>
  <c r="AF115" i="3"/>
  <c r="AD115" i="3"/>
  <c r="AC115" i="3"/>
  <c r="AA115" i="3"/>
  <c r="Z115" i="3"/>
  <c r="X115" i="3"/>
  <c r="W115" i="3"/>
  <c r="U115" i="3"/>
  <c r="T115" i="3"/>
  <c r="R115" i="3"/>
  <c r="Q115" i="3"/>
  <c r="O115" i="3"/>
  <c r="N115" i="3"/>
  <c r="BF113" i="3"/>
  <c r="BE113" i="3"/>
  <c r="BD113" i="3"/>
  <c r="BB113" i="3"/>
  <c r="BC113" i="3"/>
  <c r="AZ113" i="3"/>
  <c r="AW113" i="3"/>
  <c r="AY113" i="3"/>
  <c r="AX113" i="3"/>
  <c r="AT113" i="3"/>
  <c r="AQ113" i="3"/>
  <c r="AN113" i="3"/>
  <c r="AK113" i="3"/>
  <c r="AU113" i="3"/>
  <c r="AP113" i="3"/>
  <c r="AO113" i="3"/>
  <c r="AJ113" i="3"/>
  <c r="AI113" i="3"/>
  <c r="AG113" i="3"/>
  <c r="AF113" i="3"/>
  <c r="AD113" i="3"/>
  <c r="AC113" i="3"/>
  <c r="AA113" i="3"/>
  <c r="Z113" i="3"/>
  <c r="X113" i="3"/>
  <c r="W113" i="3"/>
  <c r="U113" i="3"/>
  <c r="T113" i="3"/>
  <c r="R113" i="3"/>
  <c r="Q113" i="3"/>
  <c r="O113" i="3"/>
  <c r="N113" i="3"/>
  <c r="BF111" i="3"/>
  <c r="BE111" i="3"/>
  <c r="BD111" i="3"/>
  <c r="BB111" i="3"/>
  <c r="AZ111" i="3"/>
  <c r="AW111" i="3"/>
  <c r="BC111" i="3"/>
  <c r="BA111" i="3"/>
  <c r="AV111" i="3"/>
  <c r="AT111" i="3"/>
  <c r="AQ111" i="3"/>
  <c r="AN111" i="3"/>
  <c r="AK111" i="3"/>
  <c r="AY111" i="3"/>
  <c r="AS111" i="3"/>
  <c r="AR111" i="3"/>
  <c r="AM111" i="3"/>
  <c r="AL111" i="3"/>
  <c r="AJ111" i="3"/>
  <c r="AI111" i="3"/>
  <c r="AG111" i="3"/>
  <c r="AF111" i="3"/>
  <c r="AD111" i="3"/>
  <c r="AC111" i="3"/>
  <c r="AA111" i="3"/>
  <c r="Z111" i="3"/>
  <c r="X111" i="3"/>
  <c r="W111" i="3"/>
  <c r="U111" i="3"/>
  <c r="T111" i="3"/>
  <c r="R111" i="3"/>
  <c r="Q111" i="3"/>
  <c r="O111" i="3"/>
  <c r="N111" i="3"/>
  <c r="BF109" i="3"/>
  <c r="BE109" i="3"/>
  <c r="BD109" i="3"/>
  <c r="BB109" i="3"/>
  <c r="BC109" i="3"/>
  <c r="AZ109" i="3"/>
  <c r="AW109" i="3"/>
  <c r="AY109" i="3"/>
  <c r="AX109" i="3"/>
  <c r="AT109" i="3"/>
  <c r="AQ109" i="3"/>
  <c r="AN109" i="3"/>
  <c r="AK109" i="3"/>
  <c r="BA109" i="3"/>
  <c r="AV109" i="3"/>
  <c r="AU109" i="3"/>
  <c r="AP109" i="3"/>
  <c r="AO109" i="3"/>
  <c r="AJ109" i="3"/>
  <c r="AI109" i="3"/>
  <c r="AG109" i="3"/>
  <c r="AF109" i="3"/>
  <c r="AD109" i="3"/>
  <c r="AC109" i="3"/>
  <c r="AA109" i="3"/>
  <c r="Z109" i="3"/>
  <c r="X109" i="3"/>
  <c r="W109" i="3"/>
  <c r="U109" i="3"/>
  <c r="T109" i="3"/>
  <c r="R109" i="3"/>
  <c r="Q109" i="3"/>
  <c r="O109" i="3"/>
  <c r="N109" i="3"/>
  <c r="BF107" i="3"/>
  <c r="BE107" i="3"/>
  <c r="BD107" i="3"/>
  <c r="BB107" i="3"/>
  <c r="AZ107" i="3"/>
  <c r="AW107" i="3"/>
  <c r="BA107" i="3"/>
  <c r="AV107" i="3"/>
  <c r="AT107" i="3"/>
  <c r="AQ107" i="3"/>
  <c r="AN107" i="3"/>
  <c r="AK107" i="3"/>
  <c r="AX107" i="3"/>
  <c r="AS107" i="3"/>
  <c r="AR107" i="3"/>
  <c r="AM107" i="3"/>
  <c r="AL107" i="3"/>
  <c r="AJ107" i="3"/>
  <c r="AI107" i="3"/>
  <c r="AG107" i="3"/>
  <c r="AF107" i="3"/>
  <c r="AD107" i="3"/>
  <c r="AC107" i="3"/>
  <c r="AA107" i="3"/>
  <c r="Z107" i="3"/>
  <c r="X107" i="3"/>
  <c r="W107" i="3"/>
  <c r="U107" i="3"/>
  <c r="T107" i="3"/>
  <c r="R107" i="3"/>
  <c r="Q107" i="3"/>
  <c r="O107" i="3"/>
  <c r="N107" i="3"/>
  <c r="BF105" i="3"/>
  <c r="BE105" i="3"/>
  <c r="BD105" i="3"/>
  <c r="BB105" i="3"/>
  <c r="BC105" i="3"/>
  <c r="AZ105" i="3"/>
  <c r="AW105" i="3"/>
  <c r="AY105" i="3"/>
  <c r="AX105" i="3"/>
  <c r="AT105" i="3"/>
  <c r="AQ105" i="3"/>
  <c r="AN105" i="3"/>
  <c r="AK105" i="3"/>
  <c r="AU105" i="3"/>
  <c r="AP105" i="3"/>
  <c r="AO105" i="3"/>
  <c r="AJ105" i="3"/>
  <c r="AI105" i="3"/>
  <c r="AG105" i="3"/>
  <c r="AF105" i="3"/>
  <c r="AD105" i="3"/>
  <c r="AC105" i="3"/>
  <c r="AA105" i="3"/>
  <c r="Z105" i="3"/>
  <c r="X105" i="3"/>
  <c r="W105" i="3"/>
  <c r="U105" i="3"/>
  <c r="T105" i="3"/>
  <c r="R105" i="3"/>
  <c r="Q105" i="3"/>
  <c r="O105" i="3"/>
  <c r="N105" i="3"/>
  <c r="BF103" i="3"/>
  <c r="BE103" i="3"/>
  <c r="BD103" i="3"/>
  <c r="BB103" i="3"/>
  <c r="AZ103" i="3"/>
  <c r="AW103" i="3"/>
  <c r="BC103" i="3"/>
  <c r="BA103" i="3"/>
  <c r="AV103" i="3"/>
  <c r="AT103" i="3"/>
  <c r="AQ103" i="3"/>
  <c r="AN103" i="3"/>
  <c r="AK103" i="3"/>
  <c r="AY103" i="3"/>
  <c r="AS103" i="3"/>
  <c r="AR103" i="3"/>
  <c r="AM103" i="3"/>
  <c r="AL103" i="3"/>
  <c r="AJ103" i="3"/>
  <c r="AI103" i="3"/>
  <c r="AG103" i="3"/>
  <c r="AF103" i="3"/>
  <c r="AD103" i="3"/>
  <c r="AC103" i="3"/>
  <c r="AA103" i="3"/>
  <c r="Z103" i="3"/>
  <c r="X103" i="3"/>
  <c r="W103" i="3"/>
  <c r="U103" i="3"/>
  <c r="T103" i="3"/>
  <c r="R103" i="3"/>
  <c r="Q103" i="3"/>
  <c r="O103" i="3"/>
  <c r="N103" i="3"/>
  <c r="BF101" i="3"/>
  <c r="BE101" i="3"/>
  <c r="BD101" i="3"/>
  <c r="BB101" i="3"/>
  <c r="BC101" i="3"/>
  <c r="AZ101" i="3"/>
  <c r="AW101" i="3"/>
  <c r="AY101" i="3"/>
  <c r="AX101" i="3"/>
  <c r="AT101" i="3"/>
  <c r="AQ101" i="3"/>
  <c r="AN101" i="3"/>
  <c r="AK101" i="3"/>
  <c r="BA101" i="3"/>
  <c r="AV101" i="3"/>
  <c r="AU101" i="3"/>
  <c r="AP101" i="3"/>
  <c r="AO101" i="3"/>
  <c r="AJ101" i="3"/>
  <c r="AI101" i="3"/>
  <c r="AG101" i="3"/>
  <c r="AF101" i="3"/>
  <c r="AD101" i="3"/>
  <c r="AC101" i="3"/>
  <c r="AA101" i="3"/>
  <c r="Z101" i="3"/>
  <c r="X101" i="3"/>
  <c r="W101" i="3"/>
  <c r="U101" i="3"/>
  <c r="T101" i="3"/>
  <c r="R101" i="3"/>
  <c r="Q101" i="3"/>
  <c r="O101" i="3"/>
  <c r="N101" i="3"/>
  <c r="BF99" i="3"/>
  <c r="BE99" i="3"/>
  <c r="BD99" i="3"/>
  <c r="BB99" i="3"/>
  <c r="AZ99" i="3"/>
  <c r="AW99" i="3"/>
  <c r="BA99" i="3"/>
  <c r="AV99" i="3"/>
  <c r="AT99" i="3"/>
  <c r="AQ99" i="3"/>
  <c r="AN99" i="3"/>
  <c r="AK99" i="3"/>
  <c r="BC99" i="3"/>
  <c r="AX99" i="3"/>
  <c r="AS99" i="3"/>
  <c r="AR99" i="3"/>
  <c r="AM99" i="3"/>
  <c r="AL99" i="3"/>
  <c r="AI99" i="3"/>
  <c r="AG99" i="3"/>
  <c r="AF99" i="3"/>
  <c r="AD99" i="3"/>
  <c r="AC99" i="3"/>
  <c r="AA99" i="3"/>
  <c r="Z99" i="3"/>
  <c r="X99" i="3"/>
  <c r="W99" i="3"/>
  <c r="U99" i="3"/>
  <c r="T99" i="3"/>
  <c r="R99" i="3"/>
  <c r="Q99" i="3"/>
  <c r="O99" i="3"/>
  <c r="N99" i="3"/>
  <c r="BF97" i="3"/>
  <c r="BE97" i="3"/>
  <c r="BD97" i="3"/>
  <c r="BB97" i="3"/>
  <c r="BC97" i="3"/>
  <c r="AZ97" i="3"/>
  <c r="AW97" i="3"/>
  <c r="AY97" i="3"/>
  <c r="AX97" i="3"/>
  <c r="AT97" i="3"/>
  <c r="AQ97" i="3"/>
  <c r="AN97" i="3"/>
  <c r="AK97" i="3"/>
  <c r="AU97" i="3"/>
  <c r="AP97" i="3"/>
  <c r="AO97" i="3"/>
  <c r="AJ97" i="3"/>
  <c r="AI97" i="3"/>
  <c r="AG97" i="3"/>
  <c r="AF97" i="3"/>
  <c r="AD97" i="3"/>
  <c r="AC97" i="3"/>
  <c r="AA97" i="3"/>
  <c r="Z97" i="3"/>
  <c r="X97" i="3"/>
  <c r="W97" i="3"/>
  <c r="U97" i="3"/>
  <c r="T97" i="3"/>
  <c r="R97" i="3"/>
  <c r="Q97" i="3"/>
  <c r="O97" i="3"/>
  <c r="N97" i="3"/>
  <c r="BF95" i="3"/>
  <c r="BE95" i="3"/>
  <c r="BD95" i="3"/>
  <c r="BB95" i="3"/>
  <c r="AZ95" i="3"/>
  <c r="AW95" i="3"/>
  <c r="BC95" i="3"/>
  <c r="BA95" i="3"/>
  <c r="AV95" i="3"/>
  <c r="AT95" i="3"/>
  <c r="AQ95" i="3"/>
  <c r="AN95" i="3"/>
  <c r="AK95" i="3"/>
  <c r="AY95" i="3"/>
  <c r="AS95" i="3"/>
  <c r="AR95" i="3"/>
  <c r="AM95" i="3"/>
  <c r="AL95" i="3"/>
  <c r="AI95" i="3"/>
  <c r="AG95" i="3"/>
  <c r="AF95" i="3"/>
  <c r="AD95" i="3"/>
  <c r="AC95" i="3"/>
  <c r="AA95" i="3"/>
  <c r="Z95" i="3"/>
  <c r="X95" i="3"/>
  <c r="W95" i="3"/>
  <c r="U95" i="3"/>
  <c r="T95" i="3"/>
  <c r="R95" i="3"/>
  <c r="Q95" i="3"/>
  <c r="O95" i="3"/>
  <c r="N95" i="3"/>
  <c r="BF93" i="3"/>
  <c r="BE93" i="3"/>
  <c r="BD93" i="3"/>
  <c r="BB93" i="3"/>
  <c r="BC93" i="3"/>
  <c r="AZ93" i="3"/>
  <c r="AW93" i="3"/>
  <c r="AY93" i="3"/>
  <c r="AX93" i="3"/>
  <c r="AT93" i="3"/>
  <c r="AQ93" i="3"/>
  <c r="AN93" i="3"/>
  <c r="AK93" i="3"/>
  <c r="BA93" i="3"/>
  <c r="AV93" i="3"/>
  <c r="AU93" i="3"/>
  <c r="AP93" i="3"/>
  <c r="AO93" i="3"/>
  <c r="AJ93" i="3"/>
  <c r="AI93" i="3"/>
  <c r="AG93" i="3"/>
  <c r="AF93" i="3"/>
  <c r="AD93" i="3"/>
  <c r="AC93" i="3"/>
  <c r="AA93" i="3"/>
  <c r="Z93" i="3"/>
  <c r="X93" i="3"/>
  <c r="W93" i="3"/>
  <c r="U93" i="3"/>
  <c r="T93" i="3"/>
  <c r="R93" i="3"/>
  <c r="Q93" i="3"/>
  <c r="O93" i="3"/>
  <c r="N93" i="3"/>
  <c r="BF91" i="3"/>
  <c r="BE91" i="3"/>
  <c r="BD91" i="3"/>
  <c r="BB91" i="3"/>
  <c r="AZ91" i="3"/>
  <c r="AW91" i="3"/>
  <c r="BA91" i="3"/>
  <c r="AV91" i="3"/>
  <c r="AT91" i="3"/>
  <c r="AQ91" i="3"/>
  <c r="AN91" i="3"/>
  <c r="AK91" i="3"/>
  <c r="AX91" i="3"/>
  <c r="AS91" i="3"/>
  <c r="AR91" i="3"/>
  <c r="AM91" i="3"/>
  <c r="AL91" i="3"/>
  <c r="AI91" i="3"/>
  <c r="AG91" i="3"/>
  <c r="AF91" i="3"/>
  <c r="AD91" i="3"/>
  <c r="AC91" i="3"/>
  <c r="AA91" i="3"/>
  <c r="Z91" i="3"/>
  <c r="X91" i="3"/>
  <c r="W91" i="3"/>
  <c r="U91" i="3"/>
  <c r="T91" i="3"/>
  <c r="R91" i="3"/>
  <c r="Q91" i="3"/>
  <c r="O91" i="3"/>
  <c r="N91" i="3"/>
  <c r="BF89" i="3"/>
  <c r="BE89" i="3"/>
  <c r="BD89" i="3"/>
  <c r="BB89" i="3"/>
  <c r="BC89" i="3"/>
  <c r="AZ89" i="3"/>
  <c r="AW89" i="3"/>
  <c r="AY89" i="3"/>
  <c r="AX89" i="3"/>
  <c r="AT89" i="3"/>
  <c r="AQ89" i="3"/>
  <c r="AN89" i="3"/>
  <c r="AK89" i="3"/>
  <c r="AU89" i="3"/>
  <c r="AP89" i="3"/>
  <c r="AO89" i="3"/>
  <c r="AJ89" i="3"/>
  <c r="AI89" i="3"/>
  <c r="AG89" i="3"/>
  <c r="AF89" i="3"/>
  <c r="AD89" i="3"/>
  <c r="AC89" i="3"/>
  <c r="AA89" i="3"/>
  <c r="Z89" i="3"/>
  <c r="X89" i="3"/>
  <c r="W89" i="3"/>
  <c r="U89" i="3"/>
  <c r="T89" i="3"/>
  <c r="R89" i="3"/>
  <c r="Q89" i="3"/>
  <c r="O89" i="3"/>
  <c r="N89" i="3"/>
  <c r="BF87" i="3"/>
  <c r="BE87" i="3"/>
  <c r="BD87" i="3"/>
  <c r="BB87" i="3"/>
  <c r="AZ87" i="3"/>
  <c r="AW87" i="3"/>
  <c r="BC87" i="3"/>
  <c r="BA87" i="3"/>
  <c r="AV87" i="3"/>
  <c r="AT87" i="3"/>
  <c r="AQ87" i="3"/>
  <c r="AN87" i="3"/>
  <c r="AK87" i="3"/>
  <c r="AY87" i="3"/>
  <c r="AS87" i="3"/>
  <c r="AR87" i="3"/>
  <c r="AM87" i="3"/>
  <c r="AL87" i="3"/>
  <c r="AI87" i="3"/>
  <c r="AG87" i="3"/>
  <c r="AF87" i="3"/>
  <c r="AD87" i="3"/>
  <c r="AC87" i="3"/>
  <c r="AA87" i="3"/>
  <c r="Z87" i="3"/>
  <c r="X87" i="3"/>
  <c r="W87" i="3"/>
  <c r="U87" i="3"/>
  <c r="T87" i="3"/>
  <c r="R87" i="3"/>
  <c r="Q87" i="3"/>
  <c r="O87" i="3"/>
  <c r="N87" i="3"/>
  <c r="BF85" i="3"/>
  <c r="BE85" i="3"/>
  <c r="BD85" i="3"/>
  <c r="BB85" i="3"/>
  <c r="BC85" i="3"/>
  <c r="AZ85" i="3"/>
  <c r="AW85" i="3"/>
  <c r="AY85" i="3"/>
  <c r="AX85" i="3"/>
  <c r="AT85" i="3"/>
  <c r="AQ85" i="3"/>
  <c r="AN85" i="3"/>
  <c r="AK85" i="3"/>
  <c r="BA85" i="3"/>
  <c r="AV85" i="3"/>
  <c r="AU85" i="3"/>
  <c r="AP85" i="3"/>
  <c r="AO85" i="3"/>
  <c r="AJ85" i="3"/>
  <c r="AI85" i="3"/>
  <c r="AG85" i="3"/>
  <c r="AF85" i="3"/>
  <c r="AD85" i="3"/>
  <c r="AC85" i="3"/>
  <c r="AA85" i="3"/>
  <c r="Z85" i="3"/>
  <c r="X85" i="3"/>
  <c r="W85" i="3"/>
  <c r="U85" i="3"/>
  <c r="T85" i="3"/>
  <c r="R85" i="3"/>
  <c r="Q85" i="3"/>
  <c r="O85" i="3"/>
  <c r="N85" i="3"/>
  <c r="BF83" i="3"/>
  <c r="BE83" i="3"/>
  <c r="BD83" i="3"/>
  <c r="BB83" i="3"/>
  <c r="AZ83" i="3"/>
  <c r="AW83" i="3"/>
  <c r="BA83" i="3"/>
  <c r="AV83" i="3"/>
  <c r="AT83" i="3"/>
  <c r="AQ83" i="3"/>
  <c r="AN83" i="3"/>
  <c r="AK83" i="3"/>
  <c r="BC83" i="3"/>
  <c r="AX83" i="3"/>
  <c r="AS83" i="3"/>
  <c r="AR83" i="3"/>
  <c r="AM83" i="3"/>
  <c r="AL83" i="3"/>
  <c r="AI83" i="3"/>
  <c r="AG83" i="3"/>
  <c r="AF83" i="3"/>
  <c r="AD83" i="3"/>
  <c r="AC83" i="3"/>
  <c r="AA83" i="3"/>
  <c r="Z83" i="3"/>
  <c r="X83" i="3"/>
  <c r="W83" i="3"/>
  <c r="U83" i="3"/>
  <c r="T83" i="3"/>
  <c r="R83" i="3"/>
  <c r="Q83" i="3"/>
  <c r="O83" i="3"/>
  <c r="N83" i="3"/>
  <c r="BF81" i="3"/>
  <c r="BE81" i="3"/>
  <c r="BD81" i="3"/>
  <c r="BB81" i="3"/>
  <c r="BC81" i="3"/>
  <c r="AZ81" i="3"/>
  <c r="AW81" i="3"/>
  <c r="AY81" i="3"/>
  <c r="AX81" i="3"/>
  <c r="AT81" i="3"/>
  <c r="AQ81" i="3"/>
  <c r="AN81" i="3"/>
  <c r="AK81" i="3"/>
  <c r="AU81" i="3"/>
  <c r="AP81" i="3"/>
  <c r="AO81" i="3"/>
  <c r="AJ81" i="3"/>
  <c r="AI81" i="3"/>
  <c r="AG81" i="3"/>
  <c r="AF81" i="3"/>
  <c r="AD81" i="3"/>
  <c r="AC81" i="3"/>
  <c r="AA81" i="3"/>
  <c r="Z81" i="3"/>
  <c r="X81" i="3"/>
  <c r="W81" i="3"/>
  <c r="U81" i="3"/>
  <c r="T81" i="3"/>
  <c r="R81" i="3"/>
  <c r="Q81" i="3"/>
  <c r="O81" i="3"/>
  <c r="N81" i="3"/>
  <c r="BF79" i="3"/>
  <c r="BE79" i="3"/>
  <c r="BD79" i="3"/>
  <c r="BB79" i="3"/>
  <c r="AZ79" i="3"/>
  <c r="AW79" i="3"/>
  <c r="BC79" i="3"/>
  <c r="BA79" i="3"/>
  <c r="AV79" i="3"/>
  <c r="AT79" i="3"/>
  <c r="AQ79" i="3"/>
  <c r="AN79" i="3"/>
  <c r="AK79" i="3"/>
  <c r="AY79" i="3"/>
  <c r="AS79" i="3"/>
  <c r="AR79" i="3"/>
  <c r="AM79" i="3"/>
  <c r="AL79" i="3"/>
  <c r="AI79" i="3"/>
  <c r="AG79" i="3"/>
  <c r="AF79" i="3"/>
  <c r="AD79" i="3"/>
  <c r="AC79" i="3"/>
  <c r="AA79" i="3"/>
  <c r="Z79" i="3"/>
  <c r="X79" i="3"/>
  <c r="W79" i="3"/>
  <c r="U79" i="3"/>
  <c r="T79" i="3"/>
  <c r="R79" i="3"/>
  <c r="Q79" i="3"/>
  <c r="O79" i="3"/>
  <c r="N79" i="3"/>
  <c r="BF77" i="3"/>
  <c r="BE77" i="3"/>
  <c r="BD77" i="3"/>
  <c r="BB77" i="3"/>
  <c r="BC77" i="3"/>
  <c r="AZ77" i="3"/>
  <c r="AW77" i="3"/>
  <c r="AY77" i="3"/>
  <c r="AX77" i="3"/>
  <c r="AT77" i="3"/>
  <c r="AQ77" i="3"/>
  <c r="AN77" i="3"/>
  <c r="AK77" i="3"/>
  <c r="BA77" i="3"/>
  <c r="AV77" i="3"/>
  <c r="AU77" i="3"/>
  <c r="AP77" i="3"/>
  <c r="AO77" i="3"/>
  <c r="AJ77" i="3"/>
  <c r="AI77" i="3"/>
  <c r="AG77" i="3"/>
  <c r="AF77" i="3"/>
  <c r="AD77" i="3"/>
  <c r="AC77" i="3"/>
  <c r="AA77" i="3"/>
  <c r="Z77" i="3"/>
  <c r="X77" i="3"/>
  <c r="W77" i="3"/>
  <c r="U77" i="3"/>
  <c r="T77" i="3"/>
  <c r="R77" i="3"/>
  <c r="Q77" i="3"/>
  <c r="O77" i="3"/>
  <c r="N77" i="3"/>
  <c r="BF75" i="3"/>
  <c r="BE75" i="3"/>
  <c r="BD75" i="3"/>
  <c r="BB75" i="3"/>
  <c r="AZ75" i="3"/>
  <c r="AW75" i="3"/>
  <c r="BA75" i="3"/>
  <c r="AV75" i="3"/>
  <c r="AT75" i="3"/>
  <c r="AQ75" i="3"/>
  <c r="AN75" i="3"/>
  <c r="AK75" i="3"/>
  <c r="AX75" i="3"/>
  <c r="AS75" i="3"/>
  <c r="AR75" i="3"/>
  <c r="AM75" i="3"/>
  <c r="AL75" i="3"/>
  <c r="AI75" i="3"/>
  <c r="AG75" i="3"/>
  <c r="AF75" i="3"/>
  <c r="AD75" i="3"/>
  <c r="AC75" i="3"/>
  <c r="AA75" i="3"/>
  <c r="Z75" i="3"/>
  <c r="X75" i="3"/>
  <c r="W75" i="3"/>
  <c r="U75" i="3"/>
  <c r="T75" i="3"/>
  <c r="R75" i="3"/>
  <c r="Q75" i="3"/>
  <c r="O75" i="3"/>
  <c r="N75" i="3"/>
  <c r="BF73" i="3"/>
  <c r="BE73" i="3"/>
  <c r="BD73" i="3"/>
  <c r="BB73" i="3"/>
  <c r="BC73" i="3"/>
  <c r="AZ73" i="3"/>
  <c r="AW73" i="3"/>
  <c r="AY73" i="3"/>
  <c r="AX73" i="3"/>
  <c r="AT73" i="3"/>
  <c r="AQ73" i="3"/>
  <c r="AN73" i="3"/>
  <c r="AK73" i="3"/>
  <c r="AU73" i="3"/>
  <c r="AP73" i="3"/>
  <c r="AO73" i="3"/>
  <c r="AJ73" i="3"/>
  <c r="AI73" i="3"/>
  <c r="AG73" i="3"/>
  <c r="AF73" i="3"/>
  <c r="AD73" i="3"/>
  <c r="AC73" i="3"/>
  <c r="AA73" i="3"/>
  <c r="Z73" i="3"/>
  <c r="X73" i="3"/>
  <c r="W73" i="3"/>
  <c r="U73" i="3"/>
  <c r="T73" i="3"/>
  <c r="R73" i="3"/>
  <c r="Q73" i="3"/>
  <c r="O73" i="3"/>
  <c r="N73" i="3"/>
  <c r="BF71" i="3"/>
  <c r="BE71" i="3"/>
  <c r="BD71" i="3"/>
  <c r="BB71" i="3"/>
  <c r="AZ71" i="3"/>
  <c r="AW71" i="3"/>
  <c r="BC71" i="3"/>
  <c r="BA71" i="3"/>
  <c r="AV71" i="3"/>
  <c r="AT71" i="3"/>
  <c r="AQ71" i="3"/>
  <c r="AN71" i="3"/>
  <c r="AK71" i="3"/>
  <c r="AY71" i="3"/>
  <c r="AS71" i="3"/>
  <c r="AR71" i="3"/>
  <c r="AM71" i="3"/>
  <c r="AL71" i="3"/>
  <c r="AI71" i="3"/>
  <c r="AG71" i="3"/>
  <c r="AF71" i="3"/>
  <c r="AD71" i="3"/>
  <c r="AC71" i="3"/>
  <c r="AA71" i="3"/>
  <c r="Z71" i="3"/>
  <c r="X71" i="3"/>
  <c r="W71" i="3"/>
  <c r="U71" i="3"/>
  <c r="T71" i="3"/>
  <c r="R71" i="3"/>
  <c r="Q71" i="3"/>
  <c r="O71" i="3"/>
  <c r="N71" i="3"/>
  <c r="BF69" i="3"/>
  <c r="BE69" i="3"/>
  <c r="BD69" i="3"/>
  <c r="BB69" i="3"/>
  <c r="BC69" i="3"/>
  <c r="AZ69" i="3"/>
  <c r="AW69" i="3"/>
  <c r="AY69" i="3"/>
  <c r="AX69" i="3"/>
  <c r="AT69" i="3"/>
  <c r="AQ69" i="3"/>
  <c r="AN69" i="3"/>
  <c r="AK69" i="3"/>
  <c r="BA69" i="3"/>
  <c r="AV69" i="3"/>
  <c r="AU69" i="3"/>
  <c r="AP69" i="3"/>
  <c r="AO69" i="3"/>
  <c r="AJ69" i="3"/>
  <c r="AI69" i="3"/>
  <c r="AG69" i="3"/>
  <c r="AF69" i="3"/>
  <c r="AD69" i="3"/>
  <c r="AC69" i="3"/>
  <c r="AA69" i="3"/>
  <c r="Z69" i="3"/>
  <c r="X69" i="3"/>
  <c r="W69" i="3"/>
  <c r="U69" i="3"/>
  <c r="T69" i="3"/>
  <c r="R69" i="3"/>
  <c r="Q69" i="3"/>
  <c r="O69" i="3"/>
  <c r="N69" i="3"/>
  <c r="BF67" i="3"/>
  <c r="BE67" i="3"/>
  <c r="BD67" i="3"/>
  <c r="BB67" i="3"/>
  <c r="AZ67" i="3"/>
  <c r="AW67" i="3"/>
  <c r="BA67" i="3"/>
  <c r="AV67" i="3"/>
  <c r="AT67" i="3"/>
  <c r="AQ67" i="3"/>
  <c r="AN67" i="3"/>
  <c r="AK67" i="3"/>
  <c r="BC67" i="3"/>
  <c r="AX67" i="3"/>
  <c r="AS67" i="3"/>
  <c r="AR67" i="3"/>
  <c r="AM67" i="3"/>
  <c r="AL67" i="3"/>
  <c r="AI67" i="3"/>
  <c r="AG67" i="3"/>
  <c r="AF67" i="3"/>
  <c r="AD67" i="3"/>
  <c r="AC67" i="3"/>
  <c r="AA67" i="3"/>
  <c r="Z67" i="3"/>
  <c r="X67" i="3"/>
  <c r="W67" i="3"/>
  <c r="U67" i="3"/>
  <c r="T67" i="3"/>
  <c r="R67" i="3"/>
  <c r="Q67" i="3"/>
  <c r="O67" i="3"/>
  <c r="N67" i="3"/>
  <c r="BF65" i="3"/>
  <c r="BE65" i="3"/>
  <c r="BD65" i="3"/>
  <c r="BB65" i="3"/>
  <c r="BC65" i="3"/>
  <c r="AZ65" i="3"/>
  <c r="AW65" i="3"/>
  <c r="AY65" i="3"/>
  <c r="AX65" i="3"/>
  <c r="AT65" i="3"/>
  <c r="AQ65" i="3"/>
  <c r="AN65" i="3"/>
  <c r="AK65" i="3"/>
  <c r="AU65" i="3"/>
  <c r="AP65" i="3"/>
  <c r="AO65" i="3"/>
  <c r="AJ65" i="3"/>
  <c r="AI65" i="3"/>
  <c r="AG65" i="3"/>
  <c r="AF65" i="3"/>
  <c r="AD65" i="3"/>
  <c r="AC65" i="3"/>
  <c r="AA65" i="3"/>
  <c r="Z65" i="3"/>
  <c r="X65" i="3"/>
  <c r="W65" i="3"/>
  <c r="U65" i="3"/>
  <c r="T65" i="3"/>
  <c r="R65" i="3"/>
  <c r="Q65" i="3"/>
  <c r="O65" i="3"/>
  <c r="N65" i="3"/>
  <c r="BF63" i="3"/>
  <c r="BE63" i="3"/>
  <c r="BD63" i="3"/>
  <c r="BB63" i="3"/>
  <c r="AZ63" i="3"/>
  <c r="AW63" i="3"/>
  <c r="BC63" i="3"/>
  <c r="BA63" i="3"/>
  <c r="AV63" i="3"/>
  <c r="AT63" i="3"/>
  <c r="AQ63" i="3"/>
  <c r="AN63" i="3"/>
  <c r="AK63" i="3"/>
  <c r="AY63" i="3"/>
  <c r="AS63" i="3"/>
  <c r="AR63" i="3"/>
  <c r="AM63" i="3"/>
  <c r="AL63" i="3"/>
  <c r="AI63" i="3"/>
  <c r="AG63" i="3"/>
  <c r="AF63" i="3"/>
  <c r="AD63" i="3"/>
  <c r="AC63" i="3"/>
  <c r="AA63" i="3"/>
  <c r="Z63" i="3"/>
  <c r="X63" i="3"/>
  <c r="W63" i="3"/>
  <c r="U63" i="3"/>
  <c r="T63" i="3"/>
  <c r="R63" i="3"/>
  <c r="Q63" i="3"/>
  <c r="O63" i="3"/>
  <c r="N63" i="3"/>
  <c r="BF61" i="3"/>
  <c r="BE61" i="3"/>
  <c r="BD61" i="3"/>
  <c r="BB61" i="3"/>
  <c r="BA61" i="3"/>
  <c r="BC61" i="3"/>
  <c r="AZ61" i="3"/>
  <c r="AW61" i="3"/>
  <c r="AY61" i="3"/>
  <c r="AX61" i="3"/>
  <c r="AT61" i="3"/>
  <c r="AQ61" i="3"/>
  <c r="AN61" i="3"/>
  <c r="AK61" i="3"/>
  <c r="AV61" i="3"/>
  <c r="AU61" i="3"/>
  <c r="AP61" i="3"/>
  <c r="AO61" i="3"/>
  <c r="AJ61" i="3"/>
  <c r="AI61" i="3"/>
  <c r="AG61" i="3"/>
  <c r="AF61" i="3"/>
  <c r="AD61" i="3"/>
  <c r="AC61" i="3"/>
  <c r="AA61" i="3"/>
  <c r="Z61" i="3"/>
  <c r="X61" i="3"/>
  <c r="W61" i="3"/>
  <c r="U61" i="3"/>
  <c r="T61" i="3"/>
  <c r="R61" i="3"/>
  <c r="Q61" i="3"/>
  <c r="O61" i="3"/>
  <c r="N61" i="3"/>
  <c r="BF59" i="3"/>
  <c r="BE59" i="3"/>
  <c r="BD59" i="3"/>
  <c r="BB59" i="3"/>
  <c r="BA59" i="3"/>
  <c r="AZ59" i="3"/>
  <c r="AW59" i="3"/>
  <c r="AV59" i="3"/>
  <c r="AT59" i="3"/>
  <c r="AQ59" i="3"/>
  <c r="AN59" i="3"/>
  <c r="AK59" i="3"/>
  <c r="AX59" i="3"/>
  <c r="AS59" i="3"/>
  <c r="AR59" i="3"/>
  <c r="AM59" i="3"/>
  <c r="AL59" i="3"/>
  <c r="AI59" i="3"/>
  <c r="AG59" i="3"/>
  <c r="AF59" i="3"/>
  <c r="AD59" i="3"/>
  <c r="AC59" i="3"/>
  <c r="AA59" i="3"/>
  <c r="Z59" i="3"/>
  <c r="X59" i="3"/>
  <c r="W59" i="3"/>
  <c r="U59" i="3"/>
  <c r="T59" i="3"/>
  <c r="R59" i="3"/>
  <c r="Q59" i="3"/>
  <c r="O59" i="3"/>
  <c r="N59" i="3"/>
  <c r="BF57" i="3"/>
  <c r="BE57" i="3"/>
  <c r="BD57" i="3"/>
  <c r="BB57" i="3"/>
  <c r="BA57" i="3"/>
  <c r="BC57" i="3"/>
  <c r="AZ57" i="3"/>
  <c r="AW57" i="3"/>
  <c r="AY57" i="3"/>
  <c r="AX57" i="3"/>
  <c r="AT57" i="3"/>
  <c r="AQ57" i="3"/>
  <c r="AN57" i="3"/>
  <c r="AK57" i="3"/>
  <c r="AU57" i="3"/>
  <c r="AP57" i="3"/>
  <c r="AO57" i="3"/>
  <c r="AJ57" i="3"/>
  <c r="AI57" i="3"/>
  <c r="AG57" i="3"/>
  <c r="AF57" i="3"/>
  <c r="AD57" i="3"/>
  <c r="AC57" i="3"/>
  <c r="AA57" i="3"/>
  <c r="Z57" i="3"/>
  <c r="X57" i="3"/>
  <c r="W57" i="3"/>
  <c r="U57" i="3"/>
  <c r="T57" i="3"/>
  <c r="R57" i="3"/>
  <c r="Q57" i="3"/>
  <c r="O57" i="3"/>
  <c r="N57" i="3"/>
  <c r="BF55" i="3"/>
  <c r="BE55" i="3"/>
  <c r="BD55" i="3"/>
  <c r="BB55" i="3"/>
  <c r="BA55" i="3"/>
  <c r="AZ55" i="3"/>
  <c r="AW55" i="3"/>
  <c r="BC55" i="3"/>
  <c r="AV55" i="3"/>
  <c r="AT55" i="3"/>
  <c r="AQ55" i="3"/>
  <c r="AN55" i="3"/>
  <c r="AK55" i="3"/>
  <c r="AY55" i="3"/>
  <c r="AS55" i="3"/>
  <c r="AR55" i="3"/>
  <c r="AM55" i="3"/>
  <c r="AL55" i="3"/>
  <c r="AI55" i="3"/>
  <c r="AG55" i="3"/>
  <c r="AF55" i="3"/>
  <c r="AD55" i="3"/>
  <c r="AC55" i="3"/>
  <c r="AA55" i="3"/>
  <c r="Z55" i="3"/>
  <c r="X55" i="3"/>
  <c r="W55" i="3"/>
  <c r="U55" i="3"/>
  <c r="T55" i="3"/>
  <c r="R55" i="3"/>
  <c r="Q55" i="3"/>
  <c r="O55" i="3"/>
  <c r="N55" i="3"/>
  <c r="BE53" i="3"/>
  <c r="BD53" i="3"/>
  <c r="BF53" i="3" s="1"/>
  <c r="BB53" i="3"/>
  <c r="BA53" i="3"/>
  <c r="BC53" i="3" s="1"/>
  <c r="AY53" i="3"/>
  <c r="AX53" i="3"/>
  <c r="AZ53" i="3" s="1"/>
  <c r="AV53" i="3"/>
  <c r="AU53" i="3"/>
  <c r="AW53" i="3" s="1"/>
  <c r="AS53" i="3"/>
  <c r="AR53" i="3"/>
  <c r="AT53" i="3" s="1"/>
  <c r="AP53" i="3"/>
  <c r="AO53" i="3"/>
  <c r="AQ53" i="3" s="1"/>
  <c r="AM53" i="3"/>
  <c r="AL53" i="3"/>
  <c r="AN53" i="3" s="1"/>
  <c r="AJ53" i="3"/>
  <c r="BE51" i="3"/>
  <c r="AY51" i="3"/>
  <c r="AX51" i="3"/>
  <c r="AZ51" i="3" s="1"/>
  <c r="AV51" i="3"/>
  <c r="BB51" i="3"/>
  <c r="AU51" i="3"/>
  <c r="AW51" i="3" s="1"/>
  <c r="AS51" i="3"/>
  <c r="AR51" i="3"/>
  <c r="AP51" i="3"/>
  <c r="AO51" i="3"/>
  <c r="AM51" i="3"/>
  <c r="AL51" i="3"/>
  <c r="AJ51" i="3"/>
  <c r="BD51" i="3"/>
  <c r="BE49" i="3"/>
  <c r="BD49" i="3"/>
  <c r="BB49" i="3"/>
  <c r="BA49" i="3"/>
  <c r="AY49" i="3"/>
  <c r="AX49" i="3"/>
  <c r="AV49" i="3"/>
  <c r="AU49" i="3"/>
  <c r="AS49" i="3"/>
  <c r="AR49" i="3"/>
  <c r="AP49" i="3"/>
  <c r="AO49" i="3"/>
  <c r="AM49" i="3"/>
  <c r="AL49" i="3"/>
  <c r="AJ49" i="3"/>
  <c r="BD47" i="3"/>
  <c r="AY47" i="3"/>
  <c r="AX47" i="3"/>
  <c r="AV47" i="3"/>
  <c r="BE47" i="3"/>
  <c r="BA47" i="3"/>
  <c r="BC47" i="3" s="1"/>
  <c r="AU47" i="3"/>
  <c r="AS47" i="3"/>
  <c r="AR47" i="3"/>
  <c r="AP47" i="3"/>
  <c r="AO47" i="3"/>
  <c r="AM47" i="3"/>
  <c r="AL47" i="3"/>
  <c r="AJ47" i="3"/>
  <c r="BB47" i="3"/>
  <c r="BE45" i="3"/>
  <c r="BD45" i="3"/>
  <c r="BB45" i="3"/>
  <c r="BA45" i="3"/>
  <c r="AY45" i="3"/>
  <c r="AX45" i="3"/>
  <c r="AV45" i="3"/>
  <c r="AU45" i="3"/>
  <c r="AS45" i="3"/>
  <c r="AR45" i="3"/>
  <c r="AP45" i="3"/>
  <c r="AO45" i="3"/>
  <c r="AM45" i="3"/>
  <c r="AL45" i="3"/>
  <c r="AJ45" i="3"/>
  <c r="BE43" i="3"/>
  <c r="AY43" i="3"/>
  <c r="AX43" i="3"/>
  <c r="AV43" i="3"/>
  <c r="BD43" i="3"/>
  <c r="BF43" i="3" s="1"/>
  <c r="BB43" i="3"/>
  <c r="AU43" i="3"/>
  <c r="AS43" i="3"/>
  <c r="AR43" i="3"/>
  <c r="AP43" i="3"/>
  <c r="AO43" i="3"/>
  <c r="AM43" i="3"/>
  <c r="AL43" i="3"/>
  <c r="AJ43" i="3"/>
  <c r="BA43" i="3"/>
  <c r="BE41" i="3"/>
  <c r="BD41" i="3"/>
  <c r="BB41" i="3"/>
  <c r="BA41" i="3"/>
  <c r="AY41" i="3"/>
  <c r="AX41" i="3"/>
  <c r="AV41" i="3"/>
  <c r="AU41" i="3"/>
  <c r="AS41" i="3"/>
  <c r="AR41" i="3"/>
  <c r="AP41" i="3"/>
  <c r="AO41" i="3"/>
  <c r="AM41" i="3"/>
  <c r="AL41" i="3"/>
  <c r="AJ41" i="3"/>
  <c r="BD39" i="3"/>
  <c r="AY39" i="3"/>
  <c r="AX39" i="3"/>
  <c r="AV39" i="3"/>
  <c r="BA39" i="3"/>
  <c r="AU39" i="3"/>
  <c r="AW39" i="3" s="1"/>
  <c r="AS39" i="3"/>
  <c r="AR39" i="3"/>
  <c r="AT39" i="3" s="1"/>
  <c r="AP39" i="3"/>
  <c r="AO39" i="3"/>
  <c r="AQ39" i="3" s="1"/>
  <c r="AM39" i="3"/>
  <c r="AL39" i="3"/>
  <c r="AN39" i="3" s="1"/>
  <c r="AJ39" i="3"/>
  <c r="BE37" i="3"/>
  <c r="BD37" i="3"/>
  <c r="BB37" i="3"/>
  <c r="BA37" i="3"/>
  <c r="AY37" i="3"/>
  <c r="AX37" i="3"/>
  <c r="AV37" i="3"/>
  <c r="AU37" i="3"/>
  <c r="AS37" i="3"/>
  <c r="AR37" i="3"/>
  <c r="AP37" i="3"/>
  <c r="AO37" i="3"/>
  <c r="AM37" i="3"/>
  <c r="AL37" i="3"/>
  <c r="AJ37" i="3"/>
  <c r="BE35" i="3"/>
  <c r="AY35" i="3"/>
  <c r="AX35" i="3"/>
  <c r="AV35" i="3"/>
  <c r="BB35" i="3"/>
  <c r="AU35" i="3"/>
  <c r="AW35" i="3" s="1"/>
  <c r="AS35" i="3"/>
  <c r="AR35" i="3"/>
  <c r="AT35" i="3" s="1"/>
  <c r="AP35" i="3"/>
  <c r="AO35" i="3"/>
  <c r="AQ35" i="3" s="1"/>
  <c r="AM35" i="3"/>
  <c r="AL35" i="3"/>
  <c r="AN35" i="3" s="1"/>
  <c r="AJ35" i="3"/>
  <c r="BE33" i="3"/>
  <c r="BD33" i="3"/>
  <c r="BB33" i="3"/>
  <c r="BA33" i="3"/>
  <c r="AY33" i="3"/>
  <c r="AX33" i="3"/>
  <c r="AV33" i="3"/>
  <c r="AU33" i="3"/>
  <c r="AS33" i="3"/>
  <c r="AR33" i="3"/>
  <c r="AP33" i="3"/>
  <c r="AO33" i="3"/>
  <c r="AM33" i="3"/>
  <c r="AL33" i="3"/>
  <c r="AJ33" i="3"/>
  <c r="BD31" i="3"/>
  <c r="AY31" i="3"/>
  <c r="AX31" i="3"/>
  <c r="AV31" i="3"/>
  <c r="BE31" i="3"/>
  <c r="BA31" i="3"/>
  <c r="BC31" i="3" s="1"/>
  <c r="AU31" i="3"/>
  <c r="AS31" i="3"/>
  <c r="AR31" i="3"/>
  <c r="AP31" i="3"/>
  <c r="AO31" i="3"/>
  <c r="AM31" i="3"/>
  <c r="AL31" i="3"/>
  <c r="AJ31" i="3"/>
  <c r="BB31" i="3"/>
  <c r="BE29" i="3"/>
  <c r="BD29" i="3"/>
  <c r="BB29" i="3"/>
  <c r="BA29" i="3"/>
  <c r="AY29" i="3"/>
  <c r="AX29" i="3"/>
  <c r="AV29" i="3"/>
  <c r="AU29" i="3"/>
  <c r="AS29" i="3"/>
  <c r="AR29" i="3"/>
  <c r="AP29" i="3"/>
  <c r="AO29" i="3"/>
  <c r="AM29" i="3"/>
  <c r="AL29" i="3"/>
  <c r="AJ29" i="3"/>
  <c r="BE27" i="3"/>
  <c r="AY27" i="3"/>
  <c r="AX27" i="3"/>
  <c r="AV27" i="3"/>
  <c r="BD27" i="3"/>
  <c r="BF27" i="3" s="1"/>
  <c r="BB27" i="3"/>
  <c r="AU27" i="3"/>
  <c r="AS27" i="3"/>
  <c r="AR27" i="3"/>
  <c r="AP27" i="3"/>
  <c r="AO27" i="3"/>
  <c r="AM27" i="3"/>
  <c r="AL27" i="3"/>
  <c r="AJ27" i="3"/>
  <c r="BA27" i="3"/>
  <c r="BE25" i="3"/>
  <c r="BD25" i="3"/>
  <c r="BB25" i="3"/>
  <c r="BA25" i="3"/>
  <c r="AY25" i="3"/>
  <c r="AX25" i="3"/>
  <c r="AV25" i="3"/>
  <c r="AU25" i="3"/>
  <c r="AS25" i="3"/>
  <c r="AR25" i="3"/>
  <c r="AP25" i="3"/>
  <c r="AO25" i="3"/>
  <c r="AM25" i="3"/>
  <c r="AL25" i="3"/>
  <c r="AJ25" i="3"/>
  <c r="BE23" i="3"/>
  <c r="BD23" i="3"/>
  <c r="BF23" i="3" s="1"/>
  <c r="AY23" i="3"/>
  <c r="AX23" i="3"/>
  <c r="AZ23" i="3" s="1"/>
  <c r="AV23" i="3"/>
  <c r="BA23" i="3"/>
  <c r="AU23" i="3"/>
  <c r="AW23" i="3" s="1"/>
  <c r="AS23" i="3"/>
  <c r="AR23" i="3"/>
  <c r="AP23" i="3"/>
  <c r="AO23" i="3"/>
  <c r="AM23" i="3"/>
  <c r="AL23" i="3"/>
  <c r="AJ23" i="3"/>
  <c r="BE21" i="3"/>
  <c r="BD21" i="3"/>
  <c r="BF21" i="3" s="1"/>
  <c r="BB21" i="3"/>
  <c r="BA21" i="3"/>
  <c r="BC21" i="3" s="1"/>
  <c r="AY21" i="3"/>
  <c r="AX21" i="3"/>
  <c r="AZ21" i="3" s="1"/>
  <c r="AV21" i="3"/>
  <c r="AU21" i="3"/>
  <c r="AW21" i="3" s="1"/>
  <c r="AS21" i="3"/>
  <c r="AR21" i="3"/>
  <c r="AT21" i="3" s="1"/>
  <c r="AP21" i="3"/>
  <c r="AO21" i="3"/>
  <c r="AQ21" i="3" s="1"/>
  <c r="AM21" i="3"/>
  <c r="AL21" i="3"/>
  <c r="AN21" i="3" s="1"/>
  <c r="AJ21" i="3"/>
  <c r="BE19" i="3"/>
  <c r="AY19" i="3"/>
  <c r="AX19" i="3"/>
  <c r="AZ19" i="3" s="1"/>
  <c r="AV19" i="3"/>
  <c r="BB19" i="3"/>
  <c r="AU19" i="3"/>
  <c r="AW19" i="3" s="1"/>
  <c r="AS19" i="3"/>
  <c r="AR19" i="3"/>
  <c r="AP19" i="3"/>
  <c r="AO19" i="3"/>
  <c r="AM19" i="3"/>
  <c r="AL19" i="3"/>
  <c r="AJ19" i="3"/>
  <c r="BD19" i="3"/>
  <c r="BE17" i="3"/>
  <c r="BD17" i="3"/>
  <c r="BB17" i="3"/>
  <c r="BA17" i="3"/>
  <c r="AY17" i="3"/>
  <c r="AX17" i="3"/>
  <c r="AV17" i="3"/>
  <c r="AU17" i="3"/>
  <c r="AS17" i="3"/>
  <c r="AR17" i="3"/>
  <c r="AP17" i="3"/>
  <c r="AO17" i="3"/>
  <c r="AM17" i="3"/>
  <c r="AL17" i="3"/>
  <c r="AJ17" i="3"/>
  <c r="BE15" i="3"/>
  <c r="BD15" i="3"/>
  <c r="BF15" i="3" s="1"/>
  <c r="AY15" i="3"/>
  <c r="AX15" i="3"/>
  <c r="AZ15" i="3" s="1"/>
  <c r="AV15" i="3"/>
  <c r="BA15" i="3"/>
  <c r="BC15" i="3" s="1"/>
  <c r="AU15" i="3"/>
  <c r="AW15" i="3" s="1"/>
  <c r="AS15" i="3"/>
  <c r="AR15" i="3"/>
  <c r="AP15" i="3"/>
  <c r="AO15" i="3"/>
  <c r="AM15" i="3"/>
  <c r="AL15" i="3"/>
  <c r="AJ15" i="3"/>
  <c r="BB15" i="3"/>
  <c r="BE13" i="3"/>
  <c r="BD13" i="3"/>
  <c r="BB13" i="3"/>
  <c r="BA13" i="3"/>
  <c r="AY13" i="3"/>
  <c r="AX13" i="3"/>
  <c r="AV13" i="3"/>
  <c r="AU13" i="3"/>
  <c r="AS13" i="3"/>
  <c r="AR13" i="3"/>
  <c r="AP13" i="3"/>
  <c r="AO13" i="3"/>
  <c r="AM13" i="3"/>
  <c r="AL13" i="3"/>
  <c r="AJ13" i="3"/>
  <c r="BE11" i="3"/>
  <c r="AY11" i="3"/>
  <c r="AX11" i="3"/>
  <c r="AV11" i="3"/>
  <c r="BD11" i="3"/>
  <c r="BF11" i="3" s="1"/>
  <c r="BB11" i="3"/>
  <c r="AU11" i="3"/>
  <c r="AS11" i="3"/>
  <c r="AR11" i="3"/>
  <c r="AP11" i="3"/>
  <c r="AO11" i="3"/>
  <c r="AM11" i="3"/>
  <c r="AL11" i="3"/>
  <c r="AJ11" i="3"/>
  <c r="BA11" i="3"/>
  <c r="BE9" i="3"/>
  <c r="BD9" i="3"/>
  <c r="BB9" i="3"/>
  <c r="BA9" i="3"/>
  <c r="AY9" i="3"/>
  <c r="AX9" i="3"/>
  <c r="AV9" i="3"/>
  <c r="AU9" i="3"/>
  <c r="AS9" i="3"/>
  <c r="AR9" i="3"/>
  <c r="AP9" i="3"/>
  <c r="AO9" i="3"/>
  <c r="AM9" i="3"/>
  <c r="AL9" i="3"/>
  <c r="AJ9" i="3"/>
  <c r="BE7" i="3"/>
  <c r="BD7" i="3"/>
  <c r="BF7" i="3" s="1"/>
  <c r="AY7" i="3"/>
  <c r="AX7" i="3"/>
  <c r="AZ7" i="3" s="1"/>
  <c r="AV7" i="3"/>
  <c r="AU7" i="3"/>
  <c r="AW7" i="3" s="1"/>
  <c r="BA7" i="3"/>
  <c r="AS7" i="3"/>
  <c r="AR7" i="3"/>
  <c r="AP7" i="3"/>
  <c r="AO7" i="3"/>
  <c r="AM7" i="3"/>
  <c r="AL7" i="3"/>
  <c r="AJ7" i="3"/>
  <c r="BE5" i="3"/>
  <c r="BD5" i="3"/>
  <c r="BF5" i="3" s="1"/>
  <c r="BB5" i="3"/>
  <c r="BA5" i="3"/>
  <c r="BC5" i="3" s="1"/>
  <c r="AY5" i="3"/>
  <c r="AX5" i="3"/>
  <c r="AZ5" i="3" s="1"/>
  <c r="AV5" i="3"/>
  <c r="AU5" i="3"/>
  <c r="AW5" i="3" s="1"/>
  <c r="AS5" i="3"/>
  <c r="AR5" i="3"/>
  <c r="AT5" i="3" s="1"/>
  <c r="AP5" i="3"/>
  <c r="AO5" i="3"/>
  <c r="AQ5" i="3" s="1"/>
  <c r="AM5" i="3"/>
  <c r="AL5" i="3"/>
  <c r="AN5" i="3" s="1"/>
  <c r="AJ5" i="3"/>
  <c r="B53" i="3"/>
  <c r="B51" i="3"/>
  <c r="B49" i="3"/>
  <c r="B47" i="3"/>
  <c r="B45" i="3"/>
  <c r="D45" i="3" s="1"/>
  <c r="B43" i="3"/>
  <c r="B41" i="3"/>
  <c r="D41" i="3" s="1"/>
  <c r="B39" i="3"/>
  <c r="B37" i="3"/>
  <c r="D37" i="3" s="1"/>
  <c r="B35" i="3"/>
  <c r="B33" i="3"/>
  <c r="D33" i="3" s="1"/>
  <c r="B31" i="3"/>
  <c r="B29" i="3"/>
  <c r="D29" i="3" s="1"/>
  <c r="B27" i="3"/>
  <c r="B25" i="3"/>
  <c r="D25" i="3" s="1"/>
  <c r="B23" i="3"/>
  <c r="B21" i="3"/>
  <c r="D21" i="3" s="1"/>
  <c r="B19" i="3"/>
  <c r="B17" i="3"/>
  <c r="D17" i="3" s="1"/>
  <c r="B15" i="3"/>
  <c r="B13" i="3"/>
  <c r="D13" i="3" s="1"/>
  <c r="B11" i="3"/>
  <c r="B9" i="3"/>
  <c r="D9" i="3" s="1"/>
  <c r="B7" i="3"/>
  <c r="B5" i="3"/>
  <c r="D5" i="3" s="1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5" i="3"/>
  <c r="D199" i="3"/>
  <c r="D197" i="3"/>
  <c r="D195" i="3"/>
  <c r="D193" i="3"/>
  <c r="D191" i="3"/>
  <c r="D189" i="3"/>
  <c r="D187" i="3"/>
  <c r="D185" i="3"/>
  <c r="D183" i="3"/>
  <c r="D181" i="3"/>
  <c r="D179" i="3"/>
  <c r="D177" i="3"/>
  <c r="D175" i="3"/>
  <c r="D173" i="3"/>
  <c r="D171" i="3"/>
  <c r="D169" i="3"/>
  <c r="D167" i="3"/>
  <c r="D165" i="3"/>
  <c r="D163" i="3"/>
  <c r="D161" i="3"/>
  <c r="D159" i="3"/>
  <c r="D157" i="3"/>
  <c r="D155" i="3"/>
  <c r="D153" i="3"/>
  <c r="D151" i="3"/>
  <c r="D149" i="3"/>
  <c r="D147" i="3"/>
  <c r="D145" i="3"/>
  <c r="D143" i="3"/>
  <c r="D141" i="3"/>
  <c r="D139" i="3"/>
  <c r="D137" i="3"/>
  <c r="D135" i="3"/>
  <c r="D133" i="3"/>
  <c r="D131" i="3"/>
  <c r="D129" i="3"/>
  <c r="D127" i="3"/>
  <c r="D125" i="3"/>
  <c r="D123" i="3"/>
  <c r="D121" i="3"/>
  <c r="D119" i="3"/>
  <c r="D117" i="3"/>
  <c r="D115" i="3"/>
  <c r="D113" i="3"/>
  <c r="D111" i="3"/>
  <c r="D109" i="3"/>
  <c r="D107" i="3"/>
  <c r="D105" i="3"/>
  <c r="D103" i="3"/>
  <c r="D101" i="3"/>
  <c r="D99" i="3"/>
  <c r="D97" i="3"/>
  <c r="D95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E53" i="3"/>
  <c r="E51" i="3"/>
  <c r="G51" i="3" s="1"/>
  <c r="E49" i="3"/>
  <c r="E47" i="3"/>
  <c r="G47" i="3" s="1"/>
  <c r="E45" i="3"/>
  <c r="E43" i="3"/>
  <c r="G43" i="3" s="1"/>
  <c r="E41" i="3"/>
  <c r="E39" i="3"/>
  <c r="G39" i="3" s="1"/>
  <c r="E37" i="3"/>
  <c r="E35" i="3"/>
  <c r="G35" i="3" s="1"/>
  <c r="E33" i="3"/>
  <c r="E31" i="3"/>
  <c r="G31" i="3" s="1"/>
  <c r="E29" i="3"/>
  <c r="E27" i="3"/>
  <c r="G27" i="3" s="1"/>
  <c r="E25" i="3"/>
  <c r="E23" i="3"/>
  <c r="G23" i="3" s="1"/>
  <c r="E21" i="3"/>
  <c r="E19" i="3"/>
  <c r="G19" i="3" s="1"/>
  <c r="E17" i="3"/>
  <c r="E15" i="3"/>
  <c r="G15" i="3" s="1"/>
  <c r="E13" i="3"/>
  <c r="E11" i="3"/>
  <c r="G11" i="3" s="1"/>
  <c r="E9" i="3"/>
  <c r="E7" i="3"/>
  <c r="G7" i="3" s="1"/>
  <c r="E5" i="3"/>
  <c r="F53" i="3"/>
  <c r="F51" i="3"/>
  <c r="F49" i="3"/>
  <c r="F47" i="3"/>
  <c r="F45" i="3"/>
  <c r="F43" i="3"/>
  <c r="F41" i="3"/>
  <c r="F39" i="3"/>
  <c r="F37" i="3"/>
  <c r="F35" i="3"/>
  <c r="F33" i="3"/>
  <c r="F31" i="3"/>
  <c r="F29" i="3"/>
  <c r="F27" i="3"/>
  <c r="F25" i="3"/>
  <c r="F23" i="3"/>
  <c r="F21" i="3"/>
  <c r="F19" i="3"/>
  <c r="F17" i="3"/>
  <c r="F15" i="3"/>
  <c r="F13" i="3"/>
  <c r="F11" i="3"/>
  <c r="F9" i="3"/>
  <c r="F7" i="3"/>
  <c r="F5" i="3"/>
  <c r="G199" i="3"/>
  <c r="G197" i="3"/>
  <c r="G195" i="3"/>
  <c r="G193" i="3"/>
  <c r="G191" i="3"/>
  <c r="G189" i="3"/>
  <c r="G187" i="3"/>
  <c r="G185" i="3"/>
  <c r="G183" i="3"/>
  <c r="G181" i="3"/>
  <c r="G179" i="3"/>
  <c r="G177" i="3"/>
  <c r="G175" i="3"/>
  <c r="G173" i="3"/>
  <c r="G171" i="3"/>
  <c r="G169" i="3"/>
  <c r="G167" i="3"/>
  <c r="G165" i="3"/>
  <c r="G163" i="3"/>
  <c r="G161" i="3"/>
  <c r="G159" i="3"/>
  <c r="G157" i="3"/>
  <c r="G155" i="3"/>
  <c r="G153" i="3"/>
  <c r="G151" i="3"/>
  <c r="G149" i="3"/>
  <c r="G147" i="3"/>
  <c r="G145" i="3"/>
  <c r="G143" i="3"/>
  <c r="G141" i="3"/>
  <c r="G139" i="3"/>
  <c r="G137" i="3"/>
  <c r="G135" i="3"/>
  <c r="G133" i="3"/>
  <c r="G131" i="3"/>
  <c r="G129" i="3"/>
  <c r="G127" i="3"/>
  <c r="G125" i="3"/>
  <c r="G123" i="3"/>
  <c r="G121" i="3"/>
  <c r="G119" i="3"/>
  <c r="G117" i="3"/>
  <c r="G115" i="3"/>
  <c r="G113" i="3"/>
  <c r="G111" i="3"/>
  <c r="G109" i="3"/>
  <c r="G107" i="3"/>
  <c r="G105" i="3"/>
  <c r="G103" i="3"/>
  <c r="G101" i="3"/>
  <c r="G99" i="3"/>
  <c r="G97" i="3"/>
  <c r="G95" i="3"/>
  <c r="G93" i="3"/>
  <c r="G91" i="3"/>
  <c r="G89" i="3"/>
  <c r="G87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H53" i="3"/>
  <c r="J53" i="3" s="1"/>
  <c r="H51" i="3"/>
  <c r="H49" i="3"/>
  <c r="J49" i="3" s="1"/>
  <c r="H47" i="3"/>
  <c r="H45" i="3"/>
  <c r="J45" i="3" s="1"/>
  <c r="H43" i="3"/>
  <c r="H41" i="3"/>
  <c r="J41" i="3" s="1"/>
  <c r="H39" i="3"/>
  <c r="H37" i="3"/>
  <c r="J37" i="3" s="1"/>
  <c r="H35" i="3"/>
  <c r="H33" i="3"/>
  <c r="J33" i="3" s="1"/>
  <c r="H31" i="3"/>
  <c r="H29" i="3"/>
  <c r="J29" i="3" s="1"/>
  <c r="H27" i="3"/>
  <c r="H25" i="3"/>
  <c r="J25" i="3" s="1"/>
  <c r="H23" i="3"/>
  <c r="H21" i="3"/>
  <c r="J21" i="3" s="1"/>
  <c r="H19" i="3"/>
  <c r="H17" i="3"/>
  <c r="J17" i="3" s="1"/>
  <c r="H15" i="3"/>
  <c r="H13" i="3"/>
  <c r="J13" i="3" s="1"/>
  <c r="H11" i="3"/>
  <c r="H9" i="3"/>
  <c r="J9" i="3" s="1"/>
  <c r="H7" i="3"/>
  <c r="H5" i="3"/>
  <c r="J5" i="3" s="1"/>
  <c r="I53" i="3"/>
  <c r="I51" i="3"/>
  <c r="I49" i="3"/>
  <c r="I47" i="3"/>
  <c r="I45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J199" i="3"/>
  <c r="J197" i="3"/>
  <c r="J195" i="3"/>
  <c r="J193" i="3"/>
  <c r="J191" i="3"/>
  <c r="J189" i="3"/>
  <c r="J187" i="3"/>
  <c r="J185" i="3"/>
  <c r="J183" i="3"/>
  <c r="J181" i="3"/>
  <c r="J179" i="3"/>
  <c r="J177" i="3"/>
  <c r="J175" i="3"/>
  <c r="J173" i="3"/>
  <c r="J171" i="3"/>
  <c r="J169" i="3"/>
  <c r="J167" i="3"/>
  <c r="J165" i="3"/>
  <c r="J163" i="3"/>
  <c r="J161" i="3"/>
  <c r="J159" i="3"/>
  <c r="J157" i="3"/>
  <c r="J155" i="3"/>
  <c r="J153" i="3"/>
  <c r="J151" i="3"/>
  <c r="J149" i="3"/>
  <c r="J147" i="3"/>
  <c r="J145" i="3"/>
  <c r="J143" i="3"/>
  <c r="J141" i="3"/>
  <c r="J139" i="3"/>
  <c r="J137" i="3"/>
  <c r="J135" i="3"/>
  <c r="J133" i="3"/>
  <c r="J131" i="3"/>
  <c r="J129" i="3"/>
  <c r="J127" i="3"/>
  <c r="J125" i="3"/>
  <c r="J123" i="3"/>
  <c r="J121" i="3"/>
  <c r="J119" i="3"/>
  <c r="J117" i="3"/>
  <c r="J115" i="3"/>
  <c r="J113" i="3"/>
  <c r="J111" i="3"/>
  <c r="J109" i="3"/>
  <c r="J107" i="3"/>
  <c r="J105" i="3"/>
  <c r="J103" i="3"/>
  <c r="J101" i="3"/>
  <c r="J99" i="3"/>
  <c r="J97" i="3"/>
  <c r="J95" i="3"/>
  <c r="J93" i="3"/>
  <c r="J91" i="3"/>
  <c r="J89" i="3"/>
  <c r="J87" i="3"/>
  <c r="J85" i="3"/>
  <c r="J83" i="3"/>
  <c r="J81" i="3"/>
  <c r="J79" i="3"/>
  <c r="J77" i="3"/>
  <c r="J75" i="3"/>
  <c r="J73" i="3"/>
  <c r="J71" i="3"/>
  <c r="J69" i="3"/>
  <c r="J67" i="3"/>
  <c r="J65" i="3"/>
  <c r="J63" i="3"/>
  <c r="J61" i="3"/>
  <c r="J59" i="3"/>
  <c r="J57" i="3"/>
  <c r="J55" i="3"/>
  <c r="K53" i="3"/>
  <c r="K51" i="3"/>
  <c r="M51" i="3" s="1"/>
  <c r="K49" i="3"/>
  <c r="K47" i="3"/>
  <c r="M47" i="3" s="1"/>
  <c r="K45" i="3"/>
  <c r="K43" i="3"/>
  <c r="M43" i="3" s="1"/>
  <c r="K41" i="3"/>
  <c r="K39" i="3"/>
  <c r="M39" i="3" s="1"/>
  <c r="K37" i="3"/>
  <c r="K35" i="3"/>
  <c r="M35" i="3" s="1"/>
  <c r="K33" i="3"/>
  <c r="K31" i="3"/>
  <c r="M31" i="3" s="1"/>
  <c r="K29" i="3"/>
  <c r="K27" i="3"/>
  <c r="M27" i="3" s="1"/>
  <c r="K25" i="3"/>
  <c r="K23" i="3"/>
  <c r="M23" i="3" s="1"/>
  <c r="K21" i="3"/>
  <c r="K19" i="3"/>
  <c r="M19" i="3" s="1"/>
  <c r="K17" i="3"/>
  <c r="K15" i="3"/>
  <c r="M15" i="3" s="1"/>
  <c r="K13" i="3"/>
  <c r="K11" i="3"/>
  <c r="M11" i="3" s="1"/>
  <c r="K9" i="3"/>
  <c r="K7" i="3"/>
  <c r="M7" i="3" s="1"/>
  <c r="K5" i="3"/>
  <c r="L53" i="3"/>
  <c r="L51" i="3"/>
  <c r="L49" i="3"/>
  <c r="L47" i="3"/>
  <c r="L45" i="3"/>
  <c r="L43" i="3"/>
  <c r="L41" i="3"/>
  <c r="L39" i="3"/>
  <c r="L37" i="3"/>
  <c r="L35" i="3"/>
  <c r="L33" i="3"/>
  <c r="L31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M199" i="3"/>
  <c r="M197" i="3"/>
  <c r="M195" i="3"/>
  <c r="M193" i="3"/>
  <c r="M191" i="3"/>
  <c r="M189" i="3"/>
  <c r="M187" i="3"/>
  <c r="M185" i="3"/>
  <c r="M183" i="3"/>
  <c r="M181" i="3"/>
  <c r="M179" i="3"/>
  <c r="M177" i="3"/>
  <c r="M175" i="3"/>
  <c r="M173" i="3"/>
  <c r="M171" i="3"/>
  <c r="M169" i="3"/>
  <c r="M167" i="3"/>
  <c r="M165" i="3"/>
  <c r="M163" i="3"/>
  <c r="M161" i="3"/>
  <c r="M159" i="3"/>
  <c r="M157" i="3"/>
  <c r="M155" i="3"/>
  <c r="M153" i="3"/>
  <c r="M151" i="3"/>
  <c r="M149" i="3"/>
  <c r="M147" i="3"/>
  <c r="M145" i="3"/>
  <c r="M143" i="3"/>
  <c r="M141" i="3"/>
  <c r="M139" i="3"/>
  <c r="M137" i="3"/>
  <c r="M135" i="3"/>
  <c r="M133" i="3"/>
  <c r="M131" i="3"/>
  <c r="M129" i="3"/>
  <c r="M127" i="3"/>
  <c r="M125" i="3"/>
  <c r="M123" i="3"/>
  <c r="M121" i="3"/>
  <c r="M119" i="3"/>
  <c r="M117" i="3"/>
  <c r="M115" i="3"/>
  <c r="M113" i="3"/>
  <c r="M111" i="3"/>
  <c r="M109" i="3"/>
  <c r="M107" i="3"/>
  <c r="M105" i="3"/>
  <c r="M103" i="3"/>
  <c r="M101" i="3"/>
  <c r="M99" i="3"/>
  <c r="M97" i="3"/>
  <c r="M95" i="3"/>
  <c r="M93" i="3"/>
  <c r="M91" i="3"/>
  <c r="M89" i="3"/>
  <c r="M87" i="3"/>
  <c r="M83" i="3"/>
  <c r="M79" i="3"/>
  <c r="M75" i="3"/>
  <c r="M71" i="3"/>
  <c r="M67" i="3"/>
  <c r="M63" i="3"/>
  <c r="M59" i="3"/>
  <c r="M55" i="3"/>
  <c r="N53" i="3"/>
  <c r="P53" i="3" s="1"/>
  <c r="N49" i="3"/>
  <c r="N45" i="3"/>
  <c r="P45" i="3" s="1"/>
  <c r="N41" i="3"/>
  <c r="N37" i="3"/>
  <c r="P37" i="3" s="1"/>
  <c r="N33" i="3"/>
  <c r="N29" i="3"/>
  <c r="P29" i="3" s="1"/>
  <c r="N25" i="3"/>
  <c r="N21" i="3"/>
  <c r="P21" i="3" s="1"/>
  <c r="N17" i="3"/>
  <c r="N13" i="3"/>
  <c r="P13" i="3" s="1"/>
  <c r="N9" i="3"/>
  <c r="N5" i="3"/>
  <c r="P5" i="3" s="1"/>
  <c r="O53" i="3"/>
  <c r="O49" i="3"/>
  <c r="O45" i="3"/>
  <c r="O41" i="3"/>
  <c r="O37" i="3"/>
  <c r="O33" i="3"/>
  <c r="O29" i="3"/>
  <c r="O25" i="3"/>
  <c r="O21" i="3"/>
  <c r="O17" i="3"/>
  <c r="O13" i="3"/>
  <c r="O9" i="3"/>
  <c r="O5" i="3"/>
  <c r="P197" i="3"/>
  <c r="P193" i="3"/>
  <c r="P189" i="3"/>
  <c r="P185" i="3"/>
  <c r="P181" i="3"/>
  <c r="P177" i="3"/>
  <c r="P173" i="3"/>
  <c r="P169" i="3"/>
  <c r="P165" i="3"/>
  <c r="P161" i="3"/>
  <c r="P157" i="3"/>
  <c r="P153" i="3"/>
  <c r="P149" i="3"/>
  <c r="P145" i="3"/>
  <c r="P141" i="3"/>
  <c r="P137" i="3"/>
  <c r="P133" i="3"/>
  <c r="P129" i="3"/>
  <c r="P125" i="3"/>
  <c r="P121" i="3"/>
  <c r="P117" i="3"/>
  <c r="P113" i="3"/>
  <c r="P109" i="3"/>
  <c r="P105" i="3"/>
  <c r="P101" i="3"/>
  <c r="P97" i="3"/>
  <c r="P93" i="3"/>
  <c r="P89" i="3"/>
  <c r="P85" i="3"/>
  <c r="P81" i="3"/>
  <c r="P77" i="3"/>
  <c r="P73" i="3"/>
  <c r="P69" i="3"/>
  <c r="P65" i="3"/>
  <c r="P61" i="3"/>
  <c r="P57" i="3"/>
  <c r="Q51" i="3"/>
  <c r="Q47" i="3"/>
  <c r="Q43" i="3"/>
  <c r="Q39" i="3"/>
  <c r="Q35" i="3"/>
  <c r="Q31" i="3"/>
  <c r="Q27" i="3"/>
  <c r="Q23" i="3"/>
  <c r="Q19" i="3"/>
  <c r="Q15" i="3"/>
  <c r="Q11" i="3"/>
  <c r="Q7" i="3"/>
  <c r="R51" i="3"/>
  <c r="R47" i="3"/>
  <c r="R43" i="3"/>
  <c r="R39" i="3"/>
  <c r="R35" i="3"/>
  <c r="R31" i="3"/>
  <c r="R27" i="3"/>
  <c r="R23" i="3"/>
  <c r="R19" i="3"/>
  <c r="R15" i="3"/>
  <c r="R11" i="3"/>
  <c r="R7" i="3"/>
  <c r="S199" i="3"/>
  <c r="S195" i="3"/>
  <c r="S191" i="3"/>
  <c r="S187" i="3"/>
  <c r="S183" i="3"/>
  <c r="S179" i="3"/>
  <c r="S175" i="3"/>
  <c r="S171" i="3"/>
  <c r="S167" i="3"/>
  <c r="S163" i="3"/>
  <c r="S159" i="3"/>
  <c r="S155" i="3"/>
  <c r="S151" i="3"/>
  <c r="S147" i="3"/>
  <c r="S143" i="3"/>
  <c r="S139" i="3"/>
  <c r="S135" i="3"/>
  <c r="S131" i="3"/>
  <c r="S127" i="3"/>
  <c r="S123" i="3"/>
  <c r="S119" i="3"/>
  <c r="S115" i="3"/>
  <c r="S111" i="3"/>
  <c r="S107" i="3"/>
  <c r="S103" i="3"/>
  <c r="S99" i="3"/>
  <c r="S95" i="3"/>
  <c r="S91" i="3"/>
  <c r="S87" i="3"/>
  <c r="S83" i="3"/>
  <c r="S79" i="3"/>
  <c r="S75" i="3"/>
  <c r="S71" i="3"/>
  <c r="S67" i="3"/>
  <c r="S63" i="3"/>
  <c r="S59" i="3"/>
  <c r="S55" i="3"/>
  <c r="T53" i="3"/>
  <c r="T49" i="3"/>
  <c r="V49" i="3" s="1"/>
  <c r="T45" i="3"/>
  <c r="T41" i="3"/>
  <c r="V41" i="3" s="1"/>
  <c r="T37" i="3"/>
  <c r="T33" i="3"/>
  <c r="V33" i="3" s="1"/>
  <c r="T29" i="3"/>
  <c r="T25" i="3"/>
  <c r="V25" i="3" s="1"/>
  <c r="T21" i="3"/>
  <c r="T17" i="3"/>
  <c r="V17" i="3" s="1"/>
  <c r="T13" i="3"/>
  <c r="T9" i="3"/>
  <c r="V9" i="3" s="1"/>
  <c r="T5" i="3"/>
  <c r="U53" i="3"/>
  <c r="U49" i="3"/>
  <c r="U45" i="3"/>
  <c r="U41" i="3"/>
  <c r="U37" i="3"/>
  <c r="U33" i="3"/>
  <c r="U29" i="3"/>
  <c r="U25" i="3"/>
  <c r="U21" i="3"/>
  <c r="U17" i="3"/>
  <c r="U13" i="3"/>
  <c r="U9" i="3"/>
  <c r="U5" i="3"/>
  <c r="V197" i="3"/>
  <c r="V193" i="3"/>
  <c r="V189" i="3"/>
  <c r="V185" i="3"/>
  <c r="V181" i="3"/>
  <c r="V177" i="3"/>
  <c r="V173" i="3"/>
  <c r="V169" i="3"/>
  <c r="V165" i="3"/>
  <c r="V161" i="3"/>
  <c r="V157" i="3"/>
  <c r="V153" i="3"/>
  <c r="V149" i="3"/>
  <c r="V145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W51" i="3"/>
  <c r="W47" i="3"/>
  <c r="W43" i="3"/>
  <c r="W39" i="3"/>
  <c r="W35" i="3"/>
  <c r="W31" i="3"/>
  <c r="W27" i="3"/>
  <c r="W23" i="3"/>
  <c r="W19" i="3"/>
  <c r="W15" i="3"/>
  <c r="W11" i="3"/>
  <c r="W7" i="3"/>
  <c r="X51" i="3"/>
  <c r="X47" i="3"/>
  <c r="X43" i="3"/>
  <c r="X39" i="3"/>
  <c r="X35" i="3"/>
  <c r="X31" i="3"/>
  <c r="X27" i="3"/>
  <c r="X23" i="3"/>
  <c r="X19" i="3"/>
  <c r="X15" i="3"/>
  <c r="X11" i="3"/>
  <c r="X7" i="3"/>
  <c r="Y199" i="3"/>
  <c r="Y195" i="3"/>
  <c r="Y191" i="3"/>
  <c r="Y187" i="3"/>
  <c r="Y183" i="3"/>
  <c r="Y179" i="3"/>
  <c r="Y175" i="3"/>
  <c r="Y171" i="3"/>
  <c r="Y167" i="3"/>
  <c r="Y163" i="3"/>
  <c r="Y159" i="3"/>
  <c r="Y155" i="3"/>
  <c r="Y151" i="3"/>
  <c r="Y147" i="3"/>
  <c r="Y143" i="3"/>
  <c r="Y139" i="3"/>
  <c r="Y135" i="3"/>
  <c r="Y131" i="3"/>
  <c r="Y127" i="3"/>
  <c r="Y123" i="3"/>
  <c r="Y119" i="3"/>
  <c r="Y115" i="3"/>
  <c r="Y111" i="3"/>
  <c r="Y107" i="3"/>
  <c r="Y103" i="3"/>
  <c r="Y99" i="3"/>
  <c r="Y95" i="3"/>
  <c r="Y91" i="3"/>
  <c r="Y87" i="3"/>
  <c r="Y83" i="3"/>
  <c r="Y79" i="3"/>
  <c r="Y75" i="3"/>
  <c r="Y71" i="3"/>
  <c r="Y67" i="3"/>
  <c r="Y63" i="3"/>
  <c r="Y59" i="3"/>
  <c r="Y55" i="3"/>
  <c r="Z53" i="3"/>
  <c r="AB53" i="3" s="1"/>
  <c r="Z49" i="3"/>
  <c r="Z45" i="3"/>
  <c r="AB45" i="3" s="1"/>
  <c r="Z41" i="3"/>
  <c r="Z37" i="3"/>
  <c r="AB37" i="3" s="1"/>
  <c r="Z33" i="3"/>
  <c r="Z29" i="3"/>
  <c r="AB29" i="3" s="1"/>
  <c r="Z25" i="3"/>
  <c r="Z21" i="3"/>
  <c r="AB21" i="3" s="1"/>
  <c r="Z17" i="3"/>
  <c r="Z13" i="3"/>
  <c r="AB13" i="3" s="1"/>
  <c r="Z9" i="3"/>
  <c r="Z5" i="3"/>
  <c r="AB5" i="3" s="1"/>
  <c r="AA53" i="3"/>
  <c r="AA49" i="3"/>
  <c r="AA45" i="3"/>
  <c r="AA41" i="3"/>
  <c r="AA37" i="3"/>
  <c r="AA33" i="3"/>
  <c r="AA29" i="3"/>
  <c r="AA25" i="3"/>
  <c r="AA21" i="3"/>
  <c r="AA17" i="3"/>
  <c r="AA13" i="3"/>
  <c r="AA9" i="3"/>
  <c r="AA5" i="3"/>
  <c r="AB197" i="3"/>
  <c r="AB193" i="3"/>
  <c r="AB189" i="3"/>
  <c r="AB185" i="3"/>
  <c r="AB181" i="3"/>
  <c r="AB177" i="3"/>
  <c r="AB173" i="3"/>
  <c r="AB169" i="3"/>
  <c r="AB165" i="3"/>
  <c r="AB161" i="3"/>
  <c r="AB157" i="3"/>
  <c r="AB153" i="3"/>
  <c r="AB149" i="3"/>
  <c r="AB145" i="3"/>
  <c r="AB141" i="3"/>
  <c r="AB137" i="3"/>
  <c r="AB133" i="3"/>
  <c r="AB129" i="3"/>
  <c r="AB125" i="3"/>
  <c r="AB121" i="3"/>
  <c r="AB117" i="3"/>
  <c r="AB113" i="3"/>
  <c r="AB109" i="3"/>
  <c r="AB105" i="3"/>
  <c r="AB101" i="3"/>
  <c r="AB97" i="3"/>
  <c r="AB93" i="3"/>
  <c r="AB89" i="3"/>
  <c r="AB85" i="3"/>
  <c r="AB81" i="3"/>
  <c r="AB77" i="3"/>
  <c r="AB73" i="3"/>
  <c r="AB69" i="3"/>
  <c r="AB65" i="3"/>
  <c r="AB61" i="3"/>
  <c r="AB57" i="3"/>
  <c r="AC51" i="3"/>
  <c r="AC47" i="3"/>
  <c r="AC43" i="3"/>
  <c r="AC39" i="3"/>
  <c r="AC35" i="3"/>
  <c r="AC31" i="3"/>
  <c r="AC27" i="3"/>
  <c r="AC23" i="3"/>
  <c r="AC19" i="3"/>
  <c r="AC15" i="3"/>
  <c r="AC11" i="3"/>
  <c r="AC7" i="3"/>
  <c r="AD51" i="3"/>
  <c r="AD47" i="3"/>
  <c r="AD43" i="3"/>
  <c r="AD39" i="3"/>
  <c r="AD35" i="3"/>
  <c r="AD31" i="3"/>
  <c r="AD27" i="3"/>
  <c r="AD23" i="3"/>
  <c r="AD19" i="3"/>
  <c r="AD15" i="3"/>
  <c r="AD11" i="3"/>
  <c r="AD7" i="3"/>
  <c r="AE199" i="3"/>
  <c r="AE195" i="3"/>
  <c r="AE191" i="3"/>
  <c r="AE187" i="3"/>
  <c r="AE183" i="3"/>
  <c r="AE179" i="3"/>
  <c r="AE175" i="3"/>
  <c r="AE171" i="3"/>
  <c r="AE167" i="3"/>
  <c r="AE163" i="3"/>
  <c r="AE159" i="3"/>
  <c r="AE155" i="3"/>
  <c r="AE151" i="3"/>
  <c r="AE147" i="3"/>
  <c r="AE143" i="3"/>
  <c r="AE139" i="3"/>
  <c r="AE135" i="3"/>
  <c r="AE131" i="3"/>
  <c r="AE127" i="3"/>
  <c r="AE123" i="3"/>
  <c r="AE119" i="3"/>
  <c r="AE115" i="3"/>
  <c r="AE111" i="3"/>
  <c r="AE107" i="3"/>
  <c r="AE103" i="3"/>
  <c r="AE99" i="3"/>
  <c r="AE95" i="3"/>
  <c r="AE91" i="3"/>
  <c r="AE87" i="3"/>
  <c r="AE83" i="3"/>
  <c r="AE79" i="3"/>
  <c r="AE75" i="3"/>
  <c r="AE71" i="3"/>
  <c r="AE67" i="3"/>
  <c r="AE63" i="3"/>
  <c r="AE59" i="3"/>
  <c r="AE55" i="3"/>
  <c r="AF53" i="3"/>
  <c r="AF49" i="3"/>
  <c r="AH49" i="3" s="1"/>
  <c r="AF45" i="3"/>
  <c r="AF41" i="3"/>
  <c r="AH41" i="3" s="1"/>
  <c r="AF37" i="3"/>
  <c r="AF33" i="3"/>
  <c r="AH33" i="3" s="1"/>
  <c r="AF29" i="3"/>
  <c r="AF25" i="3"/>
  <c r="AH25" i="3" s="1"/>
  <c r="AF21" i="3"/>
  <c r="AF17" i="3"/>
  <c r="AH17" i="3" s="1"/>
  <c r="AF13" i="3"/>
  <c r="AF9" i="3"/>
  <c r="AH9" i="3" s="1"/>
  <c r="AF5" i="3"/>
  <c r="AG53" i="3"/>
  <c r="AG49" i="3"/>
  <c r="AG45" i="3"/>
  <c r="AG41" i="3"/>
  <c r="AG37" i="3"/>
  <c r="AG33" i="3"/>
  <c r="AG29" i="3"/>
  <c r="AG25" i="3"/>
  <c r="AG21" i="3"/>
  <c r="AG17" i="3"/>
  <c r="AG13" i="3"/>
  <c r="AG9" i="3"/>
  <c r="AG5" i="3"/>
  <c r="AH197" i="3"/>
  <c r="AH193" i="3"/>
  <c r="AH189" i="3"/>
  <c r="AH185" i="3"/>
  <c r="AH181" i="3"/>
  <c r="AH177" i="3"/>
  <c r="AH173" i="3"/>
  <c r="AH169" i="3"/>
  <c r="AH165" i="3"/>
  <c r="AH161" i="3"/>
  <c r="AH157" i="3"/>
  <c r="AH153" i="3"/>
  <c r="AH149" i="3"/>
  <c r="AH145" i="3"/>
  <c r="AH141" i="3"/>
  <c r="AH137" i="3"/>
  <c r="AH133" i="3"/>
  <c r="AH129" i="3"/>
  <c r="AH125" i="3"/>
  <c r="AH121" i="3"/>
  <c r="AH117" i="3"/>
  <c r="AH113" i="3"/>
  <c r="AH109" i="3"/>
  <c r="AH105" i="3"/>
  <c r="AH101" i="3"/>
  <c r="AH97" i="3"/>
  <c r="AH93" i="3"/>
  <c r="AH89" i="3"/>
  <c r="AH85" i="3"/>
  <c r="AH81" i="3"/>
  <c r="AH77" i="3"/>
  <c r="AH73" i="3"/>
  <c r="AH69" i="3"/>
  <c r="AH65" i="3"/>
  <c r="AH61" i="3"/>
  <c r="AH57" i="3"/>
  <c r="AI51" i="3"/>
  <c r="AI47" i="3"/>
  <c r="AK47" i="3" s="1"/>
  <c r="AI43" i="3"/>
  <c r="AI39" i="3"/>
  <c r="AK39" i="3" s="1"/>
  <c r="AI35" i="3"/>
  <c r="AK35" i="3" s="1"/>
  <c r="AI31" i="3"/>
  <c r="AK31" i="3" s="1"/>
  <c r="AI27" i="3"/>
  <c r="AI23" i="3"/>
  <c r="AK23" i="3" s="1"/>
  <c r="AI19" i="3"/>
  <c r="AI15" i="3"/>
  <c r="AK15" i="3" s="1"/>
  <c r="AI11" i="3"/>
  <c r="AI7" i="3"/>
  <c r="AK7" i="3" s="1"/>
  <c r="AJ99" i="3"/>
  <c r="AJ91" i="3"/>
  <c r="AJ83" i="3"/>
  <c r="AJ75" i="3"/>
  <c r="AJ67" i="3"/>
  <c r="AJ59" i="3"/>
  <c r="AL4" i="3"/>
  <c r="AL193" i="3"/>
  <c r="AL185" i="3"/>
  <c r="AL177" i="3"/>
  <c r="AL169" i="3"/>
  <c r="AL161" i="3"/>
  <c r="AL153" i="3"/>
  <c r="AL145" i="3"/>
  <c r="AL137" i="3"/>
  <c r="AL129" i="3"/>
  <c r="AL121" i="3"/>
  <c r="AL113" i="3"/>
  <c r="AL105" i="3"/>
  <c r="AL97" i="3"/>
  <c r="AL89" i="3"/>
  <c r="AL81" i="3"/>
  <c r="AL73" i="3"/>
  <c r="AL65" i="3"/>
  <c r="AL57" i="3"/>
  <c r="AM197" i="3"/>
  <c r="AM189" i="3"/>
  <c r="AM181" i="3"/>
  <c r="AM173" i="3"/>
  <c r="AM165" i="3"/>
  <c r="AM157" i="3"/>
  <c r="AM149" i="3"/>
  <c r="AM141" i="3"/>
  <c r="AM133" i="3"/>
  <c r="AM125" i="3"/>
  <c r="AM117" i="3"/>
  <c r="AM109" i="3"/>
  <c r="AM101" i="3"/>
  <c r="AM93" i="3"/>
  <c r="AM85" i="3"/>
  <c r="AM77" i="3"/>
  <c r="AM69" i="3"/>
  <c r="AM61" i="3"/>
  <c r="AO195" i="3"/>
  <c r="AO187" i="3"/>
  <c r="AO179" i="3"/>
  <c r="AO171" i="3"/>
  <c r="AO163" i="3"/>
  <c r="AO155" i="3"/>
  <c r="AO147" i="3"/>
  <c r="AO139" i="3"/>
  <c r="AO131" i="3"/>
  <c r="AO123" i="3"/>
  <c r="AO115" i="3"/>
  <c r="AO107" i="3"/>
  <c r="AO99" i="3"/>
  <c r="AO91" i="3"/>
  <c r="AO83" i="3"/>
  <c r="AO75" i="3"/>
  <c r="AO67" i="3"/>
  <c r="AO59" i="3"/>
  <c r="AP199" i="3"/>
  <c r="AP191" i="3"/>
  <c r="AP183" i="3"/>
  <c r="AP175" i="3"/>
  <c r="AP167" i="3"/>
  <c r="AP159" i="3"/>
  <c r="AP151" i="3"/>
  <c r="AP143" i="3"/>
  <c r="AP135" i="3"/>
  <c r="AP127" i="3"/>
  <c r="AP119" i="3"/>
  <c r="AP111" i="3"/>
  <c r="AP103" i="3"/>
  <c r="AP95" i="3"/>
  <c r="AP87" i="3"/>
  <c r="AP79" i="3"/>
  <c r="AP71" i="3"/>
  <c r="AP63" i="3"/>
  <c r="AP55" i="3"/>
  <c r="AR197" i="3"/>
  <c r="AR189" i="3"/>
  <c r="AR181" i="3"/>
  <c r="AR173" i="3"/>
  <c r="AR165" i="3"/>
  <c r="AR157" i="3"/>
  <c r="AR149" i="3"/>
  <c r="AR141" i="3"/>
  <c r="AR133" i="3"/>
  <c r="AR125" i="3"/>
  <c r="AR117" i="3"/>
  <c r="AR109" i="3"/>
  <c r="AR101" i="3"/>
  <c r="AR93" i="3"/>
  <c r="AR85" i="3"/>
  <c r="AR77" i="3"/>
  <c r="AR69" i="3"/>
  <c r="AR61" i="3"/>
  <c r="AS4" i="3"/>
  <c r="AS193" i="3"/>
  <c r="AS185" i="3"/>
  <c r="AS177" i="3"/>
  <c r="AS169" i="3"/>
  <c r="AS161" i="3"/>
  <c r="AS153" i="3"/>
  <c r="AS145" i="3"/>
  <c r="AS137" i="3"/>
  <c r="AS129" i="3"/>
  <c r="AS121" i="3"/>
  <c r="AS113" i="3"/>
  <c r="AS105" i="3"/>
  <c r="AS97" i="3"/>
  <c r="AS89" i="3"/>
  <c r="AS81" i="3"/>
  <c r="AS73" i="3"/>
  <c r="AS65" i="3"/>
  <c r="AS57" i="3"/>
  <c r="AU199" i="3"/>
  <c r="AU191" i="3"/>
  <c r="AU183" i="3"/>
  <c r="AU175" i="3"/>
  <c r="AU167" i="3"/>
  <c r="AU159" i="3"/>
  <c r="AU151" i="3"/>
  <c r="AU143" i="3"/>
  <c r="AU135" i="3"/>
  <c r="AU127" i="3"/>
  <c r="AU119" i="3"/>
  <c r="AU111" i="3"/>
  <c r="AU103" i="3"/>
  <c r="AU95" i="3"/>
  <c r="AU87" i="3"/>
  <c r="AU79" i="3"/>
  <c r="AU71" i="3"/>
  <c r="AU63" i="3"/>
  <c r="AU55" i="3"/>
  <c r="AV4" i="3"/>
  <c r="AV185" i="3"/>
  <c r="AV169" i="3"/>
  <c r="AV153" i="3"/>
  <c r="AV137" i="3"/>
  <c r="AV121" i="3"/>
  <c r="AV105" i="3"/>
  <c r="AV89" i="3"/>
  <c r="AV73" i="3"/>
  <c r="AV57" i="3"/>
  <c r="AX191" i="3"/>
  <c r="AX175" i="3"/>
  <c r="AX159" i="3"/>
  <c r="AX143" i="3"/>
  <c r="AX127" i="3"/>
  <c r="AX111" i="3"/>
  <c r="AX95" i="3"/>
  <c r="AX79" i="3"/>
  <c r="AX63" i="3"/>
  <c r="AY195" i="3"/>
  <c r="AY179" i="3"/>
  <c r="AY163" i="3"/>
  <c r="AY147" i="3"/>
  <c r="AY131" i="3"/>
  <c r="AY115" i="3"/>
  <c r="AY99" i="3"/>
  <c r="AY83" i="3"/>
  <c r="AY67" i="3"/>
  <c r="BA4" i="3"/>
  <c r="BA185" i="3"/>
  <c r="BA169" i="3"/>
  <c r="BA153" i="3"/>
  <c r="BA137" i="3"/>
  <c r="BA121" i="3"/>
  <c r="BA105" i="3"/>
  <c r="BA89" i="3"/>
  <c r="BA73" i="3"/>
  <c r="BA51" i="3"/>
  <c r="BC51" i="3" s="1"/>
  <c r="BA19" i="3"/>
  <c r="BB23" i="3"/>
  <c r="BC187" i="3"/>
  <c r="BC155" i="3"/>
  <c r="BC123" i="3"/>
  <c r="BC91" i="3"/>
  <c r="BC59" i="3"/>
  <c r="BF200" i="3"/>
  <c r="BC200" i="3"/>
  <c r="BD200" i="3"/>
  <c r="BA200" i="3"/>
  <c r="AY200" i="3"/>
  <c r="AX200" i="3"/>
  <c r="AV200" i="3"/>
  <c r="AZ200" i="3"/>
  <c r="AU200" i="3"/>
  <c r="AS200" i="3"/>
  <c r="AR200" i="3"/>
  <c r="AP200" i="3"/>
  <c r="AO200" i="3"/>
  <c r="AM200" i="3"/>
  <c r="AL200" i="3"/>
  <c r="AW200" i="3"/>
  <c r="AQ200" i="3"/>
  <c r="AK200" i="3"/>
  <c r="AH200" i="3"/>
  <c r="AE200" i="3"/>
  <c r="AB200" i="3"/>
  <c r="Y200" i="3"/>
  <c r="V200" i="3"/>
  <c r="S200" i="3"/>
  <c r="P200" i="3"/>
  <c r="BE198" i="3"/>
  <c r="BC198" i="3"/>
  <c r="BB198" i="3"/>
  <c r="BA198" i="3"/>
  <c r="AY198" i="3"/>
  <c r="AX198" i="3"/>
  <c r="AV198" i="3"/>
  <c r="BF198" i="3"/>
  <c r="AW198" i="3"/>
  <c r="AU198" i="3"/>
  <c r="AS198" i="3"/>
  <c r="AR198" i="3"/>
  <c r="AP198" i="3"/>
  <c r="AO198" i="3"/>
  <c r="AM198" i="3"/>
  <c r="AL198" i="3"/>
  <c r="BD198" i="3"/>
  <c r="AT198" i="3"/>
  <c r="AN198" i="3"/>
  <c r="AH198" i="3"/>
  <c r="AE198" i="3"/>
  <c r="AB198" i="3"/>
  <c r="Y198" i="3"/>
  <c r="V198" i="3"/>
  <c r="S198" i="3"/>
  <c r="P198" i="3"/>
  <c r="BF196" i="3"/>
  <c r="BC196" i="3"/>
  <c r="BE196" i="3"/>
  <c r="BD196" i="3"/>
  <c r="BA196" i="3"/>
  <c r="AY196" i="3"/>
  <c r="AX196" i="3"/>
  <c r="AV196" i="3"/>
  <c r="BB196" i="3"/>
  <c r="AZ196" i="3"/>
  <c r="AU196" i="3"/>
  <c r="AS196" i="3"/>
  <c r="AR196" i="3"/>
  <c r="AP196" i="3"/>
  <c r="AO196" i="3"/>
  <c r="AM196" i="3"/>
  <c r="AL196" i="3"/>
  <c r="AQ196" i="3"/>
  <c r="AK196" i="3"/>
  <c r="AH196" i="3"/>
  <c r="AE196" i="3"/>
  <c r="AB196" i="3"/>
  <c r="Y196" i="3"/>
  <c r="V196" i="3"/>
  <c r="S196" i="3"/>
  <c r="P196" i="3"/>
  <c r="BF194" i="3"/>
  <c r="BE194" i="3"/>
  <c r="BC194" i="3"/>
  <c r="BB194" i="3"/>
  <c r="BA194" i="3"/>
  <c r="AY194" i="3"/>
  <c r="AX194" i="3"/>
  <c r="AV194" i="3"/>
  <c r="BD194" i="3"/>
  <c r="AW194" i="3"/>
  <c r="AU194" i="3"/>
  <c r="AS194" i="3"/>
  <c r="AR194" i="3"/>
  <c r="AP194" i="3"/>
  <c r="AO194" i="3"/>
  <c r="AM194" i="3"/>
  <c r="AL194" i="3"/>
  <c r="AZ194" i="3"/>
  <c r="AT194" i="3"/>
  <c r="AN194" i="3"/>
  <c r="AH194" i="3"/>
  <c r="AE194" i="3"/>
  <c r="AB194" i="3"/>
  <c r="Y194" i="3"/>
  <c r="V194" i="3"/>
  <c r="S194" i="3"/>
  <c r="P194" i="3"/>
  <c r="BF192" i="3"/>
  <c r="BC192" i="3"/>
  <c r="BD192" i="3"/>
  <c r="BA192" i="3"/>
  <c r="AY192" i="3"/>
  <c r="AX192" i="3"/>
  <c r="AV192" i="3"/>
  <c r="BE192" i="3"/>
  <c r="AZ192" i="3"/>
  <c r="AU192" i="3"/>
  <c r="AS192" i="3"/>
  <c r="AR192" i="3"/>
  <c r="AP192" i="3"/>
  <c r="AO192" i="3"/>
  <c r="AM192" i="3"/>
  <c r="AL192" i="3"/>
  <c r="BB192" i="3"/>
  <c r="AW192" i="3"/>
  <c r="AQ192" i="3"/>
  <c r="AK192" i="3"/>
  <c r="AH192" i="3"/>
  <c r="AE192" i="3"/>
  <c r="AB192" i="3"/>
  <c r="Y192" i="3"/>
  <c r="V192" i="3"/>
  <c r="S192" i="3"/>
  <c r="P192" i="3"/>
  <c r="BE190" i="3"/>
  <c r="BC190" i="3"/>
  <c r="BF190" i="3"/>
  <c r="BB190" i="3"/>
  <c r="BA190" i="3"/>
  <c r="AY190" i="3"/>
  <c r="AX190" i="3"/>
  <c r="AV190" i="3"/>
  <c r="AW190" i="3"/>
  <c r="AU190" i="3"/>
  <c r="AS190" i="3"/>
  <c r="AR190" i="3"/>
  <c r="AP190" i="3"/>
  <c r="AO190" i="3"/>
  <c r="AM190" i="3"/>
  <c r="AL190" i="3"/>
  <c r="AT190" i="3"/>
  <c r="AN190" i="3"/>
  <c r="AH190" i="3"/>
  <c r="AE190" i="3"/>
  <c r="AB190" i="3"/>
  <c r="Y190" i="3"/>
  <c r="V190" i="3"/>
  <c r="S190" i="3"/>
  <c r="P190" i="3"/>
  <c r="BF188" i="3"/>
  <c r="BC188" i="3"/>
  <c r="BE188" i="3"/>
  <c r="BD188" i="3"/>
  <c r="BA188" i="3"/>
  <c r="AY188" i="3"/>
  <c r="AX188" i="3"/>
  <c r="AV188" i="3"/>
  <c r="BB188" i="3"/>
  <c r="AZ188" i="3"/>
  <c r="AU188" i="3"/>
  <c r="AS188" i="3"/>
  <c r="AR188" i="3"/>
  <c r="AP188" i="3"/>
  <c r="AO188" i="3"/>
  <c r="AM188" i="3"/>
  <c r="AL188" i="3"/>
  <c r="AQ188" i="3"/>
  <c r="AK188" i="3"/>
  <c r="AH188" i="3"/>
  <c r="AE188" i="3"/>
  <c r="AB188" i="3"/>
  <c r="Y188" i="3"/>
  <c r="V188" i="3"/>
  <c r="S188" i="3"/>
  <c r="P188" i="3"/>
  <c r="BF186" i="3"/>
  <c r="BE186" i="3"/>
  <c r="BC186" i="3"/>
  <c r="BB186" i="3"/>
  <c r="BA186" i="3"/>
  <c r="AY186" i="3"/>
  <c r="AX186" i="3"/>
  <c r="AV186" i="3"/>
  <c r="BD186" i="3"/>
  <c r="AW186" i="3"/>
  <c r="AU186" i="3"/>
  <c r="AS186" i="3"/>
  <c r="AR186" i="3"/>
  <c r="AP186" i="3"/>
  <c r="AO186" i="3"/>
  <c r="AM186" i="3"/>
  <c r="AL186" i="3"/>
  <c r="AZ186" i="3"/>
  <c r="AT186" i="3"/>
  <c r="AN186" i="3"/>
  <c r="AH186" i="3"/>
  <c r="AE186" i="3"/>
  <c r="AB186" i="3"/>
  <c r="Y186" i="3"/>
  <c r="V186" i="3"/>
  <c r="S186" i="3"/>
  <c r="P186" i="3"/>
  <c r="BF184" i="3"/>
  <c r="BC184" i="3"/>
  <c r="BD184" i="3"/>
  <c r="BA184" i="3"/>
  <c r="AY184" i="3"/>
  <c r="AX184" i="3"/>
  <c r="AV184" i="3"/>
  <c r="AZ184" i="3"/>
  <c r="AU184" i="3"/>
  <c r="AS184" i="3"/>
  <c r="AR184" i="3"/>
  <c r="AP184" i="3"/>
  <c r="AO184" i="3"/>
  <c r="AM184" i="3"/>
  <c r="AL184" i="3"/>
  <c r="BE184" i="3"/>
  <c r="AW184" i="3"/>
  <c r="AQ184" i="3"/>
  <c r="AK184" i="3"/>
  <c r="AH184" i="3"/>
  <c r="AE184" i="3"/>
  <c r="AB184" i="3"/>
  <c r="Y184" i="3"/>
  <c r="V184" i="3"/>
  <c r="S184" i="3"/>
  <c r="P184" i="3"/>
  <c r="BE182" i="3"/>
  <c r="BC182" i="3"/>
  <c r="BB182" i="3"/>
  <c r="BA182" i="3"/>
  <c r="AY182" i="3"/>
  <c r="AX182" i="3"/>
  <c r="AV182" i="3"/>
  <c r="AW182" i="3"/>
  <c r="AU182" i="3"/>
  <c r="AS182" i="3"/>
  <c r="AR182" i="3"/>
  <c r="AP182" i="3"/>
  <c r="AO182" i="3"/>
  <c r="AM182" i="3"/>
  <c r="AL182" i="3"/>
  <c r="BD182" i="3"/>
  <c r="AT182" i="3"/>
  <c r="AN182" i="3"/>
  <c r="AH182" i="3"/>
  <c r="AE182" i="3"/>
  <c r="AB182" i="3"/>
  <c r="Y182" i="3"/>
  <c r="V182" i="3"/>
  <c r="S182" i="3"/>
  <c r="P182" i="3"/>
  <c r="BF180" i="3"/>
  <c r="BC180" i="3"/>
  <c r="BE180" i="3"/>
  <c r="BD180" i="3"/>
  <c r="BA180" i="3"/>
  <c r="AY180" i="3"/>
  <c r="AX180" i="3"/>
  <c r="AV180" i="3"/>
  <c r="BB180" i="3"/>
  <c r="AZ180" i="3"/>
  <c r="AU180" i="3"/>
  <c r="AS180" i="3"/>
  <c r="AR180" i="3"/>
  <c r="AP180" i="3"/>
  <c r="AO180" i="3"/>
  <c r="AM180" i="3"/>
  <c r="AL180" i="3"/>
  <c r="AQ180" i="3"/>
  <c r="AK180" i="3"/>
  <c r="AH180" i="3"/>
  <c r="AE180" i="3"/>
  <c r="AB180" i="3"/>
  <c r="Y180" i="3"/>
  <c r="V180" i="3"/>
  <c r="S180" i="3"/>
  <c r="P180" i="3"/>
  <c r="BF178" i="3"/>
  <c r="BE178" i="3"/>
  <c r="BC178" i="3"/>
  <c r="BB178" i="3"/>
  <c r="BA178" i="3"/>
  <c r="AY178" i="3"/>
  <c r="AX178" i="3"/>
  <c r="AV178" i="3"/>
  <c r="BD178" i="3"/>
  <c r="AW178" i="3"/>
  <c r="AU178" i="3"/>
  <c r="AS178" i="3"/>
  <c r="AR178" i="3"/>
  <c r="AP178" i="3"/>
  <c r="AO178" i="3"/>
  <c r="AM178" i="3"/>
  <c r="AL178" i="3"/>
  <c r="AZ178" i="3"/>
  <c r="AT178" i="3"/>
  <c r="AN178" i="3"/>
  <c r="AH178" i="3"/>
  <c r="AE178" i="3"/>
  <c r="AB178" i="3"/>
  <c r="Y178" i="3"/>
  <c r="V178" i="3"/>
  <c r="S178" i="3"/>
  <c r="P178" i="3"/>
  <c r="BF176" i="3"/>
  <c r="BC176" i="3"/>
  <c r="BD176" i="3"/>
  <c r="BA176" i="3"/>
  <c r="AY176" i="3"/>
  <c r="AX176" i="3"/>
  <c r="AV176" i="3"/>
  <c r="BE176" i="3"/>
  <c r="AZ176" i="3"/>
  <c r="AU176" i="3"/>
  <c r="AS176" i="3"/>
  <c r="AR176" i="3"/>
  <c r="AP176" i="3"/>
  <c r="AO176" i="3"/>
  <c r="AM176" i="3"/>
  <c r="AL176" i="3"/>
  <c r="BB176" i="3"/>
  <c r="AW176" i="3"/>
  <c r="AQ176" i="3"/>
  <c r="AK176" i="3"/>
  <c r="AH176" i="3"/>
  <c r="AE176" i="3"/>
  <c r="AB176" i="3"/>
  <c r="Y176" i="3"/>
  <c r="V176" i="3"/>
  <c r="S176" i="3"/>
  <c r="P176" i="3"/>
  <c r="BE174" i="3"/>
  <c r="BC174" i="3"/>
  <c r="BF174" i="3"/>
  <c r="BB174" i="3"/>
  <c r="BA174" i="3"/>
  <c r="AY174" i="3"/>
  <c r="AX174" i="3"/>
  <c r="AV174" i="3"/>
  <c r="AW174" i="3"/>
  <c r="AU174" i="3"/>
  <c r="AS174" i="3"/>
  <c r="AR174" i="3"/>
  <c r="AP174" i="3"/>
  <c r="AO174" i="3"/>
  <c r="AM174" i="3"/>
  <c r="AL174" i="3"/>
  <c r="AT174" i="3"/>
  <c r="AN174" i="3"/>
  <c r="AH174" i="3"/>
  <c r="AE174" i="3"/>
  <c r="AB174" i="3"/>
  <c r="Y174" i="3"/>
  <c r="V174" i="3"/>
  <c r="S174" i="3"/>
  <c r="P174" i="3"/>
  <c r="BF172" i="3"/>
  <c r="BC172" i="3"/>
  <c r="BE172" i="3"/>
  <c r="BD172" i="3"/>
  <c r="BA172" i="3"/>
  <c r="AY172" i="3"/>
  <c r="AX172" i="3"/>
  <c r="AV172" i="3"/>
  <c r="BB172" i="3"/>
  <c r="AZ172" i="3"/>
  <c r="AU172" i="3"/>
  <c r="AS172" i="3"/>
  <c r="AR172" i="3"/>
  <c r="AP172" i="3"/>
  <c r="AO172" i="3"/>
  <c r="AM172" i="3"/>
  <c r="AL172" i="3"/>
  <c r="AQ172" i="3"/>
  <c r="AK172" i="3"/>
  <c r="AH172" i="3"/>
  <c r="AE172" i="3"/>
  <c r="AB172" i="3"/>
  <c r="Y172" i="3"/>
  <c r="V172" i="3"/>
  <c r="S172" i="3"/>
  <c r="P172" i="3"/>
  <c r="BF170" i="3"/>
  <c r="BE170" i="3"/>
  <c r="BC170" i="3"/>
  <c r="BB170" i="3"/>
  <c r="BA170" i="3"/>
  <c r="AY170" i="3"/>
  <c r="AX170" i="3"/>
  <c r="AV170" i="3"/>
  <c r="BD170" i="3"/>
  <c r="AW170" i="3"/>
  <c r="AU170" i="3"/>
  <c r="AS170" i="3"/>
  <c r="AR170" i="3"/>
  <c r="AP170" i="3"/>
  <c r="AO170" i="3"/>
  <c r="AM170" i="3"/>
  <c r="AL170" i="3"/>
  <c r="AZ170" i="3"/>
  <c r="AT170" i="3"/>
  <c r="AN170" i="3"/>
  <c r="AH170" i="3"/>
  <c r="AE170" i="3"/>
  <c r="AB170" i="3"/>
  <c r="Y170" i="3"/>
  <c r="V170" i="3"/>
  <c r="S170" i="3"/>
  <c r="P170" i="3"/>
  <c r="BF168" i="3"/>
  <c r="BC168" i="3"/>
  <c r="BD168" i="3"/>
  <c r="BA168" i="3"/>
  <c r="AY168" i="3"/>
  <c r="AX168" i="3"/>
  <c r="AV168" i="3"/>
  <c r="AZ168" i="3"/>
  <c r="AU168" i="3"/>
  <c r="AS168" i="3"/>
  <c r="AR168" i="3"/>
  <c r="AP168" i="3"/>
  <c r="AO168" i="3"/>
  <c r="AM168" i="3"/>
  <c r="AL168" i="3"/>
  <c r="AW168" i="3"/>
  <c r="AQ168" i="3"/>
  <c r="AK168" i="3"/>
  <c r="AH168" i="3"/>
  <c r="AE168" i="3"/>
  <c r="AB168" i="3"/>
  <c r="Y168" i="3"/>
  <c r="V168" i="3"/>
  <c r="S168" i="3"/>
  <c r="P168" i="3"/>
  <c r="BE166" i="3"/>
  <c r="BC166" i="3"/>
  <c r="BB166" i="3"/>
  <c r="BA166" i="3"/>
  <c r="AY166" i="3"/>
  <c r="AX166" i="3"/>
  <c r="AV166" i="3"/>
  <c r="BF166" i="3"/>
  <c r="AW166" i="3"/>
  <c r="AU166" i="3"/>
  <c r="AS166" i="3"/>
  <c r="AR166" i="3"/>
  <c r="AP166" i="3"/>
  <c r="AO166" i="3"/>
  <c r="AM166" i="3"/>
  <c r="AL166" i="3"/>
  <c r="BD166" i="3"/>
  <c r="AT166" i="3"/>
  <c r="AN166" i="3"/>
  <c r="AH166" i="3"/>
  <c r="AE166" i="3"/>
  <c r="AB166" i="3"/>
  <c r="Y166" i="3"/>
  <c r="V166" i="3"/>
  <c r="S166" i="3"/>
  <c r="P166" i="3"/>
  <c r="BF164" i="3"/>
  <c r="BC164" i="3"/>
  <c r="BE164" i="3"/>
  <c r="BD164" i="3"/>
  <c r="BA164" i="3"/>
  <c r="AY164" i="3"/>
  <c r="AX164" i="3"/>
  <c r="AV164" i="3"/>
  <c r="BB164" i="3"/>
  <c r="AZ164" i="3"/>
  <c r="AU164" i="3"/>
  <c r="AS164" i="3"/>
  <c r="AR164" i="3"/>
  <c r="AP164" i="3"/>
  <c r="AO164" i="3"/>
  <c r="AM164" i="3"/>
  <c r="AL164" i="3"/>
  <c r="AQ164" i="3"/>
  <c r="AK164" i="3"/>
  <c r="AH164" i="3"/>
  <c r="AE164" i="3"/>
  <c r="AB164" i="3"/>
  <c r="Y164" i="3"/>
  <c r="V164" i="3"/>
  <c r="S164" i="3"/>
  <c r="P164" i="3"/>
  <c r="BF162" i="3"/>
  <c r="BE162" i="3"/>
  <c r="BC162" i="3"/>
  <c r="BB162" i="3"/>
  <c r="BA162" i="3"/>
  <c r="AY162" i="3"/>
  <c r="AX162" i="3"/>
  <c r="AV162" i="3"/>
  <c r="BD162" i="3"/>
  <c r="AW162" i="3"/>
  <c r="AU162" i="3"/>
  <c r="AS162" i="3"/>
  <c r="AR162" i="3"/>
  <c r="AP162" i="3"/>
  <c r="AO162" i="3"/>
  <c r="AM162" i="3"/>
  <c r="AL162" i="3"/>
  <c r="AZ162" i="3"/>
  <c r="AT162" i="3"/>
  <c r="AN162" i="3"/>
  <c r="AH162" i="3"/>
  <c r="AE162" i="3"/>
  <c r="AB162" i="3"/>
  <c r="Y162" i="3"/>
  <c r="V162" i="3"/>
  <c r="S162" i="3"/>
  <c r="P162" i="3"/>
  <c r="BF160" i="3"/>
  <c r="BC160" i="3"/>
  <c r="BD160" i="3"/>
  <c r="BA160" i="3"/>
  <c r="AY160" i="3"/>
  <c r="AX160" i="3"/>
  <c r="AV160" i="3"/>
  <c r="BE160" i="3"/>
  <c r="AZ160" i="3"/>
  <c r="AU160" i="3"/>
  <c r="AS160" i="3"/>
  <c r="AR160" i="3"/>
  <c r="AP160" i="3"/>
  <c r="AO160" i="3"/>
  <c r="AM160" i="3"/>
  <c r="AL160" i="3"/>
  <c r="BB160" i="3"/>
  <c r="AW160" i="3"/>
  <c r="AQ160" i="3"/>
  <c r="AK160" i="3"/>
  <c r="AH160" i="3"/>
  <c r="AE160" i="3"/>
  <c r="AB160" i="3"/>
  <c r="Y160" i="3"/>
  <c r="V160" i="3"/>
  <c r="S160" i="3"/>
  <c r="P160" i="3"/>
  <c r="BE158" i="3"/>
  <c r="BC158" i="3"/>
  <c r="BF158" i="3"/>
  <c r="BB158" i="3"/>
  <c r="BA158" i="3"/>
  <c r="AY158" i="3"/>
  <c r="AX158" i="3"/>
  <c r="AV158" i="3"/>
  <c r="AW158" i="3"/>
  <c r="AU158" i="3"/>
  <c r="AS158" i="3"/>
  <c r="AR158" i="3"/>
  <c r="AP158" i="3"/>
  <c r="AO158" i="3"/>
  <c r="AM158" i="3"/>
  <c r="AL158" i="3"/>
  <c r="AT158" i="3"/>
  <c r="AN158" i="3"/>
  <c r="AH158" i="3"/>
  <c r="AE158" i="3"/>
  <c r="AB158" i="3"/>
  <c r="Y158" i="3"/>
  <c r="V158" i="3"/>
  <c r="S158" i="3"/>
  <c r="P158" i="3"/>
  <c r="BF156" i="3"/>
  <c r="BC156" i="3"/>
  <c r="BE156" i="3"/>
  <c r="BD156" i="3"/>
  <c r="BA156" i="3"/>
  <c r="AY156" i="3"/>
  <c r="AX156" i="3"/>
  <c r="AV156" i="3"/>
  <c r="BB156" i="3"/>
  <c r="AZ156" i="3"/>
  <c r="AU156" i="3"/>
  <c r="AS156" i="3"/>
  <c r="AR156" i="3"/>
  <c r="AP156" i="3"/>
  <c r="AO156" i="3"/>
  <c r="AM156" i="3"/>
  <c r="AL156" i="3"/>
  <c r="AQ156" i="3"/>
  <c r="AK156" i="3"/>
  <c r="AH156" i="3"/>
  <c r="AE156" i="3"/>
  <c r="AB156" i="3"/>
  <c r="Y156" i="3"/>
  <c r="V156" i="3"/>
  <c r="S156" i="3"/>
  <c r="P156" i="3"/>
  <c r="BF154" i="3"/>
  <c r="BE154" i="3"/>
  <c r="BC154" i="3"/>
  <c r="BB154" i="3"/>
  <c r="BA154" i="3"/>
  <c r="AY154" i="3"/>
  <c r="AX154" i="3"/>
  <c r="AV154" i="3"/>
  <c r="BD154" i="3"/>
  <c r="AW154" i="3"/>
  <c r="AU154" i="3"/>
  <c r="AS154" i="3"/>
  <c r="AR154" i="3"/>
  <c r="AP154" i="3"/>
  <c r="AO154" i="3"/>
  <c r="AM154" i="3"/>
  <c r="AL154" i="3"/>
  <c r="AZ154" i="3"/>
  <c r="AT154" i="3"/>
  <c r="AN154" i="3"/>
  <c r="AH154" i="3"/>
  <c r="AE154" i="3"/>
  <c r="AB154" i="3"/>
  <c r="Y154" i="3"/>
  <c r="V154" i="3"/>
  <c r="S154" i="3"/>
  <c r="P154" i="3"/>
  <c r="BF152" i="3"/>
  <c r="BC152" i="3"/>
  <c r="BD152" i="3"/>
  <c r="BA152" i="3"/>
  <c r="AY152" i="3"/>
  <c r="AX152" i="3"/>
  <c r="AV152" i="3"/>
  <c r="AZ152" i="3"/>
  <c r="AU152" i="3"/>
  <c r="AS152" i="3"/>
  <c r="AR152" i="3"/>
  <c r="AP152" i="3"/>
  <c r="AO152" i="3"/>
  <c r="AM152" i="3"/>
  <c r="AL152" i="3"/>
  <c r="BE152" i="3"/>
  <c r="AW152" i="3"/>
  <c r="AQ152" i="3"/>
  <c r="AK152" i="3"/>
  <c r="AH152" i="3"/>
  <c r="AE152" i="3"/>
  <c r="AB152" i="3"/>
  <c r="Y152" i="3"/>
  <c r="V152" i="3"/>
  <c r="S152" i="3"/>
  <c r="P152" i="3"/>
  <c r="BE150" i="3"/>
  <c r="BC150" i="3"/>
  <c r="BB150" i="3"/>
  <c r="BA150" i="3"/>
  <c r="AY150" i="3"/>
  <c r="AX150" i="3"/>
  <c r="AV150" i="3"/>
  <c r="AW150" i="3"/>
  <c r="AU150" i="3"/>
  <c r="AS150" i="3"/>
  <c r="AR150" i="3"/>
  <c r="AP150" i="3"/>
  <c r="AO150" i="3"/>
  <c r="AM150" i="3"/>
  <c r="AL150" i="3"/>
  <c r="BF150" i="3"/>
  <c r="BD150" i="3"/>
  <c r="AT150" i="3"/>
  <c r="AN150" i="3"/>
  <c r="AH150" i="3"/>
  <c r="AE150" i="3"/>
  <c r="AB150" i="3"/>
  <c r="Y150" i="3"/>
  <c r="V150" i="3"/>
  <c r="S150" i="3"/>
  <c r="P150" i="3"/>
  <c r="BF148" i="3"/>
  <c r="BC148" i="3"/>
  <c r="BE148" i="3"/>
  <c r="BD148" i="3"/>
  <c r="BA148" i="3"/>
  <c r="AY148" i="3"/>
  <c r="AX148" i="3"/>
  <c r="AV148" i="3"/>
  <c r="BB148" i="3"/>
  <c r="AZ148" i="3"/>
  <c r="AU148" i="3"/>
  <c r="AS148" i="3"/>
  <c r="AR148" i="3"/>
  <c r="AP148" i="3"/>
  <c r="AO148" i="3"/>
  <c r="AM148" i="3"/>
  <c r="AL148" i="3"/>
  <c r="AQ148" i="3"/>
  <c r="AK148" i="3"/>
  <c r="AH148" i="3"/>
  <c r="AE148" i="3"/>
  <c r="AB148" i="3"/>
  <c r="Y148" i="3"/>
  <c r="V148" i="3"/>
  <c r="S148" i="3"/>
  <c r="P148" i="3"/>
  <c r="BF146" i="3"/>
  <c r="BE146" i="3"/>
  <c r="BC146" i="3"/>
  <c r="BB146" i="3"/>
  <c r="BA146" i="3"/>
  <c r="AY146" i="3"/>
  <c r="AX146" i="3"/>
  <c r="AV146" i="3"/>
  <c r="BD146" i="3"/>
  <c r="AW146" i="3"/>
  <c r="AU146" i="3"/>
  <c r="AS146" i="3"/>
  <c r="AR146" i="3"/>
  <c r="AP146" i="3"/>
  <c r="AO146" i="3"/>
  <c r="AM146" i="3"/>
  <c r="AL146" i="3"/>
  <c r="AZ146" i="3"/>
  <c r="AT146" i="3"/>
  <c r="AN146" i="3"/>
  <c r="AH146" i="3"/>
  <c r="AE146" i="3"/>
  <c r="AB146" i="3"/>
  <c r="Y146" i="3"/>
  <c r="V146" i="3"/>
  <c r="S146" i="3"/>
  <c r="P146" i="3"/>
  <c r="BF144" i="3"/>
  <c r="BC144" i="3"/>
  <c r="BD144" i="3"/>
  <c r="BA144" i="3"/>
  <c r="AY144" i="3"/>
  <c r="AX144" i="3"/>
  <c r="AV144" i="3"/>
  <c r="BE144" i="3"/>
  <c r="AZ144" i="3"/>
  <c r="AU144" i="3"/>
  <c r="AS144" i="3"/>
  <c r="AR144" i="3"/>
  <c r="AP144" i="3"/>
  <c r="AO144" i="3"/>
  <c r="AM144" i="3"/>
  <c r="AL144" i="3"/>
  <c r="BB144" i="3"/>
  <c r="AW144" i="3"/>
  <c r="AQ144" i="3"/>
  <c r="AK144" i="3"/>
  <c r="AH144" i="3"/>
  <c r="AE144" i="3"/>
  <c r="AB144" i="3"/>
  <c r="Y144" i="3"/>
  <c r="V144" i="3"/>
  <c r="S144" i="3"/>
  <c r="P144" i="3"/>
  <c r="BE142" i="3"/>
  <c r="BC142" i="3"/>
  <c r="BF142" i="3"/>
  <c r="BB142" i="3"/>
  <c r="BA142" i="3"/>
  <c r="AY142" i="3"/>
  <c r="AX142" i="3"/>
  <c r="AV142" i="3"/>
  <c r="AW142" i="3"/>
  <c r="AU142" i="3"/>
  <c r="AS142" i="3"/>
  <c r="AR142" i="3"/>
  <c r="AP142" i="3"/>
  <c r="AO142" i="3"/>
  <c r="AM142" i="3"/>
  <c r="AL142" i="3"/>
  <c r="AT142" i="3"/>
  <c r="AN142" i="3"/>
  <c r="AH142" i="3"/>
  <c r="AE142" i="3"/>
  <c r="AB142" i="3"/>
  <c r="Y142" i="3"/>
  <c r="V142" i="3"/>
  <c r="S142" i="3"/>
  <c r="P142" i="3"/>
  <c r="BF140" i="3"/>
  <c r="BC140" i="3"/>
  <c r="BE140" i="3"/>
  <c r="BD140" i="3"/>
  <c r="BA140" i="3"/>
  <c r="AY140" i="3"/>
  <c r="AX140" i="3"/>
  <c r="AV140" i="3"/>
  <c r="BB140" i="3"/>
  <c r="AZ140" i="3"/>
  <c r="AU140" i="3"/>
  <c r="AS140" i="3"/>
  <c r="AR140" i="3"/>
  <c r="AP140" i="3"/>
  <c r="AO140" i="3"/>
  <c r="AM140" i="3"/>
  <c r="AL140" i="3"/>
  <c r="AQ140" i="3"/>
  <c r="AK140" i="3"/>
  <c r="AH140" i="3"/>
  <c r="AE140" i="3"/>
  <c r="AB140" i="3"/>
  <c r="Y140" i="3"/>
  <c r="V140" i="3"/>
  <c r="S140" i="3"/>
  <c r="P140" i="3"/>
  <c r="BF138" i="3"/>
  <c r="BE138" i="3"/>
  <c r="BC138" i="3"/>
  <c r="BB138" i="3"/>
  <c r="BA138" i="3"/>
  <c r="AY138" i="3"/>
  <c r="AX138" i="3"/>
  <c r="AV138" i="3"/>
  <c r="BD138" i="3"/>
  <c r="AW138" i="3"/>
  <c r="AU138" i="3"/>
  <c r="AS138" i="3"/>
  <c r="AR138" i="3"/>
  <c r="AP138" i="3"/>
  <c r="AO138" i="3"/>
  <c r="AM138" i="3"/>
  <c r="AL138" i="3"/>
  <c r="AZ138" i="3"/>
  <c r="AT138" i="3"/>
  <c r="AN138" i="3"/>
  <c r="AH138" i="3"/>
  <c r="AE138" i="3"/>
  <c r="AB138" i="3"/>
  <c r="Y138" i="3"/>
  <c r="V138" i="3"/>
  <c r="S138" i="3"/>
  <c r="P138" i="3"/>
  <c r="BF136" i="3"/>
  <c r="BC136" i="3"/>
  <c r="BD136" i="3"/>
  <c r="BA136" i="3"/>
  <c r="AY136" i="3"/>
  <c r="AX136" i="3"/>
  <c r="AV136" i="3"/>
  <c r="AZ136" i="3"/>
  <c r="AU136" i="3"/>
  <c r="AS136" i="3"/>
  <c r="AR136" i="3"/>
  <c r="AP136" i="3"/>
  <c r="AO136" i="3"/>
  <c r="AM136" i="3"/>
  <c r="AL136" i="3"/>
  <c r="AW136" i="3"/>
  <c r="AQ136" i="3"/>
  <c r="AK136" i="3"/>
  <c r="AH136" i="3"/>
  <c r="AE136" i="3"/>
  <c r="AB136" i="3"/>
  <c r="Y136" i="3"/>
  <c r="V136" i="3"/>
  <c r="S136" i="3"/>
  <c r="P136" i="3"/>
  <c r="BE134" i="3"/>
  <c r="BC134" i="3"/>
  <c r="BB134" i="3"/>
  <c r="BA134" i="3"/>
  <c r="AY134" i="3"/>
  <c r="AX134" i="3"/>
  <c r="AV134" i="3"/>
  <c r="BF134" i="3"/>
  <c r="AW134" i="3"/>
  <c r="AU134" i="3"/>
  <c r="AS134" i="3"/>
  <c r="AR134" i="3"/>
  <c r="AP134" i="3"/>
  <c r="AO134" i="3"/>
  <c r="AM134" i="3"/>
  <c r="AL134" i="3"/>
  <c r="BD134" i="3"/>
  <c r="AT134" i="3"/>
  <c r="AN134" i="3"/>
  <c r="AH134" i="3"/>
  <c r="AE134" i="3"/>
  <c r="AB134" i="3"/>
  <c r="Y134" i="3"/>
  <c r="V134" i="3"/>
  <c r="S134" i="3"/>
  <c r="P134" i="3"/>
  <c r="BF132" i="3"/>
  <c r="BC132" i="3"/>
  <c r="BE132" i="3"/>
  <c r="BD132" i="3"/>
  <c r="BA132" i="3"/>
  <c r="AY132" i="3"/>
  <c r="AX132" i="3"/>
  <c r="AV132" i="3"/>
  <c r="BB132" i="3"/>
  <c r="AZ132" i="3"/>
  <c r="AU132" i="3"/>
  <c r="AS132" i="3"/>
  <c r="AR132" i="3"/>
  <c r="AP132" i="3"/>
  <c r="AO132" i="3"/>
  <c r="AM132" i="3"/>
  <c r="AL132" i="3"/>
  <c r="AQ132" i="3"/>
  <c r="AK132" i="3"/>
  <c r="AH132" i="3"/>
  <c r="AE132" i="3"/>
  <c r="AB132" i="3"/>
  <c r="Y132" i="3"/>
  <c r="V132" i="3"/>
  <c r="S132" i="3"/>
  <c r="P132" i="3"/>
  <c r="BF130" i="3"/>
  <c r="BE130" i="3"/>
  <c r="BC130" i="3"/>
  <c r="BB130" i="3"/>
  <c r="BA130" i="3"/>
  <c r="AY130" i="3"/>
  <c r="AX130" i="3"/>
  <c r="AV130" i="3"/>
  <c r="BD130" i="3"/>
  <c r="AW130" i="3"/>
  <c r="AU130" i="3"/>
  <c r="AS130" i="3"/>
  <c r="AR130" i="3"/>
  <c r="AP130" i="3"/>
  <c r="AO130" i="3"/>
  <c r="AM130" i="3"/>
  <c r="AL130" i="3"/>
  <c r="AZ130" i="3"/>
  <c r="AT130" i="3"/>
  <c r="AN130" i="3"/>
  <c r="AH130" i="3"/>
  <c r="AE130" i="3"/>
  <c r="AB130" i="3"/>
  <c r="Y130" i="3"/>
  <c r="V130" i="3"/>
  <c r="S130" i="3"/>
  <c r="P130" i="3"/>
  <c r="BF128" i="3"/>
  <c r="BC128" i="3"/>
  <c r="BD128" i="3"/>
  <c r="BA128" i="3"/>
  <c r="AY128" i="3"/>
  <c r="AX128" i="3"/>
  <c r="AV128" i="3"/>
  <c r="BE128" i="3"/>
  <c r="AZ128" i="3"/>
  <c r="AU128" i="3"/>
  <c r="AS128" i="3"/>
  <c r="AR128" i="3"/>
  <c r="AP128" i="3"/>
  <c r="AO128" i="3"/>
  <c r="AM128" i="3"/>
  <c r="AL128" i="3"/>
  <c r="BB128" i="3"/>
  <c r="AW128" i="3"/>
  <c r="AQ128" i="3"/>
  <c r="AK128" i="3"/>
  <c r="AH128" i="3"/>
  <c r="AE128" i="3"/>
  <c r="AB128" i="3"/>
  <c r="Y128" i="3"/>
  <c r="V128" i="3"/>
  <c r="S128" i="3"/>
  <c r="P128" i="3"/>
  <c r="BE126" i="3"/>
  <c r="BC126" i="3"/>
  <c r="BF126" i="3"/>
  <c r="BB126" i="3"/>
  <c r="BA126" i="3"/>
  <c r="AY126" i="3"/>
  <c r="AX126" i="3"/>
  <c r="AV126" i="3"/>
  <c r="AW126" i="3"/>
  <c r="AU126" i="3"/>
  <c r="AS126" i="3"/>
  <c r="AR126" i="3"/>
  <c r="AP126" i="3"/>
  <c r="AO126" i="3"/>
  <c r="AM126" i="3"/>
  <c r="AL126" i="3"/>
  <c r="AT126" i="3"/>
  <c r="AN126" i="3"/>
  <c r="AH126" i="3"/>
  <c r="AE126" i="3"/>
  <c r="AB126" i="3"/>
  <c r="Y126" i="3"/>
  <c r="V126" i="3"/>
  <c r="S126" i="3"/>
  <c r="P126" i="3"/>
  <c r="BF124" i="3"/>
  <c r="BC124" i="3"/>
  <c r="BE124" i="3"/>
  <c r="BD124" i="3"/>
  <c r="BA124" i="3"/>
  <c r="AY124" i="3"/>
  <c r="AX124" i="3"/>
  <c r="AV124" i="3"/>
  <c r="BB124" i="3"/>
  <c r="AZ124" i="3"/>
  <c r="AU124" i="3"/>
  <c r="AS124" i="3"/>
  <c r="AR124" i="3"/>
  <c r="AP124" i="3"/>
  <c r="AO124" i="3"/>
  <c r="AM124" i="3"/>
  <c r="AL124" i="3"/>
  <c r="AQ124" i="3"/>
  <c r="AK124" i="3"/>
  <c r="AH124" i="3"/>
  <c r="AE124" i="3"/>
  <c r="AB124" i="3"/>
  <c r="Y124" i="3"/>
  <c r="V124" i="3"/>
  <c r="S124" i="3"/>
  <c r="P124" i="3"/>
  <c r="BF122" i="3"/>
  <c r="BE122" i="3"/>
  <c r="BC122" i="3"/>
  <c r="BB122" i="3"/>
  <c r="BA122" i="3"/>
  <c r="AY122" i="3"/>
  <c r="AX122" i="3"/>
  <c r="AV122" i="3"/>
  <c r="BD122" i="3"/>
  <c r="AW122" i="3"/>
  <c r="AU122" i="3"/>
  <c r="AS122" i="3"/>
  <c r="AR122" i="3"/>
  <c r="AP122" i="3"/>
  <c r="AO122" i="3"/>
  <c r="AM122" i="3"/>
  <c r="AL122" i="3"/>
  <c r="AZ122" i="3"/>
  <c r="AT122" i="3"/>
  <c r="AN122" i="3"/>
  <c r="AH122" i="3"/>
  <c r="AE122" i="3"/>
  <c r="AB122" i="3"/>
  <c r="Y122" i="3"/>
  <c r="V122" i="3"/>
  <c r="S122" i="3"/>
  <c r="P122" i="3"/>
  <c r="BF120" i="3"/>
  <c r="BC120" i="3"/>
  <c r="BD120" i="3"/>
  <c r="BA120" i="3"/>
  <c r="AY120" i="3"/>
  <c r="AX120" i="3"/>
  <c r="AV120" i="3"/>
  <c r="AZ120" i="3"/>
  <c r="AU120" i="3"/>
  <c r="AS120" i="3"/>
  <c r="AR120" i="3"/>
  <c r="AP120" i="3"/>
  <c r="AO120" i="3"/>
  <c r="AM120" i="3"/>
  <c r="AL120" i="3"/>
  <c r="BE120" i="3"/>
  <c r="AW120" i="3"/>
  <c r="AQ120" i="3"/>
  <c r="AK120" i="3"/>
  <c r="AH120" i="3"/>
  <c r="AE120" i="3"/>
  <c r="AB120" i="3"/>
  <c r="Y120" i="3"/>
  <c r="V120" i="3"/>
  <c r="S120" i="3"/>
  <c r="P120" i="3"/>
  <c r="BE118" i="3"/>
  <c r="BC118" i="3"/>
  <c r="BB118" i="3"/>
  <c r="BA118" i="3"/>
  <c r="AY118" i="3"/>
  <c r="AX118" i="3"/>
  <c r="AV118" i="3"/>
  <c r="AW118" i="3"/>
  <c r="AU118" i="3"/>
  <c r="AS118" i="3"/>
  <c r="AR118" i="3"/>
  <c r="AP118" i="3"/>
  <c r="AO118" i="3"/>
  <c r="AM118" i="3"/>
  <c r="AL118" i="3"/>
  <c r="BD118" i="3"/>
  <c r="AT118" i="3"/>
  <c r="AN118" i="3"/>
  <c r="AH118" i="3"/>
  <c r="AE118" i="3"/>
  <c r="AB118" i="3"/>
  <c r="Y118" i="3"/>
  <c r="V118" i="3"/>
  <c r="S118" i="3"/>
  <c r="P118" i="3"/>
  <c r="BF116" i="3"/>
  <c r="BC116" i="3"/>
  <c r="BE116" i="3"/>
  <c r="BD116" i="3"/>
  <c r="BA116" i="3"/>
  <c r="AY116" i="3"/>
  <c r="AX116" i="3"/>
  <c r="AV116" i="3"/>
  <c r="BB116" i="3"/>
  <c r="AZ116" i="3"/>
  <c r="AU116" i="3"/>
  <c r="AS116" i="3"/>
  <c r="AR116" i="3"/>
  <c r="AP116" i="3"/>
  <c r="AO116" i="3"/>
  <c r="AM116" i="3"/>
  <c r="AL116" i="3"/>
  <c r="AQ116" i="3"/>
  <c r="AK116" i="3"/>
  <c r="AH116" i="3"/>
  <c r="AE116" i="3"/>
  <c r="AB116" i="3"/>
  <c r="Y116" i="3"/>
  <c r="V116" i="3"/>
  <c r="S116" i="3"/>
  <c r="P116" i="3"/>
  <c r="BF114" i="3"/>
  <c r="BE114" i="3"/>
  <c r="BC114" i="3"/>
  <c r="BB114" i="3"/>
  <c r="BA114" i="3"/>
  <c r="AY114" i="3"/>
  <c r="AX114" i="3"/>
  <c r="AV114" i="3"/>
  <c r="BD114" i="3"/>
  <c r="AW114" i="3"/>
  <c r="AU114" i="3"/>
  <c r="AS114" i="3"/>
  <c r="AR114" i="3"/>
  <c r="AP114" i="3"/>
  <c r="AO114" i="3"/>
  <c r="AM114" i="3"/>
  <c r="AL114" i="3"/>
  <c r="AZ114" i="3"/>
  <c r="AT114" i="3"/>
  <c r="AN114" i="3"/>
  <c r="AH114" i="3"/>
  <c r="AE114" i="3"/>
  <c r="AB114" i="3"/>
  <c r="Y114" i="3"/>
  <c r="V114" i="3"/>
  <c r="S114" i="3"/>
  <c r="P114" i="3"/>
  <c r="BF112" i="3"/>
  <c r="BC112" i="3"/>
  <c r="BD112" i="3"/>
  <c r="BA112" i="3"/>
  <c r="AY112" i="3"/>
  <c r="AX112" i="3"/>
  <c r="AV112" i="3"/>
  <c r="BE112" i="3"/>
  <c r="AZ112" i="3"/>
  <c r="AU112" i="3"/>
  <c r="AS112" i="3"/>
  <c r="AR112" i="3"/>
  <c r="AP112" i="3"/>
  <c r="AO112" i="3"/>
  <c r="AM112" i="3"/>
  <c r="AL112" i="3"/>
  <c r="BB112" i="3"/>
  <c r="AW112" i="3"/>
  <c r="AQ112" i="3"/>
  <c r="AK112" i="3"/>
  <c r="AH112" i="3"/>
  <c r="AE112" i="3"/>
  <c r="AB112" i="3"/>
  <c r="Y112" i="3"/>
  <c r="V112" i="3"/>
  <c r="S112" i="3"/>
  <c r="P112" i="3"/>
  <c r="BE110" i="3"/>
  <c r="BC110" i="3"/>
  <c r="BF110" i="3"/>
  <c r="BB110" i="3"/>
  <c r="BA110" i="3"/>
  <c r="AY110" i="3"/>
  <c r="AX110" i="3"/>
  <c r="AV110" i="3"/>
  <c r="AW110" i="3"/>
  <c r="AU110" i="3"/>
  <c r="AS110" i="3"/>
  <c r="AR110" i="3"/>
  <c r="AP110" i="3"/>
  <c r="AO110" i="3"/>
  <c r="AM110" i="3"/>
  <c r="AL110" i="3"/>
  <c r="AT110" i="3"/>
  <c r="AN110" i="3"/>
  <c r="AH110" i="3"/>
  <c r="AE110" i="3"/>
  <c r="AB110" i="3"/>
  <c r="Y110" i="3"/>
  <c r="V110" i="3"/>
  <c r="S110" i="3"/>
  <c r="P110" i="3"/>
  <c r="BF108" i="3"/>
  <c r="BC108" i="3"/>
  <c r="BE108" i="3"/>
  <c r="BD108" i="3"/>
  <c r="BA108" i="3"/>
  <c r="AY108" i="3"/>
  <c r="AX108" i="3"/>
  <c r="AV108" i="3"/>
  <c r="BB108" i="3"/>
  <c r="AZ108" i="3"/>
  <c r="AU108" i="3"/>
  <c r="AS108" i="3"/>
  <c r="AR108" i="3"/>
  <c r="AP108" i="3"/>
  <c r="AO108" i="3"/>
  <c r="AM108" i="3"/>
  <c r="AL108" i="3"/>
  <c r="AQ108" i="3"/>
  <c r="AK108" i="3"/>
  <c r="AH108" i="3"/>
  <c r="AE108" i="3"/>
  <c r="AB108" i="3"/>
  <c r="Y108" i="3"/>
  <c r="V108" i="3"/>
  <c r="S108" i="3"/>
  <c r="P108" i="3"/>
  <c r="BF106" i="3"/>
  <c r="BE106" i="3"/>
  <c r="BC106" i="3"/>
  <c r="BB106" i="3"/>
  <c r="BA106" i="3"/>
  <c r="AY106" i="3"/>
  <c r="AX106" i="3"/>
  <c r="AV106" i="3"/>
  <c r="BD106" i="3"/>
  <c r="AW106" i="3"/>
  <c r="AU106" i="3"/>
  <c r="AS106" i="3"/>
  <c r="AR106" i="3"/>
  <c r="AP106" i="3"/>
  <c r="AO106" i="3"/>
  <c r="AM106" i="3"/>
  <c r="AL106" i="3"/>
  <c r="AZ106" i="3"/>
  <c r="AT106" i="3"/>
  <c r="AN106" i="3"/>
  <c r="AH106" i="3"/>
  <c r="AE106" i="3"/>
  <c r="AB106" i="3"/>
  <c r="Y106" i="3"/>
  <c r="V106" i="3"/>
  <c r="S106" i="3"/>
  <c r="P106" i="3"/>
  <c r="BF104" i="3"/>
  <c r="BC104" i="3"/>
  <c r="BD104" i="3"/>
  <c r="BA104" i="3"/>
  <c r="AY104" i="3"/>
  <c r="AX104" i="3"/>
  <c r="AV104" i="3"/>
  <c r="AZ104" i="3"/>
  <c r="AU104" i="3"/>
  <c r="AS104" i="3"/>
  <c r="AR104" i="3"/>
  <c r="AP104" i="3"/>
  <c r="AO104" i="3"/>
  <c r="AM104" i="3"/>
  <c r="AL104" i="3"/>
  <c r="AW104" i="3"/>
  <c r="AQ104" i="3"/>
  <c r="AK104" i="3"/>
  <c r="AH104" i="3"/>
  <c r="AE104" i="3"/>
  <c r="AB104" i="3"/>
  <c r="Y104" i="3"/>
  <c r="V104" i="3"/>
  <c r="S104" i="3"/>
  <c r="P104" i="3"/>
  <c r="BE102" i="3"/>
  <c r="BC102" i="3"/>
  <c r="BB102" i="3"/>
  <c r="BA102" i="3"/>
  <c r="AY102" i="3"/>
  <c r="AX102" i="3"/>
  <c r="AV102" i="3"/>
  <c r="BF102" i="3"/>
  <c r="AW102" i="3"/>
  <c r="AU102" i="3"/>
  <c r="AS102" i="3"/>
  <c r="AR102" i="3"/>
  <c r="AP102" i="3"/>
  <c r="AO102" i="3"/>
  <c r="AM102" i="3"/>
  <c r="AL102" i="3"/>
  <c r="BD102" i="3"/>
  <c r="AT102" i="3"/>
  <c r="AN102" i="3"/>
  <c r="AH102" i="3"/>
  <c r="AE102" i="3"/>
  <c r="AB102" i="3"/>
  <c r="Y102" i="3"/>
  <c r="V102" i="3"/>
  <c r="S102" i="3"/>
  <c r="P102" i="3"/>
  <c r="BF100" i="3"/>
  <c r="BC100" i="3"/>
  <c r="BE100" i="3"/>
  <c r="BD100" i="3"/>
  <c r="BA100" i="3"/>
  <c r="AY100" i="3"/>
  <c r="AX100" i="3"/>
  <c r="AV100" i="3"/>
  <c r="BB100" i="3"/>
  <c r="AZ100" i="3"/>
  <c r="AU100" i="3"/>
  <c r="AS100" i="3"/>
  <c r="AR100" i="3"/>
  <c r="AP100" i="3"/>
  <c r="AO100" i="3"/>
  <c r="AM100" i="3"/>
  <c r="AL100" i="3"/>
  <c r="AJ100" i="3"/>
  <c r="AQ100" i="3"/>
  <c r="AK100" i="3"/>
  <c r="AH100" i="3"/>
  <c r="AE100" i="3"/>
  <c r="AB100" i="3"/>
  <c r="Y100" i="3"/>
  <c r="V100" i="3"/>
  <c r="S100" i="3"/>
  <c r="P100" i="3"/>
  <c r="BF98" i="3"/>
  <c r="BE98" i="3"/>
  <c r="BC98" i="3"/>
  <c r="BB98" i="3"/>
  <c r="BA98" i="3"/>
  <c r="AY98" i="3"/>
  <c r="AX98" i="3"/>
  <c r="AV98" i="3"/>
  <c r="BD98" i="3"/>
  <c r="AW98" i="3"/>
  <c r="AU98" i="3"/>
  <c r="AS98" i="3"/>
  <c r="AR98" i="3"/>
  <c r="AP98" i="3"/>
  <c r="AO98" i="3"/>
  <c r="AM98" i="3"/>
  <c r="AL98" i="3"/>
  <c r="AJ98" i="3"/>
  <c r="AZ98" i="3"/>
  <c r="AT98" i="3"/>
  <c r="AN98" i="3"/>
  <c r="AH98" i="3"/>
  <c r="AE98" i="3"/>
  <c r="AB98" i="3"/>
  <c r="Y98" i="3"/>
  <c r="V98" i="3"/>
  <c r="S98" i="3"/>
  <c r="P98" i="3"/>
  <c r="BF96" i="3"/>
  <c r="BC96" i="3"/>
  <c r="BD96" i="3"/>
  <c r="BA96" i="3"/>
  <c r="AY96" i="3"/>
  <c r="AX96" i="3"/>
  <c r="AV96" i="3"/>
  <c r="BE96" i="3"/>
  <c r="AZ96" i="3"/>
  <c r="AU96" i="3"/>
  <c r="AS96" i="3"/>
  <c r="AR96" i="3"/>
  <c r="AP96" i="3"/>
  <c r="AO96" i="3"/>
  <c r="AM96" i="3"/>
  <c r="AL96" i="3"/>
  <c r="AJ96" i="3"/>
  <c r="BB96" i="3"/>
  <c r="AW96" i="3"/>
  <c r="AQ96" i="3"/>
  <c r="AK96" i="3"/>
  <c r="AH96" i="3"/>
  <c r="AE96" i="3"/>
  <c r="AB96" i="3"/>
  <c r="Y96" i="3"/>
  <c r="V96" i="3"/>
  <c r="S96" i="3"/>
  <c r="P96" i="3"/>
  <c r="BE94" i="3"/>
  <c r="BC94" i="3"/>
  <c r="BF94" i="3"/>
  <c r="BB94" i="3"/>
  <c r="BA94" i="3"/>
  <c r="AY94" i="3"/>
  <c r="AX94" i="3"/>
  <c r="AV94" i="3"/>
  <c r="AW94" i="3"/>
  <c r="AU94" i="3"/>
  <c r="AS94" i="3"/>
  <c r="AR94" i="3"/>
  <c r="AP94" i="3"/>
  <c r="AO94" i="3"/>
  <c r="AM94" i="3"/>
  <c r="AL94" i="3"/>
  <c r="AJ94" i="3"/>
  <c r="AT94" i="3"/>
  <c r="AN94" i="3"/>
  <c r="AH94" i="3"/>
  <c r="AE94" i="3"/>
  <c r="AB94" i="3"/>
  <c r="Y94" i="3"/>
  <c r="V94" i="3"/>
  <c r="S94" i="3"/>
  <c r="P94" i="3"/>
  <c r="BF92" i="3"/>
  <c r="BC92" i="3"/>
  <c r="BE92" i="3"/>
  <c r="BD92" i="3"/>
  <c r="BA92" i="3"/>
  <c r="AY92" i="3"/>
  <c r="AX92" i="3"/>
  <c r="AV92" i="3"/>
  <c r="BB92" i="3"/>
  <c r="AZ92" i="3"/>
  <c r="AU92" i="3"/>
  <c r="AS92" i="3"/>
  <c r="AR92" i="3"/>
  <c r="AP92" i="3"/>
  <c r="AO92" i="3"/>
  <c r="AM92" i="3"/>
  <c r="AL92" i="3"/>
  <c r="AJ92" i="3"/>
  <c r="AQ92" i="3"/>
  <c r="AK92" i="3"/>
  <c r="AH92" i="3"/>
  <c r="AE92" i="3"/>
  <c r="AB92" i="3"/>
  <c r="Y92" i="3"/>
  <c r="V92" i="3"/>
  <c r="S92" i="3"/>
  <c r="P92" i="3"/>
  <c r="BF90" i="3"/>
  <c r="BE90" i="3"/>
  <c r="BC90" i="3"/>
  <c r="BB90" i="3"/>
  <c r="BA90" i="3"/>
  <c r="AY90" i="3"/>
  <c r="AX90" i="3"/>
  <c r="AV90" i="3"/>
  <c r="BD90" i="3"/>
  <c r="AW90" i="3"/>
  <c r="AU90" i="3"/>
  <c r="AS90" i="3"/>
  <c r="AR90" i="3"/>
  <c r="AP90" i="3"/>
  <c r="AO90" i="3"/>
  <c r="AM90" i="3"/>
  <c r="AL90" i="3"/>
  <c r="AJ90" i="3"/>
  <c r="AZ90" i="3"/>
  <c r="AT90" i="3"/>
  <c r="AN90" i="3"/>
  <c r="AH90" i="3"/>
  <c r="AE90" i="3"/>
  <c r="AB90" i="3"/>
  <c r="Y90" i="3"/>
  <c r="V90" i="3"/>
  <c r="S90" i="3"/>
  <c r="P90" i="3"/>
  <c r="BF88" i="3"/>
  <c r="BC88" i="3"/>
  <c r="BD88" i="3"/>
  <c r="BA88" i="3"/>
  <c r="AY88" i="3"/>
  <c r="AX88" i="3"/>
  <c r="AV88" i="3"/>
  <c r="AZ88" i="3"/>
  <c r="AU88" i="3"/>
  <c r="AS88" i="3"/>
  <c r="AR88" i="3"/>
  <c r="AP88" i="3"/>
  <c r="AO88" i="3"/>
  <c r="AM88" i="3"/>
  <c r="AL88" i="3"/>
  <c r="AJ88" i="3"/>
  <c r="BE88" i="3"/>
  <c r="AW88" i="3"/>
  <c r="AQ88" i="3"/>
  <c r="AK88" i="3"/>
  <c r="AH88" i="3"/>
  <c r="AE88" i="3"/>
  <c r="AB88" i="3"/>
  <c r="Y88" i="3"/>
  <c r="V88" i="3"/>
  <c r="S88" i="3"/>
  <c r="P88" i="3"/>
  <c r="BE86" i="3"/>
  <c r="BD86" i="3"/>
  <c r="BC86" i="3"/>
  <c r="BB86" i="3"/>
  <c r="BA86" i="3"/>
  <c r="AY86" i="3"/>
  <c r="AX86" i="3"/>
  <c r="AV86" i="3"/>
  <c r="AW86" i="3"/>
  <c r="AU86" i="3"/>
  <c r="AS86" i="3"/>
  <c r="AR86" i="3"/>
  <c r="AP86" i="3"/>
  <c r="AO86" i="3"/>
  <c r="AM86" i="3"/>
  <c r="AL86" i="3"/>
  <c r="AJ86" i="3"/>
  <c r="BF86" i="3"/>
  <c r="AT86" i="3"/>
  <c r="AN86" i="3"/>
  <c r="AH86" i="3"/>
  <c r="AE86" i="3"/>
  <c r="AB86" i="3"/>
  <c r="Y86" i="3"/>
  <c r="V86" i="3"/>
  <c r="S86" i="3"/>
  <c r="P86" i="3"/>
  <c r="M86" i="3"/>
  <c r="BF84" i="3"/>
  <c r="BC84" i="3"/>
  <c r="BE84" i="3"/>
  <c r="BA84" i="3"/>
  <c r="AY84" i="3"/>
  <c r="AX84" i="3"/>
  <c r="AV84" i="3"/>
  <c r="BB84" i="3"/>
  <c r="AZ84" i="3"/>
  <c r="AU84" i="3"/>
  <c r="AS84" i="3"/>
  <c r="AR84" i="3"/>
  <c r="AP84" i="3"/>
  <c r="AO84" i="3"/>
  <c r="AM84" i="3"/>
  <c r="AL84" i="3"/>
  <c r="AJ84" i="3"/>
  <c r="BD84" i="3"/>
  <c r="AQ84" i="3"/>
  <c r="AK84" i="3"/>
  <c r="AH84" i="3"/>
  <c r="AE84" i="3"/>
  <c r="AB84" i="3"/>
  <c r="Y84" i="3"/>
  <c r="V84" i="3"/>
  <c r="S84" i="3"/>
  <c r="P84" i="3"/>
  <c r="M84" i="3"/>
  <c r="BF82" i="3"/>
  <c r="BE82" i="3"/>
  <c r="BD82" i="3"/>
  <c r="BC82" i="3"/>
  <c r="BB82" i="3"/>
  <c r="BA82" i="3"/>
  <c r="AY82" i="3"/>
  <c r="AX82" i="3"/>
  <c r="AV82" i="3"/>
  <c r="AW82" i="3"/>
  <c r="AU82" i="3"/>
  <c r="AS82" i="3"/>
  <c r="AR82" i="3"/>
  <c r="AP82" i="3"/>
  <c r="AO82" i="3"/>
  <c r="AM82" i="3"/>
  <c r="AL82" i="3"/>
  <c r="AJ82" i="3"/>
  <c r="AZ82" i="3"/>
  <c r="AT82" i="3"/>
  <c r="AN82" i="3"/>
  <c r="AH82" i="3"/>
  <c r="AE82" i="3"/>
  <c r="AB82" i="3"/>
  <c r="Y82" i="3"/>
  <c r="V82" i="3"/>
  <c r="S82" i="3"/>
  <c r="P82" i="3"/>
  <c r="M82" i="3"/>
  <c r="BF80" i="3"/>
  <c r="BC80" i="3"/>
  <c r="BD80" i="3"/>
  <c r="BA80" i="3"/>
  <c r="AY80" i="3"/>
  <c r="AX80" i="3"/>
  <c r="AV80" i="3"/>
  <c r="BE80" i="3"/>
  <c r="AZ80" i="3"/>
  <c r="AU80" i="3"/>
  <c r="AS80" i="3"/>
  <c r="AR80" i="3"/>
  <c r="AP80" i="3"/>
  <c r="AO80" i="3"/>
  <c r="AM80" i="3"/>
  <c r="AL80" i="3"/>
  <c r="AJ80" i="3"/>
  <c r="BB80" i="3"/>
  <c r="AW80" i="3"/>
  <c r="AQ80" i="3"/>
  <c r="AK80" i="3"/>
  <c r="AH80" i="3"/>
  <c r="AE80" i="3"/>
  <c r="AB80" i="3"/>
  <c r="Y80" i="3"/>
  <c r="V80" i="3"/>
  <c r="S80" i="3"/>
  <c r="P80" i="3"/>
  <c r="M80" i="3"/>
  <c r="BE78" i="3"/>
  <c r="BD78" i="3"/>
  <c r="BC78" i="3"/>
  <c r="BF78" i="3"/>
  <c r="BB78" i="3"/>
  <c r="BA78" i="3"/>
  <c r="AY78" i="3"/>
  <c r="AX78" i="3"/>
  <c r="AV78" i="3"/>
  <c r="AW78" i="3"/>
  <c r="AU78" i="3"/>
  <c r="AS78" i="3"/>
  <c r="AR78" i="3"/>
  <c r="AP78" i="3"/>
  <c r="AO78" i="3"/>
  <c r="AM78" i="3"/>
  <c r="AL78" i="3"/>
  <c r="AJ78" i="3"/>
  <c r="AT78" i="3"/>
  <c r="AN78" i="3"/>
  <c r="AH78" i="3"/>
  <c r="AE78" i="3"/>
  <c r="AB78" i="3"/>
  <c r="Y78" i="3"/>
  <c r="V78" i="3"/>
  <c r="S78" i="3"/>
  <c r="P78" i="3"/>
  <c r="M78" i="3"/>
  <c r="BF76" i="3"/>
  <c r="BC76" i="3"/>
  <c r="BE76" i="3"/>
  <c r="BA76" i="3"/>
  <c r="AY76" i="3"/>
  <c r="AX76" i="3"/>
  <c r="AV76" i="3"/>
  <c r="BD76" i="3"/>
  <c r="BB76" i="3"/>
  <c r="AZ76" i="3"/>
  <c r="AU76" i="3"/>
  <c r="AS76" i="3"/>
  <c r="AR76" i="3"/>
  <c r="AP76" i="3"/>
  <c r="AO76" i="3"/>
  <c r="AM76" i="3"/>
  <c r="AL76" i="3"/>
  <c r="AJ76" i="3"/>
  <c r="AQ76" i="3"/>
  <c r="AK76" i="3"/>
  <c r="AH76" i="3"/>
  <c r="AE76" i="3"/>
  <c r="AB76" i="3"/>
  <c r="Y76" i="3"/>
  <c r="V76" i="3"/>
  <c r="S76" i="3"/>
  <c r="P76" i="3"/>
  <c r="M76" i="3"/>
  <c r="BF74" i="3"/>
  <c r="BE74" i="3"/>
  <c r="BD74" i="3"/>
  <c r="BC74" i="3"/>
  <c r="BB74" i="3"/>
  <c r="BA74" i="3"/>
  <c r="AY74" i="3"/>
  <c r="AX74" i="3"/>
  <c r="AV74" i="3"/>
  <c r="AW74" i="3"/>
  <c r="AU74" i="3"/>
  <c r="AS74" i="3"/>
  <c r="AR74" i="3"/>
  <c r="AP74" i="3"/>
  <c r="AO74" i="3"/>
  <c r="AM74" i="3"/>
  <c r="AL74" i="3"/>
  <c r="AJ74" i="3"/>
  <c r="AZ74" i="3"/>
  <c r="AT74" i="3"/>
  <c r="AN74" i="3"/>
  <c r="AH74" i="3"/>
  <c r="AE74" i="3"/>
  <c r="AB74" i="3"/>
  <c r="Y74" i="3"/>
  <c r="V74" i="3"/>
  <c r="S74" i="3"/>
  <c r="P74" i="3"/>
  <c r="M74" i="3"/>
  <c r="BF72" i="3"/>
  <c r="BC72" i="3"/>
  <c r="BD72" i="3"/>
  <c r="BA72" i="3"/>
  <c r="AY72" i="3"/>
  <c r="AX72" i="3"/>
  <c r="AV72" i="3"/>
  <c r="AZ72" i="3"/>
  <c r="AU72" i="3"/>
  <c r="AS72" i="3"/>
  <c r="AR72" i="3"/>
  <c r="AP72" i="3"/>
  <c r="AO72" i="3"/>
  <c r="AM72" i="3"/>
  <c r="AL72" i="3"/>
  <c r="AJ72" i="3"/>
  <c r="AW72" i="3"/>
  <c r="AQ72" i="3"/>
  <c r="AK72" i="3"/>
  <c r="AH72" i="3"/>
  <c r="AE72" i="3"/>
  <c r="AB72" i="3"/>
  <c r="Y72" i="3"/>
  <c r="V72" i="3"/>
  <c r="S72" i="3"/>
  <c r="P72" i="3"/>
  <c r="M72" i="3"/>
  <c r="BE70" i="3"/>
  <c r="BD70" i="3"/>
  <c r="BC70" i="3"/>
  <c r="BB70" i="3"/>
  <c r="BA70" i="3"/>
  <c r="AY70" i="3"/>
  <c r="AX70" i="3"/>
  <c r="AV70" i="3"/>
  <c r="BF70" i="3"/>
  <c r="AW70" i="3"/>
  <c r="AU70" i="3"/>
  <c r="AS70" i="3"/>
  <c r="AR70" i="3"/>
  <c r="AP70" i="3"/>
  <c r="AO70" i="3"/>
  <c r="AM70" i="3"/>
  <c r="AL70" i="3"/>
  <c r="AJ70" i="3"/>
  <c r="AT70" i="3"/>
  <c r="AN70" i="3"/>
  <c r="AH70" i="3"/>
  <c r="AE70" i="3"/>
  <c r="AB70" i="3"/>
  <c r="Y70" i="3"/>
  <c r="V70" i="3"/>
  <c r="S70" i="3"/>
  <c r="P70" i="3"/>
  <c r="M70" i="3"/>
  <c r="BF68" i="3"/>
  <c r="BC68" i="3"/>
  <c r="BE68" i="3"/>
  <c r="BA68" i="3"/>
  <c r="AY68" i="3"/>
  <c r="AX68" i="3"/>
  <c r="AV68" i="3"/>
  <c r="BB68" i="3"/>
  <c r="AZ68" i="3"/>
  <c r="AU68" i="3"/>
  <c r="AS68" i="3"/>
  <c r="AR68" i="3"/>
  <c r="AP68" i="3"/>
  <c r="AO68" i="3"/>
  <c r="AM68" i="3"/>
  <c r="AL68" i="3"/>
  <c r="AJ68" i="3"/>
  <c r="AQ68" i="3"/>
  <c r="AK68" i="3"/>
  <c r="AH68" i="3"/>
  <c r="AE68" i="3"/>
  <c r="AB68" i="3"/>
  <c r="Y68" i="3"/>
  <c r="V68" i="3"/>
  <c r="S68" i="3"/>
  <c r="P68" i="3"/>
  <c r="M68" i="3"/>
  <c r="BF66" i="3"/>
  <c r="BE66" i="3"/>
  <c r="BD66" i="3"/>
  <c r="BC66" i="3"/>
  <c r="BB66" i="3"/>
  <c r="BA66" i="3"/>
  <c r="AY66" i="3"/>
  <c r="AX66" i="3"/>
  <c r="AV66" i="3"/>
  <c r="AW66" i="3"/>
  <c r="AU66" i="3"/>
  <c r="AS66" i="3"/>
  <c r="AR66" i="3"/>
  <c r="AP66" i="3"/>
  <c r="AO66" i="3"/>
  <c r="AM66" i="3"/>
  <c r="AL66" i="3"/>
  <c r="AJ66" i="3"/>
  <c r="AZ66" i="3"/>
  <c r="AT66" i="3"/>
  <c r="AN66" i="3"/>
  <c r="AH66" i="3"/>
  <c r="AE66" i="3"/>
  <c r="AB66" i="3"/>
  <c r="Y66" i="3"/>
  <c r="V66" i="3"/>
  <c r="S66" i="3"/>
  <c r="P66" i="3"/>
  <c r="M66" i="3"/>
  <c r="BF64" i="3"/>
  <c r="BC64" i="3"/>
  <c r="BD64" i="3"/>
  <c r="BA64" i="3"/>
  <c r="AY64" i="3"/>
  <c r="AX64" i="3"/>
  <c r="AV64" i="3"/>
  <c r="BE64" i="3"/>
  <c r="AZ64" i="3"/>
  <c r="AU64" i="3"/>
  <c r="AS64" i="3"/>
  <c r="AR64" i="3"/>
  <c r="AP64" i="3"/>
  <c r="AO64" i="3"/>
  <c r="AM64" i="3"/>
  <c r="AL64" i="3"/>
  <c r="AJ64" i="3"/>
  <c r="BB64" i="3"/>
  <c r="AW64" i="3"/>
  <c r="AQ64" i="3"/>
  <c r="AK64" i="3"/>
  <c r="AH64" i="3"/>
  <c r="AE64" i="3"/>
  <c r="AB64" i="3"/>
  <c r="Y64" i="3"/>
  <c r="V64" i="3"/>
  <c r="S64" i="3"/>
  <c r="P64" i="3"/>
  <c r="M64" i="3"/>
  <c r="BE62" i="3"/>
  <c r="BD62" i="3"/>
  <c r="BC62" i="3"/>
  <c r="BF62" i="3"/>
  <c r="BB62" i="3"/>
  <c r="BA62" i="3"/>
  <c r="AY62" i="3"/>
  <c r="AX62" i="3"/>
  <c r="AV62" i="3"/>
  <c r="AW62" i="3"/>
  <c r="AU62" i="3"/>
  <c r="AS62" i="3"/>
  <c r="AR62" i="3"/>
  <c r="AP62" i="3"/>
  <c r="AO62" i="3"/>
  <c r="AM62" i="3"/>
  <c r="AL62" i="3"/>
  <c r="AJ62" i="3"/>
  <c r="AT62" i="3"/>
  <c r="AN62" i="3"/>
  <c r="AH62" i="3"/>
  <c r="AE62" i="3"/>
  <c r="AB62" i="3"/>
  <c r="Y62" i="3"/>
  <c r="V62" i="3"/>
  <c r="S62" i="3"/>
  <c r="P62" i="3"/>
  <c r="M62" i="3"/>
  <c r="BF60" i="3"/>
  <c r="BC60" i="3"/>
  <c r="BE60" i="3"/>
  <c r="AY60" i="3"/>
  <c r="AX60" i="3"/>
  <c r="AV60" i="3"/>
  <c r="BD60" i="3"/>
  <c r="BB60" i="3"/>
  <c r="AZ60" i="3"/>
  <c r="AU60" i="3"/>
  <c r="AS60" i="3"/>
  <c r="AR60" i="3"/>
  <c r="AP60" i="3"/>
  <c r="AO60" i="3"/>
  <c r="AM60" i="3"/>
  <c r="AL60" i="3"/>
  <c r="AJ60" i="3"/>
  <c r="BA60" i="3"/>
  <c r="AQ60" i="3"/>
  <c r="AK60" i="3"/>
  <c r="AH60" i="3"/>
  <c r="AE60" i="3"/>
  <c r="AB60" i="3"/>
  <c r="Y60" i="3"/>
  <c r="V60" i="3"/>
  <c r="S60" i="3"/>
  <c r="P60" i="3"/>
  <c r="M60" i="3"/>
  <c r="BF58" i="3"/>
  <c r="BE58" i="3"/>
  <c r="BD58" i="3"/>
  <c r="BC58" i="3"/>
  <c r="BB58" i="3"/>
  <c r="BA58" i="3"/>
  <c r="AY58" i="3"/>
  <c r="AX58" i="3"/>
  <c r="AV58" i="3"/>
  <c r="AW58" i="3"/>
  <c r="AU58" i="3"/>
  <c r="AS58" i="3"/>
  <c r="AR58" i="3"/>
  <c r="AP58" i="3"/>
  <c r="AO58" i="3"/>
  <c r="AM58" i="3"/>
  <c r="AL58" i="3"/>
  <c r="AJ58" i="3"/>
  <c r="AZ58" i="3"/>
  <c r="AT58" i="3"/>
  <c r="AN58" i="3"/>
  <c r="AH58" i="3"/>
  <c r="AE58" i="3"/>
  <c r="AB58" i="3"/>
  <c r="Y58" i="3"/>
  <c r="V58" i="3"/>
  <c r="S58" i="3"/>
  <c r="P58" i="3"/>
  <c r="M58" i="3"/>
  <c r="BF56" i="3"/>
  <c r="BC56" i="3"/>
  <c r="BD56" i="3"/>
  <c r="AY56" i="3"/>
  <c r="AX56" i="3"/>
  <c r="AV56" i="3"/>
  <c r="BA56" i="3"/>
  <c r="AZ56" i="3"/>
  <c r="AU56" i="3"/>
  <c r="AS56" i="3"/>
  <c r="AR56" i="3"/>
  <c r="AP56" i="3"/>
  <c r="AO56" i="3"/>
  <c r="AM56" i="3"/>
  <c r="AL56" i="3"/>
  <c r="AJ56" i="3"/>
  <c r="BE56" i="3"/>
  <c r="AW56" i="3"/>
  <c r="AQ56" i="3"/>
  <c r="AK56" i="3"/>
  <c r="AH56" i="3"/>
  <c r="AE56" i="3"/>
  <c r="AB56" i="3"/>
  <c r="Y56" i="3"/>
  <c r="V56" i="3"/>
  <c r="S56" i="3"/>
  <c r="P56" i="3"/>
  <c r="M56" i="3"/>
  <c r="BE52" i="3"/>
  <c r="BD52" i="3"/>
  <c r="BB52" i="3"/>
  <c r="BA52" i="3"/>
  <c r="AY52" i="3"/>
  <c r="AX52" i="3"/>
  <c r="AV52" i="3"/>
  <c r="AU52" i="3"/>
  <c r="AP52" i="3"/>
  <c r="AO52" i="3"/>
  <c r="AJ52" i="3"/>
  <c r="AI52" i="3"/>
  <c r="AG52" i="3"/>
  <c r="AF52" i="3"/>
  <c r="AD52" i="3"/>
  <c r="AC52" i="3"/>
  <c r="AA52" i="3"/>
  <c r="Z52" i="3"/>
  <c r="X52" i="3"/>
  <c r="W52" i="3"/>
  <c r="U52" i="3"/>
  <c r="T52" i="3"/>
  <c r="R52" i="3"/>
  <c r="Q52" i="3"/>
  <c r="O52" i="3"/>
  <c r="N52" i="3"/>
  <c r="BE50" i="3"/>
  <c r="BD50" i="3"/>
  <c r="BB50" i="3"/>
  <c r="BA50" i="3"/>
  <c r="AV50" i="3"/>
  <c r="AX50" i="3"/>
  <c r="AZ50" i="3" s="1"/>
  <c r="AS50" i="3"/>
  <c r="AR50" i="3"/>
  <c r="AM50" i="3"/>
  <c r="AL50" i="3"/>
  <c r="AI50" i="3"/>
  <c r="AK50" i="3" s="1"/>
  <c r="AG50" i="3"/>
  <c r="AF50" i="3"/>
  <c r="AD50" i="3"/>
  <c r="AC50" i="3"/>
  <c r="AA50" i="3"/>
  <c r="Z50" i="3"/>
  <c r="X50" i="3"/>
  <c r="W50" i="3"/>
  <c r="U50" i="3"/>
  <c r="T50" i="3"/>
  <c r="R50" i="3"/>
  <c r="Q50" i="3"/>
  <c r="O50" i="3"/>
  <c r="N50" i="3"/>
  <c r="BE48" i="3"/>
  <c r="BD48" i="3"/>
  <c r="BB48" i="3"/>
  <c r="BA48" i="3"/>
  <c r="AY48" i="3"/>
  <c r="AX48" i="3"/>
  <c r="AU48" i="3"/>
  <c r="AP48" i="3"/>
  <c r="AO48" i="3"/>
  <c r="AJ48" i="3"/>
  <c r="AI48" i="3"/>
  <c r="AG48" i="3"/>
  <c r="AF48" i="3"/>
  <c r="AD48" i="3"/>
  <c r="AC48" i="3"/>
  <c r="AA48" i="3"/>
  <c r="Z48" i="3"/>
  <c r="X48" i="3"/>
  <c r="W48" i="3"/>
  <c r="U48" i="3"/>
  <c r="T48" i="3"/>
  <c r="R48" i="3"/>
  <c r="Q48" i="3"/>
  <c r="O48" i="3"/>
  <c r="N48" i="3"/>
  <c r="BE46" i="3"/>
  <c r="BD46" i="3"/>
  <c r="BB46" i="3"/>
  <c r="BA46" i="3"/>
  <c r="AV46" i="3"/>
  <c r="AW46" i="3" s="1"/>
  <c r="AY46" i="3"/>
  <c r="AZ46" i="3" s="1"/>
  <c r="AS46" i="3"/>
  <c r="AR46" i="3"/>
  <c r="AM46" i="3"/>
  <c r="AL46" i="3"/>
  <c r="AI46" i="3"/>
  <c r="AG46" i="3"/>
  <c r="AF46" i="3"/>
  <c r="AD46" i="3"/>
  <c r="AC46" i="3"/>
  <c r="AA46" i="3"/>
  <c r="Z46" i="3"/>
  <c r="X46" i="3"/>
  <c r="W46" i="3"/>
  <c r="U46" i="3"/>
  <c r="T46" i="3"/>
  <c r="R46" i="3"/>
  <c r="Q46" i="3"/>
  <c r="O46" i="3"/>
  <c r="N46" i="3"/>
  <c r="BE44" i="3"/>
  <c r="BD44" i="3"/>
  <c r="BB44" i="3"/>
  <c r="BA44" i="3"/>
  <c r="AY44" i="3"/>
  <c r="AX44" i="3"/>
  <c r="AV44" i="3"/>
  <c r="AU44" i="3"/>
  <c r="AP44" i="3"/>
  <c r="AO44" i="3"/>
  <c r="AJ44" i="3"/>
  <c r="AI44" i="3"/>
  <c r="AG44" i="3"/>
  <c r="AF44" i="3"/>
  <c r="AD44" i="3"/>
  <c r="AC44" i="3"/>
  <c r="AA44" i="3"/>
  <c r="Z44" i="3"/>
  <c r="X44" i="3"/>
  <c r="W44" i="3"/>
  <c r="U44" i="3"/>
  <c r="T44" i="3"/>
  <c r="R44" i="3"/>
  <c r="Q44" i="3"/>
  <c r="O44" i="3"/>
  <c r="N44" i="3"/>
  <c r="BE42" i="3"/>
  <c r="BD42" i="3"/>
  <c r="BB42" i="3"/>
  <c r="BA42" i="3"/>
  <c r="AV42" i="3"/>
  <c r="AX42" i="3"/>
  <c r="AS42" i="3"/>
  <c r="AR42" i="3"/>
  <c r="AM42" i="3"/>
  <c r="AL42" i="3"/>
  <c r="AI42" i="3"/>
  <c r="AK42" i="3" s="1"/>
  <c r="AG42" i="3"/>
  <c r="AF42" i="3"/>
  <c r="AD42" i="3"/>
  <c r="AC42" i="3"/>
  <c r="AA42" i="3"/>
  <c r="Z42" i="3"/>
  <c r="X42" i="3"/>
  <c r="W42" i="3"/>
  <c r="U42" i="3"/>
  <c r="T42" i="3"/>
  <c r="R42" i="3"/>
  <c r="Q42" i="3"/>
  <c r="O42" i="3"/>
  <c r="N42" i="3"/>
  <c r="BE40" i="3"/>
  <c r="BD40" i="3"/>
  <c r="BB40" i="3"/>
  <c r="BA40" i="3"/>
  <c r="AY40" i="3"/>
  <c r="AX40" i="3"/>
  <c r="AU40" i="3"/>
  <c r="AW40" i="3" s="1"/>
  <c r="AP40" i="3"/>
  <c r="AO40" i="3"/>
  <c r="AJ40" i="3"/>
  <c r="AI40" i="3"/>
  <c r="AG40" i="3"/>
  <c r="AF40" i="3"/>
  <c r="AD40" i="3"/>
  <c r="AC40" i="3"/>
  <c r="AA40" i="3"/>
  <c r="Z40" i="3"/>
  <c r="X40" i="3"/>
  <c r="W40" i="3"/>
  <c r="U40" i="3"/>
  <c r="T40" i="3"/>
  <c r="R40" i="3"/>
  <c r="Q40" i="3"/>
  <c r="O40" i="3"/>
  <c r="N40" i="3"/>
  <c r="BE38" i="3"/>
  <c r="BD38" i="3"/>
  <c r="BB38" i="3"/>
  <c r="BA38" i="3"/>
  <c r="AV38" i="3"/>
  <c r="AW38" i="3" s="1"/>
  <c r="AY38" i="3"/>
  <c r="AS38" i="3"/>
  <c r="AR38" i="3"/>
  <c r="AM38" i="3"/>
  <c r="AL38" i="3"/>
  <c r="AI38" i="3"/>
  <c r="AG38" i="3"/>
  <c r="AF38" i="3"/>
  <c r="AD38" i="3"/>
  <c r="AC38" i="3"/>
  <c r="AA38" i="3"/>
  <c r="Z38" i="3"/>
  <c r="X38" i="3"/>
  <c r="W38" i="3"/>
  <c r="U38" i="3"/>
  <c r="T38" i="3"/>
  <c r="R38" i="3"/>
  <c r="Q38" i="3"/>
  <c r="O38" i="3"/>
  <c r="N38" i="3"/>
  <c r="BE36" i="3"/>
  <c r="BD36" i="3"/>
  <c r="BB36" i="3"/>
  <c r="BA36" i="3"/>
  <c r="AY36" i="3"/>
  <c r="AX36" i="3"/>
  <c r="AV36" i="3"/>
  <c r="AU36" i="3"/>
  <c r="AP36" i="3"/>
  <c r="AO36" i="3"/>
  <c r="AJ36" i="3"/>
  <c r="AI36" i="3"/>
  <c r="AG36" i="3"/>
  <c r="AF36" i="3"/>
  <c r="AD36" i="3"/>
  <c r="AC36" i="3"/>
  <c r="AA36" i="3"/>
  <c r="Z36" i="3"/>
  <c r="X36" i="3"/>
  <c r="W36" i="3"/>
  <c r="U36" i="3"/>
  <c r="T36" i="3"/>
  <c r="R36" i="3"/>
  <c r="Q36" i="3"/>
  <c r="O36" i="3"/>
  <c r="N36" i="3"/>
  <c r="BE34" i="3"/>
  <c r="BD34" i="3"/>
  <c r="BB34" i="3"/>
  <c r="BA34" i="3"/>
  <c r="AV34" i="3"/>
  <c r="AX34" i="3"/>
  <c r="AZ34" i="3" s="1"/>
  <c r="AS34" i="3"/>
  <c r="AR34" i="3"/>
  <c r="AM34" i="3"/>
  <c r="AL34" i="3"/>
  <c r="AI34" i="3"/>
  <c r="AK34" i="3" s="1"/>
  <c r="AG34" i="3"/>
  <c r="AF34" i="3"/>
  <c r="AD34" i="3"/>
  <c r="AC34" i="3"/>
  <c r="AA34" i="3"/>
  <c r="Z34" i="3"/>
  <c r="X34" i="3"/>
  <c r="W34" i="3"/>
  <c r="U34" i="3"/>
  <c r="T34" i="3"/>
  <c r="R34" i="3"/>
  <c r="Q34" i="3"/>
  <c r="O34" i="3"/>
  <c r="N34" i="3"/>
  <c r="BE32" i="3"/>
  <c r="BD32" i="3"/>
  <c r="BB32" i="3"/>
  <c r="BA32" i="3"/>
  <c r="AY32" i="3"/>
  <c r="AX32" i="3"/>
  <c r="AU32" i="3"/>
  <c r="AP32" i="3"/>
  <c r="AO32" i="3"/>
  <c r="AJ32" i="3"/>
  <c r="AI32" i="3"/>
  <c r="AG32" i="3"/>
  <c r="AF32" i="3"/>
  <c r="AD32" i="3"/>
  <c r="AC32" i="3"/>
  <c r="AA32" i="3"/>
  <c r="Z32" i="3"/>
  <c r="X32" i="3"/>
  <c r="W32" i="3"/>
  <c r="U32" i="3"/>
  <c r="T32" i="3"/>
  <c r="R32" i="3"/>
  <c r="Q32" i="3"/>
  <c r="O32" i="3"/>
  <c r="N32" i="3"/>
  <c r="BE30" i="3"/>
  <c r="BD30" i="3"/>
  <c r="BB30" i="3"/>
  <c r="BA30" i="3"/>
  <c r="AV30" i="3"/>
  <c r="AW30" i="3" s="1"/>
  <c r="AY30" i="3"/>
  <c r="AZ30" i="3" s="1"/>
  <c r="AS30" i="3"/>
  <c r="AR30" i="3"/>
  <c r="AM30" i="3"/>
  <c r="AL30" i="3"/>
  <c r="AI30" i="3"/>
  <c r="AG30" i="3"/>
  <c r="AF30" i="3"/>
  <c r="AD30" i="3"/>
  <c r="AC30" i="3"/>
  <c r="AA30" i="3"/>
  <c r="Z30" i="3"/>
  <c r="X30" i="3"/>
  <c r="W30" i="3"/>
  <c r="U30" i="3"/>
  <c r="T30" i="3"/>
  <c r="R30" i="3"/>
  <c r="Q30" i="3"/>
  <c r="O30" i="3"/>
  <c r="N30" i="3"/>
  <c r="BE28" i="3"/>
  <c r="BD28" i="3"/>
  <c r="BB28" i="3"/>
  <c r="BA28" i="3"/>
  <c r="AY28" i="3"/>
  <c r="AX28" i="3"/>
  <c r="AV28" i="3"/>
  <c r="AU28" i="3"/>
  <c r="AP28" i="3"/>
  <c r="AO28" i="3"/>
  <c r="AJ28" i="3"/>
  <c r="AI28" i="3"/>
  <c r="AG28" i="3"/>
  <c r="AF28" i="3"/>
  <c r="AD28" i="3"/>
  <c r="AC28" i="3"/>
  <c r="AA28" i="3"/>
  <c r="Z28" i="3"/>
  <c r="X28" i="3"/>
  <c r="W28" i="3"/>
  <c r="U28" i="3"/>
  <c r="T28" i="3"/>
  <c r="R28" i="3"/>
  <c r="Q28" i="3"/>
  <c r="O28" i="3"/>
  <c r="N28" i="3"/>
  <c r="BD26" i="3"/>
  <c r="BB26" i="3"/>
  <c r="BA26" i="3"/>
  <c r="BE26" i="3"/>
  <c r="AV26" i="3"/>
  <c r="AX26" i="3"/>
  <c r="AS26" i="3"/>
  <c r="AR26" i="3"/>
  <c r="AM26" i="3"/>
  <c r="AL26" i="3"/>
  <c r="AI26" i="3"/>
  <c r="AK26" i="3" s="1"/>
  <c r="AG26" i="3"/>
  <c r="AF26" i="3"/>
  <c r="AD26" i="3"/>
  <c r="AC26" i="3"/>
  <c r="AA26" i="3"/>
  <c r="Z26" i="3"/>
  <c r="X26" i="3"/>
  <c r="W26" i="3"/>
  <c r="U26" i="3"/>
  <c r="T26" i="3"/>
  <c r="R26" i="3"/>
  <c r="Q26" i="3"/>
  <c r="O26" i="3"/>
  <c r="N26" i="3"/>
  <c r="BE24" i="3"/>
  <c r="BD24" i="3"/>
  <c r="BB24" i="3"/>
  <c r="BA24" i="3"/>
  <c r="AY24" i="3"/>
  <c r="AX24" i="3"/>
  <c r="AU24" i="3"/>
  <c r="AW24" i="3" s="1"/>
  <c r="AP24" i="3"/>
  <c r="AO24" i="3"/>
  <c r="AJ24" i="3"/>
  <c r="AI24" i="3"/>
  <c r="AG24" i="3"/>
  <c r="AF24" i="3"/>
  <c r="AD24" i="3"/>
  <c r="AC24" i="3"/>
  <c r="AA24" i="3"/>
  <c r="Z24" i="3"/>
  <c r="X24" i="3"/>
  <c r="W24" i="3"/>
  <c r="U24" i="3"/>
  <c r="T24" i="3"/>
  <c r="R24" i="3"/>
  <c r="Q24" i="3"/>
  <c r="O24" i="3"/>
  <c r="N24" i="3"/>
  <c r="BD22" i="3"/>
  <c r="BE22" i="3"/>
  <c r="BB22" i="3"/>
  <c r="BA22" i="3"/>
  <c r="AV22" i="3"/>
  <c r="AW22" i="3" s="1"/>
  <c r="AY22" i="3"/>
  <c r="AS22" i="3"/>
  <c r="AR22" i="3"/>
  <c r="AM22" i="3"/>
  <c r="AL22" i="3"/>
  <c r="AI22" i="3"/>
  <c r="AG22" i="3"/>
  <c r="AF22" i="3"/>
  <c r="AD22" i="3"/>
  <c r="AC22" i="3"/>
  <c r="AA22" i="3"/>
  <c r="Z22" i="3"/>
  <c r="X22" i="3"/>
  <c r="W22" i="3"/>
  <c r="U22" i="3"/>
  <c r="T22" i="3"/>
  <c r="R22" i="3"/>
  <c r="Q22" i="3"/>
  <c r="O22" i="3"/>
  <c r="N22" i="3"/>
  <c r="BE20" i="3"/>
  <c r="BD20" i="3"/>
  <c r="BB20" i="3"/>
  <c r="BA20" i="3"/>
  <c r="AY20" i="3"/>
  <c r="AX20" i="3"/>
  <c r="AV20" i="3"/>
  <c r="AU20" i="3"/>
  <c r="AP20" i="3"/>
  <c r="AO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Q20" i="3"/>
  <c r="O20" i="3"/>
  <c r="N20" i="3"/>
  <c r="BD18" i="3"/>
  <c r="BB18" i="3"/>
  <c r="BA18" i="3"/>
  <c r="AV18" i="3"/>
  <c r="BE18" i="3"/>
  <c r="AX18" i="3"/>
  <c r="AZ18" i="3" s="1"/>
  <c r="AS18" i="3"/>
  <c r="AR18" i="3"/>
  <c r="AM18" i="3"/>
  <c r="AL18" i="3"/>
  <c r="AI18" i="3"/>
  <c r="AK18" i="3" s="1"/>
  <c r="AG18" i="3"/>
  <c r="AF18" i="3"/>
  <c r="AD18" i="3"/>
  <c r="AC18" i="3"/>
  <c r="AA18" i="3"/>
  <c r="Z18" i="3"/>
  <c r="X18" i="3"/>
  <c r="W18" i="3"/>
  <c r="U18" i="3"/>
  <c r="T18" i="3"/>
  <c r="R18" i="3"/>
  <c r="Q18" i="3"/>
  <c r="O18" i="3"/>
  <c r="N18" i="3"/>
  <c r="BE16" i="3"/>
  <c r="BD16" i="3"/>
  <c r="BB16" i="3"/>
  <c r="BA16" i="3"/>
  <c r="AY16" i="3"/>
  <c r="AX16" i="3"/>
  <c r="AU16" i="3"/>
  <c r="AP16" i="3"/>
  <c r="AO16" i="3"/>
  <c r="AJ16" i="3"/>
  <c r="AI16" i="3"/>
  <c r="AG16" i="3"/>
  <c r="AF16" i="3"/>
  <c r="AD16" i="3"/>
  <c r="AC16" i="3"/>
  <c r="AA16" i="3"/>
  <c r="Z16" i="3"/>
  <c r="X16" i="3"/>
  <c r="W16" i="3"/>
  <c r="U16" i="3"/>
  <c r="T16" i="3"/>
  <c r="R16" i="3"/>
  <c r="Q16" i="3"/>
  <c r="O16" i="3"/>
  <c r="N16" i="3"/>
  <c r="BD14" i="3"/>
  <c r="BE14" i="3"/>
  <c r="BB14" i="3"/>
  <c r="BA14" i="3"/>
  <c r="AV14" i="3"/>
  <c r="AW14" i="3" s="1"/>
  <c r="AY14" i="3"/>
  <c r="AZ14" i="3" s="1"/>
  <c r="AS14" i="3"/>
  <c r="AR14" i="3"/>
  <c r="AM14" i="3"/>
  <c r="AL14" i="3"/>
  <c r="AI14" i="3"/>
  <c r="AG14" i="3"/>
  <c r="AF14" i="3"/>
  <c r="AD14" i="3"/>
  <c r="AC14" i="3"/>
  <c r="AA14" i="3"/>
  <c r="Z14" i="3"/>
  <c r="X14" i="3"/>
  <c r="W14" i="3"/>
  <c r="U14" i="3"/>
  <c r="T14" i="3"/>
  <c r="R14" i="3"/>
  <c r="Q14" i="3"/>
  <c r="O14" i="3"/>
  <c r="N14" i="3"/>
  <c r="BE12" i="3"/>
  <c r="BD12" i="3"/>
  <c r="BB12" i="3"/>
  <c r="BA12" i="3"/>
  <c r="AY12" i="3"/>
  <c r="AX12" i="3"/>
  <c r="AV12" i="3"/>
  <c r="AU12" i="3"/>
  <c r="AP12" i="3"/>
  <c r="AO12" i="3"/>
  <c r="AJ12" i="3"/>
  <c r="AI12" i="3"/>
  <c r="AG12" i="3"/>
  <c r="AF12" i="3"/>
  <c r="AD12" i="3"/>
  <c r="AC12" i="3"/>
  <c r="AA12" i="3"/>
  <c r="Z12" i="3"/>
  <c r="X12" i="3"/>
  <c r="W12" i="3"/>
  <c r="U12" i="3"/>
  <c r="T12" i="3"/>
  <c r="R12" i="3"/>
  <c r="Q12" i="3"/>
  <c r="O12" i="3"/>
  <c r="N12" i="3"/>
  <c r="BD10" i="3"/>
  <c r="BB10" i="3"/>
  <c r="BA10" i="3"/>
  <c r="BE10" i="3"/>
  <c r="AV10" i="3"/>
  <c r="AX10" i="3"/>
  <c r="AS10" i="3"/>
  <c r="AR10" i="3"/>
  <c r="AM10" i="3"/>
  <c r="AL10" i="3"/>
  <c r="AI10" i="3"/>
  <c r="AK10" i="3" s="1"/>
  <c r="AG10" i="3"/>
  <c r="AF10" i="3"/>
  <c r="AD10" i="3"/>
  <c r="AC10" i="3"/>
  <c r="AA10" i="3"/>
  <c r="Z10" i="3"/>
  <c r="X10" i="3"/>
  <c r="W10" i="3"/>
  <c r="U10" i="3"/>
  <c r="T10" i="3"/>
  <c r="R10" i="3"/>
  <c r="Q10" i="3"/>
  <c r="O10" i="3"/>
  <c r="N10" i="3"/>
  <c r="BE8" i="3"/>
  <c r="BD8" i="3"/>
  <c r="BB8" i="3"/>
  <c r="BA8" i="3"/>
  <c r="AY8" i="3"/>
  <c r="AX8" i="3"/>
  <c r="AU8" i="3"/>
  <c r="AW8" i="3" s="1"/>
  <c r="AP8" i="3"/>
  <c r="AO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Q8" i="3"/>
  <c r="O8" i="3"/>
  <c r="N8" i="3"/>
  <c r="BD6" i="3"/>
  <c r="BE6" i="3"/>
  <c r="BB6" i="3"/>
  <c r="BA6" i="3"/>
  <c r="AV6" i="3"/>
  <c r="AU6" i="3"/>
  <c r="AY6" i="3"/>
  <c r="AS6" i="3"/>
  <c r="AR6" i="3"/>
  <c r="AM6" i="3"/>
  <c r="AL6" i="3"/>
  <c r="AI6" i="3"/>
  <c r="AG6" i="3"/>
  <c r="AF6" i="3"/>
  <c r="AD6" i="3"/>
  <c r="AC6" i="3"/>
  <c r="AA6" i="3"/>
  <c r="Z6" i="3"/>
  <c r="X6" i="3"/>
  <c r="W6" i="3"/>
  <c r="U6" i="3"/>
  <c r="T6" i="3"/>
  <c r="R6" i="3"/>
  <c r="Q6" i="3"/>
  <c r="O6" i="3"/>
  <c r="N6" i="3"/>
  <c r="B4" i="3"/>
  <c r="B199" i="3"/>
  <c r="B197" i="3"/>
  <c r="B195" i="3"/>
  <c r="B193" i="3"/>
  <c r="B191" i="3"/>
  <c r="B189" i="3"/>
  <c r="B187" i="3"/>
  <c r="B185" i="3"/>
  <c r="B183" i="3"/>
  <c r="B181" i="3"/>
  <c r="B179" i="3"/>
  <c r="B177" i="3"/>
  <c r="B175" i="3"/>
  <c r="B173" i="3"/>
  <c r="B171" i="3"/>
  <c r="B169" i="3"/>
  <c r="B167" i="3"/>
  <c r="B165" i="3"/>
  <c r="B163" i="3"/>
  <c r="B161" i="3"/>
  <c r="B159" i="3"/>
  <c r="B157" i="3"/>
  <c r="B155" i="3"/>
  <c r="B153" i="3"/>
  <c r="B151" i="3"/>
  <c r="B149" i="3"/>
  <c r="B147" i="3"/>
  <c r="B145" i="3"/>
  <c r="B143" i="3"/>
  <c r="B141" i="3"/>
  <c r="B139" i="3"/>
  <c r="B137" i="3"/>
  <c r="B135" i="3"/>
  <c r="B133" i="3"/>
  <c r="B131" i="3"/>
  <c r="B129" i="3"/>
  <c r="B127" i="3"/>
  <c r="B125" i="3"/>
  <c r="B123" i="3"/>
  <c r="B121" i="3"/>
  <c r="B119" i="3"/>
  <c r="B117" i="3"/>
  <c r="B115" i="3"/>
  <c r="B113" i="3"/>
  <c r="B111" i="3"/>
  <c r="B109" i="3"/>
  <c r="B107" i="3"/>
  <c r="B105" i="3"/>
  <c r="B103" i="3"/>
  <c r="B101" i="3"/>
  <c r="B99" i="3"/>
  <c r="B97" i="3"/>
  <c r="B95" i="3"/>
  <c r="B93" i="3"/>
  <c r="B91" i="3"/>
  <c r="B89" i="3"/>
  <c r="B87" i="3"/>
  <c r="B85" i="3"/>
  <c r="B83" i="3"/>
  <c r="B81" i="3"/>
  <c r="B79" i="3"/>
  <c r="B77" i="3"/>
  <c r="B75" i="3"/>
  <c r="B73" i="3"/>
  <c r="B71" i="3"/>
  <c r="B69" i="3"/>
  <c r="B67" i="3"/>
  <c r="B65" i="3"/>
  <c r="B63" i="3"/>
  <c r="B61" i="3"/>
  <c r="B59" i="3"/>
  <c r="B57" i="3"/>
  <c r="B55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2" i="3"/>
  <c r="B10" i="3"/>
  <c r="B8" i="3"/>
  <c r="B6" i="3"/>
  <c r="C4" i="3"/>
  <c r="C199" i="3"/>
  <c r="C197" i="3"/>
  <c r="C195" i="3"/>
  <c r="C193" i="3"/>
  <c r="C191" i="3"/>
  <c r="C189" i="3"/>
  <c r="C187" i="3"/>
  <c r="C185" i="3"/>
  <c r="C183" i="3"/>
  <c r="C181" i="3"/>
  <c r="C179" i="3"/>
  <c r="C177" i="3"/>
  <c r="C175" i="3"/>
  <c r="C173" i="3"/>
  <c r="C171" i="3"/>
  <c r="C169" i="3"/>
  <c r="C167" i="3"/>
  <c r="C165" i="3"/>
  <c r="C163" i="3"/>
  <c r="C161" i="3"/>
  <c r="C159" i="3"/>
  <c r="C157" i="3"/>
  <c r="C155" i="3"/>
  <c r="C153" i="3"/>
  <c r="C151" i="3"/>
  <c r="C149" i="3"/>
  <c r="C147" i="3"/>
  <c r="C145" i="3"/>
  <c r="C143" i="3"/>
  <c r="C141" i="3"/>
  <c r="C139" i="3"/>
  <c r="C137" i="3"/>
  <c r="C135" i="3"/>
  <c r="C133" i="3"/>
  <c r="C131" i="3"/>
  <c r="C129" i="3"/>
  <c r="C127" i="3"/>
  <c r="C125" i="3"/>
  <c r="C123" i="3"/>
  <c r="C121" i="3"/>
  <c r="C119" i="3"/>
  <c r="C117" i="3"/>
  <c r="C115" i="3"/>
  <c r="C113" i="3"/>
  <c r="C111" i="3"/>
  <c r="C109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D200" i="3"/>
  <c r="D198" i="3"/>
  <c r="D196" i="3"/>
  <c r="D194" i="3"/>
  <c r="D192" i="3"/>
  <c r="D190" i="3"/>
  <c r="D188" i="3"/>
  <c r="D186" i="3"/>
  <c r="D184" i="3"/>
  <c r="D182" i="3"/>
  <c r="D180" i="3"/>
  <c r="D178" i="3"/>
  <c r="D176" i="3"/>
  <c r="D174" i="3"/>
  <c r="D172" i="3"/>
  <c r="D170" i="3"/>
  <c r="D168" i="3"/>
  <c r="D166" i="3"/>
  <c r="D164" i="3"/>
  <c r="D162" i="3"/>
  <c r="D160" i="3"/>
  <c r="D158" i="3"/>
  <c r="D156" i="3"/>
  <c r="D154" i="3"/>
  <c r="D152" i="3"/>
  <c r="D150" i="3"/>
  <c r="D148" i="3"/>
  <c r="D146" i="3"/>
  <c r="D144" i="3"/>
  <c r="D142" i="3"/>
  <c r="D140" i="3"/>
  <c r="D138" i="3"/>
  <c r="D136" i="3"/>
  <c r="D134" i="3"/>
  <c r="D132" i="3"/>
  <c r="D130" i="3"/>
  <c r="D128" i="3"/>
  <c r="D126" i="3"/>
  <c r="D124" i="3"/>
  <c r="D122" i="3"/>
  <c r="D120" i="3"/>
  <c r="D118" i="3"/>
  <c r="D116" i="3"/>
  <c r="D114" i="3"/>
  <c r="D112" i="3"/>
  <c r="D110" i="3"/>
  <c r="D108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E4" i="3"/>
  <c r="E199" i="3"/>
  <c r="E197" i="3"/>
  <c r="E195" i="3"/>
  <c r="E193" i="3"/>
  <c r="E191" i="3"/>
  <c r="E189" i="3"/>
  <c r="E187" i="3"/>
  <c r="E185" i="3"/>
  <c r="E183" i="3"/>
  <c r="E181" i="3"/>
  <c r="E179" i="3"/>
  <c r="E177" i="3"/>
  <c r="E175" i="3"/>
  <c r="E173" i="3"/>
  <c r="E171" i="3"/>
  <c r="E169" i="3"/>
  <c r="E167" i="3"/>
  <c r="E165" i="3"/>
  <c r="E163" i="3"/>
  <c r="E161" i="3"/>
  <c r="E159" i="3"/>
  <c r="E157" i="3"/>
  <c r="E155" i="3"/>
  <c r="E153" i="3"/>
  <c r="E151" i="3"/>
  <c r="E149" i="3"/>
  <c r="E147" i="3"/>
  <c r="E145" i="3"/>
  <c r="E143" i="3"/>
  <c r="E141" i="3"/>
  <c r="E139" i="3"/>
  <c r="E137" i="3"/>
  <c r="E135" i="3"/>
  <c r="E133" i="3"/>
  <c r="E131" i="3"/>
  <c r="E129" i="3"/>
  <c r="E127" i="3"/>
  <c r="E125" i="3"/>
  <c r="E123" i="3"/>
  <c r="E121" i="3"/>
  <c r="E119" i="3"/>
  <c r="E117" i="3"/>
  <c r="E115" i="3"/>
  <c r="E113" i="3"/>
  <c r="E111" i="3"/>
  <c r="E109" i="3"/>
  <c r="E107" i="3"/>
  <c r="E105" i="3"/>
  <c r="E103" i="3"/>
  <c r="E101" i="3"/>
  <c r="E99" i="3"/>
  <c r="E97" i="3"/>
  <c r="E95" i="3"/>
  <c r="E93" i="3"/>
  <c r="E91" i="3"/>
  <c r="E89" i="3"/>
  <c r="E87" i="3"/>
  <c r="E85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2" i="3"/>
  <c r="E50" i="3"/>
  <c r="E48" i="3"/>
  <c r="E46" i="3"/>
  <c r="E44" i="3"/>
  <c r="E42" i="3"/>
  <c r="E40" i="3"/>
  <c r="E38" i="3"/>
  <c r="E36" i="3"/>
  <c r="E34" i="3"/>
  <c r="E32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F4" i="3"/>
  <c r="F199" i="3"/>
  <c r="F197" i="3"/>
  <c r="F195" i="3"/>
  <c r="F193" i="3"/>
  <c r="F191" i="3"/>
  <c r="F189" i="3"/>
  <c r="F187" i="3"/>
  <c r="F185" i="3"/>
  <c r="F183" i="3"/>
  <c r="F181" i="3"/>
  <c r="F179" i="3"/>
  <c r="F177" i="3"/>
  <c r="F175" i="3"/>
  <c r="F173" i="3"/>
  <c r="F171" i="3"/>
  <c r="F169" i="3"/>
  <c r="F167" i="3"/>
  <c r="F165" i="3"/>
  <c r="F163" i="3"/>
  <c r="F161" i="3"/>
  <c r="F159" i="3"/>
  <c r="F157" i="3"/>
  <c r="F155" i="3"/>
  <c r="F153" i="3"/>
  <c r="F151" i="3"/>
  <c r="F149" i="3"/>
  <c r="F147" i="3"/>
  <c r="F145" i="3"/>
  <c r="F143" i="3"/>
  <c r="F141" i="3"/>
  <c r="F139" i="3"/>
  <c r="F137" i="3"/>
  <c r="F135" i="3"/>
  <c r="F133" i="3"/>
  <c r="F131" i="3"/>
  <c r="F129" i="3"/>
  <c r="F127" i="3"/>
  <c r="F125" i="3"/>
  <c r="F123" i="3"/>
  <c r="F121" i="3"/>
  <c r="F119" i="3"/>
  <c r="F117" i="3"/>
  <c r="F115" i="3"/>
  <c r="F113" i="3"/>
  <c r="F111" i="3"/>
  <c r="F109" i="3"/>
  <c r="F107" i="3"/>
  <c r="F105" i="3"/>
  <c r="F103" i="3"/>
  <c r="F101" i="3"/>
  <c r="F99" i="3"/>
  <c r="F97" i="3"/>
  <c r="F95" i="3"/>
  <c r="F93" i="3"/>
  <c r="F91" i="3"/>
  <c r="F89" i="3"/>
  <c r="F87" i="3"/>
  <c r="F85" i="3"/>
  <c r="F83" i="3"/>
  <c r="F81" i="3"/>
  <c r="F79" i="3"/>
  <c r="F77" i="3"/>
  <c r="F75" i="3"/>
  <c r="F73" i="3"/>
  <c r="F71" i="3"/>
  <c r="F69" i="3"/>
  <c r="F67" i="3"/>
  <c r="F65" i="3"/>
  <c r="F63" i="3"/>
  <c r="F61" i="3"/>
  <c r="F59" i="3"/>
  <c r="F57" i="3"/>
  <c r="F55" i="3"/>
  <c r="F52" i="3"/>
  <c r="F50" i="3"/>
  <c r="F48" i="3"/>
  <c r="F46" i="3"/>
  <c r="F44" i="3"/>
  <c r="F42" i="3"/>
  <c r="F40" i="3"/>
  <c r="F38" i="3"/>
  <c r="F36" i="3"/>
  <c r="F34" i="3"/>
  <c r="F32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G200" i="3"/>
  <c r="G198" i="3"/>
  <c r="G196" i="3"/>
  <c r="G194" i="3"/>
  <c r="G192" i="3"/>
  <c r="G190" i="3"/>
  <c r="G188" i="3"/>
  <c r="G186" i="3"/>
  <c r="G184" i="3"/>
  <c r="G182" i="3"/>
  <c r="G180" i="3"/>
  <c r="G178" i="3"/>
  <c r="G176" i="3"/>
  <c r="G174" i="3"/>
  <c r="G172" i="3"/>
  <c r="G170" i="3"/>
  <c r="G168" i="3"/>
  <c r="G166" i="3"/>
  <c r="G164" i="3"/>
  <c r="G162" i="3"/>
  <c r="G160" i="3"/>
  <c r="G158" i="3"/>
  <c r="G156" i="3"/>
  <c r="G154" i="3"/>
  <c r="G152" i="3"/>
  <c r="G150" i="3"/>
  <c r="G148" i="3"/>
  <c r="G146" i="3"/>
  <c r="G144" i="3"/>
  <c r="G142" i="3"/>
  <c r="G140" i="3"/>
  <c r="G138" i="3"/>
  <c r="G136" i="3"/>
  <c r="G134" i="3"/>
  <c r="G132" i="3"/>
  <c r="G130" i="3"/>
  <c r="G128" i="3"/>
  <c r="G126" i="3"/>
  <c r="G124" i="3"/>
  <c r="G122" i="3"/>
  <c r="G120" i="3"/>
  <c r="G118" i="3"/>
  <c r="G116" i="3"/>
  <c r="G114" i="3"/>
  <c r="G112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H4" i="3"/>
  <c r="H199" i="3"/>
  <c r="H197" i="3"/>
  <c r="H195" i="3"/>
  <c r="H193" i="3"/>
  <c r="H191" i="3"/>
  <c r="H189" i="3"/>
  <c r="H187" i="3"/>
  <c r="H185" i="3"/>
  <c r="H183" i="3"/>
  <c r="H181" i="3"/>
  <c r="H179" i="3"/>
  <c r="H177" i="3"/>
  <c r="H175" i="3"/>
  <c r="H173" i="3"/>
  <c r="H171" i="3"/>
  <c r="H169" i="3"/>
  <c r="H167" i="3"/>
  <c r="H165" i="3"/>
  <c r="H163" i="3"/>
  <c r="H161" i="3"/>
  <c r="H159" i="3"/>
  <c r="H157" i="3"/>
  <c r="H155" i="3"/>
  <c r="H153" i="3"/>
  <c r="H151" i="3"/>
  <c r="H149" i="3"/>
  <c r="H147" i="3"/>
  <c r="H145" i="3"/>
  <c r="H143" i="3"/>
  <c r="H141" i="3"/>
  <c r="H139" i="3"/>
  <c r="H137" i="3"/>
  <c r="H135" i="3"/>
  <c r="H133" i="3"/>
  <c r="H131" i="3"/>
  <c r="H129" i="3"/>
  <c r="H127" i="3"/>
  <c r="H125" i="3"/>
  <c r="H123" i="3"/>
  <c r="H121" i="3"/>
  <c r="H119" i="3"/>
  <c r="H117" i="3"/>
  <c r="H115" i="3"/>
  <c r="H113" i="3"/>
  <c r="H111" i="3"/>
  <c r="H109" i="3"/>
  <c r="H107" i="3"/>
  <c r="H105" i="3"/>
  <c r="H103" i="3"/>
  <c r="H101" i="3"/>
  <c r="H99" i="3"/>
  <c r="H97" i="3"/>
  <c r="H95" i="3"/>
  <c r="H93" i="3"/>
  <c r="H91" i="3"/>
  <c r="H89" i="3"/>
  <c r="H87" i="3"/>
  <c r="H85" i="3"/>
  <c r="H83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I4" i="3"/>
  <c r="I199" i="3"/>
  <c r="I197" i="3"/>
  <c r="I195" i="3"/>
  <c r="I193" i="3"/>
  <c r="I191" i="3"/>
  <c r="I189" i="3"/>
  <c r="I187" i="3"/>
  <c r="I185" i="3"/>
  <c r="I183" i="3"/>
  <c r="I181" i="3"/>
  <c r="I179" i="3"/>
  <c r="I177" i="3"/>
  <c r="I175" i="3"/>
  <c r="I173" i="3"/>
  <c r="I171" i="3"/>
  <c r="I169" i="3"/>
  <c r="I167" i="3"/>
  <c r="I165" i="3"/>
  <c r="I163" i="3"/>
  <c r="I161" i="3"/>
  <c r="I159" i="3"/>
  <c r="I157" i="3"/>
  <c r="I155" i="3"/>
  <c r="I153" i="3"/>
  <c r="I151" i="3"/>
  <c r="I149" i="3"/>
  <c r="I147" i="3"/>
  <c r="I145" i="3"/>
  <c r="I143" i="3"/>
  <c r="I141" i="3"/>
  <c r="I139" i="3"/>
  <c r="I137" i="3"/>
  <c r="I135" i="3"/>
  <c r="I133" i="3"/>
  <c r="I131" i="3"/>
  <c r="I129" i="3"/>
  <c r="I127" i="3"/>
  <c r="I125" i="3"/>
  <c r="I123" i="3"/>
  <c r="I121" i="3"/>
  <c r="I119" i="3"/>
  <c r="I117" i="3"/>
  <c r="I115" i="3"/>
  <c r="I113" i="3"/>
  <c r="I111" i="3"/>
  <c r="I109" i="3"/>
  <c r="I107" i="3"/>
  <c r="I105" i="3"/>
  <c r="I103" i="3"/>
  <c r="I101" i="3"/>
  <c r="I99" i="3"/>
  <c r="I97" i="3"/>
  <c r="I95" i="3"/>
  <c r="I93" i="3"/>
  <c r="I91" i="3"/>
  <c r="I89" i="3"/>
  <c r="I87" i="3"/>
  <c r="I85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2" i="3"/>
  <c r="I50" i="3"/>
  <c r="I48" i="3"/>
  <c r="I46" i="3"/>
  <c r="I44" i="3"/>
  <c r="I42" i="3"/>
  <c r="I40" i="3"/>
  <c r="I38" i="3"/>
  <c r="I36" i="3"/>
  <c r="I34" i="3"/>
  <c r="I32" i="3"/>
  <c r="I30" i="3"/>
  <c r="I28" i="3"/>
  <c r="I26" i="3"/>
  <c r="I24" i="3"/>
  <c r="I22" i="3"/>
  <c r="I20" i="3"/>
  <c r="I18" i="3"/>
  <c r="I16" i="3"/>
  <c r="I14" i="3"/>
  <c r="I12" i="3"/>
  <c r="I10" i="3"/>
  <c r="I8" i="3"/>
  <c r="I6" i="3"/>
  <c r="J200" i="3"/>
  <c r="J198" i="3"/>
  <c r="J196" i="3"/>
  <c r="J194" i="3"/>
  <c r="J192" i="3"/>
  <c r="J190" i="3"/>
  <c r="J188" i="3"/>
  <c r="J186" i="3"/>
  <c r="J184" i="3"/>
  <c r="J182" i="3"/>
  <c r="J180" i="3"/>
  <c r="J178" i="3"/>
  <c r="J176" i="3"/>
  <c r="J174" i="3"/>
  <c r="J172" i="3"/>
  <c r="J170" i="3"/>
  <c r="J168" i="3"/>
  <c r="J166" i="3"/>
  <c r="J164" i="3"/>
  <c r="J162" i="3"/>
  <c r="J160" i="3"/>
  <c r="J158" i="3"/>
  <c r="J156" i="3"/>
  <c r="J154" i="3"/>
  <c r="J152" i="3"/>
  <c r="J150" i="3"/>
  <c r="J148" i="3"/>
  <c r="J146" i="3"/>
  <c r="J144" i="3"/>
  <c r="J142" i="3"/>
  <c r="J140" i="3"/>
  <c r="J138" i="3"/>
  <c r="J136" i="3"/>
  <c r="J134" i="3"/>
  <c r="J132" i="3"/>
  <c r="J130" i="3"/>
  <c r="J128" i="3"/>
  <c r="J126" i="3"/>
  <c r="J124" i="3"/>
  <c r="J122" i="3"/>
  <c r="J120" i="3"/>
  <c r="J118" i="3"/>
  <c r="J116" i="3"/>
  <c r="J114" i="3"/>
  <c r="J112" i="3"/>
  <c r="J110" i="3"/>
  <c r="J108" i="3"/>
  <c r="J106" i="3"/>
  <c r="J104" i="3"/>
  <c r="J102" i="3"/>
  <c r="J100" i="3"/>
  <c r="J98" i="3"/>
  <c r="J96" i="3"/>
  <c r="J94" i="3"/>
  <c r="J92" i="3"/>
  <c r="J90" i="3"/>
  <c r="J88" i="3"/>
  <c r="J86" i="3"/>
  <c r="J84" i="3"/>
  <c r="J82" i="3"/>
  <c r="J80" i="3"/>
  <c r="J78" i="3"/>
  <c r="J76" i="3"/>
  <c r="J74" i="3"/>
  <c r="J72" i="3"/>
  <c r="J70" i="3"/>
  <c r="J68" i="3"/>
  <c r="J66" i="3"/>
  <c r="J64" i="3"/>
  <c r="J62" i="3"/>
  <c r="J60" i="3"/>
  <c r="J58" i="3"/>
  <c r="J56" i="3"/>
  <c r="K4" i="3"/>
  <c r="K199" i="3"/>
  <c r="K197" i="3"/>
  <c r="K195" i="3"/>
  <c r="K193" i="3"/>
  <c r="K191" i="3"/>
  <c r="K189" i="3"/>
  <c r="K187" i="3"/>
  <c r="K185" i="3"/>
  <c r="K183" i="3"/>
  <c r="K181" i="3"/>
  <c r="K179" i="3"/>
  <c r="K177" i="3"/>
  <c r="K175" i="3"/>
  <c r="K173" i="3"/>
  <c r="K171" i="3"/>
  <c r="K169" i="3"/>
  <c r="K167" i="3"/>
  <c r="K165" i="3"/>
  <c r="K163" i="3"/>
  <c r="K161" i="3"/>
  <c r="K159" i="3"/>
  <c r="K157" i="3"/>
  <c r="K155" i="3"/>
  <c r="K153" i="3"/>
  <c r="K151" i="3"/>
  <c r="K149" i="3"/>
  <c r="K147" i="3"/>
  <c r="K145" i="3"/>
  <c r="K143" i="3"/>
  <c r="K141" i="3"/>
  <c r="K139" i="3"/>
  <c r="K137" i="3"/>
  <c r="K135" i="3"/>
  <c r="K133" i="3"/>
  <c r="K131" i="3"/>
  <c r="K129" i="3"/>
  <c r="K127" i="3"/>
  <c r="K125" i="3"/>
  <c r="K123" i="3"/>
  <c r="K121" i="3"/>
  <c r="K119" i="3"/>
  <c r="K117" i="3"/>
  <c r="K115" i="3"/>
  <c r="K113" i="3"/>
  <c r="K111" i="3"/>
  <c r="K109" i="3"/>
  <c r="K107" i="3"/>
  <c r="K105" i="3"/>
  <c r="K103" i="3"/>
  <c r="K101" i="3"/>
  <c r="K99" i="3"/>
  <c r="K97" i="3"/>
  <c r="K95" i="3"/>
  <c r="K93" i="3"/>
  <c r="K91" i="3"/>
  <c r="K89" i="3"/>
  <c r="K87" i="3"/>
  <c r="K85" i="3"/>
  <c r="K83" i="3"/>
  <c r="K81" i="3"/>
  <c r="K79" i="3"/>
  <c r="K77" i="3"/>
  <c r="K75" i="3"/>
  <c r="K73" i="3"/>
  <c r="K71" i="3"/>
  <c r="K69" i="3"/>
  <c r="K67" i="3"/>
  <c r="K65" i="3"/>
  <c r="K63" i="3"/>
  <c r="K61" i="3"/>
  <c r="K59" i="3"/>
  <c r="K57" i="3"/>
  <c r="K55" i="3"/>
  <c r="K52" i="3"/>
  <c r="K50" i="3"/>
  <c r="K48" i="3"/>
  <c r="K46" i="3"/>
  <c r="K44" i="3"/>
  <c r="K42" i="3"/>
  <c r="K40" i="3"/>
  <c r="K38" i="3"/>
  <c r="K36" i="3"/>
  <c r="K34" i="3"/>
  <c r="K32" i="3"/>
  <c r="K30" i="3"/>
  <c r="K28" i="3"/>
  <c r="K26" i="3"/>
  <c r="K24" i="3"/>
  <c r="K22" i="3"/>
  <c r="K20" i="3"/>
  <c r="K18" i="3"/>
  <c r="K16" i="3"/>
  <c r="K14" i="3"/>
  <c r="K12" i="3"/>
  <c r="K10" i="3"/>
  <c r="K8" i="3"/>
  <c r="K6" i="3"/>
  <c r="L4" i="3"/>
  <c r="L199" i="3"/>
  <c r="L197" i="3"/>
  <c r="L195" i="3"/>
  <c r="L193" i="3"/>
  <c r="L191" i="3"/>
  <c r="L189" i="3"/>
  <c r="L187" i="3"/>
  <c r="L185" i="3"/>
  <c r="L183" i="3"/>
  <c r="L181" i="3"/>
  <c r="L179" i="3"/>
  <c r="L177" i="3"/>
  <c r="L175" i="3"/>
  <c r="L173" i="3"/>
  <c r="L171" i="3"/>
  <c r="L169" i="3"/>
  <c r="L167" i="3"/>
  <c r="L165" i="3"/>
  <c r="L163" i="3"/>
  <c r="L161" i="3"/>
  <c r="L159" i="3"/>
  <c r="L157" i="3"/>
  <c r="L155" i="3"/>
  <c r="L153" i="3"/>
  <c r="L151" i="3"/>
  <c r="L149" i="3"/>
  <c r="L147" i="3"/>
  <c r="L145" i="3"/>
  <c r="L143" i="3"/>
  <c r="L141" i="3"/>
  <c r="L139" i="3"/>
  <c r="L137" i="3"/>
  <c r="L135" i="3"/>
  <c r="L133" i="3"/>
  <c r="L131" i="3"/>
  <c r="L129" i="3"/>
  <c r="L127" i="3"/>
  <c r="L125" i="3"/>
  <c r="L123" i="3"/>
  <c r="L121" i="3"/>
  <c r="L119" i="3"/>
  <c r="L117" i="3"/>
  <c r="L115" i="3"/>
  <c r="L113" i="3"/>
  <c r="L111" i="3"/>
  <c r="L109" i="3"/>
  <c r="L107" i="3"/>
  <c r="L105" i="3"/>
  <c r="L103" i="3"/>
  <c r="L101" i="3"/>
  <c r="L99" i="3"/>
  <c r="L97" i="3"/>
  <c r="L95" i="3"/>
  <c r="L93" i="3"/>
  <c r="L91" i="3"/>
  <c r="L89" i="3"/>
  <c r="L87" i="3"/>
  <c r="L85" i="3"/>
  <c r="L83" i="3"/>
  <c r="L81" i="3"/>
  <c r="L79" i="3"/>
  <c r="L77" i="3"/>
  <c r="L75" i="3"/>
  <c r="L73" i="3"/>
  <c r="L71" i="3"/>
  <c r="L69" i="3"/>
  <c r="L67" i="3"/>
  <c r="L65" i="3"/>
  <c r="L63" i="3"/>
  <c r="L61" i="3"/>
  <c r="L59" i="3"/>
  <c r="L57" i="3"/>
  <c r="L55" i="3"/>
  <c r="L52" i="3"/>
  <c r="L50" i="3"/>
  <c r="L48" i="3"/>
  <c r="L46" i="3"/>
  <c r="L44" i="3"/>
  <c r="L42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M200" i="3"/>
  <c r="M198" i="3"/>
  <c r="M196" i="3"/>
  <c r="M194" i="3"/>
  <c r="M192" i="3"/>
  <c r="M190" i="3"/>
  <c r="M188" i="3"/>
  <c r="M186" i="3"/>
  <c r="M184" i="3"/>
  <c r="M182" i="3"/>
  <c r="M180" i="3"/>
  <c r="M178" i="3"/>
  <c r="M176" i="3"/>
  <c r="M174" i="3"/>
  <c r="M172" i="3"/>
  <c r="M170" i="3"/>
  <c r="M168" i="3"/>
  <c r="M166" i="3"/>
  <c r="M164" i="3"/>
  <c r="M162" i="3"/>
  <c r="M160" i="3"/>
  <c r="M158" i="3"/>
  <c r="M156" i="3"/>
  <c r="M154" i="3"/>
  <c r="M152" i="3"/>
  <c r="M150" i="3"/>
  <c r="M148" i="3"/>
  <c r="M146" i="3"/>
  <c r="M144" i="3"/>
  <c r="M142" i="3"/>
  <c r="M140" i="3"/>
  <c r="M138" i="3"/>
  <c r="M136" i="3"/>
  <c r="M134" i="3"/>
  <c r="M132" i="3"/>
  <c r="M130" i="3"/>
  <c r="M128" i="3"/>
  <c r="M126" i="3"/>
  <c r="M124" i="3"/>
  <c r="M122" i="3"/>
  <c r="M120" i="3"/>
  <c r="M118" i="3"/>
  <c r="M116" i="3"/>
  <c r="M114" i="3"/>
  <c r="M112" i="3"/>
  <c r="M110" i="3"/>
  <c r="M108" i="3"/>
  <c r="M106" i="3"/>
  <c r="M104" i="3"/>
  <c r="M102" i="3"/>
  <c r="M100" i="3"/>
  <c r="M98" i="3"/>
  <c r="M96" i="3"/>
  <c r="M94" i="3"/>
  <c r="M92" i="3"/>
  <c r="M90" i="3"/>
  <c r="M88" i="3"/>
  <c r="M85" i="3"/>
  <c r="M81" i="3"/>
  <c r="M77" i="3"/>
  <c r="M73" i="3"/>
  <c r="M69" i="3"/>
  <c r="M65" i="3"/>
  <c r="M61" i="3"/>
  <c r="M57" i="3"/>
  <c r="N200" i="3"/>
  <c r="N196" i="3"/>
  <c r="N192" i="3"/>
  <c r="N188" i="3"/>
  <c r="N184" i="3"/>
  <c r="N180" i="3"/>
  <c r="N176" i="3"/>
  <c r="N172" i="3"/>
  <c r="N168" i="3"/>
  <c r="N164" i="3"/>
  <c r="N160" i="3"/>
  <c r="N156" i="3"/>
  <c r="N152" i="3"/>
  <c r="N148" i="3"/>
  <c r="N144" i="3"/>
  <c r="N140" i="3"/>
  <c r="N136" i="3"/>
  <c r="N132" i="3"/>
  <c r="N128" i="3"/>
  <c r="N124" i="3"/>
  <c r="N120" i="3"/>
  <c r="N116" i="3"/>
  <c r="N112" i="3"/>
  <c r="N108" i="3"/>
  <c r="N104" i="3"/>
  <c r="N100" i="3"/>
  <c r="N96" i="3"/>
  <c r="N92" i="3"/>
  <c r="N88" i="3"/>
  <c r="N84" i="3"/>
  <c r="N80" i="3"/>
  <c r="N76" i="3"/>
  <c r="N72" i="3"/>
  <c r="N68" i="3"/>
  <c r="N64" i="3"/>
  <c r="N60" i="3"/>
  <c r="N56" i="3"/>
  <c r="N51" i="3"/>
  <c r="N47" i="3"/>
  <c r="N43" i="3"/>
  <c r="N39" i="3"/>
  <c r="N35" i="3"/>
  <c r="N31" i="3"/>
  <c r="N27" i="3"/>
  <c r="N23" i="3"/>
  <c r="N19" i="3"/>
  <c r="N15" i="3"/>
  <c r="N11" i="3"/>
  <c r="N7" i="3"/>
  <c r="O200" i="3"/>
  <c r="O196" i="3"/>
  <c r="O192" i="3"/>
  <c r="O188" i="3"/>
  <c r="O184" i="3"/>
  <c r="O180" i="3"/>
  <c r="O176" i="3"/>
  <c r="O172" i="3"/>
  <c r="O168" i="3"/>
  <c r="O164" i="3"/>
  <c r="O160" i="3"/>
  <c r="O156" i="3"/>
  <c r="O152" i="3"/>
  <c r="O148" i="3"/>
  <c r="O144" i="3"/>
  <c r="O140" i="3"/>
  <c r="O136" i="3"/>
  <c r="O132" i="3"/>
  <c r="O128" i="3"/>
  <c r="O124" i="3"/>
  <c r="O120" i="3"/>
  <c r="O116" i="3"/>
  <c r="O112" i="3"/>
  <c r="O108" i="3"/>
  <c r="O104" i="3"/>
  <c r="O100" i="3"/>
  <c r="O96" i="3"/>
  <c r="O92" i="3"/>
  <c r="O88" i="3"/>
  <c r="O84" i="3"/>
  <c r="O80" i="3"/>
  <c r="O76" i="3"/>
  <c r="O72" i="3"/>
  <c r="O68" i="3"/>
  <c r="O64" i="3"/>
  <c r="O60" i="3"/>
  <c r="O56" i="3"/>
  <c r="O51" i="3"/>
  <c r="O47" i="3"/>
  <c r="O43" i="3"/>
  <c r="O39" i="3"/>
  <c r="O35" i="3"/>
  <c r="O31" i="3"/>
  <c r="O27" i="3"/>
  <c r="O23" i="3"/>
  <c r="O19" i="3"/>
  <c r="O15" i="3"/>
  <c r="O11" i="3"/>
  <c r="O7" i="3"/>
  <c r="P199" i="3"/>
  <c r="P195" i="3"/>
  <c r="P191" i="3"/>
  <c r="P187" i="3"/>
  <c r="P183" i="3"/>
  <c r="P179" i="3"/>
  <c r="P175" i="3"/>
  <c r="P171" i="3"/>
  <c r="P167" i="3"/>
  <c r="P163" i="3"/>
  <c r="P159" i="3"/>
  <c r="P155" i="3"/>
  <c r="P151" i="3"/>
  <c r="P147" i="3"/>
  <c r="P143" i="3"/>
  <c r="P139" i="3"/>
  <c r="P135" i="3"/>
  <c r="P131" i="3"/>
  <c r="P127" i="3"/>
  <c r="P123" i="3"/>
  <c r="P119" i="3"/>
  <c r="P115" i="3"/>
  <c r="P111" i="3"/>
  <c r="P107" i="3"/>
  <c r="P103" i="3"/>
  <c r="P99" i="3"/>
  <c r="P95" i="3"/>
  <c r="P91" i="3"/>
  <c r="P87" i="3"/>
  <c r="P83" i="3"/>
  <c r="P79" i="3"/>
  <c r="P75" i="3"/>
  <c r="P71" i="3"/>
  <c r="P67" i="3"/>
  <c r="P63" i="3"/>
  <c r="P59" i="3"/>
  <c r="P55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66" i="3"/>
  <c r="Q62" i="3"/>
  <c r="Q58" i="3"/>
  <c r="Q53" i="3"/>
  <c r="Q49" i="3"/>
  <c r="Q45" i="3"/>
  <c r="Q41" i="3"/>
  <c r="Q37" i="3"/>
  <c r="Q33" i="3"/>
  <c r="Q29" i="3"/>
  <c r="Q25" i="3"/>
  <c r="Q21" i="3"/>
  <c r="Q17" i="3"/>
  <c r="Q13" i="3"/>
  <c r="Q9" i="3"/>
  <c r="Q5" i="3"/>
  <c r="R198" i="3"/>
  <c r="R194" i="3"/>
  <c r="R190" i="3"/>
  <c r="R186" i="3"/>
  <c r="R182" i="3"/>
  <c r="R178" i="3"/>
  <c r="R174" i="3"/>
  <c r="R170" i="3"/>
  <c r="R166" i="3"/>
  <c r="R162" i="3"/>
  <c r="R158" i="3"/>
  <c r="R154" i="3"/>
  <c r="R150" i="3"/>
  <c r="R146" i="3"/>
  <c r="R142" i="3"/>
  <c r="R138" i="3"/>
  <c r="R134" i="3"/>
  <c r="R130" i="3"/>
  <c r="R126" i="3"/>
  <c r="R122" i="3"/>
  <c r="R118" i="3"/>
  <c r="R114" i="3"/>
  <c r="R110" i="3"/>
  <c r="R106" i="3"/>
  <c r="R102" i="3"/>
  <c r="R98" i="3"/>
  <c r="R94" i="3"/>
  <c r="R90" i="3"/>
  <c r="R86" i="3"/>
  <c r="R82" i="3"/>
  <c r="R78" i="3"/>
  <c r="R74" i="3"/>
  <c r="R70" i="3"/>
  <c r="R66" i="3"/>
  <c r="R62" i="3"/>
  <c r="R58" i="3"/>
  <c r="R53" i="3"/>
  <c r="R49" i="3"/>
  <c r="R45" i="3"/>
  <c r="R41" i="3"/>
  <c r="R37" i="3"/>
  <c r="R33" i="3"/>
  <c r="R29" i="3"/>
  <c r="R25" i="3"/>
  <c r="R21" i="3"/>
  <c r="R17" i="3"/>
  <c r="R13" i="3"/>
  <c r="R9" i="3"/>
  <c r="R5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T200" i="3"/>
  <c r="T196" i="3"/>
  <c r="T192" i="3"/>
  <c r="T188" i="3"/>
  <c r="T184" i="3"/>
  <c r="T180" i="3"/>
  <c r="T176" i="3"/>
  <c r="T172" i="3"/>
  <c r="T168" i="3"/>
  <c r="T164" i="3"/>
  <c r="T160" i="3"/>
  <c r="T156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6" i="3"/>
  <c r="T51" i="3"/>
  <c r="T47" i="3"/>
  <c r="T43" i="3"/>
  <c r="T39" i="3"/>
  <c r="T35" i="3"/>
  <c r="T31" i="3"/>
  <c r="T27" i="3"/>
  <c r="T23" i="3"/>
  <c r="T19" i="3"/>
  <c r="T15" i="3"/>
  <c r="T11" i="3"/>
  <c r="T7" i="3"/>
  <c r="U200" i="3"/>
  <c r="U196" i="3"/>
  <c r="U192" i="3"/>
  <c r="U188" i="3"/>
  <c r="U184" i="3"/>
  <c r="U180" i="3"/>
  <c r="U176" i="3"/>
  <c r="U172" i="3"/>
  <c r="U168" i="3"/>
  <c r="U164" i="3"/>
  <c r="U160" i="3"/>
  <c r="U156" i="3"/>
  <c r="U152" i="3"/>
  <c r="U148" i="3"/>
  <c r="U144" i="3"/>
  <c r="U140" i="3"/>
  <c r="U136" i="3"/>
  <c r="U132" i="3"/>
  <c r="U128" i="3"/>
  <c r="U124" i="3"/>
  <c r="U120" i="3"/>
  <c r="U116" i="3"/>
  <c r="U112" i="3"/>
  <c r="U108" i="3"/>
  <c r="U104" i="3"/>
  <c r="U100" i="3"/>
  <c r="U96" i="3"/>
  <c r="U92" i="3"/>
  <c r="U88" i="3"/>
  <c r="U84" i="3"/>
  <c r="U80" i="3"/>
  <c r="U76" i="3"/>
  <c r="U72" i="3"/>
  <c r="U68" i="3"/>
  <c r="U64" i="3"/>
  <c r="U60" i="3"/>
  <c r="U56" i="3"/>
  <c r="U51" i="3"/>
  <c r="U47" i="3"/>
  <c r="U43" i="3"/>
  <c r="U39" i="3"/>
  <c r="U35" i="3"/>
  <c r="U31" i="3"/>
  <c r="U27" i="3"/>
  <c r="U23" i="3"/>
  <c r="U19" i="3"/>
  <c r="U15" i="3"/>
  <c r="U11" i="3"/>
  <c r="U7" i="3"/>
  <c r="V199" i="3"/>
  <c r="V195" i="3"/>
  <c r="V191" i="3"/>
  <c r="V187" i="3"/>
  <c r="V183" i="3"/>
  <c r="V179" i="3"/>
  <c r="V175" i="3"/>
  <c r="V171" i="3"/>
  <c r="V167" i="3"/>
  <c r="V163" i="3"/>
  <c r="V159" i="3"/>
  <c r="V155" i="3"/>
  <c r="V151" i="3"/>
  <c r="V147" i="3"/>
  <c r="V143" i="3"/>
  <c r="V139" i="3"/>
  <c r="V135" i="3"/>
  <c r="V131" i="3"/>
  <c r="V127" i="3"/>
  <c r="V123" i="3"/>
  <c r="V119" i="3"/>
  <c r="V115" i="3"/>
  <c r="V111" i="3"/>
  <c r="V107" i="3"/>
  <c r="V103" i="3"/>
  <c r="V99" i="3"/>
  <c r="V95" i="3"/>
  <c r="V91" i="3"/>
  <c r="V87" i="3"/>
  <c r="V83" i="3"/>
  <c r="V79" i="3"/>
  <c r="V75" i="3"/>
  <c r="V71" i="3"/>
  <c r="V67" i="3"/>
  <c r="V63" i="3"/>
  <c r="V59" i="3"/>
  <c r="V55" i="3"/>
  <c r="W198" i="3"/>
  <c r="W194" i="3"/>
  <c r="W190" i="3"/>
  <c r="W186" i="3"/>
  <c r="W182" i="3"/>
  <c r="W178" i="3"/>
  <c r="W174" i="3"/>
  <c r="W170" i="3"/>
  <c r="W166" i="3"/>
  <c r="W162" i="3"/>
  <c r="W158" i="3"/>
  <c r="W154" i="3"/>
  <c r="W150" i="3"/>
  <c r="W146" i="3"/>
  <c r="W142" i="3"/>
  <c r="W138" i="3"/>
  <c r="W134" i="3"/>
  <c r="W130" i="3"/>
  <c r="W126" i="3"/>
  <c r="W122" i="3"/>
  <c r="W118" i="3"/>
  <c r="W114" i="3"/>
  <c r="W110" i="3"/>
  <c r="W106" i="3"/>
  <c r="W102" i="3"/>
  <c r="W98" i="3"/>
  <c r="W94" i="3"/>
  <c r="W90" i="3"/>
  <c r="W86" i="3"/>
  <c r="W82" i="3"/>
  <c r="W78" i="3"/>
  <c r="W74" i="3"/>
  <c r="W70" i="3"/>
  <c r="W66" i="3"/>
  <c r="W62" i="3"/>
  <c r="W58" i="3"/>
  <c r="W53" i="3"/>
  <c r="W49" i="3"/>
  <c r="W45" i="3"/>
  <c r="W41" i="3"/>
  <c r="W37" i="3"/>
  <c r="W33" i="3"/>
  <c r="W29" i="3"/>
  <c r="W25" i="3"/>
  <c r="W21" i="3"/>
  <c r="W17" i="3"/>
  <c r="W13" i="3"/>
  <c r="W9" i="3"/>
  <c r="W5" i="3"/>
  <c r="X198" i="3"/>
  <c r="X194" i="3"/>
  <c r="X190" i="3"/>
  <c r="X186" i="3"/>
  <c r="X182" i="3"/>
  <c r="X178" i="3"/>
  <c r="X174" i="3"/>
  <c r="X170" i="3"/>
  <c r="X166" i="3"/>
  <c r="X162" i="3"/>
  <c r="X158" i="3"/>
  <c r="X154" i="3"/>
  <c r="X150" i="3"/>
  <c r="X146" i="3"/>
  <c r="X142" i="3"/>
  <c r="X138" i="3"/>
  <c r="X134" i="3"/>
  <c r="X130" i="3"/>
  <c r="X126" i="3"/>
  <c r="X122" i="3"/>
  <c r="X118" i="3"/>
  <c r="X114" i="3"/>
  <c r="X110" i="3"/>
  <c r="X106" i="3"/>
  <c r="X102" i="3"/>
  <c r="X98" i="3"/>
  <c r="X94" i="3"/>
  <c r="X90" i="3"/>
  <c r="X86" i="3"/>
  <c r="X82" i="3"/>
  <c r="X78" i="3"/>
  <c r="X74" i="3"/>
  <c r="X70" i="3"/>
  <c r="X66" i="3"/>
  <c r="X62" i="3"/>
  <c r="X58" i="3"/>
  <c r="X53" i="3"/>
  <c r="X49" i="3"/>
  <c r="X45" i="3"/>
  <c r="X41" i="3"/>
  <c r="X37" i="3"/>
  <c r="X33" i="3"/>
  <c r="X29" i="3"/>
  <c r="X25" i="3"/>
  <c r="X21" i="3"/>
  <c r="X17" i="3"/>
  <c r="X13" i="3"/>
  <c r="X9" i="3"/>
  <c r="X5" i="3"/>
  <c r="Y197" i="3"/>
  <c r="Y193" i="3"/>
  <c r="Y189" i="3"/>
  <c r="Y185" i="3"/>
  <c r="Y181" i="3"/>
  <c r="Y177" i="3"/>
  <c r="Y173" i="3"/>
  <c r="Y169" i="3"/>
  <c r="Y165" i="3"/>
  <c r="Y161" i="3"/>
  <c r="Y157" i="3"/>
  <c r="Y153" i="3"/>
  <c r="Y149" i="3"/>
  <c r="Y145" i="3"/>
  <c r="Y141" i="3"/>
  <c r="Y137" i="3"/>
  <c r="Y133" i="3"/>
  <c r="Y129" i="3"/>
  <c r="Y125" i="3"/>
  <c r="Y121" i="3"/>
  <c r="Y117" i="3"/>
  <c r="Y113" i="3"/>
  <c r="Y109" i="3"/>
  <c r="Y105" i="3"/>
  <c r="Y101" i="3"/>
  <c r="Y97" i="3"/>
  <c r="Y93" i="3"/>
  <c r="Y89" i="3"/>
  <c r="Y85" i="3"/>
  <c r="Y81" i="3"/>
  <c r="Y77" i="3"/>
  <c r="Y73" i="3"/>
  <c r="Y69" i="3"/>
  <c r="Y65" i="3"/>
  <c r="Y61" i="3"/>
  <c r="Y57" i="3"/>
  <c r="Z200" i="3"/>
  <c r="Z196" i="3"/>
  <c r="Z192" i="3"/>
  <c r="Z188" i="3"/>
  <c r="Z184" i="3"/>
  <c r="Z180" i="3"/>
  <c r="Z176" i="3"/>
  <c r="Z172" i="3"/>
  <c r="Z168" i="3"/>
  <c r="Z164" i="3"/>
  <c r="Z160" i="3"/>
  <c r="Z156" i="3"/>
  <c r="Z152" i="3"/>
  <c r="Z148" i="3"/>
  <c r="Z144" i="3"/>
  <c r="Z140" i="3"/>
  <c r="Z136" i="3"/>
  <c r="Z132" i="3"/>
  <c r="Z128" i="3"/>
  <c r="Z124" i="3"/>
  <c r="Z120" i="3"/>
  <c r="Z116" i="3"/>
  <c r="Z112" i="3"/>
  <c r="Z108" i="3"/>
  <c r="Z104" i="3"/>
  <c r="Z100" i="3"/>
  <c r="Z96" i="3"/>
  <c r="Z92" i="3"/>
  <c r="Z88" i="3"/>
  <c r="Z84" i="3"/>
  <c r="Z80" i="3"/>
  <c r="Z76" i="3"/>
  <c r="Z72" i="3"/>
  <c r="Z68" i="3"/>
  <c r="Z64" i="3"/>
  <c r="Z60" i="3"/>
  <c r="Z56" i="3"/>
  <c r="Z51" i="3"/>
  <c r="Z47" i="3"/>
  <c r="Z43" i="3"/>
  <c r="Z39" i="3"/>
  <c r="Z35" i="3"/>
  <c r="Z31" i="3"/>
  <c r="Z27" i="3"/>
  <c r="Z23" i="3"/>
  <c r="Z19" i="3"/>
  <c r="Z15" i="3"/>
  <c r="Z11" i="3"/>
  <c r="Z7" i="3"/>
  <c r="AA200" i="3"/>
  <c r="AA196" i="3"/>
  <c r="AA192" i="3"/>
  <c r="AA188" i="3"/>
  <c r="AA184" i="3"/>
  <c r="AA180" i="3"/>
  <c r="AA176" i="3"/>
  <c r="AA172" i="3"/>
  <c r="AA168" i="3"/>
  <c r="AA164" i="3"/>
  <c r="AA160" i="3"/>
  <c r="AA156" i="3"/>
  <c r="AA152" i="3"/>
  <c r="AA148" i="3"/>
  <c r="AA144" i="3"/>
  <c r="AA140" i="3"/>
  <c r="AA136" i="3"/>
  <c r="AA132" i="3"/>
  <c r="AA128" i="3"/>
  <c r="AA124" i="3"/>
  <c r="AA120" i="3"/>
  <c r="AA116" i="3"/>
  <c r="AA112" i="3"/>
  <c r="AA108" i="3"/>
  <c r="AA104" i="3"/>
  <c r="AA100" i="3"/>
  <c r="AA96" i="3"/>
  <c r="AA92" i="3"/>
  <c r="AA88" i="3"/>
  <c r="AA84" i="3"/>
  <c r="AA80" i="3"/>
  <c r="AA76" i="3"/>
  <c r="AA72" i="3"/>
  <c r="AA68" i="3"/>
  <c r="AA64" i="3"/>
  <c r="AA60" i="3"/>
  <c r="AA56" i="3"/>
  <c r="AA51" i="3"/>
  <c r="AA47" i="3"/>
  <c r="AA43" i="3"/>
  <c r="AA39" i="3"/>
  <c r="AA35" i="3"/>
  <c r="AA31" i="3"/>
  <c r="AA27" i="3"/>
  <c r="AA23" i="3"/>
  <c r="AA19" i="3"/>
  <c r="AA15" i="3"/>
  <c r="AA11" i="3"/>
  <c r="AA7" i="3"/>
  <c r="AB199" i="3"/>
  <c r="AB195" i="3"/>
  <c r="AB191" i="3"/>
  <c r="AB187" i="3"/>
  <c r="AB183" i="3"/>
  <c r="AB179" i="3"/>
  <c r="AB175" i="3"/>
  <c r="AB171" i="3"/>
  <c r="AB167" i="3"/>
  <c r="AB163" i="3"/>
  <c r="AB159" i="3"/>
  <c r="AB155" i="3"/>
  <c r="AB151" i="3"/>
  <c r="AB147" i="3"/>
  <c r="AB143" i="3"/>
  <c r="AB139" i="3"/>
  <c r="AB135" i="3"/>
  <c r="AB131" i="3"/>
  <c r="AB127" i="3"/>
  <c r="AB123" i="3"/>
  <c r="AB119" i="3"/>
  <c r="AB115" i="3"/>
  <c r="AB111" i="3"/>
  <c r="AB107" i="3"/>
  <c r="AB103" i="3"/>
  <c r="AB99" i="3"/>
  <c r="AB95" i="3"/>
  <c r="AB91" i="3"/>
  <c r="AB87" i="3"/>
  <c r="AB83" i="3"/>
  <c r="AB79" i="3"/>
  <c r="AB75" i="3"/>
  <c r="AB71" i="3"/>
  <c r="AB67" i="3"/>
  <c r="AB63" i="3"/>
  <c r="AB59" i="3"/>
  <c r="AB55" i="3"/>
  <c r="AC198" i="3"/>
  <c r="AC194" i="3"/>
  <c r="AC190" i="3"/>
  <c r="AC186" i="3"/>
  <c r="AC182" i="3"/>
  <c r="AC178" i="3"/>
  <c r="AC174" i="3"/>
  <c r="AC170" i="3"/>
  <c r="AC166" i="3"/>
  <c r="AC162" i="3"/>
  <c r="AC158" i="3"/>
  <c r="AC154" i="3"/>
  <c r="AC150" i="3"/>
  <c r="AC146" i="3"/>
  <c r="AC142" i="3"/>
  <c r="AC138" i="3"/>
  <c r="AC134" i="3"/>
  <c r="AC130" i="3"/>
  <c r="AC126" i="3"/>
  <c r="AC122" i="3"/>
  <c r="AC118" i="3"/>
  <c r="AC114" i="3"/>
  <c r="AC110" i="3"/>
  <c r="AC106" i="3"/>
  <c r="AC102" i="3"/>
  <c r="AC98" i="3"/>
  <c r="AC94" i="3"/>
  <c r="AC90" i="3"/>
  <c r="AC86" i="3"/>
  <c r="AC82" i="3"/>
  <c r="AC78" i="3"/>
  <c r="AC74" i="3"/>
  <c r="AC70" i="3"/>
  <c r="AC66" i="3"/>
  <c r="AC62" i="3"/>
  <c r="AC58" i="3"/>
  <c r="AC53" i="3"/>
  <c r="AC49" i="3"/>
  <c r="AC45" i="3"/>
  <c r="AC41" i="3"/>
  <c r="AC37" i="3"/>
  <c r="AC33" i="3"/>
  <c r="AC29" i="3"/>
  <c r="AC25" i="3"/>
  <c r="AC21" i="3"/>
  <c r="AC17" i="3"/>
  <c r="AC13" i="3"/>
  <c r="AC9" i="3"/>
  <c r="AC5" i="3"/>
  <c r="AD198" i="3"/>
  <c r="AD194" i="3"/>
  <c r="AD190" i="3"/>
  <c r="AD186" i="3"/>
  <c r="AD182" i="3"/>
  <c r="AD178" i="3"/>
  <c r="AD174" i="3"/>
  <c r="AD170" i="3"/>
  <c r="AD166" i="3"/>
  <c r="AD162" i="3"/>
  <c r="AD158" i="3"/>
  <c r="AD154" i="3"/>
  <c r="AD150" i="3"/>
  <c r="AD146" i="3"/>
  <c r="AD142" i="3"/>
  <c r="AD138" i="3"/>
  <c r="AD134" i="3"/>
  <c r="AD130" i="3"/>
  <c r="AD126" i="3"/>
  <c r="AD122" i="3"/>
  <c r="AD118" i="3"/>
  <c r="AD114" i="3"/>
  <c r="AD110" i="3"/>
  <c r="AD106" i="3"/>
  <c r="AD102" i="3"/>
  <c r="AD98" i="3"/>
  <c r="AD94" i="3"/>
  <c r="AD90" i="3"/>
  <c r="AD86" i="3"/>
  <c r="AD82" i="3"/>
  <c r="AD78" i="3"/>
  <c r="AD74" i="3"/>
  <c r="AD70" i="3"/>
  <c r="AD66" i="3"/>
  <c r="AD62" i="3"/>
  <c r="AD58" i="3"/>
  <c r="AD53" i="3"/>
  <c r="AD49" i="3"/>
  <c r="AD45" i="3"/>
  <c r="AD41" i="3"/>
  <c r="AD37" i="3"/>
  <c r="AD33" i="3"/>
  <c r="AD29" i="3"/>
  <c r="AD25" i="3"/>
  <c r="AD21" i="3"/>
  <c r="AD17" i="3"/>
  <c r="AD13" i="3"/>
  <c r="AD9" i="3"/>
  <c r="AD5" i="3"/>
  <c r="AE197" i="3"/>
  <c r="AE193" i="3"/>
  <c r="AE189" i="3"/>
  <c r="AE185" i="3"/>
  <c r="AE181" i="3"/>
  <c r="AE177" i="3"/>
  <c r="AE173" i="3"/>
  <c r="AE169" i="3"/>
  <c r="AE165" i="3"/>
  <c r="AE161" i="3"/>
  <c r="AE157" i="3"/>
  <c r="AE153" i="3"/>
  <c r="AE149" i="3"/>
  <c r="AE145" i="3"/>
  <c r="AE141" i="3"/>
  <c r="AE137" i="3"/>
  <c r="AE133" i="3"/>
  <c r="AE129" i="3"/>
  <c r="AE125" i="3"/>
  <c r="AE121" i="3"/>
  <c r="AE117" i="3"/>
  <c r="AE113" i="3"/>
  <c r="AE109" i="3"/>
  <c r="AE105" i="3"/>
  <c r="AE101" i="3"/>
  <c r="AE97" i="3"/>
  <c r="AE93" i="3"/>
  <c r="AE89" i="3"/>
  <c r="AE85" i="3"/>
  <c r="AE81" i="3"/>
  <c r="AE77" i="3"/>
  <c r="AE73" i="3"/>
  <c r="AE69" i="3"/>
  <c r="AE65" i="3"/>
  <c r="AE61" i="3"/>
  <c r="AE57" i="3"/>
  <c r="AF200" i="3"/>
  <c r="AF196" i="3"/>
  <c r="AF192" i="3"/>
  <c r="AF188" i="3"/>
  <c r="AF184" i="3"/>
  <c r="AF180" i="3"/>
  <c r="AF176" i="3"/>
  <c r="AF172" i="3"/>
  <c r="AF168" i="3"/>
  <c r="AF164" i="3"/>
  <c r="AF160" i="3"/>
  <c r="AF156" i="3"/>
  <c r="AF152" i="3"/>
  <c r="AF148" i="3"/>
  <c r="AF144" i="3"/>
  <c r="AF140" i="3"/>
  <c r="AF136" i="3"/>
  <c r="AF132" i="3"/>
  <c r="AF128" i="3"/>
  <c r="AF124" i="3"/>
  <c r="AF120" i="3"/>
  <c r="AF116" i="3"/>
  <c r="AF112" i="3"/>
  <c r="AF108" i="3"/>
  <c r="AF104" i="3"/>
  <c r="AF100" i="3"/>
  <c r="AF96" i="3"/>
  <c r="AF92" i="3"/>
  <c r="AF88" i="3"/>
  <c r="AF84" i="3"/>
  <c r="AF80" i="3"/>
  <c r="AF76" i="3"/>
  <c r="AF72" i="3"/>
  <c r="AF68" i="3"/>
  <c r="AF64" i="3"/>
  <c r="AF60" i="3"/>
  <c r="AF56" i="3"/>
  <c r="AF51" i="3"/>
  <c r="AF47" i="3"/>
  <c r="AF43" i="3"/>
  <c r="AF39" i="3"/>
  <c r="AF35" i="3"/>
  <c r="AF31" i="3"/>
  <c r="AF27" i="3"/>
  <c r="AF23" i="3"/>
  <c r="AF19" i="3"/>
  <c r="AF15" i="3"/>
  <c r="AF11" i="3"/>
  <c r="AF7" i="3"/>
  <c r="AG200" i="3"/>
  <c r="AG196" i="3"/>
  <c r="AG192" i="3"/>
  <c r="AG188" i="3"/>
  <c r="AG184" i="3"/>
  <c r="AG180" i="3"/>
  <c r="AG176" i="3"/>
  <c r="AG172" i="3"/>
  <c r="AG168" i="3"/>
  <c r="AG164" i="3"/>
  <c r="AG160" i="3"/>
  <c r="AG156" i="3"/>
  <c r="AG152" i="3"/>
  <c r="AG148" i="3"/>
  <c r="AG144" i="3"/>
  <c r="AG140" i="3"/>
  <c r="AG136" i="3"/>
  <c r="AG132" i="3"/>
  <c r="AG128" i="3"/>
  <c r="AG124" i="3"/>
  <c r="AG120" i="3"/>
  <c r="AG116" i="3"/>
  <c r="AG112" i="3"/>
  <c r="AG108" i="3"/>
  <c r="AG104" i="3"/>
  <c r="AG100" i="3"/>
  <c r="AG96" i="3"/>
  <c r="AG92" i="3"/>
  <c r="AG88" i="3"/>
  <c r="AG84" i="3"/>
  <c r="AG80" i="3"/>
  <c r="AG76" i="3"/>
  <c r="AG72" i="3"/>
  <c r="AG68" i="3"/>
  <c r="AG64" i="3"/>
  <c r="AG60" i="3"/>
  <c r="AG56" i="3"/>
  <c r="AG51" i="3"/>
  <c r="AG47" i="3"/>
  <c r="AG43" i="3"/>
  <c r="AG39" i="3"/>
  <c r="AG35" i="3"/>
  <c r="AG31" i="3"/>
  <c r="AG27" i="3"/>
  <c r="AG23" i="3"/>
  <c r="AG19" i="3"/>
  <c r="AG15" i="3"/>
  <c r="AG11" i="3"/>
  <c r="AG7" i="3"/>
  <c r="AH199" i="3"/>
  <c r="AH195" i="3"/>
  <c r="AH191" i="3"/>
  <c r="AH187" i="3"/>
  <c r="AH183" i="3"/>
  <c r="AH179" i="3"/>
  <c r="AH175" i="3"/>
  <c r="AH171" i="3"/>
  <c r="AH167" i="3"/>
  <c r="AH163" i="3"/>
  <c r="AH159" i="3"/>
  <c r="AH155" i="3"/>
  <c r="AH151" i="3"/>
  <c r="AH147" i="3"/>
  <c r="AH143" i="3"/>
  <c r="AH139" i="3"/>
  <c r="AH135" i="3"/>
  <c r="AH131" i="3"/>
  <c r="AH127" i="3"/>
  <c r="AH123" i="3"/>
  <c r="AH119" i="3"/>
  <c r="AH115" i="3"/>
  <c r="AH111" i="3"/>
  <c r="AH107" i="3"/>
  <c r="AH103" i="3"/>
  <c r="AH99" i="3"/>
  <c r="AH95" i="3"/>
  <c r="AH91" i="3"/>
  <c r="AH87" i="3"/>
  <c r="AH83" i="3"/>
  <c r="AH79" i="3"/>
  <c r="AH75" i="3"/>
  <c r="AH71" i="3"/>
  <c r="AH67" i="3"/>
  <c r="AH63" i="3"/>
  <c r="AH59" i="3"/>
  <c r="AH55" i="3"/>
  <c r="AI198" i="3"/>
  <c r="AI194" i="3"/>
  <c r="AI190" i="3"/>
  <c r="AI186" i="3"/>
  <c r="AI182" i="3"/>
  <c r="AI178" i="3"/>
  <c r="AI174" i="3"/>
  <c r="AI170" i="3"/>
  <c r="AI166" i="3"/>
  <c r="AI162" i="3"/>
  <c r="AI158" i="3"/>
  <c r="AI154" i="3"/>
  <c r="AI150" i="3"/>
  <c r="AI146" i="3"/>
  <c r="AI142" i="3"/>
  <c r="AI138" i="3"/>
  <c r="AI134" i="3"/>
  <c r="AI130" i="3"/>
  <c r="AI126" i="3"/>
  <c r="AI122" i="3"/>
  <c r="AI118" i="3"/>
  <c r="AI114" i="3"/>
  <c r="AI110" i="3"/>
  <c r="AI106" i="3"/>
  <c r="AI102" i="3"/>
  <c r="AI98" i="3"/>
  <c r="AI94" i="3"/>
  <c r="AI90" i="3"/>
  <c r="AI86" i="3"/>
  <c r="AI82" i="3"/>
  <c r="AI78" i="3"/>
  <c r="AI74" i="3"/>
  <c r="AI70" i="3"/>
  <c r="AI66" i="3"/>
  <c r="AI62" i="3"/>
  <c r="AI58" i="3"/>
  <c r="AI53" i="3"/>
  <c r="AK53" i="3" s="1"/>
  <c r="AI49" i="3"/>
  <c r="AI45" i="3"/>
  <c r="AK45" i="3" s="1"/>
  <c r="AI41" i="3"/>
  <c r="AI37" i="3"/>
  <c r="AK37" i="3" s="1"/>
  <c r="AI33" i="3"/>
  <c r="AI29" i="3"/>
  <c r="AK29" i="3" s="1"/>
  <c r="AI25" i="3"/>
  <c r="AI21" i="3"/>
  <c r="AK21" i="3" s="1"/>
  <c r="AI17" i="3"/>
  <c r="AI13" i="3"/>
  <c r="AK13" i="3" s="1"/>
  <c r="AI9" i="3"/>
  <c r="AI5" i="3"/>
  <c r="AK5" i="3" s="1"/>
  <c r="AJ198" i="3"/>
  <c r="AJ194" i="3"/>
  <c r="AJ190" i="3"/>
  <c r="AJ186" i="3"/>
  <c r="AJ182" i="3"/>
  <c r="AJ178" i="3"/>
  <c r="AJ174" i="3"/>
  <c r="AJ170" i="3"/>
  <c r="AJ166" i="3"/>
  <c r="AJ162" i="3"/>
  <c r="AJ158" i="3"/>
  <c r="AJ154" i="3"/>
  <c r="AJ150" i="3"/>
  <c r="AJ146" i="3"/>
  <c r="AJ142" i="3"/>
  <c r="AJ138" i="3"/>
  <c r="AJ134" i="3"/>
  <c r="AJ130" i="3"/>
  <c r="AJ126" i="3"/>
  <c r="AJ122" i="3"/>
  <c r="AJ118" i="3"/>
  <c r="AJ114" i="3"/>
  <c r="AJ110" i="3"/>
  <c r="AJ106" i="3"/>
  <c r="AJ102" i="3"/>
  <c r="AJ95" i="3"/>
  <c r="AJ87" i="3"/>
  <c r="AJ79" i="3"/>
  <c r="AJ71" i="3"/>
  <c r="AJ63" i="3"/>
  <c r="AJ55" i="3"/>
  <c r="AJ46" i="3"/>
  <c r="AJ38" i="3"/>
  <c r="AJ30" i="3"/>
  <c r="AJ22" i="3"/>
  <c r="AJ14" i="3"/>
  <c r="AJ6" i="3"/>
  <c r="AK194" i="3"/>
  <c r="AK186" i="3"/>
  <c r="AK178" i="3"/>
  <c r="AK170" i="3"/>
  <c r="AK162" i="3"/>
  <c r="AK154" i="3"/>
  <c r="AK146" i="3"/>
  <c r="AK138" i="3"/>
  <c r="AK130" i="3"/>
  <c r="AK122" i="3"/>
  <c r="AK114" i="3"/>
  <c r="AK106" i="3"/>
  <c r="AK98" i="3"/>
  <c r="AK90" i="3"/>
  <c r="AK82" i="3"/>
  <c r="AK74" i="3"/>
  <c r="AK66" i="3"/>
  <c r="AK58" i="3"/>
  <c r="AL197" i="3"/>
  <c r="AL189" i="3"/>
  <c r="AL181" i="3"/>
  <c r="AL173" i="3"/>
  <c r="AL165" i="3"/>
  <c r="AL157" i="3"/>
  <c r="AL149" i="3"/>
  <c r="AL141" i="3"/>
  <c r="AL133" i="3"/>
  <c r="AL125" i="3"/>
  <c r="AL117" i="3"/>
  <c r="AL109" i="3"/>
  <c r="AL101" i="3"/>
  <c r="AL93" i="3"/>
  <c r="AL85" i="3"/>
  <c r="AL77" i="3"/>
  <c r="AL69" i="3"/>
  <c r="AL61" i="3"/>
  <c r="AL52" i="3"/>
  <c r="AN52" i="3" s="1"/>
  <c r="AL44" i="3"/>
  <c r="AN44" i="3" s="1"/>
  <c r="AL36" i="3"/>
  <c r="AN36" i="3" s="1"/>
  <c r="AL28" i="3"/>
  <c r="AN28" i="3" s="1"/>
  <c r="AL20" i="3"/>
  <c r="AN20" i="3" s="1"/>
  <c r="AL12" i="3"/>
  <c r="AN12" i="3" s="1"/>
  <c r="AM4" i="3"/>
  <c r="AM193" i="3"/>
  <c r="AM185" i="3"/>
  <c r="AM177" i="3"/>
  <c r="AM169" i="3"/>
  <c r="AM161" i="3"/>
  <c r="AM153" i="3"/>
  <c r="AM145" i="3"/>
  <c r="AM137" i="3"/>
  <c r="AM129" i="3"/>
  <c r="AM121" i="3"/>
  <c r="AM113" i="3"/>
  <c r="AM105" i="3"/>
  <c r="AM97" i="3"/>
  <c r="AM89" i="3"/>
  <c r="AM81" i="3"/>
  <c r="AM73" i="3"/>
  <c r="AM65" i="3"/>
  <c r="AM57" i="3"/>
  <c r="AM48" i="3"/>
  <c r="AN48" i="3" s="1"/>
  <c r="AM40" i="3"/>
  <c r="AN40" i="3" s="1"/>
  <c r="AM32" i="3"/>
  <c r="AN32" i="3" s="1"/>
  <c r="AM24" i="3"/>
  <c r="AN24" i="3" s="1"/>
  <c r="AM16" i="3"/>
  <c r="AN16" i="3" s="1"/>
  <c r="AM8" i="3"/>
  <c r="AN8" i="3" s="1"/>
  <c r="AN196" i="3"/>
  <c r="AN188" i="3"/>
  <c r="AN180" i="3"/>
  <c r="AN172" i="3"/>
  <c r="AN164" i="3"/>
  <c r="AN156" i="3"/>
  <c r="AN148" i="3"/>
  <c r="AN140" i="3"/>
  <c r="AN132" i="3"/>
  <c r="AN124" i="3"/>
  <c r="AN116" i="3"/>
  <c r="AN108" i="3"/>
  <c r="AN100" i="3"/>
  <c r="AN92" i="3"/>
  <c r="AN84" i="3"/>
  <c r="AN76" i="3"/>
  <c r="AN68" i="3"/>
  <c r="AN60" i="3"/>
  <c r="AO199" i="3"/>
  <c r="AO191" i="3"/>
  <c r="AO183" i="3"/>
  <c r="AO175" i="3"/>
  <c r="AO167" i="3"/>
  <c r="AO159" i="3"/>
  <c r="AO151" i="3"/>
  <c r="AO143" i="3"/>
  <c r="AO135" i="3"/>
  <c r="AO127" i="3"/>
  <c r="AO119" i="3"/>
  <c r="AO111" i="3"/>
  <c r="AO103" i="3"/>
  <c r="AO95" i="3"/>
  <c r="AO87" i="3"/>
  <c r="AO79" i="3"/>
  <c r="AO71" i="3"/>
  <c r="AO63" i="3"/>
  <c r="AO55" i="3"/>
  <c r="AO46" i="3"/>
  <c r="AQ46" i="3" s="1"/>
  <c r="AO38" i="3"/>
  <c r="AQ38" i="3" s="1"/>
  <c r="AO30" i="3"/>
  <c r="AQ30" i="3" s="1"/>
  <c r="AO22" i="3"/>
  <c r="AQ22" i="3" s="1"/>
  <c r="AO14" i="3"/>
  <c r="AQ14" i="3" s="1"/>
  <c r="AO6" i="3"/>
  <c r="AQ6" i="3" s="1"/>
  <c r="AP195" i="3"/>
  <c r="AP187" i="3"/>
  <c r="AP179" i="3"/>
  <c r="AP171" i="3"/>
  <c r="AP163" i="3"/>
  <c r="AP155" i="3"/>
  <c r="AP147" i="3"/>
  <c r="AP139" i="3"/>
  <c r="AP131" i="3"/>
  <c r="AP123" i="3"/>
  <c r="AP115" i="3"/>
  <c r="AP107" i="3"/>
  <c r="AP99" i="3"/>
  <c r="AP91" i="3"/>
  <c r="AP83" i="3"/>
  <c r="AP75" i="3"/>
  <c r="AP67" i="3"/>
  <c r="AP59" i="3"/>
  <c r="AP50" i="3"/>
  <c r="AQ50" i="3" s="1"/>
  <c r="AP42" i="3"/>
  <c r="AQ42" i="3" s="1"/>
  <c r="AP34" i="3"/>
  <c r="AQ34" i="3" s="1"/>
  <c r="AP26" i="3"/>
  <c r="AQ26" i="3" s="1"/>
  <c r="AP18" i="3"/>
  <c r="AQ18" i="3" s="1"/>
  <c r="AP10" i="3"/>
  <c r="AQ10" i="3" s="1"/>
  <c r="AQ198" i="3"/>
  <c r="AQ190" i="3"/>
  <c r="AQ182" i="3"/>
  <c r="AQ174" i="3"/>
  <c r="AQ166" i="3"/>
  <c r="AQ158" i="3"/>
  <c r="AQ150" i="3"/>
  <c r="AQ142" i="3"/>
  <c r="AQ134" i="3"/>
  <c r="AQ126" i="3"/>
  <c r="AQ118" i="3"/>
  <c r="AQ110" i="3"/>
  <c r="AQ102" i="3"/>
  <c r="AQ94" i="3"/>
  <c r="AQ86" i="3"/>
  <c r="AQ78" i="3"/>
  <c r="AQ70" i="3"/>
  <c r="AQ62" i="3"/>
  <c r="AR4" i="3"/>
  <c r="AR193" i="3"/>
  <c r="AR185" i="3"/>
  <c r="AR177" i="3"/>
  <c r="AR169" i="3"/>
  <c r="AR161" i="3"/>
  <c r="AR153" i="3"/>
  <c r="AR145" i="3"/>
  <c r="AR137" i="3"/>
  <c r="AR129" i="3"/>
  <c r="AR121" i="3"/>
  <c r="AR113" i="3"/>
  <c r="AR105" i="3"/>
  <c r="AR97" i="3"/>
  <c r="AR89" i="3"/>
  <c r="AR81" i="3"/>
  <c r="AR73" i="3"/>
  <c r="AR65" i="3"/>
  <c r="AR57" i="3"/>
  <c r="AR48" i="3"/>
  <c r="AT48" i="3" s="1"/>
  <c r="AR40" i="3"/>
  <c r="AT40" i="3" s="1"/>
  <c r="AR32" i="3"/>
  <c r="AT32" i="3" s="1"/>
  <c r="AR24" i="3"/>
  <c r="AT24" i="3" s="1"/>
  <c r="AR16" i="3"/>
  <c r="AT16" i="3" s="1"/>
  <c r="AR8" i="3"/>
  <c r="AT8" i="3" s="1"/>
  <c r="AS197" i="3"/>
  <c r="AS189" i="3"/>
  <c r="AS181" i="3"/>
  <c r="AS173" i="3"/>
  <c r="AS165" i="3"/>
  <c r="AS157" i="3"/>
  <c r="AS149" i="3"/>
  <c r="AS141" i="3"/>
  <c r="AS133" i="3"/>
  <c r="AS125" i="3"/>
  <c r="AS117" i="3"/>
  <c r="AS109" i="3"/>
  <c r="AS101" i="3"/>
  <c r="AS93" i="3"/>
  <c r="AS85" i="3"/>
  <c r="AS77" i="3"/>
  <c r="AS69" i="3"/>
  <c r="AS61" i="3"/>
  <c r="AS52" i="3"/>
  <c r="AT52" i="3" s="1"/>
  <c r="AS44" i="3"/>
  <c r="AT44" i="3" s="1"/>
  <c r="AS36" i="3"/>
  <c r="AT36" i="3" s="1"/>
  <c r="AS28" i="3"/>
  <c r="AT28" i="3" s="1"/>
  <c r="AS20" i="3"/>
  <c r="AT20" i="3" s="1"/>
  <c r="AS12" i="3"/>
  <c r="AT12" i="3" s="1"/>
  <c r="AT200" i="3"/>
  <c r="AT192" i="3"/>
  <c r="AT184" i="3"/>
  <c r="AT176" i="3"/>
  <c r="AT168" i="3"/>
  <c r="AT160" i="3"/>
  <c r="AT152" i="3"/>
  <c r="AT144" i="3"/>
  <c r="AT136" i="3"/>
  <c r="AT128" i="3"/>
  <c r="AT120" i="3"/>
  <c r="AT112" i="3"/>
  <c r="AT104" i="3"/>
  <c r="AT96" i="3"/>
  <c r="AT88" i="3"/>
  <c r="AT80" i="3"/>
  <c r="AT72" i="3"/>
  <c r="AT64" i="3"/>
  <c r="AT56" i="3"/>
  <c r="AU195" i="3"/>
  <c r="AU187" i="3"/>
  <c r="AU179" i="3"/>
  <c r="AU171" i="3"/>
  <c r="AU163" i="3"/>
  <c r="AU155" i="3"/>
  <c r="AU147" i="3"/>
  <c r="AU139" i="3"/>
  <c r="AU131" i="3"/>
  <c r="AU123" i="3"/>
  <c r="AU115" i="3"/>
  <c r="AU107" i="3"/>
  <c r="AU99" i="3"/>
  <c r="AU91" i="3"/>
  <c r="AU83" i="3"/>
  <c r="AU75" i="3"/>
  <c r="AU67" i="3"/>
  <c r="AU59" i="3"/>
  <c r="AU50" i="3"/>
  <c r="AW50" i="3" s="1"/>
  <c r="AU42" i="3"/>
  <c r="AU34" i="3"/>
  <c r="AW34" i="3" s="1"/>
  <c r="AU26" i="3"/>
  <c r="AU18" i="3"/>
  <c r="AW18" i="3" s="1"/>
  <c r="AU10" i="3"/>
  <c r="AV193" i="3"/>
  <c r="AV177" i="3"/>
  <c r="AV161" i="3"/>
  <c r="AV145" i="3"/>
  <c r="AV129" i="3"/>
  <c r="AV113" i="3"/>
  <c r="AV97" i="3"/>
  <c r="AV81" i="3"/>
  <c r="AV65" i="3"/>
  <c r="AV48" i="3"/>
  <c r="AV32" i="3"/>
  <c r="AV16" i="3"/>
  <c r="AW196" i="3"/>
  <c r="AW180" i="3"/>
  <c r="AW164" i="3"/>
  <c r="AW148" i="3"/>
  <c r="AW132" i="3"/>
  <c r="AW116" i="3"/>
  <c r="AW100" i="3"/>
  <c r="AW84" i="3"/>
  <c r="AW68" i="3"/>
  <c r="AX199" i="3"/>
  <c r="AX183" i="3"/>
  <c r="AX167" i="3"/>
  <c r="AX151" i="3"/>
  <c r="AX135" i="3"/>
  <c r="AX119" i="3"/>
  <c r="AX103" i="3"/>
  <c r="AX87" i="3"/>
  <c r="AX71" i="3"/>
  <c r="AX55" i="3"/>
  <c r="AX38" i="3"/>
  <c r="AZ38" i="3" s="1"/>
  <c r="AX22" i="3"/>
  <c r="AZ22" i="3" s="1"/>
  <c r="AX6" i="3"/>
  <c r="AY187" i="3"/>
  <c r="AY171" i="3"/>
  <c r="AY155" i="3"/>
  <c r="AY139" i="3"/>
  <c r="AY123" i="3"/>
  <c r="AY107" i="3"/>
  <c r="AY91" i="3"/>
  <c r="AY75" i="3"/>
  <c r="AY59" i="3"/>
  <c r="AY42" i="3"/>
  <c r="AY26" i="3"/>
  <c r="AY10" i="3"/>
  <c r="AZ190" i="3"/>
  <c r="AZ174" i="3"/>
  <c r="AZ158" i="3"/>
  <c r="AZ142" i="3"/>
  <c r="AZ126" i="3"/>
  <c r="AZ110" i="3"/>
  <c r="AZ94" i="3"/>
  <c r="AZ78" i="3"/>
  <c r="AZ62" i="3"/>
  <c r="BA193" i="3"/>
  <c r="BA177" i="3"/>
  <c r="BA161" i="3"/>
  <c r="BA145" i="3"/>
  <c r="BA129" i="3"/>
  <c r="BA113" i="3"/>
  <c r="BA97" i="3"/>
  <c r="BA81" i="3"/>
  <c r="BA65" i="3"/>
  <c r="BA35" i="3"/>
  <c r="BC35" i="3" s="1"/>
  <c r="BB200" i="3"/>
  <c r="BB168" i="3"/>
  <c r="BB136" i="3"/>
  <c r="BB104" i="3"/>
  <c r="BB72" i="3"/>
  <c r="BB39" i="3"/>
  <c r="BB7" i="3"/>
  <c r="BC171" i="3"/>
  <c r="BC139" i="3"/>
  <c r="BC107" i="3"/>
  <c r="BC75" i="3"/>
  <c r="BD190" i="3"/>
  <c r="BD158" i="3"/>
  <c r="BD126" i="3"/>
  <c r="BD94" i="3"/>
  <c r="BD35" i="3"/>
  <c r="BF35" i="3" s="1"/>
  <c r="BE168" i="3"/>
  <c r="BE104" i="3"/>
  <c r="BE39" i="3"/>
  <c r="BF118" i="3"/>
  <c r="P16" i="3"/>
  <c r="A200" i="12"/>
  <c r="BE200" i="12" s="1"/>
  <c r="BA199" i="12"/>
  <c r="AO199" i="12"/>
  <c r="AC199" i="12"/>
  <c r="Q199" i="12"/>
  <c r="E199" i="12"/>
  <c r="A199" i="12"/>
  <c r="BD199" i="12" s="1"/>
  <c r="BE198" i="12"/>
  <c r="AS198" i="12"/>
  <c r="AM198" i="12"/>
  <c r="AG198" i="12"/>
  <c r="AA198" i="12"/>
  <c r="U198" i="12"/>
  <c r="O198" i="12"/>
  <c r="I198" i="12"/>
  <c r="C198" i="12"/>
  <c r="A198" i="12"/>
  <c r="BB198" i="12" s="1"/>
  <c r="BE197" i="12"/>
  <c r="BA197" i="12"/>
  <c r="AX197" i="12"/>
  <c r="AS197" i="12"/>
  <c r="AO197" i="12"/>
  <c r="AL197" i="12"/>
  <c r="AG197" i="12"/>
  <c r="AC197" i="12"/>
  <c r="Z197" i="12"/>
  <c r="U197" i="12"/>
  <c r="Q197" i="12"/>
  <c r="N197" i="12"/>
  <c r="I197" i="12"/>
  <c r="E197" i="12"/>
  <c r="B197" i="12"/>
  <c r="A197" i="12"/>
  <c r="BB197" i="12" s="1"/>
  <c r="A196" i="12"/>
  <c r="AI195" i="12"/>
  <c r="K195" i="12"/>
  <c r="A195" i="12"/>
  <c r="A194" i="12"/>
  <c r="BA194" i="12" s="1"/>
  <c r="BE193" i="12"/>
  <c r="BA193" i="12"/>
  <c r="AX193" i="12"/>
  <c r="AS193" i="12"/>
  <c r="AO193" i="12"/>
  <c r="AL193" i="12"/>
  <c r="AG193" i="12"/>
  <c r="AC193" i="12"/>
  <c r="Z193" i="12"/>
  <c r="U193" i="12"/>
  <c r="Q193" i="12"/>
  <c r="N193" i="12"/>
  <c r="I193" i="12"/>
  <c r="E193" i="12"/>
  <c r="B193" i="12"/>
  <c r="A193" i="12"/>
  <c r="BB193" i="12" s="1"/>
  <c r="A192" i="12"/>
  <c r="BB192" i="12" s="1"/>
  <c r="BA191" i="12"/>
  <c r="AO191" i="12"/>
  <c r="AC191" i="12"/>
  <c r="Q191" i="12"/>
  <c r="E191" i="12"/>
  <c r="A191" i="12"/>
  <c r="A190" i="12"/>
  <c r="BE190" i="12" s="1"/>
  <c r="AX189" i="12"/>
  <c r="AL189" i="12"/>
  <c r="Z189" i="12"/>
  <c r="N189" i="12"/>
  <c r="C189" i="12"/>
  <c r="A189" i="12"/>
  <c r="A188" i="12"/>
  <c r="BE188" i="12" s="1"/>
  <c r="BD187" i="12"/>
  <c r="AX187" i="12"/>
  <c r="AR187" i="12"/>
  <c r="AL187" i="12"/>
  <c r="AF187" i="12"/>
  <c r="Z187" i="12"/>
  <c r="T187" i="12"/>
  <c r="N187" i="12"/>
  <c r="H187" i="12"/>
  <c r="B187" i="12"/>
  <c r="A187" i="12"/>
  <c r="BB187" i="12" s="1"/>
  <c r="A186" i="12"/>
  <c r="BE186" i="12" s="1"/>
  <c r="AU185" i="12"/>
  <c r="AI185" i="12"/>
  <c r="W185" i="12"/>
  <c r="K185" i="12"/>
  <c r="C185" i="12"/>
  <c r="A185" i="12"/>
  <c r="A184" i="12"/>
  <c r="A183" i="12"/>
  <c r="BE183" i="12" s="1"/>
  <c r="AO182" i="12"/>
  <c r="K182" i="12"/>
  <c r="A182" i="12"/>
  <c r="AX181" i="12"/>
  <c r="AL181" i="12"/>
  <c r="AA181" i="12"/>
  <c r="T181" i="12"/>
  <c r="K181" i="12"/>
  <c r="C181" i="12"/>
  <c r="A181" i="12"/>
  <c r="A180" i="12"/>
  <c r="BD180" i="12" s="1"/>
  <c r="AU179" i="12"/>
  <c r="Q179" i="12"/>
  <c r="A179" i="12"/>
  <c r="BA178" i="12"/>
  <c r="AS178" i="12"/>
  <c r="AM178" i="12"/>
  <c r="AC178" i="12"/>
  <c r="W178" i="12"/>
  <c r="R178" i="12"/>
  <c r="L178" i="12"/>
  <c r="F178" i="12"/>
  <c r="C178" i="12"/>
  <c r="A178" i="12"/>
  <c r="BE178" i="12" s="1"/>
  <c r="BE177" i="12"/>
  <c r="BA177" i="12"/>
  <c r="AU177" i="12"/>
  <c r="AO177" i="12"/>
  <c r="AL177" i="12"/>
  <c r="AG177" i="12"/>
  <c r="AC177" i="12"/>
  <c r="Z177" i="12"/>
  <c r="U177" i="12"/>
  <c r="Q177" i="12"/>
  <c r="N177" i="12"/>
  <c r="I177" i="12"/>
  <c r="E177" i="12"/>
  <c r="B177" i="12"/>
  <c r="A177" i="12"/>
  <c r="BD177" i="12" s="1"/>
  <c r="A176" i="12"/>
  <c r="BE176" i="12" s="1"/>
  <c r="A175" i="12"/>
  <c r="A174" i="12"/>
  <c r="BB174" i="12" s="1"/>
  <c r="BE173" i="12"/>
  <c r="BA173" i="12"/>
  <c r="AX173" i="12"/>
  <c r="AS173" i="12"/>
  <c r="AO173" i="12"/>
  <c r="AL173" i="12"/>
  <c r="AG173" i="12"/>
  <c r="AC173" i="12"/>
  <c r="Z173" i="12"/>
  <c r="U173" i="12"/>
  <c r="Q173" i="12"/>
  <c r="N173" i="12"/>
  <c r="I173" i="12"/>
  <c r="E173" i="12"/>
  <c r="B173" i="12"/>
  <c r="A173" i="12"/>
  <c r="BB173" i="12" s="1"/>
  <c r="R172" i="12"/>
  <c r="A172" i="12"/>
  <c r="F172" i="12" s="1"/>
  <c r="BA171" i="12"/>
  <c r="AO171" i="12"/>
  <c r="AC171" i="12"/>
  <c r="Q171" i="12"/>
  <c r="E171" i="12"/>
  <c r="A171" i="12"/>
  <c r="AP170" i="12"/>
  <c r="A170" i="12"/>
  <c r="AY169" i="12"/>
  <c r="AR169" i="12"/>
  <c r="AI169" i="12"/>
  <c r="AA169" i="12"/>
  <c r="T169" i="12"/>
  <c r="K169" i="12"/>
  <c r="C169" i="12"/>
  <c r="A169" i="12"/>
  <c r="A168" i="12"/>
  <c r="BE168" i="12" s="1"/>
  <c r="BD167" i="12"/>
  <c r="AX167" i="12"/>
  <c r="AR167" i="12"/>
  <c r="AL167" i="12"/>
  <c r="AF167" i="12"/>
  <c r="Z167" i="12"/>
  <c r="T167" i="12"/>
  <c r="N167" i="12"/>
  <c r="H167" i="12"/>
  <c r="B167" i="12"/>
  <c r="A167" i="12"/>
  <c r="BB167" i="12" s="1"/>
  <c r="A166" i="12"/>
  <c r="AY165" i="12"/>
  <c r="AR165" i="12"/>
  <c r="AI165" i="12"/>
  <c r="AA165" i="12"/>
  <c r="T165" i="12"/>
  <c r="K165" i="12"/>
  <c r="C165" i="12"/>
  <c r="A165" i="12"/>
  <c r="A164" i="12"/>
  <c r="BB164" i="12" s="1"/>
  <c r="AX163" i="12"/>
  <c r="AI163" i="12"/>
  <c r="R163" i="12"/>
  <c r="B163" i="12"/>
  <c r="A163" i="12"/>
  <c r="BB163" i="12" s="1"/>
  <c r="BA162" i="12"/>
  <c r="AJ162" i="12"/>
  <c r="AA162" i="12"/>
  <c r="R162" i="12"/>
  <c r="K162" i="12"/>
  <c r="C162" i="12"/>
  <c r="A162" i="12"/>
  <c r="AS162" i="12" s="1"/>
  <c r="BD161" i="12"/>
  <c r="AM161" i="12"/>
  <c r="Z161" i="12"/>
  <c r="N161" i="12"/>
  <c r="B161" i="12"/>
  <c r="A161" i="12"/>
  <c r="AY161" i="12" s="1"/>
  <c r="A160" i="12"/>
  <c r="BD160" i="12" s="1"/>
  <c r="AU159" i="12"/>
  <c r="AM159" i="12"/>
  <c r="AG159" i="12"/>
  <c r="AA159" i="12"/>
  <c r="U159" i="12"/>
  <c r="O159" i="12"/>
  <c r="I159" i="12"/>
  <c r="C159" i="12"/>
  <c r="A159" i="12"/>
  <c r="BB159" i="12" s="1"/>
  <c r="AY158" i="12"/>
  <c r="AM158" i="12"/>
  <c r="AA158" i="12"/>
  <c r="O158" i="12"/>
  <c r="H158" i="12"/>
  <c r="B158" i="12"/>
  <c r="A158" i="12"/>
  <c r="T157" i="12"/>
  <c r="A157" i="12"/>
  <c r="L156" i="12"/>
  <c r="A156" i="12"/>
  <c r="AP156" i="12" s="1"/>
  <c r="BE155" i="12"/>
  <c r="AY155" i="12"/>
  <c r="AS155" i="12"/>
  <c r="AM155" i="12"/>
  <c r="AG155" i="12"/>
  <c r="AA155" i="12"/>
  <c r="U155" i="12"/>
  <c r="O155" i="12"/>
  <c r="I155" i="12"/>
  <c r="C155" i="12"/>
  <c r="A155" i="12"/>
  <c r="BB155" i="12" s="1"/>
  <c r="BE154" i="12"/>
  <c r="BA154" i="12"/>
  <c r="AX154" i="12"/>
  <c r="AS154" i="12"/>
  <c r="AO154" i="12"/>
  <c r="AL154" i="12"/>
  <c r="AG154" i="12"/>
  <c r="AC154" i="12"/>
  <c r="Z154" i="12"/>
  <c r="U154" i="12"/>
  <c r="Q154" i="12"/>
  <c r="N154" i="12"/>
  <c r="I154" i="12"/>
  <c r="E154" i="12"/>
  <c r="B154" i="12"/>
  <c r="A154" i="12"/>
  <c r="BB154" i="12" s="1"/>
  <c r="AX153" i="12"/>
  <c r="Z153" i="12"/>
  <c r="B153" i="12"/>
  <c r="A153" i="12"/>
  <c r="AL153" i="12" s="1"/>
  <c r="A152" i="12"/>
  <c r="A151" i="12"/>
  <c r="AY150" i="12"/>
  <c r="AR150" i="12"/>
  <c r="AI150" i="12"/>
  <c r="AA150" i="12"/>
  <c r="T150" i="12"/>
  <c r="K150" i="12"/>
  <c r="C150" i="12"/>
  <c r="A150" i="12"/>
  <c r="A149" i="12"/>
  <c r="BA148" i="12"/>
  <c r="AO148" i="12"/>
  <c r="AC148" i="12"/>
  <c r="R148" i="12"/>
  <c r="K148" i="12"/>
  <c r="B148" i="12"/>
  <c r="A148" i="12"/>
  <c r="AU148" i="12" s="1"/>
  <c r="A147" i="12"/>
  <c r="AY146" i="12"/>
  <c r="AR146" i="12"/>
  <c r="AI146" i="12"/>
  <c r="AA146" i="12"/>
  <c r="T146" i="12"/>
  <c r="K146" i="12"/>
  <c r="C146" i="12"/>
  <c r="A146" i="12"/>
  <c r="BA145" i="12"/>
  <c r="AU145" i="12"/>
  <c r="AO145" i="12"/>
  <c r="AI145" i="12"/>
  <c r="AC145" i="12"/>
  <c r="W145" i="12"/>
  <c r="Q145" i="12"/>
  <c r="K145" i="12"/>
  <c r="E145" i="12"/>
  <c r="B145" i="12"/>
  <c r="A145" i="12"/>
  <c r="BB145" i="12" s="1"/>
  <c r="A144" i="12"/>
  <c r="BA144" i="12" s="1"/>
  <c r="BA143" i="12"/>
  <c r="AO143" i="12"/>
  <c r="AC143" i="12"/>
  <c r="Q143" i="12"/>
  <c r="E143" i="12"/>
  <c r="A143" i="12"/>
  <c r="A142" i="12"/>
  <c r="BD142" i="12" s="1"/>
  <c r="BD141" i="12"/>
  <c r="AX141" i="12"/>
  <c r="AR141" i="12"/>
  <c r="AL141" i="12"/>
  <c r="AF141" i="12"/>
  <c r="Z141" i="12"/>
  <c r="T141" i="12"/>
  <c r="N141" i="12"/>
  <c r="H141" i="12"/>
  <c r="B141" i="12"/>
  <c r="A141" i="12"/>
  <c r="BB141" i="12" s="1"/>
  <c r="A140" i="12"/>
  <c r="AI139" i="12"/>
  <c r="K139" i="12"/>
  <c r="A139" i="12"/>
  <c r="A138" i="12"/>
  <c r="BE138" i="12" s="1"/>
  <c r="BD137" i="12"/>
  <c r="AX137" i="12"/>
  <c r="AR137" i="12"/>
  <c r="AL137" i="12"/>
  <c r="AF137" i="12"/>
  <c r="Z137" i="12"/>
  <c r="T137" i="12"/>
  <c r="N137" i="12"/>
  <c r="H137" i="12"/>
  <c r="B137" i="12"/>
  <c r="A137" i="12"/>
  <c r="BB137" i="12" s="1"/>
  <c r="A136" i="12"/>
  <c r="BE136" i="12" s="1"/>
  <c r="BA135" i="12"/>
  <c r="AO135" i="12"/>
  <c r="AC135" i="12"/>
  <c r="Q135" i="12"/>
  <c r="E135" i="12"/>
  <c r="A135" i="12"/>
  <c r="A134" i="12"/>
  <c r="BE134" i="12" s="1"/>
  <c r="BD133" i="12"/>
  <c r="AX133" i="12"/>
  <c r="AR133" i="12"/>
  <c r="AL133" i="12"/>
  <c r="AF133" i="12"/>
  <c r="Z133" i="12"/>
  <c r="T133" i="12"/>
  <c r="N133" i="12"/>
  <c r="H133" i="12"/>
  <c r="B133" i="12"/>
  <c r="A133" i="12"/>
  <c r="BB133" i="12" s="1"/>
  <c r="A132" i="12"/>
  <c r="BA131" i="12"/>
  <c r="AU131" i="12"/>
  <c r="AO131" i="12"/>
  <c r="AI131" i="12"/>
  <c r="AC131" i="12"/>
  <c r="W131" i="12"/>
  <c r="Q131" i="12"/>
  <c r="K131" i="12"/>
  <c r="E131" i="12"/>
  <c r="B131" i="12"/>
  <c r="A131" i="12"/>
  <c r="BE131" i="12" s="1"/>
  <c r="A130" i="12"/>
  <c r="A129" i="12"/>
  <c r="A128" i="12"/>
  <c r="BE128" i="12" s="1"/>
  <c r="BD127" i="12"/>
  <c r="AX127" i="12"/>
  <c r="AR127" i="12"/>
  <c r="AL127" i="12"/>
  <c r="AF127" i="12"/>
  <c r="Z127" i="12"/>
  <c r="T127" i="12"/>
  <c r="N127" i="12"/>
  <c r="H127" i="12"/>
  <c r="B127" i="12"/>
  <c r="A127" i="12"/>
  <c r="BB127" i="12" s="1"/>
  <c r="A126" i="12"/>
  <c r="BE126" i="12" s="1"/>
  <c r="BA125" i="12"/>
  <c r="AO125" i="12"/>
  <c r="AC125" i="12"/>
  <c r="Q125" i="12"/>
  <c r="E125" i="12"/>
  <c r="A125" i="12"/>
  <c r="A124" i="12"/>
  <c r="BE124" i="12" s="1"/>
  <c r="BD123" i="12"/>
  <c r="AX123" i="12"/>
  <c r="AR123" i="12"/>
  <c r="AL123" i="12"/>
  <c r="AF123" i="12"/>
  <c r="Z123" i="12"/>
  <c r="T123" i="12"/>
  <c r="N123" i="12"/>
  <c r="H123" i="12"/>
  <c r="B123" i="12"/>
  <c r="A123" i="12"/>
  <c r="BB123" i="12" s="1"/>
  <c r="A122" i="12"/>
  <c r="AI121" i="12"/>
  <c r="K121" i="12"/>
  <c r="A121" i="12"/>
  <c r="A120" i="12"/>
  <c r="BE120" i="12" s="1"/>
  <c r="A119" i="12"/>
  <c r="AY118" i="12"/>
  <c r="AM118" i="12"/>
  <c r="AA118" i="12"/>
  <c r="O118" i="12"/>
  <c r="C118" i="12"/>
  <c r="A118" i="12"/>
  <c r="BB118" i="12" s="1"/>
  <c r="BD117" i="12"/>
  <c r="AX117" i="12"/>
  <c r="AR117" i="12"/>
  <c r="AL117" i="12"/>
  <c r="AF117" i="12"/>
  <c r="Z117" i="12"/>
  <c r="T117" i="12"/>
  <c r="N117" i="12"/>
  <c r="H117" i="12"/>
  <c r="B117" i="12"/>
  <c r="A117" i="12"/>
  <c r="BE117" i="12" s="1"/>
  <c r="BE116" i="12"/>
  <c r="AG116" i="12"/>
  <c r="I116" i="12"/>
  <c r="A116" i="12"/>
  <c r="A115" i="12"/>
  <c r="AU115" i="12" s="1"/>
  <c r="BE114" i="12"/>
  <c r="BA114" i="12"/>
  <c r="AX114" i="12"/>
  <c r="AS114" i="12"/>
  <c r="AO114" i="12"/>
  <c r="AL114" i="12"/>
  <c r="AG114" i="12"/>
  <c r="AC114" i="12"/>
  <c r="Z114" i="12"/>
  <c r="U114" i="12"/>
  <c r="Q114" i="12"/>
  <c r="N114" i="12"/>
  <c r="I114" i="12"/>
  <c r="E114" i="12"/>
  <c r="B114" i="12"/>
  <c r="A114" i="12"/>
  <c r="BB114" i="12" s="1"/>
  <c r="A113" i="12"/>
  <c r="BE113" i="12" s="1"/>
  <c r="BA112" i="12"/>
  <c r="AO112" i="12"/>
  <c r="AC112" i="12"/>
  <c r="Q112" i="12"/>
  <c r="E112" i="12"/>
  <c r="A112" i="12"/>
  <c r="A111" i="12"/>
  <c r="BB111" i="12" s="1"/>
  <c r="BE110" i="12"/>
  <c r="BA110" i="12"/>
  <c r="AX110" i="12"/>
  <c r="AS110" i="12"/>
  <c r="AO110" i="12"/>
  <c r="AL110" i="12"/>
  <c r="AG110" i="12"/>
  <c r="AC110" i="12"/>
  <c r="Z110" i="12"/>
  <c r="U110" i="12"/>
  <c r="Q110" i="12"/>
  <c r="N110" i="12"/>
  <c r="I110" i="12"/>
  <c r="E110" i="12"/>
  <c r="B110" i="12"/>
  <c r="A110" i="12"/>
  <c r="BB110" i="12" s="1"/>
  <c r="A109" i="12"/>
  <c r="BE109" i="12" s="1"/>
  <c r="BA108" i="12"/>
  <c r="AO108" i="12"/>
  <c r="AC108" i="12"/>
  <c r="Q108" i="12"/>
  <c r="E108" i="12"/>
  <c r="A108" i="12"/>
  <c r="A107" i="12"/>
  <c r="BB107" i="12" s="1"/>
  <c r="BE106" i="12"/>
  <c r="BA106" i="12"/>
  <c r="AX106" i="12"/>
  <c r="AS106" i="12"/>
  <c r="AO106" i="12"/>
  <c r="AL106" i="12"/>
  <c r="AG106" i="12"/>
  <c r="AC106" i="12"/>
  <c r="Z106" i="12"/>
  <c r="U106" i="12"/>
  <c r="Q106" i="12"/>
  <c r="N106" i="12"/>
  <c r="I106" i="12"/>
  <c r="E106" i="12"/>
  <c r="B106" i="12"/>
  <c r="A106" i="12"/>
  <c r="BB106" i="12" s="1"/>
  <c r="A105" i="12"/>
  <c r="BE105" i="12" s="1"/>
  <c r="BA104" i="12"/>
  <c r="AO104" i="12"/>
  <c r="AF104" i="12"/>
  <c r="Z104" i="12"/>
  <c r="T104" i="12"/>
  <c r="N104" i="12"/>
  <c r="H104" i="12"/>
  <c r="B104" i="12"/>
  <c r="A104" i="12"/>
  <c r="A103" i="12"/>
  <c r="BB103" i="12" s="1"/>
  <c r="A102" i="12"/>
  <c r="AY101" i="12"/>
  <c r="AP101" i="12"/>
  <c r="AG101" i="12"/>
  <c r="AA101" i="12"/>
  <c r="R101" i="12"/>
  <c r="I101" i="12"/>
  <c r="C101" i="12"/>
  <c r="A101" i="12"/>
  <c r="BB101" i="12" s="1"/>
  <c r="BD100" i="12"/>
  <c r="AX100" i="12"/>
  <c r="AR100" i="12"/>
  <c r="AL100" i="12"/>
  <c r="AF100" i="12"/>
  <c r="Z100" i="12"/>
  <c r="T100" i="12"/>
  <c r="N100" i="12"/>
  <c r="H100" i="12"/>
  <c r="B100" i="12"/>
  <c r="A100" i="12"/>
  <c r="BB100" i="12" s="1"/>
  <c r="BE99" i="12"/>
  <c r="AY99" i="12"/>
  <c r="AP99" i="12"/>
  <c r="AG99" i="12"/>
  <c r="AA99" i="12"/>
  <c r="R99" i="12"/>
  <c r="I99" i="12"/>
  <c r="C99" i="12"/>
  <c r="A99" i="12"/>
  <c r="BB99" i="12" s="1"/>
  <c r="BE98" i="12"/>
  <c r="BA98" i="12"/>
  <c r="AX98" i="12"/>
  <c r="AS98" i="12"/>
  <c r="AO98" i="12"/>
  <c r="AL98" i="12"/>
  <c r="AG98" i="12"/>
  <c r="AC98" i="12"/>
  <c r="Z98" i="12"/>
  <c r="U98" i="12"/>
  <c r="Q98" i="12"/>
  <c r="N98" i="12"/>
  <c r="I98" i="12"/>
  <c r="E98" i="12"/>
  <c r="B98" i="12"/>
  <c r="A98" i="12"/>
  <c r="BB98" i="12" s="1"/>
  <c r="A97" i="12"/>
  <c r="A96" i="12"/>
  <c r="AY95" i="12"/>
  <c r="AM95" i="12"/>
  <c r="AA95" i="12"/>
  <c r="O95" i="12"/>
  <c r="C95" i="12"/>
  <c r="A95" i="12"/>
  <c r="BE95" i="12" s="1"/>
  <c r="BE94" i="12"/>
  <c r="BA94" i="12"/>
  <c r="AX94" i="12"/>
  <c r="AS94" i="12"/>
  <c r="AO94" i="12"/>
  <c r="AL94" i="12"/>
  <c r="AG94" i="12"/>
  <c r="AC94" i="12"/>
  <c r="Z94" i="12"/>
  <c r="U94" i="12"/>
  <c r="Q94" i="12"/>
  <c r="N94" i="12"/>
  <c r="I94" i="12"/>
  <c r="E94" i="12"/>
  <c r="B94" i="12"/>
  <c r="A94" i="12"/>
  <c r="BB94" i="12" s="1"/>
  <c r="BE93" i="12"/>
  <c r="AY93" i="12"/>
  <c r="AP93" i="12"/>
  <c r="AG93" i="12"/>
  <c r="AA93" i="12"/>
  <c r="R93" i="12"/>
  <c r="I93" i="12"/>
  <c r="C93" i="12"/>
  <c r="A93" i="12"/>
  <c r="BB93" i="12" s="1"/>
  <c r="BD92" i="12"/>
  <c r="AX92" i="12"/>
  <c r="AR92" i="12"/>
  <c r="AL92" i="12"/>
  <c r="AF92" i="12"/>
  <c r="Z92" i="12"/>
  <c r="T92" i="12"/>
  <c r="N92" i="12"/>
  <c r="H92" i="12"/>
  <c r="B92" i="12"/>
  <c r="A92" i="12"/>
  <c r="BB92" i="12" s="1"/>
  <c r="BE91" i="12"/>
  <c r="AY91" i="12"/>
  <c r="AP91" i="12"/>
  <c r="AG91" i="12"/>
  <c r="AA91" i="12"/>
  <c r="R91" i="12"/>
  <c r="I91" i="12"/>
  <c r="C91" i="12"/>
  <c r="A91" i="12"/>
  <c r="BB91" i="12" s="1"/>
  <c r="BE90" i="12"/>
  <c r="BA90" i="12"/>
  <c r="AX90" i="12"/>
  <c r="AS90" i="12"/>
  <c r="AO90" i="12"/>
  <c r="AL90" i="12"/>
  <c r="AG90" i="12"/>
  <c r="AC90" i="12"/>
  <c r="Z90" i="12"/>
  <c r="U90" i="12"/>
  <c r="Q90" i="12"/>
  <c r="N90" i="12"/>
  <c r="I90" i="12"/>
  <c r="E90" i="12"/>
  <c r="B90" i="12"/>
  <c r="A90" i="12"/>
  <c r="BB90" i="12" s="1"/>
  <c r="BE89" i="12"/>
  <c r="AS89" i="12"/>
  <c r="AJ89" i="12"/>
  <c r="Z89" i="12"/>
  <c r="N89" i="12"/>
  <c r="C89" i="12"/>
  <c r="A89" i="12"/>
  <c r="A88" i="12"/>
  <c r="BB88" i="12" s="1"/>
  <c r="A87" i="12"/>
  <c r="AY86" i="12"/>
  <c r="AR86" i="12"/>
  <c r="AI86" i="12"/>
  <c r="AA86" i="12"/>
  <c r="T86" i="12"/>
  <c r="K86" i="12"/>
  <c r="C86" i="12"/>
  <c r="A86" i="12"/>
  <c r="BB85" i="12"/>
  <c r="AL85" i="12"/>
  <c r="U85" i="12"/>
  <c r="F85" i="12"/>
  <c r="A85" i="12"/>
  <c r="A84" i="12"/>
  <c r="BB84" i="12" s="1"/>
  <c r="BB83" i="12"/>
  <c r="AU83" i="12"/>
  <c r="AM83" i="12"/>
  <c r="AD83" i="12"/>
  <c r="W83" i="12"/>
  <c r="O83" i="12"/>
  <c r="H83" i="12"/>
  <c r="B83" i="12"/>
  <c r="A83" i="12"/>
  <c r="AY83" i="12" s="1"/>
  <c r="A82" i="12"/>
  <c r="AY81" i="12"/>
  <c r="AR81" i="12"/>
  <c r="AI81" i="12"/>
  <c r="AA81" i="12"/>
  <c r="T81" i="12"/>
  <c r="K81" i="12"/>
  <c r="C81" i="12"/>
  <c r="A81" i="12"/>
  <c r="A80" i="12"/>
  <c r="BB80" i="12" s="1"/>
  <c r="BD79" i="12"/>
  <c r="AX79" i="12"/>
  <c r="AR79" i="12"/>
  <c r="AL79" i="12"/>
  <c r="AF79" i="12"/>
  <c r="Z79" i="12"/>
  <c r="T79" i="12"/>
  <c r="N79" i="12"/>
  <c r="H79" i="12"/>
  <c r="B79" i="12"/>
  <c r="A79" i="12"/>
  <c r="BE79" i="12" s="1"/>
  <c r="A78" i="12"/>
  <c r="AY77" i="12"/>
  <c r="AR77" i="12"/>
  <c r="AI77" i="12"/>
  <c r="AA77" i="12"/>
  <c r="T77" i="12"/>
  <c r="K77" i="12"/>
  <c r="C77" i="12"/>
  <c r="A77" i="12"/>
  <c r="A76" i="12"/>
  <c r="BE76" i="12" s="1"/>
  <c r="BD75" i="12"/>
  <c r="AX75" i="12"/>
  <c r="AR75" i="12"/>
  <c r="AL75" i="12"/>
  <c r="AF75" i="12"/>
  <c r="Z75" i="12"/>
  <c r="T75" i="12"/>
  <c r="N75" i="12"/>
  <c r="H75" i="12"/>
  <c r="B75" i="12"/>
  <c r="A75" i="12"/>
  <c r="BE75" i="12" s="1"/>
  <c r="A74" i="12"/>
  <c r="AY73" i="12"/>
  <c r="AR73" i="12"/>
  <c r="AI73" i="12"/>
  <c r="AA73" i="12"/>
  <c r="T73" i="12"/>
  <c r="K73" i="12"/>
  <c r="C73" i="12"/>
  <c r="A73" i="12"/>
  <c r="A72" i="12"/>
  <c r="BE72" i="12" s="1"/>
  <c r="BD71" i="12"/>
  <c r="AX71" i="12"/>
  <c r="AR71" i="12"/>
  <c r="AL71" i="12"/>
  <c r="AF71" i="12"/>
  <c r="Z71" i="12"/>
  <c r="T71" i="12"/>
  <c r="N71" i="12"/>
  <c r="H71" i="12"/>
  <c r="B71" i="12"/>
  <c r="A71" i="12"/>
  <c r="BE71" i="12" s="1"/>
  <c r="A70" i="12"/>
  <c r="AY69" i="12"/>
  <c r="AR69" i="12"/>
  <c r="AI69" i="12"/>
  <c r="AA69" i="12"/>
  <c r="T69" i="12"/>
  <c r="K69" i="12"/>
  <c r="C69" i="12"/>
  <c r="A69" i="12"/>
  <c r="A68" i="12"/>
  <c r="BE68" i="12" s="1"/>
  <c r="BD67" i="12"/>
  <c r="AX67" i="12"/>
  <c r="AR67" i="12"/>
  <c r="AL67" i="12"/>
  <c r="AF67" i="12"/>
  <c r="Z67" i="12"/>
  <c r="T67" i="12"/>
  <c r="N67" i="12"/>
  <c r="H67" i="12"/>
  <c r="B67" i="12"/>
  <c r="A67" i="12"/>
  <c r="BE67" i="12" s="1"/>
  <c r="A66" i="12"/>
  <c r="AY65" i="12"/>
  <c r="AR65" i="12"/>
  <c r="AI65" i="12"/>
  <c r="AA65" i="12"/>
  <c r="T65" i="12"/>
  <c r="K65" i="12"/>
  <c r="C65" i="12"/>
  <c r="A65" i="12"/>
  <c r="A64" i="12"/>
  <c r="BE64" i="12" s="1"/>
  <c r="A63" i="12"/>
  <c r="A62" i="12"/>
  <c r="BB62" i="12" s="1"/>
  <c r="BE61" i="12"/>
  <c r="BA61" i="12"/>
  <c r="AX61" i="12"/>
  <c r="AS61" i="12"/>
  <c r="AO61" i="12"/>
  <c r="AL61" i="12"/>
  <c r="AG61" i="12"/>
  <c r="AC61" i="12"/>
  <c r="Z61" i="12"/>
  <c r="U61" i="12"/>
  <c r="Q61" i="12"/>
  <c r="N61" i="12"/>
  <c r="I61" i="12"/>
  <c r="E61" i="12"/>
  <c r="B61" i="12"/>
  <c r="A61" i="12"/>
  <c r="BB61" i="12" s="1"/>
  <c r="A60" i="12"/>
  <c r="AX59" i="12"/>
  <c r="AP59" i="12"/>
  <c r="AI59" i="12"/>
  <c r="Z59" i="12"/>
  <c r="R59" i="12"/>
  <c r="K59" i="12"/>
  <c r="B59" i="12"/>
  <c r="A59" i="12"/>
  <c r="BB59" i="12" s="1"/>
  <c r="A58" i="12"/>
  <c r="A57" i="12"/>
  <c r="A56" i="12"/>
  <c r="BB56" i="12" s="1"/>
  <c r="BB55" i="12"/>
  <c r="AL55" i="12"/>
  <c r="W55" i="12"/>
  <c r="F55" i="12"/>
  <c r="A55" i="12"/>
  <c r="A54" i="12"/>
  <c r="AY54" i="12" s="1"/>
  <c r="BD53" i="12"/>
  <c r="AX53" i="12"/>
  <c r="AR53" i="12"/>
  <c r="AL53" i="12"/>
  <c r="AF53" i="12"/>
  <c r="Z53" i="12"/>
  <c r="T53" i="12"/>
  <c r="N53" i="12"/>
  <c r="H53" i="12"/>
  <c r="B53" i="12"/>
  <c r="A53" i="12"/>
  <c r="BE53" i="12" s="1"/>
  <c r="A52" i="12"/>
  <c r="A51" i="12"/>
  <c r="A50" i="12"/>
  <c r="BB50" i="12" s="1"/>
  <c r="BD49" i="12"/>
  <c r="AX49" i="12"/>
  <c r="AR49" i="12"/>
  <c r="AL49" i="12"/>
  <c r="AF49" i="12"/>
  <c r="Z49" i="12"/>
  <c r="T49" i="12"/>
  <c r="N49" i="12"/>
  <c r="H49" i="12"/>
  <c r="B49" i="12"/>
  <c r="A49" i="12"/>
  <c r="BE49" i="12" s="1"/>
  <c r="A48" i="12"/>
  <c r="BA47" i="12"/>
  <c r="AO47" i="12"/>
  <c r="AC47" i="12"/>
  <c r="Q47" i="12"/>
  <c r="E47" i="12"/>
  <c r="A47" i="12"/>
  <c r="A46" i="12"/>
  <c r="BB46" i="12" s="1"/>
  <c r="AX45" i="12"/>
  <c r="AL45" i="12"/>
  <c r="Z45" i="12"/>
  <c r="N45" i="12"/>
  <c r="C45" i="12"/>
  <c r="A45" i="12"/>
  <c r="A44" i="12"/>
  <c r="BE44" i="12" s="1"/>
  <c r="BD43" i="12"/>
  <c r="AX43" i="12"/>
  <c r="AR43" i="12"/>
  <c r="AL43" i="12"/>
  <c r="AF43" i="12"/>
  <c r="Z43" i="12"/>
  <c r="T43" i="12"/>
  <c r="N43" i="12"/>
  <c r="H43" i="12"/>
  <c r="B43" i="12"/>
  <c r="A43" i="12"/>
  <c r="BB43" i="12" s="1"/>
  <c r="A42" i="12"/>
  <c r="BA41" i="12"/>
  <c r="AU41" i="12"/>
  <c r="AO41" i="12"/>
  <c r="AI41" i="12"/>
  <c r="AC41" i="12"/>
  <c r="W41" i="12"/>
  <c r="Q41" i="12"/>
  <c r="K41" i="12"/>
  <c r="E41" i="12"/>
  <c r="B41" i="12"/>
  <c r="A41" i="12"/>
  <c r="BE41" i="12" s="1"/>
  <c r="A40" i="12"/>
  <c r="A39" i="12"/>
  <c r="A38" i="12"/>
  <c r="BB38" i="12" s="1"/>
  <c r="A37" i="12"/>
  <c r="A36" i="12"/>
  <c r="BE36" i="12" s="1"/>
  <c r="BD35" i="12"/>
  <c r="AX35" i="12"/>
  <c r="AR35" i="12"/>
  <c r="AL35" i="12"/>
  <c r="AF35" i="12"/>
  <c r="Z35" i="12"/>
  <c r="T35" i="12"/>
  <c r="N35" i="12"/>
  <c r="H35" i="12"/>
  <c r="B35" i="12"/>
  <c r="A35" i="12"/>
  <c r="BB35" i="12" s="1"/>
  <c r="A34" i="12"/>
  <c r="BB34" i="12" s="1"/>
  <c r="BA33" i="12"/>
  <c r="AO33" i="12"/>
  <c r="AC33" i="12"/>
  <c r="Q33" i="12"/>
  <c r="E33" i="12"/>
  <c r="A33" i="12"/>
  <c r="A32" i="12"/>
  <c r="AG32" i="12" s="1"/>
  <c r="AX31" i="12"/>
  <c r="AL31" i="12"/>
  <c r="Z31" i="12"/>
  <c r="N31" i="12"/>
  <c r="C31" i="12"/>
  <c r="A31" i="12"/>
  <c r="A30" i="12"/>
  <c r="BE30" i="12" s="1"/>
  <c r="BD29" i="12"/>
  <c r="AX29" i="12"/>
  <c r="AR29" i="12"/>
  <c r="AL29" i="12"/>
  <c r="AF29" i="12"/>
  <c r="Z29" i="12"/>
  <c r="T29" i="12"/>
  <c r="N29" i="12"/>
  <c r="H29" i="12"/>
  <c r="B29" i="12"/>
  <c r="A29" i="12"/>
  <c r="BE29" i="12" s="1"/>
  <c r="A28" i="12"/>
  <c r="BE28" i="12" s="1"/>
  <c r="A27" i="12"/>
  <c r="A26" i="12"/>
  <c r="BE26" i="12" s="1"/>
  <c r="BD25" i="12"/>
  <c r="AX25" i="12"/>
  <c r="AR25" i="12"/>
  <c r="AL25" i="12"/>
  <c r="AF25" i="12"/>
  <c r="Z25" i="12"/>
  <c r="T25" i="12"/>
  <c r="N25" i="12"/>
  <c r="H25" i="12"/>
  <c r="B25" i="12"/>
  <c r="A25" i="12"/>
  <c r="BE25" i="12" s="1"/>
  <c r="A24" i="12"/>
  <c r="BE24" i="12" s="1"/>
  <c r="BA23" i="12"/>
  <c r="AO23" i="12"/>
  <c r="AC23" i="12"/>
  <c r="Q23" i="12"/>
  <c r="E23" i="12"/>
  <c r="A23" i="12"/>
  <c r="A22" i="12"/>
  <c r="BE22" i="12" s="1"/>
  <c r="BD21" i="12"/>
  <c r="AX21" i="12"/>
  <c r="AR21" i="12"/>
  <c r="AL21" i="12"/>
  <c r="AF21" i="12"/>
  <c r="Z21" i="12"/>
  <c r="T21" i="12"/>
  <c r="N21" i="12"/>
  <c r="H21" i="12"/>
  <c r="B21" i="12"/>
  <c r="A21" i="12"/>
  <c r="BE21" i="12" s="1"/>
  <c r="A20" i="12"/>
  <c r="BE20" i="12" s="1"/>
  <c r="A19" i="12"/>
  <c r="A18" i="12"/>
  <c r="BE18" i="12" s="1"/>
  <c r="A17" i="12"/>
  <c r="A16" i="12"/>
  <c r="BE16" i="12" s="1"/>
  <c r="BD15" i="12"/>
  <c r="AX15" i="12"/>
  <c r="AR15" i="12"/>
  <c r="AL15" i="12"/>
  <c r="AF15" i="12"/>
  <c r="Z15" i="12"/>
  <c r="T15" i="12"/>
  <c r="N15" i="12"/>
  <c r="H15" i="12"/>
  <c r="B15" i="12"/>
  <c r="A15" i="12"/>
  <c r="BB15" i="12" s="1"/>
  <c r="A14" i="12"/>
  <c r="BE14" i="12" s="1"/>
  <c r="BA13" i="12"/>
  <c r="AO13" i="12"/>
  <c r="AC13" i="12"/>
  <c r="Q13" i="12"/>
  <c r="E13" i="12"/>
  <c r="A13" i="12"/>
  <c r="A12" i="12"/>
  <c r="BE12" i="12" s="1"/>
  <c r="BD11" i="12"/>
  <c r="AX11" i="12"/>
  <c r="AR11" i="12"/>
  <c r="AL11" i="12"/>
  <c r="AF11" i="12"/>
  <c r="Z11" i="12"/>
  <c r="T11" i="12"/>
  <c r="N11" i="12"/>
  <c r="H11" i="12"/>
  <c r="B11" i="12"/>
  <c r="A11" i="12"/>
  <c r="BB11" i="12" s="1"/>
  <c r="A10" i="12"/>
  <c r="BE10" i="12" s="1"/>
  <c r="A9" i="12"/>
  <c r="A8" i="12"/>
  <c r="BE8" i="12" s="1"/>
  <c r="BD7" i="12"/>
  <c r="AX7" i="12"/>
  <c r="AR7" i="12"/>
  <c r="AL7" i="12"/>
  <c r="AF7" i="12"/>
  <c r="Z7" i="12"/>
  <c r="T7" i="12"/>
  <c r="N7" i="12"/>
  <c r="H7" i="12"/>
  <c r="B7" i="12"/>
  <c r="A7" i="12"/>
  <c r="BB7" i="12" s="1"/>
  <c r="A6" i="12"/>
  <c r="BE6" i="12" s="1"/>
  <c r="BA5" i="12"/>
  <c r="AO5" i="12"/>
  <c r="AC5" i="12"/>
  <c r="Q5" i="12"/>
  <c r="E5" i="12"/>
  <c r="A5" i="12"/>
  <c r="A4" i="12"/>
  <c r="BE4" i="12" s="1"/>
  <c r="BF21" i="12"/>
  <c r="BF25" i="12"/>
  <c r="BF29" i="12"/>
  <c r="BF33" i="12"/>
  <c r="BF35" i="12"/>
  <c r="BF37" i="12"/>
  <c r="BF38" i="12"/>
  <c r="BF39" i="12"/>
  <c r="BF41" i="12"/>
  <c r="BF43" i="12"/>
  <c r="BF44" i="12"/>
  <c r="BF45" i="12"/>
  <c r="BF46" i="12"/>
  <c r="BF47" i="12"/>
  <c r="BF49" i="12"/>
  <c r="BF50" i="12"/>
  <c r="BF53" i="12"/>
  <c r="BF54" i="12"/>
  <c r="BF55" i="12"/>
  <c r="BF56" i="12"/>
  <c r="BF57" i="12"/>
  <c r="BF59" i="12"/>
  <c r="BF61" i="12"/>
  <c r="BF62" i="12"/>
  <c r="BF63" i="12"/>
  <c r="BF64" i="12"/>
  <c r="BF65" i="12"/>
  <c r="BF67" i="12"/>
  <c r="BF68" i="12"/>
  <c r="BF69" i="12"/>
  <c r="BF71" i="12"/>
  <c r="BF72" i="12"/>
  <c r="BF73" i="12"/>
  <c r="BF75" i="12"/>
  <c r="BF76" i="12"/>
  <c r="BF77" i="12"/>
  <c r="BF79" i="12"/>
  <c r="BF80" i="12"/>
  <c r="BF81" i="12"/>
  <c r="BF83" i="12"/>
  <c r="BF84" i="12"/>
  <c r="BF85" i="12"/>
  <c r="BF87" i="12"/>
  <c r="BF88" i="12"/>
  <c r="BF89" i="12"/>
  <c r="BF90" i="12"/>
  <c r="BF91" i="12"/>
  <c r="BF92" i="12"/>
  <c r="BF93" i="12"/>
  <c r="BF94" i="12"/>
  <c r="BF95" i="12"/>
  <c r="BF98" i="12"/>
  <c r="BF99" i="12"/>
  <c r="BF100" i="12"/>
  <c r="BF101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3" i="12"/>
  <c r="BF124" i="12"/>
  <c r="BF125" i="12"/>
  <c r="BF126" i="12"/>
  <c r="BF127" i="12"/>
  <c r="BF128" i="12"/>
  <c r="BF131" i="12"/>
  <c r="BF133" i="12"/>
  <c r="BF134" i="12"/>
  <c r="BF135" i="12"/>
  <c r="BF136" i="12"/>
  <c r="BF137" i="12"/>
  <c r="BF138" i="12"/>
  <c r="BF139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7" i="12"/>
  <c r="BF198" i="12"/>
  <c r="BF199" i="12"/>
  <c r="BF200" i="12"/>
  <c r="BC21" i="12"/>
  <c r="BC22" i="12"/>
  <c r="BC24" i="12"/>
  <c r="BC25" i="12"/>
  <c r="BC26" i="12"/>
  <c r="BC29" i="12"/>
  <c r="BC30" i="12"/>
  <c r="BC32" i="12"/>
  <c r="BC34" i="12"/>
  <c r="BC35" i="12"/>
  <c r="BC36" i="12"/>
  <c r="BC38" i="12"/>
  <c r="BC41" i="12"/>
  <c r="BC43" i="12"/>
  <c r="BC44" i="12"/>
  <c r="BC46" i="12"/>
  <c r="BC48" i="12"/>
  <c r="BC49" i="12"/>
  <c r="BC50" i="12"/>
  <c r="BC52" i="12"/>
  <c r="BC53" i="12"/>
  <c r="BC54" i="12"/>
  <c r="BC56" i="12"/>
  <c r="BC58" i="12"/>
  <c r="BC59" i="12"/>
  <c r="BC60" i="12"/>
  <c r="BC61" i="12"/>
  <c r="BC62" i="12"/>
  <c r="BC64" i="12"/>
  <c r="BC66" i="12"/>
  <c r="BC67" i="12"/>
  <c r="BC68" i="12"/>
  <c r="BC71" i="12"/>
  <c r="BC72" i="12"/>
  <c r="BC74" i="12"/>
  <c r="BC75" i="12"/>
  <c r="BC76" i="12"/>
  <c r="BC77" i="12"/>
  <c r="BC78" i="12"/>
  <c r="BC79" i="12"/>
  <c r="BC80" i="12"/>
  <c r="BC81" i="12"/>
  <c r="BC82" i="12"/>
  <c r="BC83" i="12"/>
  <c r="BC84" i="12"/>
  <c r="BC85" i="12"/>
  <c r="BC86" i="12"/>
  <c r="BC88" i="12"/>
  <c r="BC89" i="12"/>
  <c r="BC90" i="12"/>
  <c r="BC91" i="12"/>
  <c r="BC92" i="12"/>
  <c r="BC93" i="12"/>
  <c r="BC94" i="12"/>
  <c r="BC95" i="12"/>
  <c r="BC96" i="12"/>
  <c r="BC98" i="12"/>
  <c r="BC99" i="12"/>
  <c r="BC100" i="12"/>
  <c r="BC101" i="12"/>
  <c r="BC102" i="12"/>
  <c r="BC103" i="12"/>
  <c r="BC104" i="12"/>
  <c r="BC105" i="12"/>
  <c r="BC106" i="12"/>
  <c r="BC107" i="12"/>
  <c r="BC108" i="12"/>
  <c r="BC109" i="12"/>
  <c r="BC110" i="12"/>
  <c r="BC111" i="12"/>
  <c r="BC112" i="12"/>
  <c r="BC113" i="12"/>
  <c r="BC114" i="12"/>
  <c r="BC115" i="12"/>
  <c r="BC116" i="12"/>
  <c r="BC117" i="12"/>
  <c r="BC118" i="12"/>
  <c r="BC120" i="12"/>
  <c r="BC121" i="12"/>
  <c r="BC122" i="12"/>
  <c r="BC123" i="12"/>
  <c r="BC124" i="12"/>
  <c r="BC125" i="12"/>
  <c r="BC126" i="12"/>
  <c r="BC127" i="12"/>
  <c r="BC128" i="12"/>
  <c r="BC130" i="12"/>
  <c r="BC131" i="12"/>
  <c r="BC132" i="12"/>
  <c r="BC133" i="12"/>
  <c r="BC134" i="12"/>
  <c r="BC135" i="12"/>
  <c r="BC136" i="12"/>
  <c r="BC137" i="12"/>
  <c r="BC138" i="12"/>
  <c r="BC139" i="12"/>
  <c r="BC140" i="12"/>
  <c r="BC141" i="12"/>
  <c r="BC142" i="12"/>
  <c r="BC143" i="12"/>
  <c r="BC144" i="12"/>
  <c r="BC145" i="12"/>
  <c r="BC146" i="12"/>
  <c r="BC147" i="12"/>
  <c r="BC148" i="12"/>
  <c r="BC149" i="12"/>
  <c r="BC150" i="12"/>
  <c r="BC152" i="12"/>
  <c r="BC153" i="12"/>
  <c r="BC154" i="12"/>
  <c r="BC155" i="12"/>
  <c r="BC156" i="12"/>
  <c r="BC157" i="12"/>
  <c r="BC158" i="12"/>
  <c r="BC159" i="12"/>
  <c r="BC160" i="12"/>
  <c r="BC161" i="12"/>
  <c r="BC162" i="12"/>
  <c r="BC163" i="12"/>
  <c r="BC164" i="12"/>
  <c r="BC165" i="12"/>
  <c r="BC166" i="12"/>
  <c r="BC167" i="12"/>
  <c r="BC168" i="12"/>
  <c r="BC169" i="12"/>
  <c r="BC170" i="12"/>
  <c r="BC171" i="12"/>
  <c r="BC172" i="12"/>
  <c r="BC173" i="12"/>
  <c r="BC174" i="12"/>
  <c r="BC176" i="12"/>
  <c r="BC177" i="12"/>
  <c r="BC178" i="12"/>
  <c r="BC179" i="12"/>
  <c r="BC180" i="12"/>
  <c r="BC181" i="12"/>
  <c r="BC182" i="12"/>
  <c r="BC183" i="12"/>
  <c r="BC184" i="12"/>
  <c r="BC185" i="12"/>
  <c r="BC186" i="12"/>
  <c r="BC187" i="12"/>
  <c r="BC188" i="12"/>
  <c r="BC189" i="12"/>
  <c r="BC190" i="12"/>
  <c r="BC191" i="12"/>
  <c r="BC192" i="12"/>
  <c r="BC193" i="12"/>
  <c r="BC194" i="12"/>
  <c r="BC195" i="12"/>
  <c r="BC196" i="12"/>
  <c r="BC197" i="12"/>
  <c r="BC198" i="12"/>
  <c r="BC199" i="12"/>
  <c r="BC200" i="12"/>
  <c r="AZ20" i="12"/>
  <c r="AZ21" i="12"/>
  <c r="AZ22" i="12"/>
  <c r="AZ23" i="12"/>
  <c r="AZ24" i="12"/>
  <c r="AZ25" i="12"/>
  <c r="AZ26" i="12"/>
  <c r="AZ28" i="12"/>
  <c r="AZ29" i="12"/>
  <c r="AZ30" i="12"/>
  <c r="AZ31" i="12"/>
  <c r="AZ32" i="12"/>
  <c r="AZ33" i="12"/>
  <c r="AZ34" i="12"/>
  <c r="AZ35" i="12"/>
  <c r="AZ36" i="12"/>
  <c r="AZ38" i="12"/>
  <c r="AZ40" i="12"/>
  <c r="AZ41" i="12"/>
  <c r="AZ42" i="12"/>
  <c r="AZ43" i="12"/>
  <c r="AZ44" i="12"/>
  <c r="AZ45" i="12"/>
  <c r="AZ46" i="12"/>
  <c r="AZ47" i="12"/>
  <c r="AZ48" i="12"/>
  <c r="AZ49" i="12"/>
  <c r="AZ50" i="12"/>
  <c r="AZ52" i="12"/>
  <c r="AZ53" i="12"/>
  <c r="AZ54" i="12"/>
  <c r="AZ55" i="12"/>
  <c r="AZ56" i="12"/>
  <c r="AZ58" i="12"/>
  <c r="AZ59" i="12"/>
  <c r="AZ60" i="12"/>
  <c r="AZ61" i="12"/>
  <c r="AZ62" i="12"/>
  <c r="AZ64" i="12"/>
  <c r="AZ65" i="12"/>
  <c r="AZ66" i="12"/>
  <c r="AZ67" i="12"/>
  <c r="AZ68" i="12"/>
  <c r="AZ69" i="12"/>
  <c r="AZ70" i="12"/>
  <c r="AZ71" i="12"/>
  <c r="AZ72" i="12"/>
  <c r="AZ73" i="12"/>
  <c r="AZ74" i="12"/>
  <c r="AZ75" i="12"/>
  <c r="AZ76" i="12"/>
  <c r="AZ77" i="12"/>
  <c r="AZ78" i="12"/>
  <c r="AZ79" i="12"/>
  <c r="AZ80" i="12"/>
  <c r="AZ81" i="12"/>
  <c r="AZ82" i="12"/>
  <c r="AZ83" i="12"/>
  <c r="AZ84" i="12"/>
  <c r="AZ85" i="12"/>
  <c r="AZ86" i="12"/>
  <c r="AZ88" i="12"/>
  <c r="AZ89" i="12"/>
  <c r="AZ90" i="12"/>
  <c r="AZ91" i="12"/>
  <c r="AZ92" i="12"/>
  <c r="AZ93" i="12"/>
  <c r="AZ94" i="12"/>
  <c r="AZ95" i="12"/>
  <c r="AZ96" i="12"/>
  <c r="AZ98" i="12"/>
  <c r="AZ99" i="12"/>
  <c r="AZ100" i="12"/>
  <c r="AZ101" i="12"/>
  <c r="AZ102" i="12"/>
  <c r="AZ103" i="12"/>
  <c r="AZ104" i="12"/>
  <c r="AZ105" i="12"/>
  <c r="AZ106" i="12"/>
  <c r="AZ107" i="12"/>
  <c r="AZ108" i="12"/>
  <c r="AZ109" i="12"/>
  <c r="AZ110" i="12"/>
  <c r="AZ111" i="12"/>
  <c r="AZ112" i="12"/>
  <c r="AZ113" i="12"/>
  <c r="AZ114" i="12"/>
  <c r="AZ115" i="12"/>
  <c r="AZ116" i="12"/>
  <c r="AZ117" i="12"/>
  <c r="AZ118" i="12"/>
  <c r="AZ120" i="12"/>
  <c r="AZ121" i="12"/>
  <c r="AZ122" i="12"/>
  <c r="AZ123" i="12"/>
  <c r="AZ124" i="12"/>
  <c r="AZ125" i="12"/>
  <c r="AZ126" i="12"/>
  <c r="AZ127" i="12"/>
  <c r="AZ128" i="12"/>
  <c r="AZ130" i="12"/>
  <c r="AZ131" i="12"/>
  <c r="AZ132" i="12"/>
  <c r="AZ133" i="12"/>
  <c r="AZ134" i="12"/>
  <c r="AZ135" i="12"/>
  <c r="AZ136" i="12"/>
  <c r="AZ137" i="12"/>
  <c r="AZ138" i="12"/>
  <c r="AZ139" i="12"/>
  <c r="AZ140" i="12"/>
  <c r="AZ141" i="12"/>
  <c r="AZ142" i="12"/>
  <c r="AZ143" i="12"/>
  <c r="AZ144" i="12"/>
  <c r="AZ145" i="12"/>
  <c r="AZ146" i="12"/>
  <c r="AZ147" i="12"/>
  <c r="AZ148" i="12"/>
  <c r="AZ149" i="12"/>
  <c r="AZ150" i="12"/>
  <c r="AZ152" i="12"/>
  <c r="AZ153" i="12"/>
  <c r="AZ154" i="12"/>
  <c r="AZ155" i="12"/>
  <c r="AZ156" i="12"/>
  <c r="AZ157" i="12"/>
  <c r="AZ158" i="12"/>
  <c r="AZ159" i="12"/>
  <c r="AZ160" i="12"/>
  <c r="AZ161" i="12"/>
  <c r="AZ162" i="12"/>
  <c r="AZ163" i="12"/>
  <c r="AZ164" i="12"/>
  <c r="AZ165" i="12"/>
  <c r="AZ166" i="12"/>
  <c r="AZ167" i="12"/>
  <c r="AZ168" i="12"/>
  <c r="AZ169" i="12"/>
  <c r="AZ170" i="12"/>
  <c r="AZ171" i="12"/>
  <c r="AZ172" i="12"/>
  <c r="AZ173" i="12"/>
  <c r="AZ174" i="12"/>
  <c r="AZ176" i="12"/>
  <c r="AZ177" i="12"/>
  <c r="AZ178" i="12"/>
  <c r="AZ179" i="12"/>
  <c r="AZ180" i="12"/>
  <c r="AZ181" i="12"/>
  <c r="AZ182" i="12"/>
  <c r="AZ183" i="12"/>
  <c r="AZ184" i="12"/>
  <c r="AZ185" i="12"/>
  <c r="AZ186" i="12"/>
  <c r="AZ187" i="12"/>
  <c r="AZ188" i="12"/>
  <c r="AZ189" i="12"/>
  <c r="AZ190" i="12"/>
  <c r="AZ191" i="12"/>
  <c r="AZ192" i="12"/>
  <c r="AZ193" i="12"/>
  <c r="AZ194" i="12"/>
  <c r="AZ195" i="12"/>
  <c r="AZ196" i="12"/>
  <c r="AZ197" i="12"/>
  <c r="AZ198" i="12"/>
  <c r="AZ199" i="12"/>
  <c r="AZ200" i="12"/>
  <c r="AW21" i="12"/>
  <c r="AW22" i="12"/>
  <c r="AW23" i="12"/>
  <c r="AW24" i="12"/>
  <c r="AW25" i="12"/>
  <c r="AW26" i="12"/>
  <c r="AW27" i="12"/>
  <c r="AW29" i="12"/>
  <c r="AW30" i="12"/>
  <c r="AW31" i="12"/>
  <c r="AW32" i="12"/>
  <c r="AW33" i="12"/>
  <c r="AW34" i="12"/>
  <c r="AW35" i="12"/>
  <c r="AW36" i="12"/>
  <c r="AW37" i="12"/>
  <c r="AW38" i="12"/>
  <c r="AW39" i="12"/>
  <c r="AW41" i="12"/>
  <c r="AW43" i="12"/>
  <c r="AW44" i="12"/>
  <c r="AW45" i="12"/>
  <c r="AW46" i="12"/>
  <c r="AW47" i="12"/>
  <c r="AW48" i="12"/>
  <c r="AW49" i="12"/>
  <c r="AW50" i="12"/>
  <c r="AW51" i="12"/>
  <c r="AW53" i="12"/>
  <c r="AW54" i="12"/>
  <c r="AW55" i="12"/>
  <c r="AW56" i="12"/>
  <c r="AW57" i="12"/>
  <c r="AW58" i="12"/>
  <c r="AW59" i="12"/>
  <c r="AW61" i="12"/>
  <c r="AW62" i="12"/>
  <c r="AW63" i="12"/>
  <c r="AW64" i="12"/>
  <c r="AW65" i="12"/>
  <c r="AW67" i="12"/>
  <c r="AW68" i="12"/>
  <c r="AW69" i="12"/>
  <c r="AW71" i="12"/>
  <c r="AW72" i="12"/>
  <c r="AW73" i="12"/>
  <c r="AW75" i="12"/>
  <c r="AW76" i="12"/>
  <c r="AW77" i="12"/>
  <c r="AW79" i="12"/>
  <c r="AW80" i="12"/>
  <c r="AW81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7" i="12"/>
  <c r="AW98" i="12"/>
  <c r="AW99" i="12"/>
  <c r="AW100" i="12"/>
  <c r="AW101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7" i="12"/>
  <c r="AW198" i="12"/>
  <c r="AW199" i="12"/>
  <c r="AW200" i="12"/>
  <c r="AT20" i="12"/>
  <c r="AT21" i="12"/>
  <c r="AT22" i="12"/>
  <c r="AT23" i="12"/>
  <c r="AT24" i="12"/>
  <c r="AT25" i="12"/>
  <c r="AT26" i="12"/>
  <c r="AT28" i="12"/>
  <c r="AT29" i="12"/>
  <c r="AT30" i="12"/>
  <c r="AT31" i="12"/>
  <c r="AT32" i="12"/>
  <c r="AT33" i="12"/>
  <c r="AT34" i="12"/>
  <c r="AT35" i="12"/>
  <c r="AT36" i="12"/>
  <c r="AT38" i="12"/>
  <c r="AT40" i="12"/>
  <c r="AT41" i="12"/>
  <c r="AT42" i="12"/>
  <c r="AT43" i="12"/>
  <c r="AT44" i="12"/>
  <c r="AT45" i="12"/>
  <c r="AT46" i="12"/>
  <c r="AT47" i="12"/>
  <c r="AT48" i="12"/>
  <c r="AT49" i="12"/>
  <c r="AT50" i="12"/>
  <c r="AT52" i="12"/>
  <c r="AT53" i="12"/>
  <c r="AT54" i="12"/>
  <c r="AT55" i="12"/>
  <c r="AT56" i="12"/>
  <c r="AT58" i="12"/>
  <c r="AT59" i="12"/>
  <c r="AT60" i="12"/>
  <c r="AT61" i="12"/>
  <c r="AT62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8" i="12"/>
  <c r="AT89" i="12"/>
  <c r="AT90" i="12"/>
  <c r="AT91" i="12"/>
  <c r="AT92" i="12"/>
  <c r="AT93" i="12"/>
  <c r="AT94" i="12"/>
  <c r="AT95" i="12"/>
  <c r="AT96" i="12"/>
  <c r="AT98" i="12"/>
  <c r="AT99" i="12"/>
  <c r="AT100" i="12"/>
  <c r="AT101" i="12"/>
  <c r="AT102" i="12"/>
  <c r="AT103" i="12"/>
  <c r="AT104" i="12"/>
  <c r="AT105" i="12"/>
  <c r="AT106" i="12"/>
  <c r="AT107" i="12"/>
  <c r="AT108" i="12"/>
  <c r="AT109" i="12"/>
  <c r="AT110" i="12"/>
  <c r="AT111" i="12"/>
  <c r="AT112" i="12"/>
  <c r="AT113" i="12"/>
  <c r="AT114" i="12"/>
  <c r="AT115" i="12"/>
  <c r="AT116" i="12"/>
  <c r="AT117" i="12"/>
  <c r="AT118" i="12"/>
  <c r="AT120" i="12"/>
  <c r="AT121" i="12"/>
  <c r="AT122" i="12"/>
  <c r="AT123" i="12"/>
  <c r="AT124" i="12"/>
  <c r="AT125" i="12"/>
  <c r="AT126" i="12"/>
  <c r="AT127" i="12"/>
  <c r="AT128" i="12"/>
  <c r="AT130" i="12"/>
  <c r="AT131" i="12"/>
  <c r="AT132" i="12"/>
  <c r="AT133" i="12"/>
  <c r="AT134" i="12"/>
  <c r="AT135" i="12"/>
  <c r="AT136" i="12"/>
  <c r="AT137" i="12"/>
  <c r="AT138" i="12"/>
  <c r="AT139" i="12"/>
  <c r="AT140" i="12"/>
  <c r="AT141" i="12"/>
  <c r="AT142" i="12"/>
  <c r="AT143" i="12"/>
  <c r="AT144" i="12"/>
  <c r="AT145" i="12"/>
  <c r="AT146" i="12"/>
  <c r="AT147" i="12"/>
  <c r="AT148" i="12"/>
  <c r="AT149" i="12"/>
  <c r="AT150" i="12"/>
  <c r="AT152" i="12"/>
  <c r="AT153" i="12"/>
  <c r="AT154" i="12"/>
  <c r="AT155" i="12"/>
  <c r="AT156" i="12"/>
  <c r="AT157" i="12"/>
  <c r="AT158" i="12"/>
  <c r="AT159" i="12"/>
  <c r="AT160" i="12"/>
  <c r="AT161" i="12"/>
  <c r="AT162" i="12"/>
  <c r="AT163" i="12"/>
  <c r="AT164" i="12"/>
  <c r="AT165" i="12"/>
  <c r="AT166" i="12"/>
  <c r="AT167" i="12"/>
  <c r="AT168" i="12"/>
  <c r="AT169" i="12"/>
  <c r="AT170" i="12"/>
  <c r="AT171" i="12"/>
  <c r="AT172" i="12"/>
  <c r="AT173" i="12"/>
  <c r="AT174" i="12"/>
  <c r="AT176" i="12"/>
  <c r="AT177" i="12"/>
  <c r="AT178" i="12"/>
  <c r="AT179" i="12"/>
  <c r="AT180" i="12"/>
  <c r="AT181" i="12"/>
  <c r="AT182" i="12"/>
  <c r="AT183" i="12"/>
  <c r="AT184" i="12"/>
  <c r="AT185" i="12"/>
  <c r="AT186" i="12"/>
  <c r="AT187" i="12"/>
  <c r="AT188" i="12"/>
  <c r="AT189" i="12"/>
  <c r="AT190" i="12"/>
  <c r="AT191" i="12"/>
  <c r="AT192" i="12"/>
  <c r="AT193" i="12"/>
  <c r="AT194" i="12"/>
  <c r="AT195" i="12"/>
  <c r="AT196" i="12"/>
  <c r="AT197" i="12"/>
  <c r="AT198" i="12"/>
  <c r="AT199" i="12"/>
  <c r="AT200" i="12"/>
  <c r="AQ21" i="12"/>
  <c r="AQ22" i="12"/>
  <c r="AQ23" i="12"/>
  <c r="AQ24" i="12"/>
  <c r="AQ25" i="12"/>
  <c r="AQ26" i="12"/>
  <c r="AQ27" i="12"/>
  <c r="AQ29" i="12"/>
  <c r="AQ30" i="12"/>
  <c r="AQ31" i="12"/>
  <c r="AQ32" i="12"/>
  <c r="AQ33" i="12"/>
  <c r="AQ34" i="12"/>
  <c r="AQ35" i="12"/>
  <c r="AQ36" i="12"/>
  <c r="AQ37" i="12"/>
  <c r="AQ38" i="12"/>
  <c r="AQ39" i="12"/>
  <c r="AQ41" i="12"/>
  <c r="AQ43" i="12"/>
  <c r="AQ44" i="12"/>
  <c r="AQ45" i="12"/>
  <c r="AQ46" i="12"/>
  <c r="AQ47" i="12"/>
  <c r="AQ48" i="12"/>
  <c r="AQ49" i="12"/>
  <c r="AQ50" i="12"/>
  <c r="AQ51" i="12"/>
  <c r="AQ53" i="12"/>
  <c r="AQ54" i="12"/>
  <c r="AQ55" i="12"/>
  <c r="AQ56" i="12"/>
  <c r="AQ57" i="12"/>
  <c r="AQ58" i="12"/>
  <c r="AQ59" i="12"/>
  <c r="AQ61" i="12"/>
  <c r="AQ62" i="12"/>
  <c r="AQ63" i="12"/>
  <c r="AQ64" i="12"/>
  <c r="AQ65" i="12"/>
  <c r="AQ67" i="12"/>
  <c r="AQ68" i="12"/>
  <c r="AQ69" i="12"/>
  <c r="AQ71" i="12"/>
  <c r="AQ72" i="12"/>
  <c r="AQ73" i="12"/>
  <c r="AQ75" i="12"/>
  <c r="AQ76" i="12"/>
  <c r="AQ77" i="12"/>
  <c r="AQ79" i="12"/>
  <c r="AQ80" i="12"/>
  <c r="AQ81" i="12"/>
  <c r="AQ83" i="12"/>
  <c r="AQ84" i="12"/>
  <c r="AQ85" i="12"/>
  <c r="AQ86" i="12"/>
  <c r="AQ87" i="12"/>
  <c r="AQ88" i="12"/>
  <c r="AQ89" i="12"/>
  <c r="AQ90" i="12"/>
  <c r="AQ91" i="12"/>
  <c r="AQ92" i="12"/>
  <c r="AQ93" i="12"/>
  <c r="AQ94" i="12"/>
  <c r="AQ95" i="12"/>
  <c r="AQ97" i="12"/>
  <c r="AQ98" i="12"/>
  <c r="AQ99" i="12"/>
  <c r="AQ100" i="12"/>
  <c r="AQ101" i="12"/>
  <c r="AQ103" i="12"/>
  <c r="AQ104" i="12"/>
  <c r="AQ105" i="12"/>
  <c r="AQ106" i="12"/>
  <c r="AQ107" i="12"/>
  <c r="AQ108" i="12"/>
  <c r="AQ109" i="12"/>
  <c r="AQ110" i="12"/>
  <c r="AQ111" i="12"/>
  <c r="AQ112" i="12"/>
  <c r="AQ113" i="12"/>
  <c r="AQ114" i="12"/>
  <c r="AQ115" i="12"/>
  <c r="AQ116" i="12"/>
  <c r="AQ117" i="12"/>
  <c r="AQ118" i="12"/>
  <c r="AQ119" i="12"/>
  <c r="AQ120" i="12"/>
  <c r="AQ121" i="12"/>
  <c r="AQ123" i="12"/>
  <c r="AQ124" i="12"/>
  <c r="AQ125" i="12"/>
  <c r="AQ126" i="12"/>
  <c r="AQ127" i="12"/>
  <c r="AQ128" i="12"/>
  <c r="AQ129" i="12"/>
  <c r="AQ130" i="12"/>
  <c r="AQ131" i="12"/>
  <c r="AQ132" i="12"/>
  <c r="AQ133" i="12"/>
  <c r="AQ134" i="12"/>
  <c r="AQ135" i="12"/>
  <c r="AQ136" i="12"/>
  <c r="AQ137" i="12"/>
  <c r="AQ138" i="12"/>
  <c r="AQ139" i="12"/>
  <c r="AQ141" i="12"/>
  <c r="AQ142" i="12"/>
  <c r="AQ143" i="12"/>
  <c r="AQ144" i="12"/>
  <c r="AQ145" i="12"/>
  <c r="AQ146" i="12"/>
  <c r="AQ147" i="12"/>
  <c r="AQ148" i="12"/>
  <c r="AQ149" i="12"/>
  <c r="AQ150" i="12"/>
  <c r="AQ151" i="12"/>
  <c r="AQ152" i="12"/>
  <c r="AQ153" i="12"/>
  <c r="AQ154" i="12"/>
  <c r="AQ155" i="12"/>
  <c r="AQ156" i="12"/>
  <c r="AQ157" i="12"/>
  <c r="AQ158" i="12"/>
  <c r="AQ159" i="12"/>
  <c r="AQ160" i="12"/>
  <c r="AQ161" i="12"/>
  <c r="AQ162" i="12"/>
  <c r="AQ163" i="12"/>
  <c r="AQ164" i="12"/>
  <c r="AQ165" i="12"/>
  <c r="AQ167" i="12"/>
  <c r="AQ168" i="12"/>
  <c r="AQ169" i="12"/>
  <c r="AQ170" i="12"/>
  <c r="AQ171" i="12"/>
  <c r="AQ172" i="12"/>
  <c r="AQ173" i="12"/>
  <c r="AQ174" i="12"/>
  <c r="AQ175" i="12"/>
  <c r="AQ176" i="12"/>
  <c r="AQ177" i="12"/>
  <c r="AQ178" i="12"/>
  <c r="AQ179" i="12"/>
  <c r="AQ180" i="12"/>
  <c r="AQ181" i="12"/>
  <c r="AQ182" i="12"/>
  <c r="AQ183" i="12"/>
  <c r="AQ185" i="12"/>
  <c r="AQ186" i="12"/>
  <c r="AQ187" i="12"/>
  <c r="AQ188" i="12"/>
  <c r="AQ189" i="12"/>
  <c r="AQ190" i="12"/>
  <c r="AQ191" i="12"/>
  <c r="AQ192" i="12"/>
  <c r="AQ193" i="12"/>
  <c r="AQ194" i="12"/>
  <c r="AQ195" i="12"/>
  <c r="AQ197" i="12"/>
  <c r="AQ198" i="12"/>
  <c r="AQ199" i="12"/>
  <c r="AQ200" i="12"/>
  <c r="AN20" i="12"/>
  <c r="AN21" i="12"/>
  <c r="AN22" i="12"/>
  <c r="AN23" i="12"/>
  <c r="AN24" i="12"/>
  <c r="AN25" i="12"/>
  <c r="AN26" i="12"/>
  <c r="AN28" i="12"/>
  <c r="AN29" i="12"/>
  <c r="AN30" i="12"/>
  <c r="AN31" i="12"/>
  <c r="AN32" i="12"/>
  <c r="AN33" i="12"/>
  <c r="AN34" i="12"/>
  <c r="AN35" i="12"/>
  <c r="AN36" i="12"/>
  <c r="AN38" i="12"/>
  <c r="AN40" i="12"/>
  <c r="AN41" i="12"/>
  <c r="AN42" i="12"/>
  <c r="AN43" i="12"/>
  <c r="AN44" i="12"/>
  <c r="AN45" i="12"/>
  <c r="AN46" i="12"/>
  <c r="AN47" i="12"/>
  <c r="AN48" i="12"/>
  <c r="AN49" i="12"/>
  <c r="AN50" i="12"/>
  <c r="AN52" i="12"/>
  <c r="AN53" i="12"/>
  <c r="AN54" i="12"/>
  <c r="AN55" i="12"/>
  <c r="AN56" i="12"/>
  <c r="AN58" i="12"/>
  <c r="AN59" i="12"/>
  <c r="AN60" i="12"/>
  <c r="AN61" i="12"/>
  <c r="AN62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8" i="12"/>
  <c r="AN89" i="12"/>
  <c r="AN90" i="12"/>
  <c r="AN91" i="12"/>
  <c r="AN92" i="12"/>
  <c r="AN93" i="12"/>
  <c r="AN94" i="12"/>
  <c r="AN95" i="12"/>
  <c r="AN96" i="12"/>
  <c r="AN98" i="12"/>
  <c r="AN99" i="12"/>
  <c r="AN100" i="12"/>
  <c r="AN101" i="12"/>
  <c r="AN102" i="12"/>
  <c r="AN103" i="12"/>
  <c r="AN104" i="12"/>
  <c r="AN105" i="12"/>
  <c r="AN106" i="12"/>
  <c r="AN107" i="12"/>
  <c r="AN108" i="12"/>
  <c r="AN109" i="12"/>
  <c r="AN110" i="12"/>
  <c r="AN111" i="12"/>
  <c r="AN112" i="12"/>
  <c r="AN113" i="12"/>
  <c r="AN114" i="12"/>
  <c r="AN115" i="12"/>
  <c r="AN116" i="12"/>
  <c r="AN117" i="12"/>
  <c r="AN118" i="12"/>
  <c r="AN120" i="12"/>
  <c r="AN121" i="12"/>
  <c r="AN122" i="12"/>
  <c r="AN123" i="12"/>
  <c r="AN124" i="12"/>
  <c r="AN125" i="12"/>
  <c r="AN126" i="12"/>
  <c r="AN127" i="12"/>
  <c r="AN128" i="12"/>
  <c r="AN130" i="12"/>
  <c r="AN131" i="12"/>
  <c r="AN132" i="12"/>
  <c r="AN133" i="12"/>
  <c r="AN134" i="12"/>
  <c r="AN135" i="12"/>
  <c r="AN136" i="12"/>
  <c r="AN137" i="12"/>
  <c r="AN138" i="12"/>
  <c r="AN139" i="12"/>
  <c r="AN140" i="12"/>
  <c r="AN141" i="12"/>
  <c r="AN142" i="12"/>
  <c r="AN143" i="12"/>
  <c r="AN144" i="12"/>
  <c r="AN145" i="12"/>
  <c r="AN146" i="12"/>
  <c r="AN147" i="12"/>
  <c r="AN148" i="12"/>
  <c r="AN149" i="12"/>
  <c r="AN150" i="12"/>
  <c r="AN152" i="12"/>
  <c r="AN153" i="12"/>
  <c r="AN154" i="12"/>
  <c r="AN155" i="12"/>
  <c r="AN156" i="12"/>
  <c r="AN157" i="12"/>
  <c r="AN158" i="12"/>
  <c r="AN159" i="12"/>
  <c r="AN160" i="12"/>
  <c r="AN161" i="12"/>
  <c r="AN162" i="12"/>
  <c r="AN163" i="12"/>
  <c r="AN164" i="12"/>
  <c r="AN165" i="12"/>
  <c r="AN166" i="12"/>
  <c r="AN167" i="12"/>
  <c r="AN168" i="12"/>
  <c r="AN169" i="12"/>
  <c r="AN170" i="12"/>
  <c r="AN171" i="12"/>
  <c r="AN172" i="12"/>
  <c r="AN173" i="12"/>
  <c r="AN174" i="12"/>
  <c r="AN176" i="12"/>
  <c r="AN177" i="12"/>
  <c r="AN178" i="12"/>
  <c r="AN179" i="12"/>
  <c r="AN180" i="12"/>
  <c r="AN181" i="12"/>
  <c r="AN182" i="12"/>
  <c r="AN183" i="12"/>
  <c r="AN184" i="12"/>
  <c r="AN185" i="12"/>
  <c r="AN186" i="12"/>
  <c r="AN187" i="12"/>
  <c r="AN188" i="12"/>
  <c r="AN189" i="12"/>
  <c r="AN190" i="12"/>
  <c r="AN191" i="12"/>
  <c r="AN192" i="12"/>
  <c r="AN193" i="12"/>
  <c r="AN194" i="12"/>
  <c r="AN195" i="12"/>
  <c r="AN196" i="12"/>
  <c r="AN197" i="12"/>
  <c r="AN198" i="12"/>
  <c r="AN199" i="12"/>
  <c r="AN200" i="12"/>
  <c r="AK21" i="12"/>
  <c r="AK22" i="12"/>
  <c r="AK23" i="12"/>
  <c r="AK24" i="12"/>
  <c r="AK25" i="12"/>
  <c r="AK26" i="12"/>
  <c r="AK27" i="12"/>
  <c r="AK29" i="12"/>
  <c r="AK30" i="12"/>
  <c r="AK31" i="12"/>
  <c r="AK32" i="12"/>
  <c r="AK33" i="12"/>
  <c r="AK34" i="12"/>
  <c r="AK35" i="12"/>
  <c r="AK36" i="12"/>
  <c r="AK37" i="12"/>
  <c r="AK38" i="12"/>
  <c r="AK39" i="12"/>
  <c r="AK41" i="12"/>
  <c r="AK43" i="12"/>
  <c r="AK44" i="12"/>
  <c r="AK45" i="12"/>
  <c r="AK46" i="12"/>
  <c r="AK47" i="12"/>
  <c r="AK48" i="12"/>
  <c r="AK49" i="12"/>
  <c r="AK50" i="12"/>
  <c r="AK51" i="12"/>
  <c r="AK53" i="12"/>
  <c r="AK54" i="12"/>
  <c r="AK55" i="12"/>
  <c r="AK56" i="12"/>
  <c r="AK57" i="12"/>
  <c r="AK58" i="12"/>
  <c r="AK59" i="12"/>
  <c r="AK61" i="12"/>
  <c r="AK62" i="12"/>
  <c r="AK63" i="12"/>
  <c r="AK64" i="12"/>
  <c r="AK65" i="12"/>
  <c r="AK67" i="12"/>
  <c r="AK68" i="12"/>
  <c r="AK69" i="12"/>
  <c r="AK71" i="12"/>
  <c r="AK72" i="12"/>
  <c r="AK73" i="12"/>
  <c r="AK75" i="12"/>
  <c r="AK76" i="12"/>
  <c r="AK77" i="12"/>
  <c r="AK79" i="12"/>
  <c r="AK80" i="12"/>
  <c r="AK81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7" i="12"/>
  <c r="AK98" i="12"/>
  <c r="AK99" i="12"/>
  <c r="AK100" i="12"/>
  <c r="AK101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137" i="12"/>
  <c r="AK138" i="12"/>
  <c r="AK139" i="12"/>
  <c r="AK141" i="12"/>
  <c r="AK142" i="12"/>
  <c r="AK143" i="12"/>
  <c r="AK144" i="12"/>
  <c r="AK145" i="12"/>
  <c r="AK146" i="12"/>
  <c r="AK147" i="12"/>
  <c r="AK148" i="12"/>
  <c r="AK149" i="12"/>
  <c r="AK150" i="12"/>
  <c r="AK151" i="12"/>
  <c r="AK152" i="12"/>
  <c r="AK153" i="12"/>
  <c r="AK154" i="12"/>
  <c r="AK155" i="12"/>
  <c r="AK156" i="12"/>
  <c r="AK157" i="12"/>
  <c r="AK158" i="12"/>
  <c r="AK159" i="12"/>
  <c r="AK160" i="12"/>
  <c r="AK161" i="12"/>
  <c r="AK162" i="12"/>
  <c r="AK163" i="12"/>
  <c r="AK164" i="12"/>
  <c r="AK165" i="12"/>
  <c r="AK166" i="12"/>
  <c r="AK167" i="12"/>
  <c r="AK168" i="12"/>
  <c r="AK169" i="12"/>
  <c r="AK170" i="12"/>
  <c r="AK171" i="12"/>
  <c r="AK172" i="12"/>
  <c r="AK173" i="12"/>
  <c r="AK174" i="12"/>
  <c r="AK175" i="12"/>
  <c r="AK176" i="12"/>
  <c r="AK177" i="12"/>
  <c r="AK178" i="12"/>
  <c r="AK179" i="12"/>
  <c r="AK180" i="12"/>
  <c r="AK181" i="12"/>
  <c r="AK182" i="12"/>
  <c r="AK183" i="12"/>
  <c r="AK184" i="12"/>
  <c r="AK185" i="12"/>
  <c r="AK186" i="12"/>
  <c r="AK187" i="12"/>
  <c r="AK188" i="12"/>
  <c r="AK189" i="12"/>
  <c r="AK190" i="12"/>
  <c r="AK191" i="12"/>
  <c r="AK192" i="12"/>
  <c r="AK193" i="12"/>
  <c r="AK194" i="12"/>
  <c r="AK195" i="12"/>
  <c r="AK196" i="12"/>
  <c r="AK197" i="12"/>
  <c r="AK198" i="12"/>
  <c r="AK199" i="12"/>
  <c r="AK200" i="12"/>
  <c r="AH20" i="12"/>
  <c r="AH21" i="12"/>
  <c r="AH22" i="12"/>
  <c r="AH23" i="12"/>
  <c r="AH24" i="12"/>
  <c r="AH25" i="12"/>
  <c r="AH26" i="12"/>
  <c r="AH28" i="12"/>
  <c r="AH29" i="12"/>
  <c r="AH30" i="12"/>
  <c r="AH31" i="12"/>
  <c r="AH32" i="12"/>
  <c r="AH33" i="12"/>
  <c r="AH34" i="12"/>
  <c r="AH35" i="12"/>
  <c r="AH36" i="12"/>
  <c r="AH38" i="12"/>
  <c r="AH40" i="12"/>
  <c r="AH41" i="12"/>
  <c r="AH42" i="12"/>
  <c r="AH43" i="12"/>
  <c r="AH44" i="12"/>
  <c r="AH45" i="12"/>
  <c r="AH46" i="12"/>
  <c r="AH47" i="12"/>
  <c r="AH48" i="12"/>
  <c r="AH49" i="12"/>
  <c r="AH50" i="12"/>
  <c r="AH52" i="12"/>
  <c r="AH53" i="12"/>
  <c r="AH54" i="12"/>
  <c r="AH55" i="12"/>
  <c r="AH56" i="12"/>
  <c r="AH58" i="12"/>
  <c r="AH59" i="12"/>
  <c r="AH60" i="12"/>
  <c r="AH61" i="12"/>
  <c r="AH62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8" i="12"/>
  <c r="AH89" i="12"/>
  <c r="AH90" i="12"/>
  <c r="AH91" i="12"/>
  <c r="AH92" i="12"/>
  <c r="AH93" i="12"/>
  <c r="AH94" i="12"/>
  <c r="AH95" i="12"/>
  <c r="AH96" i="12"/>
  <c r="AH98" i="12"/>
  <c r="AH99" i="12"/>
  <c r="AH100" i="12"/>
  <c r="AH101" i="12"/>
  <c r="AH102" i="12"/>
  <c r="AH103" i="12"/>
  <c r="AH104" i="12"/>
  <c r="AH105" i="12"/>
  <c r="AH106" i="12"/>
  <c r="AH107" i="12"/>
  <c r="AH108" i="12"/>
  <c r="AH109" i="12"/>
  <c r="AH110" i="12"/>
  <c r="AH111" i="12"/>
  <c r="AH112" i="12"/>
  <c r="AH113" i="12"/>
  <c r="AH114" i="12"/>
  <c r="AH115" i="12"/>
  <c r="AH116" i="12"/>
  <c r="AH117" i="12"/>
  <c r="AH118" i="12"/>
  <c r="AH119" i="12"/>
  <c r="AH120" i="12"/>
  <c r="AH121" i="12"/>
  <c r="AH122" i="12"/>
  <c r="AH123" i="12"/>
  <c r="AH124" i="12"/>
  <c r="AH125" i="12"/>
  <c r="AH126" i="12"/>
  <c r="AH127" i="12"/>
  <c r="AH128" i="12"/>
  <c r="AH129" i="12"/>
  <c r="AH130" i="12"/>
  <c r="AH131" i="12"/>
  <c r="AH132" i="12"/>
  <c r="AH133" i="12"/>
  <c r="AH134" i="12"/>
  <c r="AH135" i="12"/>
  <c r="AH136" i="12"/>
  <c r="AH137" i="12"/>
  <c r="AH138" i="12"/>
  <c r="AH139" i="12"/>
  <c r="AH140" i="12"/>
  <c r="AH141" i="12"/>
  <c r="AH142" i="12"/>
  <c r="AH143" i="12"/>
  <c r="AH144" i="12"/>
  <c r="AH145" i="12"/>
  <c r="AH146" i="12"/>
  <c r="AH147" i="12"/>
  <c r="AH148" i="12"/>
  <c r="AH149" i="12"/>
  <c r="AH150" i="12"/>
  <c r="AH151" i="12"/>
  <c r="AH152" i="12"/>
  <c r="AH153" i="12"/>
  <c r="AH154" i="12"/>
  <c r="AH155" i="12"/>
  <c r="AH156" i="12"/>
  <c r="AH157" i="12"/>
  <c r="AH158" i="12"/>
  <c r="AH159" i="12"/>
  <c r="AH160" i="12"/>
  <c r="AH161" i="12"/>
  <c r="AH162" i="12"/>
  <c r="AH163" i="12"/>
  <c r="AH164" i="12"/>
  <c r="AH165" i="12"/>
  <c r="AH166" i="12"/>
  <c r="AH167" i="12"/>
  <c r="AH168" i="12"/>
  <c r="AH169" i="12"/>
  <c r="AH170" i="12"/>
  <c r="AH171" i="12"/>
  <c r="AH172" i="12"/>
  <c r="AH173" i="12"/>
  <c r="AH174" i="12"/>
  <c r="AH175" i="12"/>
  <c r="AH176" i="12"/>
  <c r="AH177" i="12"/>
  <c r="AH178" i="12"/>
  <c r="AH179" i="12"/>
  <c r="AH180" i="12"/>
  <c r="AH181" i="12"/>
  <c r="AH182" i="12"/>
  <c r="AH183" i="12"/>
  <c r="AH184" i="12"/>
  <c r="AH185" i="12"/>
  <c r="AH186" i="12"/>
  <c r="AH187" i="12"/>
  <c r="AH188" i="12"/>
  <c r="AH189" i="12"/>
  <c r="AH190" i="12"/>
  <c r="AH191" i="12"/>
  <c r="AH192" i="12"/>
  <c r="AH193" i="12"/>
  <c r="AH194" i="12"/>
  <c r="AH195" i="12"/>
  <c r="AH196" i="12"/>
  <c r="AH197" i="12"/>
  <c r="AH198" i="12"/>
  <c r="AH199" i="12"/>
  <c r="AH200" i="12"/>
  <c r="AE21" i="12"/>
  <c r="AE22" i="12"/>
  <c r="AE23" i="12"/>
  <c r="AE24" i="12"/>
  <c r="AE25" i="12"/>
  <c r="AE26" i="12"/>
  <c r="AE27" i="12"/>
  <c r="AE29" i="12"/>
  <c r="AE30" i="12"/>
  <c r="AE31" i="12"/>
  <c r="AE32" i="12"/>
  <c r="AE33" i="12"/>
  <c r="AE34" i="12"/>
  <c r="AE35" i="12"/>
  <c r="AE36" i="12"/>
  <c r="AE37" i="12"/>
  <c r="AE38" i="12"/>
  <c r="AE39" i="12"/>
  <c r="AE41" i="12"/>
  <c r="AE43" i="12"/>
  <c r="AE44" i="12"/>
  <c r="AE45" i="12"/>
  <c r="AE46" i="12"/>
  <c r="AE47" i="12"/>
  <c r="AE48" i="12"/>
  <c r="AE49" i="12"/>
  <c r="AE50" i="12"/>
  <c r="AE51" i="12"/>
  <c r="AE53" i="12"/>
  <c r="AE54" i="12"/>
  <c r="AE55" i="12"/>
  <c r="AE56" i="12"/>
  <c r="AE57" i="12"/>
  <c r="AE58" i="12"/>
  <c r="AE59" i="12"/>
  <c r="AE61" i="12"/>
  <c r="AE62" i="12"/>
  <c r="AE63" i="12"/>
  <c r="AE64" i="12"/>
  <c r="AE65" i="12"/>
  <c r="AE67" i="12"/>
  <c r="AE68" i="12"/>
  <c r="AE69" i="12"/>
  <c r="AE71" i="12"/>
  <c r="AE72" i="12"/>
  <c r="AE73" i="12"/>
  <c r="AE75" i="12"/>
  <c r="AE76" i="12"/>
  <c r="AE77" i="12"/>
  <c r="AE79" i="12"/>
  <c r="AE80" i="12"/>
  <c r="AE81" i="12"/>
  <c r="AE83" i="12"/>
  <c r="AE84" i="12"/>
  <c r="AE85" i="12"/>
  <c r="AE86" i="12"/>
  <c r="AE87" i="12"/>
  <c r="AE88" i="12"/>
  <c r="AE89" i="12"/>
  <c r="AE90" i="12"/>
  <c r="AE91" i="12"/>
  <c r="AE92" i="12"/>
  <c r="AE93" i="12"/>
  <c r="AE94" i="12"/>
  <c r="AE95" i="12"/>
  <c r="AE96" i="12"/>
  <c r="AE97" i="12"/>
  <c r="AE98" i="12"/>
  <c r="AE99" i="12"/>
  <c r="AE100" i="12"/>
  <c r="AE101" i="12"/>
  <c r="AE102" i="12"/>
  <c r="AE103" i="12"/>
  <c r="AE104" i="12"/>
  <c r="AE105" i="12"/>
  <c r="AE106" i="12"/>
  <c r="AE107" i="12"/>
  <c r="AE108" i="12"/>
  <c r="AE109" i="12"/>
  <c r="AE110" i="12"/>
  <c r="AE111" i="12"/>
  <c r="AE112" i="12"/>
  <c r="AE113" i="12"/>
  <c r="AE114" i="12"/>
  <c r="AE115" i="12"/>
  <c r="AE116" i="12"/>
  <c r="AE117" i="12"/>
  <c r="AE118" i="12"/>
  <c r="AE119" i="12"/>
  <c r="AE120" i="12"/>
  <c r="AE121" i="12"/>
  <c r="AE122" i="12"/>
  <c r="AE123" i="12"/>
  <c r="AE124" i="12"/>
  <c r="AE125" i="12"/>
  <c r="AE126" i="12"/>
  <c r="AE127" i="12"/>
  <c r="AE128" i="12"/>
  <c r="AE129" i="12"/>
  <c r="AE130" i="12"/>
  <c r="AE131" i="12"/>
  <c r="AE132" i="12"/>
  <c r="AE133" i="12"/>
  <c r="AE134" i="12"/>
  <c r="AE135" i="12"/>
  <c r="AE136" i="12"/>
  <c r="AE137" i="12"/>
  <c r="AE138" i="12"/>
  <c r="AE139" i="12"/>
  <c r="AE140" i="12"/>
  <c r="AE141" i="12"/>
  <c r="AE142" i="12"/>
  <c r="AE143" i="12"/>
  <c r="AE144" i="12"/>
  <c r="AE145" i="12"/>
  <c r="AE146" i="12"/>
  <c r="AE147" i="12"/>
  <c r="AE148" i="12"/>
  <c r="AE149" i="12"/>
  <c r="AE150" i="12"/>
  <c r="AE151" i="12"/>
  <c r="AE152" i="12"/>
  <c r="AE153" i="12"/>
  <c r="AE154" i="12"/>
  <c r="AE155" i="12"/>
  <c r="AE156" i="12"/>
  <c r="AE157" i="12"/>
  <c r="AE158" i="12"/>
  <c r="AE159" i="12"/>
  <c r="AE160" i="12"/>
  <c r="AE161" i="12"/>
  <c r="AE162" i="12"/>
  <c r="AE163" i="12"/>
  <c r="AE164" i="12"/>
  <c r="AE165" i="12"/>
  <c r="AE166" i="12"/>
  <c r="AE167" i="12"/>
  <c r="AE168" i="12"/>
  <c r="AE169" i="12"/>
  <c r="AE170" i="12"/>
  <c r="AE171" i="12"/>
  <c r="AE172" i="12"/>
  <c r="AE173" i="12"/>
  <c r="AE174" i="12"/>
  <c r="AE175" i="12"/>
  <c r="AE176" i="12"/>
  <c r="AE177" i="12"/>
  <c r="AE178" i="12"/>
  <c r="AE179" i="12"/>
  <c r="AE180" i="12"/>
  <c r="AE181" i="12"/>
  <c r="AE182" i="12"/>
  <c r="AE183" i="12"/>
  <c r="AE184" i="12"/>
  <c r="AE185" i="12"/>
  <c r="AE186" i="12"/>
  <c r="AE187" i="12"/>
  <c r="AE188" i="12"/>
  <c r="AE189" i="12"/>
  <c r="AE190" i="12"/>
  <c r="AE191" i="12"/>
  <c r="AE192" i="12"/>
  <c r="AE193" i="12"/>
  <c r="AE194" i="12"/>
  <c r="AE195" i="12"/>
  <c r="AE196" i="12"/>
  <c r="AE197" i="12"/>
  <c r="AE198" i="12"/>
  <c r="AE199" i="12"/>
  <c r="AE200" i="12"/>
  <c r="AB20" i="12"/>
  <c r="AB21" i="12"/>
  <c r="AB22" i="12"/>
  <c r="AB23" i="12"/>
  <c r="AB24" i="12"/>
  <c r="AB25" i="12"/>
  <c r="AB26" i="12"/>
  <c r="AB28" i="12"/>
  <c r="AB29" i="12"/>
  <c r="AB30" i="12"/>
  <c r="AB31" i="12"/>
  <c r="AB32" i="12"/>
  <c r="AB33" i="12"/>
  <c r="AB34" i="12"/>
  <c r="AB35" i="12"/>
  <c r="AB36" i="12"/>
  <c r="AB38" i="12"/>
  <c r="AB40" i="12"/>
  <c r="AB41" i="12"/>
  <c r="AB42" i="12"/>
  <c r="AB43" i="12"/>
  <c r="AB44" i="12"/>
  <c r="AB45" i="12"/>
  <c r="AB46" i="12"/>
  <c r="AB47" i="12"/>
  <c r="AB48" i="12"/>
  <c r="AB49" i="12"/>
  <c r="AB50" i="12"/>
  <c r="AB52" i="12"/>
  <c r="AB53" i="12"/>
  <c r="AB54" i="12"/>
  <c r="AB55" i="12"/>
  <c r="AB56" i="12"/>
  <c r="AB58" i="12"/>
  <c r="AB59" i="12"/>
  <c r="AB60" i="12"/>
  <c r="AB61" i="12"/>
  <c r="AB62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B155" i="12"/>
  <c r="AB156" i="12"/>
  <c r="AB157" i="12"/>
  <c r="AB158" i="12"/>
  <c r="AB159" i="12"/>
  <c r="AB160" i="12"/>
  <c r="AB161" i="12"/>
  <c r="AB162" i="12"/>
  <c r="AB163" i="12"/>
  <c r="AB164" i="12"/>
  <c r="AB165" i="12"/>
  <c r="AB166" i="12"/>
  <c r="AB167" i="12"/>
  <c r="AB168" i="12"/>
  <c r="AB169" i="12"/>
  <c r="AB170" i="12"/>
  <c r="AB171" i="12"/>
  <c r="AB172" i="12"/>
  <c r="AB173" i="12"/>
  <c r="AB174" i="12"/>
  <c r="AB175" i="12"/>
  <c r="AB176" i="12"/>
  <c r="AB177" i="12"/>
  <c r="AB178" i="12"/>
  <c r="AB179" i="12"/>
  <c r="AB180" i="12"/>
  <c r="AB181" i="12"/>
  <c r="AB182" i="12"/>
  <c r="AB183" i="12"/>
  <c r="AB184" i="12"/>
  <c r="AB185" i="12"/>
  <c r="AB186" i="12"/>
  <c r="AB187" i="12"/>
  <c r="AB188" i="12"/>
  <c r="AB189" i="12"/>
  <c r="AB190" i="12"/>
  <c r="AB191" i="12"/>
  <c r="AB192" i="12"/>
  <c r="AB193" i="12"/>
  <c r="AB194" i="12"/>
  <c r="AB195" i="12"/>
  <c r="AB196" i="12"/>
  <c r="AB197" i="12"/>
  <c r="AB198" i="12"/>
  <c r="AB199" i="12"/>
  <c r="AB200" i="12"/>
  <c r="Y21" i="12"/>
  <c r="Y22" i="12"/>
  <c r="Y23" i="12"/>
  <c r="Y24" i="12"/>
  <c r="Y25" i="12"/>
  <c r="Y26" i="12"/>
  <c r="Y27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BE54" i="3"/>
  <c r="BB54" i="3"/>
  <c r="AX54" i="3"/>
  <c r="AP54" i="3"/>
  <c r="AJ54" i="3"/>
  <c r="AG54" i="3"/>
  <c r="AD54" i="3"/>
  <c r="AA54" i="3"/>
  <c r="X54" i="3"/>
  <c r="U54" i="3"/>
  <c r="R54" i="3"/>
  <c r="O54" i="3"/>
  <c r="AL54" i="3"/>
  <c r="AS54" i="3"/>
  <c r="BA54" i="3"/>
  <c r="E54" i="3"/>
  <c r="F54" i="3"/>
  <c r="K54" i="3"/>
  <c r="L54" i="3"/>
  <c r="BD54" i="3"/>
  <c r="AY54" i="3"/>
  <c r="AU54" i="3"/>
  <c r="AO54" i="3"/>
  <c r="AI54" i="3"/>
  <c r="AF54" i="3"/>
  <c r="AC54" i="3"/>
  <c r="Z54" i="3"/>
  <c r="W54" i="3"/>
  <c r="T54" i="3"/>
  <c r="Q54" i="3"/>
  <c r="N54" i="3"/>
  <c r="AV54" i="3"/>
  <c r="B54" i="3"/>
  <c r="C54" i="3"/>
  <c r="H54" i="3"/>
  <c r="I54" i="3"/>
  <c r="AM54" i="3"/>
  <c r="AR54" i="3"/>
  <c r="D49" i="3" l="1"/>
  <c r="D53" i="3"/>
  <c r="AH11" i="3"/>
  <c r="AH19" i="3"/>
  <c r="AH27" i="3"/>
  <c r="AH35" i="3"/>
  <c r="AH43" i="3"/>
  <c r="AH51" i="3"/>
  <c r="AE9" i="3"/>
  <c r="AE17" i="3"/>
  <c r="AE25" i="3"/>
  <c r="AE33" i="3"/>
  <c r="AE41" i="3"/>
  <c r="AE49" i="3"/>
  <c r="AB7" i="3"/>
  <c r="AB15" i="3"/>
  <c r="AB23" i="3"/>
  <c r="AB31" i="3"/>
  <c r="AB39" i="3"/>
  <c r="AB47" i="3"/>
  <c r="Y5" i="3"/>
  <c r="Y13" i="3"/>
  <c r="Y21" i="3"/>
  <c r="Y29" i="3"/>
  <c r="Y37" i="3"/>
  <c r="Y45" i="3"/>
  <c r="Y53" i="3"/>
  <c r="V11" i="3"/>
  <c r="V19" i="3"/>
  <c r="V27" i="3"/>
  <c r="V35" i="3"/>
  <c r="V43" i="3"/>
  <c r="V51" i="3"/>
  <c r="S9" i="3"/>
  <c r="S17" i="3"/>
  <c r="S25" i="3"/>
  <c r="S33" i="3"/>
  <c r="S41" i="3"/>
  <c r="S49" i="3"/>
  <c r="P7" i="3"/>
  <c r="P15" i="3"/>
  <c r="P23" i="3"/>
  <c r="P31" i="3"/>
  <c r="P39" i="3"/>
  <c r="P47" i="3"/>
  <c r="M30" i="3"/>
  <c r="AN6" i="3"/>
  <c r="AT6" i="3"/>
  <c r="BF6" i="3"/>
  <c r="AZ8" i="3"/>
  <c r="BC8" i="3"/>
  <c r="BF8" i="3"/>
  <c r="P10" i="3"/>
  <c r="S10" i="3"/>
  <c r="V10" i="3"/>
  <c r="Y10" i="3"/>
  <c r="AB10" i="3"/>
  <c r="AE10" i="3"/>
  <c r="AH10" i="3"/>
  <c r="BC10" i="3"/>
  <c r="BF10" i="3"/>
  <c r="AN14" i="3"/>
  <c r="AT14" i="3"/>
  <c r="BC14" i="3"/>
  <c r="S16" i="3"/>
  <c r="V16" i="3"/>
  <c r="Y16" i="3"/>
  <c r="AB16" i="3"/>
  <c r="AE16" i="3"/>
  <c r="AH16" i="3"/>
  <c r="AK16" i="3"/>
  <c r="AQ16" i="3"/>
  <c r="AW16" i="3"/>
  <c r="AN18" i="3"/>
  <c r="AT18" i="3"/>
  <c r="P20" i="3"/>
  <c r="S20" i="3"/>
  <c r="V20" i="3"/>
  <c r="Y20" i="3"/>
  <c r="AB20" i="3"/>
  <c r="AE20" i="3"/>
  <c r="AH20" i="3"/>
  <c r="AK20" i="3"/>
  <c r="AQ20" i="3"/>
  <c r="AW20" i="3"/>
  <c r="AZ20" i="3"/>
  <c r="BC20" i="3"/>
  <c r="BF20" i="3"/>
  <c r="P22" i="3"/>
  <c r="S22" i="3"/>
  <c r="V22" i="3"/>
  <c r="Y22" i="3"/>
  <c r="AB22" i="3"/>
  <c r="AE22" i="3"/>
  <c r="AH22" i="3"/>
  <c r="AK22" i="3"/>
  <c r="BF22" i="3"/>
  <c r="AZ24" i="3"/>
  <c r="BC24" i="3"/>
  <c r="BF24" i="3"/>
  <c r="P26" i="3"/>
  <c r="S26" i="3"/>
  <c r="V26" i="3"/>
  <c r="Y26" i="3"/>
  <c r="AB26" i="3"/>
  <c r="AE26" i="3"/>
  <c r="AH26" i="3"/>
  <c r="BC26" i="3"/>
  <c r="BF26" i="3"/>
  <c r="AN30" i="3"/>
  <c r="AT30" i="3"/>
  <c r="BC30" i="3"/>
  <c r="BF30" i="3"/>
  <c r="P32" i="3"/>
  <c r="S32" i="3"/>
  <c r="V32" i="3"/>
  <c r="Y32" i="3"/>
  <c r="AB32" i="3"/>
  <c r="AE32" i="3"/>
  <c r="AH32" i="3"/>
  <c r="AK32" i="3"/>
  <c r="AQ32" i="3"/>
  <c r="AN34" i="3"/>
  <c r="AT34" i="3"/>
  <c r="BC34" i="3"/>
  <c r="BF34" i="3"/>
  <c r="P36" i="3"/>
  <c r="S36" i="3"/>
  <c r="V36" i="3"/>
  <c r="Y36" i="3"/>
  <c r="AB36" i="3"/>
  <c r="AE36" i="3"/>
  <c r="AH36" i="3"/>
  <c r="AK36" i="3"/>
  <c r="AQ36" i="3"/>
  <c r="AW36" i="3"/>
  <c r="AZ36" i="3"/>
  <c r="BC36" i="3"/>
  <c r="BF36" i="3"/>
  <c r="P38" i="3"/>
  <c r="S38" i="3"/>
  <c r="V38" i="3"/>
  <c r="Y38" i="3"/>
  <c r="AB38" i="3"/>
  <c r="AE38" i="3"/>
  <c r="AH38" i="3"/>
  <c r="AK38" i="3"/>
  <c r="AZ40" i="3"/>
  <c r="BC40" i="3"/>
  <c r="BF40" i="3"/>
  <c r="P42" i="3"/>
  <c r="S42" i="3"/>
  <c r="V42" i="3"/>
  <c r="Y42" i="3"/>
  <c r="AB42" i="3"/>
  <c r="AE42" i="3"/>
  <c r="AH42" i="3"/>
  <c r="AN46" i="3"/>
  <c r="AT46" i="3"/>
  <c r="BC46" i="3"/>
  <c r="BF46" i="3"/>
  <c r="P48" i="3"/>
  <c r="S48" i="3"/>
  <c r="V48" i="3"/>
  <c r="Y48" i="3"/>
  <c r="AB48" i="3"/>
  <c r="AE48" i="3"/>
  <c r="AH48" i="3"/>
  <c r="AK48" i="3"/>
  <c r="AQ48" i="3"/>
  <c r="AW48" i="3"/>
  <c r="AN50" i="3"/>
  <c r="AT50" i="3"/>
  <c r="BC50" i="3"/>
  <c r="BF50" i="3"/>
  <c r="P52" i="3"/>
  <c r="S52" i="3"/>
  <c r="V52" i="3"/>
  <c r="Y52" i="3"/>
  <c r="AB52" i="3"/>
  <c r="AE52" i="3"/>
  <c r="AH52" i="3"/>
  <c r="AK52" i="3"/>
  <c r="AQ52" i="3"/>
  <c r="AW52" i="3"/>
  <c r="AZ52" i="3"/>
  <c r="BC52" i="3"/>
  <c r="BF52" i="3"/>
  <c r="AT4" i="3"/>
  <c r="M6" i="3"/>
  <c r="M10" i="3"/>
  <c r="M18" i="3"/>
  <c r="M22" i="3"/>
  <c r="M26" i="3"/>
  <c r="M34" i="3"/>
  <c r="M38" i="3"/>
  <c r="M42" i="3"/>
  <c r="M46" i="3"/>
  <c r="M50" i="3"/>
  <c r="J8" i="3"/>
  <c r="J12" i="3"/>
  <c r="J16" i="3"/>
  <c r="J20" i="3"/>
  <c r="J24" i="3"/>
  <c r="J28" i="3"/>
  <c r="J32" i="3"/>
  <c r="J36" i="3"/>
  <c r="J40" i="3"/>
  <c r="J44" i="3"/>
  <c r="J48" i="3"/>
  <c r="J52" i="3"/>
  <c r="J4" i="3"/>
  <c r="G10" i="3"/>
  <c r="G18" i="3"/>
  <c r="G30" i="3"/>
  <c r="G38" i="3"/>
  <c r="G46" i="3"/>
  <c r="D8" i="3"/>
  <c r="D12" i="3"/>
  <c r="D16" i="3"/>
  <c r="D20" i="3"/>
  <c r="D24" i="3"/>
  <c r="D28" i="3"/>
  <c r="D32" i="3"/>
  <c r="D36" i="3"/>
  <c r="D40" i="3"/>
  <c r="D44" i="3"/>
  <c r="D48" i="3"/>
  <c r="D52" i="3"/>
  <c r="D4" i="3"/>
  <c r="M14" i="3"/>
  <c r="G6" i="3"/>
  <c r="G14" i="3"/>
  <c r="G22" i="3"/>
  <c r="G26" i="3"/>
  <c r="G34" i="3"/>
  <c r="G42" i="3"/>
  <c r="G50" i="3"/>
  <c r="AW32" i="3"/>
  <c r="AE11" i="3"/>
  <c r="AE19" i="3"/>
  <c r="AE27" i="3"/>
  <c r="AE35" i="3"/>
  <c r="AE43" i="3"/>
  <c r="AE51" i="3"/>
  <c r="Y7" i="3"/>
  <c r="Y15" i="3"/>
  <c r="Y23" i="3"/>
  <c r="Y31" i="3"/>
  <c r="Y39" i="3"/>
  <c r="Y47" i="3"/>
  <c r="S11" i="3"/>
  <c r="S19" i="3"/>
  <c r="S27" i="3"/>
  <c r="S35" i="3"/>
  <c r="S43" i="3"/>
  <c r="S51" i="3"/>
  <c r="BC23" i="3"/>
  <c r="P4" i="3"/>
  <c r="S4" i="3"/>
  <c r="V4" i="3"/>
  <c r="Y4" i="3"/>
  <c r="AB4" i="3"/>
  <c r="AE4" i="3"/>
  <c r="AH4" i="3"/>
  <c r="AK4" i="3"/>
  <c r="AQ4" i="3"/>
  <c r="AW4" i="3"/>
  <c r="BF4" i="3"/>
  <c r="AZ6" i="3"/>
  <c r="AW10" i="3"/>
  <c r="AW26" i="3"/>
  <c r="AW42" i="3"/>
  <c r="AK9" i="3"/>
  <c r="AK17" i="3"/>
  <c r="AK25" i="3"/>
  <c r="AK33" i="3"/>
  <c r="AK41" i="3"/>
  <c r="AK49" i="3"/>
  <c r="AH7" i="3"/>
  <c r="AH15" i="3"/>
  <c r="AH23" i="3"/>
  <c r="AH31" i="3"/>
  <c r="AH39" i="3"/>
  <c r="AH47" i="3"/>
  <c r="AE5" i="3"/>
  <c r="AE13" i="3"/>
  <c r="AE21" i="3"/>
  <c r="AE29" i="3"/>
  <c r="AE37" i="3"/>
  <c r="AE45" i="3"/>
  <c r="AE53" i="3"/>
  <c r="AB11" i="3"/>
  <c r="AB19" i="3"/>
  <c r="AB27" i="3"/>
  <c r="AB35" i="3"/>
  <c r="AB43" i="3"/>
  <c r="AB51" i="3"/>
  <c r="Y9" i="3"/>
  <c r="Y17" i="3"/>
  <c r="Y25" i="3"/>
  <c r="Y33" i="3"/>
  <c r="Y41" i="3"/>
  <c r="Y49" i="3"/>
  <c r="V7" i="3"/>
  <c r="V15" i="3"/>
  <c r="V23" i="3"/>
  <c r="V31" i="3"/>
  <c r="V39" i="3"/>
  <c r="V47" i="3"/>
  <c r="S5" i="3"/>
  <c r="S13" i="3"/>
  <c r="S21" i="3"/>
  <c r="S29" i="3"/>
  <c r="S37" i="3"/>
  <c r="S45" i="3"/>
  <c r="S53" i="3"/>
  <c r="P11" i="3"/>
  <c r="P19" i="3"/>
  <c r="P27" i="3"/>
  <c r="P35" i="3"/>
  <c r="P43" i="3"/>
  <c r="P51" i="3"/>
  <c r="M8" i="3"/>
  <c r="M12" i="3"/>
  <c r="M16" i="3"/>
  <c r="M20" i="3"/>
  <c r="M24" i="3"/>
  <c r="M28" i="3"/>
  <c r="M32" i="3"/>
  <c r="M36" i="3"/>
  <c r="M40" i="3"/>
  <c r="M44" i="3"/>
  <c r="M48" i="3"/>
  <c r="M52" i="3"/>
  <c r="M4" i="3"/>
  <c r="J6" i="3"/>
  <c r="J10" i="3"/>
  <c r="J14" i="3"/>
  <c r="J18" i="3"/>
  <c r="J22" i="3"/>
  <c r="J26" i="3"/>
  <c r="J30" i="3"/>
  <c r="J34" i="3"/>
  <c r="J38" i="3"/>
  <c r="J42" i="3"/>
  <c r="J46" i="3"/>
  <c r="J50" i="3"/>
  <c r="G8" i="3"/>
  <c r="G12" i="3"/>
  <c r="G16" i="3"/>
  <c r="G20" i="3"/>
  <c r="G24" i="3"/>
  <c r="G28" i="3"/>
  <c r="G32" i="3"/>
  <c r="G36" i="3"/>
  <c r="G40" i="3"/>
  <c r="G44" i="3"/>
  <c r="G48" i="3"/>
  <c r="G52" i="3"/>
  <c r="G4" i="3"/>
  <c r="D6" i="3"/>
  <c r="D10" i="3"/>
  <c r="D14" i="3"/>
  <c r="D18" i="3"/>
  <c r="D22" i="3"/>
  <c r="D26" i="3"/>
  <c r="D30" i="3"/>
  <c r="D34" i="3"/>
  <c r="D38" i="3"/>
  <c r="D42" i="3"/>
  <c r="D46" i="3"/>
  <c r="D50" i="3"/>
  <c r="P6" i="3"/>
  <c r="S6" i="3"/>
  <c r="V6" i="3"/>
  <c r="Y6" i="3"/>
  <c r="AB6" i="3"/>
  <c r="AE6" i="3"/>
  <c r="AH6" i="3"/>
  <c r="AK6" i="3"/>
  <c r="AW6" i="3"/>
  <c r="BC6" i="3"/>
  <c r="P8" i="3"/>
  <c r="S8" i="3"/>
  <c r="V8" i="3"/>
  <c r="Y8" i="3"/>
  <c r="AB8" i="3"/>
  <c r="AE8" i="3"/>
  <c r="AH8" i="3"/>
  <c r="AK8" i="3"/>
  <c r="AQ8" i="3"/>
  <c r="AN10" i="3"/>
  <c r="AT10" i="3"/>
  <c r="AZ10" i="3"/>
  <c r="P12" i="3"/>
  <c r="S12" i="3"/>
  <c r="V12" i="3"/>
  <c r="Y12" i="3"/>
  <c r="AB12" i="3"/>
  <c r="AE12" i="3"/>
  <c r="AH12" i="3"/>
  <c r="AK12" i="3"/>
  <c r="AQ12" i="3"/>
  <c r="AW12" i="3"/>
  <c r="AZ12" i="3"/>
  <c r="BC12" i="3"/>
  <c r="BF12" i="3"/>
  <c r="P14" i="3"/>
  <c r="S14" i="3"/>
  <c r="V14" i="3"/>
  <c r="Y14" i="3"/>
  <c r="AB14" i="3"/>
  <c r="AE14" i="3"/>
  <c r="AH14" i="3"/>
  <c r="AK14" i="3"/>
  <c r="BF14" i="3"/>
  <c r="AZ16" i="3"/>
  <c r="BC16" i="3"/>
  <c r="BF16" i="3"/>
  <c r="P18" i="3"/>
  <c r="S18" i="3"/>
  <c r="V18" i="3"/>
  <c r="Y18" i="3"/>
  <c r="AB18" i="3"/>
  <c r="AE18" i="3"/>
  <c r="AH18" i="3"/>
  <c r="BC18" i="3"/>
  <c r="BF18" i="3"/>
  <c r="AN22" i="3"/>
  <c r="AT22" i="3"/>
  <c r="BC22" i="3"/>
  <c r="P24" i="3"/>
  <c r="S24" i="3"/>
  <c r="V24" i="3"/>
  <c r="Y24" i="3"/>
  <c r="AB24" i="3"/>
  <c r="AE24" i="3"/>
  <c r="AH24" i="3"/>
  <c r="AK24" i="3"/>
  <c r="AQ24" i="3"/>
  <c r="AN26" i="3"/>
  <c r="AT26" i="3"/>
  <c r="AZ26" i="3"/>
  <c r="P28" i="3"/>
  <c r="S28" i="3"/>
  <c r="V28" i="3"/>
  <c r="Y28" i="3"/>
  <c r="AB28" i="3"/>
  <c r="AE28" i="3"/>
  <c r="AH28" i="3"/>
  <c r="AK28" i="3"/>
  <c r="AQ28" i="3"/>
  <c r="AW28" i="3"/>
  <c r="AZ28" i="3"/>
  <c r="BC28" i="3"/>
  <c r="BF28" i="3"/>
  <c r="P30" i="3"/>
  <c r="S30" i="3"/>
  <c r="V30" i="3"/>
  <c r="Y30" i="3"/>
  <c r="AB30" i="3"/>
  <c r="AE30" i="3"/>
  <c r="AH30" i="3"/>
  <c r="AK30" i="3"/>
  <c r="AZ32" i="3"/>
  <c r="BC32" i="3"/>
  <c r="BF32" i="3"/>
  <c r="P34" i="3"/>
  <c r="S34" i="3"/>
  <c r="V34" i="3"/>
  <c r="Y34" i="3"/>
  <c r="AB34" i="3"/>
  <c r="AE34" i="3"/>
  <c r="AH34" i="3"/>
  <c r="AN38" i="3"/>
  <c r="AT38" i="3"/>
  <c r="BC38" i="3"/>
  <c r="BF38" i="3"/>
  <c r="P40" i="3"/>
  <c r="S40" i="3"/>
  <c r="V40" i="3"/>
  <c r="Y40" i="3"/>
  <c r="AB40" i="3"/>
  <c r="AE40" i="3"/>
  <c r="AH40" i="3"/>
  <c r="AK40" i="3"/>
  <c r="AQ40" i="3"/>
  <c r="AN42" i="3"/>
  <c r="AT42" i="3"/>
  <c r="AZ42" i="3"/>
  <c r="BC42" i="3"/>
  <c r="BF42" i="3"/>
  <c r="P44" i="3"/>
  <c r="S44" i="3"/>
  <c r="V44" i="3"/>
  <c r="Y44" i="3"/>
  <c r="AB44" i="3"/>
  <c r="AE44" i="3"/>
  <c r="AH44" i="3"/>
  <c r="AK44" i="3"/>
  <c r="AQ44" i="3"/>
  <c r="AW44" i="3"/>
  <c r="AZ44" i="3"/>
  <c r="BC44" i="3"/>
  <c r="BF44" i="3"/>
  <c r="P46" i="3"/>
  <c r="S46" i="3"/>
  <c r="V46" i="3"/>
  <c r="Y46" i="3"/>
  <c r="AB46" i="3"/>
  <c r="AE46" i="3"/>
  <c r="AH46" i="3"/>
  <c r="AK46" i="3"/>
  <c r="AZ48" i="3"/>
  <c r="BC48" i="3"/>
  <c r="BF48" i="3"/>
  <c r="P50" i="3"/>
  <c r="S50" i="3"/>
  <c r="V50" i="3"/>
  <c r="Y50" i="3"/>
  <c r="AB50" i="3"/>
  <c r="AE50" i="3"/>
  <c r="AH50" i="3"/>
  <c r="BC19" i="3"/>
  <c r="BC4" i="3"/>
  <c r="AN4" i="3"/>
  <c r="AK11" i="3"/>
  <c r="AK19" i="3"/>
  <c r="AK27" i="3"/>
  <c r="AK43" i="3"/>
  <c r="AK51" i="3"/>
  <c r="AH5" i="3"/>
  <c r="AH13" i="3"/>
  <c r="AH21" i="3"/>
  <c r="AH29" i="3"/>
  <c r="AH37" i="3"/>
  <c r="AH45" i="3"/>
  <c r="AH53" i="3"/>
  <c r="AE7" i="3"/>
  <c r="AE15" i="3"/>
  <c r="AE23" i="3"/>
  <c r="AE31" i="3"/>
  <c r="AE39" i="3"/>
  <c r="AE47" i="3"/>
  <c r="AB9" i="3"/>
  <c r="AB17" i="3"/>
  <c r="AB25" i="3"/>
  <c r="AB33" i="3"/>
  <c r="AB41" i="3"/>
  <c r="AB49" i="3"/>
  <c r="Y11" i="3"/>
  <c r="Y19" i="3"/>
  <c r="Y27" i="3"/>
  <c r="Y35" i="3"/>
  <c r="Y43" i="3"/>
  <c r="Y51" i="3"/>
  <c r="V5" i="3"/>
  <c r="V13" i="3"/>
  <c r="V21" i="3"/>
  <c r="V29" i="3"/>
  <c r="V37" i="3"/>
  <c r="V45" i="3"/>
  <c r="V53" i="3"/>
  <c r="S7" i="3"/>
  <c r="S15" i="3"/>
  <c r="S23" i="3"/>
  <c r="S31" i="3"/>
  <c r="S39" i="3"/>
  <c r="S47" i="3"/>
  <c r="P9" i="3"/>
  <c r="P17" i="3"/>
  <c r="P25" i="3"/>
  <c r="P33" i="3"/>
  <c r="P41" i="3"/>
  <c r="P49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J7" i="3"/>
  <c r="J11" i="3"/>
  <c r="J15" i="3"/>
  <c r="J19" i="3"/>
  <c r="J23" i="3"/>
  <c r="J27" i="3"/>
  <c r="J31" i="3"/>
  <c r="J35" i="3"/>
  <c r="J39" i="3"/>
  <c r="J43" i="3"/>
  <c r="J47" i="3"/>
  <c r="J51" i="3"/>
  <c r="G5" i="3"/>
  <c r="G9" i="3"/>
  <c r="G13" i="3"/>
  <c r="G17" i="3"/>
  <c r="G21" i="3"/>
  <c r="G25" i="3"/>
  <c r="G29" i="3"/>
  <c r="G33" i="3"/>
  <c r="G37" i="3"/>
  <c r="G41" i="3"/>
  <c r="G45" i="3"/>
  <c r="G49" i="3"/>
  <c r="G53" i="3"/>
  <c r="D7" i="3"/>
  <c r="D11" i="3"/>
  <c r="D15" i="3"/>
  <c r="D19" i="3"/>
  <c r="D23" i="3"/>
  <c r="D27" i="3"/>
  <c r="D31" i="3"/>
  <c r="D35" i="3"/>
  <c r="D39" i="3"/>
  <c r="D43" i="3"/>
  <c r="D47" i="3"/>
  <c r="D51" i="3"/>
  <c r="AN7" i="3"/>
  <c r="AQ7" i="3"/>
  <c r="AT7" i="3"/>
  <c r="BC7" i="3"/>
  <c r="AN9" i="3"/>
  <c r="AQ9" i="3"/>
  <c r="AT9" i="3"/>
  <c r="AW9" i="3"/>
  <c r="AZ9" i="3"/>
  <c r="BC9" i="3"/>
  <c r="BF9" i="3"/>
  <c r="BC11" i="3"/>
  <c r="AN11" i="3"/>
  <c r="AQ11" i="3"/>
  <c r="AT11" i="3"/>
  <c r="AW11" i="3"/>
  <c r="AZ11" i="3"/>
  <c r="AN13" i="3"/>
  <c r="AQ13" i="3"/>
  <c r="AT13" i="3"/>
  <c r="AW13" i="3"/>
  <c r="AZ13" i="3"/>
  <c r="BC13" i="3"/>
  <c r="BF13" i="3"/>
  <c r="AN15" i="3"/>
  <c r="AQ15" i="3"/>
  <c r="AT15" i="3"/>
  <c r="AN17" i="3"/>
  <c r="AQ17" i="3"/>
  <c r="AT17" i="3"/>
  <c r="AW17" i="3"/>
  <c r="AZ17" i="3"/>
  <c r="BC17" i="3"/>
  <c r="BF17" i="3"/>
  <c r="BF19" i="3"/>
  <c r="AN19" i="3"/>
  <c r="AQ19" i="3"/>
  <c r="AT19" i="3"/>
  <c r="AN23" i="3"/>
  <c r="AQ23" i="3"/>
  <c r="AT23" i="3"/>
  <c r="AN25" i="3"/>
  <c r="AQ25" i="3"/>
  <c r="AT25" i="3"/>
  <c r="AW25" i="3"/>
  <c r="AZ25" i="3"/>
  <c r="BC25" i="3"/>
  <c r="BF25" i="3"/>
  <c r="BC27" i="3"/>
  <c r="AN27" i="3"/>
  <c r="AQ27" i="3"/>
  <c r="AT27" i="3"/>
  <c r="AW27" i="3"/>
  <c r="AZ27" i="3"/>
  <c r="AN29" i="3"/>
  <c r="AQ29" i="3"/>
  <c r="AT29" i="3"/>
  <c r="AW29" i="3"/>
  <c r="AZ29" i="3"/>
  <c r="BC29" i="3"/>
  <c r="BF29" i="3"/>
  <c r="AN31" i="3"/>
  <c r="AQ31" i="3"/>
  <c r="AT31" i="3"/>
  <c r="AW31" i="3"/>
  <c r="AZ31" i="3"/>
  <c r="BF31" i="3"/>
  <c r="AN33" i="3"/>
  <c r="AQ33" i="3"/>
  <c r="AT33" i="3"/>
  <c r="AW33" i="3"/>
  <c r="AZ33" i="3"/>
  <c r="BC33" i="3"/>
  <c r="BF33" i="3"/>
  <c r="AZ35" i="3"/>
  <c r="AN37" i="3"/>
  <c r="AQ37" i="3"/>
  <c r="AT37" i="3"/>
  <c r="AW37" i="3"/>
  <c r="AZ37" i="3"/>
  <c r="BC37" i="3"/>
  <c r="BF37" i="3"/>
  <c r="BC39" i="3"/>
  <c r="AZ39" i="3"/>
  <c r="BF39" i="3"/>
  <c r="AN41" i="3"/>
  <c r="AQ41" i="3"/>
  <c r="AT41" i="3"/>
  <c r="AW41" i="3"/>
  <c r="AZ41" i="3"/>
  <c r="BC41" i="3"/>
  <c r="BF41" i="3"/>
  <c r="BC43" i="3"/>
  <c r="AN43" i="3"/>
  <c r="AQ43" i="3"/>
  <c r="AT43" i="3"/>
  <c r="AW43" i="3"/>
  <c r="AZ43" i="3"/>
  <c r="AN45" i="3"/>
  <c r="AQ45" i="3"/>
  <c r="AT45" i="3"/>
  <c r="AW45" i="3"/>
  <c r="AZ45" i="3"/>
  <c r="BC45" i="3"/>
  <c r="BF45" i="3"/>
  <c r="AN47" i="3"/>
  <c r="AQ47" i="3"/>
  <c r="AT47" i="3"/>
  <c r="AW47" i="3"/>
  <c r="AZ47" i="3"/>
  <c r="BF47" i="3"/>
  <c r="AN49" i="3"/>
  <c r="AQ49" i="3"/>
  <c r="AT49" i="3"/>
  <c r="AW49" i="3"/>
  <c r="AZ49" i="3"/>
  <c r="BC49" i="3"/>
  <c r="BF49" i="3"/>
  <c r="BF51" i="3"/>
  <c r="AN51" i="3"/>
  <c r="AQ51" i="3"/>
  <c r="AT51" i="3"/>
  <c r="AZ4" i="3"/>
  <c r="BE9" i="12"/>
  <c r="BD9" i="12"/>
  <c r="AX9" i="12"/>
  <c r="AR9" i="12"/>
  <c r="AL9" i="12"/>
  <c r="AF9" i="12"/>
  <c r="Z9" i="12"/>
  <c r="T9" i="12"/>
  <c r="N9" i="12"/>
  <c r="H9" i="12"/>
  <c r="B9" i="12"/>
  <c r="K9" i="12"/>
  <c r="W9" i="12"/>
  <c r="AI9" i="12"/>
  <c r="AU9" i="12"/>
  <c r="BE17" i="12"/>
  <c r="BD17" i="12"/>
  <c r="AX17" i="12"/>
  <c r="AR17" i="12"/>
  <c r="AL17" i="12"/>
  <c r="AF17" i="12"/>
  <c r="Z17" i="12"/>
  <c r="T17" i="12"/>
  <c r="N17" i="12"/>
  <c r="H17" i="12"/>
  <c r="B17" i="12"/>
  <c r="K17" i="12"/>
  <c r="W17" i="12"/>
  <c r="AI17" i="12"/>
  <c r="AU17" i="12"/>
  <c r="BB27" i="12"/>
  <c r="BD27" i="12"/>
  <c r="AX27" i="12"/>
  <c r="AR27" i="12"/>
  <c r="AL27" i="12"/>
  <c r="AF27" i="12"/>
  <c r="Z27" i="12"/>
  <c r="T27" i="12"/>
  <c r="N27" i="12"/>
  <c r="H27" i="12"/>
  <c r="B27" i="12"/>
  <c r="BF27" i="12"/>
  <c r="BC27" i="12"/>
  <c r="K27" i="12"/>
  <c r="W27" i="12"/>
  <c r="AI27" i="12"/>
  <c r="AU27" i="12"/>
  <c r="BE37" i="12"/>
  <c r="BA37" i="12"/>
  <c r="AU37" i="12"/>
  <c r="AO37" i="12"/>
  <c r="AI37" i="12"/>
  <c r="AC37" i="12"/>
  <c r="W37" i="12"/>
  <c r="Q37" i="12"/>
  <c r="K37" i="12"/>
  <c r="E37" i="12"/>
  <c r="B37" i="12"/>
  <c r="BC37" i="12"/>
  <c r="H37" i="12"/>
  <c r="T37" i="12"/>
  <c r="AF37" i="12"/>
  <c r="AR37" i="12"/>
  <c r="BD37" i="12"/>
  <c r="BB39" i="12"/>
  <c r="BD39" i="12"/>
  <c r="AX39" i="12"/>
  <c r="AR39" i="12"/>
  <c r="AL39" i="12"/>
  <c r="AF39" i="12"/>
  <c r="Z39" i="12"/>
  <c r="T39" i="12"/>
  <c r="N39" i="12"/>
  <c r="H39" i="12"/>
  <c r="B39" i="12"/>
  <c r="BC39" i="12"/>
  <c r="K39" i="12"/>
  <c r="W39" i="12"/>
  <c r="AI39" i="12"/>
  <c r="AU39" i="12"/>
  <c r="BE40" i="12"/>
  <c r="BF40" i="12"/>
  <c r="BB42" i="12"/>
  <c r="BF42" i="12"/>
  <c r="BB51" i="12"/>
  <c r="BD51" i="12"/>
  <c r="AX51" i="12"/>
  <c r="AR51" i="12"/>
  <c r="AL51" i="12"/>
  <c r="AF51" i="12"/>
  <c r="Z51" i="12"/>
  <c r="T51" i="12"/>
  <c r="N51" i="12"/>
  <c r="H51" i="12"/>
  <c r="B51" i="12"/>
  <c r="BC51" i="12"/>
  <c r="K51" i="12"/>
  <c r="W51" i="12"/>
  <c r="AI51" i="12"/>
  <c r="AU51" i="12"/>
  <c r="BE52" i="12"/>
  <c r="BF52" i="12"/>
  <c r="BB57" i="12"/>
  <c r="BE57" i="12"/>
  <c r="BA57" i="12"/>
  <c r="AX57" i="12"/>
  <c r="AS57" i="12"/>
  <c r="AO57" i="12"/>
  <c r="AL57" i="12"/>
  <c r="AG57" i="12"/>
  <c r="AC57" i="12"/>
  <c r="Z57" i="12"/>
  <c r="U57" i="12"/>
  <c r="Q57" i="12"/>
  <c r="N57" i="12"/>
  <c r="I57" i="12"/>
  <c r="E57" i="12"/>
  <c r="B57" i="12"/>
  <c r="BC57" i="12"/>
  <c r="H57" i="12"/>
  <c r="O57" i="12"/>
  <c r="W57" i="12"/>
  <c r="AF57" i="12"/>
  <c r="AM57" i="12"/>
  <c r="AU57" i="12"/>
  <c r="BD57" i="12"/>
  <c r="BB60" i="12"/>
  <c r="BF60" i="12"/>
  <c r="BA63" i="12"/>
  <c r="AX63" i="12"/>
  <c r="AP63" i="12"/>
  <c r="AI63" i="12"/>
  <c r="Z63" i="12"/>
  <c r="R63" i="12"/>
  <c r="K63" i="12"/>
  <c r="B63" i="12"/>
  <c r="BC63" i="12"/>
  <c r="N63" i="12"/>
  <c r="AD63" i="12"/>
  <c r="AU63" i="12"/>
  <c r="BE66" i="12"/>
  <c r="BF66" i="12"/>
  <c r="BE70" i="12"/>
  <c r="BF70" i="12"/>
  <c r="BE74" i="12"/>
  <c r="BF74" i="12"/>
  <c r="BE78" i="12"/>
  <c r="BF78" i="12"/>
  <c r="BE82" i="12"/>
  <c r="BF82" i="12"/>
  <c r="AY87" i="12"/>
  <c r="AP87" i="12"/>
  <c r="AI87" i="12"/>
  <c r="AA87" i="12"/>
  <c r="R87" i="12"/>
  <c r="K87" i="12"/>
  <c r="C87" i="12"/>
  <c r="O87" i="12"/>
  <c r="AD87" i="12"/>
  <c r="AU87" i="12"/>
  <c r="BB96" i="12"/>
  <c r="BD96" i="12"/>
  <c r="AX96" i="12"/>
  <c r="AR96" i="12"/>
  <c r="AL96" i="12"/>
  <c r="AF96" i="12"/>
  <c r="Z96" i="12"/>
  <c r="T96" i="12"/>
  <c r="N96" i="12"/>
  <c r="H96" i="12"/>
  <c r="B96" i="12"/>
  <c r="BF96" i="12"/>
  <c r="K96" i="12"/>
  <c r="W96" i="12"/>
  <c r="AI96" i="12"/>
  <c r="AU96" i="12"/>
  <c r="AY97" i="12"/>
  <c r="AM97" i="12"/>
  <c r="AA97" i="12"/>
  <c r="O97" i="12"/>
  <c r="C97" i="12"/>
  <c r="U97" i="12"/>
  <c r="AS97" i="12"/>
  <c r="BB102" i="12"/>
  <c r="BE102" i="12"/>
  <c r="BA102" i="12"/>
  <c r="AX102" i="12"/>
  <c r="AS102" i="12"/>
  <c r="AO102" i="12"/>
  <c r="AL102" i="12"/>
  <c r="AG102" i="12"/>
  <c r="AC102" i="12"/>
  <c r="Z102" i="12"/>
  <c r="U102" i="12"/>
  <c r="Q102" i="12"/>
  <c r="N102" i="12"/>
  <c r="I102" i="12"/>
  <c r="E102" i="12"/>
  <c r="B102" i="12"/>
  <c r="BF102" i="12"/>
  <c r="H102" i="12"/>
  <c r="O102" i="12"/>
  <c r="W102" i="12"/>
  <c r="AF102" i="12"/>
  <c r="AM102" i="12"/>
  <c r="AU102" i="12"/>
  <c r="BD102" i="12"/>
  <c r="BB119" i="12"/>
  <c r="BA119" i="12"/>
  <c r="AU119" i="12"/>
  <c r="AO119" i="12"/>
  <c r="AI119" i="12"/>
  <c r="AC119" i="12"/>
  <c r="W119" i="12"/>
  <c r="Q119" i="12"/>
  <c r="K119" i="12"/>
  <c r="E119" i="12"/>
  <c r="B119" i="12"/>
  <c r="AX119" i="12"/>
  <c r="AL119" i="12"/>
  <c r="Z119" i="12"/>
  <c r="N119" i="12"/>
  <c r="C119" i="12"/>
  <c r="T119" i="12"/>
  <c r="AR119" i="12"/>
  <c r="BE122" i="12"/>
  <c r="BF122" i="12"/>
  <c r="BE129" i="12"/>
  <c r="BD129" i="12"/>
  <c r="AX129" i="12"/>
  <c r="AR129" i="12"/>
  <c r="AL129" i="12"/>
  <c r="AF129" i="12"/>
  <c r="Z129" i="12"/>
  <c r="T129" i="12"/>
  <c r="N129" i="12"/>
  <c r="H129" i="12"/>
  <c r="B129" i="12"/>
  <c r="BA129" i="12"/>
  <c r="AO129" i="12"/>
  <c r="AC129" i="12"/>
  <c r="Q129" i="12"/>
  <c r="E129" i="12"/>
  <c r="W129" i="12"/>
  <c r="AU129" i="12"/>
  <c r="BE140" i="12"/>
  <c r="BF140" i="12"/>
  <c r="BB151" i="12"/>
  <c r="BE151" i="12"/>
  <c r="AY151" i="12"/>
  <c r="AS151" i="12"/>
  <c r="AM151" i="12"/>
  <c r="AG151" i="12"/>
  <c r="AA151" i="12"/>
  <c r="U151" i="12"/>
  <c r="O151" i="12"/>
  <c r="I151" i="12"/>
  <c r="C151" i="12"/>
  <c r="BA151" i="12"/>
  <c r="AO151" i="12"/>
  <c r="AC151" i="12"/>
  <c r="Q151" i="12"/>
  <c r="E151" i="12"/>
  <c r="W151" i="12"/>
  <c r="AU151" i="12"/>
  <c r="BE166" i="12"/>
  <c r="BF166" i="12"/>
  <c r="BB175" i="12"/>
  <c r="BD175" i="12"/>
  <c r="AX175" i="12"/>
  <c r="AR175" i="12"/>
  <c r="AL175" i="12"/>
  <c r="AF175" i="12"/>
  <c r="Z175" i="12"/>
  <c r="T175" i="12"/>
  <c r="N175" i="12"/>
  <c r="H175" i="12"/>
  <c r="B175" i="12"/>
  <c r="BA175" i="12"/>
  <c r="AO175" i="12"/>
  <c r="AC175" i="12"/>
  <c r="Q175" i="12"/>
  <c r="E175" i="12"/>
  <c r="AI175" i="12"/>
  <c r="K175" i="12"/>
  <c r="AU175" i="12"/>
  <c r="BA184" i="12"/>
  <c r="BF184" i="12"/>
  <c r="BD196" i="12"/>
  <c r="BF196" i="12"/>
  <c r="Y28" i="12"/>
  <c r="Y20" i="12"/>
  <c r="AB63" i="12"/>
  <c r="AB57" i="12"/>
  <c r="AB51" i="12"/>
  <c r="AB39" i="12"/>
  <c r="AB37" i="12"/>
  <c r="AB27" i="12"/>
  <c r="AE82" i="12"/>
  <c r="AE78" i="12"/>
  <c r="AE74" i="12"/>
  <c r="AE70" i="12"/>
  <c r="AE66" i="12"/>
  <c r="AE60" i="12"/>
  <c r="AE52" i="12"/>
  <c r="AE42" i="12"/>
  <c r="AE40" i="12"/>
  <c r="AE28" i="12"/>
  <c r="AE20" i="12"/>
  <c r="AH97" i="12"/>
  <c r="AH87" i="12"/>
  <c r="AH63" i="12"/>
  <c r="AH57" i="12"/>
  <c r="AH51" i="12"/>
  <c r="AH39" i="12"/>
  <c r="AH37" i="12"/>
  <c r="AH27" i="12"/>
  <c r="AK140" i="12"/>
  <c r="AK122" i="12"/>
  <c r="AK102" i="12"/>
  <c r="AK96" i="12"/>
  <c r="AK82" i="12"/>
  <c r="AK78" i="12"/>
  <c r="AK74" i="12"/>
  <c r="AK70" i="12"/>
  <c r="AK66" i="12"/>
  <c r="AK60" i="12"/>
  <c r="AK52" i="12"/>
  <c r="AK42" i="12"/>
  <c r="AK40" i="12"/>
  <c r="AK28" i="12"/>
  <c r="AK20" i="12"/>
  <c r="AN175" i="12"/>
  <c r="AN151" i="12"/>
  <c r="AN129" i="12"/>
  <c r="AN119" i="12"/>
  <c r="AN97" i="12"/>
  <c r="AN87" i="12"/>
  <c r="AN63" i="12"/>
  <c r="AN57" i="12"/>
  <c r="AN51" i="12"/>
  <c r="AN39" i="12"/>
  <c r="AN37" i="12"/>
  <c r="AN27" i="12"/>
  <c r="AQ196" i="12"/>
  <c r="AQ184" i="12"/>
  <c r="AQ166" i="12"/>
  <c r="AQ140" i="12"/>
  <c r="AQ122" i="12"/>
  <c r="AQ102" i="12"/>
  <c r="AQ96" i="12"/>
  <c r="AQ82" i="12"/>
  <c r="AQ78" i="12"/>
  <c r="AQ74" i="12"/>
  <c r="AQ70" i="12"/>
  <c r="AQ66" i="12"/>
  <c r="AQ60" i="12"/>
  <c r="AQ52" i="12"/>
  <c r="AQ42" i="12"/>
  <c r="AQ40" i="12"/>
  <c r="AQ28" i="12"/>
  <c r="AQ20" i="12"/>
  <c r="AT175" i="12"/>
  <c r="AT151" i="12"/>
  <c r="AT129" i="12"/>
  <c r="AT119" i="12"/>
  <c r="AT97" i="12"/>
  <c r="AT87" i="12"/>
  <c r="AT63" i="12"/>
  <c r="AT57" i="12"/>
  <c r="AT51" i="12"/>
  <c r="AT39" i="12"/>
  <c r="AT37" i="12"/>
  <c r="AT27" i="12"/>
  <c r="AW196" i="12"/>
  <c r="AW184" i="12"/>
  <c r="AW166" i="12"/>
  <c r="AW140" i="12"/>
  <c r="AW122" i="12"/>
  <c r="AW102" i="12"/>
  <c r="AW96" i="12"/>
  <c r="AW82" i="12"/>
  <c r="AW78" i="12"/>
  <c r="AW74" i="12"/>
  <c r="AW70" i="12"/>
  <c r="AW66" i="12"/>
  <c r="AW60" i="12"/>
  <c r="AW52" i="12"/>
  <c r="AW42" i="12"/>
  <c r="AW40" i="12"/>
  <c r="AW28" i="12"/>
  <c r="AW20" i="12"/>
  <c r="AZ175" i="12"/>
  <c r="AZ151" i="12"/>
  <c r="AZ129" i="12"/>
  <c r="AZ119" i="12"/>
  <c r="AZ97" i="12"/>
  <c r="AZ87" i="12"/>
  <c r="AZ63" i="12"/>
  <c r="AZ57" i="12"/>
  <c r="AZ51" i="12"/>
  <c r="AZ39" i="12"/>
  <c r="AZ37" i="12"/>
  <c r="AZ27" i="12"/>
  <c r="BC175" i="12"/>
  <c r="BC151" i="12"/>
  <c r="BC129" i="12"/>
  <c r="BC119" i="12"/>
  <c r="BC97" i="12"/>
  <c r="BC87" i="12"/>
  <c r="BC70" i="12"/>
  <c r="BC42" i="12"/>
  <c r="BC40" i="12"/>
  <c r="BC28" i="12"/>
  <c r="BC20" i="12"/>
  <c r="BF129" i="12"/>
  <c r="BF97" i="12"/>
  <c r="BF51" i="12"/>
  <c r="BE5" i="12"/>
  <c r="BD5" i="12"/>
  <c r="AX5" i="12"/>
  <c r="AR5" i="12"/>
  <c r="AL5" i="12"/>
  <c r="AF5" i="12"/>
  <c r="Z5" i="12"/>
  <c r="T5" i="12"/>
  <c r="N5" i="12"/>
  <c r="H5" i="12"/>
  <c r="B5" i="12"/>
  <c r="K5" i="12"/>
  <c r="W5" i="12"/>
  <c r="AI5" i="12"/>
  <c r="AU5" i="12"/>
  <c r="E9" i="12"/>
  <c r="Q9" i="12"/>
  <c r="AC9" i="12"/>
  <c r="AO9" i="12"/>
  <c r="BA9" i="12"/>
  <c r="BE13" i="12"/>
  <c r="BD13" i="12"/>
  <c r="AX13" i="12"/>
  <c r="AR13" i="12"/>
  <c r="AL13" i="12"/>
  <c r="AF13" i="12"/>
  <c r="Z13" i="12"/>
  <c r="T13" i="12"/>
  <c r="N13" i="12"/>
  <c r="H13" i="12"/>
  <c r="B13" i="12"/>
  <c r="K13" i="12"/>
  <c r="W13" i="12"/>
  <c r="AI13" i="12"/>
  <c r="AU13" i="12"/>
  <c r="E17" i="12"/>
  <c r="Q17" i="12"/>
  <c r="AC17" i="12"/>
  <c r="AO17" i="12"/>
  <c r="BA17" i="12"/>
  <c r="BB23" i="12"/>
  <c r="BD23" i="12"/>
  <c r="AX23" i="12"/>
  <c r="AR23" i="12"/>
  <c r="AL23" i="12"/>
  <c r="AF23" i="12"/>
  <c r="Z23" i="12"/>
  <c r="T23" i="12"/>
  <c r="N23" i="12"/>
  <c r="H23" i="12"/>
  <c r="B23" i="12"/>
  <c r="BF23" i="12"/>
  <c r="BC23" i="12"/>
  <c r="K23" i="12"/>
  <c r="W23" i="12"/>
  <c r="AI23" i="12"/>
  <c r="AU23" i="12"/>
  <c r="E27" i="12"/>
  <c r="Q27" i="12"/>
  <c r="AC27" i="12"/>
  <c r="AO27" i="12"/>
  <c r="BA27" i="12"/>
  <c r="BB31" i="12"/>
  <c r="BA31" i="12"/>
  <c r="AU31" i="12"/>
  <c r="AO31" i="12"/>
  <c r="AI31" i="12"/>
  <c r="AC31" i="12"/>
  <c r="W31" i="12"/>
  <c r="Q31" i="12"/>
  <c r="K31" i="12"/>
  <c r="E31" i="12"/>
  <c r="B31" i="12"/>
  <c r="BF31" i="12"/>
  <c r="BC31" i="12"/>
  <c r="H31" i="12"/>
  <c r="T31" i="12"/>
  <c r="AF31" i="12"/>
  <c r="AR31" i="12"/>
  <c r="BD31" i="12"/>
  <c r="BE33" i="12"/>
  <c r="BD33" i="12"/>
  <c r="AX33" i="12"/>
  <c r="AR33" i="12"/>
  <c r="AL33" i="12"/>
  <c r="AF33" i="12"/>
  <c r="Z33" i="12"/>
  <c r="T33" i="12"/>
  <c r="N33" i="12"/>
  <c r="H33" i="12"/>
  <c r="B33" i="12"/>
  <c r="BC33" i="12"/>
  <c r="K33" i="12"/>
  <c r="W33" i="12"/>
  <c r="AI33" i="12"/>
  <c r="AU33" i="12"/>
  <c r="C37" i="12"/>
  <c r="N37" i="12"/>
  <c r="Z37" i="12"/>
  <c r="AL37" i="12"/>
  <c r="AX37" i="12"/>
  <c r="E39" i="12"/>
  <c r="Q39" i="12"/>
  <c r="AC39" i="12"/>
  <c r="AO39" i="12"/>
  <c r="BA39" i="12"/>
  <c r="BE45" i="12"/>
  <c r="BA45" i="12"/>
  <c r="AU45" i="12"/>
  <c r="AO45" i="12"/>
  <c r="AI45" i="12"/>
  <c r="AC45" i="12"/>
  <c r="W45" i="12"/>
  <c r="Q45" i="12"/>
  <c r="K45" i="12"/>
  <c r="E45" i="12"/>
  <c r="B45" i="12"/>
  <c r="BC45" i="12"/>
  <c r="H45" i="12"/>
  <c r="T45" i="12"/>
  <c r="AF45" i="12"/>
  <c r="AR45" i="12"/>
  <c r="BD45" i="12"/>
  <c r="BB47" i="12"/>
  <c r="BD47" i="12"/>
  <c r="AX47" i="12"/>
  <c r="AR47" i="12"/>
  <c r="AL47" i="12"/>
  <c r="AF47" i="12"/>
  <c r="Z47" i="12"/>
  <c r="T47" i="12"/>
  <c r="N47" i="12"/>
  <c r="H47" i="12"/>
  <c r="B47" i="12"/>
  <c r="BC47" i="12"/>
  <c r="K47" i="12"/>
  <c r="W47" i="12"/>
  <c r="AI47" i="12"/>
  <c r="AU47" i="12"/>
  <c r="BE48" i="12"/>
  <c r="BF48" i="12"/>
  <c r="E51" i="12"/>
  <c r="Q51" i="12"/>
  <c r="AC51" i="12"/>
  <c r="AO51" i="12"/>
  <c r="BA51" i="12"/>
  <c r="BA55" i="12"/>
  <c r="AX55" i="12"/>
  <c r="AP55" i="12"/>
  <c r="AI55" i="12"/>
  <c r="Z55" i="12"/>
  <c r="R55" i="12"/>
  <c r="K55" i="12"/>
  <c r="B55" i="12"/>
  <c r="BC55" i="12"/>
  <c r="N55" i="12"/>
  <c r="AD55" i="12"/>
  <c r="AU55" i="12"/>
  <c r="C57" i="12"/>
  <c r="K57" i="12"/>
  <c r="T57" i="12"/>
  <c r="AA57" i="12"/>
  <c r="AI57" i="12"/>
  <c r="AR57" i="12"/>
  <c r="AY57" i="12"/>
  <c r="BB58" i="12"/>
  <c r="BF58" i="12"/>
  <c r="F63" i="12"/>
  <c r="W63" i="12"/>
  <c r="AL63" i="12"/>
  <c r="BB63" i="12"/>
  <c r="BB65" i="12"/>
  <c r="BE65" i="12"/>
  <c r="BA65" i="12"/>
  <c r="AX65" i="12"/>
  <c r="AS65" i="12"/>
  <c r="AO65" i="12"/>
  <c r="AL65" i="12"/>
  <c r="AG65" i="12"/>
  <c r="AC65" i="12"/>
  <c r="Z65" i="12"/>
  <c r="U65" i="12"/>
  <c r="Q65" i="12"/>
  <c r="N65" i="12"/>
  <c r="I65" i="12"/>
  <c r="E65" i="12"/>
  <c r="B65" i="12"/>
  <c r="BC65" i="12"/>
  <c r="H65" i="12"/>
  <c r="O65" i="12"/>
  <c r="W65" i="12"/>
  <c r="AF65" i="12"/>
  <c r="AM65" i="12"/>
  <c r="AU65" i="12"/>
  <c r="BD65" i="12"/>
  <c r="BB69" i="12"/>
  <c r="BE69" i="12"/>
  <c r="BA69" i="12"/>
  <c r="AX69" i="12"/>
  <c r="AS69" i="12"/>
  <c r="AO69" i="12"/>
  <c r="AL69" i="12"/>
  <c r="AG69" i="12"/>
  <c r="AC69" i="12"/>
  <c r="Z69" i="12"/>
  <c r="U69" i="12"/>
  <c r="Q69" i="12"/>
  <c r="N69" i="12"/>
  <c r="I69" i="12"/>
  <c r="E69" i="12"/>
  <c r="B69" i="12"/>
  <c r="BC69" i="12"/>
  <c r="H69" i="12"/>
  <c r="O69" i="12"/>
  <c r="W69" i="12"/>
  <c r="AF69" i="12"/>
  <c r="AM69" i="12"/>
  <c r="AU69" i="12"/>
  <c r="BD69" i="12"/>
  <c r="BB73" i="12"/>
  <c r="BE73" i="12"/>
  <c r="BA73" i="12"/>
  <c r="AX73" i="12"/>
  <c r="AS73" i="12"/>
  <c r="AO73" i="12"/>
  <c r="AL73" i="12"/>
  <c r="AG73" i="12"/>
  <c r="AC73" i="12"/>
  <c r="Z73" i="12"/>
  <c r="U73" i="12"/>
  <c r="Q73" i="12"/>
  <c r="N73" i="12"/>
  <c r="I73" i="12"/>
  <c r="E73" i="12"/>
  <c r="B73" i="12"/>
  <c r="BC73" i="12"/>
  <c r="H73" i="12"/>
  <c r="O73" i="12"/>
  <c r="W73" i="12"/>
  <c r="AF73" i="12"/>
  <c r="AM73" i="12"/>
  <c r="AU73" i="12"/>
  <c r="BD73" i="12"/>
  <c r="BB77" i="12"/>
  <c r="BE77" i="12"/>
  <c r="BA77" i="12"/>
  <c r="AX77" i="12"/>
  <c r="AS77" i="12"/>
  <c r="AO77" i="12"/>
  <c r="AL77" i="12"/>
  <c r="AG77" i="12"/>
  <c r="AC77" i="12"/>
  <c r="Z77" i="12"/>
  <c r="U77" i="12"/>
  <c r="Q77" i="12"/>
  <c r="N77" i="12"/>
  <c r="I77" i="12"/>
  <c r="E77" i="12"/>
  <c r="B77" i="12"/>
  <c r="H77" i="12"/>
  <c r="O77" i="12"/>
  <c r="W77" i="12"/>
  <c r="AF77" i="12"/>
  <c r="AM77" i="12"/>
  <c r="AU77" i="12"/>
  <c r="BD77" i="12"/>
  <c r="BB81" i="12"/>
  <c r="BE81" i="12"/>
  <c r="BA81" i="12"/>
  <c r="AX81" i="12"/>
  <c r="AS81" i="12"/>
  <c r="AO81" i="12"/>
  <c r="AL81" i="12"/>
  <c r="AG81" i="12"/>
  <c r="AC81" i="12"/>
  <c r="Z81" i="12"/>
  <c r="U81" i="12"/>
  <c r="Q81" i="12"/>
  <c r="N81" i="12"/>
  <c r="I81" i="12"/>
  <c r="E81" i="12"/>
  <c r="B81" i="12"/>
  <c r="H81" i="12"/>
  <c r="O81" i="12"/>
  <c r="W81" i="12"/>
  <c r="AF81" i="12"/>
  <c r="AM81" i="12"/>
  <c r="AU81" i="12"/>
  <c r="BD81" i="12"/>
  <c r="BE85" i="12"/>
  <c r="AX85" i="12"/>
  <c r="AP85" i="12"/>
  <c r="AG85" i="12"/>
  <c r="Z85" i="12"/>
  <c r="R85" i="12"/>
  <c r="I85" i="12"/>
  <c r="B85" i="12"/>
  <c r="N85" i="12"/>
  <c r="AD85" i="12"/>
  <c r="AS85" i="12"/>
  <c r="BB86" i="12"/>
  <c r="BE86" i="12"/>
  <c r="BA86" i="12"/>
  <c r="AX86" i="12"/>
  <c r="AS86" i="12"/>
  <c r="AO86" i="12"/>
  <c r="AL86" i="12"/>
  <c r="AG86" i="12"/>
  <c r="AC86" i="12"/>
  <c r="Z86" i="12"/>
  <c r="U86" i="12"/>
  <c r="Q86" i="12"/>
  <c r="N86" i="12"/>
  <c r="I86" i="12"/>
  <c r="E86" i="12"/>
  <c r="B86" i="12"/>
  <c r="BF86" i="12"/>
  <c r="H86" i="12"/>
  <c r="O86" i="12"/>
  <c r="W86" i="12"/>
  <c r="AF86" i="12"/>
  <c r="AM86" i="12"/>
  <c r="AU86" i="12"/>
  <c r="BD86" i="12"/>
  <c r="F87" i="12"/>
  <c r="W87" i="12"/>
  <c r="AM87" i="12"/>
  <c r="BB87" i="12"/>
  <c r="BB89" i="12"/>
  <c r="AX89" i="12"/>
  <c r="AR89" i="12"/>
  <c r="AL89" i="12"/>
  <c r="AG89" i="12"/>
  <c r="AA89" i="12"/>
  <c r="U89" i="12"/>
  <c r="R89" i="12"/>
  <c r="L89" i="12"/>
  <c r="F89" i="12"/>
  <c r="B89" i="12"/>
  <c r="I89" i="12"/>
  <c r="T89" i="12"/>
  <c r="AD89" i="12"/>
  <c r="AP89" i="12"/>
  <c r="AY89" i="12"/>
  <c r="E96" i="12"/>
  <c r="Q96" i="12"/>
  <c r="AC96" i="12"/>
  <c r="AO96" i="12"/>
  <c r="BA96" i="12"/>
  <c r="I97" i="12"/>
  <c r="AG97" i="12"/>
  <c r="BE97" i="12"/>
  <c r="C102" i="12"/>
  <c r="K102" i="12"/>
  <c r="T102" i="12"/>
  <c r="AA102" i="12"/>
  <c r="AI102" i="12"/>
  <c r="AR102" i="12"/>
  <c r="AY102" i="12"/>
  <c r="H119" i="12"/>
  <c r="AF119" i="12"/>
  <c r="BD119" i="12"/>
  <c r="BE121" i="12"/>
  <c r="BD121" i="12"/>
  <c r="AX121" i="12"/>
  <c r="AR121" i="12"/>
  <c r="AL121" i="12"/>
  <c r="AF121" i="12"/>
  <c r="Z121" i="12"/>
  <c r="T121" i="12"/>
  <c r="N121" i="12"/>
  <c r="H121" i="12"/>
  <c r="B121" i="12"/>
  <c r="BA121" i="12"/>
  <c r="AO121" i="12"/>
  <c r="AC121" i="12"/>
  <c r="Q121" i="12"/>
  <c r="E121" i="12"/>
  <c r="W121" i="12"/>
  <c r="AU121" i="12"/>
  <c r="K129" i="12"/>
  <c r="AI129" i="12"/>
  <c r="BB130" i="12"/>
  <c r="BF130" i="12"/>
  <c r="BE132" i="12"/>
  <c r="BF132" i="12"/>
  <c r="BE139" i="12"/>
  <c r="BD139" i="12"/>
  <c r="AX139" i="12"/>
  <c r="AR139" i="12"/>
  <c r="AL139" i="12"/>
  <c r="AF139" i="12"/>
  <c r="Z139" i="12"/>
  <c r="T139" i="12"/>
  <c r="N139" i="12"/>
  <c r="H139" i="12"/>
  <c r="B139" i="12"/>
  <c r="BA139" i="12"/>
  <c r="AO139" i="12"/>
  <c r="AC139" i="12"/>
  <c r="Q139" i="12"/>
  <c r="E139" i="12"/>
  <c r="W139" i="12"/>
  <c r="AU139" i="12"/>
  <c r="K151" i="12"/>
  <c r="AI151" i="12"/>
  <c r="AU152" i="12"/>
  <c r="BF152" i="12"/>
  <c r="BE157" i="12"/>
  <c r="AX157" i="12"/>
  <c r="AL157" i="12"/>
  <c r="Z157" i="12"/>
  <c r="N157" i="12"/>
  <c r="B157" i="12"/>
  <c r="BD157" i="12"/>
  <c r="AF157" i="12"/>
  <c r="H157" i="12"/>
  <c r="AR157" i="12"/>
  <c r="W175" i="12"/>
  <c r="E7" i="12"/>
  <c r="K7" i="12"/>
  <c r="Q7" i="12"/>
  <c r="W7" i="12"/>
  <c r="AC7" i="12"/>
  <c r="AI7" i="12"/>
  <c r="AO7" i="12"/>
  <c r="AU7" i="12"/>
  <c r="BA7" i="12"/>
  <c r="BC7" i="12" s="1"/>
  <c r="E11" i="12"/>
  <c r="K11" i="12"/>
  <c r="Q11" i="12"/>
  <c r="W11" i="12"/>
  <c r="AC11" i="12"/>
  <c r="AI11" i="12"/>
  <c r="AO11" i="12"/>
  <c r="AU11" i="12"/>
  <c r="BA11" i="12"/>
  <c r="BC11" i="12" s="1"/>
  <c r="E15" i="12"/>
  <c r="K15" i="12"/>
  <c r="Q15" i="12"/>
  <c r="W15" i="12"/>
  <c r="AC15" i="12"/>
  <c r="AI15" i="12"/>
  <c r="AO15" i="12"/>
  <c r="AU15" i="12"/>
  <c r="BA15" i="12"/>
  <c r="BC15" i="12" s="1"/>
  <c r="E21" i="12"/>
  <c r="K21" i="12"/>
  <c r="Q21" i="12"/>
  <c r="W21" i="12"/>
  <c r="AC21" i="12"/>
  <c r="AI21" i="12"/>
  <c r="AO21" i="12"/>
  <c r="AU21" i="12"/>
  <c r="BA21" i="12"/>
  <c r="E25" i="12"/>
  <c r="K25" i="12"/>
  <c r="Q25" i="12"/>
  <c r="W25" i="12"/>
  <c r="AC25" i="12"/>
  <c r="AI25" i="12"/>
  <c r="AO25" i="12"/>
  <c r="AU25" i="12"/>
  <c r="BA25" i="12"/>
  <c r="E29" i="12"/>
  <c r="K29" i="12"/>
  <c r="Q29" i="12"/>
  <c r="W29" i="12"/>
  <c r="AC29" i="12"/>
  <c r="AI29" i="12"/>
  <c r="AO29" i="12"/>
  <c r="AU29" i="12"/>
  <c r="BA29" i="12"/>
  <c r="E35" i="12"/>
  <c r="K35" i="12"/>
  <c r="Q35" i="12"/>
  <c r="W35" i="12"/>
  <c r="AC35" i="12"/>
  <c r="AI35" i="12"/>
  <c r="AO35" i="12"/>
  <c r="AU35" i="12"/>
  <c r="BA35" i="12"/>
  <c r="C41" i="12"/>
  <c r="H41" i="12"/>
  <c r="N41" i="12"/>
  <c r="T41" i="12"/>
  <c r="Z41" i="12"/>
  <c r="AF41" i="12"/>
  <c r="AL41" i="12"/>
  <c r="AR41" i="12"/>
  <c r="AX41" i="12"/>
  <c r="BD41" i="12"/>
  <c r="E43" i="12"/>
  <c r="K43" i="12"/>
  <c r="Q43" i="12"/>
  <c r="W43" i="12"/>
  <c r="AC43" i="12"/>
  <c r="AI43" i="12"/>
  <c r="AO43" i="12"/>
  <c r="AU43" i="12"/>
  <c r="BA43" i="12"/>
  <c r="E49" i="12"/>
  <c r="K49" i="12"/>
  <c r="Q49" i="12"/>
  <c r="W49" i="12"/>
  <c r="AC49" i="12"/>
  <c r="AI49" i="12"/>
  <c r="AO49" i="12"/>
  <c r="AU49" i="12"/>
  <c r="BA49" i="12"/>
  <c r="E53" i="12"/>
  <c r="K53" i="12"/>
  <c r="Q53" i="12"/>
  <c r="W53" i="12"/>
  <c r="AC53" i="12"/>
  <c r="AI53" i="12"/>
  <c r="AO53" i="12"/>
  <c r="AU53" i="12"/>
  <c r="BA53" i="12"/>
  <c r="F59" i="12"/>
  <c r="N59" i="12"/>
  <c r="W59" i="12"/>
  <c r="AD59" i="12"/>
  <c r="AL59" i="12"/>
  <c r="AU59" i="12"/>
  <c r="C61" i="12"/>
  <c r="H61" i="12"/>
  <c r="K61" i="12"/>
  <c r="O61" i="12"/>
  <c r="T61" i="12"/>
  <c r="W61" i="12"/>
  <c r="AA61" i="12"/>
  <c r="AF61" i="12"/>
  <c r="AI61" i="12"/>
  <c r="AM61" i="12"/>
  <c r="AR61" i="12"/>
  <c r="AU61" i="12"/>
  <c r="AY61" i="12"/>
  <c r="BD61" i="12"/>
  <c r="E67" i="12"/>
  <c r="K67" i="12"/>
  <c r="Q67" i="12"/>
  <c r="W67" i="12"/>
  <c r="AC67" i="12"/>
  <c r="AI67" i="12"/>
  <c r="AO67" i="12"/>
  <c r="AU67" i="12"/>
  <c r="BA67" i="12"/>
  <c r="E71" i="12"/>
  <c r="K71" i="12"/>
  <c r="Q71" i="12"/>
  <c r="W71" i="12"/>
  <c r="AC71" i="12"/>
  <c r="AI71" i="12"/>
  <c r="AO71" i="12"/>
  <c r="AU71" i="12"/>
  <c r="BA71" i="12"/>
  <c r="E75" i="12"/>
  <c r="K75" i="12"/>
  <c r="Q75" i="12"/>
  <c r="W75" i="12"/>
  <c r="AC75" i="12"/>
  <c r="AI75" i="12"/>
  <c r="AO75" i="12"/>
  <c r="AU75" i="12"/>
  <c r="BA75" i="12"/>
  <c r="E79" i="12"/>
  <c r="K79" i="12"/>
  <c r="Q79" i="12"/>
  <c r="W79" i="12"/>
  <c r="AC79" i="12"/>
  <c r="AI79" i="12"/>
  <c r="AO79" i="12"/>
  <c r="AU79" i="12"/>
  <c r="BA79" i="12"/>
  <c r="E83" i="12"/>
  <c r="K83" i="12"/>
  <c r="R83" i="12"/>
  <c r="AA83" i="12"/>
  <c r="AI83" i="12"/>
  <c r="AP83" i="12"/>
  <c r="C90" i="12"/>
  <c r="H90" i="12"/>
  <c r="K90" i="12"/>
  <c r="O90" i="12"/>
  <c r="T90" i="12"/>
  <c r="W90" i="12"/>
  <c r="AA90" i="12"/>
  <c r="AF90" i="12"/>
  <c r="AI90" i="12"/>
  <c r="AM90" i="12"/>
  <c r="AR90" i="12"/>
  <c r="AU90" i="12"/>
  <c r="AY90" i="12"/>
  <c r="BD90" i="12"/>
  <c r="F91" i="12"/>
  <c r="O91" i="12"/>
  <c r="U91" i="12"/>
  <c r="AD91" i="12"/>
  <c r="AM91" i="12"/>
  <c r="AS91" i="12"/>
  <c r="E92" i="12"/>
  <c r="K92" i="12"/>
  <c r="Q92" i="12"/>
  <c r="W92" i="12"/>
  <c r="AC92" i="12"/>
  <c r="AI92" i="12"/>
  <c r="AO92" i="12"/>
  <c r="AU92" i="12"/>
  <c r="BA92" i="12"/>
  <c r="F93" i="12"/>
  <c r="O93" i="12"/>
  <c r="U93" i="12"/>
  <c r="AD93" i="12"/>
  <c r="AM93" i="12"/>
  <c r="AS93" i="12"/>
  <c r="C94" i="12"/>
  <c r="H94" i="12"/>
  <c r="K94" i="12"/>
  <c r="O94" i="12"/>
  <c r="T94" i="12"/>
  <c r="W94" i="12"/>
  <c r="AA94" i="12"/>
  <c r="AF94" i="12"/>
  <c r="AI94" i="12"/>
  <c r="AM94" i="12"/>
  <c r="AR94" i="12"/>
  <c r="AU94" i="12"/>
  <c r="AY94" i="12"/>
  <c r="BD94" i="12"/>
  <c r="I95" i="12"/>
  <c r="U95" i="12"/>
  <c r="AG95" i="12"/>
  <c r="AS95" i="12"/>
  <c r="C98" i="12"/>
  <c r="H98" i="12"/>
  <c r="K98" i="12"/>
  <c r="O98" i="12"/>
  <c r="T98" i="12"/>
  <c r="W98" i="12"/>
  <c r="AA98" i="12"/>
  <c r="AF98" i="12"/>
  <c r="AI98" i="12"/>
  <c r="AM98" i="12"/>
  <c r="AR98" i="12"/>
  <c r="AU98" i="12"/>
  <c r="AY98" i="12"/>
  <c r="BD98" i="12"/>
  <c r="F99" i="12"/>
  <c r="O99" i="12"/>
  <c r="U99" i="12"/>
  <c r="AD99" i="12"/>
  <c r="AM99" i="12"/>
  <c r="AS99" i="12"/>
  <c r="E100" i="12"/>
  <c r="K100" i="12"/>
  <c r="Q100" i="12"/>
  <c r="W100" i="12"/>
  <c r="AC100" i="12"/>
  <c r="AI100" i="12"/>
  <c r="AO100" i="12"/>
  <c r="AU100" i="12"/>
  <c r="BA100" i="12"/>
  <c r="F101" i="12"/>
  <c r="O101" i="12"/>
  <c r="U101" i="12"/>
  <c r="AD101" i="12"/>
  <c r="AM101" i="12"/>
  <c r="AS101" i="12"/>
  <c r="BB104" i="12"/>
  <c r="BD104" i="12"/>
  <c r="AX104" i="12"/>
  <c r="AR104" i="12"/>
  <c r="AL104" i="12"/>
  <c r="E104" i="12"/>
  <c r="K104" i="12"/>
  <c r="Q104" i="12"/>
  <c r="W104" i="12"/>
  <c r="AC104" i="12"/>
  <c r="AI104" i="12"/>
  <c r="AU104" i="12"/>
  <c r="BB108" i="12"/>
  <c r="BD108" i="12"/>
  <c r="AX108" i="12"/>
  <c r="AR108" i="12"/>
  <c r="AL108" i="12"/>
  <c r="AF108" i="12"/>
  <c r="Z108" i="12"/>
  <c r="T108" i="12"/>
  <c r="N108" i="12"/>
  <c r="H108" i="12"/>
  <c r="B108" i="12"/>
  <c r="K108" i="12"/>
  <c r="W108" i="12"/>
  <c r="AI108" i="12"/>
  <c r="AU108" i="12"/>
  <c r="BB112" i="12"/>
  <c r="BD112" i="12"/>
  <c r="AX112" i="12"/>
  <c r="AR112" i="12"/>
  <c r="AL112" i="12"/>
  <c r="AF112" i="12"/>
  <c r="Z112" i="12"/>
  <c r="T112" i="12"/>
  <c r="N112" i="12"/>
  <c r="H112" i="12"/>
  <c r="B112" i="12"/>
  <c r="K112" i="12"/>
  <c r="W112" i="12"/>
  <c r="AI112" i="12"/>
  <c r="AU112" i="12"/>
  <c r="BB116" i="12"/>
  <c r="AY116" i="12"/>
  <c r="AM116" i="12"/>
  <c r="AA116" i="12"/>
  <c r="O116" i="12"/>
  <c r="C116" i="12"/>
  <c r="U116" i="12"/>
  <c r="AS116" i="12"/>
  <c r="BE125" i="12"/>
  <c r="BD125" i="12"/>
  <c r="AX125" i="12"/>
  <c r="AR125" i="12"/>
  <c r="AL125" i="12"/>
  <c r="AF125" i="12"/>
  <c r="Z125" i="12"/>
  <c r="T125" i="12"/>
  <c r="N125" i="12"/>
  <c r="H125" i="12"/>
  <c r="B125" i="12"/>
  <c r="K125" i="12"/>
  <c r="W125" i="12"/>
  <c r="AI125" i="12"/>
  <c r="AU125" i="12"/>
  <c r="BE135" i="12"/>
  <c r="BD135" i="12"/>
  <c r="AX135" i="12"/>
  <c r="AR135" i="12"/>
  <c r="AL135" i="12"/>
  <c r="AF135" i="12"/>
  <c r="Z135" i="12"/>
  <c r="T135" i="12"/>
  <c r="N135" i="12"/>
  <c r="H135" i="12"/>
  <c r="B135" i="12"/>
  <c r="K135" i="12"/>
  <c r="W135" i="12"/>
  <c r="AI135" i="12"/>
  <c r="AU135" i="12"/>
  <c r="BE143" i="12"/>
  <c r="BD143" i="12"/>
  <c r="AX143" i="12"/>
  <c r="AR143" i="12"/>
  <c r="AL143" i="12"/>
  <c r="AF143" i="12"/>
  <c r="Z143" i="12"/>
  <c r="T143" i="12"/>
  <c r="N143" i="12"/>
  <c r="H143" i="12"/>
  <c r="B143" i="12"/>
  <c r="K143" i="12"/>
  <c r="W143" i="12"/>
  <c r="AI143" i="12"/>
  <c r="AU143" i="12"/>
  <c r="BB146" i="12"/>
  <c r="BE146" i="12"/>
  <c r="BA146" i="12"/>
  <c r="AX146" i="12"/>
  <c r="AS146" i="12"/>
  <c r="AO146" i="12"/>
  <c r="AL146" i="12"/>
  <c r="AG146" i="12"/>
  <c r="AC146" i="12"/>
  <c r="Z146" i="12"/>
  <c r="U146" i="12"/>
  <c r="Q146" i="12"/>
  <c r="N146" i="12"/>
  <c r="I146" i="12"/>
  <c r="E146" i="12"/>
  <c r="B146" i="12"/>
  <c r="H146" i="12"/>
  <c r="O146" i="12"/>
  <c r="W146" i="12"/>
  <c r="AF146" i="12"/>
  <c r="AM146" i="12"/>
  <c r="AU146" i="12"/>
  <c r="BD146" i="12"/>
  <c r="BB150" i="12"/>
  <c r="BE150" i="12"/>
  <c r="BA150" i="12"/>
  <c r="AX150" i="12"/>
  <c r="AS150" i="12"/>
  <c r="AO150" i="12"/>
  <c r="AL150" i="12"/>
  <c r="AG150" i="12"/>
  <c r="AC150" i="12"/>
  <c r="Z150" i="12"/>
  <c r="U150" i="12"/>
  <c r="Q150" i="12"/>
  <c r="N150" i="12"/>
  <c r="I150" i="12"/>
  <c r="E150" i="12"/>
  <c r="B150" i="12"/>
  <c r="H150" i="12"/>
  <c r="O150" i="12"/>
  <c r="W150" i="12"/>
  <c r="AF150" i="12"/>
  <c r="AM150" i="12"/>
  <c r="AU150" i="12"/>
  <c r="BD150" i="12"/>
  <c r="BB170" i="12"/>
  <c r="AD170" i="12"/>
  <c r="F170" i="12"/>
  <c r="R170" i="12"/>
  <c r="BA179" i="12"/>
  <c r="AP179" i="12"/>
  <c r="AI179" i="12"/>
  <c r="AC179" i="12"/>
  <c r="R179" i="12"/>
  <c r="K179" i="12"/>
  <c r="E179" i="12"/>
  <c r="BB179" i="12"/>
  <c r="AO179" i="12"/>
  <c r="W179" i="12"/>
  <c r="F179" i="12"/>
  <c r="AD179" i="12"/>
  <c r="BD182" i="12"/>
  <c r="AI182" i="12"/>
  <c r="AA182" i="12"/>
  <c r="U182" i="12"/>
  <c r="O182" i="12"/>
  <c r="I182" i="12"/>
  <c r="C182" i="12"/>
  <c r="AC182" i="12"/>
  <c r="Q182" i="12"/>
  <c r="E182" i="12"/>
  <c r="W182" i="12"/>
  <c r="C106" i="12"/>
  <c r="H106" i="12"/>
  <c r="K106" i="12"/>
  <c r="O106" i="12"/>
  <c r="T106" i="12"/>
  <c r="W106" i="12"/>
  <c r="AA106" i="12"/>
  <c r="AF106" i="12"/>
  <c r="AI106" i="12"/>
  <c r="AM106" i="12"/>
  <c r="AR106" i="12"/>
  <c r="AU106" i="12"/>
  <c r="AY106" i="12"/>
  <c r="BD106" i="12"/>
  <c r="C110" i="12"/>
  <c r="H110" i="12"/>
  <c r="K110" i="12"/>
  <c r="O110" i="12"/>
  <c r="T110" i="12"/>
  <c r="W110" i="12"/>
  <c r="AA110" i="12"/>
  <c r="AF110" i="12"/>
  <c r="AI110" i="12"/>
  <c r="AM110" i="12"/>
  <c r="AR110" i="12"/>
  <c r="AU110" i="12"/>
  <c r="AY110" i="12"/>
  <c r="BD110" i="12"/>
  <c r="C114" i="12"/>
  <c r="H114" i="12"/>
  <c r="K114" i="12"/>
  <c r="O114" i="12"/>
  <c r="T114" i="12"/>
  <c r="W114" i="12"/>
  <c r="AA114" i="12"/>
  <c r="AF114" i="12"/>
  <c r="AI114" i="12"/>
  <c r="AM114" i="12"/>
  <c r="AR114" i="12"/>
  <c r="AU114" i="12"/>
  <c r="AY114" i="12"/>
  <c r="BD114" i="12"/>
  <c r="E117" i="12"/>
  <c r="K117" i="12"/>
  <c r="Q117" i="12"/>
  <c r="W117" i="12"/>
  <c r="AC117" i="12"/>
  <c r="AI117" i="12"/>
  <c r="AO117" i="12"/>
  <c r="AU117" i="12"/>
  <c r="BA117" i="12"/>
  <c r="I118" i="12"/>
  <c r="U118" i="12"/>
  <c r="AG118" i="12"/>
  <c r="AS118" i="12"/>
  <c r="BE118" i="12"/>
  <c r="E123" i="12"/>
  <c r="K123" i="12"/>
  <c r="Q123" i="12"/>
  <c r="W123" i="12"/>
  <c r="AC123" i="12"/>
  <c r="AI123" i="12"/>
  <c r="AO123" i="12"/>
  <c r="AU123" i="12"/>
  <c r="BA123" i="12"/>
  <c r="E127" i="12"/>
  <c r="K127" i="12"/>
  <c r="Q127" i="12"/>
  <c r="W127" i="12"/>
  <c r="AC127" i="12"/>
  <c r="AI127" i="12"/>
  <c r="AO127" i="12"/>
  <c r="AU127" i="12"/>
  <c r="BA127" i="12"/>
  <c r="C131" i="12"/>
  <c r="H131" i="12"/>
  <c r="N131" i="12"/>
  <c r="T131" i="12"/>
  <c r="Z131" i="12"/>
  <c r="AF131" i="12"/>
  <c r="AL131" i="12"/>
  <c r="AR131" i="12"/>
  <c r="AX131" i="12"/>
  <c r="BD131" i="12"/>
  <c r="E133" i="12"/>
  <c r="K133" i="12"/>
  <c r="Q133" i="12"/>
  <c r="W133" i="12"/>
  <c r="AC133" i="12"/>
  <c r="AI133" i="12"/>
  <c r="AO133" i="12"/>
  <c r="AU133" i="12"/>
  <c r="BA133" i="12"/>
  <c r="E137" i="12"/>
  <c r="K137" i="12"/>
  <c r="Q137" i="12"/>
  <c r="W137" i="12"/>
  <c r="AC137" i="12"/>
  <c r="AI137" i="12"/>
  <c r="AO137" i="12"/>
  <c r="AU137" i="12"/>
  <c r="BA137" i="12"/>
  <c r="E141" i="12"/>
  <c r="K141" i="12"/>
  <c r="Q141" i="12"/>
  <c r="W141" i="12"/>
  <c r="AC141" i="12"/>
  <c r="AI141" i="12"/>
  <c r="AO141" i="12"/>
  <c r="AU141" i="12"/>
  <c r="BA141" i="12"/>
  <c r="C145" i="12"/>
  <c r="H145" i="12"/>
  <c r="N145" i="12"/>
  <c r="T145" i="12"/>
  <c r="Z145" i="12"/>
  <c r="AF145" i="12"/>
  <c r="AL145" i="12"/>
  <c r="AR145" i="12"/>
  <c r="AX145" i="12"/>
  <c r="BD145" i="12"/>
  <c r="F148" i="12"/>
  <c r="N148" i="12"/>
  <c r="W148" i="12"/>
  <c r="AI148" i="12"/>
  <c r="N153" i="12"/>
  <c r="C154" i="12"/>
  <c r="H154" i="12"/>
  <c r="K154" i="12"/>
  <c r="O154" i="12"/>
  <c r="T154" i="12"/>
  <c r="W154" i="12"/>
  <c r="AA154" i="12"/>
  <c r="AF154" i="12"/>
  <c r="AI154" i="12"/>
  <c r="AM154" i="12"/>
  <c r="AR154" i="12"/>
  <c r="AU154" i="12"/>
  <c r="AY154" i="12"/>
  <c r="BD154" i="12"/>
  <c r="E155" i="12"/>
  <c r="K155" i="12"/>
  <c r="Q155" i="12"/>
  <c r="W155" i="12"/>
  <c r="AC155" i="12"/>
  <c r="AI155" i="12"/>
  <c r="AO155" i="12"/>
  <c r="AU155" i="12"/>
  <c r="BA155" i="12"/>
  <c r="AJ156" i="12"/>
  <c r="BA158" i="12"/>
  <c r="BD158" i="12"/>
  <c r="AX158" i="12"/>
  <c r="AR158" i="12"/>
  <c r="AL158" i="12"/>
  <c r="AF158" i="12"/>
  <c r="Z158" i="12"/>
  <c r="T158" i="12"/>
  <c r="N158" i="12"/>
  <c r="C158" i="12"/>
  <c r="I158" i="12"/>
  <c r="U158" i="12"/>
  <c r="AG158" i="12"/>
  <c r="AS158" i="12"/>
  <c r="BE158" i="12"/>
  <c r="BB165" i="12"/>
  <c r="BE165" i="12"/>
  <c r="BA165" i="12"/>
  <c r="AX165" i="12"/>
  <c r="AS165" i="12"/>
  <c r="AO165" i="12"/>
  <c r="AL165" i="12"/>
  <c r="AG165" i="12"/>
  <c r="AC165" i="12"/>
  <c r="Z165" i="12"/>
  <c r="U165" i="12"/>
  <c r="Q165" i="12"/>
  <c r="N165" i="12"/>
  <c r="I165" i="12"/>
  <c r="E165" i="12"/>
  <c r="B165" i="12"/>
  <c r="H165" i="12"/>
  <c r="O165" i="12"/>
  <c r="W165" i="12"/>
  <c r="AF165" i="12"/>
  <c r="AM165" i="12"/>
  <c r="AU165" i="12"/>
  <c r="BD165" i="12"/>
  <c r="BB169" i="12"/>
  <c r="BE169" i="12"/>
  <c r="BA169" i="12"/>
  <c r="AX169" i="12"/>
  <c r="AS169" i="12"/>
  <c r="AO169" i="12"/>
  <c r="AL169" i="12"/>
  <c r="AG169" i="12"/>
  <c r="AC169" i="12"/>
  <c r="Z169" i="12"/>
  <c r="U169" i="12"/>
  <c r="Q169" i="12"/>
  <c r="N169" i="12"/>
  <c r="I169" i="12"/>
  <c r="E169" i="12"/>
  <c r="B169" i="12"/>
  <c r="H169" i="12"/>
  <c r="O169" i="12"/>
  <c r="W169" i="12"/>
  <c r="AF169" i="12"/>
  <c r="AM169" i="12"/>
  <c r="AU169" i="12"/>
  <c r="BD169" i="12"/>
  <c r="BB171" i="12"/>
  <c r="BD171" i="12"/>
  <c r="AX171" i="12"/>
  <c r="AR171" i="12"/>
  <c r="AL171" i="12"/>
  <c r="AF171" i="12"/>
  <c r="Z171" i="12"/>
  <c r="T171" i="12"/>
  <c r="N171" i="12"/>
  <c r="H171" i="12"/>
  <c r="B171" i="12"/>
  <c r="K171" i="12"/>
  <c r="W171" i="12"/>
  <c r="AI171" i="12"/>
  <c r="AU171" i="12"/>
  <c r="BB181" i="12"/>
  <c r="BE181" i="12"/>
  <c r="AY181" i="12"/>
  <c r="AS181" i="12"/>
  <c r="AM181" i="12"/>
  <c r="AG181" i="12"/>
  <c r="AC181" i="12"/>
  <c r="Z181" i="12"/>
  <c r="U181" i="12"/>
  <c r="Q181" i="12"/>
  <c r="N181" i="12"/>
  <c r="I181" i="12"/>
  <c r="E181" i="12"/>
  <c r="B181" i="12"/>
  <c r="H181" i="12"/>
  <c r="O181" i="12"/>
  <c r="W181" i="12"/>
  <c r="AF181" i="12"/>
  <c r="AR181" i="12"/>
  <c r="BD181" i="12"/>
  <c r="E159" i="12"/>
  <c r="K159" i="12"/>
  <c r="Q159" i="12"/>
  <c r="W159" i="12"/>
  <c r="AC159" i="12"/>
  <c r="AI159" i="12"/>
  <c r="AO159" i="12"/>
  <c r="BA159" i="12"/>
  <c r="H161" i="12"/>
  <c r="T161" i="12"/>
  <c r="AF161" i="12"/>
  <c r="AU161" i="12"/>
  <c r="E162" i="12"/>
  <c r="L162" i="12"/>
  <c r="U162" i="12"/>
  <c r="AC162" i="12"/>
  <c r="K163" i="12"/>
  <c r="Z163" i="12"/>
  <c r="AP163" i="12"/>
  <c r="E167" i="12"/>
  <c r="K167" i="12"/>
  <c r="Q167" i="12"/>
  <c r="W167" i="12"/>
  <c r="AC167" i="12"/>
  <c r="AI167" i="12"/>
  <c r="AO167" i="12"/>
  <c r="AU167" i="12"/>
  <c r="BA167" i="12"/>
  <c r="C173" i="12"/>
  <c r="H173" i="12"/>
  <c r="K173" i="12"/>
  <c r="O173" i="12"/>
  <c r="T173" i="12"/>
  <c r="W173" i="12"/>
  <c r="AA173" i="12"/>
  <c r="AF173" i="12"/>
  <c r="AI173" i="12"/>
  <c r="AM173" i="12"/>
  <c r="AR173" i="12"/>
  <c r="AU173" i="12"/>
  <c r="AY173" i="12"/>
  <c r="BD173" i="12"/>
  <c r="C177" i="12"/>
  <c r="H177" i="12"/>
  <c r="K177" i="12"/>
  <c r="O177" i="12"/>
  <c r="T177" i="12"/>
  <c r="W177" i="12"/>
  <c r="AA177" i="12"/>
  <c r="AF177" i="12"/>
  <c r="AI177" i="12"/>
  <c r="AM177" i="12"/>
  <c r="AS177" i="12"/>
  <c r="AX177" i="12"/>
  <c r="E178" i="12"/>
  <c r="K178" i="12"/>
  <c r="O178" i="12"/>
  <c r="U178" i="12"/>
  <c r="AA178" i="12"/>
  <c r="AG178" i="12"/>
  <c r="AO178" i="12"/>
  <c r="AY178" i="12"/>
  <c r="BE185" i="12"/>
  <c r="BD185" i="12"/>
  <c r="AX185" i="12"/>
  <c r="AR185" i="12"/>
  <c r="AL185" i="12"/>
  <c r="AF185" i="12"/>
  <c r="Z185" i="12"/>
  <c r="T185" i="12"/>
  <c r="N185" i="12"/>
  <c r="I185" i="12"/>
  <c r="E185" i="12"/>
  <c r="B185" i="12"/>
  <c r="H185" i="12"/>
  <c r="Q185" i="12"/>
  <c r="AC185" i="12"/>
  <c r="AO185" i="12"/>
  <c r="BA185" i="12"/>
  <c r="BE189" i="12"/>
  <c r="BA189" i="12"/>
  <c r="AU189" i="12"/>
  <c r="AO189" i="12"/>
  <c r="AI189" i="12"/>
  <c r="AC189" i="12"/>
  <c r="W189" i="12"/>
  <c r="Q189" i="12"/>
  <c r="K189" i="12"/>
  <c r="E189" i="12"/>
  <c r="B189" i="12"/>
  <c r="H189" i="12"/>
  <c r="T189" i="12"/>
  <c r="AF189" i="12"/>
  <c r="AR189" i="12"/>
  <c r="BD189" i="12"/>
  <c r="BB191" i="12"/>
  <c r="BD191" i="12"/>
  <c r="AX191" i="12"/>
  <c r="AR191" i="12"/>
  <c r="AL191" i="12"/>
  <c r="AF191" i="12"/>
  <c r="Z191" i="12"/>
  <c r="T191" i="12"/>
  <c r="N191" i="12"/>
  <c r="H191" i="12"/>
  <c r="B191" i="12"/>
  <c r="K191" i="12"/>
  <c r="W191" i="12"/>
  <c r="AI191" i="12"/>
  <c r="AU191" i="12"/>
  <c r="BB195" i="12"/>
  <c r="BA195" i="12"/>
  <c r="AO195" i="12"/>
  <c r="AC195" i="12"/>
  <c r="Q195" i="12"/>
  <c r="E195" i="12"/>
  <c r="W195" i="12"/>
  <c r="AU195" i="12"/>
  <c r="E187" i="12"/>
  <c r="K187" i="12"/>
  <c r="Q187" i="12"/>
  <c r="W187" i="12"/>
  <c r="AC187" i="12"/>
  <c r="AI187" i="12"/>
  <c r="AO187" i="12"/>
  <c r="AU187" i="12"/>
  <c r="BA187" i="12"/>
  <c r="C193" i="12"/>
  <c r="H193" i="12"/>
  <c r="K193" i="12"/>
  <c r="O193" i="12"/>
  <c r="T193" i="12"/>
  <c r="W193" i="12"/>
  <c r="AA193" i="12"/>
  <c r="AF193" i="12"/>
  <c r="AI193" i="12"/>
  <c r="AM193" i="12"/>
  <c r="AR193" i="12"/>
  <c r="AU193" i="12"/>
  <c r="AY193" i="12"/>
  <c r="BD193" i="12"/>
  <c r="C197" i="12"/>
  <c r="H197" i="12"/>
  <c r="K197" i="12"/>
  <c r="O197" i="12"/>
  <c r="T197" i="12"/>
  <c r="W197" i="12"/>
  <c r="AA197" i="12"/>
  <c r="AF197" i="12"/>
  <c r="AI197" i="12"/>
  <c r="AM197" i="12"/>
  <c r="AR197" i="12"/>
  <c r="AU197" i="12"/>
  <c r="AY197" i="12"/>
  <c r="BD197" i="12"/>
  <c r="E198" i="12"/>
  <c r="K198" i="12"/>
  <c r="Q198" i="12"/>
  <c r="W198" i="12"/>
  <c r="AC198" i="12"/>
  <c r="AI198" i="12"/>
  <c r="AO198" i="12"/>
  <c r="AY198" i="12"/>
  <c r="K199" i="12"/>
  <c r="W199" i="12"/>
  <c r="AI199" i="12"/>
  <c r="AU199" i="12"/>
  <c r="I4" i="12"/>
  <c r="U4" i="12"/>
  <c r="AG4" i="12"/>
  <c r="AS4" i="12"/>
  <c r="I6" i="12"/>
  <c r="U6" i="12"/>
  <c r="AG6" i="12"/>
  <c r="AS6" i="12"/>
  <c r="I8" i="12"/>
  <c r="U8" i="12"/>
  <c r="AG8" i="12"/>
  <c r="AS8" i="12"/>
  <c r="I10" i="12"/>
  <c r="U10" i="12"/>
  <c r="AG10" i="12"/>
  <c r="AS10" i="12"/>
  <c r="I12" i="12"/>
  <c r="U12" i="12"/>
  <c r="AG12" i="12"/>
  <c r="AS12" i="12"/>
  <c r="I14" i="12"/>
  <c r="U14" i="12"/>
  <c r="AG14" i="12"/>
  <c r="AS14" i="12"/>
  <c r="I16" i="12"/>
  <c r="U16" i="12"/>
  <c r="AG16" i="12"/>
  <c r="AS16" i="12"/>
  <c r="I18" i="12"/>
  <c r="U18" i="12"/>
  <c r="AG18" i="12"/>
  <c r="AS18" i="12"/>
  <c r="I20" i="12"/>
  <c r="U20" i="12"/>
  <c r="AG20" i="12"/>
  <c r="AS20" i="12"/>
  <c r="I22" i="12"/>
  <c r="U22" i="12"/>
  <c r="AG22" i="12"/>
  <c r="AS22" i="12"/>
  <c r="I24" i="12"/>
  <c r="U24" i="12"/>
  <c r="AG24" i="12"/>
  <c r="AS24" i="12"/>
  <c r="I26" i="12"/>
  <c r="U26" i="12"/>
  <c r="AG26" i="12"/>
  <c r="AS26" i="12"/>
  <c r="I28" i="12"/>
  <c r="U28" i="12"/>
  <c r="AG28" i="12"/>
  <c r="AS28" i="12"/>
  <c r="I30" i="12"/>
  <c r="U30" i="12"/>
  <c r="AG30" i="12"/>
  <c r="AS30" i="12"/>
  <c r="F32" i="12"/>
  <c r="R32" i="12"/>
  <c r="AD32" i="12"/>
  <c r="AS32" i="12"/>
  <c r="BD4" i="12"/>
  <c r="AX4" i="12"/>
  <c r="AR4" i="12"/>
  <c r="AL4" i="12"/>
  <c r="AF4" i="12"/>
  <c r="Z4" i="12"/>
  <c r="T4" i="12"/>
  <c r="N4" i="12"/>
  <c r="H4" i="12"/>
  <c r="B4" i="12"/>
  <c r="BA4" i="12"/>
  <c r="AU4" i="12"/>
  <c r="AO4" i="12"/>
  <c r="AI4" i="12"/>
  <c r="AC4" i="12"/>
  <c r="W4" i="12"/>
  <c r="Q4" i="12"/>
  <c r="K4" i="12"/>
  <c r="E4" i="12"/>
  <c r="L4" i="12"/>
  <c r="X4" i="12"/>
  <c r="AJ4" i="12"/>
  <c r="AV4" i="12"/>
  <c r="BA6" i="12"/>
  <c r="AU6" i="12"/>
  <c r="AO6" i="12"/>
  <c r="AI6" i="12"/>
  <c r="AC6" i="12"/>
  <c r="W6" i="12"/>
  <c r="Q6" i="12"/>
  <c r="K6" i="12"/>
  <c r="E6" i="12"/>
  <c r="BD6" i="12"/>
  <c r="BF6" i="12" s="1"/>
  <c r="AX6" i="12"/>
  <c r="AR6" i="12"/>
  <c r="AL6" i="12"/>
  <c r="AF6" i="12"/>
  <c r="AH6" i="12" s="1"/>
  <c r="Z6" i="12"/>
  <c r="T6" i="12"/>
  <c r="N6" i="12"/>
  <c r="H6" i="12"/>
  <c r="J6" i="12" s="1"/>
  <c r="B6" i="12"/>
  <c r="L6" i="12"/>
  <c r="X6" i="12"/>
  <c r="AJ6" i="12"/>
  <c r="AV6" i="12"/>
  <c r="BD8" i="12"/>
  <c r="BF8" i="12" s="1"/>
  <c r="AX8" i="12"/>
  <c r="AR8" i="12"/>
  <c r="AL8" i="12"/>
  <c r="AF8" i="12"/>
  <c r="AH8" i="12" s="1"/>
  <c r="Z8" i="12"/>
  <c r="T8" i="12"/>
  <c r="N8" i="12"/>
  <c r="H8" i="12"/>
  <c r="J8" i="12" s="1"/>
  <c r="B8" i="12"/>
  <c r="BA8" i="12"/>
  <c r="AU8" i="12"/>
  <c r="AO8" i="12"/>
  <c r="AI8" i="12"/>
  <c r="AC8" i="12"/>
  <c r="W8" i="12"/>
  <c r="Q8" i="12"/>
  <c r="K8" i="12"/>
  <c r="E8" i="12"/>
  <c r="L8" i="12"/>
  <c r="X8" i="12"/>
  <c r="AJ8" i="12"/>
  <c r="AV8" i="12"/>
  <c r="BA10" i="12"/>
  <c r="AU10" i="12"/>
  <c r="AO10" i="12"/>
  <c r="AI10" i="12"/>
  <c r="AC10" i="12"/>
  <c r="W10" i="12"/>
  <c r="Q10" i="12"/>
  <c r="K10" i="12"/>
  <c r="E10" i="12"/>
  <c r="BD10" i="12"/>
  <c r="BF10" i="12" s="1"/>
  <c r="AX10" i="12"/>
  <c r="AR10" i="12"/>
  <c r="AL10" i="12"/>
  <c r="AF10" i="12"/>
  <c r="AH10" i="12" s="1"/>
  <c r="Z10" i="12"/>
  <c r="T10" i="12"/>
  <c r="N10" i="12"/>
  <c r="H10" i="12"/>
  <c r="J10" i="12" s="1"/>
  <c r="B10" i="12"/>
  <c r="L10" i="12"/>
  <c r="X10" i="12"/>
  <c r="AJ10" i="12"/>
  <c r="AV10" i="12"/>
  <c r="BD12" i="12"/>
  <c r="BF12" i="12" s="1"/>
  <c r="AX12" i="12"/>
  <c r="AR12" i="12"/>
  <c r="AL12" i="12"/>
  <c r="AF12" i="12"/>
  <c r="AH12" i="12" s="1"/>
  <c r="Z12" i="12"/>
  <c r="T12" i="12"/>
  <c r="N12" i="12"/>
  <c r="H12" i="12"/>
  <c r="J12" i="12" s="1"/>
  <c r="B12" i="12"/>
  <c r="BA12" i="12"/>
  <c r="AU12" i="12"/>
  <c r="AO12" i="12"/>
  <c r="AI12" i="12"/>
  <c r="AC12" i="12"/>
  <c r="W12" i="12"/>
  <c r="Q12" i="12"/>
  <c r="K12" i="12"/>
  <c r="E12" i="12"/>
  <c r="L12" i="12"/>
  <c r="X12" i="12"/>
  <c r="AJ12" i="12"/>
  <c r="AV12" i="12"/>
  <c r="BA14" i="12"/>
  <c r="AU14" i="12"/>
  <c r="AO14" i="12"/>
  <c r="AI14" i="12"/>
  <c r="AC14" i="12"/>
  <c r="W14" i="12"/>
  <c r="Q14" i="12"/>
  <c r="K14" i="12"/>
  <c r="E14" i="12"/>
  <c r="BD14" i="12"/>
  <c r="BF14" i="12" s="1"/>
  <c r="AX14" i="12"/>
  <c r="AR14" i="12"/>
  <c r="AL14" i="12"/>
  <c r="AF14" i="12"/>
  <c r="AH14" i="12" s="1"/>
  <c r="Z14" i="12"/>
  <c r="T14" i="12"/>
  <c r="N14" i="12"/>
  <c r="H14" i="12"/>
  <c r="J14" i="12" s="1"/>
  <c r="B14" i="12"/>
  <c r="L14" i="12"/>
  <c r="X14" i="12"/>
  <c r="AJ14" i="12"/>
  <c r="AV14" i="12"/>
  <c r="BD16" i="12"/>
  <c r="BF16" i="12" s="1"/>
  <c r="AX16" i="12"/>
  <c r="AR16" i="12"/>
  <c r="AL16" i="12"/>
  <c r="AF16" i="12"/>
  <c r="AH16" i="12" s="1"/>
  <c r="Z16" i="12"/>
  <c r="T16" i="12"/>
  <c r="N16" i="12"/>
  <c r="H16" i="12"/>
  <c r="J16" i="12" s="1"/>
  <c r="B16" i="12"/>
  <c r="BA16" i="12"/>
  <c r="AU16" i="12"/>
  <c r="AO16" i="12"/>
  <c r="AI16" i="12"/>
  <c r="AC16" i="12"/>
  <c r="W16" i="12"/>
  <c r="Q16" i="12"/>
  <c r="K16" i="12"/>
  <c r="E16" i="12"/>
  <c r="L16" i="12"/>
  <c r="X16" i="12"/>
  <c r="AJ16" i="12"/>
  <c r="AV16" i="12"/>
  <c r="BA18" i="12"/>
  <c r="AU18" i="12"/>
  <c r="AO18" i="12"/>
  <c r="AI18" i="12"/>
  <c r="AC18" i="12"/>
  <c r="W18" i="12"/>
  <c r="Q18" i="12"/>
  <c r="K18" i="12"/>
  <c r="E18" i="12"/>
  <c r="BD18" i="12"/>
  <c r="BF18" i="12" s="1"/>
  <c r="AX18" i="12"/>
  <c r="AR18" i="12"/>
  <c r="AL18" i="12"/>
  <c r="AF18" i="12"/>
  <c r="AH18" i="12" s="1"/>
  <c r="Z18" i="12"/>
  <c r="T18" i="12"/>
  <c r="N18" i="12"/>
  <c r="H18" i="12"/>
  <c r="J18" i="12" s="1"/>
  <c r="B18" i="12"/>
  <c r="L18" i="12"/>
  <c r="X18" i="12"/>
  <c r="AJ18" i="12"/>
  <c r="AV18" i="12"/>
  <c r="BD20" i="12"/>
  <c r="AX20" i="12"/>
  <c r="AR20" i="12"/>
  <c r="AL20" i="12"/>
  <c r="AF20" i="12"/>
  <c r="Z20" i="12"/>
  <c r="T20" i="12"/>
  <c r="N20" i="12"/>
  <c r="H20" i="12"/>
  <c r="B20" i="12"/>
  <c r="BA20" i="12"/>
  <c r="AU20" i="12"/>
  <c r="AO20" i="12"/>
  <c r="AI20" i="12"/>
  <c r="AC20" i="12"/>
  <c r="W20" i="12"/>
  <c r="Q20" i="12"/>
  <c r="K20" i="12"/>
  <c r="E20" i="12"/>
  <c r="BF20" i="12"/>
  <c r="L20" i="12"/>
  <c r="X20" i="12"/>
  <c r="AJ20" i="12"/>
  <c r="AV20" i="12"/>
  <c r="BA22" i="12"/>
  <c r="AU22" i="12"/>
  <c r="AO22" i="12"/>
  <c r="AI22" i="12"/>
  <c r="AC22" i="12"/>
  <c r="W22" i="12"/>
  <c r="Q22" i="12"/>
  <c r="K22" i="12"/>
  <c r="E22" i="12"/>
  <c r="BF22" i="12"/>
  <c r="BD22" i="12"/>
  <c r="AX22" i="12"/>
  <c r="AR22" i="12"/>
  <c r="AL22" i="12"/>
  <c r="AF22" i="12"/>
  <c r="Z22" i="12"/>
  <c r="T22" i="12"/>
  <c r="N22" i="12"/>
  <c r="H22" i="12"/>
  <c r="B22" i="12"/>
  <c r="L22" i="12"/>
  <c r="X22" i="12"/>
  <c r="AJ22" i="12"/>
  <c r="AV22" i="12"/>
  <c r="BD24" i="12"/>
  <c r="AX24" i="12"/>
  <c r="AR24" i="12"/>
  <c r="AL24" i="12"/>
  <c r="AF24" i="12"/>
  <c r="Z24" i="12"/>
  <c r="T24" i="12"/>
  <c r="N24" i="12"/>
  <c r="H24" i="12"/>
  <c r="B24" i="12"/>
  <c r="BA24" i="12"/>
  <c r="AU24" i="12"/>
  <c r="AO24" i="12"/>
  <c r="AI24" i="12"/>
  <c r="AC24" i="12"/>
  <c r="W24" i="12"/>
  <c r="Q24" i="12"/>
  <c r="K24" i="12"/>
  <c r="E24" i="12"/>
  <c r="BF24" i="12"/>
  <c r="L24" i="12"/>
  <c r="X24" i="12"/>
  <c r="AJ24" i="12"/>
  <c r="AV24" i="12"/>
  <c r="BA26" i="12"/>
  <c r="AU26" i="12"/>
  <c r="AO26" i="12"/>
  <c r="AI26" i="12"/>
  <c r="AC26" i="12"/>
  <c r="W26" i="12"/>
  <c r="Q26" i="12"/>
  <c r="K26" i="12"/>
  <c r="E26" i="12"/>
  <c r="BF26" i="12"/>
  <c r="BD26" i="12"/>
  <c r="AX26" i="12"/>
  <c r="AR26" i="12"/>
  <c r="AL26" i="12"/>
  <c r="AF26" i="12"/>
  <c r="Z26" i="12"/>
  <c r="T26" i="12"/>
  <c r="N26" i="12"/>
  <c r="H26" i="12"/>
  <c r="B26" i="12"/>
  <c r="L26" i="12"/>
  <c r="X26" i="12"/>
  <c r="AJ26" i="12"/>
  <c r="AV26" i="12"/>
  <c r="BD28" i="12"/>
  <c r="AX28" i="12"/>
  <c r="AR28" i="12"/>
  <c r="AL28" i="12"/>
  <c r="AF28" i="12"/>
  <c r="Z28" i="12"/>
  <c r="T28" i="12"/>
  <c r="N28" i="12"/>
  <c r="H28" i="12"/>
  <c r="B28" i="12"/>
  <c r="BA28" i="12"/>
  <c r="AU28" i="12"/>
  <c r="AO28" i="12"/>
  <c r="AI28" i="12"/>
  <c r="AC28" i="12"/>
  <c r="W28" i="12"/>
  <c r="Q28" i="12"/>
  <c r="K28" i="12"/>
  <c r="E28" i="12"/>
  <c r="BF28" i="12"/>
  <c r="L28" i="12"/>
  <c r="X28" i="12"/>
  <c r="AJ28" i="12"/>
  <c r="AV28" i="12"/>
  <c r="BA30" i="12"/>
  <c r="AU30" i="12"/>
  <c r="AO30" i="12"/>
  <c r="AI30" i="12"/>
  <c r="AC30" i="12"/>
  <c r="W30" i="12"/>
  <c r="Q30" i="12"/>
  <c r="K30" i="12"/>
  <c r="E30" i="12"/>
  <c r="BF30" i="12"/>
  <c r="BD30" i="12"/>
  <c r="AX30" i="12"/>
  <c r="AR30" i="12"/>
  <c r="AL30" i="12"/>
  <c r="AF30" i="12"/>
  <c r="Z30" i="12"/>
  <c r="T30" i="12"/>
  <c r="N30" i="12"/>
  <c r="H30" i="12"/>
  <c r="B30" i="12"/>
  <c r="L30" i="12"/>
  <c r="X30" i="12"/>
  <c r="AJ30" i="12"/>
  <c r="AV30" i="12"/>
  <c r="I32" i="12"/>
  <c r="U32" i="12"/>
  <c r="C4" i="12"/>
  <c r="O4" i="12"/>
  <c r="AA4" i="12"/>
  <c r="AM4" i="12"/>
  <c r="AY4" i="12"/>
  <c r="C6" i="12"/>
  <c r="O6" i="12"/>
  <c r="AA6" i="12"/>
  <c r="AM6" i="12"/>
  <c r="AY6" i="12"/>
  <c r="C8" i="12"/>
  <c r="O8" i="12"/>
  <c r="AA8" i="12"/>
  <c r="AM8" i="12"/>
  <c r="AY8" i="12"/>
  <c r="C10" i="12"/>
  <c r="O10" i="12"/>
  <c r="AA10" i="12"/>
  <c r="AM10" i="12"/>
  <c r="AY10" i="12"/>
  <c r="C12" i="12"/>
  <c r="O12" i="12"/>
  <c r="AA12" i="12"/>
  <c r="AM12" i="12"/>
  <c r="AY12" i="12"/>
  <c r="C14" i="12"/>
  <c r="O14" i="12"/>
  <c r="AA14" i="12"/>
  <c r="AM14" i="12"/>
  <c r="AY14" i="12"/>
  <c r="C16" i="12"/>
  <c r="O16" i="12"/>
  <c r="AA16" i="12"/>
  <c r="AM16" i="12"/>
  <c r="AY16" i="12"/>
  <c r="C18" i="12"/>
  <c r="O18" i="12"/>
  <c r="AA18" i="12"/>
  <c r="AM18" i="12"/>
  <c r="AY18" i="12"/>
  <c r="C20" i="12"/>
  <c r="O20" i="12"/>
  <c r="AA20" i="12"/>
  <c r="AM20" i="12"/>
  <c r="AY20" i="12"/>
  <c r="C22" i="12"/>
  <c r="O22" i="12"/>
  <c r="AA22" i="12"/>
  <c r="AM22" i="12"/>
  <c r="AY22" i="12"/>
  <c r="C24" i="12"/>
  <c r="O24" i="12"/>
  <c r="AA24" i="12"/>
  <c r="AM24" i="12"/>
  <c r="AY24" i="12"/>
  <c r="C26" i="12"/>
  <c r="O26" i="12"/>
  <c r="AA26" i="12"/>
  <c r="AM26" i="12"/>
  <c r="AY26" i="12"/>
  <c r="C28" i="12"/>
  <c r="O28" i="12"/>
  <c r="AA28" i="12"/>
  <c r="AM28" i="12"/>
  <c r="AY28" i="12"/>
  <c r="C30" i="12"/>
  <c r="O30" i="12"/>
  <c r="AA30" i="12"/>
  <c r="AM30" i="12"/>
  <c r="AY30" i="12"/>
  <c r="BE32" i="12"/>
  <c r="AY32" i="12"/>
  <c r="BD32" i="12"/>
  <c r="AX32" i="12"/>
  <c r="AR32" i="12"/>
  <c r="AL32" i="12"/>
  <c r="AF32" i="12"/>
  <c r="Z32" i="12"/>
  <c r="T32" i="12"/>
  <c r="N32" i="12"/>
  <c r="H32" i="12"/>
  <c r="B32" i="12"/>
  <c r="BB32" i="12"/>
  <c r="AV32" i="12"/>
  <c r="AP32" i="12"/>
  <c r="BA32" i="12"/>
  <c r="AU32" i="12"/>
  <c r="AO32" i="12"/>
  <c r="AI32" i="12"/>
  <c r="AC32" i="12"/>
  <c r="W32" i="12"/>
  <c r="Q32" i="12"/>
  <c r="K32" i="12"/>
  <c r="E32" i="12"/>
  <c r="BF32" i="12"/>
  <c r="L32" i="12"/>
  <c r="X32" i="12"/>
  <c r="AJ32" i="12"/>
  <c r="F4" i="12"/>
  <c r="R4" i="12"/>
  <c r="AD4" i="12"/>
  <c r="AP4" i="12"/>
  <c r="BB4" i="12"/>
  <c r="F6" i="12"/>
  <c r="R6" i="12"/>
  <c r="AD6" i="12"/>
  <c r="AP6" i="12"/>
  <c r="BB6" i="12"/>
  <c r="F8" i="12"/>
  <c r="R8" i="12"/>
  <c r="AD8" i="12"/>
  <c r="AP8" i="12"/>
  <c r="BB8" i="12"/>
  <c r="F10" i="12"/>
  <c r="R10" i="12"/>
  <c r="AD10" i="12"/>
  <c r="AP10" i="12"/>
  <c r="BB10" i="12"/>
  <c r="F12" i="12"/>
  <c r="R12" i="12"/>
  <c r="AD12" i="12"/>
  <c r="AP12" i="12"/>
  <c r="BB12" i="12"/>
  <c r="F14" i="12"/>
  <c r="R14" i="12"/>
  <c r="AD14" i="12"/>
  <c r="AP14" i="12"/>
  <c r="BB14" i="12"/>
  <c r="F16" i="12"/>
  <c r="R16" i="12"/>
  <c r="AD16" i="12"/>
  <c r="AP16" i="12"/>
  <c r="BB16" i="12"/>
  <c r="F18" i="12"/>
  <c r="R18" i="12"/>
  <c r="AD18" i="12"/>
  <c r="AP18" i="12"/>
  <c r="BB18" i="12"/>
  <c r="F20" i="12"/>
  <c r="R20" i="12"/>
  <c r="AD20" i="12"/>
  <c r="AP20" i="12"/>
  <c r="BB20" i="12"/>
  <c r="F22" i="12"/>
  <c r="R22" i="12"/>
  <c r="AD22" i="12"/>
  <c r="AP22" i="12"/>
  <c r="BB22" i="12"/>
  <c r="F24" i="12"/>
  <c r="R24" i="12"/>
  <c r="AD24" i="12"/>
  <c r="AP24" i="12"/>
  <c r="BB24" i="12"/>
  <c r="F26" i="12"/>
  <c r="R26" i="12"/>
  <c r="AD26" i="12"/>
  <c r="AP26" i="12"/>
  <c r="BB26" i="12"/>
  <c r="F28" i="12"/>
  <c r="R28" i="12"/>
  <c r="AD28" i="12"/>
  <c r="AP28" i="12"/>
  <c r="BB28" i="12"/>
  <c r="F30" i="12"/>
  <c r="R30" i="12"/>
  <c r="AD30" i="12"/>
  <c r="AP30" i="12"/>
  <c r="BB30" i="12"/>
  <c r="C32" i="12"/>
  <c r="O32" i="12"/>
  <c r="AA32" i="12"/>
  <c r="AM32" i="12"/>
  <c r="BF36" i="12"/>
  <c r="F5" i="12"/>
  <c r="G5" i="12" s="1"/>
  <c r="L5" i="12"/>
  <c r="R5" i="12"/>
  <c r="S5" i="12" s="1"/>
  <c r="X5" i="12"/>
  <c r="Y5" i="12" s="1"/>
  <c r="AD5" i="12"/>
  <c r="AE5" i="12" s="1"/>
  <c r="AJ5" i="12"/>
  <c r="AP5" i="12"/>
  <c r="AQ5" i="12" s="1"/>
  <c r="AV5" i="12"/>
  <c r="AW5" i="12" s="1"/>
  <c r="BB5" i="12"/>
  <c r="BC5" i="12" s="1"/>
  <c r="C7" i="12"/>
  <c r="D7" i="12" s="1"/>
  <c r="I7" i="12"/>
  <c r="J7" i="12" s="1"/>
  <c r="O7" i="12"/>
  <c r="P7" i="12" s="1"/>
  <c r="U7" i="12"/>
  <c r="V7" i="12" s="1"/>
  <c r="AA7" i="12"/>
  <c r="AB7" i="12" s="1"/>
  <c r="AG7" i="12"/>
  <c r="AH7" i="12" s="1"/>
  <c r="AM7" i="12"/>
  <c r="AN7" i="12" s="1"/>
  <c r="AS7" i="12"/>
  <c r="AT7" i="12" s="1"/>
  <c r="AY7" i="12"/>
  <c r="AZ7" i="12" s="1"/>
  <c r="BE7" i="12"/>
  <c r="BF7" i="12" s="1"/>
  <c r="F9" i="12"/>
  <c r="L9" i="12"/>
  <c r="R9" i="12"/>
  <c r="S9" i="12" s="1"/>
  <c r="X9" i="12"/>
  <c r="AD9" i="12"/>
  <c r="AJ9" i="12"/>
  <c r="AP9" i="12"/>
  <c r="AQ9" i="12" s="1"/>
  <c r="AV9" i="12"/>
  <c r="BB9" i="12"/>
  <c r="C11" i="12"/>
  <c r="D11" i="12" s="1"/>
  <c r="I11" i="12"/>
  <c r="J11" i="12" s="1"/>
  <c r="O11" i="12"/>
  <c r="P11" i="12" s="1"/>
  <c r="U11" i="12"/>
  <c r="V11" i="12" s="1"/>
  <c r="AA11" i="12"/>
  <c r="AB11" i="12" s="1"/>
  <c r="AG11" i="12"/>
  <c r="AH11" i="12" s="1"/>
  <c r="AM11" i="12"/>
  <c r="AN11" i="12" s="1"/>
  <c r="AS11" i="12"/>
  <c r="AT11" i="12" s="1"/>
  <c r="AY11" i="12"/>
  <c r="AZ11" i="12" s="1"/>
  <c r="BE11" i="12"/>
  <c r="BF11" i="12" s="1"/>
  <c r="F13" i="12"/>
  <c r="G13" i="12" s="1"/>
  <c r="L13" i="12"/>
  <c r="R13" i="12"/>
  <c r="S13" i="12" s="1"/>
  <c r="X13" i="12"/>
  <c r="Y13" i="12" s="1"/>
  <c r="AD13" i="12"/>
  <c r="AE13" i="12" s="1"/>
  <c r="AJ13" i="12"/>
  <c r="AP13" i="12"/>
  <c r="AQ13" i="12" s="1"/>
  <c r="AV13" i="12"/>
  <c r="AW13" i="12" s="1"/>
  <c r="BB13" i="12"/>
  <c r="BC13" i="12" s="1"/>
  <c r="C15" i="12"/>
  <c r="D15" i="12" s="1"/>
  <c r="I15" i="12"/>
  <c r="J15" i="12" s="1"/>
  <c r="O15" i="12"/>
  <c r="P15" i="12" s="1"/>
  <c r="U15" i="12"/>
  <c r="V15" i="12" s="1"/>
  <c r="AA15" i="12"/>
  <c r="AB15" i="12" s="1"/>
  <c r="AG15" i="12"/>
  <c r="AH15" i="12" s="1"/>
  <c r="AM15" i="12"/>
  <c r="AN15" i="12" s="1"/>
  <c r="AS15" i="12"/>
  <c r="AT15" i="12" s="1"/>
  <c r="AY15" i="12"/>
  <c r="AZ15" i="12" s="1"/>
  <c r="BE15" i="12"/>
  <c r="BF15" i="12" s="1"/>
  <c r="F17" i="12"/>
  <c r="L17" i="12"/>
  <c r="R17" i="12"/>
  <c r="S17" i="12" s="1"/>
  <c r="X17" i="12"/>
  <c r="AD17" i="12"/>
  <c r="AJ17" i="12"/>
  <c r="AP17" i="12"/>
  <c r="AQ17" i="12" s="1"/>
  <c r="AV17" i="12"/>
  <c r="BB17" i="12"/>
  <c r="F21" i="12"/>
  <c r="L21" i="12"/>
  <c r="R21" i="12"/>
  <c r="X21" i="12"/>
  <c r="AD21" i="12"/>
  <c r="AJ21" i="12"/>
  <c r="AP21" i="12"/>
  <c r="AV21" i="12"/>
  <c r="BB21" i="12"/>
  <c r="C23" i="12"/>
  <c r="I23" i="12"/>
  <c r="O23" i="12"/>
  <c r="U23" i="12"/>
  <c r="AA23" i="12"/>
  <c r="AG23" i="12"/>
  <c r="AM23" i="12"/>
  <c r="AS23" i="12"/>
  <c r="AY23" i="12"/>
  <c r="BE23" i="12"/>
  <c r="F25" i="12"/>
  <c r="L25" i="12"/>
  <c r="R25" i="12"/>
  <c r="X25" i="12"/>
  <c r="AD25" i="12"/>
  <c r="AJ25" i="12"/>
  <c r="AP25" i="12"/>
  <c r="AV25" i="12"/>
  <c r="BB25" i="12"/>
  <c r="C27" i="12"/>
  <c r="I27" i="12"/>
  <c r="O27" i="12"/>
  <c r="U27" i="12"/>
  <c r="AA27" i="12"/>
  <c r="AG27" i="12"/>
  <c r="AM27" i="12"/>
  <c r="AS27" i="12"/>
  <c r="AY27" i="12"/>
  <c r="BE27" i="12"/>
  <c r="F29" i="12"/>
  <c r="L29" i="12"/>
  <c r="R29" i="12"/>
  <c r="X29" i="12"/>
  <c r="AD29" i="12"/>
  <c r="AJ29" i="12"/>
  <c r="AP29" i="12"/>
  <c r="AV29" i="12"/>
  <c r="BB29" i="12"/>
  <c r="I31" i="12"/>
  <c r="O31" i="12"/>
  <c r="U31" i="12"/>
  <c r="AA31" i="12"/>
  <c r="AG31" i="12"/>
  <c r="AM31" i="12"/>
  <c r="AS31" i="12"/>
  <c r="AY31" i="12"/>
  <c r="BE31" i="12"/>
  <c r="F33" i="12"/>
  <c r="L33" i="12"/>
  <c r="R33" i="12"/>
  <c r="X33" i="12"/>
  <c r="AD33" i="12"/>
  <c r="AJ33" i="12"/>
  <c r="AP33" i="12"/>
  <c r="AV33" i="12"/>
  <c r="BB33" i="12"/>
  <c r="B34" i="12"/>
  <c r="H34" i="12"/>
  <c r="N34" i="12"/>
  <c r="T34" i="12"/>
  <c r="Z34" i="12"/>
  <c r="AF34" i="12"/>
  <c r="AL34" i="12"/>
  <c r="AR34" i="12"/>
  <c r="AX34" i="12"/>
  <c r="BD34" i="12"/>
  <c r="C35" i="12"/>
  <c r="I35" i="12"/>
  <c r="O35" i="12"/>
  <c r="U35" i="12"/>
  <c r="AA35" i="12"/>
  <c r="AG35" i="12"/>
  <c r="AM35" i="12"/>
  <c r="AS35" i="12"/>
  <c r="AY35" i="12"/>
  <c r="BE35" i="12"/>
  <c r="E36" i="12"/>
  <c r="K36" i="12"/>
  <c r="Q36" i="12"/>
  <c r="W36" i="12"/>
  <c r="AC36" i="12"/>
  <c r="AI36" i="12"/>
  <c r="AO36" i="12"/>
  <c r="AU36" i="12"/>
  <c r="BA36" i="12"/>
  <c r="F37" i="12"/>
  <c r="L37" i="12"/>
  <c r="R37" i="12"/>
  <c r="X37" i="12"/>
  <c r="AD37" i="12"/>
  <c r="AJ37" i="12"/>
  <c r="AP37" i="12"/>
  <c r="AV37" i="12"/>
  <c r="BB37" i="12"/>
  <c r="B38" i="12"/>
  <c r="H38" i="12"/>
  <c r="N38" i="12"/>
  <c r="T38" i="12"/>
  <c r="Z38" i="12"/>
  <c r="AF38" i="12"/>
  <c r="AL38" i="12"/>
  <c r="AR38" i="12"/>
  <c r="AX38" i="12"/>
  <c r="BD38" i="12"/>
  <c r="C39" i="12"/>
  <c r="I39" i="12"/>
  <c r="O39" i="12"/>
  <c r="U39" i="12"/>
  <c r="AA39" i="12"/>
  <c r="AG39" i="12"/>
  <c r="AM39" i="12"/>
  <c r="AS39" i="12"/>
  <c r="AY39" i="12"/>
  <c r="BE39" i="12"/>
  <c r="E40" i="12"/>
  <c r="K40" i="12"/>
  <c r="Q40" i="12"/>
  <c r="W40" i="12"/>
  <c r="AC40" i="12"/>
  <c r="AI40" i="12"/>
  <c r="AO40" i="12"/>
  <c r="AU40" i="12"/>
  <c r="BA40" i="12"/>
  <c r="F41" i="12"/>
  <c r="L41" i="12"/>
  <c r="R41" i="12"/>
  <c r="X41" i="12"/>
  <c r="AD41" i="12"/>
  <c r="AJ41" i="12"/>
  <c r="AP41" i="12"/>
  <c r="AV41" i="12"/>
  <c r="BB41" i="12"/>
  <c r="B42" i="12"/>
  <c r="H42" i="12"/>
  <c r="N42" i="12"/>
  <c r="T42" i="12"/>
  <c r="Z42" i="12"/>
  <c r="AF42" i="12"/>
  <c r="AL42" i="12"/>
  <c r="AR42" i="12"/>
  <c r="AX42" i="12"/>
  <c r="BD42" i="12"/>
  <c r="C43" i="12"/>
  <c r="I43" i="12"/>
  <c r="O43" i="12"/>
  <c r="U43" i="12"/>
  <c r="AA43" i="12"/>
  <c r="AG43" i="12"/>
  <c r="AM43" i="12"/>
  <c r="AS43" i="12"/>
  <c r="AY43" i="12"/>
  <c r="BE43" i="12"/>
  <c r="E44" i="12"/>
  <c r="K44" i="12"/>
  <c r="Q44" i="12"/>
  <c r="W44" i="12"/>
  <c r="AC44" i="12"/>
  <c r="AI44" i="12"/>
  <c r="AO44" i="12"/>
  <c r="AU44" i="12"/>
  <c r="BA44" i="12"/>
  <c r="F45" i="12"/>
  <c r="L45" i="12"/>
  <c r="R45" i="12"/>
  <c r="X45" i="12"/>
  <c r="AD45" i="12"/>
  <c r="AJ45" i="12"/>
  <c r="AP45" i="12"/>
  <c r="AV45" i="12"/>
  <c r="BB45" i="12"/>
  <c r="B46" i="12"/>
  <c r="H46" i="12"/>
  <c r="N46" i="12"/>
  <c r="T46" i="12"/>
  <c r="Z46" i="12"/>
  <c r="AF46" i="12"/>
  <c r="AL46" i="12"/>
  <c r="AR46" i="12"/>
  <c r="AX46" i="12"/>
  <c r="BD46" i="12"/>
  <c r="C47" i="12"/>
  <c r="I47" i="12"/>
  <c r="O47" i="12"/>
  <c r="U47" i="12"/>
  <c r="AA47" i="12"/>
  <c r="AG47" i="12"/>
  <c r="AM47" i="12"/>
  <c r="AS47" i="12"/>
  <c r="AY47" i="12"/>
  <c r="BE47" i="12"/>
  <c r="E48" i="12"/>
  <c r="K48" i="12"/>
  <c r="Q48" i="12"/>
  <c r="W48" i="12"/>
  <c r="AC48" i="12"/>
  <c r="AI48" i="12"/>
  <c r="AO48" i="12"/>
  <c r="AU48" i="12"/>
  <c r="BA48" i="12"/>
  <c r="F49" i="12"/>
  <c r="L49" i="12"/>
  <c r="R49" i="12"/>
  <c r="X49" i="12"/>
  <c r="AD49" i="12"/>
  <c r="AJ49" i="12"/>
  <c r="AP49" i="12"/>
  <c r="AV49" i="12"/>
  <c r="BB49" i="12"/>
  <c r="B50" i="12"/>
  <c r="H50" i="12"/>
  <c r="N50" i="12"/>
  <c r="T50" i="12"/>
  <c r="Z50" i="12"/>
  <c r="AF50" i="12"/>
  <c r="AL50" i="12"/>
  <c r="AR50" i="12"/>
  <c r="AX50" i="12"/>
  <c r="BD50" i="12"/>
  <c r="C51" i="12"/>
  <c r="I51" i="12"/>
  <c r="O51" i="12"/>
  <c r="U51" i="12"/>
  <c r="AA51" i="12"/>
  <c r="AG51" i="12"/>
  <c r="AM51" i="12"/>
  <c r="AS51" i="12"/>
  <c r="AY51" i="12"/>
  <c r="BE51" i="12"/>
  <c r="E52" i="12"/>
  <c r="K52" i="12"/>
  <c r="Q52" i="12"/>
  <c r="W52" i="12"/>
  <c r="AC52" i="12"/>
  <c r="AI52" i="12"/>
  <c r="AO52" i="12"/>
  <c r="AU52" i="12"/>
  <c r="BA52" i="12"/>
  <c r="F53" i="12"/>
  <c r="L53" i="12"/>
  <c r="R53" i="12"/>
  <c r="X53" i="12"/>
  <c r="AD53" i="12"/>
  <c r="AJ53" i="12"/>
  <c r="AP53" i="12"/>
  <c r="AV53" i="12"/>
  <c r="BB53" i="12"/>
  <c r="B54" i="12"/>
  <c r="H54" i="12"/>
  <c r="N54" i="12"/>
  <c r="T54" i="12"/>
  <c r="Z54" i="12"/>
  <c r="AF54" i="12"/>
  <c r="AM54" i="12"/>
  <c r="AU54" i="12"/>
  <c r="BB54" i="12"/>
  <c r="E55" i="12"/>
  <c r="L55" i="12"/>
  <c r="T55" i="12"/>
  <c r="AC55" i="12"/>
  <c r="AJ55" i="12"/>
  <c r="AR55" i="12"/>
  <c r="B56" i="12"/>
  <c r="I56" i="12"/>
  <c r="R56" i="12"/>
  <c r="Z56" i="12"/>
  <c r="AG56" i="12"/>
  <c r="AP56" i="12"/>
  <c r="AX56" i="12"/>
  <c r="BE56" i="12"/>
  <c r="C58" i="12"/>
  <c r="K58" i="12"/>
  <c r="R58" i="12"/>
  <c r="AA58" i="12"/>
  <c r="AI58" i="12"/>
  <c r="AP58" i="12"/>
  <c r="AY58" i="12"/>
  <c r="BE59" i="12"/>
  <c r="AY59" i="12"/>
  <c r="AS59" i="12"/>
  <c r="AM59" i="12"/>
  <c r="AG59" i="12"/>
  <c r="AA59" i="12"/>
  <c r="U59" i="12"/>
  <c r="O59" i="12"/>
  <c r="I59" i="12"/>
  <c r="C59" i="12"/>
  <c r="H59" i="12"/>
  <c r="Q59" i="12"/>
  <c r="X59" i="12"/>
  <c r="AF59" i="12"/>
  <c r="AO59" i="12"/>
  <c r="AV59" i="12"/>
  <c r="BD59" i="12"/>
  <c r="F60" i="12"/>
  <c r="N60" i="12"/>
  <c r="U60" i="12"/>
  <c r="AD60" i="12"/>
  <c r="AL60" i="12"/>
  <c r="AS60" i="12"/>
  <c r="F62" i="12"/>
  <c r="O62" i="12"/>
  <c r="W62" i="12"/>
  <c r="AD62" i="12"/>
  <c r="AM62" i="12"/>
  <c r="AU62" i="12"/>
  <c r="E63" i="12"/>
  <c r="L63" i="12"/>
  <c r="T63" i="12"/>
  <c r="AC63" i="12"/>
  <c r="AJ63" i="12"/>
  <c r="AR63" i="12"/>
  <c r="B64" i="12"/>
  <c r="I64" i="12"/>
  <c r="R64" i="12"/>
  <c r="Z64" i="12"/>
  <c r="AG64" i="12"/>
  <c r="AP64" i="12"/>
  <c r="AY64" i="12"/>
  <c r="I66" i="12"/>
  <c r="U66" i="12"/>
  <c r="AG66" i="12"/>
  <c r="AS66" i="12"/>
  <c r="I68" i="12"/>
  <c r="U68" i="12"/>
  <c r="AG68" i="12"/>
  <c r="AS68" i="12"/>
  <c r="C70" i="12"/>
  <c r="O70" i="12"/>
  <c r="AA70" i="12"/>
  <c r="AM70" i="12"/>
  <c r="AY70" i="12"/>
  <c r="C72" i="12"/>
  <c r="O72" i="12"/>
  <c r="AA72" i="12"/>
  <c r="AM72" i="12"/>
  <c r="AY72" i="12"/>
  <c r="I74" i="12"/>
  <c r="U74" i="12"/>
  <c r="AG74" i="12"/>
  <c r="AS74" i="12"/>
  <c r="I76" i="12"/>
  <c r="U76" i="12"/>
  <c r="AG76" i="12"/>
  <c r="AS76" i="12"/>
  <c r="C34" i="12"/>
  <c r="I34" i="12"/>
  <c r="O34" i="12"/>
  <c r="U34" i="12"/>
  <c r="AA34" i="12"/>
  <c r="AG34" i="12"/>
  <c r="AM34" i="12"/>
  <c r="AS34" i="12"/>
  <c r="AY34" i="12"/>
  <c r="BE34" i="12"/>
  <c r="F36" i="12"/>
  <c r="L36" i="12"/>
  <c r="R36" i="12"/>
  <c r="X36" i="12"/>
  <c r="AD36" i="12"/>
  <c r="AJ36" i="12"/>
  <c r="AP36" i="12"/>
  <c r="AV36" i="12"/>
  <c r="BB36" i="12"/>
  <c r="C38" i="12"/>
  <c r="I38" i="12"/>
  <c r="O38" i="12"/>
  <c r="U38" i="12"/>
  <c r="AA38" i="12"/>
  <c r="AG38" i="12"/>
  <c r="AM38" i="12"/>
  <c r="AS38" i="12"/>
  <c r="AY38" i="12"/>
  <c r="BE38" i="12"/>
  <c r="F40" i="12"/>
  <c r="L40" i="12"/>
  <c r="R40" i="12"/>
  <c r="X40" i="12"/>
  <c r="AD40" i="12"/>
  <c r="AJ40" i="12"/>
  <c r="AP40" i="12"/>
  <c r="AV40" i="12"/>
  <c r="BB40" i="12"/>
  <c r="C42" i="12"/>
  <c r="I42" i="12"/>
  <c r="O42" i="12"/>
  <c r="U42" i="12"/>
  <c r="AA42" i="12"/>
  <c r="AG42" i="12"/>
  <c r="AM42" i="12"/>
  <c r="AS42" i="12"/>
  <c r="AY42" i="12"/>
  <c r="BE42" i="12"/>
  <c r="F44" i="12"/>
  <c r="L44" i="12"/>
  <c r="R44" i="12"/>
  <c r="X44" i="12"/>
  <c r="AD44" i="12"/>
  <c r="AJ44" i="12"/>
  <c r="AP44" i="12"/>
  <c r="AV44" i="12"/>
  <c r="BB44" i="12"/>
  <c r="C46" i="12"/>
  <c r="I46" i="12"/>
  <c r="O46" i="12"/>
  <c r="U46" i="12"/>
  <c r="AA46" i="12"/>
  <c r="AG46" i="12"/>
  <c r="AM46" i="12"/>
  <c r="AS46" i="12"/>
  <c r="AY46" i="12"/>
  <c r="BE46" i="12"/>
  <c r="F48" i="12"/>
  <c r="L48" i="12"/>
  <c r="R48" i="12"/>
  <c r="X48" i="12"/>
  <c r="AD48" i="12"/>
  <c r="AJ48" i="12"/>
  <c r="AP48" i="12"/>
  <c r="AV48" i="12"/>
  <c r="BB48" i="12"/>
  <c r="C50" i="12"/>
  <c r="I50" i="12"/>
  <c r="O50" i="12"/>
  <c r="U50" i="12"/>
  <c r="AA50" i="12"/>
  <c r="AG50" i="12"/>
  <c r="AM50" i="12"/>
  <c r="AS50" i="12"/>
  <c r="AY50" i="12"/>
  <c r="BE50" i="12"/>
  <c r="F52" i="12"/>
  <c r="L52" i="12"/>
  <c r="R52" i="12"/>
  <c r="X52" i="12"/>
  <c r="AD52" i="12"/>
  <c r="AJ52" i="12"/>
  <c r="AP52" i="12"/>
  <c r="AV52" i="12"/>
  <c r="BB52" i="12"/>
  <c r="C54" i="12"/>
  <c r="I54" i="12"/>
  <c r="O54" i="12"/>
  <c r="U54" i="12"/>
  <c r="AA54" i="12"/>
  <c r="AG54" i="12"/>
  <c r="AO54" i="12"/>
  <c r="AV54" i="12"/>
  <c r="BE54" i="12"/>
  <c r="C56" i="12"/>
  <c r="L56" i="12"/>
  <c r="T56" i="12"/>
  <c r="AA56" i="12"/>
  <c r="AJ56" i="12"/>
  <c r="AR56" i="12"/>
  <c r="AY56" i="12"/>
  <c r="E58" i="12"/>
  <c r="L58" i="12"/>
  <c r="U58" i="12"/>
  <c r="AC58" i="12"/>
  <c r="AJ58" i="12"/>
  <c r="AS58" i="12"/>
  <c r="BA58" i="12"/>
  <c r="BA60" i="12"/>
  <c r="AU60" i="12"/>
  <c r="AO60" i="12"/>
  <c r="AI60" i="12"/>
  <c r="AC60" i="12"/>
  <c r="W60" i="12"/>
  <c r="Q60" i="12"/>
  <c r="K60" i="12"/>
  <c r="E60" i="12"/>
  <c r="H60" i="12"/>
  <c r="O60" i="12"/>
  <c r="X60" i="12"/>
  <c r="AF60" i="12"/>
  <c r="AM60" i="12"/>
  <c r="AV60" i="12"/>
  <c r="BD60" i="12"/>
  <c r="BD62" i="12"/>
  <c r="AX62" i="12"/>
  <c r="AR62" i="12"/>
  <c r="AL62" i="12"/>
  <c r="AF62" i="12"/>
  <c r="Z62" i="12"/>
  <c r="T62" i="12"/>
  <c r="N62" i="12"/>
  <c r="H62" i="12"/>
  <c r="B62" i="12"/>
  <c r="I62" i="12"/>
  <c r="Q62" i="12"/>
  <c r="X62" i="12"/>
  <c r="AG62" i="12"/>
  <c r="AO62" i="12"/>
  <c r="AV62" i="12"/>
  <c r="BE62" i="12"/>
  <c r="C64" i="12"/>
  <c r="L64" i="12"/>
  <c r="T64" i="12"/>
  <c r="AA64" i="12"/>
  <c r="AJ64" i="12"/>
  <c r="AR64" i="12"/>
  <c r="BB64" i="12"/>
  <c r="BD66" i="12"/>
  <c r="AX66" i="12"/>
  <c r="AR66" i="12"/>
  <c r="AL66" i="12"/>
  <c r="AF66" i="12"/>
  <c r="Z66" i="12"/>
  <c r="T66" i="12"/>
  <c r="N66" i="12"/>
  <c r="H66" i="12"/>
  <c r="B66" i="12"/>
  <c r="BA66" i="12"/>
  <c r="AU66" i="12"/>
  <c r="AO66" i="12"/>
  <c r="AI66" i="12"/>
  <c r="AC66" i="12"/>
  <c r="W66" i="12"/>
  <c r="Q66" i="12"/>
  <c r="K66" i="12"/>
  <c r="E66" i="12"/>
  <c r="L66" i="12"/>
  <c r="X66" i="12"/>
  <c r="AJ66" i="12"/>
  <c r="AV66" i="12"/>
  <c r="BA68" i="12"/>
  <c r="AU68" i="12"/>
  <c r="AO68" i="12"/>
  <c r="AI68" i="12"/>
  <c r="AC68" i="12"/>
  <c r="W68" i="12"/>
  <c r="Q68" i="12"/>
  <c r="K68" i="12"/>
  <c r="E68" i="12"/>
  <c r="BD68" i="12"/>
  <c r="AX68" i="12"/>
  <c r="AR68" i="12"/>
  <c r="AL68" i="12"/>
  <c r="AF68" i="12"/>
  <c r="Z68" i="12"/>
  <c r="T68" i="12"/>
  <c r="N68" i="12"/>
  <c r="H68" i="12"/>
  <c r="B68" i="12"/>
  <c r="L68" i="12"/>
  <c r="X68" i="12"/>
  <c r="AJ68" i="12"/>
  <c r="AV68" i="12"/>
  <c r="F70" i="12"/>
  <c r="R70" i="12"/>
  <c r="AD70" i="12"/>
  <c r="AP70" i="12"/>
  <c r="BB70" i="12"/>
  <c r="F72" i="12"/>
  <c r="R72" i="12"/>
  <c r="AD72" i="12"/>
  <c r="AP72" i="12"/>
  <c r="BB72" i="12"/>
  <c r="BD74" i="12"/>
  <c r="AX74" i="12"/>
  <c r="AR74" i="12"/>
  <c r="AL74" i="12"/>
  <c r="AF74" i="12"/>
  <c r="Z74" i="12"/>
  <c r="T74" i="12"/>
  <c r="N74" i="12"/>
  <c r="H74" i="12"/>
  <c r="B74" i="12"/>
  <c r="BA74" i="12"/>
  <c r="AU74" i="12"/>
  <c r="AO74" i="12"/>
  <c r="AI74" i="12"/>
  <c r="AC74" i="12"/>
  <c r="W74" i="12"/>
  <c r="Q74" i="12"/>
  <c r="K74" i="12"/>
  <c r="E74" i="12"/>
  <c r="L74" i="12"/>
  <c r="X74" i="12"/>
  <c r="AJ74" i="12"/>
  <c r="AV74" i="12"/>
  <c r="BA76" i="12"/>
  <c r="AU76" i="12"/>
  <c r="AO76" i="12"/>
  <c r="AI76" i="12"/>
  <c r="AC76" i="12"/>
  <c r="W76" i="12"/>
  <c r="Q76" i="12"/>
  <c r="K76" i="12"/>
  <c r="E76" i="12"/>
  <c r="BD76" i="12"/>
  <c r="AX76" i="12"/>
  <c r="AR76" i="12"/>
  <c r="AL76" i="12"/>
  <c r="AF76" i="12"/>
  <c r="Z76" i="12"/>
  <c r="T76" i="12"/>
  <c r="N76" i="12"/>
  <c r="H76" i="12"/>
  <c r="B76" i="12"/>
  <c r="L76" i="12"/>
  <c r="X76" i="12"/>
  <c r="AJ76" i="12"/>
  <c r="AV76" i="12"/>
  <c r="BF34" i="12"/>
  <c r="C5" i="12"/>
  <c r="I5" i="12"/>
  <c r="O5" i="12"/>
  <c r="U5" i="12"/>
  <c r="AA5" i="12"/>
  <c r="AG5" i="12"/>
  <c r="AM5" i="12"/>
  <c r="AS5" i="12"/>
  <c r="AY5" i="12"/>
  <c r="F7" i="12"/>
  <c r="L7" i="12"/>
  <c r="R7" i="12"/>
  <c r="X7" i="12"/>
  <c r="AD7" i="12"/>
  <c r="AJ7" i="12"/>
  <c r="AP7" i="12"/>
  <c r="AV7" i="12"/>
  <c r="C9" i="12"/>
  <c r="D9" i="12" s="1"/>
  <c r="I9" i="12"/>
  <c r="O9" i="12"/>
  <c r="P9" i="12" s="1"/>
  <c r="U9" i="12"/>
  <c r="AA9" i="12"/>
  <c r="AB9" i="12" s="1"/>
  <c r="AG9" i="12"/>
  <c r="AM9" i="12"/>
  <c r="AN9" i="12" s="1"/>
  <c r="AS9" i="12"/>
  <c r="AY9" i="12"/>
  <c r="AZ9" i="12" s="1"/>
  <c r="F11" i="12"/>
  <c r="L11" i="12"/>
  <c r="R11" i="12"/>
  <c r="X11" i="12"/>
  <c r="AD11" i="12"/>
  <c r="AJ11" i="12"/>
  <c r="AP11" i="12"/>
  <c r="AV11" i="12"/>
  <c r="C13" i="12"/>
  <c r="I13" i="12"/>
  <c r="O13" i="12"/>
  <c r="U13" i="12"/>
  <c r="AA13" i="12"/>
  <c r="AG13" i="12"/>
  <c r="AM13" i="12"/>
  <c r="AS13" i="12"/>
  <c r="AY13" i="12"/>
  <c r="F15" i="12"/>
  <c r="L15" i="12"/>
  <c r="R15" i="12"/>
  <c r="X15" i="12"/>
  <c r="AD15" i="12"/>
  <c r="AJ15" i="12"/>
  <c r="AP15" i="12"/>
  <c r="AV15" i="12"/>
  <c r="C17" i="12"/>
  <c r="I17" i="12"/>
  <c r="O17" i="12"/>
  <c r="U17" i="12"/>
  <c r="AA17" i="12"/>
  <c r="AG17" i="12"/>
  <c r="AM17" i="12"/>
  <c r="AS17" i="12"/>
  <c r="AY17" i="12"/>
  <c r="C21" i="12"/>
  <c r="I21" i="12"/>
  <c r="O21" i="12"/>
  <c r="U21" i="12"/>
  <c r="AA21" i="12"/>
  <c r="AG21" i="12"/>
  <c r="AM21" i="12"/>
  <c r="AS21" i="12"/>
  <c r="AY21" i="12"/>
  <c r="F23" i="12"/>
  <c r="L23" i="12"/>
  <c r="R23" i="12"/>
  <c r="X23" i="12"/>
  <c r="AD23" i="12"/>
  <c r="AJ23" i="12"/>
  <c r="AP23" i="12"/>
  <c r="AV23" i="12"/>
  <c r="C25" i="12"/>
  <c r="I25" i="12"/>
  <c r="O25" i="12"/>
  <c r="U25" i="12"/>
  <c r="AA25" i="12"/>
  <c r="AG25" i="12"/>
  <c r="AM25" i="12"/>
  <c r="AS25" i="12"/>
  <c r="AY25" i="12"/>
  <c r="F27" i="12"/>
  <c r="L27" i="12"/>
  <c r="R27" i="12"/>
  <c r="X27" i="12"/>
  <c r="AD27" i="12"/>
  <c r="AJ27" i="12"/>
  <c r="AP27" i="12"/>
  <c r="AV27" i="12"/>
  <c r="C29" i="12"/>
  <c r="I29" i="12"/>
  <c r="O29" i="12"/>
  <c r="U29" i="12"/>
  <c r="AA29" i="12"/>
  <c r="AG29" i="12"/>
  <c r="AM29" i="12"/>
  <c r="AS29" i="12"/>
  <c r="AY29" i="12"/>
  <c r="F31" i="12"/>
  <c r="L31" i="12"/>
  <c r="R31" i="12"/>
  <c r="X31" i="12"/>
  <c r="AD31" i="12"/>
  <c r="AJ31" i="12"/>
  <c r="AP31" i="12"/>
  <c r="AV31" i="12"/>
  <c r="C33" i="12"/>
  <c r="I33" i="12"/>
  <c r="O33" i="12"/>
  <c r="U33" i="12"/>
  <c r="AA33" i="12"/>
  <c r="AG33" i="12"/>
  <c r="AM33" i="12"/>
  <c r="AS33" i="12"/>
  <c r="AY33" i="12"/>
  <c r="E34" i="12"/>
  <c r="K34" i="12"/>
  <c r="Q34" i="12"/>
  <c r="W34" i="12"/>
  <c r="AC34" i="12"/>
  <c r="AI34" i="12"/>
  <c r="AO34" i="12"/>
  <c r="AU34" i="12"/>
  <c r="BA34" i="12"/>
  <c r="F35" i="12"/>
  <c r="L35" i="12"/>
  <c r="R35" i="12"/>
  <c r="X35" i="12"/>
  <c r="AD35" i="12"/>
  <c r="AJ35" i="12"/>
  <c r="AP35" i="12"/>
  <c r="AV35" i="12"/>
  <c r="B36" i="12"/>
  <c r="H36" i="12"/>
  <c r="N36" i="12"/>
  <c r="T36" i="12"/>
  <c r="Z36" i="12"/>
  <c r="AF36" i="12"/>
  <c r="AL36" i="12"/>
  <c r="AR36" i="12"/>
  <c r="AX36" i="12"/>
  <c r="BD36" i="12"/>
  <c r="I37" i="12"/>
  <c r="O37" i="12"/>
  <c r="U37" i="12"/>
  <c r="AA37" i="12"/>
  <c r="AG37" i="12"/>
  <c r="AM37" i="12"/>
  <c r="AS37" i="12"/>
  <c r="AY37" i="12"/>
  <c r="E38" i="12"/>
  <c r="K38" i="12"/>
  <c r="Q38" i="12"/>
  <c r="W38" i="12"/>
  <c r="AC38" i="12"/>
  <c r="AI38" i="12"/>
  <c r="AO38" i="12"/>
  <c r="AU38" i="12"/>
  <c r="BA38" i="12"/>
  <c r="F39" i="12"/>
  <c r="L39" i="12"/>
  <c r="R39" i="12"/>
  <c r="X39" i="12"/>
  <c r="AD39" i="12"/>
  <c r="AJ39" i="12"/>
  <c r="AP39" i="12"/>
  <c r="AV39" i="12"/>
  <c r="B40" i="12"/>
  <c r="H40" i="12"/>
  <c r="N40" i="12"/>
  <c r="T40" i="12"/>
  <c r="Z40" i="12"/>
  <c r="AF40" i="12"/>
  <c r="AL40" i="12"/>
  <c r="AR40" i="12"/>
  <c r="AX40" i="12"/>
  <c r="BD40" i="12"/>
  <c r="I41" i="12"/>
  <c r="O41" i="12"/>
  <c r="U41" i="12"/>
  <c r="AA41" i="12"/>
  <c r="AG41" i="12"/>
  <c r="AM41" i="12"/>
  <c r="AS41" i="12"/>
  <c r="AY41" i="12"/>
  <c r="E42" i="12"/>
  <c r="K42" i="12"/>
  <c r="Q42" i="12"/>
  <c r="W42" i="12"/>
  <c r="AC42" i="12"/>
  <c r="AI42" i="12"/>
  <c r="AO42" i="12"/>
  <c r="AU42" i="12"/>
  <c r="BA42" i="12"/>
  <c r="F43" i="12"/>
  <c r="L43" i="12"/>
  <c r="R43" i="12"/>
  <c r="X43" i="12"/>
  <c r="AD43" i="12"/>
  <c r="AJ43" i="12"/>
  <c r="AP43" i="12"/>
  <c r="AV43" i="12"/>
  <c r="B44" i="12"/>
  <c r="H44" i="12"/>
  <c r="N44" i="12"/>
  <c r="T44" i="12"/>
  <c r="Z44" i="12"/>
  <c r="AF44" i="12"/>
  <c r="AL44" i="12"/>
  <c r="AR44" i="12"/>
  <c r="AX44" i="12"/>
  <c r="BD44" i="12"/>
  <c r="I45" i="12"/>
  <c r="O45" i="12"/>
  <c r="U45" i="12"/>
  <c r="AA45" i="12"/>
  <c r="AG45" i="12"/>
  <c r="AM45" i="12"/>
  <c r="AS45" i="12"/>
  <c r="AY45" i="12"/>
  <c r="E46" i="12"/>
  <c r="K46" i="12"/>
  <c r="Q46" i="12"/>
  <c r="W46" i="12"/>
  <c r="AC46" i="12"/>
  <c r="AI46" i="12"/>
  <c r="AO46" i="12"/>
  <c r="AU46" i="12"/>
  <c r="BA46" i="12"/>
  <c r="F47" i="12"/>
  <c r="L47" i="12"/>
  <c r="R47" i="12"/>
  <c r="X47" i="12"/>
  <c r="AD47" i="12"/>
  <c r="AJ47" i="12"/>
  <c r="AP47" i="12"/>
  <c r="AV47" i="12"/>
  <c r="B48" i="12"/>
  <c r="H48" i="12"/>
  <c r="N48" i="12"/>
  <c r="T48" i="12"/>
  <c r="Z48" i="12"/>
  <c r="AF48" i="12"/>
  <c r="AL48" i="12"/>
  <c r="AR48" i="12"/>
  <c r="AX48" i="12"/>
  <c r="BD48" i="12"/>
  <c r="C49" i="12"/>
  <c r="I49" i="12"/>
  <c r="O49" i="12"/>
  <c r="U49" i="12"/>
  <c r="AA49" i="12"/>
  <c r="AG49" i="12"/>
  <c r="AM49" i="12"/>
  <c r="AS49" i="12"/>
  <c r="AY49" i="12"/>
  <c r="E50" i="12"/>
  <c r="K50" i="12"/>
  <c r="Q50" i="12"/>
  <c r="W50" i="12"/>
  <c r="AC50" i="12"/>
  <c r="AI50" i="12"/>
  <c r="AO50" i="12"/>
  <c r="AU50" i="12"/>
  <c r="BA50" i="12"/>
  <c r="F51" i="12"/>
  <c r="L51" i="12"/>
  <c r="R51" i="12"/>
  <c r="X51" i="12"/>
  <c r="AD51" i="12"/>
  <c r="AJ51" i="12"/>
  <c r="AP51" i="12"/>
  <c r="AV51" i="12"/>
  <c r="B52" i="12"/>
  <c r="H52" i="12"/>
  <c r="N52" i="12"/>
  <c r="T52" i="12"/>
  <c r="Z52" i="12"/>
  <c r="AF52" i="12"/>
  <c r="AL52" i="12"/>
  <c r="AR52" i="12"/>
  <c r="AX52" i="12"/>
  <c r="BD52" i="12"/>
  <c r="C53" i="12"/>
  <c r="I53" i="12"/>
  <c r="O53" i="12"/>
  <c r="U53" i="12"/>
  <c r="AA53" i="12"/>
  <c r="AG53" i="12"/>
  <c r="AM53" i="12"/>
  <c r="AS53" i="12"/>
  <c r="AY53" i="12"/>
  <c r="E54" i="12"/>
  <c r="K54" i="12"/>
  <c r="Q54" i="12"/>
  <c r="W54" i="12"/>
  <c r="AC54" i="12"/>
  <c r="AI54" i="12"/>
  <c r="AP54" i="12"/>
  <c r="BE55" i="12"/>
  <c r="AY55" i="12"/>
  <c r="AS55" i="12"/>
  <c r="AM55" i="12"/>
  <c r="AG55" i="12"/>
  <c r="AA55" i="12"/>
  <c r="U55" i="12"/>
  <c r="O55" i="12"/>
  <c r="I55" i="12"/>
  <c r="C55" i="12"/>
  <c r="H55" i="12"/>
  <c r="Q55" i="12"/>
  <c r="X55" i="12"/>
  <c r="AF55" i="12"/>
  <c r="AO55" i="12"/>
  <c r="AV55" i="12"/>
  <c r="BD55" i="12"/>
  <c r="F56" i="12"/>
  <c r="N56" i="12"/>
  <c r="U56" i="12"/>
  <c r="AD56" i="12"/>
  <c r="AL56" i="12"/>
  <c r="AS56" i="12"/>
  <c r="F58" i="12"/>
  <c r="O58" i="12"/>
  <c r="W58" i="12"/>
  <c r="AD58" i="12"/>
  <c r="AM58" i="12"/>
  <c r="AU58" i="12"/>
  <c r="E59" i="12"/>
  <c r="L59" i="12"/>
  <c r="T59" i="12"/>
  <c r="AC59" i="12"/>
  <c r="AJ59" i="12"/>
  <c r="AR59" i="12"/>
  <c r="BA59" i="12"/>
  <c r="B60" i="12"/>
  <c r="I60" i="12"/>
  <c r="R60" i="12"/>
  <c r="Z60" i="12"/>
  <c r="AG60" i="12"/>
  <c r="AP60" i="12"/>
  <c r="AX60" i="12"/>
  <c r="BE60" i="12"/>
  <c r="C62" i="12"/>
  <c r="K62" i="12"/>
  <c r="R62" i="12"/>
  <c r="AA62" i="12"/>
  <c r="AI62" i="12"/>
  <c r="AP62" i="12"/>
  <c r="AY62" i="12"/>
  <c r="BE63" i="12"/>
  <c r="AY63" i="12"/>
  <c r="AS63" i="12"/>
  <c r="AM63" i="12"/>
  <c r="AG63" i="12"/>
  <c r="AA63" i="12"/>
  <c r="U63" i="12"/>
  <c r="O63" i="12"/>
  <c r="I63" i="12"/>
  <c r="C63" i="12"/>
  <c r="H63" i="12"/>
  <c r="Q63" i="12"/>
  <c r="X63" i="12"/>
  <c r="AF63" i="12"/>
  <c r="AO63" i="12"/>
  <c r="AV63" i="12"/>
  <c r="BD63" i="12"/>
  <c r="F64" i="12"/>
  <c r="N64" i="12"/>
  <c r="U64" i="12"/>
  <c r="AD64" i="12"/>
  <c r="AL64" i="12"/>
  <c r="AS64" i="12"/>
  <c r="C66" i="12"/>
  <c r="O66" i="12"/>
  <c r="AA66" i="12"/>
  <c r="AM66" i="12"/>
  <c r="AY66" i="12"/>
  <c r="C68" i="12"/>
  <c r="O68" i="12"/>
  <c r="AA68" i="12"/>
  <c r="AM68" i="12"/>
  <c r="AY68" i="12"/>
  <c r="I70" i="12"/>
  <c r="U70" i="12"/>
  <c r="AG70" i="12"/>
  <c r="AS70" i="12"/>
  <c r="I72" i="12"/>
  <c r="U72" i="12"/>
  <c r="AG72" i="12"/>
  <c r="AS72" i="12"/>
  <c r="C74" i="12"/>
  <c r="O74" i="12"/>
  <c r="AA74" i="12"/>
  <c r="AM74" i="12"/>
  <c r="AY74" i="12"/>
  <c r="C76" i="12"/>
  <c r="O76" i="12"/>
  <c r="AA76" i="12"/>
  <c r="AM76" i="12"/>
  <c r="AY76" i="12"/>
  <c r="F34" i="12"/>
  <c r="L34" i="12"/>
  <c r="R34" i="12"/>
  <c r="X34" i="12"/>
  <c r="AD34" i="12"/>
  <c r="AJ34" i="12"/>
  <c r="AP34" i="12"/>
  <c r="AV34" i="12"/>
  <c r="C36" i="12"/>
  <c r="I36" i="12"/>
  <c r="O36" i="12"/>
  <c r="U36" i="12"/>
  <c r="AA36" i="12"/>
  <c r="AG36" i="12"/>
  <c r="AM36" i="12"/>
  <c r="AS36" i="12"/>
  <c r="AY36" i="12"/>
  <c r="F38" i="12"/>
  <c r="L38" i="12"/>
  <c r="R38" i="12"/>
  <c r="X38" i="12"/>
  <c r="AD38" i="12"/>
  <c r="AJ38" i="12"/>
  <c r="AP38" i="12"/>
  <c r="AV38" i="12"/>
  <c r="C40" i="12"/>
  <c r="I40" i="12"/>
  <c r="O40" i="12"/>
  <c r="U40" i="12"/>
  <c r="AA40" i="12"/>
  <c r="AG40" i="12"/>
  <c r="AM40" i="12"/>
  <c r="AS40" i="12"/>
  <c r="AY40" i="12"/>
  <c r="F42" i="12"/>
  <c r="L42" i="12"/>
  <c r="R42" i="12"/>
  <c r="X42" i="12"/>
  <c r="AD42" i="12"/>
  <c r="AJ42" i="12"/>
  <c r="AP42" i="12"/>
  <c r="AV42" i="12"/>
  <c r="C44" i="12"/>
  <c r="I44" i="12"/>
  <c r="O44" i="12"/>
  <c r="U44" i="12"/>
  <c r="AA44" i="12"/>
  <c r="AG44" i="12"/>
  <c r="AM44" i="12"/>
  <c r="AS44" i="12"/>
  <c r="AY44" i="12"/>
  <c r="F46" i="12"/>
  <c r="L46" i="12"/>
  <c r="R46" i="12"/>
  <c r="X46" i="12"/>
  <c r="AD46" i="12"/>
  <c r="AJ46" i="12"/>
  <c r="AP46" i="12"/>
  <c r="AV46" i="12"/>
  <c r="C48" i="12"/>
  <c r="I48" i="12"/>
  <c r="O48" i="12"/>
  <c r="U48" i="12"/>
  <c r="AA48" i="12"/>
  <c r="AG48" i="12"/>
  <c r="AM48" i="12"/>
  <c r="AS48" i="12"/>
  <c r="AY48" i="12"/>
  <c r="F50" i="12"/>
  <c r="L50" i="12"/>
  <c r="R50" i="12"/>
  <c r="X50" i="12"/>
  <c r="AD50" i="12"/>
  <c r="AJ50" i="12"/>
  <c r="AP50" i="12"/>
  <c r="AV50" i="12"/>
  <c r="C52" i="12"/>
  <c r="I52" i="12"/>
  <c r="O52" i="12"/>
  <c r="U52" i="12"/>
  <c r="AA52" i="12"/>
  <c r="AG52" i="12"/>
  <c r="AM52" i="12"/>
  <c r="AS52" i="12"/>
  <c r="AY52" i="12"/>
  <c r="BD54" i="12"/>
  <c r="AX54" i="12"/>
  <c r="AR54" i="12"/>
  <c r="AL54" i="12"/>
  <c r="F54" i="12"/>
  <c r="L54" i="12"/>
  <c r="R54" i="12"/>
  <c r="X54" i="12"/>
  <c r="AD54" i="12"/>
  <c r="AJ54" i="12"/>
  <c r="AS54" i="12"/>
  <c r="BA54" i="12"/>
  <c r="BA56" i="12"/>
  <c r="AU56" i="12"/>
  <c r="AO56" i="12"/>
  <c r="AI56" i="12"/>
  <c r="AC56" i="12"/>
  <c r="W56" i="12"/>
  <c r="Q56" i="12"/>
  <c r="K56" i="12"/>
  <c r="E56" i="12"/>
  <c r="H56" i="12"/>
  <c r="O56" i="12"/>
  <c r="X56" i="12"/>
  <c r="AF56" i="12"/>
  <c r="AM56" i="12"/>
  <c r="AV56" i="12"/>
  <c r="BD56" i="12"/>
  <c r="BD58" i="12"/>
  <c r="AX58" i="12"/>
  <c r="AR58" i="12"/>
  <c r="AL58" i="12"/>
  <c r="AF58" i="12"/>
  <c r="Z58" i="12"/>
  <c r="T58" i="12"/>
  <c r="N58" i="12"/>
  <c r="H58" i="12"/>
  <c r="B58" i="12"/>
  <c r="I58" i="12"/>
  <c r="Q58" i="12"/>
  <c r="X58" i="12"/>
  <c r="AG58" i="12"/>
  <c r="AO58" i="12"/>
  <c r="AV58" i="12"/>
  <c r="BE58" i="12"/>
  <c r="C60" i="12"/>
  <c r="L60" i="12"/>
  <c r="T60" i="12"/>
  <c r="AA60" i="12"/>
  <c r="AJ60" i="12"/>
  <c r="AR60" i="12"/>
  <c r="AY60" i="12"/>
  <c r="E62" i="12"/>
  <c r="L62" i="12"/>
  <c r="U62" i="12"/>
  <c r="AC62" i="12"/>
  <c r="AJ62" i="12"/>
  <c r="AS62" i="12"/>
  <c r="BA62" i="12"/>
  <c r="BA64" i="12"/>
  <c r="AU64" i="12"/>
  <c r="AO64" i="12"/>
  <c r="AI64" i="12"/>
  <c r="AC64" i="12"/>
  <c r="W64" i="12"/>
  <c r="Q64" i="12"/>
  <c r="K64" i="12"/>
  <c r="E64" i="12"/>
  <c r="BD64" i="12"/>
  <c r="AX64" i="12"/>
  <c r="H64" i="12"/>
  <c r="O64" i="12"/>
  <c r="X64" i="12"/>
  <c r="AF64" i="12"/>
  <c r="AM64" i="12"/>
  <c r="AV64" i="12"/>
  <c r="F66" i="12"/>
  <c r="R66" i="12"/>
  <c r="AD66" i="12"/>
  <c r="AP66" i="12"/>
  <c r="BB66" i="12"/>
  <c r="F68" i="12"/>
  <c r="R68" i="12"/>
  <c r="AD68" i="12"/>
  <c r="AP68" i="12"/>
  <c r="BB68" i="12"/>
  <c r="BD70" i="12"/>
  <c r="AX70" i="12"/>
  <c r="AR70" i="12"/>
  <c r="AL70" i="12"/>
  <c r="AF70" i="12"/>
  <c r="Z70" i="12"/>
  <c r="T70" i="12"/>
  <c r="N70" i="12"/>
  <c r="H70" i="12"/>
  <c r="B70" i="12"/>
  <c r="BA70" i="12"/>
  <c r="AU70" i="12"/>
  <c r="AO70" i="12"/>
  <c r="AI70" i="12"/>
  <c r="AC70" i="12"/>
  <c r="W70" i="12"/>
  <c r="Q70" i="12"/>
  <c r="K70" i="12"/>
  <c r="E70" i="12"/>
  <c r="L70" i="12"/>
  <c r="X70" i="12"/>
  <c r="AJ70" i="12"/>
  <c r="AV70" i="12"/>
  <c r="BA72" i="12"/>
  <c r="AU72" i="12"/>
  <c r="AO72" i="12"/>
  <c r="AI72" i="12"/>
  <c r="AC72" i="12"/>
  <c r="W72" i="12"/>
  <c r="Q72" i="12"/>
  <c r="K72" i="12"/>
  <c r="E72" i="12"/>
  <c r="BD72" i="12"/>
  <c r="AX72" i="12"/>
  <c r="AR72" i="12"/>
  <c r="AL72" i="12"/>
  <c r="AF72" i="12"/>
  <c r="Z72" i="12"/>
  <c r="T72" i="12"/>
  <c r="N72" i="12"/>
  <c r="H72" i="12"/>
  <c r="B72" i="12"/>
  <c r="L72" i="12"/>
  <c r="X72" i="12"/>
  <c r="AJ72" i="12"/>
  <c r="AV72" i="12"/>
  <c r="F74" i="12"/>
  <c r="R74" i="12"/>
  <c r="AD74" i="12"/>
  <c r="AP74" i="12"/>
  <c r="BB74" i="12"/>
  <c r="F76" i="12"/>
  <c r="R76" i="12"/>
  <c r="AD76" i="12"/>
  <c r="AP76" i="12"/>
  <c r="BB76" i="12"/>
  <c r="F67" i="12"/>
  <c r="L67" i="12"/>
  <c r="R67" i="12"/>
  <c r="X67" i="12"/>
  <c r="AD67" i="12"/>
  <c r="AJ67" i="12"/>
  <c r="AP67" i="12"/>
  <c r="AV67" i="12"/>
  <c r="BB67" i="12"/>
  <c r="F71" i="12"/>
  <c r="L71" i="12"/>
  <c r="R71" i="12"/>
  <c r="X71" i="12"/>
  <c r="AD71" i="12"/>
  <c r="AJ71" i="12"/>
  <c r="AP71" i="12"/>
  <c r="AV71" i="12"/>
  <c r="BB71" i="12"/>
  <c r="F75" i="12"/>
  <c r="L75" i="12"/>
  <c r="R75" i="12"/>
  <c r="X75" i="12"/>
  <c r="AD75" i="12"/>
  <c r="AJ75" i="12"/>
  <c r="AP75" i="12"/>
  <c r="AV75" i="12"/>
  <c r="BB75" i="12"/>
  <c r="E78" i="12"/>
  <c r="K78" i="12"/>
  <c r="Q78" i="12"/>
  <c r="W78" i="12"/>
  <c r="AC78" i="12"/>
  <c r="AI78" i="12"/>
  <c r="AO78" i="12"/>
  <c r="AU78" i="12"/>
  <c r="BA78" i="12"/>
  <c r="F79" i="12"/>
  <c r="L79" i="12"/>
  <c r="R79" i="12"/>
  <c r="X79" i="12"/>
  <c r="AD79" i="12"/>
  <c r="AJ79" i="12"/>
  <c r="AP79" i="12"/>
  <c r="AV79" i="12"/>
  <c r="BB79" i="12"/>
  <c r="B80" i="12"/>
  <c r="H80" i="12"/>
  <c r="N80" i="12"/>
  <c r="T80" i="12"/>
  <c r="Z80" i="12"/>
  <c r="AF80" i="12"/>
  <c r="AL80" i="12"/>
  <c r="AR80" i="12"/>
  <c r="AX80" i="12"/>
  <c r="BD80" i="12"/>
  <c r="E82" i="12"/>
  <c r="K82" i="12"/>
  <c r="Q82" i="12"/>
  <c r="W82" i="12"/>
  <c r="AC82" i="12"/>
  <c r="AI82" i="12"/>
  <c r="AO82" i="12"/>
  <c r="AU82" i="12"/>
  <c r="BA82" i="12"/>
  <c r="BD83" i="12"/>
  <c r="AX83" i="12"/>
  <c r="AR83" i="12"/>
  <c r="AL83" i="12"/>
  <c r="AF83" i="12"/>
  <c r="Z83" i="12"/>
  <c r="T83" i="12"/>
  <c r="N83" i="12"/>
  <c r="F83" i="12"/>
  <c r="L83" i="12"/>
  <c r="U83" i="12"/>
  <c r="AC83" i="12"/>
  <c r="AJ83" i="12"/>
  <c r="AS83" i="12"/>
  <c r="BA83" i="12"/>
  <c r="B84" i="12"/>
  <c r="K84" i="12"/>
  <c r="R84" i="12"/>
  <c r="Z84" i="12"/>
  <c r="AI84" i="12"/>
  <c r="AP84" i="12"/>
  <c r="AX84" i="12"/>
  <c r="BA85" i="12"/>
  <c r="AU85" i="12"/>
  <c r="AO85" i="12"/>
  <c r="AI85" i="12"/>
  <c r="AC85" i="12"/>
  <c r="W85" i="12"/>
  <c r="Q85" i="12"/>
  <c r="K85" i="12"/>
  <c r="E85" i="12"/>
  <c r="H85" i="12"/>
  <c r="O85" i="12"/>
  <c r="X85" i="12"/>
  <c r="AF85" i="12"/>
  <c r="AM85" i="12"/>
  <c r="AV85" i="12"/>
  <c r="BD85" i="12"/>
  <c r="BD87" i="12"/>
  <c r="AX87" i="12"/>
  <c r="AR87" i="12"/>
  <c r="AL87" i="12"/>
  <c r="AF87" i="12"/>
  <c r="Z87" i="12"/>
  <c r="T87" i="12"/>
  <c r="N87" i="12"/>
  <c r="H87" i="12"/>
  <c r="B87" i="12"/>
  <c r="I87" i="12"/>
  <c r="Q87" i="12"/>
  <c r="X87" i="12"/>
  <c r="AG87" i="12"/>
  <c r="AO87" i="12"/>
  <c r="AV87" i="12"/>
  <c r="BE87" i="12"/>
  <c r="F88" i="12"/>
  <c r="N88" i="12"/>
  <c r="W88" i="12"/>
  <c r="AD88" i="12"/>
  <c r="AL88" i="12"/>
  <c r="AU88" i="12"/>
  <c r="BA95" i="12"/>
  <c r="AU95" i="12"/>
  <c r="AO95" i="12"/>
  <c r="AI95" i="12"/>
  <c r="AC95" i="12"/>
  <c r="W95" i="12"/>
  <c r="Q95" i="12"/>
  <c r="K95" i="12"/>
  <c r="E95" i="12"/>
  <c r="BD95" i="12"/>
  <c r="AX95" i="12"/>
  <c r="AR95" i="12"/>
  <c r="AL95" i="12"/>
  <c r="AF95" i="12"/>
  <c r="Z95" i="12"/>
  <c r="T95" i="12"/>
  <c r="N95" i="12"/>
  <c r="H95" i="12"/>
  <c r="B95" i="12"/>
  <c r="L95" i="12"/>
  <c r="X95" i="12"/>
  <c r="AJ95" i="12"/>
  <c r="AV95" i="12"/>
  <c r="BD97" i="12"/>
  <c r="AX97" i="12"/>
  <c r="AR97" i="12"/>
  <c r="AL97" i="12"/>
  <c r="AF97" i="12"/>
  <c r="Z97" i="12"/>
  <c r="T97" i="12"/>
  <c r="N97" i="12"/>
  <c r="H97" i="12"/>
  <c r="B97" i="12"/>
  <c r="BA97" i="12"/>
  <c r="AU97" i="12"/>
  <c r="AO97" i="12"/>
  <c r="AI97" i="12"/>
  <c r="AC97" i="12"/>
  <c r="W97" i="12"/>
  <c r="Q97" i="12"/>
  <c r="K97" i="12"/>
  <c r="E97" i="12"/>
  <c r="L97" i="12"/>
  <c r="X97" i="12"/>
  <c r="AJ97" i="12"/>
  <c r="AV97" i="12"/>
  <c r="F78" i="12"/>
  <c r="L78" i="12"/>
  <c r="R78" i="12"/>
  <c r="X78" i="12"/>
  <c r="AD78" i="12"/>
  <c r="AJ78" i="12"/>
  <c r="AP78" i="12"/>
  <c r="AV78" i="12"/>
  <c r="BB78" i="12"/>
  <c r="C80" i="12"/>
  <c r="I80" i="12"/>
  <c r="O80" i="12"/>
  <c r="U80" i="12"/>
  <c r="AA80" i="12"/>
  <c r="AG80" i="12"/>
  <c r="AM80" i="12"/>
  <c r="AS80" i="12"/>
  <c r="AY80" i="12"/>
  <c r="BE80" i="12"/>
  <c r="F82" i="12"/>
  <c r="L82" i="12"/>
  <c r="R82" i="12"/>
  <c r="X82" i="12"/>
  <c r="AD82" i="12"/>
  <c r="AJ82" i="12"/>
  <c r="AP82" i="12"/>
  <c r="AV82" i="12"/>
  <c r="BB82" i="12"/>
  <c r="E84" i="12"/>
  <c r="L84" i="12"/>
  <c r="T84" i="12"/>
  <c r="AC84" i="12"/>
  <c r="AJ84" i="12"/>
  <c r="AR84" i="12"/>
  <c r="BA84" i="12"/>
  <c r="BE88" i="12"/>
  <c r="AY88" i="12"/>
  <c r="AS88" i="12"/>
  <c r="AM88" i="12"/>
  <c r="AG88" i="12"/>
  <c r="AA88" i="12"/>
  <c r="U88" i="12"/>
  <c r="O88" i="12"/>
  <c r="I88" i="12"/>
  <c r="C88" i="12"/>
  <c r="H88" i="12"/>
  <c r="Q88" i="12"/>
  <c r="X88" i="12"/>
  <c r="AF88" i="12"/>
  <c r="AO88" i="12"/>
  <c r="AV88" i="12"/>
  <c r="BD88" i="12"/>
  <c r="F57" i="12"/>
  <c r="L57" i="12"/>
  <c r="R57" i="12"/>
  <c r="X57" i="12"/>
  <c r="AD57" i="12"/>
  <c r="AJ57" i="12"/>
  <c r="AP57" i="12"/>
  <c r="AV57" i="12"/>
  <c r="F61" i="12"/>
  <c r="L61" i="12"/>
  <c r="R61" i="12"/>
  <c r="X61" i="12"/>
  <c r="AD61" i="12"/>
  <c r="AJ61" i="12"/>
  <c r="AP61" i="12"/>
  <c r="AV61" i="12"/>
  <c r="F65" i="12"/>
  <c r="L65" i="12"/>
  <c r="R65" i="12"/>
  <c r="X65" i="12"/>
  <c r="AD65" i="12"/>
  <c r="AJ65" i="12"/>
  <c r="AP65" i="12"/>
  <c r="AV65" i="12"/>
  <c r="C67" i="12"/>
  <c r="I67" i="12"/>
  <c r="O67" i="12"/>
  <c r="U67" i="12"/>
  <c r="AA67" i="12"/>
  <c r="AG67" i="12"/>
  <c r="AM67" i="12"/>
  <c r="AS67" i="12"/>
  <c r="AY67" i="12"/>
  <c r="F69" i="12"/>
  <c r="L69" i="12"/>
  <c r="R69" i="12"/>
  <c r="X69" i="12"/>
  <c r="AD69" i="12"/>
  <c r="AJ69" i="12"/>
  <c r="AP69" i="12"/>
  <c r="AV69" i="12"/>
  <c r="C71" i="12"/>
  <c r="I71" i="12"/>
  <c r="O71" i="12"/>
  <c r="U71" i="12"/>
  <c r="AA71" i="12"/>
  <c r="AG71" i="12"/>
  <c r="AM71" i="12"/>
  <c r="AS71" i="12"/>
  <c r="AY71" i="12"/>
  <c r="F73" i="12"/>
  <c r="L73" i="12"/>
  <c r="R73" i="12"/>
  <c r="X73" i="12"/>
  <c r="AD73" i="12"/>
  <c r="AJ73" i="12"/>
  <c r="AP73" i="12"/>
  <c r="AV73" i="12"/>
  <c r="C75" i="12"/>
  <c r="I75" i="12"/>
  <c r="O75" i="12"/>
  <c r="U75" i="12"/>
  <c r="AA75" i="12"/>
  <c r="AG75" i="12"/>
  <c r="AM75" i="12"/>
  <c r="AS75" i="12"/>
  <c r="AY75" i="12"/>
  <c r="F77" i="12"/>
  <c r="L77" i="12"/>
  <c r="R77" i="12"/>
  <c r="X77" i="12"/>
  <c r="AD77" i="12"/>
  <c r="AJ77" i="12"/>
  <c r="AP77" i="12"/>
  <c r="AV77" i="12"/>
  <c r="B78" i="12"/>
  <c r="H78" i="12"/>
  <c r="N78" i="12"/>
  <c r="T78" i="12"/>
  <c r="Z78" i="12"/>
  <c r="AF78" i="12"/>
  <c r="AL78" i="12"/>
  <c r="AR78" i="12"/>
  <c r="AX78" i="12"/>
  <c r="BD78" i="12"/>
  <c r="C79" i="12"/>
  <c r="I79" i="12"/>
  <c r="O79" i="12"/>
  <c r="U79" i="12"/>
  <c r="AA79" i="12"/>
  <c r="AG79" i="12"/>
  <c r="AM79" i="12"/>
  <c r="AS79" i="12"/>
  <c r="AY79" i="12"/>
  <c r="E80" i="12"/>
  <c r="K80" i="12"/>
  <c r="Q80" i="12"/>
  <c r="W80" i="12"/>
  <c r="AC80" i="12"/>
  <c r="AI80" i="12"/>
  <c r="AO80" i="12"/>
  <c r="AU80" i="12"/>
  <c r="BA80" i="12"/>
  <c r="F81" i="12"/>
  <c r="L81" i="12"/>
  <c r="R81" i="12"/>
  <c r="X81" i="12"/>
  <c r="AD81" i="12"/>
  <c r="AJ81" i="12"/>
  <c r="AP81" i="12"/>
  <c r="AV81" i="12"/>
  <c r="B82" i="12"/>
  <c r="H82" i="12"/>
  <c r="N82" i="12"/>
  <c r="T82" i="12"/>
  <c r="Z82" i="12"/>
  <c r="AF82" i="12"/>
  <c r="AL82" i="12"/>
  <c r="AR82" i="12"/>
  <c r="AX82" i="12"/>
  <c r="BD82" i="12"/>
  <c r="C83" i="12"/>
  <c r="I83" i="12"/>
  <c r="Q83" i="12"/>
  <c r="X83" i="12"/>
  <c r="AG83" i="12"/>
  <c r="AO83" i="12"/>
  <c r="AV83" i="12"/>
  <c r="BE83" i="12"/>
  <c r="F84" i="12"/>
  <c r="N84" i="12"/>
  <c r="W84" i="12"/>
  <c r="AD84" i="12"/>
  <c r="AL84" i="12"/>
  <c r="AU84" i="12"/>
  <c r="C85" i="12"/>
  <c r="L85" i="12"/>
  <c r="T85" i="12"/>
  <c r="AA85" i="12"/>
  <c r="AJ85" i="12"/>
  <c r="AR85" i="12"/>
  <c r="AY85" i="12"/>
  <c r="E87" i="12"/>
  <c r="L87" i="12"/>
  <c r="U87" i="12"/>
  <c r="AC87" i="12"/>
  <c r="AJ87" i="12"/>
  <c r="AS87" i="12"/>
  <c r="BA87" i="12"/>
  <c r="B88" i="12"/>
  <c r="K88" i="12"/>
  <c r="R88" i="12"/>
  <c r="Z88" i="12"/>
  <c r="AI88" i="12"/>
  <c r="AP88" i="12"/>
  <c r="AX88" i="12"/>
  <c r="BA89" i="12"/>
  <c r="AU89" i="12"/>
  <c r="AO89" i="12"/>
  <c r="AI89" i="12"/>
  <c r="AC89" i="12"/>
  <c r="W89" i="12"/>
  <c r="Q89" i="12"/>
  <c r="K89" i="12"/>
  <c r="E89" i="12"/>
  <c r="H89" i="12"/>
  <c r="O89" i="12"/>
  <c r="X89" i="12"/>
  <c r="AF89" i="12"/>
  <c r="AM89" i="12"/>
  <c r="AV89" i="12"/>
  <c r="BD89" i="12"/>
  <c r="BA91" i="12"/>
  <c r="AU91" i="12"/>
  <c r="AO91" i="12"/>
  <c r="AI91" i="12"/>
  <c r="AC91" i="12"/>
  <c r="W91" i="12"/>
  <c r="Q91" i="12"/>
  <c r="K91" i="12"/>
  <c r="E91" i="12"/>
  <c r="BD91" i="12"/>
  <c r="AX91" i="12"/>
  <c r="AR91" i="12"/>
  <c r="AL91" i="12"/>
  <c r="AF91" i="12"/>
  <c r="Z91" i="12"/>
  <c r="T91" i="12"/>
  <c r="N91" i="12"/>
  <c r="H91" i="12"/>
  <c r="B91" i="12"/>
  <c r="L91" i="12"/>
  <c r="X91" i="12"/>
  <c r="AJ91" i="12"/>
  <c r="AV91" i="12"/>
  <c r="BD93" i="12"/>
  <c r="AX93" i="12"/>
  <c r="AR93" i="12"/>
  <c r="AL93" i="12"/>
  <c r="AF93" i="12"/>
  <c r="Z93" i="12"/>
  <c r="T93" i="12"/>
  <c r="N93" i="12"/>
  <c r="H93" i="12"/>
  <c r="B93" i="12"/>
  <c r="BA93" i="12"/>
  <c r="AU93" i="12"/>
  <c r="AO93" i="12"/>
  <c r="AI93" i="12"/>
  <c r="AC93" i="12"/>
  <c r="W93" i="12"/>
  <c r="Q93" i="12"/>
  <c r="K93" i="12"/>
  <c r="E93" i="12"/>
  <c r="L93" i="12"/>
  <c r="X93" i="12"/>
  <c r="AJ93" i="12"/>
  <c r="AV93" i="12"/>
  <c r="F95" i="12"/>
  <c r="R95" i="12"/>
  <c r="AD95" i="12"/>
  <c r="AP95" i="12"/>
  <c r="BB95" i="12"/>
  <c r="F97" i="12"/>
  <c r="R97" i="12"/>
  <c r="AD97" i="12"/>
  <c r="AP97" i="12"/>
  <c r="BB97" i="12"/>
  <c r="BA99" i="12"/>
  <c r="AU99" i="12"/>
  <c r="AO99" i="12"/>
  <c r="AI99" i="12"/>
  <c r="AC99" i="12"/>
  <c r="W99" i="12"/>
  <c r="Q99" i="12"/>
  <c r="K99" i="12"/>
  <c r="E99" i="12"/>
  <c r="BD99" i="12"/>
  <c r="AX99" i="12"/>
  <c r="AR99" i="12"/>
  <c r="AL99" i="12"/>
  <c r="AF99" i="12"/>
  <c r="Z99" i="12"/>
  <c r="T99" i="12"/>
  <c r="N99" i="12"/>
  <c r="H99" i="12"/>
  <c r="B99" i="12"/>
  <c r="L99" i="12"/>
  <c r="X99" i="12"/>
  <c r="AJ99" i="12"/>
  <c r="AV99" i="12"/>
  <c r="BE101" i="12"/>
  <c r="BD101" i="12"/>
  <c r="AX101" i="12"/>
  <c r="AR101" i="12"/>
  <c r="AL101" i="12"/>
  <c r="AF101" i="12"/>
  <c r="Z101" i="12"/>
  <c r="T101" i="12"/>
  <c r="N101" i="12"/>
  <c r="H101" i="12"/>
  <c r="B101" i="12"/>
  <c r="BA101" i="12"/>
  <c r="AU101" i="12"/>
  <c r="AO101" i="12"/>
  <c r="AI101" i="12"/>
  <c r="AC101" i="12"/>
  <c r="W101" i="12"/>
  <c r="Q101" i="12"/>
  <c r="K101" i="12"/>
  <c r="E101" i="12"/>
  <c r="L101" i="12"/>
  <c r="X101" i="12"/>
  <c r="AJ101" i="12"/>
  <c r="AV101" i="12"/>
  <c r="C78" i="12"/>
  <c r="I78" i="12"/>
  <c r="O78" i="12"/>
  <c r="U78" i="12"/>
  <c r="AA78" i="12"/>
  <c r="AG78" i="12"/>
  <c r="AM78" i="12"/>
  <c r="AS78" i="12"/>
  <c r="AY78" i="12"/>
  <c r="F80" i="12"/>
  <c r="L80" i="12"/>
  <c r="R80" i="12"/>
  <c r="X80" i="12"/>
  <c r="AD80" i="12"/>
  <c r="AJ80" i="12"/>
  <c r="AP80" i="12"/>
  <c r="AV80" i="12"/>
  <c r="C82" i="12"/>
  <c r="I82" i="12"/>
  <c r="O82" i="12"/>
  <c r="U82" i="12"/>
  <c r="AA82" i="12"/>
  <c r="AG82" i="12"/>
  <c r="AM82" i="12"/>
  <c r="AS82" i="12"/>
  <c r="AY82" i="12"/>
  <c r="BE84" i="12"/>
  <c r="AY84" i="12"/>
  <c r="AS84" i="12"/>
  <c r="AM84" i="12"/>
  <c r="AG84" i="12"/>
  <c r="AA84" i="12"/>
  <c r="U84" i="12"/>
  <c r="O84" i="12"/>
  <c r="I84" i="12"/>
  <c r="C84" i="12"/>
  <c r="H84" i="12"/>
  <c r="Q84" i="12"/>
  <c r="X84" i="12"/>
  <c r="AF84" i="12"/>
  <c r="AO84" i="12"/>
  <c r="AV84" i="12"/>
  <c r="BD84" i="12"/>
  <c r="E88" i="12"/>
  <c r="L88" i="12"/>
  <c r="T88" i="12"/>
  <c r="AC88" i="12"/>
  <c r="AJ88" i="12"/>
  <c r="AR88" i="12"/>
  <c r="BA88" i="12"/>
  <c r="F86" i="12"/>
  <c r="L86" i="12"/>
  <c r="R86" i="12"/>
  <c r="X86" i="12"/>
  <c r="AD86" i="12"/>
  <c r="AJ86" i="12"/>
  <c r="AP86" i="12"/>
  <c r="AV86" i="12"/>
  <c r="F90" i="12"/>
  <c r="L90" i="12"/>
  <c r="R90" i="12"/>
  <c r="X90" i="12"/>
  <c r="AD90" i="12"/>
  <c r="AJ90" i="12"/>
  <c r="AP90" i="12"/>
  <c r="AV90" i="12"/>
  <c r="C92" i="12"/>
  <c r="I92" i="12"/>
  <c r="O92" i="12"/>
  <c r="U92" i="12"/>
  <c r="AA92" i="12"/>
  <c r="AG92" i="12"/>
  <c r="AM92" i="12"/>
  <c r="AS92" i="12"/>
  <c r="AY92" i="12"/>
  <c r="BE92" i="12"/>
  <c r="F94" i="12"/>
  <c r="L94" i="12"/>
  <c r="R94" i="12"/>
  <c r="X94" i="12"/>
  <c r="AD94" i="12"/>
  <c r="AJ94" i="12"/>
  <c r="AP94" i="12"/>
  <c r="AV94" i="12"/>
  <c r="C96" i="12"/>
  <c r="I96" i="12"/>
  <c r="O96" i="12"/>
  <c r="U96" i="12"/>
  <c r="AA96" i="12"/>
  <c r="AG96" i="12"/>
  <c r="AM96" i="12"/>
  <c r="AS96" i="12"/>
  <c r="AY96" i="12"/>
  <c r="BE96" i="12"/>
  <c r="F98" i="12"/>
  <c r="L98" i="12"/>
  <c r="R98" i="12"/>
  <c r="X98" i="12"/>
  <c r="AD98" i="12"/>
  <c r="AJ98" i="12"/>
  <c r="AP98" i="12"/>
  <c r="AV98" i="12"/>
  <c r="C100" i="12"/>
  <c r="I100" i="12"/>
  <c r="O100" i="12"/>
  <c r="U100" i="12"/>
  <c r="AA100" i="12"/>
  <c r="AG100" i="12"/>
  <c r="AM100" i="12"/>
  <c r="AS100" i="12"/>
  <c r="AY100" i="12"/>
  <c r="BE100" i="12"/>
  <c r="F102" i="12"/>
  <c r="L102" i="12"/>
  <c r="R102" i="12"/>
  <c r="X102" i="12"/>
  <c r="AD102" i="12"/>
  <c r="AJ102" i="12"/>
  <c r="AP102" i="12"/>
  <c r="AV102" i="12"/>
  <c r="B103" i="12"/>
  <c r="H103" i="12"/>
  <c r="N103" i="12"/>
  <c r="T103" i="12"/>
  <c r="Z103" i="12"/>
  <c r="AF103" i="12"/>
  <c r="AL103" i="12"/>
  <c r="AR103" i="12"/>
  <c r="AX103" i="12"/>
  <c r="BD103" i="12"/>
  <c r="C104" i="12"/>
  <c r="I104" i="12"/>
  <c r="O104" i="12"/>
  <c r="U104" i="12"/>
  <c r="AA104" i="12"/>
  <c r="AG104" i="12"/>
  <c r="AM104" i="12"/>
  <c r="AS104" i="12"/>
  <c r="AY104" i="12"/>
  <c r="BE104" i="12"/>
  <c r="E105" i="12"/>
  <c r="K105" i="12"/>
  <c r="Q105" i="12"/>
  <c r="W105" i="12"/>
  <c r="AC105" i="12"/>
  <c r="AI105" i="12"/>
  <c r="AO105" i="12"/>
  <c r="AU105" i="12"/>
  <c r="BA105" i="12"/>
  <c r="F106" i="12"/>
  <c r="L106" i="12"/>
  <c r="R106" i="12"/>
  <c r="X106" i="12"/>
  <c r="AD106" i="12"/>
  <c r="AJ106" i="12"/>
  <c r="AP106" i="12"/>
  <c r="AV106" i="12"/>
  <c r="B107" i="12"/>
  <c r="H107" i="12"/>
  <c r="N107" i="12"/>
  <c r="T107" i="12"/>
  <c r="Z107" i="12"/>
  <c r="AF107" i="12"/>
  <c r="AL107" i="12"/>
  <c r="AR107" i="12"/>
  <c r="AX107" i="12"/>
  <c r="BD107" i="12"/>
  <c r="C108" i="12"/>
  <c r="I108" i="12"/>
  <c r="O108" i="12"/>
  <c r="U108" i="12"/>
  <c r="AA108" i="12"/>
  <c r="AG108" i="12"/>
  <c r="AM108" i="12"/>
  <c r="AS108" i="12"/>
  <c r="AY108" i="12"/>
  <c r="BE108" i="12"/>
  <c r="E109" i="12"/>
  <c r="K109" i="12"/>
  <c r="Q109" i="12"/>
  <c r="W109" i="12"/>
  <c r="AC109" i="12"/>
  <c r="AI109" i="12"/>
  <c r="AO109" i="12"/>
  <c r="AU109" i="12"/>
  <c r="BA109" i="12"/>
  <c r="F110" i="12"/>
  <c r="L110" i="12"/>
  <c r="R110" i="12"/>
  <c r="X110" i="12"/>
  <c r="AD110" i="12"/>
  <c r="AJ110" i="12"/>
  <c r="AP110" i="12"/>
  <c r="AV110" i="12"/>
  <c r="B111" i="12"/>
  <c r="H111" i="12"/>
  <c r="N111" i="12"/>
  <c r="T111" i="12"/>
  <c r="Z111" i="12"/>
  <c r="AF111" i="12"/>
  <c r="AL111" i="12"/>
  <c r="AR111" i="12"/>
  <c r="AX111" i="12"/>
  <c r="BD111" i="12"/>
  <c r="C112" i="12"/>
  <c r="I112" i="12"/>
  <c r="O112" i="12"/>
  <c r="U112" i="12"/>
  <c r="AA112" i="12"/>
  <c r="AG112" i="12"/>
  <c r="AM112" i="12"/>
  <c r="AS112" i="12"/>
  <c r="AY112" i="12"/>
  <c r="BE112" i="12"/>
  <c r="E113" i="12"/>
  <c r="K113" i="12"/>
  <c r="Q113" i="12"/>
  <c r="W113" i="12"/>
  <c r="AC113" i="12"/>
  <c r="AI113" i="12"/>
  <c r="AO113" i="12"/>
  <c r="AU113" i="12"/>
  <c r="BA113" i="12"/>
  <c r="F114" i="12"/>
  <c r="L114" i="12"/>
  <c r="R114" i="12"/>
  <c r="X114" i="12"/>
  <c r="AD114" i="12"/>
  <c r="AJ114" i="12"/>
  <c r="AP114" i="12"/>
  <c r="AV114" i="12"/>
  <c r="B115" i="12"/>
  <c r="H115" i="12"/>
  <c r="N115" i="12"/>
  <c r="T115" i="12"/>
  <c r="Z115" i="12"/>
  <c r="AF115" i="12"/>
  <c r="AL115" i="12"/>
  <c r="AR115" i="12"/>
  <c r="BA115" i="12"/>
  <c r="F116" i="12"/>
  <c r="R116" i="12"/>
  <c r="AD116" i="12"/>
  <c r="AP116" i="12"/>
  <c r="F118" i="12"/>
  <c r="R118" i="12"/>
  <c r="AD118" i="12"/>
  <c r="AP118" i="12"/>
  <c r="C120" i="12"/>
  <c r="O120" i="12"/>
  <c r="AA120" i="12"/>
  <c r="AM120" i="12"/>
  <c r="AY120" i="12"/>
  <c r="C122" i="12"/>
  <c r="O122" i="12"/>
  <c r="AA122" i="12"/>
  <c r="AM122" i="12"/>
  <c r="AY122" i="12"/>
  <c r="C124" i="12"/>
  <c r="O124" i="12"/>
  <c r="AA124" i="12"/>
  <c r="AM124" i="12"/>
  <c r="AY124" i="12"/>
  <c r="C126" i="12"/>
  <c r="O126" i="12"/>
  <c r="AA126" i="12"/>
  <c r="AM126" i="12"/>
  <c r="AY126" i="12"/>
  <c r="C103" i="12"/>
  <c r="I103" i="12"/>
  <c r="O103" i="12"/>
  <c r="U103" i="12"/>
  <c r="AA103" i="12"/>
  <c r="AG103" i="12"/>
  <c r="AM103" i="12"/>
  <c r="AS103" i="12"/>
  <c r="AY103" i="12"/>
  <c r="BE103" i="12"/>
  <c r="F105" i="12"/>
  <c r="L105" i="12"/>
  <c r="R105" i="12"/>
  <c r="X105" i="12"/>
  <c r="AD105" i="12"/>
  <c r="AJ105" i="12"/>
  <c r="AP105" i="12"/>
  <c r="AV105" i="12"/>
  <c r="BB105" i="12"/>
  <c r="C107" i="12"/>
  <c r="I107" i="12"/>
  <c r="O107" i="12"/>
  <c r="U107" i="12"/>
  <c r="AA107" i="12"/>
  <c r="AG107" i="12"/>
  <c r="AM107" i="12"/>
  <c r="AS107" i="12"/>
  <c r="AY107" i="12"/>
  <c r="BE107" i="12"/>
  <c r="F109" i="12"/>
  <c r="L109" i="12"/>
  <c r="R109" i="12"/>
  <c r="X109" i="12"/>
  <c r="AD109" i="12"/>
  <c r="AJ109" i="12"/>
  <c r="AP109" i="12"/>
  <c r="AV109" i="12"/>
  <c r="BB109" i="12"/>
  <c r="C111" i="12"/>
  <c r="I111" i="12"/>
  <c r="O111" i="12"/>
  <c r="U111" i="12"/>
  <c r="AA111" i="12"/>
  <c r="AG111" i="12"/>
  <c r="AM111" i="12"/>
  <c r="AS111" i="12"/>
  <c r="AY111" i="12"/>
  <c r="BE111" i="12"/>
  <c r="F113" i="12"/>
  <c r="L113" i="12"/>
  <c r="R113" i="12"/>
  <c r="X113" i="12"/>
  <c r="AD113" i="12"/>
  <c r="AJ113" i="12"/>
  <c r="AP113" i="12"/>
  <c r="AV113" i="12"/>
  <c r="BB113" i="12"/>
  <c r="C115" i="12"/>
  <c r="I115" i="12"/>
  <c r="O115" i="12"/>
  <c r="U115" i="12"/>
  <c r="AA115" i="12"/>
  <c r="AG115" i="12"/>
  <c r="AM115" i="12"/>
  <c r="AS115" i="12"/>
  <c r="BD115" i="12"/>
  <c r="F120" i="12"/>
  <c r="R120" i="12"/>
  <c r="AD120" i="12"/>
  <c r="AP120" i="12"/>
  <c r="BB120" i="12"/>
  <c r="F122" i="12"/>
  <c r="R122" i="12"/>
  <c r="AD122" i="12"/>
  <c r="AP122" i="12"/>
  <c r="BB122" i="12"/>
  <c r="F124" i="12"/>
  <c r="R124" i="12"/>
  <c r="AD124" i="12"/>
  <c r="AP124" i="12"/>
  <c r="BB124" i="12"/>
  <c r="F126" i="12"/>
  <c r="R126" i="12"/>
  <c r="AD126" i="12"/>
  <c r="AP126" i="12"/>
  <c r="BB126" i="12"/>
  <c r="F92" i="12"/>
  <c r="L92" i="12"/>
  <c r="R92" i="12"/>
  <c r="X92" i="12"/>
  <c r="AD92" i="12"/>
  <c r="AJ92" i="12"/>
  <c r="AP92" i="12"/>
  <c r="AV92" i="12"/>
  <c r="F96" i="12"/>
  <c r="L96" i="12"/>
  <c r="R96" i="12"/>
  <c r="X96" i="12"/>
  <c r="AD96" i="12"/>
  <c r="AJ96" i="12"/>
  <c r="AP96" i="12"/>
  <c r="AV96" i="12"/>
  <c r="F100" i="12"/>
  <c r="L100" i="12"/>
  <c r="R100" i="12"/>
  <c r="X100" i="12"/>
  <c r="AD100" i="12"/>
  <c r="AJ100" i="12"/>
  <c r="AP100" i="12"/>
  <c r="AV100" i="12"/>
  <c r="E103" i="12"/>
  <c r="K103" i="12"/>
  <c r="Q103" i="12"/>
  <c r="W103" i="12"/>
  <c r="AC103" i="12"/>
  <c r="AI103" i="12"/>
  <c r="AO103" i="12"/>
  <c r="AU103" i="12"/>
  <c r="BA103" i="12"/>
  <c r="F104" i="12"/>
  <c r="L104" i="12"/>
  <c r="R104" i="12"/>
  <c r="X104" i="12"/>
  <c r="AD104" i="12"/>
  <c r="AJ104" i="12"/>
  <c r="AP104" i="12"/>
  <c r="AV104" i="12"/>
  <c r="B105" i="12"/>
  <c r="H105" i="12"/>
  <c r="N105" i="12"/>
  <c r="T105" i="12"/>
  <c r="Z105" i="12"/>
  <c r="AF105" i="12"/>
  <c r="AL105" i="12"/>
  <c r="AR105" i="12"/>
  <c r="AX105" i="12"/>
  <c r="BD105" i="12"/>
  <c r="E107" i="12"/>
  <c r="K107" i="12"/>
  <c r="Q107" i="12"/>
  <c r="W107" i="12"/>
  <c r="AC107" i="12"/>
  <c r="AI107" i="12"/>
  <c r="AO107" i="12"/>
  <c r="AU107" i="12"/>
  <c r="BA107" i="12"/>
  <c r="F108" i="12"/>
  <c r="L108" i="12"/>
  <c r="R108" i="12"/>
  <c r="X108" i="12"/>
  <c r="AD108" i="12"/>
  <c r="AJ108" i="12"/>
  <c r="AP108" i="12"/>
  <c r="AV108" i="12"/>
  <c r="B109" i="12"/>
  <c r="H109" i="12"/>
  <c r="N109" i="12"/>
  <c r="T109" i="12"/>
  <c r="Z109" i="12"/>
  <c r="AF109" i="12"/>
  <c r="AL109" i="12"/>
  <c r="AR109" i="12"/>
  <c r="AX109" i="12"/>
  <c r="BD109" i="12"/>
  <c r="E111" i="12"/>
  <c r="K111" i="12"/>
  <c r="Q111" i="12"/>
  <c r="W111" i="12"/>
  <c r="AC111" i="12"/>
  <c r="AI111" i="12"/>
  <c r="AO111" i="12"/>
  <c r="AU111" i="12"/>
  <c r="BA111" i="12"/>
  <c r="F112" i="12"/>
  <c r="L112" i="12"/>
  <c r="R112" i="12"/>
  <c r="X112" i="12"/>
  <c r="AD112" i="12"/>
  <c r="AJ112" i="12"/>
  <c r="AP112" i="12"/>
  <c r="AV112" i="12"/>
  <c r="B113" i="12"/>
  <c r="H113" i="12"/>
  <c r="N113" i="12"/>
  <c r="T113" i="12"/>
  <c r="Z113" i="12"/>
  <c r="AF113" i="12"/>
  <c r="AL113" i="12"/>
  <c r="AR113" i="12"/>
  <c r="AX113" i="12"/>
  <c r="BD113" i="12"/>
  <c r="E115" i="12"/>
  <c r="K115" i="12"/>
  <c r="Q115" i="12"/>
  <c r="W115" i="12"/>
  <c r="AC115" i="12"/>
  <c r="AI115" i="12"/>
  <c r="AO115" i="12"/>
  <c r="BD116" i="12"/>
  <c r="AX116" i="12"/>
  <c r="AR116" i="12"/>
  <c r="AL116" i="12"/>
  <c r="AF116" i="12"/>
  <c r="Z116" i="12"/>
  <c r="T116" i="12"/>
  <c r="N116" i="12"/>
  <c r="H116" i="12"/>
  <c r="B116" i="12"/>
  <c r="BA116" i="12"/>
  <c r="AU116" i="12"/>
  <c r="AO116" i="12"/>
  <c r="AI116" i="12"/>
  <c r="AC116" i="12"/>
  <c r="W116" i="12"/>
  <c r="Q116" i="12"/>
  <c r="K116" i="12"/>
  <c r="E116" i="12"/>
  <c r="L116" i="12"/>
  <c r="X116" i="12"/>
  <c r="AJ116" i="12"/>
  <c r="AV116" i="12"/>
  <c r="BA118" i="12"/>
  <c r="AU118" i="12"/>
  <c r="AO118" i="12"/>
  <c r="AI118" i="12"/>
  <c r="AC118" i="12"/>
  <c r="W118" i="12"/>
  <c r="Q118" i="12"/>
  <c r="K118" i="12"/>
  <c r="E118" i="12"/>
  <c r="BD118" i="12"/>
  <c r="AX118" i="12"/>
  <c r="AR118" i="12"/>
  <c r="AL118" i="12"/>
  <c r="AF118" i="12"/>
  <c r="Z118" i="12"/>
  <c r="T118" i="12"/>
  <c r="N118" i="12"/>
  <c r="H118" i="12"/>
  <c r="B118" i="12"/>
  <c r="L118" i="12"/>
  <c r="X118" i="12"/>
  <c r="AJ118" i="12"/>
  <c r="AV118" i="12"/>
  <c r="I120" i="12"/>
  <c r="U120" i="12"/>
  <c r="AG120" i="12"/>
  <c r="AS120" i="12"/>
  <c r="I122" i="12"/>
  <c r="U122" i="12"/>
  <c r="AG122" i="12"/>
  <c r="AS122" i="12"/>
  <c r="I124" i="12"/>
  <c r="U124" i="12"/>
  <c r="AG124" i="12"/>
  <c r="AS124" i="12"/>
  <c r="I126" i="12"/>
  <c r="U126" i="12"/>
  <c r="AG126" i="12"/>
  <c r="AS126" i="12"/>
  <c r="F103" i="12"/>
  <c r="L103" i="12"/>
  <c r="R103" i="12"/>
  <c r="X103" i="12"/>
  <c r="AD103" i="12"/>
  <c r="AJ103" i="12"/>
  <c r="AP103" i="12"/>
  <c r="AV103" i="12"/>
  <c r="C105" i="12"/>
  <c r="I105" i="12"/>
  <c r="O105" i="12"/>
  <c r="U105" i="12"/>
  <c r="AA105" i="12"/>
  <c r="AG105" i="12"/>
  <c r="AM105" i="12"/>
  <c r="AS105" i="12"/>
  <c r="AY105" i="12"/>
  <c r="F107" i="12"/>
  <c r="L107" i="12"/>
  <c r="R107" i="12"/>
  <c r="X107" i="12"/>
  <c r="AD107" i="12"/>
  <c r="AJ107" i="12"/>
  <c r="AP107" i="12"/>
  <c r="AV107" i="12"/>
  <c r="C109" i="12"/>
  <c r="I109" i="12"/>
  <c r="O109" i="12"/>
  <c r="U109" i="12"/>
  <c r="AA109" i="12"/>
  <c r="AG109" i="12"/>
  <c r="AM109" i="12"/>
  <c r="AS109" i="12"/>
  <c r="AY109" i="12"/>
  <c r="F111" i="12"/>
  <c r="L111" i="12"/>
  <c r="R111" i="12"/>
  <c r="X111" i="12"/>
  <c r="AD111" i="12"/>
  <c r="AJ111" i="12"/>
  <c r="AP111" i="12"/>
  <c r="AV111" i="12"/>
  <c r="C113" i="12"/>
  <c r="I113" i="12"/>
  <c r="O113" i="12"/>
  <c r="U113" i="12"/>
  <c r="AA113" i="12"/>
  <c r="AG113" i="12"/>
  <c r="AM113" i="12"/>
  <c r="AS113" i="12"/>
  <c r="AY113" i="12"/>
  <c r="BB115" i="12"/>
  <c r="AV115" i="12"/>
  <c r="BE115" i="12"/>
  <c r="AY115" i="12"/>
  <c r="F115" i="12"/>
  <c r="L115" i="12"/>
  <c r="R115" i="12"/>
  <c r="X115" i="12"/>
  <c r="AD115" i="12"/>
  <c r="AJ115" i="12"/>
  <c r="AP115" i="12"/>
  <c r="AX115" i="12"/>
  <c r="BD120" i="12"/>
  <c r="AX120" i="12"/>
  <c r="AR120" i="12"/>
  <c r="AL120" i="12"/>
  <c r="AF120" i="12"/>
  <c r="Z120" i="12"/>
  <c r="T120" i="12"/>
  <c r="N120" i="12"/>
  <c r="H120" i="12"/>
  <c r="B120" i="12"/>
  <c r="BA120" i="12"/>
  <c r="AU120" i="12"/>
  <c r="AO120" i="12"/>
  <c r="AI120" i="12"/>
  <c r="AC120" i="12"/>
  <c r="W120" i="12"/>
  <c r="Q120" i="12"/>
  <c r="K120" i="12"/>
  <c r="E120" i="12"/>
  <c r="L120" i="12"/>
  <c r="X120" i="12"/>
  <c r="AJ120" i="12"/>
  <c r="AV120" i="12"/>
  <c r="BA122" i="12"/>
  <c r="AU122" i="12"/>
  <c r="AO122" i="12"/>
  <c r="AI122" i="12"/>
  <c r="AC122" i="12"/>
  <c r="W122" i="12"/>
  <c r="Q122" i="12"/>
  <c r="K122" i="12"/>
  <c r="E122" i="12"/>
  <c r="BD122" i="12"/>
  <c r="AX122" i="12"/>
  <c r="AR122" i="12"/>
  <c r="AL122" i="12"/>
  <c r="AF122" i="12"/>
  <c r="Z122" i="12"/>
  <c r="T122" i="12"/>
  <c r="N122" i="12"/>
  <c r="H122" i="12"/>
  <c r="B122" i="12"/>
  <c r="L122" i="12"/>
  <c r="X122" i="12"/>
  <c r="AJ122" i="12"/>
  <c r="AV122" i="12"/>
  <c r="BD124" i="12"/>
  <c r="AX124" i="12"/>
  <c r="AR124" i="12"/>
  <c r="AL124" i="12"/>
  <c r="AF124" i="12"/>
  <c r="Z124" i="12"/>
  <c r="T124" i="12"/>
  <c r="N124" i="12"/>
  <c r="H124" i="12"/>
  <c r="B124" i="12"/>
  <c r="BA124" i="12"/>
  <c r="AU124" i="12"/>
  <c r="AO124" i="12"/>
  <c r="AI124" i="12"/>
  <c r="AC124" i="12"/>
  <c r="W124" i="12"/>
  <c r="Q124" i="12"/>
  <c r="K124" i="12"/>
  <c r="E124" i="12"/>
  <c r="L124" i="12"/>
  <c r="X124" i="12"/>
  <c r="AJ124" i="12"/>
  <c r="AV124" i="12"/>
  <c r="BA126" i="12"/>
  <c r="AU126" i="12"/>
  <c r="AO126" i="12"/>
  <c r="AI126" i="12"/>
  <c r="AC126" i="12"/>
  <c r="W126" i="12"/>
  <c r="Q126" i="12"/>
  <c r="K126" i="12"/>
  <c r="E126" i="12"/>
  <c r="BD126" i="12"/>
  <c r="AX126" i="12"/>
  <c r="AR126" i="12"/>
  <c r="AL126" i="12"/>
  <c r="AF126" i="12"/>
  <c r="Z126" i="12"/>
  <c r="T126" i="12"/>
  <c r="N126" i="12"/>
  <c r="H126" i="12"/>
  <c r="B126" i="12"/>
  <c r="L126" i="12"/>
  <c r="X126" i="12"/>
  <c r="AJ126" i="12"/>
  <c r="AV126" i="12"/>
  <c r="F117" i="12"/>
  <c r="L117" i="12"/>
  <c r="R117" i="12"/>
  <c r="X117" i="12"/>
  <c r="AD117" i="12"/>
  <c r="AJ117" i="12"/>
  <c r="AP117" i="12"/>
  <c r="AV117" i="12"/>
  <c r="BB117" i="12"/>
  <c r="I119" i="12"/>
  <c r="O119" i="12"/>
  <c r="U119" i="12"/>
  <c r="AA119" i="12"/>
  <c r="AG119" i="12"/>
  <c r="AM119" i="12"/>
  <c r="AS119" i="12"/>
  <c r="AY119" i="12"/>
  <c r="BE119" i="12"/>
  <c r="F121" i="12"/>
  <c r="L121" i="12"/>
  <c r="R121" i="12"/>
  <c r="X121" i="12"/>
  <c r="AD121" i="12"/>
  <c r="AJ121" i="12"/>
  <c r="AP121" i="12"/>
  <c r="AV121" i="12"/>
  <c r="BB121" i="12"/>
  <c r="C123" i="12"/>
  <c r="I123" i="12"/>
  <c r="O123" i="12"/>
  <c r="U123" i="12"/>
  <c r="AA123" i="12"/>
  <c r="AG123" i="12"/>
  <c r="AM123" i="12"/>
  <c r="AS123" i="12"/>
  <c r="AY123" i="12"/>
  <c r="BE123" i="12"/>
  <c r="F125" i="12"/>
  <c r="L125" i="12"/>
  <c r="R125" i="12"/>
  <c r="X125" i="12"/>
  <c r="AD125" i="12"/>
  <c r="AJ125" i="12"/>
  <c r="AP125" i="12"/>
  <c r="AV125" i="12"/>
  <c r="BB125" i="12"/>
  <c r="C127" i="12"/>
  <c r="I127" i="12"/>
  <c r="O127" i="12"/>
  <c r="U127" i="12"/>
  <c r="AA127" i="12"/>
  <c r="AG127" i="12"/>
  <c r="AM127" i="12"/>
  <c r="AS127" i="12"/>
  <c r="AY127" i="12"/>
  <c r="BE127" i="12"/>
  <c r="E128" i="12"/>
  <c r="K128" i="12"/>
  <c r="Q128" i="12"/>
  <c r="W128" i="12"/>
  <c r="AC128" i="12"/>
  <c r="AI128" i="12"/>
  <c r="AO128" i="12"/>
  <c r="AU128" i="12"/>
  <c r="BA128" i="12"/>
  <c r="F129" i="12"/>
  <c r="L129" i="12"/>
  <c r="R129" i="12"/>
  <c r="X129" i="12"/>
  <c r="AD129" i="12"/>
  <c r="AJ129" i="12"/>
  <c r="AP129" i="12"/>
  <c r="AV129" i="12"/>
  <c r="BB129" i="12"/>
  <c r="B130" i="12"/>
  <c r="H130" i="12"/>
  <c r="N130" i="12"/>
  <c r="T130" i="12"/>
  <c r="Z130" i="12"/>
  <c r="AF130" i="12"/>
  <c r="AL130" i="12"/>
  <c r="AR130" i="12"/>
  <c r="AX130" i="12"/>
  <c r="BD130" i="12"/>
  <c r="C132" i="12"/>
  <c r="O132" i="12"/>
  <c r="AA132" i="12"/>
  <c r="AM132" i="12"/>
  <c r="AY132" i="12"/>
  <c r="C134" i="12"/>
  <c r="O134" i="12"/>
  <c r="AA134" i="12"/>
  <c r="AM134" i="12"/>
  <c r="AY134" i="12"/>
  <c r="C136" i="12"/>
  <c r="O136" i="12"/>
  <c r="AA136" i="12"/>
  <c r="AM136" i="12"/>
  <c r="AY136" i="12"/>
  <c r="C138" i="12"/>
  <c r="O138" i="12"/>
  <c r="AA138" i="12"/>
  <c r="AM138" i="12"/>
  <c r="AY138" i="12"/>
  <c r="C140" i="12"/>
  <c r="O140" i="12"/>
  <c r="AA140" i="12"/>
  <c r="AM140" i="12"/>
  <c r="AY140" i="12"/>
  <c r="F128" i="12"/>
  <c r="L128" i="12"/>
  <c r="R128" i="12"/>
  <c r="X128" i="12"/>
  <c r="AD128" i="12"/>
  <c r="AJ128" i="12"/>
  <c r="AP128" i="12"/>
  <c r="AV128" i="12"/>
  <c r="BB128" i="12"/>
  <c r="C130" i="12"/>
  <c r="I130" i="12"/>
  <c r="O130" i="12"/>
  <c r="U130" i="12"/>
  <c r="AA130" i="12"/>
  <c r="AG130" i="12"/>
  <c r="AM130" i="12"/>
  <c r="AS130" i="12"/>
  <c r="AY130" i="12"/>
  <c r="BE130" i="12"/>
  <c r="F132" i="12"/>
  <c r="R132" i="12"/>
  <c r="AD132" i="12"/>
  <c r="AP132" i="12"/>
  <c r="BB132" i="12"/>
  <c r="F134" i="12"/>
  <c r="R134" i="12"/>
  <c r="AD134" i="12"/>
  <c r="AP134" i="12"/>
  <c r="BB134" i="12"/>
  <c r="F136" i="12"/>
  <c r="R136" i="12"/>
  <c r="AD136" i="12"/>
  <c r="AP136" i="12"/>
  <c r="BB136" i="12"/>
  <c r="F138" i="12"/>
  <c r="R138" i="12"/>
  <c r="AD138" i="12"/>
  <c r="AP138" i="12"/>
  <c r="BB138" i="12"/>
  <c r="F140" i="12"/>
  <c r="R140" i="12"/>
  <c r="AD140" i="12"/>
  <c r="AP140" i="12"/>
  <c r="BB140" i="12"/>
  <c r="C117" i="12"/>
  <c r="I117" i="12"/>
  <c r="O117" i="12"/>
  <c r="U117" i="12"/>
  <c r="AA117" i="12"/>
  <c r="AG117" i="12"/>
  <c r="AM117" i="12"/>
  <c r="AS117" i="12"/>
  <c r="AY117" i="12"/>
  <c r="F119" i="12"/>
  <c r="L119" i="12"/>
  <c r="R119" i="12"/>
  <c r="X119" i="12"/>
  <c r="AD119" i="12"/>
  <c r="AJ119" i="12"/>
  <c r="AP119" i="12"/>
  <c r="AV119" i="12"/>
  <c r="C121" i="12"/>
  <c r="I121" i="12"/>
  <c r="O121" i="12"/>
  <c r="U121" i="12"/>
  <c r="AA121" i="12"/>
  <c r="AG121" i="12"/>
  <c r="AM121" i="12"/>
  <c r="AS121" i="12"/>
  <c r="AY121" i="12"/>
  <c r="F123" i="12"/>
  <c r="L123" i="12"/>
  <c r="R123" i="12"/>
  <c r="X123" i="12"/>
  <c r="AD123" i="12"/>
  <c r="AJ123" i="12"/>
  <c r="AP123" i="12"/>
  <c r="AV123" i="12"/>
  <c r="C125" i="12"/>
  <c r="I125" i="12"/>
  <c r="O125" i="12"/>
  <c r="U125" i="12"/>
  <c r="AA125" i="12"/>
  <c r="AG125" i="12"/>
  <c r="AM125" i="12"/>
  <c r="AS125" i="12"/>
  <c r="AY125" i="12"/>
  <c r="F127" i="12"/>
  <c r="L127" i="12"/>
  <c r="R127" i="12"/>
  <c r="X127" i="12"/>
  <c r="AD127" i="12"/>
  <c r="AJ127" i="12"/>
  <c r="AP127" i="12"/>
  <c r="AV127" i="12"/>
  <c r="B128" i="12"/>
  <c r="H128" i="12"/>
  <c r="N128" i="12"/>
  <c r="T128" i="12"/>
  <c r="Z128" i="12"/>
  <c r="AF128" i="12"/>
  <c r="AL128" i="12"/>
  <c r="AR128" i="12"/>
  <c r="AX128" i="12"/>
  <c r="BD128" i="12"/>
  <c r="C129" i="12"/>
  <c r="I129" i="12"/>
  <c r="O129" i="12"/>
  <c r="U129" i="12"/>
  <c r="AA129" i="12"/>
  <c r="AG129" i="12"/>
  <c r="AM129" i="12"/>
  <c r="AS129" i="12"/>
  <c r="AY129" i="12"/>
  <c r="E130" i="12"/>
  <c r="K130" i="12"/>
  <c r="Q130" i="12"/>
  <c r="W130" i="12"/>
  <c r="AC130" i="12"/>
  <c r="AI130" i="12"/>
  <c r="AO130" i="12"/>
  <c r="AU130" i="12"/>
  <c r="BA130" i="12"/>
  <c r="I132" i="12"/>
  <c r="U132" i="12"/>
  <c r="AG132" i="12"/>
  <c r="AS132" i="12"/>
  <c r="I134" i="12"/>
  <c r="U134" i="12"/>
  <c r="AG134" i="12"/>
  <c r="AS134" i="12"/>
  <c r="I136" i="12"/>
  <c r="U136" i="12"/>
  <c r="AG136" i="12"/>
  <c r="AS136" i="12"/>
  <c r="I138" i="12"/>
  <c r="U138" i="12"/>
  <c r="AG138" i="12"/>
  <c r="AS138" i="12"/>
  <c r="I140" i="12"/>
  <c r="U140" i="12"/>
  <c r="AG140" i="12"/>
  <c r="AS140" i="12"/>
  <c r="C128" i="12"/>
  <c r="I128" i="12"/>
  <c r="O128" i="12"/>
  <c r="U128" i="12"/>
  <c r="AA128" i="12"/>
  <c r="AG128" i="12"/>
  <c r="AM128" i="12"/>
  <c r="AS128" i="12"/>
  <c r="AY128" i="12"/>
  <c r="F130" i="12"/>
  <c r="L130" i="12"/>
  <c r="R130" i="12"/>
  <c r="X130" i="12"/>
  <c r="AD130" i="12"/>
  <c r="AJ130" i="12"/>
  <c r="AP130" i="12"/>
  <c r="AV130" i="12"/>
  <c r="BA132" i="12"/>
  <c r="AU132" i="12"/>
  <c r="AO132" i="12"/>
  <c r="AI132" i="12"/>
  <c r="AC132" i="12"/>
  <c r="W132" i="12"/>
  <c r="Q132" i="12"/>
  <c r="K132" i="12"/>
  <c r="E132" i="12"/>
  <c r="BD132" i="12"/>
  <c r="AX132" i="12"/>
  <c r="AR132" i="12"/>
  <c r="AL132" i="12"/>
  <c r="AF132" i="12"/>
  <c r="Z132" i="12"/>
  <c r="T132" i="12"/>
  <c r="N132" i="12"/>
  <c r="H132" i="12"/>
  <c r="B132" i="12"/>
  <c r="L132" i="12"/>
  <c r="X132" i="12"/>
  <c r="AJ132" i="12"/>
  <c r="AV132" i="12"/>
  <c r="BD134" i="12"/>
  <c r="AX134" i="12"/>
  <c r="AR134" i="12"/>
  <c r="AL134" i="12"/>
  <c r="AF134" i="12"/>
  <c r="Z134" i="12"/>
  <c r="T134" i="12"/>
  <c r="N134" i="12"/>
  <c r="H134" i="12"/>
  <c r="B134" i="12"/>
  <c r="BA134" i="12"/>
  <c r="AU134" i="12"/>
  <c r="AO134" i="12"/>
  <c r="AI134" i="12"/>
  <c r="AC134" i="12"/>
  <c r="W134" i="12"/>
  <c r="Q134" i="12"/>
  <c r="K134" i="12"/>
  <c r="E134" i="12"/>
  <c r="L134" i="12"/>
  <c r="X134" i="12"/>
  <c r="AJ134" i="12"/>
  <c r="AV134" i="12"/>
  <c r="BA136" i="12"/>
  <c r="AU136" i="12"/>
  <c r="AO136" i="12"/>
  <c r="AI136" i="12"/>
  <c r="AC136" i="12"/>
  <c r="W136" i="12"/>
  <c r="Q136" i="12"/>
  <c r="K136" i="12"/>
  <c r="E136" i="12"/>
  <c r="BD136" i="12"/>
  <c r="AX136" i="12"/>
  <c r="AR136" i="12"/>
  <c r="AL136" i="12"/>
  <c r="AF136" i="12"/>
  <c r="Z136" i="12"/>
  <c r="T136" i="12"/>
  <c r="N136" i="12"/>
  <c r="H136" i="12"/>
  <c r="B136" i="12"/>
  <c r="L136" i="12"/>
  <c r="X136" i="12"/>
  <c r="AJ136" i="12"/>
  <c r="AV136" i="12"/>
  <c r="BD138" i="12"/>
  <c r="AX138" i="12"/>
  <c r="AR138" i="12"/>
  <c r="AL138" i="12"/>
  <c r="AF138" i="12"/>
  <c r="Z138" i="12"/>
  <c r="T138" i="12"/>
  <c r="N138" i="12"/>
  <c r="H138" i="12"/>
  <c r="B138" i="12"/>
  <c r="BA138" i="12"/>
  <c r="AU138" i="12"/>
  <c r="AO138" i="12"/>
  <c r="AI138" i="12"/>
  <c r="AC138" i="12"/>
  <c r="W138" i="12"/>
  <c r="Q138" i="12"/>
  <c r="K138" i="12"/>
  <c r="E138" i="12"/>
  <c r="L138" i="12"/>
  <c r="X138" i="12"/>
  <c r="AJ138" i="12"/>
  <c r="AV138" i="12"/>
  <c r="BA140" i="12"/>
  <c r="AU140" i="12"/>
  <c r="AO140" i="12"/>
  <c r="AI140" i="12"/>
  <c r="AC140" i="12"/>
  <c r="W140" i="12"/>
  <c r="Q140" i="12"/>
  <c r="K140" i="12"/>
  <c r="E140" i="12"/>
  <c r="BD140" i="12"/>
  <c r="AX140" i="12"/>
  <c r="AR140" i="12"/>
  <c r="AL140" i="12"/>
  <c r="AF140" i="12"/>
  <c r="Z140" i="12"/>
  <c r="T140" i="12"/>
  <c r="N140" i="12"/>
  <c r="H140" i="12"/>
  <c r="B140" i="12"/>
  <c r="L140" i="12"/>
  <c r="X140" i="12"/>
  <c r="AJ140" i="12"/>
  <c r="AV140" i="12"/>
  <c r="C142" i="12"/>
  <c r="I142" i="12"/>
  <c r="O142" i="12"/>
  <c r="U142" i="12"/>
  <c r="AA142" i="12"/>
  <c r="AG142" i="12"/>
  <c r="AM142" i="12"/>
  <c r="AS142" i="12"/>
  <c r="AY142" i="12"/>
  <c r="BE142" i="12"/>
  <c r="F144" i="12"/>
  <c r="L144" i="12"/>
  <c r="R144" i="12"/>
  <c r="X144" i="12"/>
  <c r="AD144" i="12"/>
  <c r="AJ144" i="12"/>
  <c r="AP144" i="12"/>
  <c r="AV144" i="12"/>
  <c r="BB144" i="12"/>
  <c r="BD147" i="12"/>
  <c r="AX147" i="12"/>
  <c r="AR147" i="12"/>
  <c r="AL147" i="12"/>
  <c r="AF147" i="12"/>
  <c r="Z147" i="12"/>
  <c r="T147" i="12"/>
  <c r="N147" i="12"/>
  <c r="H147" i="12"/>
  <c r="B147" i="12"/>
  <c r="I147" i="12"/>
  <c r="Q147" i="12"/>
  <c r="X147" i="12"/>
  <c r="AG147" i="12"/>
  <c r="AO147" i="12"/>
  <c r="AV147" i="12"/>
  <c r="BE147" i="12"/>
  <c r="BE149" i="12"/>
  <c r="AY149" i="12"/>
  <c r="AS149" i="12"/>
  <c r="AM149" i="12"/>
  <c r="AG149" i="12"/>
  <c r="AA149" i="12"/>
  <c r="U149" i="12"/>
  <c r="O149" i="12"/>
  <c r="I149" i="12"/>
  <c r="C149" i="12"/>
  <c r="BA149" i="12"/>
  <c r="AU149" i="12"/>
  <c r="AO149" i="12"/>
  <c r="AI149" i="12"/>
  <c r="AC149" i="12"/>
  <c r="W149" i="12"/>
  <c r="Q149" i="12"/>
  <c r="K149" i="12"/>
  <c r="E149" i="12"/>
  <c r="L149" i="12"/>
  <c r="X149" i="12"/>
  <c r="AJ149" i="12"/>
  <c r="AV149" i="12"/>
  <c r="F152" i="12"/>
  <c r="R152" i="12"/>
  <c r="AD152" i="12"/>
  <c r="AP152" i="12"/>
  <c r="BB152" i="12"/>
  <c r="F131" i="12"/>
  <c r="L131" i="12"/>
  <c r="R131" i="12"/>
  <c r="X131" i="12"/>
  <c r="AD131" i="12"/>
  <c r="AJ131" i="12"/>
  <c r="AP131" i="12"/>
  <c r="AV131" i="12"/>
  <c r="BB131" i="12"/>
  <c r="C133" i="12"/>
  <c r="I133" i="12"/>
  <c r="O133" i="12"/>
  <c r="U133" i="12"/>
  <c r="AA133" i="12"/>
  <c r="AG133" i="12"/>
  <c r="AM133" i="12"/>
  <c r="AS133" i="12"/>
  <c r="AY133" i="12"/>
  <c r="BE133" i="12"/>
  <c r="F135" i="12"/>
  <c r="L135" i="12"/>
  <c r="R135" i="12"/>
  <c r="X135" i="12"/>
  <c r="AD135" i="12"/>
  <c r="AJ135" i="12"/>
  <c r="AP135" i="12"/>
  <c r="AV135" i="12"/>
  <c r="BB135" i="12"/>
  <c r="C137" i="12"/>
  <c r="I137" i="12"/>
  <c r="O137" i="12"/>
  <c r="U137" i="12"/>
  <c r="AA137" i="12"/>
  <c r="AG137" i="12"/>
  <c r="AM137" i="12"/>
  <c r="AS137" i="12"/>
  <c r="AY137" i="12"/>
  <c r="BE137" i="12"/>
  <c r="F139" i="12"/>
  <c r="L139" i="12"/>
  <c r="R139" i="12"/>
  <c r="X139" i="12"/>
  <c r="AD139" i="12"/>
  <c r="AJ139" i="12"/>
  <c r="AP139" i="12"/>
  <c r="AV139" i="12"/>
  <c r="BB139" i="12"/>
  <c r="C141" i="12"/>
  <c r="I141" i="12"/>
  <c r="O141" i="12"/>
  <c r="U141" i="12"/>
  <c r="AA141" i="12"/>
  <c r="AG141" i="12"/>
  <c r="AM141" i="12"/>
  <c r="AS141" i="12"/>
  <c r="AY141" i="12"/>
  <c r="BE141" i="12"/>
  <c r="E142" i="12"/>
  <c r="K142" i="12"/>
  <c r="Q142" i="12"/>
  <c r="W142" i="12"/>
  <c r="AC142" i="12"/>
  <c r="AI142" i="12"/>
  <c r="AO142" i="12"/>
  <c r="AU142" i="12"/>
  <c r="BA142" i="12"/>
  <c r="F143" i="12"/>
  <c r="L143" i="12"/>
  <c r="R143" i="12"/>
  <c r="X143" i="12"/>
  <c r="AD143" i="12"/>
  <c r="AJ143" i="12"/>
  <c r="AP143" i="12"/>
  <c r="AV143" i="12"/>
  <c r="BB143" i="12"/>
  <c r="B144" i="12"/>
  <c r="H144" i="12"/>
  <c r="N144" i="12"/>
  <c r="T144" i="12"/>
  <c r="Z144" i="12"/>
  <c r="AF144" i="12"/>
  <c r="AL144" i="12"/>
  <c r="AR144" i="12"/>
  <c r="AX144" i="12"/>
  <c r="BD144" i="12"/>
  <c r="I145" i="12"/>
  <c r="O145" i="12"/>
  <c r="U145" i="12"/>
  <c r="AA145" i="12"/>
  <c r="AG145" i="12"/>
  <c r="AM145" i="12"/>
  <c r="AS145" i="12"/>
  <c r="AY145" i="12"/>
  <c r="BE145" i="12"/>
  <c r="C147" i="12"/>
  <c r="K147" i="12"/>
  <c r="R147" i="12"/>
  <c r="AA147" i="12"/>
  <c r="AI147" i="12"/>
  <c r="AP147" i="12"/>
  <c r="AY147" i="12"/>
  <c r="BD148" i="12"/>
  <c r="AX148" i="12"/>
  <c r="AR148" i="12"/>
  <c r="AL148" i="12"/>
  <c r="AF148" i="12"/>
  <c r="Z148" i="12"/>
  <c r="BE148" i="12"/>
  <c r="AY148" i="12"/>
  <c r="AS148" i="12"/>
  <c r="AM148" i="12"/>
  <c r="AG148" i="12"/>
  <c r="AA148" i="12"/>
  <c r="U148" i="12"/>
  <c r="O148" i="12"/>
  <c r="I148" i="12"/>
  <c r="C148" i="12"/>
  <c r="H148" i="12"/>
  <c r="Q148" i="12"/>
  <c r="X148" i="12"/>
  <c r="AJ148" i="12"/>
  <c r="AV148" i="12"/>
  <c r="B149" i="12"/>
  <c r="N149" i="12"/>
  <c r="Z149" i="12"/>
  <c r="AL149" i="12"/>
  <c r="AX149" i="12"/>
  <c r="K152" i="12"/>
  <c r="W152" i="12"/>
  <c r="AI152" i="12"/>
  <c r="BE153" i="12"/>
  <c r="AY153" i="12"/>
  <c r="AS153" i="12"/>
  <c r="AM153" i="12"/>
  <c r="AG153" i="12"/>
  <c r="AA153" i="12"/>
  <c r="U153" i="12"/>
  <c r="O153" i="12"/>
  <c r="I153" i="12"/>
  <c r="C153" i="12"/>
  <c r="BB153" i="12"/>
  <c r="AV153" i="12"/>
  <c r="AP153" i="12"/>
  <c r="AJ153" i="12"/>
  <c r="AD153" i="12"/>
  <c r="X153" i="12"/>
  <c r="R153" i="12"/>
  <c r="L153" i="12"/>
  <c r="F153" i="12"/>
  <c r="BA153" i="12"/>
  <c r="AU153" i="12"/>
  <c r="AO153" i="12"/>
  <c r="AI153" i="12"/>
  <c r="AC153" i="12"/>
  <c r="W153" i="12"/>
  <c r="Q153" i="12"/>
  <c r="K153" i="12"/>
  <c r="E153" i="12"/>
  <c r="T153" i="12"/>
  <c r="AR153" i="12"/>
  <c r="R156" i="12"/>
  <c r="F142" i="12"/>
  <c r="L142" i="12"/>
  <c r="R142" i="12"/>
  <c r="X142" i="12"/>
  <c r="AD142" i="12"/>
  <c r="AJ142" i="12"/>
  <c r="AP142" i="12"/>
  <c r="AV142" i="12"/>
  <c r="BB142" i="12"/>
  <c r="C144" i="12"/>
  <c r="I144" i="12"/>
  <c r="O144" i="12"/>
  <c r="U144" i="12"/>
  <c r="AA144" i="12"/>
  <c r="AG144" i="12"/>
  <c r="AM144" i="12"/>
  <c r="AS144" i="12"/>
  <c r="AY144" i="12"/>
  <c r="BE144" i="12"/>
  <c r="E147" i="12"/>
  <c r="L147" i="12"/>
  <c r="U147" i="12"/>
  <c r="AC147" i="12"/>
  <c r="AJ147" i="12"/>
  <c r="AS147" i="12"/>
  <c r="BA147" i="12"/>
  <c r="F149" i="12"/>
  <c r="R149" i="12"/>
  <c r="AD149" i="12"/>
  <c r="AP149" i="12"/>
  <c r="BB149" i="12"/>
  <c r="BD152" i="12"/>
  <c r="AX152" i="12"/>
  <c r="AR152" i="12"/>
  <c r="AL152" i="12"/>
  <c r="AF152" i="12"/>
  <c r="Z152" i="12"/>
  <c r="T152" i="12"/>
  <c r="N152" i="12"/>
  <c r="H152" i="12"/>
  <c r="B152" i="12"/>
  <c r="BE152" i="12"/>
  <c r="AY152" i="12"/>
  <c r="AS152" i="12"/>
  <c r="AM152" i="12"/>
  <c r="AG152" i="12"/>
  <c r="AA152" i="12"/>
  <c r="U152" i="12"/>
  <c r="O152" i="12"/>
  <c r="I152" i="12"/>
  <c r="C152" i="12"/>
  <c r="L152" i="12"/>
  <c r="X152" i="12"/>
  <c r="AJ152" i="12"/>
  <c r="AV152" i="12"/>
  <c r="BD156" i="12"/>
  <c r="AX156" i="12"/>
  <c r="AR156" i="12"/>
  <c r="AL156" i="12"/>
  <c r="AF156" i="12"/>
  <c r="Z156" i="12"/>
  <c r="T156" i="12"/>
  <c r="N156" i="12"/>
  <c r="H156" i="12"/>
  <c r="B156" i="12"/>
  <c r="BA156" i="12"/>
  <c r="AU156" i="12"/>
  <c r="AO156" i="12"/>
  <c r="AI156" i="12"/>
  <c r="AC156" i="12"/>
  <c r="W156" i="12"/>
  <c r="Q156" i="12"/>
  <c r="K156" i="12"/>
  <c r="E156" i="12"/>
  <c r="BE156" i="12"/>
  <c r="AY156" i="12"/>
  <c r="AS156" i="12"/>
  <c r="AM156" i="12"/>
  <c r="AG156" i="12"/>
  <c r="AA156" i="12"/>
  <c r="U156" i="12"/>
  <c r="O156" i="12"/>
  <c r="I156" i="12"/>
  <c r="C156" i="12"/>
  <c r="X156" i="12"/>
  <c r="AV156" i="12"/>
  <c r="I131" i="12"/>
  <c r="O131" i="12"/>
  <c r="U131" i="12"/>
  <c r="AA131" i="12"/>
  <c r="AG131" i="12"/>
  <c r="AM131" i="12"/>
  <c r="AS131" i="12"/>
  <c r="AY131" i="12"/>
  <c r="F133" i="12"/>
  <c r="L133" i="12"/>
  <c r="R133" i="12"/>
  <c r="X133" i="12"/>
  <c r="AD133" i="12"/>
  <c r="AJ133" i="12"/>
  <c r="AP133" i="12"/>
  <c r="AV133" i="12"/>
  <c r="C135" i="12"/>
  <c r="I135" i="12"/>
  <c r="O135" i="12"/>
  <c r="U135" i="12"/>
  <c r="AA135" i="12"/>
  <c r="AG135" i="12"/>
  <c r="AM135" i="12"/>
  <c r="AS135" i="12"/>
  <c r="AY135" i="12"/>
  <c r="F137" i="12"/>
  <c r="L137" i="12"/>
  <c r="R137" i="12"/>
  <c r="X137" i="12"/>
  <c r="AD137" i="12"/>
  <c r="AJ137" i="12"/>
  <c r="AP137" i="12"/>
  <c r="AV137" i="12"/>
  <c r="C139" i="12"/>
  <c r="I139" i="12"/>
  <c r="O139" i="12"/>
  <c r="U139" i="12"/>
  <c r="AA139" i="12"/>
  <c r="AG139" i="12"/>
  <c r="AM139" i="12"/>
  <c r="AS139" i="12"/>
  <c r="AY139" i="12"/>
  <c r="F141" i="12"/>
  <c r="L141" i="12"/>
  <c r="R141" i="12"/>
  <c r="X141" i="12"/>
  <c r="AD141" i="12"/>
  <c r="AJ141" i="12"/>
  <c r="AP141" i="12"/>
  <c r="AV141" i="12"/>
  <c r="B142" i="12"/>
  <c r="H142" i="12"/>
  <c r="N142" i="12"/>
  <c r="T142" i="12"/>
  <c r="Z142" i="12"/>
  <c r="AF142" i="12"/>
  <c r="AL142" i="12"/>
  <c r="AR142" i="12"/>
  <c r="AX142" i="12"/>
  <c r="C143" i="12"/>
  <c r="I143" i="12"/>
  <c r="O143" i="12"/>
  <c r="U143" i="12"/>
  <c r="AA143" i="12"/>
  <c r="AG143" i="12"/>
  <c r="AM143" i="12"/>
  <c r="AS143" i="12"/>
  <c r="AY143" i="12"/>
  <c r="E144" i="12"/>
  <c r="K144" i="12"/>
  <c r="Q144" i="12"/>
  <c r="W144" i="12"/>
  <c r="AC144" i="12"/>
  <c r="AI144" i="12"/>
  <c r="AO144" i="12"/>
  <c r="AU144" i="12"/>
  <c r="F145" i="12"/>
  <c r="L145" i="12"/>
  <c r="R145" i="12"/>
  <c r="X145" i="12"/>
  <c r="AD145" i="12"/>
  <c r="AJ145" i="12"/>
  <c r="AP145" i="12"/>
  <c r="AV145" i="12"/>
  <c r="F147" i="12"/>
  <c r="O147" i="12"/>
  <c r="W147" i="12"/>
  <c r="AD147" i="12"/>
  <c r="AM147" i="12"/>
  <c r="AU147" i="12"/>
  <c r="BB147" i="12"/>
  <c r="E148" i="12"/>
  <c r="L148" i="12"/>
  <c r="T148" i="12"/>
  <c r="AD148" i="12"/>
  <c r="AP148" i="12"/>
  <c r="BB148" i="12"/>
  <c r="H149" i="12"/>
  <c r="T149" i="12"/>
  <c r="AF149" i="12"/>
  <c r="AR149" i="12"/>
  <c r="BD149" i="12"/>
  <c r="E152" i="12"/>
  <c r="Q152" i="12"/>
  <c r="AC152" i="12"/>
  <c r="AO152" i="12"/>
  <c r="BA152" i="12"/>
  <c r="H153" i="12"/>
  <c r="AF153" i="12"/>
  <c r="BD153" i="12"/>
  <c r="F156" i="12"/>
  <c r="AD156" i="12"/>
  <c r="BB156" i="12"/>
  <c r="F146" i="12"/>
  <c r="L146" i="12"/>
  <c r="R146" i="12"/>
  <c r="X146" i="12"/>
  <c r="AD146" i="12"/>
  <c r="AJ146" i="12"/>
  <c r="AP146" i="12"/>
  <c r="AV146" i="12"/>
  <c r="F150" i="12"/>
  <c r="L150" i="12"/>
  <c r="R150" i="12"/>
  <c r="X150" i="12"/>
  <c r="AD150" i="12"/>
  <c r="AJ150" i="12"/>
  <c r="AP150" i="12"/>
  <c r="AV150" i="12"/>
  <c r="B151" i="12"/>
  <c r="H151" i="12"/>
  <c r="N151" i="12"/>
  <c r="T151" i="12"/>
  <c r="Z151" i="12"/>
  <c r="AF151" i="12"/>
  <c r="AL151" i="12"/>
  <c r="AR151" i="12"/>
  <c r="AX151" i="12"/>
  <c r="BD151" i="12"/>
  <c r="F154" i="12"/>
  <c r="L154" i="12"/>
  <c r="R154" i="12"/>
  <c r="X154" i="12"/>
  <c r="AD154" i="12"/>
  <c r="AJ154" i="12"/>
  <c r="AP154" i="12"/>
  <c r="AV154" i="12"/>
  <c r="B155" i="12"/>
  <c r="H155" i="12"/>
  <c r="N155" i="12"/>
  <c r="T155" i="12"/>
  <c r="Z155" i="12"/>
  <c r="AF155" i="12"/>
  <c r="AL155" i="12"/>
  <c r="AR155" i="12"/>
  <c r="AX155" i="12"/>
  <c r="BD155" i="12"/>
  <c r="E157" i="12"/>
  <c r="K157" i="12"/>
  <c r="Q157" i="12"/>
  <c r="W157" i="12"/>
  <c r="AC157" i="12"/>
  <c r="AI157" i="12"/>
  <c r="AO157" i="12"/>
  <c r="AU157" i="12"/>
  <c r="BA157" i="12"/>
  <c r="F158" i="12"/>
  <c r="L158" i="12"/>
  <c r="R158" i="12"/>
  <c r="X158" i="12"/>
  <c r="AD158" i="12"/>
  <c r="AJ158" i="12"/>
  <c r="AP158" i="12"/>
  <c r="AV158" i="12"/>
  <c r="BB158" i="12"/>
  <c r="B159" i="12"/>
  <c r="H159" i="12"/>
  <c r="N159" i="12"/>
  <c r="T159" i="12"/>
  <c r="Z159" i="12"/>
  <c r="AF159" i="12"/>
  <c r="AL159" i="12"/>
  <c r="AR159" i="12"/>
  <c r="AX159" i="12"/>
  <c r="BD159" i="12"/>
  <c r="C160" i="12"/>
  <c r="I160" i="12"/>
  <c r="O160" i="12"/>
  <c r="U160" i="12"/>
  <c r="AA160" i="12"/>
  <c r="AG160" i="12"/>
  <c r="AM160" i="12"/>
  <c r="AS160" i="12"/>
  <c r="AY160" i="12"/>
  <c r="BE160" i="12"/>
  <c r="E161" i="12"/>
  <c r="K161" i="12"/>
  <c r="Q161" i="12"/>
  <c r="W161" i="12"/>
  <c r="AC161" i="12"/>
  <c r="AI161" i="12"/>
  <c r="AR161" i="12"/>
  <c r="BD162" i="12"/>
  <c r="AX162" i="12"/>
  <c r="AR162" i="12"/>
  <c r="AL162" i="12"/>
  <c r="AF162" i="12"/>
  <c r="Z162" i="12"/>
  <c r="T162" i="12"/>
  <c r="N162" i="12"/>
  <c r="H162" i="12"/>
  <c r="B162" i="12"/>
  <c r="I162" i="12"/>
  <c r="Q162" i="12"/>
  <c r="X162" i="12"/>
  <c r="AG162" i="12"/>
  <c r="AO162" i="12"/>
  <c r="AV162" i="12"/>
  <c r="BE162" i="12"/>
  <c r="F163" i="12"/>
  <c r="N163" i="12"/>
  <c r="W163" i="12"/>
  <c r="AD163" i="12"/>
  <c r="AL163" i="12"/>
  <c r="AU163" i="12"/>
  <c r="C164" i="12"/>
  <c r="L164" i="12"/>
  <c r="T164" i="12"/>
  <c r="AA164" i="12"/>
  <c r="AJ164" i="12"/>
  <c r="AR164" i="12"/>
  <c r="AY164" i="12"/>
  <c r="F166" i="12"/>
  <c r="R166" i="12"/>
  <c r="AD166" i="12"/>
  <c r="AP166" i="12"/>
  <c r="BB166" i="12"/>
  <c r="F168" i="12"/>
  <c r="R168" i="12"/>
  <c r="AD168" i="12"/>
  <c r="AP168" i="12"/>
  <c r="BB168" i="12"/>
  <c r="BA170" i="12"/>
  <c r="AU170" i="12"/>
  <c r="AO170" i="12"/>
  <c r="AI170" i="12"/>
  <c r="AC170" i="12"/>
  <c r="W170" i="12"/>
  <c r="Q170" i="12"/>
  <c r="K170" i="12"/>
  <c r="E170" i="12"/>
  <c r="BD170" i="12"/>
  <c r="AX170" i="12"/>
  <c r="AR170" i="12"/>
  <c r="AL170" i="12"/>
  <c r="AF170" i="12"/>
  <c r="Z170" i="12"/>
  <c r="T170" i="12"/>
  <c r="N170" i="12"/>
  <c r="H170" i="12"/>
  <c r="B170" i="12"/>
  <c r="L170" i="12"/>
  <c r="X170" i="12"/>
  <c r="AJ170" i="12"/>
  <c r="AV170" i="12"/>
  <c r="BD172" i="12"/>
  <c r="AX172" i="12"/>
  <c r="AR172" i="12"/>
  <c r="AL172" i="12"/>
  <c r="AF172" i="12"/>
  <c r="Z172" i="12"/>
  <c r="T172" i="12"/>
  <c r="N172" i="12"/>
  <c r="H172" i="12"/>
  <c r="B172" i="12"/>
  <c r="BA172" i="12"/>
  <c r="AU172" i="12"/>
  <c r="AO172" i="12"/>
  <c r="AI172" i="12"/>
  <c r="AC172" i="12"/>
  <c r="W172" i="12"/>
  <c r="Q172" i="12"/>
  <c r="K172" i="12"/>
  <c r="E172" i="12"/>
  <c r="L172" i="12"/>
  <c r="X172" i="12"/>
  <c r="AJ172" i="12"/>
  <c r="AV172" i="12"/>
  <c r="F157" i="12"/>
  <c r="L157" i="12"/>
  <c r="R157" i="12"/>
  <c r="X157" i="12"/>
  <c r="AD157" i="12"/>
  <c r="AJ157" i="12"/>
  <c r="AP157" i="12"/>
  <c r="AV157" i="12"/>
  <c r="BB157" i="12"/>
  <c r="AS159" i="12"/>
  <c r="AY159" i="12"/>
  <c r="BE159" i="12"/>
  <c r="E160" i="12"/>
  <c r="K160" i="12"/>
  <c r="Q160" i="12"/>
  <c r="W160" i="12"/>
  <c r="AC160" i="12"/>
  <c r="AI160" i="12"/>
  <c r="AO160" i="12"/>
  <c r="AU160" i="12"/>
  <c r="BA160" i="12"/>
  <c r="BB161" i="12"/>
  <c r="AV161" i="12"/>
  <c r="AP161" i="12"/>
  <c r="AJ161" i="12"/>
  <c r="F161" i="12"/>
  <c r="L161" i="12"/>
  <c r="R161" i="12"/>
  <c r="X161" i="12"/>
  <c r="AD161" i="12"/>
  <c r="AL161" i="12"/>
  <c r="AS161" i="12"/>
  <c r="BA161" i="12"/>
  <c r="AI162" i="12"/>
  <c r="AP162" i="12"/>
  <c r="AY162" i="12"/>
  <c r="BE163" i="12"/>
  <c r="AY163" i="12"/>
  <c r="AS163" i="12"/>
  <c r="AM163" i="12"/>
  <c r="AG163" i="12"/>
  <c r="AA163" i="12"/>
  <c r="U163" i="12"/>
  <c r="O163" i="12"/>
  <c r="I163" i="12"/>
  <c r="C163" i="12"/>
  <c r="H163" i="12"/>
  <c r="Q163" i="12"/>
  <c r="X163" i="12"/>
  <c r="AF163" i="12"/>
  <c r="AO163" i="12"/>
  <c r="AV163" i="12"/>
  <c r="BD163" i="12"/>
  <c r="F164" i="12"/>
  <c r="N164" i="12"/>
  <c r="U164" i="12"/>
  <c r="AD164" i="12"/>
  <c r="AL164" i="12"/>
  <c r="AS164" i="12"/>
  <c r="I166" i="12"/>
  <c r="U166" i="12"/>
  <c r="AG166" i="12"/>
  <c r="AS166" i="12"/>
  <c r="I168" i="12"/>
  <c r="U168" i="12"/>
  <c r="AG168" i="12"/>
  <c r="AS168" i="12"/>
  <c r="C170" i="12"/>
  <c r="O170" i="12"/>
  <c r="AA170" i="12"/>
  <c r="AM170" i="12"/>
  <c r="AY170" i="12"/>
  <c r="C172" i="12"/>
  <c r="O172" i="12"/>
  <c r="AA172" i="12"/>
  <c r="AM172" i="12"/>
  <c r="AY172" i="12"/>
  <c r="F160" i="12"/>
  <c r="L160" i="12"/>
  <c r="R160" i="12"/>
  <c r="X160" i="12"/>
  <c r="AD160" i="12"/>
  <c r="AJ160" i="12"/>
  <c r="AP160" i="12"/>
  <c r="AV160" i="12"/>
  <c r="BB160" i="12"/>
  <c r="BA164" i="12"/>
  <c r="AU164" i="12"/>
  <c r="AO164" i="12"/>
  <c r="AI164" i="12"/>
  <c r="AC164" i="12"/>
  <c r="W164" i="12"/>
  <c r="Q164" i="12"/>
  <c r="K164" i="12"/>
  <c r="E164" i="12"/>
  <c r="H164" i="12"/>
  <c r="O164" i="12"/>
  <c r="X164" i="12"/>
  <c r="AF164" i="12"/>
  <c r="AM164" i="12"/>
  <c r="AV164" i="12"/>
  <c r="BD164" i="12"/>
  <c r="BA166" i="12"/>
  <c r="AU166" i="12"/>
  <c r="AO166" i="12"/>
  <c r="AI166" i="12"/>
  <c r="AC166" i="12"/>
  <c r="W166" i="12"/>
  <c r="Q166" i="12"/>
  <c r="K166" i="12"/>
  <c r="E166" i="12"/>
  <c r="BD166" i="12"/>
  <c r="AX166" i="12"/>
  <c r="AR166" i="12"/>
  <c r="AL166" i="12"/>
  <c r="AF166" i="12"/>
  <c r="Z166" i="12"/>
  <c r="T166" i="12"/>
  <c r="N166" i="12"/>
  <c r="H166" i="12"/>
  <c r="B166" i="12"/>
  <c r="L166" i="12"/>
  <c r="X166" i="12"/>
  <c r="AJ166" i="12"/>
  <c r="AV166" i="12"/>
  <c r="BD168" i="12"/>
  <c r="AX168" i="12"/>
  <c r="AR168" i="12"/>
  <c r="AL168" i="12"/>
  <c r="AF168" i="12"/>
  <c r="Z168" i="12"/>
  <c r="T168" i="12"/>
  <c r="N168" i="12"/>
  <c r="H168" i="12"/>
  <c r="B168" i="12"/>
  <c r="BA168" i="12"/>
  <c r="AU168" i="12"/>
  <c r="AO168" i="12"/>
  <c r="AI168" i="12"/>
  <c r="AC168" i="12"/>
  <c r="W168" i="12"/>
  <c r="Q168" i="12"/>
  <c r="K168" i="12"/>
  <c r="E168" i="12"/>
  <c r="L168" i="12"/>
  <c r="X168" i="12"/>
  <c r="AJ168" i="12"/>
  <c r="AV168" i="12"/>
  <c r="AD172" i="12"/>
  <c r="AP172" i="12"/>
  <c r="BB172" i="12"/>
  <c r="F151" i="12"/>
  <c r="L151" i="12"/>
  <c r="R151" i="12"/>
  <c r="X151" i="12"/>
  <c r="AD151" i="12"/>
  <c r="AJ151" i="12"/>
  <c r="AP151" i="12"/>
  <c r="AV151" i="12"/>
  <c r="F155" i="12"/>
  <c r="L155" i="12"/>
  <c r="R155" i="12"/>
  <c r="X155" i="12"/>
  <c r="AD155" i="12"/>
  <c r="AJ155" i="12"/>
  <c r="AP155" i="12"/>
  <c r="AV155" i="12"/>
  <c r="C157" i="12"/>
  <c r="I157" i="12"/>
  <c r="O157" i="12"/>
  <c r="U157" i="12"/>
  <c r="AA157" i="12"/>
  <c r="AG157" i="12"/>
  <c r="AM157" i="12"/>
  <c r="AS157" i="12"/>
  <c r="AY157" i="12"/>
  <c r="E158" i="12"/>
  <c r="K158" i="12"/>
  <c r="Q158" i="12"/>
  <c r="W158" i="12"/>
  <c r="AC158" i="12"/>
  <c r="AI158" i="12"/>
  <c r="AO158" i="12"/>
  <c r="AU158" i="12"/>
  <c r="F159" i="12"/>
  <c r="L159" i="12"/>
  <c r="R159" i="12"/>
  <c r="X159" i="12"/>
  <c r="AD159" i="12"/>
  <c r="AJ159" i="12"/>
  <c r="AP159" i="12"/>
  <c r="AV159" i="12"/>
  <c r="B160" i="12"/>
  <c r="H160" i="12"/>
  <c r="N160" i="12"/>
  <c r="T160" i="12"/>
  <c r="Z160" i="12"/>
  <c r="AF160" i="12"/>
  <c r="AL160" i="12"/>
  <c r="AR160" i="12"/>
  <c r="AX160" i="12"/>
  <c r="C161" i="12"/>
  <c r="I161" i="12"/>
  <c r="O161" i="12"/>
  <c r="U161" i="12"/>
  <c r="AA161" i="12"/>
  <c r="AG161" i="12"/>
  <c r="AO161" i="12"/>
  <c r="AX161" i="12"/>
  <c r="BE161" i="12"/>
  <c r="F162" i="12"/>
  <c r="O162" i="12"/>
  <c r="W162" i="12"/>
  <c r="AD162" i="12"/>
  <c r="AM162" i="12"/>
  <c r="AU162" i="12"/>
  <c r="BB162" i="12"/>
  <c r="E163" i="12"/>
  <c r="L163" i="12"/>
  <c r="T163" i="12"/>
  <c r="AC163" i="12"/>
  <c r="AJ163" i="12"/>
  <c r="AR163" i="12"/>
  <c r="BA163" i="12"/>
  <c r="B164" i="12"/>
  <c r="I164" i="12"/>
  <c r="R164" i="12"/>
  <c r="Z164" i="12"/>
  <c r="AG164" i="12"/>
  <c r="AP164" i="12"/>
  <c r="AX164" i="12"/>
  <c r="BE164" i="12"/>
  <c r="C166" i="12"/>
  <c r="O166" i="12"/>
  <c r="AA166" i="12"/>
  <c r="AM166" i="12"/>
  <c r="AY166" i="12"/>
  <c r="C168" i="12"/>
  <c r="O168" i="12"/>
  <c r="AA168" i="12"/>
  <c r="AM168" i="12"/>
  <c r="AY168" i="12"/>
  <c r="I170" i="12"/>
  <c r="U170" i="12"/>
  <c r="AG170" i="12"/>
  <c r="AS170" i="12"/>
  <c r="BE170" i="12"/>
  <c r="I172" i="12"/>
  <c r="U172" i="12"/>
  <c r="AG172" i="12"/>
  <c r="AS172" i="12"/>
  <c r="BE172" i="12"/>
  <c r="F165" i="12"/>
  <c r="L165" i="12"/>
  <c r="R165" i="12"/>
  <c r="X165" i="12"/>
  <c r="AD165" i="12"/>
  <c r="AJ165" i="12"/>
  <c r="AP165" i="12"/>
  <c r="AV165" i="12"/>
  <c r="C167" i="12"/>
  <c r="I167" i="12"/>
  <c r="O167" i="12"/>
  <c r="U167" i="12"/>
  <c r="AA167" i="12"/>
  <c r="AG167" i="12"/>
  <c r="AM167" i="12"/>
  <c r="AS167" i="12"/>
  <c r="AY167" i="12"/>
  <c r="BE167" i="12"/>
  <c r="F169" i="12"/>
  <c r="L169" i="12"/>
  <c r="R169" i="12"/>
  <c r="X169" i="12"/>
  <c r="AD169" i="12"/>
  <c r="AJ169" i="12"/>
  <c r="AP169" i="12"/>
  <c r="AV169" i="12"/>
  <c r="C171" i="12"/>
  <c r="I171" i="12"/>
  <c r="O171" i="12"/>
  <c r="U171" i="12"/>
  <c r="AA171" i="12"/>
  <c r="AG171" i="12"/>
  <c r="AM171" i="12"/>
  <c r="AS171" i="12"/>
  <c r="AY171" i="12"/>
  <c r="BE171" i="12"/>
  <c r="F173" i="12"/>
  <c r="L173" i="12"/>
  <c r="R173" i="12"/>
  <c r="X173" i="12"/>
  <c r="AD173" i="12"/>
  <c r="AJ173" i="12"/>
  <c r="AP173" i="12"/>
  <c r="AV173" i="12"/>
  <c r="B174" i="12"/>
  <c r="H174" i="12"/>
  <c r="N174" i="12"/>
  <c r="T174" i="12"/>
  <c r="Z174" i="12"/>
  <c r="AF174" i="12"/>
  <c r="AL174" i="12"/>
  <c r="AR174" i="12"/>
  <c r="AX174" i="12"/>
  <c r="BD174" i="12"/>
  <c r="C175" i="12"/>
  <c r="I175" i="12"/>
  <c r="O175" i="12"/>
  <c r="U175" i="12"/>
  <c r="AA175" i="12"/>
  <c r="AG175" i="12"/>
  <c r="AM175" i="12"/>
  <c r="AS175" i="12"/>
  <c r="AY175" i="12"/>
  <c r="BE175" i="12"/>
  <c r="E176" i="12"/>
  <c r="K176" i="12"/>
  <c r="Q176" i="12"/>
  <c r="W176" i="12"/>
  <c r="AC176" i="12"/>
  <c r="AI176" i="12"/>
  <c r="AO176" i="12"/>
  <c r="AU176" i="12"/>
  <c r="BA176" i="12"/>
  <c r="BB177" i="12"/>
  <c r="AV177" i="12"/>
  <c r="AP177" i="12"/>
  <c r="F177" i="12"/>
  <c r="L177" i="12"/>
  <c r="R177" i="12"/>
  <c r="X177" i="12"/>
  <c r="AD177" i="12"/>
  <c r="AJ177" i="12"/>
  <c r="AR177" i="12"/>
  <c r="AY177" i="12"/>
  <c r="BD178" i="12"/>
  <c r="AX178" i="12"/>
  <c r="AR178" i="12"/>
  <c r="AL178" i="12"/>
  <c r="AF178" i="12"/>
  <c r="Z178" i="12"/>
  <c r="T178" i="12"/>
  <c r="N178" i="12"/>
  <c r="H178" i="12"/>
  <c r="B178" i="12"/>
  <c r="BB178" i="12"/>
  <c r="AV178" i="12"/>
  <c r="AP178" i="12"/>
  <c r="AJ178" i="12"/>
  <c r="AD178" i="12"/>
  <c r="I178" i="12"/>
  <c r="Q178" i="12"/>
  <c r="X178" i="12"/>
  <c r="AI178" i="12"/>
  <c r="AU178" i="12"/>
  <c r="BE179" i="12"/>
  <c r="AY179" i="12"/>
  <c r="AS179" i="12"/>
  <c r="AM179" i="12"/>
  <c r="AG179" i="12"/>
  <c r="AA179" i="12"/>
  <c r="U179" i="12"/>
  <c r="O179" i="12"/>
  <c r="I179" i="12"/>
  <c r="C179" i="12"/>
  <c r="BD179" i="12"/>
  <c r="AX179" i="12"/>
  <c r="AR179" i="12"/>
  <c r="AL179" i="12"/>
  <c r="AF179" i="12"/>
  <c r="Z179" i="12"/>
  <c r="T179" i="12"/>
  <c r="N179" i="12"/>
  <c r="H179" i="12"/>
  <c r="B179" i="12"/>
  <c r="L179" i="12"/>
  <c r="X179" i="12"/>
  <c r="AJ179" i="12"/>
  <c r="AV179" i="12"/>
  <c r="B180" i="12"/>
  <c r="N180" i="12"/>
  <c r="Z180" i="12"/>
  <c r="AL180" i="12"/>
  <c r="AX180" i="12"/>
  <c r="C174" i="12"/>
  <c r="I174" i="12"/>
  <c r="O174" i="12"/>
  <c r="U174" i="12"/>
  <c r="AA174" i="12"/>
  <c r="AG174" i="12"/>
  <c r="AM174" i="12"/>
  <c r="AS174" i="12"/>
  <c r="AY174" i="12"/>
  <c r="BE174" i="12"/>
  <c r="F176" i="12"/>
  <c r="L176" i="12"/>
  <c r="R176" i="12"/>
  <c r="X176" i="12"/>
  <c r="AD176" i="12"/>
  <c r="AJ176" i="12"/>
  <c r="AP176" i="12"/>
  <c r="AV176" i="12"/>
  <c r="BB176" i="12"/>
  <c r="F180" i="12"/>
  <c r="R180" i="12"/>
  <c r="AD180" i="12"/>
  <c r="AP180" i="12"/>
  <c r="BB180" i="12"/>
  <c r="F167" i="12"/>
  <c r="L167" i="12"/>
  <c r="R167" i="12"/>
  <c r="X167" i="12"/>
  <c r="AD167" i="12"/>
  <c r="AJ167" i="12"/>
  <c r="AP167" i="12"/>
  <c r="AV167" i="12"/>
  <c r="F171" i="12"/>
  <c r="L171" i="12"/>
  <c r="R171" i="12"/>
  <c r="X171" i="12"/>
  <c r="AD171" i="12"/>
  <c r="AJ171" i="12"/>
  <c r="AP171" i="12"/>
  <c r="AV171" i="12"/>
  <c r="E174" i="12"/>
  <c r="K174" i="12"/>
  <c r="Q174" i="12"/>
  <c r="W174" i="12"/>
  <c r="AC174" i="12"/>
  <c r="AI174" i="12"/>
  <c r="AO174" i="12"/>
  <c r="AU174" i="12"/>
  <c r="BA174" i="12"/>
  <c r="F175" i="12"/>
  <c r="L175" i="12"/>
  <c r="R175" i="12"/>
  <c r="X175" i="12"/>
  <c r="AD175" i="12"/>
  <c r="AJ175" i="12"/>
  <c r="AP175" i="12"/>
  <c r="AV175" i="12"/>
  <c r="B176" i="12"/>
  <c r="H176" i="12"/>
  <c r="N176" i="12"/>
  <c r="T176" i="12"/>
  <c r="Z176" i="12"/>
  <c r="AF176" i="12"/>
  <c r="AL176" i="12"/>
  <c r="AR176" i="12"/>
  <c r="AX176" i="12"/>
  <c r="BD176" i="12"/>
  <c r="H180" i="12"/>
  <c r="T180" i="12"/>
  <c r="AF180" i="12"/>
  <c r="AR180" i="12"/>
  <c r="F174" i="12"/>
  <c r="L174" i="12"/>
  <c r="R174" i="12"/>
  <c r="X174" i="12"/>
  <c r="AD174" i="12"/>
  <c r="AJ174" i="12"/>
  <c r="AP174" i="12"/>
  <c r="AV174" i="12"/>
  <c r="C176" i="12"/>
  <c r="I176" i="12"/>
  <c r="O176" i="12"/>
  <c r="U176" i="12"/>
  <c r="AA176" i="12"/>
  <c r="AG176" i="12"/>
  <c r="AM176" i="12"/>
  <c r="AS176" i="12"/>
  <c r="AY176" i="12"/>
  <c r="BA180" i="12"/>
  <c r="AU180" i="12"/>
  <c r="AO180" i="12"/>
  <c r="AI180" i="12"/>
  <c r="AC180" i="12"/>
  <c r="W180" i="12"/>
  <c r="Q180" i="12"/>
  <c r="K180" i="12"/>
  <c r="E180" i="12"/>
  <c r="BE180" i="12"/>
  <c r="AY180" i="12"/>
  <c r="AS180" i="12"/>
  <c r="AM180" i="12"/>
  <c r="AG180" i="12"/>
  <c r="AA180" i="12"/>
  <c r="U180" i="12"/>
  <c r="O180" i="12"/>
  <c r="I180" i="12"/>
  <c r="C180" i="12"/>
  <c r="L180" i="12"/>
  <c r="X180" i="12"/>
  <c r="AJ180" i="12"/>
  <c r="AV180" i="12"/>
  <c r="AG182" i="12"/>
  <c r="AM182" i="12"/>
  <c r="AS182" i="12"/>
  <c r="AY182" i="12"/>
  <c r="BE182" i="12"/>
  <c r="E183" i="12"/>
  <c r="K183" i="12"/>
  <c r="Q183" i="12"/>
  <c r="W183" i="12"/>
  <c r="AC183" i="12"/>
  <c r="AI183" i="12"/>
  <c r="AO183" i="12"/>
  <c r="AU183" i="12"/>
  <c r="BA183" i="12"/>
  <c r="F184" i="12"/>
  <c r="L184" i="12"/>
  <c r="R184" i="12"/>
  <c r="X184" i="12"/>
  <c r="AD184" i="12"/>
  <c r="AJ184" i="12"/>
  <c r="AP184" i="12"/>
  <c r="AV184" i="12"/>
  <c r="BB184" i="12"/>
  <c r="I186" i="12"/>
  <c r="U186" i="12"/>
  <c r="AG186" i="12"/>
  <c r="AS186" i="12"/>
  <c r="I188" i="12"/>
  <c r="U188" i="12"/>
  <c r="AG188" i="12"/>
  <c r="AS188" i="12"/>
  <c r="F190" i="12"/>
  <c r="R190" i="12"/>
  <c r="AD190" i="12"/>
  <c r="AP190" i="12"/>
  <c r="BB190" i="12"/>
  <c r="AU182" i="12"/>
  <c r="BA182" i="12"/>
  <c r="F183" i="12"/>
  <c r="L183" i="12"/>
  <c r="R183" i="12"/>
  <c r="X183" i="12"/>
  <c r="AD183" i="12"/>
  <c r="AJ183" i="12"/>
  <c r="AP183" i="12"/>
  <c r="AV183" i="12"/>
  <c r="BB183" i="12"/>
  <c r="B184" i="12"/>
  <c r="H184" i="12"/>
  <c r="N184" i="12"/>
  <c r="T184" i="12"/>
  <c r="Z184" i="12"/>
  <c r="AF184" i="12"/>
  <c r="AL184" i="12"/>
  <c r="AR184" i="12"/>
  <c r="AX184" i="12"/>
  <c r="BD184" i="12"/>
  <c r="BA186" i="12"/>
  <c r="AU186" i="12"/>
  <c r="AO186" i="12"/>
  <c r="AI186" i="12"/>
  <c r="AC186" i="12"/>
  <c r="W186" i="12"/>
  <c r="Q186" i="12"/>
  <c r="K186" i="12"/>
  <c r="E186" i="12"/>
  <c r="BD186" i="12"/>
  <c r="AX186" i="12"/>
  <c r="AR186" i="12"/>
  <c r="AL186" i="12"/>
  <c r="AF186" i="12"/>
  <c r="Z186" i="12"/>
  <c r="T186" i="12"/>
  <c r="N186" i="12"/>
  <c r="H186" i="12"/>
  <c r="B186" i="12"/>
  <c r="L186" i="12"/>
  <c r="X186" i="12"/>
  <c r="AJ186" i="12"/>
  <c r="AV186" i="12"/>
  <c r="BD188" i="12"/>
  <c r="AX188" i="12"/>
  <c r="AR188" i="12"/>
  <c r="AL188" i="12"/>
  <c r="AF188" i="12"/>
  <c r="Z188" i="12"/>
  <c r="T188" i="12"/>
  <c r="N188" i="12"/>
  <c r="H188" i="12"/>
  <c r="B188" i="12"/>
  <c r="BA188" i="12"/>
  <c r="AU188" i="12"/>
  <c r="AO188" i="12"/>
  <c r="AI188" i="12"/>
  <c r="AC188" i="12"/>
  <c r="W188" i="12"/>
  <c r="Q188" i="12"/>
  <c r="K188" i="12"/>
  <c r="E188" i="12"/>
  <c r="L188" i="12"/>
  <c r="X188" i="12"/>
  <c r="AJ188" i="12"/>
  <c r="AV188" i="12"/>
  <c r="I190" i="12"/>
  <c r="U190" i="12"/>
  <c r="AG190" i="12"/>
  <c r="AS190" i="12"/>
  <c r="AI181" i="12"/>
  <c r="AO181" i="12"/>
  <c r="AU181" i="12"/>
  <c r="BA181" i="12"/>
  <c r="F182" i="12"/>
  <c r="L182" i="12"/>
  <c r="R182" i="12"/>
  <c r="X182" i="12"/>
  <c r="AD182" i="12"/>
  <c r="AJ182" i="12"/>
  <c r="AP182" i="12"/>
  <c r="AV182" i="12"/>
  <c r="BB182" i="12"/>
  <c r="B183" i="12"/>
  <c r="H183" i="12"/>
  <c r="N183" i="12"/>
  <c r="T183" i="12"/>
  <c r="Z183" i="12"/>
  <c r="AF183" i="12"/>
  <c r="AL183" i="12"/>
  <c r="AR183" i="12"/>
  <c r="AX183" i="12"/>
  <c r="BD183" i="12"/>
  <c r="C184" i="12"/>
  <c r="I184" i="12"/>
  <c r="O184" i="12"/>
  <c r="U184" i="12"/>
  <c r="AA184" i="12"/>
  <c r="AG184" i="12"/>
  <c r="AM184" i="12"/>
  <c r="AS184" i="12"/>
  <c r="AY184" i="12"/>
  <c r="BE184" i="12"/>
  <c r="C186" i="12"/>
  <c r="O186" i="12"/>
  <c r="AA186" i="12"/>
  <c r="AM186" i="12"/>
  <c r="AY186" i="12"/>
  <c r="C188" i="12"/>
  <c r="O188" i="12"/>
  <c r="AA188" i="12"/>
  <c r="AM188" i="12"/>
  <c r="AY188" i="12"/>
  <c r="BA190" i="12"/>
  <c r="AU190" i="12"/>
  <c r="AO190" i="12"/>
  <c r="AI190" i="12"/>
  <c r="AC190" i="12"/>
  <c r="W190" i="12"/>
  <c r="Q190" i="12"/>
  <c r="K190" i="12"/>
  <c r="E190" i="12"/>
  <c r="BD190" i="12"/>
  <c r="AX190" i="12"/>
  <c r="AR190" i="12"/>
  <c r="AL190" i="12"/>
  <c r="AF190" i="12"/>
  <c r="Z190" i="12"/>
  <c r="T190" i="12"/>
  <c r="N190" i="12"/>
  <c r="H190" i="12"/>
  <c r="B190" i="12"/>
  <c r="L190" i="12"/>
  <c r="X190" i="12"/>
  <c r="AJ190" i="12"/>
  <c r="AV190" i="12"/>
  <c r="F181" i="12"/>
  <c r="L181" i="12"/>
  <c r="R181" i="12"/>
  <c r="X181" i="12"/>
  <c r="AD181" i="12"/>
  <c r="AJ181" i="12"/>
  <c r="AP181" i="12"/>
  <c r="AV181" i="12"/>
  <c r="B182" i="12"/>
  <c r="H182" i="12"/>
  <c r="N182" i="12"/>
  <c r="T182" i="12"/>
  <c r="Z182" i="12"/>
  <c r="AF182" i="12"/>
  <c r="AL182" i="12"/>
  <c r="AR182" i="12"/>
  <c r="AX182" i="12"/>
  <c r="C183" i="12"/>
  <c r="I183" i="12"/>
  <c r="O183" i="12"/>
  <c r="U183" i="12"/>
  <c r="AA183" i="12"/>
  <c r="AG183" i="12"/>
  <c r="AM183" i="12"/>
  <c r="AS183" i="12"/>
  <c r="AY183" i="12"/>
  <c r="E184" i="12"/>
  <c r="K184" i="12"/>
  <c r="Q184" i="12"/>
  <c r="W184" i="12"/>
  <c r="AC184" i="12"/>
  <c r="AI184" i="12"/>
  <c r="AO184" i="12"/>
  <c r="AU184" i="12"/>
  <c r="F186" i="12"/>
  <c r="R186" i="12"/>
  <c r="AD186" i="12"/>
  <c r="AP186" i="12"/>
  <c r="BB186" i="12"/>
  <c r="F188" i="12"/>
  <c r="R188" i="12"/>
  <c r="AD188" i="12"/>
  <c r="AP188" i="12"/>
  <c r="BB188" i="12"/>
  <c r="C190" i="12"/>
  <c r="O190" i="12"/>
  <c r="AA190" i="12"/>
  <c r="AM190" i="12"/>
  <c r="AY190" i="12"/>
  <c r="F185" i="12"/>
  <c r="L185" i="12"/>
  <c r="R185" i="12"/>
  <c r="X185" i="12"/>
  <c r="AD185" i="12"/>
  <c r="AJ185" i="12"/>
  <c r="AP185" i="12"/>
  <c r="AV185" i="12"/>
  <c r="BB185" i="12"/>
  <c r="C187" i="12"/>
  <c r="I187" i="12"/>
  <c r="O187" i="12"/>
  <c r="U187" i="12"/>
  <c r="AA187" i="12"/>
  <c r="AG187" i="12"/>
  <c r="AM187" i="12"/>
  <c r="AS187" i="12"/>
  <c r="AY187" i="12"/>
  <c r="BE187" i="12"/>
  <c r="F189" i="12"/>
  <c r="L189" i="12"/>
  <c r="R189" i="12"/>
  <c r="X189" i="12"/>
  <c r="AD189" i="12"/>
  <c r="AJ189" i="12"/>
  <c r="AP189" i="12"/>
  <c r="AV189" i="12"/>
  <c r="BB189" i="12"/>
  <c r="C191" i="12"/>
  <c r="I191" i="12"/>
  <c r="O191" i="12"/>
  <c r="U191" i="12"/>
  <c r="AA191" i="12"/>
  <c r="AG191" i="12"/>
  <c r="AM191" i="12"/>
  <c r="AS191" i="12"/>
  <c r="AY191" i="12"/>
  <c r="BE191" i="12"/>
  <c r="F192" i="12"/>
  <c r="N192" i="12"/>
  <c r="U192" i="12"/>
  <c r="AD192" i="12"/>
  <c r="AL192" i="12"/>
  <c r="AS192" i="12"/>
  <c r="F194" i="12"/>
  <c r="Q194" i="12"/>
  <c r="AC194" i="12"/>
  <c r="AO194" i="12"/>
  <c r="F195" i="12"/>
  <c r="R195" i="12"/>
  <c r="AD195" i="12"/>
  <c r="AP195" i="12"/>
  <c r="H196" i="12"/>
  <c r="T196" i="12"/>
  <c r="AF196" i="12"/>
  <c r="AR196" i="12"/>
  <c r="BA192" i="12"/>
  <c r="AU192" i="12"/>
  <c r="AO192" i="12"/>
  <c r="AI192" i="12"/>
  <c r="AC192" i="12"/>
  <c r="W192" i="12"/>
  <c r="Q192" i="12"/>
  <c r="K192" i="12"/>
  <c r="E192" i="12"/>
  <c r="H192" i="12"/>
  <c r="O192" i="12"/>
  <c r="X192" i="12"/>
  <c r="AF192" i="12"/>
  <c r="AM192" i="12"/>
  <c r="AV192" i="12"/>
  <c r="BD192" i="12"/>
  <c r="BB194" i="12"/>
  <c r="AV194" i="12"/>
  <c r="AP194" i="12"/>
  <c r="AJ194" i="12"/>
  <c r="AD194" i="12"/>
  <c r="X194" i="12"/>
  <c r="R194" i="12"/>
  <c r="L194" i="12"/>
  <c r="BD194" i="12"/>
  <c r="AX194" i="12"/>
  <c r="AR194" i="12"/>
  <c r="AL194" i="12"/>
  <c r="AF194" i="12"/>
  <c r="Z194" i="12"/>
  <c r="T194" i="12"/>
  <c r="N194" i="12"/>
  <c r="H194" i="12"/>
  <c r="B194" i="12"/>
  <c r="I194" i="12"/>
  <c r="U194" i="12"/>
  <c r="AG194" i="12"/>
  <c r="AS194" i="12"/>
  <c r="BE194" i="12"/>
  <c r="BE196" i="12"/>
  <c r="AY196" i="12"/>
  <c r="AS196" i="12"/>
  <c r="AM196" i="12"/>
  <c r="AG196" i="12"/>
  <c r="AA196" i="12"/>
  <c r="U196" i="12"/>
  <c r="O196" i="12"/>
  <c r="I196" i="12"/>
  <c r="C196" i="12"/>
  <c r="BA196" i="12"/>
  <c r="AU196" i="12"/>
  <c r="AO196" i="12"/>
  <c r="AI196" i="12"/>
  <c r="AC196" i="12"/>
  <c r="W196" i="12"/>
  <c r="Q196" i="12"/>
  <c r="K196" i="12"/>
  <c r="E196" i="12"/>
  <c r="L196" i="12"/>
  <c r="X196" i="12"/>
  <c r="AJ196" i="12"/>
  <c r="AV196" i="12"/>
  <c r="O185" i="12"/>
  <c r="U185" i="12"/>
  <c r="AA185" i="12"/>
  <c r="AG185" i="12"/>
  <c r="AM185" i="12"/>
  <c r="AS185" i="12"/>
  <c r="AY185" i="12"/>
  <c r="F187" i="12"/>
  <c r="L187" i="12"/>
  <c r="R187" i="12"/>
  <c r="X187" i="12"/>
  <c r="AD187" i="12"/>
  <c r="AJ187" i="12"/>
  <c r="AP187" i="12"/>
  <c r="AV187" i="12"/>
  <c r="I189" i="12"/>
  <c r="O189" i="12"/>
  <c r="U189" i="12"/>
  <c r="AA189" i="12"/>
  <c r="AG189" i="12"/>
  <c r="AM189" i="12"/>
  <c r="AS189" i="12"/>
  <c r="AY189" i="12"/>
  <c r="F191" i="12"/>
  <c r="L191" i="12"/>
  <c r="R191" i="12"/>
  <c r="X191" i="12"/>
  <c r="AD191" i="12"/>
  <c r="AJ191" i="12"/>
  <c r="AP191" i="12"/>
  <c r="AV191" i="12"/>
  <c r="B192" i="12"/>
  <c r="I192" i="12"/>
  <c r="R192" i="12"/>
  <c r="Z192" i="12"/>
  <c r="AG192" i="12"/>
  <c r="AP192" i="12"/>
  <c r="AX192" i="12"/>
  <c r="BE192" i="12"/>
  <c r="C194" i="12"/>
  <c r="K194" i="12"/>
  <c r="W194" i="12"/>
  <c r="AI194" i="12"/>
  <c r="AU194" i="12"/>
  <c r="BD195" i="12"/>
  <c r="AX195" i="12"/>
  <c r="AR195" i="12"/>
  <c r="AL195" i="12"/>
  <c r="AF195" i="12"/>
  <c r="Z195" i="12"/>
  <c r="T195" i="12"/>
  <c r="N195" i="12"/>
  <c r="H195" i="12"/>
  <c r="B195" i="12"/>
  <c r="BE195" i="12"/>
  <c r="AY195" i="12"/>
  <c r="AS195" i="12"/>
  <c r="AM195" i="12"/>
  <c r="AG195" i="12"/>
  <c r="AA195" i="12"/>
  <c r="U195" i="12"/>
  <c r="O195" i="12"/>
  <c r="I195" i="12"/>
  <c r="C195" i="12"/>
  <c r="L195" i="12"/>
  <c r="X195" i="12"/>
  <c r="AJ195" i="12"/>
  <c r="AV195" i="12"/>
  <c r="B196" i="12"/>
  <c r="N196" i="12"/>
  <c r="Z196" i="12"/>
  <c r="AL196" i="12"/>
  <c r="AX196" i="12"/>
  <c r="C192" i="12"/>
  <c r="L192" i="12"/>
  <c r="T192" i="12"/>
  <c r="AA192" i="12"/>
  <c r="AJ192" i="12"/>
  <c r="AR192" i="12"/>
  <c r="AY192" i="12"/>
  <c r="E194" i="12"/>
  <c r="O194" i="12"/>
  <c r="AA194" i="12"/>
  <c r="AM194" i="12"/>
  <c r="AY194" i="12"/>
  <c r="F196" i="12"/>
  <c r="R196" i="12"/>
  <c r="AD196" i="12"/>
  <c r="AP196" i="12"/>
  <c r="BB196" i="12"/>
  <c r="F193" i="12"/>
  <c r="L193" i="12"/>
  <c r="R193" i="12"/>
  <c r="X193" i="12"/>
  <c r="AD193" i="12"/>
  <c r="AJ193" i="12"/>
  <c r="AP193" i="12"/>
  <c r="AV193" i="12"/>
  <c r="F197" i="12"/>
  <c r="L197" i="12"/>
  <c r="R197" i="12"/>
  <c r="X197" i="12"/>
  <c r="AD197" i="12"/>
  <c r="AJ197" i="12"/>
  <c r="AP197" i="12"/>
  <c r="AV197" i="12"/>
  <c r="B198" i="12"/>
  <c r="H198" i="12"/>
  <c r="N198" i="12"/>
  <c r="T198" i="12"/>
  <c r="Z198" i="12"/>
  <c r="AF198" i="12"/>
  <c r="AL198" i="12"/>
  <c r="AR198" i="12"/>
  <c r="AX198" i="12"/>
  <c r="BD198" i="12"/>
  <c r="C199" i="12"/>
  <c r="I199" i="12"/>
  <c r="O199" i="12"/>
  <c r="U199" i="12"/>
  <c r="AA199" i="12"/>
  <c r="AG199" i="12"/>
  <c r="AM199" i="12"/>
  <c r="AS199" i="12"/>
  <c r="AY199" i="12"/>
  <c r="BE199" i="12"/>
  <c r="E200" i="12"/>
  <c r="K200" i="12"/>
  <c r="Q200" i="12"/>
  <c r="W200" i="12"/>
  <c r="AC200" i="12"/>
  <c r="AI200" i="12"/>
  <c r="AO200" i="12"/>
  <c r="AU200" i="12"/>
  <c r="BA200" i="12"/>
  <c r="F200" i="12"/>
  <c r="L200" i="12"/>
  <c r="R200" i="12"/>
  <c r="X200" i="12"/>
  <c r="AD200" i="12"/>
  <c r="AJ200" i="12"/>
  <c r="AP200" i="12"/>
  <c r="AV200" i="12"/>
  <c r="BB200" i="12"/>
  <c r="AU198" i="12"/>
  <c r="BA198" i="12"/>
  <c r="F199" i="12"/>
  <c r="L199" i="12"/>
  <c r="R199" i="12"/>
  <c r="X199" i="12"/>
  <c r="AD199" i="12"/>
  <c r="AJ199" i="12"/>
  <c r="AP199" i="12"/>
  <c r="AV199" i="12"/>
  <c r="BB199" i="12"/>
  <c r="B200" i="12"/>
  <c r="H200" i="12"/>
  <c r="N200" i="12"/>
  <c r="T200" i="12"/>
  <c r="Z200" i="12"/>
  <c r="AF200" i="12"/>
  <c r="AL200" i="12"/>
  <c r="AR200" i="12"/>
  <c r="AX200" i="12"/>
  <c r="BD200" i="12"/>
  <c r="F198" i="12"/>
  <c r="L198" i="12"/>
  <c r="R198" i="12"/>
  <c r="X198" i="12"/>
  <c r="AD198" i="12"/>
  <c r="AJ198" i="12"/>
  <c r="AP198" i="12"/>
  <c r="AV198" i="12"/>
  <c r="B199" i="12"/>
  <c r="H199" i="12"/>
  <c r="N199" i="12"/>
  <c r="T199" i="12"/>
  <c r="Z199" i="12"/>
  <c r="AF199" i="12"/>
  <c r="AL199" i="12"/>
  <c r="AR199" i="12"/>
  <c r="AX199" i="12"/>
  <c r="C200" i="12"/>
  <c r="I200" i="12"/>
  <c r="O200" i="12"/>
  <c r="U200" i="12"/>
  <c r="AA200" i="12"/>
  <c r="AG200" i="12"/>
  <c r="AM200" i="12"/>
  <c r="AS200" i="12"/>
  <c r="AY200" i="12"/>
  <c r="A5" i="11"/>
  <c r="Z5" i="11" s="1"/>
  <c r="A6" i="11"/>
  <c r="A7" i="11"/>
  <c r="A8" i="11"/>
  <c r="I8" i="11" s="1"/>
  <c r="A9" i="11"/>
  <c r="N9" i="11" s="1"/>
  <c r="A10" i="11"/>
  <c r="A11" i="11"/>
  <c r="A12" i="11"/>
  <c r="J12" i="11" s="1"/>
  <c r="A13" i="11"/>
  <c r="M13" i="11" s="1"/>
  <c r="A14" i="11"/>
  <c r="A15" i="11"/>
  <c r="A16" i="11"/>
  <c r="K16" i="11" s="1"/>
  <c r="A17" i="11"/>
  <c r="N17" i="11" s="1"/>
  <c r="A18" i="11"/>
  <c r="A19" i="11"/>
  <c r="A20" i="11"/>
  <c r="C20" i="11" s="1"/>
  <c r="A21" i="11"/>
  <c r="Z21" i="11" s="1"/>
  <c r="A22" i="11"/>
  <c r="A23" i="11"/>
  <c r="A24" i="11"/>
  <c r="G24" i="11" s="1"/>
  <c r="A25" i="11"/>
  <c r="N25" i="11" s="1"/>
  <c r="A26" i="11"/>
  <c r="A27" i="11"/>
  <c r="A28" i="11"/>
  <c r="E28" i="11" s="1"/>
  <c r="A29" i="11"/>
  <c r="M29" i="11" s="1"/>
  <c r="A30" i="11"/>
  <c r="A31" i="11"/>
  <c r="A32" i="11"/>
  <c r="I32" i="11" s="1"/>
  <c r="A33" i="11"/>
  <c r="N33" i="11" s="1"/>
  <c r="A34" i="11"/>
  <c r="A35" i="11"/>
  <c r="A36" i="11"/>
  <c r="G36" i="11" s="1"/>
  <c r="A37" i="11"/>
  <c r="A38" i="11"/>
  <c r="A39" i="11"/>
  <c r="A40" i="11"/>
  <c r="I40" i="11" s="1"/>
  <c r="A41" i="11"/>
  <c r="N41" i="11" s="1"/>
  <c r="A42" i="11"/>
  <c r="L42" i="11" s="1"/>
  <c r="A43" i="11"/>
  <c r="A44" i="11"/>
  <c r="J44" i="11" s="1"/>
  <c r="A45" i="11"/>
  <c r="O45" i="11" s="1"/>
  <c r="A46" i="11"/>
  <c r="A47" i="11"/>
  <c r="A48" i="11"/>
  <c r="K48" i="11" s="1"/>
  <c r="A49" i="11"/>
  <c r="N49" i="11" s="1"/>
  <c r="A50" i="11"/>
  <c r="A51" i="11"/>
  <c r="A52" i="11"/>
  <c r="J52" i="11" s="1"/>
  <c r="A53" i="11"/>
  <c r="O53" i="11" s="1"/>
  <c r="A54" i="11"/>
  <c r="A55" i="11"/>
  <c r="A56" i="11"/>
  <c r="D56" i="11" s="1"/>
  <c r="A57" i="11"/>
  <c r="N57" i="11" s="1"/>
  <c r="A58" i="11"/>
  <c r="A59" i="11"/>
  <c r="A60" i="11"/>
  <c r="E60" i="11" s="1"/>
  <c r="A61" i="11"/>
  <c r="O61" i="11" s="1"/>
  <c r="A62" i="11"/>
  <c r="A63" i="11"/>
  <c r="A64" i="11"/>
  <c r="F64" i="11" s="1"/>
  <c r="A65" i="11"/>
  <c r="N65" i="11" s="1"/>
  <c r="A66" i="11"/>
  <c r="A67" i="11"/>
  <c r="A68" i="11"/>
  <c r="G68" i="11" s="1"/>
  <c r="A69" i="11"/>
  <c r="Z69" i="11" s="1"/>
  <c r="A70" i="11"/>
  <c r="A71" i="11"/>
  <c r="A72" i="11"/>
  <c r="I72" i="11" s="1"/>
  <c r="A73" i="11"/>
  <c r="N73" i="11" s="1"/>
  <c r="A74" i="11"/>
  <c r="A75" i="11"/>
  <c r="A76" i="11"/>
  <c r="J76" i="11" s="1"/>
  <c r="A77" i="11"/>
  <c r="O77" i="11" s="1"/>
  <c r="A78" i="11"/>
  <c r="A79" i="11"/>
  <c r="A80" i="11"/>
  <c r="K80" i="11" s="1"/>
  <c r="A81" i="11"/>
  <c r="N81" i="11" s="1"/>
  <c r="A82" i="11"/>
  <c r="A83" i="11"/>
  <c r="A84" i="11"/>
  <c r="K84" i="11" s="1"/>
  <c r="A85" i="11"/>
  <c r="Z85" i="11" s="1"/>
  <c r="A86" i="11"/>
  <c r="A87" i="11"/>
  <c r="A88" i="11"/>
  <c r="D88" i="11" s="1"/>
  <c r="A89" i="11"/>
  <c r="N89" i="11" s="1"/>
  <c r="A90" i="11"/>
  <c r="A91" i="11"/>
  <c r="A92" i="11"/>
  <c r="H92" i="11" s="1"/>
  <c r="A93" i="11"/>
  <c r="O93" i="11" s="1"/>
  <c r="A94" i="11"/>
  <c r="A95" i="11"/>
  <c r="Z95" i="11" s="1"/>
  <c r="A96" i="11"/>
  <c r="F96" i="11" s="1"/>
  <c r="A97" i="11"/>
  <c r="N97" i="11" s="1"/>
  <c r="A98" i="11"/>
  <c r="A99" i="11"/>
  <c r="A100" i="11"/>
  <c r="J100" i="11" s="1"/>
  <c r="A101" i="11"/>
  <c r="O101" i="11" s="1"/>
  <c r="A102" i="11"/>
  <c r="A103" i="11"/>
  <c r="A104" i="11"/>
  <c r="I104" i="11" s="1"/>
  <c r="A105" i="11"/>
  <c r="Z105" i="11" s="1"/>
  <c r="A106" i="11"/>
  <c r="A107" i="11"/>
  <c r="A108" i="11"/>
  <c r="J108" i="11" s="1"/>
  <c r="A109" i="11"/>
  <c r="O109" i="11" s="1"/>
  <c r="A110" i="11"/>
  <c r="M110" i="11" s="1"/>
  <c r="A111" i="11"/>
  <c r="A112" i="11"/>
  <c r="K112" i="11" s="1"/>
  <c r="A113" i="11"/>
  <c r="N113" i="11" s="1"/>
  <c r="A114" i="11"/>
  <c r="A115" i="11"/>
  <c r="A116" i="11"/>
  <c r="C116" i="11" s="1"/>
  <c r="A117" i="11"/>
  <c r="O117" i="11" s="1"/>
  <c r="A118" i="11"/>
  <c r="A119" i="11"/>
  <c r="A120" i="11"/>
  <c r="K120" i="11" s="1"/>
  <c r="A121" i="11"/>
  <c r="N121" i="11" s="1"/>
  <c r="A122" i="11"/>
  <c r="A123" i="11"/>
  <c r="A124" i="11"/>
  <c r="E124" i="11" s="1"/>
  <c r="A125" i="11"/>
  <c r="O125" i="11" s="1"/>
  <c r="A126" i="11"/>
  <c r="A127" i="11"/>
  <c r="A128" i="11"/>
  <c r="F128" i="11" s="1"/>
  <c r="A129" i="11"/>
  <c r="N129" i="11" s="1"/>
  <c r="A130" i="11"/>
  <c r="A131" i="11"/>
  <c r="A132" i="11"/>
  <c r="F132" i="11" s="1"/>
  <c r="A133" i="11"/>
  <c r="O133" i="11" s="1"/>
  <c r="A134" i="11"/>
  <c r="A135" i="11"/>
  <c r="A136" i="11"/>
  <c r="I136" i="11" s="1"/>
  <c r="A137" i="11"/>
  <c r="A138" i="11"/>
  <c r="A139" i="11"/>
  <c r="A140" i="11"/>
  <c r="J140" i="11" s="1"/>
  <c r="A141" i="11"/>
  <c r="O141" i="11" s="1"/>
  <c r="A142" i="11"/>
  <c r="A143" i="11"/>
  <c r="A144" i="11"/>
  <c r="K144" i="11" s="1"/>
  <c r="A145" i="11"/>
  <c r="N145" i="11" s="1"/>
  <c r="A146" i="11"/>
  <c r="A147" i="11"/>
  <c r="A148" i="11"/>
  <c r="C148" i="11" s="1"/>
  <c r="A149" i="11"/>
  <c r="O149" i="11" s="1"/>
  <c r="A150" i="11"/>
  <c r="M150" i="11" s="1"/>
  <c r="A151" i="11"/>
  <c r="A152" i="11"/>
  <c r="G152" i="11" s="1"/>
  <c r="A153" i="11"/>
  <c r="Z153" i="11" s="1"/>
  <c r="A154" i="11"/>
  <c r="A155" i="11"/>
  <c r="A156" i="11"/>
  <c r="E156" i="11" s="1"/>
  <c r="A157" i="11"/>
  <c r="O157" i="11" s="1"/>
  <c r="A158" i="11"/>
  <c r="A159" i="11"/>
  <c r="A160" i="11"/>
  <c r="I160" i="11" s="1"/>
  <c r="A161" i="11"/>
  <c r="N161" i="11" s="1"/>
  <c r="A162" i="11"/>
  <c r="A163" i="11"/>
  <c r="A164" i="11"/>
  <c r="A165" i="11"/>
  <c r="O165" i="11" s="1"/>
  <c r="A166" i="11"/>
  <c r="A167" i="11"/>
  <c r="A168" i="11"/>
  <c r="A169" i="11"/>
  <c r="N169" i="11" s="1"/>
  <c r="A170" i="11"/>
  <c r="A171" i="11"/>
  <c r="A172" i="11"/>
  <c r="A173" i="11"/>
  <c r="O173" i="11" s="1"/>
  <c r="A174" i="11"/>
  <c r="A175" i="11"/>
  <c r="A176" i="11"/>
  <c r="A177" i="11"/>
  <c r="N177" i="11" s="1"/>
  <c r="A178" i="11"/>
  <c r="A179" i="11"/>
  <c r="A180" i="11"/>
  <c r="A181" i="11"/>
  <c r="O181" i="11" s="1"/>
  <c r="A182" i="11"/>
  <c r="A183" i="11"/>
  <c r="A184" i="11"/>
  <c r="A185" i="11"/>
  <c r="N185" i="11" s="1"/>
  <c r="A186" i="11"/>
  <c r="A187" i="11"/>
  <c r="A188" i="11"/>
  <c r="A189" i="11"/>
  <c r="O189" i="11" s="1"/>
  <c r="A190" i="11"/>
  <c r="A191" i="11"/>
  <c r="A192" i="11"/>
  <c r="A193" i="11"/>
  <c r="N193" i="11" s="1"/>
  <c r="A194" i="11"/>
  <c r="A195" i="11"/>
  <c r="A196" i="11"/>
  <c r="A197" i="11"/>
  <c r="O197" i="11" s="1"/>
  <c r="A198" i="11"/>
  <c r="M198" i="11" s="1"/>
  <c r="A199" i="11"/>
  <c r="A200" i="11"/>
  <c r="A4" i="11"/>
  <c r="A5" i="10"/>
  <c r="A6" i="10"/>
  <c r="E6" i="10" s="1"/>
  <c r="A7" i="10"/>
  <c r="A8" i="10"/>
  <c r="A9" i="10"/>
  <c r="A10" i="10"/>
  <c r="B10" i="10" s="1"/>
  <c r="A11" i="10"/>
  <c r="A12" i="10"/>
  <c r="A13" i="10"/>
  <c r="A14" i="10"/>
  <c r="B14" i="10" s="1"/>
  <c r="A15" i="10"/>
  <c r="A16" i="10"/>
  <c r="A17" i="10"/>
  <c r="A18" i="10"/>
  <c r="B18" i="10" s="1"/>
  <c r="A19" i="10"/>
  <c r="A20" i="10"/>
  <c r="A21" i="10"/>
  <c r="C21" i="10" s="1"/>
  <c r="A22" i="10"/>
  <c r="A23" i="10"/>
  <c r="B23" i="10" s="1"/>
  <c r="A24" i="10"/>
  <c r="A25" i="10"/>
  <c r="A26" i="10"/>
  <c r="D26" i="10" s="1"/>
  <c r="A27" i="10"/>
  <c r="A28" i="10"/>
  <c r="A29" i="10"/>
  <c r="C29" i="10" s="1"/>
  <c r="A30" i="10"/>
  <c r="D30" i="10" s="1"/>
  <c r="A31" i="10"/>
  <c r="B31" i="10" s="1"/>
  <c r="A32" i="10"/>
  <c r="A33" i="10"/>
  <c r="E33" i="10" s="1"/>
  <c r="A34" i="10"/>
  <c r="D34" i="10" s="1"/>
  <c r="A35" i="10"/>
  <c r="E35" i="10" s="1"/>
  <c r="A36" i="10"/>
  <c r="A37" i="10"/>
  <c r="C37" i="10" s="1"/>
  <c r="A38" i="10"/>
  <c r="A39" i="10"/>
  <c r="B39" i="10" s="1"/>
  <c r="A40" i="10"/>
  <c r="A41" i="10"/>
  <c r="A42" i="10"/>
  <c r="D42" i="10" s="1"/>
  <c r="A43" i="10"/>
  <c r="B43" i="10" s="1"/>
  <c r="A44" i="10"/>
  <c r="A45" i="10"/>
  <c r="E45" i="10" s="1"/>
  <c r="A46" i="10"/>
  <c r="D46" i="10" s="1"/>
  <c r="A47" i="10"/>
  <c r="A48" i="10"/>
  <c r="A49" i="10"/>
  <c r="E49" i="10" s="1"/>
  <c r="A50" i="10"/>
  <c r="D50" i="10" s="1"/>
  <c r="A51" i="10"/>
  <c r="E51" i="10" s="1"/>
  <c r="A52" i="10"/>
  <c r="A53" i="10"/>
  <c r="C53" i="10" s="1"/>
  <c r="A54" i="10"/>
  <c r="A55" i="10"/>
  <c r="B55" i="10" s="1"/>
  <c r="A56" i="10"/>
  <c r="A57" i="10"/>
  <c r="A58" i="10"/>
  <c r="D58" i="10" s="1"/>
  <c r="A59" i="10"/>
  <c r="B59" i="10" s="1"/>
  <c r="A60" i="10"/>
  <c r="A61" i="10"/>
  <c r="E61" i="10" s="1"/>
  <c r="A62" i="10"/>
  <c r="D62" i="10" s="1"/>
  <c r="A63" i="10"/>
  <c r="A64" i="10"/>
  <c r="A65" i="10"/>
  <c r="E65" i="10" s="1"/>
  <c r="A66" i="10"/>
  <c r="D66" i="10" s="1"/>
  <c r="A67" i="10"/>
  <c r="E67" i="10" s="1"/>
  <c r="A68" i="10"/>
  <c r="A69" i="10"/>
  <c r="C69" i="10" s="1"/>
  <c r="A70" i="10"/>
  <c r="A71" i="10"/>
  <c r="B71" i="10" s="1"/>
  <c r="A72" i="10"/>
  <c r="A73" i="10"/>
  <c r="A74" i="10"/>
  <c r="D74" i="10" s="1"/>
  <c r="A75" i="10"/>
  <c r="B75" i="10" s="1"/>
  <c r="A76" i="10"/>
  <c r="A77" i="10"/>
  <c r="E77" i="10" s="1"/>
  <c r="A78" i="10"/>
  <c r="D78" i="10" s="1"/>
  <c r="A79" i="10"/>
  <c r="A80" i="10"/>
  <c r="A81" i="10"/>
  <c r="E81" i="10" s="1"/>
  <c r="A82" i="10"/>
  <c r="D82" i="10" s="1"/>
  <c r="A83" i="10"/>
  <c r="E83" i="10" s="1"/>
  <c r="A84" i="10"/>
  <c r="A85" i="10"/>
  <c r="C85" i="10" s="1"/>
  <c r="A86" i="10"/>
  <c r="A87" i="10"/>
  <c r="B87" i="10" s="1"/>
  <c r="A88" i="10"/>
  <c r="A89" i="10"/>
  <c r="A90" i="10"/>
  <c r="D90" i="10" s="1"/>
  <c r="A91" i="10"/>
  <c r="A92" i="10"/>
  <c r="A93" i="10"/>
  <c r="E93" i="10" s="1"/>
  <c r="A94" i="10"/>
  <c r="D94" i="10" s="1"/>
  <c r="A95" i="10"/>
  <c r="A96" i="10"/>
  <c r="A97" i="10"/>
  <c r="E97" i="10" s="1"/>
  <c r="A98" i="10"/>
  <c r="D98" i="10" s="1"/>
  <c r="A99" i="10"/>
  <c r="E99" i="10" s="1"/>
  <c r="A100" i="10"/>
  <c r="A101" i="10"/>
  <c r="C101" i="10" s="1"/>
  <c r="A102" i="10"/>
  <c r="A103" i="10"/>
  <c r="B103" i="10" s="1"/>
  <c r="A104" i="10"/>
  <c r="A105" i="10"/>
  <c r="F105" i="10" s="1"/>
  <c r="A106" i="10"/>
  <c r="D106" i="10" s="1"/>
  <c r="A107" i="10"/>
  <c r="A108" i="10"/>
  <c r="A109" i="10"/>
  <c r="C109" i="10" s="1"/>
  <c r="A110" i="10"/>
  <c r="D110" i="10" s="1"/>
  <c r="A111" i="10"/>
  <c r="A112" i="10"/>
  <c r="A113" i="10"/>
  <c r="F113" i="10" s="1"/>
  <c r="A114" i="10"/>
  <c r="D114" i="10" s="1"/>
  <c r="A115" i="10"/>
  <c r="E115" i="10" s="1"/>
  <c r="A116" i="10"/>
  <c r="A117" i="10"/>
  <c r="C117" i="10" s="1"/>
  <c r="A118" i="10"/>
  <c r="A119" i="10"/>
  <c r="B119" i="10" s="1"/>
  <c r="A120" i="10"/>
  <c r="A121" i="10"/>
  <c r="F121" i="10" s="1"/>
  <c r="A122" i="10"/>
  <c r="D122" i="10" s="1"/>
  <c r="A123" i="10"/>
  <c r="A124" i="10"/>
  <c r="A125" i="10"/>
  <c r="C125" i="10" s="1"/>
  <c r="A126" i="10"/>
  <c r="D126" i="10" s="1"/>
  <c r="A127" i="10"/>
  <c r="A128" i="10"/>
  <c r="A129" i="10"/>
  <c r="F129" i="10" s="1"/>
  <c r="A130" i="10"/>
  <c r="D130" i="10" s="1"/>
  <c r="A131" i="10"/>
  <c r="E131" i="10" s="1"/>
  <c r="A132" i="10"/>
  <c r="A133" i="10"/>
  <c r="C133" i="10" s="1"/>
  <c r="A134" i="10"/>
  <c r="A135" i="10"/>
  <c r="B135" i="10" s="1"/>
  <c r="A136" i="10"/>
  <c r="A137" i="10"/>
  <c r="F137" i="10" s="1"/>
  <c r="A138" i="10"/>
  <c r="D138" i="10" s="1"/>
  <c r="A139" i="10"/>
  <c r="A140" i="10"/>
  <c r="A141" i="10"/>
  <c r="C141" i="10" s="1"/>
  <c r="A142" i="10"/>
  <c r="D142" i="10" s="1"/>
  <c r="A143" i="10"/>
  <c r="A144" i="10"/>
  <c r="A145" i="10"/>
  <c r="F145" i="10" s="1"/>
  <c r="A146" i="10"/>
  <c r="D146" i="10" s="1"/>
  <c r="A147" i="10"/>
  <c r="E147" i="10" s="1"/>
  <c r="A148" i="10"/>
  <c r="A149" i="10"/>
  <c r="C149" i="10" s="1"/>
  <c r="A150" i="10"/>
  <c r="A151" i="10"/>
  <c r="B151" i="10" s="1"/>
  <c r="A152" i="10"/>
  <c r="A153" i="10"/>
  <c r="F153" i="10" s="1"/>
  <c r="A154" i="10"/>
  <c r="D154" i="10" s="1"/>
  <c r="A155" i="10"/>
  <c r="A156" i="10"/>
  <c r="A157" i="10"/>
  <c r="C157" i="10" s="1"/>
  <c r="A158" i="10"/>
  <c r="D158" i="10" s="1"/>
  <c r="A159" i="10"/>
  <c r="A160" i="10"/>
  <c r="A161" i="10"/>
  <c r="F161" i="10" s="1"/>
  <c r="A162" i="10"/>
  <c r="D162" i="10" s="1"/>
  <c r="A163" i="10"/>
  <c r="E163" i="10" s="1"/>
  <c r="A164" i="10"/>
  <c r="A165" i="10"/>
  <c r="C165" i="10" s="1"/>
  <c r="A166" i="10"/>
  <c r="A167" i="10"/>
  <c r="B167" i="10" s="1"/>
  <c r="A168" i="10"/>
  <c r="A169" i="10"/>
  <c r="F169" i="10" s="1"/>
  <c r="A170" i="10"/>
  <c r="D170" i="10" s="1"/>
  <c r="A171" i="10"/>
  <c r="A172" i="10"/>
  <c r="A173" i="10"/>
  <c r="C173" i="10" s="1"/>
  <c r="A174" i="10"/>
  <c r="D174" i="10" s="1"/>
  <c r="A175" i="10"/>
  <c r="A176" i="10"/>
  <c r="A177" i="10"/>
  <c r="F177" i="10" s="1"/>
  <c r="A178" i="10"/>
  <c r="D178" i="10" s="1"/>
  <c r="A179" i="10"/>
  <c r="E179" i="10" s="1"/>
  <c r="A180" i="10"/>
  <c r="A181" i="10"/>
  <c r="C181" i="10" s="1"/>
  <c r="A182" i="10"/>
  <c r="A183" i="10"/>
  <c r="B183" i="10" s="1"/>
  <c r="A184" i="10"/>
  <c r="A185" i="10"/>
  <c r="F185" i="10" s="1"/>
  <c r="A186" i="10"/>
  <c r="D186" i="10" s="1"/>
  <c r="A187" i="10"/>
  <c r="A188" i="10"/>
  <c r="A189" i="10"/>
  <c r="C189" i="10" s="1"/>
  <c r="A190" i="10"/>
  <c r="D190" i="10" s="1"/>
  <c r="A191" i="10"/>
  <c r="A192" i="10"/>
  <c r="A193" i="10"/>
  <c r="F193" i="10" s="1"/>
  <c r="A194" i="10"/>
  <c r="D194" i="10" s="1"/>
  <c r="A195" i="10"/>
  <c r="E195" i="10" s="1"/>
  <c r="A196" i="10"/>
  <c r="A197" i="10"/>
  <c r="C197" i="10" s="1"/>
  <c r="A198" i="10"/>
  <c r="A199" i="10"/>
  <c r="B199" i="10" s="1"/>
  <c r="A200" i="10"/>
  <c r="A4" i="10"/>
  <c r="F4" i="10" s="1"/>
  <c r="A5" i="9"/>
  <c r="AJ5" i="9" s="1"/>
  <c r="A6" i="9"/>
  <c r="AL6" i="9" s="1"/>
  <c r="A7" i="9"/>
  <c r="A8" i="9"/>
  <c r="BE8" i="9" s="1"/>
  <c r="A9" i="9"/>
  <c r="AJ9" i="9" s="1"/>
  <c r="A10" i="9"/>
  <c r="AX10" i="9" s="1"/>
  <c r="A11" i="9"/>
  <c r="A12" i="9"/>
  <c r="AJ12" i="9" s="1"/>
  <c r="A13" i="9"/>
  <c r="AU13" i="9" s="1"/>
  <c r="A14" i="9"/>
  <c r="AY14" i="9" s="1"/>
  <c r="A15" i="9"/>
  <c r="A16" i="9"/>
  <c r="AR16" i="9" s="1"/>
  <c r="A17" i="9"/>
  <c r="AV17" i="9" s="1"/>
  <c r="A18" i="9"/>
  <c r="AJ18" i="9" s="1"/>
  <c r="A19" i="9"/>
  <c r="A20" i="9"/>
  <c r="BD20" i="9" s="1"/>
  <c r="A21" i="9"/>
  <c r="AJ21" i="9" s="1"/>
  <c r="A22" i="9"/>
  <c r="AL22" i="9" s="1"/>
  <c r="A23" i="9"/>
  <c r="A24" i="9"/>
  <c r="AT24" i="9" s="1"/>
  <c r="A25" i="9"/>
  <c r="BD25" i="9" s="1"/>
  <c r="A26" i="9"/>
  <c r="AG26" i="9" s="1"/>
  <c r="A27" i="9"/>
  <c r="A28" i="9"/>
  <c r="BF28" i="9" s="1"/>
  <c r="A29" i="9"/>
  <c r="BE29" i="9" s="1"/>
  <c r="A30" i="9"/>
  <c r="AN30" i="9" s="1"/>
  <c r="A31" i="9"/>
  <c r="A32" i="9"/>
  <c r="BB32" i="9" s="1"/>
  <c r="A33" i="9"/>
  <c r="AG33" i="9" s="1"/>
  <c r="A34" i="9"/>
  <c r="AZ34" i="9" s="1"/>
  <c r="A35" i="9"/>
  <c r="A36" i="9"/>
  <c r="AG36" i="9" s="1"/>
  <c r="A37" i="9"/>
  <c r="AW37" i="9" s="1"/>
  <c r="A38" i="9"/>
  <c r="AV38" i="9" s="1"/>
  <c r="A39" i="9"/>
  <c r="A40" i="9"/>
  <c r="AT40" i="9" s="1"/>
  <c r="A41" i="9"/>
  <c r="BD41" i="9" s="1"/>
  <c r="A42" i="9"/>
  <c r="AG42" i="9" s="1"/>
  <c r="A43" i="9"/>
  <c r="A44" i="9"/>
  <c r="BF44" i="9" s="1"/>
  <c r="A45" i="9"/>
  <c r="BE45" i="9" s="1"/>
  <c r="A46" i="9"/>
  <c r="AN46" i="9" s="1"/>
  <c r="A47" i="9"/>
  <c r="A48" i="9"/>
  <c r="BB48" i="9" s="1"/>
  <c r="A49" i="9"/>
  <c r="AG49" i="9" s="1"/>
  <c r="A50" i="9"/>
  <c r="AZ50" i="9" s="1"/>
  <c r="A51" i="9"/>
  <c r="A52" i="9"/>
  <c r="AG52" i="9" s="1"/>
  <c r="A53" i="9"/>
  <c r="AW53" i="9" s="1"/>
  <c r="A54" i="9"/>
  <c r="AV54" i="9" s="1"/>
  <c r="A55" i="9"/>
  <c r="A56" i="9"/>
  <c r="AT56" i="9" s="1"/>
  <c r="A57" i="9"/>
  <c r="BD57" i="9" s="1"/>
  <c r="A58" i="9"/>
  <c r="AG58" i="9" s="1"/>
  <c r="A59" i="9"/>
  <c r="A60" i="9"/>
  <c r="BF60" i="9" s="1"/>
  <c r="A61" i="9"/>
  <c r="BE61" i="9" s="1"/>
  <c r="A62" i="9"/>
  <c r="AN62" i="9" s="1"/>
  <c r="A63" i="9"/>
  <c r="A64" i="9"/>
  <c r="BB64" i="9" s="1"/>
  <c r="A65" i="9"/>
  <c r="AG65" i="9" s="1"/>
  <c r="A66" i="9"/>
  <c r="AZ66" i="9" s="1"/>
  <c r="A67" i="9"/>
  <c r="A68" i="9"/>
  <c r="AG68" i="9" s="1"/>
  <c r="A69" i="9"/>
  <c r="AW69" i="9" s="1"/>
  <c r="A70" i="9"/>
  <c r="AV70" i="9" s="1"/>
  <c r="A71" i="9"/>
  <c r="A72" i="9"/>
  <c r="AT72" i="9" s="1"/>
  <c r="A73" i="9"/>
  <c r="BD73" i="9" s="1"/>
  <c r="A74" i="9"/>
  <c r="AG74" i="9" s="1"/>
  <c r="A75" i="9"/>
  <c r="A76" i="9"/>
  <c r="BF76" i="9" s="1"/>
  <c r="A77" i="9"/>
  <c r="BE77" i="9" s="1"/>
  <c r="A78" i="9"/>
  <c r="AN78" i="9" s="1"/>
  <c r="A79" i="9"/>
  <c r="A80" i="9"/>
  <c r="BB80" i="9" s="1"/>
  <c r="A81" i="9"/>
  <c r="AG81" i="9" s="1"/>
  <c r="A82" i="9"/>
  <c r="AZ82" i="9" s="1"/>
  <c r="A83" i="9"/>
  <c r="A84" i="9"/>
  <c r="AG84" i="9" s="1"/>
  <c r="A85" i="9"/>
  <c r="AW85" i="9" s="1"/>
  <c r="A86" i="9"/>
  <c r="AV86" i="9" s="1"/>
  <c r="A87" i="9"/>
  <c r="A88" i="9"/>
  <c r="AT88" i="9" s="1"/>
  <c r="A89" i="9"/>
  <c r="BD89" i="9" s="1"/>
  <c r="A90" i="9"/>
  <c r="AG90" i="9" s="1"/>
  <c r="A91" i="9"/>
  <c r="A92" i="9"/>
  <c r="BF92" i="9" s="1"/>
  <c r="A93" i="9"/>
  <c r="BE93" i="9" s="1"/>
  <c r="A94" i="9"/>
  <c r="AN94" i="9" s="1"/>
  <c r="A95" i="9"/>
  <c r="A96" i="9"/>
  <c r="BB96" i="9" s="1"/>
  <c r="A97" i="9"/>
  <c r="AG97" i="9" s="1"/>
  <c r="A98" i="9"/>
  <c r="AZ98" i="9" s="1"/>
  <c r="A99" i="9"/>
  <c r="A100" i="9"/>
  <c r="AG100" i="9" s="1"/>
  <c r="A101" i="9"/>
  <c r="AW101" i="9" s="1"/>
  <c r="A102" i="9"/>
  <c r="AV102" i="9" s="1"/>
  <c r="A103" i="9"/>
  <c r="A104" i="9"/>
  <c r="AT104" i="9" s="1"/>
  <c r="A105" i="9"/>
  <c r="BD105" i="9" s="1"/>
  <c r="A106" i="9"/>
  <c r="AG106" i="9" s="1"/>
  <c r="A107" i="9"/>
  <c r="A108" i="9"/>
  <c r="BF108" i="9" s="1"/>
  <c r="A109" i="9"/>
  <c r="BE109" i="9" s="1"/>
  <c r="A110" i="9"/>
  <c r="AN110" i="9" s="1"/>
  <c r="A111" i="9"/>
  <c r="A112" i="9"/>
  <c r="BB112" i="9" s="1"/>
  <c r="A113" i="9"/>
  <c r="AG113" i="9" s="1"/>
  <c r="A114" i="9"/>
  <c r="AZ114" i="9" s="1"/>
  <c r="A115" i="9"/>
  <c r="A116" i="9"/>
  <c r="AG116" i="9" s="1"/>
  <c r="A117" i="9"/>
  <c r="AW117" i="9" s="1"/>
  <c r="A118" i="9"/>
  <c r="AV118" i="9" s="1"/>
  <c r="A119" i="9"/>
  <c r="A120" i="9"/>
  <c r="AT120" i="9" s="1"/>
  <c r="A121" i="9"/>
  <c r="BD121" i="9" s="1"/>
  <c r="A122" i="9"/>
  <c r="AG122" i="9" s="1"/>
  <c r="A123" i="9"/>
  <c r="A124" i="9"/>
  <c r="BF124" i="9" s="1"/>
  <c r="A125" i="9"/>
  <c r="BE125" i="9" s="1"/>
  <c r="A126" i="9"/>
  <c r="AN126" i="9" s="1"/>
  <c r="A127" i="9"/>
  <c r="A128" i="9"/>
  <c r="BB128" i="9" s="1"/>
  <c r="A129" i="9"/>
  <c r="AG129" i="9" s="1"/>
  <c r="A130" i="9"/>
  <c r="AZ130" i="9" s="1"/>
  <c r="A131" i="9"/>
  <c r="A132" i="9"/>
  <c r="AG132" i="9" s="1"/>
  <c r="A133" i="9"/>
  <c r="AW133" i="9" s="1"/>
  <c r="A134" i="9"/>
  <c r="AV134" i="9" s="1"/>
  <c r="A135" i="9"/>
  <c r="A136" i="9"/>
  <c r="AT136" i="9" s="1"/>
  <c r="A137" i="9"/>
  <c r="BD137" i="9" s="1"/>
  <c r="A138" i="9"/>
  <c r="AG138" i="9" s="1"/>
  <c r="A139" i="9"/>
  <c r="A140" i="9"/>
  <c r="BF140" i="9" s="1"/>
  <c r="A141" i="9"/>
  <c r="BE141" i="9" s="1"/>
  <c r="A142" i="9"/>
  <c r="AN142" i="9" s="1"/>
  <c r="A143" i="9"/>
  <c r="A144" i="9"/>
  <c r="BB144" i="9" s="1"/>
  <c r="A145" i="9"/>
  <c r="AG145" i="9" s="1"/>
  <c r="A146" i="9"/>
  <c r="AZ146" i="9" s="1"/>
  <c r="A147" i="9"/>
  <c r="A148" i="9"/>
  <c r="AG148" i="9" s="1"/>
  <c r="A149" i="9"/>
  <c r="AW149" i="9" s="1"/>
  <c r="A150" i="9"/>
  <c r="AV150" i="9" s="1"/>
  <c r="A151" i="9"/>
  <c r="A152" i="9"/>
  <c r="AT152" i="9" s="1"/>
  <c r="A153" i="9"/>
  <c r="BD153" i="9" s="1"/>
  <c r="A154" i="9"/>
  <c r="AG154" i="9" s="1"/>
  <c r="A155" i="9"/>
  <c r="A156" i="9"/>
  <c r="BF156" i="9" s="1"/>
  <c r="A157" i="9"/>
  <c r="BE157" i="9" s="1"/>
  <c r="A158" i="9"/>
  <c r="AN158" i="9" s="1"/>
  <c r="A159" i="9"/>
  <c r="A160" i="9"/>
  <c r="BB160" i="9" s="1"/>
  <c r="A161" i="9"/>
  <c r="AG161" i="9" s="1"/>
  <c r="A162" i="9"/>
  <c r="AZ162" i="9" s="1"/>
  <c r="A163" i="9"/>
  <c r="A164" i="9"/>
  <c r="AG164" i="9" s="1"/>
  <c r="A165" i="9"/>
  <c r="AW165" i="9" s="1"/>
  <c r="A166" i="9"/>
  <c r="AV166" i="9" s="1"/>
  <c r="A167" i="9"/>
  <c r="A168" i="9"/>
  <c r="AT168" i="9" s="1"/>
  <c r="A169" i="9"/>
  <c r="BD169" i="9" s="1"/>
  <c r="A170" i="9"/>
  <c r="AG170" i="9" s="1"/>
  <c r="A171" i="9"/>
  <c r="A172" i="9"/>
  <c r="BF172" i="9" s="1"/>
  <c r="A173" i="9"/>
  <c r="BE173" i="9" s="1"/>
  <c r="A174" i="9"/>
  <c r="AN174" i="9" s="1"/>
  <c r="A175" i="9"/>
  <c r="A176" i="9"/>
  <c r="BB176" i="9" s="1"/>
  <c r="A177" i="9"/>
  <c r="AK177" i="9" s="1"/>
  <c r="A178" i="9"/>
  <c r="AZ178" i="9" s="1"/>
  <c r="A179" i="9"/>
  <c r="A180" i="9"/>
  <c r="AK180" i="9" s="1"/>
  <c r="A181" i="9"/>
  <c r="AW181" i="9" s="1"/>
  <c r="A182" i="9"/>
  <c r="AV182" i="9" s="1"/>
  <c r="A183" i="9"/>
  <c r="A184" i="9"/>
  <c r="AT184" i="9" s="1"/>
  <c r="A185" i="9"/>
  <c r="BD185" i="9" s="1"/>
  <c r="A186" i="9"/>
  <c r="AK186" i="9" s="1"/>
  <c r="A187" i="9"/>
  <c r="A188" i="9"/>
  <c r="BF188" i="9" s="1"/>
  <c r="A189" i="9"/>
  <c r="BE189" i="9" s="1"/>
  <c r="A190" i="9"/>
  <c r="AN190" i="9" s="1"/>
  <c r="A191" i="9"/>
  <c r="A192" i="9"/>
  <c r="BB192" i="9" s="1"/>
  <c r="A193" i="9"/>
  <c r="AK193" i="9" s="1"/>
  <c r="A194" i="9"/>
  <c r="AZ194" i="9" s="1"/>
  <c r="A195" i="9"/>
  <c r="A196" i="9"/>
  <c r="AK196" i="9" s="1"/>
  <c r="A197" i="9"/>
  <c r="AW197" i="9" s="1"/>
  <c r="A198" i="9"/>
  <c r="AV198" i="9" s="1"/>
  <c r="A199" i="9"/>
  <c r="A200" i="9"/>
  <c r="AT200" i="9" s="1"/>
  <c r="A4" i="9"/>
  <c r="BD4" i="9" s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4" i="8"/>
  <c r="AT54" i="3"/>
  <c r="P54" i="3"/>
  <c r="V54" i="3"/>
  <c r="AB54" i="3"/>
  <c r="AH54" i="3"/>
  <c r="AQ54" i="3"/>
  <c r="BF54" i="3"/>
  <c r="G54" i="3"/>
  <c r="AN54" i="3"/>
  <c r="AZ54" i="3"/>
  <c r="BD19" i="12"/>
  <c r="Q19" i="12"/>
  <c r="X19" i="12"/>
  <c r="B19" i="12"/>
  <c r="AA19" i="12"/>
  <c r="AR19" i="12"/>
  <c r="E19" i="12"/>
  <c r="L19" i="12"/>
  <c r="AU19" i="12"/>
  <c r="R19" i="12"/>
  <c r="BB19" i="12"/>
  <c r="AI19" i="12"/>
  <c r="AD19" i="12"/>
  <c r="BE19" i="12"/>
  <c r="AM19" i="12"/>
  <c r="AS19" i="12"/>
  <c r="C19" i="12"/>
  <c r="I19" i="12"/>
  <c r="W19" i="12"/>
  <c r="H19" i="12"/>
  <c r="U19" i="12"/>
  <c r="AX19" i="12"/>
  <c r="K19" i="12"/>
  <c r="F19" i="12"/>
  <c r="BA19" i="12"/>
  <c r="AG19" i="12"/>
  <c r="AL19" i="12"/>
  <c r="O19" i="12"/>
  <c r="AO19" i="12"/>
  <c r="AV19" i="12"/>
  <c r="AY19" i="12"/>
  <c r="AC19" i="12"/>
  <c r="N19" i="12"/>
  <c r="AF19" i="12"/>
  <c r="Z19" i="12"/>
  <c r="T19" i="12"/>
  <c r="AJ19" i="12"/>
  <c r="AP19" i="12"/>
  <c r="J54" i="3"/>
  <c r="D54" i="3"/>
  <c r="S54" i="3"/>
  <c r="Y54" i="3"/>
  <c r="AE54" i="3"/>
  <c r="AK54" i="3"/>
  <c r="AW54" i="3"/>
  <c r="M54" i="3"/>
  <c r="BC54" i="3"/>
  <c r="AT17" i="12" l="1"/>
  <c r="AH17" i="12"/>
  <c r="V17" i="12"/>
  <c r="J17" i="12"/>
  <c r="AZ13" i="12"/>
  <c r="AN13" i="12"/>
  <c r="AB13" i="12"/>
  <c r="P13" i="12"/>
  <c r="D13" i="12"/>
  <c r="AZ5" i="12"/>
  <c r="AN5" i="12"/>
  <c r="AB5" i="12"/>
  <c r="P5" i="12"/>
  <c r="D5" i="12"/>
  <c r="AK17" i="12"/>
  <c r="M17" i="12"/>
  <c r="AW9" i="12"/>
  <c r="Y9" i="12"/>
  <c r="AZ17" i="12"/>
  <c r="AN17" i="12"/>
  <c r="AB17" i="12"/>
  <c r="P17" i="12"/>
  <c r="D17" i="12"/>
  <c r="AQ15" i="12"/>
  <c r="AE15" i="12"/>
  <c r="S15" i="12"/>
  <c r="G15" i="12"/>
  <c r="AT13" i="12"/>
  <c r="AH13" i="12"/>
  <c r="V13" i="12"/>
  <c r="J13" i="12"/>
  <c r="AW11" i="12"/>
  <c r="AK11" i="12"/>
  <c r="Y11" i="12"/>
  <c r="M11" i="12"/>
  <c r="AQ7" i="12"/>
  <c r="AE7" i="12"/>
  <c r="S7" i="12"/>
  <c r="G7" i="12"/>
  <c r="AT5" i="12"/>
  <c r="AH5" i="12"/>
  <c r="V5" i="12"/>
  <c r="J5" i="12"/>
  <c r="BC17" i="12"/>
  <c r="AE17" i="12"/>
  <c r="G17" i="12"/>
  <c r="AK13" i="12"/>
  <c r="M13" i="12"/>
  <c r="BC9" i="12"/>
  <c r="AE9" i="12"/>
  <c r="G9" i="12"/>
  <c r="AK5" i="12"/>
  <c r="M5" i="12"/>
  <c r="D12" i="12"/>
  <c r="V18" i="12"/>
  <c r="AT18" i="12"/>
  <c r="V16" i="12"/>
  <c r="AT16" i="12"/>
  <c r="V14" i="12"/>
  <c r="AT14" i="12"/>
  <c r="V12" i="12"/>
  <c r="AT12" i="12"/>
  <c r="V10" i="12"/>
  <c r="AT10" i="12"/>
  <c r="V8" i="12"/>
  <c r="AT8" i="12"/>
  <c r="V6" i="12"/>
  <c r="AT6" i="12"/>
  <c r="BF13" i="12"/>
  <c r="AW15" i="12"/>
  <c r="AK15" i="12"/>
  <c r="Y15" i="12"/>
  <c r="M15" i="12"/>
  <c r="AQ11" i="12"/>
  <c r="AE11" i="12"/>
  <c r="S11" i="12"/>
  <c r="G11" i="12"/>
  <c r="AT9" i="12"/>
  <c r="AH9" i="12"/>
  <c r="V9" i="12"/>
  <c r="J9" i="12"/>
  <c r="AW7" i="12"/>
  <c r="AK7" i="12"/>
  <c r="Y7" i="12"/>
  <c r="M7" i="12"/>
  <c r="AW17" i="12"/>
  <c r="Y17" i="12"/>
  <c r="AK9" i="12"/>
  <c r="M9" i="12"/>
  <c r="BF9" i="12"/>
  <c r="Y14" i="12"/>
  <c r="BF5" i="12"/>
  <c r="BF17" i="12"/>
  <c r="M16" i="12"/>
  <c r="M8" i="12"/>
  <c r="Y18" i="12"/>
  <c r="D18" i="12"/>
  <c r="AB18" i="12"/>
  <c r="AZ18" i="12"/>
  <c r="S18" i="12"/>
  <c r="AQ18" i="12"/>
  <c r="AK16" i="12"/>
  <c r="D16" i="12"/>
  <c r="AB16" i="12"/>
  <c r="AZ16" i="12"/>
  <c r="P14" i="12"/>
  <c r="AN14" i="12"/>
  <c r="G14" i="12"/>
  <c r="AE14" i="12"/>
  <c r="BC14" i="12"/>
  <c r="Y12" i="12"/>
  <c r="AW12" i="12"/>
  <c r="P12" i="12"/>
  <c r="AN12" i="12"/>
  <c r="D10" i="12"/>
  <c r="AB10" i="12"/>
  <c r="AZ10" i="12"/>
  <c r="S10" i="12"/>
  <c r="AQ10" i="12"/>
  <c r="AK8" i="12"/>
  <c r="D8" i="12"/>
  <c r="AB8" i="12"/>
  <c r="AZ8" i="12"/>
  <c r="P6" i="12"/>
  <c r="AN6" i="12"/>
  <c r="G6" i="12"/>
  <c r="AE6" i="12"/>
  <c r="BC6" i="12"/>
  <c r="Y4" i="12"/>
  <c r="AW4" i="12"/>
  <c r="P4" i="12"/>
  <c r="AN4" i="12"/>
  <c r="AW18" i="12"/>
  <c r="S16" i="12"/>
  <c r="AQ16" i="12"/>
  <c r="M14" i="12"/>
  <c r="AK14" i="12"/>
  <c r="G12" i="12"/>
  <c r="AE12" i="12"/>
  <c r="BC12" i="12"/>
  <c r="Y10" i="12"/>
  <c r="AW10" i="12"/>
  <c r="S8" i="12"/>
  <c r="AQ8" i="12"/>
  <c r="M6" i="12"/>
  <c r="AK6" i="12"/>
  <c r="G4" i="12"/>
  <c r="AE4" i="12"/>
  <c r="BC4" i="12"/>
  <c r="V4" i="12"/>
  <c r="AT4" i="12"/>
  <c r="P18" i="12"/>
  <c r="AN18" i="12"/>
  <c r="G18" i="12"/>
  <c r="AE18" i="12"/>
  <c r="BC18" i="12"/>
  <c r="Y16" i="12"/>
  <c r="AW16" i="12"/>
  <c r="P16" i="12"/>
  <c r="AN16" i="12"/>
  <c r="D14" i="12"/>
  <c r="AB14" i="12"/>
  <c r="AZ14" i="12"/>
  <c r="S14" i="12"/>
  <c r="AQ14" i="12"/>
  <c r="M12" i="12"/>
  <c r="AK12" i="12"/>
  <c r="AB12" i="12"/>
  <c r="AZ12" i="12"/>
  <c r="P10" i="12"/>
  <c r="AN10" i="12"/>
  <c r="G10" i="12"/>
  <c r="AE10" i="12"/>
  <c r="BC10" i="12"/>
  <c r="Y8" i="12"/>
  <c r="AW8" i="12"/>
  <c r="P8" i="12"/>
  <c r="AN8" i="12"/>
  <c r="D6" i="12"/>
  <c r="AB6" i="12"/>
  <c r="AZ6" i="12"/>
  <c r="S6" i="12"/>
  <c r="AQ6" i="12"/>
  <c r="M4" i="12"/>
  <c r="AK4" i="12"/>
  <c r="D4" i="12"/>
  <c r="AB4" i="12"/>
  <c r="AZ4" i="12"/>
  <c r="M18" i="12"/>
  <c r="AK18" i="12"/>
  <c r="G16" i="12"/>
  <c r="AE16" i="12"/>
  <c r="BC16" i="12"/>
  <c r="AW14" i="12"/>
  <c r="S12" i="12"/>
  <c r="AQ12" i="12"/>
  <c r="M10" i="12"/>
  <c r="AK10" i="12"/>
  <c r="G8" i="12"/>
  <c r="AE8" i="12"/>
  <c r="BC8" i="12"/>
  <c r="Y6" i="12"/>
  <c r="AW6" i="12"/>
  <c r="S4" i="12"/>
  <c r="AQ4" i="12"/>
  <c r="J4" i="12"/>
  <c r="AH4" i="12"/>
  <c r="BF4" i="12"/>
  <c r="C93" i="10"/>
  <c r="C77" i="10"/>
  <c r="C61" i="10"/>
  <c r="C45" i="10"/>
  <c r="F77" i="10"/>
  <c r="F45" i="10"/>
  <c r="H199" i="10"/>
  <c r="C199" i="10"/>
  <c r="E199" i="10"/>
  <c r="H195" i="10"/>
  <c r="F195" i="10"/>
  <c r="B195" i="10"/>
  <c r="H191" i="10"/>
  <c r="C191" i="10"/>
  <c r="E191" i="10"/>
  <c r="H187" i="10"/>
  <c r="F187" i="10"/>
  <c r="B187" i="10"/>
  <c r="H183" i="10"/>
  <c r="C183" i="10"/>
  <c r="E183" i="10"/>
  <c r="H179" i="10"/>
  <c r="F179" i="10"/>
  <c r="B179" i="10"/>
  <c r="H175" i="10"/>
  <c r="C175" i="10"/>
  <c r="E175" i="10"/>
  <c r="H171" i="10"/>
  <c r="F171" i="10"/>
  <c r="B171" i="10"/>
  <c r="H167" i="10"/>
  <c r="C167" i="10"/>
  <c r="E167" i="10"/>
  <c r="H163" i="10"/>
  <c r="F163" i="10"/>
  <c r="B163" i="10"/>
  <c r="H159" i="10"/>
  <c r="C159" i="10"/>
  <c r="E159" i="10"/>
  <c r="H155" i="10"/>
  <c r="F155" i="10"/>
  <c r="B155" i="10"/>
  <c r="H151" i="10"/>
  <c r="C151" i="10"/>
  <c r="E151" i="10"/>
  <c r="H147" i="10"/>
  <c r="F147" i="10"/>
  <c r="B147" i="10"/>
  <c r="H143" i="10"/>
  <c r="C143" i="10"/>
  <c r="E143" i="10"/>
  <c r="H139" i="10"/>
  <c r="F139" i="10"/>
  <c r="B139" i="10"/>
  <c r="H135" i="10"/>
  <c r="C135" i="10"/>
  <c r="E135" i="10"/>
  <c r="H131" i="10"/>
  <c r="F131" i="10"/>
  <c r="B131" i="10"/>
  <c r="H127" i="10"/>
  <c r="C127" i="10"/>
  <c r="E127" i="10"/>
  <c r="H123" i="10"/>
  <c r="F123" i="10"/>
  <c r="B123" i="10"/>
  <c r="H119" i="10"/>
  <c r="C119" i="10"/>
  <c r="E119" i="10"/>
  <c r="H115" i="10"/>
  <c r="F115" i="10"/>
  <c r="B115" i="10"/>
  <c r="H111" i="10"/>
  <c r="C111" i="10"/>
  <c r="E111" i="10"/>
  <c r="H107" i="10"/>
  <c r="F107" i="10"/>
  <c r="B107" i="10"/>
  <c r="H103" i="10"/>
  <c r="C103" i="10"/>
  <c r="E103" i="10"/>
  <c r="H99" i="10"/>
  <c r="F99" i="10"/>
  <c r="B99" i="10"/>
  <c r="H95" i="10"/>
  <c r="F95" i="10"/>
  <c r="C95" i="10"/>
  <c r="E95" i="10"/>
  <c r="H91" i="10"/>
  <c r="B91" i="10"/>
  <c r="H87" i="10"/>
  <c r="F87" i="10"/>
  <c r="C87" i="10"/>
  <c r="E87" i="10"/>
  <c r="H83" i="10"/>
  <c r="F83" i="10"/>
  <c r="B83" i="10"/>
  <c r="F79" i="10"/>
  <c r="C79" i="10"/>
  <c r="E79" i="10"/>
  <c r="F71" i="10"/>
  <c r="C71" i="10"/>
  <c r="E71" i="10"/>
  <c r="F67" i="10"/>
  <c r="B67" i="10"/>
  <c r="F63" i="10"/>
  <c r="C63" i="10"/>
  <c r="E63" i="10"/>
  <c r="F55" i="10"/>
  <c r="C55" i="10"/>
  <c r="E55" i="10"/>
  <c r="F51" i="10"/>
  <c r="B51" i="10"/>
  <c r="F47" i="10"/>
  <c r="C47" i="10"/>
  <c r="E47" i="10"/>
  <c r="F39" i="10"/>
  <c r="C39" i="10"/>
  <c r="E39" i="10"/>
  <c r="F35" i="10"/>
  <c r="B35" i="10"/>
  <c r="F31" i="10"/>
  <c r="C31" i="10"/>
  <c r="E31" i="10"/>
  <c r="F27" i="10"/>
  <c r="B27" i="10"/>
  <c r="F23" i="10"/>
  <c r="C23" i="10"/>
  <c r="E23" i="10"/>
  <c r="B197" i="10"/>
  <c r="B181" i="10"/>
  <c r="B165" i="10"/>
  <c r="B149" i="10"/>
  <c r="B133" i="10"/>
  <c r="B117" i="10"/>
  <c r="B101" i="10"/>
  <c r="B85" i="10"/>
  <c r="B69" i="10"/>
  <c r="B53" i="10"/>
  <c r="B37" i="10"/>
  <c r="B21" i="10"/>
  <c r="C187" i="10"/>
  <c r="C171" i="10"/>
  <c r="C155" i="10"/>
  <c r="C139" i="10"/>
  <c r="C123" i="10"/>
  <c r="C107" i="10"/>
  <c r="C91" i="10"/>
  <c r="C75" i="10"/>
  <c r="C59" i="10"/>
  <c r="C43" i="10"/>
  <c r="C27" i="10"/>
  <c r="E193" i="10"/>
  <c r="E177" i="10"/>
  <c r="E161" i="10"/>
  <c r="E145" i="10"/>
  <c r="E129" i="10"/>
  <c r="E113" i="10"/>
  <c r="F199" i="10"/>
  <c r="F183" i="10"/>
  <c r="F167" i="10"/>
  <c r="F151" i="10"/>
  <c r="F135" i="10"/>
  <c r="F119" i="10"/>
  <c r="F103" i="10"/>
  <c r="F75" i="10"/>
  <c r="F43" i="10"/>
  <c r="B191" i="10"/>
  <c r="B175" i="10"/>
  <c r="B159" i="10"/>
  <c r="B143" i="10"/>
  <c r="B127" i="10"/>
  <c r="B111" i="10"/>
  <c r="B95" i="10"/>
  <c r="B79" i="10"/>
  <c r="B63" i="10"/>
  <c r="B47" i="10"/>
  <c r="E187" i="10"/>
  <c r="E171" i="10"/>
  <c r="E155" i="10"/>
  <c r="E139" i="10"/>
  <c r="E123" i="10"/>
  <c r="E107" i="10"/>
  <c r="E91" i="10"/>
  <c r="E75" i="10"/>
  <c r="E59" i="10"/>
  <c r="E43" i="10"/>
  <c r="E27" i="10"/>
  <c r="F93" i="10"/>
  <c r="F61" i="10"/>
  <c r="B4" i="10"/>
  <c r="C4" i="10"/>
  <c r="E197" i="10"/>
  <c r="F197" i="10"/>
  <c r="B193" i="10"/>
  <c r="C193" i="10"/>
  <c r="E189" i="10"/>
  <c r="F189" i="10"/>
  <c r="B185" i="10"/>
  <c r="C185" i="10"/>
  <c r="E181" i="10"/>
  <c r="F181" i="10"/>
  <c r="B177" i="10"/>
  <c r="C177" i="10"/>
  <c r="E173" i="10"/>
  <c r="F173" i="10"/>
  <c r="B169" i="10"/>
  <c r="C169" i="10"/>
  <c r="E165" i="10"/>
  <c r="F165" i="10"/>
  <c r="B161" i="10"/>
  <c r="C161" i="10"/>
  <c r="E157" i="10"/>
  <c r="F157" i="10"/>
  <c r="B153" i="10"/>
  <c r="C153" i="10"/>
  <c r="E149" i="10"/>
  <c r="F149" i="10"/>
  <c r="B145" i="10"/>
  <c r="C145" i="10"/>
  <c r="E141" i="10"/>
  <c r="F141" i="10"/>
  <c r="B137" i="10"/>
  <c r="C137" i="10"/>
  <c r="E133" i="10"/>
  <c r="F133" i="10"/>
  <c r="B129" i="10"/>
  <c r="C129" i="10"/>
  <c r="E125" i="10"/>
  <c r="F125" i="10"/>
  <c r="B121" i="10"/>
  <c r="C121" i="10"/>
  <c r="E117" i="10"/>
  <c r="F117" i="10"/>
  <c r="B113" i="10"/>
  <c r="C113" i="10"/>
  <c r="E109" i="10"/>
  <c r="F109" i="10"/>
  <c r="B105" i="10"/>
  <c r="C105" i="10"/>
  <c r="E101" i="10"/>
  <c r="F101" i="10"/>
  <c r="F97" i="10"/>
  <c r="B97" i="10"/>
  <c r="C97" i="10"/>
  <c r="F89" i="10"/>
  <c r="B89" i="10"/>
  <c r="C89" i="10"/>
  <c r="E85" i="10"/>
  <c r="F85" i="10"/>
  <c r="F81" i="10"/>
  <c r="B81" i="10"/>
  <c r="C81" i="10"/>
  <c r="F73" i="10"/>
  <c r="B73" i="10"/>
  <c r="C73" i="10"/>
  <c r="E69" i="10"/>
  <c r="F69" i="10"/>
  <c r="F65" i="10"/>
  <c r="B65" i="10"/>
  <c r="C65" i="10"/>
  <c r="F57" i="10"/>
  <c r="B57" i="10"/>
  <c r="C57" i="10"/>
  <c r="E53" i="10"/>
  <c r="F53" i="10"/>
  <c r="F49" i="10"/>
  <c r="B49" i="10"/>
  <c r="C49" i="10"/>
  <c r="F41" i="10"/>
  <c r="B41" i="10"/>
  <c r="C41" i="10"/>
  <c r="F37" i="10"/>
  <c r="E37" i="10"/>
  <c r="B33" i="10"/>
  <c r="F33" i="10"/>
  <c r="C33" i="10"/>
  <c r="F29" i="10"/>
  <c r="E29" i="10"/>
  <c r="F25" i="10"/>
  <c r="B25" i="10"/>
  <c r="C25" i="10"/>
  <c r="F21" i="10"/>
  <c r="E21" i="10"/>
  <c r="B189" i="10"/>
  <c r="B173" i="10"/>
  <c r="B157" i="10"/>
  <c r="B141" i="10"/>
  <c r="B125" i="10"/>
  <c r="B109" i="10"/>
  <c r="B93" i="10"/>
  <c r="B77" i="10"/>
  <c r="B61" i="10"/>
  <c r="B45" i="10"/>
  <c r="B29" i="10"/>
  <c r="C195" i="10"/>
  <c r="C179" i="10"/>
  <c r="C163" i="10"/>
  <c r="C147" i="10"/>
  <c r="C131" i="10"/>
  <c r="C115" i="10"/>
  <c r="C99" i="10"/>
  <c r="C83" i="10"/>
  <c r="C67" i="10"/>
  <c r="C51" i="10"/>
  <c r="C35" i="10"/>
  <c r="E4" i="10"/>
  <c r="G4" i="10" s="1"/>
  <c r="E185" i="10"/>
  <c r="E169" i="10"/>
  <c r="E153" i="10"/>
  <c r="E137" i="10"/>
  <c r="E121" i="10"/>
  <c r="E105" i="10"/>
  <c r="E89" i="10"/>
  <c r="E73" i="10"/>
  <c r="E57" i="10"/>
  <c r="E41" i="10"/>
  <c r="E25" i="10"/>
  <c r="F191" i="10"/>
  <c r="F175" i="10"/>
  <c r="F159" i="10"/>
  <c r="F143" i="10"/>
  <c r="F127" i="10"/>
  <c r="F111" i="10"/>
  <c r="F91" i="10"/>
  <c r="F59" i="10"/>
  <c r="I200" i="11"/>
  <c r="K200" i="11"/>
  <c r="C200" i="11"/>
  <c r="G200" i="11"/>
  <c r="H200" i="11"/>
  <c r="D200" i="11"/>
  <c r="L196" i="11"/>
  <c r="K196" i="11"/>
  <c r="B196" i="11"/>
  <c r="G196" i="11"/>
  <c r="J196" i="11"/>
  <c r="F196" i="11"/>
  <c r="C196" i="11"/>
  <c r="K192" i="11"/>
  <c r="J192" i="11"/>
  <c r="I192" i="11"/>
  <c r="F192" i="11"/>
  <c r="E192" i="11"/>
  <c r="B192" i="11"/>
  <c r="J188" i="11"/>
  <c r="L188" i="11"/>
  <c r="I188" i="11"/>
  <c r="E188" i="11"/>
  <c r="H188" i="11"/>
  <c r="D188" i="11"/>
  <c r="I184" i="11"/>
  <c r="H184" i="11"/>
  <c r="G184" i="11"/>
  <c r="D184" i="11"/>
  <c r="C184" i="11"/>
  <c r="K184" i="11"/>
  <c r="L180" i="11"/>
  <c r="G180" i="11"/>
  <c r="F180" i="11"/>
  <c r="J180" i="11"/>
  <c r="C180" i="11"/>
  <c r="K180" i="11"/>
  <c r="B180" i="11"/>
  <c r="K176" i="11"/>
  <c r="J176" i="11"/>
  <c r="E176" i="11"/>
  <c r="B176" i="11"/>
  <c r="I176" i="11"/>
  <c r="F176" i="11"/>
  <c r="J172" i="11"/>
  <c r="D172" i="11"/>
  <c r="L172" i="11"/>
  <c r="H172" i="11"/>
  <c r="I172" i="11"/>
  <c r="E172" i="11"/>
  <c r="I168" i="11"/>
  <c r="H168" i="11"/>
  <c r="C168" i="11"/>
  <c r="K168" i="11"/>
  <c r="G168" i="11"/>
  <c r="D168" i="11"/>
  <c r="L164" i="11"/>
  <c r="K164" i="11"/>
  <c r="B164" i="11"/>
  <c r="G164" i="11"/>
  <c r="F164" i="11"/>
  <c r="J164" i="11"/>
  <c r="C164" i="11"/>
  <c r="N137" i="11"/>
  <c r="Z137" i="11"/>
  <c r="B160" i="11"/>
  <c r="B128" i="11"/>
  <c r="B96" i="11"/>
  <c r="B64" i="11"/>
  <c r="B32" i="11"/>
  <c r="C132" i="11"/>
  <c r="C100" i="11"/>
  <c r="C68" i="11"/>
  <c r="C36" i="11"/>
  <c r="D136" i="11"/>
  <c r="D104" i="11"/>
  <c r="D72" i="11"/>
  <c r="D40" i="11"/>
  <c r="D8" i="11"/>
  <c r="E140" i="11"/>
  <c r="E108" i="11"/>
  <c r="E76" i="11"/>
  <c r="E44" i="11"/>
  <c r="E12" i="11"/>
  <c r="F144" i="11"/>
  <c r="F112" i="11"/>
  <c r="F80" i="11"/>
  <c r="F48" i="11"/>
  <c r="F16" i="11"/>
  <c r="G132" i="11"/>
  <c r="G88" i="11"/>
  <c r="G40" i="11"/>
  <c r="H156" i="11"/>
  <c r="H108" i="11"/>
  <c r="H72" i="11"/>
  <c r="H28" i="11"/>
  <c r="I140" i="11"/>
  <c r="I96" i="11"/>
  <c r="I48" i="11"/>
  <c r="I12" i="11"/>
  <c r="J116" i="11"/>
  <c r="J80" i="11"/>
  <c r="J36" i="11"/>
  <c r="K148" i="11"/>
  <c r="K104" i="11"/>
  <c r="K56" i="11"/>
  <c r="K20" i="11"/>
  <c r="L140" i="11"/>
  <c r="L76" i="11"/>
  <c r="Y198" i="11"/>
  <c r="X198" i="11"/>
  <c r="O198" i="11"/>
  <c r="T198" i="11"/>
  <c r="P198" i="11"/>
  <c r="X194" i="11"/>
  <c r="W194" i="11"/>
  <c r="N194" i="11"/>
  <c r="S194" i="11"/>
  <c r="W190" i="11"/>
  <c r="V190" i="11"/>
  <c r="M190" i="11"/>
  <c r="R190" i="11"/>
  <c r="Z190" i="11"/>
  <c r="O190" i="11"/>
  <c r="Z186" i="11"/>
  <c r="U186" i="11"/>
  <c r="Q186" i="11"/>
  <c r="Y186" i="11"/>
  <c r="N186" i="11"/>
  <c r="Y182" i="11"/>
  <c r="T182" i="11"/>
  <c r="P182" i="11"/>
  <c r="O182" i="11"/>
  <c r="X182" i="11"/>
  <c r="X178" i="11"/>
  <c r="S178" i="11"/>
  <c r="N178" i="11"/>
  <c r="W178" i="11"/>
  <c r="W174" i="11"/>
  <c r="R174" i="11"/>
  <c r="O174" i="11"/>
  <c r="Z174" i="11"/>
  <c r="V174" i="11"/>
  <c r="Z170" i="11"/>
  <c r="Q170" i="11"/>
  <c r="N170" i="11"/>
  <c r="Y170" i="11"/>
  <c r="U170" i="11"/>
  <c r="Y166" i="11"/>
  <c r="P166" i="11"/>
  <c r="O166" i="11"/>
  <c r="X166" i="11"/>
  <c r="T166" i="11"/>
  <c r="X162" i="11"/>
  <c r="N162" i="11"/>
  <c r="W162" i="11"/>
  <c r="S162" i="11"/>
  <c r="W158" i="11"/>
  <c r="M158" i="11"/>
  <c r="Z158" i="11"/>
  <c r="V158" i="11"/>
  <c r="R158" i="11"/>
  <c r="O158" i="11"/>
  <c r="V154" i="11"/>
  <c r="Y154" i="11"/>
  <c r="U154" i="11"/>
  <c r="Q154" i="11"/>
  <c r="N154" i="11"/>
  <c r="Y150" i="11"/>
  <c r="X150" i="11"/>
  <c r="T150" i="11"/>
  <c r="O150" i="11"/>
  <c r="P150" i="11"/>
  <c r="X146" i="11"/>
  <c r="W146" i="11"/>
  <c r="S146" i="11"/>
  <c r="N146" i="11"/>
  <c r="W142" i="11"/>
  <c r="V142" i="11"/>
  <c r="O142" i="11"/>
  <c r="R142" i="11"/>
  <c r="V138" i="11"/>
  <c r="Y138" i="11"/>
  <c r="U138" i="11"/>
  <c r="N138" i="11"/>
  <c r="Q138" i="11"/>
  <c r="Y134" i="11"/>
  <c r="X134" i="11"/>
  <c r="O134" i="11"/>
  <c r="T134" i="11"/>
  <c r="P134" i="11"/>
  <c r="X130" i="11"/>
  <c r="W130" i="11"/>
  <c r="N130" i="11"/>
  <c r="S130" i="11"/>
  <c r="W126" i="11"/>
  <c r="V126" i="11"/>
  <c r="M126" i="11"/>
  <c r="R126" i="11"/>
  <c r="O126" i="11"/>
  <c r="V122" i="11"/>
  <c r="U122" i="11"/>
  <c r="Q122" i="11"/>
  <c r="Y122" i="11"/>
  <c r="N122" i="11"/>
  <c r="Y118" i="11"/>
  <c r="T118" i="11"/>
  <c r="P118" i="11"/>
  <c r="O118" i="11"/>
  <c r="X118" i="11"/>
  <c r="X114" i="11"/>
  <c r="S114" i="11"/>
  <c r="N114" i="11"/>
  <c r="W114" i="11"/>
  <c r="W110" i="11"/>
  <c r="R110" i="11"/>
  <c r="O110" i="11"/>
  <c r="V110" i="11"/>
  <c r="V106" i="11"/>
  <c r="Q106" i="11"/>
  <c r="N106" i="11"/>
  <c r="Y106" i="11"/>
  <c r="U106" i="11"/>
  <c r="Y102" i="11"/>
  <c r="P102" i="11"/>
  <c r="O102" i="11"/>
  <c r="X102" i="11"/>
  <c r="T102" i="11"/>
  <c r="X98" i="11"/>
  <c r="N98" i="11"/>
  <c r="W98" i="11"/>
  <c r="S98" i="11"/>
  <c r="W94" i="11"/>
  <c r="M94" i="11"/>
  <c r="V94" i="11"/>
  <c r="R94" i="11"/>
  <c r="O94" i="11"/>
  <c r="V90" i="11"/>
  <c r="Y90" i="11"/>
  <c r="U90" i="11"/>
  <c r="Q90" i="11"/>
  <c r="N90" i="11"/>
  <c r="Y86" i="11"/>
  <c r="X86" i="11"/>
  <c r="T86" i="11"/>
  <c r="O86" i="11"/>
  <c r="P86" i="11"/>
  <c r="X82" i="11"/>
  <c r="W82" i="11"/>
  <c r="S82" i="11"/>
  <c r="N82" i="11"/>
  <c r="W78" i="11"/>
  <c r="V78" i="11"/>
  <c r="O78" i="11"/>
  <c r="R78" i="11"/>
  <c r="M78" i="11"/>
  <c r="V74" i="11"/>
  <c r="Y74" i="11"/>
  <c r="U74" i="11"/>
  <c r="N74" i="11"/>
  <c r="Q74" i="11"/>
  <c r="Y70" i="11"/>
  <c r="X70" i="11"/>
  <c r="O70" i="11"/>
  <c r="T70" i="11"/>
  <c r="M70" i="11"/>
  <c r="P70" i="11"/>
  <c r="X66" i="11"/>
  <c r="W66" i="11"/>
  <c r="N66" i="11"/>
  <c r="S66" i="11"/>
  <c r="W62" i="11"/>
  <c r="V62" i="11"/>
  <c r="M62" i="11"/>
  <c r="R62" i="11"/>
  <c r="O62" i="11"/>
  <c r="V58" i="11"/>
  <c r="U58" i="11"/>
  <c r="L58" i="11"/>
  <c r="Q58" i="11"/>
  <c r="Y58" i="11"/>
  <c r="N58" i="11"/>
  <c r="Y54" i="11"/>
  <c r="T54" i="11"/>
  <c r="P54" i="11"/>
  <c r="O54" i="11"/>
  <c r="X54" i="11"/>
  <c r="M54" i="11"/>
  <c r="X50" i="11"/>
  <c r="S50" i="11"/>
  <c r="N50" i="11"/>
  <c r="W50" i="11"/>
  <c r="W46" i="11"/>
  <c r="R46" i="11"/>
  <c r="O46" i="11"/>
  <c r="M46" i="11"/>
  <c r="V46" i="11"/>
  <c r="V42" i="11"/>
  <c r="Q42" i="11"/>
  <c r="N42" i="11"/>
  <c r="Y42" i="11"/>
  <c r="U42" i="11"/>
  <c r="Y38" i="11"/>
  <c r="P38" i="11"/>
  <c r="M38" i="11"/>
  <c r="X38" i="11"/>
  <c r="T38" i="11"/>
  <c r="X34" i="11"/>
  <c r="O34" i="11"/>
  <c r="N34" i="11"/>
  <c r="W34" i="11"/>
  <c r="S34" i="11"/>
  <c r="W30" i="11"/>
  <c r="M30" i="11"/>
  <c r="V30" i="11"/>
  <c r="R30" i="11"/>
  <c r="V26" i="11"/>
  <c r="L26" i="11"/>
  <c r="Y26" i="11"/>
  <c r="U26" i="11"/>
  <c r="Q26" i="11"/>
  <c r="N26" i="11"/>
  <c r="Y22" i="11"/>
  <c r="X22" i="11"/>
  <c r="T22" i="11"/>
  <c r="P22" i="11"/>
  <c r="M22" i="11"/>
  <c r="X18" i="11"/>
  <c r="W18" i="11"/>
  <c r="S18" i="11"/>
  <c r="N18" i="11"/>
  <c r="O18" i="11"/>
  <c r="W14" i="11"/>
  <c r="V14" i="11"/>
  <c r="R14" i="11"/>
  <c r="M14" i="11"/>
  <c r="V10" i="11"/>
  <c r="Y10" i="11"/>
  <c r="U10" i="11"/>
  <c r="N10" i="11"/>
  <c r="Q10" i="11"/>
  <c r="Y6" i="11"/>
  <c r="X6" i="11"/>
  <c r="T6" i="11"/>
  <c r="M6" i="11"/>
  <c r="P6" i="11"/>
  <c r="B148" i="11"/>
  <c r="B116" i="11"/>
  <c r="B84" i="11"/>
  <c r="B52" i="11"/>
  <c r="B20" i="11"/>
  <c r="C152" i="11"/>
  <c r="C120" i="11"/>
  <c r="C88" i="11"/>
  <c r="C56" i="11"/>
  <c r="C24" i="11"/>
  <c r="D156" i="11"/>
  <c r="D124" i="11"/>
  <c r="D92" i="11"/>
  <c r="D60" i="11"/>
  <c r="D28" i="11"/>
  <c r="E160" i="11"/>
  <c r="E128" i="11"/>
  <c r="E96" i="11"/>
  <c r="E64" i="11"/>
  <c r="E32" i="11"/>
  <c r="F100" i="11"/>
  <c r="F68" i="11"/>
  <c r="F36" i="11"/>
  <c r="G120" i="11"/>
  <c r="G72" i="11"/>
  <c r="H140" i="11"/>
  <c r="H104" i="11"/>
  <c r="H60" i="11"/>
  <c r="H12" i="11"/>
  <c r="I128" i="11"/>
  <c r="I80" i="11"/>
  <c r="I44" i="11"/>
  <c r="J148" i="11"/>
  <c r="J112" i="11"/>
  <c r="J68" i="11"/>
  <c r="J20" i="11"/>
  <c r="K136" i="11"/>
  <c r="K88" i="11"/>
  <c r="K52" i="11"/>
  <c r="K8" i="11"/>
  <c r="L108" i="11"/>
  <c r="L72" i="11"/>
  <c r="L34" i="11"/>
  <c r="M182" i="11"/>
  <c r="M142" i="11"/>
  <c r="M102" i="11"/>
  <c r="M37" i="11"/>
  <c r="Z37" i="11"/>
  <c r="B144" i="11"/>
  <c r="B112" i="11"/>
  <c r="B80" i="11"/>
  <c r="B48" i="11"/>
  <c r="B16" i="11"/>
  <c r="C84" i="11"/>
  <c r="C52" i="11"/>
  <c r="D152" i="11"/>
  <c r="D120" i="11"/>
  <c r="D24" i="11"/>
  <c r="E92" i="11"/>
  <c r="F160" i="11"/>
  <c r="F32" i="11"/>
  <c r="G104" i="11"/>
  <c r="H136" i="11"/>
  <c r="H44" i="11"/>
  <c r="H8" i="11"/>
  <c r="I112" i="11"/>
  <c r="I76" i="11"/>
  <c r="J144" i="11"/>
  <c r="J16" i="11"/>
  <c r="K40" i="11"/>
  <c r="L104" i="11"/>
  <c r="L66" i="11"/>
  <c r="L18" i="11"/>
  <c r="M174" i="11"/>
  <c r="M134" i="11"/>
  <c r="M86" i="11"/>
  <c r="K160" i="11"/>
  <c r="J160" i="11"/>
  <c r="J156" i="11"/>
  <c r="I156" i="11"/>
  <c r="I152" i="11"/>
  <c r="H152" i="11"/>
  <c r="L148" i="11"/>
  <c r="G148" i="11"/>
  <c r="L132" i="11"/>
  <c r="K132" i="11"/>
  <c r="K128" i="11"/>
  <c r="J128" i="11"/>
  <c r="J124" i="11"/>
  <c r="L124" i="11"/>
  <c r="I124" i="11"/>
  <c r="I120" i="11"/>
  <c r="H120" i="11"/>
  <c r="L116" i="11"/>
  <c r="G116" i="11"/>
  <c r="Z116" i="11"/>
  <c r="L100" i="11"/>
  <c r="K100" i="11"/>
  <c r="K96" i="11"/>
  <c r="J96" i="11"/>
  <c r="J92" i="11"/>
  <c r="I92" i="11"/>
  <c r="I88" i="11"/>
  <c r="L88" i="11"/>
  <c r="H88" i="11"/>
  <c r="L84" i="11"/>
  <c r="G84" i="11"/>
  <c r="H68" i="11"/>
  <c r="K68" i="11"/>
  <c r="K64" i="11"/>
  <c r="J64" i="11"/>
  <c r="J60" i="11"/>
  <c r="I60" i="11"/>
  <c r="I56" i="11"/>
  <c r="H56" i="11"/>
  <c r="H52" i="11"/>
  <c r="G52" i="11"/>
  <c r="H36" i="11"/>
  <c r="K36" i="11"/>
  <c r="K32" i="11"/>
  <c r="J32" i="11"/>
  <c r="J28" i="11"/>
  <c r="I28" i="11"/>
  <c r="I24" i="11"/>
  <c r="H24" i="11"/>
  <c r="H20" i="11"/>
  <c r="G20" i="11"/>
  <c r="B132" i="11"/>
  <c r="B100" i="11"/>
  <c r="B68" i="11"/>
  <c r="B36" i="11"/>
  <c r="C136" i="11"/>
  <c r="C104" i="11"/>
  <c r="C72" i="11"/>
  <c r="C40" i="11"/>
  <c r="C8" i="11"/>
  <c r="D140" i="11"/>
  <c r="D108" i="11"/>
  <c r="D76" i="11"/>
  <c r="D44" i="11"/>
  <c r="D12" i="11"/>
  <c r="E144" i="11"/>
  <c r="E112" i="11"/>
  <c r="E80" i="11"/>
  <c r="E48" i="11"/>
  <c r="E16" i="11"/>
  <c r="F148" i="11"/>
  <c r="F116" i="11"/>
  <c r="F84" i="11"/>
  <c r="F52" i="11"/>
  <c r="F20" i="11"/>
  <c r="G136" i="11"/>
  <c r="G100" i="11"/>
  <c r="G56" i="11"/>
  <c r="G8" i="11"/>
  <c r="H124" i="11"/>
  <c r="H76" i="11"/>
  <c r="H40" i="11"/>
  <c r="I144" i="11"/>
  <c r="I108" i="11"/>
  <c r="I64" i="11"/>
  <c r="I16" i="11"/>
  <c r="J132" i="11"/>
  <c r="J84" i="11"/>
  <c r="J48" i="11"/>
  <c r="K152" i="11"/>
  <c r="K116" i="11"/>
  <c r="K72" i="11"/>
  <c r="K24" i="11"/>
  <c r="L156" i="11"/>
  <c r="L92" i="11"/>
  <c r="L50" i="11"/>
  <c r="L10" i="11"/>
  <c r="M166" i="11"/>
  <c r="M118" i="11"/>
  <c r="BF198" i="8"/>
  <c r="BE198" i="8"/>
  <c r="BD198" i="8"/>
  <c r="BC198" i="8"/>
  <c r="BB198" i="8"/>
  <c r="BA198" i="8"/>
  <c r="AZ198" i="8"/>
  <c r="AY198" i="8"/>
  <c r="AX198" i="8"/>
  <c r="AW198" i="8"/>
  <c r="AV198" i="8"/>
  <c r="AU198" i="8"/>
  <c r="AT198" i="8"/>
  <c r="AS198" i="8"/>
  <c r="BF194" i="8"/>
  <c r="BE194" i="8"/>
  <c r="BD194" i="8"/>
  <c r="BC194" i="8"/>
  <c r="BB194" i="8"/>
  <c r="BA194" i="8"/>
  <c r="AZ194" i="8"/>
  <c r="AY194" i="8"/>
  <c r="AX194" i="8"/>
  <c r="AW194" i="8"/>
  <c r="AV194" i="8"/>
  <c r="AU194" i="8"/>
  <c r="AT194" i="8"/>
  <c r="AS194" i="8"/>
  <c r="BF190" i="8"/>
  <c r="BE190" i="8"/>
  <c r="BD190" i="8"/>
  <c r="BC190" i="8"/>
  <c r="BB190" i="8"/>
  <c r="BA190" i="8"/>
  <c r="AZ190" i="8"/>
  <c r="AY190" i="8"/>
  <c r="AX190" i="8"/>
  <c r="AW190" i="8"/>
  <c r="AV190" i="8"/>
  <c r="AU190" i="8"/>
  <c r="AT190" i="8"/>
  <c r="AS190" i="8"/>
  <c r="BF186" i="8"/>
  <c r="BE186" i="8"/>
  <c r="BD186" i="8"/>
  <c r="BC186" i="8"/>
  <c r="BB186" i="8"/>
  <c r="BA186" i="8"/>
  <c r="AZ186" i="8"/>
  <c r="AY186" i="8"/>
  <c r="AX186" i="8"/>
  <c r="AW186" i="8"/>
  <c r="AV186" i="8"/>
  <c r="AU186" i="8"/>
  <c r="AT186" i="8"/>
  <c r="AS186" i="8"/>
  <c r="BF182" i="8"/>
  <c r="BE182" i="8"/>
  <c r="BD182" i="8"/>
  <c r="BC182" i="8"/>
  <c r="BB182" i="8"/>
  <c r="BA182" i="8"/>
  <c r="AZ182" i="8"/>
  <c r="AY182" i="8"/>
  <c r="AX182" i="8"/>
  <c r="AW182" i="8"/>
  <c r="AV182" i="8"/>
  <c r="AU182" i="8"/>
  <c r="AT182" i="8"/>
  <c r="AS182" i="8"/>
  <c r="BF178" i="8"/>
  <c r="BE178" i="8"/>
  <c r="BD178" i="8"/>
  <c r="BC178" i="8"/>
  <c r="BB178" i="8"/>
  <c r="BA178" i="8"/>
  <c r="AZ178" i="8"/>
  <c r="AY178" i="8"/>
  <c r="AX178" i="8"/>
  <c r="AW178" i="8"/>
  <c r="AV178" i="8"/>
  <c r="AU178" i="8"/>
  <c r="AT178" i="8"/>
  <c r="AS178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BF170" i="8"/>
  <c r="BE170" i="8"/>
  <c r="BD170" i="8"/>
  <c r="BC170" i="8"/>
  <c r="BB170" i="8"/>
  <c r="BA170" i="8"/>
  <c r="AZ170" i="8"/>
  <c r="AY170" i="8"/>
  <c r="AX170" i="8"/>
  <c r="AW170" i="8"/>
  <c r="AV170" i="8"/>
  <c r="AU170" i="8"/>
  <c r="AT170" i="8"/>
  <c r="AS170" i="8"/>
  <c r="BF166" i="8"/>
  <c r="BE166" i="8"/>
  <c r="BD166" i="8"/>
  <c r="BC166" i="8"/>
  <c r="BB166" i="8"/>
  <c r="BA166" i="8"/>
  <c r="AZ166" i="8"/>
  <c r="AY166" i="8"/>
  <c r="AX166" i="8"/>
  <c r="AW166" i="8"/>
  <c r="AV166" i="8"/>
  <c r="AU166" i="8"/>
  <c r="AT166" i="8"/>
  <c r="AS166" i="8"/>
  <c r="BF162" i="8"/>
  <c r="BE162" i="8"/>
  <c r="BD162" i="8"/>
  <c r="BC162" i="8"/>
  <c r="BB162" i="8"/>
  <c r="BA162" i="8"/>
  <c r="AZ162" i="8"/>
  <c r="AY162" i="8"/>
  <c r="AX162" i="8"/>
  <c r="AW162" i="8"/>
  <c r="AV162" i="8"/>
  <c r="AU162" i="8"/>
  <c r="AT162" i="8"/>
  <c r="AS162" i="8"/>
  <c r="AR162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BF154" i="8"/>
  <c r="BE154" i="8"/>
  <c r="BD154" i="8"/>
  <c r="BC154" i="8"/>
  <c r="BB154" i="8"/>
  <c r="BA154" i="8"/>
  <c r="AZ154" i="8"/>
  <c r="AY154" i="8"/>
  <c r="AX154" i="8"/>
  <c r="AW154" i="8"/>
  <c r="AV154" i="8"/>
  <c r="AU154" i="8"/>
  <c r="AT154" i="8"/>
  <c r="AS154" i="8"/>
  <c r="AR154" i="8"/>
  <c r="BF150" i="8"/>
  <c r="BE150" i="8"/>
  <c r="BD150" i="8"/>
  <c r="BC150" i="8"/>
  <c r="BB150" i="8"/>
  <c r="BA150" i="8"/>
  <c r="AZ150" i="8"/>
  <c r="AY150" i="8"/>
  <c r="AX150" i="8"/>
  <c r="AW150" i="8"/>
  <c r="AV150" i="8"/>
  <c r="AU150" i="8"/>
  <c r="AT150" i="8"/>
  <c r="AS150" i="8"/>
  <c r="AR150" i="8"/>
  <c r="BF146" i="8"/>
  <c r="BE146" i="8"/>
  <c r="BD146" i="8"/>
  <c r="BC146" i="8"/>
  <c r="BB146" i="8"/>
  <c r="BA146" i="8"/>
  <c r="AZ146" i="8"/>
  <c r="AY146" i="8"/>
  <c r="AX146" i="8"/>
  <c r="AW146" i="8"/>
  <c r="AV146" i="8"/>
  <c r="AU146" i="8"/>
  <c r="AT146" i="8"/>
  <c r="AS146" i="8"/>
  <c r="AR146" i="8"/>
  <c r="BF142" i="8"/>
  <c r="BE142" i="8"/>
  <c r="BD142" i="8"/>
  <c r="BC142" i="8"/>
  <c r="BB142" i="8"/>
  <c r="BA142" i="8"/>
  <c r="AZ142" i="8"/>
  <c r="AY142" i="8"/>
  <c r="AX142" i="8"/>
  <c r="AW142" i="8"/>
  <c r="AV142" i="8"/>
  <c r="AU142" i="8"/>
  <c r="AT142" i="8"/>
  <c r="AS142" i="8"/>
  <c r="AR142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BF134" i="8"/>
  <c r="BE134" i="8"/>
  <c r="BD134" i="8"/>
  <c r="BC134" i="8"/>
  <c r="BB134" i="8"/>
  <c r="BA134" i="8"/>
  <c r="AZ134" i="8"/>
  <c r="AY134" i="8"/>
  <c r="AX134" i="8"/>
  <c r="AW134" i="8"/>
  <c r="AV134" i="8"/>
  <c r="AU134" i="8"/>
  <c r="AT134" i="8"/>
  <c r="AS134" i="8"/>
  <c r="AR134" i="8"/>
  <c r="BF130" i="8"/>
  <c r="BE130" i="8"/>
  <c r="BD130" i="8"/>
  <c r="BC130" i="8"/>
  <c r="BB130" i="8"/>
  <c r="BA130" i="8"/>
  <c r="AZ130" i="8"/>
  <c r="AY130" i="8"/>
  <c r="AX130" i="8"/>
  <c r="AW130" i="8"/>
  <c r="AV130" i="8"/>
  <c r="AU130" i="8"/>
  <c r="AT130" i="8"/>
  <c r="AS130" i="8"/>
  <c r="AR130" i="8"/>
  <c r="BF126" i="8"/>
  <c r="BE126" i="8"/>
  <c r="BD126" i="8"/>
  <c r="BC126" i="8"/>
  <c r="BB126" i="8"/>
  <c r="BA126" i="8"/>
  <c r="AZ126" i="8"/>
  <c r="AY126" i="8"/>
  <c r="AX126" i="8"/>
  <c r="AW126" i="8"/>
  <c r="AV126" i="8"/>
  <c r="AU126" i="8"/>
  <c r="AT126" i="8"/>
  <c r="AS126" i="8"/>
  <c r="AR126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BF118" i="8"/>
  <c r="BE118" i="8"/>
  <c r="BD118" i="8"/>
  <c r="BC118" i="8"/>
  <c r="BB118" i="8"/>
  <c r="BA118" i="8"/>
  <c r="AZ118" i="8"/>
  <c r="AY118" i="8"/>
  <c r="AX118" i="8"/>
  <c r="AW118" i="8"/>
  <c r="AV118" i="8"/>
  <c r="AU118" i="8"/>
  <c r="AT118" i="8"/>
  <c r="AS118" i="8"/>
  <c r="AR118" i="8"/>
  <c r="BF114" i="8"/>
  <c r="BE114" i="8"/>
  <c r="BD114" i="8"/>
  <c r="BC114" i="8"/>
  <c r="BB114" i="8"/>
  <c r="BA114" i="8"/>
  <c r="AZ114" i="8"/>
  <c r="AY114" i="8"/>
  <c r="AX114" i="8"/>
  <c r="AW114" i="8"/>
  <c r="AV114" i="8"/>
  <c r="AU114" i="8"/>
  <c r="AT114" i="8"/>
  <c r="AS114" i="8"/>
  <c r="AR114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BF106" i="8"/>
  <c r="BE106" i="8"/>
  <c r="BD106" i="8"/>
  <c r="BC106" i="8"/>
  <c r="BB106" i="8"/>
  <c r="BA106" i="8"/>
  <c r="AZ106" i="8"/>
  <c r="AY106" i="8"/>
  <c r="AX106" i="8"/>
  <c r="AW106" i="8"/>
  <c r="AV106" i="8"/>
  <c r="AU106" i="8"/>
  <c r="AT106" i="8"/>
  <c r="AS106" i="8"/>
  <c r="AR106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BF98" i="8"/>
  <c r="BE98" i="8"/>
  <c r="BD98" i="8"/>
  <c r="BC98" i="8"/>
  <c r="BB98" i="8"/>
  <c r="BA98" i="8"/>
  <c r="AZ98" i="8"/>
  <c r="AY98" i="8"/>
  <c r="AX98" i="8"/>
  <c r="AW98" i="8"/>
  <c r="AV98" i="8"/>
  <c r="AU98" i="8"/>
  <c r="AT98" i="8"/>
  <c r="AS98" i="8"/>
  <c r="AR98" i="8"/>
  <c r="BF94" i="8"/>
  <c r="BE94" i="8"/>
  <c r="BD94" i="8"/>
  <c r="BC94" i="8"/>
  <c r="BB94" i="8"/>
  <c r="BA94" i="8"/>
  <c r="AZ94" i="8"/>
  <c r="AY94" i="8"/>
  <c r="AX94" i="8"/>
  <c r="AW94" i="8"/>
  <c r="AV94" i="8"/>
  <c r="AU94" i="8"/>
  <c r="AT94" i="8"/>
  <c r="AS94" i="8"/>
  <c r="AR94" i="8"/>
  <c r="BF90" i="8"/>
  <c r="BE90" i="8"/>
  <c r="BD90" i="8"/>
  <c r="BC90" i="8"/>
  <c r="BB90" i="8"/>
  <c r="BA90" i="8"/>
  <c r="AZ90" i="8"/>
  <c r="AY90" i="8"/>
  <c r="AX90" i="8"/>
  <c r="AW90" i="8"/>
  <c r="AV90" i="8"/>
  <c r="AU90" i="8"/>
  <c r="AT90" i="8"/>
  <c r="AS90" i="8"/>
  <c r="AR90" i="8"/>
  <c r="BF86" i="8"/>
  <c r="BE86" i="8"/>
  <c r="BD86" i="8"/>
  <c r="BC86" i="8"/>
  <c r="BB86" i="8"/>
  <c r="BA86" i="8"/>
  <c r="AZ86" i="8"/>
  <c r="AY86" i="8"/>
  <c r="AX86" i="8"/>
  <c r="AW86" i="8"/>
  <c r="AV86" i="8"/>
  <c r="AU86" i="8"/>
  <c r="AT86" i="8"/>
  <c r="AS86" i="8"/>
  <c r="AR86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BF78" i="8"/>
  <c r="BE78" i="8"/>
  <c r="BD78" i="8"/>
  <c r="BC78" i="8"/>
  <c r="BB78" i="8"/>
  <c r="BA78" i="8"/>
  <c r="AZ78" i="8"/>
  <c r="AY78" i="8"/>
  <c r="AX78" i="8"/>
  <c r="AW78" i="8"/>
  <c r="AV78" i="8"/>
  <c r="AU78" i="8"/>
  <c r="AT78" i="8"/>
  <c r="AS78" i="8"/>
  <c r="AR78" i="8"/>
  <c r="BF74" i="8"/>
  <c r="BE74" i="8"/>
  <c r="BD74" i="8"/>
  <c r="BC74" i="8"/>
  <c r="BB74" i="8"/>
  <c r="BA74" i="8"/>
  <c r="AZ74" i="8"/>
  <c r="AY74" i="8"/>
  <c r="AX74" i="8"/>
  <c r="AW74" i="8"/>
  <c r="AV74" i="8"/>
  <c r="AU74" i="8"/>
  <c r="AT74" i="8"/>
  <c r="AS74" i="8"/>
  <c r="AR74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B198" i="8"/>
  <c r="B194" i="8"/>
  <c r="B190" i="8"/>
  <c r="B186" i="8"/>
  <c r="B182" i="8"/>
  <c r="B178" i="8"/>
  <c r="B174" i="8"/>
  <c r="B170" i="8"/>
  <c r="B166" i="8"/>
  <c r="B162" i="8"/>
  <c r="B158" i="8"/>
  <c r="B154" i="8"/>
  <c r="B150" i="8"/>
  <c r="B146" i="8"/>
  <c r="B142" i="8"/>
  <c r="B138" i="8"/>
  <c r="B134" i="8"/>
  <c r="B130" i="8"/>
  <c r="B126" i="8"/>
  <c r="B122" i="8"/>
  <c r="B118" i="8"/>
  <c r="B114" i="8"/>
  <c r="B110" i="8"/>
  <c r="B106" i="8"/>
  <c r="B102" i="8"/>
  <c r="B98" i="8"/>
  <c r="B94" i="8"/>
  <c r="B90" i="8"/>
  <c r="B86" i="8"/>
  <c r="B82" i="8"/>
  <c r="B78" i="8"/>
  <c r="B74" i="8"/>
  <c r="B70" i="8"/>
  <c r="B66" i="8"/>
  <c r="B62" i="8"/>
  <c r="B58" i="8"/>
  <c r="B54" i="8"/>
  <c r="B50" i="8"/>
  <c r="B46" i="8"/>
  <c r="B42" i="8"/>
  <c r="B38" i="8"/>
  <c r="B34" i="8"/>
  <c r="B30" i="8"/>
  <c r="B26" i="8"/>
  <c r="B22" i="8"/>
  <c r="B18" i="8"/>
  <c r="B14" i="8"/>
  <c r="B10" i="8"/>
  <c r="B6" i="8"/>
  <c r="C198" i="8"/>
  <c r="C194" i="8"/>
  <c r="C190" i="8"/>
  <c r="C186" i="8"/>
  <c r="C182" i="8"/>
  <c r="C178" i="8"/>
  <c r="C174" i="8"/>
  <c r="C170" i="8"/>
  <c r="C166" i="8"/>
  <c r="C162" i="8"/>
  <c r="C158" i="8"/>
  <c r="C154" i="8"/>
  <c r="C150" i="8"/>
  <c r="C146" i="8"/>
  <c r="C142" i="8"/>
  <c r="C138" i="8"/>
  <c r="C134" i="8"/>
  <c r="C130" i="8"/>
  <c r="C126" i="8"/>
  <c r="C122" i="8"/>
  <c r="C118" i="8"/>
  <c r="C114" i="8"/>
  <c r="C110" i="8"/>
  <c r="C106" i="8"/>
  <c r="C102" i="8"/>
  <c r="C98" i="8"/>
  <c r="C94" i="8"/>
  <c r="C90" i="8"/>
  <c r="C86" i="8"/>
  <c r="C82" i="8"/>
  <c r="C78" i="8"/>
  <c r="C74" i="8"/>
  <c r="C70" i="8"/>
  <c r="C66" i="8"/>
  <c r="C62" i="8"/>
  <c r="C58" i="8"/>
  <c r="C54" i="8"/>
  <c r="C50" i="8"/>
  <c r="C46" i="8"/>
  <c r="C42" i="8"/>
  <c r="C38" i="8"/>
  <c r="C34" i="8"/>
  <c r="C30" i="8"/>
  <c r="C26" i="8"/>
  <c r="C22" i="8"/>
  <c r="C18" i="8"/>
  <c r="C14" i="8"/>
  <c r="C10" i="8"/>
  <c r="C6" i="8"/>
  <c r="D198" i="8"/>
  <c r="D194" i="8"/>
  <c r="D190" i="8"/>
  <c r="D186" i="8"/>
  <c r="D182" i="8"/>
  <c r="D178" i="8"/>
  <c r="D174" i="8"/>
  <c r="D170" i="8"/>
  <c r="D166" i="8"/>
  <c r="D162" i="8"/>
  <c r="D158" i="8"/>
  <c r="D154" i="8"/>
  <c r="D150" i="8"/>
  <c r="D146" i="8"/>
  <c r="D142" i="8"/>
  <c r="D138" i="8"/>
  <c r="D134" i="8"/>
  <c r="D130" i="8"/>
  <c r="D126" i="8"/>
  <c r="D122" i="8"/>
  <c r="D118" i="8"/>
  <c r="D114" i="8"/>
  <c r="D110" i="8"/>
  <c r="D106" i="8"/>
  <c r="D102" i="8"/>
  <c r="D98" i="8"/>
  <c r="D94" i="8"/>
  <c r="D90" i="8"/>
  <c r="D86" i="8"/>
  <c r="D82" i="8"/>
  <c r="D78" i="8"/>
  <c r="D74" i="8"/>
  <c r="D70" i="8"/>
  <c r="D66" i="8"/>
  <c r="D62" i="8"/>
  <c r="D58" i="8"/>
  <c r="D54" i="8"/>
  <c r="D50" i="8"/>
  <c r="D46" i="8"/>
  <c r="D42" i="8"/>
  <c r="D38" i="8"/>
  <c r="D34" i="8"/>
  <c r="D30" i="8"/>
  <c r="D26" i="8"/>
  <c r="D22" i="8"/>
  <c r="D18" i="8"/>
  <c r="D14" i="8"/>
  <c r="D10" i="8"/>
  <c r="D6" i="8"/>
  <c r="E198" i="8"/>
  <c r="E194" i="8"/>
  <c r="E190" i="8"/>
  <c r="E186" i="8"/>
  <c r="E182" i="8"/>
  <c r="E178" i="8"/>
  <c r="E174" i="8"/>
  <c r="E170" i="8"/>
  <c r="E166" i="8"/>
  <c r="E162" i="8"/>
  <c r="E158" i="8"/>
  <c r="E154" i="8"/>
  <c r="E150" i="8"/>
  <c r="E146" i="8"/>
  <c r="E142" i="8"/>
  <c r="E138" i="8"/>
  <c r="E134" i="8"/>
  <c r="E130" i="8"/>
  <c r="E126" i="8"/>
  <c r="E122" i="8"/>
  <c r="E118" i="8"/>
  <c r="E114" i="8"/>
  <c r="E110" i="8"/>
  <c r="E106" i="8"/>
  <c r="E102" i="8"/>
  <c r="E98" i="8"/>
  <c r="E94" i="8"/>
  <c r="E90" i="8"/>
  <c r="E86" i="8"/>
  <c r="E82" i="8"/>
  <c r="E78" i="8"/>
  <c r="E74" i="8"/>
  <c r="E70" i="8"/>
  <c r="E66" i="8"/>
  <c r="E62" i="8"/>
  <c r="E58" i="8"/>
  <c r="E54" i="8"/>
  <c r="E50" i="8"/>
  <c r="E46" i="8"/>
  <c r="E42" i="8"/>
  <c r="E38" i="8"/>
  <c r="E34" i="8"/>
  <c r="E30" i="8"/>
  <c r="E26" i="8"/>
  <c r="E22" i="8"/>
  <c r="E18" i="8"/>
  <c r="E14" i="8"/>
  <c r="E10" i="8"/>
  <c r="E6" i="8"/>
  <c r="F198" i="8"/>
  <c r="F194" i="8"/>
  <c r="F190" i="8"/>
  <c r="F186" i="8"/>
  <c r="F182" i="8"/>
  <c r="F178" i="8"/>
  <c r="F174" i="8"/>
  <c r="F170" i="8"/>
  <c r="F166" i="8"/>
  <c r="F162" i="8"/>
  <c r="F158" i="8"/>
  <c r="F154" i="8"/>
  <c r="F150" i="8"/>
  <c r="F146" i="8"/>
  <c r="F142" i="8"/>
  <c r="F138" i="8"/>
  <c r="F134" i="8"/>
  <c r="F130" i="8"/>
  <c r="F126" i="8"/>
  <c r="F122" i="8"/>
  <c r="F118" i="8"/>
  <c r="F114" i="8"/>
  <c r="F110" i="8"/>
  <c r="F106" i="8"/>
  <c r="F102" i="8"/>
  <c r="F98" i="8"/>
  <c r="F94" i="8"/>
  <c r="F90" i="8"/>
  <c r="F86" i="8"/>
  <c r="F82" i="8"/>
  <c r="F78" i="8"/>
  <c r="F74" i="8"/>
  <c r="F70" i="8"/>
  <c r="F66" i="8"/>
  <c r="F62" i="8"/>
  <c r="F58" i="8"/>
  <c r="F54" i="8"/>
  <c r="F50" i="8"/>
  <c r="F46" i="8"/>
  <c r="F42" i="8"/>
  <c r="F38" i="8"/>
  <c r="F34" i="8"/>
  <c r="F30" i="8"/>
  <c r="F26" i="8"/>
  <c r="F22" i="8"/>
  <c r="F18" i="8"/>
  <c r="F14" i="8"/>
  <c r="F10" i="8"/>
  <c r="F6" i="8"/>
  <c r="G198" i="8"/>
  <c r="G194" i="8"/>
  <c r="G190" i="8"/>
  <c r="G186" i="8"/>
  <c r="G182" i="8"/>
  <c r="G178" i="8"/>
  <c r="G174" i="8"/>
  <c r="G170" i="8"/>
  <c r="G166" i="8"/>
  <c r="G162" i="8"/>
  <c r="G158" i="8"/>
  <c r="G154" i="8"/>
  <c r="G150" i="8"/>
  <c r="G146" i="8"/>
  <c r="G142" i="8"/>
  <c r="G138" i="8"/>
  <c r="G134" i="8"/>
  <c r="G130" i="8"/>
  <c r="G126" i="8"/>
  <c r="G122" i="8"/>
  <c r="G118" i="8"/>
  <c r="G114" i="8"/>
  <c r="G110" i="8"/>
  <c r="G106" i="8"/>
  <c r="G102" i="8"/>
  <c r="G98" i="8"/>
  <c r="G94" i="8"/>
  <c r="G90" i="8"/>
  <c r="G86" i="8"/>
  <c r="G82" i="8"/>
  <c r="G78" i="8"/>
  <c r="G74" i="8"/>
  <c r="G70" i="8"/>
  <c r="G66" i="8"/>
  <c r="G62" i="8"/>
  <c r="G58" i="8"/>
  <c r="G54" i="8"/>
  <c r="G50" i="8"/>
  <c r="G46" i="8"/>
  <c r="G42" i="8"/>
  <c r="G38" i="8"/>
  <c r="G34" i="8"/>
  <c r="G30" i="8"/>
  <c r="G26" i="8"/>
  <c r="G22" i="8"/>
  <c r="G18" i="8"/>
  <c r="G14" i="8"/>
  <c r="G10" i="8"/>
  <c r="G6" i="8"/>
  <c r="H198" i="8"/>
  <c r="H194" i="8"/>
  <c r="H190" i="8"/>
  <c r="H186" i="8"/>
  <c r="H182" i="8"/>
  <c r="H178" i="8"/>
  <c r="H174" i="8"/>
  <c r="H170" i="8"/>
  <c r="H166" i="8"/>
  <c r="H162" i="8"/>
  <c r="H158" i="8"/>
  <c r="H154" i="8"/>
  <c r="H150" i="8"/>
  <c r="H146" i="8"/>
  <c r="H142" i="8"/>
  <c r="H138" i="8"/>
  <c r="H134" i="8"/>
  <c r="H130" i="8"/>
  <c r="H126" i="8"/>
  <c r="H122" i="8"/>
  <c r="H118" i="8"/>
  <c r="H114" i="8"/>
  <c r="H110" i="8"/>
  <c r="H106" i="8"/>
  <c r="H102" i="8"/>
  <c r="H98" i="8"/>
  <c r="H94" i="8"/>
  <c r="H90" i="8"/>
  <c r="H86" i="8"/>
  <c r="H82" i="8"/>
  <c r="H78" i="8"/>
  <c r="H74" i="8"/>
  <c r="H70" i="8"/>
  <c r="H66" i="8"/>
  <c r="H62" i="8"/>
  <c r="H58" i="8"/>
  <c r="H54" i="8"/>
  <c r="H50" i="8"/>
  <c r="H46" i="8"/>
  <c r="H42" i="8"/>
  <c r="H38" i="8"/>
  <c r="H34" i="8"/>
  <c r="H30" i="8"/>
  <c r="H26" i="8"/>
  <c r="H22" i="8"/>
  <c r="H18" i="8"/>
  <c r="H14" i="8"/>
  <c r="H10" i="8"/>
  <c r="H6" i="8"/>
  <c r="I198" i="8"/>
  <c r="I194" i="8"/>
  <c r="I190" i="8"/>
  <c r="I186" i="8"/>
  <c r="I182" i="8"/>
  <c r="I178" i="8"/>
  <c r="I174" i="8"/>
  <c r="I170" i="8"/>
  <c r="I166" i="8"/>
  <c r="I162" i="8"/>
  <c r="I158" i="8"/>
  <c r="I154" i="8"/>
  <c r="I150" i="8"/>
  <c r="I146" i="8"/>
  <c r="I142" i="8"/>
  <c r="I138" i="8"/>
  <c r="I134" i="8"/>
  <c r="I130" i="8"/>
  <c r="I126" i="8"/>
  <c r="I122" i="8"/>
  <c r="I118" i="8"/>
  <c r="I114" i="8"/>
  <c r="I110" i="8"/>
  <c r="I106" i="8"/>
  <c r="I102" i="8"/>
  <c r="I98" i="8"/>
  <c r="I94" i="8"/>
  <c r="I90" i="8"/>
  <c r="I86" i="8"/>
  <c r="I82" i="8"/>
  <c r="I78" i="8"/>
  <c r="I74" i="8"/>
  <c r="I70" i="8"/>
  <c r="I66" i="8"/>
  <c r="I62" i="8"/>
  <c r="I58" i="8"/>
  <c r="I54" i="8"/>
  <c r="I50" i="8"/>
  <c r="I46" i="8"/>
  <c r="I42" i="8"/>
  <c r="I38" i="8"/>
  <c r="I34" i="8"/>
  <c r="I30" i="8"/>
  <c r="I26" i="8"/>
  <c r="I22" i="8"/>
  <c r="I18" i="8"/>
  <c r="I14" i="8"/>
  <c r="I10" i="8"/>
  <c r="I6" i="8"/>
  <c r="J198" i="8"/>
  <c r="J194" i="8"/>
  <c r="J190" i="8"/>
  <c r="J186" i="8"/>
  <c r="J182" i="8"/>
  <c r="J178" i="8"/>
  <c r="J174" i="8"/>
  <c r="J170" i="8"/>
  <c r="J166" i="8"/>
  <c r="J162" i="8"/>
  <c r="J158" i="8"/>
  <c r="J154" i="8"/>
  <c r="J150" i="8"/>
  <c r="J146" i="8"/>
  <c r="J142" i="8"/>
  <c r="J138" i="8"/>
  <c r="J134" i="8"/>
  <c r="J130" i="8"/>
  <c r="J126" i="8"/>
  <c r="J122" i="8"/>
  <c r="J118" i="8"/>
  <c r="J114" i="8"/>
  <c r="J110" i="8"/>
  <c r="J106" i="8"/>
  <c r="J102" i="8"/>
  <c r="J98" i="8"/>
  <c r="J94" i="8"/>
  <c r="J90" i="8"/>
  <c r="J86" i="8"/>
  <c r="J82" i="8"/>
  <c r="J78" i="8"/>
  <c r="J74" i="8"/>
  <c r="J70" i="8"/>
  <c r="J66" i="8"/>
  <c r="J62" i="8"/>
  <c r="J58" i="8"/>
  <c r="J54" i="8"/>
  <c r="J50" i="8"/>
  <c r="J46" i="8"/>
  <c r="J42" i="8"/>
  <c r="J38" i="8"/>
  <c r="J34" i="8"/>
  <c r="J30" i="8"/>
  <c r="J26" i="8"/>
  <c r="J22" i="8"/>
  <c r="J18" i="8"/>
  <c r="J14" i="8"/>
  <c r="J10" i="8"/>
  <c r="J6" i="8"/>
  <c r="K198" i="8"/>
  <c r="K194" i="8"/>
  <c r="K190" i="8"/>
  <c r="K186" i="8"/>
  <c r="K182" i="8"/>
  <c r="K178" i="8"/>
  <c r="K174" i="8"/>
  <c r="K170" i="8"/>
  <c r="K166" i="8"/>
  <c r="K162" i="8"/>
  <c r="K158" i="8"/>
  <c r="K154" i="8"/>
  <c r="K150" i="8"/>
  <c r="K146" i="8"/>
  <c r="K142" i="8"/>
  <c r="K138" i="8"/>
  <c r="K134" i="8"/>
  <c r="K130" i="8"/>
  <c r="K126" i="8"/>
  <c r="K122" i="8"/>
  <c r="K118" i="8"/>
  <c r="K114" i="8"/>
  <c r="K110" i="8"/>
  <c r="K106" i="8"/>
  <c r="K102" i="8"/>
  <c r="K98" i="8"/>
  <c r="K94" i="8"/>
  <c r="K90" i="8"/>
  <c r="K86" i="8"/>
  <c r="K82" i="8"/>
  <c r="K78" i="8"/>
  <c r="K74" i="8"/>
  <c r="K70" i="8"/>
  <c r="K66" i="8"/>
  <c r="K62" i="8"/>
  <c r="K58" i="8"/>
  <c r="K54" i="8"/>
  <c r="K50" i="8"/>
  <c r="K46" i="8"/>
  <c r="K42" i="8"/>
  <c r="K38" i="8"/>
  <c r="K34" i="8"/>
  <c r="K30" i="8"/>
  <c r="K26" i="8"/>
  <c r="K22" i="8"/>
  <c r="K18" i="8"/>
  <c r="K14" i="8"/>
  <c r="K10" i="8"/>
  <c r="K6" i="8"/>
  <c r="L198" i="8"/>
  <c r="L194" i="8"/>
  <c r="L190" i="8"/>
  <c r="L186" i="8"/>
  <c r="L182" i="8"/>
  <c r="L178" i="8"/>
  <c r="L174" i="8"/>
  <c r="L170" i="8"/>
  <c r="L166" i="8"/>
  <c r="L162" i="8"/>
  <c r="L158" i="8"/>
  <c r="L154" i="8"/>
  <c r="L150" i="8"/>
  <c r="L146" i="8"/>
  <c r="L142" i="8"/>
  <c r="L138" i="8"/>
  <c r="L134" i="8"/>
  <c r="L130" i="8"/>
  <c r="L126" i="8"/>
  <c r="L122" i="8"/>
  <c r="L118" i="8"/>
  <c r="L114" i="8"/>
  <c r="L110" i="8"/>
  <c r="L106" i="8"/>
  <c r="L102" i="8"/>
  <c r="L98" i="8"/>
  <c r="L94" i="8"/>
  <c r="L90" i="8"/>
  <c r="L86" i="8"/>
  <c r="L82" i="8"/>
  <c r="L78" i="8"/>
  <c r="L74" i="8"/>
  <c r="L70" i="8"/>
  <c r="L66" i="8"/>
  <c r="L62" i="8"/>
  <c r="L58" i="8"/>
  <c r="L54" i="8"/>
  <c r="L50" i="8"/>
  <c r="L46" i="8"/>
  <c r="L42" i="8"/>
  <c r="L38" i="8"/>
  <c r="L34" i="8"/>
  <c r="L30" i="8"/>
  <c r="L26" i="8"/>
  <c r="L22" i="8"/>
  <c r="L18" i="8"/>
  <c r="L14" i="8"/>
  <c r="L10" i="8"/>
  <c r="L6" i="8"/>
  <c r="M198" i="8"/>
  <c r="M194" i="8"/>
  <c r="M190" i="8"/>
  <c r="M186" i="8"/>
  <c r="M182" i="8"/>
  <c r="M178" i="8"/>
  <c r="M174" i="8"/>
  <c r="M170" i="8"/>
  <c r="M166" i="8"/>
  <c r="M162" i="8"/>
  <c r="M158" i="8"/>
  <c r="M154" i="8"/>
  <c r="M150" i="8"/>
  <c r="M146" i="8"/>
  <c r="M142" i="8"/>
  <c r="M138" i="8"/>
  <c r="M134" i="8"/>
  <c r="M130" i="8"/>
  <c r="M126" i="8"/>
  <c r="M122" i="8"/>
  <c r="M118" i="8"/>
  <c r="M114" i="8"/>
  <c r="M110" i="8"/>
  <c r="M106" i="8"/>
  <c r="M102" i="8"/>
  <c r="M98" i="8"/>
  <c r="M94" i="8"/>
  <c r="M90" i="8"/>
  <c r="M86" i="8"/>
  <c r="M82" i="8"/>
  <c r="M78" i="8"/>
  <c r="M74" i="8"/>
  <c r="M70" i="8"/>
  <c r="M66" i="8"/>
  <c r="M62" i="8"/>
  <c r="M58" i="8"/>
  <c r="M54" i="8"/>
  <c r="M50" i="8"/>
  <c r="M46" i="8"/>
  <c r="M42" i="8"/>
  <c r="M38" i="8"/>
  <c r="M34" i="8"/>
  <c r="M30" i="8"/>
  <c r="M26" i="8"/>
  <c r="M22" i="8"/>
  <c r="M18" i="8"/>
  <c r="M14" i="8"/>
  <c r="M10" i="8"/>
  <c r="M6" i="8"/>
  <c r="N198" i="8"/>
  <c r="N194" i="8"/>
  <c r="N190" i="8"/>
  <c r="N186" i="8"/>
  <c r="N182" i="8"/>
  <c r="N178" i="8"/>
  <c r="N174" i="8"/>
  <c r="N170" i="8"/>
  <c r="N166" i="8"/>
  <c r="N162" i="8"/>
  <c r="N158" i="8"/>
  <c r="N154" i="8"/>
  <c r="N150" i="8"/>
  <c r="N146" i="8"/>
  <c r="N142" i="8"/>
  <c r="N138" i="8"/>
  <c r="N134" i="8"/>
  <c r="N130" i="8"/>
  <c r="N126" i="8"/>
  <c r="N122" i="8"/>
  <c r="N118" i="8"/>
  <c r="N114" i="8"/>
  <c r="N110" i="8"/>
  <c r="N106" i="8"/>
  <c r="N102" i="8"/>
  <c r="N98" i="8"/>
  <c r="N94" i="8"/>
  <c r="N90" i="8"/>
  <c r="N86" i="8"/>
  <c r="N82" i="8"/>
  <c r="N78" i="8"/>
  <c r="N74" i="8"/>
  <c r="N70" i="8"/>
  <c r="N66" i="8"/>
  <c r="N62" i="8"/>
  <c r="N58" i="8"/>
  <c r="N54" i="8"/>
  <c r="N50" i="8"/>
  <c r="N46" i="8"/>
  <c r="N42" i="8"/>
  <c r="N38" i="8"/>
  <c r="N34" i="8"/>
  <c r="N30" i="8"/>
  <c r="N26" i="8"/>
  <c r="N22" i="8"/>
  <c r="N18" i="8"/>
  <c r="N14" i="8"/>
  <c r="N10" i="8"/>
  <c r="N6" i="8"/>
  <c r="O198" i="8"/>
  <c r="O194" i="8"/>
  <c r="O190" i="8"/>
  <c r="O186" i="8"/>
  <c r="O182" i="8"/>
  <c r="O178" i="8"/>
  <c r="O174" i="8"/>
  <c r="O170" i="8"/>
  <c r="O166" i="8"/>
  <c r="O162" i="8"/>
  <c r="O158" i="8"/>
  <c r="O154" i="8"/>
  <c r="O150" i="8"/>
  <c r="O146" i="8"/>
  <c r="O142" i="8"/>
  <c r="O138" i="8"/>
  <c r="O134" i="8"/>
  <c r="O130" i="8"/>
  <c r="O126" i="8"/>
  <c r="O122" i="8"/>
  <c r="O118" i="8"/>
  <c r="O114" i="8"/>
  <c r="O110" i="8"/>
  <c r="O106" i="8"/>
  <c r="O102" i="8"/>
  <c r="O98" i="8"/>
  <c r="O94" i="8"/>
  <c r="O90" i="8"/>
  <c r="O86" i="8"/>
  <c r="O82" i="8"/>
  <c r="O78" i="8"/>
  <c r="O74" i="8"/>
  <c r="O70" i="8"/>
  <c r="O66" i="8"/>
  <c r="O62" i="8"/>
  <c r="O58" i="8"/>
  <c r="O54" i="8"/>
  <c r="O50" i="8"/>
  <c r="O46" i="8"/>
  <c r="O42" i="8"/>
  <c r="O38" i="8"/>
  <c r="O34" i="8"/>
  <c r="O30" i="8"/>
  <c r="O26" i="8"/>
  <c r="O22" i="8"/>
  <c r="O18" i="8"/>
  <c r="O14" i="8"/>
  <c r="O10" i="8"/>
  <c r="O6" i="8"/>
  <c r="P198" i="8"/>
  <c r="P194" i="8"/>
  <c r="P190" i="8"/>
  <c r="P186" i="8"/>
  <c r="P182" i="8"/>
  <c r="P178" i="8"/>
  <c r="P174" i="8"/>
  <c r="P170" i="8"/>
  <c r="P166" i="8"/>
  <c r="P162" i="8"/>
  <c r="P158" i="8"/>
  <c r="P154" i="8"/>
  <c r="P150" i="8"/>
  <c r="P146" i="8"/>
  <c r="P142" i="8"/>
  <c r="P138" i="8"/>
  <c r="P134" i="8"/>
  <c r="P130" i="8"/>
  <c r="P126" i="8"/>
  <c r="P122" i="8"/>
  <c r="P118" i="8"/>
  <c r="P114" i="8"/>
  <c r="P110" i="8"/>
  <c r="P106" i="8"/>
  <c r="P102" i="8"/>
  <c r="P98" i="8"/>
  <c r="P94" i="8"/>
  <c r="P90" i="8"/>
  <c r="P86" i="8"/>
  <c r="P82" i="8"/>
  <c r="P78" i="8"/>
  <c r="P74" i="8"/>
  <c r="P70" i="8"/>
  <c r="P66" i="8"/>
  <c r="P62" i="8"/>
  <c r="P58" i="8"/>
  <c r="P54" i="8"/>
  <c r="P50" i="8"/>
  <c r="P46" i="8"/>
  <c r="P42" i="8"/>
  <c r="P38" i="8"/>
  <c r="P34" i="8"/>
  <c r="P30" i="8"/>
  <c r="P26" i="8"/>
  <c r="P22" i="8"/>
  <c r="P18" i="8"/>
  <c r="P14" i="8"/>
  <c r="P10" i="8"/>
  <c r="P6" i="8"/>
  <c r="Q198" i="8"/>
  <c r="Q194" i="8"/>
  <c r="Q190" i="8"/>
  <c r="Q186" i="8"/>
  <c r="Q182" i="8"/>
  <c r="Q178" i="8"/>
  <c r="Q174" i="8"/>
  <c r="Q170" i="8"/>
  <c r="Q166" i="8"/>
  <c r="Q162" i="8"/>
  <c r="Q158" i="8"/>
  <c r="Q154" i="8"/>
  <c r="Q150" i="8"/>
  <c r="Q146" i="8"/>
  <c r="Q142" i="8"/>
  <c r="Q138" i="8"/>
  <c r="Q134" i="8"/>
  <c r="Q130" i="8"/>
  <c r="Q126" i="8"/>
  <c r="Q122" i="8"/>
  <c r="Q118" i="8"/>
  <c r="Q114" i="8"/>
  <c r="Q110" i="8"/>
  <c r="Q106" i="8"/>
  <c r="Q102" i="8"/>
  <c r="Q98" i="8"/>
  <c r="Q94" i="8"/>
  <c r="Q90" i="8"/>
  <c r="Q86" i="8"/>
  <c r="Q82" i="8"/>
  <c r="Q78" i="8"/>
  <c r="Q74" i="8"/>
  <c r="Q70" i="8"/>
  <c r="Q66" i="8"/>
  <c r="Q62" i="8"/>
  <c r="Q58" i="8"/>
  <c r="Q54" i="8"/>
  <c r="Q50" i="8"/>
  <c r="Q46" i="8"/>
  <c r="Q42" i="8"/>
  <c r="Q38" i="8"/>
  <c r="Q34" i="8"/>
  <c r="Q30" i="8"/>
  <c r="Q26" i="8"/>
  <c r="Q22" i="8"/>
  <c r="Q18" i="8"/>
  <c r="Q14" i="8"/>
  <c r="Q10" i="8"/>
  <c r="Q6" i="8"/>
  <c r="R198" i="8"/>
  <c r="R194" i="8"/>
  <c r="R190" i="8"/>
  <c r="R186" i="8"/>
  <c r="R182" i="8"/>
  <c r="R178" i="8"/>
  <c r="R174" i="8"/>
  <c r="R170" i="8"/>
  <c r="R166" i="8"/>
  <c r="R162" i="8"/>
  <c r="R158" i="8"/>
  <c r="R154" i="8"/>
  <c r="R150" i="8"/>
  <c r="R146" i="8"/>
  <c r="R142" i="8"/>
  <c r="R138" i="8"/>
  <c r="R134" i="8"/>
  <c r="R130" i="8"/>
  <c r="R126" i="8"/>
  <c r="R122" i="8"/>
  <c r="R118" i="8"/>
  <c r="R114" i="8"/>
  <c r="R110" i="8"/>
  <c r="R106" i="8"/>
  <c r="R102" i="8"/>
  <c r="R98" i="8"/>
  <c r="R94" i="8"/>
  <c r="R90" i="8"/>
  <c r="R86" i="8"/>
  <c r="R82" i="8"/>
  <c r="R78" i="8"/>
  <c r="R74" i="8"/>
  <c r="R70" i="8"/>
  <c r="R66" i="8"/>
  <c r="R62" i="8"/>
  <c r="R58" i="8"/>
  <c r="R54" i="8"/>
  <c r="R50" i="8"/>
  <c r="R46" i="8"/>
  <c r="R42" i="8"/>
  <c r="R38" i="8"/>
  <c r="R34" i="8"/>
  <c r="R30" i="8"/>
  <c r="R26" i="8"/>
  <c r="R22" i="8"/>
  <c r="R18" i="8"/>
  <c r="R14" i="8"/>
  <c r="R10" i="8"/>
  <c r="R6" i="8"/>
  <c r="S198" i="8"/>
  <c r="S194" i="8"/>
  <c r="S190" i="8"/>
  <c r="S186" i="8"/>
  <c r="S182" i="8"/>
  <c r="S178" i="8"/>
  <c r="S174" i="8"/>
  <c r="S170" i="8"/>
  <c r="S166" i="8"/>
  <c r="S162" i="8"/>
  <c r="S158" i="8"/>
  <c r="S154" i="8"/>
  <c r="S150" i="8"/>
  <c r="S146" i="8"/>
  <c r="S142" i="8"/>
  <c r="S138" i="8"/>
  <c r="S134" i="8"/>
  <c r="S130" i="8"/>
  <c r="S126" i="8"/>
  <c r="S122" i="8"/>
  <c r="S118" i="8"/>
  <c r="S114" i="8"/>
  <c r="S110" i="8"/>
  <c r="S106" i="8"/>
  <c r="S102" i="8"/>
  <c r="S98" i="8"/>
  <c r="S94" i="8"/>
  <c r="S90" i="8"/>
  <c r="S86" i="8"/>
  <c r="S82" i="8"/>
  <c r="S78" i="8"/>
  <c r="S74" i="8"/>
  <c r="S70" i="8"/>
  <c r="S66" i="8"/>
  <c r="S62" i="8"/>
  <c r="S58" i="8"/>
  <c r="S54" i="8"/>
  <c r="S50" i="8"/>
  <c r="S46" i="8"/>
  <c r="S42" i="8"/>
  <c r="S38" i="8"/>
  <c r="S34" i="8"/>
  <c r="S30" i="8"/>
  <c r="S26" i="8"/>
  <c r="S22" i="8"/>
  <c r="S18" i="8"/>
  <c r="S14" i="8"/>
  <c r="S10" i="8"/>
  <c r="S6" i="8"/>
  <c r="T198" i="8"/>
  <c r="T194" i="8"/>
  <c r="T190" i="8"/>
  <c r="T186" i="8"/>
  <c r="T182" i="8"/>
  <c r="T178" i="8"/>
  <c r="T174" i="8"/>
  <c r="T170" i="8"/>
  <c r="T166" i="8"/>
  <c r="T162" i="8"/>
  <c r="T158" i="8"/>
  <c r="T154" i="8"/>
  <c r="T150" i="8"/>
  <c r="T146" i="8"/>
  <c r="T142" i="8"/>
  <c r="T138" i="8"/>
  <c r="T134" i="8"/>
  <c r="T130" i="8"/>
  <c r="T126" i="8"/>
  <c r="T122" i="8"/>
  <c r="T118" i="8"/>
  <c r="T114" i="8"/>
  <c r="T110" i="8"/>
  <c r="T106" i="8"/>
  <c r="T102" i="8"/>
  <c r="T98" i="8"/>
  <c r="T94" i="8"/>
  <c r="T90" i="8"/>
  <c r="T86" i="8"/>
  <c r="T82" i="8"/>
  <c r="T78" i="8"/>
  <c r="T74" i="8"/>
  <c r="T70" i="8"/>
  <c r="T66" i="8"/>
  <c r="T62" i="8"/>
  <c r="T58" i="8"/>
  <c r="T54" i="8"/>
  <c r="T50" i="8"/>
  <c r="T46" i="8"/>
  <c r="T42" i="8"/>
  <c r="T38" i="8"/>
  <c r="T34" i="8"/>
  <c r="T30" i="8"/>
  <c r="T26" i="8"/>
  <c r="T22" i="8"/>
  <c r="T18" i="8"/>
  <c r="T14" i="8"/>
  <c r="T10" i="8"/>
  <c r="T6" i="8"/>
  <c r="U198" i="8"/>
  <c r="U194" i="8"/>
  <c r="U190" i="8"/>
  <c r="U186" i="8"/>
  <c r="U182" i="8"/>
  <c r="U178" i="8"/>
  <c r="U174" i="8"/>
  <c r="U170" i="8"/>
  <c r="U166" i="8"/>
  <c r="U162" i="8"/>
  <c r="U158" i="8"/>
  <c r="U154" i="8"/>
  <c r="U150" i="8"/>
  <c r="U146" i="8"/>
  <c r="U142" i="8"/>
  <c r="U138" i="8"/>
  <c r="U134" i="8"/>
  <c r="U130" i="8"/>
  <c r="U126" i="8"/>
  <c r="U122" i="8"/>
  <c r="U118" i="8"/>
  <c r="U114" i="8"/>
  <c r="U110" i="8"/>
  <c r="U106" i="8"/>
  <c r="U102" i="8"/>
  <c r="U98" i="8"/>
  <c r="U94" i="8"/>
  <c r="U90" i="8"/>
  <c r="U86" i="8"/>
  <c r="U82" i="8"/>
  <c r="U78" i="8"/>
  <c r="U74" i="8"/>
  <c r="U70" i="8"/>
  <c r="U66" i="8"/>
  <c r="U62" i="8"/>
  <c r="U58" i="8"/>
  <c r="U54" i="8"/>
  <c r="U50" i="8"/>
  <c r="U46" i="8"/>
  <c r="U42" i="8"/>
  <c r="U38" i="8"/>
  <c r="U34" i="8"/>
  <c r="U30" i="8"/>
  <c r="U26" i="8"/>
  <c r="U22" i="8"/>
  <c r="U18" i="8"/>
  <c r="U14" i="8"/>
  <c r="U10" i="8"/>
  <c r="U6" i="8"/>
  <c r="V198" i="8"/>
  <c r="V194" i="8"/>
  <c r="V190" i="8"/>
  <c r="V186" i="8"/>
  <c r="V182" i="8"/>
  <c r="V178" i="8"/>
  <c r="V174" i="8"/>
  <c r="V170" i="8"/>
  <c r="V166" i="8"/>
  <c r="V162" i="8"/>
  <c r="V158" i="8"/>
  <c r="V154" i="8"/>
  <c r="V150" i="8"/>
  <c r="V146" i="8"/>
  <c r="V142" i="8"/>
  <c r="V138" i="8"/>
  <c r="V134" i="8"/>
  <c r="V130" i="8"/>
  <c r="V126" i="8"/>
  <c r="V122" i="8"/>
  <c r="V118" i="8"/>
  <c r="V114" i="8"/>
  <c r="V110" i="8"/>
  <c r="V106" i="8"/>
  <c r="V102" i="8"/>
  <c r="V98" i="8"/>
  <c r="V94" i="8"/>
  <c r="V90" i="8"/>
  <c r="V86" i="8"/>
  <c r="V82" i="8"/>
  <c r="V78" i="8"/>
  <c r="V74" i="8"/>
  <c r="V70" i="8"/>
  <c r="V66" i="8"/>
  <c r="V62" i="8"/>
  <c r="V58" i="8"/>
  <c r="V54" i="8"/>
  <c r="V50" i="8"/>
  <c r="V46" i="8"/>
  <c r="V42" i="8"/>
  <c r="V38" i="8"/>
  <c r="V34" i="8"/>
  <c r="V30" i="8"/>
  <c r="V26" i="8"/>
  <c r="V22" i="8"/>
  <c r="V18" i="8"/>
  <c r="V14" i="8"/>
  <c r="V10" i="8"/>
  <c r="V6" i="8"/>
  <c r="W198" i="8"/>
  <c r="W194" i="8"/>
  <c r="W190" i="8"/>
  <c r="W186" i="8"/>
  <c r="W182" i="8"/>
  <c r="W178" i="8"/>
  <c r="W174" i="8"/>
  <c r="W170" i="8"/>
  <c r="W166" i="8"/>
  <c r="W162" i="8"/>
  <c r="W158" i="8"/>
  <c r="W154" i="8"/>
  <c r="W150" i="8"/>
  <c r="W146" i="8"/>
  <c r="W142" i="8"/>
  <c r="W138" i="8"/>
  <c r="W134" i="8"/>
  <c r="W130" i="8"/>
  <c r="W126" i="8"/>
  <c r="W122" i="8"/>
  <c r="W118" i="8"/>
  <c r="W114" i="8"/>
  <c r="W110" i="8"/>
  <c r="W106" i="8"/>
  <c r="W102" i="8"/>
  <c r="W98" i="8"/>
  <c r="W94" i="8"/>
  <c r="W90" i="8"/>
  <c r="W86" i="8"/>
  <c r="W82" i="8"/>
  <c r="W78" i="8"/>
  <c r="W74" i="8"/>
  <c r="W70" i="8"/>
  <c r="W66" i="8"/>
  <c r="W62" i="8"/>
  <c r="W58" i="8"/>
  <c r="W54" i="8"/>
  <c r="W50" i="8"/>
  <c r="W46" i="8"/>
  <c r="W42" i="8"/>
  <c r="W38" i="8"/>
  <c r="W34" i="8"/>
  <c r="W30" i="8"/>
  <c r="W26" i="8"/>
  <c r="W22" i="8"/>
  <c r="W18" i="8"/>
  <c r="W14" i="8"/>
  <c r="W10" i="8"/>
  <c r="W6" i="8"/>
  <c r="X198" i="8"/>
  <c r="X194" i="8"/>
  <c r="X190" i="8"/>
  <c r="X186" i="8"/>
  <c r="X182" i="8"/>
  <c r="X178" i="8"/>
  <c r="X174" i="8"/>
  <c r="X170" i="8"/>
  <c r="X166" i="8"/>
  <c r="X162" i="8"/>
  <c r="X158" i="8"/>
  <c r="X154" i="8"/>
  <c r="X150" i="8"/>
  <c r="X146" i="8"/>
  <c r="X142" i="8"/>
  <c r="X138" i="8"/>
  <c r="X134" i="8"/>
  <c r="X130" i="8"/>
  <c r="X126" i="8"/>
  <c r="X122" i="8"/>
  <c r="X118" i="8"/>
  <c r="X114" i="8"/>
  <c r="X110" i="8"/>
  <c r="X106" i="8"/>
  <c r="X102" i="8"/>
  <c r="X98" i="8"/>
  <c r="X94" i="8"/>
  <c r="X90" i="8"/>
  <c r="X86" i="8"/>
  <c r="X82" i="8"/>
  <c r="X78" i="8"/>
  <c r="X74" i="8"/>
  <c r="X70" i="8"/>
  <c r="X66" i="8"/>
  <c r="X62" i="8"/>
  <c r="X58" i="8"/>
  <c r="X54" i="8"/>
  <c r="X50" i="8"/>
  <c r="X46" i="8"/>
  <c r="X42" i="8"/>
  <c r="X38" i="8"/>
  <c r="X34" i="8"/>
  <c r="X30" i="8"/>
  <c r="X26" i="8"/>
  <c r="X22" i="8"/>
  <c r="X18" i="8"/>
  <c r="X14" i="8"/>
  <c r="X10" i="8"/>
  <c r="X6" i="8"/>
  <c r="Y198" i="8"/>
  <c r="Y194" i="8"/>
  <c r="Y190" i="8"/>
  <c r="Y186" i="8"/>
  <c r="Y182" i="8"/>
  <c r="Y178" i="8"/>
  <c r="Y174" i="8"/>
  <c r="Y170" i="8"/>
  <c r="Y166" i="8"/>
  <c r="Y162" i="8"/>
  <c r="Y158" i="8"/>
  <c r="Y154" i="8"/>
  <c r="Y150" i="8"/>
  <c r="Y146" i="8"/>
  <c r="Y142" i="8"/>
  <c r="Y138" i="8"/>
  <c r="Y134" i="8"/>
  <c r="Y130" i="8"/>
  <c r="Y126" i="8"/>
  <c r="Y122" i="8"/>
  <c r="Y118" i="8"/>
  <c r="Y114" i="8"/>
  <c r="Y110" i="8"/>
  <c r="Y106" i="8"/>
  <c r="Y102" i="8"/>
  <c r="Y98" i="8"/>
  <c r="Y94" i="8"/>
  <c r="Y90" i="8"/>
  <c r="Y86" i="8"/>
  <c r="Y82" i="8"/>
  <c r="Y78" i="8"/>
  <c r="Y74" i="8"/>
  <c r="Y70" i="8"/>
  <c r="Y66" i="8"/>
  <c r="Y62" i="8"/>
  <c r="Y58" i="8"/>
  <c r="Y54" i="8"/>
  <c r="Y50" i="8"/>
  <c r="Y46" i="8"/>
  <c r="Y42" i="8"/>
  <c r="Y38" i="8"/>
  <c r="Y34" i="8"/>
  <c r="Y30" i="8"/>
  <c r="Y26" i="8"/>
  <c r="Y22" i="8"/>
  <c r="Y18" i="8"/>
  <c r="Y14" i="8"/>
  <c r="Y10" i="8"/>
  <c r="Y6" i="8"/>
  <c r="Z198" i="8"/>
  <c r="Z194" i="8"/>
  <c r="Z190" i="8"/>
  <c r="Z186" i="8"/>
  <c r="Z182" i="8"/>
  <c r="Z178" i="8"/>
  <c r="Z174" i="8"/>
  <c r="Z170" i="8"/>
  <c r="Z166" i="8"/>
  <c r="Z162" i="8"/>
  <c r="Z158" i="8"/>
  <c r="Z154" i="8"/>
  <c r="Z150" i="8"/>
  <c r="Z146" i="8"/>
  <c r="Z142" i="8"/>
  <c r="Z138" i="8"/>
  <c r="Z134" i="8"/>
  <c r="Z130" i="8"/>
  <c r="Z126" i="8"/>
  <c r="Z122" i="8"/>
  <c r="Z118" i="8"/>
  <c r="Z114" i="8"/>
  <c r="Z110" i="8"/>
  <c r="Z106" i="8"/>
  <c r="Z102" i="8"/>
  <c r="Z98" i="8"/>
  <c r="Z94" i="8"/>
  <c r="Z90" i="8"/>
  <c r="Z86" i="8"/>
  <c r="Z82" i="8"/>
  <c r="Z78" i="8"/>
  <c r="Z74" i="8"/>
  <c r="Z70" i="8"/>
  <c r="Z66" i="8"/>
  <c r="Z62" i="8"/>
  <c r="Z58" i="8"/>
  <c r="Z54" i="8"/>
  <c r="Z50" i="8"/>
  <c r="Z46" i="8"/>
  <c r="Z42" i="8"/>
  <c r="Z38" i="8"/>
  <c r="Z34" i="8"/>
  <c r="Z30" i="8"/>
  <c r="Z26" i="8"/>
  <c r="Z22" i="8"/>
  <c r="Z18" i="8"/>
  <c r="Z14" i="8"/>
  <c r="Z10" i="8"/>
  <c r="Z6" i="8"/>
  <c r="AA198" i="8"/>
  <c r="AA194" i="8"/>
  <c r="AA190" i="8"/>
  <c r="AA186" i="8"/>
  <c r="AA182" i="8"/>
  <c r="AA178" i="8"/>
  <c r="AA174" i="8"/>
  <c r="AA170" i="8"/>
  <c r="AA166" i="8"/>
  <c r="AA162" i="8"/>
  <c r="AA158" i="8"/>
  <c r="AA154" i="8"/>
  <c r="AA150" i="8"/>
  <c r="AA146" i="8"/>
  <c r="AA142" i="8"/>
  <c r="AA138" i="8"/>
  <c r="AA134" i="8"/>
  <c r="AA130" i="8"/>
  <c r="AA126" i="8"/>
  <c r="AA122" i="8"/>
  <c r="AA118" i="8"/>
  <c r="AA114" i="8"/>
  <c r="AA110" i="8"/>
  <c r="AA106" i="8"/>
  <c r="AA102" i="8"/>
  <c r="AA98" i="8"/>
  <c r="AA94" i="8"/>
  <c r="AA90" i="8"/>
  <c r="AA86" i="8"/>
  <c r="AA82" i="8"/>
  <c r="AA78" i="8"/>
  <c r="AA74" i="8"/>
  <c r="AA70" i="8"/>
  <c r="AA66" i="8"/>
  <c r="AA62" i="8"/>
  <c r="AA58" i="8"/>
  <c r="AA54" i="8"/>
  <c r="AA50" i="8"/>
  <c r="AA46" i="8"/>
  <c r="AA42" i="8"/>
  <c r="AA38" i="8"/>
  <c r="AA34" i="8"/>
  <c r="AA30" i="8"/>
  <c r="AA26" i="8"/>
  <c r="AA22" i="8"/>
  <c r="AA18" i="8"/>
  <c r="AA14" i="8"/>
  <c r="AA10" i="8"/>
  <c r="AA6" i="8"/>
  <c r="AB198" i="8"/>
  <c r="AB194" i="8"/>
  <c r="AB190" i="8"/>
  <c r="AB186" i="8"/>
  <c r="AB182" i="8"/>
  <c r="AB178" i="8"/>
  <c r="AB174" i="8"/>
  <c r="AB170" i="8"/>
  <c r="AB166" i="8"/>
  <c r="AB162" i="8"/>
  <c r="AB158" i="8"/>
  <c r="AB154" i="8"/>
  <c r="AB150" i="8"/>
  <c r="AB146" i="8"/>
  <c r="AB142" i="8"/>
  <c r="AB138" i="8"/>
  <c r="AB134" i="8"/>
  <c r="AB130" i="8"/>
  <c r="AB126" i="8"/>
  <c r="AB122" i="8"/>
  <c r="AB118" i="8"/>
  <c r="AB114" i="8"/>
  <c r="AB110" i="8"/>
  <c r="AB106" i="8"/>
  <c r="AB102" i="8"/>
  <c r="AB98" i="8"/>
  <c r="AB94" i="8"/>
  <c r="AB90" i="8"/>
  <c r="AB86" i="8"/>
  <c r="AB82" i="8"/>
  <c r="AB78" i="8"/>
  <c r="AB74" i="8"/>
  <c r="AB70" i="8"/>
  <c r="AB66" i="8"/>
  <c r="AB62" i="8"/>
  <c r="AB58" i="8"/>
  <c r="AB54" i="8"/>
  <c r="AB50" i="8"/>
  <c r="AB46" i="8"/>
  <c r="AB42" i="8"/>
  <c r="AB38" i="8"/>
  <c r="AB34" i="8"/>
  <c r="AB30" i="8"/>
  <c r="AB26" i="8"/>
  <c r="AB22" i="8"/>
  <c r="AB18" i="8"/>
  <c r="AB14" i="8"/>
  <c r="AB10" i="8"/>
  <c r="AB6" i="8"/>
  <c r="AC198" i="8"/>
  <c r="AC194" i="8"/>
  <c r="AC190" i="8"/>
  <c r="AC186" i="8"/>
  <c r="AC182" i="8"/>
  <c r="AC178" i="8"/>
  <c r="AC174" i="8"/>
  <c r="AC170" i="8"/>
  <c r="AC166" i="8"/>
  <c r="AC162" i="8"/>
  <c r="AC158" i="8"/>
  <c r="AC154" i="8"/>
  <c r="AC150" i="8"/>
  <c r="AC146" i="8"/>
  <c r="AC142" i="8"/>
  <c r="AC138" i="8"/>
  <c r="AC134" i="8"/>
  <c r="AC130" i="8"/>
  <c r="AC126" i="8"/>
  <c r="AC122" i="8"/>
  <c r="AC118" i="8"/>
  <c r="AC114" i="8"/>
  <c r="AC110" i="8"/>
  <c r="AC106" i="8"/>
  <c r="AC102" i="8"/>
  <c r="AC98" i="8"/>
  <c r="AC94" i="8"/>
  <c r="AC90" i="8"/>
  <c r="AC86" i="8"/>
  <c r="AC82" i="8"/>
  <c r="AC78" i="8"/>
  <c r="AC74" i="8"/>
  <c r="AC70" i="8"/>
  <c r="AC66" i="8"/>
  <c r="AC62" i="8"/>
  <c r="AC58" i="8"/>
  <c r="AC54" i="8"/>
  <c r="AC50" i="8"/>
  <c r="AC46" i="8"/>
  <c r="AC42" i="8"/>
  <c r="AC38" i="8"/>
  <c r="AC34" i="8"/>
  <c r="AC30" i="8"/>
  <c r="AC26" i="8"/>
  <c r="AC22" i="8"/>
  <c r="AC18" i="8"/>
  <c r="AC14" i="8"/>
  <c r="AC10" i="8"/>
  <c r="AC6" i="8"/>
  <c r="AD198" i="8"/>
  <c r="AD194" i="8"/>
  <c r="AD190" i="8"/>
  <c r="AD186" i="8"/>
  <c r="AD182" i="8"/>
  <c r="AD178" i="8"/>
  <c r="AD174" i="8"/>
  <c r="AD170" i="8"/>
  <c r="AD166" i="8"/>
  <c r="AD162" i="8"/>
  <c r="AD158" i="8"/>
  <c r="AD154" i="8"/>
  <c r="AD150" i="8"/>
  <c r="AD146" i="8"/>
  <c r="AD142" i="8"/>
  <c r="AD138" i="8"/>
  <c r="AD134" i="8"/>
  <c r="AD130" i="8"/>
  <c r="AD126" i="8"/>
  <c r="AD122" i="8"/>
  <c r="AD118" i="8"/>
  <c r="AD114" i="8"/>
  <c r="AD110" i="8"/>
  <c r="AD106" i="8"/>
  <c r="AD102" i="8"/>
  <c r="AD98" i="8"/>
  <c r="AD94" i="8"/>
  <c r="AD90" i="8"/>
  <c r="AD86" i="8"/>
  <c r="AD82" i="8"/>
  <c r="AD78" i="8"/>
  <c r="AD74" i="8"/>
  <c r="AD70" i="8"/>
  <c r="AD66" i="8"/>
  <c r="AD62" i="8"/>
  <c r="AD58" i="8"/>
  <c r="AD54" i="8"/>
  <c r="AD50" i="8"/>
  <c r="AD46" i="8"/>
  <c r="AD42" i="8"/>
  <c r="AD38" i="8"/>
  <c r="AD34" i="8"/>
  <c r="AD30" i="8"/>
  <c r="AD26" i="8"/>
  <c r="AD22" i="8"/>
  <c r="AD18" i="8"/>
  <c r="AD14" i="8"/>
  <c r="AD10" i="8"/>
  <c r="AD6" i="8"/>
  <c r="AE198" i="8"/>
  <c r="AE194" i="8"/>
  <c r="AE190" i="8"/>
  <c r="AE186" i="8"/>
  <c r="AE182" i="8"/>
  <c r="AE178" i="8"/>
  <c r="AE174" i="8"/>
  <c r="AE170" i="8"/>
  <c r="AE166" i="8"/>
  <c r="AE162" i="8"/>
  <c r="AE158" i="8"/>
  <c r="AE154" i="8"/>
  <c r="AE150" i="8"/>
  <c r="AE146" i="8"/>
  <c r="AE142" i="8"/>
  <c r="AE138" i="8"/>
  <c r="AE134" i="8"/>
  <c r="AE130" i="8"/>
  <c r="AE126" i="8"/>
  <c r="AE122" i="8"/>
  <c r="AE118" i="8"/>
  <c r="AE114" i="8"/>
  <c r="AE110" i="8"/>
  <c r="AE106" i="8"/>
  <c r="AE102" i="8"/>
  <c r="AE98" i="8"/>
  <c r="AE94" i="8"/>
  <c r="AE90" i="8"/>
  <c r="AE86" i="8"/>
  <c r="AE82" i="8"/>
  <c r="AE78" i="8"/>
  <c r="AE74" i="8"/>
  <c r="AE70" i="8"/>
  <c r="AE66" i="8"/>
  <c r="AE62" i="8"/>
  <c r="AE58" i="8"/>
  <c r="AE54" i="8"/>
  <c r="AE50" i="8"/>
  <c r="AE46" i="8"/>
  <c r="AE42" i="8"/>
  <c r="AE38" i="8"/>
  <c r="AE34" i="8"/>
  <c r="AE30" i="8"/>
  <c r="AE26" i="8"/>
  <c r="AE22" i="8"/>
  <c r="AE18" i="8"/>
  <c r="AE14" i="8"/>
  <c r="AE10" i="8"/>
  <c r="AE6" i="8"/>
  <c r="AF198" i="8"/>
  <c r="AF194" i="8"/>
  <c r="AF190" i="8"/>
  <c r="AF186" i="8"/>
  <c r="AF182" i="8"/>
  <c r="AF178" i="8"/>
  <c r="AF174" i="8"/>
  <c r="AF170" i="8"/>
  <c r="AF166" i="8"/>
  <c r="AF162" i="8"/>
  <c r="AF158" i="8"/>
  <c r="AF154" i="8"/>
  <c r="AF150" i="8"/>
  <c r="AF146" i="8"/>
  <c r="AF142" i="8"/>
  <c r="AF138" i="8"/>
  <c r="AF134" i="8"/>
  <c r="AF130" i="8"/>
  <c r="AF126" i="8"/>
  <c r="AF122" i="8"/>
  <c r="AF118" i="8"/>
  <c r="AF114" i="8"/>
  <c r="AF110" i="8"/>
  <c r="AF106" i="8"/>
  <c r="AF102" i="8"/>
  <c r="AF98" i="8"/>
  <c r="AF94" i="8"/>
  <c r="AF90" i="8"/>
  <c r="AF86" i="8"/>
  <c r="AF82" i="8"/>
  <c r="AF78" i="8"/>
  <c r="AF74" i="8"/>
  <c r="AF70" i="8"/>
  <c r="AF66" i="8"/>
  <c r="AF62" i="8"/>
  <c r="AF58" i="8"/>
  <c r="AF54" i="8"/>
  <c r="AF50" i="8"/>
  <c r="AF46" i="8"/>
  <c r="AF42" i="8"/>
  <c r="AF38" i="8"/>
  <c r="AF34" i="8"/>
  <c r="AF30" i="8"/>
  <c r="AF26" i="8"/>
  <c r="AF22" i="8"/>
  <c r="AF18" i="8"/>
  <c r="AF14" i="8"/>
  <c r="AF10" i="8"/>
  <c r="AF6" i="8"/>
  <c r="AG198" i="8"/>
  <c r="AG194" i="8"/>
  <c r="AG190" i="8"/>
  <c r="AG186" i="8"/>
  <c r="AG182" i="8"/>
  <c r="AG178" i="8"/>
  <c r="AG174" i="8"/>
  <c r="AG170" i="8"/>
  <c r="AG166" i="8"/>
  <c r="AG162" i="8"/>
  <c r="AG158" i="8"/>
  <c r="AG154" i="8"/>
  <c r="AG150" i="8"/>
  <c r="AG146" i="8"/>
  <c r="AG142" i="8"/>
  <c r="AG138" i="8"/>
  <c r="AG134" i="8"/>
  <c r="AG130" i="8"/>
  <c r="AG126" i="8"/>
  <c r="AG122" i="8"/>
  <c r="AG118" i="8"/>
  <c r="AG114" i="8"/>
  <c r="AG110" i="8"/>
  <c r="AG106" i="8"/>
  <c r="AG102" i="8"/>
  <c r="AG98" i="8"/>
  <c r="AG94" i="8"/>
  <c r="AG90" i="8"/>
  <c r="AG86" i="8"/>
  <c r="AG82" i="8"/>
  <c r="AG78" i="8"/>
  <c r="AG74" i="8"/>
  <c r="AG70" i="8"/>
  <c r="AG66" i="8"/>
  <c r="AG62" i="8"/>
  <c r="AG58" i="8"/>
  <c r="AG54" i="8"/>
  <c r="AG50" i="8"/>
  <c r="AG46" i="8"/>
  <c r="AG42" i="8"/>
  <c r="AG38" i="8"/>
  <c r="AG34" i="8"/>
  <c r="AG30" i="8"/>
  <c r="AG26" i="8"/>
  <c r="AG22" i="8"/>
  <c r="AG18" i="8"/>
  <c r="AG14" i="8"/>
  <c r="AG10" i="8"/>
  <c r="AG6" i="8"/>
  <c r="AH198" i="8"/>
  <c r="AH194" i="8"/>
  <c r="AH190" i="8"/>
  <c r="AH186" i="8"/>
  <c r="AH182" i="8"/>
  <c r="AH178" i="8"/>
  <c r="AH174" i="8"/>
  <c r="AH170" i="8"/>
  <c r="AH166" i="8"/>
  <c r="AH162" i="8"/>
  <c r="AH158" i="8"/>
  <c r="AH154" i="8"/>
  <c r="AH150" i="8"/>
  <c r="AH146" i="8"/>
  <c r="AH142" i="8"/>
  <c r="AH138" i="8"/>
  <c r="AH134" i="8"/>
  <c r="AH130" i="8"/>
  <c r="AH126" i="8"/>
  <c r="AH122" i="8"/>
  <c r="AH118" i="8"/>
  <c r="AH114" i="8"/>
  <c r="AH110" i="8"/>
  <c r="AH106" i="8"/>
  <c r="AH102" i="8"/>
  <c r="AH98" i="8"/>
  <c r="AH94" i="8"/>
  <c r="AH90" i="8"/>
  <c r="AH86" i="8"/>
  <c r="AH82" i="8"/>
  <c r="AH78" i="8"/>
  <c r="AH74" i="8"/>
  <c r="AH70" i="8"/>
  <c r="AH66" i="8"/>
  <c r="AH62" i="8"/>
  <c r="AH58" i="8"/>
  <c r="AH54" i="8"/>
  <c r="AH50" i="8"/>
  <c r="AH46" i="8"/>
  <c r="AH42" i="8"/>
  <c r="AH38" i="8"/>
  <c r="AH34" i="8"/>
  <c r="AH30" i="8"/>
  <c r="AH26" i="8"/>
  <c r="AH22" i="8"/>
  <c r="AH18" i="8"/>
  <c r="AH14" i="8"/>
  <c r="AH10" i="8"/>
  <c r="AH6" i="8"/>
  <c r="AI198" i="8"/>
  <c r="AI194" i="8"/>
  <c r="AI190" i="8"/>
  <c r="AI186" i="8"/>
  <c r="AI182" i="8"/>
  <c r="AI178" i="8"/>
  <c r="AI174" i="8"/>
  <c r="AI170" i="8"/>
  <c r="AI166" i="8"/>
  <c r="AI162" i="8"/>
  <c r="AI158" i="8"/>
  <c r="AI154" i="8"/>
  <c r="AI150" i="8"/>
  <c r="AI146" i="8"/>
  <c r="AI142" i="8"/>
  <c r="AI138" i="8"/>
  <c r="AI134" i="8"/>
  <c r="AI130" i="8"/>
  <c r="AI126" i="8"/>
  <c r="AI122" i="8"/>
  <c r="AI118" i="8"/>
  <c r="AI114" i="8"/>
  <c r="AI110" i="8"/>
  <c r="AI106" i="8"/>
  <c r="AI102" i="8"/>
  <c r="AI98" i="8"/>
  <c r="AI94" i="8"/>
  <c r="AI90" i="8"/>
  <c r="AI86" i="8"/>
  <c r="AI82" i="8"/>
  <c r="AI78" i="8"/>
  <c r="AI74" i="8"/>
  <c r="AI70" i="8"/>
  <c r="AI66" i="8"/>
  <c r="AI62" i="8"/>
  <c r="AI58" i="8"/>
  <c r="AI54" i="8"/>
  <c r="AI50" i="8"/>
  <c r="AI46" i="8"/>
  <c r="AI42" i="8"/>
  <c r="AI38" i="8"/>
  <c r="AI34" i="8"/>
  <c r="AI30" i="8"/>
  <c r="AI26" i="8"/>
  <c r="AI22" i="8"/>
  <c r="AI18" i="8"/>
  <c r="AI14" i="8"/>
  <c r="AI10" i="8"/>
  <c r="AI6" i="8"/>
  <c r="AJ198" i="8"/>
  <c r="AJ194" i="8"/>
  <c r="AJ190" i="8"/>
  <c r="AJ186" i="8"/>
  <c r="AJ182" i="8"/>
  <c r="AJ178" i="8"/>
  <c r="AJ174" i="8"/>
  <c r="AJ170" i="8"/>
  <c r="AJ166" i="8"/>
  <c r="AJ162" i="8"/>
  <c r="AJ158" i="8"/>
  <c r="AJ154" i="8"/>
  <c r="AJ150" i="8"/>
  <c r="AJ146" i="8"/>
  <c r="AJ142" i="8"/>
  <c r="AJ138" i="8"/>
  <c r="AJ134" i="8"/>
  <c r="AJ130" i="8"/>
  <c r="AJ126" i="8"/>
  <c r="AJ122" i="8"/>
  <c r="AJ118" i="8"/>
  <c r="AJ114" i="8"/>
  <c r="AJ110" i="8"/>
  <c r="AJ106" i="8"/>
  <c r="AJ102" i="8"/>
  <c r="AJ98" i="8"/>
  <c r="AJ94" i="8"/>
  <c r="AJ90" i="8"/>
  <c r="AJ86" i="8"/>
  <c r="AJ82" i="8"/>
  <c r="AJ78" i="8"/>
  <c r="AJ74" i="8"/>
  <c r="AJ70" i="8"/>
  <c r="AJ66" i="8"/>
  <c r="AJ62" i="8"/>
  <c r="AJ58" i="8"/>
  <c r="AJ54" i="8"/>
  <c r="AJ50" i="8"/>
  <c r="AJ46" i="8"/>
  <c r="AJ42" i="8"/>
  <c r="AJ38" i="8"/>
  <c r="AJ34" i="8"/>
  <c r="AJ30" i="8"/>
  <c r="AJ26" i="8"/>
  <c r="AJ22" i="8"/>
  <c r="AJ18" i="8"/>
  <c r="AJ14" i="8"/>
  <c r="AJ10" i="8"/>
  <c r="AJ6" i="8"/>
  <c r="AK198" i="8"/>
  <c r="AK194" i="8"/>
  <c r="AK190" i="8"/>
  <c r="AK186" i="8"/>
  <c r="AK182" i="8"/>
  <c r="AK178" i="8"/>
  <c r="AK174" i="8"/>
  <c r="AK170" i="8"/>
  <c r="AK166" i="8"/>
  <c r="AK162" i="8"/>
  <c r="AK158" i="8"/>
  <c r="AK154" i="8"/>
  <c r="AK150" i="8"/>
  <c r="AK146" i="8"/>
  <c r="AK142" i="8"/>
  <c r="AK138" i="8"/>
  <c r="AK134" i="8"/>
  <c r="AK130" i="8"/>
  <c r="AK126" i="8"/>
  <c r="AK122" i="8"/>
  <c r="AK118" i="8"/>
  <c r="AK114" i="8"/>
  <c r="AK110" i="8"/>
  <c r="AK106" i="8"/>
  <c r="AK102" i="8"/>
  <c r="AK98" i="8"/>
  <c r="AK94" i="8"/>
  <c r="AK90" i="8"/>
  <c r="AK86" i="8"/>
  <c r="AK82" i="8"/>
  <c r="AK78" i="8"/>
  <c r="AK74" i="8"/>
  <c r="AK70" i="8"/>
  <c r="AK66" i="8"/>
  <c r="AK62" i="8"/>
  <c r="AK58" i="8"/>
  <c r="AK54" i="8"/>
  <c r="AK50" i="8"/>
  <c r="AK46" i="8"/>
  <c r="AK42" i="8"/>
  <c r="AK38" i="8"/>
  <c r="AK34" i="8"/>
  <c r="AK30" i="8"/>
  <c r="AK26" i="8"/>
  <c r="AK22" i="8"/>
  <c r="AK18" i="8"/>
  <c r="AK14" i="8"/>
  <c r="AK10" i="8"/>
  <c r="AK6" i="8"/>
  <c r="AL198" i="8"/>
  <c r="AL194" i="8"/>
  <c r="AL190" i="8"/>
  <c r="AL186" i="8"/>
  <c r="AL182" i="8"/>
  <c r="AL178" i="8"/>
  <c r="AL174" i="8"/>
  <c r="AL170" i="8"/>
  <c r="AL166" i="8"/>
  <c r="AL162" i="8"/>
  <c r="AL158" i="8"/>
  <c r="AL154" i="8"/>
  <c r="AL150" i="8"/>
  <c r="AL146" i="8"/>
  <c r="AL142" i="8"/>
  <c r="AL138" i="8"/>
  <c r="AL134" i="8"/>
  <c r="AL130" i="8"/>
  <c r="AL126" i="8"/>
  <c r="AL122" i="8"/>
  <c r="AL118" i="8"/>
  <c r="AL114" i="8"/>
  <c r="AL110" i="8"/>
  <c r="AL106" i="8"/>
  <c r="AL102" i="8"/>
  <c r="AL98" i="8"/>
  <c r="AL94" i="8"/>
  <c r="AL90" i="8"/>
  <c r="AL86" i="8"/>
  <c r="AL82" i="8"/>
  <c r="AL78" i="8"/>
  <c r="AL74" i="8"/>
  <c r="AL70" i="8"/>
  <c r="AL66" i="8"/>
  <c r="AL62" i="8"/>
  <c r="AL58" i="8"/>
  <c r="AL54" i="8"/>
  <c r="AL50" i="8"/>
  <c r="AL46" i="8"/>
  <c r="AL42" i="8"/>
  <c r="AL38" i="8"/>
  <c r="AL34" i="8"/>
  <c r="AL30" i="8"/>
  <c r="AL26" i="8"/>
  <c r="AL22" i="8"/>
  <c r="AL18" i="8"/>
  <c r="AL14" i="8"/>
  <c r="AL10" i="8"/>
  <c r="AL6" i="8"/>
  <c r="AM198" i="8"/>
  <c r="AM194" i="8"/>
  <c r="AM190" i="8"/>
  <c r="AM186" i="8"/>
  <c r="AM182" i="8"/>
  <c r="AM178" i="8"/>
  <c r="AM174" i="8"/>
  <c r="AM170" i="8"/>
  <c r="AM166" i="8"/>
  <c r="AM162" i="8"/>
  <c r="AM158" i="8"/>
  <c r="AM154" i="8"/>
  <c r="AM150" i="8"/>
  <c r="AM146" i="8"/>
  <c r="AM142" i="8"/>
  <c r="AM138" i="8"/>
  <c r="AM134" i="8"/>
  <c r="AM130" i="8"/>
  <c r="AM126" i="8"/>
  <c r="AM122" i="8"/>
  <c r="AM118" i="8"/>
  <c r="AM114" i="8"/>
  <c r="AM110" i="8"/>
  <c r="AM106" i="8"/>
  <c r="AM102" i="8"/>
  <c r="AM98" i="8"/>
  <c r="AM94" i="8"/>
  <c r="AM90" i="8"/>
  <c r="AM86" i="8"/>
  <c r="AM82" i="8"/>
  <c r="AM78" i="8"/>
  <c r="AM74" i="8"/>
  <c r="AM70" i="8"/>
  <c r="AM66" i="8"/>
  <c r="AM62" i="8"/>
  <c r="AM58" i="8"/>
  <c r="AM54" i="8"/>
  <c r="AM50" i="8"/>
  <c r="AM46" i="8"/>
  <c r="AM42" i="8"/>
  <c r="AM38" i="8"/>
  <c r="AM34" i="8"/>
  <c r="AM30" i="8"/>
  <c r="AM26" i="8"/>
  <c r="AM22" i="8"/>
  <c r="AM18" i="8"/>
  <c r="AM14" i="8"/>
  <c r="AM10" i="8"/>
  <c r="AM6" i="8"/>
  <c r="AN198" i="8"/>
  <c r="AN194" i="8"/>
  <c r="AN190" i="8"/>
  <c r="AN186" i="8"/>
  <c r="AN182" i="8"/>
  <c r="AN178" i="8"/>
  <c r="AN174" i="8"/>
  <c r="AN170" i="8"/>
  <c r="AN166" i="8"/>
  <c r="AN162" i="8"/>
  <c r="AN158" i="8"/>
  <c r="AN154" i="8"/>
  <c r="AN150" i="8"/>
  <c r="AN146" i="8"/>
  <c r="AN142" i="8"/>
  <c r="AN138" i="8"/>
  <c r="AN134" i="8"/>
  <c r="AN130" i="8"/>
  <c r="AN126" i="8"/>
  <c r="AN122" i="8"/>
  <c r="AN118" i="8"/>
  <c r="AN114" i="8"/>
  <c r="AN110" i="8"/>
  <c r="AN106" i="8"/>
  <c r="AN102" i="8"/>
  <c r="AN98" i="8"/>
  <c r="AN94" i="8"/>
  <c r="AN90" i="8"/>
  <c r="AN86" i="8"/>
  <c r="AN82" i="8"/>
  <c r="AN78" i="8"/>
  <c r="AN74" i="8"/>
  <c r="AN70" i="8"/>
  <c r="AN66" i="8"/>
  <c r="AN62" i="8"/>
  <c r="AN58" i="8"/>
  <c r="AN54" i="8"/>
  <c r="AN50" i="8"/>
  <c r="AN46" i="8"/>
  <c r="AN42" i="8"/>
  <c r="AN38" i="8"/>
  <c r="AN34" i="8"/>
  <c r="AN30" i="8"/>
  <c r="AN26" i="8"/>
  <c r="AN22" i="8"/>
  <c r="AN18" i="8"/>
  <c r="AN14" i="8"/>
  <c r="AN10" i="8"/>
  <c r="AN6" i="8"/>
  <c r="AO198" i="8"/>
  <c r="AO194" i="8"/>
  <c r="AO190" i="8"/>
  <c r="AO186" i="8"/>
  <c r="AO182" i="8"/>
  <c r="AO178" i="8"/>
  <c r="AO174" i="8"/>
  <c r="AO170" i="8"/>
  <c r="AO166" i="8"/>
  <c r="AO162" i="8"/>
  <c r="AO158" i="8"/>
  <c r="AO154" i="8"/>
  <c r="AO150" i="8"/>
  <c r="AO146" i="8"/>
  <c r="AO142" i="8"/>
  <c r="AO138" i="8"/>
  <c r="AO134" i="8"/>
  <c r="AO130" i="8"/>
  <c r="AO126" i="8"/>
  <c r="AO122" i="8"/>
  <c r="AO118" i="8"/>
  <c r="AO114" i="8"/>
  <c r="AO110" i="8"/>
  <c r="AO106" i="8"/>
  <c r="AO102" i="8"/>
  <c r="AO98" i="8"/>
  <c r="AO94" i="8"/>
  <c r="AO90" i="8"/>
  <c r="AO86" i="8"/>
  <c r="AO82" i="8"/>
  <c r="AO78" i="8"/>
  <c r="AO74" i="8"/>
  <c r="AO70" i="8"/>
  <c r="AO66" i="8"/>
  <c r="AO62" i="8"/>
  <c r="AO58" i="8"/>
  <c r="AO54" i="8"/>
  <c r="AO50" i="8"/>
  <c r="AO46" i="8"/>
  <c r="AO42" i="8"/>
  <c r="AO38" i="8"/>
  <c r="AO34" i="8"/>
  <c r="AO30" i="8"/>
  <c r="AO26" i="8"/>
  <c r="AO22" i="8"/>
  <c r="AO18" i="8"/>
  <c r="AO14" i="8"/>
  <c r="AO10" i="8"/>
  <c r="AO6" i="8"/>
  <c r="AP198" i="8"/>
  <c r="AP194" i="8"/>
  <c r="AP190" i="8"/>
  <c r="AP186" i="8"/>
  <c r="AP182" i="8"/>
  <c r="AP178" i="8"/>
  <c r="AP174" i="8"/>
  <c r="AP170" i="8"/>
  <c r="AP166" i="8"/>
  <c r="AP162" i="8"/>
  <c r="AP158" i="8"/>
  <c r="AP154" i="8"/>
  <c r="AP150" i="8"/>
  <c r="AP146" i="8"/>
  <c r="AP142" i="8"/>
  <c r="AP138" i="8"/>
  <c r="AP134" i="8"/>
  <c r="AP130" i="8"/>
  <c r="AP126" i="8"/>
  <c r="AP122" i="8"/>
  <c r="AP118" i="8"/>
  <c r="AP114" i="8"/>
  <c r="AP110" i="8"/>
  <c r="AP106" i="8"/>
  <c r="AP102" i="8"/>
  <c r="AP98" i="8"/>
  <c r="AP94" i="8"/>
  <c r="AP90" i="8"/>
  <c r="AP86" i="8"/>
  <c r="AP82" i="8"/>
  <c r="AP78" i="8"/>
  <c r="AP74" i="8"/>
  <c r="AP70" i="8"/>
  <c r="AP66" i="8"/>
  <c r="AP62" i="8"/>
  <c r="AP58" i="8"/>
  <c r="AP54" i="8"/>
  <c r="AP50" i="8"/>
  <c r="AP46" i="8"/>
  <c r="AP42" i="8"/>
  <c r="AP38" i="8"/>
  <c r="AP34" i="8"/>
  <c r="AP30" i="8"/>
  <c r="AP26" i="8"/>
  <c r="AP22" i="8"/>
  <c r="AP18" i="8"/>
  <c r="AP14" i="8"/>
  <c r="AP10" i="8"/>
  <c r="AP6" i="8"/>
  <c r="AQ198" i="8"/>
  <c r="AQ194" i="8"/>
  <c r="AQ190" i="8"/>
  <c r="AQ186" i="8"/>
  <c r="AQ182" i="8"/>
  <c r="AQ178" i="8"/>
  <c r="AQ174" i="8"/>
  <c r="AQ170" i="8"/>
  <c r="AQ166" i="8"/>
  <c r="AQ162" i="8"/>
  <c r="AQ158" i="8"/>
  <c r="AQ154" i="8"/>
  <c r="AQ150" i="8"/>
  <c r="AQ146" i="8"/>
  <c r="AQ142" i="8"/>
  <c r="AQ138" i="8"/>
  <c r="AQ134" i="8"/>
  <c r="AQ130" i="8"/>
  <c r="AQ126" i="8"/>
  <c r="AQ122" i="8"/>
  <c r="AQ118" i="8"/>
  <c r="AQ114" i="8"/>
  <c r="AQ110" i="8"/>
  <c r="AQ106" i="8"/>
  <c r="AQ102" i="8"/>
  <c r="AQ98" i="8"/>
  <c r="AQ94" i="8"/>
  <c r="AQ90" i="8"/>
  <c r="AQ86" i="8"/>
  <c r="AQ82" i="8"/>
  <c r="AQ78" i="8"/>
  <c r="AQ74" i="8"/>
  <c r="AQ70" i="8"/>
  <c r="AQ66" i="8"/>
  <c r="AQ62" i="8"/>
  <c r="AQ58" i="8"/>
  <c r="AQ54" i="8"/>
  <c r="AQ50" i="8"/>
  <c r="AQ46" i="8"/>
  <c r="AQ42" i="8"/>
  <c r="AQ38" i="8"/>
  <c r="AQ34" i="8"/>
  <c r="AQ30" i="8"/>
  <c r="AQ26" i="8"/>
  <c r="AQ22" i="8"/>
  <c r="AQ18" i="8"/>
  <c r="AQ14" i="8"/>
  <c r="AQ10" i="8"/>
  <c r="AQ6" i="8"/>
  <c r="AR198" i="8"/>
  <c r="AR194" i="8"/>
  <c r="AR190" i="8"/>
  <c r="AR186" i="8"/>
  <c r="AR182" i="8"/>
  <c r="AR178" i="8"/>
  <c r="AR174" i="8"/>
  <c r="AR170" i="8"/>
  <c r="AR166" i="8"/>
  <c r="BF197" i="8"/>
  <c r="BE197" i="8"/>
  <c r="BD197" i="8"/>
  <c r="BC197" i="8"/>
  <c r="BB197" i="8"/>
  <c r="BA197" i="8"/>
  <c r="AZ197" i="8"/>
  <c r="AY197" i="8"/>
  <c r="AX197" i="8"/>
  <c r="AW197" i="8"/>
  <c r="AV197" i="8"/>
  <c r="AU197" i="8"/>
  <c r="AT197" i="8"/>
  <c r="AS197" i="8"/>
  <c r="BF193" i="8"/>
  <c r="BE193" i="8"/>
  <c r="BD193" i="8"/>
  <c r="BC193" i="8"/>
  <c r="BB193" i="8"/>
  <c r="BA193" i="8"/>
  <c r="AZ193" i="8"/>
  <c r="AY193" i="8"/>
  <c r="AX193" i="8"/>
  <c r="AW193" i="8"/>
  <c r="AV193" i="8"/>
  <c r="AU193" i="8"/>
  <c r="AT193" i="8"/>
  <c r="AS193" i="8"/>
  <c r="BF189" i="8"/>
  <c r="BE189" i="8"/>
  <c r="BD189" i="8"/>
  <c r="BC189" i="8"/>
  <c r="BB189" i="8"/>
  <c r="BA189" i="8"/>
  <c r="AZ189" i="8"/>
  <c r="AY189" i="8"/>
  <c r="AX189" i="8"/>
  <c r="AW189" i="8"/>
  <c r="AV189" i="8"/>
  <c r="AU189" i="8"/>
  <c r="AT189" i="8"/>
  <c r="AS189" i="8"/>
  <c r="BF185" i="8"/>
  <c r="BE185" i="8"/>
  <c r="BD185" i="8"/>
  <c r="BC185" i="8"/>
  <c r="BB185" i="8"/>
  <c r="BA185" i="8"/>
  <c r="AZ185" i="8"/>
  <c r="AY185" i="8"/>
  <c r="AX185" i="8"/>
  <c r="AW185" i="8"/>
  <c r="AV185" i="8"/>
  <c r="AU185" i="8"/>
  <c r="AT185" i="8"/>
  <c r="AS185" i="8"/>
  <c r="BF181" i="8"/>
  <c r="BE181" i="8"/>
  <c r="BD181" i="8"/>
  <c r="BC181" i="8"/>
  <c r="BB181" i="8"/>
  <c r="BA181" i="8"/>
  <c r="AZ181" i="8"/>
  <c r="AY181" i="8"/>
  <c r="AX181" i="8"/>
  <c r="AW181" i="8"/>
  <c r="AV181" i="8"/>
  <c r="AU181" i="8"/>
  <c r="AT181" i="8"/>
  <c r="AS181" i="8"/>
  <c r="BF177" i="8"/>
  <c r="BE177" i="8"/>
  <c r="BD177" i="8"/>
  <c r="BC177" i="8"/>
  <c r="BB177" i="8"/>
  <c r="BA177" i="8"/>
  <c r="AZ177" i="8"/>
  <c r="AY177" i="8"/>
  <c r="AX177" i="8"/>
  <c r="AW177" i="8"/>
  <c r="AV177" i="8"/>
  <c r="AU177" i="8"/>
  <c r="AT177" i="8"/>
  <c r="AS177" i="8"/>
  <c r="BF173" i="8"/>
  <c r="BE173" i="8"/>
  <c r="BD173" i="8"/>
  <c r="BC173" i="8"/>
  <c r="BB173" i="8"/>
  <c r="BA173" i="8"/>
  <c r="AZ173" i="8"/>
  <c r="AY173" i="8"/>
  <c r="AX173" i="8"/>
  <c r="AW173" i="8"/>
  <c r="AV173" i="8"/>
  <c r="AU173" i="8"/>
  <c r="AT173" i="8"/>
  <c r="AS173" i="8"/>
  <c r="BF169" i="8"/>
  <c r="BE169" i="8"/>
  <c r="BD169" i="8"/>
  <c r="BC169" i="8"/>
  <c r="BB169" i="8"/>
  <c r="BA169" i="8"/>
  <c r="AZ169" i="8"/>
  <c r="AY169" i="8"/>
  <c r="AX169" i="8"/>
  <c r="AW169" i="8"/>
  <c r="AV169" i="8"/>
  <c r="AU169" i="8"/>
  <c r="AT169" i="8"/>
  <c r="AS169" i="8"/>
  <c r="BF165" i="8"/>
  <c r="BE165" i="8"/>
  <c r="BD165" i="8"/>
  <c r="BC165" i="8"/>
  <c r="BB165" i="8"/>
  <c r="BA165" i="8"/>
  <c r="AZ165" i="8"/>
  <c r="AY165" i="8"/>
  <c r="AX165" i="8"/>
  <c r="AW165" i="8"/>
  <c r="AV165" i="8"/>
  <c r="AU165" i="8"/>
  <c r="AT165" i="8"/>
  <c r="AS165" i="8"/>
  <c r="BF161" i="8"/>
  <c r="BE161" i="8"/>
  <c r="BD161" i="8"/>
  <c r="BC161" i="8"/>
  <c r="BB161" i="8"/>
  <c r="BA161" i="8"/>
  <c r="AZ161" i="8"/>
  <c r="AY161" i="8"/>
  <c r="AX161" i="8"/>
  <c r="AW161" i="8"/>
  <c r="AV161" i="8"/>
  <c r="AU161" i="8"/>
  <c r="AT161" i="8"/>
  <c r="AS161" i="8"/>
  <c r="AR161" i="8"/>
  <c r="BF157" i="8"/>
  <c r="BE157" i="8"/>
  <c r="BD157" i="8"/>
  <c r="BC157" i="8"/>
  <c r="BB157" i="8"/>
  <c r="BA157" i="8"/>
  <c r="AZ157" i="8"/>
  <c r="AY157" i="8"/>
  <c r="AX157" i="8"/>
  <c r="AW157" i="8"/>
  <c r="AV157" i="8"/>
  <c r="AU157" i="8"/>
  <c r="AT157" i="8"/>
  <c r="AS157" i="8"/>
  <c r="AR157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BF149" i="8"/>
  <c r="BE149" i="8"/>
  <c r="BD149" i="8"/>
  <c r="BC149" i="8"/>
  <c r="BB149" i="8"/>
  <c r="BA149" i="8"/>
  <c r="AZ149" i="8"/>
  <c r="AY149" i="8"/>
  <c r="AX149" i="8"/>
  <c r="AW149" i="8"/>
  <c r="AV149" i="8"/>
  <c r="AU149" i="8"/>
  <c r="AT149" i="8"/>
  <c r="AS149" i="8"/>
  <c r="AR149" i="8"/>
  <c r="BF145" i="8"/>
  <c r="BE145" i="8"/>
  <c r="BD145" i="8"/>
  <c r="BC145" i="8"/>
  <c r="BB145" i="8"/>
  <c r="BA145" i="8"/>
  <c r="AZ145" i="8"/>
  <c r="AY145" i="8"/>
  <c r="AX145" i="8"/>
  <c r="AW145" i="8"/>
  <c r="AV145" i="8"/>
  <c r="AU145" i="8"/>
  <c r="AT145" i="8"/>
  <c r="AS145" i="8"/>
  <c r="AR145" i="8"/>
  <c r="BF141" i="8"/>
  <c r="BE141" i="8"/>
  <c r="BD141" i="8"/>
  <c r="BC141" i="8"/>
  <c r="BB141" i="8"/>
  <c r="BA141" i="8"/>
  <c r="AZ141" i="8"/>
  <c r="AY141" i="8"/>
  <c r="AX141" i="8"/>
  <c r="AW141" i="8"/>
  <c r="AV141" i="8"/>
  <c r="AU141" i="8"/>
  <c r="AT141" i="8"/>
  <c r="AS141" i="8"/>
  <c r="AR141" i="8"/>
  <c r="BF137" i="8"/>
  <c r="BE137" i="8"/>
  <c r="BD137" i="8"/>
  <c r="BC137" i="8"/>
  <c r="BB137" i="8"/>
  <c r="BA137" i="8"/>
  <c r="AZ137" i="8"/>
  <c r="AY137" i="8"/>
  <c r="AX137" i="8"/>
  <c r="AW137" i="8"/>
  <c r="AV137" i="8"/>
  <c r="AU137" i="8"/>
  <c r="AT137" i="8"/>
  <c r="AS137" i="8"/>
  <c r="AR137" i="8"/>
  <c r="BF133" i="8"/>
  <c r="BE133" i="8"/>
  <c r="BD133" i="8"/>
  <c r="BC133" i="8"/>
  <c r="BB133" i="8"/>
  <c r="BA133" i="8"/>
  <c r="AZ133" i="8"/>
  <c r="AY133" i="8"/>
  <c r="AX133" i="8"/>
  <c r="AW133" i="8"/>
  <c r="AV133" i="8"/>
  <c r="AU133" i="8"/>
  <c r="AT133" i="8"/>
  <c r="AS133" i="8"/>
  <c r="AR133" i="8"/>
  <c r="BF129" i="8"/>
  <c r="BE129" i="8"/>
  <c r="BD129" i="8"/>
  <c r="BC129" i="8"/>
  <c r="BB129" i="8"/>
  <c r="BA129" i="8"/>
  <c r="AZ129" i="8"/>
  <c r="AY129" i="8"/>
  <c r="AX129" i="8"/>
  <c r="AW129" i="8"/>
  <c r="AV129" i="8"/>
  <c r="AU129" i="8"/>
  <c r="AT129" i="8"/>
  <c r="AS129" i="8"/>
  <c r="AR129" i="8"/>
  <c r="BF125" i="8"/>
  <c r="BE125" i="8"/>
  <c r="BD125" i="8"/>
  <c r="BC125" i="8"/>
  <c r="BB125" i="8"/>
  <c r="BA125" i="8"/>
  <c r="AZ125" i="8"/>
  <c r="AY125" i="8"/>
  <c r="AX125" i="8"/>
  <c r="AW125" i="8"/>
  <c r="AV125" i="8"/>
  <c r="AU125" i="8"/>
  <c r="AT125" i="8"/>
  <c r="AS125" i="8"/>
  <c r="AR125" i="8"/>
  <c r="BF121" i="8"/>
  <c r="BE121" i="8"/>
  <c r="BD121" i="8"/>
  <c r="BC121" i="8"/>
  <c r="BB121" i="8"/>
  <c r="BA121" i="8"/>
  <c r="AZ121" i="8"/>
  <c r="AY121" i="8"/>
  <c r="AX121" i="8"/>
  <c r="AW121" i="8"/>
  <c r="AV121" i="8"/>
  <c r="AU121" i="8"/>
  <c r="AT121" i="8"/>
  <c r="AS121" i="8"/>
  <c r="AR121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BF113" i="8"/>
  <c r="BE113" i="8"/>
  <c r="BD113" i="8"/>
  <c r="BC113" i="8"/>
  <c r="BB113" i="8"/>
  <c r="BA113" i="8"/>
  <c r="AZ113" i="8"/>
  <c r="AY113" i="8"/>
  <c r="AX113" i="8"/>
  <c r="AW113" i="8"/>
  <c r="AV113" i="8"/>
  <c r="AU113" i="8"/>
  <c r="AT113" i="8"/>
  <c r="AS113" i="8"/>
  <c r="AR113" i="8"/>
  <c r="BF109" i="8"/>
  <c r="BE109" i="8"/>
  <c r="BD109" i="8"/>
  <c r="BC109" i="8"/>
  <c r="BB109" i="8"/>
  <c r="BA109" i="8"/>
  <c r="AZ109" i="8"/>
  <c r="AY109" i="8"/>
  <c r="AX109" i="8"/>
  <c r="AW109" i="8"/>
  <c r="AV109" i="8"/>
  <c r="AU109" i="8"/>
  <c r="AT109" i="8"/>
  <c r="AS109" i="8"/>
  <c r="AR109" i="8"/>
  <c r="BF105" i="8"/>
  <c r="BE105" i="8"/>
  <c r="BD105" i="8"/>
  <c r="BC105" i="8"/>
  <c r="BB105" i="8"/>
  <c r="BA105" i="8"/>
  <c r="AZ105" i="8"/>
  <c r="AY105" i="8"/>
  <c r="AX105" i="8"/>
  <c r="AW105" i="8"/>
  <c r="AV105" i="8"/>
  <c r="AU105" i="8"/>
  <c r="AT105" i="8"/>
  <c r="AS105" i="8"/>
  <c r="AR105" i="8"/>
  <c r="BF101" i="8"/>
  <c r="BE101" i="8"/>
  <c r="BD101" i="8"/>
  <c r="BC101" i="8"/>
  <c r="BB101" i="8"/>
  <c r="BA101" i="8"/>
  <c r="AZ101" i="8"/>
  <c r="AY101" i="8"/>
  <c r="AX101" i="8"/>
  <c r="AW101" i="8"/>
  <c r="AV101" i="8"/>
  <c r="AU101" i="8"/>
  <c r="AT101" i="8"/>
  <c r="AS101" i="8"/>
  <c r="AR101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BF93" i="8"/>
  <c r="BE93" i="8"/>
  <c r="BD93" i="8"/>
  <c r="BC93" i="8"/>
  <c r="BB93" i="8"/>
  <c r="BA93" i="8"/>
  <c r="AZ93" i="8"/>
  <c r="AY93" i="8"/>
  <c r="AX93" i="8"/>
  <c r="AW93" i="8"/>
  <c r="AV93" i="8"/>
  <c r="AU93" i="8"/>
  <c r="AT93" i="8"/>
  <c r="AS93" i="8"/>
  <c r="AR93" i="8"/>
  <c r="BF89" i="8"/>
  <c r="BE89" i="8"/>
  <c r="BD89" i="8"/>
  <c r="BC89" i="8"/>
  <c r="BB89" i="8"/>
  <c r="BA89" i="8"/>
  <c r="AZ89" i="8"/>
  <c r="AY89" i="8"/>
  <c r="AX89" i="8"/>
  <c r="AW89" i="8"/>
  <c r="AV89" i="8"/>
  <c r="AU89" i="8"/>
  <c r="AT89" i="8"/>
  <c r="AS89" i="8"/>
  <c r="AR89" i="8"/>
  <c r="BF85" i="8"/>
  <c r="BE85" i="8"/>
  <c r="BD85" i="8"/>
  <c r="BC85" i="8"/>
  <c r="BB85" i="8"/>
  <c r="BA85" i="8"/>
  <c r="AZ85" i="8"/>
  <c r="AY85" i="8"/>
  <c r="AX85" i="8"/>
  <c r="AW85" i="8"/>
  <c r="AV85" i="8"/>
  <c r="AU85" i="8"/>
  <c r="AT85" i="8"/>
  <c r="AS85" i="8"/>
  <c r="AR85" i="8"/>
  <c r="BF81" i="8"/>
  <c r="BE81" i="8"/>
  <c r="BD81" i="8"/>
  <c r="BC81" i="8"/>
  <c r="BB81" i="8"/>
  <c r="BA81" i="8"/>
  <c r="AZ81" i="8"/>
  <c r="AY81" i="8"/>
  <c r="AX81" i="8"/>
  <c r="AW81" i="8"/>
  <c r="AV81" i="8"/>
  <c r="AU81" i="8"/>
  <c r="AT81" i="8"/>
  <c r="AS81" i="8"/>
  <c r="AR81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BF73" i="8"/>
  <c r="BE73" i="8"/>
  <c r="BD73" i="8"/>
  <c r="BC73" i="8"/>
  <c r="BB73" i="8"/>
  <c r="BA73" i="8"/>
  <c r="AZ73" i="8"/>
  <c r="AY73" i="8"/>
  <c r="AX73" i="8"/>
  <c r="AW73" i="8"/>
  <c r="AV73" i="8"/>
  <c r="AU73" i="8"/>
  <c r="AT73" i="8"/>
  <c r="AS73" i="8"/>
  <c r="AR73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B197" i="8"/>
  <c r="B193" i="8"/>
  <c r="B189" i="8"/>
  <c r="B185" i="8"/>
  <c r="B181" i="8"/>
  <c r="B177" i="8"/>
  <c r="B173" i="8"/>
  <c r="B169" i="8"/>
  <c r="B165" i="8"/>
  <c r="B161" i="8"/>
  <c r="B157" i="8"/>
  <c r="B153" i="8"/>
  <c r="B149" i="8"/>
  <c r="B145" i="8"/>
  <c r="B141" i="8"/>
  <c r="B137" i="8"/>
  <c r="B133" i="8"/>
  <c r="B129" i="8"/>
  <c r="B125" i="8"/>
  <c r="B121" i="8"/>
  <c r="B117" i="8"/>
  <c r="B113" i="8"/>
  <c r="B109" i="8"/>
  <c r="B105" i="8"/>
  <c r="B101" i="8"/>
  <c r="B97" i="8"/>
  <c r="B93" i="8"/>
  <c r="B89" i="8"/>
  <c r="B85" i="8"/>
  <c r="B81" i="8"/>
  <c r="B77" i="8"/>
  <c r="B73" i="8"/>
  <c r="B69" i="8"/>
  <c r="B65" i="8"/>
  <c r="B61" i="8"/>
  <c r="B57" i="8"/>
  <c r="B53" i="8"/>
  <c r="B49" i="8"/>
  <c r="B45" i="8"/>
  <c r="B41" i="8"/>
  <c r="B37" i="8"/>
  <c r="B33" i="8"/>
  <c r="B29" i="8"/>
  <c r="B25" i="8"/>
  <c r="B21" i="8"/>
  <c r="B17" i="8"/>
  <c r="B13" i="8"/>
  <c r="B9" i="8"/>
  <c r="B5" i="8"/>
  <c r="C197" i="8"/>
  <c r="C193" i="8"/>
  <c r="C189" i="8"/>
  <c r="C185" i="8"/>
  <c r="C181" i="8"/>
  <c r="C177" i="8"/>
  <c r="C173" i="8"/>
  <c r="C169" i="8"/>
  <c r="C165" i="8"/>
  <c r="C161" i="8"/>
  <c r="C157" i="8"/>
  <c r="C153" i="8"/>
  <c r="C149" i="8"/>
  <c r="C145" i="8"/>
  <c r="C141" i="8"/>
  <c r="C137" i="8"/>
  <c r="C133" i="8"/>
  <c r="C129" i="8"/>
  <c r="C125" i="8"/>
  <c r="C121" i="8"/>
  <c r="C117" i="8"/>
  <c r="C113" i="8"/>
  <c r="C109" i="8"/>
  <c r="C105" i="8"/>
  <c r="C101" i="8"/>
  <c r="C97" i="8"/>
  <c r="C93" i="8"/>
  <c r="C89" i="8"/>
  <c r="C85" i="8"/>
  <c r="C81" i="8"/>
  <c r="C77" i="8"/>
  <c r="C73" i="8"/>
  <c r="C69" i="8"/>
  <c r="C65" i="8"/>
  <c r="C61" i="8"/>
  <c r="C57" i="8"/>
  <c r="C53" i="8"/>
  <c r="C49" i="8"/>
  <c r="C45" i="8"/>
  <c r="C41" i="8"/>
  <c r="C37" i="8"/>
  <c r="C33" i="8"/>
  <c r="C29" i="8"/>
  <c r="C25" i="8"/>
  <c r="C21" i="8"/>
  <c r="C17" i="8"/>
  <c r="C13" i="8"/>
  <c r="C9" i="8"/>
  <c r="C5" i="8"/>
  <c r="D197" i="8"/>
  <c r="D193" i="8"/>
  <c r="D189" i="8"/>
  <c r="D185" i="8"/>
  <c r="D181" i="8"/>
  <c r="D177" i="8"/>
  <c r="D173" i="8"/>
  <c r="D169" i="8"/>
  <c r="D165" i="8"/>
  <c r="D161" i="8"/>
  <c r="D157" i="8"/>
  <c r="D153" i="8"/>
  <c r="D149" i="8"/>
  <c r="D145" i="8"/>
  <c r="D141" i="8"/>
  <c r="D137" i="8"/>
  <c r="D133" i="8"/>
  <c r="D129" i="8"/>
  <c r="D125" i="8"/>
  <c r="D121" i="8"/>
  <c r="D117" i="8"/>
  <c r="D113" i="8"/>
  <c r="D109" i="8"/>
  <c r="D105" i="8"/>
  <c r="D101" i="8"/>
  <c r="D97" i="8"/>
  <c r="D93" i="8"/>
  <c r="D89" i="8"/>
  <c r="D85" i="8"/>
  <c r="D81" i="8"/>
  <c r="D77" i="8"/>
  <c r="D73" i="8"/>
  <c r="D69" i="8"/>
  <c r="D65" i="8"/>
  <c r="D61" i="8"/>
  <c r="D57" i="8"/>
  <c r="D53" i="8"/>
  <c r="D49" i="8"/>
  <c r="D45" i="8"/>
  <c r="D41" i="8"/>
  <c r="D37" i="8"/>
  <c r="D33" i="8"/>
  <c r="D29" i="8"/>
  <c r="D25" i="8"/>
  <c r="D21" i="8"/>
  <c r="D17" i="8"/>
  <c r="D13" i="8"/>
  <c r="D9" i="8"/>
  <c r="D5" i="8"/>
  <c r="E197" i="8"/>
  <c r="E193" i="8"/>
  <c r="E189" i="8"/>
  <c r="E185" i="8"/>
  <c r="E181" i="8"/>
  <c r="E177" i="8"/>
  <c r="E173" i="8"/>
  <c r="E169" i="8"/>
  <c r="E165" i="8"/>
  <c r="E161" i="8"/>
  <c r="E157" i="8"/>
  <c r="E153" i="8"/>
  <c r="E149" i="8"/>
  <c r="E145" i="8"/>
  <c r="E141" i="8"/>
  <c r="E137" i="8"/>
  <c r="E133" i="8"/>
  <c r="E129" i="8"/>
  <c r="E125" i="8"/>
  <c r="E121" i="8"/>
  <c r="E117" i="8"/>
  <c r="E113" i="8"/>
  <c r="E109" i="8"/>
  <c r="E105" i="8"/>
  <c r="E101" i="8"/>
  <c r="E97" i="8"/>
  <c r="E93" i="8"/>
  <c r="E89" i="8"/>
  <c r="E85" i="8"/>
  <c r="E81" i="8"/>
  <c r="E77" i="8"/>
  <c r="E73" i="8"/>
  <c r="E69" i="8"/>
  <c r="E65" i="8"/>
  <c r="E61" i="8"/>
  <c r="E57" i="8"/>
  <c r="E53" i="8"/>
  <c r="E49" i="8"/>
  <c r="E45" i="8"/>
  <c r="E41" i="8"/>
  <c r="E37" i="8"/>
  <c r="E33" i="8"/>
  <c r="E29" i="8"/>
  <c r="E25" i="8"/>
  <c r="E21" i="8"/>
  <c r="E17" i="8"/>
  <c r="E13" i="8"/>
  <c r="E9" i="8"/>
  <c r="E5" i="8"/>
  <c r="F197" i="8"/>
  <c r="F193" i="8"/>
  <c r="F189" i="8"/>
  <c r="F185" i="8"/>
  <c r="F181" i="8"/>
  <c r="F177" i="8"/>
  <c r="F173" i="8"/>
  <c r="F169" i="8"/>
  <c r="F165" i="8"/>
  <c r="F161" i="8"/>
  <c r="F157" i="8"/>
  <c r="F153" i="8"/>
  <c r="F149" i="8"/>
  <c r="F145" i="8"/>
  <c r="F141" i="8"/>
  <c r="F137" i="8"/>
  <c r="F133" i="8"/>
  <c r="F129" i="8"/>
  <c r="F125" i="8"/>
  <c r="F121" i="8"/>
  <c r="F117" i="8"/>
  <c r="F113" i="8"/>
  <c r="F109" i="8"/>
  <c r="F105" i="8"/>
  <c r="F101" i="8"/>
  <c r="F97" i="8"/>
  <c r="F93" i="8"/>
  <c r="F89" i="8"/>
  <c r="F85" i="8"/>
  <c r="F81" i="8"/>
  <c r="F77" i="8"/>
  <c r="F73" i="8"/>
  <c r="F69" i="8"/>
  <c r="F65" i="8"/>
  <c r="F61" i="8"/>
  <c r="F57" i="8"/>
  <c r="F53" i="8"/>
  <c r="F49" i="8"/>
  <c r="F45" i="8"/>
  <c r="F41" i="8"/>
  <c r="F37" i="8"/>
  <c r="F33" i="8"/>
  <c r="F29" i="8"/>
  <c r="F25" i="8"/>
  <c r="F21" i="8"/>
  <c r="F17" i="8"/>
  <c r="F13" i="8"/>
  <c r="F9" i="8"/>
  <c r="F5" i="8"/>
  <c r="G197" i="8"/>
  <c r="G193" i="8"/>
  <c r="G189" i="8"/>
  <c r="G185" i="8"/>
  <c r="G181" i="8"/>
  <c r="G177" i="8"/>
  <c r="G173" i="8"/>
  <c r="G169" i="8"/>
  <c r="G165" i="8"/>
  <c r="G161" i="8"/>
  <c r="G157" i="8"/>
  <c r="G153" i="8"/>
  <c r="G149" i="8"/>
  <c r="G145" i="8"/>
  <c r="G141" i="8"/>
  <c r="G137" i="8"/>
  <c r="G133" i="8"/>
  <c r="G129" i="8"/>
  <c r="G125" i="8"/>
  <c r="G121" i="8"/>
  <c r="G117" i="8"/>
  <c r="G113" i="8"/>
  <c r="G109" i="8"/>
  <c r="G105" i="8"/>
  <c r="G101" i="8"/>
  <c r="G97" i="8"/>
  <c r="G93" i="8"/>
  <c r="G89" i="8"/>
  <c r="G85" i="8"/>
  <c r="G81" i="8"/>
  <c r="G77" i="8"/>
  <c r="G73" i="8"/>
  <c r="G69" i="8"/>
  <c r="G65" i="8"/>
  <c r="G61" i="8"/>
  <c r="G57" i="8"/>
  <c r="G53" i="8"/>
  <c r="G49" i="8"/>
  <c r="G45" i="8"/>
  <c r="G41" i="8"/>
  <c r="G37" i="8"/>
  <c r="G33" i="8"/>
  <c r="G29" i="8"/>
  <c r="G25" i="8"/>
  <c r="G21" i="8"/>
  <c r="G17" i="8"/>
  <c r="G13" i="8"/>
  <c r="G9" i="8"/>
  <c r="G5" i="8"/>
  <c r="H197" i="8"/>
  <c r="H193" i="8"/>
  <c r="H189" i="8"/>
  <c r="H185" i="8"/>
  <c r="H181" i="8"/>
  <c r="H177" i="8"/>
  <c r="H173" i="8"/>
  <c r="H169" i="8"/>
  <c r="H165" i="8"/>
  <c r="H161" i="8"/>
  <c r="H157" i="8"/>
  <c r="H153" i="8"/>
  <c r="H149" i="8"/>
  <c r="H145" i="8"/>
  <c r="H141" i="8"/>
  <c r="H137" i="8"/>
  <c r="H133" i="8"/>
  <c r="H129" i="8"/>
  <c r="H125" i="8"/>
  <c r="H121" i="8"/>
  <c r="H117" i="8"/>
  <c r="H113" i="8"/>
  <c r="H109" i="8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H53" i="8"/>
  <c r="H49" i="8"/>
  <c r="H45" i="8"/>
  <c r="H41" i="8"/>
  <c r="H37" i="8"/>
  <c r="H33" i="8"/>
  <c r="H29" i="8"/>
  <c r="H25" i="8"/>
  <c r="H21" i="8"/>
  <c r="H17" i="8"/>
  <c r="H13" i="8"/>
  <c r="H9" i="8"/>
  <c r="H5" i="8"/>
  <c r="I197" i="8"/>
  <c r="I193" i="8"/>
  <c r="I189" i="8"/>
  <c r="I185" i="8"/>
  <c r="I181" i="8"/>
  <c r="I177" i="8"/>
  <c r="I173" i="8"/>
  <c r="I169" i="8"/>
  <c r="I165" i="8"/>
  <c r="I161" i="8"/>
  <c r="I157" i="8"/>
  <c r="I153" i="8"/>
  <c r="I149" i="8"/>
  <c r="I145" i="8"/>
  <c r="I141" i="8"/>
  <c r="I137" i="8"/>
  <c r="I133" i="8"/>
  <c r="I129" i="8"/>
  <c r="I125" i="8"/>
  <c r="I121" i="8"/>
  <c r="I117" i="8"/>
  <c r="I113" i="8"/>
  <c r="I109" i="8"/>
  <c r="I105" i="8"/>
  <c r="I101" i="8"/>
  <c r="I97" i="8"/>
  <c r="I93" i="8"/>
  <c r="I89" i="8"/>
  <c r="I85" i="8"/>
  <c r="I81" i="8"/>
  <c r="I77" i="8"/>
  <c r="I73" i="8"/>
  <c r="I69" i="8"/>
  <c r="I65" i="8"/>
  <c r="I61" i="8"/>
  <c r="I57" i="8"/>
  <c r="I53" i="8"/>
  <c r="I49" i="8"/>
  <c r="I45" i="8"/>
  <c r="I41" i="8"/>
  <c r="I37" i="8"/>
  <c r="I33" i="8"/>
  <c r="I29" i="8"/>
  <c r="I25" i="8"/>
  <c r="I21" i="8"/>
  <c r="I17" i="8"/>
  <c r="I13" i="8"/>
  <c r="I9" i="8"/>
  <c r="I5" i="8"/>
  <c r="J197" i="8"/>
  <c r="J193" i="8"/>
  <c r="J189" i="8"/>
  <c r="J185" i="8"/>
  <c r="J181" i="8"/>
  <c r="J177" i="8"/>
  <c r="J173" i="8"/>
  <c r="J169" i="8"/>
  <c r="J165" i="8"/>
  <c r="J161" i="8"/>
  <c r="J157" i="8"/>
  <c r="J153" i="8"/>
  <c r="J149" i="8"/>
  <c r="J145" i="8"/>
  <c r="J141" i="8"/>
  <c r="J137" i="8"/>
  <c r="J133" i="8"/>
  <c r="J129" i="8"/>
  <c r="J125" i="8"/>
  <c r="J121" i="8"/>
  <c r="J117" i="8"/>
  <c r="J113" i="8"/>
  <c r="J109" i="8"/>
  <c r="J105" i="8"/>
  <c r="J101" i="8"/>
  <c r="J97" i="8"/>
  <c r="J93" i="8"/>
  <c r="J89" i="8"/>
  <c r="J85" i="8"/>
  <c r="J81" i="8"/>
  <c r="J77" i="8"/>
  <c r="J73" i="8"/>
  <c r="J69" i="8"/>
  <c r="J65" i="8"/>
  <c r="J61" i="8"/>
  <c r="J57" i="8"/>
  <c r="J53" i="8"/>
  <c r="J49" i="8"/>
  <c r="J45" i="8"/>
  <c r="J41" i="8"/>
  <c r="J37" i="8"/>
  <c r="J33" i="8"/>
  <c r="J29" i="8"/>
  <c r="J25" i="8"/>
  <c r="J21" i="8"/>
  <c r="J17" i="8"/>
  <c r="J13" i="8"/>
  <c r="J9" i="8"/>
  <c r="J5" i="8"/>
  <c r="K197" i="8"/>
  <c r="K193" i="8"/>
  <c r="K189" i="8"/>
  <c r="K185" i="8"/>
  <c r="K181" i="8"/>
  <c r="K177" i="8"/>
  <c r="K173" i="8"/>
  <c r="K169" i="8"/>
  <c r="K165" i="8"/>
  <c r="K161" i="8"/>
  <c r="K157" i="8"/>
  <c r="K153" i="8"/>
  <c r="K149" i="8"/>
  <c r="K145" i="8"/>
  <c r="K141" i="8"/>
  <c r="K137" i="8"/>
  <c r="K133" i="8"/>
  <c r="K129" i="8"/>
  <c r="K125" i="8"/>
  <c r="K121" i="8"/>
  <c r="K117" i="8"/>
  <c r="K113" i="8"/>
  <c r="K109" i="8"/>
  <c r="K105" i="8"/>
  <c r="K101" i="8"/>
  <c r="K97" i="8"/>
  <c r="K93" i="8"/>
  <c r="K89" i="8"/>
  <c r="K85" i="8"/>
  <c r="K81" i="8"/>
  <c r="K77" i="8"/>
  <c r="K73" i="8"/>
  <c r="K69" i="8"/>
  <c r="K65" i="8"/>
  <c r="K61" i="8"/>
  <c r="K57" i="8"/>
  <c r="K53" i="8"/>
  <c r="K49" i="8"/>
  <c r="K45" i="8"/>
  <c r="K41" i="8"/>
  <c r="K37" i="8"/>
  <c r="K33" i="8"/>
  <c r="K29" i="8"/>
  <c r="K25" i="8"/>
  <c r="K21" i="8"/>
  <c r="K17" i="8"/>
  <c r="K13" i="8"/>
  <c r="K9" i="8"/>
  <c r="K5" i="8"/>
  <c r="L197" i="8"/>
  <c r="L193" i="8"/>
  <c r="L189" i="8"/>
  <c r="L185" i="8"/>
  <c r="L181" i="8"/>
  <c r="L177" i="8"/>
  <c r="L173" i="8"/>
  <c r="L169" i="8"/>
  <c r="L165" i="8"/>
  <c r="L161" i="8"/>
  <c r="L157" i="8"/>
  <c r="L153" i="8"/>
  <c r="L149" i="8"/>
  <c r="L145" i="8"/>
  <c r="L141" i="8"/>
  <c r="L137" i="8"/>
  <c r="L133" i="8"/>
  <c r="L129" i="8"/>
  <c r="L125" i="8"/>
  <c r="L121" i="8"/>
  <c r="L117" i="8"/>
  <c r="L113" i="8"/>
  <c r="L109" i="8"/>
  <c r="L105" i="8"/>
  <c r="L101" i="8"/>
  <c r="L97" i="8"/>
  <c r="L93" i="8"/>
  <c r="L89" i="8"/>
  <c r="L85" i="8"/>
  <c r="L81" i="8"/>
  <c r="L77" i="8"/>
  <c r="L73" i="8"/>
  <c r="L69" i="8"/>
  <c r="L65" i="8"/>
  <c r="L61" i="8"/>
  <c r="L57" i="8"/>
  <c r="L53" i="8"/>
  <c r="L49" i="8"/>
  <c r="L45" i="8"/>
  <c r="L41" i="8"/>
  <c r="L37" i="8"/>
  <c r="L33" i="8"/>
  <c r="L29" i="8"/>
  <c r="L25" i="8"/>
  <c r="L21" i="8"/>
  <c r="L17" i="8"/>
  <c r="L13" i="8"/>
  <c r="L9" i="8"/>
  <c r="L5" i="8"/>
  <c r="M197" i="8"/>
  <c r="M193" i="8"/>
  <c r="M189" i="8"/>
  <c r="M185" i="8"/>
  <c r="M181" i="8"/>
  <c r="M177" i="8"/>
  <c r="M173" i="8"/>
  <c r="M169" i="8"/>
  <c r="M165" i="8"/>
  <c r="M161" i="8"/>
  <c r="M157" i="8"/>
  <c r="M153" i="8"/>
  <c r="M149" i="8"/>
  <c r="M145" i="8"/>
  <c r="M141" i="8"/>
  <c r="M137" i="8"/>
  <c r="M133" i="8"/>
  <c r="M129" i="8"/>
  <c r="M125" i="8"/>
  <c r="M121" i="8"/>
  <c r="M117" i="8"/>
  <c r="M113" i="8"/>
  <c r="M109" i="8"/>
  <c r="M105" i="8"/>
  <c r="M101" i="8"/>
  <c r="M97" i="8"/>
  <c r="M93" i="8"/>
  <c r="M89" i="8"/>
  <c r="M85" i="8"/>
  <c r="M81" i="8"/>
  <c r="M77" i="8"/>
  <c r="M73" i="8"/>
  <c r="M69" i="8"/>
  <c r="M65" i="8"/>
  <c r="M61" i="8"/>
  <c r="M57" i="8"/>
  <c r="M53" i="8"/>
  <c r="M49" i="8"/>
  <c r="M45" i="8"/>
  <c r="M41" i="8"/>
  <c r="M37" i="8"/>
  <c r="M33" i="8"/>
  <c r="M29" i="8"/>
  <c r="M25" i="8"/>
  <c r="M21" i="8"/>
  <c r="M17" i="8"/>
  <c r="M13" i="8"/>
  <c r="M9" i="8"/>
  <c r="M5" i="8"/>
  <c r="N197" i="8"/>
  <c r="N193" i="8"/>
  <c r="N189" i="8"/>
  <c r="N185" i="8"/>
  <c r="N181" i="8"/>
  <c r="N177" i="8"/>
  <c r="N173" i="8"/>
  <c r="N169" i="8"/>
  <c r="N165" i="8"/>
  <c r="N161" i="8"/>
  <c r="N157" i="8"/>
  <c r="N153" i="8"/>
  <c r="N149" i="8"/>
  <c r="N145" i="8"/>
  <c r="N141" i="8"/>
  <c r="N137" i="8"/>
  <c r="N133" i="8"/>
  <c r="N129" i="8"/>
  <c r="N125" i="8"/>
  <c r="N121" i="8"/>
  <c r="N117" i="8"/>
  <c r="N113" i="8"/>
  <c r="N109" i="8"/>
  <c r="N105" i="8"/>
  <c r="N101" i="8"/>
  <c r="N97" i="8"/>
  <c r="N93" i="8"/>
  <c r="N89" i="8"/>
  <c r="N85" i="8"/>
  <c r="N81" i="8"/>
  <c r="N77" i="8"/>
  <c r="N73" i="8"/>
  <c r="N69" i="8"/>
  <c r="N65" i="8"/>
  <c r="N61" i="8"/>
  <c r="N57" i="8"/>
  <c r="N53" i="8"/>
  <c r="N49" i="8"/>
  <c r="N45" i="8"/>
  <c r="N41" i="8"/>
  <c r="N37" i="8"/>
  <c r="N33" i="8"/>
  <c r="N29" i="8"/>
  <c r="N25" i="8"/>
  <c r="N21" i="8"/>
  <c r="N17" i="8"/>
  <c r="N13" i="8"/>
  <c r="N9" i="8"/>
  <c r="N5" i="8"/>
  <c r="O197" i="8"/>
  <c r="O193" i="8"/>
  <c r="O189" i="8"/>
  <c r="O185" i="8"/>
  <c r="O181" i="8"/>
  <c r="O177" i="8"/>
  <c r="O173" i="8"/>
  <c r="O169" i="8"/>
  <c r="O165" i="8"/>
  <c r="O161" i="8"/>
  <c r="O157" i="8"/>
  <c r="O153" i="8"/>
  <c r="O149" i="8"/>
  <c r="O145" i="8"/>
  <c r="O141" i="8"/>
  <c r="O137" i="8"/>
  <c r="O133" i="8"/>
  <c r="O129" i="8"/>
  <c r="O125" i="8"/>
  <c r="O121" i="8"/>
  <c r="O117" i="8"/>
  <c r="O113" i="8"/>
  <c r="O109" i="8"/>
  <c r="O105" i="8"/>
  <c r="O101" i="8"/>
  <c r="O97" i="8"/>
  <c r="O93" i="8"/>
  <c r="O89" i="8"/>
  <c r="O85" i="8"/>
  <c r="O81" i="8"/>
  <c r="O77" i="8"/>
  <c r="O73" i="8"/>
  <c r="O69" i="8"/>
  <c r="O65" i="8"/>
  <c r="O61" i="8"/>
  <c r="O57" i="8"/>
  <c r="O53" i="8"/>
  <c r="O49" i="8"/>
  <c r="O45" i="8"/>
  <c r="O41" i="8"/>
  <c r="O37" i="8"/>
  <c r="O33" i="8"/>
  <c r="O29" i="8"/>
  <c r="O25" i="8"/>
  <c r="O21" i="8"/>
  <c r="O17" i="8"/>
  <c r="O13" i="8"/>
  <c r="O9" i="8"/>
  <c r="O5" i="8"/>
  <c r="P197" i="8"/>
  <c r="P193" i="8"/>
  <c r="P189" i="8"/>
  <c r="P185" i="8"/>
  <c r="P181" i="8"/>
  <c r="P177" i="8"/>
  <c r="P173" i="8"/>
  <c r="P169" i="8"/>
  <c r="P165" i="8"/>
  <c r="P161" i="8"/>
  <c r="P157" i="8"/>
  <c r="P153" i="8"/>
  <c r="P149" i="8"/>
  <c r="P145" i="8"/>
  <c r="P141" i="8"/>
  <c r="P137" i="8"/>
  <c r="P133" i="8"/>
  <c r="P129" i="8"/>
  <c r="P125" i="8"/>
  <c r="P121" i="8"/>
  <c r="P117" i="8"/>
  <c r="P113" i="8"/>
  <c r="P109" i="8"/>
  <c r="P105" i="8"/>
  <c r="P101" i="8"/>
  <c r="P97" i="8"/>
  <c r="P93" i="8"/>
  <c r="P89" i="8"/>
  <c r="P85" i="8"/>
  <c r="P81" i="8"/>
  <c r="P77" i="8"/>
  <c r="P73" i="8"/>
  <c r="P69" i="8"/>
  <c r="P65" i="8"/>
  <c r="P61" i="8"/>
  <c r="P57" i="8"/>
  <c r="P53" i="8"/>
  <c r="P49" i="8"/>
  <c r="P45" i="8"/>
  <c r="P41" i="8"/>
  <c r="P37" i="8"/>
  <c r="P33" i="8"/>
  <c r="P29" i="8"/>
  <c r="P25" i="8"/>
  <c r="P21" i="8"/>
  <c r="P17" i="8"/>
  <c r="P13" i="8"/>
  <c r="P9" i="8"/>
  <c r="P5" i="8"/>
  <c r="Q197" i="8"/>
  <c r="Q193" i="8"/>
  <c r="Q189" i="8"/>
  <c r="Q185" i="8"/>
  <c r="Q181" i="8"/>
  <c r="Q177" i="8"/>
  <c r="Q173" i="8"/>
  <c r="Q169" i="8"/>
  <c r="Q165" i="8"/>
  <c r="Q161" i="8"/>
  <c r="Q157" i="8"/>
  <c r="Q153" i="8"/>
  <c r="Q149" i="8"/>
  <c r="Q145" i="8"/>
  <c r="Q141" i="8"/>
  <c r="Q137" i="8"/>
  <c r="Q133" i="8"/>
  <c r="Q129" i="8"/>
  <c r="Q125" i="8"/>
  <c r="Q121" i="8"/>
  <c r="Q117" i="8"/>
  <c r="Q113" i="8"/>
  <c r="Q109" i="8"/>
  <c r="Q105" i="8"/>
  <c r="Q101" i="8"/>
  <c r="Q97" i="8"/>
  <c r="Q93" i="8"/>
  <c r="Q89" i="8"/>
  <c r="Q85" i="8"/>
  <c r="Q81" i="8"/>
  <c r="Q77" i="8"/>
  <c r="Q73" i="8"/>
  <c r="Q69" i="8"/>
  <c r="Q65" i="8"/>
  <c r="Q61" i="8"/>
  <c r="Q57" i="8"/>
  <c r="Q53" i="8"/>
  <c r="Q49" i="8"/>
  <c r="Q45" i="8"/>
  <c r="Q41" i="8"/>
  <c r="Q37" i="8"/>
  <c r="Q33" i="8"/>
  <c r="Q29" i="8"/>
  <c r="Q25" i="8"/>
  <c r="Q21" i="8"/>
  <c r="Q17" i="8"/>
  <c r="Q13" i="8"/>
  <c r="Q9" i="8"/>
  <c r="Q5" i="8"/>
  <c r="R197" i="8"/>
  <c r="R193" i="8"/>
  <c r="R189" i="8"/>
  <c r="R185" i="8"/>
  <c r="R181" i="8"/>
  <c r="R177" i="8"/>
  <c r="R173" i="8"/>
  <c r="R169" i="8"/>
  <c r="R165" i="8"/>
  <c r="R161" i="8"/>
  <c r="R157" i="8"/>
  <c r="R153" i="8"/>
  <c r="R149" i="8"/>
  <c r="R145" i="8"/>
  <c r="R141" i="8"/>
  <c r="R137" i="8"/>
  <c r="R133" i="8"/>
  <c r="R129" i="8"/>
  <c r="R125" i="8"/>
  <c r="R121" i="8"/>
  <c r="R117" i="8"/>
  <c r="R113" i="8"/>
  <c r="R109" i="8"/>
  <c r="R105" i="8"/>
  <c r="R101" i="8"/>
  <c r="R97" i="8"/>
  <c r="R93" i="8"/>
  <c r="R89" i="8"/>
  <c r="R85" i="8"/>
  <c r="R81" i="8"/>
  <c r="R77" i="8"/>
  <c r="R73" i="8"/>
  <c r="R69" i="8"/>
  <c r="R65" i="8"/>
  <c r="R61" i="8"/>
  <c r="R57" i="8"/>
  <c r="R53" i="8"/>
  <c r="R49" i="8"/>
  <c r="R45" i="8"/>
  <c r="R41" i="8"/>
  <c r="R37" i="8"/>
  <c r="R33" i="8"/>
  <c r="R29" i="8"/>
  <c r="R25" i="8"/>
  <c r="R21" i="8"/>
  <c r="R17" i="8"/>
  <c r="R13" i="8"/>
  <c r="R9" i="8"/>
  <c r="R5" i="8"/>
  <c r="S197" i="8"/>
  <c r="S193" i="8"/>
  <c r="S189" i="8"/>
  <c r="S185" i="8"/>
  <c r="S181" i="8"/>
  <c r="S177" i="8"/>
  <c r="S173" i="8"/>
  <c r="S169" i="8"/>
  <c r="S165" i="8"/>
  <c r="S161" i="8"/>
  <c r="S157" i="8"/>
  <c r="S153" i="8"/>
  <c r="S149" i="8"/>
  <c r="S145" i="8"/>
  <c r="S141" i="8"/>
  <c r="S137" i="8"/>
  <c r="S133" i="8"/>
  <c r="S129" i="8"/>
  <c r="S125" i="8"/>
  <c r="S121" i="8"/>
  <c r="S117" i="8"/>
  <c r="S113" i="8"/>
  <c r="S109" i="8"/>
  <c r="S105" i="8"/>
  <c r="S101" i="8"/>
  <c r="S97" i="8"/>
  <c r="S93" i="8"/>
  <c r="S89" i="8"/>
  <c r="S85" i="8"/>
  <c r="S81" i="8"/>
  <c r="S77" i="8"/>
  <c r="S73" i="8"/>
  <c r="S69" i="8"/>
  <c r="S65" i="8"/>
  <c r="S61" i="8"/>
  <c r="S57" i="8"/>
  <c r="S53" i="8"/>
  <c r="S49" i="8"/>
  <c r="S45" i="8"/>
  <c r="S41" i="8"/>
  <c r="S37" i="8"/>
  <c r="S33" i="8"/>
  <c r="S29" i="8"/>
  <c r="S25" i="8"/>
  <c r="S21" i="8"/>
  <c r="S17" i="8"/>
  <c r="S13" i="8"/>
  <c r="S9" i="8"/>
  <c r="S5" i="8"/>
  <c r="T197" i="8"/>
  <c r="T193" i="8"/>
  <c r="T189" i="8"/>
  <c r="T185" i="8"/>
  <c r="T181" i="8"/>
  <c r="T177" i="8"/>
  <c r="T173" i="8"/>
  <c r="T169" i="8"/>
  <c r="T165" i="8"/>
  <c r="T161" i="8"/>
  <c r="T157" i="8"/>
  <c r="T153" i="8"/>
  <c r="T149" i="8"/>
  <c r="T145" i="8"/>
  <c r="T141" i="8"/>
  <c r="T137" i="8"/>
  <c r="T133" i="8"/>
  <c r="T129" i="8"/>
  <c r="T125" i="8"/>
  <c r="T121" i="8"/>
  <c r="T117" i="8"/>
  <c r="T113" i="8"/>
  <c r="T109" i="8"/>
  <c r="T105" i="8"/>
  <c r="T101" i="8"/>
  <c r="T97" i="8"/>
  <c r="T93" i="8"/>
  <c r="T89" i="8"/>
  <c r="T85" i="8"/>
  <c r="T81" i="8"/>
  <c r="T77" i="8"/>
  <c r="T73" i="8"/>
  <c r="T69" i="8"/>
  <c r="T65" i="8"/>
  <c r="T61" i="8"/>
  <c r="T57" i="8"/>
  <c r="T53" i="8"/>
  <c r="T49" i="8"/>
  <c r="T45" i="8"/>
  <c r="T41" i="8"/>
  <c r="T37" i="8"/>
  <c r="T33" i="8"/>
  <c r="T29" i="8"/>
  <c r="T25" i="8"/>
  <c r="T21" i="8"/>
  <c r="T17" i="8"/>
  <c r="T13" i="8"/>
  <c r="T9" i="8"/>
  <c r="T5" i="8"/>
  <c r="U197" i="8"/>
  <c r="U193" i="8"/>
  <c r="U189" i="8"/>
  <c r="U185" i="8"/>
  <c r="U181" i="8"/>
  <c r="U177" i="8"/>
  <c r="U173" i="8"/>
  <c r="U169" i="8"/>
  <c r="U165" i="8"/>
  <c r="U161" i="8"/>
  <c r="U157" i="8"/>
  <c r="U153" i="8"/>
  <c r="U149" i="8"/>
  <c r="U145" i="8"/>
  <c r="U141" i="8"/>
  <c r="U137" i="8"/>
  <c r="U133" i="8"/>
  <c r="U129" i="8"/>
  <c r="U125" i="8"/>
  <c r="U121" i="8"/>
  <c r="U117" i="8"/>
  <c r="U113" i="8"/>
  <c r="U109" i="8"/>
  <c r="U105" i="8"/>
  <c r="U101" i="8"/>
  <c r="U97" i="8"/>
  <c r="U93" i="8"/>
  <c r="U89" i="8"/>
  <c r="U85" i="8"/>
  <c r="U81" i="8"/>
  <c r="U77" i="8"/>
  <c r="U73" i="8"/>
  <c r="U69" i="8"/>
  <c r="U65" i="8"/>
  <c r="U61" i="8"/>
  <c r="U57" i="8"/>
  <c r="U53" i="8"/>
  <c r="U49" i="8"/>
  <c r="U45" i="8"/>
  <c r="U41" i="8"/>
  <c r="U37" i="8"/>
  <c r="U33" i="8"/>
  <c r="U29" i="8"/>
  <c r="U25" i="8"/>
  <c r="U21" i="8"/>
  <c r="U17" i="8"/>
  <c r="U13" i="8"/>
  <c r="U9" i="8"/>
  <c r="U5" i="8"/>
  <c r="V197" i="8"/>
  <c r="V193" i="8"/>
  <c r="V189" i="8"/>
  <c r="V185" i="8"/>
  <c r="V181" i="8"/>
  <c r="V177" i="8"/>
  <c r="V173" i="8"/>
  <c r="V169" i="8"/>
  <c r="V165" i="8"/>
  <c r="V161" i="8"/>
  <c r="V157" i="8"/>
  <c r="V153" i="8"/>
  <c r="V149" i="8"/>
  <c r="V145" i="8"/>
  <c r="V141" i="8"/>
  <c r="V137" i="8"/>
  <c r="V133" i="8"/>
  <c r="V129" i="8"/>
  <c r="V125" i="8"/>
  <c r="V121" i="8"/>
  <c r="V117" i="8"/>
  <c r="V113" i="8"/>
  <c r="V109" i="8"/>
  <c r="V105" i="8"/>
  <c r="V101" i="8"/>
  <c r="V97" i="8"/>
  <c r="V93" i="8"/>
  <c r="V89" i="8"/>
  <c r="V85" i="8"/>
  <c r="V81" i="8"/>
  <c r="V77" i="8"/>
  <c r="V73" i="8"/>
  <c r="V69" i="8"/>
  <c r="V65" i="8"/>
  <c r="V61" i="8"/>
  <c r="V57" i="8"/>
  <c r="V53" i="8"/>
  <c r="V49" i="8"/>
  <c r="V45" i="8"/>
  <c r="V41" i="8"/>
  <c r="V37" i="8"/>
  <c r="V33" i="8"/>
  <c r="V29" i="8"/>
  <c r="V25" i="8"/>
  <c r="V21" i="8"/>
  <c r="V17" i="8"/>
  <c r="V13" i="8"/>
  <c r="V9" i="8"/>
  <c r="V5" i="8"/>
  <c r="W197" i="8"/>
  <c r="W193" i="8"/>
  <c r="W189" i="8"/>
  <c r="W185" i="8"/>
  <c r="W181" i="8"/>
  <c r="W177" i="8"/>
  <c r="W173" i="8"/>
  <c r="W169" i="8"/>
  <c r="W165" i="8"/>
  <c r="W161" i="8"/>
  <c r="W157" i="8"/>
  <c r="W153" i="8"/>
  <c r="W149" i="8"/>
  <c r="W145" i="8"/>
  <c r="W141" i="8"/>
  <c r="W137" i="8"/>
  <c r="W133" i="8"/>
  <c r="W129" i="8"/>
  <c r="W125" i="8"/>
  <c r="W121" i="8"/>
  <c r="W117" i="8"/>
  <c r="W113" i="8"/>
  <c r="W109" i="8"/>
  <c r="W105" i="8"/>
  <c r="W101" i="8"/>
  <c r="W97" i="8"/>
  <c r="W93" i="8"/>
  <c r="W89" i="8"/>
  <c r="W85" i="8"/>
  <c r="W81" i="8"/>
  <c r="W77" i="8"/>
  <c r="W73" i="8"/>
  <c r="W69" i="8"/>
  <c r="W65" i="8"/>
  <c r="W61" i="8"/>
  <c r="W57" i="8"/>
  <c r="W53" i="8"/>
  <c r="W49" i="8"/>
  <c r="W45" i="8"/>
  <c r="W41" i="8"/>
  <c r="W37" i="8"/>
  <c r="W33" i="8"/>
  <c r="W29" i="8"/>
  <c r="W25" i="8"/>
  <c r="W21" i="8"/>
  <c r="W17" i="8"/>
  <c r="W13" i="8"/>
  <c r="W9" i="8"/>
  <c r="W5" i="8"/>
  <c r="X197" i="8"/>
  <c r="X193" i="8"/>
  <c r="X189" i="8"/>
  <c r="X185" i="8"/>
  <c r="X181" i="8"/>
  <c r="X177" i="8"/>
  <c r="X173" i="8"/>
  <c r="X169" i="8"/>
  <c r="X165" i="8"/>
  <c r="X161" i="8"/>
  <c r="X157" i="8"/>
  <c r="X153" i="8"/>
  <c r="X149" i="8"/>
  <c r="X145" i="8"/>
  <c r="X141" i="8"/>
  <c r="X137" i="8"/>
  <c r="X133" i="8"/>
  <c r="X129" i="8"/>
  <c r="X125" i="8"/>
  <c r="X121" i="8"/>
  <c r="X117" i="8"/>
  <c r="X113" i="8"/>
  <c r="X109" i="8"/>
  <c r="X105" i="8"/>
  <c r="X101" i="8"/>
  <c r="X97" i="8"/>
  <c r="X93" i="8"/>
  <c r="X89" i="8"/>
  <c r="X85" i="8"/>
  <c r="X81" i="8"/>
  <c r="X77" i="8"/>
  <c r="X73" i="8"/>
  <c r="X69" i="8"/>
  <c r="X65" i="8"/>
  <c r="X61" i="8"/>
  <c r="X57" i="8"/>
  <c r="X53" i="8"/>
  <c r="X49" i="8"/>
  <c r="X45" i="8"/>
  <c r="X41" i="8"/>
  <c r="X37" i="8"/>
  <c r="X33" i="8"/>
  <c r="X29" i="8"/>
  <c r="X25" i="8"/>
  <c r="X21" i="8"/>
  <c r="X17" i="8"/>
  <c r="X13" i="8"/>
  <c r="X9" i="8"/>
  <c r="X5" i="8"/>
  <c r="Y197" i="8"/>
  <c r="Y193" i="8"/>
  <c r="Y189" i="8"/>
  <c r="Y185" i="8"/>
  <c r="Y181" i="8"/>
  <c r="Y177" i="8"/>
  <c r="Y173" i="8"/>
  <c r="Y169" i="8"/>
  <c r="Y165" i="8"/>
  <c r="Y161" i="8"/>
  <c r="Y157" i="8"/>
  <c r="Y153" i="8"/>
  <c r="Y149" i="8"/>
  <c r="Y145" i="8"/>
  <c r="Y141" i="8"/>
  <c r="Y137" i="8"/>
  <c r="Y133" i="8"/>
  <c r="Y129" i="8"/>
  <c r="Y125" i="8"/>
  <c r="Y121" i="8"/>
  <c r="Y117" i="8"/>
  <c r="Y113" i="8"/>
  <c r="Y109" i="8"/>
  <c r="Y105" i="8"/>
  <c r="Y101" i="8"/>
  <c r="Y97" i="8"/>
  <c r="Y93" i="8"/>
  <c r="Y89" i="8"/>
  <c r="Y85" i="8"/>
  <c r="Y81" i="8"/>
  <c r="Y77" i="8"/>
  <c r="Y73" i="8"/>
  <c r="Y69" i="8"/>
  <c r="Y65" i="8"/>
  <c r="Y61" i="8"/>
  <c r="Y57" i="8"/>
  <c r="Y53" i="8"/>
  <c r="Y49" i="8"/>
  <c r="Y45" i="8"/>
  <c r="Y41" i="8"/>
  <c r="Y37" i="8"/>
  <c r="Y33" i="8"/>
  <c r="Y29" i="8"/>
  <c r="Y25" i="8"/>
  <c r="Y21" i="8"/>
  <c r="Y17" i="8"/>
  <c r="Y13" i="8"/>
  <c r="Y9" i="8"/>
  <c r="Y5" i="8"/>
  <c r="Z197" i="8"/>
  <c r="Z193" i="8"/>
  <c r="Z189" i="8"/>
  <c r="Z185" i="8"/>
  <c r="Z181" i="8"/>
  <c r="Z177" i="8"/>
  <c r="Z173" i="8"/>
  <c r="Z169" i="8"/>
  <c r="Z165" i="8"/>
  <c r="Z161" i="8"/>
  <c r="Z157" i="8"/>
  <c r="Z153" i="8"/>
  <c r="Z149" i="8"/>
  <c r="Z145" i="8"/>
  <c r="Z141" i="8"/>
  <c r="Z137" i="8"/>
  <c r="Z133" i="8"/>
  <c r="Z129" i="8"/>
  <c r="Z125" i="8"/>
  <c r="Z121" i="8"/>
  <c r="Z117" i="8"/>
  <c r="Z113" i="8"/>
  <c r="Z109" i="8"/>
  <c r="Z105" i="8"/>
  <c r="Z101" i="8"/>
  <c r="Z97" i="8"/>
  <c r="Z93" i="8"/>
  <c r="Z89" i="8"/>
  <c r="Z85" i="8"/>
  <c r="Z81" i="8"/>
  <c r="Z77" i="8"/>
  <c r="Z73" i="8"/>
  <c r="Z69" i="8"/>
  <c r="Z65" i="8"/>
  <c r="Z61" i="8"/>
  <c r="Z57" i="8"/>
  <c r="Z53" i="8"/>
  <c r="Z49" i="8"/>
  <c r="Z45" i="8"/>
  <c r="Z41" i="8"/>
  <c r="Z37" i="8"/>
  <c r="Z33" i="8"/>
  <c r="Z29" i="8"/>
  <c r="Z25" i="8"/>
  <c r="Z21" i="8"/>
  <c r="Z17" i="8"/>
  <c r="Z13" i="8"/>
  <c r="Z9" i="8"/>
  <c r="Z5" i="8"/>
  <c r="AA197" i="8"/>
  <c r="AA193" i="8"/>
  <c r="AA189" i="8"/>
  <c r="AA185" i="8"/>
  <c r="AA181" i="8"/>
  <c r="AA177" i="8"/>
  <c r="AA173" i="8"/>
  <c r="AA169" i="8"/>
  <c r="AA165" i="8"/>
  <c r="AA161" i="8"/>
  <c r="AA157" i="8"/>
  <c r="AA153" i="8"/>
  <c r="AA149" i="8"/>
  <c r="AA145" i="8"/>
  <c r="AA141" i="8"/>
  <c r="AA137" i="8"/>
  <c r="AA133" i="8"/>
  <c r="AA129" i="8"/>
  <c r="AA125" i="8"/>
  <c r="AA121" i="8"/>
  <c r="AA117" i="8"/>
  <c r="AA113" i="8"/>
  <c r="AA109" i="8"/>
  <c r="AA105" i="8"/>
  <c r="AA101" i="8"/>
  <c r="AA97" i="8"/>
  <c r="AA93" i="8"/>
  <c r="AA89" i="8"/>
  <c r="AA85" i="8"/>
  <c r="AA81" i="8"/>
  <c r="AA77" i="8"/>
  <c r="AA73" i="8"/>
  <c r="AA69" i="8"/>
  <c r="AA65" i="8"/>
  <c r="AA61" i="8"/>
  <c r="AA57" i="8"/>
  <c r="AA53" i="8"/>
  <c r="AA49" i="8"/>
  <c r="AA45" i="8"/>
  <c r="AA41" i="8"/>
  <c r="AA37" i="8"/>
  <c r="AA33" i="8"/>
  <c r="AA29" i="8"/>
  <c r="AA25" i="8"/>
  <c r="AA21" i="8"/>
  <c r="AA17" i="8"/>
  <c r="AA13" i="8"/>
  <c r="AA9" i="8"/>
  <c r="AA5" i="8"/>
  <c r="AB197" i="8"/>
  <c r="AB193" i="8"/>
  <c r="AB189" i="8"/>
  <c r="AB185" i="8"/>
  <c r="AB181" i="8"/>
  <c r="AB177" i="8"/>
  <c r="AB173" i="8"/>
  <c r="AB169" i="8"/>
  <c r="AB165" i="8"/>
  <c r="AB161" i="8"/>
  <c r="AB157" i="8"/>
  <c r="AB153" i="8"/>
  <c r="AB149" i="8"/>
  <c r="AB145" i="8"/>
  <c r="AB141" i="8"/>
  <c r="AB137" i="8"/>
  <c r="AB133" i="8"/>
  <c r="AB129" i="8"/>
  <c r="AB125" i="8"/>
  <c r="AB121" i="8"/>
  <c r="AB117" i="8"/>
  <c r="AB113" i="8"/>
  <c r="AB109" i="8"/>
  <c r="AB105" i="8"/>
  <c r="AB101" i="8"/>
  <c r="AB97" i="8"/>
  <c r="AB93" i="8"/>
  <c r="AB89" i="8"/>
  <c r="AB85" i="8"/>
  <c r="AB81" i="8"/>
  <c r="AB77" i="8"/>
  <c r="AB73" i="8"/>
  <c r="AB69" i="8"/>
  <c r="AB65" i="8"/>
  <c r="AB61" i="8"/>
  <c r="AB57" i="8"/>
  <c r="AB53" i="8"/>
  <c r="AB49" i="8"/>
  <c r="AB45" i="8"/>
  <c r="AB41" i="8"/>
  <c r="AB37" i="8"/>
  <c r="AB33" i="8"/>
  <c r="AB29" i="8"/>
  <c r="AB25" i="8"/>
  <c r="AB21" i="8"/>
  <c r="AB17" i="8"/>
  <c r="AB13" i="8"/>
  <c r="AB9" i="8"/>
  <c r="AB5" i="8"/>
  <c r="AC197" i="8"/>
  <c r="AC193" i="8"/>
  <c r="AC189" i="8"/>
  <c r="AC185" i="8"/>
  <c r="AC181" i="8"/>
  <c r="AC177" i="8"/>
  <c r="AC173" i="8"/>
  <c r="AC169" i="8"/>
  <c r="AC165" i="8"/>
  <c r="AC161" i="8"/>
  <c r="AC157" i="8"/>
  <c r="AC153" i="8"/>
  <c r="AC149" i="8"/>
  <c r="AC145" i="8"/>
  <c r="AC141" i="8"/>
  <c r="AC137" i="8"/>
  <c r="AC133" i="8"/>
  <c r="AC129" i="8"/>
  <c r="AC125" i="8"/>
  <c r="AC121" i="8"/>
  <c r="AC117" i="8"/>
  <c r="AC113" i="8"/>
  <c r="AC109" i="8"/>
  <c r="AC105" i="8"/>
  <c r="AC101" i="8"/>
  <c r="AC97" i="8"/>
  <c r="AC93" i="8"/>
  <c r="AC89" i="8"/>
  <c r="AC85" i="8"/>
  <c r="AC81" i="8"/>
  <c r="AC77" i="8"/>
  <c r="AC73" i="8"/>
  <c r="AC69" i="8"/>
  <c r="AC65" i="8"/>
  <c r="AC61" i="8"/>
  <c r="AC57" i="8"/>
  <c r="AC53" i="8"/>
  <c r="AC49" i="8"/>
  <c r="AC45" i="8"/>
  <c r="AC41" i="8"/>
  <c r="AC37" i="8"/>
  <c r="AC33" i="8"/>
  <c r="AC29" i="8"/>
  <c r="AC25" i="8"/>
  <c r="AC21" i="8"/>
  <c r="AC17" i="8"/>
  <c r="AC13" i="8"/>
  <c r="AC9" i="8"/>
  <c r="AC5" i="8"/>
  <c r="AD197" i="8"/>
  <c r="AD193" i="8"/>
  <c r="AD189" i="8"/>
  <c r="AD185" i="8"/>
  <c r="AD181" i="8"/>
  <c r="AD177" i="8"/>
  <c r="AD173" i="8"/>
  <c r="AD169" i="8"/>
  <c r="AD165" i="8"/>
  <c r="AD161" i="8"/>
  <c r="AD157" i="8"/>
  <c r="AD153" i="8"/>
  <c r="AD149" i="8"/>
  <c r="AD145" i="8"/>
  <c r="AD141" i="8"/>
  <c r="AD137" i="8"/>
  <c r="AD133" i="8"/>
  <c r="AD129" i="8"/>
  <c r="AD125" i="8"/>
  <c r="AD121" i="8"/>
  <c r="AD117" i="8"/>
  <c r="AD113" i="8"/>
  <c r="AD109" i="8"/>
  <c r="AD105" i="8"/>
  <c r="AD101" i="8"/>
  <c r="AD97" i="8"/>
  <c r="AD93" i="8"/>
  <c r="AD89" i="8"/>
  <c r="AD85" i="8"/>
  <c r="AD81" i="8"/>
  <c r="AD77" i="8"/>
  <c r="AD73" i="8"/>
  <c r="AD69" i="8"/>
  <c r="AD65" i="8"/>
  <c r="AD61" i="8"/>
  <c r="AD57" i="8"/>
  <c r="AD53" i="8"/>
  <c r="AD49" i="8"/>
  <c r="AD45" i="8"/>
  <c r="AD41" i="8"/>
  <c r="AD37" i="8"/>
  <c r="AD33" i="8"/>
  <c r="AD29" i="8"/>
  <c r="AD25" i="8"/>
  <c r="AD21" i="8"/>
  <c r="AD17" i="8"/>
  <c r="AD13" i="8"/>
  <c r="AD9" i="8"/>
  <c r="AD5" i="8"/>
  <c r="AE197" i="8"/>
  <c r="AE193" i="8"/>
  <c r="AE189" i="8"/>
  <c r="AE185" i="8"/>
  <c r="AE181" i="8"/>
  <c r="AE177" i="8"/>
  <c r="AE173" i="8"/>
  <c r="AE169" i="8"/>
  <c r="AE165" i="8"/>
  <c r="AE161" i="8"/>
  <c r="AE157" i="8"/>
  <c r="AE153" i="8"/>
  <c r="AE149" i="8"/>
  <c r="AE145" i="8"/>
  <c r="AE141" i="8"/>
  <c r="AE137" i="8"/>
  <c r="AE133" i="8"/>
  <c r="AE129" i="8"/>
  <c r="AE125" i="8"/>
  <c r="AE121" i="8"/>
  <c r="AE117" i="8"/>
  <c r="AE113" i="8"/>
  <c r="AE109" i="8"/>
  <c r="AE105" i="8"/>
  <c r="AE101" i="8"/>
  <c r="AE97" i="8"/>
  <c r="AE93" i="8"/>
  <c r="AE89" i="8"/>
  <c r="AE85" i="8"/>
  <c r="AE81" i="8"/>
  <c r="AE77" i="8"/>
  <c r="AE73" i="8"/>
  <c r="AE69" i="8"/>
  <c r="AE65" i="8"/>
  <c r="AE61" i="8"/>
  <c r="AE57" i="8"/>
  <c r="AE53" i="8"/>
  <c r="AE49" i="8"/>
  <c r="AE45" i="8"/>
  <c r="AE41" i="8"/>
  <c r="AE37" i="8"/>
  <c r="AE33" i="8"/>
  <c r="AE29" i="8"/>
  <c r="AE25" i="8"/>
  <c r="AE21" i="8"/>
  <c r="AE17" i="8"/>
  <c r="AE13" i="8"/>
  <c r="AE9" i="8"/>
  <c r="AE5" i="8"/>
  <c r="AF197" i="8"/>
  <c r="AF193" i="8"/>
  <c r="AF189" i="8"/>
  <c r="AF185" i="8"/>
  <c r="AF181" i="8"/>
  <c r="AF177" i="8"/>
  <c r="AF173" i="8"/>
  <c r="AF169" i="8"/>
  <c r="AF165" i="8"/>
  <c r="AF161" i="8"/>
  <c r="AF157" i="8"/>
  <c r="AF153" i="8"/>
  <c r="AF149" i="8"/>
  <c r="AF145" i="8"/>
  <c r="AF141" i="8"/>
  <c r="AF137" i="8"/>
  <c r="AF133" i="8"/>
  <c r="AF129" i="8"/>
  <c r="AF125" i="8"/>
  <c r="AF121" i="8"/>
  <c r="AF117" i="8"/>
  <c r="AF113" i="8"/>
  <c r="AF109" i="8"/>
  <c r="AF105" i="8"/>
  <c r="AF101" i="8"/>
  <c r="AF97" i="8"/>
  <c r="AF93" i="8"/>
  <c r="AF89" i="8"/>
  <c r="AF85" i="8"/>
  <c r="AF81" i="8"/>
  <c r="AF77" i="8"/>
  <c r="AF73" i="8"/>
  <c r="AF69" i="8"/>
  <c r="AF65" i="8"/>
  <c r="AF61" i="8"/>
  <c r="AF57" i="8"/>
  <c r="AF53" i="8"/>
  <c r="AF49" i="8"/>
  <c r="AF45" i="8"/>
  <c r="AF41" i="8"/>
  <c r="AF37" i="8"/>
  <c r="AF33" i="8"/>
  <c r="AF29" i="8"/>
  <c r="AF25" i="8"/>
  <c r="AF21" i="8"/>
  <c r="AF17" i="8"/>
  <c r="AF13" i="8"/>
  <c r="AF9" i="8"/>
  <c r="AF5" i="8"/>
  <c r="AG197" i="8"/>
  <c r="AG193" i="8"/>
  <c r="AG189" i="8"/>
  <c r="AG185" i="8"/>
  <c r="AG181" i="8"/>
  <c r="AG177" i="8"/>
  <c r="AG173" i="8"/>
  <c r="AG169" i="8"/>
  <c r="AG165" i="8"/>
  <c r="AG161" i="8"/>
  <c r="AG157" i="8"/>
  <c r="AG153" i="8"/>
  <c r="AG149" i="8"/>
  <c r="AG145" i="8"/>
  <c r="AG141" i="8"/>
  <c r="AG137" i="8"/>
  <c r="AG133" i="8"/>
  <c r="AG129" i="8"/>
  <c r="AG125" i="8"/>
  <c r="AG121" i="8"/>
  <c r="AG117" i="8"/>
  <c r="AG113" i="8"/>
  <c r="AG109" i="8"/>
  <c r="AG105" i="8"/>
  <c r="AG101" i="8"/>
  <c r="AG97" i="8"/>
  <c r="AG93" i="8"/>
  <c r="AG89" i="8"/>
  <c r="AG85" i="8"/>
  <c r="AG81" i="8"/>
  <c r="AG77" i="8"/>
  <c r="AG73" i="8"/>
  <c r="AG69" i="8"/>
  <c r="AG65" i="8"/>
  <c r="AG61" i="8"/>
  <c r="AG57" i="8"/>
  <c r="AG53" i="8"/>
  <c r="AG49" i="8"/>
  <c r="AG45" i="8"/>
  <c r="AG41" i="8"/>
  <c r="AG37" i="8"/>
  <c r="AG33" i="8"/>
  <c r="AG29" i="8"/>
  <c r="AG25" i="8"/>
  <c r="AG21" i="8"/>
  <c r="AG17" i="8"/>
  <c r="AG13" i="8"/>
  <c r="AG9" i="8"/>
  <c r="AG5" i="8"/>
  <c r="AH197" i="8"/>
  <c r="AH193" i="8"/>
  <c r="AH189" i="8"/>
  <c r="AH185" i="8"/>
  <c r="AH181" i="8"/>
  <c r="AH177" i="8"/>
  <c r="AH173" i="8"/>
  <c r="AH169" i="8"/>
  <c r="AH165" i="8"/>
  <c r="AH161" i="8"/>
  <c r="AH157" i="8"/>
  <c r="AH153" i="8"/>
  <c r="AH149" i="8"/>
  <c r="AH145" i="8"/>
  <c r="AH141" i="8"/>
  <c r="AH137" i="8"/>
  <c r="AH133" i="8"/>
  <c r="AH129" i="8"/>
  <c r="AH125" i="8"/>
  <c r="AH121" i="8"/>
  <c r="AH117" i="8"/>
  <c r="AH113" i="8"/>
  <c r="AH109" i="8"/>
  <c r="AH105" i="8"/>
  <c r="AH101" i="8"/>
  <c r="AH97" i="8"/>
  <c r="AH93" i="8"/>
  <c r="AH89" i="8"/>
  <c r="AH85" i="8"/>
  <c r="AH81" i="8"/>
  <c r="AH77" i="8"/>
  <c r="AH73" i="8"/>
  <c r="AH69" i="8"/>
  <c r="AH65" i="8"/>
  <c r="AH61" i="8"/>
  <c r="AH57" i="8"/>
  <c r="AH53" i="8"/>
  <c r="AH49" i="8"/>
  <c r="AH45" i="8"/>
  <c r="AH41" i="8"/>
  <c r="AH37" i="8"/>
  <c r="AH33" i="8"/>
  <c r="AH29" i="8"/>
  <c r="AH25" i="8"/>
  <c r="AH21" i="8"/>
  <c r="AH17" i="8"/>
  <c r="AH13" i="8"/>
  <c r="AH9" i="8"/>
  <c r="AH5" i="8"/>
  <c r="AI197" i="8"/>
  <c r="AI193" i="8"/>
  <c r="AI189" i="8"/>
  <c r="AI185" i="8"/>
  <c r="AI181" i="8"/>
  <c r="AI177" i="8"/>
  <c r="AI173" i="8"/>
  <c r="AI169" i="8"/>
  <c r="AI165" i="8"/>
  <c r="AI161" i="8"/>
  <c r="AI157" i="8"/>
  <c r="AI153" i="8"/>
  <c r="AI149" i="8"/>
  <c r="AI145" i="8"/>
  <c r="AI141" i="8"/>
  <c r="AI137" i="8"/>
  <c r="AI133" i="8"/>
  <c r="AI129" i="8"/>
  <c r="AI125" i="8"/>
  <c r="AI121" i="8"/>
  <c r="AI117" i="8"/>
  <c r="AI113" i="8"/>
  <c r="AI109" i="8"/>
  <c r="AI105" i="8"/>
  <c r="AI101" i="8"/>
  <c r="AI97" i="8"/>
  <c r="AI93" i="8"/>
  <c r="AI89" i="8"/>
  <c r="AI85" i="8"/>
  <c r="AI81" i="8"/>
  <c r="AI77" i="8"/>
  <c r="AI73" i="8"/>
  <c r="AI69" i="8"/>
  <c r="AI65" i="8"/>
  <c r="AI61" i="8"/>
  <c r="AI57" i="8"/>
  <c r="AI53" i="8"/>
  <c r="AI49" i="8"/>
  <c r="AI45" i="8"/>
  <c r="AI41" i="8"/>
  <c r="AI37" i="8"/>
  <c r="AI33" i="8"/>
  <c r="AI29" i="8"/>
  <c r="AI25" i="8"/>
  <c r="AI21" i="8"/>
  <c r="AI17" i="8"/>
  <c r="AI13" i="8"/>
  <c r="AI9" i="8"/>
  <c r="AI5" i="8"/>
  <c r="AJ197" i="8"/>
  <c r="AJ193" i="8"/>
  <c r="AJ189" i="8"/>
  <c r="AJ185" i="8"/>
  <c r="AJ181" i="8"/>
  <c r="AJ177" i="8"/>
  <c r="AJ173" i="8"/>
  <c r="AJ169" i="8"/>
  <c r="AJ165" i="8"/>
  <c r="AJ161" i="8"/>
  <c r="AJ157" i="8"/>
  <c r="AJ153" i="8"/>
  <c r="AJ149" i="8"/>
  <c r="AJ145" i="8"/>
  <c r="AJ141" i="8"/>
  <c r="AJ137" i="8"/>
  <c r="AJ133" i="8"/>
  <c r="AJ129" i="8"/>
  <c r="AJ125" i="8"/>
  <c r="AJ121" i="8"/>
  <c r="AJ117" i="8"/>
  <c r="AJ113" i="8"/>
  <c r="AJ109" i="8"/>
  <c r="AJ105" i="8"/>
  <c r="AJ101" i="8"/>
  <c r="AJ97" i="8"/>
  <c r="AJ93" i="8"/>
  <c r="AJ89" i="8"/>
  <c r="AJ85" i="8"/>
  <c r="AJ81" i="8"/>
  <c r="AJ77" i="8"/>
  <c r="AJ73" i="8"/>
  <c r="AJ69" i="8"/>
  <c r="AJ65" i="8"/>
  <c r="AJ61" i="8"/>
  <c r="AJ57" i="8"/>
  <c r="AJ53" i="8"/>
  <c r="AJ49" i="8"/>
  <c r="AJ45" i="8"/>
  <c r="AJ41" i="8"/>
  <c r="AJ37" i="8"/>
  <c r="AJ33" i="8"/>
  <c r="AJ29" i="8"/>
  <c r="AJ25" i="8"/>
  <c r="AJ21" i="8"/>
  <c r="AJ17" i="8"/>
  <c r="AJ13" i="8"/>
  <c r="AJ9" i="8"/>
  <c r="AJ5" i="8"/>
  <c r="AK197" i="8"/>
  <c r="AK193" i="8"/>
  <c r="AK189" i="8"/>
  <c r="AK185" i="8"/>
  <c r="AK181" i="8"/>
  <c r="AK177" i="8"/>
  <c r="AK173" i="8"/>
  <c r="AK169" i="8"/>
  <c r="AK165" i="8"/>
  <c r="AK161" i="8"/>
  <c r="AK157" i="8"/>
  <c r="AK153" i="8"/>
  <c r="AK149" i="8"/>
  <c r="AK145" i="8"/>
  <c r="AK141" i="8"/>
  <c r="AK137" i="8"/>
  <c r="AK133" i="8"/>
  <c r="AK129" i="8"/>
  <c r="AK125" i="8"/>
  <c r="AK121" i="8"/>
  <c r="AK117" i="8"/>
  <c r="AK113" i="8"/>
  <c r="AK109" i="8"/>
  <c r="AK105" i="8"/>
  <c r="AK101" i="8"/>
  <c r="AK97" i="8"/>
  <c r="AK93" i="8"/>
  <c r="AK89" i="8"/>
  <c r="AK85" i="8"/>
  <c r="AK81" i="8"/>
  <c r="AK77" i="8"/>
  <c r="AK73" i="8"/>
  <c r="AK69" i="8"/>
  <c r="AK65" i="8"/>
  <c r="AK61" i="8"/>
  <c r="AK57" i="8"/>
  <c r="AK53" i="8"/>
  <c r="AK49" i="8"/>
  <c r="AK45" i="8"/>
  <c r="AK41" i="8"/>
  <c r="AK37" i="8"/>
  <c r="AK33" i="8"/>
  <c r="AK29" i="8"/>
  <c r="AK25" i="8"/>
  <c r="AK21" i="8"/>
  <c r="AK17" i="8"/>
  <c r="AK13" i="8"/>
  <c r="AK9" i="8"/>
  <c r="AK5" i="8"/>
  <c r="AL197" i="8"/>
  <c r="AL193" i="8"/>
  <c r="AL189" i="8"/>
  <c r="AL185" i="8"/>
  <c r="AL181" i="8"/>
  <c r="AL177" i="8"/>
  <c r="AL173" i="8"/>
  <c r="AL169" i="8"/>
  <c r="AL165" i="8"/>
  <c r="AL161" i="8"/>
  <c r="AL157" i="8"/>
  <c r="AL153" i="8"/>
  <c r="AL149" i="8"/>
  <c r="AL145" i="8"/>
  <c r="AL141" i="8"/>
  <c r="AL137" i="8"/>
  <c r="AL133" i="8"/>
  <c r="AL129" i="8"/>
  <c r="AL125" i="8"/>
  <c r="AL121" i="8"/>
  <c r="AL117" i="8"/>
  <c r="AL113" i="8"/>
  <c r="AL109" i="8"/>
  <c r="AL105" i="8"/>
  <c r="AL101" i="8"/>
  <c r="AL97" i="8"/>
  <c r="AL93" i="8"/>
  <c r="AL89" i="8"/>
  <c r="AL85" i="8"/>
  <c r="AL81" i="8"/>
  <c r="AL77" i="8"/>
  <c r="AL73" i="8"/>
  <c r="AL69" i="8"/>
  <c r="AL65" i="8"/>
  <c r="AL61" i="8"/>
  <c r="AL57" i="8"/>
  <c r="AL53" i="8"/>
  <c r="AL49" i="8"/>
  <c r="AL45" i="8"/>
  <c r="AL41" i="8"/>
  <c r="AL37" i="8"/>
  <c r="AL33" i="8"/>
  <c r="AL29" i="8"/>
  <c r="AL25" i="8"/>
  <c r="AL21" i="8"/>
  <c r="AL17" i="8"/>
  <c r="AL13" i="8"/>
  <c r="AL9" i="8"/>
  <c r="AL5" i="8"/>
  <c r="AM197" i="8"/>
  <c r="AM193" i="8"/>
  <c r="AM189" i="8"/>
  <c r="AM185" i="8"/>
  <c r="AM181" i="8"/>
  <c r="AM177" i="8"/>
  <c r="AM173" i="8"/>
  <c r="AM169" i="8"/>
  <c r="AM165" i="8"/>
  <c r="AM161" i="8"/>
  <c r="AM157" i="8"/>
  <c r="AM153" i="8"/>
  <c r="AM149" i="8"/>
  <c r="AM145" i="8"/>
  <c r="AM141" i="8"/>
  <c r="AM137" i="8"/>
  <c r="AM133" i="8"/>
  <c r="AM129" i="8"/>
  <c r="AM125" i="8"/>
  <c r="AM121" i="8"/>
  <c r="AM117" i="8"/>
  <c r="AM113" i="8"/>
  <c r="AM109" i="8"/>
  <c r="AM105" i="8"/>
  <c r="AM101" i="8"/>
  <c r="AM97" i="8"/>
  <c r="AM93" i="8"/>
  <c r="AM89" i="8"/>
  <c r="AM85" i="8"/>
  <c r="AM81" i="8"/>
  <c r="AM77" i="8"/>
  <c r="AM73" i="8"/>
  <c r="AM69" i="8"/>
  <c r="AM65" i="8"/>
  <c r="AM61" i="8"/>
  <c r="AM57" i="8"/>
  <c r="AM53" i="8"/>
  <c r="AM49" i="8"/>
  <c r="AM45" i="8"/>
  <c r="AM41" i="8"/>
  <c r="AM37" i="8"/>
  <c r="AM33" i="8"/>
  <c r="AM29" i="8"/>
  <c r="AM25" i="8"/>
  <c r="AM21" i="8"/>
  <c r="AM17" i="8"/>
  <c r="AM13" i="8"/>
  <c r="AM9" i="8"/>
  <c r="AM5" i="8"/>
  <c r="AN197" i="8"/>
  <c r="AN193" i="8"/>
  <c r="AN189" i="8"/>
  <c r="AN185" i="8"/>
  <c r="AN181" i="8"/>
  <c r="AN177" i="8"/>
  <c r="AN173" i="8"/>
  <c r="AN169" i="8"/>
  <c r="AN165" i="8"/>
  <c r="AN161" i="8"/>
  <c r="AN157" i="8"/>
  <c r="AN153" i="8"/>
  <c r="AN149" i="8"/>
  <c r="AN145" i="8"/>
  <c r="AN141" i="8"/>
  <c r="AN137" i="8"/>
  <c r="AN133" i="8"/>
  <c r="AN129" i="8"/>
  <c r="AN125" i="8"/>
  <c r="AN121" i="8"/>
  <c r="AN117" i="8"/>
  <c r="AN113" i="8"/>
  <c r="AN109" i="8"/>
  <c r="AN105" i="8"/>
  <c r="AN101" i="8"/>
  <c r="AN97" i="8"/>
  <c r="AN93" i="8"/>
  <c r="AN89" i="8"/>
  <c r="AN85" i="8"/>
  <c r="AN81" i="8"/>
  <c r="AN77" i="8"/>
  <c r="AN73" i="8"/>
  <c r="AN69" i="8"/>
  <c r="AN65" i="8"/>
  <c r="AN61" i="8"/>
  <c r="AN57" i="8"/>
  <c r="AN53" i="8"/>
  <c r="AN49" i="8"/>
  <c r="AN45" i="8"/>
  <c r="AN41" i="8"/>
  <c r="AN37" i="8"/>
  <c r="AN33" i="8"/>
  <c r="AN29" i="8"/>
  <c r="AN25" i="8"/>
  <c r="AN21" i="8"/>
  <c r="AN17" i="8"/>
  <c r="AN13" i="8"/>
  <c r="AN9" i="8"/>
  <c r="AN5" i="8"/>
  <c r="AO197" i="8"/>
  <c r="AO193" i="8"/>
  <c r="AO189" i="8"/>
  <c r="AO185" i="8"/>
  <c r="AO181" i="8"/>
  <c r="AO177" i="8"/>
  <c r="AO173" i="8"/>
  <c r="AO169" i="8"/>
  <c r="AO165" i="8"/>
  <c r="AO161" i="8"/>
  <c r="AO157" i="8"/>
  <c r="AO153" i="8"/>
  <c r="AO149" i="8"/>
  <c r="AO145" i="8"/>
  <c r="AO141" i="8"/>
  <c r="AO137" i="8"/>
  <c r="AO133" i="8"/>
  <c r="AO129" i="8"/>
  <c r="AO125" i="8"/>
  <c r="AO121" i="8"/>
  <c r="AO117" i="8"/>
  <c r="AO113" i="8"/>
  <c r="AO109" i="8"/>
  <c r="AO105" i="8"/>
  <c r="AO101" i="8"/>
  <c r="AO97" i="8"/>
  <c r="AO93" i="8"/>
  <c r="AO89" i="8"/>
  <c r="AO85" i="8"/>
  <c r="AO81" i="8"/>
  <c r="AO77" i="8"/>
  <c r="AO73" i="8"/>
  <c r="AO69" i="8"/>
  <c r="AO65" i="8"/>
  <c r="AO61" i="8"/>
  <c r="AO57" i="8"/>
  <c r="AO53" i="8"/>
  <c r="AO49" i="8"/>
  <c r="AO45" i="8"/>
  <c r="AO41" i="8"/>
  <c r="AO37" i="8"/>
  <c r="AO33" i="8"/>
  <c r="AO29" i="8"/>
  <c r="AO25" i="8"/>
  <c r="AO21" i="8"/>
  <c r="AO17" i="8"/>
  <c r="AO13" i="8"/>
  <c r="AO9" i="8"/>
  <c r="AO5" i="8"/>
  <c r="AP197" i="8"/>
  <c r="AP193" i="8"/>
  <c r="AP189" i="8"/>
  <c r="AP185" i="8"/>
  <c r="AP181" i="8"/>
  <c r="AP177" i="8"/>
  <c r="AP173" i="8"/>
  <c r="AP169" i="8"/>
  <c r="AP165" i="8"/>
  <c r="AP161" i="8"/>
  <c r="AP157" i="8"/>
  <c r="AP153" i="8"/>
  <c r="AP149" i="8"/>
  <c r="AP145" i="8"/>
  <c r="AP141" i="8"/>
  <c r="AP137" i="8"/>
  <c r="AP133" i="8"/>
  <c r="AP129" i="8"/>
  <c r="AP125" i="8"/>
  <c r="AP121" i="8"/>
  <c r="AP117" i="8"/>
  <c r="AP113" i="8"/>
  <c r="AP109" i="8"/>
  <c r="AP105" i="8"/>
  <c r="AP101" i="8"/>
  <c r="AP97" i="8"/>
  <c r="AP93" i="8"/>
  <c r="AP89" i="8"/>
  <c r="AP85" i="8"/>
  <c r="AP81" i="8"/>
  <c r="AP77" i="8"/>
  <c r="AP73" i="8"/>
  <c r="AP69" i="8"/>
  <c r="AP65" i="8"/>
  <c r="AP61" i="8"/>
  <c r="AP57" i="8"/>
  <c r="AP53" i="8"/>
  <c r="AP49" i="8"/>
  <c r="AP45" i="8"/>
  <c r="AP41" i="8"/>
  <c r="AP37" i="8"/>
  <c r="AP33" i="8"/>
  <c r="AP29" i="8"/>
  <c r="AP25" i="8"/>
  <c r="AP21" i="8"/>
  <c r="AP17" i="8"/>
  <c r="AP13" i="8"/>
  <c r="AP9" i="8"/>
  <c r="AP5" i="8"/>
  <c r="AQ197" i="8"/>
  <c r="AQ193" i="8"/>
  <c r="AQ189" i="8"/>
  <c r="AQ185" i="8"/>
  <c r="AQ181" i="8"/>
  <c r="AQ177" i="8"/>
  <c r="AQ173" i="8"/>
  <c r="AQ169" i="8"/>
  <c r="AQ165" i="8"/>
  <c r="AQ161" i="8"/>
  <c r="AQ157" i="8"/>
  <c r="AQ153" i="8"/>
  <c r="AQ149" i="8"/>
  <c r="AQ145" i="8"/>
  <c r="AQ141" i="8"/>
  <c r="AQ137" i="8"/>
  <c r="AQ133" i="8"/>
  <c r="AQ129" i="8"/>
  <c r="AQ125" i="8"/>
  <c r="AQ121" i="8"/>
  <c r="AQ117" i="8"/>
  <c r="AQ113" i="8"/>
  <c r="AQ109" i="8"/>
  <c r="AQ105" i="8"/>
  <c r="AQ101" i="8"/>
  <c r="AQ97" i="8"/>
  <c r="AQ93" i="8"/>
  <c r="AQ89" i="8"/>
  <c r="AQ85" i="8"/>
  <c r="AQ81" i="8"/>
  <c r="AQ77" i="8"/>
  <c r="AQ73" i="8"/>
  <c r="AQ69" i="8"/>
  <c r="AQ65" i="8"/>
  <c r="AQ61" i="8"/>
  <c r="AQ57" i="8"/>
  <c r="AQ53" i="8"/>
  <c r="AQ49" i="8"/>
  <c r="AQ45" i="8"/>
  <c r="AQ41" i="8"/>
  <c r="AQ37" i="8"/>
  <c r="AQ33" i="8"/>
  <c r="AQ29" i="8"/>
  <c r="AQ25" i="8"/>
  <c r="AQ21" i="8"/>
  <c r="AQ17" i="8"/>
  <c r="AQ13" i="8"/>
  <c r="AQ9" i="8"/>
  <c r="AQ5" i="8"/>
  <c r="AR197" i="8"/>
  <c r="AR193" i="8"/>
  <c r="AR189" i="8"/>
  <c r="AR185" i="8"/>
  <c r="AR181" i="8"/>
  <c r="AR177" i="8"/>
  <c r="AR173" i="8"/>
  <c r="AR169" i="8"/>
  <c r="AR165" i="8"/>
  <c r="BF200" i="8"/>
  <c r="BE200" i="8"/>
  <c r="BD200" i="8"/>
  <c r="BC200" i="8"/>
  <c r="BB200" i="8"/>
  <c r="BA200" i="8"/>
  <c r="AZ200" i="8"/>
  <c r="AY200" i="8"/>
  <c r="AX200" i="8"/>
  <c r="AW200" i="8"/>
  <c r="AV200" i="8"/>
  <c r="AU200" i="8"/>
  <c r="AT200" i="8"/>
  <c r="AS200" i="8"/>
  <c r="BF196" i="8"/>
  <c r="BE196" i="8"/>
  <c r="BD196" i="8"/>
  <c r="BC196" i="8"/>
  <c r="BB196" i="8"/>
  <c r="BA196" i="8"/>
  <c r="AZ196" i="8"/>
  <c r="AY196" i="8"/>
  <c r="AX196" i="8"/>
  <c r="AW196" i="8"/>
  <c r="AV196" i="8"/>
  <c r="AU196" i="8"/>
  <c r="AT196" i="8"/>
  <c r="AS196" i="8"/>
  <c r="BF192" i="8"/>
  <c r="BE192" i="8"/>
  <c r="BD192" i="8"/>
  <c r="BC192" i="8"/>
  <c r="BB192" i="8"/>
  <c r="BA192" i="8"/>
  <c r="AZ192" i="8"/>
  <c r="AY192" i="8"/>
  <c r="AX192" i="8"/>
  <c r="AW192" i="8"/>
  <c r="AV192" i="8"/>
  <c r="AU192" i="8"/>
  <c r="AT192" i="8"/>
  <c r="AS192" i="8"/>
  <c r="BF188" i="8"/>
  <c r="BE188" i="8"/>
  <c r="BD188" i="8"/>
  <c r="BC188" i="8"/>
  <c r="BB188" i="8"/>
  <c r="BA188" i="8"/>
  <c r="AZ188" i="8"/>
  <c r="AY188" i="8"/>
  <c r="AX188" i="8"/>
  <c r="AW188" i="8"/>
  <c r="AV188" i="8"/>
  <c r="AU188" i="8"/>
  <c r="AT188" i="8"/>
  <c r="AS188" i="8"/>
  <c r="BF184" i="8"/>
  <c r="BE184" i="8"/>
  <c r="BD184" i="8"/>
  <c r="BC184" i="8"/>
  <c r="BB184" i="8"/>
  <c r="BA184" i="8"/>
  <c r="AZ184" i="8"/>
  <c r="AY184" i="8"/>
  <c r="AX184" i="8"/>
  <c r="AW184" i="8"/>
  <c r="AV184" i="8"/>
  <c r="AU184" i="8"/>
  <c r="AT184" i="8"/>
  <c r="AS184" i="8"/>
  <c r="BF180" i="8"/>
  <c r="BE180" i="8"/>
  <c r="BD180" i="8"/>
  <c r="BC180" i="8"/>
  <c r="BB180" i="8"/>
  <c r="BA180" i="8"/>
  <c r="AZ180" i="8"/>
  <c r="AY180" i="8"/>
  <c r="AX180" i="8"/>
  <c r="AW180" i="8"/>
  <c r="AV180" i="8"/>
  <c r="AU180" i="8"/>
  <c r="AT180" i="8"/>
  <c r="AS180" i="8"/>
  <c r="BF176" i="8"/>
  <c r="BE176" i="8"/>
  <c r="BD176" i="8"/>
  <c r="BC176" i="8"/>
  <c r="BB176" i="8"/>
  <c r="BA176" i="8"/>
  <c r="AZ176" i="8"/>
  <c r="AY176" i="8"/>
  <c r="AX176" i="8"/>
  <c r="AW176" i="8"/>
  <c r="AV176" i="8"/>
  <c r="AU176" i="8"/>
  <c r="AT176" i="8"/>
  <c r="AS176" i="8"/>
  <c r="BF172" i="8"/>
  <c r="BE172" i="8"/>
  <c r="BD172" i="8"/>
  <c r="BC172" i="8"/>
  <c r="BB172" i="8"/>
  <c r="BA172" i="8"/>
  <c r="AZ172" i="8"/>
  <c r="AY172" i="8"/>
  <c r="AX172" i="8"/>
  <c r="AW172" i="8"/>
  <c r="AV172" i="8"/>
  <c r="AU172" i="8"/>
  <c r="AT172" i="8"/>
  <c r="AS172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BF164" i="8"/>
  <c r="BE164" i="8"/>
  <c r="BD164" i="8"/>
  <c r="BC164" i="8"/>
  <c r="BB164" i="8"/>
  <c r="BA164" i="8"/>
  <c r="AZ164" i="8"/>
  <c r="AY164" i="8"/>
  <c r="AX164" i="8"/>
  <c r="AW164" i="8"/>
  <c r="AV164" i="8"/>
  <c r="AU164" i="8"/>
  <c r="AT164" i="8"/>
  <c r="AS164" i="8"/>
  <c r="BF160" i="8"/>
  <c r="BE160" i="8"/>
  <c r="BD160" i="8"/>
  <c r="BC160" i="8"/>
  <c r="BB160" i="8"/>
  <c r="BA160" i="8"/>
  <c r="AZ160" i="8"/>
  <c r="AY160" i="8"/>
  <c r="AX160" i="8"/>
  <c r="AW160" i="8"/>
  <c r="AV160" i="8"/>
  <c r="AU160" i="8"/>
  <c r="AT160" i="8"/>
  <c r="AS160" i="8"/>
  <c r="AR160" i="8"/>
  <c r="BF156" i="8"/>
  <c r="BE156" i="8"/>
  <c r="BD156" i="8"/>
  <c r="BC156" i="8"/>
  <c r="BB156" i="8"/>
  <c r="BA156" i="8"/>
  <c r="AZ156" i="8"/>
  <c r="AY156" i="8"/>
  <c r="AX156" i="8"/>
  <c r="AW156" i="8"/>
  <c r="AV156" i="8"/>
  <c r="AU156" i="8"/>
  <c r="AT156" i="8"/>
  <c r="AS156" i="8"/>
  <c r="AR156" i="8"/>
  <c r="BF152" i="8"/>
  <c r="BE152" i="8"/>
  <c r="BD152" i="8"/>
  <c r="BC152" i="8"/>
  <c r="BB152" i="8"/>
  <c r="BA152" i="8"/>
  <c r="AZ152" i="8"/>
  <c r="AY152" i="8"/>
  <c r="AX152" i="8"/>
  <c r="AW152" i="8"/>
  <c r="AV152" i="8"/>
  <c r="AU152" i="8"/>
  <c r="AT152" i="8"/>
  <c r="AS152" i="8"/>
  <c r="AR152" i="8"/>
  <c r="BF148" i="8"/>
  <c r="BE148" i="8"/>
  <c r="BD148" i="8"/>
  <c r="BC148" i="8"/>
  <c r="BB148" i="8"/>
  <c r="BA148" i="8"/>
  <c r="AZ148" i="8"/>
  <c r="AY148" i="8"/>
  <c r="AX148" i="8"/>
  <c r="AW148" i="8"/>
  <c r="AV148" i="8"/>
  <c r="AU148" i="8"/>
  <c r="AT148" i="8"/>
  <c r="AS148" i="8"/>
  <c r="AR148" i="8"/>
  <c r="BF144" i="8"/>
  <c r="BE144" i="8"/>
  <c r="BD144" i="8"/>
  <c r="BC144" i="8"/>
  <c r="BB144" i="8"/>
  <c r="BA144" i="8"/>
  <c r="AZ144" i="8"/>
  <c r="AY144" i="8"/>
  <c r="AX144" i="8"/>
  <c r="AW144" i="8"/>
  <c r="AV144" i="8"/>
  <c r="AU144" i="8"/>
  <c r="AT144" i="8"/>
  <c r="AS144" i="8"/>
  <c r="AR144" i="8"/>
  <c r="BF140" i="8"/>
  <c r="BE140" i="8"/>
  <c r="BD140" i="8"/>
  <c r="BC140" i="8"/>
  <c r="BB140" i="8"/>
  <c r="BA140" i="8"/>
  <c r="AZ140" i="8"/>
  <c r="AY140" i="8"/>
  <c r="AX140" i="8"/>
  <c r="AW140" i="8"/>
  <c r="AV140" i="8"/>
  <c r="AU140" i="8"/>
  <c r="AT140" i="8"/>
  <c r="AS140" i="8"/>
  <c r="AR140" i="8"/>
  <c r="BF136" i="8"/>
  <c r="BE136" i="8"/>
  <c r="BD136" i="8"/>
  <c r="BC136" i="8"/>
  <c r="BB136" i="8"/>
  <c r="BA136" i="8"/>
  <c r="AZ136" i="8"/>
  <c r="AY136" i="8"/>
  <c r="AX136" i="8"/>
  <c r="AW136" i="8"/>
  <c r="AV136" i="8"/>
  <c r="AU136" i="8"/>
  <c r="AT136" i="8"/>
  <c r="AS136" i="8"/>
  <c r="AR136" i="8"/>
  <c r="BF132" i="8"/>
  <c r="BE132" i="8"/>
  <c r="BD132" i="8"/>
  <c r="BC132" i="8"/>
  <c r="BB132" i="8"/>
  <c r="BA132" i="8"/>
  <c r="AZ132" i="8"/>
  <c r="AY132" i="8"/>
  <c r="AX132" i="8"/>
  <c r="AW132" i="8"/>
  <c r="AV132" i="8"/>
  <c r="AU132" i="8"/>
  <c r="AT132" i="8"/>
  <c r="AS132" i="8"/>
  <c r="AR132" i="8"/>
  <c r="BF128" i="8"/>
  <c r="BE128" i="8"/>
  <c r="BD128" i="8"/>
  <c r="BC128" i="8"/>
  <c r="BB128" i="8"/>
  <c r="BA128" i="8"/>
  <c r="AZ128" i="8"/>
  <c r="AY128" i="8"/>
  <c r="AX128" i="8"/>
  <c r="AW128" i="8"/>
  <c r="AV128" i="8"/>
  <c r="AU128" i="8"/>
  <c r="AT128" i="8"/>
  <c r="AS128" i="8"/>
  <c r="AR128" i="8"/>
  <c r="BF124" i="8"/>
  <c r="BE124" i="8"/>
  <c r="BD124" i="8"/>
  <c r="BC124" i="8"/>
  <c r="BB124" i="8"/>
  <c r="BA124" i="8"/>
  <c r="AZ124" i="8"/>
  <c r="AY124" i="8"/>
  <c r="AX124" i="8"/>
  <c r="AW124" i="8"/>
  <c r="AV124" i="8"/>
  <c r="AU124" i="8"/>
  <c r="AT124" i="8"/>
  <c r="AS124" i="8"/>
  <c r="AR124" i="8"/>
  <c r="BF120" i="8"/>
  <c r="BE120" i="8"/>
  <c r="BD120" i="8"/>
  <c r="BC120" i="8"/>
  <c r="BB120" i="8"/>
  <c r="BA120" i="8"/>
  <c r="AZ120" i="8"/>
  <c r="AY120" i="8"/>
  <c r="AX120" i="8"/>
  <c r="AW120" i="8"/>
  <c r="AV120" i="8"/>
  <c r="AU120" i="8"/>
  <c r="AT120" i="8"/>
  <c r="AS120" i="8"/>
  <c r="AR120" i="8"/>
  <c r="BF116" i="8"/>
  <c r="BE116" i="8"/>
  <c r="BD116" i="8"/>
  <c r="BC116" i="8"/>
  <c r="BB116" i="8"/>
  <c r="BA116" i="8"/>
  <c r="AZ116" i="8"/>
  <c r="AY116" i="8"/>
  <c r="AX116" i="8"/>
  <c r="AW116" i="8"/>
  <c r="AV116" i="8"/>
  <c r="AU116" i="8"/>
  <c r="AT116" i="8"/>
  <c r="AS116" i="8"/>
  <c r="AR116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BF108" i="8"/>
  <c r="BE108" i="8"/>
  <c r="BD108" i="8"/>
  <c r="BC108" i="8"/>
  <c r="BB108" i="8"/>
  <c r="BA108" i="8"/>
  <c r="AZ108" i="8"/>
  <c r="AY108" i="8"/>
  <c r="AX108" i="8"/>
  <c r="AW108" i="8"/>
  <c r="AV108" i="8"/>
  <c r="AU108" i="8"/>
  <c r="AT108" i="8"/>
  <c r="AS108" i="8"/>
  <c r="AR108" i="8"/>
  <c r="BF104" i="8"/>
  <c r="BE104" i="8"/>
  <c r="BD104" i="8"/>
  <c r="BC104" i="8"/>
  <c r="BB104" i="8"/>
  <c r="BA104" i="8"/>
  <c r="AZ104" i="8"/>
  <c r="AY104" i="8"/>
  <c r="AX104" i="8"/>
  <c r="AW104" i="8"/>
  <c r="AV104" i="8"/>
  <c r="AU104" i="8"/>
  <c r="AT104" i="8"/>
  <c r="AS104" i="8"/>
  <c r="AR104" i="8"/>
  <c r="BF100" i="8"/>
  <c r="BE100" i="8"/>
  <c r="BD100" i="8"/>
  <c r="BC100" i="8"/>
  <c r="BB100" i="8"/>
  <c r="BA100" i="8"/>
  <c r="AZ100" i="8"/>
  <c r="AY100" i="8"/>
  <c r="AX100" i="8"/>
  <c r="AW100" i="8"/>
  <c r="AV100" i="8"/>
  <c r="AU100" i="8"/>
  <c r="AT100" i="8"/>
  <c r="AS100" i="8"/>
  <c r="AR100" i="8"/>
  <c r="BF96" i="8"/>
  <c r="BE96" i="8"/>
  <c r="BD96" i="8"/>
  <c r="BC96" i="8"/>
  <c r="BB96" i="8"/>
  <c r="BA96" i="8"/>
  <c r="AZ96" i="8"/>
  <c r="AY96" i="8"/>
  <c r="AX96" i="8"/>
  <c r="AW96" i="8"/>
  <c r="AV96" i="8"/>
  <c r="AU96" i="8"/>
  <c r="AT96" i="8"/>
  <c r="AS96" i="8"/>
  <c r="AR96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BF88" i="8"/>
  <c r="BE88" i="8"/>
  <c r="BD88" i="8"/>
  <c r="BC88" i="8"/>
  <c r="BB88" i="8"/>
  <c r="BA88" i="8"/>
  <c r="AZ88" i="8"/>
  <c r="AY88" i="8"/>
  <c r="AX88" i="8"/>
  <c r="AW88" i="8"/>
  <c r="AV88" i="8"/>
  <c r="AU88" i="8"/>
  <c r="AT88" i="8"/>
  <c r="AS88" i="8"/>
  <c r="AR88" i="8"/>
  <c r="BF84" i="8"/>
  <c r="BE84" i="8"/>
  <c r="BD84" i="8"/>
  <c r="BC84" i="8"/>
  <c r="BB84" i="8"/>
  <c r="BA84" i="8"/>
  <c r="AZ84" i="8"/>
  <c r="AY84" i="8"/>
  <c r="AX84" i="8"/>
  <c r="AW84" i="8"/>
  <c r="AV84" i="8"/>
  <c r="AU84" i="8"/>
  <c r="AT84" i="8"/>
  <c r="AS84" i="8"/>
  <c r="AR84" i="8"/>
  <c r="BF80" i="8"/>
  <c r="BE80" i="8"/>
  <c r="BD80" i="8"/>
  <c r="BC80" i="8"/>
  <c r="BB80" i="8"/>
  <c r="BA80" i="8"/>
  <c r="AZ80" i="8"/>
  <c r="AY80" i="8"/>
  <c r="AX80" i="8"/>
  <c r="AW80" i="8"/>
  <c r="AV80" i="8"/>
  <c r="AU80" i="8"/>
  <c r="AT80" i="8"/>
  <c r="AS80" i="8"/>
  <c r="AR80" i="8"/>
  <c r="BF76" i="8"/>
  <c r="BE76" i="8"/>
  <c r="BD76" i="8"/>
  <c r="BC76" i="8"/>
  <c r="BB76" i="8"/>
  <c r="BA76" i="8"/>
  <c r="AZ76" i="8"/>
  <c r="AY76" i="8"/>
  <c r="AX76" i="8"/>
  <c r="AW76" i="8"/>
  <c r="AV76" i="8"/>
  <c r="AU76" i="8"/>
  <c r="AT76" i="8"/>
  <c r="AS76" i="8"/>
  <c r="AR76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B200" i="8"/>
  <c r="B196" i="8"/>
  <c r="B192" i="8"/>
  <c r="B188" i="8"/>
  <c r="B184" i="8"/>
  <c r="B180" i="8"/>
  <c r="B176" i="8"/>
  <c r="B172" i="8"/>
  <c r="B168" i="8"/>
  <c r="B164" i="8"/>
  <c r="B160" i="8"/>
  <c r="B156" i="8"/>
  <c r="B152" i="8"/>
  <c r="B148" i="8"/>
  <c r="B144" i="8"/>
  <c r="B140" i="8"/>
  <c r="B136" i="8"/>
  <c r="B132" i="8"/>
  <c r="B128" i="8"/>
  <c r="B124" i="8"/>
  <c r="B120" i="8"/>
  <c r="B116" i="8"/>
  <c r="B112" i="8"/>
  <c r="B108" i="8"/>
  <c r="B104" i="8"/>
  <c r="B100" i="8"/>
  <c r="B96" i="8"/>
  <c r="B92" i="8"/>
  <c r="B88" i="8"/>
  <c r="B84" i="8"/>
  <c r="B80" i="8"/>
  <c r="B76" i="8"/>
  <c r="B72" i="8"/>
  <c r="B68" i="8"/>
  <c r="B64" i="8"/>
  <c r="B60" i="8"/>
  <c r="B56" i="8"/>
  <c r="B52" i="8"/>
  <c r="B48" i="8"/>
  <c r="B44" i="8"/>
  <c r="B40" i="8"/>
  <c r="B36" i="8"/>
  <c r="B32" i="8"/>
  <c r="B28" i="8"/>
  <c r="B24" i="8"/>
  <c r="B20" i="8"/>
  <c r="B16" i="8"/>
  <c r="B12" i="8"/>
  <c r="B8" i="8"/>
  <c r="C200" i="8"/>
  <c r="C196" i="8"/>
  <c r="C192" i="8"/>
  <c r="C188" i="8"/>
  <c r="C184" i="8"/>
  <c r="C180" i="8"/>
  <c r="C176" i="8"/>
  <c r="C172" i="8"/>
  <c r="C168" i="8"/>
  <c r="C164" i="8"/>
  <c r="C160" i="8"/>
  <c r="C156" i="8"/>
  <c r="C152" i="8"/>
  <c r="C148" i="8"/>
  <c r="C144" i="8"/>
  <c r="C140" i="8"/>
  <c r="C136" i="8"/>
  <c r="C132" i="8"/>
  <c r="C128" i="8"/>
  <c r="C124" i="8"/>
  <c r="C120" i="8"/>
  <c r="C116" i="8"/>
  <c r="C112" i="8"/>
  <c r="C108" i="8"/>
  <c r="C104" i="8"/>
  <c r="C100" i="8"/>
  <c r="C96" i="8"/>
  <c r="C92" i="8"/>
  <c r="C88" i="8"/>
  <c r="C84" i="8"/>
  <c r="C80" i="8"/>
  <c r="C76" i="8"/>
  <c r="C72" i="8"/>
  <c r="C68" i="8"/>
  <c r="C64" i="8"/>
  <c r="C60" i="8"/>
  <c r="C56" i="8"/>
  <c r="C52" i="8"/>
  <c r="C48" i="8"/>
  <c r="C44" i="8"/>
  <c r="C40" i="8"/>
  <c r="C36" i="8"/>
  <c r="C32" i="8"/>
  <c r="C28" i="8"/>
  <c r="C24" i="8"/>
  <c r="C20" i="8"/>
  <c r="C16" i="8"/>
  <c r="C12" i="8"/>
  <c r="C8" i="8"/>
  <c r="D200" i="8"/>
  <c r="D196" i="8"/>
  <c r="D192" i="8"/>
  <c r="D188" i="8"/>
  <c r="D184" i="8"/>
  <c r="D180" i="8"/>
  <c r="D176" i="8"/>
  <c r="D172" i="8"/>
  <c r="D168" i="8"/>
  <c r="D164" i="8"/>
  <c r="D160" i="8"/>
  <c r="D156" i="8"/>
  <c r="D152" i="8"/>
  <c r="D148" i="8"/>
  <c r="D144" i="8"/>
  <c r="D140" i="8"/>
  <c r="D136" i="8"/>
  <c r="D132" i="8"/>
  <c r="D128" i="8"/>
  <c r="D124" i="8"/>
  <c r="D120" i="8"/>
  <c r="D116" i="8"/>
  <c r="D112" i="8"/>
  <c r="D108" i="8"/>
  <c r="D104" i="8"/>
  <c r="D100" i="8"/>
  <c r="D96" i="8"/>
  <c r="D92" i="8"/>
  <c r="D88" i="8"/>
  <c r="D84" i="8"/>
  <c r="D80" i="8"/>
  <c r="D76" i="8"/>
  <c r="D72" i="8"/>
  <c r="D68" i="8"/>
  <c r="D64" i="8"/>
  <c r="D60" i="8"/>
  <c r="D56" i="8"/>
  <c r="D52" i="8"/>
  <c r="D48" i="8"/>
  <c r="D44" i="8"/>
  <c r="D40" i="8"/>
  <c r="D36" i="8"/>
  <c r="D32" i="8"/>
  <c r="D28" i="8"/>
  <c r="D24" i="8"/>
  <c r="D20" i="8"/>
  <c r="D16" i="8"/>
  <c r="D12" i="8"/>
  <c r="D8" i="8"/>
  <c r="E200" i="8"/>
  <c r="E196" i="8"/>
  <c r="E192" i="8"/>
  <c r="E188" i="8"/>
  <c r="E184" i="8"/>
  <c r="E180" i="8"/>
  <c r="E176" i="8"/>
  <c r="E172" i="8"/>
  <c r="E168" i="8"/>
  <c r="E164" i="8"/>
  <c r="E160" i="8"/>
  <c r="E156" i="8"/>
  <c r="E152" i="8"/>
  <c r="E148" i="8"/>
  <c r="E144" i="8"/>
  <c r="E140" i="8"/>
  <c r="E136" i="8"/>
  <c r="E132" i="8"/>
  <c r="E128" i="8"/>
  <c r="E124" i="8"/>
  <c r="E120" i="8"/>
  <c r="E116" i="8"/>
  <c r="E112" i="8"/>
  <c r="E108" i="8"/>
  <c r="E104" i="8"/>
  <c r="E100" i="8"/>
  <c r="E96" i="8"/>
  <c r="E92" i="8"/>
  <c r="E88" i="8"/>
  <c r="E84" i="8"/>
  <c r="E80" i="8"/>
  <c r="E76" i="8"/>
  <c r="E72" i="8"/>
  <c r="E68" i="8"/>
  <c r="E64" i="8"/>
  <c r="E60" i="8"/>
  <c r="E56" i="8"/>
  <c r="E52" i="8"/>
  <c r="E48" i="8"/>
  <c r="E44" i="8"/>
  <c r="E40" i="8"/>
  <c r="E36" i="8"/>
  <c r="E32" i="8"/>
  <c r="E28" i="8"/>
  <c r="E24" i="8"/>
  <c r="E20" i="8"/>
  <c r="E16" i="8"/>
  <c r="E12" i="8"/>
  <c r="E8" i="8"/>
  <c r="F200" i="8"/>
  <c r="F196" i="8"/>
  <c r="F192" i="8"/>
  <c r="F188" i="8"/>
  <c r="F184" i="8"/>
  <c r="F180" i="8"/>
  <c r="F176" i="8"/>
  <c r="F172" i="8"/>
  <c r="F168" i="8"/>
  <c r="F164" i="8"/>
  <c r="F160" i="8"/>
  <c r="F156" i="8"/>
  <c r="F152" i="8"/>
  <c r="F148" i="8"/>
  <c r="F144" i="8"/>
  <c r="F140" i="8"/>
  <c r="F136" i="8"/>
  <c r="F132" i="8"/>
  <c r="F128" i="8"/>
  <c r="F124" i="8"/>
  <c r="F120" i="8"/>
  <c r="F116" i="8"/>
  <c r="F112" i="8"/>
  <c r="F108" i="8"/>
  <c r="F104" i="8"/>
  <c r="F100" i="8"/>
  <c r="F96" i="8"/>
  <c r="F92" i="8"/>
  <c r="F88" i="8"/>
  <c r="F84" i="8"/>
  <c r="F80" i="8"/>
  <c r="F76" i="8"/>
  <c r="F72" i="8"/>
  <c r="F68" i="8"/>
  <c r="F64" i="8"/>
  <c r="F60" i="8"/>
  <c r="F56" i="8"/>
  <c r="F52" i="8"/>
  <c r="F48" i="8"/>
  <c r="F44" i="8"/>
  <c r="F40" i="8"/>
  <c r="F36" i="8"/>
  <c r="F32" i="8"/>
  <c r="F28" i="8"/>
  <c r="F24" i="8"/>
  <c r="F20" i="8"/>
  <c r="F16" i="8"/>
  <c r="F12" i="8"/>
  <c r="F8" i="8"/>
  <c r="G200" i="8"/>
  <c r="G196" i="8"/>
  <c r="G192" i="8"/>
  <c r="G188" i="8"/>
  <c r="G184" i="8"/>
  <c r="G180" i="8"/>
  <c r="G176" i="8"/>
  <c r="G172" i="8"/>
  <c r="G168" i="8"/>
  <c r="G164" i="8"/>
  <c r="G160" i="8"/>
  <c r="G156" i="8"/>
  <c r="G152" i="8"/>
  <c r="G148" i="8"/>
  <c r="G144" i="8"/>
  <c r="G140" i="8"/>
  <c r="G136" i="8"/>
  <c r="G132" i="8"/>
  <c r="G128" i="8"/>
  <c r="G124" i="8"/>
  <c r="G120" i="8"/>
  <c r="G116" i="8"/>
  <c r="G112" i="8"/>
  <c r="G108" i="8"/>
  <c r="G104" i="8"/>
  <c r="G100" i="8"/>
  <c r="G96" i="8"/>
  <c r="G92" i="8"/>
  <c r="G88" i="8"/>
  <c r="G84" i="8"/>
  <c r="G80" i="8"/>
  <c r="G76" i="8"/>
  <c r="G72" i="8"/>
  <c r="G68" i="8"/>
  <c r="G64" i="8"/>
  <c r="G60" i="8"/>
  <c r="G56" i="8"/>
  <c r="G52" i="8"/>
  <c r="G48" i="8"/>
  <c r="G44" i="8"/>
  <c r="G40" i="8"/>
  <c r="G36" i="8"/>
  <c r="G32" i="8"/>
  <c r="G28" i="8"/>
  <c r="G24" i="8"/>
  <c r="G20" i="8"/>
  <c r="G16" i="8"/>
  <c r="G12" i="8"/>
  <c r="G8" i="8"/>
  <c r="H200" i="8"/>
  <c r="H196" i="8"/>
  <c r="H192" i="8"/>
  <c r="H188" i="8"/>
  <c r="H184" i="8"/>
  <c r="H180" i="8"/>
  <c r="H176" i="8"/>
  <c r="H172" i="8"/>
  <c r="H168" i="8"/>
  <c r="H164" i="8"/>
  <c r="H160" i="8"/>
  <c r="H156" i="8"/>
  <c r="H152" i="8"/>
  <c r="H148" i="8"/>
  <c r="H144" i="8"/>
  <c r="H140" i="8"/>
  <c r="H136" i="8"/>
  <c r="H132" i="8"/>
  <c r="H128" i="8"/>
  <c r="H124" i="8"/>
  <c r="H120" i="8"/>
  <c r="H116" i="8"/>
  <c r="H112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6" i="8"/>
  <c r="H52" i="8"/>
  <c r="H48" i="8"/>
  <c r="H44" i="8"/>
  <c r="H40" i="8"/>
  <c r="H36" i="8"/>
  <c r="H32" i="8"/>
  <c r="H28" i="8"/>
  <c r="H24" i="8"/>
  <c r="H20" i="8"/>
  <c r="H16" i="8"/>
  <c r="H12" i="8"/>
  <c r="H8" i="8"/>
  <c r="I200" i="8"/>
  <c r="I196" i="8"/>
  <c r="I192" i="8"/>
  <c r="I188" i="8"/>
  <c r="I184" i="8"/>
  <c r="I180" i="8"/>
  <c r="I176" i="8"/>
  <c r="I172" i="8"/>
  <c r="I168" i="8"/>
  <c r="I164" i="8"/>
  <c r="I160" i="8"/>
  <c r="I156" i="8"/>
  <c r="I152" i="8"/>
  <c r="I148" i="8"/>
  <c r="I144" i="8"/>
  <c r="I140" i="8"/>
  <c r="I136" i="8"/>
  <c r="I132" i="8"/>
  <c r="I128" i="8"/>
  <c r="I124" i="8"/>
  <c r="I120" i="8"/>
  <c r="I116" i="8"/>
  <c r="I112" i="8"/>
  <c r="I108" i="8"/>
  <c r="I104" i="8"/>
  <c r="I100" i="8"/>
  <c r="I96" i="8"/>
  <c r="I92" i="8"/>
  <c r="I88" i="8"/>
  <c r="I84" i="8"/>
  <c r="I80" i="8"/>
  <c r="I76" i="8"/>
  <c r="I72" i="8"/>
  <c r="I68" i="8"/>
  <c r="I64" i="8"/>
  <c r="I60" i="8"/>
  <c r="I56" i="8"/>
  <c r="I52" i="8"/>
  <c r="I48" i="8"/>
  <c r="I44" i="8"/>
  <c r="I40" i="8"/>
  <c r="I36" i="8"/>
  <c r="I32" i="8"/>
  <c r="I28" i="8"/>
  <c r="I24" i="8"/>
  <c r="I20" i="8"/>
  <c r="I16" i="8"/>
  <c r="I12" i="8"/>
  <c r="I8" i="8"/>
  <c r="J200" i="8"/>
  <c r="J196" i="8"/>
  <c r="J192" i="8"/>
  <c r="J188" i="8"/>
  <c r="J184" i="8"/>
  <c r="J180" i="8"/>
  <c r="J176" i="8"/>
  <c r="J172" i="8"/>
  <c r="J168" i="8"/>
  <c r="J164" i="8"/>
  <c r="J160" i="8"/>
  <c r="J156" i="8"/>
  <c r="J152" i="8"/>
  <c r="J148" i="8"/>
  <c r="J144" i="8"/>
  <c r="J140" i="8"/>
  <c r="J136" i="8"/>
  <c r="J132" i="8"/>
  <c r="J128" i="8"/>
  <c r="J124" i="8"/>
  <c r="J120" i="8"/>
  <c r="J116" i="8"/>
  <c r="J112" i="8"/>
  <c r="J108" i="8"/>
  <c r="J104" i="8"/>
  <c r="J100" i="8"/>
  <c r="J96" i="8"/>
  <c r="J92" i="8"/>
  <c r="J88" i="8"/>
  <c r="J84" i="8"/>
  <c r="J80" i="8"/>
  <c r="J76" i="8"/>
  <c r="J72" i="8"/>
  <c r="J68" i="8"/>
  <c r="J64" i="8"/>
  <c r="J60" i="8"/>
  <c r="J56" i="8"/>
  <c r="J52" i="8"/>
  <c r="J48" i="8"/>
  <c r="J44" i="8"/>
  <c r="J40" i="8"/>
  <c r="J36" i="8"/>
  <c r="J32" i="8"/>
  <c r="J28" i="8"/>
  <c r="J24" i="8"/>
  <c r="J20" i="8"/>
  <c r="J16" i="8"/>
  <c r="J12" i="8"/>
  <c r="J8" i="8"/>
  <c r="K200" i="8"/>
  <c r="K196" i="8"/>
  <c r="K192" i="8"/>
  <c r="K188" i="8"/>
  <c r="K184" i="8"/>
  <c r="K180" i="8"/>
  <c r="K176" i="8"/>
  <c r="K172" i="8"/>
  <c r="K168" i="8"/>
  <c r="K164" i="8"/>
  <c r="K160" i="8"/>
  <c r="K156" i="8"/>
  <c r="K152" i="8"/>
  <c r="K148" i="8"/>
  <c r="K144" i="8"/>
  <c r="K140" i="8"/>
  <c r="K136" i="8"/>
  <c r="K132" i="8"/>
  <c r="K128" i="8"/>
  <c r="K124" i="8"/>
  <c r="K120" i="8"/>
  <c r="K116" i="8"/>
  <c r="K112" i="8"/>
  <c r="K108" i="8"/>
  <c r="K104" i="8"/>
  <c r="K100" i="8"/>
  <c r="K96" i="8"/>
  <c r="K92" i="8"/>
  <c r="K88" i="8"/>
  <c r="K84" i="8"/>
  <c r="K80" i="8"/>
  <c r="K76" i="8"/>
  <c r="K72" i="8"/>
  <c r="K68" i="8"/>
  <c r="K64" i="8"/>
  <c r="K60" i="8"/>
  <c r="K56" i="8"/>
  <c r="K52" i="8"/>
  <c r="K48" i="8"/>
  <c r="K44" i="8"/>
  <c r="K40" i="8"/>
  <c r="K36" i="8"/>
  <c r="K32" i="8"/>
  <c r="K28" i="8"/>
  <c r="K24" i="8"/>
  <c r="K20" i="8"/>
  <c r="K16" i="8"/>
  <c r="K12" i="8"/>
  <c r="K8" i="8"/>
  <c r="L200" i="8"/>
  <c r="L196" i="8"/>
  <c r="L192" i="8"/>
  <c r="L188" i="8"/>
  <c r="L184" i="8"/>
  <c r="L180" i="8"/>
  <c r="L176" i="8"/>
  <c r="L172" i="8"/>
  <c r="L168" i="8"/>
  <c r="L164" i="8"/>
  <c r="L160" i="8"/>
  <c r="L156" i="8"/>
  <c r="L152" i="8"/>
  <c r="L148" i="8"/>
  <c r="L144" i="8"/>
  <c r="L140" i="8"/>
  <c r="L136" i="8"/>
  <c r="L132" i="8"/>
  <c r="L128" i="8"/>
  <c r="L124" i="8"/>
  <c r="L120" i="8"/>
  <c r="L116" i="8"/>
  <c r="L112" i="8"/>
  <c r="L108" i="8"/>
  <c r="L104" i="8"/>
  <c r="L100" i="8"/>
  <c r="L96" i="8"/>
  <c r="L92" i="8"/>
  <c r="L88" i="8"/>
  <c r="L84" i="8"/>
  <c r="L80" i="8"/>
  <c r="L76" i="8"/>
  <c r="L72" i="8"/>
  <c r="L68" i="8"/>
  <c r="L64" i="8"/>
  <c r="L60" i="8"/>
  <c r="L56" i="8"/>
  <c r="L52" i="8"/>
  <c r="L48" i="8"/>
  <c r="L44" i="8"/>
  <c r="L40" i="8"/>
  <c r="L36" i="8"/>
  <c r="L32" i="8"/>
  <c r="L28" i="8"/>
  <c r="L24" i="8"/>
  <c r="L20" i="8"/>
  <c r="L16" i="8"/>
  <c r="L12" i="8"/>
  <c r="L8" i="8"/>
  <c r="M200" i="8"/>
  <c r="M196" i="8"/>
  <c r="M192" i="8"/>
  <c r="M188" i="8"/>
  <c r="M184" i="8"/>
  <c r="M180" i="8"/>
  <c r="M176" i="8"/>
  <c r="M172" i="8"/>
  <c r="M168" i="8"/>
  <c r="M164" i="8"/>
  <c r="M160" i="8"/>
  <c r="M156" i="8"/>
  <c r="M152" i="8"/>
  <c r="M148" i="8"/>
  <c r="M144" i="8"/>
  <c r="M140" i="8"/>
  <c r="M136" i="8"/>
  <c r="M132" i="8"/>
  <c r="M128" i="8"/>
  <c r="M124" i="8"/>
  <c r="M120" i="8"/>
  <c r="M116" i="8"/>
  <c r="M112" i="8"/>
  <c r="M108" i="8"/>
  <c r="M104" i="8"/>
  <c r="M100" i="8"/>
  <c r="M96" i="8"/>
  <c r="M92" i="8"/>
  <c r="M88" i="8"/>
  <c r="M84" i="8"/>
  <c r="M80" i="8"/>
  <c r="M76" i="8"/>
  <c r="M72" i="8"/>
  <c r="M68" i="8"/>
  <c r="M64" i="8"/>
  <c r="M60" i="8"/>
  <c r="M56" i="8"/>
  <c r="M52" i="8"/>
  <c r="M48" i="8"/>
  <c r="M44" i="8"/>
  <c r="M40" i="8"/>
  <c r="M36" i="8"/>
  <c r="M32" i="8"/>
  <c r="M28" i="8"/>
  <c r="M24" i="8"/>
  <c r="M20" i="8"/>
  <c r="M16" i="8"/>
  <c r="M12" i="8"/>
  <c r="M8" i="8"/>
  <c r="N200" i="8"/>
  <c r="N196" i="8"/>
  <c r="N192" i="8"/>
  <c r="N188" i="8"/>
  <c r="N184" i="8"/>
  <c r="N180" i="8"/>
  <c r="N176" i="8"/>
  <c r="N172" i="8"/>
  <c r="N168" i="8"/>
  <c r="N164" i="8"/>
  <c r="N160" i="8"/>
  <c r="N156" i="8"/>
  <c r="N152" i="8"/>
  <c r="N148" i="8"/>
  <c r="N144" i="8"/>
  <c r="N140" i="8"/>
  <c r="N136" i="8"/>
  <c r="N132" i="8"/>
  <c r="N128" i="8"/>
  <c r="N124" i="8"/>
  <c r="N120" i="8"/>
  <c r="N116" i="8"/>
  <c r="N112" i="8"/>
  <c r="N108" i="8"/>
  <c r="N104" i="8"/>
  <c r="N100" i="8"/>
  <c r="N96" i="8"/>
  <c r="N92" i="8"/>
  <c r="N88" i="8"/>
  <c r="N84" i="8"/>
  <c r="N80" i="8"/>
  <c r="N76" i="8"/>
  <c r="N72" i="8"/>
  <c r="N68" i="8"/>
  <c r="N64" i="8"/>
  <c r="N60" i="8"/>
  <c r="N56" i="8"/>
  <c r="N52" i="8"/>
  <c r="N48" i="8"/>
  <c r="N44" i="8"/>
  <c r="N40" i="8"/>
  <c r="N36" i="8"/>
  <c r="N32" i="8"/>
  <c r="N28" i="8"/>
  <c r="N24" i="8"/>
  <c r="N20" i="8"/>
  <c r="N16" i="8"/>
  <c r="N12" i="8"/>
  <c r="N8" i="8"/>
  <c r="O200" i="8"/>
  <c r="O196" i="8"/>
  <c r="O192" i="8"/>
  <c r="O188" i="8"/>
  <c r="O184" i="8"/>
  <c r="O180" i="8"/>
  <c r="O176" i="8"/>
  <c r="O172" i="8"/>
  <c r="O168" i="8"/>
  <c r="O164" i="8"/>
  <c r="O160" i="8"/>
  <c r="O156" i="8"/>
  <c r="O152" i="8"/>
  <c r="O148" i="8"/>
  <c r="O144" i="8"/>
  <c r="O140" i="8"/>
  <c r="O136" i="8"/>
  <c r="O132" i="8"/>
  <c r="O128" i="8"/>
  <c r="O124" i="8"/>
  <c r="O120" i="8"/>
  <c r="O116" i="8"/>
  <c r="O112" i="8"/>
  <c r="O108" i="8"/>
  <c r="O104" i="8"/>
  <c r="O100" i="8"/>
  <c r="O96" i="8"/>
  <c r="O92" i="8"/>
  <c r="O88" i="8"/>
  <c r="O84" i="8"/>
  <c r="O80" i="8"/>
  <c r="O76" i="8"/>
  <c r="O72" i="8"/>
  <c r="O68" i="8"/>
  <c r="O64" i="8"/>
  <c r="O60" i="8"/>
  <c r="O56" i="8"/>
  <c r="O52" i="8"/>
  <c r="O48" i="8"/>
  <c r="O44" i="8"/>
  <c r="O40" i="8"/>
  <c r="O36" i="8"/>
  <c r="O32" i="8"/>
  <c r="O28" i="8"/>
  <c r="O24" i="8"/>
  <c r="O20" i="8"/>
  <c r="O16" i="8"/>
  <c r="O12" i="8"/>
  <c r="O8" i="8"/>
  <c r="P200" i="8"/>
  <c r="P196" i="8"/>
  <c r="P192" i="8"/>
  <c r="P188" i="8"/>
  <c r="P184" i="8"/>
  <c r="P180" i="8"/>
  <c r="P176" i="8"/>
  <c r="P172" i="8"/>
  <c r="P168" i="8"/>
  <c r="P164" i="8"/>
  <c r="P160" i="8"/>
  <c r="P156" i="8"/>
  <c r="P152" i="8"/>
  <c r="P148" i="8"/>
  <c r="P144" i="8"/>
  <c r="P140" i="8"/>
  <c r="P136" i="8"/>
  <c r="P132" i="8"/>
  <c r="P128" i="8"/>
  <c r="P124" i="8"/>
  <c r="P120" i="8"/>
  <c r="P116" i="8"/>
  <c r="P112" i="8"/>
  <c r="P108" i="8"/>
  <c r="P104" i="8"/>
  <c r="P100" i="8"/>
  <c r="P96" i="8"/>
  <c r="P92" i="8"/>
  <c r="P88" i="8"/>
  <c r="P84" i="8"/>
  <c r="P80" i="8"/>
  <c r="P76" i="8"/>
  <c r="P72" i="8"/>
  <c r="P68" i="8"/>
  <c r="P64" i="8"/>
  <c r="P60" i="8"/>
  <c r="P56" i="8"/>
  <c r="P52" i="8"/>
  <c r="P48" i="8"/>
  <c r="P44" i="8"/>
  <c r="P40" i="8"/>
  <c r="P36" i="8"/>
  <c r="P32" i="8"/>
  <c r="P28" i="8"/>
  <c r="P24" i="8"/>
  <c r="P20" i="8"/>
  <c r="P16" i="8"/>
  <c r="P12" i="8"/>
  <c r="P8" i="8"/>
  <c r="Q200" i="8"/>
  <c r="Q196" i="8"/>
  <c r="Q192" i="8"/>
  <c r="Q188" i="8"/>
  <c r="Q184" i="8"/>
  <c r="Q180" i="8"/>
  <c r="Q176" i="8"/>
  <c r="Q172" i="8"/>
  <c r="Q168" i="8"/>
  <c r="Q164" i="8"/>
  <c r="Q160" i="8"/>
  <c r="Q156" i="8"/>
  <c r="Q152" i="8"/>
  <c r="Q148" i="8"/>
  <c r="Q144" i="8"/>
  <c r="Q140" i="8"/>
  <c r="Q136" i="8"/>
  <c r="Q132" i="8"/>
  <c r="Q128" i="8"/>
  <c r="Q124" i="8"/>
  <c r="Q120" i="8"/>
  <c r="Q116" i="8"/>
  <c r="Q112" i="8"/>
  <c r="Q108" i="8"/>
  <c r="Q104" i="8"/>
  <c r="Q100" i="8"/>
  <c r="Q96" i="8"/>
  <c r="Q92" i="8"/>
  <c r="Q88" i="8"/>
  <c r="Q84" i="8"/>
  <c r="Q80" i="8"/>
  <c r="Q76" i="8"/>
  <c r="Q72" i="8"/>
  <c r="Q68" i="8"/>
  <c r="Q64" i="8"/>
  <c r="Q60" i="8"/>
  <c r="Q56" i="8"/>
  <c r="Q52" i="8"/>
  <c r="Q48" i="8"/>
  <c r="Q44" i="8"/>
  <c r="Q40" i="8"/>
  <c r="Q36" i="8"/>
  <c r="Q32" i="8"/>
  <c r="Q28" i="8"/>
  <c r="Q24" i="8"/>
  <c r="Q20" i="8"/>
  <c r="Q16" i="8"/>
  <c r="Q12" i="8"/>
  <c r="Q8" i="8"/>
  <c r="R200" i="8"/>
  <c r="R196" i="8"/>
  <c r="R192" i="8"/>
  <c r="R188" i="8"/>
  <c r="R184" i="8"/>
  <c r="R180" i="8"/>
  <c r="R176" i="8"/>
  <c r="R172" i="8"/>
  <c r="R168" i="8"/>
  <c r="R164" i="8"/>
  <c r="R160" i="8"/>
  <c r="R156" i="8"/>
  <c r="R152" i="8"/>
  <c r="R148" i="8"/>
  <c r="R144" i="8"/>
  <c r="R140" i="8"/>
  <c r="R136" i="8"/>
  <c r="R132" i="8"/>
  <c r="R128" i="8"/>
  <c r="R124" i="8"/>
  <c r="R120" i="8"/>
  <c r="R116" i="8"/>
  <c r="R112" i="8"/>
  <c r="R108" i="8"/>
  <c r="R104" i="8"/>
  <c r="R100" i="8"/>
  <c r="R96" i="8"/>
  <c r="R92" i="8"/>
  <c r="R88" i="8"/>
  <c r="R84" i="8"/>
  <c r="R80" i="8"/>
  <c r="R76" i="8"/>
  <c r="R72" i="8"/>
  <c r="R68" i="8"/>
  <c r="R64" i="8"/>
  <c r="R60" i="8"/>
  <c r="R56" i="8"/>
  <c r="R52" i="8"/>
  <c r="R48" i="8"/>
  <c r="R44" i="8"/>
  <c r="R40" i="8"/>
  <c r="R36" i="8"/>
  <c r="R32" i="8"/>
  <c r="R28" i="8"/>
  <c r="R24" i="8"/>
  <c r="R20" i="8"/>
  <c r="R16" i="8"/>
  <c r="R12" i="8"/>
  <c r="R8" i="8"/>
  <c r="S200" i="8"/>
  <c r="S196" i="8"/>
  <c r="S192" i="8"/>
  <c r="S188" i="8"/>
  <c r="S184" i="8"/>
  <c r="S180" i="8"/>
  <c r="S176" i="8"/>
  <c r="S172" i="8"/>
  <c r="S168" i="8"/>
  <c r="S164" i="8"/>
  <c r="S160" i="8"/>
  <c r="S156" i="8"/>
  <c r="S152" i="8"/>
  <c r="S148" i="8"/>
  <c r="S144" i="8"/>
  <c r="S140" i="8"/>
  <c r="S136" i="8"/>
  <c r="S132" i="8"/>
  <c r="S128" i="8"/>
  <c r="S124" i="8"/>
  <c r="S120" i="8"/>
  <c r="S116" i="8"/>
  <c r="S112" i="8"/>
  <c r="S108" i="8"/>
  <c r="S104" i="8"/>
  <c r="S100" i="8"/>
  <c r="S96" i="8"/>
  <c r="S92" i="8"/>
  <c r="S88" i="8"/>
  <c r="S84" i="8"/>
  <c r="S80" i="8"/>
  <c r="S76" i="8"/>
  <c r="S72" i="8"/>
  <c r="S68" i="8"/>
  <c r="S64" i="8"/>
  <c r="S60" i="8"/>
  <c r="S56" i="8"/>
  <c r="S52" i="8"/>
  <c r="S48" i="8"/>
  <c r="S44" i="8"/>
  <c r="S40" i="8"/>
  <c r="S36" i="8"/>
  <c r="S32" i="8"/>
  <c r="S28" i="8"/>
  <c r="S24" i="8"/>
  <c r="S20" i="8"/>
  <c r="S16" i="8"/>
  <c r="S12" i="8"/>
  <c r="S8" i="8"/>
  <c r="T200" i="8"/>
  <c r="T196" i="8"/>
  <c r="T192" i="8"/>
  <c r="T188" i="8"/>
  <c r="T184" i="8"/>
  <c r="T180" i="8"/>
  <c r="T176" i="8"/>
  <c r="T172" i="8"/>
  <c r="T168" i="8"/>
  <c r="T164" i="8"/>
  <c r="T160" i="8"/>
  <c r="T156" i="8"/>
  <c r="T152" i="8"/>
  <c r="T148" i="8"/>
  <c r="T144" i="8"/>
  <c r="T140" i="8"/>
  <c r="T136" i="8"/>
  <c r="T132" i="8"/>
  <c r="T128" i="8"/>
  <c r="T124" i="8"/>
  <c r="T120" i="8"/>
  <c r="T116" i="8"/>
  <c r="T112" i="8"/>
  <c r="T108" i="8"/>
  <c r="T104" i="8"/>
  <c r="T100" i="8"/>
  <c r="T96" i="8"/>
  <c r="T92" i="8"/>
  <c r="T88" i="8"/>
  <c r="T84" i="8"/>
  <c r="T80" i="8"/>
  <c r="T76" i="8"/>
  <c r="T72" i="8"/>
  <c r="T68" i="8"/>
  <c r="T64" i="8"/>
  <c r="T60" i="8"/>
  <c r="T56" i="8"/>
  <c r="T52" i="8"/>
  <c r="T48" i="8"/>
  <c r="T44" i="8"/>
  <c r="T40" i="8"/>
  <c r="T36" i="8"/>
  <c r="T32" i="8"/>
  <c r="T28" i="8"/>
  <c r="T24" i="8"/>
  <c r="T20" i="8"/>
  <c r="T16" i="8"/>
  <c r="T12" i="8"/>
  <c r="T8" i="8"/>
  <c r="U200" i="8"/>
  <c r="U196" i="8"/>
  <c r="U192" i="8"/>
  <c r="U188" i="8"/>
  <c r="U184" i="8"/>
  <c r="U180" i="8"/>
  <c r="U176" i="8"/>
  <c r="U172" i="8"/>
  <c r="U168" i="8"/>
  <c r="U164" i="8"/>
  <c r="U160" i="8"/>
  <c r="U156" i="8"/>
  <c r="U152" i="8"/>
  <c r="U148" i="8"/>
  <c r="U144" i="8"/>
  <c r="U140" i="8"/>
  <c r="U136" i="8"/>
  <c r="U132" i="8"/>
  <c r="U128" i="8"/>
  <c r="U124" i="8"/>
  <c r="U120" i="8"/>
  <c r="U116" i="8"/>
  <c r="U112" i="8"/>
  <c r="U108" i="8"/>
  <c r="U104" i="8"/>
  <c r="U100" i="8"/>
  <c r="U96" i="8"/>
  <c r="U92" i="8"/>
  <c r="U88" i="8"/>
  <c r="U84" i="8"/>
  <c r="U80" i="8"/>
  <c r="U76" i="8"/>
  <c r="U72" i="8"/>
  <c r="U68" i="8"/>
  <c r="U64" i="8"/>
  <c r="U60" i="8"/>
  <c r="U56" i="8"/>
  <c r="U52" i="8"/>
  <c r="U48" i="8"/>
  <c r="U44" i="8"/>
  <c r="U40" i="8"/>
  <c r="U36" i="8"/>
  <c r="U32" i="8"/>
  <c r="U28" i="8"/>
  <c r="U24" i="8"/>
  <c r="U20" i="8"/>
  <c r="U16" i="8"/>
  <c r="U12" i="8"/>
  <c r="U8" i="8"/>
  <c r="V200" i="8"/>
  <c r="V196" i="8"/>
  <c r="V192" i="8"/>
  <c r="V188" i="8"/>
  <c r="V184" i="8"/>
  <c r="V180" i="8"/>
  <c r="V176" i="8"/>
  <c r="V172" i="8"/>
  <c r="V168" i="8"/>
  <c r="V164" i="8"/>
  <c r="V160" i="8"/>
  <c r="V156" i="8"/>
  <c r="V152" i="8"/>
  <c r="V148" i="8"/>
  <c r="V144" i="8"/>
  <c r="V140" i="8"/>
  <c r="V136" i="8"/>
  <c r="V132" i="8"/>
  <c r="V128" i="8"/>
  <c r="V124" i="8"/>
  <c r="V120" i="8"/>
  <c r="V116" i="8"/>
  <c r="V112" i="8"/>
  <c r="V108" i="8"/>
  <c r="V104" i="8"/>
  <c r="V100" i="8"/>
  <c r="V96" i="8"/>
  <c r="V92" i="8"/>
  <c r="V88" i="8"/>
  <c r="V84" i="8"/>
  <c r="V80" i="8"/>
  <c r="V76" i="8"/>
  <c r="V72" i="8"/>
  <c r="V68" i="8"/>
  <c r="V64" i="8"/>
  <c r="V60" i="8"/>
  <c r="V56" i="8"/>
  <c r="V52" i="8"/>
  <c r="V48" i="8"/>
  <c r="V44" i="8"/>
  <c r="V40" i="8"/>
  <c r="V36" i="8"/>
  <c r="V32" i="8"/>
  <c r="V28" i="8"/>
  <c r="V24" i="8"/>
  <c r="V20" i="8"/>
  <c r="V16" i="8"/>
  <c r="V12" i="8"/>
  <c r="V8" i="8"/>
  <c r="W200" i="8"/>
  <c r="W196" i="8"/>
  <c r="W192" i="8"/>
  <c r="W188" i="8"/>
  <c r="W184" i="8"/>
  <c r="W180" i="8"/>
  <c r="W176" i="8"/>
  <c r="W172" i="8"/>
  <c r="W168" i="8"/>
  <c r="W164" i="8"/>
  <c r="W160" i="8"/>
  <c r="W156" i="8"/>
  <c r="W152" i="8"/>
  <c r="W148" i="8"/>
  <c r="W144" i="8"/>
  <c r="W140" i="8"/>
  <c r="W136" i="8"/>
  <c r="W132" i="8"/>
  <c r="W128" i="8"/>
  <c r="W124" i="8"/>
  <c r="W120" i="8"/>
  <c r="W116" i="8"/>
  <c r="W112" i="8"/>
  <c r="W108" i="8"/>
  <c r="W104" i="8"/>
  <c r="W100" i="8"/>
  <c r="W96" i="8"/>
  <c r="W92" i="8"/>
  <c r="W88" i="8"/>
  <c r="W84" i="8"/>
  <c r="W80" i="8"/>
  <c r="W76" i="8"/>
  <c r="W72" i="8"/>
  <c r="W68" i="8"/>
  <c r="W64" i="8"/>
  <c r="W60" i="8"/>
  <c r="W56" i="8"/>
  <c r="W52" i="8"/>
  <c r="W48" i="8"/>
  <c r="W44" i="8"/>
  <c r="W40" i="8"/>
  <c r="W36" i="8"/>
  <c r="W32" i="8"/>
  <c r="W28" i="8"/>
  <c r="W24" i="8"/>
  <c r="W20" i="8"/>
  <c r="W16" i="8"/>
  <c r="W12" i="8"/>
  <c r="W8" i="8"/>
  <c r="X200" i="8"/>
  <c r="X196" i="8"/>
  <c r="X192" i="8"/>
  <c r="X188" i="8"/>
  <c r="X184" i="8"/>
  <c r="X180" i="8"/>
  <c r="X176" i="8"/>
  <c r="X172" i="8"/>
  <c r="X168" i="8"/>
  <c r="X164" i="8"/>
  <c r="X160" i="8"/>
  <c r="X156" i="8"/>
  <c r="X152" i="8"/>
  <c r="X148" i="8"/>
  <c r="X144" i="8"/>
  <c r="X140" i="8"/>
  <c r="X136" i="8"/>
  <c r="X132" i="8"/>
  <c r="X128" i="8"/>
  <c r="X124" i="8"/>
  <c r="X120" i="8"/>
  <c r="X116" i="8"/>
  <c r="X112" i="8"/>
  <c r="X108" i="8"/>
  <c r="X104" i="8"/>
  <c r="X100" i="8"/>
  <c r="X96" i="8"/>
  <c r="X92" i="8"/>
  <c r="X88" i="8"/>
  <c r="X84" i="8"/>
  <c r="X80" i="8"/>
  <c r="X76" i="8"/>
  <c r="X72" i="8"/>
  <c r="X68" i="8"/>
  <c r="X64" i="8"/>
  <c r="X60" i="8"/>
  <c r="X56" i="8"/>
  <c r="X52" i="8"/>
  <c r="X48" i="8"/>
  <c r="X44" i="8"/>
  <c r="X40" i="8"/>
  <c r="X36" i="8"/>
  <c r="X32" i="8"/>
  <c r="X28" i="8"/>
  <c r="X24" i="8"/>
  <c r="X20" i="8"/>
  <c r="X16" i="8"/>
  <c r="X12" i="8"/>
  <c r="X8" i="8"/>
  <c r="Y200" i="8"/>
  <c r="Y196" i="8"/>
  <c r="Y192" i="8"/>
  <c r="Y188" i="8"/>
  <c r="Y184" i="8"/>
  <c r="Y180" i="8"/>
  <c r="Y176" i="8"/>
  <c r="Y172" i="8"/>
  <c r="Y168" i="8"/>
  <c r="Y164" i="8"/>
  <c r="Y160" i="8"/>
  <c r="Y156" i="8"/>
  <c r="Y152" i="8"/>
  <c r="Y148" i="8"/>
  <c r="Y144" i="8"/>
  <c r="Y140" i="8"/>
  <c r="Y136" i="8"/>
  <c r="Y132" i="8"/>
  <c r="Y128" i="8"/>
  <c r="Y124" i="8"/>
  <c r="Y120" i="8"/>
  <c r="Y116" i="8"/>
  <c r="Y112" i="8"/>
  <c r="Y108" i="8"/>
  <c r="Y104" i="8"/>
  <c r="Y100" i="8"/>
  <c r="Y96" i="8"/>
  <c r="Y92" i="8"/>
  <c r="Y88" i="8"/>
  <c r="Y84" i="8"/>
  <c r="Y80" i="8"/>
  <c r="Y76" i="8"/>
  <c r="Y72" i="8"/>
  <c r="Y68" i="8"/>
  <c r="Y64" i="8"/>
  <c r="Y60" i="8"/>
  <c r="Y56" i="8"/>
  <c r="Y52" i="8"/>
  <c r="Y48" i="8"/>
  <c r="Y44" i="8"/>
  <c r="Y40" i="8"/>
  <c r="Y36" i="8"/>
  <c r="Y32" i="8"/>
  <c r="Y28" i="8"/>
  <c r="Y24" i="8"/>
  <c r="Y20" i="8"/>
  <c r="Y16" i="8"/>
  <c r="Y12" i="8"/>
  <c r="Y8" i="8"/>
  <c r="Z200" i="8"/>
  <c r="Z196" i="8"/>
  <c r="Z192" i="8"/>
  <c r="Z188" i="8"/>
  <c r="Z184" i="8"/>
  <c r="Z180" i="8"/>
  <c r="Z176" i="8"/>
  <c r="Z172" i="8"/>
  <c r="Z168" i="8"/>
  <c r="Z164" i="8"/>
  <c r="Z160" i="8"/>
  <c r="Z156" i="8"/>
  <c r="Z152" i="8"/>
  <c r="Z148" i="8"/>
  <c r="Z144" i="8"/>
  <c r="Z140" i="8"/>
  <c r="Z136" i="8"/>
  <c r="Z132" i="8"/>
  <c r="Z128" i="8"/>
  <c r="Z124" i="8"/>
  <c r="Z120" i="8"/>
  <c r="Z116" i="8"/>
  <c r="Z112" i="8"/>
  <c r="Z108" i="8"/>
  <c r="Z104" i="8"/>
  <c r="Z100" i="8"/>
  <c r="Z96" i="8"/>
  <c r="Z92" i="8"/>
  <c r="Z88" i="8"/>
  <c r="Z84" i="8"/>
  <c r="Z80" i="8"/>
  <c r="Z76" i="8"/>
  <c r="Z72" i="8"/>
  <c r="Z68" i="8"/>
  <c r="Z64" i="8"/>
  <c r="Z60" i="8"/>
  <c r="Z56" i="8"/>
  <c r="Z52" i="8"/>
  <c r="Z48" i="8"/>
  <c r="Z44" i="8"/>
  <c r="Z40" i="8"/>
  <c r="Z36" i="8"/>
  <c r="Z32" i="8"/>
  <c r="Z28" i="8"/>
  <c r="Z24" i="8"/>
  <c r="Z20" i="8"/>
  <c r="Z16" i="8"/>
  <c r="Z12" i="8"/>
  <c r="Z8" i="8"/>
  <c r="AA200" i="8"/>
  <c r="AA196" i="8"/>
  <c r="AA192" i="8"/>
  <c r="AA188" i="8"/>
  <c r="AA184" i="8"/>
  <c r="AA180" i="8"/>
  <c r="AA176" i="8"/>
  <c r="AA172" i="8"/>
  <c r="AA168" i="8"/>
  <c r="AA164" i="8"/>
  <c r="AA160" i="8"/>
  <c r="AA156" i="8"/>
  <c r="AA152" i="8"/>
  <c r="AA148" i="8"/>
  <c r="AA144" i="8"/>
  <c r="AA140" i="8"/>
  <c r="AA136" i="8"/>
  <c r="AA132" i="8"/>
  <c r="AA128" i="8"/>
  <c r="AA124" i="8"/>
  <c r="AA120" i="8"/>
  <c r="AA116" i="8"/>
  <c r="AA112" i="8"/>
  <c r="AA108" i="8"/>
  <c r="AA104" i="8"/>
  <c r="AA100" i="8"/>
  <c r="AA96" i="8"/>
  <c r="AA92" i="8"/>
  <c r="AA88" i="8"/>
  <c r="AA84" i="8"/>
  <c r="AA80" i="8"/>
  <c r="AA76" i="8"/>
  <c r="AA72" i="8"/>
  <c r="AA68" i="8"/>
  <c r="AA64" i="8"/>
  <c r="AA60" i="8"/>
  <c r="AA56" i="8"/>
  <c r="AA52" i="8"/>
  <c r="AA48" i="8"/>
  <c r="AA44" i="8"/>
  <c r="AA40" i="8"/>
  <c r="AA36" i="8"/>
  <c r="AA32" i="8"/>
  <c r="AA28" i="8"/>
  <c r="AA24" i="8"/>
  <c r="AA20" i="8"/>
  <c r="AA16" i="8"/>
  <c r="AA12" i="8"/>
  <c r="AA8" i="8"/>
  <c r="AB200" i="8"/>
  <c r="AB196" i="8"/>
  <c r="AB192" i="8"/>
  <c r="AB188" i="8"/>
  <c r="AB184" i="8"/>
  <c r="AB180" i="8"/>
  <c r="AB176" i="8"/>
  <c r="AB172" i="8"/>
  <c r="AB168" i="8"/>
  <c r="AB164" i="8"/>
  <c r="AB160" i="8"/>
  <c r="AB156" i="8"/>
  <c r="AB152" i="8"/>
  <c r="AB148" i="8"/>
  <c r="AB144" i="8"/>
  <c r="AB140" i="8"/>
  <c r="AB136" i="8"/>
  <c r="AB132" i="8"/>
  <c r="AB128" i="8"/>
  <c r="AB124" i="8"/>
  <c r="AB120" i="8"/>
  <c r="AB116" i="8"/>
  <c r="AB112" i="8"/>
  <c r="AB108" i="8"/>
  <c r="AB104" i="8"/>
  <c r="AB100" i="8"/>
  <c r="AB96" i="8"/>
  <c r="AB92" i="8"/>
  <c r="AB88" i="8"/>
  <c r="AB84" i="8"/>
  <c r="AB80" i="8"/>
  <c r="AB76" i="8"/>
  <c r="AB72" i="8"/>
  <c r="AB68" i="8"/>
  <c r="AB64" i="8"/>
  <c r="AB60" i="8"/>
  <c r="AB56" i="8"/>
  <c r="AB52" i="8"/>
  <c r="AB48" i="8"/>
  <c r="AB44" i="8"/>
  <c r="AB40" i="8"/>
  <c r="AB36" i="8"/>
  <c r="AB32" i="8"/>
  <c r="AB28" i="8"/>
  <c r="AB24" i="8"/>
  <c r="AB20" i="8"/>
  <c r="AB16" i="8"/>
  <c r="AB12" i="8"/>
  <c r="AB8" i="8"/>
  <c r="AC200" i="8"/>
  <c r="AC196" i="8"/>
  <c r="AC192" i="8"/>
  <c r="AC188" i="8"/>
  <c r="AC184" i="8"/>
  <c r="AC180" i="8"/>
  <c r="AC176" i="8"/>
  <c r="AC172" i="8"/>
  <c r="AC168" i="8"/>
  <c r="AC164" i="8"/>
  <c r="AC160" i="8"/>
  <c r="AC156" i="8"/>
  <c r="AC152" i="8"/>
  <c r="AC148" i="8"/>
  <c r="AC144" i="8"/>
  <c r="AC140" i="8"/>
  <c r="AC136" i="8"/>
  <c r="AC132" i="8"/>
  <c r="AC128" i="8"/>
  <c r="AC124" i="8"/>
  <c r="AC120" i="8"/>
  <c r="AC116" i="8"/>
  <c r="AC112" i="8"/>
  <c r="AC108" i="8"/>
  <c r="AC104" i="8"/>
  <c r="AC100" i="8"/>
  <c r="AC96" i="8"/>
  <c r="AC92" i="8"/>
  <c r="AC88" i="8"/>
  <c r="AC84" i="8"/>
  <c r="AC80" i="8"/>
  <c r="AC76" i="8"/>
  <c r="AC72" i="8"/>
  <c r="AC68" i="8"/>
  <c r="AC64" i="8"/>
  <c r="AC60" i="8"/>
  <c r="AC56" i="8"/>
  <c r="AC52" i="8"/>
  <c r="AC48" i="8"/>
  <c r="AC44" i="8"/>
  <c r="AC40" i="8"/>
  <c r="AC36" i="8"/>
  <c r="AC32" i="8"/>
  <c r="AC28" i="8"/>
  <c r="AC24" i="8"/>
  <c r="AC20" i="8"/>
  <c r="AC16" i="8"/>
  <c r="AC12" i="8"/>
  <c r="AC8" i="8"/>
  <c r="AD200" i="8"/>
  <c r="AD196" i="8"/>
  <c r="AD192" i="8"/>
  <c r="AD188" i="8"/>
  <c r="AD184" i="8"/>
  <c r="AD180" i="8"/>
  <c r="AD176" i="8"/>
  <c r="AD172" i="8"/>
  <c r="AD168" i="8"/>
  <c r="AD164" i="8"/>
  <c r="AD160" i="8"/>
  <c r="AD156" i="8"/>
  <c r="AD152" i="8"/>
  <c r="AD148" i="8"/>
  <c r="AD144" i="8"/>
  <c r="AD140" i="8"/>
  <c r="AD136" i="8"/>
  <c r="AD132" i="8"/>
  <c r="AD128" i="8"/>
  <c r="AD124" i="8"/>
  <c r="AD120" i="8"/>
  <c r="AD116" i="8"/>
  <c r="AD112" i="8"/>
  <c r="AD108" i="8"/>
  <c r="AD104" i="8"/>
  <c r="AD100" i="8"/>
  <c r="AD96" i="8"/>
  <c r="AD92" i="8"/>
  <c r="AD88" i="8"/>
  <c r="AD84" i="8"/>
  <c r="AD80" i="8"/>
  <c r="AD76" i="8"/>
  <c r="AD72" i="8"/>
  <c r="AD68" i="8"/>
  <c r="AD64" i="8"/>
  <c r="AD60" i="8"/>
  <c r="AD56" i="8"/>
  <c r="AD52" i="8"/>
  <c r="AD48" i="8"/>
  <c r="AD44" i="8"/>
  <c r="AD40" i="8"/>
  <c r="AD36" i="8"/>
  <c r="AD32" i="8"/>
  <c r="AD28" i="8"/>
  <c r="AD24" i="8"/>
  <c r="AD20" i="8"/>
  <c r="AD16" i="8"/>
  <c r="AD12" i="8"/>
  <c r="AD8" i="8"/>
  <c r="AE200" i="8"/>
  <c r="AE196" i="8"/>
  <c r="AE192" i="8"/>
  <c r="AE188" i="8"/>
  <c r="AE184" i="8"/>
  <c r="AE180" i="8"/>
  <c r="AE176" i="8"/>
  <c r="AE172" i="8"/>
  <c r="AE168" i="8"/>
  <c r="AE164" i="8"/>
  <c r="AE160" i="8"/>
  <c r="AE156" i="8"/>
  <c r="AE152" i="8"/>
  <c r="AE148" i="8"/>
  <c r="AE144" i="8"/>
  <c r="AE140" i="8"/>
  <c r="AE136" i="8"/>
  <c r="AE132" i="8"/>
  <c r="AE128" i="8"/>
  <c r="AE124" i="8"/>
  <c r="AE120" i="8"/>
  <c r="AE116" i="8"/>
  <c r="AE112" i="8"/>
  <c r="AE108" i="8"/>
  <c r="AE104" i="8"/>
  <c r="AE100" i="8"/>
  <c r="AE96" i="8"/>
  <c r="AE92" i="8"/>
  <c r="AE88" i="8"/>
  <c r="AE84" i="8"/>
  <c r="AE80" i="8"/>
  <c r="AE76" i="8"/>
  <c r="AE72" i="8"/>
  <c r="AE68" i="8"/>
  <c r="AE64" i="8"/>
  <c r="AE60" i="8"/>
  <c r="AE56" i="8"/>
  <c r="AE52" i="8"/>
  <c r="AE48" i="8"/>
  <c r="AE44" i="8"/>
  <c r="AE40" i="8"/>
  <c r="AE36" i="8"/>
  <c r="AE32" i="8"/>
  <c r="AE28" i="8"/>
  <c r="AE24" i="8"/>
  <c r="AE20" i="8"/>
  <c r="AE16" i="8"/>
  <c r="AE12" i="8"/>
  <c r="AE8" i="8"/>
  <c r="AF200" i="8"/>
  <c r="AF196" i="8"/>
  <c r="AF192" i="8"/>
  <c r="AF188" i="8"/>
  <c r="AF184" i="8"/>
  <c r="AF180" i="8"/>
  <c r="AF176" i="8"/>
  <c r="AF172" i="8"/>
  <c r="AF168" i="8"/>
  <c r="AF164" i="8"/>
  <c r="AF160" i="8"/>
  <c r="AF156" i="8"/>
  <c r="AF152" i="8"/>
  <c r="AF148" i="8"/>
  <c r="AF144" i="8"/>
  <c r="AF140" i="8"/>
  <c r="AF136" i="8"/>
  <c r="AF132" i="8"/>
  <c r="AF128" i="8"/>
  <c r="AF124" i="8"/>
  <c r="AF120" i="8"/>
  <c r="AF116" i="8"/>
  <c r="AF112" i="8"/>
  <c r="AF108" i="8"/>
  <c r="AF104" i="8"/>
  <c r="AF100" i="8"/>
  <c r="AF96" i="8"/>
  <c r="AF92" i="8"/>
  <c r="AF88" i="8"/>
  <c r="AF84" i="8"/>
  <c r="AF80" i="8"/>
  <c r="AF76" i="8"/>
  <c r="AF72" i="8"/>
  <c r="AF68" i="8"/>
  <c r="AF64" i="8"/>
  <c r="AF60" i="8"/>
  <c r="AF56" i="8"/>
  <c r="AF52" i="8"/>
  <c r="AF48" i="8"/>
  <c r="AF44" i="8"/>
  <c r="AF40" i="8"/>
  <c r="AF36" i="8"/>
  <c r="AF32" i="8"/>
  <c r="AF28" i="8"/>
  <c r="AF24" i="8"/>
  <c r="AF20" i="8"/>
  <c r="AF16" i="8"/>
  <c r="AF12" i="8"/>
  <c r="AF8" i="8"/>
  <c r="AG200" i="8"/>
  <c r="AG196" i="8"/>
  <c r="AG192" i="8"/>
  <c r="AG188" i="8"/>
  <c r="AG184" i="8"/>
  <c r="AG180" i="8"/>
  <c r="AG176" i="8"/>
  <c r="AG172" i="8"/>
  <c r="AG168" i="8"/>
  <c r="AG164" i="8"/>
  <c r="AG160" i="8"/>
  <c r="AG156" i="8"/>
  <c r="AG152" i="8"/>
  <c r="AG148" i="8"/>
  <c r="AG144" i="8"/>
  <c r="AG140" i="8"/>
  <c r="AG136" i="8"/>
  <c r="AG132" i="8"/>
  <c r="AG128" i="8"/>
  <c r="AG124" i="8"/>
  <c r="AG120" i="8"/>
  <c r="AG116" i="8"/>
  <c r="AG112" i="8"/>
  <c r="AG108" i="8"/>
  <c r="AG104" i="8"/>
  <c r="AG100" i="8"/>
  <c r="AG96" i="8"/>
  <c r="AG92" i="8"/>
  <c r="AG88" i="8"/>
  <c r="AG84" i="8"/>
  <c r="AG80" i="8"/>
  <c r="AG76" i="8"/>
  <c r="AG72" i="8"/>
  <c r="AG68" i="8"/>
  <c r="AG64" i="8"/>
  <c r="AG60" i="8"/>
  <c r="AG56" i="8"/>
  <c r="AG52" i="8"/>
  <c r="AG48" i="8"/>
  <c r="AG44" i="8"/>
  <c r="AG40" i="8"/>
  <c r="AG36" i="8"/>
  <c r="AG32" i="8"/>
  <c r="AG28" i="8"/>
  <c r="AG24" i="8"/>
  <c r="AG20" i="8"/>
  <c r="AG16" i="8"/>
  <c r="AG12" i="8"/>
  <c r="AG8" i="8"/>
  <c r="AH200" i="8"/>
  <c r="AH196" i="8"/>
  <c r="AH192" i="8"/>
  <c r="AH188" i="8"/>
  <c r="AH184" i="8"/>
  <c r="AH180" i="8"/>
  <c r="AH176" i="8"/>
  <c r="AH172" i="8"/>
  <c r="AH168" i="8"/>
  <c r="AH164" i="8"/>
  <c r="AH160" i="8"/>
  <c r="AH156" i="8"/>
  <c r="AH152" i="8"/>
  <c r="AH148" i="8"/>
  <c r="AH144" i="8"/>
  <c r="AH140" i="8"/>
  <c r="AH136" i="8"/>
  <c r="AH132" i="8"/>
  <c r="AH128" i="8"/>
  <c r="AH124" i="8"/>
  <c r="AH120" i="8"/>
  <c r="AH116" i="8"/>
  <c r="AH112" i="8"/>
  <c r="AH108" i="8"/>
  <c r="AH104" i="8"/>
  <c r="AH100" i="8"/>
  <c r="AH96" i="8"/>
  <c r="AH92" i="8"/>
  <c r="AH88" i="8"/>
  <c r="AH84" i="8"/>
  <c r="AH80" i="8"/>
  <c r="AH76" i="8"/>
  <c r="AH72" i="8"/>
  <c r="AH68" i="8"/>
  <c r="AH64" i="8"/>
  <c r="AH60" i="8"/>
  <c r="AH56" i="8"/>
  <c r="AH52" i="8"/>
  <c r="AH48" i="8"/>
  <c r="AH44" i="8"/>
  <c r="AH40" i="8"/>
  <c r="AH36" i="8"/>
  <c r="AH32" i="8"/>
  <c r="AH28" i="8"/>
  <c r="AH24" i="8"/>
  <c r="AH20" i="8"/>
  <c r="AH16" i="8"/>
  <c r="AH12" i="8"/>
  <c r="AH8" i="8"/>
  <c r="AI200" i="8"/>
  <c r="AI196" i="8"/>
  <c r="AI192" i="8"/>
  <c r="AI188" i="8"/>
  <c r="AI184" i="8"/>
  <c r="AI180" i="8"/>
  <c r="AI176" i="8"/>
  <c r="AI172" i="8"/>
  <c r="AI168" i="8"/>
  <c r="AI164" i="8"/>
  <c r="AI160" i="8"/>
  <c r="AI156" i="8"/>
  <c r="AI152" i="8"/>
  <c r="AI148" i="8"/>
  <c r="AI144" i="8"/>
  <c r="AI140" i="8"/>
  <c r="AI136" i="8"/>
  <c r="AI132" i="8"/>
  <c r="AI128" i="8"/>
  <c r="AI124" i="8"/>
  <c r="AI120" i="8"/>
  <c r="AI116" i="8"/>
  <c r="AI112" i="8"/>
  <c r="AI108" i="8"/>
  <c r="AI104" i="8"/>
  <c r="AI100" i="8"/>
  <c r="AI96" i="8"/>
  <c r="AI92" i="8"/>
  <c r="AI88" i="8"/>
  <c r="AI84" i="8"/>
  <c r="AI80" i="8"/>
  <c r="AI76" i="8"/>
  <c r="AI72" i="8"/>
  <c r="AI68" i="8"/>
  <c r="AI64" i="8"/>
  <c r="AI60" i="8"/>
  <c r="AI56" i="8"/>
  <c r="AI52" i="8"/>
  <c r="AI48" i="8"/>
  <c r="AI44" i="8"/>
  <c r="AI40" i="8"/>
  <c r="AI36" i="8"/>
  <c r="AI32" i="8"/>
  <c r="AI28" i="8"/>
  <c r="AI24" i="8"/>
  <c r="AI20" i="8"/>
  <c r="AI16" i="8"/>
  <c r="AI12" i="8"/>
  <c r="AI8" i="8"/>
  <c r="AJ200" i="8"/>
  <c r="AJ196" i="8"/>
  <c r="AJ192" i="8"/>
  <c r="AJ188" i="8"/>
  <c r="AJ184" i="8"/>
  <c r="AJ180" i="8"/>
  <c r="AJ176" i="8"/>
  <c r="AJ172" i="8"/>
  <c r="AJ168" i="8"/>
  <c r="AJ164" i="8"/>
  <c r="AJ160" i="8"/>
  <c r="AJ156" i="8"/>
  <c r="AJ152" i="8"/>
  <c r="AJ148" i="8"/>
  <c r="AJ144" i="8"/>
  <c r="AJ140" i="8"/>
  <c r="AJ136" i="8"/>
  <c r="AJ132" i="8"/>
  <c r="AJ128" i="8"/>
  <c r="AJ124" i="8"/>
  <c r="AJ120" i="8"/>
  <c r="AJ116" i="8"/>
  <c r="AJ112" i="8"/>
  <c r="AJ108" i="8"/>
  <c r="AJ104" i="8"/>
  <c r="AJ100" i="8"/>
  <c r="AJ96" i="8"/>
  <c r="AJ92" i="8"/>
  <c r="AJ88" i="8"/>
  <c r="AJ84" i="8"/>
  <c r="AJ80" i="8"/>
  <c r="AJ76" i="8"/>
  <c r="AJ72" i="8"/>
  <c r="AJ68" i="8"/>
  <c r="AJ64" i="8"/>
  <c r="AJ60" i="8"/>
  <c r="AJ56" i="8"/>
  <c r="AJ52" i="8"/>
  <c r="AJ48" i="8"/>
  <c r="AJ44" i="8"/>
  <c r="AJ40" i="8"/>
  <c r="AJ36" i="8"/>
  <c r="AJ32" i="8"/>
  <c r="AJ28" i="8"/>
  <c r="AJ24" i="8"/>
  <c r="AJ20" i="8"/>
  <c r="AJ16" i="8"/>
  <c r="AJ12" i="8"/>
  <c r="AJ8" i="8"/>
  <c r="AK200" i="8"/>
  <c r="AK196" i="8"/>
  <c r="AK192" i="8"/>
  <c r="AK188" i="8"/>
  <c r="AK184" i="8"/>
  <c r="AK180" i="8"/>
  <c r="AK176" i="8"/>
  <c r="AK172" i="8"/>
  <c r="AK168" i="8"/>
  <c r="AK164" i="8"/>
  <c r="AK160" i="8"/>
  <c r="AK156" i="8"/>
  <c r="AK152" i="8"/>
  <c r="AK148" i="8"/>
  <c r="AK144" i="8"/>
  <c r="AK140" i="8"/>
  <c r="AK136" i="8"/>
  <c r="AK132" i="8"/>
  <c r="AK128" i="8"/>
  <c r="AK124" i="8"/>
  <c r="AK120" i="8"/>
  <c r="AK116" i="8"/>
  <c r="AK112" i="8"/>
  <c r="AK108" i="8"/>
  <c r="AK104" i="8"/>
  <c r="AK100" i="8"/>
  <c r="AK96" i="8"/>
  <c r="AK92" i="8"/>
  <c r="AK88" i="8"/>
  <c r="AK84" i="8"/>
  <c r="AK80" i="8"/>
  <c r="AK76" i="8"/>
  <c r="AK72" i="8"/>
  <c r="AK68" i="8"/>
  <c r="AK64" i="8"/>
  <c r="AK60" i="8"/>
  <c r="AK56" i="8"/>
  <c r="AK52" i="8"/>
  <c r="AK48" i="8"/>
  <c r="AK44" i="8"/>
  <c r="AK40" i="8"/>
  <c r="AK36" i="8"/>
  <c r="AK32" i="8"/>
  <c r="AK28" i="8"/>
  <c r="AK24" i="8"/>
  <c r="AK20" i="8"/>
  <c r="AK16" i="8"/>
  <c r="AK12" i="8"/>
  <c r="AK8" i="8"/>
  <c r="AL200" i="8"/>
  <c r="AL196" i="8"/>
  <c r="AL192" i="8"/>
  <c r="AL188" i="8"/>
  <c r="AL184" i="8"/>
  <c r="AL180" i="8"/>
  <c r="AL176" i="8"/>
  <c r="AL172" i="8"/>
  <c r="AL168" i="8"/>
  <c r="AL164" i="8"/>
  <c r="AL160" i="8"/>
  <c r="AL156" i="8"/>
  <c r="AL152" i="8"/>
  <c r="AL148" i="8"/>
  <c r="AL144" i="8"/>
  <c r="AL140" i="8"/>
  <c r="AL136" i="8"/>
  <c r="AL132" i="8"/>
  <c r="AL128" i="8"/>
  <c r="AL124" i="8"/>
  <c r="AL120" i="8"/>
  <c r="AL116" i="8"/>
  <c r="AL112" i="8"/>
  <c r="AL108" i="8"/>
  <c r="AL104" i="8"/>
  <c r="AL100" i="8"/>
  <c r="AL96" i="8"/>
  <c r="AL92" i="8"/>
  <c r="AL88" i="8"/>
  <c r="AL84" i="8"/>
  <c r="AL80" i="8"/>
  <c r="AL76" i="8"/>
  <c r="AL72" i="8"/>
  <c r="AL68" i="8"/>
  <c r="AL64" i="8"/>
  <c r="AL60" i="8"/>
  <c r="AL56" i="8"/>
  <c r="AL52" i="8"/>
  <c r="AL48" i="8"/>
  <c r="AL44" i="8"/>
  <c r="AL40" i="8"/>
  <c r="AL36" i="8"/>
  <c r="AL32" i="8"/>
  <c r="AL28" i="8"/>
  <c r="AL24" i="8"/>
  <c r="AL20" i="8"/>
  <c r="AL16" i="8"/>
  <c r="AL12" i="8"/>
  <c r="AL8" i="8"/>
  <c r="AM200" i="8"/>
  <c r="AM196" i="8"/>
  <c r="AM192" i="8"/>
  <c r="AM188" i="8"/>
  <c r="AM184" i="8"/>
  <c r="AM180" i="8"/>
  <c r="AM176" i="8"/>
  <c r="AM172" i="8"/>
  <c r="AM168" i="8"/>
  <c r="AM164" i="8"/>
  <c r="AM160" i="8"/>
  <c r="AM156" i="8"/>
  <c r="AM152" i="8"/>
  <c r="AM148" i="8"/>
  <c r="AM144" i="8"/>
  <c r="AM140" i="8"/>
  <c r="AM136" i="8"/>
  <c r="AM132" i="8"/>
  <c r="AM128" i="8"/>
  <c r="AM124" i="8"/>
  <c r="AM120" i="8"/>
  <c r="AM116" i="8"/>
  <c r="AM112" i="8"/>
  <c r="AM108" i="8"/>
  <c r="AM104" i="8"/>
  <c r="AM100" i="8"/>
  <c r="AM96" i="8"/>
  <c r="AM92" i="8"/>
  <c r="AM88" i="8"/>
  <c r="AM84" i="8"/>
  <c r="AM80" i="8"/>
  <c r="AM76" i="8"/>
  <c r="AM72" i="8"/>
  <c r="AM68" i="8"/>
  <c r="AM64" i="8"/>
  <c r="AM60" i="8"/>
  <c r="AM56" i="8"/>
  <c r="AM52" i="8"/>
  <c r="AM48" i="8"/>
  <c r="AM44" i="8"/>
  <c r="AM40" i="8"/>
  <c r="AM36" i="8"/>
  <c r="AM32" i="8"/>
  <c r="AM28" i="8"/>
  <c r="AM24" i="8"/>
  <c r="AM20" i="8"/>
  <c r="AM16" i="8"/>
  <c r="AM12" i="8"/>
  <c r="AM8" i="8"/>
  <c r="AN200" i="8"/>
  <c r="AN196" i="8"/>
  <c r="AN192" i="8"/>
  <c r="AN188" i="8"/>
  <c r="AN184" i="8"/>
  <c r="AN180" i="8"/>
  <c r="AN176" i="8"/>
  <c r="AN172" i="8"/>
  <c r="AN168" i="8"/>
  <c r="AN164" i="8"/>
  <c r="AN160" i="8"/>
  <c r="AN156" i="8"/>
  <c r="AN152" i="8"/>
  <c r="AN148" i="8"/>
  <c r="AN144" i="8"/>
  <c r="AN140" i="8"/>
  <c r="AN136" i="8"/>
  <c r="AN132" i="8"/>
  <c r="AN128" i="8"/>
  <c r="AN124" i="8"/>
  <c r="AN120" i="8"/>
  <c r="AN116" i="8"/>
  <c r="AN112" i="8"/>
  <c r="AN108" i="8"/>
  <c r="AN104" i="8"/>
  <c r="AN100" i="8"/>
  <c r="AN96" i="8"/>
  <c r="AN92" i="8"/>
  <c r="AN88" i="8"/>
  <c r="AN84" i="8"/>
  <c r="AN80" i="8"/>
  <c r="AN76" i="8"/>
  <c r="AN72" i="8"/>
  <c r="AN68" i="8"/>
  <c r="AN64" i="8"/>
  <c r="AN60" i="8"/>
  <c r="AN56" i="8"/>
  <c r="AN52" i="8"/>
  <c r="AN48" i="8"/>
  <c r="AN44" i="8"/>
  <c r="AN40" i="8"/>
  <c r="AN36" i="8"/>
  <c r="AN32" i="8"/>
  <c r="AN28" i="8"/>
  <c r="AN24" i="8"/>
  <c r="AN20" i="8"/>
  <c r="AN16" i="8"/>
  <c r="AN12" i="8"/>
  <c r="AN8" i="8"/>
  <c r="AO200" i="8"/>
  <c r="AO196" i="8"/>
  <c r="AO192" i="8"/>
  <c r="AO188" i="8"/>
  <c r="AO184" i="8"/>
  <c r="AO180" i="8"/>
  <c r="AO176" i="8"/>
  <c r="AO172" i="8"/>
  <c r="AO168" i="8"/>
  <c r="AO164" i="8"/>
  <c r="AO160" i="8"/>
  <c r="AO156" i="8"/>
  <c r="AO152" i="8"/>
  <c r="AO148" i="8"/>
  <c r="AO144" i="8"/>
  <c r="AO140" i="8"/>
  <c r="AO136" i="8"/>
  <c r="AO132" i="8"/>
  <c r="AO128" i="8"/>
  <c r="AO124" i="8"/>
  <c r="AO120" i="8"/>
  <c r="AO116" i="8"/>
  <c r="AO112" i="8"/>
  <c r="AO108" i="8"/>
  <c r="AO104" i="8"/>
  <c r="AO100" i="8"/>
  <c r="AO96" i="8"/>
  <c r="AO92" i="8"/>
  <c r="AO88" i="8"/>
  <c r="AO84" i="8"/>
  <c r="AO80" i="8"/>
  <c r="AO76" i="8"/>
  <c r="AO72" i="8"/>
  <c r="AO68" i="8"/>
  <c r="AO64" i="8"/>
  <c r="AO60" i="8"/>
  <c r="AO56" i="8"/>
  <c r="AO52" i="8"/>
  <c r="AO48" i="8"/>
  <c r="AO44" i="8"/>
  <c r="AO40" i="8"/>
  <c r="AO36" i="8"/>
  <c r="AO32" i="8"/>
  <c r="AO28" i="8"/>
  <c r="AO24" i="8"/>
  <c r="AO20" i="8"/>
  <c r="AO16" i="8"/>
  <c r="AO12" i="8"/>
  <c r="AO8" i="8"/>
  <c r="AP200" i="8"/>
  <c r="AP196" i="8"/>
  <c r="AP192" i="8"/>
  <c r="AP188" i="8"/>
  <c r="AP184" i="8"/>
  <c r="AP180" i="8"/>
  <c r="AP176" i="8"/>
  <c r="AP172" i="8"/>
  <c r="AP168" i="8"/>
  <c r="AP164" i="8"/>
  <c r="AP160" i="8"/>
  <c r="AP156" i="8"/>
  <c r="AP152" i="8"/>
  <c r="AP148" i="8"/>
  <c r="AP144" i="8"/>
  <c r="AP140" i="8"/>
  <c r="AP136" i="8"/>
  <c r="AP132" i="8"/>
  <c r="AP128" i="8"/>
  <c r="AP124" i="8"/>
  <c r="AP120" i="8"/>
  <c r="AP116" i="8"/>
  <c r="AP112" i="8"/>
  <c r="AP108" i="8"/>
  <c r="AP104" i="8"/>
  <c r="AP100" i="8"/>
  <c r="AP96" i="8"/>
  <c r="AP92" i="8"/>
  <c r="AP88" i="8"/>
  <c r="AP84" i="8"/>
  <c r="AP80" i="8"/>
  <c r="AP76" i="8"/>
  <c r="AP72" i="8"/>
  <c r="AP68" i="8"/>
  <c r="AP64" i="8"/>
  <c r="AP60" i="8"/>
  <c r="AP56" i="8"/>
  <c r="AP52" i="8"/>
  <c r="AP48" i="8"/>
  <c r="AP44" i="8"/>
  <c r="AP40" i="8"/>
  <c r="AP36" i="8"/>
  <c r="AP32" i="8"/>
  <c r="AP28" i="8"/>
  <c r="AP24" i="8"/>
  <c r="AP20" i="8"/>
  <c r="AP16" i="8"/>
  <c r="AP12" i="8"/>
  <c r="AP8" i="8"/>
  <c r="AQ200" i="8"/>
  <c r="AQ196" i="8"/>
  <c r="AQ192" i="8"/>
  <c r="AQ188" i="8"/>
  <c r="AQ184" i="8"/>
  <c r="AQ180" i="8"/>
  <c r="AQ176" i="8"/>
  <c r="AQ172" i="8"/>
  <c r="AQ168" i="8"/>
  <c r="AQ164" i="8"/>
  <c r="AQ160" i="8"/>
  <c r="AQ156" i="8"/>
  <c r="AQ152" i="8"/>
  <c r="AQ148" i="8"/>
  <c r="AQ144" i="8"/>
  <c r="AQ140" i="8"/>
  <c r="AQ136" i="8"/>
  <c r="AQ132" i="8"/>
  <c r="AQ128" i="8"/>
  <c r="AQ124" i="8"/>
  <c r="AQ120" i="8"/>
  <c r="AQ116" i="8"/>
  <c r="AQ112" i="8"/>
  <c r="AQ108" i="8"/>
  <c r="AQ104" i="8"/>
  <c r="AQ100" i="8"/>
  <c r="AQ96" i="8"/>
  <c r="AQ92" i="8"/>
  <c r="AQ88" i="8"/>
  <c r="AQ84" i="8"/>
  <c r="AQ80" i="8"/>
  <c r="AQ76" i="8"/>
  <c r="AQ72" i="8"/>
  <c r="AQ68" i="8"/>
  <c r="AQ64" i="8"/>
  <c r="AQ60" i="8"/>
  <c r="AQ56" i="8"/>
  <c r="AQ52" i="8"/>
  <c r="AQ48" i="8"/>
  <c r="AQ44" i="8"/>
  <c r="AQ40" i="8"/>
  <c r="AQ36" i="8"/>
  <c r="AQ32" i="8"/>
  <c r="AQ28" i="8"/>
  <c r="AQ24" i="8"/>
  <c r="AQ20" i="8"/>
  <c r="AQ16" i="8"/>
  <c r="AQ12" i="8"/>
  <c r="AQ8" i="8"/>
  <c r="AR200" i="8"/>
  <c r="AR196" i="8"/>
  <c r="AR192" i="8"/>
  <c r="AR188" i="8"/>
  <c r="AR184" i="8"/>
  <c r="AR180" i="8"/>
  <c r="AR176" i="8"/>
  <c r="AR172" i="8"/>
  <c r="AR168" i="8"/>
  <c r="AR164" i="8"/>
  <c r="BF199" i="8"/>
  <c r="BE199" i="8"/>
  <c r="BD199" i="8"/>
  <c r="BC199" i="8"/>
  <c r="BB199" i="8"/>
  <c r="BA199" i="8"/>
  <c r="AZ199" i="8"/>
  <c r="AY199" i="8"/>
  <c r="AX199" i="8"/>
  <c r="AW199" i="8"/>
  <c r="AV199" i="8"/>
  <c r="AU199" i="8"/>
  <c r="AT199" i="8"/>
  <c r="AS199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BF191" i="8"/>
  <c r="BE191" i="8"/>
  <c r="BD191" i="8"/>
  <c r="BC191" i="8"/>
  <c r="BB191" i="8"/>
  <c r="BA191" i="8"/>
  <c r="AZ191" i="8"/>
  <c r="AY191" i="8"/>
  <c r="AX191" i="8"/>
  <c r="AW191" i="8"/>
  <c r="AV191" i="8"/>
  <c r="AU191" i="8"/>
  <c r="AT191" i="8"/>
  <c r="AS191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BF183" i="8"/>
  <c r="BE183" i="8"/>
  <c r="BD183" i="8"/>
  <c r="BC183" i="8"/>
  <c r="BB183" i="8"/>
  <c r="BA183" i="8"/>
  <c r="AZ183" i="8"/>
  <c r="AY183" i="8"/>
  <c r="AX183" i="8"/>
  <c r="AW183" i="8"/>
  <c r="AV183" i="8"/>
  <c r="AU183" i="8"/>
  <c r="AT183" i="8"/>
  <c r="AS183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BF175" i="8"/>
  <c r="BE175" i="8"/>
  <c r="BD175" i="8"/>
  <c r="BC175" i="8"/>
  <c r="BB175" i="8"/>
  <c r="BA175" i="8"/>
  <c r="AZ175" i="8"/>
  <c r="AY175" i="8"/>
  <c r="AX175" i="8"/>
  <c r="AW175" i="8"/>
  <c r="AV175" i="8"/>
  <c r="AU175" i="8"/>
  <c r="AT175" i="8"/>
  <c r="AS175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BF167" i="8"/>
  <c r="BE167" i="8"/>
  <c r="BD167" i="8"/>
  <c r="BC167" i="8"/>
  <c r="BB167" i="8"/>
  <c r="BA167" i="8"/>
  <c r="AZ167" i="8"/>
  <c r="AY167" i="8"/>
  <c r="AX167" i="8"/>
  <c r="AW167" i="8"/>
  <c r="AV167" i="8"/>
  <c r="AU167" i="8"/>
  <c r="AT167" i="8"/>
  <c r="AS167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BF159" i="8"/>
  <c r="BE159" i="8"/>
  <c r="BD159" i="8"/>
  <c r="BC159" i="8"/>
  <c r="BB159" i="8"/>
  <c r="BA159" i="8"/>
  <c r="AZ159" i="8"/>
  <c r="AY159" i="8"/>
  <c r="AX159" i="8"/>
  <c r="AW159" i="8"/>
  <c r="AV159" i="8"/>
  <c r="AU159" i="8"/>
  <c r="AT159" i="8"/>
  <c r="AS159" i="8"/>
  <c r="AR159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BF151" i="8"/>
  <c r="BE151" i="8"/>
  <c r="BD151" i="8"/>
  <c r="BC151" i="8"/>
  <c r="BB151" i="8"/>
  <c r="BA151" i="8"/>
  <c r="AZ151" i="8"/>
  <c r="AY151" i="8"/>
  <c r="AX151" i="8"/>
  <c r="AW151" i="8"/>
  <c r="AV151" i="8"/>
  <c r="AU151" i="8"/>
  <c r="AT151" i="8"/>
  <c r="AS151" i="8"/>
  <c r="AR151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BF143" i="8"/>
  <c r="BE143" i="8"/>
  <c r="BD143" i="8"/>
  <c r="BC143" i="8"/>
  <c r="BB143" i="8"/>
  <c r="BA143" i="8"/>
  <c r="AZ143" i="8"/>
  <c r="AY143" i="8"/>
  <c r="AX143" i="8"/>
  <c r="AW143" i="8"/>
  <c r="AV143" i="8"/>
  <c r="AU143" i="8"/>
  <c r="AT143" i="8"/>
  <c r="AS143" i="8"/>
  <c r="AR143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BF135" i="8"/>
  <c r="BE135" i="8"/>
  <c r="BD135" i="8"/>
  <c r="BC135" i="8"/>
  <c r="BB135" i="8"/>
  <c r="BA135" i="8"/>
  <c r="AZ135" i="8"/>
  <c r="AY135" i="8"/>
  <c r="AX135" i="8"/>
  <c r="AW135" i="8"/>
  <c r="AV135" i="8"/>
  <c r="AU135" i="8"/>
  <c r="AT135" i="8"/>
  <c r="AS135" i="8"/>
  <c r="AR135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BF119" i="8"/>
  <c r="BE119" i="8"/>
  <c r="BD119" i="8"/>
  <c r="BC119" i="8"/>
  <c r="BB119" i="8"/>
  <c r="BA119" i="8"/>
  <c r="AZ119" i="8"/>
  <c r="AY119" i="8"/>
  <c r="AX119" i="8"/>
  <c r="AW119" i="8"/>
  <c r="AV119" i="8"/>
  <c r="AU119" i="8"/>
  <c r="AT119" i="8"/>
  <c r="AS119" i="8"/>
  <c r="AR119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BF111" i="8"/>
  <c r="BE111" i="8"/>
  <c r="BD111" i="8"/>
  <c r="BC111" i="8"/>
  <c r="BB111" i="8"/>
  <c r="BA111" i="8"/>
  <c r="AZ111" i="8"/>
  <c r="AY111" i="8"/>
  <c r="AX111" i="8"/>
  <c r="AW111" i="8"/>
  <c r="AV111" i="8"/>
  <c r="AU111" i="8"/>
  <c r="AT111" i="8"/>
  <c r="AS111" i="8"/>
  <c r="AR111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BF103" i="8"/>
  <c r="BE103" i="8"/>
  <c r="BD103" i="8"/>
  <c r="BC103" i="8"/>
  <c r="BB103" i="8"/>
  <c r="BA103" i="8"/>
  <c r="AZ103" i="8"/>
  <c r="AY103" i="8"/>
  <c r="AX103" i="8"/>
  <c r="AW103" i="8"/>
  <c r="AV103" i="8"/>
  <c r="AU103" i="8"/>
  <c r="AT103" i="8"/>
  <c r="AS103" i="8"/>
  <c r="AR103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BF95" i="8"/>
  <c r="BE95" i="8"/>
  <c r="BD95" i="8"/>
  <c r="BC95" i="8"/>
  <c r="BB95" i="8"/>
  <c r="BA95" i="8"/>
  <c r="AZ95" i="8"/>
  <c r="AY95" i="8"/>
  <c r="AX95" i="8"/>
  <c r="AW95" i="8"/>
  <c r="AV95" i="8"/>
  <c r="AU95" i="8"/>
  <c r="AT95" i="8"/>
  <c r="AS95" i="8"/>
  <c r="AR95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BF79" i="8"/>
  <c r="BE79" i="8"/>
  <c r="BD79" i="8"/>
  <c r="BC79" i="8"/>
  <c r="BB79" i="8"/>
  <c r="BA79" i="8"/>
  <c r="AZ79" i="8"/>
  <c r="AY79" i="8"/>
  <c r="AX79" i="8"/>
  <c r="AW79" i="8"/>
  <c r="AV79" i="8"/>
  <c r="AU79" i="8"/>
  <c r="AT79" i="8"/>
  <c r="AS79" i="8"/>
  <c r="AR79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B199" i="8"/>
  <c r="B195" i="8"/>
  <c r="B191" i="8"/>
  <c r="B187" i="8"/>
  <c r="B183" i="8"/>
  <c r="B179" i="8"/>
  <c r="B175" i="8"/>
  <c r="B171" i="8"/>
  <c r="B167" i="8"/>
  <c r="B163" i="8"/>
  <c r="B159" i="8"/>
  <c r="B155" i="8"/>
  <c r="B151" i="8"/>
  <c r="B147" i="8"/>
  <c r="B143" i="8"/>
  <c r="B139" i="8"/>
  <c r="B135" i="8"/>
  <c r="B131" i="8"/>
  <c r="B127" i="8"/>
  <c r="B123" i="8"/>
  <c r="B119" i="8"/>
  <c r="B115" i="8"/>
  <c r="B111" i="8"/>
  <c r="B107" i="8"/>
  <c r="B103" i="8"/>
  <c r="B99" i="8"/>
  <c r="B95" i="8"/>
  <c r="B91" i="8"/>
  <c r="B87" i="8"/>
  <c r="B83" i="8"/>
  <c r="B79" i="8"/>
  <c r="B75" i="8"/>
  <c r="B71" i="8"/>
  <c r="B67" i="8"/>
  <c r="B63" i="8"/>
  <c r="B59" i="8"/>
  <c r="B55" i="8"/>
  <c r="B51" i="8"/>
  <c r="B47" i="8"/>
  <c r="B43" i="8"/>
  <c r="B39" i="8"/>
  <c r="B35" i="8"/>
  <c r="B31" i="8"/>
  <c r="B27" i="8"/>
  <c r="B23" i="8"/>
  <c r="B19" i="8"/>
  <c r="B15" i="8"/>
  <c r="B11" i="8"/>
  <c r="B7" i="8"/>
  <c r="C199" i="8"/>
  <c r="C195" i="8"/>
  <c r="C191" i="8"/>
  <c r="C187" i="8"/>
  <c r="C183" i="8"/>
  <c r="C179" i="8"/>
  <c r="C175" i="8"/>
  <c r="C171" i="8"/>
  <c r="C167" i="8"/>
  <c r="C163" i="8"/>
  <c r="C159" i="8"/>
  <c r="C155" i="8"/>
  <c r="C151" i="8"/>
  <c r="C147" i="8"/>
  <c r="C143" i="8"/>
  <c r="C139" i="8"/>
  <c r="C135" i="8"/>
  <c r="C131" i="8"/>
  <c r="C127" i="8"/>
  <c r="C123" i="8"/>
  <c r="C119" i="8"/>
  <c r="C115" i="8"/>
  <c r="C111" i="8"/>
  <c r="C107" i="8"/>
  <c r="C103" i="8"/>
  <c r="C99" i="8"/>
  <c r="C95" i="8"/>
  <c r="C91" i="8"/>
  <c r="C87" i="8"/>
  <c r="C83" i="8"/>
  <c r="C79" i="8"/>
  <c r="C75" i="8"/>
  <c r="C71" i="8"/>
  <c r="C67" i="8"/>
  <c r="C63" i="8"/>
  <c r="C59" i="8"/>
  <c r="C55" i="8"/>
  <c r="C51" i="8"/>
  <c r="C47" i="8"/>
  <c r="C43" i="8"/>
  <c r="C39" i="8"/>
  <c r="C35" i="8"/>
  <c r="C31" i="8"/>
  <c r="C27" i="8"/>
  <c r="C23" i="8"/>
  <c r="C19" i="8"/>
  <c r="C15" i="8"/>
  <c r="C11" i="8"/>
  <c r="C7" i="8"/>
  <c r="D199" i="8"/>
  <c r="D195" i="8"/>
  <c r="D191" i="8"/>
  <c r="D187" i="8"/>
  <c r="D183" i="8"/>
  <c r="D179" i="8"/>
  <c r="D175" i="8"/>
  <c r="D171" i="8"/>
  <c r="D167" i="8"/>
  <c r="D163" i="8"/>
  <c r="D159" i="8"/>
  <c r="D155" i="8"/>
  <c r="D151" i="8"/>
  <c r="D147" i="8"/>
  <c r="D143" i="8"/>
  <c r="D139" i="8"/>
  <c r="D135" i="8"/>
  <c r="D131" i="8"/>
  <c r="D127" i="8"/>
  <c r="D123" i="8"/>
  <c r="D119" i="8"/>
  <c r="D115" i="8"/>
  <c r="D111" i="8"/>
  <c r="D107" i="8"/>
  <c r="D103" i="8"/>
  <c r="D99" i="8"/>
  <c r="D95" i="8"/>
  <c r="D91" i="8"/>
  <c r="D87" i="8"/>
  <c r="D83" i="8"/>
  <c r="D79" i="8"/>
  <c r="D75" i="8"/>
  <c r="D71" i="8"/>
  <c r="D67" i="8"/>
  <c r="D63" i="8"/>
  <c r="D59" i="8"/>
  <c r="D55" i="8"/>
  <c r="D51" i="8"/>
  <c r="D47" i="8"/>
  <c r="D43" i="8"/>
  <c r="D39" i="8"/>
  <c r="D35" i="8"/>
  <c r="D31" i="8"/>
  <c r="D27" i="8"/>
  <c r="D23" i="8"/>
  <c r="D19" i="8"/>
  <c r="D15" i="8"/>
  <c r="D11" i="8"/>
  <c r="D7" i="8"/>
  <c r="E199" i="8"/>
  <c r="E195" i="8"/>
  <c r="E191" i="8"/>
  <c r="E187" i="8"/>
  <c r="E183" i="8"/>
  <c r="E179" i="8"/>
  <c r="E175" i="8"/>
  <c r="E171" i="8"/>
  <c r="E167" i="8"/>
  <c r="E163" i="8"/>
  <c r="E159" i="8"/>
  <c r="E155" i="8"/>
  <c r="E151" i="8"/>
  <c r="E147" i="8"/>
  <c r="E143" i="8"/>
  <c r="E139" i="8"/>
  <c r="E135" i="8"/>
  <c r="E131" i="8"/>
  <c r="E127" i="8"/>
  <c r="E123" i="8"/>
  <c r="E119" i="8"/>
  <c r="E115" i="8"/>
  <c r="E111" i="8"/>
  <c r="E107" i="8"/>
  <c r="E103" i="8"/>
  <c r="E99" i="8"/>
  <c r="E95" i="8"/>
  <c r="E91" i="8"/>
  <c r="E87" i="8"/>
  <c r="E83" i="8"/>
  <c r="E79" i="8"/>
  <c r="E75" i="8"/>
  <c r="E71" i="8"/>
  <c r="E67" i="8"/>
  <c r="E63" i="8"/>
  <c r="E59" i="8"/>
  <c r="E55" i="8"/>
  <c r="E51" i="8"/>
  <c r="E47" i="8"/>
  <c r="E43" i="8"/>
  <c r="E39" i="8"/>
  <c r="E35" i="8"/>
  <c r="E31" i="8"/>
  <c r="E27" i="8"/>
  <c r="E23" i="8"/>
  <c r="E19" i="8"/>
  <c r="E15" i="8"/>
  <c r="E11" i="8"/>
  <c r="E7" i="8"/>
  <c r="F199" i="8"/>
  <c r="F195" i="8"/>
  <c r="F191" i="8"/>
  <c r="F187" i="8"/>
  <c r="F183" i="8"/>
  <c r="F179" i="8"/>
  <c r="F175" i="8"/>
  <c r="F171" i="8"/>
  <c r="F167" i="8"/>
  <c r="F163" i="8"/>
  <c r="F159" i="8"/>
  <c r="F155" i="8"/>
  <c r="F151" i="8"/>
  <c r="F147" i="8"/>
  <c r="F143" i="8"/>
  <c r="F139" i="8"/>
  <c r="F135" i="8"/>
  <c r="F131" i="8"/>
  <c r="F127" i="8"/>
  <c r="F123" i="8"/>
  <c r="F119" i="8"/>
  <c r="F115" i="8"/>
  <c r="F111" i="8"/>
  <c r="F107" i="8"/>
  <c r="F103" i="8"/>
  <c r="F99" i="8"/>
  <c r="F95" i="8"/>
  <c r="F91" i="8"/>
  <c r="F87" i="8"/>
  <c r="F83" i="8"/>
  <c r="F79" i="8"/>
  <c r="F75" i="8"/>
  <c r="F71" i="8"/>
  <c r="F67" i="8"/>
  <c r="F63" i="8"/>
  <c r="F59" i="8"/>
  <c r="F55" i="8"/>
  <c r="F51" i="8"/>
  <c r="F47" i="8"/>
  <c r="F43" i="8"/>
  <c r="F39" i="8"/>
  <c r="F35" i="8"/>
  <c r="F31" i="8"/>
  <c r="F27" i="8"/>
  <c r="F23" i="8"/>
  <c r="F19" i="8"/>
  <c r="F15" i="8"/>
  <c r="F11" i="8"/>
  <c r="F7" i="8"/>
  <c r="G199" i="8"/>
  <c r="G195" i="8"/>
  <c r="G191" i="8"/>
  <c r="G187" i="8"/>
  <c r="G183" i="8"/>
  <c r="G179" i="8"/>
  <c r="G175" i="8"/>
  <c r="G171" i="8"/>
  <c r="G167" i="8"/>
  <c r="G163" i="8"/>
  <c r="G159" i="8"/>
  <c r="G155" i="8"/>
  <c r="G151" i="8"/>
  <c r="G147" i="8"/>
  <c r="G143" i="8"/>
  <c r="G139" i="8"/>
  <c r="G135" i="8"/>
  <c r="G131" i="8"/>
  <c r="G127" i="8"/>
  <c r="G123" i="8"/>
  <c r="G119" i="8"/>
  <c r="G115" i="8"/>
  <c r="G111" i="8"/>
  <c r="G107" i="8"/>
  <c r="G103" i="8"/>
  <c r="G99" i="8"/>
  <c r="G95" i="8"/>
  <c r="G91" i="8"/>
  <c r="G87" i="8"/>
  <c r="G83" i="8"/>
  <c r="G79" i="8"/>
  <c r="G75" i="8"/>
  <c r="G71" i="8"/>
  <c r="G67" i="8"/>
  <c r="G63" i="8"/>
  <c r="G59" i="8"/>
  <c r="G55" i="8"/>
  <c r="G51" i="8"/>
  <c r="G47" i="8"/>
  <c r="G43" i="8"/>
  <c r="G39" i="8"/>
  <c r="G35" i="8"/>
  <c r="G31" i="8"/>
  <c r="G27" i="8"/>
  <c r="G23" i="8"/>
  <c r="G19" i="8"/>
  <c r="G15" i="8"/>
  <c r="G11" i="8"/>
  <c r="G7" i="8"/>
  <c r="H199" i="8"/>
  <c r="H195" i="8"/>
  <c r="H191" i="8"/>
  <c r="H187" i="8"/>
  <c r="H183" i="8"/>
  <c r="H179" i="8"/>
  <c r="H175" i="8"/>
  <c r="H171" i="8"/>
  <c r="H167" i="8"/>
  <c r="H163" i="8"/>
  <c r="H159" i="8"/>
  <c r="H155" i="8"/>
  <c r="H151" i="8"/>
  <c r="H147" i="8"/>
  <c r="H143" i="8"/>
  <c r="H139" i="8"/>
  <c r="H135" i="8"/>
  <c r="H131" i="8"/>
  <c r="H127" i="8"/>
  <c r="H123" i="8"/>
  <c r="H119" i="8"/>
  <c r="H115" i="8"/>
  <c r="H111" i="8"/>
  <c r="H107" i="8"/>
  <c r="H103" i="8"/>
  <c r="H99" i="8"/>
  <c r="H95" i="8"/>
  <c r="H91" i="8"/>
  <c r="H87" i="8"/>
  <c r="H83" i="8"/>
  <c r="H79" i="8"/>
  <c r="H75" i="8"/>
  <c r="H71" i="8"/>
  <c r="H67" i="8"/>
  <c r="H63" i="8"/>
  <c r="H59" i="8"/>
  <c r="H55" i="8"/>
  <c r="H51" i="8"/>
  <c r="H47" i="8"/>
  <c r="H43" i="8"/>
  <c r="H39" i="8"/>
  <c r="H35" i="8"/>
  <c r="H31" i="8"/>
  <c r="H27" i="8"/>
  <c r="H23" i="8"/>
  <c r="H19" i="8"/>
  <c r="H15" i="8"/>
  <c r="H11" i="8"/>
  <c r="H7" i="8"/>
  <c r="I199" i="8"/>
  <c r="I195" i="8"/>
  <c r="I191" i="8"/>
  <c r="I187" i="8"/>
  <c r="I183" i="8"/>
  <c r="I179" i="8"/>
  <c r="I175" i="8"/>
  <c r="I171" i="8"/>
  <c r="I167" i="8"/>
  <c r="I163" i="8"/>
  <c r="I159" i="8"/>
  <c r="I155" i="8"/>
  <c r="I151" i="8"/>
  <c r="I147" i="8"/>
  <c r="I143" i="8"/>
  <c r="I139" i="8"/>
  <c r="I135" i="8"/>
  <c r="I131" i="8"/>
  <c r="I127" i="8"/>
  <c r="I123" i="8"/>
  <c r="I119" i="8"/>
  <c r="I115" i="8"/>
  <c r="I111" i="8"/>
  <c r="I107" i="8"/>
  <c r="I103" i="8"/>
  <c r="I99" i="8"/>
  <c r="I95" i="8"/>
  <c r="I91" i="8"/>
  <c r="I87" i="8"/>
  <c r="I83" i="8"/>
  <c r="I79" i="8"/>
  <c r="I75" i="8"/>
  <c r="I71" i="8"/>
  <c r="I67" i="8"/>
  <c r="I63" i="8"/>
  <c r="I59" i="8"/>
  <c r="I55" i="8"/>
  <c r="I51" i="8"/>
  <c r="I47" i="8"/>
  <c r="I43" i="8"/>
  <c r="I39" i="8"/>
  <c r="I35" i="8"/>
  <c r="I31" i="8"/>
  <c r="I27" i="8"/>
  <c r="I23" i="8"/>
  <c r="I19" i="8"/>
  <c r="I15" i="8"/>
  <c r="I11" i="8"/>
  <c r="I7" i="8"/>
  <c r="J199" i="8"/>
  <c r="J195" i="8"/>
  <c r="J191" i="8"/>
  <c r="J187" i="8"/>
  <c r="J183" i="8"/>
  <c r="J179" i="8"/>
  <c r="J175" i="8"/>
  <c r="J171" i="8"/>
  <c r="J167" i="8"/>
  <c r="J163" i="8"/>
  <c r="J159" i="8"/>
  <c r="J155" i="8"/>
  <c r="J151" i="8"/>
  <c r="J147" i="8"/>
  <c r="J143" i="8"/>
  <c r="J139" i="8"/>
  <c r="J135" i="8"/>
  <c r="J131" i="8"/>
  <c r="J127" i="8"/>
  <c r="J123" i="8"/>
  <c r="J119" i="8"/>
  <c r="J115" i="8"/>
  <c r="J111" i="8"/>
  <c r="J107" i="8"/>
  <c r="J103" i="8"/>
  <c r="J99" i="8"/>
  <c r="J95" i="8"/>
  <c r="J91" i="8"/>
  <c r="J87" i="8"/>
  <c r="J83" i="8"/>
  <c r="J79" i="8"/>
  <c r="J75" i="8"/>
  <c r="J71" i="8"/>
  <c r="J67" i="8"/>
  <c r="J63" i="8"/>
  <c r="J59" i="8"/>
  <c r="J55" i="8"/>
  <c r="J51" i="8"/>
  <c r="J47" i="8"/>
  <c r="J43" i="8"/>
  <c r="J39" i="8"/>
  <c r="J35" i="8"/>
  <c r="J31" i="8"/>
  <c r="J27" i="8"/>
  <c r="J23" i="8"/>
  <c r="J19" i="8"/>
  <c r="J15" i="8"/>
  <c r="J11" i="8"/>
  <c r="J7" i="8"/>
  <c r="K199" i="8"/>
  <c r="K195" i="8"/>
  <c r="K191" i="8"/>
  <c r="K187" i="8"/>
  <c r="K183" i="8"/>
  <c r="K179" i="8"/>
  <c r="K175" i="8"/>
  <c r="K171" i="8"/>
  <c r="K167" i="8"/>
  <c r="K163" i="8"/>
  <c r="K159" i="8"/>
  <c r="K155" i="8"/>
  <c r="K151" i="8"/>
  <c r="K147" i="8"/>
  <c r="K143" i="8"/>
  <c r="K139" i="8"/>
  <c r="K135" i="8"/>
  <c r="K131" i="8"/>
  <c r="K127" i="8"/>
  <c r="K123" i="8"/>
  <c r="K119" i="8"/>
  <c r="K115" i="8"/>
  <c r="K111" i="8"/>
  <c r="K107" i="8"/>
  <c r="K103" i="8"/>
  <c r="K99" i="8"/>
  <c r="K95" i="8"/>
  <c r="K91" i="8"/>
  <c r="K87" i="8"/>
  <c r="K83" i="8"/>
  <c r="K79" i="8"/>
  <c r="K75" i="8"/>
  <c r="K71" i="8"/>
  <c r="K67" i="8"/>
  <c r="K63" i="8"/>
  <c r="K59" i="8"/>
  <c r="K55" i="8"/>
  <c r="K51" i="8"/>
  <c r="K47" i="8"/>
  <c r="K43" i="8"/>
  <c r="K39" i="8"/>
  <c r="K35" i="8"/>
  <c r="K31" i="8"/>
  <c r="K27" i="8"/>
  <c r="K23" i="8"/>
  <c r="K19" i="8"/>
  <c r="K15" i="8"/>
  <c r="K11" i="8"/>
  <c r="K7" i="8"/>
  <c r="L199" i="8"/>
  <c r="L195" i="8"/>
  <c r="L191" i="8"/>
  <c r="L187" i="8"/>
  <c r="L183" i="8"/>
  <c r="L179" i="8"/>
  <c r="L175" i="8"/>
  <c r="L171" i="8"/>
  <c r="L167" i="8"/>
  <c r="L163" i="8"/>
  <c r="L159" i="8"/>
  <c r="L155" i="8"/>
  <c r="L151" i="8"/>
  <c r="L147" i="8"/>
  <c r="L143" i="8"/>
  <c r="L139" i="8"/>
  <c r="L135" i="8"/>
  <c r="L131" i="8"/>
  <c r="L127" i="8"/>
  <c r="L123" i="8"/>
  <c r="L119" i="8"/>
  <c r="L115" i="8"/>
  <c r="L111" i="8"/>
  <c r="L107" i="8"/>
  <c r="L103" i="8"/>
  <c r="L99" i="8"/>
  <c r="L95" i="8"/>
  <c r="L91" i="8"/>
  <c r="L87" i="8"/>
  <c r="L83" i="8"/>
  <c r="L79" i="8"/>
  <c r="L75" i="8"/>
  <c r="L71" i="8"/>
  <c r="L67" i="8"/>
  <c r="L63" i="8"/>
  <c r="L59" i="8"/>
  <c r="L55" i="8"/>
  <c r="L51" i="8"/>
  <c r="L47" i="8"/>
  <c r="L43" i="8"/>
  <c r="L39" i="8"/>
  <c r="L35" i="8"/>
  <c r="L31" i="8"/>
  <c r="L27" i="8"/>
  <c r="L23" i="8"/>
  <c r="L19" i="8"/>
  <c r="L15" i="8"/>
  <c r="L11" i="8"/>
  <c r="L7" i="8"/>
  <c r="M199" i="8"/>
  <c r="M195" i="8"/>
  <c r="M191" i="8"/>
  <c r="M187" i="8"/>
  <c r="M183" i="8"/>
  <c r="M179" i="8"/>
  <c r="M175" i="8"/>
  <c r="M171" i="8"/>
  <c r="M167" i="8"/>
  <c r="M163" i="8"/>
  <c r="M159" i="8"/>
  <c r="M155" i="8"/>
  <c r="M151" i="8"/>
  <c r="M147" i="8"/>
  <c r="M143" i="8"/>
  <c r="M139" i="8"/>
  <c r="M135" i="8"/>
  <c r="M131" i="8"/>
  <c r="M127" i="8"/>
  <c r="M123" i="8"/>
  <c r="M119" i="8"/>
  <c r="M115" i="8"/>
  <c r="M111" i="8"/>
  <c r="M107" i="8"/>
  <c r="M103" i="8"/>
  <c r="M99" i="8"/>
  <c r="M95" i="8"/>
  <c r="M91" i="8"/>
  <c r="M87" i="8"/>
  <c r="M83" i="8"/>
  <c r="M79" i="8"/>
  <c r="M75" i="8"/>
  <c r="M71" i="8"/>
  <c r="M67" i="8"/>
  <c r="M63" i="8"/>
  <c r="M59" i="8"/>
  <c r="M55" i="8"/>
  <c r="M51" i="8"/>
  <c r="M47" i="8"/>
  <c r="M43" i="8"/>
  <c r="M39" i="8"/>
  <c r="M35" i="8"/>
  <c r="M31" i="8"/>
  <c r="M27" i="8"/>
  <c r="M23" i="8"/>
  <c r="M19" i="8"/>
  <c r="M15" i="8"/>
  <c r="M11" i="8"/>
  <c r="M7" i="8"/>
  <c r="N199" i="8"/>
  <c r="N195" i="8"/>
  <c r="N191" i="8"/>
  <c r="N187" i="8"/>
  <c r="N183" i="8"/>
  <c r="N179" i="8"/>
  <c r="N175" i="8"/>
  <c r="N171" i="8"/>
  <c r="N167" i="8"/>
  <c r="N163" i="8"/>
  <c r="N159" i="8"/>
  <c r="N155" i="8"/>
  <c r="N151" i="8"/>
  <c r="N147" i="8"/>
  <c r="N143" i="8"/>
  <c r="N139" i="8"/>
  <c r="N135" i="8"/>
  <c r="N131" i="8"/>
  <c r="N127" i="8"/>
  <c r="N123" i="8"/>
  <c r="N119" i="8"/>
  <c r="N115" i="8"/>
  <c r="N111" i="8"/>
  <c r="N107" i="8"/>
  <c r="N103" i="8"/>
  <c r="N99" i="8"/>
  <c r="N95" i="8"/>
  <c r="N91" i="8"/>
  <c r="N87" i="8"/>
  <c r="N83" i="8"/>
  <c r="N79" i="8"/>
  <c r="N75" i="8"/>
  <c r="N71" i="8"/>
  <c r="N67" i="8"/>
  <c r="N63" i="8"/>
  <c r="N59" i="8"/>
  <c r="N55" i="8"/>
  <c r="N51" i="8"/>
  <c r="N47" i="8"/>
  <c r="N43" i="8"/>
  <c r="N39" i="8"/>
  <c r="N35" i="8"/>
  <c r="N31" i="8"/>
  <c r="N27" i="8"/>
  <c r="N23" i="8"/>
  <c r="N19" i="8"/>
  <c r="N15" i="8"/>
  <c r="N11" i="8"/>
  <c r="N7" i="8"/>
  <c r="O199" i="8"/>
  <c r="O195" i="8"/>
  <c r="O191" i="8"/>
  <c r="O187" i="8"/>
  <c r="O183" i="8"/>
  <c r="O179" i="8"/>
  <c r="O175" i="8"/>
  <c r="O171" i="8"/>
  <c r="O167" i="8"/>
  <c r="O163" i="8"/>
  <c r="O159" i="8"/>
  <c r="O155" i="8"/>
  <c r="O151" i="8"/>
  <c r="O147" i="8"/>
  <c r="O143" i="8"/>
  <c r="O139" i="8"/>
  <c r="O135" i="8"/>
  <c r="O131" i="8"/>
  <c r="O127" i="8"/>
  <c r="O123" i="8"/>
  <c r="O119" i="8"/>
  <c r="O115" i="8"/>
  <c r="O111" i="8"/>
  <c r="O107" i="8"/>
  <c r="O103" i="8"/>
  <c r="O99" i="8"/>
  <c r="O95" i="8"/>
  <c r="O91" i="8"/>
  <c r="O87" i="8"/>
  <c r="O83" i="8"/>
  <c r="O79" i="8"/>
  <c r="O75" i="8"/>
  <c r="O71" i="8"/>
  <c r="O67" i="8"/>
  <c r="O63" i="8"/>
  <c r="O59" i="8"/>
  <c r="O55" i="8"/>
  <c r="O51" i="8"/>
  <c r="O47" i="8"/>
  <c r="O43" i="8"/>
  <c r="O39" i="8"/>
  <c r="O35" i="8"/>
  <c r="O31" i="8"/>
  <c r="O27" i="8"/>
  <c r="O23" i="8"/>
  <c r="O19" i="8"/>
  <c r="O15" i="8"/>
  <c r="O11" i="8"/>
  <c r="O7" i="8"/>
  <c r="P199" i="8"/>
  <c r="P195" i="8"/>
  <c r="P191" i="8"/>
  <c r="P187" i="8"/>
  <c r="P183" i="8"/>
  <c r="P179" i="8"/>
  <c r="P175" i="8"/>
  <c r="P171" i="8"/>
  <c r="P167" i="8"/>
  <c r="P163" i="8"/>
  <c r="P159" i="8"/>
  <c r="P155" i="8"/>
  <c r="P151" i="8"/>
  <c r="P147" i="8"/>
  <c r="P143" i="8"/>
  <c r="P139" i="8"/>
  <c r="P135" i="8"/>
  <c r="P131" i="8"/>
  <c r="P127" i="8"/>
  <c r="P123" i="8"/>
  <c r="P119" i="8"/>
  <c r="P115" i="8"/>
  <c r="P111" i="8"/>
  <c r="P107" i="8"/>
  <c r="P103" i="8"/>
  <c r="P99" i="8"/>
  <c r="P95" i="8"/>
  <c r="P91" i="8"/>
  <c r="P87" i="8"/>
  <c r="P83" i="8"/>
  <c r="P79" i="8"/>
  <c r="P75" i="8"/>
  <c r="P71" i="8"/>
  <c r="P67" i="8"/>
  <c r="P63" i="8"/>
  <c r="P59" i="8"/>
  <c r="P55" i="8"/>
  <c r="P51" i="8"/>
  <c r="P47" i="8"/>
  <c r="P43" i="8"/>
  <c r="P39" i="8"/>
  <c r="P35" i="8"/>
  <c r="P31" i="8"/>
  <c r="P27" i="8"/>
  <c r="P23" i="8"/>
  <c r="P19" i="8"/>
  <c r="P15" i="8"/>
  <c r="P11" i="8"/>
  <c r="P7" i="8"/>
  <c r="Q199" i="8"/>
  <c r="Q195" i="8"/>
  <c r="Q191" i="8"/>
  <c r="Q187" i="8"/>
  <c r="Q183" i="8"/>
  <c r="Q179" i="8"/>
  <c r="Q175" i="8"/>
  <c r="Q171" i="8"/>
  <c r="Q167" i="8"/>
  <c r="Q163" i="8"/>
  <c r="Q159" i="8"/>
  <c r="Q155" i="8"/>
  <c r="Q151" i="8"/>
  <c r="Q147" i="8"/>
  <c r="Q143" i="8"/>
  <c r="Q139" i="8"/>
  <c r="Q135" i="8"/>
  <c r="Q131" i="8"/>
  <c r="Q127" i="8"/>
  <c r="Q123" i="8"/>
  <c r="Q119" i="8"/>
  <c r="Q115" i="8"/>
  <c r="Q111" i="8"/>
  <c r="Q107" i="8"/>
  <c r="Q103" i="8"/>
  <c r="Q99" i="8"/>
  <c r="Q95" i="8"/>
  <c r="Q91" i="8"/>
  <c r="Q87" i="8"/>
  <c r="Q83" i="8"/>
  <c r="Q79" i="8"/>
  <c r="Q75" i="8"/>
  <c r="Q71" i="8"/>
  <c r="Q67" i="8"/>
  <c r="Q63" i="8"/>
  <c r="Q59" i="8"/>
  <c r="Q55" i="8"/>
  <c r="Q51" i="8"/>
  <c r="Q47" i="8"/>
  <c r="Q43" i="8"/>
  <c r="Q39" i="8"/>
  <c r="Q35" i="8"/>
  <c r="Q31" i="8"/>
  <c r="Q27" i="8"/>
  <c r="Q23" i="8"/>
  <c r="Q19" i="8"/>
  <c r="Q15" i="8"/>
  <c r="Q11" i="8"/>
  <c r="Q7" i="8"/>
  <c r="R199" i="8"/>
  <c r="R195" i="8"/>
  <c r="R191" i="8"/>
  <c r="R187" i="8"/>
  <c r="R183" i="8"/>
  <c r="R179" i="8"/>
  <c r="R175" i="8"/>
  <c r="R171" i="8"/>
  <c r="R167" i="8"/>
  <c r="R163" i="8"/>
  <c r="R159" i="8"/>
  <c r="R155" i="8"/>
  <c r="R151" i="8"/>
  <c r="R147" i="8"/>
  <c r="R143" i="8"/>
  <c r="R139" i="8"/>
  <c r="R135" i="8"/>
  <c r="R131" i="8"/>
  <c r="R127" i="8"/>
  <c r="R123" i="8"/>
  <c r="R119" i="8"/>
  <c r="R115" i="8"/>
  <c r="R111" i="8"/>
  <c r="R107" i="8"/>
  <c r="R103" i="8"/>
  <c r="R99" i="8"/>
  <c r="R95" i="8"/>
  <c r="R91" i="8"/>
  <c r="R87" i="8"/>
  <c r="R83" i="8"/>
  <c r="R79" i="8"/>
  <c r="R75" i="8"/>
  <c r="R71" i="8"/>
  <c r="R67" i="8"/>
  <c r="R63" i="8"/>
  <c r="R59" i="8"/>
  <c r="R55" i="8"/>
  <c r="R51" i="8"/>
  <c r="R47" i="8"/>
  <c r="R43" i="8"/>
  <c r="R39" i="8"/>
  <c r="R35" i="8"/>
  <c r="R31" i="8"/>
  <c r="R27" i="8"/>
  <c r="R23" i="8"/>
  <c r="R19" i="8"/>
  <c r="R15" i="8"/>
  <c r="R11" i="8"/>
  <c r="R7" i="8"/>
  <c r="S199" i="8"/>
  <c r="S195" i="8"/>
  <c r="S191" i="8"/>
  <c r="S187" i="8"/>
  <c r="S183" i="8"/>
  <c r="S179" i="8"/>
  <c r="S175" i="8"/>
  <c r="S171" i="8"/>
  <c r="S167" i="8"/>
  <c r="S163" i="8"/>
  <c r="S159" i="8"/>
  <c r="S155" i="8"/>
  <c r="S151" i="8"/>
  <c r="S147" i="8"/>
  <c r="S143" i="8"/>
  <c r="S139" i="8"/>
  <c r="S135" i="8"/>
  <c r="S131" i="8"/>
  <c r="S127" i="8"/>
  <c r="S123" i="8"/>
  <c r="S119" i="8"/>
  <c r="S115" i="8"/>
  <c r="S111" i="8"/>
  <c r="S107" i="8"/>
  <c r="S103" i="8"/>
  <c r="S99" i="8"/>
  <c r="S95" i="8"/>
  <c r="S91" i="8"/>
  <c r="S87" i="8"/>
  <c r="S83" i="8"/>
  <c r="S79" i="8"/>
  <c r="S75" i="8"/>
  <c r="S71" i="8"/>
  <c r="S67" i="8"/>
  <c r="S63" i="8"/>
  <c r="S59" i="8"/>
  <c r="S55" i="8"/>
  <c r="S51" i="8"/>
  <c r="S47" i="8"/>
  <c r="S43" i="8"/>
  <c r="S39" i="8"/>
  <c r="S35" i="8"/>
  <c r="S31" i="8"/>
  <c r="S27" i="8"/>
  <c r="S23" i="8"/>
  <c r="S19" i="8"/>
  <c r="S15" i="8"/>
  <c r="S11" i="8"/>
  <c r="S7" i="8"/>
  <c r="T199" i="8"/>
  <c r="T195" i="8"/>
  <c r="T191" i="8"/>
  <c r="T187" i="8"/>
  <c r="T183" i="8"/>
  <c r="T179" i="8"/>
  <c r="T175" i="8"/>
  <c r="T171" i="8"/>
  <c r="T167" i="8"/>
  <c r="T163" i="8"/>
  <c r="T159" i="8"/>
  <c r="T155" i="8"/>
  <c r="T151" i="8"/>
  <c r="T147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39" i="8"/>
  <c r="T35" i="8"/>
  <c r="T31" i="8"/>
  <c r="T27" i="8"/>
  <c r="T23" i="8"/>
  <c r="T19" i="8"/>
  <c r="T15" i="8"/>
  <c r="T11" i="8"/>
  <c r="T7" i="8"/>
  <c r="U199" i="8"/>
  <c r="U195" i="8"/>
  <c r="U191" i="8"/>
  <c r="U187" i="8"/>
  <c r="U183" i="8"/>
  <c r="U179" i="8"/>
  <c r="U175" i="8"/>
  <c r="U171" i="8"/>
  <c r="U167" i="8"/>
  <c r="U163" i="8"/>
  <c r="U159" i="8"/>
  <c r="U155" i="8"/>
  <c r="U151" i="8"/>
  <c r="U147" i="8"/>
  <c r="U143" i="8"/>
  <c r="U139" i="8"/>
  <c r="U135" i="8"/>
  <c r="U131" i="8"/>
  <c r="U127" i="8"/>
  <c r="U123" i="8"/>
  <c r="U119" i="8"/>
  <c r="U115" i="8"/>
  <c r="U111" i="8"/>
  <c r="U107" i="8"/>
  <c r="U103" i="8"/>
  <c r="U99" i="8"/>
  <c r="U95" i="8"/>
  <c r="U91" i="8"/>
  <c r="U87" i="8"/>
  <c r="U83" i="8"/>
  <c r="U79" i="8"/>
  <c r="U75" i="8"/>
  <c r="U71" i="8"/>
  <c r="U67" i="8"/>
  <c r="U63" i="8"/>
  <c r="U59" i="8"/>
  <c r="U55" i="8"/>
  <c r="U51" i="8"/>
  <c r="U47" i="8"/>
  <c r="U43" i="8"/>
  <c r="U39" i="8"/>
  <c r="U35" i="8"/>
  <c r="U31" i="8"/>
  <c r="U27" i="8"/>
  <c r="U23" i="8"/>
  <c r="U19" i="8"/>
  <c r="U15" i="8"/>
  <c r="U11" i="8"/>
  <c r="U7" i="8"/>
  <c r="V199" i="8"/>
  <c r="V195" i="8"/>
  <c r="V191" i="8"/>
  <c r="V187" i="8"/>
  <c r="V183" i="8"/>
  <c r="V179" i="8"/>
  <c r="V175" i="8"/>
  <c r="V171" i="8"/>
  <c r="V167" i="8"/>
  <c r="V163" i="8"/>
  <c r="V159" i="8"/>
  <c r="V155" i="8"/>
  <c r="V151" i="8"/>
  <c r="V147" i="8"/>
  <c r="V143" i="8"/>
  <c r="V139" i="8"/>
  <c r="V135" i="8"/>
  <c r="V131" i="8"/>
  <c r="V127" i="8"/>
  <c r="V123" i="8"/>
  <c r="V119" i="8"/>
  <c r="V115" i="8"/>
  <c r="V111" i="8"/>
  <c r="V107" i="8"/>
  <c r="V103" i="8"/>
  <c r="V99" i="8"/>
  <c r="V95" i="8"/>
  <c r="V91" i="8"/>
  <c r="V87" i="8"/>
  <c r="V83" i="8"/>
  <c r="V79" i="8"/>
  <c r="V75" i="8"/>
  <c r="V71" i="8"/>
  <c r="V67" i="8"/>
  <c r="V63" i="8"/>
  <c r="V59" i="8"/>
  <c r="V55" i="8"/>
  <c r="V51" i="8"/>
  <c r="V47" i="8"/>
  <c r="V43" i="8"/>
  <c r="V39" i="8"/>
  <c r="V35" i="8"/>
  <c r="V31" i="8"/>
  <c r="V27" i="8"/>
  <c r="V23" i="8"/>
  <c r="V19" i="8"/>
  <c r="V15" i="8"/>
  <c r="V11" i="8"/>
  <c r="V7" i="8"/>
  <c r="W199" i="8"/>
  <c r="W195" i="8"/>
  <c r="W191" i="8"/>
  <c r="W187" i="8"/>
  <c r="W183" i="8"/>
  <c r="W179" i="8"/>
  <c r="W175" i="8"/>
  <c r="W171" i="8"/>
  <c r="W167" i="8"/>
  <c r="W163" i="8"/>
  <c r="W159" i="8"/>
  <c r="W155" i="8"/>
  <c r="W151" i="8"/>
  <c r="W147" i="8"/>
  <c r="W143" i="8"/>
  <c r="W139" i="8"/>
  <c r="W135" i="8"/>
  <c r="W131" i="8"/>
  <c r="W127" i="8"/>
  <c r="W123" i="8"/>
  <c r="W119" i="8"/>
  <c r="W115" i="8"/>
  <c r="W111" i="8"/>
  <c r="W107" i="8"/>
  <c r="W103" i="8"/>
  <c r="W99" i="8"/>
  <c r="W95" i="8"/>
  <c r="W91" i="8"/>
  <c r="W87" i="8"/>
  <c r="W83" i="8"/>
  <c r="W79" i="8"/>
  <c r="W75" i="8"/>
  <c r="W71" i="8"/>
  <c r="W67" i="8"/>
  <c r="W63" i="8"/>
  <c r="W59" i="8"/>
  <c r="W55" i="8"/>
  <c r="W51" i="8"/>
  <c r="W47" i="8"/>
  <c r="W43" i="8"/>
  <c r="W39" i="8"/>
  <c r="W35" i="8"/>
  <c r="W31" i="8"/>
  <c r="W27" i="8"/>
  <c r="W23" i="8"/>
  <c r="W19" i="8"/>
  <c r="W15" i="8"/>
  <c r="W11" i="8"/>
  <c r="W7" i="8"/>
  <c r="X199" i="8"/>
  <c r="X195" i="8"/>
  <c r="X191" i="8"/>
  <c r="X187" i="8"/>
  <c r="X183" i="8"/>
  <c r="X179" i="8"/>
  <c r="X175" i="8"/>
  <c r="X171" i="8"/>
  <c r="X167" i="8"/>
  <c r="X163" i="8"/>
  <c r="X159" i="8"/>
  <c r="X155" i="8"/>
  <c r="X151" i="8"/>
  <c r="X147" i="8"/>
  <c r="X143" i="8"/>
  <c r="X139" i="8"/>
  <c r="X135" i="8"/>
  <c r="X131" i="8"/>
  <c r="X127" i="8"/>
  <c r="X123" i="8"/>
  <c r="X119" i="8"/>
  <c r="X115" i="8"/>
  <c r="X111" i="8"/>
  <c r="X107" i="8"/>
  <c r="X103" i="8"/>
  <c r="X99" i="8"/>
  <c r="X95" i="8"/>
  <c r="X91" i="8"/>
  <c r="X87" i="8"/>
  <c r="X83" i="8"/>
  <c r="X79" i="8"/>
  <c r="X75" i="8"/>
  <c r="X71" i="8"/>
  <c r="X67" i="8"/>
  <c r="X63" i="8"/>
  <c r="X59" i="8"/>
  <c r="X55" i="8"/>
  <c r="X51" i="8"/>
  <c r="X47" i="8"/>
  <c r="X43" i="8"/>
  <c r="X39" i="8"/>
  <c r="X35" i="8"/>
  <c r="X31" i="8"/>
  <c r="X27" i="8"/>
  <c r="X23" i="8"/>
  <c r="X19" i="8"/>
  <c r="X15" i="8"/>
  <c r="X11" i="8"/>
  <c r="X7" i="8"/>
  <c r="Y199" i="8"/>
  <c r="Y195" i="8"/>
  <c r="Y191" i="8"/>
  <c r="Y187" i="8"/>
  <c r="Y183" i="8"/>
  <c r="Y179" i="8"/>
  <c r="Y175" i="8"/>
  <c r="Y171" i="8"/>
  <c r="Y167" i="8"/>
  <c r="Y163" i="8"/>
  <c r="Y159" i="8"/>
  <c r="Y155" i="8"/>
  <c r="Y151" i="8"/>
  <c r="Y147" i="8"/>
  <c r="Y143" i="8"/>
  <c r="Y139" i="8"/>
  <c r="Y135" i="8"/>
  <c r="Y131" i="8"/>
  <c r="Y127" i="8"/>
  <c r="Y123" i="8"/>
  <c r="Y119" i="8"/>
  <c r="Y115" i="8"/>
  <c r="Y111" i="8"/>
  <c r="Y107" i="8"/>
  <c r="Y103" i="8"/>
  <c r="Y99" i="8"/>
  <c r="Y95" i="8"/>
  <c r="Y91" i="8"/>
  <c r="Y87" i="8"/>
  <c r="Y83" i="8"/>
  <c r="Y79" i="8"/>
  <c r="Y75" i="8"/>
  <c r="Y71" i="8"/>
  <c r="Y67" i="8"/>
  <c r="Y63" i="8"/>
  <c r="Y59" i="8"/>
  <c r="Y55" i="8"/>
  <c r="Y51" i="8"/>
  <c r="Y47" i="8"/>
  <c r="Y43" i="8"/>
  <c r="Y39" i="8"/>
  <c r="Y35" i="8"/>
  <c r="Y31" i="8"/>
  <c r="Y27" i="8"/>
  <c r="Y23" i="8"/>
  <c r="Y19" i="8"/>
  <c r="Y15" i="8"/>
  <c r="Y11" i="8"/>
  <c r="Y7" i="8"/>
  <c r="Z199" i="8"/>
  <c r="Z195" i="8"/>
  <c r="Z191" i="8"/>
  <c r="Z187" i="8"/>
  <c r="Z183" i="8"/>
  <c r="Z179" i="8"/>
  <c r="Z175" i="8"/>
  <c r="Z171" i="8"/>
  <c r="Z167" i="8"/>
  <c r="Z163" i="8"/>
  <c r="Z159" i="8"/>
  <c r="Z155" i="8"/>
  <c r="Z151" i="8"/>
  <c r="Z147" i="8"/>
  <c r="Z143" i="8"/>
  <c r="Z139" i="8"/>
  <c r="Z135" i="8"/>
  <c r="Z131" i="8"/>
  <c r="Z127" i="8"/>
  <c r="Z123" i="8"/>
  <c r="Z119" i="8"/>
  <c r="Z115" i="8"/>
  <c r="Z111" i="8"/>
  <c r="Z107" i="8"/>
  <c r="Z103" i="8"/>
  <c r="Z99" i="8"/>
  <c r="Z95" i="8"/>
  <c r="Z91" i="8"/>
  <c r="Z87" i="8"/>
  <c r="Z83" i="8"/>
  <c r="Z79" i="8"/>
  <c r="Z75" i="8"/>
  <c r="Z71" i="8"/>
  <c r="Z67" i="8"/>
  <c r="Z63" i="8"/>
  <c r="Z59" i="8"/>
  <c r="Z55" i="8"/>
  <c r="Z51" i="8"/>
  <c r="Z47" i="8"/>
  <c r="Z43" i="8"/>
  <c r="Z39" i="8"/>
  <c r="Z35" i="8"/>
  <c r="Z31" i="8"/>
  <c r="Z27" i="8"/>
  <c r="Z23" i="8"/>
  <c r="Z19" i="8"/>
  <c r="Z15" i="8"/>
  <c r="Z11" i="8"/>
  <c r="Z7" i="8"/>
  <c r="AA199" i="8"/>
  <c r="AA195" i="8"/>
  <c r="AA191" i="8"/>
  <c r="AA187" i="8"/>
  <c r="AA183" i="8"/>
  <c r="AA179" i="8"/>
  <c r="AA175" i="8"/>
  <c r="AA171" i="8"/>
  <c r="AA167" i="8"/>
  <c r="AA163" i="8"/>
  <c r="AA159" i="8"/>
  <c r="AA155" i="8"/>
  <c r="AA151" i="8"/>
  <c r="AA147" i="8"/>
  <c r="AA143" i="8"/>
  <c r="AA139" i="8"/>
  <c r="AA135" i="8"/>
  <c r="AA131" i="8"/>
  <c r="AA127" i="8"/>
  <c r="AA123" i="8"/>
  <c r="AA119" i="8"/>
  <c r="AA115" i="8"/>
  <c r="AA111" i="8"/>
  <c r="AA107" i="8"/>
  <c r="AA103" i="8"/>
  <c r="AA99" i="8"/>
  <c r="AA95" i="8"/>
  <c r="AA91" i="8"/>
  <c r="AA87" i="8"/>
  <c r="AA83" i="8"/>
  <c r="AA79" i="8"/>
  <c r="AA75" i="8"/>
  <c r="AA71" i="8"/>
  <c r="AA67" i="8"/>
  <c r="AA63" i="8"/>
  <c r="AA59" i="8"/>
  <c r="AA55" i="8"/>
  <c r="AA51" i="8"/>
  <c r="AA47" i="8"/>
  <c r="AA43" i="8"/>
  <c r="AA39" i="8"/>
  <c r="AA35" i="8"/>
  <c r="AA31" i="8"/>
  <c r="AA27" i="8"/>
  <c r="AA23" i="8"/>
  <c r="AA19" i="8"/>
  <c r="AA15" i="8"/>
  <c r="AA11" i="8"/>
  <c r="AA7" i="8"/>
  <c r="AB199" i="8"/>
  <c r="AB195" i="8"/>
  <c r="AB191" i="8"/>
  <c r="AB187" i="8"/>
  <c r="AB183" i="8"/>
  <c r="AB179" i="8"/>
  <c r="AB175" i="8"/>
  <c r="AB171" i="8"/>
  <c r="AB167" i="8"/>
  <c r="AB163" i="8"/>
  <c r="AB159" i="8"/>
  <c r="AB155" i="8"/>
  <c r="AB151" i="8"/>
  <c r="AB147" i="8"/>
  <c r="AB143" i="8"/>
  <c r="AB139" i="8"/>
  <c r="AB135" i="8"/>
  <c r="AB131" i="8"/>
  <c r="AB127" i="8"/>
  <c r="AB123" i="8"/>
  <c r="AB119" i="8"/>
  <c r="AB115" i="8"/>
  <c r="AB111" i="8"/>
  <c r="AB107" i="8"/>
  <c r="AB103" i="8"/>
  <c r="AB99" i="8"/>
  <c r="AB95" i="8"/>
  <c r="AB91" i="8"/>
  <c r="AB87" i="8"/>
  <c r="AB83" i="8"/>
  <c r="AB79" i="8"/>
  <c r="AB75" i="8"/>
  <c r="AB71" i="8"/>
  <c r="AB67" i="8"/>
  <c r="AB63" i="8"/>
  <c r="AB59" i="8"/>
  <c r="AB55" i="8"/>
  <c r="AB51" i="8"/>
  <c r="AB47" i="8"/>
  <c r="AB43" i="8"/>
  <c r="AB39" i="8"/>
  <c r="AB35" i="8"/>
  <c r="AB31" i="8"/>
  <c r="AB27" i="8"/>
  <c r="AB23" i="8"/>
  <c r="AB19" i="8"/>
  <c r="AB15" i="8"/>
  <c r="AB11" i="8"/>
  <c r="AB7" i="8"/>
  <c r="AC199" i="8"/>
  <c r="AC195" i="8"/>
  <c r="AC191" i="8"/>
  <c r="AC187" i="8"/>
  <c r="AC183" i="8"/>
  <c r="AC179" i="8"/>
  <c r="AC175" i="8"/>
  <c r="AC171" i="8"/>
  <c r="AC167" i="8"/>
  <c r="AC163" i="8"/>
  <c r="AC159" i="8"/>
  <c r="AC155" i="8"/>
  <c r="AC151" i="8"/>
  <c r="AC147" i="8"/>
  <c r="AC143" i="8"/>
  <c r="AC139" i="8"/>
  <c r="AC135" i="8"/>
  <c r="AC131" i="8"/>
  <c r="AC127" i="8"/>
  <c r="AC123" i="8"/>
  <c r="AC119" i="8"/>
  <c r="AC115" i="8"/>
  <c r="AC111" i="8"/>
  <c r="AC107" i="8"/>
  <c r="AC103" i="8"/>
  <c r="AC99" i="8"/>
  <c r="AC95" i="8"/>
  <c r="AC91" i="8"/>
  <c r="AC87" i="8"/>
  <c r="AC83" i="8"/>
  <c r="AC79" i="8"/>
  <c r="AC75" i="8"/>
  <c r="AC71" i="8"/>
  <c r="AC67" i="8"/>
  <c r="AC63" i="8"/>
  <c r="AC59" i="8"/>
  <c r="AC55" i="8"/>
  <c r="AC51" i="8"/>
  <c r="AC47" i="8"/>
  <c r="AC43" i="8"/>
  <c r="AC39" i="8"/>
  <c r="AC35" i="8"/>
  <c r="AC31" i="8"/>
  <c r="AC27" i="8"/>
  <c r="AC23" i="8"/>
  <c r="AC19" i="8"/>
  <c r="AC15" i="8"/>
  <c r="AC11" i="8"/>
  <c r="AC7" i="8"/>
  <c r="AD199" i="8"/>
  <c r="AD195" i="8"/>
  <c r="AD191" i="8"/>
  <c r="AD187" i="8"/>
  <c r="AD183" i="8"/>
  <c r="AD179" i="8"/>
  <c r="AD175" i="8"/>
  <c r="AD171" i="8"/>
  <c r="AD167" i="8"/>
  <c r="AD163" i="8"/>
  <c r="AD159" i="8"/>
  <c r="AD155" i="8"/>
  <c r="AD151" i="8"/>
  <c r="AD147" i="8"/>
  <c r="AD143" i="8"/>
  <c r="AD139" i="8"/>
  <c r="AD135" i="8"/>
  <c r="AD131" i="8"/>
  <c r="AD127" i="8"/>
  <c r="AD123" i="8"/>
  <c r="AD119" i="8"/>
  <c r="AD115" i="8"/>
  <c r="AD111" i="8"/>
  <c r="AD107" i="8"/>
  <c r="AD103" i="8"/>
  <c r="AD99" i="8"/>
  <c r="AD95" i="8"/>
  <c r="AD91" i="8"/>
  <c r="AD87" i="8"/>
  <c r="AD83" i="8"/>
  <c r="AD79" i="8"/>
  <c r="AD75" i="8"/>
  <c r="AD71" i="8"/>
  <c r="AD67" i="8"/>
  <c r="AD63" i="8"/>
  <c r="AD59" i="8"/>
  <c r="AD55" i="8"/>
  <c r="AD51" i="8"/>
  <c r="AD47" i="8"/>
  <c r="AD43" i="8"/>
  <c r="AD39" i="8"/>
  <c r="AD35" i="8"/>
  <c r="AD31" i="8"/>
  <c r="AD27" i="8"/>
  <c r="AD23" i="8"/>
  <c r="AD19" i="8"/>
  <c r="AD15" i="8"/>
  <c r="AD11" i="8"/>
  <c r="AD7" i="8"/>
  <c r="AE199" i="8"/>
  <c r="AE195" i="8"/>
  <c r="AE191" i="8"/>
  <c r="AE187" i="8"/>
  <c r="AE183" i="8"/>
  <c r="AE179" i="8"/>
  <c r="AE175" i="8"/>
  <c r="AE171" i="8"/>
  <c r="AE167" i="8"/>
  <c r="AE163" i="8"/>
  <c r="AE159" i="8"/>
  <c r="AE155" i="8"/>
  <c r="AE151" i="8"/>
  <c r="AE147" i="8"/>
  <c r="AE143" i="8"/>
  <c r="AE139" i="8"/>
  <c r="AE135" i="8"/>
  <c r="AE131" i="8"/>
  <c r="AE127" i="8"/>
  <c r="AE123" i="8"/>
  <c r="AE119" i="8"/>
  <c r="AE115" i="8"/>
  <c r="AE111" i="8"/>
  <c r="AE107" i="8"/>
  <c r="AE103" i="8"/>
  <c r="AE99" i="8"/>
  <c r="AE95" i="8"/>
  <c r="AE91" i="8"/>
  <c r="AE87" i="8"/>
  <c r="AE83" i="8"/>
  <c r="AE79" i="8"/>
  <c r="AE75" i="8"/>
  <c r="AE71" i="8"/>
  <c r="AE67" i="8"/>
  <c r="AE63" i="8"/>
  <c r="AE59" i="8"/>
  <c r="AE55" i="8"/>
  <c r="AE51" i="8"/>
  <c r="AE47" i="8"/>
  <c r="AE43" i="8"/>
  <c r="AE39" i="8"/>
  <c r="AE35" i="8"/>
  <c r="AE31" i="8"/>
  <c r="AE27" i="8"/>
  <c r="AE23" i="8"/>
  <c r="AE19" i="8"/>
  <c r="AE15" i="8"/>
  <c r="AE11" i="8"/>
  <c r="AE7" i="8"/>
  <c r="AF199" i="8"/>
  <c r="AF195" i="8"/>
  <c r="AF191" i="8"/>
  <c r="AF187" i="8"/>
  <c r="AF183" i="8"/>
  <c r="AF179" i="8"/>
  <c r="AF175" i="8"/>
  <c r="AF171" i="8"/>
  <c r="AF167" i="8"/>
  <c r="AF163" i="8"/>
  <c r="AF159" i="8"/>
  <c r="AF155" i="8"/>
  <c r="AF151" i="8"/>
  <c r="AF147" i="8"/>
  <c r="AF143" i="8"/>
  <c r="AF139" i="8"/>
  <c r="AF135" i="8"/>
  <c r="AF131" i="8"/>
  <c r="AF127" i="8"/>
  <c r="AF123" i="8"/>
  <c r="AF119" i="8"/>
  <c r="AF115" i="8"/>
  <c r="AF111" i="8"/>
  <c r="AF107" i="8"/>
  <c r="AF103" i="8"/>
  <c r="AF99" i="8"/>
  <c r="AF95" i="8"/>
  <c r="AF91" i="8"/>
  <c r="AF87" i="8"/>
  <c r="AF83" i="8"/>
  <c r="AF79" i="8"/>
  <c r="AF75" i="8"/>
  <c r="AF71" i="8"/>
  <c r="AF67" i="8"/>
  <c r="AF63" i="8"/>
  <c r="AF59" i="8"/>
  <c r="AF55" i="8"/>
  <c r="AF51" i="8"/>
  <c r="AF47" i="8"/>
  <c r="AF43" i="8"/>
  <c r="AF39" i="8"/>
  <c r="AF35" i="8"/>
  <c r="AF31" i="8"/>
  <c r="AF27" i="8"/>
  <c r="AF23" i="8"/>
  <c r="AF19" i="8"/>
  <c r="AF15" i="8"/>
  <c r="AF11" i="8"/>
  <c r="AF7" i="8"/>
  <c r="AG199" i="8"/>
  <c r="AG195" i="8"/>
  <c r="AG191" i="8"/>
  <c r="AG187" i="8"/>
  <c r="AG183" i="8"/>
  <c r="AG179" i="8"/>
  <c r="AG175" i="8"/>
  <c r="AG171" i="8"/>
  <c r="AG167" i="8"/>
  <c r="AG163" i="8"/>
  <c r="AG159" i="8"/>
  <c r="AG155" i="8"/>
  <c r="AG151" i="8"/>
  <c r="AG147" i="8"/>
  <c r="AG143" i="8"/>
  <c r="AG139" i="8"/>
  <c r="AG135" i="8"/>
  <c r="AG131" i="8"/>
  <c r="AG127" i="8"/>
  <c r="AG123" i="8"/>
  <c r="AG119" i="8"/>
  <c r="AG115" i="8"/>
  <c r="AG111" i="8"/>
  <c r="AG107" i="8"/>
  <c r="AG103" i="8"/>
  <c r="AG99" i="8"/>
  <c r="AG95" i="8"/>
  <c r="AG91" i="8"/>
  <c r="AG87" i="8"/>
  <c r="AG83" i="8"/>
  <c r="AG79" i="8"/>
  <c r="AG75" i="8"/>
  <c r="AG71" i="8"/>
  <c r="AG67" i="8"/>
  <c r="AG63" i="8"/>
  <c r="AG59" i="8"/>
  <c r="AG55" i="8"/>
  <c r="AG51" i="8"/>
  <c r="AG47" i="8"/>
  <c r="AG43" i="8"/>
  <c r="AG39" i="8"/>
  <c r="AG35" i="8"/>
  <c r="AG31" i="8"/>
  <c r="AG27" i="8"/>
  <c r="AG23" i="8"/>
  <c r="AG19" i="8"/>
  <c r="AG15" i="8"/>
  <c r="AG11" i="8"/>
  <c r="AG7" i="8"/>
  <c r="AH199" i="8"/>
  <c r="AH195" i="8"/>
  <c r="AH191" i="8"/>
  <c r="AH187" i="8"/>
  <c r="AH183" i="8"/>
  <c r="AH179" i="8"/>
  <c r="AH175" i="8"/>
  <c r="AH171" i="8"/>
  <c r="AH167" i="8"/>
  <c r="AH163" i="8"/>
  <c r="AH159" i="8"/>
  <c r="AH155" i="8"/>
  <c r="AH151" i="8"/>
  <c r="AH147" i="8"/>
  <c r="AH143" i="8"/>
  <c r="AH139" i="8"/>
  <c r="AH135" i="8"/>
  <c r="AH131" i="8"/>
  <c r="AH127" i="8"/>
  <c r="AH123" i="8"/>
  <c r="AH119" i="8"/>
  <c r="AH115" i="8"/>
  <c r="AH111" i="8"/>
  <c r="AH107" i="8"/>
  <c r="AH103" i="8"/>
  <c r="AH99" i="8"/>
  <c r="AH95" i="8"/>
  <c r="AH91" i="8"/>
  <c r="AH87" i="8"/>
  <c r="AH83" i="8"/>
  <c r="AH79" i="8"/>
  <c r="AH75" i="8"/>
  <c r="AH71" i="8"/>
  <c r="AH67" i="8"/>
  <c r="AH63" i="8"/>
  <c r="AH59" i="8"/>
  <c r="AH55" i="8"/>
  <c r="AH51" i="8"/>
  <c r="AH47" i="8"/>
  <c r="AH43" i="8"/>
  <c r="AH39" i="8"/>
  <c r="AH35" i="8"/>
  <c r="AH31" i="8"/>
  <c r="AH27" i="8"/>
  <c r="AH23" i="8"/>
  <c r="AH19" i="8"/>
  <c r="AH15" i="8"/>
  <c r="AH11" i="8"/>
  <c r="AH7" i="8"/>
  <c r="AI199" i="8"/>
  <c r="AI195" i="8"/>
  <c r="AI191" i="8"/>
  <c r="AI187" i="8"/>
  <c r="AI183" i="8"/>
  <c r="AI179" i="8"/>
  <c r="AI175" i="8"/>
  <c r="AI171" i="8"/>
  <c r="AI167" i="8"/>
  <c r="AI163" i="8"/>
  <c r="AI159" i="8"/>
  <c r="AI155" i="8"/>
  <c r="AI151" i="8"/>
  <c r="AI147" i="8"/>
  <c r="AI143" i="8"/>
  <c r="AI139" i="8"/>
  <c r="AI135" i="8"/>
  <c r="AI131" i="8"/>
  <c r="AI127" i="8"/>
  <c r="AI123" i="8"/>
  <c r="AI119" i="8"/>
  <c r="AI115" i="8"/>
  <c r="AI111" i="8"/>
  <c r="AI107" i="8"/>
  <c r="AI103" i="8"/>
  <c r="AI99" i="8"/>
  <c r="AI95" i="8"/>
  <c r="AI91" i="8"/>
  <c r="AI87" i="8"/>
  <c r="AI83" i="8"/>
  <c r="AI79" i="8"/>
  <c r="AI75" i="8"/>
  <c r="AI71" i="8"/>
  <c r="AI67" i="8"/>
  <c r="AI63" i="8"/>
  <c r="AI59" i="8"/>
  <c r="AI55" i="8"/>
  <c r="AI51" i="8"/>
  <c r="AI47" i="8"/>
  <c r="AI43" i="8"/>
  <c r="AI39" i="8"/>
  <c r="AI35" i="8"/>
  <c r="AI31" i="8"/>
  <c r="AI27" i="8"/>
  <c r="AI23" i="8"/>
  <c r="AI19" i="8"/>
  <c r="AI15" i="8"/>
  <c r="AI11" i="8"/>
  <c r="AI7" i="8"/>
  <c r="AJ199" i="8"/>
  <c r="AJ195" i="8"/>
  <c r="AJ191" i="8"/>
  <c r="AJ187" i="8"/>
  <c r="AJ183" i="8"/>
  <c r="AJ179" i="8"/>
  <c r="AJ175" i="8"/>
  <c r="AJ171" i="8"/>
  <c r="AJ167" i="8"/>
  <c r="AJ163" i="8"/>
  <c r="AJ159" i="8"/>
  <c r="AJ155" i="8"/>
  <c r="AJ151" i="8"/>
  <c r="AJ147" i="8"/>
  <c r="AJ143" i="8"/>
  <c r="AJ139" i="8"/>
  <c r="AJ135" i="8"/>
  <c r="AJ131" i="8"/>
  <c r="AJ127" i="8"/>
  <c r="AJ123" i="8"/>
  <c r="AJ119" i="8"/>
  <c r="AJ115" i="8"/>
  <c r="AJ111" i="8"/>
  <c r="AJ107" i="8"/>
  <c r="AJ103" i="8"/>
  <c r="AJ99" i="8"/>
  <c r="AJ95" i="8"/>
  <c r="AJ91" i="8"/>
  <c r="AJ87" i="8"/>
  <c r="AJ83" i="8"/>
  <c r="AJ79" i="8"/>
  <c r="AJ75" i="8"/>
  <c r="AJ71" i="8"/>
  <c r="AJ67" i="8"/>
  <c r="AJ63" i="8"/>
  <c r="AJ59" i="8"/>
  <c r="AJ55" i="8"/>
  <c r="AJ51" i="8"/>
  <c r="AJ47" i="8"/>
  <c r="AJ43" i="8"/>
  <c r="AJ39" i="8"/>
  <c r="AJ35" i="8"/>
  <c r="AJ31" i="8"/>
  <c r="AJ27" i="8"/>
  <c r="AJ23" i="8"/>
  <c r="AJ19" i="8"/>
  <c r="AJ15" i="8"/>
  <c r="AJ11" i="8"/>
  <c r="AJ7" i="8"/>
  <c r="AK199" i="8"/>
  <c r="AK195" i="8"/>
  <c r="AK191" i="8"/>
  <c r="AK187" i="8"/>
  <c r="AK183" i="8"/>
  <c r="AK179" i="8"/>
  <c r="AK175" i="8"/>
  <c r="AK171" i="8"/>
  <c r="AK167" i="8"/>
  <c r="AK163" i="8"/>
  <c r="AK159" i="8"/>
  <c r="AK155" i="8"/>
  <c r="AK151" i="8"/>
  <c r="AK147" i="8"/>
  <c r="AK143" i="8"/>
  <c r="AK139" i="8"/>
  <c r="AK135" i="8"/>
  <c r="AK131" i="8"/>
  <c r="AK127" i="8"/>
  <c r="AK123" i="8"/>
  <c r="AK119" i="8"/>
  <c r="AK115" i="8"/>
  <c r="AK111" i="8"/>
  <c r="AK107" i="8"/>
  <c r="AK103" i="8"/>
  <c r="AK99" i="8"/>
  <c r="AK95" i="8"/>
  <c r="AK91" i="8"/>
  <c r="AK87" i="8"/>
  <c r="AK83" i="8"/>
  <c r="AK79" i="8"/>
  <c r="AK75" i="8"/>
  <c r="AK71" i="8"/>
  <c r="AK67" i="8"/>
  <c r="AK63" i="8"/>
  <c r="AK59" i="8"/>
  <c r="AK55" i="8"/>
  <c r="AK51" i="8"/>
  <c r="AK47" i="8"/>
  <c r="AK43" i="8"/>
  <c r="AK39" i="8"/>
  <c r="AK35" i="8"/>
  <c r="AK31" i="8"/>
  <c r="AK27" i="8"/>
  <c r="AK23" i="8"/>
  <c r="AK19" i="8"/>
  <c r="AK15" i="8"/>
  <c r="AK11" i="8"/>
  <c r="AK7" i="8"/>
  <c r="AL199" i="8"/>
  <c r="AL195" i="8"/>
  <c r="AL191" i="8"/>
  <c r="AL187" i="8"/>
  <c r="AL183" i="8"/>
  <c r="AL179" i="8"/>
  <c r="AL175" i="8"/>
  <c r="AL171" i="8"/>
  <c r="AL167" i="8"/>
  <c r="AL163" i="8"/>
  <c r="AL159" i="8"/>
  <c r="AL155" i="8"/>
  <c r="AL151" i="8"/>
  <c r="AL147" i="8"/>
  <c r="AL143" i="8"/>
  <c r="AL139" i="8"/>
  <c r="AL135" i="8"/>
  <c r="AL131" i="8"/>
  <c r="AL127" i="8"/>
  <c r="AL123" i="8"/>
  <c r="AL119" i="8"/>
  <c r="AL115" i="8"/>
  <c r="AL111" i="8"/>
  <c r="AL107" i="8"/>
  <c r="AL103" i="8"/>
  <c r="AL99" i="8"/>
  <c r="AL95" i="8"/>
  <c r="AL91" i="8"/>
  <c r="AL87" i="8"/>
  <c r="AL83" i="8"/>
  <c r="AL79" i="8"/>
  <c r="AL75" i="8"/>
  <c r="AL71" i="8"/>
  <c r="AL67" i="8"/>
  <c r="AL63" i="8"/>
  <c r="AL59" i="8"/>
  <c r="AL55" i="8"/>
  <c r="AL51" i="8"/>
  <c r="AL47" i="8"/>
  <c r="AL43" i="8"/>
  <c r="AL39" i="8"/>
  <c r="AL35" i="8"/>
  <c r="AL31" i="8"/>
  <c r="AL27" i="8"/>
  <c r="AL23" i="8"/>
  <c r="AL19" i="8"/>
  <c r="AL15" i="8"/>
  <c r="AL11" i="8"/>
  <c r="AL7" i="8"/>
  <c r="AM199" i="8"/>
  <c r="AM195" i="8"/>
  <c r="AM191" i="8"/>
  <c r="AM187" i="8"/>
  <c r="AM183" i="8"/>
  <c r="AM179" i="8"/>
  <c r="AM175" i="8"/>
  <c r="AM171" i="8"/>
  <c r="AM167" i="8"/>
  <c r="AM163" i="8"/>
  <c r="AM159" i="8"/>
  <c r="AM155" i="8"/>
  <c r="AM151" i="8"/>
  <c r="AM147" i="8"/>
  <c r="AM143" i="8"/>
  <c r="AM139" i="8"/>
  <c r="AM135" i="8"/>
  <c r="AM131" i="8"/>
  <c r="AM127" i="8"/>
  <c r="AM123" i="8"/>
  <c r="AM119" i="8"/>
  <c r="AM115" i="8"/>
  <c r="AM111" i="8"/>
  <c r="AM107" i="8"/>
  <c r="AM103" i="8"/>
  <c r="AM99" i="8"/>
  <c r="AM95" i="8"/>
  <c r="AM91" i="8"/>
  <c r="AM87" i="8"/>
  <c r="AM83" i="8"/>
  <c r="AM79" i="8"/>
  <c r="AM75" i="8"/>
  <c r="AM71" i="8"/>
  <c r="AM67" i="8"/>
  <c r="AM63" i="8"/>
  <c r="AM59" i="8"/>
  <c r="AM55" i="8"/>
  <c r="AM51" i="8"/>
  <c r="AM47" i="8"/>
  <c r="AM43" i="8"/>
  <c r="AM39" i="8"/>
  <c r="AM35" i="8"/>
  <c r="AM31" i="8"/>
  <c r="AM27" i="8"/>
  <c r="AM23" i="8"/>
  <c r="AM19" i="8"/>
  <c r="AM15" i="8"/>
  <c r="AM11" i="8"/>
  <c r="AM7" i="8"/>
  <c r="AN199" i="8"/>
  <c r="AN195" i="8"/>
  <c r="AN191" i="8"/>
  <c r="AN187" i="8"/>
  <c r="AN183" i="8"/>
  <c r="AN179" i="8"/>
  <c r="AN175" i="8"/>
  <c r="AN171" i="8"/>
  <c r="AN167" i="8"/>
  <c r="AN163" i="8"/>
  <c r="AN159" i="8"/>
  <c r="AN155" i="8"/>
  <c r="AN151" i="8"/>
  <c r="AN147" i="8"/>
  <c r="AN143" i="8"/>
  <c r="AN139" i="8"/>
  <c r="AN135" i="8"/>
  <c r="AN131" i="8"/>
  <c r="AN127" i="8"/>
  <c r="AN123" i="8"/>
  <c r="AN119" i="8"/>
  <c r="AN115" i="8"/>
  <c r="AN111" i="8"/>
  <c r="AN107" i="8"/>
  <c r="AN103" i="8"/>
  <c r="AN99" i="8"/>
  <c r="AN95" i="8"/>
  <c r="AN91" i="8"/>
  <c r="AN87" i="8"/>
  <c r="AN83" i="8"/>
  <c r="AN79" i="8"/>
  <c r="AN75" i="8"/>
  <c r="AN71" i="8"/>
  <c r="AN67" i="8"/>
  <c r="AN63" i="8"/>
  <c r="AN59" i="8"/>
  <c r="AN55" i="8"/>
  <c r="AN51" i="8"/>
  <c r="AN47" i="8"/>
  <c r="AN43" i="8"/>
  <c r="AN39" i="8"/>
  <c r="AN35" i="8"/>
  <c r="AN31" i="8"/>
  <c r="AN27" i="8"/>
  <c r="AN23" i="8"/>
  <c r="AN19" i="8"/>
  <c r="AN15" i="8"/>
  <c r="AN11" i="8"/>
  <c r="AN7" i="8"/>
  <c r="AO199" i="8"/>
  <c r="AO195" i="8"/>
  <c r="AO191" i="8"/>
  <c r="AO187" i="8"/>
  <c r="AO183" i="8"/>
  <c r="AO179" i="8"/>
  <c r="AO175" i="8"/>
  <c r="AO171" i="8"/>
  <c r="AO167" i="8"/>
  <c r="AO163" i="8"/>
  <c r="AO159" i="8"/>
  <c r="AO155" i="8"/>
  <c r="AO151" i="8"/>
  <c r="AO147" i="8"/>
  <c r="AO143" i="8"/>
  <c r="AO139" i="8"/>
  <c r="AO135" i="8"/>
  <c r="AO131" i="8"/>
  <c r="AO127" i="8"/>
  <c r="AO123" i="8"/>
  <c r="AO119" i="8"/>
  <c r="AO115" i="8"/>
  <c r="AO111" i="8"/>
  <c r="AO107" i="8"/>
  <c r="AO103" i="8"/>
  <c r="AO99" i="8"/>
  <c r="AO95" i="8"/>
  <c r="AO91" i="8"/>
  <c r="AO87" i="8"/>
  <c r="AO83" i="8"/>
  <c r="AO79" i="8"/>
  <c r="AO75" i="8"/>
  <c r="AO71" i="8"/>
  <c r="AO67" i="8"/>
  <c r="AO63" i="8"/>
  <c r="AO59" i="8"/>
  <c r="AO55" i="8"/>
  <c r="AO51" i="8"/>
  <c r="AO47" i="8"/>
  <c r="AO43" i="8"/>
  <c r="AO39" i="8"/>
  <c r="AO35" i="8"/>
  <c r="AO31" i="8"/>
  <c r="AO27" i="8"/>
  <c r="AO23" i="8"/>
  <c r="AO19" i="8"/>
  <c r="AO15" i="8"/>
  <c r="AO11" i="8"/>
  <c r="AO7" i="8"/>
  <c r="AP199" i="8"/>
  <c r="AP195" i="8"/>
  <c r="AP191" i="8"/>
  <c r="AP187" i="8"/>
  <c r="AP183" i="8"/>
  <c r="AP179" i="8"/>
  <c r="AP175" i="8"/>
  <c r="AP171" i="8"/>
  <c r="AP167" i="8"/>
  <c r="AP163" i="8"/>
  <c r="AP159" i="8"/>
  <c r="AP155" i="8"/>
  <c r="AP151" i="8"/>
  <c r="AP147" i="8"/>
  <c r="AP143" i="8"/>
  <c r="AP139" i="8"/>
  <c r="AP135" i="8"/>
  <c r="AP131" i="8"/>
  <c r="AP127" i="8"/>
  <c r="AP123" i="8"/>
  <c r="AP119" i="8"/>
  <c r="AP115" i="8"/>
  <c r="AP111" i="8"/>
  <c r="AP107" i="8"/>
  <c r="AP103" i="8"/>
  <c r="AP99" i="8"/>
  <c r="AP95" i="8"/>
  <c r="AP91" i="8"/>
  <c r="AP87" i="8"/>
  <c r="AP83" i="8"/>
  <c r="AP79" i="8"/>
  <c r="AP75" i="8"/>
  <c r="AP71" i="8"/>
  <c r="AP67" i="8"/>
  <c r="AP63" i="8"/>
  <c r="AP59" i="8"/>
  <c r="AP55" i="8"/>
  <c r="AP51" i="8"/>
  <c r="AP47" i="8"/>
  <c r="AP43" i="8"/>
  <c r="AP39" i="8"/>
  <c r="AP35" i="8"/>
  <c r="AP31" i="8"/>
  <c r="AP27" i="8"/>
  <c r="AP23" i="8"/>
  <c r="AP19" i="8"/>
  <c r="AP15" i="8"/>
  <c r="AP11" i="8"/>
  <c r="AP7" i="8"/>
  <c r="AQ199" i="8"/>
  <c r="AQ195" i="8"/>
  <c r="AQ191" i="8"/>
  <c r="AQ187" i="8"/>
  <c r="AQ183" i="8"/>
  <c r="AQ179" i="8"/>
  <c r="AQ175" i="8"/>
  <c r="AQ171" i="8"/>
  <c r="AQ167" i="8"/>
  <c r="AQ163" i="8"/>
  <c r="AQ159" i="8"/>
  <c r="AQ155" i="8"/>
  <c r="AQ151" i="8"/>
  <c r="AQ147" i="8"/>
  <c r="AQ143" i="8"/>
  <c r="AQ139" i="8"/>
  <c r="AQ135" i="8"/>
  <c r="AQ131" i="8"/>
  <c r="AQ127" i="8"/>
  <c r="AQ123" i="8"/>
  <c r="AQ119" i="8"/>
  <c r="AQ115" i="8"/>
  <c r="AQ111" i="8"/>
  <c r="AQ107" i="8"/>
  <c r="AQ103" i="8"/>
  <c r="AQ99" i="8"/>
  <c r="AQ95" i="8"/>
  <c r="AQ91" i="8"/>
  <c r="AQ87" i="8"/>
  <c r="AQ83" i="8"/>
  <c r="AQ79" i="8"/>
  <c r="AQ75" i="8"/>
  <c r="AQ71" i="8"/>
  <c r="AQ67" i="8"/>
  <c r="AQ63" i="8"/>
  <c r="AQ59" i="8"/>
  <c r="AQ55" i="8"/>
  <c r="AQ51" i="8"/>
  <c r="AQ47" i="8"/>
  <c r="AQ43" i="8"/>
  <c r="AQ39" i="8"/>
  <c r="AQ35" i="8"/>
  <c r="AQ31" i="8"/>
  <c r="AQ27" i="8"/>
  <c r="AQ23" i="8"/>
  <c r="AQ19" i="8"/>
  <c r="AQ15" i="8"/>
  <c r="AQ11" i="8"/>
  <c r="AQ7" i="8"/>
  <c r="AR199" i="8"/>
  <c r="AR195" i="8"/>
  <c r="AR191" i="8"/>
  <c r="AR187" i="8"/>
  <c r="AR183" i="8"/>
  <c r="AR179" i="8"/>
  <c r="AR175" i="8"/>
  <c r="AR171" i="8"/>
  <c r="AR167" i="8"/>
  <c r="AR163" i="8"/>
  <c r="AZ199" i="9"/>
  <c r="AV199" i="9"/>
  <c r="AU199" i="9"/>
  <c r="AN199" i="9"/>
  <c r="BE199" i="9"/>
  <c r="BD199" i="9"/>
  <c r="AW199" i="9"/>
  <c r="AS199" i="9"/>
  <c r="AR199" i="9"/>
  <c r="BF199" i="9"/>
  <c r="BB199" i="9"/>
  <c r="BA199" i="9"/>
  <c r="AT199" i="9"/>
  <c r="AP199" i="9"/>
  <c r="AO199" i="9"/>
  <c r="AZ195" i="9"/>
  <c r="AV195" i="9"/>
  <c r="AU195" i="9"/>
  <c r="AN195" i="9"/>
  <c r="BE195" i="9"/>
  <c r="BD195" i="9"/>
  <c r="AW195" i="9"/>
  <c r="AS195" i="9"/>
  <c r="AR195" i="9"/>
  <c r="BF195" i="9"/>
  <c r="BB195" i="9"/>
  <c r="BA195" i="9"/>
  <c r="AT195" i="9"/>
  <c r="AP195" i="9"/>
  <c r="AO195" i="9"/>
  <c r="AZ191" i="9"/>
  <c r="AV191" i="9"/>
  <c r="AU191" i="9"/>
  <c r="AN191" i="9"/>
  <c r="BE191" i="9"/>
  <c r="BD191" i="9"/>
  <c r="AW191" i="9"/>
  <c r="AS191" i="9"/>
  <c r="AR191" i="9"/>
  <c r="BF191" i="9"/>
  <c r="BB191" i="9"/>
  <c r="BA191" i="9"/>
  <c r="AT191" i="9"/>
  <c r="AP191" i="9"/>
  <c r="AO191" i="9"/>
  <c r="AZ187" i="9"/>
  <c r="AV187" i="9"/>
  <c r="AU187" i="9"/>
  <c r="AN187" i="9"/>
  <c r="BE187" i="9"/>
  <c r="BD187" i="9"/>
  <c r="AW187" i="9"/>
  <c r="AS187" i="9"/>
  <c r="AR187" i="9"/>
  <c r="BF187" i="9"/>
  <c r="BB187" i="9"/>
  <c r="BA187" i="9"/>
  <c r="AT187" i="9"/>
  <c r="AP187" i="9"/>
  <c r="AO187" i="9"/>
  <c r="AZ183" i="9"/>
  <c r="AV183" i="9"/>
  <c r="AU183" i="9"/>
  <c r="AN183" i="9"/>
  <c r="BE183" i="9"/>
  <c r="BD183" i="9"/>
  <c r="AW183" i="9"/>
  <c r="AS183" i="9"/>
  <c r="AR183" i="9"/>
  <c r="BF183" i="9"/>
  <c r="BB183" i="9"/>
  <c r="BA183" i="9"/>
  <c r="AT183" i="9"/>
  <c r="AP183" i="9"/>
  <c r="AO183" i="9"/>
  <c r="AZ179" i="9"/>
  <c r="AV179" i="9"/>
  <c r="AU179" i="9"/>
  <c r="AN179" i="9"/>
  <c r="BE179" i="9"/>
  <c r="BD179" i="9"/>
  <c r="AW179" i="9"/>
  <c r="AS179" i="9"/>
  <c r="AR179" i="9"/>
  <c r="BF179" i="9"/>
  <c r="BB179" i="9"/>
  <c r="BA179" i="9"/>
  <c r="AT179" i="9"/>
  <c r="AP179" i="9"/>
  <c r="AO179" i="9"/>
  <c r="AZ175" i="9"/>
  <c r="AV175" i="9"/>
  <c r="AU175" i="9"/>
  <c r="AN175" i="9"/>
  <c r="BE175" i="9"/>
  <c r="BD175" i="9"/>
  <c r="AW175" i="9"/>
  <c r="AS175" i="9"/>
  <c r="AR175" i="9"/>
  <c r="AK175" i="9"/>
  <c r="BF175" i="9"/>
  <c r="BB175" i="9"/>
  <c r="BA175" i="9"/>
  <c r="AT175" i="9"/>
  <c r="AP175" i="9"/>
  <c r="AO175" i="9"/>
  <c r="AZ171" i="9"/>
  <c r="AV171" i="9"/>
  <c r="AU171" i="9"/>
  <c r="AN171" i="9"/>
  <c r="BE171" i="9"/>
  <c r="BD171" i="9"/>
  <c r="AW171" i="9"/>
  <c r="AS171" i="9"/>
  <c r="AR171" i="9"/>
  <c r="AK171" i="9"/>
  <c r="BF171" i="9"/>
  <c r="BB171" i="9"/>
  <c r="BA171" i="9"/>
  <c r="AT171" i="9"/>
  <c r="AP171" i="9"/>
  <c r="AO171" i="9"/>
  <c r="AZ167" i="9"/>
  <c r="AV167" i="9"/>
  <c r="AU167" i="9"/>
  <c r="AN167" i="9"/>
  <c r="BE167" i="9"/>
  <c r="BD167" i="9"/>
  <c r="AW167" i="9"/>
  <c r="AS167" i="9"/>
  <c r="AR167" i="9"/>
  <c r="AK167" i="9"/>
  <c r="BF167" i="9"/>
  <c r="BB167" i="9"/>
  <c r="BA167" i="9"/>
  <c r="AT167" i="9"/>
  <c r="AP167" i="9"/>
  <c r="AO167" i="9"/>
  <c r="AZ163" i="9"/>
  <c r="AV163" i="9"/>
  <c r="AU163" i="9"/>
  <c r="AN163" i="9"/>
  <c r="BE163" i="9"/>
  <c r="BD163" i="9"/>
  <c r="AW163" i="9"/>
  <c r="AS163" i="9"/>
  <c r="AR163" i="9"/>
  <c r="AK163" i="9"/>
  <c r="BF163" i="9"/>
  <c r="BB163" i="9"/>
  <c r="BA163" i="9"/>
  <c r="AT163" i="9"/>
  <c r="AP163" i="9"/>
  <c r="AO163" i="9"/>
  <c r="AZ159" i="9"/>
  <c r="AV159" i="9"/>
  <c r="AU159" i="9"/>
  <c r="AN159" i="9"/>
  <c r="BE159" i="9"/>
  <c r="BD159" i="9"/>
  <c r="AW159" i="9"/>
  <c r="AS159" i="9"/>
  <c r="AR159" i="9"/>
  <c r="AK159" i="9"/>
  <c r="BF159" i="9"/>
  <c r="BB159" i="9"/>
  <c r="BA159" i="9"/>
  <c r="AT159" i="9"/>
  <c r="AP159" i="9"/>
  <c r="AO159" i="9"/>
  <c r="AZ155" i="9"/>
  <c r="AV155" i="9"/>
  <c r="AU155" i="9"/>
  <c r="AN155" i="9"/>
  <c r="BE155" i="9"/>
  <c r="BD155" i="9"/>
  <c r="AW155" i="9"/>
  <c r="AS155" i="9"/>
  <c r="AR155" i="9"/>
  <c r="AK155" i="9"/>
  <c r="BF155" i="9"/>
  <c r="BB155" i="9"/>
  <c r="BA155" i="9"/>
  <c r="AT155" i="9"/>
  <c r="AP155" i="9"/>
  <c r="AO155" i="9"/>
  <c r="AZ151" i="9"/>
  <c r="AV151" i="9"/>
  <c r="AU151" i="9"/>
  <c r="AN151" i="9"/>
  <c r="BE151" i="9"/>
  <c r="BD151" i="9"/>
  <c r="AW151" i="9"/>
  <c r="AS151" i="9"/>
  <c r="AR151" i="9"/>
  <c r="AK151" i="9"/>
  <c r="BF151" i="9"/>
  <c r="BB151" i="9"/>
  <c r="BA151" i="9"/>
  <c r="AT151" i="9"/>
  <c r="AP151" i="9"/>
  <c r="AO151" i="9"/>
  <c r="AZ147" i="9"/>
  <c r="AV147" i="9"/>
  <c r="AU147" i="9"/>
  <c r="AN147" i="9"/>
  <c r="BE147" i="9"/>
  <c r="BD147" i="9"/>
  <c r="AW147" i="9"/>
  <c r="AS147" i="9"/>
  <c r="AR147" i="9"/>
  <c r="AK147" i="9"/>
  <c r="BF147" i="9"/>
  <c r="BB147" i="9"/>
  <c r="BA147" i="9"/>
  <c r="AT147" i="9"/>
  <c r="AP147" i="9"/>
  <c r="AO147" i="9"/>
  <c r="AZ143" i="9"/>
  <c r="AV143" i="9"/>
  <c r="AU143" i="9"/>
  <c r="AN143" i="9"/>
  <c r="BE143" i="9"/>
  <c r="BD143" i="9"/>
  <c r="AW143" i="9"/>
  <c r="AS143" i="9"/>
  <c r="AR143" i="9"/>
  <c r="AK143" i="9"/>
  <c r="BF143" i="9"/>
  <c r="BB143" i="9"/>
  <c r="BA143" i="9"/>
  <c r="AT143" i="9"/>
  <c r="AP143" i="9"/>
  <c r="AO143" i="9"/>
  <c r="AZ139" i="9"/>
  <c r="AV139" i="9"/>
  <c r="AU139" i="9"/>
  <c r="AN139" i="9"/>
  <c r="BE139" i="9"/>
  <c r="BD139" i="9"/>
  <c r="AW139" i="9"/>
  <c r="AS139" i="9"/>
  <c r="AR139" i="9"/>
  <c r="AK139" i="9"/>
  <c r="BF139" i="9"/>
  <c r="BB139" i="9"/>
  <c r="BA139" i="9"/>
  <c r="AT139" i="9"/>
  <c r="AP139" i="9"/>
  <c r="AO139" i="9"/>
  <c r="AZ135" i="9"/>
  <c r="AV135" i="9"/>
  <c r="AU135" i="9"/>
  <c r="AN135" i="9"/>
  <c r="BE135" i="9"/>
  <c r="BD135" i="9"/>
  <c r="AW135" i="9"/>
  <c r="AS135" i="9"/>
  <c r="AR135" i="9"/>
  <c r="AK135" i="9"/>
  <c r="BF135" i="9"/>
  <c r="BB135" i="9"/>
  <c r="BA135" i="9"/>
  <c r="AT135" i="9"/>
  <c r="AP135" i="9"/>
  <c r="AO135" i="9"/>
  <c r="AZ131" i="9"/>
  <c r="AV131" i="9"/>
  <c r="AU131" i="9"/>
  <c r="AN131" i="9"/>
  <c r="BE131" i="9"/>
  <c r="BD131" i="9"/>
  <c r="AW131" i="9"/>
  <c r="AS131" i="9"/>
  <c r="AR131" i="9"/>
  <c r="AK131" i="9"/>
  <c r="BF131" i="9"/>
  <c r="BB131" i="9"/>
  <c r="BA131" i="9"/>
  <c r="AT131" i="9"/>
  <c r="AP131" i="9"/>
  <c r="AO131" i="9"/>
  <c r="AZ127" i="9"/>
  <c r="AV127" i="9"/>
  <c r="AU127" i="9"/>
  <c r="AN127" i="9"/>
  <c r="BE127" i="9"/>
  <c r="BD127" i="9"/>
  <c r="AW127" i="9"/>
  <c r="AS127" i="9"/>
  <c r="AR127" i="9"/>
  <c r="AK127" i="9"/>
  <c r="BF127" i="9"/>
  <c r="BB127" i="9"/>
  <c r="BA127" i="9"/>
  <c r="AT127" i="9"/>
  <c r="AP127" i="9"/>
  <c r="AO127" i="9"/>
  <c r="AZ123" i="9"/>
  <c r="AV123" i="9"/>
  <c r="AU123" i="9"/>
  <c r="AN123" i="9"/>
  <c r="BE123" i="9"/>
  <c r="BD123" i="9"/>
  <c r="AW123" i="9"/>
  <c r="AS123" i="9"/>
  <c r="AR123" i="9"/>
  <c r="AK123" i="9"/>
  <c r="BF123" i="9"/>
  <c r="BB123" i="9"/>
  <c r="BA123" i="9"/>
  <c r="AT123" i="9"/>
  <c r="AP123" i="9"/>
  <c r="AO123" i="9"/>
  <c r="AZ119" i="9"/>
  <c r="AV119" i="9"/>
  <c r="AU119" i="9"/>
  <c r="AN119" i="9"/>
  <c r="BE119" i="9"/>
  <c r="BD119" i="9"/>
  <c r="AW119" i="9"/>
  <c r="AS119" i="9"/>
  <c r="AR119" i="9"/>
  <c r="AK119" i="9"/>
  <c r="BF119" i="9"/>
  <c r="BB119" i="9"/>
  <c r="BA119" i="9"/>
  <c r="AT119" i="9"/>
  <c r="AP119" i="9"/>
  <c r="AO119" i="9"/>
  <c r="AZ115" i="9"/>
  <c r="AV115" i="9"/>
  <c r="AU115" i="9"/>
  <c r="AN115" i="9"/>
  <c r="BE115" i="9"/>
  <c r="BD115" i="9"/>
  <c r="AW115" i="9"/>
  <c r="AS115" i="9"/>
  <c r="AR115" i="9"/>
  <c r="AK115" i="9"/>
  <c r="BF115" i="9"/>
  <c r="BB115" i="9"/>
  <c r="BA115" i="9"/>
  <c r="AT115" i="9"/>
  <c r="AP115" i="9"/>
  <c r="AO115" i="9"/>
  <c r="AZ111" i="9"/>
  <c r="AV111" i="9"/>
  <c r="AU111" i="9"/>
  <c r="AN111" i="9"/>
  <c r="BE111" i="9"/>
  <c r="BD111" i="9"/>
  <c r="AW111" i="9"/>
  <c r="AS111" i="9"/>
  <c r="AR111" i="9"/>
  <c r="AK111" i="9"/>
  <c r="BF111" i="9"/>
  <c r="BB111" i="9"/>
  <c r="BA111" i="9"/>
  <c r="AT111" i="9"/>
  <c r="AP111" i="9"/>
  <c r="AO111" i="9"/>
  <c r="AZ107" i="9"/>
  <c r="AV107" i="9"/>
  <c r="AU107" i="9"/>
  <c r="AN107" i="9"/>
  <c r="BE107" i="9"/>
  <c r="BD107" i="9"/>
  <c r="AW107" i="9"/>
  <c r="AS107" i="9"/>
  <c r="AR107" i="9"/>
  <c r="AK107" i="9"/>
  <c r="BF107" i="9"/>
  <c r="BB107" i="9"/>
  <c r="BA107" i="9"/>
  <c r="AT107" i="9"/>
  <c r="AP107" i="9"/>
  <c r="AO107" i="9"/>
  <c r="AZ103" i="9"/>
  <c r="AV103" i="9"/>
  <c r="AU103" i="9"/>
  <c r="AN103" i="9"/>
  <c r="BE103" i="9"/>
  <c r="BD103" i="9"/>
  <c r="AW103" i="9"/>
  <c r="AS103" i="9"/>
  <c r="AR103" i="9"/>
  <c r="AK103" i="9"/>
  <c r="BF103" i="9"/>
  <c r="BB103" i="9"/>
  <c r="BA103" i="9"/>
  <c r="AT103" i="9"/>
  <c r="AP103" i="9"/>
  <c r="AO103" i="9"/>
  <c r="AZ99" i="9"/>
  <c r="AV99" i="9"/>
  <c r="AU99" i="9"/>
  <c r="AN99" i="9"/>
  <c r="BE99" i="9"/>
  <c r="BD99" i="9"/>
  <c r="AW99" i="9"/>
  <c r="AS99" i="9"/>
  <c r="AR99" i="9"/>
  <c r="AK99" i="9"/>
  <c r="BF99" i="9"/>
  <c r="BB99" i="9"/>
  <c r="BA99" i="9"/>
  <c r="AT99" i="9"/>
  <c r="AP99" i="9"/>
  <c r="AO99" i="9"/>
  <c r="AZ95" i="9"/>
  <c r="AV95" i="9"/>
  <c r="AU95" i="9"/>
  <c r="AN95" i="9"/>
  <c r="BE95" i="9"/>
  <c r="BD95" i="9"/>
  <c r="AW95" i="9"/>
  <c r="AS95" i="9"/>
  <c r="AR95" i="9"/>
  <c r="AK95" i="9"/>
  <c r="BF95" i="9"/>
  <c r="BB95" i="9"/>
  <c r="BA95" i="9"/>
  <c r="AT95" i="9"/>
  <c r="AP95" i="9"/>
  <c r="AO95" i="9"/>
  <c r="AZ91" i="9"/>
  <c r="AV91" i="9"/>
  <c r="AU91" i="9"/>
  <c r="AN91" i="9"/>
  <c r="BE91" i="9"/>
  <c r="BD91" i="9"/>
  <c r="AW91" i="9"/>
  <c r="AS91" i="9"/>
  <c r="AR91" i="9"/>
  <c r="AK91" i="9"/>
  <c r="BF91" i="9"/>
  <c r="BB91" i="9"/>
  <c r="BA91" i="9"/>
  <c r="AT91" i="9"/>
  <c r="AP91" i="9"/>
  <c r="AO91" i="9"/>
  <c r="AZ87" i="9"/>
  <c r="AV87" i="9"/>
  <c r="AU87" i="9"/>
  <c r="AN87" i="9"/>
  <c r="BE87" i="9"/>
  <c r="BD87" i="9"/>
  <c r="AW87" i="9"/>
  <c r="AS87" i="9"/>
  <c r="AR87" i="9"/>
  <c r="AK87" i="9"/>
  <c r="BF87" i="9"/>
  <c r="BB87" i="9"/>
  <c r="BA87" i="9"/>
  <c r="AT87" i="9"/>
  <c r="AP87" i="9"/>
  <c r="AO87" i="9"/>
  <c r="AZ83" i="9"/>
  <c r="AV83" i="9"/>
  <c r="AU83" i="9"/>
  <c r="AN83" i="9"/>
  <c r="BE83" i="9"/>
  <c r="BD83" i="9"/>
  <c r="AW83" i="9"/>
  <c r="AS83" i="9"/>
  <c r="AR83" i="9"/>
  <c r="AK83" i="9"/>
  <c r="BF83" i="9"/>
  <c r="BB83" i="9"/>
  <c r="BA83" i="9"/>
  <c r="AT83" i="9"/>
  <c r="AP83" i="9"/>
  <c r="AO83" i="9"/>
  <c r="AZ79" i="9"/>
  <c r="AV79" i="9"/>
  <c r="AU79" i="9"/>
  <c r="AN79" i="9"/>
  <c r="BE79" i="9"/>
  <c r="BD79" i="9"/>
  <c r="AW79" i="9"/>
  <c r="AS79" i="9"/>
  <c r="AR79" i="9"/>
  <c r="AK79" i="9"/>
  <c r="BF79" i="9"/>
  <c r="BB79" i="9"/>
  <c r="BA79" i="9"/>
  <c r="AT79" i="9"/>
  <c r="AP79" i="9"/>
  <c r="AO79" i="9"/>
  <c r="AZ75" i="9"/>
  <c r="AV75" i="9"/>
  <c r="AU75" i="9"/>
  <c r="AN75" i="9"/>
  <c r="BE75" i="9"/>
  <c r="BD75" i="9"/>
  <c r="AW75" i="9"/>
  <c r="AS75" i="9"/>
  <c r="AR75" i="9"/>
  <c r="AK75" i="9"/>
  <c r="BF75" i="9"/>
  <c r="BB75" i="9"/>
  <c r="BA75" i="9"/>
  <c r="AT75" i="9"/>
  <c r="AP75" i="9"/>
  <c r="AO75" i="9"/>
  <c r="AZ71" i="9"/>
  <c r="AV71" i="9"/>
  <c r="AU71" i="9"/>
  <c r="AN71" i="9"/>
  <c r="BE71" i="9"/>
  <c r="BD71" i="9"/>
  <c r="AW71" i="9"/>
  <c r="AS71" i="9"/>
  <c r="AR71" i="9"/>
  <c r="AK71" i="9"/>
  <c r="BF71" i="9"/>
  <c r="BB71" i="9"/>
  <c r="BA71" i="9"/>
  <c r="AT71" i="9"/>
  <c r="AP71" i="9"/>
  <c r="AO71" i="9"/>
  <c r="AZ67" i="9"/>
  <c r="AV67" i="9"/>
  <c r="AU67" i="9"/>
  <c r="AN67" i="9"/>
  <c r="BE67" i="9"/>
  <c r="BD67" i="9"/>
  <c r="AW67" i="9"/>
  <c r="AS67" i="9"/>
  <c r="AR67" i="9"/>
  <c r="AK67" i="9"/>
  <c r="BF67" i="9"/>
  <c r="BB67" i="9"/>
  <c r="BA67" i="9"/>
  <c r="AT67" i="9"/>
  <c r="AP67" i="9"/>
  <c r="AO67" i="9"/>
  <c r="AZ63" i="9"/>
  <c r="AV63" i="9"/>
  <c r="AU63" i="9"/>
  <c r="AN63" i="9"/>
  <c r="BE63" i="9"/>
  <c r="BD63" i="9"/>
  <c r="AW63" i="9"/>
  <c r="AS63" i="9"/>
  <c r="AR63" i="9"/>
  <c r="AK63" i="9"/>
  <c r="BF63" i="9"/>
  <c r="BB63" i="9"/>
  <c r="BA63" i="9"/>
  <c r="AT63" i="9"/>
  <c r="AP63" i="9"/>
  <c r="AO63" i="9"/>
  <c r="AZ59" i="9"/>
  <c r="AV59" i="9"/>
  <c r="AU59" i="9"/>
  <c r="AN59" i="9"/>
  <c r="BE59" i="9"/>
  <c r="BD59" i="9"/>
  <c r="AW59" i="9"/>
  <c r="AS59" i="9"/>
  <c r="AR59" i="9"/>
  <c r="AK59" i="9"/>
  <c r="BF59" i="9"/>
  <c r="BB59" i="9"/>
  <c r="BA59" i="9"/>
  <c r="AT59" i="9"/>
  <c r="AP59" i="9"/>
  <c r="AO59" i="9"/>
  <c r="AZ55" i="9"/>
  <c r="AV55" i="9"/>
  <c r="AU55" i="9"/>
  <c r="AN55" i="9"/>
  <c r="BE55" i="9"/>
  <c r="BD55" i="9"/>
  <c r="AW55" i="9"/>
  <c r="AS55" i="9"/>
  <c r="AR55" i="9"/>
  <c r="AK55" i="9"/>
  <c r="BF55" i="9"/>
  <c r="BB55" i="9"/>
  <c r="BA55" i="9"/>
  <c r="AT55" i="9"/>
  <c r="AP55" i="9"/>
  <c r="AO55" i="9"/>
  <c r="AZ51" i="9"/>
  <c r="AV51" i="9"/>
  <c r="AU51" i="9"/>
  <c r="AN51" i="9"/>
  <c r="BE51" i="9"/>
  <c r="BD51" i="9"/>
  <c r="AW51" i="9"/>
  <c r="AS51" i="9"/>
  <c r="AR51" i="9"/>
  <c r="AK51" i="9"/>
  <c r="BF51" i="9"/>
  <c r="BB51" i="9"/>
  <c r="BA51" i="9"/>
  <c r="AT51" i="9"/>
  <c r="AP51" i="9"/>
  <c r="AO51" i="9"/>
  <c r="AZ47" i="9"/>
  <c r="AV47" i="9"/>
  <c r="AU47" i="9"/>
  <c r="AN47" i="9"/>
  <c r="BE47" i="9"/>
  <c r="BD47" i="9"/>
  <c r="AW47" i="9"/>
  <c r="AS47" i="9"/>
  <c r="AR47" i="9"/>
  <c r="AK47" i="9"/>
  <c r="BF47" i="9"/>
  <c r="BB47" i="9"/>
  <c r="BA47" i="9"/>
  <c r="AT47" i="9"/>
  <c r="AP47" i="9"/>
  <c r="AO47" i="9"/>
  <c r="AZ43" i="9"/>
  <c r="AV43" i="9"/>
  <c r="AU43" i="9"/>
  <c r="AN43" i="9"/>
  <c r="BE43" i="9"/>
  <c r="BD43" i="9"/>
  <c r="AW43" i="9"/>
  <c r="AS43" i="9"/>
  <c r="AR43" i="9"/>
  <c r="AK43" i="9"/>
  <c r="BF43" i="9"/>
  <c r="BB43" i="9"/>
  <c r="BA43" i="9"/>
  <c r="AT43" i="9"/>
  <c r="AP43" i="9"/>
  <c r="AO43" i="9"/>
  <c r="AZ39" i="9"/>
  <c r="AV39" i="9"/>
  <c r="AU39" i="9"/>
  <c r="AN39" i="9"/>
  <c r="BE39" i="9"/>
  <c r="BD39" i="9"/>
  <c r="AW39" i="9"/>
  <c r="AS39" i="9"/>
  <c r="AR39" i="9"/>
  <c r="AK39" i="9"/>
  <c r="BF39" i="9"/>
  <c r="BB39" i="9"/>
  <c r="BA39" i="9"/>
  <c r="AT39" i="9"/>
  <c r="AP39" i="9"/>
  <c r="AO39" i="9"/>
  <c r="AZ35" i="9"/>
  <c r="AV35" i="9"/>
  <c r="AU35" i="9"/>
  <c r="AN35" i="9"/>
  <c r="BE35" i="9"/>
  <c r="BD35" i="9"/>
  <c r="AW35" i="9"/>
  <c r="AS35" i="9"/>
  <c r="AR35" i="9"/>
  <c r="AK35" i="9"/>
  <c r="BF35" i="9"/>
  <c r="BB35" i="9"/>
  <c r="BA35" i="9"/>
  <c r="AT35" i="9"/>
  <c r="AP35" i="9"/>
  <c r="AO35" i="9"/>
  <c r="AZ31" i="9"/>
  <c r="AV31" i="9"/>
  <c r="AU31" i="9"/>
  <c r="AN31" i="9"/>
  <c r="BE31" i="9"/>
  <c r="BD31" i="9"/>
  <c r="AW31" i="9"/>
  <c r="AS31" i="9"/>
  <c r="AR31" i="9"/>
  <c r="AK31" i="9"/>
  <c r="BF31" i="9"/>
  <c r="BB31" i="9"/>
  <c r="BA31" i="9"/>
  <c r="AT31" i="9"/>
  <c r="AP31" i="9"/>
  <c r="AO31" i="9"/>
  <c r="AZ27" i="9"/>
  <c r="AV27" i="9"/>
  <c r="AU27" i="9"/>
  <c r="AN27" i="9"/>
  <c r="BE27" i="9"/>
  <c r="BD27" i="9"/>
  <c r="AW27" i="9"/>
  <c r="AS27" i="9"/>
  <c r="AR27" i="9"/>
  <c r="AK27" i="9"/>
  <c r="BF27" i="9"/>
  <c r="BB27" i="9"/>
  <c r="BA27" i="9"/>
  <c r="AT27" i="9"/>
  <c r="AP27" i="9"/>
  <c r="AO27" i="9"/>
  <c r="AY19" i="9"/>
  <c r="AX19" i="9"/>
  <c r="AM19" i="9"/>
  <c r="AV19" i="9"/>
  <c r="AU19" i="9"/>
  <c r="BE19" i="9"/>
  <c r="BD19" i="9"/>
  <c r="AS19" i="9"/>
  <c r="AR19" i="9"/>
  <c r="AY15" i="9"/>
  <c r="AX15" i="9"/>
  <c r="AM15" i="9"/>
  <c r="AV15" i="9"/>
  <c r="AU15" i="9"/>
  <c r="BE15" i="9"/>
  <c r="BD15" i="9"/>
  <c r="AS15" i="9"/>
  <c r="AR15" i="9"/>
  <c r="AY11" i="9"/>
  <c r="AX11" i="9"/>
  <c r="AM11" i="9"/>
  <c r="AV11" i="9"/>
  <c r="AU11" i="9"/>
  <c r="BE11" i="9"/>
  <c r="BD11" i="9"/>
  <c r="AS11" i="9"/>
  <c r="AR11" i="9"/>
  <c r="AY7" i="9"/>
  <c r="AX7" i="9"/>
  <c r="AM7" i="9"/>
  <c r="AV7" i="9"/>
  <c r="AU7" i="9"/>
  <c r="BE7" i="9"/>
  <c r="BD7" i="9"/>
  <c r="AS7" i="9"/>
  <c r="AR7" i="9"/>
  <c r="B200" i="9"/>
  <c r="B196" i="9"/>
  <c r="B192" i="9"/>
  <c r="B188" i="9"/>
  <c r="B184" i="9"/>
  <c r="B180" i="9"/>
  <c r="B176" i="9"/>
  <c r="B172" i="9"/>
  <c r="B168" i="9"/>
  <c r="B164" i="9"/>
  <c r="B160" i="9"/>
  <c r="B156" i="9"/>
  <c r="B152" i="9"/>
  <c r="B148" i="9"/>
  <c r="B144" i="9"/>
  <c r="B140" i="9"/>
  <c r="B136" i="9"/>
  <c r="B132" i="9"/>
  <c r="B128" i="9"/>
  <c r="B124" i="9"/>
  <c r="B120" i="9"/>
  <c r="B116" i="9"/>
  <c r="B112" i="9"/>
  <c r="B108" i="9"/>
  <c r="B104" i="9"/>
  <c r="B100" i="9"/>
  <c r="B96" i="9"/>
  <c r="B92" i="9"/>
  <c r="B88" i="9"/>
  <c r="B84" i="9"/>
  <c r="B80" i="9"/>
  <c r="B76" i="9"/>
  <c r="B72" i="9"/>
  <c r="B68" i="9"/>
  <c r="B64" i="9"/>
  <c r="B60" i="9"/>
  <c r="B56" i="9"/>
  <c r="B52" i="9"/>
  <c r="B48" i="9"/>
  <c r="B44" i="9"/>
  <c r="B40" i="9"/>
  <c r="B36" i="9"/>
  <c r="B32" i="9"/>
  <c r="B28" i="9"/>
  <c r="B24" i="9"/>
  <c r="B19" i="9"/>
  <c r="B15" i="9"/>
  <c r="B11" i="9"/>
  <c r="B7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19" i="9"/>
  <c r="C15" i="9"/>
  <c r="C11" i="9"/>
  <c r="C7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E4" i="9"/>
  <c r="E197" i="9"/>
  <c r="E193" i="9"/>
  <c r="E189" i="9"/>
  <c r="E185" i="9"/>
  <c r="E181" i="9"/>
  <c r="E177" i="9"/>
  <c r="E173" i="9"/>
  <c r="E169" i="9"/>
  <c r="E165" i="9"/>
  <c r="E161" i="9"/>
  <c r="E157" i="9"/>
  <c r="E153" i="9"/>
  <c r="E149" i="9"/>
  <c r="E145" i="9"/>
  <c r="E141" i="9"/>
  <c r="E137" i="9"/>
  <c r="E133" i="9"/>
  <c r="E129" i="9"/>
  <c r="E125" i="9"/>
  <c r="E121" i="9"/>
  <c r="E117" i="9"/>
  <c r="E113" i="9"/>
  <c r="E109" i="9"/>
  <c r="E105" i="9"/>
  <c r="E101" i="9"/>
  <c r="E97" i="9"/>
  <c r="E93" i="9"/>
  <c r="E89" i="9"/>
  <c r="E85" i="9"/>
  <c r="E81" i="9"/>
  <c r="E77" i="9"/>
  <c r="E73" i="9"/>
  <c r="E69" i="9"/>
  <c r="E65" i="9"/>
  <c r="E61" i="9"/>
  <c r="E57" i="9"/>
  <c r="E53" i="9"/>
  <c r="E49" i="9"/>
  <c r="E45" i="9"/>
  <c r="E41" i="9"/>
  <c r="E37" i="9"/>
  <c r="E33" i="9"/>
  <c r="E29" i="9"/>
  <c r="E25" i="9"/>
  <c r="E20" i="9"/>
  <c r="E16" i="9"/>
  <c r="E12" i="9"/>
  <c r="E8" i="9"/>
  <c r="F4" i="9"/>
  <c r="F197" i="9"/>
  <c r="F193" i="9"/>
  <c r="F189" i="9"/>
  <c r="F185" i="9"/>
  <c r="F181" i="9"/>
  <c r="F177" i="9"/>
  <c r="F173" i="9"/>
  <c r="F169" i="9"/>
  <c r="F165" i="9"/>
  <c r="F161" i="9"/>
  <c r="F157" i="9"/>
  <c r="F153" i="9"/>
  <c r="F149" i="9"/>
  <c r="F145" i="9"/>
  <c r="F141" i="9"/>
  <c r="F137" i="9"/>
  <c r="F133" i="9"/>
  <c r="F129" i="9"/>
  <c r="F125" i="9"/>
  <c r="F121" i="9"/>
  <c r="F117" i="9"/>
  <c r="F113" i="9"/>
  <c r="F109" i="9"/>
  <c r="F105" i="9"/>
  <c r="F101" i="9"/>
  <c r="F97" i="9"/>
  <c r="F93" i="9"/>
  <c r="F89" i="9"/>
  <c r="F85" i="9"/>
  <c r="F81" i="9"/>
  <c r="F77" i="9"/>
  <c r="F73" i="9"/>
  <c r="F69" i="9"/>
  <c r="F65" i="9"/>
  <c r="F61" i="9"/>
  <c r="F57" i="9"/>
  <c r="F53" i="9"/>
  <c r="F49" i="9"/>
  <c r="F45" i="9"/>
  <c r="F41" i="9"/>
  <c r="F37" i="9"/>
  <c r="F33" i="9"/>
  <c r="F29" i="9"/>
  <c r="F25" i="9"/>
  <c r="F20" i="9"/>
  <c r="F16" i="9"/>
  <c r="F12" i="9"/>
  <c r="F8" i="9"/>
  <c r="G200" i="9"/>
  <c r="G196" i="9"/>
  <c r="G192" i="9"/>
  <c r="G188" i="9"/>
  <c r="G184" i="9"/>
  <c r="G180" i="9"/>
  <c r="G176" i="9"/>
  <c r="G172" i="9"/>
  <c r="G168" i="9"/>
  <c r="G164" i="9"/>
  <c r="G160" i="9"/>
  <c r="G156" i="9"/>
  <c r="G152" i="9"/>
  <c r="G148" i="9"/>
  <c r="G144" i="9"/>
  <c r="G140" i="9"/>
  <c r="G136" i="9"/>
  <c r="G132" i="9"/>
  <c r="G128" i="9"/>
  <c r="G124" i="9"/>
  <c r="G120" i="9"/>
  <c r="G116" i="9"/>
  <c r="G112" i="9"/>
  <c r="G108" i="9"/>
  <c r="G104" i="9"/>
  <c r="G100" i="9"/>
  <c r="G96" i="9"/>
  <c r="G92" i="9"/>
  <c r="G88" i="9"/>
  <c r="G84" i="9"/>
  <c r="G80" i="9"/>
  <c r="G76" i="9"/>
  <c r="G72" i="9"/>
  <c r="G68" i="9"/>
  <c r="G64" i="9"/>
  <c r="G60" i="9"/>
  <c r="G56" i="9"/>
  <c r="G52" i="9"/>
  <c r="G48" i="9"/>
  <c r="G44" i="9"/>
  <c r="G40" i="9"/>
  <c r="G36" i="9"/>
  <c r="G32" i="9"/>
  <c r="G28" i="9"/>
  <c r="G24" i="9"/>
  <c r="H198" i="9"/>
  <c r="H194" i="9"/>
  <c r="H190" i="9"/>
  <c r="H186" i="9"/>
  <c r="H182" i="9"/>
  <c r="H178" i="9"/>
  <c r="H174" i="9"/>
  <c r="H170" i="9"/>
  <c r="H166" i="9"/>
  <c r="H162" i="9"/>
  <c r="H158" i="9"/>
  <c r="H154" i="9"/>
  <c r="H150" i="9"/>
  <c r="H146" i="9"/>
  <c r="H142" i="9"/>
  <c r="H138" i="9"/>
  <c r="H134" i="9"/>
  <c r="H130" i="9"/>
  <c r="H126" i="9"/>
  <c r="H122" i="9"/>
  <c r="H118" i="9"/>
  <c r="H114" i="9"/>
  <c r="H110" i="9"/>
  <c r="H106" i="9"/>
  <c r="H102" i="9"/>
  <c r="H98" i="9"/>
  <c r="H94" i="9"/>
  <c r="H90" i="9"/>
  <c r="H86" i="9"/>
  <c r="H82" i="9"/>
  <c r="H78" i="9"/>
  <c r="H74" i="9"/>
  <c r="H70" i="9"/>
  <c r="H66" i="9"/>
  <c r="H62" i="9"/>
  <c r="H58" i="9"/>
  <c r="H54" i="9"/>
  <c r="H50" i="9"/>
  <c r="H46" i="9"/>
  <c r="H42" i="9"/>
  <c r="H38" i="9"/>
  <c r="H34" i="9"/>
  <c r="H30" i="9"/>
  <c r="H26" i="9"/>
  <c r="H21" i="9"/>
  <c r="H17" i="9"/>
  <c r="H13" i="9"/>
  <c r="H9" i="9"/>
  <c r="H5" i="9"/>
  <c r="I198" i="9"/>
  <c r="I194" i="9"/>
  <c r="I190" i="9"/>
  <c r="I186" i="9"/>
  <c r="I182" i="9"/>
  <c r="I178" i="9"/>
  <c r="I174" i="9"/>
  <c r="I170" i="9"/>
  <c r="I166" i="9"/>
  <c r="I162" i="9"/>
  <c r="I158" i="9"/>
  <c r="I154" i="9"/>
  <c r="I150" i="9"/>
  <c r="I146" i="9"/>
  <c r="I142" i="9"/>
  <c r="I138" i="9"/>
  <c r="I134" i="9"/>
  <c r="I130" i="9"/>
  <c r="I126" i="9"/>
  <c r="I122" i="9"/>
  <c r="I118" i="9"/>
  <c r="I114" i="9"/>
  <c r="I110" i="9"/>
  <c r="I106" i="9"/>
  <c r="I102" i="9"/>
  <c r="I98" i="9"/>
  <c r="I94" i="9"/>
  <c r="I90" i="9"/>
  <c r="I86" i="9"/>
  <c r="I82" i="9"/>
  <c r="I78" i="9"/>
  <c r="I74" i="9"/>
  <c r="I70" i="9"/>
  <c r="I66" i="9"/>
  <c r="I62" i="9"/>
  <c r="I58" i="9"/>
  <c r="I54" i="9"/>
  <c r="I50" i="9"/>
  <c r="I46" i="9"/>
  <c r="I42" i="9"/>
  <c r="I38" i="9"/>
  <c r="I34" i="9"/>
  <c r="I30" i="9"/>
  <c r="I26" i="9"/>
  <c r="I21" i="9"/>
  <c r="I17" i="9"/>
  <c r="I13" i="9"/>
  <c r="I9" i="9"/>
  <c r="I5" i="9"/>
  <c r="J197" i="9"/>
  <c r="J193" i="9"/>
  <c r="J189" i="9"/>
  <c r="J185" i="9"/>
  <c r="J181" i="9"/>
  <c r="J177" i="9"/>
  <c r="J173" i="9"/>
  <c r="J169" i="9"/>
  <c r="J165" i="9"/>
  <c r="J161" i="9"/>
  <c r="J157" i="9"/>
  <c r="J153" i="9"/>
  <c r="J149" i="9"/>
  <c r="J145" i="9"/>
  <c r="J141" i="9"/>
  <c r="J137" i="9"/>
  <c r="J133" i="9"/>
  <c r="J129" i="9"/>
  <c r="J125" i="9"/>
  <c r="J121" i="9"/>
  <c r="J117" i="9"/>
  <c r="J113" i="9"/>
  <c r="J109" i="9"/>
  <c r="J105" i="9"/>
  <c r="J101" i="9"/>
  <c r="J97" i="9"/>
  <c r="J93" i="9"/>
  <c r="J89" i="9"/>
  <c r="J85" i="9"/>
  <c r="J81" i="9"/>
  <c r="J77" i="9"/>
  <c r="J73" i="9"/>
  <c r="J69" i="9"/>
  <c r="J65" i="9"/>
  <c r="J61" i="9"/>
  <c r="J57" i="9"/>
  <c r="J53" i="9"/>
  <c r="J49" i="9"/>
  <c r="J45" i="9"/>
  <c r="J41" i="9"/>
  <c r="J37" i="9"/>
  <c r="J33" i="9"/>
  <c r="J29" i="9"/>
  <c r="J25" i="9"/>
  <c r="K199" i="9"/>
  <c r="K195" i="9"/>
  <c r="K191" i="9"/>
  <c r="K187" i="9"/>
  <c r="K183" i="9"/>
  <c r="K179" i="9"/>
  <c r="K175" i="9"/>
  <c r="K171" i="9"/>
  <c r="K167" i="9"/>
  <c r="K163" i="9"/>
  <c r="K159" i="9"/>
  <c r="K155" i="9"/>
  <c r="K151" i="9"/>
  <c r="K147" i="9"/>
  <c r="K143" i="9"/>
  <c r="K139" i="9"/>
  <c r="K135" i="9"/>
  <c r="K131" i="9"/>
  <c r="K127" i="9"/>
  <c r="K123" i="9"/>
  <c r="K119" i="9"/>
  <c r="K115" i="9"/>
  <c r="K111" i="9"/>
  <c r="K107" i="9"/>
  <c r="K103" i="9"/>
  <c r="K99" i="9"/>
  <c r="K95" i="9"/>
  <c r="K91" i="9"/>
  <c r="K87" i="9"/>
  <c r="K83" i="9"/>
  <c r="K79" i="9"/>
  <c r="K75" i="9"/>
  <c r="K71" i="9"/>
  <c r="K67" i="9"/>
  <c r="K63" i="9"/>
  <c r="K59" i="9"/>
  <c r="K55" i="9"/>
  <c r="K51" i="9"/>
  <c r="K47" i="9"/>
  <c r="K43" i="9"/>
  <c r="K39" i="9"/>
  <c r="K35" i="9"/>
  <c r="K31" i="9"/>
  <c r="K27" i="9"/>
  <c r="K22" i="9"/>
  <c r="K18" i="9"/>
  <c r="K14" i="9"/>
  <c r="K10" i="9"/>
  <c r="K6" i="9"/>
  <c r="L199" i="9"/>
  <c r="L195" i="9"/>
  <c r="L191" i="9"/>
  <c r="L187" i="9"/>
  <c r="L183" i="9"/>
  <c r="L179" i="9"/>
  <c r="L175" i="9"/>
  <c r="L171" i="9"/>
  <c r="L167" i="9"/>
  <c r="L163" i="9"/>
  <c r="L159" i="9"/>
  <c r="L155" i="9"/>
  <c r="L151" i="9"/>
  <c r="L147" i="9"/>
  <c r="L143" i="9"/>
  <c r="L139" i="9"/>
  <c r="L135" i="9"/>
  <c r="L131" i="9"/>
  <c r="L127" i="9"/>
  <c r="L123" i="9"/>
  <c r="L119" i="9"/>
  <c r="L115" i="9"/>
  <c r="L111" i="9"/>
  <c r="L107" i="9"/>
  <c r="L103" i="9"/>
  <c r="L99" i="9"/>
  <c r="L95" i="9"/>
  <c r="L91" i="9"/>
  <c r="L87" i="9"/>
  <c r="L83" i="9"/>
  <c r="L79" i="9"/>
  <c r="L75" i="9"/>
  <c r="L71" i="9"/>
  <c r="L67" i="9"/>
  <c r="L63" i="9"/>
  <c r="L59" i="9"/>
  <c r="L55" i="9"/>
  <c r="L51" i="9"/>
  <c r="L47" i="9"/>
  <c r="L43" i="9"/>
  <c r="L39" i="9"/>
  <c r="L35" i="9"/>
  <c r="L31" i="9"/>
  <c r="L27" i="9"/>
  <c r="L22" i="9"/>
  <c r="L18" i="9"/>
  <c r="L14" i="9"/>
  <c r="L10" i="9"/>
  <c r="L6" i="9"/>
  <c r="M198" i="9"/>
  <c r="M194" i="9"/>
  <c r="M190" i="9"/>
  <c r="M186" i="9"/>
  <c r="M182" i="9"/>
  <c r="M178" i="9"/>
  <c r="M174" i="9"/>
  <c r="M170" i="9"/>
  <c r="M166" i="9"/>
  <c r="M162" i="9"/>
  <c r="M158" i="9"/>
  <c r="M154" i="9"/>
  <c r="M150" i="9"/>
  <c r="M146" i="9"/>
  <c r="M142" i="9"/>
  <c r="M138" i="9"/>
  <c r="M134" i="9"/>
  <c r="M130" i="9"/>
  <c r="M126" i="9"/>
  <c r="M122" i="9"/>
  <c r="M118" i="9"/>
  <c r="M114" i="9"/>
  <c r="M110" i="9"/>
  <c r="M106" i="9"/>
  <c r="M102" i="9"/>
  <c r="M98" i="9"/>
  <c r="M94" i="9"/>
  <c r="M90" i="9"/>
  <c r="M86" i="9"/>
  <c r="M82" i="9"/>
  <c r="M78" i="9"/>
  <c r="M74" i="9"/>
  <c r="M70" i="9"/>
  <c r="M66" i="9"/>
  <c r="M62" i="9"/>
  <c r="M58" i="9"/>
  <c r="M54" i="9"/>
  <c r="M50" i="9"/>
  <c r="M46" i="9"/>
  <c r="M42" i="9"/>
  <c r="M38" i="9"/>
  <c r="M34" i="9"/>
  <c r="M30" i="9"/>
  <c r="M26" i="9"/>
  <c r="N200" i="9"/>
  <c r="N196" i="9"/>
  <c r="N192" i="9"/>
  <c r="N188" i="9"/>
  <c r="N184" i="9"/>
  <c r="N180" i="9"/>
  <c r="N176" i="9"/>
  <c r="N172" i="9"/>
  <c r="N168" i="9"/>
  <c r="N164" i="9"/>
  <c r="N160" i="9"/>
  <c r="N156" i="9"/>
  <c r="N152" i="9"/>
  <c r="N148" i="9"/>
  <c r="N144" i="9"/>
  <c r="N140" i="9"/>
  <c r="N136" i="9"/>
  <c r="N132" i="9"/>
  <c r="N128" i="9"/>
  <c r="N124" i="9"/>
  <c r="N120" i="9"/>
  <c r="N116" i="9"/>
  <c r="N112" i="9"/>
  <c r="N108" i="9"/>
  <c r="N104" i="9"/>
  <c r="N100" i="9"/>
  <c r="N96" i="9"/>
  <c r="N92" i="9"/>
  <c r="N88" i="9"/>
  <c r="N84" i="9"/>
  <c r="N80" i="9"/>
  <c r="N76" i="9"/>
  <c r="N72" i="9"/>
  <c r="N68" i="9"/>
  <c r="N64" i="9"/>
  <c r="N60" i="9"/>
  <c r="N56" i="9"/>
  <c r="N52" i="9"/>
  <c r="N48" i="9"/>
  <c r="N44" i="9"/>
  <c r="N40" i="9"/>
  <c r="N36" i="9"/>
  <c r="N32" i="9"/>
  <c r="N28" i="9"/>
  <c r="N24" i="9"/>
  <c r="N19" i="9"/>
  <c r="N15" i="9"/>
  <c r="N11" i="9"/>
  <c r="N7" i="9"/>
  <c r="O200" i="9"/>
  <c r="O196" i="9"/>
  <c r="O192" i="9"/>
  <c r="O188" i="9"/>
  <c r="O184" i="9"/>
  <c r="O180" i="9"/>
  <c r="O176" i="9"/>
  <c r="O172" i="9"/>
  <c r="O168" i="9"/>
  <c r="O164" i="9"/>
  <c r="O160" i="9"/>
  <c r="O156" i="9"/>
  <c r="O152" i="9"/>
  <c r="O148" i="9"/>
  <c r="O144" i="9"/>
  <c r="O140" i="9"/>
  <c r="O136" i="9"/>
  <c r="O132" i="9"/>
  <c r="O128" i="9"/>
  <c r="O124" i="9"/>
  <c r="O120" i="9"/>
  <c r="O116" i="9"/>
  <c r="O112" i="9"/>
  <c r="O108" i="9"/>
  <c r="O104" i="9"/>
  <c r="O100" i="9"/>
  <c r="O96" i="9"/>
  <c r="O92" i="9"/>
  <c r="O88" i="9"/>
  <c r="O84" i="9"/>
  <c r="O80" i="9"/>
  <c r="O76" i="9"/>
  <c r="O72" i="9"/>
  <c r="O68" i="9"/>
  <c r="O64" i="9"/>
  <c r="O60" i="9"/>
  <c r="O56" i="9"/>
  <c r="O52" i="9"/>
  <c r="O48" i="9"/>
  <c r="O44" i="9"/>
  <c r="O40" i="9"/>
  <c r="O36" i="9"/>
  <c r="O32" i="9"/>
  <c r="O28" i="9"/>
  <c r="O24" i="9"/>
  <c r="O19" i="9"/>
  <c r="O15" i="9"/>
  <c r="O11" i="9"/>
  <c r="O7" i="9"/>
  <c r="P199" i="9"/>
  <c r="P195" i="9"/>
  <c r="P191" i="9"/>
  <c r="P187" i="9"/>
  <c r="P183" i="9"/>
  <c r="P179" i="9"/>
  <c r="P175" i="9"/>
  <c r="P171" i="9"/>
  <c r="P167" i="9"/>
  <c r="P163" i="9"/>
  <c r="P159" i="9"/>
  <c r="P155" i="9"/>
  <c r="P151" i="9"/>
  <c r="P147" i="9"/>
  <c r="P143" i="9"/>
  <c r="P139" i="9"/>
  <c r="P135" i="9"/>
  <c r="P131" i="9"/>
  <c r="P127" i="9"/>
  <c r="P123" i="9"/>
  <c r="P119" i="9"/>
  <c r="P115" i="9"/>
  <c r="P111" i="9"/>
  <c r="P107" i="9"/>
  <c r="P103" i="9"/>
  <c r="P99" i="9"/>
  <c r="P95" i="9"/>
  <c r="P91" i="9"/>
  <c r="P87" i="9"/>
  <c r="P83" i="9"/>
  <c r="P79" i="9"/>
  <c r="P75" i="9"/>
  <c r="P71" i="9"/>
  <c r="P67" i="9"/>
  <c r="P63" i="9"/>
  <c r="P59" i="9"/>
  <c r="P55" i="9"/>
  <c r="P51" i="9"/>
  <c r="P47" i="9"/>
  <c r="P43" i="9"/>
  <c r="P39" i="9"/>
  <c r="P35" i="9"/>
  <c r="P31" i="9"/>
  <c r="P27" i="9"/>
  <c r="Q4" i="9"/>
  <c r="Q197" i="9"/>
  <c r="Q193" i="9"/>
  <c r="Q189" i="9"/>
  <c r="Q185" i="9"/>
  <c r="Q181" i="9"/>
  <c r="Q177" i="9"/>
  <c r="Q173" i="9"/>
  <c r="Q169" i="9"/>
  <c r="Q165" i="9"/>
  <c r="Q161" i="9"/>
  <c r="Q157" i="9"/>
  <c r="Q153" i="9"/>
  <c r="Q149" i="9"/>
  <c r="Q145" i="9"/>
  <c r="Q141" i="9"/>
  <c r="Q137" i="9"/>
  <c r="Q133" i="9"/>
  <c r="Q129" i="9"/>
  <c r="Q125" i="9"/>
  <c r="Q121" i="9"/>
  <c r="Q117" i="9"/>
  <c r="Q113" i="9"/>
  <c r="Q109" i="9"/>
  <c r="Q105" i="9"/>
  <c r="Q101" i="9"/>
  <c r="Q97" i="9"/>
  <c r="Q93" i="9"/>
  <c r="Q89" i="9"/>
  <c r="Q85" i="9"/>
  <c r="Q81" i="9"/>
  <c r="Q77" i="9"/>
  <c r="Q73" i="9"/>
  <c r="Q69" i="9"/>
  <c r="Q65" i="9"/>
  <c r="Q61" i="9"/>
  <c r="Q57" i="9"/>
  <c r="Q53" i="9"/>
  <c r="Q49" i="9"/>
  <c r="Q45" i="9"/>
  <c r="Q41" i="9"/>
  <c r="Q37" i="9"/>
  <c r="Q33" i="9"/>
  <c r="Q29" i="9"/>
  <c r="Q25" i="9"/>
  <c r="Q20" i="9"/>
  <c r="Q16" i="9"/>
  <c r="Q12" i="9"/>
  <c r="Q8" i="9"/>
  <c r="R4" i="9"/>
  <c r="R197" i="9"/>
  <c r="R193" i="9"/>
  <c r="R189" i="9"/>
  <c r="R185" i="9"/>
  <c r="R181" i="9"/>
  <c r="R177" i="9"/>
  <c r="R173" i="9"/>
  <c r="R169" i="9"/>
  <c r="R165" i="9"/>
  <c r="R161" i="9"/>
  <c r="R157" i="9"/>
  <c r="R153" i="9"/>
  <c r="R149" i="9"/>
  <c r="R145" i="9"/>
  <c r="R141" i="9"/>
  <c r="R137" i="9"/>
  <c r="R133" i="9"/>
  <c r="R129" i="9"/>
  <c r="R125" i="9"/>
  <c r="R121" i="9"/>
  <c r="R117" i="9"/>
  <c r="R113" i="9"/>
  <c r="R109" i="9"/>
  <c r="R105" i="9"/>
  <c r="R101" i="9"/>
  <c r="R97" i="9"/>
  <c r="R93" i="9"/>
  <c r="R89" i="9"/>
  <c r="R85" i="9"/>
  <c r="R81" i="9"/>
  <c r="R77" i="9"/>
  <c r="R73" i="9"/>
  <c r="R69" i="9"/>
  <c r="R65" i="9"/>
  <c r="R61" i="9"/>
  <c r="R57" i="9"/>
  <c r="R53" i="9"/>
  <c r="R49" i="9"/>
  <c r="R45" i="9"/>
  <c r="R41" i="9"/>
  <c r="R37" i="9"/>
  <c r="R33" i="9"/>
  <c r="R29" i="9"/>
  <c r="R25" i="9"/>
  <c r="R20" i="9"/>
  <c r="R16" i="9"/>
  <c r="R12" i="9"/>
  <c r="R8" i="9"/>
  <c r="S200" i="9"/>
  <c r="S196" i="9"/>
  <c r="S192" i="9"/>
  <c r="S188" i="9"/>
  <c r="S184" i="9"/>
  <c r="S180" i="9"/>
  <c r="S176" i="9"/>
  <c r="S172" i="9"/>
  <c r="S168" i="9"/>
  <c r="S164" i="9"/>
  <c r="S160" i="9"/>
  <c r="S156" i="9"/>
  <c r="S152" i="9"/>
  <c r="S148" i="9"/>
  <c r="S144" i="9"/>
  <c r="S140" i="9"/>
  <c r="S136" i="9"/>
  <c r="S132" i="9"/>
  <c r="S128" i="9"/>
  <c r="S124" i="9"/>
  <c r="S120" i="9"/>
  <c r="S116" i="9"/>
  <c r="S112" i="9"/>
  <c r="S108" i="9"/>
  <c r="S104" i="9"/>
  <c r="S100" i="9"/>
  <c r="S96" i="9"/>
  <c r="S92" i="9"/>
  <c r="S88" i="9"/>
  <c r="S84" i="9"/>
  <c r="S80" i="9"/>
  <c r="S76" i="9"/>
  <c r="S72" i="9"/>
  <c r="S68" i="9"/>
  <c r="S64" i="9"/>
  <c r="S60" i="9"/>
  <c r="S56" i="9"/>
  <c r="S52" i="9"/>
  <c r="S48" i="9"/>
  <c r="S44" i="9"/>
  <c r="S40" i="9"/>
  <c r="S36" i="9"/>
  <c r="S32" i="9"/>
  <c r="S28" i="9"/>
  <c r="S24" i="9"/>
  <c r="T198" i="9"/>
  <c r="T194" i="9"/>
  <c r="T190" i="9"/>
  <c r="T186" i="9"/>
  <c r="T182" i="9"/>
  <c r="T178" i="9"/>
  <c r="T174" i="9"/>
  <c r="T170" i="9"/>
  <c r="T166" i="9"/>
  <c r="T162" i="9"/>
  <c r="T158" i="9"/>
  <c r="T154" i="9"/>
  <c r="T150" i="9"/>
  <c r="T146" i="9"/>
  <c r="T142" i="9"/>
  <c r="T138" i="9"/>
  <c r="T134" i="9"/>
  <c r="T130" i="9"/>
  <c r="T126" i="9"/>
  <c r="T122" i="9"/>
  <c r="T118" i="9"/>
  <c r="T114" i="9"/>
  <c r="T110" i="9"/>
  <c r="T106" i="9"/>
  <c r="T102" i="9"/>
  <c r="T98" i="9"/>
  <c r="T94" i="9"/>
  <c r="T90" i="9"/>
  <c r="T86" i="9"/>
  <c r="T82" i="9"/>
  <c r="T78" i="9"/>
  <c r="T74" i="9"/>
  <c r="T70" i="9"/>
  <c r="T66" i="9"/>
  <c r="T62" i="9"/>
  <c r="T58" i="9"/>
  <c r="T54" i="9"/>
  <c r="T50" i="9"/>
  <c r="T46" i="9"/>
  <c r="T42" i="9"/>
  <c r="T38" i="9"/>
  <c r="T34" i="9"/>
  <c r="T30" i="9"/>
  <c r="T26" i="9"/>
  <c r="T21" i="9"/>
  <c r="T17" i="9"/>
  <c r="T13" i="9"/>
  <c r="T9" i="9"/>
  <c r="T5" i="9"/>
  <c r="U198" i="9"/>
  <c r="U194" i="9"/>
  <c r="U190" i="9"/>
  <c r="U186" i="9"/>
  <c r="U182" i="9"/>
  <c r="U178" i="9"/>
  <c r="U174" i="9"/>
  <c r="U170" i="9"/>
  <c r="U166" i="9"/>
  <c r="U162" i="9"/>
  <c r="U158" i="9"/>
  <c r="U154" i="9"/>
  <c r="U150" i="9"/>
  <c r="U146" i="9"/>
  <c r="U142" i="9"/>
  <c r="U138" i="9"/>
  <c r="U134" i="9"/>
  <c r="U130" i="9"/>
  <c r="U126" i="9"/>
  <c r="U122" i="9"/>
  <c r="U118" i="9"/>
  <c r="U114" i="9"/>
  <c r="U110" i="9"/>
  <c r="U106" i="9"/>
  <c r="U102" i="9"/>
  <c r="U98" i="9"/>
  <c r="U94" i="9"/>
  <c r="U90" i="9"/>
  <c r="U86" i="9"/>
  <c r="U82" i="9"/>
  <c r="U78" i="9"/>
  <c r="U74" i="9"/>
  <c r="U70" i="9"/>
  <c r="U66" i="9"/>
  <c r="U62" i="9"/>
  <c r="U58" i="9"/>
  <c r="U54" i="9"/>
  <c r="U50" i="9"/>
  <c r="U46" i="9"/>
  <c r="U42" i="9"/>
  <c r="U38" i="9"/>
  <c r="U34" i="9"/>
  <c r="U30" i="9"/>
  <c r="U26" i="9"/>
  <c r="U21" i="9"/>
  <c r="U17" i="9"/>
  <c r="U13" i="9"/>
  <c r="U9" i="9"/>
  <c r="U5" i="9"/>
  <c r="V197" i="9"/>
  <c r="V193" i="9"/>
  <c r="V189" i="9"/>
  <c r="V185" i="9"/>
  <c r="V181" i="9"/>
  <c r="V177" i="9"/>
  <c r="V173" i="9"/>
  <c r="V169" i="9"/>
  <c r="V165" i="9"/>
  <c r="V161" i="9"/>
  <c r="V157" i="9"/>
  <c r="V153" i="9"/>
  <c r="V149" i="9"/>
  <c r="V145" i="9"/>
  <c r="V141" i="9"/>
  <c r="V137" i="9"/>
  <c r="V133" i="9"/>
  <c r="V129" i="9"/>
  <c r="V125" i="9"/>
  <c r="V121" i="9"/>
  <c r="V117" i="9"/>
  <c r="V113" i="9"/>
  <c r="V109" i="9"/>
  <c r="V105" i="9"/>
  <c r="V101" i="9"/>
  <c r="V97" i="9"/>
  <c r="V93" i="9"/>
  <c r="V89" i="9"/>
  <c r="V85" i="9"/>
  <c r="V81" i="9"/>
  <c r="V77" i="9"/>
  <c r="V73" i="9"/>
  <c r="V69" i="9"/>
  <c r="V65" i="9"/>
  <c r="V61" i="9"/>
  <c r="V57" i="9"/>
  <c r="V53" i="9"/>
  <c r="V49" i="9"/>
  <c r="V45" i="9"/>
  <c r="V41" i="9"/>
  <c r="V37" i="9"/>
  <c r="V33" i="9"/>
  <c r="V29" i="9"/>
  <c r="V25" i="9"/>
  <c r="W199" i="9"/>
  <c r="W195" i="9"/>
  <c r="W191" i="9"/>
  <c r="W187" i="9"/>
  <c r="W183" i="9"/>
  <c r="W179" i="9"/>
  <c r="W175" i="9"/>
  <c r="W171" i="9"/>
  <c r="W167" i="9"/>
  <c r="W163" i="9"/>
  <c r="W159" i="9"/>
  <c r="W155" i="9"/>
  <c r="W151" i="9"/>
  <c r="W147" i="9"/>
  <c r="W143" i="9"/>
  <c r="W139" i="9"/>
  <c r="W135" i="9"/>
  <c r="W131" i="9"/>
  <c r="W127" i="9"/>
  <c r="W123" i="9"/>
  <c r="W119" i="9"/>
  <c r="W115" i="9"/>
  <c r="W111" i="9"/>
  <c r="W107" i="9"/>
  <c r="W103" i="9"/>
  <c r="W99" i="9"/>
  <c r="W95" i="9"/>
  <c r="W91" i="9"/>
  <c r="W87" i="9"/>
  <c r="W83" i="9"/>
  <c r="W79" i="9"/>
  <c r="W75" i="9"/>
  <c r="W71" i="9"/>
  <c r="W67" i="9"/>
  <c r="W63" i="9"/>
  <c r="W59" i="9"/>
  <c r="W55" i="9"/>
  <c r="W51" i="9"/>
  <c r="W47" i="9"/>
  <c r="W43" i="9"/>
  <c r="W39" i="9"/>
  <c r="W35" i="9"/>
  <c r="W31" i="9"/>
  <c r="W27" i="9"/>
  <c r="W22" i="9"/>
  <c r="W18" i="9"/>
  <c r="W14" i="9"/>
  <c r="W10" i="9"/>
  <c r="W6" i="9"/>
  <c r="X199" i="9"/>
  <c r="X195" i="9"/>
  <c r="X191" i="9"/>
  <c r="X187" i="9"/>
  <c r="X183" i="9"/>
  <c r="X179" i="9"/>
  <c r="X175" i="9"/>
  <c r="X171" i="9"/>
  <c r="X167" i="9"/>
  <c r="X163" i="9"/>
  <c r="X159" i="9"/>
  <c r="X155" i="9"/>
  <c r="X151" i="9"/>
  <c r="X147" i="9"/>
  <c r="X143" i="9"/>
  <c r="X139" i="9"/>
  <c r="X135" i="9"/>
  <c r="X131" i="9"/>
  <c r="X127" i="9"/>
  <c r="X123" i="9"/>
  <c r="X119" i="9"/>
  <c r="X115" i="9"/>
  <c r="X111" i="9"/>
  <c r="X107" i="9"/>
  <c r="X103" i="9"/>
  <c r="X99" i="9"/>
  <c r="X95" i="9"/>
  <c r="X91" i="9"/>
  <c r="X87" i="9"/>
  <c r="X83" i="9"/>
  <c r="X79" i="9"/>
  <c r="X75" i="9"/>
  <c r="X71" i="9"/>
  <c r="X67" i="9"/>
  <c r="X63" i="9"/>
  <c r="X59" i="9"/>
  <c r="X55" i="9"/>
  <c r="X51" i="9"/>
  <c r="X47" i="9"/>
  <c r="X43" i="9"/>
  <c r="X39" i="9"/>
  <c r="X35" i="9"/>
  <c r="X31" i="9"/>
  <c r="X27" i="9"/>
  <c r="X22" i="9"/>
  <c r="X18" i="9"/>
  <c r="X14" i="9"/>
  <c r="X10" i="9"/>
  <c r="X6" i="9"/>
  <c r="Y198" i="9"/>
  <c r="Y194" i="9"/>
  <c r="Y190" i="9"/>
  <c r="Y186" i="9"/>
  <c r="Y182" i="9"/>
  <c r="Y178" i="9"/>
  <c r="Y174" i="9"/>
  <c r="Y170" i="9"/>
  <c r="Y166" i="9"/>
  <c r="Y162" i="9"/>
  <c r="Y158" i="9"/>
  <c r="Y154" i="9"/>
  <c r="Y150" i="9"/>
  <c r="Y146" i="9"/>
  <c r="Y142" i="9"/>
  <c r="Y138" i="9"/>
  <c r="Y134" i="9"/>
  <c r="Y130" i="9"/>
  <c r="Y126" i="9"/>
  <c r="Y122" i="9"/>
  <c r="Y118" i="9"/>
  <c r="Y114" i="9"/>
  <c r="Y110" i="9"/>
  <c r="Y106" i="9"/>
  <c r="Y102" i="9"/>
  <c r="Y98" i="9"/>
  <c r="Y94" i="9"/>
  <c r="Y90" i="9"/>
  <c r="Y86" i="9"/>
  <c r="Y82" i="9"/>
  <c r="Y78" i="9"/>
  <c r="Y74" i="9"/>
  <c r="Y70" i="9"/>
  <c r="Y66" i="9"/>
  <c r="Y62" i="9"/>
  <c r="Y58" i="9"/>
  <c r="Y54" i="9"/>
  <c r="Y50" i="9"/>
  <c r="Y46" i="9"/>
  <c r="Y42" i="9"/>
  <c r="Y38" i="9"/>
  <c r="Y34" i="9"/>
  <c r="Y30" i="9"/>
  <c r="Y26" i="9"/>
  <c r="Z200" i="9"/>
  <c r="Z196" i="9"/>
  <c r="Z192" i="9"/>
  <c r="Z188" i="9"/>
  <c r="Z184" i="9"/>
  <c r="Z180" i="9"/>
  <c r="Z176" i="9"/>
  <c r="Z172" i="9"/>
  <c r="Z168" i="9"/>
  <c r="Z164" i="9"/>
  <c r="Z160" i="9"/>
  <c r="Z156" i="9"/>
  <c r="Z152" i="9"/>
  <c r="Z148" i="9"/>
  <c r="Z144" i="9"/>
  <c r="Z140" i="9"/>
  <c r="Z136" i="9"/>
  <c r="Z132" i="9"/>
  <c r="Z128" i="9"/>
  <c r="Z124" i="9"/>
  <c r="Z120" i="9"/>
  <c r="Z116" i="9"/>
  <c r="Z112" i="9"/>
  <c r="Z108" i="9"/>
  <c r="Z104" i="9"/>
  <c r="Z100" i="9"/>
  <c r="Z96" i="9"/>
  <c r="Z92" i="9"/>
  <c r="Z88" i="9"/>
  <c r="Z84" i="9"/>
  <c r="Z80" i="9"/>
  <c r="Z76" i="9"/>
  <c r="Z72" i="9"/>
  <c r="Z68" i="9"/>
  <c r="Z64" i="9"/>
  <c r="Z60" i="9"/>
  <c r="Z56" i="9"/>
  <c r="Z52" i="9"/>
  <c r="Z48" i="9"/>
  <c r="Z44" i="9"/>
  <c r="Z40" i="9"/>
  <c r="Z36" i="9"/>
  <c r="Z32" i="9"/>
  <c r="Z28" i="9"/>
  <c r="Z24" i="9"/>
  <c r="Z19" i="9"/>
  <c r="Z15" i="9"/>
  <c r="Z11" i="9"/>
  <c r="Z7" i="9"/>
  <c r="AA200" i="9"/>
  <c r="AA196" i="9"/>
  <c r="AA192" i="9"/>
  <c r="AA188" i="9"/>
  <c r="AA184" i="9"/>
  <c r="AA180" i="9"/>
  <c r="AA176" i="9"/>
  <c r="AA172" i="9"/>
  <c r="AA168" i="9"/>
  <c r="AA164" i="9"/>
  <c r="AA160" i="9"/>
  <c r="AA156" i="9"/>
  <c r="AA152" i="9"/>
  <c r="AA148" i="9"/>
  <c r="AA144" i="9"/>
  <c r="AA140" i="9"/>
  <c r="AA136" i="9"/>
  <c r="AA132" i="9"/>
  <c r="AA128" i="9"/>
  <c r="AA124" i="9"/>
  <c r="AA120" i="9"/>
  <c r="AA116" i="9"/>
  <c r="AA112" i="9"/>
  <c r="AA108" i="9"/>
  <c r="AA104" i="9"/>
  <c r="AA100" i="9"/>
  <c r="AA96" i="9"/>
  <c r="AA92" i="9"/>
  <c r="AA88" i="9"/>
  <c r="AA84" i="9"/>
  <c r="AA80" i="9"/>
  <c r="AA76" i="9"/>
  <c r="AA72" i="9"/>
  <c r="AA68" i="9"/>
  <c r="AA64" i="9"/>
  <c r="AA60" i="9"/>
  <c r="AA56" i="9"/>
  <c r="AA52" i="9"/>
  <c r="AA48" i="9"/>
  <c r="AA44" i="9"/>
  <c r="AA40" i="9"/>
  <c r="AA36" i="9"/>
  <c r="AA32" i="9"/>
  <c r="AA28" i="9"/>
  <c r="AA24" i="9"/>
  <c r="AA19" i="9"/>
  <c r="AA15" i="9"/>
  <c r="AA11" i="9"/>
  <c r="AA7" i="9"/>
  <c r="AB199" i="9"/>
  <c r="AB195" i="9"/>
  <c r="AB191" i="9"/>
  <c r="AB187" i="9"/>
  <c r="AB183" i="9"/>
  <c r="AB179" i="9"/>
  <c r="AB175" i="9"/>
  <c r="AB171" i="9"/>
  <c r="AB167" i="9"/>
  <c r="AB163" i="9"/>
  <c r="AB159" i="9"/>
  <c r="AB155" i="9"/>
  <c r="AB151" i="9"/>
  <c r="AB147" i="9"/>
  <c r="AB143" i="9"/>
  <c r="AB139" i="9"/>
  <c r="AB135" i="9"/>
  <c r="AB131" i="9"/>
  <c r="AB127" i="9"/>
  <c r="AB123" i="9"/>
  <c r="AB119" i="9"/>
  <c r="AB115" i="9"/>
  <c r="AB111" i="9"/>
  <c r="AB107" i="9"/>
  <c r="AB103" i="9"/>
  <c r="AB99" i="9"/>
  <c r="AB95" i="9"/>
  <c r="AB91" i="9"/>
  <c r="AB87" i="9"/>
  <c r="AB83" i="9"/>
  <c r="AB79" i="9"/>
  <c r="AB75" i="9"/>
  <c r="AB71" i="9"/>
  <c r="AB67" i="9"/>
  <c r="AB63" i="9"/>
  <c r="AB59" i="9"/>
  <c r="AB55" i="9"/>
  <c r="AB51" i="9"/>
  <c r="AB47" i="9"/>
  <c r="AB43" i="9"/>
  <c r="AB39" i="9"/>
  <c r="AB35" i="9"/>
  <c r="AB31" i="9"/>
  <c r="AB27" i="9"/>
  <c r="AC4" i="9"/>
  <c r="AC197" i="9"/>
  <c r="AC193" i="9"/>
  <c r="AC189" i="9"/>
  <c r="AC185" i="9"/>
  <c r="AC181" i="9"/>
  <c r="AC177" i="9"/>
  <c r="AC173" i="9"/>
  <c r="AC169" i="9"/>
  <c r="AC165" i="9"/>
  <c r="AC161" i="9"/>
  <c r="AC157" i="9"/>
  <c r="AC153" i="9"/>
  <c r="AC149" i="9"/>
  <c r="AC145" i="9"/>
  <c r="AC141" i="9"/>
  <c r="AC137" i="9"/>
  <c r="AC133" i="9"/>
  <c r="AC129" i="9"/>
  <c r="AC125" i="9"/>
  <c r="AC121" i="9"/>
  <c r="AC117" i="9"/>
  <c r="AC113" i="9"/>
  <c r="AC109" i="9"/>
  <c r="AC105" i="9"/>
  <c r="AC101" i="9"/>
  <c r="AC97" i="9"/>
  <c r="AC93" i="9"/>
  <c r="AC89" i="9"/>
  <c r="AC85" i="9"/>
  <c r="AC81" i="9"/>
  <c r="AC77" i="9"/>
  <c r="AC73" i="9"/>
  <c r="AC69" i="9"/>
  <c r="AC65" i="9"/>
  <c r="AC61" i="9"/>
  <c r="AC57" i="9"/>
  <c r="AC53" i="9"/>
  <c r="AC49" i="9"/>
  <c r="AC45" i="9"/>
  <c r="AC41" i="9"/>
  <c r="AC37" i="9"/>
  <c r="AC33" i="9"/>
  <c r="AC29" i="9"/>
  <c r="AC25" i="9"/>
  <c r="AC20" i="9"/>
  <c r="AC16" i="9"/>
  <c r="AC12" i="9"/>
  <c r="AC8" i="9"/>
  <c r="AD4" i="9"/>
  <c r="AD197" i="9"/>
  <c r="AD193" i="9"/>
  <c r="AD189" i="9"/>
  <c r="AD185" i="9"/>
  <c r="AD181" i="9"/>
  <c r="AD177" i="9"/>
  <c r="AD173" i="9"/>
  <c r="AD169" i="9"/>
  <c r="AD165" i="9"/>
  <c r="AD161" i="9"/>
  <c r="AD157" i="9"/>
  <c r="AD153" i="9"/>
  <c r="AD149" i="9"/>
  <c r="AD145" i="9"/>
  <c r="AD141" i="9"/>
  <c r="AD137" i="9"/>
  <c r="AD133" i="9"/>
  <c r="AD129" i="9"/>
  <c r="AD125" i="9"/>
  <c r="AD121" i="9"/>
  <c r="AD117" i="9"/>
  <c r="AD113" i="9"/>
  <c r="AD109" i="9"/>
  <c r="AD105" i="9"/>
  <c r="AD101" i="9"/>
  <c r="AD97" i="9"/>
  <c r="AD93" i="9"/>
  <c r="AD89" i="9"/>
  <c r="AD85" i="9"/>
  <c r="AD81" i="9"/>
  <c r="AD77" i="9"/>
  <c r="AD73" i="9"/>
  <c r="AD69" i="9"/>
  <c r="AD65" i="9"/>
  <c r="AD61" i="9"/>
  <c r="AD57" i="9"/>
  <c r="AD53" i="9"/>
  <c r="AD49" i="9"/>
  <c r="AD45" i="9"/>
  <c r="AD41" i="9"/>
  <c r="AD37" i="9"/>
  <c r="AD33" i="9"/>
  <c r="AD29" i="9"/>
  <c r="AD25" i="9"/>
  <c r="AD20" i="9"/>
  <c r="AD16" i="9"/>
  <c r="AD12" i="9"/>
  <c r="AD8" i="9"/>
  <c r="AE200" i="9"/>
  <c r="AE196" i="9"/>
  <c r="AE192" i="9"/>
  <c r="AE188" i="9"/>
  <c r="AE184" i="9"/>
  <c r="AE180" i="9"/>
  <c r="AE176" i="9"/>
  <c r="AE172" i="9"/>
  <c r="AE168" i="9"/>
  <c r="AE164" i="9"/>
  <c r="AE160" i="9"/>
  <c r="AE156" i="9"/>
  <c r="AE152" i="9"/>
  <c r="AE148" i="9"/>
  <c r="AE144" i="9"/>
  <c r="AE140" i="9"/>
  <c r="AE136" i="9"/>
  <c r="AE132" i="9"/>
  <c r="AE128" i="9"/>
  <c r="AE124" i="9"/>
  <c r="AE120" i="9"/>
  <c r="AE116" i="9"/>
  <c r="AE112" i="9"/>
  <c r="AE108" i="9"/>
  <c r="AE104" i="9"/>
  <c r="AE100" i="9"/>
  <c r="AE96" i="9"/>
  <c r="AE92" i="9"/>
  <c r="AE88" i="9"/>
  <c r="AE84" i="9"/>
  <c r="AE80" i="9"/>
  <c r="AE76" i="9"/>
  <c r="AE72" i="9"/>
  <c r="AE68" i="9"/>
  <c r="AE64" i="9"/>
  <c r="AE60" i="9"/>
  <c r="AE56" i="9"/>
  <c r="AE52" i="9"/>
  <c r="AE48" i="9"/>
  <c r="AE44" i="9"/>
  <c r="AE40" i="9"/>
  <c r="AE36" i="9"/>
  <c r="AE32" i="9"/>
  <c r="AE28" i="9"/>
  <c r="AE24" i="9"/>
  <c r="AF198" i="9"/>
  <c r="AF194" i="9"/>
  <c r="AF190" i="9"/>
  <c r="AF186" i="9"/>
  <c r="AF182" i="9"/>
  <c r="AF178" i="9"/>
  <c r="AF174" i="9"/>
  <c r="AF170" i="9"/>
  <c r="AF166" i="9"/>
  <c r="AF162" i="9"/>
  <c r="AF158" i="9"/>
  <c r="AF154" i="9"/>
  <c r="AF150" i="9"/>
  <c r="AF146" i="9"/>
  <c r="AF142" i="9"/>
  <c r="AF138" i="9"/>
  <c r="AF134" i="9"/>
  <c r="AF130" i="9"/>
  <c r="AF126" i="9"/>
  <c r="AF122" i="9"/>
  <c r="AF118" i="9"/>
  <c r="AF114" i="9"/>
  <c r="AF110" i="9"/>
  <c r="AF106" i="9"/>
  <c r="AF102" i="9"/>
  <c r="AF98" i="9"/>
  <c r="AF94" i="9"/>
  <c r="AF90" i="9"/>
  <c r="AF86" i="9"/>
  <c r="AF82" i="9"/>
  <c r="AF78" i="9"/>
  <c r="AF74" i="9"/>
  <c r="AF70" i="9"/>
  <c r="AF66" i="9"/>
  <c r="AF62" i="9"/>
  <c r="AF58" i="9"/>
  <c r="AF54" i="9"/>
  <c r="AF50" i="9"/>
  <c r="AF46" i="9"/>
  <c r="AF42" i="9"/>
  <c r="AF38" i="9"/>
  <c r="AF34" i="9"/>
  <c r="AF30" i="9"/>
  <c r="AF26" i="9"/>
  <c r="AF21" i="9"/>
  <c r="AF17" i="9"/>
  <c r="AF13" i="9"/>
  <c r="AF9" i="9"/>
  <c r="AF5" i="9"/>
  <c r="AG198" i="9"/>
  <c r="AG194" i="9"/>
  <c r="AG190" i="9"/>
  <c r="AG186" i="9"/>
  <c r="AG182" i="9"/>
  <c r="AG178" i="9"/>
  <c r="AG174" i="9"/>
  <c r="AG166" i="9"/>
  <c r="AG162" i="9"/>
  <c r="AG158" i="9"/>
  <c r="AG150" i="9"/>
  <c r="AG146" i="9"/>
  <c r="AG142" i="9"/>
  <c r="AG134" i="9"/>
  <c r="AG130" i="9"/>
  <c r="AG126" i="9"/>
  <c r="AG118" i="9"/>
  <c r="AG114" i="9"/>
  <c r="AG110" i="9"/>
  <c r="AG102" i="9"/>
  <c r="AG98" i="9"/>
  <c r="AG94" i="9"/>
  <c r="AG86" i="9"/>
  <c r="AG82" i="9"/>
  <c r="AG78" i="9"/>
  <c r="AG70" i="9"/>
  <c r="AG66" i="9"/>
  <c r="AG62" i="9"/>
  <c r="AG54" i="9"/>
  <c r="AG50" i="9"/>
  <c r="AG46" i="9"/>
  <c r="AG38" i="9"/>
  <c r="AG34" i="9"/>
  <c r="AG30" i="9"/>
  <c r="AG21" i="9"/>
  <c r="AG17" i="9"/>
  <c r="AG13" i="9"/>
  <c r="AG9" i="9"/>
  <c r="AG5" i="9"/>
  <c r="AH197" i="9"/>
  <c r="AH193" i="9"/>
  <c r="AH189" i="9"/>
  <c r="AH185" i="9"/>
  <c r="AH181" i="9"/>
  <c r="AH177" i="9"/>
  <c r="AH173" i="9"/>
  <c r="AH169" i="9"/>
  <c r="AH165" i="9"/>
  <c r="AH161" i="9"/>
  <c r="AH157" i="9"/>
  <c r="AH153" i="9"/>
  <c r="AH149" i="9"/>
  <c r="AH145" i="9"/>
  <c r="AH141" i="9"/>
  <c r="AH137" i="9"/>
  <c r="AH133" i="9"/>
  <c r="AH129" i="9"/>
  <c r="AH125" i="9"/>
  <c r="AH121" i="9"/>
  <c r="AH117" i="9"/>
  <c r="AH113" i="9"/>
  <c r="AH109" i="9"/>
  <c r="AH105" i="9"/>
  <c r="AH101" i="9"/>
  <c r="AH97" i="9"/>
  <c r="AH93" i="9"/>
  <c r="AH89" i="9"/>
  <c r="AH85" i="9"/>
  <c r="AH81" i="9"/>
  <c r="AH77" i="9"/>
  <c r="AH73" i="9"/>
  <c r="AH69" i="9"/>
  <c r="AH65" i="9"/>
  <c r="AH61" i="9"/>
  <c r="AH57" i="9"/>
  <c r="AH53" i="9"/>
  <c r="AH49" i="9"/>
  <c r="AH45" i="9"/>
  <c r="AH41" i="9"/>
  <c r="AH37" i="9"/>
  <c r="AH33" i="9"/>
  <c r="AH29" i="9"/>
  <c r="AH25" i="9"/>
  <c r="AI199" i="9"/>
  <c r="AI195" i="9"/>
  <c r="AI191" i="9"/>
  <c r="AI187" i="9"/>
  <c r="AI183" i="9"/>
  <c r="AI179" i="9"/>
  <c r="AI175" i="9"/>
  <c r="AI171" i="9"/>
  <c r="AI167" i="9"/>
  <c r="AI163" i="9"/>
  <c r="AI159" i="9"/>
  <c r="AI155" i="9"/>
  <c r="AI151" i="9"/>
  <c r="AI147" i="9"/>
  <c r="AI143" i="9"/>
  <c r="AI139" i="9"/>
  <c r="AI135" i="9"/>
  <c r="AI131" i="9"/>
  <c r="AI127" i="9"/>
  <c r="AI123" i="9"/>
  <c r="AI119" i="9"/>
  <c r="AI115" i="9"/>
  <c r="AI111" i="9"/>
  <c r="AI107" i="9"/>
  <c r="AI103" i="9"/>
  <c r="AI99" i="9"/>
  <c r="AI95" i="9"/>
  <c r="AI91" i="9"/>
  <c r="AI87" i="9"/>
  <c r="AI83" i="9"/>
  <c r="AI79" i="9"/>
  <c r="AI75" i="9"/>
  <c r="AI71" i="9"/>
  <c r="AI67" i="9"/>
  <c r="AI63" i="9"/>
  <c r="AI59" i="9"/>
  <c r="AI55" i="9"/>
  <c r="AI51" i="9"/>
  <c r="AI47" i="9"/>
  <c r="AI43" i="9"/>
  <c r="AI39" i="9"/>
  <c r="AI35" i="9"/>
  <c r="AI31" i="9"/>
  <c r="AI27" i="9"/>
  <c r="AI22" i="9"/>
  <c r="AI18" i="9"/>
  <c r="AK18" i="9" s="1"/>
  <c r="AI14" i="9"/>
  <c r="AI10" i="9"/>
  <c r="AI6" i="9"/>
  <c r="AJ199" i="9"/>
  <c r="AJ195" i="9"/>
  <c r="AJ191" i="9"/>
  <c r="AJ187" i="9"/>
  <c r="AJ183" i="9"/>
  <c r="AJ179" i="9"/>
  <c r="AJ175" i="9"/>
  <c r="AJ171" i="9"/>
  <c r="AJ167" i="9"/>
  <c r="AJ163" i="9"/>
  <c r="AJ159" i="9"/>
  <c r="AJ155" i="9"/>
  <c r="AJ151" i="9"/>
  <c r="AJ147" i="9"/>
  <c r="AJ143" i="9"/>
  <c r="AJ139" i="9"/>
  <c r="AJ135" i="9"/>
  <c r="AJ131" i="9"/>
  <c r="AJ127" i="9"/>
  <c r="AJ123" i="9"/>
  <c r="AJ119" i="9"/>
  <c r="AJ115" i="9"/>
  <c r="AJ111" i="9"/>
  <c r="AJ107" i="9"/>
  <c r="AJ103" i="9"/>
  <c r="AJ99" i="9"/>
  <c r="AJ95" i="9"/>
  <c r="AJ91" i="9"/>
  <c r="AJ87" i="9"/>
  <c r="AJ83" i="9"/>
  <c r="AJ79" i="9"/>
  <c r="AJ75" i="9"/>
  <c r="AJ71" i="9"/>
  <c r="AJ67" i="9"/>
  <c r="AJ63" i="9"/>
  <c r="AJ59" i="9"/>
  <c r="AJ55" i="9"/>
  <c r="AJ51" i="9"/>
  <c r="AJ47" i="9"/>
  <c r="AJ43" i="9"/>
  <c r="AJ39" i="9"/>
  <c r="AJ35" i="9"/>
  <c r="AJ31" i="9"/>
  <c r="AJ27" i="9"/>
  <c r="AJ22" i="9"/>
  <c r="AJ14" i="9"/>
  <c r="AJ10" i="9"/>
  <c r="AJ6" i="9"/>
  <c r="AK198" i="9"/>
  <c r="AK194" i="9"/>
  <c r="AK190" i="9"/>
  <c r="AK182" i="9"/>
  <c r="AK178" i="9"/>
  <c r="AK173" i="9"/>
  <c r="AK165" i="9"/>
  <c r="AK157" i="9"/>
  <c r="AK149" i="9"/>
  <c r="AK141" i="9"/>
  <c r="AK133" i="9"/>
  <c r="AK125" i="9"/>
  <c r="AK117" i="9"/>
  <c r="AK109" i="9"/>
  <c r="AK101" i="9"/>
  <c r="AK93" i="9"/>
  <c r="AK85" i="9"/>
  <c r="AK77" i="9"/>
  <c r="AK69" i="9"/>
  <c r="AK61" i="9"/>
  <c r="AK53" i="9"/>
  <c r="AK45" i="9"/>
  <c r="AK37" i="9"/>
  <c r="AK29" i="9"/>
  <c r="AL199" i="9"/>
  <c r="AL191" i="9"/>
  <c r="AL183" i="9"/>
  <c r="AL175" i="9"/>
  <c r="AL167" i="9"/>
  <c r="AL159" i="9"/>
  <c r="AL151" i="9"/>
  <c r="AL143" i="9"/>
  <c r="AL135" i="9"/>
  <c r="AL127" i="9"/>
  <c r="AL119" i="9"/>
  <c r="AL111" i="9"/>
  <c r="AL103" i="9"/>
  <c r="AL95" i="9"/>
  <c r="AL87" i="9"/>
  <c r="AL79" i="9"/>
  <c r="AL71" i="9"/>
  <c r="AL63" i="9"/>
  <c r="AL55" i="9"/>
  <c r="AL47" i="9"/>
  <c r="AL39" i="9"/>
  <c r="AL31" i="9"/>
  <c r="AL14" i="9"/>
  <c r="AM195" i="9"/>
  <c r="AM187" i="9"/>
  <c r="AM179" i="9"/>
  <c r="AM171" i="9"/>
  <c r="AM163" i="9"/>
  <c r="AM155" i="9"/>
  <c r="AM147" i="9"/>
  <c r="AM139" i="9"/>
  <c r="AM131" i="9"/>
  <c r="AM123" i="9"/>
  <c r="AM115" i="9"/>
  <c r="AM107" i="9"/>
  <c r="AM99" i="9"/>
  <c r="AM91" i="9"/>
  <c r="AM83" i="9"/>
  <c r="AM75" i="9"/>
  <c r="AM59" i="9"/>
  <c r="AM43" i="9"/>
  <c r="AM27" i="9"/>
  <c r="AM10" i="9"/>
  <c r="AO192" i="9"/>
  <c r="AO176" i="9"/>
  <c r="AO160" i="9"/>
  <c r="AO144" i="9"/>
  <c r="AO128" i="9"/>
  <c r="AO112" i="9"/>
  <c r="AO96" i="9"/>
  <c r="AO80" i="9"/>
  <c r="AO64" i="9"/>
  <c r="AO48" i="9"/>
  <c r="AO32" i="9"/>
  <c r="AO15" i="9"/>
  <c r="AP196" i="9"/>
  <c r="AP180" i="9"/>
  <c r="AP164" i="9"/>
  <c r="AP148" i="9"/>
  <c r="AP132" i="9"/>
  <c r="AP116" i="9"/>
  <c r="AP100" i="9"/>
  <c r="AP84" i="9"/>
  <c r="AP68" i="9"/>
  <c r="AP52" i="9"/>
  <c r="AP36" i="9"/>
  <c r="AP19" i="9"/>
  <c r="AQ199" i="9"/>
  <c r="AQ183" i="9"/>
  <c r="AQ167" i="9"/>
  <c r="AQ151" i="9"/>
  <c r="AQ135" i="9"/>
  <c r="AQ119" i="9"/>
  <c r="AQ103" i="9"/>
  <c r="AQ87" i="9"/>
  <c r="AQ71" i="9"/>
  <c r="AQ55" i="9"/>
  <c r="AQ39" i="9"/>
  <c r="AR4" i="9"/>
  <c r="AR185" i="9"/>
  <c r="AR169" i="9"/>
  <c r="AR153" i="9"/>
  <c r="AR137" i="9"/>
  <c r="AR121" i="9"/>
  <c r="AR105" i="9"/>
  <c r="AR89" i="9"/>
  <c r="AR73" i="9"/>
  <c r="AR57" i="9"/>
  <c r="AR41" i="9"/>
  <c r="AR25" i="9"/>
  <c r="AR8" i="9"/>
  <c r="AS189" i="9"/>
  <c r="AS173" i="9"/>
  <c r="AS157" i="9"/>
  <c r="AS141" i="9"/>
  <c r="AS125" i="9"/>
  <c r="AS109" i="9"/>
  <c r="AS93" i="9"/>
  <c r="AS77" i="9"/>
  <c r="AS61" i="9"/>
  <c r="AS45" i="9"/>
  <c r="AS29" i="9"/>
  <c r="AS12" i="9"/>
  <c r="AT192" i="9"/>
  <c r="AT176" i="9"/>
  <c r="AT160" i="9"/>
  <c r="AT144" i="9"/>
  <c r="AT128" i="9"/>
  <c r="AT112" i="9"/>
  <c r="AT96" i="9"/>
  <c r="AT80" i="9"/>
  <c r="AT64" i="9"/>
  <c r="AT48" i="9"/>
  <c r="AT32" i="9"/>
  <c r="AU194" i="9"/>
  <c r="AU178" i="9"/>
  <c r="AU162" i="9"/>
  <c r="AU146" i="9"/>
  <c r="AU130" i="9"/>
  <c r="AU114" i="9"/>
  <c r="AU98" i="9"/>
  <c r="AU82" i="9"/>
  <c r="AU66" i="9"/>
  <c r="AU50" i="9"/>
  <c r="AU34" i="9"/>
  <c r="AU17" i="9"/>
  <c r="AW17" i="9" s="1"/>
  <c r="AV21" i="9"/>
  <c r="AV5" i="9"/>
  <c r="AW185" i="9"/>
  <c r="AW169" i="9"/>
  <c r="AW153" i="9"/>
  <c r="AW137" i="9"/>
  <c r="AW121" i="9"/>
  <c r="AW105" i="9"/>
  <c r="AW89" i="9"/>
  <c r="AW73" i="9"/>
  <c r="AW57" i="9"/>
  <c r="AW41" i="9"/>
  <c r="AW25" i="9"/>
  <c r="AX187" i="9"/>
  <c r="AX171" i="9"/>
  <c r="AX155" i="9"/>
  <c r="AX139" i="9"/>
  <c r="AX123" i="9"/>
  <c r="AX107" i="9"/>
  <c r="AX91" i="9"/>
  <c r="AX75" i="9"/>
  <c r="AX59" i="9"/>
  <c r="AX43" i="9"/>
  <c r="AX27" i="9"/>
  <c r="AY191" i="9"/>
  <c r="AY175" i="9"/>
  <c r="AY159" i="9"/>
  <c r="AY143" i="9"/>
  <c r="AY127" i="9"/>
  <c r="AY111" i="9"/>
  <c r="AY95" i="9"/>
  <c r="AY79" i="9"/>
  <c r="AY63" i="9"/>
  <c r="AY47" i="9"/>
  <c r="AY31" i="9"/>
  <c r="BA196" i="9"/>
  <c r="BA180" i="9"/>
  <c r="BA164" i="9"/>
  <c r="BA148" i="9"/>
  <c r="BA132" i="9"/>
  <c r="BA116" i="9"/>
  <c r="BA100" i="9"/>
  <c r="BA84" i="9"/>
  <c r="BA68" i="9"/>
  <c r="BA52" i="9"/>
  <c r="BA36" i="9"/>
  <c r="BA19" i="9"/>
  <c r="BB200" i="9"/>
  <c r="BB184" i="9"/>
  <c r="BB168" i="9"/>
  <c r="BB152" i="9"/>
  <c r="BB136" i="9"/>
  <c r="BB120" i="9"/>
  <c r="BB104" i="9"/>
  <c r="BB88" i="9"/>
  <c r="BB72" i="9"/>
  <c r="BB56" i="9"/>
  <c r="BB40" i="9"/>
  <c r="BB24" i="9"/>
  <c r="BB7" i="9"/>
  <c r="BC187" i="9"/>
  <c r="BC171" i="9"/>
  <c r="BC155" i="9"/>
  <c r="BC139" i="9"/>
  <c r="BC123" i="9"/>
  <c r="BC107" i="9"/>
  <c r="BC91" i="9"/>
  <c r="BC75" i="9"/>
  <c r="BC59" i="9"/>
  <c r="BC43" i="9"/>
  <c r="BC27" i="9"/>
  <c r="BD189" i="9"/>
  <c r="BD173" i="9"/>
  <c r="BD157" i="9"/>
  <c r="BD141" i="9"/>
  <c r="BD125" i="9"/>
  <c r="BD109" i="9"/>
  <c r="BD93" i="9"/>
  <c r="BD77" i="9"/>
  <c r="BD61" i="9"/>
  <c r="BD45" i="9"/>
  <c r="BD29" i="9"/>
  <c r="BD12" i="9"/>
  <c r="BE193" i="9"/>
  <c r="BE177" i="9"/>
  <c r="BE161" i="9"/>
  <c r="BE145" i="9"/>
  <c r="BE129" i="9"/>
  <c r="BE113" i="9"/>
  <c r="BE97" i="9"/>
  <c r="BE81" i="9"/>
  <c r="BE65" i="9"/>
  <c r="BE49" i="9"/>
  <c r="BE33" i="9"/>
  <c r="BE16" i="9"/>
  <c r="BF196" i="9"/>
  <c r="BF180" i="9"/>
  <c r="BF164" i="9"/>
  <c r="BF148" i="9"/>
  <c r="BF132" i="9"/>
  <c r="BF116" i="9"/>
  <c r="BF100" i="9"/>
  <c r="BF84" i="9"/>
  <c r="BF68" i="9"/>
  <c r="BF52" i="9"/>
  <c r="BF36" i="9"/>
  <c r="C14" i="10"/>
  <c r="D14" i="10" s="1"/>
  <c r="E14" i="10"/>
  <c r="BE198" i="9"/>
  <c r="BD198" i="9"/>
  <c r="AW198" i="9"/>
  <c r="AS198" i="9"/>
  <c r="AR198" i="9"/>
  <c r="BF198" i="9"/>
  <c r="BB198" i="9"/>
  <c r="BA198" i="9"/>
  <c r="AT198" i="9"/>
  <c r="AP198" i="9"/>
  <c r="AO198" i="9"/>
  <c r="BC198" i="9"/>
  <c r="AY198" i="9"/>
  <c r="AX198" i="9"/>
  <c r="AQ198" i="9"/>
  <c r="AM198" i="9"/>
  <c r="AL198" i="9"/>
  <c r="BE194" i="9"/>
  <c r="BD194" i="9"/>
  <c r="AW194" i="9"/>
  <c r="AS194" i="9"/>
  <c r="AR194" i="9"/>
  <c r="BF194" i="9"/>
  <c r="BB194" i="9"/>
  <c r="BA194" i="9"/>
  <c r="AT194" i="9"/>
  <c r="AP194" i="9"/>
  <c r="AO194" i="9"/>
  <c r="BC194" i="9"/>
  <c r="AY194" i="9"/>
  <c r="AX194" i="9"/>
  <c r="AQ194" i="9"/>
  <c r="AM194" i="9"/>
  <c r="AL194" i="9"/>
  <c r="BE190" i="9"/>
  <c r="BD190" i="9"/>
  <c r="AW190" i="9"/>
  <c r="AS190" i="9"/>
  <c r="AR190" i="9"/>
  <c r="BF190" i="9"/>
  <c r="BB190" i="9"/>
  <c r="BA190" i="9"/>
  <c r="AT190" i="9"/>
  <c r="AP190" i="9"/>
  <c r="AO190" i="9"/>
  <c r="BC190" i="9"/>
  <c r="AY190" i="9"/>
  <c r="AX190" i="9"/>
  <c r="AQ190" i="9"/>
  <c r="AM190" i="9"/>
  <c r="AL190" i="9"/>
  <c r="BE186" i="9"/>
  <c r="BD186" i="9"/>
  <c r="AW186" i="9"/>
  <c r="AS186" i="9"/>
  <c r="AR186" i="9"/>
  <c r="BF186" i="9"/>
  <c r="BB186" i="9"/>
  <c r="BA186" i="9"/>
  <c r="AT186" i="9"/>
  <c r="AP186" i="9"/>
  <c r="AO186" i="9"/>
  <c r="BC186" i="9"/>
  <c r="AY186" i="9"/>
  <c r="AX186" i="9"/>
  <c r="AQ186" i="9"/>
  <c r="AM186" i="9"/>
  <c r="AL186" i="9"/>
  <c r="BE182" i="9"/>
  <c r="BD182" i="9"/>
  <c r="AW182" i="9"/>
  <c r="AS182" i="9"/>
  <c r="AR182" i="9"/>
  <c r="BF182" i="9"/>
  <c r="BB182" i="9"/>
  <c r="BA182" i="9"/>
  <c r="AT182" i="9"/>
  <c r="AP182" i="9"/>
  <c r="AO182" i="9"/>
  <c r="BC182" i="9"/>
  <c r="AY182" i="9"/>
  <c r="AX182" i="9"/>
  <c r="AQ182" i="9"/>
  <c r="AM182" i="9"/>
  <c r="AL182" i="9"/>
  <c r="BE178" i="9"/>
  <c r="BD178" i="9"/>
  <c r="AW178" i="9"/>
  <c r="AS178" i="9"/>
  <c r="AR178" i="9"/>
  <c r="BF178" i="9"/>
  <c r="BB178" i="9"/>
  <c r="BA178" i="9"/>
  <c r="AT178" i="9"/>
  <c r="AP178" i="9"/>
  <c r="AO178" i="9"/>
  <c r="BC178" i="9"/>
  <c r="AY178" i="9"/>
  <c r="AX178" i="9"/>
  <c r="AQ178" i="9"/>
  <c r="AM178" i="9"/>
  <c r="AL178" i="9"/>
  <c r="BE174" i="9"/>
  <c r="BD174" i="9"/>
  <c r="AW174" i="9"/>
  <c r="AS174" i="9"/>
  <c r="AR174" i="9"/>
  <c r="BF174" i="9"/>
  <c r="BB174" i="9"/>
  <c r="BA174" i="9"/>
  <c r="AT174" i="9"/>
  <c r="AP174" i="9"/>
  <c r="AO174" i="9"/>
  <c r="BC174" i="9"/>
  <c r="AY174" i="9"/>
  <c r="AX174" i="9"/>
  <c r="AQ174" i="9"/>
  <c r="AM174" i="9"/>
  <c r="AL174" i="9"/>
  <c r="BE170" i="9"/>
  <c r="BD170" i="9"/>
  <c r="AW170" i="9"/>
  <c r="AS170" i="9"/>
  <c r="AR170" i="9"/>
  <c r="BF170" i="9"/>
  <c r="BB170" i="9"/>
  <c r="BA170" i="9"/>
  <c r="AT170" i="9"/>
  <c r="AP170" i="9"/>
  <c r="AO170" i="9"/>
  <c r="BC170" i="9"/>
  <c r="AY170" i="9"/>
  <c r="AX170" i="9"/>
  <c r="AQ170" i="9"/>
  <c r="AM170" i="9"/>
  <c r="AL170" i="9"/>
  <c r="BE166" i="9"/>
  <c r="BD166" i="9"/>
  <c r="AW166" i="9"/>
  <c r="AS166" i="9"/>
  <c r="AR166" i="9"/>
  <c r="BF166" i="9"/>
  <c r="BB166" i="9"/>
  <c r="BA166" i="9"/>
  <c r="AT166" i="9"/>
  <c r="AP166" i="9"/>
  <c r="AO166" i="9"/>
  <c r="BC166" i="9"/>
  <c r="AY166" i="9"/>
  <c r="AX166" i="9"/>
  <c r="AQ166" i="9"/>
  <c r="AM166" i="9"/>
  <c r="AL166" i="9"/>
  <c r="BE162" i="9"/>
  <c r="BD162" i="9"/>
  <c r="AW162" i="9"/>
  <c r="AS162" i="9"/>
  <c r="AR162" i="9"/>
  <c r="BF162" i="9"/>
  <c r="BB162" i="9"/>
  <c r="BA162" i="9"/>
  <c r="AT162" i="9"/>
  <c r="AP162" i="9"/>
  <c r="AO162" i="9"/>
  <c r="BC162" i="9"/>
  <c r="AY162" i="9"/>
  <c r="AX162" i="9"/>
  <c r="AQ162" i="9"/>
  <c r="AM162" i="9"/>
  <c r="AL162" i="9"/>
  <c r="BE158" i="9"/>
  <c r="BD158" i="9"/>
  <c r="AW158" i="9"/>
  <c r="AS158" i="9"/>
  <c r="AR158" i="9"/>
  <c r="BF158" i="9"/>
  <c r="BB158" i="9"/>
  <c r="BA158" i="9"/>
  <c r="AT158" i="9"/>
  <c r="AP158" i="9"/>
  <c r="AO158" i="9"/>
  <c r="BC158" i="9"/>
  <c r="AY158" i="9"/>
  <c r="AX158" i="9"/>
  <c r="AQ158" i="9"/>
  <c r="AM158" i="9"/>
  <c r="AL158" i="9"/>
  <c r="BE154" i="9"/>
  <c r="BD154" i="9"/>
  <c r="AW154" i="9"/>
  <c r="AS154" i="9"/>
  <c r="AR154" i="9"/>
  <c r="BF154" i="9"/>
  <c r="BB154" i="9"/>
  <c r="BA154" i="9"/>
  <c r="AT154" i="9"/>
  <c r="AP154" i="9"/>
  <c r="AO154" i="9"/>
  <c r="BC154" i="9"/>
  <c r="AY154" i="9"/>
  <c r="AX154" i="9"/>
  <c r="AQ154" i="9"/>
  <c r="AM154" i="9"/>
  <c r="AL154" i="9"/>
  <c r="BE150" i="9"/>
  <c r="BD150" i="9"/>
  <c r="AW150" i="9"/>
  <c r="AS150" i="9"/>
  <c r="AR150" i="9"/>
  <c r="BF150" i="9"/>
  <c r="BB150" i="9"/>
  <c r="BA150" i="9"/>
  <c r="AT150" i="9"/>
  <c r="AP150" i="9"/>
  <c r="AO150" i="9"/>
  <c r="BC150" i="9"/>
  <c r="AY150" i="9"/>
  <c r="AX150" i="9"/>
  <c r="AQ150" i="9"/>
  <c r="AM150" i="9"/>
  <c r="AL150" i="9"/>
  <c r="BE146" i="9"/>
  <c r="BD146" i="9"/>
  <c r="AW146" i="9"/>
  <c r="AS146" i="9"/>
  <c r="AR146" i="9"/>
  <c r="BF146" i="9"/>
  <c r="BB146" i="9"/>
  <c r="BA146" i="9"/>
  <c r="AT146" i="9"/>
  <c r="AP146" i="9"/>
  <c r="AO146" i="9"/>
  <c r="BC146" i="9"/>
  <c r="AY146" i="9"/>
  <c r="AX146" i="9"/>
  <c r="AQ146" i="9"/>
  <c r="AM146" i="9"/>
  <c r="AL146" i="9"/>
  <c r="BE142" i="9"/>
  <c r="BD142" i="9"/>
  <c r="AW142" i="9"/>
  <c r="AS142" i="9"/>
  <c r="AR142" i="9"/>
  <c r="BF142" i="9"/>
  <c r="BB142" i="9"/>
  <c r="BA142" i="9"/>
  <c r="AT142" i="9"/>
  <c r="AP142" i="9"/>
  <c r="AO142" i="9"/>
  <c r="BC142" i="9"/>
  <c r="AY142" i="9"/>
  <c r="AX142" i="9"/>
  <c r="AQ142" i="9"/>
  <c r="AM142" i="9"/>
  <c r="AL142" i="9"/>
  <c r="BE138" i="9"/>
  <c r="BD138" i="9"/>
  <c r="AW138" i="9"/>
  <c r="AS138" i="9"/>
  <c r="AR138" i="9"/>
  <c r="BF138" i="9"/>
  <c r="BB138" i="9"/>
  <c r="BA138" i="9"/>
  <c r="AT138" i="9"/>
  <c r="AP138" i="9"/>
  <c r="AO138" i="9"/>
  <c r="BC138" i="9"/>
  <c r="AY138" i="9"/>
  <c r="AX138" i="9"/>
  <c r="AQ138" i="9"/>
  <c r="AM138" i="9"/>
  <c r="AL138" i="9"/>
  <c r="BE134" i="9"/>
  <c r="BD134" i="9"/>
  <c r="AW134" i="9"/>
  <c r="AS134" i="9"/>
  <c r="AR134" i="9"/>
  <c r="BF134" i="9"/>
  <c r="BB134" i="9"/>
  <c r="BA134" i="9"/>
  <c r="AT134" i="9"/>
  <c r="AP134" i="9"/>
  <c r="AO134" i="9"/>
  <c r="BC134" i="9"/>
  <c r="AY134" i="9"/>
  <c r="AX134" i="9"/>
  <c r="AQ134" i="9"/>
  <c r="AM134" i="9"/>
  <c r="AL134" i="9"/>
  <c r="BE130" i="9"/>
  <c r="BD130" i="9"/>
  <c r="AW130" i="9"/>
  <c r="AS130" i="9"/>
  <c r="AR130" i="9"/>
  <c r="BF130" i="9"/>
  <c r="BB130" i="9"/>
  <c r="BA130" i="9"/>
  <c r="AT130" i="9"/>
  <c r="AP130" i="9"/>
  <c r="AO130" i="9"/>
  <c r="BC130" i="9"/>
  <c r="AY130" i="9"/>
  <c r="AX130" i="9"/>
  <c r="AQ130" i="9"/>
  <c r="AM130" i="9"/>
  <c r="AL130" i="9"/>
  <c r="BE126" i="9"/>
  <c r="BD126" i="9"/>
  <c r="AW126" i="9"/>
  <c r="AS126" i="9"/>
  <c r="AR126" i="9"/>
  <c r="BF126" i="9"/>
  <c r="BB126" i="9"/>
  <c r="BA126" i="9"/>
  <c r="AT126" i="9"/>
  <c r="AP126" i="9"/>
  <c r="AO126" i="9"/>
  <c r="BC126" i="9"/>
  <c r="AY126" i="9"/>
  <c r="AX126" i="9"/>
  <c r="AQ126" i="9"/>
  <c r="AM126" i="9"/>
  <c r="AL126" i="9"/>
  <c r="BE122" i="9"/>
  <c r="BD122" i="9"/>
  <c r="AW122" i="9"/>
  <c r="AS122" i="9"/>
  <c r="AR122" i="9"/>
  <c r="BF122" i="9"/>
  <c r="BB122" i="9"/>
  <c r="BA122" i="9"/>
  <c r="AT122" i="9"/>
  <c r="AP122" i="9"/>
  <c r="AO122" i="9"/>
  <c r="BC122" i="9"/>
  <c r="AY122" i="9"/>
  <c r="AX122" i="9"/>
  <c r="AQ122" i="9"/>
  <c r="AM122" i="9"/>
  <c r="AL122" i="9"/>
  <c r="BE118" i="9"/>
  <c r="BD118" i="9"/>
  <c r="AW118" i="9"/>
  <c r="AS118" i="9"/>
  <c r="AR118" i="9"/>
  <c r="BF118" i="9"/>
  <c r="BB118" i="9"/>
  <c r="BA118" i="9"/>
  <c r="AT118" i="9"/>
  <c r="AP118" i="9"/>
  <c r="AO118" i="9"/>
  <c r="BC118" i="9"/>
  <c r="AY118" i="9"/>
  <c r="AX118" i="9"/>
  <c r="AQ118" i="9"/>
  <c r="AM118" i="9"/>
  <c r="AL118" i="9"/>
  <c r="BE114" i="9"/>
  <c r="BD114" i="9"/>
  <c r="AW114" i="9"/>
  <c r="AS114" i="9"/>
  <c r="AR114" i="9"/>
  <c r="BF114" i="9"/>
  <c r="BB114" i="9"/>
  <c r="BA114" i="9"/>
  <c r="AT114" i="9"/>
  <c r="AP114" i="9"/>
  <c r="AO114" i="9"/>
  <c r="BC114" i="9"/>
  <c r="AY114" i="9"/>
  <c r="AX114" i="9"/>
  <c r="AQ114" i="9"/>
  <c r="AM114" i="9"/>
  <c r="AL114" i="9"/>
  <c r="BE110" i="9"/>
  <c r="BD110" i="9"/>
  <c r="AW110" i="9"/>
  <c r="AS110" i="9"/>
  <c r="AR110" i="9"/>
  <c r="BF110" i="9"/>
  <c r="BB110" i="9"/>
  <c r="BA110" i="9"/>
  <c r="AT110" i="9"/>
  <c r="AP110" i="9"/>
  <c r="AO110" i="9"/>
  <c r="BC110" i="9"/>
  <c r="AY110" i="9"/>
  <c r="AX110" i="9"/>
  <c r="AQ110" i="9"/>
  <c r="AM110" i="9"/>
  <c r="AL110" i="9"/>
  <c r="BE106" i="9"/>
  <c r="BD106" i="9"/>
  <c r="AW106" i="9"/>
  <c r="AS106" i="9"/>
  <c r="AR106" i="9"/>
  <c r="BF106" i="9"/>
  <c r="BB106" i="9"/>
  <c r="BA106" i="9"/>
  <c r="AT106" i="9"/>
  <c r="AP106" i="9"/>
  <c r="AO106" i="9"/>
  <c r="BC106" i="9"/>
  <c r="AY106" i="9"/>
  <c r="AX106" i="9"/>
  <c r="AQ106" i="9"/>
  <c r="AM106" i="9"/>
  <c r="AL106" i="9"/>
  <c r="BE102" i="9"/>
  <c r="BD102" i="9"/>
  <c r="AW102" i="9"/>
  <c r="AS102" i="9"/>
  <c r="AR102" i="9"/>
  <c r="BF102" i="9"/>
  <c r="BB102" i="9"/>
  <c r="BA102" i="9"/>
  <c r="AT102" i="9"/>
  <c r="AP102" i="9"/>
  <c r="AO102" i="9"/>
  <c r="BC102" i="9"/>
  <c r="AY102" i="9"/>
  <c r="AX102" i="9"/>
  <c r="AQ102" i="9"/>
  <c r="AM102" i="9"/>
  <c r="AL102" i="9"/>
  <c r="BE98" i="9"/>
  <c r="BD98" i="9"/>
  <c r="AW98" i="9"/>
  <c r="AS98" i="9"/>
  <c r="AR98" i="9"/>
  <c r="BF98" i="9"/>
  <c r="BB98" i="9"/>
  <c r="BA98" i="9"/>
  <c r="AT98" i="9"/>
  <c r="AP98" i="9"/>
  <c r="AO98" i="9"/>
  <c r="BC98" i="9"/>
  <c r="AY98" i="9"/>
  <c r="AX98" i="9"/>
  <c r="AQ98" i="9"/>
  <c r="AM98" i="9"/>
  <c r="AL98" i="9"/>
  <c r="BE94" i="9"/>
  <c r="BD94" i="9"/>
  <c r="AW94" i="9"/>
  <c r="AS94" i="9"/>
  <c r="AR94" i="9"/>
  <c r="BF94" i="9"/>
  <c r="BB94" i="9"/>
  <c r="BA94" i="9"/>
  <c r="AT94" i="9"/>
  <c r="AP94" i="9"/>
  <c r="AO94" i="9"/>
  <c r="BC94" i="9"/>
  <c r="AY94" i="9"/>
  <c r="AX94" i="9"/>
  <c r="AQ94" i="9"/>
  <c r="AM94" i="9"/>
  <c r="AL94" i="9"/>
  <c r="BE90" i="9"/>
  <c r="BD90" i="9"/>
  <c r="AW90" i="9"/>
  <c r="AS90" i="9"/>
  <c r="AR90" i="9"/>
  <c r="BF90" i="9"/>
  <c r="BB90" i="9"/>
  <c r="BA90" i="9"/>
  <c r="AT90" i="9"/>
  <c r="AP90" i="9"/>
  <c r="AO90" i="9"/>
  <c r="BC90" i="9"/>
  <c r="AY90" i="9"/>
  <c r="AX90" i="9"/>
  <c r="AQ90" i="9"/>
  <c r="AM90" i="9"/>
  <c r="AL90" i="9"/>
  <c r="BE86" i="9"/>
  <c r="BD86" i="9"/>
  <c r="AW86" i="9"/>
  <c r="AS86" i="9"/>
  <c r="AR86" i="9"/>
  <c r="BF86" i="9"/>
  <c r="BB86" i="9"/>
  <c r="BA86" i="9"/>
  <c r="AT86" i="9"/>
  <c r="AP86" i="9"/>
  <c r="AO86" i="9"/>
  <c r="BC86" i="9"/>
  <c r="AY86" i="9"/>
  <c r="AX86" i="9"/>
  <c r="AQ86" i="9"/>
  <c r="AM86" i="9"/>
  <c r="AL86" i="9"/>
  <c r="BE82" i="9"/>
  <c r="BD82" i="9"/>
  <c r="AW82" i="9"/>
  <c r="AS82" i="9"/>
  <c r="AR82" i="9"/>
  <c r="BF82" i="9"/>
  <c r="BB82" i="9"/>
  <c r="BA82" i="9"/>
  <c r="AT82" i="9"/>
  <c r="AP82" i="9"/>
  <c r="AO82" i="9"/>
  <c r="BC82" i="9"/>
  <c r="AY82" i="9"/>
  <c r="AX82" i="9"/>
  <c r="AQ82" i="9"/>
  <c r="AM82" i="9"/>
  <c r="AL82" i="9"/>
  <c r="BE78" i="9"/>
  <c r="BD78" i="9"/>
  <c r="AW78" i="9"/>
  <c r="AS78" i="9"/>
  <c r="AR78" i="9"/>
  <c r="BF78" i="9"/>
  <c r="BB78" i="9"/>
  <c r="BA78" i="9"/>
  <c r="AT78" i="9"/>
  <c r="AP78" i="9"/>
  <c r="AO78" i="9"/>
  <c r="BC78" i="9"/>
  <c r="AY78" i="9"/>
  <c r="AX78" i="9"/>
  <c r="AQ78" i="9"/>
  <c r="AM78" i="9"/>
  <c r="AL78" i="9"/>
  <c r="BE74" i="9"/>
  <c r="BD74" i="9"/>
  <c r="AW74" i="9"/>
  <c r="AS74" i="9"/>
  <c r="AR74" i="9"/>
  <c r="BF74" i="9"/>
  <c r="BB74" i="9"/>
  <c r="BA74" i="9"/>
  <c r="AT74" i="9"/>
  <c r="AP74" i="9"/>
  <c r="AO74" i="9"/>
  <c r="BC74" i="9"/>
  <c r="AY74" i="9"/>
  <c r="AX74" i="9"/>
  <c r="AQ74" i="9"/>
  <c r="AM74" i="9"/>
  <c r="AL74" i="9"/>
  <c r="BE70" i="9"/>
  <c r="BD70" i="9"/>
  <c r="AW70" i="9"/>
  <c r="AS70" i="9"/>
  <c r="AR70" i="9"/>
  <c r="BF70" i="9"/>
  <c r="BB70" i="9"/>
  <c r="BA70" i="9"/>
  <c r="AT70" i="9"/>
  <c r="AP70" i="9"/>
  <c r="AO70" i="9"/>
  <c r="BC70" i="9"/>
  <c r="AY70" i="9"/>
  <c r="AX70" i="9"/>
  <c r="AQ70" i="9"/>
  <c r="AM70" i="9"/>
  <c r="AL70" i="9"/>
  <c r="BE66" i="9"/>
  <c r="BD66" i="9"/>
  <c r="AW66" i="9"/>
  <c r="AS66" i="9"/>
  <c r="AR66" i="9"/>
  <c r="BF66" i="9"/>
  <c r="BB66" i="9"/>
  <c r="BA66" i="9"/>
  <c r="AT66" i="9"/>
  <c r="AP66" i="9"/>
  <c r="AO66" i="9"/>
  <c r="BC66" i="9"/>
  <c r="AY66" i="9"/>
  <c r="AX66" i="9"/>
  <c r="AQ66" i="9"/>
  <c r="AM66" i="9"/>
  <c r="AL66" i="9"/>
  <c r="BE62" i="9"/>
  <c r="BD62" i="9"/>
  <c r="AW62" i="9"/>
  <c r="AS62" i="9"/>
  <c r="AR62" i="9"/>
  <c r="BF62" i="9"/>
  <c r="BB62" i="9"/>
  <c r="BA62" i="9"/>
  <c r="AT62" i="9"/>
  <c r="AP62" i="9"/>
  <c r="AO62" i="9"/>
  <c r="BC62" i="9"/>
  <c r="AY62" i="9"/>
  <c r="AX62" i="9"/>
  <c r="AQ62" i="9"/>
  <c r="AM62" i="9"/>
  <c r="AL62" i="9"/>
  <c r="BE58" i="9"/>
  <c r="BD58" i="9"/>
  <c r="AW58" i="9"/>
  <c r="AS58" i="9"/>
  <c r="AR58" i="9"/>
  <c r="BF58" i="9"/>
  <c r="BB58" i="9"/>
  <c r="BA58" i="9"/>
  <c r="AT58" i="9"/>
  <c r="AP58" i="9"/>
  <c r="AO58" i="9"/>
  <c r="BC58" i="9"/>
  <c r="AY58" i="9"/>
  <c r="AX58" i="9"/>
  <c r="AQ58" i="9"/>
  <c r="AM58" i="9"/>
  <c r="AL58" i="9"/>
  <c r="BE54" i="9"/>
  <c r="BD54" i="9"/>
  <c r="AW54" i="9"/>
  <c r="AS54" i="9"/>
  <c r="AR54" i="9"/>
  <c r="BF54" i="9"/>
  <c r="BB54" i="9"/>
  <c r="BA54" i="9"/>
  <c r="AT54" i="9"/>
  <c r="AP54" i="9"/>
  <c r="AO54" i="9"/>
  <c r="BC54" i="9"/>
  <c r="AY54" i="9"/>
  <c r="AX54" i="9"/>
  <c r="AQ54" i="9"/>
  <c r="AM54" i="9"/>
  <c r="AL54" i="9"/>
  <c r="BE50" i="9"/>
  <c r="BD50" i="9"/>
  <c r="AW50" i="9"/>
  <c r="AS50" i="9"/>
  <c r="AR50" i="9"/>
  <c r="BF50" i="9"/>
  <c r="BB50" i="9"/>
  <c r="BA50" i="9"/>
  <c r="AT50" i="9"/>
  <c r="AP50" i="9"/>
  <c r="AO50" i="9"/>
  <c r="BC50" i="9"/>
  <c r="AY50" i="9"/>
  <c r="AX50" i="9"/>
  <c r="AQ50" i="9"/>
  <c r="AM50" i="9"/>
  <c r="AL50" i="9"/>
  <c r="BE46" i="9"/>
  <c r="BD46" i="9"/>
  <c r="AW46" i="9"/>
  <c r="AS46" i="9"/>
  <c r="AR46" i="9"/>
  <c r="BF46" i="9"/>
  <c r="BB46" i="9"/>
  <c r="BA46" i="9"/>
  <c r="AT46" i="9"/>
  <c r="AP46" i="9"/>
  <c r="AO46" i="9"/>
  <c r="BC46" i="9"/>
  <c r="AY46" i="9"/>
  <c r="AX46" i="9"/>
  <c r="AQ46" i="9"/>
  <c r="AM46" i="9"/>
  <c r="AL46" i="9"/>
  <c r="BE42" i="9"/>
  <c r="BD42" i="9"/>
  <c r="AW42" i="9"/>
  <c r="AS42" i="9"/>
  <c r="AR42" i="9"/>
  <c r="BF42" i="9"/>
  <c r="BB42" i="9"/>
  <c r="BA42" i="9"/>
  <c r="AT42" i="9"/>
  <c r="AP42" i="9"/>
  <c r="AO42" i="9"/>
  <c r="BC42" i="9"/>
  <c r="AY42" i="9"/>
  <c r="AX42" i="9"/>
  <c r="AQ42" i="9"/>
  <c r="AM42" i="9"/>
  <c r="AL42" i="9"/>
  <c r="BE38" i="9"/>
  <c r="BD38" i="9"/>
  <c r="AW38" i="9"/>
  <c r="AS38" i="9"/>
  <c r="AR38" i="9"/>
  <c r="BF38" i="9"/>
  <c r="BB38" i="9"/>
  <c r="BA38" i="9"/>
  <c r="AT38" i="9"/>
  <c r="AP38" i="9"/>
  <c r="AO38" i="9"/>
  <c r="BC38" i="9"/>
  <c r="AY38" i="9"/>
  <c r="AX38" i="9"/>
  <c r="AQ38" i="9"/>
  <c r="AM38" i="9"/>
  <c r="AL38" i="9"/>
  <c r="BE34" i="9"/>
  <c r="BD34" i="9"/>
  <c r="AW34" i="9"/>
  <c r="AS34" i="9"/>
  <c r="AR34" i="9"/>
  <c r="BF34" i="9"/>
  <c r="BB34" i="9"/>
  <c r="BA34" i="9"/>
  <c r="AT34" i="9"/>
  <c r="AP34" i="9"/>
  <c r="AO34" i="9"/>
  <c r="BC34" i="9"/>
  <c r="AY34" i="9"/>
  <c r="AX34" i="9"/>
  <c r="AQ34" i="9"/>
  <c r="AM34" i="9"/>
  <c r="AL34" i="9"/>
  <c r="BE30" i="9"/>
  <c r="BD30" i="9"/>
  <c r="AW30" i="9"/>
  <c r="AS30" i="9"/>
  <c r="AR30" i="9"/>
  <c r="BF30" i="9"/>
  <c r="BB30" i="9"/>
  <c r="BA30" i="9"/>
  <c r="AT30" i="9"/>
  <c r="AP30" i="9"/>
  <c r="AO30" i="9"/>
  <c r="BC30" i="9"/>
  <c r="AY30" i="9"/>
  <c r="AX30" i="9"/>
  <c r="AQ30" i="9"/>
  <c r="AM30" i="9"/>
  <c r="AL30" i="9"/>
  <c r="BE26" i="9"/>
  <c r="BD26" i="9"/>
  <c r="AW26" i="9"/>
  <c r="AS26" i="9"/>
  <c r="AR26" i="9"/>
  <c r="BF26" i="9"/>
  <c r="BB26" i="9"/>
  <c r="BA26" i="9"/>
  <c r="AT26" i="9"/>
  <c r="AP26" i="9"/>
  <c r="AO26" i="9"/>
  <c r="BC26" i="9"/>
  <c r="AY26" i="9"/>
  <c r="AX26" i="9"/>
  <c r="AQ26" i="9"/>
  <c r="AM26" i="9"/>
  <c r="AL26" i="9"/>
  <c r="AV22" i="9"/>
  <c r="AU22" i="9"/>
  <c r="BE22" i="9"/>
  <c r="BD22" i="9"/>
  <c r="AS22" i="9"/>
  <c r="AR22" i="9"/>
  <c r="BB22" i="9"/>
  <c r="BA22" i="9"/>
  <c r="AP22" i="9"/>
  <c r="AO22" i="9"/>
  <c r="AV18" i="9"/>
  <c r="AU18" i="9"/>
  <c r="BE18" i="9"/>
  <c r="BD18" i="9"/>
  <c r="AS18" i="9"/>
  <c r="AR18" i="9"/>
  <c r="BB18" i="9"/>
  <c r="BA18" i="9"/>
  <c r="AP18" i="9"/>
  <c r="AO18" i="9"/>
  <c r="AV14" i="9"/>
  <c r="AU14" i="9"/>
  <c r="BE14" i="9"/>
  <c r="BD14" i="9"/>
  <c r="AS14" i="9"/>
  <c r="AR14" i="9"/>
  <c r="BB14" i="9"/>
  <c r="BA14" i="9"/>
  <c r="AP14" i="9"/>
  <c r="AO14" i="9"/>
  <c r="AV10" i="9"/>
  <c r="AU10" i="9"/>
  <c r="BE10" i="9"/>
  <c r="BD10" i="9"/>
  <c r="AS10" i="9"/>
  <c r="AR10" i="9"/>
  <c r="BB10" i="9"/>
  <c r="BA10" i="9"/>
  <c r="AP10" i="9"/>
  <c r="AO10" i="9"/>
  <c r="AV6" i="9"/>
  <c r="AU6" i="9"/>
  <c r="BE6" i="9"/>
  <c r="BD6" i="9"/>
  <c r="AS6" i="9"/>
  <c r="AR6" i="9"/>
  <c r="BB6" i="9"/>
  <c r="BA6" i="9"/>
  <c r="AP6" i="9"/>
  <c r="AO6" i="9"/>
  <c r="B199" i="9"/>
  <c r="B195" i="9"/>
  <c r="B191" i="9"/>
  <c r="B187" i="9"/>
  <c r="B183" i="9"/>
  <c r="B179" i="9"/>
  <c r="B175" i="9"/>
  <c r="B171" i="9"/>
  <c r="B167" i="9"/>
  <c r="B163" i="9"/>
  <c r="B159" i="9"/>
  <c r="B155" i="9"/>
  <c r="B151" i="9"/>
  <c r="B147" i="9"/>
  <c r="B143" i="9"/>
  <c r="B139" i="9"/>
  <c r="B135" i="9"/>
  <c r="B131" i="9"/>
  <c r="B127" i="9"/>
  <c r="B123" i="9"/>
  <c r="B119" i="9"/>
  <c r="B115" i="9"/>
  <c r="B111" i="9"/>
  <c r="B107" i="9"/>
  <c r="B103" i="9"/>
  <c r="B99" i="9"/>
  <c r="B95" i="9"/>
  <c r="B91" i="9"/>
  <c r="B87" i="9"/>
  <c r="B83" i="9"/>
  <c r="B79" i="9"/>
  <c r="B75" i="9"/>
  <c r="B71" i="9"/>
  <c r="B67" i="9"/>
  <c r="B63" i="9"/>
  <c r="B59" i="9"/>
  <c r="B55" i="9"/>
  <c r="B51" i="9"/>
  <c r="B47" i="9"/>
  <c r="B43" i="9"/>
  <c r="B39" i="9"/>
  <c r="B35" i="9"/>
  <c r="B31" i="9"/>
  <c r="B27" i="9"/>
  <c r="B22" i="9"/>
  <c r="B18" i="9"/>
  <c r="B14" i="9"/>
  <c r="B10" i="9"/>
  <c r="B6" i="9"/>
  <c r="C199" i="9"/>
  <c r="C195" i="9"/>
  <c r="C191" i="9"/>
  <c r="C187" i="9"/>
  <c r="C183" i="9"/>
  <c r="C179" i="9"/>
  <c r="C175" i="9"/>
  <c r="C171" i="9"/>
  <c r="C167" i="9"/>
  <c r="C163" i="9"/>
  <c r="C159" i="9"/>
  <c r="C155" i="9"/>
  <c r="C151" i="9"/>
  <c r="C147" i="9"/>
  <c r="C143" i="9"/>
  <c r="C139" i="9"/>
  <c r="C135" i="9"/>
  <c r="C131" i="9"/>
  <c r="C127" i="9"/>
  <c r="C123" i="9"/>
  <c r="C119" i="9"/>
  <c r="C115" i="9"/>
  <c r="C111" i="9"/>
  <c r="C107" i="9"/>
  <c r="C103" i="9"/>
  <c r="C99" i="9"/>
  <c r="C95" i="9"/>
  <c r="C91" i="9"/>
  <c r="C87" i="9"/>
  <c r="C83" i="9"/>
  <c r="C79" i="9"/>
  <c r="C75" i="9"/>
  <c r="C71" i="9"/>
  <c r="C67" i="9"/>
  <c r="C63" i="9"/>
  <c r="C59" i="9"/>
  <c r="C55" i="9"/>
  <c r="C51" i="9"/>
  <c r="C47" i="9"/>
  <c r="C43" i="9"/>
  <c r="C39" i="9"/>
  <c r="C35" i="9"/>
  <c r="C31" i="9"/>
  <c r="C27" i="9"/>
  <c r="C22" i="9"/>
  <c r="C18" i="9"/>
  <c r="C14" i="9"/>
  <c r="C10" i="9"/>
  <c r="C6" i="9"/>
  <c r="D198" i="9"/>
  <c r="D194" i="9"/>
  <c r="D190" i="9"/>
  <c r="D186" i="9"/>
  <c r="D182" i="9"/>
  <c r="D178" i="9"/>
  <c r="D174" i="9"/>
  <c r="D170" i="9"/>
  <c r="D166" i="9"/>
  <c r="D162" i="9"/>
  <c r="D158" i="9"/>
  <c r="D154" i="9"/>
  <c r="D150" i="9"/>
  <c r="D146" i="9"/>
  <c r="D142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E200" i="9"/>
  <c r="E196" i="9"/>
  <c r="E192" i="9"/>
  <c r="E188" i="9"/>
  <c r="E184" i="9"/>
  <c r="E180" i="9"/>
  <c r="E176" i="9"/>
  <c r="E172" i="9"/>
  <c r="E168" i="9"/>
  <c r="E164" i="9"/>
  <c r="E160" i="9"/>
  <c r="E156" i="9"/>
  <c r="E152" i="9"/>
  <c r="E148" i="9"/>
  <c r="E144" i="9"/>
  <c r="E140" i="9"/>
  <c r="E136" i="9"/>
  <c r="E132" i="9"/>
  <c r="E128" i="9"/>
  <c r="E124" i="9"/>
  <c r="E120" i="9"/>
  <c r="E116" i="9"/>
  <c r="E112" i="9"/>
  <c r="E108" i="9"/>
  <c r="E104" i="9"/>
  <c r="E100" i="9"/>
  <c r="E96" i="9"/>
  <c r="E92" i="9"/>
  <c r="E88" i="9"/>
  <c r="E84" i="9"/>
  <c r="E80" i="9"/>
  <c r="E76" i="9"/>
  <c r="E72" i="9"/>
  <c r="E68" i="9"/>
  <c r="E64" i="9"/>
  <c r="E60" i="9"/>
  <c r="E56" i="9"/>
  <c r="E52" i="9"/>
  <c r="E48" i="9"/>
  <c r="E44" i="9"/>
  <c r="E40" i="9"/>
  <c r="E36" i="9"/>
  <c r="E32" i="9"/>
  <c r="E28" i="9"/>
  <c r="E24" i="9"/>
  <c r="E19" i="9"/>
  <c r="E15" i="9"/>
  <c r="E11" i="9"/>
  <c r="E7" i="9"/>
  <c r="F200" i="9"/>
  <c r="F196" i="9"/>
  <c r="F192" i="9"/>
  <c r="F188" i="9"/>
  <c r="F184" i="9"/>
  <c r="F180" i="9"/>
  <c r="F176" i="9"/>
  <c r="F172" i="9"/>
  <c r="F168" i="9"/>
  <c r="F164" i="9"/>
  <c r="F160" i="9"/>
  <c r="F156" i="9"/>
  <c r="F152" i="9"/>
  <c r="F148" i="9"/>
  <c r="F144" i="9"/>
  <c r="F140" i="9"/>
  <c r="F136" i="9"/>
  <c r="F132" i="9"/>
  <c r="F128" i="9"/>
  <c r="F124" i="9"/>
  <c r="F120" i="9"/>
  <c r="F116" i="9"/>
  <c r="F112" i="9"/>
  <c r="F108" i="9"/>
  <c r="F104" i="9"/>
  <c r="F100" i="9"/>
  <c r="F96" i="9"/>
  <c r="F92" i="9"/>
  <c r="F88" i="9"/>
  <c r="F84" i="9"/>
  <c r="F80" i="9"/>
  <c r="F76" i="9"/>
  <c r="F72" i="9"/>
  <c r="F68" i="9"/>
  <c r="F64" i="9"/>
  <c r="F60" i="9"/>
  <c r="F56" i="9"/>
  <c r="F52" i="9"/>
  <c r="F48" i="9"/>
  <c r="F44" i="9"/>
  <c r="F40" i="9"/>
  <c r="F36" i="9"/>
  <c r="F32" i="9"/>
  <c r="F28" i="9"/>
  <c r="F24" i="9"/>
  <c r="F19" i="9"/>
  <c r="F15" i="9"/>
  <c r="F11" i="9"/>
  <c r="F7" i="9"/>
  <c r="G199" i="9"/>
  <c r="G195" i="9"/>
  <c r="G191" i="9"/>
  <c r="G187" i="9"/>
  <c r="G183" i="9"/>
  <c r="G179" i="9"/>
  <c r="G175" i="9"/>
  <c r="G171" i="9"/>
  <c r="G167" i="9"/>
  <c r="G163" i="9"/>
  <c r="G159" i="9"/>
  <c r="G155" i="9"/>
  <c r="G151" i="9"/>
  <c r="G147" i="9"/>
  <c r="G143" i="9"/>
  <c r="G139" i="9"/>
  <c r="G135" i="9"/>
  <c r="G131" i="9"/>
  <c r="G127" i="9"/>
  <c r="G123" i="9"/>
  <c r="G119" i="9"/>
  <c r="G115" i="9"/>
  <c r="G111" i="9"/>
  <c r="G107" i="9"/>
  <c r="G103" i="9"/>
  <c r="G99" i="9"/>
  <c r="G95" i="9"/>
  <c r="G91" i="9"/>
  <c r="G87" i="9"/>
  <c r="G83" i="9"/>
  <c r="G79" i="9"/>
  <c r="G75" i="9"/>
  <c r="G71" i="9"/>
  <c r="G67" i="9"/>
  <c r="G63" i="9"/>
  <c r="G59" i="9"/>
  <c r="G55" i="9"/>
  <c r="G51" i="9"/>
  <c r="G47" i="9"/>
  <c r="G43" i="9"/>
  <c r="G39" i="9"/>
  <c r="G35" i="9"/>
  <c r="G31" i="9"/>
  <c r="G27" i="9"/>
  <c r="H4" i="9"/>
  <c r="H197" i="9"/>
  <c r="H193" i="9"/>
  <c r="H189" i="9"/>
  <c r="H185" i="9"/>
  <c r="H181" i="9"/>
  <c r="H177" i="9"/>
  <c r="H173" i="9"/>
  <c r="H169" i="9"/>
  <c r="H165" i="9"/>
  <c r="H161" i="9"/>
  <c r="H157" i="9"/>
  <c r="H153" i="9"/>
  <c r="H149" i="9"/>
  <c r="H145" i="9"/>
  <c r="H141" i="9"/>
  <c r="H137" i="9"/>
  <c r="H133" i="9"/>
  <c r="H129" i="9"/>
  <c r="H125" i="9"/>
  <c r="H121" i="9"/>
  <c r="H117" i="9"/>
  <c r="H113" i="9"/>
  <c r="H109" i="9"/>
  <c r="H105" i="9"/>
  <c r="H101" i="9"/>
  <c r="H97" i="9"/>
  <c r="H93" i="9"/>
  <c r="H89" i="9"/>
  <c r="H85" i="9"/>
  <c r="H81" i="9"/>
  <c r="H77" i="9"/>
  <c r="H73" i="9"/>
  <c r="H69" i="9"/>
  <c r="H65" i="9"/>
  <c r="H61" i="9"/>
  <c r="H57" i="9"/>
  <c r="H53" i="9"/>
  <c r="H49" i="9"/>
  <c r="H45" i="9"/>
  <c r="H41" i="9"/>
  <c r="H37" i="9"/>
  <c r="H33" i="9"/>
  <c r="H29" i="9"/>
  <c r="H25" i="9"/>
  <c r="H20" i="9"/>
  <c r="H16" i="9"/>
  <c r="H12" i="9"/>
  <c r="H8" i="9"/>
  <c r="I4" i="9"/>
  <c r="I197" i="9"/>
  <c r="I193" i="9"/>
  <c r="I189" i="9"/>
  <c r="I185" i="9"/>
  <c r="I181" i="9"/>
  <c r="I177" i="9"/>
  <c r="I173" i="9"/>
  <c r="I169" i="9"/>
  <c r="I165" i="9"/>
  <c r="I161" i="9"/>
  <c r="I157" i="9"/>
  <c r="I153" i="9"/>
  <c r="I149" i="9"/>
  <c r="I145" i="9"/>
  <c r="I141" i="9"/>
  <c r="I137" i="9"/>
  <c r="I133" i="9"/>
  <c r="I129" i="9"/>
  <c r="I125" i="9"/>
  <c r="I121" i="9"/>
  <c r="I117" i="9"/>
  <c r="I113" i="9"/>
  <c r="I109" i="9"/>
  <c r="I105" i="9"/>
  <c r="I101" i="9"/>
  <c r="I97" i="9"/>
  <c r="I93" i="9"/>
  <c r="I89" i="9"/>
  <c r="I85" i="9"/>
  <c r="I81" i="9"/>
  <c r="I77" i="9"/>
  <c r="I73" i="9"/>
  <c r="I69" i="9"/>
  <c r="I65" i="9"/>
  <c r="I61" i="9"/>
  <c r="I57" i="9"/>
  <c r="I53" i="9"/>
  <c r="I49" i="9"/>
  <c r="I45" i="9"/>
  <c r="I41" i="9"/>
  <c r="I37" i="9"/>
  <c r="I33" i="9"/>
  <c r="I29" i="9"/>
  <c r="I25" i="9"/>
  <c r="I20" i="9"/>
  <c r="I16" i="9"/>
  <c r="I12" i="9"/>
  <c r="I8" i="9"/>
  <c r="J200" i="9"/>
  <c r="J196" i="9"/>
  <c r="J192" i="9"/>
  <c r="J188" i="9"/>
  <c r="J184" i="9"/>
  <c r="J180" i="9"/>
  <c r="J176" i="9"/>
  <c r="J172" i="9"/>
  <c r="J168" i="9"/>
  <c r="J164" i="9"/>
  <c r="J160" i="9"/>
  <c r="J156" i="9"/>
  <c r="J152" i="9"/>
  <c r="J148" i="9"/>
  <c r="J144" i="9"/>
  <c r="J140" i="9"/>
  <c r="J136" i="9"/>
  <c r="J132" i="9"/>
  <c r="J128" i="9"/>
  <c r="J124" i="9"/>
  <c r="J120" i="9"/>
  <c r="J116" i="9"/>
  <c r="J112" i="9"/>
  <c r="J108" i="9"/>
  <c r="J104" i="9"/>
  <c r="J100" i="9"/>
  <c r="J96" i="9"/>
  <c r="J92" i="9"/>
  <c r="J88" i="9"/>
  <c r="J84" i="9"/>
  <c r="J80" i="9"/>
  <c r="J76" i="9"/>
  <c r="J72" i="9"/>
  <c r="J68" i="9"/>
  <c r="J64" i="9"/>
  <c r="J60" i="9"/>
  <c r="J56" i="9"/>
  <c r="J52" i="9"/>
  <c r="J48" i="9"/>
  <c r="J44" i="9"/>
  <c r="J40" i="9"/>
  <c r="J36" i="9"/>
  <c r="J32" i="9"/>
  <c r="J28" i="9"/>
  <c r="J24" i="9"/>
  <c r="K198" i="9"/>
  <c r="K194" i="9"/>
  <c r="K190" i="9"/>
  <c r="K186" i="9"/>
  <c r="K182" i="9"/>
  <c r="K178" i="9"/>
  <c r="K174" i="9"/>
  <c r="K170" i="9"/>
  <c r="K166" i="9"/>
  <c r="K162" i="9"/>
  <c r="K158" i="9"/>
  <c r="K154" i="9"/>
  <c r="K150" i="9"/>
  <c r="K146" i="9"/>
  <c r="K142" i="9"/>
  <c r="K138" i="9"/>
  <c r="K134" i="9"/>
  <c r="K130" i="9"/>
  <c r="K126" i="9"/>
  <c r="K122" i="9"/>
  <c r="K118" i="9"/>
  <c r="K114" i="9"/>
  <c r="K110" i="9"/>
  <c r="K106" i="9"/>
  <c r="K102" i="9"/>
  <c r="K98" i="9"/>
  <c r="K94" i="9"/>
  <c r="K90" i="9"/>
  <c r="K86" i="9"/>
  <c r="K82" i="9"/>
  <c r="K78" i="9"/>
  <c r="K74" i="9"/>
  <c r="K70" i="9"/>
  <c r="K66" i="9"/>
  <c r="K62" i="9"/>
  <c r="K58" i="9"/>
  <c r="K54" i="9"/>
  <c r="K50" i="9"/>
  <c r="K46" i="9"/>
  <c r="K42" i="9"/>
  <c r="K38" i="9"/>
  <c r="K34" i="9"/>
  <c r="K30" i="9"/>
  <c r="K26" i="9"/>
  <c r="K21" i="9"/>
  <c r="K17" i="9"/>
  <c r="K13" i="9"/>
  <c r="K9" i="9"/>
  <c r="K5" i="9"/>
  <c r="L198" i="9"/>
  <c r="L194" i="9"/>
  <c r="L190" i="9"/>
  <c r="L186" i="9"/>
  <c r="L182" i="9"/>
  <c r="L178" i="9"/>
  <c r="L174" i="9"/>
  <c r="L170" i="9"/>
  <c r="L166" i="9"/>
  <c r="L162" i="9"/>
  <c r="L158" i="9"/>
  <c r="L154" i="9"/>
  <c r="L150" i="9"/>
  <c r="L146" i="9"/>
  <c r="L142" i="9"/>
  <c r="L138" i="9"/>
  <c r="L134" i="9"/>
  <c r="L130" i="9"/>
  <c r="L126" i="9"/>
  <c r="L122" i="9"/>
  <c r="L118" i="9"/>
  <c r="L114" i="9"/>
  <c r="L110" i="9"/>
  <c r="L106" i="9"/>
  <c r="L102" i="9"/>
  <c r="L98" i="9"/>
  <c r="L94" i="9"/>
  <c r="L90" i="9"/>
  <c r="L86" i="9"/>
  <c r="L82" i="9"/>
  <c r="L78" i="9"/>
  <c r="L74" i="9"/>
  <c r="L70" i="9"/>
  <c r="L66" i="9"/>
  <c r="L62" i="9"/>
  <c r="L58" i="9"/>
  <c r="L54" i="9"/>
  <c r="L50" i="9"/>
  <c r="L46" i="9"/>
  <c r="L42" i="9"/>
  <c r="L38" i="9"/>
  <c r="L34" i="9"/>
  <c r="L30" i="9"/>
  <c r="L26" i="9"/>
  <c r="L21" i="9"/>
  <c r="L17" i="9"/>
  <c r="L13" i="9"/>
  <c r="L9" i="9"/>
  <c r="L5" i="9"/>
  <c r="M197" i="9"/>
  <c r="M193" i="9"/>
  <c r="M189" i="9"/>
  <c r="M185" i="9"/>
  <c r="M181" i="9"/>
  <c r="M177" i="9"/>
  <c r="M173" i="9"/>
  <c r="M169" i="9"/>
  <c r="M165" i="9"/>
  <c r="M161" i="9"/>
  <c r="M157" i="9"/>
  <c r="M153" i="9"/>
  <c r="M149" i="9"/>
  <c r="M145" i="9"/>
  <c r="M141" i="9"/>
  <c r="M137" i="9"/>
  <c r="M133" i="9"/>
  <c r="M129" i="9"/>
  <c r="M125" i="9"/>
  <c r="M121" i="9"/>
  <c r="M117" i="9"/>
  <c r="M113" i="9"/>
  <c r="M109" i="9"/>
  <c r="M105" i="9"/>
  <c r="M101" i="9"/>
  <c r="M97" i="9"/>
  <c r="M93" i="9"/>
  <c r="M89" i="9"/>
  <c r="M85" i="9"/>
  <c r="M81" i="9"/>
  <c r="M77" i="9"/>
  <c r="M73" i="9"/>
  <c r="M69" i="9"/>
  <c r="M65" i="9"/>
  <c r="M61" i="9"/>
  <c r="M57" i="9"/>
  <c r="M53" i="9"/>
  <c r="M49" i="9"/>
  <c r="M45" i="9"/>
  <c r="M41" i="9"/>
  <c r="M37" i="9"/>
  <c r="M33" i="9"/>
  <c r="M29" i="9"/>
  <c r="M25" i="9"/>
  <c r="N199" i="9"/>
  <c r="N195" i="9"/>
  <c r="N191" i="9"/>
  <c r="N187" i="9"/>
  <c r="N183" i="9"/>
  <c r="N179" i="9"/>
  <c r="N175" i="9"/>
  <c r="N171" i="9"/>
  <c r="N167" i="9"/>
  <c r="N163" i="9"/>
  <c r="N159" i="9"/>
  <c r="N155" i="9"/>
  <c r="N151" i="9"/>
  <c r="N147" i="9"/>
  <c r="N143" i="9"/>
  <c r="N139" i="9"/>
  <c r="N135" i="9"/>
  <c r="N131" i="9"/>
  <c r="N127" i="9"/>
  <c r="N123" i="9"/>
  <c r="N119" i="9"/>
  <c r="N115" i="9"/>
  <c r="N111" i="9"/>
  <c r="N107" i="9"/>
  <c r="N103" i="9"/>
  <c r="N99" i="9"/>
  <c r="N95" i="9"/>
  <c r="N91" i="9"/>
  <c r="N87" i="9"/>
  <c r="N83" i="9"/>
  <c r="N79" i="9"/>
  <c r="N75" i="9"/>
  <c r="N71" i="9"/>
  <c r="N67" i="9"/>
  <c r="N63" i="9"/>
  <c r="N59" i="9"/>
  <c r="N55" i="9"/>
  <c r="N51" i="9"/>
  <c r="N47" i="9"/>
  <c r="N43" i="9"/>
  <c r="N39" i="9"/>
  <c r="N35" i="9"/>
  <c r="N31" i="9"/>
  <c r="N27" i="9"/>
  <c r="N22" i="9"/>
  <c r="N18" i="9"/>
  <c r="N14" i="9"/>
  <c r="N10" i="9"/>
  <c r="N6" i="9"/>
  <c r="O199" i="9"/>
  <c r="O195" i="9"/>
  <c r="O191" i="9"/>
  <c r="O187" i="9"/>
  <c r="O183" i="9"/>
  <c r="O179" i="9"/>
  <c r="O175" i="9"/>
  <c r="O171" i="9"/>
  <c r="O167" i="9"/>
  <c r="O163" i="9"/>
  <c r="O159" i="9"/>
  <c r="O155" i="9"/>
  <c r="O151" i="9"/>
  <c r="O147" i="9"/>
  <c r="O143" i="9"/>
  <c r="O139" i="9"/>
  <c r="O135" i="9"/>
  <c r="O131" i="9"/>
  <c r="O127" i="9"/>
  <c r="O123" i="9"/>
  <c r="O119" i="9"/>
  <c r="O115" i="9"/>
  <c r="O111" i="9"/>
  <c r="O107" i="9"/>
  <c r="O103" i="9"/>
  <c r="O99" i="9"/>
  <c r="O95" i="9"/>
  <c r="O91" i="9"/>
  <c r="O87" i="9"/>
  <c r="O83" i="9"/>
  <c r="O79" i="9"/>
  <c r="O75" i="9"/>
  <c r="O71" i="9"/>
  <c r="O67" i="9"/>
  <c r="O63" i="9"/>
  <c r="O59" i="9"/>
  <c r="O55" i="9"/>
  <c r="O51" i="9"/>
  <c r="O47" i="9"/>
  <c r="O43" i="9"/>
  <c r="O39" i="9"/>
  <c r="O35" i="9"/>
  <c r="O31" i="9"/>
  <c r="O27" i="9"/>
  <c r="O22" i="9"/>
  <c r="O18" i="9"/>
  <c r="O14" i="9"/>
  <c r="O10" i="9"/>
  <c r="O6" i="9"/>
  <c r="P198" i="9"/>
  <c r="P194" i="9"/>
  <c r="P190" i="9"/>
  <c r="P186" i="9"/>
  <c r="P182" i="9"/>
  <c r="P178" i="9"/>
  <c r="P174" i="9"/>
  <c r="P170" i="9"/>
  <c r="P166" i="9"/>
  <c r="P162" i="9"/>
  <c r="P158" i="9"/>
  <c r="P154" i="9"/>
  <c r="P150" i="9"/>
  <c r="P146" i="9"/>
  <c r="P142" i="9"/>
  <c r="P138" i="9"/>
  <c r="P134" i="9"/>
  <c r="P130" i="9"/>
  <c r="P126" i="9"/>
  <c r="P122" i="9"/>
  <c r="P118" i="9"/>
  <c r="P114" i="9"/>
  <c r="P110" i="9"/>
  <c r="P106" i="9"/>
  <c r="P102" i="9"/>
  <c r="P98" i="9"/>
  <c r="P94" i="9"/>
  <c r="P90" i="9"/>
  <c r="P86" i="9"/>
  <c r="P82" i="9"/>
  <c r="P78" i="9"/>
  <c r="P74" i="9"/>
  <c r="P70" i="9"/>
  <c r="P66" i="9"/>
  <c r="P62" i="9"/>
  <c r="P58" i="9"/>
  <c r="P54" i="9"/>
  <c r="P50" i="9"/>
  <c r="P46" i="9"/>
  <c r="P42" i="9"/>
  <c r="P38" i="9"/>
  <c r="P34" i="9"/>
  <c r="P30" i="9"/>
  <c r="P26" i="9"/>
  <c r="Q200" i="9"/>
  <c r="Q196" i="9"/>
  <c r="Q192" i="9"/>
  <c r="Q188" i="9"/>
  <c r="Q184" i="9"/>
  <c r="Q180" i="9"/>
  <c r="Q176" i="9"/>
  <c r="Q172" i="9"/>
  <c r="Q168" i="9"/>
  <c r="Q164" i="9"/>
  <c r="Q160" i="9"/>
  <c r="Q156" i="9"/>
  <c r="Q152" i="9"/>
  <c r="Q148" i="9"/>
  <c r="Q144" i="9"/>
  <c r="Q140" i="9"/>
  <c r="Q136" i="9"/>
  <c r="Q132" i="9"/>
  <c r="Q128" i="9"/>
  <c r="Q124" i="9"/>
  <c r="Q120" i="9"/>
  <c r="Q116" i="9"/>
  <c r="Q112" i="9"/>
  <c r="Q108" i="9"/>
  <c r="Q104" i="9"/>
  <c r="Q100" i="9"/>
  <c r="Q96" i="9"/>
  <c r="Q92" i="9"/>
  <c r="Q88" i="9"/>
  <c r="Q84" i="9"/>
  <c r="Q80" i="9"/>
  <c r="Q76" i="9"/>
  <c r="Q72" i="9"/>
  <c r="Q68" i="9"/>
  <c r="Q64" i="9"/>
  <c r="Q60" i="9"/>
  <c r="Q56" i="9"/>
  <c r="Q52" i="9"/>
  <c r="Q48" i="9"/>
  <c r="Q44" i="9"/>
  <c r="Q40" i="9"/>
  <c r="Q36" i="9"/>
  <c r="Q32" i="9"/>
  <c r="Q28" i="9"/>
  <c r="Q24" i="9"/>
  <c r="Q19" i="9"/>
  <c r="Q15" i="9"/>
  <c r="Q11" i="9"/>
  <c r="Q7" i="9"/>
  <c r="R200" i="9"/>
  <c r="R196" i="9"/>
  <c r="R192" i="9"/>
  <c r="R188" i="9"/>
  <c r="R184" i="9"/>
  <c r="R180" i="9"/>
  <c r="R176" i="9"/>
  <c r="R172" i="9"/>
  <c r="R168" i="9"/>
  <c r="R164" i="9"/>
  <c r="R160" i="9"/>
  <c r="R156" i="9"/>
  <c r="R152" i="9"/>
  <c r="R148" i="9"/>
  <c r="R144" i="9"/>
  <c r="R140" i="9"/>
  <c r="R136" i="9"/>
  <c r="R132" i="9"/>
  <c r="R128" i="9"/>
  <c r="R124" i="9"/>
  <c r="R120" i="9"/>
  <c r="R116" i="9"/>
  <c r="R112" i="9"/>
  <c r="R108" i="9"/>
  <c r="R104" i="9"/>
  <c r="R100" i="9"/>
  <c r="R96" i="9"/>
  <c r="R92" i="9"/>
  <c r="R88" i="9"/>
  <c r="R84" i="9"/>
  <c r="R80" i="9"/>
  <c r="R76" i="9"/>
  <c r="R72" i="9"/>
  <c r="R68" i="9"/>
  <c r="R64" i="9"/>
  <c r="R60" i="9"/>
  <c r="R56" i="9"/>
  <c r="R52" i="9"/>
  <c r="R48" i="9"/>
  <c r="R44" i="9"/>
  <c r="R40" i="9"/>
  <c r="R36" i="9"/>
  <c r="R32" i="9"/>
  <c r="R28" i="9"/>
  <c r="R24" i="9"/>
  <c r="R19" i="9"/>
  <c r="R15" i="9"/>
  <c r="R11" i="9"/>
  <c r="R7" i="9"/>
  <c r="S199" i="9"/>
  <c r="S195" i="9"/>
  <c r="S191" i="9"/>
  <c r="S187" i="9"/>
  <c r="S183" i="9"/>
  <c r="S179" i="9"/>
  <c r="S175" i="9"/>
  <c r="S171" i="9"/>
  <c r="S167" i="9"/>
  <c r="S163" i="9"/>
  <c r="S159" i="9"/>
  <c r="S155" i="9"/>
  <c r="S151" i="9"/>
  <c r="S147" i="9"/>
  <c r="S143" i="9"/>
  <c r="S139" i="9"/>
  <c r="S135" i="9"/>
  <c r="S131" i="9"/>
  <c r="S127" i="9"/>
  <c r="S123" i="9"/>
  <c r="S119" i="9"/>
  <c r="S115" i="9"/>
  <c r="S111" i="9"/>
  <c r="S107" i="9"/>
  <c r="S103" i="9"/>
  <c r="S99" i="9"/>
  <c r="S95" i="9"/>
  <c r="S91" i="9"/>
  <c r="S87" i="9"/>
  <c r="S83" i="9"/>
  <c r="S79" i="9"/>
  <c r="S75" i="9"/>
  <c r="S71" i="9"/>
  <c r="S67" i="9"/>
  <c r="S63" i="9"/>
  <c r="S59" i="9"/>
  <c r="S55" i="9"/>
  <c r="S51" i="9"/>
  <c r="S47" i="9"/>
  <c r="S43" i="9"/>
  <c r="S39" i="9"/>
  <c r="S35" i="9"/>
  <c r="S31" i="9"/>
  <c r="S27" i="9"/>
  <c r="T4" i="9"/>
  <c r="T197" i="9"/>
  <c r="T193" i="9"/>
  <c r="T189" i="9"/>
  <c r="T185" i="9"/>
  <c r="T181" i="9"/>
  <c r="T177" i="9"/>
  <c r="T173" i="9"/>
  <c r="T169" i="9"/>
  <c r="T165" i="9"/>
  <c r="T161" i="9"/>
  <c r="T157" i="9"/>
  <c r="T153" i="9"/>
  <c r="T149" i="9"/>
  <c r="T145" i="9"/>
  <c r="T141" i="9"/>
  <c r="T137" i="9"/>
  <c r="T133" i="9"/>
  <c r="T129" i="9"/>
  <c r="T125" i="9"/>
  <c r="T121" i="9"/>
  <c r="T117" i="9"/>
  <c r="T113" i="9"/>
  <c r="T109" i="9"/>
  <c r="T105" i="9"/>
  <c r="T101" i="9"/>
  <c r="T97" i="9"/>
  <c r="T93" i="9"/>
  <c r="T89" i="9"/>
  <c r="T85" i="9"/>
  <c r="T81" i="9"/>
  <c r="T77" i="9"/>
  <c r="T73" i="9"/>
  <c r="T69" i="9"/>
  <c r="T65" i="9"/>
  <c r="T61" i="9"/>
  <c r="T57" i="9"/>
  <c r="T53" i="9"/>
  <c r="T49" i="9"/>
  <c r="T45" i="9"/>
  <c r="T41" i="9"/>
  <c r="T37" i="9"/>
  <c r="T33" i="9"/>
  <c r="T29" i="9"/>
  <c r="T25" i="9"/>
  <c r="T20" i="9"/>
  <c r="T16" i="9"/>
  <c r="T12" i="9"/>
  <c r="T8" i="9"/>
  <c r="U4" i="9"/>
  <c r="U197" i="9"/>
  <c r="U193" i="9"/>
  <c r="U189" i="9"/>
  <c r="U185" i="9"/>
  <c r="U181" i="9"/>
  <c r="U177" i="9"/>
  <c r="U173" i="9"/>
  <c r="U169" i="9"/>
  <c r="U165" i="9"/>
  <c r="U161" i="9"/>
  <c r="U157" i="9"/>
  <c r="U153" i="9"/>
  <c r="U149" i="9"/>
  <c r="U145" i="9"/>
  <c r="U141" i="9"/>
  <c r="U137" i="9"/>
  <c r="U133" i="9"/>
  <c r="U129" i="9"/>
  <c r="U125" i="9"/>
  <c r="U121" i="9"/>
  <c r="U117" i="9"/>
  <c r="U113" i="9"/>
  <c r="U109" i="9"/>
  <c r="U105" i="9"/>
  <c r="U101" i="9"/>
  <c r="U97" i="9"/>
  <c r="U93" i="9"/>
  <c r="U89" i="9"/>
  <c r="U85" i="9"/>
  <c r="U81" i="9"/>
  <c r="U77" i="9"/>
  <c r="U73" i="9"/>
  <c r="U69" i="9"/>
  <c r="U65" i="9"/>
  <c r="U61" i="9"/>
  <c r="U57" i="9"/>
  <c r="U53" i="9"/>
  <c r="U49" i="9"/>
  <c r="U45" i="9"/>
  <c r="U41" i="9"/>
  <c r="U37" i="9"/>
  <c r="U33" i="9"/>
  <c r="U29" i="9"/>
  <c r="U25" i="9"/>
  <c r="U20" i="9"/>
  <c r="U16" i="9"/>
  <c r="U12" i="9"/>
  <c r="U8" i="9"/>
  <c r="V200" i="9"/>
  <c r="V196" i="9"/>
  <c r="V192" i="9"/>
  <c r="V188" i="9"/>
  <c r="V184" i="9"/>
  <c r="V180" i="9"/>
  <c r="V176" i="9"/>
  <c r="V172" i="9"/>
  <c r="V168" i="9"/>
  <c r="V164" i="9"/>
  <c r="V160" i="9"/>
  <c r="V156" i="9"/>
  <c r="V152" i="9"/>
  <c r="V148" i="9"/>
  <c r="V144" i="9"/>
  <c r="V140" i="9"/>
  <c r="V136" i="9"/>
  <c r="V132" i="9"/>
  <c r="V128" i="9"/>
  <c r="V124" i="9"/>
  <c r="V120" i="9"/>
  <c r="V116" i="9"/>
  <c r="V112" i="9"/>
  <c r="V108" i="9"/>
  <c r="V104" i="9"/>
  <c r="V100" i="9"/>
  <c r="V96" i="9"/>
  <c r="V92" i="9"/>
  <c r="V88" i="9"/>
  <c r="V84" i="9"/>
  <c r="V80" i="9"/>
  <c r="V76" i="9"/>
  <c r="V72" i="9"/>
  <c r="V68" i="9"/>
  <c r="V64" i="9"/>
  <c r="V60" i="9"/>
  <c r="V56" i="9"/>
  <c r="V52" i="9"/>
  <c r="V48" i="9"/>
  <c r="V44" i="9"/>
  <c r="V40" i="9"/>
  <c r="V36" i="9"/>
  <c r="V32" i="9"/>
  <c r="V28" i="9"/>
  <c r="V24" i="9"/>
  <c r="W198" i="9"/>
  <c r="W194" i="9"/>
  <c r="W190" i="9"/>
  <c r="W186" i="9"/>
  <c r="W182" i="9"/>
  <c r="W178" i="9"/>
  <c r="W174" i="9"/>
  <c r="W170" i="9"/>
  <c r="W166" i="9"/>
  <c r="W162" i="9"/>
  <c r="W158" i="9"/>
  <c r="W154" i="9"/>
  <c r="W150" i="9"/>
  <c r="W146" i="9"/>
  <c r="W142" i="9"/>
  <c r="W138" i="9"/>
  <c r="W134" i="9"/>
  <c r="W130" i="9"/>
  <c r="W126" i="9"/>
  <c r="W122" i="9"/>
  <c r="W118" i="9"/>
  <c r="W114" i="9"/>
  <c r="W110" i="9"/>
  <c r="W106" i="9"/>
  <c r="W102" i="9"/>
  <c r="W98" i="9"/>
  <c r="W94" i="9"/>
  <c r="W90" i="9"/>
  <c r="W86" i="9"/>
  <c r="W82" i="9"/>
  <c r="W78" i="9"/>
  <c r="W74" i="9"/>
  <c r="W70" i="9"/>
  <c r="W66" i="9"/>
  <c r="W62" i="9"/>
  <c r="W58" i="9"/>
  <c r="W54" i="9"/>
  <c r="W50" i="9"/>
  <c r="W46" i="9"/>
  <c r="W42" i="9"/>
  <c r="W38" i="9"/>
  <c r="W34" i="9"/>
  <c r="W30" i="9"/>
  <c r="W26" i="9"/>
  <c r="W21" i="9"/>
  <c r="W17" i="9"/>
  <c r="W13" i="9"/>
  <c r="W9" i="9"/>
  <c r="W5" i="9"/>
  <c r="X198" i="9"/>
  <c r="X194" i="9"/>
  <c r="X190" i="9"/>
  <c r="X186" i="9"/>
  <c r="X182" i="9"/>
  <c r="X178" i="9"/>
  <c r="X174" i="9"/>
  <c r="X170" i="9"/>
  <c r="X166" i="9"/>
  <c r="X162" i="9"/>
  <c r="X158" i="9"/>
  <c r="X154" i="9"/>
  <c r="X150" i="9"/>
  <c r="X146" i="9"/>
  <c r="X142" i="9"/>
  <c r="X138" i="9"/>
  <c r="X134" i="9"/>
  <c r="X130" i="9"/>
  <c r="X126" i="9"/>
  <c r="X122" i="9"/>
  <c r="X118" i="9"/>
  <c r="X114" i="9"/>
  <c r="X110" i="9"/>
  <c r="X106" i="9"/>
  <c r="X102" i="9"/>
  <c r="X98" i="9"/>
  <c r="X94" i="9"/>
  <c r="X90" i="9"/>
  <c r="X86" i="9"/>
  <c r="X82" i="9"/>
  <c r="X78" i="9"/>
  <c r="X74" i="9"/>
  <c r="X70" i="9"/>
  <c r="X66" i="9"/>
  <c r="X62" i="9"/>
  <c r="X58" i="9"/>
  <c r="X54" i="9"/>
  <c r="X50" i="9"/>
  <c r="X46" i="9"/>
  <c r="X42" i="9"/>
  <c r="X38" i="9"/>
  <c r="X34" i="9"/>
  <c r="X30" i="9"/>
  <c r="X26" i="9"/>
  <c r="X21" i="9"/>
  <c r="X17" i="9"/>
  <c r="X13" i="9"/>
  <c r="X9" i="9"/>
  <c r="X5" i="9"/>
  <c r="Y197" i="9"/>
  <c r="Y193" i="9"/>
  <c r="Y189" i="9"/>
  <c r="Y185" i="9"/>
  <c r="Y181" i="9"/>
  <c r="Y177" i="9"/>
  <c r="Y173" i="9"/>
  <c r="Y169" i="9"/>
  <c r="Y165" i="9"/>
  <c r="Y161" i="9"/>
  <c r="Y157" i="9"/>
  <c r="Y153" i="9"/>
  <c r="Y149" i="9"/>
  <c r="Y145" i="9"/>
  <c r="Y141" i="9"/>
  <c r="Y137" i="9"/>
  <c r="Y133" i="9"/>
  <c r="Y129" i="9"/>
  <c r="Y125" i="9"/>
  <c r="Y121" i="9"/>
  <c r="Y117" i="9"/>
  <c r="Y113" i="9"/>
  <c r="Y109" i="9"/>
  <c r="Y105" i="9"/>
  <c r="Y101" i="9"/>
  <c r="Y97" i="9"/>
  <c r="Y93" i="9"/>
  <c r="Y89" i="9"/>
  <c r="Y85" i="9"/>
  <c r="Y81" i="9"/>
  <c r="Y77" i="9"/>
  <c r="Y73" i="9"/>
  <c r="Y69" i="9"/>
  <c r="Y65" i="9"/>
  <c r="Y61" i="9"/>
  <c r="Y57" i="9"/>
  <c r="Y53" i="9"/>
  <c r="Y49" i="9"/>
  <c r="Y45" i="9"/>
  <c r="Y41" i="9"/>
  <c r="Y37" i="9"/>
  <c r="Y33" i="9"/>
  <c r="Y29" i="9"/>
  <c r="Y25" i="9"/>
  <c r="Z199" i="9"/>
  <c r="Z195" i="9"/>
  <c r="Z191" i="9"/>
  <c r="Z187" i="9"/>
  <c r="Z183" i="9"/>
  <c r="Z179" i="9"/>
  <c r="Z175" i="9"/>
  <c r="Z171" i="9"/>
  <c r="Z167" i="9"/>
  <c r="Z163" i="9"/>
  <c r="Z159" i="9"/>
  <c r="Z155" i="9"/>
  <c r="Z151" i="9"/>
  <c r="Z147" i="9"/>
  <c r="Z143" i="9"/>
  <c r="Z139" i="9"/>
  <c r="Z135" i="9"/>
  <c r="Z131" i="9"/>
  <c r="Z127" i="9"/>
  <c r="Z123" i="9"/>
  <c r="Z119" i="9"/>
  <c r="Z115" i="9"/>
  <c r="Z111" i="9"/>
  <c r="Z107" i="9"/>
  <c r="Z103" i="9"/>
  <c r="Z99" i="9"/>
  <c r="Z95" i="9"/>
  <c r="Z91" i="9"/>
  <c r="Z87" i="9"/>
  <c r="Z83" i="9"/>
  <c r="Z79" i="9"/>
  <c r="Z75" i="9"/>
  <c r="Z71" i="9"/>
  <c r="Z67" i="9"/>
  <c r="Z63" i="9"/>
  <c r="Z59" i="9"/>
  <c r="Z55" i="9"/>
  <c r="Z51" i="9"/>
  <c r="Z47" i="9"/>
  <c r="Z43" i="9"/>
  <c r="Z39" i="9"/>
  <c r="Z35" i="9"/>
  <c r="Z31" i="9"/>
  <c r="Z27" i="9"/>
  <c r="Z22" i="9"/>
  <c r="Z18" i="9"/>
  <c r="Z14" i="9"/>
  <c r="Z10" i="9"/>
  <c r="Z6" i="9"/>
  <c r="AA199" i="9"/>
  <c r="AA195" i="9"/>
  <c r="AA191" i="9"/>
  <c r="AA187" i="9"/>
  <c r="AA183" i="9"/>
  <c r="AA179" i="9"/>
  <c r="AA175" i="9"/>
  <c r="AA171" i="9"/>
  <c r="AA167" i="9"/>
  <c r="AA163" i="9"/>
  <c r="AA159" i="9"/>
  <c r="AA155" i="9"/>
  <c r="AA151" i="9"/>
  <c r="AA147" i="9"/>
  <c r="AA143" i="9"/>
  <c r="AA139" i="9"/>
  <c r="AA135" i="9"/>
  <c r="AA131" i="9"/>
  <c r="AA127" i="9"/>
  <c r="AA123" i="9"/>
  <c r="AA119" i="9"/>
  <c r="AA115" i="9"/>
  <c r="AA111" i="9"/>
  <c r="AA107" i="9"/>
  <c r="AA103" i="9"/>
  <c r="AA99" i="9"/>
  <c r="AA95" i="9"/>
  <c r="AA91" i="9"/>
  <c r="AA87" i="9"/>
  <c r="AA83" i="9"/>
  <c r="AA79" i="9"/>
  <c r="AA75" i="9"/>
  <c r="AA71" i="9"/>
  <c r="AA67" i="9"/>
  <c r="AA63" i="9"/>
  <c r="AA59" i="9"/>
  <c r="AA55" i="9"/>
  <c r="AA51" i="9"/>
  <c r="AA47" i="9"/>
  <c r="AA43" i="9"/>
  <c r="AA39" i="9"/>
  <c r="AA35" i="9"/>
  <c r="AA31" i="9"/>
  <c r="AA27" i="9"/>
  <c r="AA22" i="9"/>
  <c r="AA18" i="9"/>
  <c r="AA14" i="9"/>
  <c r="AA10" i="9"/>
  <c r="AA6" i="9"/>
  <c r="AB198" i="9"/>
  <c r="AB194" i="9"/>
  <c r="AB190" i="9"/>
  <c r="AB186" i="9"/>
  <c r="AB182" i="9"/>
  <c r="AB178" i="9"/>
  <c r="AB174" i="9"/>
  <c r="AB170" i="9"/>
  <c r="AB166" i="9"/>
  <c r="AB162" i="9"/>
  <c r="AB158" i="9"/>
  <c r="AB154" i="9"/>
  <c r="AB150" i="9"/>
  <c r="AB146" i="9"/>
  <c r="AB142" i="9"/>
  <c r="AB138" i="9"/>
  <c r="AB134" i="9"/>
  <c r="AB130" i="9"/>
  <c r="AB126" i="9"/>
  <c r="AB122" i="9"/>
  <c r="AB118" i="9"/>
  <c r="AB114" i="9"/>
  <c r="AB110" i="9"/>
  <c r="AB106" i="9"/>
  <c r="AB102" i="9"/>
  <c r="AB98" i="9"/>
  <c r="AB94" i="9"/>
  <c r="AB90" i="9"/>
  <c r="AB86" i="9"/>
  <c r="AB82" i="9"/>
  <c r="AB78" i="9"/>
  <c r="AB74" i="9"/>
  <c r="AB70" i="9"/>
  <c r="AB66" i="9"/>
  <c r="AB62" i="9"/>
  <c r="AB58" i="9"/>
  <c r="AB54" i="9"/>
  <c r="AB50" i="9"/>
  <c r="AB46" i="9"/>
  <c r="AB42" i="9"/>
  <c r="AB38" i="9"/>
  <c r="AB34" i="9"/>
  <c r="AB30" i="9"/>
  <c r="AB26" i="9"/>
  <c r="AC200" i="9"/>
  <c r="AC196" i="9"/>
  <c r="AC192" i="9"/>
  <c r="AC188" i="9"/>
  <c r="AC184" i="9"/>
  <c r="AC180" i="9"/>
  <c r="AC176" i="9"/>
  <c r="AC172" i="9"/>
  <c r="AC168" i="9"/>
  <c r="AC164" i="9"/>
  <c r="AC160" i="9"/>
  <c r="AC156" i="9"/>
  <c r="AC152" i="9"/>
  <c r="AC148" i="9"/>
  <c r="AC144" i="9"/>
  <c r="AC140" i="9"/>
  <c r="AC136" i="9"/>
  <c r="AC132" i="9"/>
  <c r="AC128" i="9"/>
  <c r="AC124" i="9"/>
  <c r="AC120" i="9"/>
  <c r="AC116" i="9"/>
  <c r="AC112" i="9"/>
  <c r="AC108" i="9"/>
  <c r="AC104" i="9"/>
  <c r="AC100" i="9"/>
  <c r="AC96" i="9"/>
  <c r="AC92" i="9"/>
  <c r="AC88" i="9"/>
  <c r="AC84" i="9"/>
  <c r="AC80" i="9"/>
  <c r="AC76" i="9"/>
  <c r="AC72" i="9"/>
  <c r="AC68" i="9"/>
  <c r="AC64" i="9"/>
  <c r="AC60" i="9"/>
  <c r="AC56" i="9"/>
  <c r="AC52" i="9"/>
  <c r="AC48" i="9"/>
  <c r="AC44" i="9"/>
  <c r="AC40" i="9"/>
  <c r="AC36" i="9"/>
  <c r="AC32" i="9"/>
  <c r="AC28" i="9"/>
  <c r="AC24" i="9"/>
  <c r="AC19" i="9"/>
  <c r="AC15" i="9"/>
  <c r="AC11" i="9"/>
  <c r="AC7" i="9"/>
  <c r="AD200" i="9"/>
  <c r="AD196" i="9"/>
  <c r="AD192" i="9"/>
  <c r="AD188" i="9"/>
  <c r="AD184" i="9"/>
  <c r="AD180" i="9"/>
  <c r="AD176" i="9"/>
  <c r="AD172" i="9"/>
  <c r="AD168" i="9"/>
  <c r="AD164" i="9"/>
  <c r="AD160" i="9"/>
  <c r="AD156" i="9"/>
  <c r="AD152" i="9"/>
  <c r="AD148" i="9"/>
  <c r="AD144" i="9"/>
  <c r="AD140" i="9"/>
  <c r="AD136" i="9"/>
  <c r="AD132" i="9"/>
  <c r="AD128" i="9"/>
  <c r="AD124" i="9"/>
  <c r="AD120" i="9"/>
  <c r="AD116" i="9"/>
  <c r="AD112" i="9"/>
  <c r="AD108" i="9"/>
  <c r="AD104" i="9"/>
  <c r="AD100" i="9"/>
  <c r="AD96" i="9"/>
  <c r="AD92" i="9"/>
  <c r="AD88" i="9"/>
  <c r="AD84" i="9"/>
  <c r="AD80" i="9"/>
  <c r="AD76" i="9"/>
  <c r="AD72" i="9"/>
  <c r="AD68" i="9"/>
  <c r="AD64" i="9"/>
  <c r="AD60" i="9"/>
  <c r="AD56" i="9"/>
  <c r="AD52" i="9"/>
  <c r="AD48" i="9"/>
  <c r="AD44" i="9"/>
  <c r="AD40" i="9"/>
  <c r="AD36" i="9"/>
  <c r="AD32" i="9"/>
  <c r="AD28" i="9"/>
  <c r="AD24" i="9"/>
  <c r="AD19" i="9"/>
  <c r="AD15" i="9"/>
  <c r="AD11" i="9"/>
  <c r="AD7" i="9"/>
  <c r="AE199" i="9"/>
  <c r="AE195" i="9"/>
  <c r="AE191" i="9"/>
  <c r="AE187" i="9"/>
  <c r="AE183" i="9"/>
  <c r="AE179" i="9"/>
  <c r="AE175" i="9"/>
  <c r="AE171" i="9"/>
  <c r="AE167" i="9"/>
  <c r="AE163" i="9"/>
  <c r="AE159" i="9"/>
  <c r="AE155" i="9"/>
  <c r="AE151" i="9"/>
  <c r="AE147" i="9"/>
  <c r="AE143" i="9"/>
  <c r="AE139" i="9"/>
  <c r="AE135" i="9"/>
  <c r="AE131" i="9"/>
  <c r="AE127" i="9"/>
  <c r="AE123" i="9"/>
  <c r="AE119" i="9"/>
  <c r="AE115" i="9"/>
  <c r="AE111" i="9"/>
  <c r="AE107" i="9"/>
  <c r="AE103" i="9"/>
  <c r="AE99" i="9"/>
  <c r="AE95" i="9"/>
  <c r="AE91" i="9"/>
  <c r="AE87" i="9"/>
  <c r="AE83" i="9"/>
  <c r="AE79" i="9"/>
  <c r="AE75" i="9"/>
  <c r="AE71" i="9"/>
  <c r="AE67" i="9"/>
  <c r="AE63" i="9"/>
  <c r="AE59" i="9"/>
  <c r="AE55" i="9"/>
  <c r="AE51" i="9"/>
  <c r="AE47" i="9"/>
  <c r="AE43" i="9"/>
  <c r="AE39" i="9"/>
  <c r="AE35" i="9"/>
  <c r="AE31" i="9"/>
  <c r="AE27" i="9"/>
  <c r="AF4" i="9"/>
  <c r="AF197" i="9"/>
  <c r="AF193" i="9"/>
  <c r="AF189" i="9"/>
  <c r="AF185" i="9"/>
  <c r="AF181" i="9"/>
  <c r="AF177" i="9"/>
  <c r="AF173" i="9"/>
  <c r="AF169" i="9"/>
  <c r="AF165" i="9"/>
  <c r="AF161" i="9"/>
  <c r="AF157" i="9"/>
  <c r="AF153" i="9"/>
  <c r="AF149" i="9"/>
  <c r="AF145" i="9"/>
  <c r="AF141" i="9"/>
  <c r="AF137" i="9"/>
  <c r="AF133" i="9"/>
  <c r="AF129" i="9"/>
  <c r="AF125" i="9"/>
  <c r="AF121" i="9"/>
  <c r="AF117" i="9"/>
  <c r="AF113" i="9"/>
  <c r="AF109" i="9"/>
  <c r="AF105" i="9"/>
  <c r="AF101" i="9"/>
  <c r="AF97" i="9"/>
  <c r="AF93" i="9"/>
  <c r="AF89" i="9"/>
  <c r="AF85" i="9"/>
  <c r="AF81" i="9"/>
  <c r="AF77" i="9"/>
  <c r="AF73" i="9"/>
  <c r="AF69" i="9"/>
  <c r="AF65" i="9"/>
  <c r="AF61" i="9"/>
  <c r="AF57" i="9"/>
  <c r="AF53" i="9"/>
  <c r="AF49" i="9"/>
  <c r="AF45" i="9"/>
  <c r="AF41" i="9"/>
  <c r="AF37" i="9"/>
  <c r="AF33" i="9"/>
  <c r="AF29" i="9"/>
  <c r="AF25" i="9"/>
  <c r="AF20" i="9"/>
  <c r="AF16" i="9"/>
  <c r="AF12" i="9"/>
  <c r="AF8" i="9"/>
  <c r="AG4" i="9"/>
  <c r="AG197" i="9"/>
  <c r="AG193" i="9"/>
  <c r="AG189" i="9"/>
  <c r="AG185" i="9"/>
  <c r="AG181" i="9"/>
  <c r="AG177" i="9"/>
  <c r="AG173" i="9"/>
  <c r="AG169" i="9"/>
  <c r="AG165" i="9"/>
  <c r="AG157" i="9"/>
  <c r="AG153" i="9"/>
  <c r="AG149" i="9"/>
  <c r="AG141" i="9"/>
  <c r="AG137" i="9"/>
  <c r="AG133" i="9"/>
  <c r="AG125" i="9"/>
  <c r="AG121" i="9"/>
  <c r="AG117" i="9"/>
  <c r="AG109" i="9"/>
  <c r="AG105" i="9"/>
  <c r="AG101" i="9"/>
  <c r="AG93" i="9"/>
  <c r="AG89" i="9"/>
  <c r="AG85" i="9"/>
  <c r="AG77" i="9"/>
  <c r="AG73" i="9"/>
  <c r="AG69" i="9"/>
  <c r="AG61" i="9"/>
  <c r="AG57" i="9"/>
  <c r="AG53" i="9"/>
  <c r="AG45" i="9"/>
  <c r="AG41" i="9"/>
  <c r="AG37" i="9"/>
  <c r="AG29" i="9"/>
  <c r="AG25" i="9"/>
  <c r="AG20" i="9"/>
  <c r="AG16" i="9"/>
  <c r="AG12" i="9"/>
  <c r="AG8" i="9"/>
  <c r="AH200" i="9"/>
  <c r="AH196" i="9"/>
  <c r="AH192" i="9"/>
  <c r="AH188" i="9"/>
  <c r="AH184" i="9"/>
  <c r="AH180" i="9"/>
  <c r="AH176" i="9"/>
  <c r="AH172" i="9"/>
  <c r="AH168" i="9"/>
  <c r="AH164" i="9"/>
  <c r="AH160" i="9"/>
  <c r="AH156" i="9"/>
  <c r="AH152" i="9"/>
  <c r="AH148" i="9"/>
  <c r="AH144" i="9"/>
  <c r="AH140" i="9"/>
  <c r="AH136" i="9"/>
  <c r="AH132" i="9"/>
  <c r="AH128" i="9"/>
  <c r="AH124" i="9"/>
  <c r="AH120" i="9"/>
  <c r="AH116" i="9"/>
  <c r="AH112" i="9"/>
  <c r="AH108" i="9"/>
  <c r="AH104" i="9"/>
  <c r="AH100" i="9"/>
  <c r="AH96" i="9"/>
  <c r="AH92" i="9"/>
  <c r="AH88" i="9"/>
  <c r="AH84" i="9"/>
  <c r="AH80" i="9"/>
  <c r="AH76" i="9"/>
  <c r="AH72" i="9"/>
  <c r="AH68" i="9"/>
  <c r="AH64" i="9"/>
  <c r="AH60" i="9"/>
  <c r="AH56" i="9"/>
  <c r="AH52" i="9"/>
  <c r="AH48" i="9"/>
  <c r="AH44" i="9"/>
  <c r="AH40" i="9"/>
  <c r="AH36" i="9"/>
  <c r="AH32" i="9"/>
  <c r="AH28" i="9"/>
  <c r="AH24" i="9"/>
  <c r="AI198" i="9"/>
  <c r="AI194" i="9"/>
  <c r="AI190" i="9"/>
  <c r="AI186" i="9"/>
  <c r="AI182" i="9"/>
  <c r="AI178" i="9"/>
  <c r="AI174" i="9"/>
  <c r="AI170" i="9"/>
  <c r="AI166" i="9"/>
  <c r="AI162" i="9"/>
  <c r="AI158" i="9"/>
  <c r="AI154" i="9"/>
  <c r="AI150" i="9"/>
  <c r="AI146" i="9"/>
  <c r="AI142" i="9"/>
  <c r="AI138" i="9"/>
  <c r="AI134" i="9"/>
  <c r="AI130" i="9"/>
  <c r="AI126" i="9"/>
  <c r="AI122" i="9"/>
  <c r="AI118" i="9"/>
  <c r="AI114" i="9"/>
  <c r="AI110" i="9"/>
  <c r="AI106" i="9"/>
  <c r="AI102" i="9"/>
  <c r="AI98" i="9"/>
  <c r="AI94" i="9"/>
  <c r="AI90" i="9"/>
  <c r="AI86" i="9"/>
  <c r="AI82" i="9"/>
  <c r="AI78" i="9"/>
  <c r="AI74" i="9"/>
  <c r="AI70" i="9"/>
  <c r="AI66" i="9"/>
  <c r="AI62" i="9"/>
  <c r="AI58" i="9"/>
  <c r="AI54" i="9"/>
  <c r="AI50" i="9"/>
  <c r="AI46" i="9"/>
  <c r="AI42" i="9"/>
  <c r="AI38" i="9"/>
  <c r="AI34" i="9"/>
  <c r="AI30" i="9"/>
  <c r="AI26" i="9"/>
  <c r="AI21" i="9"/>
  <c r="AK21" i="9" s="1"/>
  <c r="AI17" i="9"/>
  <c r="AI13" i="9"/>
  <c r="AI9" i="9"/>
  <c r="AK9" i="9" s="1"/>
  <c r="AI5" i="9"/>
  <c r="AK5" i="9" s="1"/>
  <c r="AJ198" i="9"/>
  <c r="AJ194" i="9"/>
  <c r="AJ190" i="9"/>
  <c r="AJ186" i="9"/>
  <c r="AJ182" i="9"/>
  <c r="AJ178" i="9"/>
  <c r="AJ174" i="9"/>
  <c r="AJ170" i="9"/>
  <c r="AJ166" i="9"/>
  <c r="AJ162" i="9"/>
  <c r="AJ158" i="9"/>
  <c r="AJ154" i="9"/>
  <c r="AJ150" i="9"/>
  <c r="AJ146" i="9"/>
  <c r="AJ142" i="9"/>
  <c r="AJ138" i="9"/>
  <c r="AJ134" i="9"/>
  <c r="AJ130" i="9"/>
  <c r="AJ126" i="9"/>
  <c r="AJ122" i="9"/>
  <c r="AJ118" i="9"/>
  <c r="AJ114" i="9"/>
  <c r="AJ110" i="9"/>
  <c r="AJ106" i="9"/>
  <c r="AJ102" i="9"/>
  <c r="AJ98" i="9"/>
  <c r="AJ94" i="9"/>
  <c r="AJ90" i="9"/>
  <c r="AJ86" i="9"/>
  <c r="AJ82" i="9"/>
  <c r="AJ78" i="9"/>
  <c r="AJ74" i="9"/>
  <c r="AJ70" i="9"/>
  <c r="AJ66" i="9"/>
  <c r="AJ62" i="9"/>
  <c r="AJ58" i="9"/>
  <c r="AJ54" i="9"/>
  <c r="AJ50" i="9"/>
  <c r="AJ46" i="9"/>
  <c r="AJ42" i="9"/>
  <c r="AJ38" i="9"/>
  <c r="AJ34" i="9"/>
  <c r="AJ30" i="9"/>
  <c r="AJ26" i="9"/>
  <c r="AJ17" i="9"/>
  <c r="AJ13" i="9"/>
  <c r="AK197" i="9"/>
  <c r="AK189" i="9"/>
  <c r="AK185" i="9"/>
  <c r="AK181" i="9"/>
  <c r="AK170" i="9"/>
  <c r="AK162" i="9"/>
  <c r="AK154" i="9"/>
  <c r="AK146" i="9"/>
  <c r="AK138" i="9"/>
  <c r="AK130" i="9"/>
  <c r="AK122" i="9"/>
  <c r="AK114" i="9"/>
  <c r="AK106" i="9"/>
  <c r="AK98" i="9"/>
  <c r="AK90" i="9"/>
  <c r="AK82" i="9"/>
  <c r="AK74" i="9"/>
  <c r="AK66" i="9"/>
  <c r="AK58" i="9"/>
  <c r="AK50" i="9"/>
  <c r="AK42" i="9"/>
  <c r="AK34" i="9"/>
  <c r="AK26" i="9"/>
  <c r="AL196" i="9"/>
  <c r="AL188" i="9"/>
  <c r="AL180" i="9"/>
  <c r="AL172" i="9"/>
  <c r="AL164" i="9"/>
  <c r="AL156" i="9"/>
  <c r="AL148" i="9"/>
  <c r="AL140" i="9"/>
  <c r="AL132" i="9"/>
  <c r="AL124" i="9"/>
  <c r="AL116" i="9"/>
  <c r="AL108" i="9"/>
  <c r="AL100" i="9"/>
  <c r="AL92" i="9"/>
  <c r="AL84" i="9"/>
  <c r="AL76" i="9"/>
  <c r="AL68" i="9"/>
  <c r="AL60" i="9"/>
  <c r="AL52" i="9"/>
  <c r="AL44" i="9"/>
  <c r="AL36" i="9"/>
  <c r="AL28" i="9"/>
  <c r="AL19" i="9"/>
  <c r="AN19" i="9" s="1"/>
  <c r="AL11" i="9"/>
  <c r="AM200" i="9"/>
  <c r="AM192" i="9"/>
  <c r="AM184" i="9"/>
  <c r="AM176" i="9"/>
  <c r="AM168" i="9"/>
  <c r="AM160" i="9"/>
  <c r="AM152" i="9"/>
  <c r="AM144" i="9"/>
  <c r="AM136" i="9"/>
  <c r="AM128" i="9"/>
  <c r="AM120" i="9"/>
  <c r="AM112" i="9"/>
  <c r="AM104" i="9"/>
  <c r="AM96" i="9"/>
  <c r="AM88" i="9"/>
  <c r="AM80" i="9"/>
  <c r="AM71" i="9"/>
  <c r="AM55" i="9"/>
  <c r="AM39" i="9"/>
  <c r="AM22" i="9"/>
  <c r="AN22" i="9" s="1"/>
  <c r="AM6" i="9"/>
  <c r="AN6" i="9" s="1"/>
  <c r="AN186" i="9"/>
  <c r="AN170" i="9"/>
  <c r="AN154" i="9"/>
  <c r="AN138" i="9"/>
  <c r="AN122" i="9"/>
  <c r="AN106" i="9"/>
  <c r="AN90" i="9"/>
  <c r="AN74" i="9"/>
  <c r="AN58" i="9"/>
  <c r="AN42" i="9"/>
  <c r="AN26" i="9"/>
  <c r="AO188" i="9"/>
  <c r="AO172" i="9"/>
  <c r="AO156" i="9"/>
  <c r="AO140" i="9"/>
  <c r="AO124" i="9"/>
  <c r="AO108" i="9"/>
  <c r="AO92" i="9"/>
  <c r="AO76" i="9"/>
  <c r="AO60" i="9"/>
  <c r="AO44" i="9"/>
  <c r="AO28" i="9"/>
  <c r="AO11" i="9"/>
  <c r="AP192" i="9"/>
  <c r="AP176" i="9"/>
  <c r="AP160" i="9"/>
  <c r="AP144" i="9"/>
  <c r="AP128" i="9"/>
  <c r="AP112" i="9"/>
  <c r="AP96" i="9"/>
  <c r="AP80" i="9"/>
  <c r="AP64" i="9"/>
  <c r="AP48" i="9"/>
  <c r="AP32" i="9"/>
  <c r="AP15" i="9"/>
  <c r="AQ195" i="9"/>
  <c r="AQ179" i="9"/>
  <c r="AQ163" i="9"/>
  <c r="AQ147" i="9"/>
  <c r="AQ131" i="9"/>
  <c r="AQ115" i="9"/>
  <c r="AQ99" i="9"/>
  <c r="AQ83" i="9"/>
  <c r="AQ67" i="9"/>
  <c r="AQ51" i="9"/>
  <c r="AQ35" i="9"/>
  <c r="AR197" i="9"/>
  <c r="AR181" i="9"/>
  <c r="AR165" i="9"/>
  <c r="AR149" i="9"/>
  <c r="AR133" i="9"/>
  <c r="AR117" i="9"/>
  <c r="AR101" i="9"/>
  <c r="AR85" i="9"/>
  <c r="AR69" i="9"/>
  <c r="AR53" i="9"/>
  <c r="AR37" i="9"/>
  <c r="AR20" i="9"/>
  <c r="AS4" i="9"/>
  <c r="AS185" i="9"/>
  <c r="AS169" i="9"/>
  <c r="AS153" i="9"/>
  <c r="AS137" i="9"/>
  <c r="AS121" i="9"/>
  <c r="AS105" i="9"/>
  <c r="AS89" i="9"/>
  <c r="AS73" i="9"/>
  <c r="AS57" i="9"/>
  <c r="AS41" i="9"/>
  <c r="AS25" i="9"/>
  <c r="AS8" i="9"/>
  <c r="AT188" i="9"/>
  <c r="AT172" i="9"/>
  <c r="AT156" i="9"/>
  <c r="AT140" i="9"/>
  <c r="AT124" i="9"/>
  <c r="AT108" i="9"/>
  <c r="AT92" i="9"/>
  <c r="AT76" i="9"/>
  <c r="AT60" i="9"/>
  <c r="AT44" i="9"/>
  <c r="AT28" i="9"/>
  <c r="AU190" i="9"/>
  <c r="AU174" i="9"/>
  <c r="AU158" i="9"/>
  <c r="AU142" i="9"/>
  <c r="AU126" i="9"/>
  <c r="AU110" i="9"/>
  <c r="AU94" i="9"/>
  <c r="AU78" i="9"/>
  <c r="AU62" i="9"/>
  <c r="AU46" i="9"/>
  <c r="AU30" i="9"/>
  <c r="AV194" i="9"/>
  <c r="AV178" i="9"/>
  <c r="AV162" i="9"/>
  <c r="AV146" i="9"/>
  <c r="AV130" i="9"/>
  <c r="AV114" i="9"/>
  <c r="AV98" i="9"/>
  <c r="AV82" i="9"/>
  <c r="AV66" i="9"/>
  <c r="AV50" i="9"/>
  <c r="AV34" i="9"/>
  <c r="AX199" i="9"/>
  <c r="AX183" i="9"/>
  <c r="AX167" i="9"/>
  <c r="AX151" i="9"/>
  <c r="AX135" i="9"/>
  <c r="AX119" i="9"/>
  <c r="AX103" i="9"/>
  <c r="AX87" i="9"/>
  <c r="AX71" i="9"/>
  <c r="AX55" i="9"/>
  <c r="AX39" i="9"/>
  <c r="AX22" i="9"/>
  <c r="AX6" i="9"/>
  <c r="AY187" i="9"/>
  <c r="AY171" i="9"/>
  <c r="AY155" i="9"/>
  <c r="AY139" i="9"/>
  <c r="AY123" i="9"/>
  <c r="AY107" i="9"/>
  <c r="AY91" i="9"/>
  <c r="AY75" i="9"/>
  <c r="AY59" i="9"/>
  <c r="AY43" i="9"/>
  <c r="AY27" i="9"/>
  <c r="AY10" i="9"/>
  <c r="AZ10" i="9" s="1"/>
  <c r="AZ190" i="9"/>
  <c r="AZ174" i="9"/>
  <c r="AZ158" i="9"/>
  <c r="AZ142" i="9"/>
  <c r="AZ126" i="9"/>
  <c r="AZ110" i="9"/>
  <c r="AZ94" i="9"/>
  <c r="AZ78" i="9"/>
  <c r="AZ62" i="9"/>
  <c r="AZ46" i="9"/>
  <c r="AZ30" i="9"/>
  <c r="BA192" i="9"/>
  <c r="BA176" i="9"/>
  <c r="BA160" i="9"/>
  <c r="BA144" i="9"/>
  <c r="BA128" i="9"/>
  <c r="BA112" i="9"/>
  <c r="BA96" i="9"/>
  <c r="BA80" i="9"/>
  <c r="BA64" i="9"/>
  <c r="BA48" i="9"/>
  <c r="BA32" i="9"/>
  <c r="BA15" i="9"/>
  <c r="BB196" i="9"/>
  <c r="BB180" i="9"/>
  <c r="BB164" i="9"/>
  <c r="BB148" i="9"/>
  <c r="BB132" i="9"/>
  <c r="BB116" i="9"/>
  <c r="BB100" i="9"/>
  <c r="BB84" i="9"/>
  <c r="BB68" i="9"/>
  <c r="BB52" i="9"/>
  <c r="BB36" i="9"/>
  <c r="BB19" i="9"/>
  <c r="BC199" i="9"/>
  <c r="BC183" i="9"/>
  <c r="BC167" i="9"/>
  <c r="BC151" i="9"/>
  <c r="BC135" i="9"/>
  <c r="BC119" i="9"/>
  <c r="BC103" i="9"/>
  <c r="BC87" i="9"/>
  <c r="BC71" i="9"/>
  <c r="BC55" i="9"/>
  <c r="BC39" i="9"/>
  <c r="BD8" i="9"/>
  <c r="BF8" i="9" s="1"/>
  <c r="BE12" i="9"/>
  <c r="BF192" i="9"/>
  <c r="BF176" i="9"/>
  <c r="BF160" i="9"/>
  <c r="BF144" i="9"/>
  <c r="BF128" i="9"/>
  <c r="BF112" i="9"/>
  <c r="BF96" i="9"/>
  <c r="BF80" i="9"/>
  <c r="BF64" i="9"/>
  <c r="BF48" i="9"/>
  <c r="BF32" i="9"/>
  <c r="C10" i="10"/>
  <c r="D10" i="10" s="1"/>
  <c r="E10" i="10"/>
  <c r="BB4" i="9"/>
  <c r="BA4" i="9"/>
  <c r="AP4" i="9"/>
  <c r="AO4" i="9"/>
  <c r="AY4" i="9"/>
  <c r="AX4" i="9"/>
  <c r="AM4" i="9"/>
  <c r="AL4" i="9"/>
  <c r="AV4" i="9"/>
  <c r="AU4" i="9"/>
  <c r="BF197" i="9"/>
  <c r="BB197" i="9"/>
  <c r="BA197" i="9"/>
  <c r="AT197" i="9"/>
  <c r="AP197" i="9"/>
  <c r="AO197" i="9"/>
  <c r="BC197" i="9"/>
  <c r="AY197" i="9"/>
  <c r="AX197" i="9"/>
  <c r="AQ197" i="9"/>
  <c r="AM197" i="9"/>
  <c r="AL197" i="9"/>
  <c r="AZ197" i="9"/>
  <c r="AV197" i="9"/>
  <c r="AU197" i="9"/>
  <c r="AN197" i="9"/>
  <c r="BF193" i="9"/>
  <c r="BB193" i="9"/>
  <c r="BA193" i="9"/>
  <c r="AT193" i="9"/>
  <c r="AP193" i="9"/>
  <c r="AO193" i="9"/>
  <c r="BC193" i="9"/>
  <c r="AY193" i="9"/>
  <c r="AX193" i="9"/>
  <c r="AQ193" i="9"/>
  <c r="AM193" i="9"/>
  <c r="AL193" i="9"/>
  <c r="AZ193" i="9"/>
  <c r="AV193" i="9"/>
  <c r="AU193" i="9"/>
  <c r="AN193" i="9"/>
  <c r="BF189" i="9"/>
  <c r="BB189" i="9"/>
  <c r="BA189" i="9"/>
  <c r="AT189" i="9"/>
  <c r="AP189" i="9"/>
  <c r="AO189" i="9"/>
  <c r="BC189" i="9"/>
  <c r="AY189" i="9"/>
  <c r="AX189" i="9"/>
  <c r="AQ189" i="9"/>
  <c r="AM189" i="9"/>
  <c r="AL189" i="9"/>
  <c r="AZ189" i="9"/>
  <c r="AV189" i="9"/>
  <c r="AU189" i="9"/>
  <c r="AN189" i="9"/>
  <c r="BF185" i="9"/>
  <c r="BB185" i="9"/>
  <c r="BA185" i="9"/>
  <c r="AT185" i="9"/>
  <c r="AP185" i="9"/>
  <c r="AO185" i="9"/>
  <c r="BC185" i="9"/>
  <c r="AY185" i="9"/>
  <c r="AX185" i="9"/>
  <c r="AQ185" i="9"/>
  <c r="AM185" i="9"/>
  <c r="AL185" i="9"/>
  <c r="AZ185" i="9"/>
  <c r="AV185" i="9"/>
  <c r="AU185" i="9"/>
  <c r="AN185" i="9"/>
  <c r="BF181" i="9"/>
  <c r="BB181" i="9"/>
  <c r="BA181" i="9"/>
  <c r="AT181" i="9"/>
  <c r="AP181" i="9"/>
  <c r="AO181" i="9"/>
  <c r="BC181" i="9"/>
  <c r="AY181" i="9"/>
  <c r="AX181" i="9"/>
  <c r="AQ181" i="9"/>
  <c r="AM181" i="9"/>
  <c r="AL181" i="9"/>
  <c r="AZ181" i="9"/>
  <c r="AV181" i="9"/>
  <c r="AU181" i="9"/>
  <c r="AN181" i="9"/>
  <c r="BF177" i="9"/>
  <c r="BB177" i="9"/>
  <c r="BA177" i="9"/>
  <c r="AT177" i="9"/>
  <c r="AP177" i="9"/>
  <c r="AO177" i="9"/>
  <c r="BC177" i="9"/>
  <c r="AY177" i="9"/>
  <c r="AX177" i="9"/>
  <c r="AQ177" i="9"/>
  <c r="AM177" i="9"/>
  <c r="AL177" i="9"/>
  <c r="AZ177" i="9"/>
  <c r="AV177" i="9"/>
  <c r="AU177" i="9"/>
  <c r="AN177" i="9"/>
  <c r="BF173" i="9"/>
  <c r="BB173" i="9"/>
  <c r="BA173" i="9"/>
  <c r="AT173" i="9"/>
  <c r="AP173" i="9"/>
  <c r="AO173" i="9"/>
  <c r="BC173" i="9"/>
  <c r="AY173" i="9"/>
  <c r="AX173" i="9"/>
  <c r="AQ173" i="9"/>
  <c r="AM173" i="9"/>
  <c r="AL173" i="9"/>
  <c r="AZ173" i="9"/>
  <c r="AV173" i="9"/>
  <c r="AU173" i="9"/>
  <c r="AN173" i="9"/>
  <c r="BF169" i="9"/>
  <c r="BB169" i="9"/>
  <c r="BA169" i="9"/>
  <c r="AT169" i="9"/>
  <c r="AP169" i="9"/>
  <c r="AO169" i="9"/>
  <c r="BC169" i="9"/>
  <c r="AY169" i="9"/>
  <c r="AX169" i="9"/>
  <c r="AQ169" i="9"/>
  <c r="AM169" i="9"/>
  <c r="AL169" i="9"/>
  <c r="AZ169" i="9"/>
  <c r="AV169" i="9"/>
  <c r="AU169" i="9"/>
  <c r="AN169" i="9"/>
  <c r="BF165" i="9"/>
  <c r="BB165" i="9"/>
  <c r="BA165" i="9"/>
  <c r="AT165" i="9"/>
  <c r="AP165" i="9"/>
  <c r="AO165" i="9"/>
  <c r="BC165" i="9"/>
  <c r="AY165" i="9"/>
  <c r="AX165" i="9"/>
  <c r="AQ165" i="9"/>
  <c r="AM165" i="9"/>
  <c r="AL165" i="9"/>
  <c r="AZ165" i="9"/>
  <c r="AV165" i="9"/>
  <c r="AU165" i="9"/>
  <c r="AN165" i="9"/>
  <c r="BF161" i="9"/>
  <c r="BB161" i="9"/>
  <c r="BA161" i="9"/>
  <c r="AT161" i="9"/>
  <c r="AP161" i="9"/>
  <c r="AO161" i="9"/>
  <c r="BC161" i="9"/>
  <c r="AY161" i="9"/>
  <c r="AX161" i="9"/>
  <c r="AQ161" i="9"/>
  <c r="AM161" i="9"/>
  <c r="AL161" i="9"/>
  <c r="AZ161" i="9"/>
  <c r="AV161" i="9"/>
  <c r="AU161" i="9"/>
  <c r="AN161" i="9"/>
  <c r="BF157" i="9"/>
  <c r="BB157" i="9"/>
  <c r="BA157" i="9"/>
  <c r="AT157" i="9"/>
  <c r="AP157" i="9"/>
  <c r="AO157" i="9"/>
  <c r="BC157" i="9"/>
  <c r="AY157" i="9"/>
  <c r="AX157" i="9"/>
  <c r="AQ157" i="9"/>
  <c r="AM157" i="9"/>
  <c r="AL157" i="9"/>
  <c r="AZ157" i="9"/>
  <c r="AV157" i="9"/>
  <c r="AU157" i="9"/>
  <c r="AN157" i="9"/>
  <c r="BF153" i="9"/>
  <c r="BB153" i="9"/>
  <c r="BA153" i="9"/>
  <c r="AT153" i="9"/>
  <c r="AP153" i="9"/>
  <c r="AO153" i="9"/>
  <c r="BC153" i="9"/>
  <c r="AY153" i="9"/>
  <c r="AX153" i="9"/>
  <c r="AQ153" i="9"/>
  <c r="AM153" i="9"/>
  <c r="AL153" i="9"/>
  <c r="AZ153" i="9"/>
  <c r="AV153" i="9"/>
  <c r="AU153" i="9"/>
  <c r="AN153" i="9"/>
  <c r="BF149" i="9"/>
  <c r="BB149" i="9"/>
  <c r="BA149" i="9"/>
  <c r="AT149" i="9"/>
  <c r="AP149" i="9"/>
  <c r="AO149" i="9"/>
  <c r="BC149" i="9"/>
  <c r="AY149" i="9"/>
  <c r="AX149" i="9"/>
  <c r="AQ149" i="9"/>
  <c r="AM149" i="9"/>
  <c r="AL149" i="9"/>
  <c r="AZ149" i="9"/>
  <c r="AV149" i="9"/>
  <c r="AU149" i="9"/>
  <c r="AN149" i="9"/>
  <c r="BF145" i="9"/>
  <c r="BB145" i="9"/>
  <c r="BA145" i="9"/>
  <c r="AT145" i="9"/>
  <c r="AP145" i="9"/>
  <c r="AO145" i="9"/>
  <c r="BC145" i="9"/>
  <c r="AY145" i="9"/>
  <c r="AX145" i="9"/>
  <c r="AQ145" i="9"/>
  <c r="AM145" i="9"/>
  <c r="AL145" i="9"/>
  <c r="AZ145" i="9"/>
  <c r="AV145" i="9"/>
  <c r="AU145" i="9"/>
  <c r="AN145" i="9"/>
  <c r="BF141" i="9"/>
  <c r="BB141" i="9"/>
  <c r="BA141" i="9"/>
  <c r="AT141" i="9"/>
  <c r="AP141" i="9"/>
  <c r="AO141" i="9"/>
  <c r="BC141" i="9"/>
  <c r="AY141" i="9"/>
  <c r="AX141" i="9"/>
  <c r="AQ141" i="9"/>
  <c r="AM141" i="9"/>
  <c r="AL141" i="9"/>
  <c r="AZ141" i="9"/>
  <c r="AV141" i="9"/>
  <c r="AU141" i="9"/>
  <c r="AN141" i="9"/>
  <c r="BF137" i="9"/>
  <c r="BB137" i="9"/>
  <c r="BA137" i="9"/>
  <c r="AT137" i="9"/>
  <c r="AP137" i="9"/>
  <c r="AO137" i="9"/>
  <c r="BC137" i="9"/>
  <c r="AY137" i="9"/>
  <c r="AX137" i="9"/>
  <c r="AQ137" i="9"/>
  <c r="AM137" i="9"/>
  <c r="AL137" i="9"/>
  <c r="AZ137" i="9"/>
  <c r="AV137" i="9"/>
  <c r="AU137" i="9"/>
  <c r="AN137" i="9"/>
  <c r="BF133" i="9"/>
  <c r="BB133" i="9"/>
  <c r="BA133" i="9"/>
  <c r="AT133" i="9"/>
  <c r="AP133" i="9"/>
  <c r="AO133" i="9"/>
  <c r="BC133" i="9"/>
  <c r="AY133" i="9"/>
  <c r="AX133" i="9"/>
  <c r="AQ133" i="9"/>
  <c r="AM133" i="9"/>
  <c r="AL133" i="9"/>
  <c r="AZ133" i="9"/>
  <c r="AV133" i="9"/>
  <c r="AU133" i="9"/>
  <c r="AN133" i="9"/>
  <c r="BF129" i="9"/>
  <c r="BB129" i="9"/>
  <c r="BA129" i="9"/>
  <c r="AT129" i="9"/>
  <c r="AP129" i="9"/>
  <c r="AO129" i="9"/>
  <c r="BC129" i="9"/>
  <c r="AY129" i="9"/>
  <c r="AX129" i="9"/>
  <c r="AQ129" i="9"/>
  <c r="AM129" i="9"/>
  <c r="AL129" i="9"/>
  <c r="AZ129" i="9"/>
  <c r="AV129" i="9"/>
  <c r="AU129" i="9"/>
  <c r="AN129" i="9"/>
  <c r="BF125" i="9"/>
  <c r="BB125" i="9"/>
  <c r="BA125" i="9"/>
  <c r="AT125" i="9"/>
  <c r="AP125" i="9"/>
  <c r="AO125" i="9"/>
  <c r="BC125" i="9"/>
  <c r="AY125" i="9"/>
  <c r="AX125" i="9"/>
  <c r="AQ125" i="9"/>
  <c r="AM125" i="9"/>
  <c r="AL125" i="9"/>
  <c r="AZ125" i="9"/>
  <c r="AV125" i="9"/>
  <c r="AU125" i="9"/>
  <c r="AN125" i="9"/>
  <c r="BF121" i="9"/>
  <c r="BB121" i="9"/>
  <c r="BA121" i="9"/>
  <c r="AT121" i="9"/>
  <c r="AP121" i="9"/>
  <c r="AO121" i="9"/>
  <c r="BC121" i="9"/>
  <c r="AY121" i="9"/>
  <c r="AX121" i="9"/>
  <c r="AQ121" i="9"/>
  <c r="AM121" i="9"/>
  <c r="AL121" i="9"/>
  <c r="AZ121" i="9"/>
  <c r="AV121" i="9"/>
  <c r="AU121" i="9"/>
  <c r="AN121" i="9"/>
  <c r="BF117" i="9"/>
  <c r="BB117" i="9"/>
  <c r="BA117" i="9"/>
  <c r="AT117" i="9"/>
  <c r="AP117" i="9"/>
  <c r="AO117" i="9"/>
  <c r="BC117" i="9"/>
  <c r="AY117" i="9"/>
  <c r="AX117" i="9"/>
  <c r="AQ117" i="9"/>
  <c r="AM117" i="9"/>
  <c r="AL117" i="9"/>
  <c r="AZ117" i="9"/>
  <c r="AV117" i="9"/>
  <c r="AU117" i="9"/>
  <c r="AN117" i="9"/>
  <c r="BF113" i="9"/>
  <c r="BB113" i="9"/>
  <c r="BA113" i="9"/>
  <c r="AT113" i="9"/>
  <c r="AP113" i="9"/>
  <c r="AO113" i="9"/>
  <c r="BC113" i="9"/>
  <c r="AY113" i="9"/>
  <c r="AX113" i="9"/>
  <c r="AQ113" i="9"/>
  <c r="AM113" i="9"/>
  <c r="AL113" i="9"/>
  <c r="AZ113" i="9"/>
  <c r="AV113" i="9"/>
  <c r="AU113" i="9"/>
  <c r="AN113" i="9"/>
  <c r="BF109" i="9"/>
  <c r="BB109" i="9"/>
  <c r="BA109" i="9"/>
  <c r="AT109" i="9"/>
  <c r="AP109" i="9"/>
  <c r="AO109" i="9"/>
  <c r="BC109" i="9"/>
  <c r="AY109" i="9"/>
  <c r="AX109" i="9"/>
  <c r="AQ109" i="9"/>
  <c r="AM109" i="9"/>
  <c r="AL109" i="9"/>
  <c r="AZ109" i="9"/>
  <c r="AV109" i="9"/>
  <c r="AU109" i="9"/>
  <c r="AN109" i="9"/>
  <c r="BF105" i="9"/>
  <c r="BB105" i="9"/>
  <c r="BA105" i="9"/>
  <c r="AT105" i="9"/>
  <c r="AP105" i="9"/>
  <c r="AO105" i="9"/>
  <c r="BC105" i="9"/>
  <c r="AY105" i="9"/>
  <c r="AX105" i="9"/>
  <c r="AQ105" i="9"/>
  <c r="AM105" i="9"/>
  <c r="AL105" i="9"/>
  <c r="AZ105" i="9"/>
  <c r="AV105" i="9"/>
  <c r="AU105" i="9"/>
  <c r="AN105" i="9"/>
  <c r="BF101" i="9"/>
  <c r="BB101" i="9"/>
  <c r="BA101" i="9"/>
  <c r="AT101" i="9"/>
  <c r="AP101" i="9"/>
  <c r="AO101" i="9"/>
  <c r="BC101" i="9"/>
  <c r="AY101" i="9"/>
  <c r="AX101" i="9"/>
  <c r="AQ101" i="9"/>
  <c r="AM101" i="9"/>
  <c r="AL101" i="9"/>
  <c r="AZ101" i="9"/>
  <c r="AV101" i="9"/>
  <c r="AU101" i="9"/>
  <c r="AN101" i="9"/>
  <c r="BF97" i="9"/>
  <c r="BB97" i="9"/>
  <c r="BA97" i="9"/>
  <c r="AT97" i="9"/>
  <c r="AP97" i="9"/>
  <c r="AO97" i="9"/>
  <c r="BC97" i="9"/>
  <c r="AY97" i="9"/>
  <c r="AX97" i="9"/>
  <c r="AQ97" i="9"/>
  <c r="AM97" i="9"/>
  <c r="AL97" i="9"/>
  <c r="AZ97" i="9"/>
  <c r="AV97" i="9"/>
  <c r="AU97" i="9"/>
  <c r="AN97" i="9"/>
  <c r="BF93" i="9"/>
  <c r="BB93" i="9"/>
  <c r="BA93" i="9"/>
  <c r="AT93" i="9"/>
  <c r="AP93" i="9"/>
  <c r="AO93" i="9"/>
  <c r="BC93" i="9"/>
  <c r="AY93" i="9"/>
  <c r="AX93" i="9"/>
  <c r="AQ93" i="9"/>
  <c r="AM93" i="9"/>
  <c r="AL93" i="9"/>
  <c r="AZ93" i="9"/>
  <c r="AV93" i="9"/>
  <c r="AU93" i="9"/>
  <c r="AN93" i="9"/>
  <c r="BF89" i="9"/>
  <c r="BB89" i="9"/>
  <c r="BA89" i="9"/>
  <c r="AT89" i="9"/>
  <c r="AP89" i="9"/>
  <c r="AO89" i="9"/>
  <c r="BC89" i="9"/>
  <c r="AY89" i="9"/>
  <c r="AX89" i="9"/>
  <c r="AQ89" i="9"/>
  <c r="AM89" i="9"/>
  <c r="AL89" i="9"/>
  <c r="AZ89" i="9"/>
  <c r="AV89" i="9"/>
  <c r="AU89" i="9"/>
  <c r="AN89" i="9"/>
  <c r="BF85" i="9"/>
  <c r="BB85" i="9"/>
  <c r="BA85" i="9"/>
  <c r="AT85" i="9"/>
  <c r="AP85" i="9"/>
  <c r="AO85" i="9"/>
  <c r="BC85" i="9"/>
  <c r="AY85" i="9"/>
  <c r="AX85" i="9"/>
  <c r="AQ85" i="9"/>
  <c r="AM85" i="9"/>
  <c r="AL85" i="9"/>
  <c r="AZ85" i="9"/>
  <c r="AV85" i="9"/>
  <c r="AU85" i="9"/>
  <c r="AN85" i="9"/>
  <c r="BF81" i="9"/>
  <c r="BB81" i="9"/>
  <c r="BA81" i="9"/>
  <c r="AT81" i="9"/>
  <c r="AP81" i="9"/>
  <c r="AO81" i="9"/>
  <c r="BC81" i="9"/>
  <c r="AY81" i="9"/>
  <c r="AX81" i="9"/>
  <c r="AQ81" i="9"/>
  <c r="AM81" i="9"/>
  <c r="AL81" i="9"/>
  <c r="AZ81" i="9"/>
  <c r="AV81" i="9"/>
  <c r="AU81" i="9"/>
  <c r="AN81" i="9"/>
  <c r="BF77" i="9"/>
  <c r="BB77" i="9"/>
  <c r="BA77" i="9"/>
  <c r="AT77" i="9"/>
  <c r="AP77" i="9"/>
  <c r="AO77" i="9"/>
  <c r="BC77" i="9"/>
  <c r="AY77" i="9"/>
  <c r="AX77" i="9"/>
  <c r="AQ77" i="9"/>
  <c r="AM77" i="9"/>
  <c r="AL77" i="9"/>
  <c r="AZ77" i="9"/>
  <c r="AV77" i="9"/>
  <c r="AU77" i="9"/>
  <c r="AN77" i="9"/>
  <c r="BF73" i="9"/>
  <c r="BB73" i="9"/>
  <c r="BA73" i="9"/>
  <c r="AT73" i="9"/>
  <c r="AP73" i="9"/>
  <c r="AO73" i="9"/>
  <c r="BC73" i="9"/>
  <c r="AY73" i="9"/>
  <c r="AX73" i="9"/>
  <c r="AQ73" i="9"/>
  <c r="AM73" i="9"/>
  <c r="AL73" i="9"/>
  <c r="AZ73" i="9"/>
  <c r="AV73" i="9"/>
  <c r="AU73" i="9"/>
  <c r="AN73" i="9"/>
  <c r="BF69" i="9"/>
  <c r="BB69" i="9"/>
  <c r="BA69" i="9"/>
  <c r="AT69" i="9"/>
  <c r="AP69" i="9"/>
  <c r="AO69" i="9"/>
  <c r="BC69" i="9"/>
  <c r="AY69" i="9"/>
  <c r="AX69" i="9"/>
  <c r="AQ69" i="9"/>
  <c r="AM69" i="9"/>
  <c r="AL69" i="9"/>
  <c r="AZ69" i="9"/>
  <c r="AV69" i="9"/>
  <c r="AU69" i="9"/>
  <c r="AN69" i="9"/>
  <c r="BF65" i="9"/>
  <c r="BB65" i="9"/>
  <c r="BA65" i="9"/>
  <c r="AT65" i="9"/>
  <c r="AP65" i="9"/>
  <c r="AO65" i="9"/>
  <c r="BC65" i="9"/>
  <c r="AY65" i="9"/>
  <c r="AX65" i="9"/>
  <c r="AQ65" i="9"/>
  <c r="AM65" i="9"/>
  <c r="AL65" i="9"/>
  <c r="AZ65" i="9"/>
  <c r="AV65" i="9"/>
  <c r="AU65" i="9"/>
  <c r="AN65" i="9"/>
  <c r="BF61" i="9"/>
  <c r="BB61" i="9"/>
  <c r="BA61" i="9"/>
  <c r="AT61" i="9"/>
  <c r="AP61" i="9"/>
  <c r="AO61" i="9"/>
  <c r="BC61" i="9"/>
  <c r="AY61" i="9"/>
  <c r="AX61" i="9"/>
  <c r="AQ61" i="9"/>
  <c r="AM61" i="9"/>
  <c r="AL61" i="9"/>
  <c r="AZ61" i="9"/>
  <c r="AV61" i="9"/>
  <c r="AU61" i="9"/>
  <c r="AN61" i="9"/>
  <c r="BF57" i="9"/>
  <c r="BB57" i="9"/>
  <c r="BA57" i="9"/>
  <c r="AT57" i="9"/>
  <c r="AP57" i="9"/>
  <c r="AO57" i="9"/>
  <c r="BC57" i="9"/>
  <c r="AY57" i="9"/>
  <c r="AX57" i="9"/>
  <c r="AQ57" i="9"/>
  <c r="AM57" i="9"/>
  <c r="AL57" i="9"/>
  <c r="AZ57" i="9"/>
  <c r="AV57" i="9"/>
  <c r="AU57" i="9"/>
  <c r="AN57" i="9"/>
  <c r="BF53" i="9"/>
  <c r="BB53" i="9"/>
  <c r="BA53" i="9"/>
  <c r="AT53" i="9"/>
  <c r="AP53" i="9"/>
  <c r="AO53" i="9"/>
  <c r="BC53" i="9"/>
  <c r="AY53" i="9"/>
  <c r="AX53" i="9"/>
  <c r="AQ53" i="9"/>
  <c r="AM53" i="9"/>
  <c r="AL53" i="9"/>
  <c r="AZ53" i="9"/>
  <c r="AV53" i="9"/>
  <c r="AU53" i="9"/>
  <c r="AN53" i="9"/>
  <c r="BF49" i="9"/>
  <c r="BB49" i="9"/>
  <c r="BA49" i="9"/>
  <c r="AT49" i="9"/>
  <c r="AP49" i="9"/>
  <c r="AO49" i="9"/>
  <c r="BC49" i="9"/>
  <c r="AY49" i="9"/>
  <c r="AX49" i="9"/>
  <c r="AQ49" i="9"/>
  <c r="AM49" i="9"/>
  <c r="AL49" i="9"/>
  <c r="AZ49" i="9"/>
  <c r="AV49" i="9"/>
  <c r="AU49" i="9"/>
  <c r="AN49" i="9"/>
  <c r="BF45" i="9"/>
  <c r="BB45" i="9"/>
  <c r="BA45" i="9"/>
  <c r="AT45" i="9"/>
  <c r="AP45" i="9"/>
  <c r="AO45" i="9"/>
  <c r="BC45" i="9"/>
  <c r="AY45" i="9"/>
  <c r="AX45" i="9"/>
  <c r="AQ45" i="9"/>
  <c r="AM45" i="9"/>
  <c r="AL45" i="9"/>
  <c r="AZ45" i="9"/>
  <c r="AV45" i="9"/>
  <c r="AU45" i="9"/>
  <c r="AN45" i="9"/>
  <c r="BF41" i="9"/>
  <c r="BB41" i="9"/>
  <c r="BA41" i="9"/>
  <c r="AT41" i="9"/>
  <c r="AP41" i="9"/>
  <c r="AO41" i="9"/>
  <c r="BC41" i="9"/>
  <c r="AY41" i="9"/>
  <c r="AX41" i="9"/>
  <c r="AQ41" i="9"/>
  <c r="AM41" i="9"/>
  <c r="AL41" i="9"/>
  <c r="AZ41" i="9"/>
  <c r="AV41" i="9"/>
  <c r="AU41" i="9"/>
  <c r="AN41" i="9"/>
  <c r="BF37" i="9"/>
  <c r="BB37" i="9"/>
  <c r="BA37" i="9"/>
  <c r="AT37" i="9"/>
  <c r="AP37" i="9"/>
  <c r="AO37" i="9"/>
  <c r="BC37" i="9"/>
  <c r="AY37" i="9"/>
  <c r="AX37" i="9"/>
  <c r="AQ37" i="9"/>
  <c r="AM37" i="9"/>
  <c r="AL37" i="9"/>
  <c r="AZ37" i="9"/>
  <c r="AV37" i="9"/>
  <c r="AU37" i="9"/>
  <c r="AN37" i="9"/>
  <c r="BF33" i="9"/>
  <c r="BB33" i="9"/>
  <c r="BA33" i="9"/>
  <c r="AT33" i="9"/>
  <c r="AP33" i="9"/>
  <c r="AO33" i="9"/>
  <c r="BC33" i="9"/>
  <c r="AY33" i="9"/>
  <c r="AX33" i="9"/>
  <c r="AQ33" i="9"/>
  <c r="AM33" i="9"/>
  <c r="AL33" i="9"/>
  <c r="AZ33" i="9"/>
  <c r="AV33" i="9"/>
  <c r="AU33" i="9"/>
  <c r="AN33" i="9"/>
  <c r="BF29" i="9"/>
  <c r="BB29" i="9"/>
  <c r="BA29" i="9"/>
  <c r="AT29" i="9"/>
  <c r="AP29" i="9"/>
  <c r="AO29" i="9"/>
  <c r="BC29" i="9"/>
  <c r="AY29" i="9"/>
  <c r="AX29" i="9"/>
  <c r="AQ29" i="9"/>
  <c r="AM29" i="9"/>
  <c r="AL29" i="9"/>
  <c r="AZ29" i="9"/>
  <c r="AV29" i="9"/>
  <c r="AU29" i="9"/>
  <c r="AN29" i="9"/>
  <c r="BF25" i="9"/>
  <c r="BB25" i="9"/>
  <c r="BA25" i="9"/>
  <c r="AT25" i="9"/>
  <c r="AP25" i="9"/>
  <c r="AO25" i="9"/>
  <c r="BC25" i="9"/>
  <c r="AY25" i="9"/>
  <c r="AX25" i="9"/>
  <c r="AQ25" i="9"/>
  <c r="AM25" i="9"/>
  <c r="AL25" i="9"/>
  <c r="AZ25" i="9"/>
  <c r="AV25" i="9"/>
  <c r="AU25" i="9"/>
  <c r="AN25" i="9"/>
  <c r="BE21" i="9"/>
  <c r="BD21" i="9"/>
  <c r="AS21" i="9"/>
  <c r="AR21" i="9"/>
  <c r="BB21" i="9"/>
  <c r="BA21" i="9"/>
  <c r="AP21" i="9"/>
  <c r="AO21" i="9"/>
  <c r="AY21" i="9"/>
  <c r="AX21" i="9"/>
  <c r="AM21" i="9"/>
  <c r="AL21" i="9"/>
  <c r="BE17" i="9"/>
  <c r="BD17" i="9"/>
  <c r="AS17" i="9"/>
  <c r="AR17" i="9"/>
  <c r="BB17" i="9"/>
  <c r="BA17" i="9"/>
  <c r="AP17" i="9"/>
  <c r="AO17" i="9"/>
  <c r="AY17" i="9"/>
  <c r="AX17" i="9"/>
  <c r="AM17" i="9"/>
  <c r="AL17" i="9"/>
  <c r="BE13" i="9"/>
  <c r="BD13" i="9"/>
  <c r="AS13" i="9"/>
  <c r="AR13" i="9"/>
  <c r="BB13" i="9"/>
  <c r="BA13" i="9"/>
  <c r="AP13" i="9"/>
  <c r="AO13" i="9"/>
  <c r="AY13" i="9"/>
  <c r="AX13" i="9"/>
  <c r="AM13" i="9"/>
  <c r="AL13" i="9"/>
  <c r="BE9" i="9"/>
  <c r="BD9" i="9"/>
  <c r="AS9" i="9"/>
  <c r="AR9" i="9"/>
  <c r="BB9" i="9"/>
  <c r="BA9" i="9"/>
  <c r="AP9" i="9"/>
  <c r="AO9" i="9"/>
  <c r="AY9" i="9"/>
  <c r="AX9" i="9"/>
  <c r="AM9" i="9"/>
  <c r="AL9" i="9"/>
  <c r="BE5" i="9"/>
  <c r="BD5" i="9"/>
  <c r="AS5" i="9"/>
  <c r="AR5" i="9"/>
  <c r="BB5" i="9"/>
  <c r="BA5" i="9"/>
  <c r="AP5" i="9"/>
  <c r="AO5" i="9"/>
  <c r="AY5" i="9"/>
  <c r="AX5" i="9"/>
  <c r="AM5" i="9"/>
  <c r="AL5" i="9"/>
  <c r="B198" i="9"/>
  <c r="B194" i="9"/>
  <c r="B190" i="9"/>
  <c r="B186" i="9"/>
  <c r="B182" i="9"/>
  <c r="B178" i="9"/>
  <c r="B174" i="9"/>
  <c r="B170" i="9"/>
  <c r="B166" i="9"/>
  <c r="B162" i="9"/>
  <c r="B158" i="9"/>
  <c r="B154" i="9"/>
  <c r="B150" i="9"/>
  <c r="B146" i="9"/>
  <c r="B142" i="9"/>
  <c r="B138" i="9"/>
  <c r="B134" i="9"/>
  <c r="B130" i="9"/>
  <c r="B126" i="9"/>
  <c r="B122" i="9"/>
  <c r="B118" i="9"/>
  <c r="B114" i="9"/>
  <c r="B110" i="9"/>
  <c r="B106" i="9"/>
  <c r="B102" i="9"/>
  <c r="B98" i="9"/>
  <c r="B94" i="9"/>
  <c r="B90" i="9"/>
  <c r="B86" i="9"/>
  <c r="B82" i="9"/>
  <c r="B78" i="9"/>
  <c r="B74" i="9"/>
  <c r="B70" i="9"/>
  <c r="B66" i="9"/>
  <c r="B62" i="9"/>
  <c r="B58" i="9"/>
  <c r="B54" i="9"/>
  <c r="B50" i="9"/>
  <c r="B46" i="9"/>
  <c r="B42" i="9"/>
  <c r="B38" i="9"/>
  <c r="B34" i="9"/>
  <c r="B30" i="9"/>
  <c r="B26" i="9"/>
  <c r="B21" i="9"/>
  <c r="B17" i="9"/>
  <c r="B13" i="9"/>
  <c r="B9" i="9"/>
  <c r="B5" i="9"/>
  <c r="C198" i="9"/>
  <c r="C194" i="9"/>
  <c r="C190" i="9"/>
  <c r="C186" i="9"/>
  <c r="C182" i="9"/>
  <c r="C178" i="9"/>
  <c r="C174" i="9"/>
  <c r="C170" i="9"/>
  <c r="C166" i="9"/>
  <c r="C162" i="9"/>
  <c r="C158" i="9"/>
  <c r="C154" i="9"/>
  <c r="C150" i="9"/>
  <c r="C146" i="9"/>
  <c r="C142" i="9"/>
  <c r="C138" i="9"/>
  <c r="C134" i="9"/>
  <c r="C130" i="9"/>
  <c r="C126" i="9"/>
  <c r="C122" i="9"/>
  <c r="C118" i="9"/>
  <c r="C114" i="9"/>
  <c r="C110" i="9"/>
  <c r="C106" i="9"/>
  <c r="C102" i="9"/>
  <c r="C98" i="9"/>
  <c r="C94" i="9"/>
  <c r="C90" i="9"/>
  <c r="C86" i="9"/>
  <c r="C82" i="9"/>
  <c r="C78" i="9"/>
  <c r="C74" i="9"/>
  <c r="C70" i="9"/>
  <c r="C66" i="9"/>
  <c r="C62" i="9"/>
  <c r="C58" i="9"/>
  <c r="C54" i="9"/>
  <c r="C50" i="9"/>
  <c r="C46" i="9"/>
  <c r="C42" i="9"/>
  <c r="C38" i="9"/>
  <c r="C34" i="9"/>
  <c r="C30" i="9"/>
  <c r="C26" i="9"/>
  <c r="C21" i="9"/>
  <c r="C17" i="9"/>
  <c r="C13" i="9"/>
  <c r="C9" i="9"/>
  <c r="C5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E199" i="9"/>
  <c r="E195" i="9"/>
  <c r="E191" i="9"/>
  <c r="E187" i="9"/>
  <c r="E183" i="9"/>
  <c r="E179" i="9"/>
  <c r="E175" i="9"/>
  <c r="E171" i="9"/>
  <c r="E167" i="9"/>
  <c r="E163" i="9"/>
  <c r="E159" i="9"/>
  <c r="E155" i="9"/>
  <c r="E151" i="9"/>
  <c r="E147" i="9"/>
  <c r="E143" i="9"/>
  <c r="E139" i="9"/>
  <c r="E135" i="9"/>
  <c r="E131" i="9"/>
  <c r="E127" i="9"/>
  <c r="E123" i="9"/>
  <c r="E119" i="9"/>
  <c r="E115" i="9"/>
  <c r="E111" i="9"/>
  <c r="E107" i="9"/>
  <c r="E103" i="9"/>
  <c r="E99" i="9"/>
  <c r="E95" i="9"/>
  <c r="E91" i="9"/>
  <c r="E87" i="9"/>
  <c r="E83" i="9"/>
  <c r="E79" i="9"/>
  <c r="E75" i="9"/>
  <c r="E71" i="9"/>
  <c r="E67" i="9"/>
  <c r="E63" i="9"/>
  <c r="E59" i="9"/>
  <c r="E55" i="9"/>
  <c r="E51" i="9"/>
  <c r="E47" i="9"/>
  <c r="E43" i="9"/>
  <c r="E39" i="9"/>
  <c r="E35" i="9"/>
  <c r="E31" i="9"/>
  <c r="E27" i="9"/>
  <c r="E22" i="9"/>
  <c r="E18" i="9"/>
  <c r="E14" i="9"/>
  <c r="E10" i="9"/>
  <c r="E6" i="9"/>
  <c r="F199" i="9"/>
  <c r="F195" i="9"/>
  <c r="F191" i="9"/>
  <c r="F187" i="9"/>
  <c r="F183" i="9"/>
  <c r="F179" i="9"/>
  <c r="F175" i="9"/>
  <c r="F171" i="9"/>
  <c r="F167" i="9"/>
  <c r="F163" i="9"/>
  <c r="F159" i="9"/>
  <c r="F155" i="9"/>
  <c r="F151" i="9"/>
  <c r="F147" i="9"/>
  <c r="F143" i="9"/>
  <c r="F139" i="9"/>
  <c r="F135" i="9"/>
  <c r="F131" i="9"/>
  <c r="F127" i="9"/>
  <c r="F123" i="9"/>
  <c r="F119" i="9"/>
  <c r="F115" i="9"/>
  <c r="F111" i="9"/>
  <c r="F107" i="9"/>
  <c r="F103" i="9"/>
  <c r="F99" i="9"/>
  <c r="F95" i="9"/>
  <c r="F91" i="9"/>
  <c r="F87" i="9"/>
  <c r="F83" i="9"/>
  <c r="F79" i="9"/>
  <c r="F75" i="9"/>
  <c r="F71" i="9"/>
  <c r="F67" i="9"/>
  <c r="F63" i="9"/>
  <c r="F59" i="9"/>
  <c r="F55" i="9"/>
  <c r="F51" i="9"/>
  <c r="F47" i="9"/>
  <c r="F43" i="9"/>
  <c r="F39" i="9"/>
  <c r="F35" i="9"/>
  <c r="F31" i="9"/>
  <c r="F27" i="9"/>
  <c r="F22" i="9"/>
  <c r="F18" i="9"/>
  <c r="F14" i="9"/>
  <c r="F10" i="9"/>
  <c r="F6" i="9"/>
  <c r="G198" i="9"/>
  <c r="G194" i="9"/>
  <c r="G190" i="9"/>
  <c r="G186" i="9"/>
  <c r="G182" i="9"/>
  <c r="G178" i="9"/>
  <c r="G174" i="9"/>
  <c r="G170" i="9"/>
  <c r="G166" i="9"/>
  <c r="G162" i="9"/>
  <c r="G158" i="9"/>
  <c r="G154" i="9"/>
  <c r="G150" i="9"/>
  <c r="G146" i="9"/>
  <c r="G142" i="9"/>
  <c r="G138" i="9"/>
  <c r="G134" i="9"/>
  <c r="G130" i="9"/>
  <c r="G126" i="9"/>
  <c r="G122" i="9"/>
  <c r="G118" i="9"/>
  <c r="G114" i="9"/>
  <c r="G110" i="9"/>
  <c r="G106" i="9"/>
  <c r="G102" i="9"/>
  <c r="G98" i="9"/>
  <c r="G94" i="9"/>
  <c r="G90" i="9"/>
  <c r="G86" i="9"/>
  <c r="G82" i="9"/>
  <c r="G78" i="9"/>
  <c r="G74" i="9"/>
  <c r="G70" i="9"/>
  <c r="G66" i="9"/>
  <c r="G62" i="9"/>
  <c r="G58" i="9"/>
  <c r="G54" i="9"/>
  <c r="G50" i="9"/>
  <c r="G46" i="9"/>
  <c r="G42" i="9"/>
  <c r="G38" i="9"/>
  <c r="G34" i="9"/>
  <c r="G30" i="9"/>
  <c r="G26" i="9"/>
  <c r="H200" i="9"/>
  <c r="H196" i="9"/>
  <c r="H192" i="9"/>
  <c r="H188" i="9"/>
  <c r="H184" i="9"/>
  <c r="H180" i="9"/>
  <c r="H176" i="9"/>
  <c r="H172" i="9"/>
  <c r="H168" i="9"/>
  <c r="H164" i="9"/>
  <c r="H160" i="9"/>
  <c r="H156" i="9"/>
  <c r="H152" i="9"/>
  <c r="H148" i="9"/>
  <c r="H144" i="9"/>
  <c r="H140" i="9"/>
  <c r="H136" i="9"/>
  <c r="H132" i="9"/>
  <c r="H128" i="9"/>
  <c r="H124" i="9"/>
  <c r="H120" i="9"/>
  <c r="H116" i="9"/>
  <c r="H112" i="9"/>
  <c r="H108" i="9"/>
  <c r="H104" i="9"/>
  <c r="H100" i="9"/>
  <c r="H96" i="9"/>
  <c r="H92" i="9"/>
  <c r="H88" i="9"/>
  <c r="H84" i="9"/>
  <c r="H80" i="9"/>
  <c r="H76" i="9"/>
  <c r="H72" i="9"/>
  <c r="H68" i="9"/>
  <c r="H64" i="9"/>
  <c r="H60" i="9"/>
  <c r="H56" i="9"/>
  <c r="H52" i="9"/>
  <c r="H48" i="9"/>
  <c r="H44" i="9"/>
  <c r="H40" i="9"/>
  <c r="H36" i="9"/>
  <c r="H32" i="9"/>
  <c r="H28" i="9"/>
  <c r="H24" i="9"/>
  <c r="H19" i="9"/>
  <c r="H15" i="9"/>
  <c r="H11" i="9"/>
  <c r="H7" i="9"/>
  <c r="I200" i="9"/>
  <c r="I196" i="9"/>
  <c r="I192" i="9"/>
  <c r="I188" i="9"/>
  <c r="I184" i="9"/>
  <c r="I180" i="9"/>
  <c r="I176" i="9"/>
  <c r="I172" i="9"/>
  <c r="I168" i="9"/>
  <c r="I164" i="9"/>
  <c r="I160" i="9"/>
  <c r="I156" i="9"/>
  <c r="I152" i="9"/>
  <c r="I148" i="9"/>
  <c r="I144" i="9"/>
  <c r="I140" i="9"/>
  <c r="I136" i="9"/>
  <c r="I132" i="9"/>
  <c r="I128" i="9"/>
  <c r="I124" i="9"/>
  <c r="I120" i="9"/>
  <c r="I116" i="9"/>
  <c r="I112" i="9"/>
  <c r="I108" i="9"/>
  <c r="I104" i="9"/>
  <c r="I100" i="9"/>
  <c r="I96" i="9"/>
  <c r="I92" i="9"/>
  <c r="I88" i="9"/>
  <c r="I84" i="9"/>
  <c r="I80" i="9"/>
  <c r="I76" i="9"/>
  <c r="I72" i="9"/>
  <c r="I68" i="9"/>
  <c r="I64" i="9"/>
  <c r="I60" i="9"/>
  <c r="I56" i="9"/>
  <c r="I52" i="9"/>
  <c r="I48" i="9"/>
  <c r="I44" i="9"/>
  <c r="I40" i="9"/>
  <c r="I36" i="9"/>
  <c r="I32" i="9"/>
  <c r="I28" i="9"/>
  <c r="I24" i="9"/>
  <c r="I19" i="9"/>
  <c r="I15" i="9"/>
  <c r="I11" i="9"/>
  <c r="I7" i="9"/>
  <c r="J199" i="9"/>
  <c r="J195" i="9"/>
  <c r="J191" i="9"/>
  <c r="J187" i="9"/>
  <c r="J183" i="9"/>
  <c r="J179" i="9"/>
  <c r="J175" i="9"/>
  <c r="J171" i="9"/>
  <c r="J167" i="9"/>
  <c r="J163" i="9"/>
  <c r="J159" i="9"/>
  <c r="J155" i="9"/>
  <c r="J151" i="9"/>
  <c r="J147" i="9"/>
  <c r="J143" i="9"/>
  <c r="J139" i="9"/>
  <c r="J135" i="9"/>
  <c r="J131" i="9"/>
  <c r="J127" i="9"/>
  <c r="J123" i="9"/>
  <c r="J119" i="9"/>
  <c r="J115" i="9"/>
  <c r="J111" i="9"/>
  <c r="J107" i="9"/>
  <c r="J103" i="9"/>
  <c r="J99" i="9"/>
  <c r="J95" i="9"/>
  <c r="J91" i="9"/>
  <c r="J87" i="9"/>
  <c r="J83" i="9"/>
  <c r="J79" i="9"/>
  <c r="J75" i="9"/>
  <c r="J71" i="9"/>
  <c r="J67" i="9"/>
  <c r="J63" i="9"/>
  <c r="J59" i="9"/>
  <c r="J55" i="9"/>
  <c r="J51" i="9"/>
  <c r="J47" i="9"/>
  <c r="J43" i="9"/>
  <c r="J39" i="9"/>
  <c r="J35" i="9"/>
  <c r="J31" i="9"/>
  <c r="J27" i="9"/>
  <c r="K4" i="9"/>
  <c r="K197" i="9"/>
  <c r="K193" i="9"/>
  <c r="K189" i="9"/>
  <c r="K185" i="9"/>
  <c r="K181" i="9"/>
  <c r="K177" i="9"/>
  <c r="K173" i="9"/>
  <c r="K169" i="9"/>
  <c r="K165" i="9"/>
  <c r="K161" i="9"/>
  <c r="K157" i="9"/>
  <c r="K153" i="9"/>
  <c r="K149" i="9"/>
  <c r="K145" i="9"/>
  <c r="K141" i="9"/>
  <c r="K137" i="9"/>
  <c r="K133" i="9"/>
  <c r="K129" i="9"/>
  <c r="K125" i="9"/>
  <c r="K121" i="9"/>
  <c r="K117" i="9"/>
  <c r="K113" i="9"/>
  <c r="K109" i="9"/>
  <c r="K105" i="9"/>
  <c r="K101" i="9"/>
  <c r="K97" i="9"/>
  <c r="K93" i="9"/>
  <c r="K89" i="9"/>
  <c r="K85" i="9"/>
  <c r="K81" i="9"/>
  <c r="K77" i="9"/>
  <c r="K73" i="9"/>
  <c r="K69" i="9"/>
  <c r="K65" i="9"/>
  <c r="K61" i="9"/>
  <c r="K57" i="9"/>
  <c r="K53" i="9"/>
  <c r="K49" i="9"/>
  <c r="K45" i="9"/>
  <c r="K41" i="9"/>
  <c r="K37" i="9"/>
  <c r="K33" i="9"/>
  <c r="K29" i="9"/>
  <c r="K25" i="9"/>
  <c r="K20" i="9"/>
  <c r="K16" i="9"/>
  <c r="K12" i="9"/>
  <c r="K8" i="9"/>
  <c r="L4" i="9"/>
  <c r="L197" i="9"/>
  <c r="L193" i="9"/>
  <c r="L189" i="9"/>
  <c r="L185" i="9"/>
  <c r="L181" i="9"/>
  <c r="L177" i="9"/>
  <c r="L173" i="9"/>
  <c r="L169" i="9"/>
  <c r="L165" i="9"/>
  <c r="L161" i="9"/>
  <c r="L157" i="9"/>
  <c r="L153" i="9"/>
  <c r="L149" i="9"/>
  <c r="L145" i="9"/>
  <c r="L141" i="9"/>
  <c r="L137" i="9"/>
  <c r="L133" i="9"/>
  <c r="L129" i="9"/>
  <c r="L125" i="9"/>
  <c r="L121" i="9"/>
  <c r="L117" i="9"/>
  <c r="L113" i="9"/>
  <c r="L109" i="9"/>
  <c r="L105" i="9"/>
  <c r="L101" i="9"/>
  <c r="L97" i="9"/>
  <c r="L93" i="9"/>
  <c r="L89" i="9"/>
  <c r="L85" i="9"/>
  <c r="L81" i="9"/>
  <c r="L77" i="9"/>
  <c r="L73" i="9"/>
  <c r="L69" i="9"/>
  <c r="L65" i="9"/>
  <c r="L61" i="9"/>
  <c r="L57" i="9"/>
  <c r="L53" i="9"/>
  <c r="L49" i="9"/>
  <c r="L45" i="9"/>
  <c r="L41" i="9"/>
  <c r="L37" i="9"/>
  <c r="L33" i="9"/>
  <c r="L29" i="9"/>
  <c r="L25" i="9"/>
  <c r="L20" i="9"/>
  <c r="L16" i="9"/>
  <c r="L12" i="9"/>
  <c r="L8" i="9"/>
  <c r="M200" i="9"/>
  <c r="M196" i="9"/>
  <c r="M192" i="9"/>
  <c r="M188" i="9"/>
  <c r="M184" i="9"/>
  <c r="M180" i="9"/>
  <c r="M176" i="9"/>
  <c r="M172" i="9"/>
  <c r="M168" i="9"/>
  <c r="M164" i="9"/>
  <c r="M160" i="9"/>
  <c r="M156" i="9"/>
  <c r="M152" i="9"/>
  <c r="M148" i="9"/>
  <c r="M144" i="9"/>
  <c r="M140" i="9"/>
  <c r="M136" i="9"/>
  <c r="M132" i="9"/>
  <c r="M128" i="9"/>
  <c r="M124" i="9"/>
  <c r="M120" i="9"/>
  <c r="M116" i="9"/>
  <c r="M112" i="9"/>
  <c r="M108" i="9"/>
  <c r="M104" i="9"/>
  <c r="M100" i="9"/>
  <c r="M96" i="9"/>
  <c r="M92" i="9"/>
  <c r="M88" i="9"/>
  <c r="M84" i="9"/>
  <c r="M80" i="9"/>
  <c r="M76" i="9"/>
  <c r="M72" i="9"/>
  <c r="M68" i="9"/>
  <c r="M64" i="9"/>
  <c r="M60" i="9"/>
  <c r="M56" i="9"/>
  <c r="M52" i="9"/>
  <c r="M48" i="9"/>
  <c r="M44" i="9"/>
  <c r="M40" i="9"/>
  <c r="M36" i="9"/>
  <c r="M32" i="9"/>
  <c r="M28" i="9"/>
  <c r="M24" i="9"/>
  <c r="N198" i="9"/>
  <c r="N194" i="9"/>
  <c r="N190" i="9"/>
  <c r="N186" i="9"/>
  <c r="N182" i="9"/>
  <c r="N178" i="9"/>
  <c r="N174" i="9"/>
  <c r="N170" i="9"/>
  <c r="N166" i="9"/>
  <c r="N162" i="9"/>
  <c r="N158" i="9"/>
  <c r="N154" i="9"/>
  <c r="N150" i="9"/>
  <c r="N146" i="9"/>
  <c r="N142" i="9"/>
  <c r="N138" i="9"/>
  <c r="N134" i="9"/>
  <c r="N130" i="9"/>
  <c r="N126" i="9"/>
  <c r="N122" i="9"/>
  <c r="N118" i="9"/>
  <c r="N114" i="9"/>
  <c r="N110" i="9"/>
  <c r="N106" i="9"/>
  <c r="N102" i="9"/>
  <c r="N98" i="9"/>
  <c r="N94" i="9"/>
  <c r="N90" i="9"/>
  <c r="N86" i="9"/>
  <c r="N82" i="9"/>
  <c r="N78" i="9"/>
  <c r="N74" i="9"/>
  <c r="N70" i="9"/>
  <c r="N66" i="9"/>
  <c r="N62" i="9"/>
  <c r="N58" i="9"/>
  <c r="N54" i="9"/>
  <c r="N50" i="9"/>
  <c r="N46" i="9"/>
  <c r="N42" i="9"/>
  <c r="N38" i="9"/>
  <c r="N34" i="9"/>
  <c r="N30" i="9"/>
  <c r="N26" i="9"/>
  <c r="N21" i="9"/>
  <c r="N17" i="9"/>
  <c r="N13" i="9"/>
  <c r="N9" i="9"/>
  <c r="N5" i="9"/>
  <c r="O198" i="9"/>
  <c r="O194" i="9"/>
  <c r="O190" i="9"/>
  <c r="O186" i="9"/>
  <c r="O182" i="9"/>
  <c r="O178" i="9"/>
  <c r="O174" i="9"/>
  <c r="O170" i="9"/>
  <c r="O166" i="9"/>
  <c r="O162" i="9"/>
  <c r="O158" i="9"/>
  <c r="O154" i="9"/>
  <c r="O150" i="9"/>
  <c r="O146" i="9"/>
  <c r="O142" i="9"/>
  <c r="O138" i="9"/>
  <c r="O134" i="9"/>
  <c r="O130" i="9"/>
  <c r="O126" i="9"/>
  <c r="O122" i="9"/>
  <c r="O118" i="9"/>
  <c r="O114" i="9"/>
  <c r="O110" i="9"/>
  <c r="O106" i="9"/>
  <c r="O102" i="9"/>
  <c r="O98" i="9"/>
  <c r="O94" i="9"/>
  <c r="O90" i="9"/>
  <c r="O86" i="9"/>
  <c r="O82" i="9"/>
  <c r="O78" i="9"/>
  <c r="O74" i="9"/>
  <c r="O70" i="9"/>
  <c r="O66" i="9"/>
  <c r="O62" i="9"/>
  <c r="O58" i="9"/>
  <c r="O54" i="9"/>
  <c r="O50" i="9"/>
  <c r="O46" i="9"/>
  <c r="O42" i="9"/>
  <c r="O38" i="9"/>
  <c r="O34" i="9"/>
  <c r="O30" i="9"/>
  <c r="O26" i="9"/>
  <c r="O21" i="9"/>
  <c r="O17" i="9"/>
  <c r="O13" i="9"/>
  <c r="O9" i="9"/>
  <c r="O5" i="9"/>
  <c r="P197" i="9"/>
  <c r="P193" i="9"/>
  <c r="P189" i="9"/>
  <c r="P185" i="9"/>
  <c r="P181" i="9"/>
  <c r="P177" i="9"/>
  <c r="P173" i="9"/>
  <c r="P169" i="9"/>
  <c r="P165" i="9"/>
  <c r="P161" i="9"/>
  <c r="P157" i="9"/>
  <c r="P153" i="9"/>
  <c r="P149" i="9"/>
  <c r="P145" i="9"/>
  <c r="P141" i="9"/>
  <c r="P137" i="9"/>
  <c r="P133" i="9"/>
  <c r="P129" i="9"/>
  <c r="P125" i="9"/>
  <c r="P121" i="9"/>
  <c r="P117" i="9"/>
  <c r="P113" i="9"/>
  <c r="P109" i="9"/>
  <c r="P105" i="9"/>
  <c r="P101" i="9"/>
  <c r="P97" i="9"/>
  <c r="P93" i="9"/>
  <c r="P89" i="9"/>
  <c r="P85" i="9"/>
  <c r="P81" i="9"/>
  <c r="P77" i="9"/>
  <c r="P73" i="9"/>
  <c r="P69" i="9"/>
  <c r="P65" i="9"/>
  <c r="P61" i="9"/>
  <c r="P57" i="9"/>
  <c r="P53" i="9"/>
  <c r="P49" i="9"/>
  <c r="P45" i="9"/>
  <c r="P41" i="9"/>
  <c r="P37" i="9"/>
  <c r="P33" i="9"/>
  <c r="P29" i="9"/>
  <c r="P25" i="9"/>
  <c r="Q199" i="9"/>
  <c r="Q195" i="9"/>
  <c r="Q191" i="9"/>
  <c r="Q187" i="9"/>
  <c r="Q183" i="9"/>
  <c r="Q179" i="9"/>
  <c r="Q175" i="9"/>
  <c r="Q171" i="9"/>
  <c r="Q167" i="9"/>
  <c r="Q163" i="9"/>
  <c r="Q159" i="9"/>
  <c r="Q155" i="9"/>
  <c r="Q151" i="9"/>
  <c r="Q147" i="9"/>
  <c r="Q143" i="9"/>
  <c r="Q139" i="9"/>
  <c r="Q135" i="9"/>
  <c r="Q131" i="9"/>
  <c r="Q127" i="9"/>
  <c r="Q123" i="9"/>
  <c r="Q119" i="9"/>
  <c r="Q115" i="9"/>
  <c r="Q111" i="9"/>
  <c r="Q107" i="9"/>
  <c r="Q103" i="9"/>
  <c r="Q99" i="9"/>
  <c r="Q95" i="9"/>
  <c r="Q91" i="9"/>
  <c r="Q87" i="9"/>
  <c r="Q83" i="9"/>
  <c r="Q79" i="9"/>
  <c r="Q75" i="9"/>
  <c r="Q71" i="9"/>
  <c r="Q67" i="9"/>
  <c r="Q63" i="9"/>
  <c r="Q59" i="9"/>
  <c r="Q55" i="9"/>
  <c r="Q51" i="9"/>
  <c r="Q47" i="9"/>
  <c r="Q43" i="9"/>
  <c r="Q39" i="9"/>
  <c r="Q35" i="9"/>
  <c r="Q31" i="9"/>
  <c r="Q27" i="9"/>
  <c r="Q22" i="9"/>
  <c r="Q18" i="9"/>
  <c r="Q14" i="9"/>
  <c r="Q10" i="9"/>
  <c r="Q6" i="9"/>
  <c r="R199" i="9"/>
  <c r="R195" i="9"/>
  <c r="R191" i="9"/>
  <c r="R187" i="9"/>
  <c r="R183" i="9"/>
  <c r="R179" i="9"/>
  <c r="R175" i="9"/>
  <c r="R171" i="9"/>
  <c r="R167" i="9"/>
  <c r="R163" i="9"/>
  <c r="R159" i="9"/>
  <c r="R155" i="9"/>
  <c r="R151" i="9"/>
  <c r="R147" i="9"/>
  <c r="R143" i="9"/>
  <c r="R139" i="9"/>
  <c r="R135" i="9"/>
  <c r="R131" i="9"/>
  <c r="R127" i="9"/>
  <c r="R123" i="9"/>
  <c r="R119" i="9"/>
  <c r="R115" i="9"/>
  <c r="R111" i="9"/>
  <c r="R107" i="9"/>
  <c r="R103" i="9"/>
  <c r="R99" i="9"/>
  <c r="R95" i="9"/>
  <c r="R91" i="9"/>
  <c r="R87" i="9"/>
  <c r="R83" i="9"/>
  <c r="R79" i="9"/>
  <c r="R75" i="9"/>
  <c r="R71" i="9"/>
  <c r="R67" i="9"/>
  <c r="R63" i="9"/>
  <c r="R59" i="9"/>
  <c r="R55" i="9"/>
  <c r="R51" i="9"/>
  <c r="R47" i="9"/>
  <c r="R43" i="9"/>
  <c r="R39" i="9"/>
  <c r="R35" i="9"/>
  <c r="R31" i="9"/>
  <c r="R27" i="9"/>
  <c r="R22" i="9"/>
  <c r="R18" i="9"/>
  <c r="R14" i="9"/>
  <c r="R10" i="9"/>
  <c r="R6" i="9"/>
  <c r="S198" i="9"/>
  <c r="S194" i="9"/>
  <c r="S190" i="9"/>
  <c r="S186" i="9"/>
  <c r="S182" i="9"/>
  <c r="S178" i="9"/>
  <c r="S174" i="9"/>
  <c r="S170" i="9"/>
  <c r="S166" i="9"/>
  <c r="S162" i="9"/>
  <c r="S158" i="9"/>
  <c r="S154" i="9"/>
  <c r="S150" i="9"/>
  <c r="S146" i="9"/>
  <c r="S142" i="9"/>
  <c r="S138" i="9"/>
  <c r="S134" i="9"/>
  <c r="S130" i="9"/>
  <c r="S126" i="9"/>
  <c r="S122" i="9"/>
  <c r="S118" i="9"/>
  <c r="S114" i="9"/>
  <c r="S110" i="9"/>
  <c r="S106" i="9"/>
  <c r="S102" i="9"/>
  <c r="S98" i="9"/>
  <c r="S94" i="9"/>
  <c r="S90" i="9"/>
  <c r="S86" i="9"/>
  <c r="S82" i="9"/>
  <c r="S78" i="9"/>
  <c r="S74" i="9"/>
  <c r="S70" i="9"/>
  <c r="S66" i="9"/>
  <c r="S62" i="9"/>
  <c r="S58" i="9"/>
  <c r="S54" i="9"/>
  <c r="S50" i="9"/>
  <c r="S46" i="9"/>
  <c r="S42" i="9"/>
  <c r="S38" i="9"/>
  <c r="S34" i="9"/>
  <c r="S30" i="9"/>
  <c r="S26" i="9"/>
  <c r="T200" i="9"/>
  <c r="T196" i="9"/>
  <c r="T192" i="9"/>
  <c r="T188" i="9"/>
  <c r="T184" i="9"/>
  <c r="T180" i="9"/>
  <c r="T176" i="9"/>
  <c r="T172" i="9"/>
  <c r="T168" i="9"/>
  <c r="T164" i="9"/>
  <c r="T160" i="9"/>
  <c r="T156" i="9"/>
  <c r="T152" i="9"/>
  <c r="T148" i="9"/>
  <c r="T144" i="9"/>
  <c r="T140" i="9"/>
  <c r="T136" i="9"/>
  <c r="T132" i="9"/>
  <c r="T128" i="9"/>
  <c r="T124" i="9"/>
  <c r="T120" i="9"/>
  <c r="T116" i="9"/>
  <c r="T112" i="9"/>
  <c r="T108" i="9"/>
  <c r="T104" i="9"/>
  <c r="T100" i="9"/>
  <c r="T96" i="9"/>
  <c r="T92" i="9"/>
  <c r="T88" i="9"/>
  <c r="T84" i="9"/>
  <c r="T80" i="9"/>
  <c r="T76" i="9"/>
  <c r="T72" i="9"/>
  <c r="T68" i="9"/>
  <c r="T64" i="9"/>
  <c r="T60" i="9"/>
  <c r="T56" i="9"/>
  <c r="T52" i="9"/>
  <c r="T48" i="9"/>
  <c r="T44" i="9"/>
  <c r="T40" i="9"/>
  <c r="T36" i="9"/>
  <c r="T32" i="9"/>
  <c r="T28" i="9"/>
  <c r="T24" i="9"/>
  <c r="T19" i="9"/>
  <c r="T15" i="9"/>
  <c r="T11" i="9"/>
  <c r="T7" i="9"/>
  <c r="U200" i="9"/>
  <c r="U196" i="9"/>
  <c r="U192" i="9"/>
  <c r="U188" i="9"/>
  <c r="U184" i="9"/>
  <c r="U180" i="9"/>
  <c r="U176" i="9"/>
  <c r="U172" i="9"/>
  <c r="U168" i="9"/>
  <c r="U164" i="9"/>
  <c r="U160" i="9"/>
  <c r="U156" i="9"/>
  <c r="U152" i="9"/>
  <c r="U148" i="9"/>
  <c r="U144" i="9"/>
  <c r="U140" i="9"/>
  <c r="U136" i="9"/>
  <c r="U132" i="9"/>
  <c r="U128" i="9"/>
  <c r="U124" i="9"/>
  <c r="U120" i="9"/>
  <c r="U116" i="9"/>
  <c r="U112" i="9"/>
  <c r="U108" i="9"/>
  <c r="U104" i="9"/>
  <c r="U100" i="9"/>
  <c r="U96" i="9"/>
  <c r="U92" i="9"/>
  <c r="U88" i="9"/>
  <c r="U84" i="9"/>
  <c r="U80" i="9"/>
  <c r="U76" i="9"/>
  <c r="U72" i="9"/>
  <c r="U68" i="9"/>
  <c r="U64" i="9"/>
  <c r="U60" i="9"/>
  <c r="U56" i="9"/>
  <c r="U52" i="9"/>
  <c r="U48" i="9"/>
  <c r="U44" i="9"/>
  <c r="U40" i="9"/>
  <c r="U36" i="9"/>
  <c r="U32" i="9"/>
  <c r="U28" i="9"/>
  <c r="U24" i="9"/>
  <c r="U19" i="9"/>
  <c r="U15" i="9"/>
  <c r="U11" i="9"/>
  <c r="U7" i="9"/>
  <c r="V199" i="9"/>
  <c r="V195" i="9"/>
  <c r="V191" i="9"/>
  <c r="V187" i="9"/>
  <c r="V183" i="9"/>
  <c r="V179" i="9"/>
  <c r="V175" i="9"/>
  <c r="V171" i="9"/>
  <c r="V167" i="9"/>
  <c r="V163" i="9"/>
  <c r="V159" i="9"/>
  <c r="V155" i="9"/>
  <c r="V151" i="9"/>
  <c r="V147" i="9"/>
  <c r="V143" i="9"/>
  <c r="V139" i="9"/>
  <c r="V135" i="9"/>
  <c r="V131" i="9"/>
  <c r="V127" i="9"/>
  <c r="V123" i="9"/>
  <c r="V119" i="9"/>
  <c r="V115" i="9"/>
  <c r="V111" i="9"/>
  <c r="V107" i="9"/>
  <c r="V103" i="9"/>
  <c r="V99" i="9"/>
  <c r="V95" i="9"/>
  <c r="V91" i="9"/>
  <c r="V87" i="9"/>
  <c r="V83" i="9"/>
  <c r="V79" i="9"/>
  <c r="V75" i="9"/>
  <c r="V71" i="9"/>
  <c r="V67" i="9"/>
  <c r="V63" i="9"/>
  <c r="V59" i="9"/>
  <c r="V55" i="9"/>
  <c r="V51" i="9"/>
  <c r="V47" i="9"/>
  <c r="V43" i="9"/>
  <c r="V39" i="9"/>
  <c r="V35" i="9"/>
  <c r="V31" i="9"/>
  <c r="V27" i="9"/>
  <c r="W4" i="9"/>
  <c r="W197" i="9"/>
  <c r="W193" i="9"/>
  <c r="W189" i="9"/>
  <c r="W185" i="9"/>
  <c r="W181" i="9"/>
  <c r="W177" i="9"/>
  <c r="W173" i="9"/>
  <c r="W169" i="9"/>
  <c r="W165" i="9"/>
  <c r="W161" i="9"/>
  <c r="W157" i="9"/>
  <c r="W153" i="9"/>
  <c r="W149" i="9"/>
  <c r="W145" i="9"/>
  <c r="W141" i="9"/>
  <c r="W137" i="9"/>
  <c r="W133" i="9"/>
  <c r="W129" i="9"/>
  <c r="W125" i="9"/>
  <c r="W121" i="9"/>
  <c r="W117" i="9"/>
  <c r="W113" i="9"/>
  <c r="W109" i="9"/>
  <c r="W105" i="9"/>
  <c r="W101" i="9"/>
  <c r="W97" i="9"/>
  <c r="W93" i="9"/>
  <c r="W89" i="9"/>
  <c r="W85" i="9"/>
  <c r="W81" i="9"/>
  <c r="W77" i="9"/>
  <c r="W73" i="9"/>
  <c r="W69" i="9"/>
  <c r="W65" i="9"/>
  <c r="W61" i="9"/>
  <c r="W57" i="9"/>
  <c r="W53" i="9"/>
  <c r="W49" i="9"/>
  <c r="W45" i="9"/>
  <c r="W41" i="9"/>
  <c r="W37" i="9"/>
  <c r="W33" i="9"/>
  <c r="W29" i="9"/>
  <c r="W25" i="9"/>
  <c r="W20" i="9"/>
  <c r="W16" i="9"/>
  <c r="W12" i="9"/>
  <c r="W8" i="9"/>
  <c r="X4" i="9"/>
  <c r="X197" i="9"/>
  <c r="X193" i="9"/>
  <c r="X189" i="9"/>
  <c r="X185" i="9"/>
  <c r="X181" i="9"/>
  <c r="X177" i="9"/>
  <c r="X173" i="9"/>
  <c r="X169" i="9"/>
  <c r="X165" i="9"/>
  <c r="X161" i="9"/>
  <c r="X157" i="9"/>
  <c r="X153" i="9"/>
  <c r="X149" i="9"/>
  <c r="X145" i="9"/>
  <c r="X141" i="9"/>
  <c r="X137" i="9"/>
  <c r="X133" i="9"/>
  <c r="X129" i="9"/>
  <c r="X125" i="9"/>
  <c r="X121" i="9"/>
  <c r="X117" i="9"/>
  <c r="X113" i="9"/>
  <c r="X109" i="9"/>
  <c r="X105" i="9"/>
  <c r="X101" i="9"/>
  <c r="X97" i="9"/>
  <c r="X93" i="9"/>
  <c r="X89" i="9"/>
  <c r="X85" i="9"/>
  <c r="X81" i="9"/>
  <c r="X77" i="9"/>
  <c r="X73" i="9"/>
  <c r="X69" i="9"/>
  <c r="X65" i="9"/>
  <c r="X61" i="9"/>
  <c r="X57" i="9"/>
  <c r="X53" i="9"/>
  <c r="X49" i="9"/>
  <c r="X45" i="9"/>
  <c r="X41" i="9"/>
  <c r="X37" i="9"/>
  <c r="X33" i="9"/>
  <c r="X29" i="9"/>
  <c r="X25" i="9"/>
  <c r="X20" i="9"/>
  <c r="X16" i="9"/>
  <c r="X12" i="9"/>
  <c r="X8" i="9"/>
  <c r="Y200" i="9"/>
  <c r="Y196" i="9"/>
  <c r="Y192" i="9"/>
  <c r="Y188" i="9"/>
  <c r="Y184" i="9"/>
  <c r="Y180" i="9"/>
  <c r="Y176" i="9"/>
  <c r="Y172" i="9"/>
  <c r="Y168" i="9"/>
  <c r="Y164" i="9"/>
  <c r="Y160" i="9"/>
  <c r="Y156" i="9"/>
  <c r="Y152" i="9"/>
  <c r="Y148" i="9"/>
  <c r="Y144" i="9"/>
  <c r="Y140" i="9"/>
  <c r="Y136" i="9"/>
  <c r="Y132" i="9"/>
  <c r="Y128" i="9"/>
  <c r="Y124" i="9"/>
  <c r="Y120" i="9"/>
  <c r="Y116" i="9"/>
  <c r="Y112" i="9"/>
  <c r="Y108" i="9"/>
  <c r="Y104" i="9"/>
  <c r="Y100" i="9"/>
  <c r="Y96" i="9"/>
  <c r="Y92" i="9"/>
  <c r="Y88" i="9"/>
  <c r="Y84" i="9"/>
  <c r="Y80" i="9"/>
  <c r="Y76" i="9"/>
  <c r="Y72" i="9"/>
  <c r="Y68" i="9"/>
  <c r="Y64" i="9"/>
  <c r="Y60" i="9"/>
  <c r="Y56" i="9"/>
  <c r="Y52" i="9"/>
  <c r="Y48" i="9"/>
  <c r="Y44" i="9"/>
  <c r="Y40" i="9"/>
  <c r="Y36" i="9"/>
  <c r="Y32" i="9"/>
  <c r="Y28" i="9"/>
  <c r="Y24" i="9"/>
  <c r="Z198" i="9"/>
  <c r="Z194" i="9"/>
  <c r="Z190" i="9"/>
  <c r="Z186" i="9"/>
  <c r="Z182" i="9"/>
  <c r="Z178" i="9"/>
  <c r="Z174" i="9"/>
  <c r="Z170" i="9"/>
  <c r="Z166" i="9"/>
  <c r="Z162" i="9"/>
  <c r="Z158" i="9"/>
  <c r="Z154" i="9"/>
  <c r="Z150" i="9"/>
  <c r="Z146" i="9"/>
  <c r="Z142" i="9"/>
  <c r="Z138" i="9"/>
  <c r="Z134" i="9"/>
  <c r="Z130" i="9"/>
  <c r="Z126" i="9"/>
  <c r="Z122" i="9"/>
  <c r="Z118" i="9"/>
  <c r="Z114" i="9"/>
  <c r="Z110" i="9"/>
  <c r="Z106" i="9"/>
  <c r="Z102" i="9"/>
  <c r="Z98" i="9"/>
  <c r="Z94" i="9"/>
  <c r="Z90" i="9"/>
  <c r="Z86" i="9"/>
  <c r="Z82" i="9"/>
  <c r="Z78" i="9"/>
  <c r="Z74" i="9"/>
  <c r="Z70" i="9"/>
  <c r="Z66" i="9"/>
  <c r="Z62" i="9"/>
  <c r="Z58" i="9"/>
  <c r="Z54" i="9"/>
  <c r="Z50" i="9"/>
  <c r="Z46" i="9"/>
  <c r="Z42" i="9"/>
  <c r="Z38" i="9"/>
  <c r="Z34" i="9"/>
  <c r="Z30" i="9"/>
  <c r="Z26" i="9"/>
  <c r="Z21" i="9"/>
  <c r="Z17" i="9"/>
  <c r="Z13" i="9"/>
  <c r="Z9" i="9"/>
  <c r="Z5" i="9"/>
  <c r="AA198" i="9"/>
  <c r="AA194" i="9"/>
  <c r="AA190" i="9"/>
  <c r="AA186" i="9"/>
  <c r="AA182" i="9"/>
  <c r="AA178" i="9"/>
  <c r="AA174" i="9"/>
  <c r="AA170" i="9"/>
  <c r="AA166" i="9"/>
  <c r="AA162" i="9"/>
  <c r="AA158" i="9"/>
  <c r="AA154" i="9"/>
  <c r="AA150" i="9"/>
  <c r="AA146" i="9"/>
  <c r="AA142" i="9"/>
  <c r="AA138" i="9"/>
  <c r="AA134" i="9"/>
  <c r="AA130" i="9"/>
  <c r="AA126" i="9"/>
  <c r="AA122" i="9"/>
  <c r="AA118" i="9"/>
  <c r="AA114" i="9"/>
  <c r="AA110" i="9"/>
  <c r="AA106" i="9"/>
  <c r="AA102" i="9"/>
  <c r="AA98" i="9"/>
  <c r="AA94" i="9"/>
  <c r="AA90" i="9"/>
  <c r="AA86" i="9"/>
  <c r="AA82" i="9"/>
  <c r="AA78" i="9"/>
  <c r="AA74" i="9"/>
  <c r="AA70" i="9"/>
  <c r="AA66" i="9"/>
  <c r="AA62" i="9"/>
  <c r="AA58" i="9"/>
  <c r="AA54" i="9"/>
  <c r="AA50" i="9"/>
  <c r="AA46" i="9"/>
  <c r="AA42" i="9"/>
  <c r="AA38" i="9"/>
  <c r="AA34" i="9"/>
  <c r="AA30" i="9"/>
  <c r="AA26" i="9"/>
  <c r="AA21" i="9"/>
  <c r="AA17" i="9"/>
  <c r="AA13" i="9"/>
  <c r="AA9" i="9"/>
  <c r="AA5" i="9"/>
  <c r="AB197" i="9"/>
  <c r="AB193" i="9"/>
  <c r="AB189" i="9"/>
  <c r="AB185" i="9"/>
  <c r="AB181" i="9"/>
  <c r="AB177" i="9"/>
  <c r="AB173" i="9"/>
  <c r="AB169" i="9"/>
  <c r="AB165" i="9"/>
  <c r="AB161" i="9"/>
  <c r="AB157" i="9"/>
  <c r="AB153" i="9"/>
  <c r="AB149" i="9"/>
  <c r="AB145" i="9"/>
  <c r="AB141" i="9"/>
  <c r="AB137" i="9"/>
  <c r="AB133" i="9"/>
  <c r="AB129" i="9"/>
  <c r="AB125" i="9"/>
  <c r="AB121" i="9"/>
  <c r="AB117" i="9"/>
  <c r="AB113" i="9"/>
  <c r="AB109" i="9"/>
  <c r="AB105" i="9"/>
  <c r="AB101" i="9"/>
  <c r="AB97" i="9"/>
  <c r="AB93" i="9"/>
  <c r="AB89" i="9"/>
  <c r="AB85" i="9"/>
  <c r="AB81" i="9"/>
  <c r="AB77" i="9"/>
  <c r="AB73" i="9"/>
  <c r="AB69" i="9"/>
  <c r="AB65" i="9"/>
  <c r="AB61" i="9"/>
  <c r="AB57" i="9"/>
  <c r="AB53" i="9"/>
  <c r="AB49" i="9"/>
  <c r="AB45" i="9"/>
  <c r="AB41" i="9"/>
  <c r="AB37" i="9"/>
  <c r="AB33" i="9"/>
  <c r="AB29" i="9"/>
  <c r="AB25" i="9"/>
  <c r="AC199" i="9"/>
  <c r="AC195" i="9"/>
  <c r="AC191" i="9"/>
  <c r="AC187" i="9"/>
  <c r="AC183" i="9"/>
  <c r="AC179" i="9"/>
  <c r="AC175" i="9"/>
  <c r="AC171" i="9"/>
  <c r="AC167" i="9"/>
  <c r="AC163" i="9"/>
  <c r="AC159" i="9"/>
  <c r="AC155" i="9"/>
  <c r="AC151" i="9"/>
  <c r="AC147" i="9"/>
  <c r="AC143" i="9"/>
  <c r="AC139" i="9"/>
  <c r="AC135" i="9"/>
  <c r="AC131" i="9"/>
  <c r="AC127" i="9"/>
  <c r="AC123" i="9"/>
  <c r="AC119" i="9"/>
  <c r="AC115" i="9"/>
  <c r="AC111" i="9"/>
  <c r="AC107" i="9"/>
  <c r="AC103" i="9"/>
  <c r="AC99" i="9"/>
  <c r="AC95" i="9"/>
  <c r="AC91" i="9"/>
  <c r="AC87" i="9"/>
  <c r="AC83" i="9"/>
  <c r="AC79" i="9"/>
  <c r="AC75" i="9"/>
  <c r="AC71" i="9"/>
  <c r="AC67" i="9"/>
  <c r="AC63" i="9"/>
  <c r="AC59" i="9"/>
  <c r="AC55" i="9"/>
  <c r="AC51" i="9"/>
  <c r="AC47" i="9"/>
  <c r="AC43" i="9"/>
  <c r="AC39" i="9"/>
  <c r="AC35" i="9"/>
  <c r="AC31" i="9"/>
  <c r="AC27" i="9"/>
  <c r="AC22" i="9"/>
  <c r="AC18" i="9"/>
  <c r="AC14" i="9"/>
  <c r="AC10" i="9"/>
  <c r="AC6" i="9"/>
  <c r="AD199" i="9"/>
  <c r="AD195" i="9"/>
  <c r="AD191" i="9"/>
  <c r="AD187" i="9"/>
  <c r="AD183" i="9"/>
  <c r="AD179" i="9"/>
  <c r="AD175" i="9"/>
  <c r="AD171" i="9"/>
  <c r="AD167" i="9"/>
  <c r="AD163" i="9"/>
  <c r="AD159" i="9"/>
  <c r="AD155" i="9"/>
  <c r="AD151" i="9"/>
  <c r="AD147" i="9"/>
  <c r="AD143" i="9"/>
  <c r="AD139" i="9"/>
  <c r="AD135" i="9"/>
  <c r="AD131" i="9"/>
  <c r="AD127" i="9"/>
  <c r="AD123" i="9"/>
  <c r="AD119" i="9"/>
  <c r="AD115" i="9"/>
  <c r="AD111" i="9"/>
  <c r="AD107" i="9"/>
  <c r="AD103" i="9"/>
  <c r="AD99" i="9"/>
  <c r="AD95" i="9"/>
  <c r="AD91" i="9"/>
  <c r="AD87" i="9"/>
  <c r="AD83" i="9"/>
  <c r="AD79" i="9"/>
  <c r="AD75" i="9"/>
  <c r="AD71" i="9"/>
  <c r="AD67" i="9"/>
  <c r="AD63" i="9"/>
  <c r="AD59" i="9"/>
  <c r="AD55" i="9"/>
  <c r="AD51" i="9"/>
  <c r="AD47" i="9"/>
  <c r="AD43" i="9"/>
  <c r="AD39" i="9"/>
  <c r="AD35" i="9"/>
  <c r="AD31" i="9"/>
  <c r="AD27" i="9"/>
  <c r="AD22" i="9"/>
  <c r="AD18" i="9"/>
  <c r="AD14" i="9"/>
  <c r="AD10" i="9"/>
  <c r="AD6" i="9"/>
  <c r="AE198" i="9"/>
  <c r="AE194" i="9"/>
  <c r="AE190" i="9"/>
  <c r="AE186" i="9"/>
  <c r="AE182" i="9"/>
  <c r="AE178" i="9"/>
  <c r="AE174" i="9"/>
  <c r="AE170" i="9"/>
  <c r="AE166" i="9"/>
  <c r="AE162" i="9"/>
  <c r="AE158" i="9"/>
  <c r="AE154" i="9"/>
  <c r="AE150" i="9"/>
  <c r="AE146" i="9"/>
  <c r="AE142" i="9"/>
  <c r="AE138" i="9"/>
  <c r="AE134" i="9"/>
  <c r="AE130" i="9"/>
  <c r="AE126" i="9"/>
  <c r="AE122" i="9"/>
  <c r="AE118" i="9"/>
  <c r="AE114" i="9"/>
  <c r="AE110" i="9"/>
  <c r="AE106" i="9"/>
  <c r="AE102" i="9"/>
  <c r="AE98" i="9"/>
  <c r="AE94" i="9"/>
  <c r="AE90" i="9"/>
  <c r="AE86" i="9"/>
  <c r="AE82" i="9"/>
  <c r="AE78" i="9"/>
  <c r="AE74" i="9"/>
  <c r="AE70" i="9"/>
  <c r="AE66" i="9"/>
  <c r="AE62" i="9"/>
  <c r="AE58" i="9"/>
  <c r="AE54" i="9"/>
  <c r="AE50" i="9"/>
  <c r="AE46" i="9"/>
  <c r="AE42" i="9"/>
  <c r="AE38" i="9"/>
  <c r="AE34" i="9"/>
  <c r="AE30" i="9"/>
  <c r="AE26" i="9"/>
  <c r="AF200" i="9"/>
  <c r="AF196" i="9"/>
  <c r="AF192" i="9"/>
  <c r="AF188" i="9"/>
  <c r="AF184" i="9"/>
  <c r="AF180" i="9"/>
  <c r="AF176" i="9"/>
  <c r="AF172" i="9"/>
  <c r="AF168" i="9"/>
  <c r="AF164" i="9"/>
  <c r="AF160" i="9"/>
  <c r="AF156" i="9"/>
  <c r="AF152" i="9"/>
  <c r="AF148" i="9"/>
  <c r="AF144" i="9"/>
  <c r="AF140" i="9"/>
  <c r="AF136" i="9"/>
  <c r="AF132" i="9"/>
  <c r="AF128" i="9"/>
  <c r="AF124" i="9"/>
  <c r="AF120" i="9"/>
  <c r="AF116" i="9"/>
  <c r="AF112" i="9"/>
  <c r="AF108" i="9"/>
  <c r="AF104" i="9"/>
  <c r="AF100" i="9"/>
  <c r="AF96" i="9"/>
  <c r="AF92" i="9"/>
  <c r="AF88" i="9"/>
  <c r="AF84" i="9"/>
  <c r="AF80" i="9"/>
  <c r="AF76" i="9"/>
  <c r="AF72" i="9"/>
  <c r="AF68" i="9"/>
  <c r="AF64" i="9"/>
  <c r="AF60" i="9"/>
  <c r="AF56" i="9"/>
  <c r="AF52" i="9"/>
  <c r="AF48" i="9"/>
  <c r="AF44" i="9"/>
  <c r="AF40" i="9"/>
  <c r="AF36" i="9"/>
  <c r="AF32" i="9"/>
  <c r="AF28" i="9"/>
  <c r="AF24" i="9"/>
  <c r="AF19" i="9"/>
  <c r="AF15" i="9"/>
  <c r="AF11" i="9"/>
  <c r="AF7" i="9"/>
  <c r="AG200" i="9"/>
  <c r="AG196" i="9"/>
  <c r="AG192" i="9"/>
  <c r="AG188" i="9"/>
  <c r="AG184" i="9"/>
  <c r="AG180" i="9"/>
  <c r="AG176" i="9"/>
  <c r="AG172" i="9"/>
  <c r="AG168" i="9"/>
  <c r="AG160" i="9"/>
  <c r="AG156" i="9"/>
  <c r="AG152" i="9"/>
  <c r="AG144" i="9"/>
  <c r="AG140" i="9"/>
  <c r="AG136" i="9"/>
  <c r="AG128" i="9"/>
  <c r="AG124" i="9"/>
  <c r="AG120" i="9"/>
  <c r="AG112" i="9"/>
  <c r="AG108" i="9"/>
  <c r="AG104" i="9"/>
  <c r="AG96" i="9"/>
  <c r="AG92" i="9"/>
  <c r="AG88" i="9"/>
  <c r="AG80" i="9"/>
  <c r="AG76" i="9"/>
  <c r="AG72" i="9"/>
  <c r="AG64" i="9"/>
  <c r="AG60" i="9"/>
  <c r="AG56" i="9"/>
  <c r="AG48" i="9"/>
  <c r="AG44" i="9"/>
  <c r="AG40" i="9"/>
  <c r="AG32" i="9"/>
  <c r="AG28" i="9"/>
  <c r="AG24" i="9"/>
  <c r="AG19" i="9"/>
  <c r="AG15" i="9"/>
  <c r="AG11" i="9"/>
  <c r="AG7" i="9"/>
  <c r="AH199" i="9"/>
  <c r="AH195" i="9"/>
  <c r="AH191" i="9"/>
  <c r="AH187" i="9"/>
  <c r="AH183" i="9"/>
  <c r="AH179" i="9"/>
  <c r="AH175" i="9"/>
  <c r="AH171" i="9"/>
  <c r="AH167" i="9"/>
  <c r="AH163" i="9"/>
  <c r="AH159" i="9"/>
  <c r="AH155" i="9"/>
  <c r="AH151" i="9"/>
  <c r="AH147" i="9"/>
  <c r="AH143" i="9"/>
  <c r="AH139" i="9"/>
  <c r="AH135" i="9"/>
  <c r="AH131" i="9"/>
  <c r="AH127" i="9"/>
  <c r="AH123" i="9"/>
  <c r="AH119" i="9"/>
  <c r="AH115" i="9"/>
  <c r="AH111" i="9"/>
  <c r="AH107" i="9"/>
  <c r="AH103" i="9"/>
  <c r="AH99" i="9"/>
  <c r="AH95" i="9"/>
  <c r="AH91" i="9"/>
  <c r="AH87" i="9"/>
  <c r="AH83" i="9"/>
  <c r="AH79" i="9"/>
  <c r="AH75" i="9"/>
  <c r="AH71" i="9"/>
  <c r="AH67" i="9"/>
  <c r="AH63" i="9"/>
  <c r="AH59" i="9"/>
  <c r="AH55" i="9"/>
  <c r="AH51" i="9"/>
  <c r="AH47" i="9"/>
  <c r="AH43" i="9"/>
  <c r="AH39" i="9"/>
  <c r="AH35" i="9"/>
  <c r="AH31" i="9"/>
  <c r="AH27" i="9"/>
  <c r="AI4" i="9"/>
  <c r="AI197" i="9"/>
  <c r="AI193" i="9"/>
  <c r="AI189" i="9"/>
  <c r="AI185" i="9"/>
  <c r="AI181" i="9"/>
  <c r="AI177" i="9"/>
  <c r="AI173" i="9"/>
  <c r="AI169" i="9"/>
  <c r="AI165" i="9"/>
  <c r="AI161" i="9"/>
  <c r="AI157" i="9"/>
  <c r="AI153" i="9"/>
  <c r="AI149" i="9"/>
  <c r="AI145" i="9"/>
  <c r="AI141" i="9"/>
  <c r="AI137" i="9"/>
  <c r="AI133" i="9"/>
  <c r="AI129" i="9"/>
  <c r="AI125" i="9"/>
  <c r="AI121" i="9"/>
  <c r="AI117" i="9"/>
  <c r="AI113" i="9"/>
  <c r="AI109" i="9"/>
  <c r="AI105" i="9"/>
  <c r="AI101" i="9"/>
  <c r="AI97" i="9"/>
  <c r="AI93" i="9"/>
  <c r="AI89" i="9"/>
  <c r="AI85" i="9"/>
  <c r="AI81" i="9"/>
  <c r="AI77" i="9"/>
  <c r="AI73" i="9"/>
  <c r="AI69" i="9"/>
  <c r="AI65" i="9"/>
  <c r="AI61" i="9"/>
  <c r="AI57" i="9"/>
  <c r="AI53" i="9"/>
  <c r="AI49" i="9"/>
  <c r="AI45" i="9"/>
  <c r="AI41" i="9"/>
  <c r="AI37" i="9"/>
  <c r="AI33" i="9"/>
  <c r="AI29" i="9"/>
  <c r="AI25" i="9"/>
  <c r="AI20" i="9"/>
  <c r="AI16" i="9"/>
  <c r="AI12" i="9"/>
  <c r="AK12" i="9" s="1"/>
  <c r="AI8" i="9"/>
  <c r="AJ4" i="9"/>
  <c r="AJ197" i="9"/>
  <c r="AJ193" i="9"/>
  <c r="AJ189" i="9"/>
  <c r="AJ185" i="9"/>
  <c r="AJ181" i="9"/>
  <c r="AJ177" i="9"/>
  <c r="AJ173" i="9"/>
  <c r="AJ169" i="9"/>
  <c r="AJ165" i="9"/>
  <c r="AJ161" i="9"/>
  <c r="AJ157" i="9"/>
  <c r="AJ153" i="9"/>
  <c r="AJ149" i="9"/>
  <c r="AJ145" i="9"/>
  <c r="AJ141" i="9"/>
  <c r="AJ137" i="9"/>
  <c r="AJ133" i="9"/>
  <c r="AJ129" i="9"/>
  <c r="AJ125" i="9"/>
  <c r="AJ121" i="9"/>
  <c r="AJ117" i="9"/>
  <c r="AJ113" i="9"/>
  <c r="AJ109" i="9"/>
  <c r="AJ105" i="9"/>
  <c r="AJ101" i="9"/>
  <c r="AJ97" i="9"/>
  <c r="AJ93" i="9"/>
  <c r="AJ89" i="9"/>
  <c r="AJ85" i="9"/>
  <c r="AJ81" i="9"/>
  <c r="AJ77" i="9"/>
  <c r="AJ73" i="9"/>
  <c r="AJ69" i="9"/>
  <c r="AJ65" i="9"/>
  <c r="AJ61" i="9"/>
  <c r="AJ57" i="9"/>
  <c r="AJ53" i="9"/>
  <c r="AJ49" i="9"/>
  <c r="AJ45" i="9"/>
  <c r="AJ41" i="9"/>
  <c r="AJ37" i="9"/>
  <c r="AJ33" i="9"/>
  <c r="AJ29" i="9"/>
  <c r="AJ25" i="9"/>
  <c r="AJ20" i="9"/>
  <c r="AJ16" i="9"/>
  <c r="AJ8" i="9"/>
  <c r="AK200" i="9"/>
  <c r="AK192" i="9"/>
  <c r="AK188" i="9"/>
  <c r="AK184" i="9"/>
  <c r="AK176" i="9"/>
  <c r="AK169" i="9"/>
  <c r="AK161" i="9"/>
  <c r="AK153" i="9"/>
  <c r="AK145" i="9"/>
  <c r="AK137" i="9"/>
  <c r="AK129" i="9"/>
  <c r="AK121" i="9"/>
  <c r="AK113" i="9"/>
  <c r="AK105" i="9"/>
  <c r="AK97" i="9"/>
  <c r="AK89" i="9"/>
  <c r="AK81" i="9"/>
  <c r="AK73" i="9"/>
  <c r="AK65" i="9"/>
  <c r="AK57" i="9"/>
  <c r="AK49" i="9"/>
  <c r="AK41" i="9"/>
  <c r="AK33" i="9"/>
  <c r="AK25" i="9"/>
  <c r="AL195" i="9"/>
  <c r="AL187" i="9"/>
  <c r="AL179" i="9"/>
  <c r="AL171" i="9"/>
  <c r="AL163" i="9"/>
  <c r="AL155" i="9"/>
  <c r="AL147" i="9"/>
  <c r="AL139" i="9"/>
  <c r="AL131" i="9"/>
  <c r="AL123" i="9"/>
  <c r="AL115" i="9"/>
  <c r="AL107" i="9"/>
  <c r="AL99" i="9"/>
  <c r="AL91" i="9"/>
  <c r="AL83" i="9"/>
  <c r="AL75" i="9"/>
  <c r="AL67" i="9"/>
  <c r="AL59" i="9"/>
  <c r="AL51" i="9"/>
  <c r="AL43" i="9"/>
  <c r="AL35" i="9"/>
  <c r="AL27" i="9"/>
  <c r="AL18" i="9"/>
  <c r="AL10" i="9"/>
  <c r="AN10" i="9" s="1"/>
  <c r="AM199" i="9"/>
  <c r="AM191" i="9"/>
  <c r="AM183" i="9"/>
  <c r="AM175" i="9"/>
  <c r="AM167" i="9"/>
  <c r="AM159" i="9"/>
  <c r="AM151" i="9"/>
  <c r="AM143" i="9"/>
  <c r="AM135" i="9"/>
  <c r="AM127" i="9"/>
  <c r="AM119" i="9"/>
  <c r="AM111" i="9"/>
  <c r="AM103" i="9"/>
  <c r="AM95" i="9"/>
  <c r="AM87" i="9"/>
  <c r="AM79" i="9"/>
  <c r="AM67" i="9"/>
  <c r="AM51" i="9"/>
  <c r="AM35" i="9"/>
  <c r="AM18" i="9"/>
  <c r="AN198" i="9"/>
  <c r="AN182" i="9"/>
  <c r="AN166" i="9"/>
  <c r="AN150" i="9"/>
  <c r="AN134" i="9"/>
  <c r="AN118" i="9"/>
  <c r="AN102" i="9"/>
  <c r="AN86" i="9"/>
  <c r="AN70" i="9"/>
  <c r="AN54" i="9"/>
  <c r="AN38" i="9"/>
  <c r="AO200" i="9"/>
  <c r="AO184" i="9"/>
  <c r="AO168" i="9"/>
  <c r="AO152" i="9"/>
  <c r="AO136" i="9"/>
  <c r="AO120" i="9"/>
  <c r="AO104" i="9"/>
  <c r="AO88" i="9"/>
  <c r="AO72" i="9"/>
  <c r="AO56" i="9"/>
  <c r="AO40" i="9"/>
  <c r="AO24" i="9"/>
  <c r="AO7" i="9"/>
  <c r="AP188" i="9"/>
  <c r="AP172" i="9"/>
  <c r="AP156" i="9"/>
  <c r="AP140" i="9"/>
  <c r="AP124" i="9"/>
  <c r="AP108" i="9"/>
  <c r="AP92" i="9"/>
  <c r="AP76" i="9"/>
  <c r="AP60" i="9"/>
  <c r="AP44" i="9"/>
  <c r="AP28" i="9"/>
  <c r="AP11" i="9"/>
  <c r="AQ191" i="9"/>
  <c r="AQ175" i="9"/>
  <c r="AQ159" i="9"/>
  <c r="AQ143" i="9"/>
  <c r="AQ127" i="9"/>
  <c r="AQ111" i="9"/>
  <c r="AQ95" i="9"/>
  <c r="AQ79" i="9"/>
  <c r="AQ63" i="9"/>
  <c r="AQ47" i="9"/>
  <c r="AQ31" i="9"/>
  <c r="AR193" i="9"/>
  <c r="AR177" i="9"/>
  <c r="AR161" i="9"/>
  <c r="AR145" i="9"/>
  <c r="AR129" i="9"/>
  <c r="AR113" i="9"/>
  <c r="AR97" i="9"/>
  <c r="AR81" i="9"/>
  <c r="AR65" i="9"/>
  <c r="AR49" i="9"/>
  <c r="AR33" i="9"/>
  <c r="AS197" i="9"/>
  <c r="AS181" i="9"/>
  <c r="AS165" i="9"/>
  <c r="AS149" i="9"/>
  <c r="AS133" i="9"/>
  <c r="AS117" i="9"/>
  <c r="AS101" i="9"/>
  <c r="AS85" i="9"/>
  <c r="AS69" i="9"/>
  <c r="AS53" i="9"/>
  <c r="AS37" i="9"/>
  <c r="AS20" i="9"/>
  <c r="AU186" i="9"/>
  <c r="AU170" i="9"/>
  <c r="AU154" i="9"/>
  <c r="AU138" i="9"/>
  <c r="AU122" i="9"/>
  <c r="AU106" i="9"/>
  <c r="AU90" i="9"/>
  <c r="AU74" i="9"/>
  <c r="AU58" i="9"/>
  <c r="AU42" i="9"/>
  <c r="AU26" i="9"/>
  <c r="AU9" i="9"/>
  <c r="AV190" i="9"/>
  <c r="AV174" i="9"/>
  <c r="AV158" i="9"/>
  <c r="AV142" i="9"/>
  <c r="AV126" i="9"/>
  <c r="AV110" i="9"/>
  <c r="AV94" i="9"/>
  <c r="AV78" i="9"/>
  <c r="AV62" i="9"/>
  <c r="AV46" i="9"/>
  <c r="AV30" i="9"/>
  <c r="AV13" i="9"/>
  <c r="AW13" i="9" s="1"/>
  <c r="AW193" i="9"/>
  <c r="AW177" i="9"/>
  <c r="AW161" i="9"/>
  <c r="AW145" i="9"/>
  <c r="AW129" i="9"/>
  <c r="AW113" i="9"/>
  <c r="AW97" i="9"/>
  <c r="AW81" i="9"/>
  <c r="AW65" i="9"/>
  <c r="AW49" i="9"/>
  <c r="AW33" i="9"/>
  <c r="AX195" i="9"/>
  <c r="AX179" i="9"/>
  <c r="AX163" i="9"/>
  <c r="AX147" i="9"/>
  <c r="AX131" i="9"/>
  <c r="AX115" i="9"/>
  <c r="AX99" i="9"/>
  <c r="AX83" i="9"/>
  <c r="AX67" i="9"/>
  <c r="AX51" i="9"/>
  <c r="AX35" i="9"/>
  <c r="AX18" i="9"/>
  <c r="AY199" i="9"/>
  <c r="AY183" i="9"/>
  <c r="AY167" i="9"/>
  <c r="AY151" i="9"/>
  <c r="AY135" i="9"/>
  <c r="AY119" i="9"/>
  <c r="AY103" i="9"/>
  <c r="AY87" i="9"/>
  <c r="AY71" i="9"/>
  <c r="AY55" i="9"/>
  <c r="AY39" i="9"/>
  <c r="AY22" i="9"/>
  <c r="AY6" i="9"/>
  <c r="AZ186" i="9"/>
  <c r="AZ170" i="9"/>
  <c r="AZ154" i="9"/>
  <c r="AZ138" i="9"/>
  <c r="AZ122" i="9"/>
  <c r="AZ106" i="9"/>
  <c r="AZ90" i="9"/>
  <c r="AZ74" i="9"/>
  <c r="AZ58" i="9"/>
  <c r="AZ42" i="9"/>
  <c r="AZ26" i="9"/>
  <c r="BA188" i="9"/>
  <c r="BA172" i="9"/>
  <c r="BA156" i="9"/>
  <c r="BA140" i="9"/>
  <c r="BA124" i="9"/>
  <c r="BA108" i="9"/>
  <c r="BA92" i="9"/>
  <c r="BA76" i="9"/>
  <c r="BA60" i="9"/>
  <c r="BA44" i="9"/>
  <c r="BA28" i="9"/>
  <c r="BA11" i="9"/>
  <c r="BB15" i="9"/>
  <c r="BC195" i="9"/>
  <c r="BC179" i="9"/>
  <c r="BC163" i="9"/>
  <c r="BC147" i="9"/>
  <c r="BC131" i="9"/>
  <c r="BC115" i="9"/>
  <c r="BC99" i="9"/>
  <c r="BC83" i="9"/>
  <c r="BC67" i="9"/>
  <c r="BC51" i="9"/>
  <c r="BC35" i="9"/>
  <c r="BD197" i="9"/>
  <c r="BD181" i="9"/>
  <c r="BD165" i="9"/>
  <c r="BD149" i="9"/>
  <c r="BD133" i="9"/>
  <c r="BD117" i="9"/>
  <c r="BD101" i="9"/>
  <c r="BD85" i="9"/>
  <c r="BD69" i="9"/>
  <c r="BD53" i="9"/>
  <c r="BD37" i="9"/>
  <c r="BE4" i="9"/>
  <c r="BF4" i="9" s="1"/>
  <c r="BE185" i="9"/>
  <c r="BE169" i="9"/>
  <c r="BE153" i="9"/>
  <c r="BE137" i="9"/>
  <c r="BE121" i="9"/>
  <c r="BE105" i="9"/>
  <c r="BE89" i="9"/>
  <c r="BE73" i="9"/>
  <c r="BE57" i="9"/>
  <c r="BE41" i="9"/>
  <c r="BE25" i="9"/>
  <c r="C6" i="10"/>
  <c r="BC200" i="9"/>
  <c r="AY200" i="9"/>
  <c r="AX200" i="9"/>
  <c r="AQ200" i="9"/>
  <c r="AZ200" i="9"/>
  <c r="AV200" i="9"/>
  <c r="AU200" i="9"/>
  <c r="AN200" i="9"/>
  <c r="BE200" i="9"/>
  <c r="BD200" i="9"/>
  <c r="AW200" i="9"/>
  <c r="AS200" i="9"/>
  <c r="AR200" i="9"/>
  <c r="BC196" i="9"/>
  <c r="AY196" i="9"/>
  <c r="AX196" i="9"/>
  <c r="AQ196" i="9"/>
  <c r="AZ196" i="9"/>
  <c r="AV196" i="9"/>
  <c r="AU196" i="9"/>
  <c r="AN196" i="9"/>
  <c r="BE196" i="9"/>
  <c r="BD196" i="9"/>
  <c r="AW196" i="9"/>
  <c r="AS196" i="9"/>
  <c r="AR196" i="9"/>
  <c r="BC192" i="9"/>
  <c r="AY192" i="9"/>
  <c r="AX192" i="9"/>
  <c r="AQ192" i="9"/>
  <c r="AZ192" i="9"/>
  <c r="AV192" i="9"/>
  <c r="AU192" i="9"/>
  <c r="AN192" i="9"/>
  <c r="BE192" i="9"/>
  <c r="BD192" i="9"/>
  <c r="AW192" i="9"/>
  <c r="AS192" i="9"/>
  <c r="AR192" i="9"/>
  <c r="BC188" i="9"/>
  <c r="AY188" i="9"/>
  <c r="AX188" i="9"/>
  <c r="AQ188" i="9"/>
  <c r="AZ188" i="9"/>
  <c r="AV188" i="9"/>
  <c r="AU188" i="9"/>
  <c r="AN188" i="9"/>
  <c r="BE188" i="9"/>
  <c r="BD188" i="9"/>
  <c r="AW188" i="9"/>
  <c r="AS188" i="9"/>
  <c r="AR188" i="9"/>
  <c r="BC184" i="9"/>
  <c r="AY184" i="9"/>
  <c r="AX184" i="9"/>
  <c r="AQ184" i="9"/>
  <c r="AZ184" i="9"/>
  <c r="AV184" i="9"/>
  <c r="AU184" i="9"/>
  <c r="AN184" i="9"/>
  <c r="BE184" i="9"/>
  <c r="BD184" i="9"/>
  <c r="AW184" i="9"/>
  <c r="AS184" i="9"/>
  <c r="AR184" i="9"/>
  <c r="BC180" i="9"/>
  <c r="AY180" i="9"/>
  <c r="AX180" i="9"/>
  <c r="AQ180" i="9"/>
  <c r="AZ180" i="9"/>
  <c r="AV180" i="9"/>
  <c r="AU180" i="9"/>
  <c r="AN180" i="9"/>
  <c r="BE180" i="9"/>
  <c r="BD180" i="9"/>
  <c r="AW180" i="9"/>
  <c r="AS180" i="9"/>
  <c r="AR180" i="9"/>
  <c r="BC176" i="9"/>
  <c r="AY176" i="9"/>
  <c r="AX176" i="9"/>
  <c r="AQ176" i="9"/>
  <c r="AZ176" i="9"/>
  <c r="AV176" i="9"/>
  <c r="AU176" i="9"/>
  <c r="AN176" i="9"/>
  <c r="BE176" i="9"/>
  <c r="BD176" i="9"/>
  <c r="AW176" i="9"/>
  <c r="AS176" i="9"/>
  <c r="AR176" i="9"/>
  <c r="BC172" i="9"/>
  <c r="AY172" i="9"/>
  <c r="AX172" i="9"/>
  <c r="AQ172" i="9"/>
  <c r="AZ172" i="9"/>
  <c r="AV172" i="9"/>
  <c r="AU172" i="9"/>
  <c r="AN172" i="9"/>
  <c r="BE172" i="9"/>
  <c r="BD172" i="9"/>
  <c r="AW172" i="9"/>
  <c r="AS172" i="9"/>
  <c r="AR172" i="9"/>
  <c r="AK172" i="9"/>
  <c r="BC168" i="9"/>
  <c r="AY168" i="9"/>
  <c r="AX168" i="9"/>
  <c r="AQ168" i="9"/>
  <c r="AZ168" i="9"/>
  <c r="AV168" i="9"/>
  <c r="AU168" i="9"/>
  <c r="AN168" i="9"/>
  <c r="BE168" i="9"/>
  <c r="BD168" i="9"/>
  <c r="AW168" i="9"/>
  <c r="AS168" i="9"/>
  <c r="AR168" i="9"/>
  <c r="AK168" i="9"/>
  <c r="BC164" i="9"/>
  <c r="AY164" i="9"/>
  <c r="AX164" i="9"/>
  <c r="AQ164" i="9"/>
  <c r="AZ164" i="9"/>
  <c r="AV164" i="9"/>
  <c r="AU164" i="9"/>
  <c r="AN164" i="9"/>
  <c r="BE164" i="9"/>
  <c r="BD164" i="9"/>
  <c r="AW164" i="9"/>
  <c r="AS164" i="9"/>
  <c r="AR164" i="9"/>
  <c r="AK164" i="9"/>
  <c r="BC160" i="9"/>
  <c r="AY160" i="9"/>
  <c r="AX160" i="9"/>
  <c r="AQ160" i="9"/>
  <c r="AZ160" i="9"/>
  <c r="AV160" i="9"/>
  <c r="AU160" i="9"/>
  <c r="AN160" i="9"/>
  <c r="BE160" i="9"/>
  <c r="BD160" i="9"/>
  <c r="AW160" i="9"/>
  <c r="AS160" i="9"/>
  <c r="AR160" i="9"/>
  <c r="AK160" i="9"/>
  <c r="BC156" i="9"/>
  <c r="AY156" i="9"/>
  <c r="AX156" i="9"/>
  <c r="AQ156" i="9"/>
  <c r="AZ156" i="9"/>
  <c r="AV156" i="9"/>
  <c r="AU156" i="9"/>
  <c r="AN156" i="9"/>
  <c r="BE156" i="9"/>
  <c r="BD156" i="9"/>
  <c r="AW156" i="9"/>
  <c r="AS156" i="9"/>
  <c r="AR156" i="9"/>
  <c r="AK156" i="9"/>
  <c r="BC152" i="9"/>
  <c r="AY152" i="9"/>
  <c r="AX152" i="9"/>
  <c r="AQ152" i="9"/>
  <c r="AZ152" i="9"/>
  <c r="AV152" i="9"/>
  <c r="AU152" i="9"/>
  <c r="AN152" i="9"/>
  <c r="BE152" i="9"/>
  <c r="BD152" i="9"/>
  <c r="AW152" i="9"/>
  <c r="AS152" i="9"/>
  <c r="AR152" i="9"/>
  <c r="AK152" i="9"/>
  <c r="BC148" i="9"/>
  <c r="AY148" i="9"/>
  <c r="AX148" i="9"/>
  <c r="AQ148" i="9"/>
  <c r="AZ148" i="9"/>
  <c r="AV148" i="9"/>
  <c r="AU148" i="9"/>
  <c r="AN148" i="9"/>
  <c r="BE148" i="9"/>
  <c r="BD148" i="9"/>
  <c r="AW148" i="9"/>
  <c r="AS148" i="9"/>
  <c r="AR148" i="9"/>
  <c r="AK148" i="9"/>
  <c r="BC144" i="9"/>
  <c r="AY144" i="9"/>
  <c r="AX144" i="9"/>
  <c r="AQ144" i="9"/>
  <c r="AZ144" i="9"/>
  <c r="AV144" i="9"/>
  <c r="AU144" i="9"/>
  <c r="AN144" i="9"/>
  <c r="BE144" i="9"/>
  <c r="BD144" i="9"/>
  <c r="AW144" i="9"/>
  <c r="AS144" i="9"/>
  <c r="AR144" i="9"/>
  <c r="AK144" i="9"/>
  <c r="BC140" i="9"/>
  <c r="AY140" i="9"/>
  <c r="AX140" i="9"/>
  <c r="AQ140" i="9"/>
  <c r="AZ140" i="9"/>
  <c r="AV140" i="9"/>
  <c r="AU140" i="9"/>
  <c r="AN140" i="9"/>
  <c r="BE140" i="9"/>
  <c r="BD140" i="9"/>
  <c r="AW140" i="9"/>
  <c r="AS140" i="9"/>
  <c r="AR140" i="9"/>
  <c r="AK140" i="9"/>
  <c r="BC136" i="9"/>
  <c r="AY136" i="9"/>
  <c r="AX136" i="9"/>
  <c r="AQ136" i="9"/>
  <c r="AZ136" i="9"/>
  <c r="AV136" i="9"/>
  <c r="AU136" i="9"/>
  <c r="AN136" i="9"/>
  <c r="BE136" i="9"/>
  <c r="BD136" i="9"/>
  <c r="AW136" i="9"/>
  <c r="AS136" i="9"/>
  <c r="AR136" i="9"/>
  <c r="AK136" i="9"/>
  <c r="BC132" i="9"/>
  <c r="AY132" i="9"/>
  <c r="AX132" i="9"/>
  <c r="AQ132" i="9"/>
  <c r="AZ132" i="9"/>
  <c r="AV132" i="9"/>
  <c r="AU132" i="9"/>
  <c r="AN132" i="9"/>
  <c r="BE132" i="9"/>
  <c r="BD132" i="9"/>
  <c r="AW132" i="9"/>
  <c r="AS132" i="9"/>
  <c r="AR132" i="9"/>
  <c r="AK132" i="9"/>
  <c r="BC128" i="9"/>
  <c r="AY128" i="9"/>
  <c r="AX128" i="9"/>
  <c r="AQ128" i="9"/>
  <c r="AZ128" i="9"/>
  <c r="AV128" i="9"/>
  <c r="AU128" i="9"/>
  <c r="AN128" i="9"/>
  <c r="BE128" i="9"/>
  <c r="BD128" i="9"/>
  <c r="AW128" i="9"/>
  <c r="AS128" i="9"/>
  <c r="AR128" i="9"/>
  <c r="AK128" i="9"/>
  <c r="BC124" i="9"/>
  <c r="AY124" i="9"/>
  <c r="AX124" i="9"/>
  <c r="AQ124" i="9"/>
  <c r="AZ124" i="9"/>
  <c r="AV124" i="9"/>
  <c r="AU124" i="9"/>
  <c r="AN124" i="9"/>
  <c r="BE124" i="9"/>
  <c r="BD124" i="9"/>
  <c r="AW124" i="9"/>
  <c r="AS124" i="9"/>
  <c r="AR124" i="9"/>
  <c r="AK124" i="9"/>
  <c r="BC120" i="9"/>
  <c r="AY120" i="9"/>
  <c r="AX120" i="9"/>
  <c r="AQ120" i="9"/>
  <c r="AZ120" i="9"/>
  <c r="AV120" i="9"/>
  <c r="AU120" i="9"/>
  <c r="AN120" i="9"/>
  <c r="BE120" i="9"/>
  <c r="BD120" i="9"/>
  <c r="AW120" i="9"/>
  <c r="AS120" i="9"/>
  <c r="AR120" i="9"/>
  <c r="AK120" i="9"/>
  <c r="BC116" i="9"/>
  <c r="AY116" i="9"/>
  <c r="AX116" i="9"/>
  <c r="AQ116" i="9"/>
  <c r="AZ116" i="9"/>
  <c r="AV116" i="9"/>
  <c r="AU116" i="9"/>
  <c r="AN116" i="9"/>
  <c r="BE116" i="9"/>
  <c r="BD116" i="9"/>
  <c r="AW116" i="9"/>
  <c r="AS116" i="9"/>
  <c r="AR116" i="9"/>
  <c r="AK116" i="9"/>
  <c r="BC112" i="9"/>
  <c r="AY112" i="9"/>
  <c r="AX112" i="9"/>
  <c r="AQ112" i="9"/>
  <c r="AZ112" i="9"/>
  <c r="AV112" i="9"/>
  <c r="AU112" i="9"/>
  <c r="AN112" i="9"/>
  <c r="BE112" i="9"/>
  <c r="BD112" i="9"/>
  <c r="AW112" i="9"/>
  <c r="AS112" i="9"/>
  <c r="AR112" i="9"/>
  <c r="AK112" i="9"/>
  <c r="BC108" i="9"/>
  <c r="AY108" i="9"/>
  <c r="AX108" i="9"/>
  <c r="AQ108" i="9"/>
  <c r="AZ108" i="9"/>
  <c r="AV108" i="9"/>
  <c r="AU108" i="9"/>
  <c r="AN108" i="9"/>
  <c r="BE108" i="9"/>
  <c r="BD108" i="9"/>
  <c r="AW108" i="9"/>
  <c r="AS108" i="9"/>
  <c r="AR108" i="9"/>
  <c r="AK108" i="9"/>
  <c r="BC104" i="9"/>
  <c r="AY104" i="9"/>
  <c r="AX104" i="9"/>
  <c r="AQ104" i="9"/>
  <c r="AZ104" i="9"/>
  <c r="AV104" i="9"/>
  <c r="AU104" i="9"/>
  <c r="AN104" i="9"/>
  <c r="BE104" i="9"/>
  <c r="BD104" i="9"/>
  <c r="AW104" i="9"/>
  <c r="AS104" i="9"/>
  <c r="AR104" i="9"/>
  <c r="AK104" i="9"/>
  <c r="BC100" i="9"/>
  <c r="AY100" i="9"/>
  <c r="AX100" i="9"/>
  <c r="AQ100" i="9"/>
  <c r="AZ100" i="9"/>
  <c r="AV100" i="9"/>
  <c r="AU100" i="9"/>
  <c r="AN100" i="9"/>
  <c r="BE100" i="9"/>
  <c r="BD100" i="9"/>
  <c r="AW100" i="9"/>
  <c r="AS100" i="9"/>
  <c r="AR100" i="9"/>
  <c r="AK100" i="9"/>
  <c r="BC96" i="9"/>
  <c r="AY96" i="9"/>
  <c r="AX96" i="9"/>
  <c r="AQ96" i="9"/>
  <c r="AZ96" i="9"/>
  <c r="AV96" i="9"/>
  <c r="AU96" i="9"/>
  <c r="AN96" i="9"/>
  <c r="BE96" i="9"/>
  <c r="BD96" i="9"/>
  <c r="AW96" i="9"/>
  <c r="AS96" i="9"/>
  <c r="AR96" i="9"/>
  <c r="AK96" i="9"/>
  <c r="BC92" i="9"/>
  <c r="AY92" i="9"/>
  <c r="AX92" i="9"/>
  <c r="AQ92" i="9"/>
  <c r="AZ92" i="9"/>
  <c r="AV92" i="9"/>
  <c r="AU92" i="9"/>
  <c r="AN92" i="9"/>
  <c r="BE92" i="9"/>
  <c r="BD92" i="9"/>
  <c r="AW92" i="9"/>
  <c r="AS92" i="9"/>
  <c r="AR92" i="9"/>
  <c r="AK92" i="9"/>
  <c r="BC88" i="9"/>
  <c r="AY88" i="9"/>
  <c r="AX88" i="9"/>
  <c r="AQ88" i="9"/>
  <c r="AZ88" i="9"/>
  <c r="AV88" i="9"/>
  <c r="AU88" i="9"/>
  <c r="AN88" i="9"/>
  <c r="BE88" i="9"/>
  <c r="BD88" i="9"/>
  <c r="AW88" i="9"/>
  <c r="AS88" i="9"/>
  <c r="AR88" i="9"/>
  <c r="AK88" i="9"/>
  <c r="BC84" i="9"/>
  <c r="AY84" i="9"/>
  <c r="AX84" i="9"/>
  <c r="AQ84" i="9"/>
  <c r="AZ84" i="9"/>
  <c r="AV84" i="9"/>
  <c r="AU84" i="9"/>
  <c r="AN84" i="9"/>
  <c r="BE84" i="9"/>
  <c r="BD84" i="9"/>
  <c r="AW84" i="9"/>
  <c r="AS84" i="9"/>
  <c r="AR84" i="9"/>
  <c r="AK84" i="9"/>
  <c r="BC80" i="9"/>
  <c r="AY80" i="9"/>
  <c r="AX80" i="9"/>
  <c r="AQ80" i="9"/>
  <c r="AZ80" i="9"/>
  <c r="AV80" i="9"/>
  <c r="AU80" i="9"/>
  <c r="AN80" i="9"/>
  <c r="BE80" i="9"/>
  <c r="BD80" i="9"/>
  <c r="AW80" i="9"/>
  <c r="AS80" i="9"/>
  <c r="AR80" i="9"/>
  <c r="AK80" i="9"/>
  <c r="BC76" i="9"/>
  <c r="AY76" i="9"/>
  <c r="AX76" i="9"/>
  <c r="AQ76" i="9"/>
  <c r="AZ76" i="9"/>
  <c r="AV76" i="9"/>
  <c r="AU76" i="9"/>
  <c r="AN76" i="9"/>
  <c r="BE76" i="9"/>
  <c r="BD76" i="9"/>
  <c r="AW76" i="9"/>
  <c r="AS76" i="9"/>
  <c r="AR76" i="9"/>
  <c r="AK76" i="9"/>
  <c r="BC72" i="9"/>
  <c r="AY72" i="9"/>
  <c r="AX72" i="9"/>
  <c r="AQ72" i="9"/>
  <c r="AM72" i="9"/>
  <c r="AZ72" i="9"/>
  <c r="AV72" i="9"/>
  <c r="AU72" i="9"/>
  <c r="AN72" i="9"/>
  <c r="BE72" i="9"/>
  <c r="BD72" i="9"/>
  <c r="AW72" i="9"/>
  <c r="AS72" i="9"/>
  <c r="AR72" i="9"/>
  <c r="AK72" i="9"/>
  <c r="BC68" i="9"/>
  <c r="AY68" i="9"/>
  <c r="AX68" i="9"/>
  <c r="AQ68" i="9"/>
  <c r="AM68" i="9"/>
  <c r="AZ68" i="9"/>
  <c r="AV68" i="9"/>
  <c r="AU68" i="9"/>
  <c r="AN68" i="9"/>
  <c r="BE68" i="9"/>
  <c r="BD68" i="9"/>
  <c r="AW68" i="9"/>
  <c r="AS68" i="9"/>
  <c r="AR68" i="9"/>
  <c r="AK68" i="9"/>
  <c r="BC64" i="9"/>
  <c r="AY64" i="9"/>
  <c r="AX64" i="9"/>
  <c r="AQ64" i="9"/>
  <c r="AM64" i="9"/>
  <c r="AZ64" i="9"/>
  <c r="AV64" i="9"/>
  <c r="AU64" i="9"/>
  <c r="AN64" i="9"/>
  <c r="BE64" i="9"/>
  <c r="BD64" i="9"/>
  <c r="AW64" i="9"/>
  <c r="AS64" i="9"/>
  <c r="AR64" i="9"/>
  <c r="AK64" i="9"/>
  <c r="BC60" i="9"/>
  <c r="AY60" i="9"/>
  <c r="AX60" i="9"/>
  <c r="AQ60" i="9"/>
  <c r="AM60" i="9"/>
  <c r="AZ60" i="9"/>
  <c r="AV60" i="9"/>
  <c r="AU60" i="9"/>
  <c r="AN60" i="9"/>
  <c r="BE60" i="9"/>
  <c r="BD60" i="9"/>
  <c r="AW60" i="9"/>
  <c r="AS60" i="9"/>
  <c r="AR60" i="9"/>
  <c r="AK60" i="9"/>
  <c r="BC56" i="9"/>
  <c r="AY56" i="9"/>
  <c r="AX56" i="9"/>
  <c r="AQ56" i="9"/>
  <c r="AM56" i="9"/>
  <c r="AZ56" i="9"/>
  <c r="AV56" i="9"/>
  <c r="AU56" i="9"/>
  <c r="AN56" i="9"/>
  <c r="BE56" i="9"/>
  <c r="BD56" i="9"/>
  <c r="AW56" i="9"/>
  <c r="AS56" i="9"/>
  <c r="AR56" i="9"/>
  <c r="AK56" i="9"/>
  <c r="BC52" i="9"/>
  <c r="AY52" i="9"/>
  <c r="AX52" i="9"/>
  <c r="AQ52" i="9"/>
  <c r="AM52" i="9"/>
  <c r="AZ52" i="9"/>
  <c r="AV52" i="9"/>
  <c r="AU52" i="9"/>
  <c r="AN52" i="9"/>
  <c r="BE52" i="9"/>
  <c r="BD52" i="9"/>
  <c r="AW52" i="9"/>
  <c r="AS52" i="9"/>
  <c r="AR52" i="9"/>
  <c r="AK52" i="9"/>
  <c r="BC48" i="9"/>
  <c r="AY48" i="9"/>
  <c r="AX48" i="9"/>
  <c r="AQ48" i="9"/>
  <c r="AM48" i="9"/>
  <c r="AZ48" i="9"/>
  <c r="AV48" i="9"/>
  <c r="AU48" i="9"/>
  <c r="AN48" i="9"/>
  <c r="BE48" i="9"/>
  <c r="BD48" i="9"/>
  <c r="AW48" i="9"/>
  <c r="AS48" i="9"/>
  <c r="AR48" i="9"/>
  <c r="AK48" i="9"/>
  <c r="BC44" i="9"/>
  <c r="AY44" i="9"/>
  <c r="AX44" i="9"/>
  <c r="AQ44" i="9"/>
  <c r="AM44" i="9"/>
  <c r="AZ44" i="9"/>
  <c r="AV44" i="9"/>
  <c r="AU44" i="9"/>
  <c r="AN44" i="9"/>
  <c r="BE44" i="9"/>
  <c r="BD44" i="9"/>
  <c r="AW44" i="9"/>
  <c r="AS44" i="9"/>
  <c r="AR44" i="9"/>
  <c r="AK44" i="9"/>
  <c r="BC40" i="9"/>
  <c r="AY40" i="9"/>
  <c r="AX40" i="9"/>
  <c r="AQ40" i="9"/>
  <c r="AM40" i="9"/>
  <c r="AZ40" i="9"/>
  <c r="AV40" i="9"/>
  <c r="AU40" i="9"/>
  <c r="AN40" i="9"/>
  <c r="BE40" i="9"/>
  <c r="BD40" i="9"/>
  <c r="AW40" i="9"/>
  <c r="AS40" i="9"/>
  <c r="AR40" i="9"/>
  <c r="AK40" i="9"/>
  <c r="BC36" i="9"/>
  <c r="AY36" i="9"/>
  <c r="AX36" i="9"/>
  <c r="AQ36" i="9"/>
  <c r="AM36" i="9"/>
  <c r="AZ36" i="9"/>
  <c r="AV36" i="9"/>
  <c r="AU36" i="9"/>
  <c r="AN36" i="9"/>
  <c r="BE36" i="9"/>
  <c r="BD36" i="9"/>
  <c r="AW36" i="9"/>
  <c r="AS36" i="9"/>
  <c r="AR36" i="9"/>
  <c r="AK36" i="9"/>
  <c r="BC32" i="9"/>
  <c r="AY32" i="9"/>
  <c r="AX32" i="9"/>
  <c r="AQ32" i="9"/>
  <c r="AM32" i="9"/>
  <c r="AZ32" i="9"/>
  <c r="AV32" i="9"/>
  <c r="AU32" i="9"/>
  <c r="AN32" i="9"/>
  <c r="BE32" i="9"/>
  <c r="BD32" i="9"/>
  <c r="AW32" i="9"/>
  <c r="AS32" i="9"/>
  <c r="AR32" i="9"/>
  <c r="AK32" i="9"/>
  <c r="BC28" i="9"/>
  <c r="AY28" i="9"/>
  <c r="AX28" i="9"/>
  <c r="AQ28" i="9"/>
  <c r="AM28" i="9"/>
  <c r="AZ28" i="9"/>
  <c r="AV28" i="9"/>
  <c r="AU28" i="9"/>
  <c r="AN28" i="9"/>
  <c r="BE28" i="9"/>
  <c r="BD28" i="9"/>
  <c r="AW28" i="9"/>
  <c r="AS28" i="9"/>
  <c r="AR28" i="9"/>
  <c r="AK28" i="9"/>
  <c r="BC24" i="9"/>
  <c r="AY24" i="9"/>
  <c r="AX24" i="9"/>
  <c r="AQ24" i="9"/>
  <c r="AM24" i="9"/>
  <c r="AZ24" i="9"/>
  <c r="AV24" i="9"/>
  <c r="AU24" i="9"/>
  <c r="AN24" i="9"/>
  <c r="BE24" i="9"/>
  <c r="BD24" i="9"/>
  <c r="AW24" i="9"/>
  <c r="AS24" i="9"/>
  <c r="AR24" i="9"/>
  <c r="AK24" i="9"/>
  <c r="BB20" i="9"/>
  <c r="BA20" i="9"/>
  <c r="AP20" i="9"/>
  <c r="AO20" i="9"/>
  <c r="AY20" i="9"/>
  <c r="AX20" i="9"/>
  <c r="AM20" i="9"/>
  <c r="AL20" i="9"/>
  <c r="AV20" i="9"/>
  <c r="AU20" i="9"/>
  <c r="BB16" i="9"/>
  <c r="BA16" i="9"/>
  <c r="AP16" i="9"/>
  <c r="AO16" i="9"/>
  <c r="AY16" i="9"/>
  <c r="AX16" i="9"/>
  <c r="AM16" i="9"/>
  <c r="AL16" i="9"/>
  <c r="AV16" i="9"/>
  <c r="AU16" i="9"/>
  <c r="BB12" i="9"/>
  <c r="BA12" i="9"/>
  <c r="AP12" i="9"/>
  <c r="AO12" i="9"/>
  <c r="AY12" i="9"/>
  <c r="AX12" i="9"/>
  <c r="AM12" i="9"/>
  <c r="AL12" i="9"/>
  <c r="AV12" i="9"/>
  <c r="AU12" i="9"/>
  <c r="BB8" i="9"/>
  <c r="BA8" i="9"/>
  <c r="AP8" i="9"/>
  <c r="AO8" i="9"/>
  <c r="AY8" i="9"/>
  <c r="AX8" i="9"/>
  <c r="AM8" i="9"/>
  <c r="AL8" i="9"/>
  <c r="AV8" i="9"/>
  <c r="AU8" i="9"/>
  <c r="B4" i="9"/>
  <c r="B197" i="9"/>
  <c r="B193" i="9"/>
  <c r="B189" i="9"/>
  <c r="B185" i="9"/>
  <c r="B181" i="9"/>
  <c r="B177" i="9"/>
  <c r="B173" i="9"/>
  <c r="B169" i="9"/>
  <c r="B165" i="9"/>
  <c r="B161" i="9"/>
  <c r="B157" i="9"/>
  <c r="B153" i="9"/>
  <c r="B149" i="9"/>
  <c r="B145" i="9"/>
  <c r="B141" i="9"/>
  <c r="B137" i="9"/>
  <c r="B133" i="9"/>
  <c r="B129" i="9"/>
  <c r="B125" i="9"/>
  <c r="B121" i="9"/>
  <c r="B117" i="9"/>
  <c r="B113" i="9"/>
  <c r="B109" i="9"/>
  <c r="B105" i="9"/>
  <c r="B101" i="9"/>
  <c r="B97" i="9"/>
  <c r="B93" i="9"/>
  <c r="B89" i="9"/>
  <c r="B85" i="9"/>
  <c r="B81" i="9"/>
  <c r="B77" i="9"/>
  <c r="B73" i="9"/>
  <c r="B69" i="9"/>
  <c r="B65" i="9"/>
  <c r="B61" i="9"/>
  <c r="B57" i="9"/>
  <c r="B53" i="9"/>
  <c r="B49" i="9"/>
  <c r="B45" i="9"/>
  <c r="B41" i="9"/>
  <c r="B37" i="9"/>
  <c r="B33" i="9"/>
  <c r="B29" i="9"/>
  <c r="B25" i="9"/>
  <c r="B20" i="9"/>
  <c r="B16" i="9"/>
  <c r="B12" i="9"/>
  <c r="B8" i="9"/>
  <c r="C4" i="9"/>
  <c r="C197" i="9"/>
  <c r="C193" i="9"/>
  <c r="C189" i="9"/>
  <c r="C185" i="9"/>
  <c r="C181" i="9"/>
  <c r="C177" i="9"/>
  <c r="C173" i="9"/>
  <c r="C169" i="9"/>
  <c r="C165" i="9"/>
  <c r="C161" i="9"/>
  <c r="C157" i="9"/>
  <c r="C153" i="9"/>
  <c r="C149" i="9"/>
  <c r="C145" i="9"/>
  <c r="C141" i="9"/>
  <c r="C137" i="9"/>
  <c r="C133" i="9"/>
  <c r="C129" i="9"/>
  <c r="C125" i="9"/>
  <c r="C121" i="9"/>
  <c r="C117" i="9"/>
  <c r="C113" i="9"/>
  <c r="C109" i="9"/>
  <c r="C105" i="9"/>
  <c r="C101" i="9"/>
  <c r="C97" i="9"/>
  <c r="C93" i="9"/>
  <c r="C89" i="9"/>
  <c r="C85" i="9"/>
  <c r="C81" i="9"/>
  <c r="C77" i="9"/>
  <c r="C73" i="9"/>
  <c r="C69" i="9"/>
  <c r="C65" i="9"/>
  <c r="C61" i="9"/>
  <c r="C57" i="9"/>
  <c r="C53" i="9"/>
  <c r="C49" i="9"/>
  <c r="C45" i="9"/>
  <c r="C41" i="9"/>
  <c r="C37" i="9"/>
  <c r="C33" i="9"/>
  <c r="C29" i="9"/>
  <c r="C25" i="9"/>
  <c r="C20" i="9"/>
  <c r="C16" i="9"/>
  <c r="C12" i="9"/>
  <c r="C8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E198" i="9"/>
  <c r="E194" i="9"/>
  <c r="E190" i="9"/>
  <c r="E186" i="9"/>
  <c r="E182" i="9"/>
  <c r="E178" i="9"/>
  <c r="E174" i="9"/>
  <c r="E170" i="9"/>
  <c r="E166" i="9"/>
  <c r="E162" i="9"/>
  <c r="E158" i="9"/>
  <c r="E154" i="9"/>
  <c r="E150" i="9"/>
  <c r="E146" i="9"/>
  <c r="E142" i="9"/>
  <c r="E138" i="9"/>
  <c r="E134" i="9"/>
  <c r="E130" i="9"/>
  <c r="E126" i="9"/>
  <c r="E122" i="9"/>
  <c r="E118" i="9"/>
  <c r="E114" i="9"/>
  <c r="E110" i="9"/>
  <c r="E106" i="9"/>
  <c r="E102" i="9"/>
  <c r="E98" i="9"/>
  <c r="E94" i="9"/>
  <c r="E90" i="9"/>
  <c r="E86" i="9"/>
  <c r="E82" i="9"/>
  <c r="E78" i="9"/>
  <c r="E74" i="9"/>
  <c r="E70" i="9"/>
  <c r="E66" i="9"/>
  <c r="E62" i="9"/>
  <c r="E58" i="9"/>
  <c r="E54" i="9"/>
  <c r="E50" i="9"/>
  <c r="E46" i="9"/>
  <c r="E42" i="9"/>
  <c r="E38" i="9"/>
  <c r="E34" i="9"/>
  <c r="E30" i="9"/>
  <c r="E26" i="9"/>
  <c r="E21" i="9"/>
  <c r="E17" i="9"/>
  <c r="E13" i="9"/>
  <c r="E9" i="9"/>
  <c r="E5" i="9"/>
  <c r="F198" i="9"/>
  <c r="F194" i="9"/>
  <c r="F190" i="9"/>
  <c r="F186" i="9"/>
  <c r="F182" i="9"/>
  <c r="F178" i="9"/>
  <c r="F174" i="9"/>
  <c r="F170" i="9"/>
  <c r="F166" i="9"/>
  <c r="F162" i="9"/>
  <c r="F158" i="9"/>
  <c r="F154" i="9"/>
  <c r="F150" i="9"/>
  <c r="F146" i="9"/>
  <c r="F142" i="9"/>
  <c r="F138" i="9"/>
  <c r="F134" i="9"/>
  <c r="F130" i="9"/>
  <c r="F126" i="9"/>
  <c r="F122" i="9"/>
  <c r="F118" i="9"/>
  <c r="F114" i="9"/>
  <c r="F110" i="9"/>
  <c r="F106" i="9"/>
  <c r="F102" i="9"/>
  <c r="F98" i="9"/>
  <c r="F94" i="9"/>
  <c r="F90" i="9"/>
  <c r="F86" i="9"/>
  <c r="F82" i="9"/>
  <c r="F78" i="9"/>
  <c r="F74" i="9"/>
  <c r="F70" i="9"/>
  <c r="F66" i="9"/>
  <c r="F62" i="9"/>
  <c r="F58" i="9"/>
  <c r="F54" i="9"/>
  <c r="F50" i="9"/>
  <c r="F46" i="9"/>
  <c r="F42" i="9"/>
  <c r="F38" i="9"/>
  <c r="F34" i="9"/>
  <c r="F30" i="9"/>
  <c r="F26" i="9"/>
  <c r="F21" i="9"/>
  <c r="F17" i="9"/>
  <c r="F13" i="9"/>
  <c r="F9" i="9"/>
  <c r="F5" i="9"/>
  <c r="G197" i="9"/>
  <c r="G193" i="9"/>
  <c r="G189" i="9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61" i="9"/>
  <c r="G57" i="9"/>
  <c r="G53" i="9"/>
  <c r="G49" i="9"/>
  <c r="G45" i="9"/>
  <c r="G41" i="9"/>
  <c r="G37" i="9"/>
  <c r="G33" i="9"/>
  <c r="G29" i="9"/>
  <c r="G25" i="9"/>
  <c r="H199" i="9"/>
  <c r="H195" i="9"/>
  <c r="H191" i="9"/>
  <c r="H187" i="9"/>
  <c r="H183" i="9"/>
  <c r="H179" i="9"/>
  <c r="H175" i="9"/>
  <c r="H171" i="9"/>
  <c r="H167" i="9"/>
  <c r="H163" i="9"/>
  <c r="H159" i="9"/>
  <c r="H155" i="9"/>
  <c r="H151" i="9"/>
  <c r="H147" i="9"/>
  <c r="H143" i="9"/>
  <c r="H139" i="9"/>
  <c r="H135" i="9"/>
  <c r="H131" i="9"/>
  <c r="H127" i="9"/>
  <c r="H123" i="9"/>
  <c r="H119" i="9"/>
  <c r="H115" i="9"/>
  <c r="H111" i="9"/>
  <c r="H107" i="9"/>
  <c r="H103" i="9"/>
  <c r="H99" i="9"/>
  <c r="H95" i="9"/>
  <c r="H91" i="9"/>
  <c r="H87" i="9"/>
  <c r="H83" i="9"/>
  <c r="H79" i="9"/>
  <c r="H75" i="9"/>
  <c r="H71" i="9"/>
  <c r="H67" i="9"/>
  <c r="H63" i="9"/>
  <c r="H59" i="9"/>
  <c r="H55" i="9"/>
  <c r="H51" i="9"/>
  <c r="H47" i="9"/>
  <c r="H43" i="9"/>
  <c r="H39" i="9"/>
  <c r="H35" i="9"/>
  <c r="H31" i="9"/>
  <c r="H27" i="9"/>
  <c r="H22" i="9"/>
  <c r="H18" i="9"/>
  <c r="H14" i="9"/>
  <c r="H10" i="9"/>
  <c r="H6" i="9"/>
  <c r="I199" i="9"/>
  <c r="I195" i="9"/>
  <c r="I191" i="9"/>
  <c r="I187" i="9"/>
  <c r="I183" i="9"/>
  <c r="I179" i="9"/>
  <c r="I175" i="9"/>
  <c r="I171" i="9"/>
  <c r="I167" i="9"/>
  <c r="I163" i="9"/>
  <c r="I159" i="9"/>
  <c r="I155" i="9"/>
  <c r="I151" i="9"/>
  <c r="I147" i="9"/>
  <c r="I143" i="9"/>
  <c r="I139" i="9"/>
  <c r="I135" i="9"/>
  <c r="I131" i="9"/>
  <c r="I127" i="9"/>
  <c r="I123" i="9"/>
  <c r="I119" i="9"/>
  <c r="I115" i="9"/>
  <c r="I111" i="9"/>
  <c r="I107" i="9"/>
  <c r="I103" i="9"/>
  <c r="I99" i="9"/>
  <c r="I95" i="9"/>
  <c r="I91" i="9"/>
  <c r="I87" i="9"/>
  <c r="I83" i="9"/>
  <c r="I79" i="9"/>
  <c r="I75" i="9"/>
  <c r="I71" i="9"/>
  <c r="I67" i="9"/>
  <c r="I63" i="9"/>
  <c r="I59" i="9"/>
  <c r="I55" i="9"/>
  <c r="I51" i="9"/>
  <c r="I47" i="9"/>
  <c r="I43" i="9"/>
  <c r="I39" i="9"/>
  <c r="I35" i="9"/>
  <c r="I31" i="9"/>
  <c r="I27" i="9"/>
  <c r="I22" i="9"/>
  <c r="I18" i="9"/>
  <c r="I14" i="9"/>
  <c r="I10" i="9"/>
  <c r="I6" i="9"/>
  <c r="J198" i="9"/>
  <c r="J194" i="9"/>
  <c r="J190" i="9"/>
  <c r="J186" i="9"/>
  <c r="J182" i="9"/>
  <c r="J178" i="9"/>
  <c r="J174" i="9"/>
  <c r="J170" i="9"/>
  <c r="J166" i="9"/>
  <c r="J162" i="9"/>
  <c r="J158" i="9"/>
  <c r="J154" i="9"/>
  <c r="J150" i="9"/>
  <c r="J146" i="9"/>
  <c r="J142" i="9"/>
  <c r="J138" i="9"/>
  <c r="J134" i="9"/>
  <c r="J130" i="9"/>
  <c r="J126" i="9"/>
  <c r="J122" i="9"/>
  <c r="J118" i="9"/>
  <c r="J114" i="9"/>
  <c r="J110" i="9"/>
  <c r="J106" i="9"/>
  <c r="J102" i="9"/>
  <c r="J98" i="9"/>
  <c r="J94" i="9"/>
  <c r="J90" i="9"/>
  <c r="J86" i="9"/>
  <c r="J82" i="9"/>
  <c r="J78" i="9"/>
  <c r="J74" i="9"/>
  <c r="J70" i="9"/>
  <c r="J66" i="9"/>
  <c r="J62" i="9"/>
  <c r="J58" i="9"/>
  <c r="J54" i="9"/>
  <c r="J50" i="9"/>
  <c r="J46" i="9"/>
  <c r="J42" i="9"/>
  <c r="J38" i="9"/>
  <c r="J34" i="9"/>
  <c r="J30" i="9"/>
  <c r="J26" i="9"/>
  <c r="K200" i="9"/>
  <c r="K196" i="9"/>
  <c r="K192" i="9"/>
  <c r="K188" i="9"/>
  <c r="K184" i="9"/>
  <c r="K180" i="9"/>
  <c r="K176" i="9"/>
  <c r="K172" i="9"/>
  <c r="K168" i="9"/>
  <c r="K164" i="9"/>
  <c r="K160" i="9"/>
  <c r="K156" i="9"/>
  <c r="K152" i="9"/>
  <c r="K148" i="9"/>
  <c r="K144" i="9"/>
  <c r="K140" i="9"/>
  <c r="K136" i="9"/>
  <c r="K132" i="9"/>
  <c r="K128" i="9"/>
  <c r="K124" i="9"/>
  <c r="K120" i="9"/>
  <c r="K116" i="9"/>
  <c r="K112" i="9"/>
  <c r="K108" i="9"/>
  <c r="K104" i="9"/>
  <c r="K100" i="9"/>
  <c r="K96" i="9"/>
  <c r="K92" i="9"/>
  <c r="K88" i="9"/>
  <c r="K84" i="9"/>
  <c r="K80" i="9"/>
  <c r="K76" i="9"/>
  <c r="K72" i="9"/>
  <c r="K68" i="9"/>
  <c r="K64" i="9"/>
  <c r="K60" i="9"/>
  <c r="K56" i="9"/>
  <c r="K52" i="9"/>
  <c r="K48" i="9"/>
  <c r="K44" i="9"/>
  <c r="K40" i="9"/>
  <c r="K36" i="9"/>
  <c r="K32" i="9"/>
  <c r="K28" i="9"/>
  <c r="K24" i="9"/>
  <c r="K19" i="9"/>
  <c r="K15" i="9"/>
  <c r="K11" i="9"/>
  <c r="K7" i="9"/>
  <c r="L200" i="9"/>
  <c r="L196" i="9"/>
  <c r="L192" i="9"/>
  <c r="L188" i="9"/>
  <c r="L184" i="9"/>
  <c r="L180" i="9"/>
  <c r="L176" i="9"/>
  <c r="L172" i="9"/>
  <c r="L168" i="9"/>
  <c r="L164" i="9"/>
  <c r="L160" i="9"/>
  <c r="L156" i="9"/>
  <c r="L152" i="9"/>
  <c r="L148" i="9"/>
  <c r="L144" i="9"/>
  <c r="L140" i="9"/>
  <c r="L136" i="9"/>
  <c r="L132" i="9"/>
  <c r="L128" i="9"/>
  <c r="L124" i="9"/>
  <c r="L120" i="9"/>
  <c r="L116" i="9"/>
  <c r="L112" i="9"/>
  <c r="L108" i="9"/>
  <c r="L104" i="9"/>
  <c r="L100" i="9"/>
  <c r="L96" i="9"/>
  <c r="L92" i="9"/>
  <c r="L88" i="9"/>
  <c r="L84" i="9"/>
  <c r="L80" i="9"/>
  <c r="L76" i="9"/>
  <c r="L72" i="9"/>
  <c r="L68" i="9"/>
  <c r="L64" i="9"/>
  <c r="L60" i="9"/>
  <c r="L56" i="9"/>
  <c r="L52" i="9"/>
  <c r="L48" i="9"/>
  <c r="L44" i="9"/>
  <c r="L40" i="9"/>
  <c r="L36" i="9"/>
  <c r="L32" i="9"/>
  <c r="L28" i="9"/>
  <c r="L24" i="9"/>
  <c r="L19" i="9"/>
  <c r="L15" i="9"/>
  <c r="L11" i="9"/>
  <c r="L7" i="9"/>
  <c r="M199" i="9"/>
  <c r="M195" i="9"/>
  <c r="M191" i="9"/>
  <c r="M187" i="9"/>
  <c r="M183" i="9"/>
  <c r="M179" i="9"/>
  <c r="M175" i="9"/>
  <c r="M171" i="9"/>
  <c r="M167" i="9"/>
  <c r="M163" i="9"/>
  <c r="M159" i="9"/>
  <c r="M155" i="9"/>
  <c r="M151" i="9"/>
  <c r="M147" i="9"/>
  <c r="M143" i="9"/>
  <c r="M139" i="9"/>
  <c r="M135" i="9"/>
  <c r="M131" i="9"/>
  <c r="M127" i="9"/>
  <c r="M123" i="9"/>
  <c r="M119" i="9"/>
  <c r="M115" i="9"/>
  <c r="M111" i="9"/>
  <c r="M107" i="9"/>
  <c r="M103" i="9"/>
  <c r="M99" i="9"/>
  <c r="M95" i="9"/>
  <c r="M91" i="9"/>
  <c r="M87" i="9"/>
  <c r="M83" i="9"/>
  <c r="M79" i="9"/>
  <c r="M75" i="9"/>
  <c r="M71" i="9"/>
  <c r="M67" i="9"/>
  <c r="M63" i="9"/>
  <c r="M59" i="9"/>
  <c r="M55" i="9"/>
  <c r="M51" i="9"/>
  <c r="M47" i="9"/>
  <c r="M43" i="9"/>
  <c r="M39" i="9"/>
  <c r="M35" i="9"/>
  <c r="M31" i="9"/>
  <c r="M27" i="9"/>
  <c r="N4" i="9"/>
  <c r="N197" i="9"/>
  <c r="N193" i="9"/>
  <c r="N189" i="9"/>
  <c r="N185" i="9"/>
  <c r="N181" i="9"/>
  <c r="N177" i="9"/>
  <c r="N173" i="9"/>
  <c r="N169" i="9"/>
  <c r="N165" i="9"/>
  <c r="N161" i="9"/>
  <c r="N157" i="9"/>
  <c r="N153" i="9"/>
  <c r="N149" i="9"/>
  <c r="N145" i="9"/>
  <c r="N141" i="9"/>
  <c r="N137" i="9"/>
  <c r="N133" i="9"/>
  <c r="N129" i="9"/>
  <c r="N125" i="9"/>
  <c r="N121" i="9"/>
  <c r="N117" i="9"/>
  <c r="N113" i="9"/>
  <c r="N109" i="9"/>
  <c r="N105" i="9"/>
  <c r="N101" i="9"/>
  <c r="N97" i="9"/>
  <c r="N93" i="9"/>
  <c r="N89" i="9"/>
  <c r="N85" i="9"/>
  <c r="N81" i="9"/>
  <c r="N77" i="9"/>
  <c r="N73" i="9"/>
  <c r="N69" i="9"/>
  <c r="N65" i="9"/>
  <c r="N61" i="9"/>
  <c r="N57" i="9"/>
  <c r="N53" i="9"/>
  <c r="N49" i="9"/>
  <c r="N45" i="9"/>
  <c r="N41" i="9"/>
  <c r="N37" i="9"/>
  <c r="N33" i="9"/>
  <c r="N29" i="9"/>
  <c r="N25" i="9"/>
  <c r="N20" i="9"/>
  <c r="N16" i="9"/>
  <c r="N12" i="9"/>
  <c r="N8" i="9"/>
  <c r="O4" i="9"/>
  <c r="O197" i="9"/>
  <c r="O193" i="9"/>
  <c r="O189" i="9"/>
  <c r="O185" i="9"/>
  <c r="O181" i="9"/>
  <c r="O177" i="9"/>
  <c r="O173" i="9"/>
  <c r="O169" i="9"/>
  <c r="O165" i="9"/>
  <c r="O161" i="9"/>
  <c r="O157" i="9"/>
  <c r="O153" i="9"/>
  <c r="O149" i="9"/>
  <c r="O145" i="9"/>
  <c r="O141" i="9"/>
  <c r="O137" i="9"/>
  <c r="O133" i="9"/>
  <c r="O129" i="9"/>
  <c r="O125" i="9"/>
  <c r="O121" i="9"/>
  <c r="O117" i="9"/>
  <c r="O113" i="9"/>
  <c r="O109" i="9"/>
  <c r="O105" i="9"/>
  <c r="O101" i="9"/>
  <c r="O97" i="9"/>
  <c r="O93" i="9"/>
  <c r="O89" i="9"/>
  <c r="O85" i="9"/>
  <c r="O81" i="9"/>
  <c r="O77" i="9"/>
  <c r="O73" i="9"/>
  <c r="O69" i="9"/>
  <c r="O65" i="9"/>
  <c r="O61" i="9"/>
  <c r="O57" i="9"/>
  <c r="O53" i="9"/>
  <c r="O49" i="9"/>
  <c r="O45" i="9"/>
  <c r="O41" i="9"/>
  <c r="O37" i="9"/>
  <c r="O33" i="9"/>
  <c r="O29" i="9"/>
  <c r="O25" i="9"/>
  <c r="O20" i="9"/>
  <c r="O16" i="9"/>
  <c r="O12" i="9"/>
  <c r="O8" i="9"/>
  <c r="P200" i="9"/>
  <c r="P196" i="9"/>
  <c r="P192" i="9"/>
  <c r="P188" i="9"/>
  <c r="P184" i="9"/>
  <c r="P180" i="9"/>
  <c r="P176" i="9"/>
  <c r="P172" i="9"/>
  <c r="P168" i="9"/>
  <c r="P164" i="9"/>
  <c r="P160" i="9"/>
  <c r="P156" i="9"/>
  <c r="P152" i="9"/>
  <c r="P148" i="9"/>
  <c r="P144" i="9"/>
  <c r="P140" i="9"/>
  <c r="P136" i="9"/>
  <c r="P132" i="9"/>
  <c r="P128" i="9"/>
  <c r="P124" i="9"/>
  <c r="P120" i="9"/>
  <c r="P116" i="9"/>
  <c r="P112" i="9"/>
  <c r="P108" i="9"/>
  <c r="P104" i="9"/>
  <c r="P100" i="9"/>
  <c r="P96" i="9"/>
  <c r="P92" i="9"/>
  <c r="P88" i="9"/>
  <c r="P84" i="9"/>
  <c r="P80" i="9"/>
  <c r="P76" i="9"/>
  <c r="P72" i="9"/>
  <c r="P68" i="9"/>
  <c r="P64" i="9"/>
  <c r="P60" i="9"/>
  <c r="P56" i="9"/>
  <c r="P52" i="9"/>
  <c r="P48" i="9"/>
  <c r="P44" i="9"/>
  <c r="P40" i="9"/>
  <c r="P36" i="9"/>
  <c r="P32" i="9"/>
  <c r="P28" i="9"/>
  <c r="P24" i="9"/>
  <c r="Q198" i="9"/>
  <c r="Q194" i="9"/>
  <c r="Q190" i="9"/>
  <c r="Q186" i="9"/>
  <c r="Q182" i="9"/>
  <c r="Q178" i="9"/>
  <c r="Q174" i="9"/>
  <c r="Q170" i="9"/>
  <c r="Q166" i="9"/>
  <c r="Q162" i="9"/>
  <c r="Q158" i="9"/>
  <c r="Q154" i="9"/>
  <c r="Q150" i="9"/>
  <c r="Q146" i="9"/>
  <c r="Q142" i="9"/>
  <c r="Q138" i="9"/>
  <c r="Q134" i="9"/>
  <c r="Q130" i="9"/>
  <c r="Q126" i="9"/>
  <c r="Q122" i="9"/>
  <c r="Q118" i="9"/>
  <c r="Q114" i="9"/>
  <c r="Q110" i="9"/>
  <c r="Q106" i="9"/>
  <c r="Q102" i="9"/>
  <c r="Q98" i="9"/>
  <c r="Q94" i="9"/>
  <c r="Q90" i="9"/>
  <c r="Q86" i="9"/>
  <c r="Q82" i="9"/>
  <c r="Q78" i="9"/>
  <c r="Q74" i="9"/>
  <c r="Q70" i="9"/>
  <c r="Q66" i="9"/>
  <c r="Q62" i="9"/>
  <c r="Q58" i="9"/>
  <c r="Q54" i="9"/>
  <c r="Q50" i="9"/>
  <c r="Q46" i="9"/>
  <c r="Q42" i="9"/>
  <c r="Q38" i="9"/>
  <c r="Q34" i="9"/>
  <c r="Q30" i="9"/>
  <c r="Q26" i="9"/>
  <c r="Q21" i="9"/>
  <c r="Q17" i="9"/>
  <c r="Q13" i="9"/>
  <c r="Q9" i="9"/>
  <c r="Q5" i="9"/>
  <c r="R198" i="9"/>
  <c r="R194" i="9"/>
  <c r="R190" i="9"/>
  <c r="R186" i="9"/>
  <c r="R182" i="9"/>
  <c r="R178" i="9"/>
  <c r="R174" i="9"/>
  <c r="R170" i="9"/>
  <c r="R166" i="9"/>
  <c r="R162" i="9"/>
  <c r="R158" i="9"/>
  <c r="R154" i="9"/>
  <c r="R150" i="9"/>
  <c r="R146" i="9"/>
  <c r="R142" i="9"/>
  <c r="R138" i="9"/>
  <c r="R134" i="9"/>
  <c r="R130" i="9"/>
  <c r="R126" i="9"/>
  <c r="R122" i="9"/>
  <c r="R118" i="9"/>
  <c r="R114" i="9"/>
  <c r="R110" i="9"/>
  <c r="R106" i="9"/>
  <c r="R102" i="9"/>
  <c r="R98" i="9"/>
  <c r="R94" i="9"/>
  <c r="R90" i="9"/>
  <c r="R86" i="9"/>
  <c r="R82" i="9"/>
  <c r="R78" i="9"/>
  <c r="R74" i="9"/>
  <c r="R70" i="9"/>
  <c r="R66" i="9"/>
  <c r="R62" i="9"/>
  <c r="R58" i="9"/>
  <c r="R54" i="9"/>
  <c r="R50" i="9"/>
  <c r="R46" i="9"/>
  <c r="R42" i="9"/>
  <c r="R38" i="9"/>
  <c r="R34" i="9"/>
  <c r="R30" i="9"/>
  <c r="R26" i="9"/>
  <c r="R21" i="9"/>
  <c r="R17" i="9"/>
  <c r="R13" i="9"/>
  <c r="R9" i="9"/>
  <c r="R5" i="9"/>
  <c r="S197" i="9"/>
  <c r="S193" i="9"/>
  <c r="S189" i="9"/>
  <c r="S185" i="9"/>
  <c r="S181" i="9"/>
  <c r="S177" i="9"/>
  <c r="S173" i="9"/>
  <c r="S169" i="9"/>
  <c r="S165" i="9"/>
  <c r="S161" i="9"/>
  <c r="S157" i="9"/>
  <c r="S153" i="9"/>
  <c r="S149" i="9"/>
  <c r="S145" i="9"/>
  <c r="S141" i="9"/>
  <c r="S137" i="9"/>
  <c r="S133" i="9"/>
  <c r="S129" i="9"/>
  <c r="S125" i="9"/>
  <c r="S121" i="9"/>
  <c r="S117" i="9"/>
  <c r="S113" i="9"/>
  <c r="S109" i="9"/>
  <c r="S105" i="9"/>
  <c r="S101" i="9"/>
  <c r="S97" i="9"/>
  <c r="S93" i="9"/>
  <c r="S89" i="9"/>
  <c r="S85" i="9"/>
  <c r="S81" i="9"/>
  <c r="S77" i="9"/>
  <c r="S73" i="9"/>
  <c r="S69" i="9"/>
  <c r="S65" i="9"/>
  <c r="S61" i="9"/>
  <c r="S57" i="9"/>
  <c r="S53" i="9"/>
  <c r="S49" i="9"/>
  <c r="S45" i="9"/>
  <c r="S41" i="9"/>
  <c r="S37" i="9"/>
  <c r="S33" i="9"/>
  <c r="S29" i="9"/>
  <c r="S25" i="9"/>
  <c r="T199" i="9"/>
  <c r="T195" i="9"/>
  <c r="T191" i="9"/>
  <c r="T187" i="9"/>
  <c r="T183" i="9"/>
  <c r="T179" i="9"/>
  <c r="T175" i="9"/>
  <c r="T171" i="9"/>
  <c r="T167" i="9"/>
  <c r="T163" i="9"/>
  <c r="T159" i="9"/>
  <c r="T155" i="9"/>
  <c r="T151" i="9"/>
  <c r="T147" i="9"/>
  <c r="T143" i="9"/>
  <c r="T139" i="9"/>
  <c r="T135" i="9"/>
  <c r="T131" i="9"/>
  <c r="T127" i="9"/>
  <c r="T123" i="9"/>
  <c r="T119" i="9"/>
  <c r="T115" i="9"/>
  <c r="T111" i="9"/>
  <c r="T107" i="9"/>
  <c r="T103" i="9"/>
  <c r="T99" i="9"/>
  <c r="T95" i="9"/>
  <c r="T91" i="9"/>
  <c r="T87" i="9"/>
  <c r="T83" i="9"/>
  <c r="T79" i="9"/>
  <c r="T75" i="9"/>
  <c r="T71" i="9"/>
  <c r="T67" i="9"/>
  <c r="T63" i="9"/>
  <c r="T59" i="9"/>
  <c r="T55" i="9"/>
  <c r="T51" i="9"/>
  <c r="T47" i="9"/>
  <c r="T43" i="9"/>
  <c r="T39" i="9"/>
  <c r="T35" i="9"/>
  <c r="T31" i="9"/>
  <c r="T27" i="9"/>
  <c r="T22" i="9"/>
  <c r="T18" i="9"/>
  <c r="T14" i="9"/>
  <c r="T10" i="9"/>
  <c r="T6" i="9"/>
  <c r="U199" i="9"/>
  <c r="U195" i="9"/>
  <c r="U191" i="9"/>
  <c r="U187" i="9"/>
  <c r="U183" i="9"/>
  <c r="U179" i="9"/>
  <c r="U175" i="9"/>
  <c r="U171" i="9"/>
  <c r="U167" i="9"/>
  <c r="U163" i="9"/>
  <c r="U159" i="9"/>
  <c r="U155" i="9"/>
  <c r="U151" i="9"/>
  <c r="U147" i="9"/>
  <c r="U143" i="9"/>
  <c r="U139" i="9"/>
  <c r="U135" i="9"/>
  <c r="U131" i="9"/>
  <c r="U127" i="9"/>
  <c r="U123" i="9"/>
  <c r="U119" i="9"/>
  <c r="U115" i="9"/>
  <c r="U111" i="9"/>
  <c r="U107" i="9"/>
  <c r="U103" i="9"/>
  <c r="U99" i="9"/>
  <c r="U95" i="9"/>
  <c r="U91" i="9"/>
  <c r="U87" i="9"/>
  <c r="U83" i="9"/>
  <c r="U79" i="9"/>
  <c r="U75" i="9"/>
  <c r="U71" i="9"/>
  <c r="U67" i="9"/>
  <c r="U63" i="9"/>
  <c r="U59" i="9"/>
  <c r="U55" i="9"/>
  <c r="U51" i="9"/>
  <c r="U47" i="9"/>
  <c r="U43" i="9"/>
  <c r="U39" i="9"/>
  <c r="U35" i="9"/>
  <c r="U31" i="9"/>
  <c r="U27" i="9"/>
  <c r="U22" i="9"/>
  <c r="U18" i="9"/>
  <c r="U14" i="9"/>
  <c r="U10" i="9"/>
  <c r="U6" i="9"/>
  <c r="V198" i="9"/>
  <c r="V194" i="9"/>
  <c r="V190" i="9"/>
  <c r="V186" i="9"/>
  <c r="V182" i="9"/>
  <c r="V178" i="9"/>
  <c r="V174" i="9"/>
  <c r="V170" i="9"/>
  <c r="V166" i="9"/>
  <c r="V162" i="9"/>
  <c r="V158" i="9"/>
  <c r="V154" i="9"/>
  <c r="V150" i="9"/>
  <c r="V146" i="9"/>
  <c r="V142" i="9"/>
  <c r="V138" i="9"/>
  <c r="V134" i="9"/>
  <c r="V130" i="9"/>
  <c r="V126" i="9"/>
  <c r="V122" i="9"/>
  <c r="V118" i="9"/>
  <c r="V114" i="9"/>
  <c r="V110" i="9"/>
  <c r="V106" i="9"/>
  <c r="V102" i="9"/>
  <c r="V98" i="9"/>
  <c r="V94" i="9"/>
  <c r="V90" i="9"/>
  <c r="V86" i="9"/>
  <c r="V82" i="9"/>
  <c r="V78" i="9"/>
  <c r="V74" i="9"/>
  <c r="V70" i="9"/>
  <c r="V66" i="9"/>
  <c r="V62" i="9"/>
  <c r="V58" i="9"/>
  <c r="V54" i="9"/>
  <c r="V50" i="9"/>
  <c r="V46" i="9"/>
  <c r="V42" i="9"/>
  <c r="V38" i="9"/>
  <c r="V34" i="9"/>
  <c r="V30" i="9"/>
  <c r="V26" i="9"/>
  <c r="W200" i="9"/>
  <c r="W196" i="9"/>
  <c r="W192" i="9"/>
  <c r="W188" i="9"/>
  <c r="W184" i="9"/>
  <c r="W180" i="9"/>
  <c r="W176" i="9"/>
  <c r="W172" i="9"/>
  <c r="W168" i="9"/>
  <c r="W164" i="9"/>
  <c r="W160" i="9"/>
  <c r="W156" i="9"/>
  <c r="W152" i="9"/>
  <c r="W148" i="9"/>
  <c r="W144" i="9"/>
  <c r="W140" i="9"/>
  <c r="W136" i="9"/>
  <c r="W132" i="9"/>
  <c r="W128" i="9"/>
  <c r="W124" i="9"/>
  <c r="W120" i="9"/>
  <c r="W116" i="9"/>
  <c r="W112" i="9"/>
  <c r="W108" i="9"/>
  <c r="W104" i="9"/>
  <c r="W100" i="9"/>
  <c r="W96" i="9"/>
  <c r="W92" i="9"/>
  <c r="W88" i="9"/>
  <c r="W84" i="9"/>
  <c r="W80" i="9"/>
  <c r="W76" i="9"/>
  <c r="W72" i="9"/>
  <c r="W68" i="9"/>
  <c r="W64" i="9"/>
  <c r="W60" i="9"/>
  <c r="W56" i="9"/>
  <c r="W52" i="9"/>
  <c r="W48" i="9"/>
  <c r="W44" i="9"/>
  <c r="W40" i="9"/>
  <c r="W36" i="9"/>
  <c r="W32" i="9"/>
  <c r="W28" i="9"/>
  <c r="W24" i="9"/>
  <c r="W19" i="9"/>
  <c r="W15" i="9"/>
  <c r="W11" i="9"/>
  <c r="W7" i="9"/>
  <c r="X200" i="9"/>
  <c r="X196" i="9"/>
  <c r="X192" i="9"/>
  <c r="X188" i="9"/>
  <c r="X184" i="9"/>
  <c r="X180" i="9"/>
  <c r="X176" i="9"/>
  <c r="X172" i="9"/>
  <c r="X168" i="9"/>
  <c r="X164" i="9"/>
  <c r="X160" i="9"/>
  <c r="X156" i="9"/>
  <c r="X152" i="9"/>
  <c r="X148" i="9"/>
  <c r="X144" i="9"/>
  <c r="X140" i="9"/>
  <c r="X136" i="9"/>
  <c r="X132" i="9"/>
  <c r="X128" i="9"/>
  <c r="X124" i="9"/>
  <c r="X120" i="9"/>
  <c r="X116" i="9"/>
  <c r="X112" i="9"/>
  <c r="X108" i="9"/>
  <c r="X104" i="9"/>
  <c r="X100" i="9"/>
  <c r="X96" i="9"/>
  <c r="X92" i="9"/>
  <c r="X88" i="9"/>
  <c r="X84" i="9"/>
  <c r="X80" i="9"/>
  <c r="X76" i="9"/>
  <c r="X72" i="9"/>
  <c r="X68" i="9"/>
  <c r="X64" i="9"/>
  <c r="X60" i="9"/>
  <c r="X56" i="9"/>
  <c r="X52" i="9"/>
  <c r="X48" i="9"/>
  <c r="X44" i="9"/>
  <c r="X40" i="9"/>
  <c r="X36" i="9"/>
  <c r="X32" i="9"/>
  <c r="X28" i="9"/>
  <c r="X24" i="9"/>
  <c r="X19" i="9"/>
  <c r="X15" i="9"/>
  <c r="X11" i="9"/>
  <c r="X7" i="9"/>
  <c r="Y199" i="9"/>
  <c r="Y195" i="9"/>
  <c r="Y191" i="9"/>
  <c r="Y187" i="9"/>
  <c r="Y183" i="9"/>
  <c r="Y179" i="9"/>
  <c r="Y175" i="9"/>
  <c r="Y171" i="9"/>
  <c r="Y167" i="9"/>
  <c r="Y163" i="9"/>
  <c r="Y159" i="9"/>
  <c r="Y155" i="9"/>
  <c r="Y151" i="9"/>
  <c r="Y147" i="9"/>
  <c r="Y143" i="9"/>
  <c r="Y139" i="9"/>
  <c r="Y135" i="9"/>
  <c r="Y131" i="9"/>
  <c r="Y127" i="9"/>
  <c r="Y123" i="9"/>
  <c r="Y119" i="9"/>
  <c r="Y115" i="9"/>
  <c r="Y111" i="9"/>
  <c r="Y107" i="9"/>
  <c r="Y103" i="9"/>
  <c r="Y99" i="9"/>
  <c r="Y95" i="9"/>
  <c r="Y91" i="9"/>
  <c r="Y87" i="9"/>
  <c r="Y83" i="9"/>
  <c r="Y79" i="9"/>
  <c r="Y75" i="9"/>
  <c r="Y71" i="9"/>
  <c r="Y67" i="9"/>
  <c r="Y63" i="9"/>
  <c r="Y59" i="9"/>
  <c r="Y55" i="9"/>
  <c r="Y51" i="9"/>
  <c r="Y47" i="9"/>
  <c r="Y43" i="9"/>
  <c r="Y39" i="9"/>
  <c r="Y35" i="9"/>
  <c r="Y31" i="9"/>
  <c r="Y27" i="9"/>
  <c r="Z4" i="9"/>
  <c r="Z197" i="9"/>
  <c r="Z193" i="9"/>
  <c r="Z189" i="9"/>
  <c r="Z185" i="9"/>
  <c r="Z181" i="9"/>
  <c r="Z177" i="9"/>
  <c r="Z173" i="9"/>
  <c r="Z169" i="9"/>
  <c r="Z165" i="9"/>
  <c r="Z161" i="9"/>
  <c r="Z157" i="9"/>
  <c r="Z153" i="9"/>
  <c r="Z149" i="9"/>
  <c r="Z145" i="9"/>
  <c r="Z141" i="9"/>
  <c r="Z137" i="9"/>
  <c r="Z133" i="9"/>
  <c r="Z129" i="9"/>
  <c r="Z125" i="9"/>
  <c r="Z121" i="9"/>
  <c r="Z117" i="9"/>
  <c r="Z113" i="9"/>
  <c r="Z109" i="9"/>
  <c r="Z105" i="9"/>
  <c r="Z101" i="9"/>
  <c r="Z97" i="9"/>
  <c r="Z93" i="9"/>
  <c r="Z89" i="9"/>
  <c r="Z85" i="9"/>
  <c r="Z81" i="9"/>
  <c r="Z77" i="9"/>
  <c r="Z73" i="9"/>
  <c r="Z69" i="9"/>
  <c r="Z65" i="9"/>
  <c r="Z61" i="9"/>
  <c r="Z57" i="9"/>
  <c r="Z53" i="9"/>
  <c r="Z49" i="9"/>
  <c r="Z45" i="9"/>
  <c r="Z41" i="9"/>
  <c r="Z37" i="9"/>
  <c r="Z33" i="9"/>
  <c r="Z29" i="9"/>
  <c r="Z25" i="9"/>
  <c r="Z20" i="9"/>
  <c r="Z16" i="9"/>
  <c r="Z12" i="9"/>
  <c r="Z8" i="9"/>
  <c r="AA4" i="9"/>
  <c r="AA197" i="9"/>
  <c r="AA193" i="9"/>
  <c r="AA189" i="9"/>
  <c r="AA185" i="9"/>
  <c r="AA181" i="9"/>
  <c r="AA177" i="9"/>
  <c r="AA173" i="9"/>
  <c r="AA169" i="9"/>
  <c r="AA165" i="9"/>
  <c r="AA161" i="9"/>
  <c r="AA157" i="9"/>
  <c r="AA153" i="9"/>
  <c r="AA149" i="9"/>
  <c r="AA145" i="9"/>
  <c r="AA141" i="9"/>
  <c r="AA137" i="9"/>
  <c r="AA133" i="9"/>
  <c r="AA129" i="9"/>
  <c r="AA125" i="9"/>
  <c r="AA121" i="9"/>
  <c r="AA117" i="9"/>
  <c r="AA113" i="9"/>
  <c r="AA109" i="9"/>
  <c r="AA105" i="9"/>
  <c r="AA101" i="9"/>
  <c r="AA97" i="9"/>
  <c r="AA93" i="9"/>
  <c r="AA89" i="9"/>
  <c r="AA85" i="9"/>
  <c r="AA81" i="9"/>
  <c r="AA77" i="9"/>
  <c r="AA73" i="9"/>
  <c r="AA69" i="9"/>
  <c r="AA65" i="9"/>
  <c r="AA61" i="9"/>
  <c r="AA57" i="9"/>
  <c r="AA53" i="9"/>
  <c r="AA49" i="9"/>
  <c r="AA45" i="9"/>
  <c r="AA41" i="9"/>
  <c r="AA37" i="9"/>
  <c r="AA33" i="9"/>
  <c r="AA29" i="9"/>
  <c r="AA25" i="9"/>
  <c r="AA20" i="9"/>
  <c r="AA16" i="9"/>
  <c r="AA12" i="9"/>
  <c r="AA8" i="9"/>
  <c r="AB200" i="9"/>
  <c r="AB196" i="9"/>
  <c r="AB192" i="9"/>
  <c r="AB188" i="9"/>
  <c r="AB184" i="9"/>
  <c r="AB180" i="9"/>
  <c r="AB176" i="9"/>
  <c r="AB172" i="9"/>
  <c r="AB168" i="9"/>
  <c r="AB164" i="9"/>
  <c r="AB160" i="9"/>
  <c r="AB156" i="9"/>
  <c r="AB152" i="9"/>
  <c r="AB148" i="9"/>
  <c r="AB144" i="9"/>
  <c r="AB140" i="9"/>
  <c r="AB136" i="9"/>
  <c r="AB132" i="9"/>
  <c r="AB128" i="9"/>
  <c r="AB124" i="9"/>
  <c r="AB120" i="9"/>
  <c r="AB116" i="9"/>
  <c r="AB112" i="9"/>
  <c r="AB108" i="9"/>
  <c r="AB104" i="9"/>
  <c r="AB100" i="9"/>
  <c r="AB96" i="9"/>
  <c r="AB92" i="9"/>
  <c r="AB88" i="9"/>
  <c r="AB84" i="9"/>
  <c r="AB80" i="9"/>
  <c r="AB76" i="9"/>
  <c r="AB72" i="9"/>
  <c r="AB68" i="9"/>
  <c r="AB64" i="9"/>
  <c r="AB60" i="9"/>
  <c r="AB56" i="9"/>
  <c r="AB52" i="9"/>
  <c r="AB48" i="9"/>
  <c r="AB44" i="9"/>
  <c r="AB40" i="9"/>
  <c r="AB36" i="9"/>
  <c r="AB32" i="9"/>
  <c r="AB28" i="9"/>
  <c r="AB24" i="9"/>
  <c r="AC198" i="9"/>
  <c r="AC194" i="9"/>
  <c r="AC190" i="9"/>
  <c r="AC186" i="9"/>
  <c r="AC182" i="9"/>
  <c r="AC178" i="9"/>
  <c r="AC174" i="9"/>
  <c r="AC170" i="9"/>
  <c r="AC166" i="9"/>
  <c r="AC162" i="9"/>
  <c r="AC158" i="9"/>
  <c r="AC154" i="9"/>
  <c r="AC150" i="9"/>
  <c r="AC146" i="9"/>
  <c r="AC142" i="9"/>
  <c r="AC138" i="9"/>
  <c r="AC134" i="9"/>
  <c r="AC130" i="9"/>
  <c r="AC126" i="9"/>
  <c r="AC122" i="9"/>
  <c r="AC118" i="9"/>
  <c r="AC114" i="9"/>
  <c r="AC110" i="9"/>
  <c r="AC106" i="9"/>
  <c r="AC102" i="9"/>
  <c r="AC98" i="9"/>
  <c r="AC94" i="9"/>
  <c r="AC90" i="9"/>
  <c r="AC86" i="9"/>
  <c r="AC82" i="9"/>
  <c r="AC78" i="9"/>
  <c r="AC74" i="9"/>
  <c r="AC70" i="9"/>
  <c r="AC66" i="9"/>
  <c r="AC62" i="9"/>
  <c r="AC58" i="9"/>
  <c r="AC54" i="9"/>
  <c r="AC50" i="9"/>
  <c r="AC46" i="9"/>
  <c r="AC42" i="9"/>
  <c r="AC38" i="9"/>
  <c r="AC34" i="9"/>
  <c r="AC30" i="9"/>
  <c r="AC26" i="9"/>
  <c r="AC21" i="9"/>
  <c r="AC17" i="9"/>
  <c r="AC13" i="9"/>
  <c r="AC9" i="9"/>
  <c r="AC5" i="9"/>
  <c r="AD198" i="9"/>
  <c r="AD194" i="9"/>
  <c r="AD190" i="9"/>
  <c r="AD186" i="9"/>
  <c r="AD182" i="9"/>
  <c r="AD178" i="9"/>
  <c r="AD174" i="9"/>
  <c r="AD170" i="9"/>
  <c r="AD166" i="9"/>
  <c r="AD162" i="9"/>
  <c r="AD158" i="9"/>
  <c r="AD154" i="9"/>
  <c r="AD150" i="9"/>
  <c r="AD146" i="9"/>
  <c r="AD142" i="9"/>
  <c r="AD138" i="9"/>
  <c r="AD134" i="9"/>
  <c r="AD130" i="9"/>
  <c r="AD126" i="9"/>
  <c r="AD122" i="9"/>
  <c r="AD118" i="9"/>
  <c r="AD114" i="9"/>
  <c r="AD110" i="9"/>
  <c r="AD106" i="9"/>
  <c r="AD102" i="9"/>
  <c r="AD98" i="9"/>
  <c r="AD94" i="9"/>
  <c r="AD90" i="9"/>
  <c r="AD86" i="9"/>
  <c r="AD82" i="9"/>
  <c r="AD78" i="9"/>
  <c r="AD74" i="9"/>
  <c r="AD70" i="9"/>
  <c r="AD66" i="9"/>
  <c r="AD62" i="9"/>
  <c r="AD58" i="9"/>
  <c r="AD54" i="9"/>
  <c r="AD50" i="9"/>
  <c r="AD46" i="9"/>
  <c r="AD42" i="9"/>
  <c r="AD38" i="9"/>
  <c r="AD34" i="9"/>
  <c r="AD30" i="9"/>
  <c r="AD26" i="9"/>
  <c r="AD21" i="9"/>
  <c r="AD17" i="9"/>
  <c r="AD13" i="9"/>
  <c r="AD9" i="9"/>
  <c r="AD5" i="9"/>
  <c r="AE197" i="9"/>
  <c r="AE193" i="9"/>
  <c r="AE189" i="9"/>
  <c r="AE185" i="9"/>
  <c r="AE181" i="9"/>
  <c r="AE177" i="9"/>
  <c r="AE173" i="9"/>
  <c r="AE169" i="9"/>
  <c r="AE165" i="9"/>
  <c r="AE161" i="9"/>
  <c r="AE157" i="9"/>
  <c r="AE153" i="9"/>
  <c r="AE149" i="9"/>
  <c r="AE145" i="9"/>
  <c r="AE141" i="9"/>
  <c r="AE137" i="9"/>
  <c r="AE133" i="9"/>
  <c r="AE129" i="9"/>
  <c r="AE125" i="9"/>
  <c r="AE121" i="9"/>
  <c r="AE117" i="9"/>
  <c r="AE113" i="9"/>
  <c r="AE109" i="9"/>
  <c r="AE105" i="9"/>
  <c r="AE101" i="9"/>
  <c r="AE97" i="9"/>
  <c r="AE93" i="9"/>
  <c r="AE89" i="9"/>
  <c r="AE85" i="9"/>
  <c r="AE81" i="9"/>
  <c r="AE77" i="9"/>
  <c r="AE73" i="9"/>
  <c r="AE69" i="9"/>
  <c r="AE65" i="9"/>
  <c r="AE61" i="9"/>
  <c r="AE57" i="9"/>
  <c r="AE53" i="9"/>
  <c r="AE49" i="9"/>
  <c r="AE45" i="9"/>
  <c r="AE41" i="9"/>
  <c r="AE37" i="9"/>
  <c r="AE33" i="9"/>
  <c r="AE29" i="9"/>
  <c r="AE25" i="9"/>
  <c r="AF199" i="9"/>
  <c r="AF195" i="9"/>
  <c r="AF191" i="9"/>
  <c r="AF187" i="9"/>
  <c r="AF183" i="9"/>
  <c r="AF179" i="9"/>
  <c r="AF175" i="9"/>
  <c r="AF171" i="9"/>
  <c r="AF167" i="9"/>
  <c r="AF163" i="9"/>
  <c r="AF159" i="9"/>
  <c r="AF155" i="9"/>
  <c r="AF151" i="9"/>
  <c r="AF147" i="9"/>
  <c r="AF143" i="9"/>
  <c r="AF139" i="9"/>
  <c r="AF135" i="9"/>
  <c r="AF131" i="9"/>
  <c r="AF127" i="9"/>
  <c r="AF123" i="9"/>
  <c r="AF119" i="9"/>
  <c r="AF115" i="9"/>
  <c r="AF111" i="9"/>
  <c r="AF107" i="9"/>
  <c r="AF103" i="9"/>
  <c r="AF99" i="9"/>
  <c r="AF95" i="9"/>
  <c r="AF91" i="9"/>
  <c r="AF87" i="9"/>
  <c r="AF83" i="9"/>
  <c r="AF79" i="9"/>
  <c r="AF75" i="9"/>
  <c r="AF71" i="9"/>
  <c r="AF67" i="9"/>
  <c r="AF63" i="9"/>
  <c r="AF59" i="9"/>
  <c r="AF55" i="9"/>
  <c r="AF51" i="9"/>
  <c r="AF47" i="9"/>
  <c r="AF43" i="9"/>
  <c r="AF39" i="9"/>
  <c r="AF35" i="9"/>
  <c r="AF31" i="9"/>
  <c r="AF27" i="9"/>
  <c r="AF22" i="9"/>
  <c r="AF18" i="9"/>
  <c r="AF14" i="9"/>
  <c r="AF10" i="9"/>
  <c r="AF6" i="9"/>
  <c r="AG199" i="9"/>
  <c r="AG195" i="9"/>
  <c r="AG191" i="9"/>
  <c r="AG187" i="9"/>
  <c r="AG183" i="9"/>
  <c r="AG179" i="9"/>
  <c r="AG175" i="9"/>
  <c r="AG171" i="9"/>
  <c r="AG167" i="9"/>
  <c r="AG163" i="9"/>
  <c r="AG159" i="9"/>
  <c r="AG155" i="9"/>
  <c r="AG151" i="9"/>
  <c r="AG147" i="9"/>
  <c r="AG143" i="9"/>
  <c r="AG139" i="9"/>
  <c r="AG135" i="9"/>
  <c r="AG131" i="9"/>
  <c r="AG127" i="9"/>
  <c r="AG123" i="9"/>
  <c r="AG119" i="9"/>
  <c r="AG115" i="9"/>
  <c r="AG111" i="9"/>
  <c r="AG107" i="9"/>
  <c r="AG103" i="9"/>
  <c r="AG99" i="9"/>
  <c r="AG95" i="9"/>
  <c r="AG91" i="9"/>
  <c r="AG87" i="9"/>
  <c r="AG83" i="9"/>
  <c r="AG79" i="9"/>
  <c r="AG75" i="9"/>
  <c r="AG71" i="9"/>
  <c r="AG67" i="9"/>
  <c r="AG63" i="9"/>
  <c r="AG59" i="9"/>
  <c r="AG55" i="9"/>
  <c r="AG51" i="9"/>
  <c r="AG47" i="9"/>
  <c r="AG43" i="9"/>
  <c r="AG39" i="9"/>
  <c r="AG35" i="9"/>
  <c r="AG31" i="9"/>
  <c r="AG27" i="9"/>
  <c r="AG22" i="9"/>
  <c r="AG18" i="9"/>
  <c r="AG14" i="9"/>
  <c r="AG10" i="9"/>
  <c r="AG6" i="9"/>
  <c r="AH198" i="9"/>
  <c r="AH194" i="9"/>
  <c r="AH190" i="9"/>
  <c r="AH186" i="9"/>
  <c r="AH182" i="9"/>
  <c r="AH178" i="9"/>
  <c r="AH174" i="9"/>
  <c r="AH170" i="9"/>
  <c r="AH166" i="9"/>
  <c r="AH162" i="9"/>
  <c r="AH158" i="9"/>
  <c r="AH154" i="9"/>
  <c r="AH150" i="9"/>
  <c r="AH146" i="9"/>
  <c r="AH142" i="9"/>
  <c r="AH138" i="9"/>
  <c r="AH134" i="9"/>
  <c r="AH130" i="9"/>
  <c r="AH126" i="9"/>
  <c r="AH122" i="9"/>
  <c r="AH118" i="9"/>
  <c r="AH114" i="9"/>
  <c r="AH110" i="9"/>
  <c r="AH106" i="9"/>
  <c r="AH102" i="9"/>
  <c r="AH98" i="9"/>
  <c r="AH94" i="9"/>
  <c r="AH90" i="9"/>
  <c r="AH86" i="9"/>
  <c r="AH82" i="9"/>
  <c r="AH78" i="9"/>
  <c r="AH74" i="9"/>
  <c r="AH70" i="9"/>
  <c r="AH66" i="9"/>
  <c r="AH62" i="9"/>
  <c r="AH58" i="9"/>
  <c r="AH54" i="9"/>
  <c r="AH50" i="9"/>
  <c r="AH46" i="9"/>
  <c r="AH42" i="9"/>
  <c r="AH38" i="9"/>
  <c r="AH34" i="9"/>
  <c r="AH30" i="9"/>
  <c r="AH26" i="9"/>
  <c r="AI200" i="9"/>
  <c r="AI196" i="9"/>
  <c r="AI192" i="9"/>
  <c r="AI188" i="9"/>
  <c r="AI184" i="9"/>
  <c r="AI180" i="9"/>
  <c r="AI176" i="9"/>
  <c r="AI172" i="9"/>
  <c r="AI168" i="9"/>
  <c r="AI164" i="9"/>
  <c r="AI160" i="9"/>
  <c r="AI156" i="9"/>
  <c r="AI152" i="9"/>
  <c r="AI148" i="9"/>
  <c r="AI144" i="9"/>
  <c r="AI140" i="9"/>
  <c r="AI136" i="9"/>
  <c r="AI132" i="9"/>
  <c r="AI128" i="9"/>
  <c r="AI124" i="9"/>
  <c r="AI120" i="9"/>
  <c r="AI116" i="9"/>
  <c r="AI112" i="9"/>
  <c r="AI108" i="9"/>
  <c r="AI104" i="9"/>
  <c r="AI100" i="9"/>
  <c r="AI96" i="9"/>
  <c r="AI92" i="9"/>
  <c r="AI88" i="9"/>
  <c r="AI84" i="9"/>
  <c r="AI80" i="9"/>
  <c r="AI76" i="9"/>
  <c r="AI72" i="9"/>
  <c r="AI68" i="9"/>
  <c r="AI64" i="9"/>
  <c r="AI60" i="9"/>
  <c r="AI56" i="9"/>
  <c r="AI52" i="9"/>
  <c r="AI48" i="9"/>
  <c r="AI44" i="9"/>
  <c r="AI40" i="9"/>
  <c r="AI36" i="9"/>
  <c r="AI32" i="9"/>
  <c r="AI28" i="9"/>
  <c r="AI24" i="9"/>
  <c r="AI19" i="9"/>
  <c r="AI15" i="9"/>
  <c r="AI11" i="9"/>
  <c r="AI7" i="9"/>
  <c r="AJ200" i="9"/>
  <c r="AJ196" i="9"/>
  <c r="AJ192" i="9"/>
  <c r="AJ188" i="9"/>
  <c r="AJ184" i="9"/>
  <c r="AJ180" i="9"/>
  <c r="AJ176" i="9"/>
  <c r="AJ172" i="9"/>
  <c r="AJ168" i="9"/>
  <c r="AJ164" i="9"/>
  <c r="AJ160" i="9"/>
  <c r="AJ156" i="9"/>
  <c r="AJ152" i="9"/>
  <c r="AJ148" i="9"/>
  <c r="AJ144" i="9"/>
  <c r="AJ140" i="9"/>
  <c r="AJ136" i="9"/>
  <c r="AJ132" i="9"/>
  <c r="AJ128" i="9"/>
  <c r="AJ124" i="9"/>
  <c r="AJ120" i="9"/>
  <c r="AJ116" i="9"/>
  <c r="AJ112" i="9"/>
  <c r="AJ108" i="9"/>
  <c r="AJ104" i="9"/>
  <c r="AJ100" i="9"/>
  <c r="AJ96" i="9"/>
  <c r="AJ92" i="9"/>
  <c r="AJ88" i="9"/>
  <c r="AJ84" i="9"/>
  <c r="AJ80" i="9"/>
  <c r="AJ76" i="9"/>
  <c r="AJ72" i="9"/>
  <c r="AJ68" i="9"/>
  <c r="AJ64" i="9"/>
  <c r="AJ60" i="9"/>
  <c r="AJ56" i="9"/>
  <c r="AJ52" i="9"/>
  <c r="AJ48" i="9"/>
  <c r="AJ44" i="9"/>
  <c r="AJ40" i="9"/>
  <c r="AJ36" i="9"/>
  <c r="AJ32" i="9"/>
  <c r="AJ28" i="9"/>
  <c r="AJ24" i="9"/>
  <c r="AJ19" i="9"/>
  <c r="AJ15" i="9"/>
  <c r="AJ11" i="9"/>
  <c r="AJ7" i="9"/>
  <c r="AK199" i="9"/>
  <c r="AK195" i="9"/>
  <c r="AK191" i="9"/>
  <c r="AK187" i="9"/>
  <c r="AK183" i="9"/>
  <c r="AK179" i="9"/>
  <c r="AK174" i="9"/>
  <c r="AK166" i="9"/>
  <c r="AK158" i="9"/>
  <c r="AK150" i="9"/>
  <c r="AK142" i="9"/>
  <c r="AK134" i="9"/>
  <c r="AK126" i="9"/>
  <c r="AK118" i="9"/>
  <c r="AK110" i="9"/>
  <c r="AK102" i="9"/>
  <c r="AK94" i="9"/>
  <c r="AK86" i="9"/>
  <c r="AK78" i="9"/>
  <c r="AK70" i="9"/>
  <c r="AK62" i="9"/>
  <c r="AK54" i="9"/>
  <c r="AK46" i="9"/>
  <c r="AK38" i="9"/>
  <c r="AK30" i="9"/>
  <c r="AL200" i="9"/>
  <c r="AL192" i="9"/>
  <c r="AL184" i="9"/>
  <c r="AL176" i="9"/>
  <c r="AL168" i="9"/>
  <c r="AL160" i="9"/>
  <c r="AL152" i="9"/>
  <c r="AL144" i="9"/>
  <c r="AL136" i="9"/>
  <c r="AL128" i="9"/>
  <c r="AL120" i="9"/>
  <c r="AL112" i="9"/>
  <c r="AL104" i="9"/>
  <c r="AL96" i="9"/>
  <c r="AL88" i="9"/>
  <c r="AL80" i="9"/>
  <c r="AL72" i="9"/>
  <c r="AL64" i="9"/>
  <c r="AL56" i="9"/>
  <c r="AL48" i="9"/>
  <c r="AL40" i="9"/>
  <c r="AL32" i="9"/>
  <c r="AL24" i="9"/>
  <c r="AL15" i="9"/>
  <c r="AN15" i="9" s="1"/>
  <c r="AL7" i="9"/>
  <c r="AM196" i="9"/>
  <c r="AM188" i="9"/>
  <c r="AM180" i="9"/>
  <c r="AM172" i="9"/>
  <c r="AM164" i="9"/>
  <c r="AM156" i="9"/>
  <c r="AM148" i="9"/>
  <c r="AM140" i="9"/>
  <c r="AM132" i="9"/>
  <c r="AM124" i="9"/>
  <c r="AM116" i="9"/>
  <c r="AM108" i="9"/>
  <c r="AM100" i="9"/>
  <c r="AM92" i="9"/>
  <c r="AM84" i="9"/>
  <c r="AM76" i="9"/>
  <c r="AM63" i="9"/>
  <c r="AM47" i="9"/>
  <c r="AM31" i="9"/>
  <c r="AM14" i="9"/>
  <c r="AN194" i="9"/>
  <c r="AN178" i="9"/>
  <c r="AN162" i="9"/>
  <c r="AN146" i="9"/>
  <c r="AN130" i="9"/>
  <c r="AN114" i="9"/>
  <c r="AN98" i="9"/>
  <c r="AN82" i="9"/>
  <c r="AN66" i="9"/>
  <c r="AN50" i="9"/>
  <c r="AN34" i="9"/>
  <c r="AO196" i="9"/>
  <c r="AO180" i="9"/>
  <c r="AO164" i="9"/>
  <c r="AO148" i="9"/>
  <c r="AO132" i="9"/>
  <c r="AO116" i="9"/>
  <c r="AO100" i="9"/>
  <c r="AO84" i="9"/>
  <c r="AO68" i="9"/>
  <c r="AO52" i="9"/>
  <c r="AO36" i="9"/>
  <c r="AO19" i="9"/>
  <c r="AP200" i="9"/>
  <c r="AP184" i="9"/>
  <c r="AP168" i="9"/>
  <c r="AP152" i="9"/>
  <c r="AP136" i="9"/>
  <c r="AP120" i="9"/>
  <c r="AP104" i="9"/>
  <c r="AP88" i="9"/>
  <c r="AP72" i="9"/>
  <c r="AP56" i="9"/>
  <c r="AP40" i="9"/>
  <c r="AP24" i="9"/>
  <c r="AP7" i="9"/>
  <c r="AQ187" i="9"/>
  <c r="AQ171" i="9"/>
  <c r="AQ155" i="9"/>
  <c r="AQ139" i="9"/>
  <c r="AQ123" i="9"/>
  <c r="AQ107" i="9"/>
  <c r="AQ91" i="9"/>
  <c r="AQ75" i="9"/>
  <c r="AQ59" i="9"/>
  <c r="AQ43" i="9"/>
  <c r="AQ27" i="9"/>
  <c r="AR189" i="9"/>
  <c r="AR173" i="9"/>
  <c r="AR157" i="9"/>
  <c r="AR141" i="9"/>
  <c r="AR125" i="9"/>
  <c r="AR109" i="9"/>
  <c r="AR93" i="9"/>
  <c r="AR77" i="9"/>
  <c r="AR61" i="9"/>
  <c r="AR45" i="9"/>
  <c r="AR29" i="9"/>
  <c r="AR12" i="9"/>
  <c r="AS193" i="9"/>
  <c r="AS177" i="9"/>
  <c r="AS161" i="9"/>
  <c r="AS145" i="9"/>
  <c r="AS129" i="9"/>
  <c r="AS113" i="9"/>
  <c r="AS97" i="9"/>
  <c r="AS81" i="9"/>
  <c r="AS65" i="9"/>
  <c r="AS49" i="9"/>
  <c r="AS33" i="9"/>
  <c r="AS16" i="9"/>
  <c r="AT16" i="9" s="1"/>
  <c r="AT196" i="9"/>
  <c r="AT180" i="9"/>
  <c r="AT164" i="9"/>
  <c r="AT148" i="9"/>
  <c r="AT132" i="9"/>
  <c r="AT116" i="9"/>
  <c r="AT100" i="9"/>
  <c r="AT84" i="9"/>
  <c r="AT68" i="9"/>
  <c r="AT52" i="9"/>
  <c r="AT36" i="9"/>
  <c r="AU198" i="9"/>
  <c r="AU182" i="9"/>
  <c r="AU166" i="9"/>
  <c r="AU150" i="9"/>
  <c r="AU134" i="9"/>
  <c r="AU118" i="9"/>
  <c r="AU102" i="9"/>
  <c r="AU86" i="9"/>
  <c r="AU70" i="9"/>
  <c r="AU54" i="9"/>
  <c r="AU38" i="9"/>
  <c r="AU21" i="9"/>
  <c r="AW21" i="9" s="1"/>
  <c r="AU5" i="9"/>
  <c r="AW5" i="9" s="1"/>
  <c r="AV186" i="9"/>
  <c r="AV170" i="9"/>
  <c r="AV154" i="9"/>
  <c r="AV138" i="9"/>
  <c r="AV122" i="9"/>
  <c r="AV106" i="9"/>
  <c r="AV90" i="9"/>
  <c r="AV74" i="9"/>
  <c r="AV58" i="9"/>
  <c r="AV42" i="9"/>
  <c r="AV26" i="9"/>
  <c r="AV9" i="9"/>
  <c r="AW189" i="9"/>
  <c r="AW173" i="9"/>
  <c r="AW157" i="9"/>
  <c r="AW141" i="9"/>
  <c r="AW125" i="9"/>
  <c r="AW109" i="9"/>
  <c r="AW93" i="9"/>
  <c r="AW77" i="9"/>
  <c r="AW61" i="9"/>
  <c r="AW45" i="9"/>
  <c r="AW29" i="9"/>
  <c r="AX191" i="9"/>
  <c r="AX175" i="9"/>
  <c r="AX159" i="9"/>
  <c r="AX143" i="9"/>
  <c r="AX127" i="9"/>
  <c r="AX111" i="9"/>
  <c r="AX95" i="9"/>
  <c r="AX79" i="9"/>
  <c r="AX63" i="9"/>
  <c r="AX47" i="9"/>
  <c r="AX31" i="9"/>
  <c r="AX14" i="9"/>
  <c r="AZ14" i="9" s="1"/>
  <c r="AY195" i="9"/>
  <c r="AY179" i="9"/>
  <c r="AY163" i="9"/>
  <c r="AY147" i="9"/>
  <c r="AY131" i="9"/>
  <c r="AY115" i="9"/>
  <c r="AY99" i="9"/>
  <c r="AY83" i="9"/>
  <c r="AY67" i="9"/>
  <c r="AY51" i="9"/>
  <c r="AY35" i="9"/>
  <c r="AY18" i="9"/>
  <c r="AZ198" i="9"/>
  <c r="AZ182" i="9"/>
  <c r="AZ166" i="9"/>
  <c r="AZ150" i="9"/>
  <c r="AZ134" i="9"/>
  <c r="AZ118" i="9"/>
  <c r="AZ102" i="9"/>
  <c r="AZ86" i="9"/>
  <c r="AZ70" i="9"/>
  <c r="AZ54" i="9"/>
  <c r="AZ38" i="9"/>
  <c r="BA200" i="9"/>
  <c r="BA184" i="9"/>
  <c r="BA168" i="9"/>
  <c r="BA152" i="9"/>
  <c r="BA136" i="9"/>
  <c r="BA120" i="9"/>
  <c r="BA104" i="9"/>
  <c r="BA88" i="9"/>
  <c r="BA72" i="9"/>
  <c r="BA56" i="9"/>
  <c r="BA40" i="9"/>
  <c r="BA24" i="9"/>
  <c r="BA7" i="9"/>
  <c r="BB188" i="9"/>
  <c r="BB172" i="9"/>
  <c r="BB156" i="9"/>
  <c r="BB140" i="9"/>
  <c r="BB124" i="9"/>
  <c r="BB108" i="9"/>
  <c r="BB92" i="9"/>
  <c r="BB76" i="9"/>
  <c r="BB60" i="9"/>
  <c r="BB44" i="9"/>
  <c r="BB28" i="9"/>
  <c r="BB11" i="9"/>
  <c r="BC191" i="9"/>
  <c r="BC175" i="9"/>
  <c r="BC159" i="9"/>
  <c r="BC143" i="9"/>
  <c r="BC127" i="9"/>
  <c r="BC111" i="9"/>
  <c r="BC95" i="9"/>
  <c r="BC79" i="9"/>
  <c r="BC63" i="9"/>
  <c r="BC47" i="9"/>
  <c r="BC31" i="9"/>
  <c r="BD193" i="9"/>
  <c r="BD177" i="9"/>
  <c r="BD161" i="9"/>
  <c r="BD145" i="9"/>
  <c r="BD129" i="9"/>
  <c r="BD113" i="9"/>
  <c r="BD97" i="9"/>
  <c r="BD81" i="9"/>
  <c r="BD65" i="9"/>
  <c r="BD49" i="9"/>
  <c r="BD33" i="9"/>
  <c r="BD16" i="9"/>
  <c r="BE197" i="9"/>
  <c r="BE181" i="9"/>
  <c r="BE165" i="9"/>
  <c r="BE149" i="9"/>
  <c r="BE133" i="9"/>
  <c r="BE117" i="9"/>
  <c r="BE101" i="9"/>
  <c r="BE85" i="9"/>
  <c r="BE69" i="9"/>
  <c r="BE53" i="9"/>
  <c r="BE37" i="9"/>
  <c r="BE20" i="9"/>
  <c r="BF20" i="9" s="1"/>
  <c r="BF200" i="9"/>
  <c r="BF184" i="9"/>
  <c r="BF168" i="9"/>
  <c r="BF152" i="9"/>
  <c r="BF136" i="9"/>
  <c r="BF120" i="9"/>
  <c r="BF104" i="9"/>
  <c r="BF88" i="9"/>
  <c r="BF72" i="9"/>
  <c r="BF56" i="9"/>
  <c r="BF40" i="9"/>
  <c r="BF24" i="9"/>
  <c r="BE198" i="10"/>
  <c r="BD198" i="10"/>
  <c r="BB198" i="10"/>
  <c r="BA198" i="10"/>
  <c r="AY198" i="10"/>
  <c r="AX198" i="10"/>
  <c r="AV198" i="10"/>
  <c r="AU198" i="10"/>
  <c r="BF198" i="10"/>
  <c r="BC198" i="10"/>
  <c r="AW198" i="10"/>
  <c r="AS198" i="10"/>
  <c r="AR198" i="10"/>
  <c r="AP198" i="10"/>
  <c r="AO198" i="10"/>
  <c r="AM198" i="10"/>
  <c r="AL198" i="10"/>
  <c r="AJ198" i="10"/>
  <c r="AI198" i="10"/>
  <c r="AG198" i="10"/>
  <c r="AF198" i="10"/>
  <c r="AD198" i="10"/>
  <c r="AC198" i="10"/>
  <c r="AA198" i="10"/>
  <c r="Z198" i="10"/>
  <c r="AQ198" i="10"/>
  <c r="AN198" i="10"/>
  <c r="AK198" i="10"/>
  <c r="AH198" i="10"/>
  <c r="AE198" i="10"/>
  <c r="AB198" i="10"/>
  <c r="AZ198" i="10"/>
  <c r="AT198" i="10"/>
  <c r="X198" i="10"/>
  <c r="W198" i="10"/>
  <c r="U198" i="10"/>
  <c r="T198" i="10"/>
  <c r="R198" i="10"/>
  <c r="Q198" i="10"/>
  <c r="O198" i="10"/>
  <c r="N198" i="10"/>
  <c r="L198" i="10"/>
  <c r="K198" i="10"/>
  <c r="I198" i="10"/>
  <c r="Y198" i="10"/>
  <c r="V198" i="10"/>
  <c r="S198" i="10"/>
  <c r="P198" i="10"/>
  <c r="M198" i="10"/>
  <c r="J198" i="10"/>
  <c r="H198" i="10"/>
  <c r="F198" i="10"/>
  <c r="E198" i="10"/>
  <c r="C198" i="10"/>
  <c r="B198" i="10"/>
  <c r="G198" i="10"/>
  <c r="BE194" i="10"/>
  <c r="BD194" i="10"/>
  <c r="BB194" i="10"/>
  <c r="BA194" i="10"/>
  <c r="AY194" i="10"/>
  <c r="AX194" i="10"/>
  <c r="AV194" i="10"/>
  <c r="AU194" i="10"/>
  <c r="BF194" i="10"/>
  <c r="BC194" i="10"/>
  <c r="AZ194" i="10"/>
  <c r="AT194" i="10"/>
  <c r="AS194" i="10"/>
  <c r="AR194" i="10"/>
  <c r="AP194" i="10"/>
  <c r="AO194" i="10"/>
  <c r="AM194" i="10"/>
  <c r="AL194" i="10"/>
  <c r="AJ194" i="10"/>
  <c r="AI194" i="10"/>
  <c r="AG194" i="10"/>
  <c r="AF194" i="10"/>
  <c r="AD194" i="10"/>
  <c r="AC194" i="10"/>
  <c r="AA194" i="10"/>
  <c r="Z194" i="10"/>
  <c r="AQ194" i="10"/>
  <c r="AN194" i="10"/>
  <c r="AK194" i="10"/>
  <c r="AH194" i="10"/>
  <c r="AE194" i="10"/>
  <c r="AB194" i="10"/>
  <c r="AW194" i="10"/>
  <c r="X194" i="10"/>
  <c r="W194" i="10"/>
  <c r="U194" i="10"/>
  <c r="T194" i="10"/>
  <c r="R194" i="10"/>
  <c r="Q194" i="10"/>
  <c r="O194" i="10"/>
  <c r="N194" i="10"/>
  <c r="L194" i="10"/>
  <c r="K194" i="10"/>
  <c r="I194" i="10"/>
  <c r="Y194" i="10"/>
  <c r="V194" i="10"/>
  <c r="S194" i="10"/>
  <c r="P194" i="10"/>
  <c r="M194" i="10"/>
  <c r="J194" i="10"/>
  <c r="H194" i="10"/>
  <c r="F194" i="10"/>
  <c r="E194" i="10"/>
  <c r="C194" i="10"/>
  <c r="B194" i="10"/>
  <c r="G194" i="10"/>
  <c r="BE190" i="10"/>
  <c r="BD190" i="10"/>
  <c r="BB190" i="10"/>
  <c r="BA190" i="10"/>
  <c r="AY190" i="10"/>
  <c r="AX190" i="10"/>
  <c r="AV190" i="10"/>
  <c r="AU190" i="10"/>
  <c r="BF190" i="10"/>
  <c r="BC190" i="10"/>
  <c r="AW190" i="10"/>
  <c r="AS190" i="10"/>
  <c r="AR190" i="10"/>
  <c r="AP190" i="10"/>
  <c r="AO190" i="10"/>
  <c r="AM190" i="10"/>
  <c r="AL190" i="10"/>
  <c r="AJ190" i="10"/>
  <c r="AI190" i="10"/>
  <c r="AG190" i="10"/>
  <c r="AF190" i="10"/>
  <c r="AD190" i="10"/>
  <c r="AC190" i="10"/>
  <c r="AA190" i="10"/>
  <c r="Z190" i="10"/>
  <c r="AQ190" i="10"/>
  <c r="AN190" i="10"/>
  <c r="AK190" i="10"/>
  <c r="AH190" i="10"/>
  <c r="AE190" i="10"/>
  <c r="AB190" i="10"/>
  <c r="AZ190" i="10"/>
  <c r="AT190" i="10"/>
  <c r="X190" i="10"/>
  <c r="W190" i="10"/>
  <c r="U190" i="10"/>
  <c r="T190" i="10"/>
  <c r="R190" i="10"/>
  <c r="Q190" i="10"/>
  <c r="O190" i="10"/>
  <c r="N190" i="10"/>
  <c r="L190" i="10"/>
  <c r="K190" i="10"/>
  <c r="I190" i="10"/>
  <c r="Y190" i="10"/>
  <c r="V190" i="10"/>
  <c r="S190" i="10"/>
  <c r="P190" i="10"/>
  <c r="M190" i="10"/>
  <c r="J190" i="10"/>
  <c r="H190" i="10"/>
  <c r="F190" i="10"/>
  <c r="E190" i="10"/>
  <c r="C190" i="10"/>
  <c r="B190" i="10"/>
  <c r="G190" i="10"/>
  <c r="BE186" i="10"/>
  <c r="BD186" i="10"/>
  <c r="BB186" i="10"/>
  <c r="BA186" i="10"/>
  <c r="AY186" i="10"/>
  <c r="AX186" i="10"/>
  <c r="AV186" i="10"/>
  <c r="AU186" i="10"/>
  <c r="BF186" i="10"/>
  <c r="BC186" i="10"/>
  <c r="AZ186" i="10"/>
  <c r="AT186" i="10"/>
  <c r="AS186" i="10"/>
  <c r="AR186" i="10"/>
  <c r="AP186" i="10"/>
  <c r="AO186" i="10"/>
  <c r="AM186" i="10"/>
  <c r="AL186" i="10"/>
  <c r="AJ186" i="10"/>
  <c r="AI186" i="10"/>
  <c r="AG186" i="10"/>
  <c r="AF186" i="10"/>
  <c r="AD186" i="10"/>
  <c r="AC186" i="10"/>
  <c r="AA186" i="10"/>
  <c r="Z186" i="10"/>
  <c r="AQ186" i="10"/>
  <c r="AN186" i="10"/>
  <c r="AK186" i="10"/>
  <c r="AH186" i="10"/>
  <c r="AE186" i="10"/>
  <c r="AB186" i="10"/>
  <c r="AW186" i="10"/>
  <c r="X186" i="10"/>
  <c r="W186" i="10"/>
  <c r="U186" i="10"/>
  <c r="T186" i="10"/>
  <c r="R186" i="10"/>
  <c r="Q186" i="10"/>
  <c r="O186" i="10"/>
  <c r="N186" i="10"/>
  <c r="L186" i="10"/>
  <c r="K186" i="10"/>
  <c r="I186" i="10"/>
  <c r="Y186" i="10"/>
  <c r="V186" i="10"/>
  <c r="S186" i="10"/>
  <c r="P186" i="10"/>
  <c r="M186" i="10"/>
  <c r="J186" i="10"/>
  <c r="H186" i="10"/>
  <c r="F186" i="10"/>
  <c r="E186" i="10"/>
  <c r="C186" i="10"/>
  <c r="B186" i="10"/>
  <c r="G186" i="10"/>
  <c r="BE182" i="10"/>
  <c r="BD182" i="10"/>
  <c r="BB182" i="10"/>
  <c r="BA182" i="10"/>
  <c r="AY182" i="10"/>
  <c r="AX182" i="10"/>
  <c r="AV182" i="10"/>
  <c r="AU182" i="10"/>
  <c r="BF182" i="10"/>
  <c r="BC182" i="10"/>
  <c r="AW182" i="10"/>
  <c r="AS182" i="10"/>
  <c r="AR182" i="10"/>
  <c r="AP182" i="10"/>
  <c r="AO182" i="10"/>
  <c r="AM182" i="10"/>
  <c r="AL182" i="10"/>
  <c r="AJ182" i="10"/>
  <c r="AI182" i="10"/>
  <c r="AG182" i="10"/>
  <c r="AF182" i="10"/>
  <c r="AD182" i="10"/>
  <c r="AC182" i="10"/>
  <c r="AA182" i="10"/>
  <c r="Z182" i="10"/>
  <c r="AQ182" i="10"/>
  <c r="AN182" i="10"/>
  <c r="AK182" i="10"/>
  <c r="AH182" i="10"/>
  <c r="AE182" i="10"/>
  <c r="AB182" i="10"/>
  <c r="AZ182" i="10"/>
  <c r="AT182" i="10"/>
  <c r="X182" i="10"/>
  <c r="W182" i="10"/>
  <c r="U182" i="10"/>
  <c r="T182" i="10"/>
  <c r="R182" i="10"/>
  <c r="Q182" i="10"/>
  <c r="O182" i="10"/>
  <c r="N182" i="10"/>
  <c r="L182" i="10"/>
  <c r="K182" i="10"/>
  <c r="I182" i="10"/>
  <c r="Y182" i="10"/>
  <c r="V182" i="10"/>
  <c r="S182" i="10"/>
  <c r="P182" i="10"/>
  <c r="M182" i="10"/>
  <c r="J182" i="10"/>
  <c r="H182" i="10"/>
  <c r="F182" i="10"/>
  <c r="E182" i="10"/>
  <c r="C182" i="10"/>
  <c r="B182" i="10"/>
  <c r="G182" i="10"/>
  <c r="BE178" i="10"/>
  <c r="BD178" i="10"/>
  <c r="BB178" i="10"/>
  <c r="BA178" i="10"/>
  <c r="AY178" i="10"/>
  <c r="AX178" i="10"/>
  <c r="AV178" i="10"/>
  <c r="AU178" i="10"/>
  <c r="BF178" i="10"/>
  <c r="BC178" i="10"/>
  <c r="AZ178" i="10"/>
  <c r="AT178" i="10"/>
  <c r="AS178" i="10"/>
  <c r="AR178" i="10"/>
  <c r="AP178" i="10"/>
  <c r="AO178" i="10"/>
  <c r="AM178" i="10"/>
  <c r="AL178" i="10"/>
  <c r="AJ178" i="10"/>
  <c r="AI178" i="10"/>
  <c r="AG178" i="10"/>
  <c r="AF178" i="10"/>
  <c r="AD178" i="10"/>
  <c r="AC178" i="10"/>
  <c r="AA178" i="10"/>
  <c r="Z178" i="10"/>
  <c r="AQ178" i="10"/>
  <c r="AN178" i="10"/>
  <c r="AK178" i="10"/>
  <c r="AH178" i="10"/>
  <c r="AE178" i="10"/>
  <c r="AB178" i="10"/>
  <c r="AW178" i="10"/>
  <c r="X178" i="10"/>
  <c r="W178" i="10"/>
  <c r="U178" i="10"/>
  <c r="T178" i="10"/>
  <c r="R178" i="10"/>
  <c r="Q178" i="10"/>
  <c r="O178" i="10"/>
  <c r="N178" i="10"/>
  <c r="L178" i="10"/>
  <c r="K178" i="10"/>
  <c r="I178" i="10"/>
  <c r="Y178" i="10"/>
  <c r="V178" i="10"/>
  <c r="S178" i="10"/>
  <c r="P178" i="10"/>
  <c r="M178" i="10"/>
  <c r="J178" i="10"/>
  <c r="H178" i="10"/>
  <c r="F178" i="10"/>
  <c r="E178" i="10"/>
  <c r="C178" i="10"/>
  <c r="B178" i="10"/>
  <c r="G178" i="10"/>
  <c r="BE174" i="10"/>
  <c r="BD174" i="10"/>
  <c r="BB174" i="10"/>
  <c r="BA174" i="10"/>
  <c r="AY174" i="10"/>
  <c r="AX174" i="10"/>
  <c r="AV174" i="10"/>
  <c r="AU174" i="10"/>
  <c r="BF174" i="10"/>
  <c r="BC174" i="10"/>
  <c r="AW174" i="10"/>
  <c r="AS174" i="10"/>
  <c r="AR174" i="10"/>
  <c r="AP174" i="10"/>
  <c r="AO174" i="10"/>
  <c r="AM174" i="10"/>
  <c r="AL174" i="10"/>
  <c r="AJ174" i="10"/>
  <c r="AI174" i="10"/>
  <c r="AG174" i="10"/>
  <c r="AF174" i="10"/>
  <c r="AD174" i="10"/>
  <c r="AC174" i="10"/>
  <c r="AA174" i="10"/>
  <c r="Z174" i="10"/>
  <c r="AQ174" i="10"/>
  <c r="AN174" i="10"/>
  <c r="AK174" i="10"/>
  <c r="AH174" i="10"/>
  <c r="AE174" i="10"/>
  <c r="AB174" i="10"/>
  <c r="AZ174" i="10"/>
  <c r="AT174" i="10"/>
  <c r="X174" i="10"/>
  <c r="W174" i="10"/>
  <c r="U174" i="10"/>
  <c r="T174" i="10"/>
  <c r="R174" i="10"/>
  <c r="Q174" i="10"/>
  <c r="O174" i="10"/>
  <c r="N174" i="10"/>
  <c r="L174" i="10"/>
  <c r="K174" i="10"/>
  <c r="I174" i="10"/>
  <c r="Y174" i="10"/>
  <c r="V174" i="10"/>
  <c r="S174" i="10"/>
  <c r="P174" i="10"/>
  <c r="M174" i="10"/>
  <c r="J174" i="10"/>
  <c r="H174" i="10"/>
  <c r="F174" i="10"/>
  <c r="E174" i="10"/>
  <c r="C174" i="10"/>
  <c r="B174" i="10"/>
  <c r="G174" i="10"/>
  <c r="BE170" i="10"/>
  <c r="BD170" i="10"/>
  <c r="BB170" i="10"/>
  <c r="BA170" i="10"/>
  <c r="AY170" i="10"/>
  <c r="AX170" i="10"/>
  <c r="AV170" i="10"/>
  <c r="AU170" i="10"/>
  <c r="BF170" i="10"/>
  <c r="BC170" i="10"/>
  <c r="AZ170" i="10"/>
  <c r="AT170" i="10"/>
  <c r="AS170" i="10"/>
  <c r="AR170" i="10"/>
  <c r="AP170" i="10"/>
  <c r="AO170" i="10"/>
  <c r="AM170" i="10"/>
  <c r="AL170" i="10"/>
  <c r="AJ170" i="10"/>
  <c r="AI170" i="10"/>
  <c r="AG170" i="10"/>
  <c r="AF170" i="10"/>
  <c r="AD170" i="10"/>
  <c r="AC170" i="10"/>
  <c r="AA170" i="10"/>
  <c r="Z170" i="10"/>
  <c r="AQ170" i="10"/>
  <c r="AN170" i="10"/>
  <c r="AK170" i="10"/>
  <c r="AH170" i="10"/>
  <c r="AE170" i="10"/>
  <c r="AB170" i="10"/>
  <c r="AW170" i="10"/>
  <c r="X170" i="10"/>
  <c r="W170" i="10"/>
  <c r="U170" i="10"/>
  <c r="T170" i="10"/>
  <c r="R170" i="10"/>
  <c r="Q170" i="10"/>
  <c r="O170" i="10"/>
  <c r="N170" i="10"/>
  <c r="L170" i="10"/>
  <c r="K170" i="10"/>
  <c r="I170" i="10"/>
  <c r="Y170" i="10"/>
  <c r="V170" i="10"/>
  <c r="S170" i="10"/>
  <c r="P170" i="10"/>
  <c r="M170" i="10"/>
  <c r="J170" i="10"/>
  <c r="H170" i="10"/>
  <c r="F170" i="10"/>
  <c r="E170" i="10"/>
  <c r="C170" i="10"/>
  <c r="B170" i="10"/>
  <c r="G170" i="10"/>
  <c r="BE166" i="10"/>
  <c r="BD166" i="10"/>
  <c r="BB166" i="10"/>
  <c r="BA166" i="10"/>
  <c r="AY166" i="10"/>
  <c r="AX166" i="10"/>
  <c r="AV166" i="10"/>
  <c r="AU166" i="10"/>
  <c r="BF166" i="10"/>
  <c r="BC166" i="10"/>
  <c r="AW166" i="10"/>
  <c r="AS166" i="10"/>
  <c r="AR166" i="10"/>
  <c r="AP166" i="10"/>
  <c r="AO166" i="10"/>
  <c r="AM166" i="10"/>
  <c r="AL166" i="10"/>
  <c r="AJ166" i="10"/>
  <c r="AI166" i="10"/>
  <c r="AG166" i="10"/>
  <c r="AF166" i="10"/>
  <c r="AD166" i="10"/>
  <c r="AC166" i="10"/>
  <c r="AA166" i="10"/>
  <c r="Z166" i="10"/>
  <c r="AQ166" i="10"/>
  <c r="AN166" i="10"/>
  <c r="AK166" i="10"/>
  <c r="AH166" i="10"/>
  <c r="AE166" i="10"/>
  <c r="AB166" i="10"/>
  <c r="AZ166" i="10"/>
  <c r="AT166" i="10"/>
  <c r="X166" i="10"/>
  <c r="W166" i="10"/>
  <c r="U166" i="10"/>
  <c r="T166" i="10"/>
  <c r="R166" i="10"/>
  <c r="Q166" i="10"/>
  <c r="O166" i="10"/>
  <c r="N166" i="10"/>
  <c r="L166" i="10"/>
  <c r="K166" i="10"/>
  <c r="I166" i="10"/>
  <c r="Y166" i="10"/>
  <c r="V166" i="10"/>
  <c r="S166" i="10"/>
  <c r="P166" i="10"/>
  <c r="M166" i="10"/>
  <c r="J166" i="10"/>
  <c r="H166" i="10"/>
  <c r="F166" i="10"/>
  <c r="E166" i="10"/>
  <c r="C166" i="10"/>
  <c r="B166" i="10"/>
  <c r="G166" i="10"/>
  <c r="BE162" i="10"/>
  <c r="BD162" i="10"/>
  <c r="BB162" i="10"/>
  <c r="BA162" i="10"/>
  <c r="AY162" i="10"/>
  <c r="AX162" i="10"/>
  <c r="AV162" i="10"/>
  <c r="AU162" i="10"/>
  <c r="BF162" i="10"/>
  <c r="BC162" i="10"/>
  <c r="AZ162" i="10"/>
  <c r="AT162" i="10"/>
  <c r="AS162" i="10"/>
  <c r="AR162" i="10"/>
  <c r="AP162" i="10"/>
  <c r="AO162" i="10"/>
  <c r="AM162" i="10"/>
  <c r="AL162" i="10"/>
  <c r="AJ162" i="10"/>
  <c r="AI162" i="10"/>
  <c r="AG162" i="10"/>
  <c r="AF162" i="10"/>
  <c r="AD162" i="10"/>
  <c r="AC162" i="10"/>
  <c r="AA162" i="10"/>
  <c r="Z162" i="10"/>
  <c r="AQ162" i="10"/>
  <c r="AN162" i="10"/>
  <c r="AK162" i="10"/>
  <c r="AH162" i="10"/>
  <c r="AE162" i="10"/>
  <c r="AB162" i="10"/>
  <c r="AW162" i="10"/>
  <c r="X162" i="10"/>
  <c r="W162" i="10"/>
  <c r="U162" i="10"/>
  <c r="T162" i="10"/>
  <c r="R162" i="10"/>
  <c r="Q162" i="10"/>
  <c r="O162" i="10"/>
  <c r="N162" i="10"/>
  <c r="L162" i="10"/>
  <c r="K162" i="10"/>
  <c r="I162" i="10"/>
  <c r="Y162" i="10"/>
  <c r="V162" i="10"/>
  <c r="S162" i="10"/>
  <c r="P162" i="10"/>
  <c r="M162" i="10"/>
  <c r="J162" i="10"/>
  <c r="H162" i="10"/>
  <c r="F162" i="10"/>
  <c r="E162" i="10"/>
  <c r="C162" i="10"/>
  <c r="B162" i="10"/>
  <c r="G162" i="10"/>
  <c r="BE158" i="10"/>
  <c r="BD158" i="10"/>
  <c r="BB158" i="10"/>
  <c r="BA158" i="10"/>
  <c r="AY158" i="10"/>
  <c r="AX158" i="10"/>
  <c r="AV158" i="10"/>
  <c r="AU158" i="10"/>
  <c r="BF158" i="10"/>
  <c r="BC158" i="10"/>
  <c r="AW158" i="10"/>
  <c r="AS158" i="10"/>
  <c r="AR158" i="10"/>
  <c r="AP158" i="10"/>
  <c r="AO158" i="10"/>
  <c r="AM158" i="10"/>
  <c r="AL158" i="10"/>
  <c r="AJ158" i="10"/>
  <c r="AI158" i="10"/>
  <c r="AG158" i="10"/>
  <c r="AF158" i="10"/>
  <c r="AD158" i="10"/>
  <c r="AC158" i="10"/>
  <c r="AA158" i="10"/>
  <c r="Z158" i="10"/>
  <c r="AQ158" i="10"/>
  <c r="AN158" i="10"/>
  <c r="AK158" i="10"/>
  <c r="AH158" i="10"/>
  <c r="AE158" i="10"/>
  <c r="AB158" i="10"/>
  <c r="AZ158" i="10"/>
  <c r="AT158" i="10"/>
  <c r="X158" i="10"/>
  <c r="W158" i="10"/>
  <c r="U158" i="10"/>
  <c r="T158" i="10"/>
  <c r="R158" i="10"/>
  <c r="Q158" i="10"/>
  <c r="O158" i="10"/>
  <c r="N158" i="10"/>
  <c r="L158" i="10"/>
  <c r="K158" i="10"/>
  <c r="I158" i="10"/>
  <c r="Y158" i="10"/>
  <c r="V158" i="10"/>
  <c r="S158" i="10"/>
  <c r="P158" i="10"/>
  <c r="M158" i="10"/>
  <c r="J158" i="10"/>
  <c r="H158" i="10"/>
  <c r="F158" i="10"/>
  <c r="E158" i="10"/>
  <c r="C158" i="10"/>
  <c r="B158" i="10"/>
  <c r="G158" i="10"/>
  <c r="BE154" i="10"/>
  <c r="BD154" i="10"/>
  <c r="BB154" i="10"/>
  <c r="BA154" i="10"/>
  <c r="AY154" i="10"/>
  <c r="AX154" i="10"/>
  <c r="AV154" i="10"/>
  <c r="AU154" i="10"/>
  <c r="BF154" i="10"/>
  <c r="BC154" i="10"/>
  <c r="AZ154" i="10"/>
  <c r="AT154" i="10"/>
  <c r="AS154" i="10"/>
  <c r="AR154" i="10"/>
  <c r="AP154" i="10"/>
  <c r="AO154" i="10"/>
  <c r="AM154" i="10"/>
  <c r="AL154" i="10"/>
  <c r="AJ154" i="10"/>
  <c r="AI154" i="10"/>
  <c r="AG154" i="10"/>
  <c r="AF154" i="10"/>
  <c r="AD154" i="10"/>
  <c r="AC154" i="10"/>
  <c r="AA154" i="10"/>
  <c r="Z154" i="10"/>
  <c r="AQ154" i="10"/>
  <c r="AN154" i="10"/>
  <c r="AK154" i="10"/>
  <c r="AH154" i="10"/>
  <c r="AE154" i="10"/>
  <c r="AB154" i="10"/>
  <c r="AW154" i="10"/>
  <c r="X154" i="10"/>
  <c r="W154" i="10"/>
  <c r="U154" i="10"/>
  <c r="T154" i="10"/>
  <c r="R154" i="10"/>
  <c r="Q154" i="10"/>
  <c r="O154" i="10"/>
  <c r="N154" i="10"/>
  <c r="L154" i="10"/>
  <c r="K154" i="10"/>
  <c r="I154" i="10"/>
  <c r="Y154" i="10"/>
  <c r="V154" i="10"/>
  <c r="S154" i="10"/>
  <c r="P154" i="10"/>
  <c r="M154" i="10"/>
  <c r="J154" i="10"/>
  <c r="H154" i="10"/>
  <c r="F154" i="10"/>
  <c r="E154" i="10"/>
  <c r="C154" i="10"/>
  <c r="B154" i="10"/>
  <c r="G154" i="10"/>
  <c r="BE150" i="10"/>
  <c r="BD150" i="10"/>
  <c r="BB150" i="10"/>
  <c r="BA150" i="10"/>
  <c r="AY150" i="10"/>
  <c r="AX150" i="10"/>
  <c r="AV150" i="10"/>
  <c r="AU150" i="10"/>
  <c r="BF150" i="10"/>
  <c r="BC150" i="10"/>
  <c r="AW150" i="10"/>
  <c r="AS150" i="10"/>
  <c r="AR150" i="10"/>
  <c r="AP150" i="10"/>
  <c r="AO150" i="10"/>
  <c r="AM150" i="10"/>
  <c r="AL150" i="10"/>
  <c r="AJ150" i="10"/>
  <c r="AI150" i="10"/>
  <c r="AG150" i="10"/>
  <c r="AF150" i="10"/>
  <c r="AD150" i="10"/>
  <c r="AC150" i="10"/>
  <c r="AA150" i="10"/>
  <c r="Z150" i="10"/>
  <c r="AQ150" i="10"/>
  <c r="AN150" i="10"/>
  <c r="AK150" i="10"/>
  <c r="AH150" i="10"/>
  <c r="AE150" i="10"/>
  <c r="AB150" i="10"/>
  <c r="AZ150" i="10"/>
  <c r="AT150" i="10"/>
  <c r="X150" i="10"/>
  <c r="W150" i="10"/>
  <c r="U150" i="10"/>
  <c r="T150" i="10"/>
  <c r="R150" i="10"/>
  <c r="Q150" i="10"/>
  <c r="O150" i="10"/>
  <c r="N150" i="10"/>
  <c r="L150" i="10"/>
  <c r="K150" i="10"/>
  <c r="I150" i="10"/>
  <c r="Y150" i="10"/>
  <c r="V150" i="10"/>
  <c r="S150" i="10"/>
  <c r="P150" i="10"/>
  <c r="M150" i="10"/>
  <c r="J150" i="10"/>
  <c r="H150" i="10"/>
  <c r="F150" i="10"/>
  <c r="E150" i="10"/>
  <c r="C150" i="10"/>
  <c r="B150" i="10"/>
  <c r="G150" i="10"/>
  <c r="BE146" i="10"/>
  <c r="BD146" i="10"/>
  <c r="BB146" i="10"/>
  <c r="BA146" i="10"/>
  <c r="AY146" i="10"/>
  <c r="AX146" i="10"/>
  <c r="AV146" i="10"/>
  <c r="AU146" i="10"/>
  <c r="BF146" i="10"/>
  <c r="BC146" i="10"/>
  <c r="AZ146" i="10"/>
  <c r="AT146" i="10"/>
  <c r="AS146" i="10"/>
  <c r="AR146" i="10"/>
  <c r="AP146" i="10"/>
  <c r="AO146" i="10"/>
  <c r="AM146" i="10"/>
  <c r="AL146" i="10"/>
  <c r="AJ146" i="10"/>
  <c r="AI146" i="10"/>
  <c r="AG146" i="10"/>
  <c r="AF146" i="10"/>
  <c r="AD146" i="10"/>
  <c r="AC146" i="10"/>
  <c r="AA146" i="10"/>
  <c r="Z146" i="10"/>
  <c r="AQ146" i="10"/>
  <c r="AN146" i="10"/>
  <c r="AK146" i="10"/>
  <c r="AH146" i="10"/>
  <c r="AE146" i="10"/>
  <c r="AB146" i="10"/>
  <c r="AW146" i="10"/>
  <c r="X146" i="10"/>
  <c r="W146" i="10"/>
  <c r="U146" i="10"/>
  <c r="T146" i="10"/>
  <c r="R146" i="10"/>
  <c r="Q146" i="10"/>
  <c r="O146" i="10"/>
  <c r="N146" i="10"/>
  <c r="L146" i="10"/>
  <c r="K146" i="10"/>
  <c r="I146" i="10"/>
  <c r="Y146" i="10"/>
  <c r="V146" i="10"/>
  <c r="S146" i="10"/>
  <c r="P146" i="10"/>
  <c r="M146" i="10"/>
  <c r="J146" i="10"/>
  <c r="H146" i="10"/>
  <c r="F146" i="10"/>
  <c r="E146" i="10"/>
  <c r="C146" i="10"/>
  <c r="B146" i="10"/>
  <c r="G146" i="10"/>
  <c r="BE142" i="10"/>
  <c r="BD142" i="10"/>
  <c r="BB142" i="10"/>
  <c r="BA142" i="10"/>
  <c r="AY142" i="10"/>
  <c r="AX142" i="10"/>
  <c r="AV142" i="10"/>
  <c r="AU142" i="10"/>
  <c r="BF142" i="10"/>
  <c r="BC142" i="10"/>
  <c r="AW142" i="10"/>
  <c r="AS142" i="10"/>
  <c r="AR142" i="10"/>
  <c r="AP142" i="10"/>
  <c r="AO142" i="10"/>
  <c r="AM142" i="10"/>
  <c r="AL142" i="10"/>
  <c r="AJ142" i="10"/>
  <c r="AI142" i="10"/>
  <c r="AG142" i="10"/>
  <c r="AF142" i="10"/>
  <c r="AD142" i="10"/>
  <c r="AC142" i="10"/>
  <c r="AA142" i="10"/>
  <c r="Z142" i="10"/>
  <c r="AQ142" i="10"/>
  <c r="AN142" i="10"/>
  <c r="AK142" i="10"/>
  <c r="AH142" i="10"/>
  <c r="AE142" i="10"/>
  <c r="AB142" i="10"/>
  <c r="AZ142" i="10"/>
  <c r="AT142" i="10"/>
  <c r="X142" i="10"/>
  <c r="W142" i="10"/>
  <c r="U142" i="10"/>
  <c r="T142" i="10"/>
  <c r="R142" i="10"/>
  <c r="Q142" i="10"/>
  <c r="O142" i="10"/>
  <c r="N142" i="10"/>
  <c r="L142" i="10"/>
  <c r="K142" i="10"/>
  <c r="I142" i="10"/>
  <c r="Y142" i="10"/>
  <c r="V142" i="10"/>
  <c r="S142" i="10"/>
  <c r="P142" i="10"/>
  <c r="M142" i="10"/>
  <c r="J142" i="10"/>
  <c r="H142" i="10"/>
  <c r="F142" i="10"/>
  <c r="E142" i="10"/>
  <c r="C142" i="10"/>
  <c r="B142" i="10"/>
  <c r="G142" i="10"/>
  <c r="BE138" i="10"/>
  <c r="BD138" i="10"/>
  <c r="BB138" i="10"/>
  <c r="BA138" i="10"/>
  <c r="AY138" i="10"/>
  <c r="AX138" i="10"/>
  <c r="AV138" i="10"/>
  <c r="AU138" i="10"/>
  <c r="BF138" i="10"/>
  <c r="BC138" i="10"/>
  <c r="AZ138" i="10"/>
  <c r="AT138" i="10"/>
  <c r="AS138" i="10"/>
  <c r="AR138" i="10"/>
  <c r="AP138" i="10"/>
  <c r="AO138" i="10"/>
  <c r="AM138" i="10"/>
  <c r="AL138" i="10"/>
  <c r="AJ138" i="10"/>
  <c r="AI138" i="10"/>
  <c r="AG138" i="10"/>
  <c r="AF138" i="10"/>
  <c r="AD138" i="10"/>
  <c r="AC138" i="10"/>
  <c r="AA138" i="10"/>
  <c r="Z138" i="10"/>
  <c r="AQ138" i="10"/>
  <c r="AN138" i="10"/>
  <c r="AK138" i="10"/>
  <c r="AH138" i="10"/>
  <c r="AE138" i="10"/>
  <c r="AB138" i="10"/>
  <c r="AW138" i="10"/>
  <c r="X138" i="10"/>
  <c r="W138" i="10"/>
  <c r="U138" i="10"/>
  <c r="T138" i="10"/>
  <c r="R138" i="10"/>
  <c r="Q138" i="10"/>
  <c r="O138" i="10"/>
  <c r="N138" i="10"/>
  <c r="L138" i="10"/>
  <c r="K138" i="10"/>
  <c r="I138" i="10"/>
  <c r="Y138" i="10"/>
  <c r="V138" i="10"/>
  <c r="S138" i="10"/>
  <c r="P138" i="10"/>
  <c r="M138" i="10"/>
  <c r="J138" i="10"/>
  <c r="H138" i="10"/>
  <c r="F138" i="10"/>
  <c r="E138" i="10"/>
  <c r="C138" i="10"/>
  <c r="B138" i="10"/>
  <c r="G138" i="10"/>
  <c r="BE134" i="10"/>
  <c r="BD134" i="10"/>
  <c r="BB134" i="10"/>
  <c r="BA134" i="10"/>
  <c r="AY134" i="10"/>
  <c r="AX134" i="10"/>
  <c r="AV134" i="10"/>
  <c r="AU134" i="10"/>
  <c r="BF134" i="10"/>
  <c r="BC134" i="10"/>
  <c r="AW134" i="10"/>
  <c r="AS134" i="10"/>
  <c r="AR134" i="10"/>
  <c r="AP134" i="10"/>
  <c r="AO134" i="10"/>
  <c r="AM134" i="10"/>
  <c r="AL134" i="10"/>
  <c r="AJ134" i="10"/>
  <c r="AI134" i="10"/>
  <c r="AG134" i="10"/>
  <c r="AF134" i="10"/>
  <c r="AD134" i="10"/>
  <c r="AC134" i="10"/>
  <c r="AA134" i="10"/>
  <c r="Z134" i="10"/>
  <c r="AQ134" i="10"/>
  <c r="AN134" i="10"/>
  <c r="AK134" i="10"/>
  <c r="AH134" i="10"/>
  <c r="AE134" i="10"/>
  <c r="AB134" i="10"/>
  <c r="AZ134" i="10"/>
  <c r="AT134" i="10"/>
  <c r="X134" i="10"/>
  <c r="W134" i="10"/>
  <c r="U134" i="10"/>
  <c r="T134" i="10"/>
  <c r="R134" i="10"/>
  <c r="Q134" i="10"/>
  <c r="O134" i="10"/>
  <c r="N134" i="10"/>
  <c r="L134" i="10"/>
  <c r="K134" i="10"/>
  <c r="I134" i="10"/>
  <c r="Y134" i="10"/>
  <c r="V134" i="10"/>
  <c r="S134" i="10"/>
  <c r="P134" i="10"/>
  <c r="M134" i="10"/>
  <c r="J134" i="10"/>
  <c r="H134" i="10"/>
  <c r="F134" i="10"/>
  <c r="E134" i="10"/>
  <c r="C134" i="10"/>
  <c r="B134" i="10"/>
  <c r="G134" i="10"/>
  <c r="BE130" i="10"/>
  <c r="BD130" i="10"/>
  <c r="BB130" i="10"/>
  <c r="BA130" i="10"/>
  <c r="AY130" i="10"/>
  <c r="AX130" i="10"/>
  <c r="AV130" i="10"/>
  <c r="AU130" i="10"/>
  <c r="BF130" i="10"/>
  <c r="BC130" i="10"/>
  <c r="AZ130" i="10"/>
  <c r="AT130" i="10"/>
  <c r="AS130" i="10"/>
  <c r="AR130" i="10"/>
  <c r="AP130" i="10"/>
  <c r="AO130" i="10"/>
  <c r="AM130" i="10"/>
  <c r="AL130" i="10"/>
  <c r="AJ130" i="10"/>
  <c r="AI130" i="10"/>
  <c r="AG130" i="10"/>
  <c r="AF130" i="10"/>
  <c r="AD130" i="10"/>
  <c r="AC130" i="10"/>
  <c r="AA130" i="10"/>
  <c r="Z130" i="10"/>
  <c r="AQ130" i="10"/>
  <c r="AN130" i="10"/>
  <c r="AK130" i="10"/>
  <c r="AH130" i="10"/>
  <c r="AE130" i="10"/>
  <c r="AB130" i="10"/>
  <c r="Y130" i="10"/>
  <c r="AW130" i="10"/>
  <c r="X130" i="10"/>
  <c r="W130" i="10"/>
  <c r="U130" i="10"/>
  <c r="T130" i="10"/>
  <c r="R130" i="10"/>
  <c r="Q130" i="10"/>
  <c r="O130" i="10"/>
  <c r="N130" i="10"/>
  <c r="L130" i="10"/>
  <c r="K130" i="10"/>
  <c r="I130" i="10"/>
  <c r="V130" i="10"/>
  <c r="S130" i="10"/>
  <c r="P130" i="10"/>
  <c r="M130" i="10"/>
  <c r="J130" i="10"/>
  <c r="H130" i="10"/>
  <c r="F130" i="10"/>
  <c r="E130" i="10"/>
  <c r="C130" i="10"/>
  <c r="B130" i="10"/>
  <c r="G130" i="10"/>
  <c r="BE126" i="10"/>
  <c r="BD126" i="10"/>
  <c r="BB126" i="10"/>
  <c r="BA126" i="10"/>
  <c r="AY126" i="10"/>
  <c r="AX126" i="10"/>
  <c r="AV126" i="10"/>
  <c r="AU126" i="10"/>
  <c r="BF126" i="10"/>
  <c r="BC126" i="10"/>
  <c r="AW126" i="10"/>
  <c r="AS126" i="10"/>
  <c r="AR126" i="10"/>
  <c r="AP126" i="10"/>
  <c r="AO126" i="10"/>
  <c r="AM126" i="10"/>
  <c r="AL126" i="10"/>
  <c r="AJ126" i="10"/>
  <c r="AI126" i="10"/>
  <c r="AG126" i="10"/>
  <c r="AF126" i="10"/>
  <c r="AD126" i="10"/>
  <c r="AC126" i="10"/>
  <c r="AA126" i="10"/>
  <c r="Z126" i="10"/>
  <c r="AQ126" i="10"/>
  <c r="AN126" i="10"/>
  <c r="AK126" i="10"/>
  <c r="AH126" i="10"/>
  <c r="AE126" i="10"/>
  <c r="AB126" i="10"/>
  <c r="Y126" i="10"/>
  <c r="AZ126" i="10"/>
  <c r="AT126" i="10"/>
  <c r="X126" i="10"/>
  <c r="W126" i="10"/>
  <c r="U126" i="10"/>
  <c r="T126" i="10"/>
  <c r="R126" i="10"/>
  <c r="Q126" i="10"/>
  <c r="O126" i="10"/>
  <c r="N126" i="10"/>
  <c r="L126" i="10"/>
  <c r="K126" i="10"/>
  <c r="I126" i="10"/>
  <c r="V126" i="10"/>
  <c r="S126" i="10"/>
  <c r="P126" i="10"/>
  <c r="M126" i="10"/>
  <c r="J126" i="10"/>
  <c r="H126" i="10"/>
  <c r="F126" i="10"/>
  <c r="E126" i="10"/>
  <c r="C126" i="10"/>
  <c r="B126" i="10"/>
  <c r="G126" i="10"/>
  <c r="BE122" i="10"/>
  <c r="BD122" i="10"/>
  <c r="BB122" i="10"/>
  <c r="BA122" i="10"/>
  <c r="AY122" i="10"/>
  <c r="AX122" i="10"/>
  <c r="AV122" i="10"/>
  <c r="AU122" i="10"/>
  <c r="BF122" i="10"/>
  <c r="BC122" i="10"/>
  <c r="AZ122" i="10"/>
  <c r="AT122" i="10"/>
  <c r="AS122" i="10"/>
  <c r="AR122" i="10"/>
  <c r="AP122" i="10"/>
  <c r="AO122" i="10"/>
  <c r="AM122" i="10"/>
  <c r="AL122" i="10"/>
  <c r="AJ122" i="10"/>
  <c r="AI122" i="10"/>
  <c r="AG122" i="10"/>
  <c r="AF122" i="10"/>
  <c r="AD122" i="10"/>
  <c r="AC122" i="10"/>
  <c r="AA122" i="10"/>
  <c r="Z122" i="10"/>
  <c r="AQ122" i="10"/>
  <c r="AN122" i="10"/>
  <c r="AK122" i="10"/>
  <c r="AH122" i="10"/>
  <c r="AE122" i="10"/>
  <c r="AB122" i="10"/>
  <c r="Y122" i="10"/>
  <c r="AW122" i="10"/>
  <c r="X122" i="10"/>
  <c r="W122" i="10"/>
  <c r="U122" i="10"/>
  <c r="T122" i="10"/>
  <c r="R122" i="10"/>
  <c r="Q122" i="10"/>
  <c r="O122" i="10"/>
  <c r="N122" i="10"/>
  <c r="L122" i="10"/>
  <c r="K122" i="10"/>
  <c r="I122" i="10"/>
  <c r="V122" i="10"/>
  <c r="S122" i="10"/>
  <c r="P122" i="10"/>
  <c r="M122" i="10"/>
  <c r="J122" i="10"/>
  <c r="H122" i="10"/>
  <c r="F122" i="10"/>
  <c r="E122" i="10"/>
  <c r="C122" i="10"/>
  <c r="B122" i="10"/>
  <c r="G122" i="10"/>
  <c r="BE118" i="10"/>
  <c r="BD118" i="10"/>
  <c r="BB118" i="10"/>
  <c r="BA118" i="10"/>
  <c r="AY118" i="10"/>
  <c r="AX118" i="10"/>
  <c r="AV118" i="10"/>
  <c r="AU118" i="10"/>
  <c r="BF118" i="10"/>
  <c r="BC118" i="10"/>
  <c r="AW118" i="10"/>
  <c r="AS118" i="10"/>
  <c r="AR118" i="10"/>
  <c r="AP118" i="10"/>
  <c r="AO118" i="10"/>
  <c r="AM118" i="10"/>
  <c r="AL118" i="10"/>
  <c r="AJ118" i="10"/>
  <c r="AI118" i="10"/>
  <c r="AG118" i="10"/>
  <c r="AF118" i="10"/>
  <c r="AD118" i="10"/>
  <c r="AC118" i="10"/>
  <c r="AA118" i="10"/>
  <c r="Z118" i="10"/>
  <c r="AQ118" i="10"/>
  <c r="AN118" i="10"/>
  <c r="AK118" i="10"/>
  <c r="AH118" i="10"/>
  <c r="AE118" i="10"/>
  <c r="AB118" i="10"/>
  <c r="Y118" i="10"/>
  <c r="AZ118" i="10"/>
  <c r="AT118" i="10"/>
  <c r="X118" i="10"/>
  <c r="W118" i="10"/>
  <c r="U118" i="10"/>
  <c r="T118" i="10"/>
  <c r="R118" i="10"/>
  <c r="Q118" i="10"/>
  <c r="O118" i="10"/>
  <c r="N118" i="10"/>
  <c r="L118" i="10"/>
  <c r="K118" i="10"/>
  <c r="I118" i="10"/>
  <c r="V118" i="10"/>
  <c r="S118" i="10"/>
  <c r="P118" i="10"/>
  <c r="M118" i="10"/>
  <c r="J118" i="10"/>
  <c r="H118" i="10"/>
  <c r="F118" i="10"/>
  <c r="E118" i="10"/>
  <c r="C118" i="10"/>
  <c r="B118" i="10"/>
  <c r="G118" i="10"/>
  <c r="BE114" i="10"/>
  <c r="BD114" i="10"/>
  <c r="BB114" i="10"/>
  <c r="BA114" i="10"/>
  <c r="AY114" i="10"/>
  <c r="AX114" i="10"/>
  <c r="AV114" i="10"/>
  <c r="AU114" i="10"/>
  <c r="BF114" i="10"/>
  <c r="BC114" i="10"/>
  <c r="AZ114" i="10"/>
  <c r="AT114" i="10"/>
  <c r="AS114" i="10"/>
  <c r="AR114" i="10"/>
  <c r="AP114" i="10"/>
  <c r="AO114" i="10"/>
  <c r="AM114" i="10"/>
  <c r="AL114" i="10"/>
  <c r="AJ114" i="10"/>
  <c r="AI114" i="10"/>
  <c r="AG114" i="10"/>
  <c r="AF114" i="10"/>
  <c r="AD114" i="10"/>
  <c r="AC114" i="10"/>
  <c r="AA114" i="10"/>
  <c r="Z114" i="10"/>
  <c r="AQ114" i="10"/>
  <c r="AN114" i="10"/>
  <c r="AK114" i="10"/>
  <c r="AH114" i="10"/>
  <c r="AE114" i="10"/>
  <c r="AB114" i="10"/>
  <c r="Y114" i="10"/>
  <c r="AW114" i="10"/>
  <c r="X114" i="10"/>
  <c r="W114" i="10"/>
  <c r="U114" i="10"/>
  <c r="T114" i="10"/>
  <c r="R114" i="10"/>
  <c r="Q114" i="10"/>
  <c r="O114" i="10"/>
  <c r="N114" i="10"/>
  <c r="L114" i="10"/>
  <c r="K114" i="10"/>
  <c r="I114" i="10"/>
  <c r="V114" i="10"/>
  <c r="S114" i="10"/>
  <c r="P114" i="10"/>
  <c r="M114" i="10"/>
  <c r="J114" i="10"/>
  <c r="H114" i="10"/>
  <c r="F114" i="10"/>
  <c r="E114" i="10"/>
  <c r="C114" i="10"/>
  <c r="B114" i="10"/>
  <c r="G114" i="10"/>
  <c r="BE110" i="10"/>
  <c r="BD110" i="10"/>
  <c r="BB110" i="10"/>
  <c r="BA110" i="10"/>
  <c r="AY110" i="10"/>
  <c r="AX110" i="10"/>
  <c r="AV110" i="10"/>
  <c r="AU110" i="10"/>
  <c r="BF110" i="10"/>
  <c r="BC110" i="10"/>
  <c r="AW110" i="10"/>
  <c r="AS110" i="10"/>
  <c r="AR110" i="10"/>
  <c r="AP110" i="10"/>
  <c r="AO110" i="10"/>
  <c r="AM110" i="10"/>
  <c r="AL110" i="10"/>
  <c r="AJ110" i="10"/>
  <c r="AI110" i="10"/>
  <c r="AG110" i="10"/>
  <c r="AF110" i="10"/>
  <c r="AD110" i="10"/>
  <c r="AC110" i="10"/>
  <c r="AA110" i="10"/>
  <c r="Z110" i="10"/>
  <c r="AQ110" i="10"/>
  <c r="AN110" i="10"/>
  <c r="AK110" i="10"/>
  <c r="AH110" i="10"/>
  <c r="AE110" i="10"/>
  <c r="AB110" i="10"/>
  <c r="Y110" i="10"/>
  <c r="AZ110" i="10"/>
  <c r="AT110" i="10"/>
  <c r="X110" i="10"/>
  <c r="W110" i="10"/>
  <c r="U110" i="10"/>
  <c r="T110" i="10"/>
  <c r="R110" i="10"/>
  <c r="Q110" i="10"/>
  <c r="O110" i="10"/>
  <c r="N110" i="10"/>
  <c r="L110" i="10"/>
  <c r="K110" i="10"/>
  <c r="I110" i="10"/>
  <c r="V110" i="10"/>
  <c r="S110" i="10"/>
  <c r="P110" i="10"/>
  <c r="M110" i="10"/>
  <c r="J110" i="10"/>
  <c r="H110" i="10"/>
  <c r="F110" i="10"/>
  <c r="E110" i="10"/>
  <c r="C110" i="10"/>
  <c r="B110" i="10"/>
  <c r="G110" i="10"/>
  <c r="BE106" i="10"/>
  <c r="BD106" i="10"/>
  <c r="BB106" i="10"/>
  <c r="BA106" i="10"/>
  <c r="AY106" i="10"/>
  <c r="AX106" i="10"/>
  <c r="AV106" i="10"/>
  <c r="AU106" i="10"/>
  <c r="BF106" i="10"/>
  <c r="BC106" i="10"/>
  <c r="AZ106" i="10"/>
  <c r="AT106" i="10"/>
  <c r="AS106" i="10"/>
  <c r="AR106" i="10"/>
  <c r="AP106" i="10"/>
  <c r="AO106" i="10"/>
  <c r="AM106" i="10"/>
  <c r="AL106" i="10"/>
  <c r="AJ106" i="10"/>
  <c r="AI106" i="10"/>
  <c r="AG106" i="10"/>
  <c r="AF106" i="10"/>
  <c r="AD106" i="10"/>
  <c r="AC106" i="10"/>
  <c r="AA106" i="10"/>
  <c r="Z106" i="10"/>
  <c r="AQ106" i="10"/>
  <c r="AN106" i="10"/>
  <c r="AK106" i="10"/>
  <c r="AH106" i="10"/>
  <c r="AE106" i="10"/>
  <c r="AB106" i="10"/>
  <c r="Y106" i="10"/>
  <c r="AW106" i="10"/>
  <c r="X106" i="10"/>
  <c r="W106" i="10"/>
  <c r="U106" i="10"/>
  <c r="T106" i="10"/>
  <c r="R106" i="10"/>
  <c r="Q106" i="10"/>
  <c r="O106" i="10"/>
  <c r="N106" i="10"/>
  <c r="L106" i="10"/>
  <c r="K106" i="10"/>
  <c r="I106" i="10"/>
  <c r="V106" i="10"/>
  <c r="S106" i="10"/>
  <c r="P106" i="10"/>
  <c r="M106" i="10"/>
  <c r="J106" i="10"/>
  <c r="H106" i="10"/>
  <c r="F106" i="10"/>
  <c r="E106" i="10"/>
  <c r="C106" i="10"/>
  <c r="B106" i="10"/>
  <c r="G106" i="10"/>
  <c r="BE102" i="10"/>
  <c r="BD102" i="10"/>
  <c r="BB102" i="10"/>
  <c r="BA102" i="10"/>
  <c r="AY102" i="10"/>
  <c r="AX102" i="10"/>
  <c r="AV102" i="10"/>
  <c r="AU102" i="10"/>
  <c r="BF102" i="10"/>
  <c r="BC102" i="10"/>
  <c r="AW102" i="10"/>
  <c r="AS102" i="10"/>
  <c r="AR102" i="10"/>
  <c r="AP102" i="10"/>
  <c r="AO102" i="10"/>
  <c r="AM102" i="10"/>
  <c r="AL102" i="10"/>
  <c r="AJ102" i="10"/>
  <c r="AI102" i="10"/>
  <c r="AG102" i="10"/>
  <c r="AF102" i="10"/>
  <c r="AD102" i="10"/>
  <c r="AC102" i="10"/>
  <c r="AA102" i="10"/>
  <c r="Z102" i="10"/>
  <c r="AQ102" i="10"/>
  <c r="AN102" i="10"/>
  <c r="AK102" i="10"/>
  <c r="AH102" i="10"/>
  <c r="AE102" i="10"/>
  <c r="AB102" i="10"/>
  <c r="Y102" i="10"/>
  <c r="AZ102" i="10"/>
  <c r="AT102" i="10"/>
  <c r="X102" i="10"/>
  <c r="W102" i="10"/>
  <c r="U102" i="10"/>
  <c r="T102" i="10"/>
  <c r="R102" i="10"/>
  <c r="Q102" i="10"/>
  <c r="O102" i="10"/>
  <c r="N102" i="10"/>
  <c r="L102" i="10"/>
  <c r="K102" i="10"/>
  <c r="I102" i="10"/>
  <c r="V102" i="10"/>
  <c r="S102" i="10"/>
  <c r="P102" i="10"/>
  <c r="M102" i="10"/>
  <c r="J102" i="10"/>
  <c r="H102" i="10"/>
  <c r="F102" i="10"/>
  <c r="E102" i="10"/>
  <c r="C102" i="10"/>
  <c r="B102" i="10"/>
  <c r="G102" i="10"/>
  <c r="BE98" i="10"/>
  <c r="BD98" i="10"/>
  <c r="BB98" i="10"/>
  <c r="BA98" i="10"/>
  <c r="AY98" i="10"/>
  <c r="AX98" i="10"/>
  <c r="AV98" i="10"/>
  <c r="AU98" i="10"/>
  <c r="BF98" i="10"/>
  <c r="BC98" i="10"/>
  <c r="AZ98" i="10"/>
  <c r="AT98" i="10"/>
  <c r="AS98" i="10"/>
  <c r="AR98" i="10"/>
  <c r="AP98" i="10"/>
  <c r="AO98" i="10"/>
  <c r="AM98" i="10"/>
  <c r="AL98" i="10"/>
  <c r="AJ98" i="10"/>
  <c r="AI98" i="10"/>
  <c r="AG98" i="10"/>
  <c r="AF98" i="10"/>
  <c r="AD98" i="10"/>
  <c r="AC98" i="10"/>
  <c r="AA98" i="10"/>
  <c r="Z98" i="10"/>
  <c r="AQ98" i="10"/>
  <c r="AN98" i="10"/>
  <c r="AK98" i="10"/>
  <c r="AH98" i="10"/>
  <c r="AE98" i="10"/>
  <c r="AB98" i="10"/>
  <c r="Y98" i="10"/>
  <c r="AW98" i="10"/>
  <c r="X98" i="10"/>
  <c r="W98" i="10"/>
  <c r="U98" i="10"/>
  <c r="T98" i="10"/>
  <c r="R98" i="10"/>
  <c r="Q98" i="10"/>
  <c r="O98" i="10"/>
  <c r="N98" i="10"/>
  <c r="L98" i="10"/>
  <c r="K98" i="10"/>
  <c r="I98" i="10"/>
  <c r="V98" i="10"/>
  <c r="S98" i="10"/>
  <c r="P98" i="10"/>
  <c r="M98" i="10"/>
  <c r="J98" i="10"/>
  <c r="H98" i="10"/>
  <c r="F98" i="10"/>
  <c r="E98" i="10"/>
  <c r="C98" i="10"/>
  <c r="B98" i="10"/>
  <c r="G98" i="10"/>
  <c r="BE94" i="10"/>
  <c r="BD94" i="10"/>
  <c r="BB94" i="10"/>
  <c r="BA94" i="10"/>
  <c r="AY94" i="10"/>
  <c r="AX94" i="10"/>
  <c r="AV94" i="10"/>
  <c r="AU94" i="10"/>
  <c r="BF94" i="10"/>
  <c r="BC94" i="10"/>
  <c r="AW94" i="10"/>
  <c r="AS94" i="10"/>
  <c r="AR94" i="10"/>
  <c r="AP94" i="10"/>
  <c r="AO94" i="10"/>
  <c r="AM94" i="10"/>
  <c r="AL94" i="10"/>
  <c r="AJ94" i="10"/>
  <c r="AI94" i="10"/>
  <c r="AG94" i="10"/>
  <c r="AF94" i="10"/>
  <c r="AD94" i="10"/>
  <c r="AC94" i="10"/>
  <c r="AA94" i="10"/>
  <c r="Z94" i="10"/>
  <c r="AQ94" i="10"/>
  <c r="AN94" i="10"/>
  <c r="AK94" i="10"/>
  <c r="AH94" i="10"/>
  <c r="AE94" i="10"/>
  <c r="AB94" i="10"/>
  <c r="Y94" i="10"/>
  <c r="AZ94" i="10"/>
  <c r="AT94" i="10"/>
  <c r="X94" i="10"/>
  <c r="W94" i="10"/>
  <c r="U94" i="10"/>
  <c r="T94" i="10"/>
  <c r="R94" i="10"/>
  <c r="Q94" i="10"/>
  <c r="O94" i="10"/>
  <c r="N94" i="10"/>
  <c r="L94" i="10"/>
  <c r="K94" i="10"/>
  <c r="I94" i="10"/>
  <c r="V94" i="10"/>
  <c r="S94" i="10"/>
  <c r="P94" i="10"/>
  <c r="M94" i="10"/>
  <c r="J94" i="10"/>
  <c r="H94" i="10"/>
  <c r="F94" i="10"/>
  <c r="E94" i="10"/>
  <c r="C94" i="10"/>
  <c r="B94" i="10"/>
  <c r="G94" i="10"/>
  <c r="BE90" i="10"/>
  <c r="BD90" i="10"/>
  <c r="BB90" i="10"/>
  <c r="BA90" i="10"/>
  <c r="AY90" i="10"/>
  <c r="AX90" i="10"/>
  <c r="AV90" i="10"/>
  <c r="AU90" i="10"/>
  <c r="BF90" i="10"/>
  <c r="BC90" i="10"/>
  <c r="AZ90" i="10"/>
  <c r="AT90" i="10"/>
  <c r="AS90" i="10"/>
  <c r="AR90" i="10"/>
  <c r="AP90" i="10"/>
  <c r="AO90" i="10"/>
  <c r="AM90" i="10"/>
  <c r="AL90" i="10"/>
  <c r="AJ90" i="10"/>
  <c r="AI90" i="10"/>
  <c r="AG90" i="10"/>
  <c r="AF90" i="10"/>
  <c r="AD90" i="10"/>
  <c r="AC90" i="10"/>
  <c r="AA90" i="10"/>
  <c r="Z90" i="10"/>
  <c r="AQ90" i="10"/>
  <c r="AN90" i="10"/>
  <c r="AK90" i="10"/>
  <c r="AH90" i="10"/>
  <c r="AE90" i="10"/>
  <c r="AB90" i="10"/>
  <c r="Y90" i="10"/>
  <c r="AW90" i="10"/>
  <c r="X90" i="10"/>
  <c r="W90" i="10"/>
  <c r="U90" i="10"/>
  <c r="T90" i="10"/>
  <c r="R90" i="10"/>
  <c r="Q90" i="10"/>
  <c r="O90" i="10"/>
  <c r="N90" i="10"/>
  <c r="L90" i="10"/>
  <c r="K90" i="10"/>
  <c r="I90" i="10"/>
  <c r="V90" i="10"/>
  <c r="S90" i="10"/>
  <c r="P90" i="10"/>
  <c r="M90" i="10"/>
  <c r="J90" i="10"/>
  <c r="H90" i="10"/>
  <c r="F90" i="10"/>
  <c r="E90" i="10"/>
  <c r="C90" i="10"/>
  <c r="B90" i="10"/>
  <c r="G90" i="10"/>
  <c r="BE86" i="10"/>
  <c r="BD86" i="10"/>
  <c r="BB86" i="10"/>
  <c r="BA86" i="10"/>
  <c r="AY86" i="10"/>
  <c r="AX86" i="10"/>
  <c r="AV86" i="10"/>
  <c r="AU86" i="10"/>
  <c r="BF86" i="10"/>
  <c r="BC86" i="10"/>
  <c r="AW86" i="10"/>
  <c r="AS86" i="10"/>
  <c r="AR86" i="10"/>
  <c r="AP86" i="10"/>
  <c r="AO86" i="10"/>
  <c r="AM86" i="10"/>
  <c r="AL86" i="10"/>
  <c r="AJ86" i="10"/>
  <c r="AI86" i="10"/>
  <c r="AG86" i="10"/>
  <c r="AF86" i="10"/>
  <c r="AD86" i="10"/>
  <c r="AC86" i="10"/>
  <c r="AA86" i="10"/>
  <c r="Z86" i="10"/>
  <c r="AQ86" i="10"/>
  <c r="AN86" i="10"/>
  <c r="AK86" i="10"/>
  <c r="AH86" i="10"/>
  <c r="AE86" i="10"/>
  <c r="AB86" i="10"/>
  <c r="Y86" i="10"/>
  <c r="AZ86" i="10"/>
  <c r="AT86" i="10"/>
  <c r="X86" i="10"/>
  <c r="W86" i="10"/>
  <c r="U86" i="10"/>
  <c r="T86" i="10"/>
  <c r="R86" i="10"/>
  <c r="Q86" i="10"/>
  <c r="O86" i="10"/>
  <c r="N86" i="10"/>
  <c r="L86" i="10"/>
  <c r="K86" i="10"/>
  <c r="I86" i="10"/>
  <c r="V86" i="10"/>
  <c r="S86" i="10"/>
  <c r="P86" i="10"/>
  <c r="M86" i="10"/>
  <c r="J86" i="10"/>
  <c r="H86" i="10"/>
  <c r="F86" i="10"/>
  <c r="E86" i="10"/>
  <c r="C86" i="10"/>
  <c r="B86" i="10"/>
  <c r="G86" i="10"/>
  <c r="BE82" i="10"/>
  <c r="BD82" i="10"/>
  <c r="BB82" i="10"/>
  <c r="BA82" i="10"/>
  <c r="AY82" i="10"/>
  <c r="AX82" i="10"/>
  <c r="AV82" i="10"/>
  <c r="AU82" i="10"/>
  <c r="BF82" i="10"/>
  <c r="BC82" i="10"/>
  <c r="AZ82" i="10"/>
  <c r="AT82" i="10"/>
  <c r="AS82" i="10"/>
  <c r="AR82" i="10"/>
  <c r="AP82" i="10"/>
  <c r="AO82" i="10"/>
  <c r="AM82" i="10"/>
  <c r="AL82" i="10"/>
  <c r="AJ82" i="10"/>
  <c r="AI82" i="10"/>
  <c r="AG82" i="10"/>
  <c r="AF82" i="10"/>
  <c r="AD82" i="10"/>
  <c r="AC82" i="10"/>
  <c r="AA82" i="10"/>
  <c r="Z82" i="10"/>
  <c r="AQ82" i="10"/>
  <c r="AN82" i="10"/>
  <c r="AK82" i="10"/>
  <c r="AH82" i="10"/>
  <c r="AE82" i="10"/>
  <c r="AB82" i="10"/>
  <c r="Y82" i="10"/>
  <c r="AW82" i="10"/>
  <c r="X82" i="10"/>
  <c r="W82" i="10"/>
  <c r="U82" i="10"/>
  <c r="T82" i="10"/>
  <c r="R82" i="10"/>
  <c r="Q82" i="10"/>
  <c r="O82" i="10"/>
  <c r="N82" i="10"/>
  <c r="L82" i="10"/>
  <c r="K82" i="10"/>
  <c r="I82" i="10"/>
  <c r="H82" i="10"/>
  <c r="V82" i="10"/>
  <c r="S82" i="10"/>
  <c r="P82" i="10"/>
  <c r="M82" i="10"/>
  <c r="J82" i="10"/>
  <c r="F82" i="10"/>
  <c r="E82" i="10"/>
  <c r="C82" i="10"/>
  <c r="B82" i="10"/>
  <c r="G82" i="10"/>
  <c r="BE78" i="10"/>
  <c r="BD78" i="10"/>
  <c r="BB78" i="10"/>
  <c r="BA78" i="10"/>
  <c r="AY78" i="10"/>
  <c r="AX78" i="10"/>
  <c r="AV78" i="10"/>
  <c r="AU78" i="10"/>
  <c r="BF78" i="10"/>
  <c r="BC78" i="10"/>
  <c r="AW78" i="10"/>
  <c r="AS78" i="10"/>
  <c r="AR78" i="10"/>
  <c r="AP78" i="10"/>
  <c r="AO78" i="10"/>
  <c r="AM78" i="10"/>
  <c r="AL78" i="10"/>
  <c r="AJ78" i="10"/>
  <c r="AI78" i="10"/>
  <c r="AG78" i="10"/>
  <c r="AF78" i="10"/>
  <c r="AD78" i="10"/>
  <c r="AC78" i="10"/>
  <c r="AA78" i="10"/>
  <c r="Z78" i="10"/>
  <c r="AQ78" i="10"/>
  <c r="AN78" i="10"/>
  <c r="AK78" i="10"/>
  <c r="AH78" i="10"/>
  <c r="AE78" i="10"/>
  <c r="AB78" i="10"/>
  <c r="Y78" i="10"/>
  <c r="AZ78" i="10"/>
  <c r="AT78" i="10"/>
  <c r="X78" i="10"/>
  <c r="W78" i="10"/>
  <c r="U78" i="10"/>
  <c r="T78" i="10"/>
  <c r="R78" i="10"/>
  <c r="Q78" i="10"/>
  <c r="O78" i="10"/>
  <c r="N78" i="10"/>
  <c r="L78" i="10"/>
  <c r="K78" i="10"/>
  <c r="I78" i="10"/>
  <c r="H78" i="10"/>
  <c r="V78" i="10"/>
  <c r="S78" i="10"/>
  <c r="P78" i="10"/>
  <c r="M78" i="10"/>
  <c r="J78" i="10"/>
  <c r="F78" i="10"/>
  <c r="E78" i="10"/>
  <c r="C78" i="10"/>
  <c r="B78" i="10"/>
  <c r="G78" i="10"/>
  <c r="BE74" i="10"/>
  <c r="BD74" i="10"/>
  <c r="BB74" i="10"/>
  <c r="BA74" i="10"/>
  <c r="AY74" i="10"/>
  <c r="AX74" i="10"/>
  <c r="AV74" i="10"/>
  <c r="AU74" i="10"/>
  <c r="BF74" i="10"/>
  <c r="BC74" i="10"/>
  <c r="AZ74" i="10"/>
  <c r="AT74" i="10"/>
  <c r="AS74" i="10"/>
  <c r="AR74" i="10"/>
  <c r="AP74" i="10"/>
  <c r="AO74" i="10"/>
  <c r="AM74" i="10"/>
  <c r="AL74" i="10"/>
  <c r="AJ74" i="10"/>
  <c r="AI74" i="10"/>
  <c r="AG74" i="10"/>
  <c r="AF74" i="10"/>
  <c r="AD74" i="10"/>
  <c r="AC74" i="10"/>
  <c r="AA74" i="10"/>
  <c r="Z74" i="10"/>
  <c r="AQ74" i="10"/>
  <c r="AN74" i="10"/>
  <c r="AK74" i="10"/>
  <c r="AH74" i="10"/>
  <c r="AE74" i="10"/>
  <c r="AB74" i="10"/>
  <c r="Y74" i="10"/>
  <c r="AW74" i="10"/>
  <c r="X74" i="10"/>
  <c r="W74" i="10"/>
  <c r="U74" i="10"/>
  <c r="T74" i="10"/>
  <c r="R74" i="10"/>
  <c r="Q74" i="10"/>
  <c r="O74" i="10"/>
  <c r="N74" i="10"/>
  <c r="L74" i="10"/>
  <c r="K74" i="10"/>
  <c r="I74" i="10"/>
  <c r="H74" i="10"/>
  <c r="V74" i="10"/>
  <c r="S74" i="10"/>
  <c r="P74" i="10"/>
  <c r="M74" i="10"/>
  <c r="J74" i="10"/>
  <c r="F74" i="10"/>
  <c r="E74" i="10"/>
  <c r="C74" i="10"/>
  <c r="B74" i="10"/>
  <c r="G74" i="10"/>
  <c r="BE70" i="10"/>
  <c r="BD70" i="10"/>
  <c r="BB70" i="10"/>
  <c r="BA70" i="10"/>
  <c r="AY70" i="10"/>
  <c r="AX70" i="10"/>
  <c r="AV70" i="10"/>
  <c r="AU70" i="10"/>
  <c r="BF70" i="10"/>
  <c r="BC70" i="10"/>
  <c r="AW70" i="10"/>
  <c r="AS70" i="10"/>
  <c r="AR70" i="10"/>
  <c r="AP70" i="10"/>
  <c r="AO70" i="10"/>
  <c r="AM70" i="10"/>
  <c r="AL70" i="10"/>
  <c r="AJ70" i="10"/>
  <c r="AI70" i="10"/>
  <c r="AG70" i="10"/>
  <c r="AF70" i="10"/>
  <c r="AD70" i="10"/>
  <c r="AC70" i="10"/>
  <c r="AA70" i="10"/>
  <c r="Z70" i="10"/>
  <c r="AQ70" i="10"/>
  <c r="AN70" i="10"/>
  <c r="AK70" i="10"/>
  <c r="AH70" i="10"/>
  <c r="AE70" i="10"/>
  <c r="AB70" i="10"/>
  <c r="Y70" i="10"/>
  <c r="AZ70" i="10"/>
  <c r="AT70" i="10"/>
  <c r="X70" i="10"/>
  <c r="W70" i="10"/>
  <c r="U70" i="10"/>
  <c r="T70" i="10"/>
  <c r="R70" i="10"/>
  <c r="Q70" i="10"/>
  <c r="O70" i="10"/>
  <c r="N70" i="10"/>
  <c r="L70" i="10"/>
  <c r="K70" i="10"/>
  <c r="I70" i="10"/>
  <c r="H70" i="10"/>
  <c r="V70" i="10"/>
  <c r="S70" i="10"/>
  <c r="P70" i="10"/>
  <c r="M70" i="10"/>
  <c r="J70" i="10"/>
  <c r="F70" i="10"/>
  <c r="E70" i="10"/>
  <c r="C70" i="10"/>
  <c r="B70" i="10"/>
  <c r="G70" i="10"/>
  <c r="BE66" i="10"/>
  <c r="BD66" i="10"/>
  <c r="BB66" i="10"/>
  <c r="BA66" i="10"/>
  <c r="AY66" i="10"/>
  <c r="AX66" i="10"/>
  <c r="AV66" i="10"/>
  <c r="AU66" i="10"/>
  <c r="BF66" i="10"/>
  <c r="BC66" i="10"/>
  <c r="AZ66" i="10"/>
  <c r="AT66" i="10"/>
  <c r="AS66" i="10"/>
  <c r="AR66" i="10"/>
  <c r="AP66" i="10"/>
  <c r="AO66" i="10"/>
  <c r="AM66" i="10"/>
  <c r="AL66" i="10"/>
  <c r="AJ66" i="10"/>
  <c r="AI66" i="10"/>
  <c r="AG66" i="10"/>
  <c r="AF66" i="10"/>
  <c r="AD66" i="10"/>
  <c r="AC66" i="10"/>
  <c r="AA66" i="10"/>
  <c r="Z66" i="10"/>
  <c r="AQ66" i="10"/>
  <c r="AN66" i="10"/>
  <c r="AK66" i="10"/>
  <c r="AH66" i="10"/>
  <c r="AE66" i="10"/>
  <c r="AB66" i="10"/>
  <c r="Y66" i="10"/>
  <c r="AW66" i="10"/>
  <c r="X66" i="10"/>
  <c r="W66" i="10"/>
  <c r="U66" i="10"/>
  <c r="T66" i="10"/>
  <c r="R66" i="10"/>
  <c r="Q66" i="10"/>
  <c r="O66" i="10"/>
  <c r="N66" i="10"/>
  <c r="L66" i="10"/>
  <c r="K66" i="10"/>
  <c r="I66" i="10"/>
  <c r="H66" i="10"/>
  <c r="V66" i="10"/>
  <c r="S66" i="10"/>
  <c r="P66" i="10"/>
  <c r="M66" i="10"/>
  <c r="J66" i="10"/>
  <c r="F66" i="10"/>
  <c r="E66" i="10"/>
  <c r="C66" i="10"/>
  <c r="B66" i="10"/>
  <c r="G66" i="10"/>
  <c r="BE62" i="10"/>
  <c r="BD62" i="10"/>
  <c r="BB62" i="10"/>
  <c r="BA62" i="10"/>
  <c r="AY62" i="10"/>
  <c r="AX62" i="10"/>
  <c r="AV62" i="10"/>
  <c r="AU62" i="10"/>
  <c r="BF62" i="10"/>
  <c r="BC62" i="10"/>
  <c r="AW62" i="10"/>
  <c r="AS62" i="10"/>
  <c r="AR62" i="10"/>
  <c r="AP62" i="10"/>
  <c r="AO62" i="10"/>
  <c r="AM62" i="10"/>
  <c r="AL62" i="10"/>
  <c r="AJ62" i="10"/>
  <c r="AI62" i="10"/>
  <c r="AG62" i="10"/>
  <c r="AF62" i="10"/>
  <c r="AD62" i="10"/>
  <c r="AC62" i="10"/>
  <c r="AA62" i="10"/>
  <c r="Z62" i="10"/>
  <c r="AQ62" i="10"/>
  <c r="AN62" i="10"/>
  <c r="AK62" i="10"/>
  <c r="AH62" i="10"/>
  <c r="AE62" i="10"/>
  <c r="AB62" i="10"/>
  <c r="Y62" i="10"/>
  <c r="AZ62" i="10"/>
  <c r="AT62" i="10"/>
  <c r="X62" i="10"/>
  <c r="W62" i="10"/>
  <c r="U62" i="10"/>
  <c r="T62" i="10"/>
  <c r="R62" i="10"/>
  <c r="Q62" i="10"/>
  <c r="O62" i="10"/>
  <c r="N62" i="10"/>
  <c r="L62" i="10"/>
  <c r="K62" i="10"/>
  <c r="I62" i="10"/>
  <c r="H62" i="10"/>
  <c r="V62" i="10"/>
  <c r="S62" i="10"/>
  <c r="P62" i="10"/>
  <c r="M62" i="10"/>
  <c r="J62" i="10"/>
  <c r="F62" i="10"/>
  <c r="E62" i="10"/>
  <c r="C62" i="10"/>
  <c r="B62" i="10"/>
  <c r="G62" i="10"/>
  <c r="BE58" i="10"/>
  <c r="BD58" i="10"/>
  <c r="BB58" i="10"/>
  <c r="BA58" i="10"/>
  <c r="AY58" i="10"/>
  <c r="AX58" i="10"/>
  <c r="AV58" i="10"/>
  <c r="AU58" i="10"/>
  <c r="BF58" i="10"/>
  <c r="BC58" i="10"/>
  <c r="AZ58" i="10"/>
  <c r="AT58" i="10"/>
  <c r="AS58" i="10"/>
  <c r="AR58" i="10"/>
  <c r="AP58" i="10"/>
  <c r="AO58" i="10"/>
  <c r="AM58" i="10"/>
  <c r="AL58" i="10"/>
  <c r="AJ58" i="10"/>
  <c r="AI58" i="10"/>
  <c r="AG58" i="10"/>
  <c r="AF58" i="10"/>
  <c r="AD58" i="10"/>
  <c r="AC58" i="10"/>
  <c r="AA58" i="10"/>
  <c r="Z58" i="10"/>
  <c r="AQ58" i="10"/>
  <c r="AN58" i="10"/>
  <c r="AK58" i="10"/>
  <c r="AH58" i="10"/>
  <c r="AE58" i="10"/>
  <c r="AB58" i="10"/>
  <c r="Y58" i="10"/>
  <c r="AW58" i="10"/>
  <c r="X58" i="10"/>
  <c r="W58" i="10"/>
  <c r="U58" i="10"/>
  <c r="T58" i="10"/>
  <c r="R58" i="10"/>
  <c r="Q58" i="10"/>
  <c r="O58" i="10"/>
  <c r="N58" i="10"/>
  <c r="L58" i="10"/>
  <c r="K58" i="10"/>
  <c r="I58" i="10"/>
  <c r="H58" i="10"/>
  <c r="V58" i="10"/>
  <c r="S58" i="10"/>
  <c r="P58" i="10"/>
  <c r="M58" i="10"/>
  <c r="J58" i="10"/>
  <c r="F58" i="10"/>
  <c r="E58" i="10"/>
  <c r="C58" i="10"/>
  <c r="B58" i="10"/>
  <c r="G58" i="10"/>
  <c r="BE54" i="10"/>
  <c r="BD54" i="10"/>
  <c r="BB54" i="10"/>
  <c r="BA54" i="10"/>
  <c r="AY54" i="10"/>
  <c r="AX54" i="10"/>
  <c r="AV54" i="10"/>
  <c r="AU54" i="10"/>
  <c r="BF54" i="10"/>
  <c r="BC54" i="10"/>
  <c r="AZ54" i="10"/>
  <c r="AW54" i="10"/>
  <c r="AS54" i="10"/>
  <c r="AR54" i="10"/>
  <c r="AP54" i="10"/>
  <c r="AO54" i="10"/>
  <c r="AM54" i="10"/>
  <c r="AL54" i="10"/>
  <c r="AJ54" i="10"/>
  <c r="AI54" i="10"/>
  <c r="AG54" i="10"/>
  <c r="AF54" i="10"/>
  <c r="AD54" i="10"/>
  <c r="AC54" i="10"/>
  <c r="AA54" i="10"/>
  <c r="Z54" i="10"/>
  <c r="AQ54" i="10"/>
  <c r="AN54" i="10"/>
  <c r="AK54" i="10"/>
  <c r="AH54" i="10"/>
  <c r="AE54" i="10"/>
  <c r="AB54" i="10"/>
  <c r="Y54" i="10"/>
  <c r="AT54" i="10"/>
  <c r="X54" i="10"/>
  <c r="W54" i="10"/>
  <c r="U54" i="10"/>
  <c r="T54" i="10"/>
  <c r="R54" i="10"/>
  <c r="Q54" i="10"/>
  <c r="O54" i="10"/>
  <c r="N54" i="10"/>
  <c r="L54" i="10"/>
  <c r="K54" i="10"/>
  <c r="I54" i="10"/>
  <c r="H54" i="10"/>
  <c r="V54" i="10"/>
  <c r="S54" i="10"/>
  <c r="P54" i="10"/>
  <c r="M54" i="10"/>
  <c r="J54" i="10"/>
  <c r="F54" i="10"/>
  <c r="E54" i="10"/>
  <c r="C54" i="10"/>
  <c r="B54" i="10"/>
  <c r="G54" i="10"/>
  <c r="BE50" i="10"/>
  <c r="BD50" i="10"/>
  <c r="BB50" i="10"/>
  <c r="BA50" i="10"/>
  <c r="AY50" i="10"/>
  <c r="AX50" i="10"/>
  <c r="AV50" i="10"/>
  <c r="AU50" i="10"/>
  <c r="BF50" i="10"/>
  <c r="BC50" i="10"/>
  <c r="AZ50" i="10"/>
  <c r="AT50" i="10"/>
  <c r="AS50" i="10"/>
  <c r="AR50" i="10"/>
  <c r="AP50" i="10"/>
  <c r="AO50" i="10"/>
  <c r="AM50" i="10"/>
  <c r="AL50" i="10"/>
  <c r="AJ50" i="10"/>
  <c r="AI50" i="10"/>
  <c r="AG50" i="10"/>
  <c r="AF50" i="10"/>
  <c r="AD50" i="10"/>
  <c r="AC50" i="10"/>
  <c r="AA50" i="10"/>
  <c r="Z50" i="10"/>
  <c r="AQ50" i="10"/>
  <c r="AN50" i="10"/>
  <c r="AK50" i="10"/>
  <c r="AH50" i="10"/>
  <c r="AE50" i="10"/>
  <c r="AB50" i="10"/>
  <c r="Y50" i="10"/>
  <c r="AW50" i="10"/>
  <c r="X50" i="10"/>
  <c r="W50" i="10"/>
  <c r="U50" i="10"/>
  <c r="T50" i="10"/>
  <c r="R50" i="10"/>
  <c r="Q50" i="10"/>
  <c r="O50" i="10"/>
  <c r="N50" i="10"/>
  <c r="L50" i="10"/>
  <c r="K50" i="10"/>
  <c r="I50" i="10"/>
  <c r="H50" i="10"/>
  <c r="V50" i="10"/>
  <c r="S50" i="10"/>
  <c r="P50" i="10"/>
  <c r="M50" i="10"/>
  <c r="J50" i="10"/>
  <c r="F50" i="10"/>
  <c r="E50" i="10"/>
  <c r="C50" i="10"/>
  <c r="B50" i="10"/>
  <c r="G50" i="10"/>
  <c r="BE46" i="10"/>
  <c r="BD46" i="10"/>
  <c r="BB46" i="10"/>
  <c r="BA46" i="10"/>
  <c r="AY46" i="10"/>
  <c r="AX46" i="10"/>
  <c r="AV46" i="10"/>
  <c r="AU46" i="10"/>
  <c r="BF46" i="10"/>
  <c r="BC46" i="10"/>
  <c r="AZ46" i="10"/>
  <c r="AW46" i="10"/>
  <c r="AS46" i="10"/>
  <c r="AR46" i="10"/>
  <c r="AP46" i="10"/>
  <c r="AO46" i="10"/>
  <c r="AM46" i="10"/>
  <c r="AL46" i="10"/>
  <c r="AJ46" i="10"/>
  <c r="AI46" i="10"/>
  <c r="AG46" i="10"/>
  <c r="AF46" i="10"/>
  <c r="AD46" i="10"/>
  <c r="AC46" i="10"/>
  <c r="AA46" i="10"/>
  <c r="Z46" i="10"/>
  <c r="AQ46" i="10"/>
  <c r="AN46" i="10"/>
  <c r="AK46" i="10"/>
  <c r="AH46" i="10"/>
  <c r="AE46" i="10"/>
  <c r="AB46" i="10"/>
  <c r="Y46" i="10"/>
  <c r="AT46" i="10"/>
  <c r="X46" i="10"/>
  <c r="W46" i="10"/>
  <c r="U46" i="10"/>
  <c r="T46" i="10"/>
  <c r="R46" i="10"/>
  <c r="Q46" i="10"/>
  <c r="O46" i="10"/>
  <c r="N46" i="10"/>
  <c r="L46" i="10"/>
  <c r="K46" i="10"/>
  <c r="I46" i="10"/>
  <c r="H46" i="10"/>
  <c r="V46" i="10"/>
  <c r="S46" i="10"/>
  <c r="P46" i="10"/>
  <c r="M46" i="10"/>
  <c r="J46" i="10"/>
  <c r="F46" i="10"/>
  <c r="E46" i="10"/>
  <c r="C46" i="10"/>
  <c r="B46" i="10"/>
  <c r="G46" i="10"/>
  <c r="BE42" i="10"/>
  <c r="BD42" i="10"/>
  <c r="BB42" i="10"/>
  <c r="BA42" i="10"/>
  <c r="AY42" i="10"/>
  <c r="AX42" i="10"/>
  <c r="AV42" i="10"/>
  <c r="AU42" i="10"/>
  <c r="BF42" i="10"/>
  <c r="BC42" i="10"/>
  <c r="AZ42" i="10"/>
  <c r="AT42" i="10"/>
  <c r="AS42" i="10"/>
  <c r="AR42" i="10"/>
  <c r="AP42" i="10"/>
  <c r="AO42" i="10"/>
  <c r="AM42" i="10"/>
  <c r="AL42" i="10"/>
  <c r="AJ42" i="10"/>
  <c r="AI42" i="10"/>
  <c r="AG42" i="10"/>
  <c r="AF42" i="10"/>
  <c r="AD42" i="10"/>
  <c r="AC42" i="10"/>
  <c r="AA42" i="10"/>
  <c r="Z42" i="10"/>
  <c r="AQ42" i="10"/>
  <c r="AN42" i="10"/>
  <c r="AK42" i="10"/>
  <c r="AH42" i="10"/>
  <c r="AE42" i="10"/>
  <c r="AB42" i="10"/>
  <c r="Y42" i="10"/>
  <c r="AW42" i="10"/>
  <c r="X42" i="10"/>
  <c r="W42" i="10"/>
  <c r="U42" i="10"/>
  <c r="T42" i="10"/>
  <c r="R42" i="10"/>
  <c r="Q42" i="10"/>
  <c r="O42" i="10"/>
  <c r="N42" i="10"/>
  <c r="L42" i="10"/>
  <c r="K42" i="10"/>
  <c r="I42" i="10"/>
  <c r="H42" i="10"/>
  <c r="V42" i="10"/>
  <c r="S42" i="10"/>
  <c r="P42" i="10"/>
  <c r="M42" i="10"/>
  <c r="J42" i="10"/>
  <c r="F42" i="10"/>
  <c r="E42" i="10"/>
  <c r="C42" i="10"/>
  <c r="B42" i="10"/>
  <c r="G42" i="10"/>
  <c r="BE38" i="10"/>
  <c r="BD38" i="10"/>
  <c r="BB38" i="10"/>
  <c r="BA38" i="10"/>
  <c r="AY38" i="10"/>
  <c r="AX38" i="10"/>
  <c r="AV38" i="10"/>
  <c r="AU38" i="10"/>
  <c r="BF38" i="10"/>
  <c r="BC38" i="10"/>
  <c r="AZ38" i="10"/>
  <c r="AW38" i="10"/>
  <c r="AS38" i="10"/>
  <c r="AR38" i="10"/>
  <c r="AP38" i="10"/>
  <c r="AO38" i="10"/>
  <c r="AM38" i="10"/>
  <c r="AL38" i="10"/>
  <c r="AJ38" i="10"/>
  <c r="AI38" i="10"/>
  <c r="AG38" i="10"/>
  <c r="AF38" i="10"/>
  <c r="AD38" i="10"/>
  <c r="AC38" i="10"/>
  <c r="AA38" i="10"/>
  <c r="Z38" i="10"/>
  <c r="AQ38" i="10"/>
  <c r="AN38" i="10"/>
  <c r="AK38" i="10"/>
  <c r="AH38" i="10"/>
  <c r="AE38" i="10"/>
  <c r="AB38" i="10"/>
  <c r="Y38" i="10"/>
  <c r="AT38" i="10"/>
  <c r="X38" i="10"/>
  <c r="W38" i="10"/>
  <c r="U38" i="10"/>
  <c r="T38" i="10"/>
  <c r="R38" i="10"/>
  <c r="Q38" i="10"/>
  <c r="O38" i="10"/>
  <c r="N38" i="10"/>
  <c r="L38" i="10"/>
  <c r="K38" i="10"/>
  <c r="I38" i="10"/>
  <c r="H38" i="10"/>
  <c r="V38" i="10"/>
  <c r="S38" i="10"/>
  <c r="P38" i="10"/>
  <c r="M38" i="10"/>
  <c r="J38" i="10"/>
  <c r="F38" i="10"/>
  <c r="E38" i="10"/>
  <c r="C38" i="10"/>
  <c r="B38" i="10"/>
  <c r="G38" i="10"/>
  <c r="BE34" i="10"/>
  <c r="BD34" i="10"/>
  <c r="BB34" i="10"/>
  <c r="BA34" i="10"/>
  <c r="AY34" i="10"/>
  <c r="AX34" i="10"/>
  <c r="AV34" i="10"/>
  <c r="AU34" i="10"/>
  <c r="BF34" i="10"/>
  <c r="BC34" i="10"/>
  <c r="AZ34" i="10"/>
  <c r="AT34" i="10"/>
  <c r="AS34" i="10"/>
  <c r="AR34" i="10"/>
  <c r="AP34" i="10"/>
  <c r="AO34" i="10"/>
  <c r="AM34" i="10"/>
  <c r="AL34" i="10"/>
  <c r="AJ34" i="10"/>
  <c r="AI34" i="10"/>
  <c r="AG34" i="10"/>
  <c r="AF34" i="10"/>
  <c r="AD34" i="10"/>
  <c r="AC34" i="10"/>
  <c r="AA34" i="10"/>
  <c r="Z34" i="10"/>
  <c r="AQ34" i="10"/>
  <c r="AN34" i="10"/>
  <c r="AK34" i="10"/>
  <c r="AH34" i="10"/>
  <c r="AE34" i="10"/>
  <c r="AB34" i="10"/>
  <c r="Y34" i="10"/>
  <c r="AW34" i="10"/>
  <c r="X34" i="10"/>
  <c r="W34" i="10"/>
  <c r="U34" i="10"/>
  <c r="T34" i="10"/>
  <c r="R34" i="10"/>
  <c r="Q34" i="10"/>
  <c r="O34" i="10"/>
  <c r="N34" i="10"/>
  <c r="L34" i="10"/>
  <c r="K34" i="10"/>
  <c r="I34" i="10"/>
  <c r="H34" i="10"/>
  <c r="V34" i="10"/>
  <c r="S34" i="10"/>
  <c r="P34" i="10"/>
  <c r="M34" i="10"/>
  <c r="J34" i="10"/>
  <c r="F34" i="10"/>
  <c r="E34" i="10"/>
  <c r="C34" i="10"/>
  <c r="B34" i="10"/>
  <c r="G34" i="10"/>
  <c r="BE30" i="10"/>
  <c r="BD30" i="10"/>
  <c r="BB30" i="10"/>
  <c r="BA30" i="10"/>
  <c r="AY30" i="10"/>
  <c r="AX30" i="10"/>
  <c r="AV30" i="10"/>
  <c r="AU30" i="10"/>
  <c r="BF30" i="10"/>
  <c r="BC30" i="10"/>
  <c r="AZ30" i="10"/>
  <c r="AW30" i="10"/>
  <c r="AS30" i="10"/>
  <c r="AR30" i="10"/>
  <c r="AP30" i="10"/>
  <c r="AO30" i="10"/>
  <c r="AM30" i="10"/>
  <c r="AL30" i="10"/>
  <c r="AJ30" i="10"/>
  <c r="AI30" i="10"/>
  <c r="AG30" i="10"/>
  <c r="AF30" i="10"/>
  <c r="AD30" i="10"/>
  <c r="AC30" i="10"/>
  <c r="AA30" i="10"/>
  <c r="Z30" i="10"/>
  <c r="AQ30" i="10"/>
  <c r="AN30" i="10"/>
  <c r="AK30" i="10"/>
  <c r="AH30" i="10"/>
  <c r="AE30" i="10"/>
  <c r="AB30" i="10"/>
  <c r="Y30" i="10"/>
  <c r="AT30" i="10"/>
  <c r="X30" i="10"/>
  <c r="W30" i="10"/>
  <c r="U30" i="10"/>
  <c r="T30" i="10"/>
  <c r="R30" i="10"/>
  <c r="Q30" i="10"/>
  <c r="O30" i="10"/>
  <c r="N30" i="10"/>
  <c r="L30" i="10"/>
  <c r="K30" i="10"/>
  <c r="I30" i="10"/>
  <c r="H30" i="10"/>
  <c r="V30" i="10"/>
  <c r="S30" i="10"/>
  <c r="P30" i="10"/>
  <c r="M30" i="10"/>
  <c r="J30" i="10"/>
  <c r="F30" i="10"/>
  <c r="E30" i="10"/>
  <c r="C30" i="10"/>
  <c r="B30" i="10"/>
  <c r="G30" i="10"/>
  <c r="BE26" i="10"/>
  <c r="BD26" i="10"/>
  <c r="BB26" i="10"/>
  <c r="BA26" i="10"/>
  <c r="AY26" i="10"/>
  <c r="AX26" i="10"/>
  <c r="AV26" i="10"/>
  <c r="AU26" i="10"/>
  <c r="BF26" i="10"/>
  <c r="BC26" i="10"/>
  <c r="AZ26" i="10"/>
  <c r="AT26" i="10"/>
  <c r="AS26" i="10"/>
  <c r="AR26" i="10"/>
  <c r="AP26" i="10"/>
  <c r="AO26" i="10"/>
  <c r="AM26" i="10"/>
  <c r="AL26" i="10"/>
  <c r="AJ26" i="10"/>
  <c r="AI26" i="10"/>
  <c r="AG26" i="10"/>
  <c r="AF26" i="10"/>
  <c r="AD26" i="10"/>
  <c r="AC26" i="10"/>
  <c r="AA26" i="10"/>
  <c r="Z26" i="10"/>
  <c r="AQ26" i="10"/>
  <c r="AN26" i="10"/>
  <c r="AK26" i="10"/>
  <c r="AH26" i="10"/>
  <c r="AE26" i="10"/>
  <c r="AB26" i="10"/>
  <c r="Y26" i="10"/>
  <c r="AW26" i="10"/>
  <c r="X26" i="10"/>
  <c r="W26" i="10"/>
  <c r="U26" i="10"/>
  <c r="T26" i="10"/>
  <c r="R26" i="10"/>
  <c r="Q26" i="10"/>
  <c r="O26" i="10"/>
  <c r="N26" i="10"/>
  <c r="L26" i="10"/>
  <c r="K26" i="10"/>
  <c r="I26" i="10"/>
  <c r="H26" i="10"/>
  <c r="V26" i="10"/>
  <c r="S26" i="10"/>
  <c r="P26" i="10"/>
  <c r="M26" i="10"/>
  <c r="J26" i="10"/>
  <c r="F26" i="10"/>
  <c r="E26" i="10"/>
  <c r="C26" i="10"/>
  <c r="B26" i="10"/>
  <c r="G26" i="10"/>
  <c r="BE22" i="10"/>
  <c r="BD22" i="10"/>
  <c r="BB22" i="10"/>
  <c r="BA22" i="10"/>
  <c r="AY22" i="10"/>
  <c r="AX22" i="10"/>
  <c r="AV22" i="10"/>
  <c r="AU22" i="10"/>
  <c r="BF22" i="10"/>
  <c r="BC22" i="10"/>
  <c r="AZ22" i="10"/>
  <c r="AW22" i="10"/>
  <c r="AS22" i="10"/>
  <c r="AR22" i="10"/>
  <c r="AP22" i="10"/>
  <c r="AO22" i="10"/>
  <c r="AM22" i="10"/>
  <c r="AL22" i="10"/>
  <c r="AJ22" i="10"/>
  <c r="AI22" i="10"/>
  <c r="AG22" i="10"/>
  <c r="AF22" i="10"/>
  <c r="AD22" i="10"/>
  <c r="AC22" i="10"/>
  <c r="AA22" i="10"/>
  <c r="Z22" i="10"/>
  <c r="AQ22" i="10"/>
  <c r="AN22" i="10"/>
  <c r="AK22" i="10"/>
  <c r="AH22" i="10"/>
  <c r="AE22" i="10"/>
  <c r="AB22" i="10"/>
  <c r="Y22" i="10"/>
  <c r="AT22" i="10"/>
  <c r="X22" i="10"/>
  <c r="W22" i="10"/>
  <c r="U22" i="10"/>
  <c r="T22" i="10"/>
  <c r="R22" i="10"/>
  <c r="Q22" i="10"/>
  <c r="O22" i="10"/>
  <c r="N22" i="10"/>
  <c r="L22" i="10"/>
  <c r="K22" i="10"/>
  <c r="I22" i="10"/>
  <c r="H22" i="10"/>
  <c r="V22" i="10"/>
  <c r="S22" i="10"/>
  <c r="P22" i="10"/>
  <c r="M22" i="10"/>
  <c r="J22" i="10"/>
  <c r="F22" i="10"/>
  <c r="E22" i="10"/>
  <c r="C22" i="10"/>
  <c r="B22" i="10"/>
  <c r="G22" i="10"/>
  <c r="BE18" i="10"/>
  <c r="BD18" i="10"/>
  <c r="BB18" i="10"/>
  <c r="BA18" i="10"/>
  <c r="AX18" i="10"/>
  <c r="AV18" i="10"/>
  <c r="AS18" i="10"/>
  <c r="AR18" i="10"/>
  <c r="AP18" i="10"/>
  <c r="AO18" i="10"/>
  <c r="AM18" i="10"/>
  <c r="AL18" i="10"/>
  <c r="AJ18" i="10"/>
  <c r="AI18" i="10"/>
  <c r="AG18" i="10"/>
  <c r="AF18" i="10"/>
  <c r="AD18" i="10"/>
  <c r="AC18" i="10"/>
  <c r="AA18" i="10"/>
  <c r="Z18" i="10"/>
  <c r="AY18" i="10"/>
  <c r="AU18" i="10"/>
  <c r="AW18" i="10" s="1"/>
  <c r="X18" i="10"/>
  <c r="W18" i="10"/>
  <c r="U18" i="10"/>
  <c r="T18" i="10"/>
  <c r="R18" i="10"/>
  <c r="Q18" i="10"/>
  <c r="O18" i="10"/>
  <c r="N18" i="10"/>
  <c r="L18" i="10"/>
  <c r="K18" i="10"/>
  <c r="I18" i="10"/>
  <c r="H18" i="10"/>
  <c r="F18" i="10"/>
  <c r="BE14" i="10"/>
  <c r="BD14" i="10"/>
  <c r="BB14" i="10"/>
  <c r="BA14" i="10"/>
  <c r="AY14" i="10"/>
  <c r="AU14" i="10"/>
  <c r="AS14" i="10"/>
  <c r="AR14" i="10"/>
  <c r="AP14" i="10"/>
  <c r="AO14" i="10"/>
  <c r="AM14" i="10"/>
  <c r="AL14" i="10"/>
  <c r="AJ14" i="10"/>
  <c r="AI14" i="10"/>
  <c r="AG14" i="10"/>
  <c r="AF14" i="10"/>
  <c r="AD14" i="10"/>
  <c r="AC14" i="10"/>
  <c r="AA14" i="10"/>
  <c r="Z14" i="10"/>
  <c r="AX14" i="10"/>
  <c r="AZ14" i="10" s="1"/>
  <c r="AV14" i="10"/>
  <c r="X14" i="10"/>
  <c r="W14" i="10"/>
  <c r="U14" i="10"/>
  <c r="T14" i="10"/>
  <c r="R14" i="10"/>
  <c r="Q14" i="10"/>
  <c r="O14" i="10"/>
  <c r="N14" i="10"/>
  <c r="L14" i="10"/>
  <c r="K14" i="10"/>
  <c r="I14" i="10"/>
  <c r="H14" i="10"/>
  <c r="F14" i="10"/>
  <c r="BE10" i="10"/>
  <c r="BD10" i="10"/>
  <c r="BB10" i="10"/>
  <c r="BA10" i="10"/>
  <c r="AX10" i="10"/>
  <c r="AV10" i="10"/>
  <c r="AS10" i="10"/>
  <c r="AR10" i="10"/>
  <c r="AP10" i="10"/>
  <c r="AO10" i="10"/>
  <c r="AM10" i="10"/>
  <c r="AL10" i="10"/>
  <c r="AJ10" i="10"/>
  <c r="AI10" i="10"/>
  <c r="AG10" i="10"/>
  <c r="AF10" i="10"/>
  <c r="AD10" i="10"/>
  <c r="AC10" i="10"/>
  <c r="AA10" i="10"/>
  <c r="Z10" i="10"/>
  <c r="AY10" i="10"/>
  <c r="AU10" i="10"/>
  <c r="AW10" i="10" s="1"/>
  <c r="X10" i="10"/>
  <c r="W10" i="10"/>
  <c r="U10" i="10"/>
  <c r="T10" i="10"/>
  <c r="R10" i="10"/>
  <c r="Q10" i="10"/>
  <c r="O10" i="10"/>
  <c r="N10" i="10"/>
  <c r="L10" i="10"/>
  <c r="K10" i="10"/>
  <c r="I10" i="10"/>
  <c r="H10" i="10"/>
  <c r="F10" i="10"/>
  <c r="BE6" i="10"/>
  <c r="BD6" i="10"/>
  <c r="BB6" i="10"/>
  <c r="BA6" i="10"/>
  <c r="AY6" i="10"/>
  <c r="AU6" i="10"/>
  <c r="AS6" i="10"/>
  <c r="AR6" i="10"/>
  <c r="AP6" i="10"/>
  <c r="AO6" i="10"/>
  <c r="AM6" i="10"/>
  <c r="AL6" i="10"/>
  <c r="AJ6" i="10"/>
  <c r="AI6" i="10"/>
  <c r="AG6" i="10"/>
  <c r="AF6" i="10"/>
  <c r="AD6" i="10"/>
  <c r="AC6" i="10"/>
  <c r="AA6" i="10"/>
  <c r="Z6" i="10"/>
  <c r="AX6" i="10"/>
  <c r="AZ6" i="10" s="1"/>
  <c r="AV6" i="10"/>
  <c r="X6" i="10"/>
  <c r="W6" i="10"/>
  <c r="U6" i="10"/>
  <c r="T6" i="10"/>
  <c r="R6" i="10"/>
  <c r="Q6" i="10"/>
  <c r="O6" i="10"/>
  <c r="N6" i="10"/>
  <c r="L6" i="10"/>
  <c r="K6" i="10"/>
  <c r="I6" i="10"/>
  <c r="H6" i="10"/>
  <c r="F6" i="10"/>
  <c r="G6" i="10" s="1"/>
  <c r="B6" i="10"/>
  <c r="C18" i="10"/>
  <c r="D18" i="10" s="1"/>
  <c r="D198" i="10"/>
  <c r="D182" i="10"/>
  <c r="D166" i="10"/>
  <c r="D150" i="10"/>
  <c r="D134" i="10"/>
  <c r="D118" i="10"/>
  <c r="D102" i="10"/>
  <c r="D86" i="10"/>
  <c r="D70" i="10"/>
  <c r="D54" i="10"/>
  <c r="D38" i="10"/>
  <c r="D22" i="10"/>
  <c r="E18" i="10"/>
  <c r="G18" i="10" s="1"/>
  <c r="BE4" i="10"/>
  <c r="BD4" i="10"/>
  <c r="BB4" i="10"/>
  <c r="BA4" i="10"/>
  <c r="AY4" i="10"/>
  <c r="AX4" i="10"/>
  <c r="AV4" i="10"/>
  <c r="AU4" i="10"/>
  <c r="AR4" i="10"/>
  <c r="AP4" i="10"/>
  <c r="AL4" i="10"/>
  <c r="AJ4" i="10"/>
  <c r="AF4" i="10"/>
  <c r="AD4" i="10"/>
  <c r="Z4" i="10"/>
  <c r="X4" i="10"/>
  <c r="W4" i="10"/>
  <c r="U4" i="10"/>
  <c r="T4" i="10"/>
  <c r="R4" i="10"/>
  <c r="Q4" i="10"/>
  <c r="O4" i="10"/>
  <c r="N4" i="10"/>
  <c r="L4" i="10"/>
  <c r="K4" i="10"/>
  <c r="I4" i="10"/>
  <c r="AS4" i="10"/>
  <c r="AO4" i="10"/>
  <c r="AM4" i="10"/>
  <c r="AI4" i="10"/>
  <c r="AG4" i="10"/>
  <c r="AC4" i="10"/>
  <c r="AA4" i="10"/>
  <c r="BE197" i="10"/>
  <c r="BD197" i="10"/>
  <c r="BB197" i="10"/>
  <c r="BA197" i="10"/>
  <c r="AY197" i="10"/>
  <c r="AX197" i="10"/>
  <c r="AV197" i="10"/>
  <c r="AU197" i="10"/>
  <c r="BF197" i="10"/>
  <c r="BC197" i="10"/>
  <c r="AZ197" i="10"/>
  <c r="AW197" i="10"/>
  <c r="AT197" i="10"/>
  <c r="AQ197" i="10"/>
  <c r="AN197" i="10"/>
  <c r="AK197" i="10"/>
  <c r="AH197" i="10"/>
  <c r="AE197" i="10"/>
  <c r="AB197" i="10"/>
  <c r="AS197" i="10"/>
  <c r="AO197" i="10"/>
  <c r="AM197" i="10"/>
  <c r="AI197" i="10"/>
  <c r="AG197" i="10"/>
  <c r="AC197" i="10"/>
  <c r="AA197" i="10"/>
  <c r="X197" i="10"/>
  <c r="W197" i="10"/>
  <c r="U197" i="10"/>
  <c r="T197" i="10"/>
  <c r="R197" i="10"/>
  <c r="Q197" i="10"/>
  <c r="O197" i="10"/>
  <c r="N197" i="10"/>
  <c r="L197" i="10"/>
  <c r="K197" i="10"/>
  <c r="I197" i="10"/>
  <c r="Y197" i="10"/>
  <c r="V197" i="10"/>
  <c r="S197" i="10"/>
  <c r="P197" i="10"/>
  <c r="M197" i="10"/>
  <c r="J197" i="10"/>
  <c r="AR197" i="10"/>
  <c r="AP197" i="10"/>
  <c r="AL197" i="10"/>
  <c r="AJ197" i="10"/>
  <c r="AF197" i="10"/>
  <c r="AD197" i="10"/>
  <c r="Z197" i="10"/>
  <c r="BE193" i="10"/>
  <c r="BD193" i="10"/>
  <c r="BB193" i="10"/>
  <c r="BA193" i="10"/>
  <c r="AY193" i="10"/>
  <c r="AX193" i="10"/>
  <c r="AV193" i="10"/>
  <c r="AU193" i="10"/>
  <c r="BF193" i="10"/>
  <c r="BC193" i="10"/>
  <c r="AZ193" i="10"/>
  <c r="AW193" i="10"/>
  <c r="AT193" i="10"/>
  <c r="AQ193" i="10"/>
  <c r="AN193" i="10"/>
  <c r="AK193" i="10"/>
  <c r="AH193" i="10"/>
  <c r="AE193" i="10"/>
  <c r="AB193" i="10"/>
  <c r="AR193" i="10"/>
  <c r="AP193" i="10"/>
  <c r="AL193" i="10"/>
  <c r="AJ193" i="10"/>
  <c r="AF193" i="10"/>
  <c r="AD193" i="10"/>
  <c r="Z193" i="10"/>
  <c r="X193" i="10"/>
  <c r="W193" i="10"/>
  <c r="U193" i="10"/>
  <c r="T193" i="10"/>
  <c r="R193" i="10"/>
  <c r="Q193" i="10"/>
  <c r="O193" i="10"/>
  <c r="N193" i="10"/>
  <c r="L193" i="10"/>
  <c r="K193" i="10"/>
  <c r="I193" i="10"/>
  <c r="Y193" i="10"/>
  <c r="V193" i="10"/>
  <c r="S193" i="10"/>
  <c r="P193" i="10"/>
  <c r="M193" i="10"/>
  <c r="J193" i="10"/>
  <c r="AS193" i="10"/>
  <c r="AO193" i="10"/>
  <c r="AM193" i="10"/>
  <c r="AI193" i="10"/>
  <c r="AG193" i="10"/>
  <c r="AC193" i="10"/>
  <c r="AA193" i="10"/>
  <c r="BE189" i="10"/>
  <c r="BD189" i="10"/>
  <c r="BB189" i="10"/>
  <c r="BA189" i="10"/>
  <c r="AY189" i="10"/>
  <c r="AX189" i="10"/>
  <c r="AV189" i="10"/>
  <c r="AU189" i="10"/>
  <c r="BF189" i="10"/>
  <c r="BC189" i="10"/>
  <c r="AZ189" i="10"/>
  <c r="AW189" i="10"/>
  <c r="AT189" i="10"/>
  <c r="AQ189" i="10"/>
  <c r="AN189" i="10"/>
  <c r="AK189" i="10"/>
  <c r="AH189" i="10"/>
  <c r="AE189" i="10"/>
  <c r="AB189" i="10"/>
  <c r="AS189" i="10"/>
  <c r="AO189" i="10"/>
  <c r="AM189" i="10"/>
  <c r="AI189" i="10"/>
  <c r="AG189" i="10"/>
  <c r="AC189" i="10"/>
  <c r="AA189" i="10"/>
  <c r="X189" i="10"/>
  <c r="W189" i="10"/>
  <c r="U189" i="10"/>
  <c r="T189" i="10"/>
  <c r="R189" i="10"/>
  <c r="Q189" i="10"/>
  <c r="O189" i="10"/>
  <c r="N189" i="10"/>
  <c r="L189" i="10"/>
  <c r="K189" i="10"/>
  <c r="I189" i="10"/>
  <c r="Y189" i="10"/>
  <c r="V189" i="10"/>
  <c r="S189" i="10"/>
  <c r="P189" i="10"/>
  <c r="M189" i="10"/>
  <c r="J189" i="10"/>
  <c r="AR189" i="10"/>
  <c r="AP189" i="10"/>
  <c r="AL189" i="10"/>
  <c r="AJ189" i="10"/>
  <c r="AF189" i="10"/>
  <c r="AD189" i="10"/>
  <c r="Z189" i="10"/>
  <c r="BE185" i="10"/>
  <c r="BD185" i="10"/>
  <c r="BB185" i="10"/>
  <c r="BA185" i="10"/>
  <c r="AY185" i="10"/>
  <c r="AX185" i="10"/>
  <c r="AV185" i="10"/>
  <c r="AU185" i="10"/>
  <c r="BF185" i="10"/>
  <c r="BC185" i="10"/>
  <c r="AZ185" i="10"/>
  <c r="AW185" i="10"/>
  <c r="AT185" i="10"/>
  <c r="AQ185" i="10"/>
  <c r="AN185" i="10"/>
  <c r="AK185" i="10"/>
  <c r="AH185" i="10"/>
  <c r="AE185" i="10"/>
  <c r="AB185" i="10"/>
  <c r="AR185" i="10"/>
  <c r="AP185" i="10"/>
  <c r="AL185" i="10"/>
  <c r="AJ185" i="10"/>
  <c r="AF185" i="10"/>
  <c r="AD185" i="10"/>
  <c r="Z185" i="10"/>
  <c r="X185" i="10"/>
  <c r="W185" i="10"/>
  <c r="U185" i="10"/>
  <c r="T185" i="10"/>
  <c r="R185" i="10"/>
  <c r="Q185" i="10"/>
  <c r="O185" i="10"/>
  <c r="N185" i="10"/>
  <c r="L185" i="10"/>
  <c r="K185" i="10"/>
  <c r="I185" i="10"/>
  <c r="Y185" i="10"/>
  <c r="V185" i="10"/>
  <c r="S185" i="10"/>
  <c r="P185" i="10"/>
  <c r="M185" i="10"/>
  <c r="J185" i="10"/>
  <c r="AS185" i="10"/>
  <c r="AO185" i="10"/>
  <c r="AM185" i="10"/>
  <c r="AI185" i="10"/>
  <c r="AG185" i="10"/>
  <c r="AC185" i="10"/>
  <c r="AA185" i="10"/>
  <c r="BE181" i="10"/>
  <c r="BD181" i="10"/>
  <c r="BB181" i="10"/>
  <c r="BA181" i="10"/>
  <c r="AY181" i="10"/>
  <c r="AX181" i="10"/>
  <c r="AV181" i="10"/>
  <c r="AU181" i="10"/>
  <c r="BF181" i="10"/>
  <c r="BC181" i="10"/>
  <c r="AZ181" i="10"/>
  <c r="AW181" i="10"/>
  <c r="AT181" i="10"/>
  <c r="AQ181" i="10"/>
  <c r="AN181" i="10"/>
  <c r="AK181" i="10"/>
  <c r="AH181" i="10"/>
  <c r="AE181" i="10"/>
  <c r="AB181" i="10"/>
  <c r="AS181" i="10"/>
  <c r="AO181" i="10"/>
  <c r="AM181" i="10"/>
  <c r="AI181" i="10"/>
  <c r="AG181" i="10"/>
  <c r="AC181" i="10"/>
  <c r="AA181" i="10"/>
  <c r="X181" i="10"/>
  <c r="W181" i="10"/>
  <c r="U181" i="10"/>
  <c r="T181" i="10"/>
  <c r="R181" i="10"/>
  <c r="Q181" i="10"/>
  <c r="O181" i="10"/>
  <c r="N181" i="10"/>
  <c r="L181" i="10"/>
  <c r="K181" i="10"/>
  <c r="I181" i="10"/>
  <c r="Y181" i="10"/>
  <c r="V181" i="10"/>
  <c r="S181" i="10"/>
  <c r="P181" i="10"/>
  <c r="M181" i="10"/>
  <c r="J181" i="10"/>
  <c r="AR181" i="10"/>
  <c r="AP181" i="10"/>
  <c r="AL181" i="10"/>
  <c r="AJ181" i="10"/>
  <c r="AF181" i="10"/>
  <c r="AD181" i="10"/>
  <c r="Z181" i="10"/>
  <c r="BE177" i="10"/>
  <c r="BD177" i="10"/>
  <c r="BB177" i="10"/>
  <c r="BA177" i="10"/>
  <c r="AY177" i="10"/>
  <c r="AX177" i="10"/>
  <c r="AV177" i="10"/>
  <c r="AU177" i="10"/>
  <c r="BF177" i="10"/>
  <c r="BC177" i="10"/>
  <c r="AZ177" i="10"/>
  <c r="AW177" i="10"/>
  <c r="AT177" i="10"/>
  <c r="AQ177" i="10"/>
  <c r="AN177" i="10"/>
  <c r="AK177" i="10"/>
  <c r="AH177" i="10"/>
  <c r="AE177" i="10"/>
  <c r="AB177" i="10"/>
  <c r="AR177" i="10"/>
  <c r="AP177" i="10"/>
  <c r="AL177" i="10"/>
  <c r="AJ177" i="10"/>
  <c r="AF177" i="10"/>
  <c r="AD177" i="10"/>
  <c r="Z177" i="10"/>
  <c r="X177" i="10"/>
  <c r="W177" i="10"/>
  <c r="U177" i="10"/>
  <c r="T177" i="10"/>
  <c r="R177" i="10"/>
  <c r="Q177" i="10"/>
  <c r="O177" i="10"/>
  <c r="N177" i="10"/>
  <c r="L177" i="10"/>
  <c r="K177" i="10"/>
  <c r="I177" i="10"/>
  <c r="Y177" i="10"/>
  <c r="V177" i="10"/>
  <c r="S177" i="10"/>
  <c r="P177" i="10"/>
  <c r="M177" i="10"/>
  <c r="J177" i="10"/>
  <c r="AS177" i="10"/>
  <c r="AO177" i="10"/>
  <c r="AM177" i="10"/>
  <c r="AI177" i="10"/>
  <c r="AG177" i="10"/>
  <c r="AC177" i="10"/>
  <c r="AA177" i="10"/>
  <c r="BE173" i="10"/>
  <c r="BD173" i="10"/>
  <c r="BB173" i="10"/>
  <c r="BA173" i="10"/>
  <c r="AY173" i="10"/>
  <c r="AX173" i="10"/>
  <c r="AV173" i="10"/>
  <c r="AU173" i="10"/>
  <c r="BF173" i="10"/>
  <c r="BC173" i="10"/>
  <c r="AZ173" i="10"/>
  <c r="AW173" i="10"/>
  <c r="AT173" i="10"/>
  <c r="AQ173" i="10"/>
  <c r="AN173" i="10"/>
  <c r="AK173" i="10"/>
  <c r="AH173" i="10"/>
  <c r="AE173" i="10"/>
  <c r="AB173" i="10"/>
  <c r="AS173" i="10"/>
  <c r="AO173" i="10"/>
  <c r="AM173" i="10"/>
  <c r="AI173" i="10"/>
  <c r="AG173" i="10"/>
  <c r="AC173" i="10"/>
  <c r="AA173" i="10"/>
  <c r="X173" i="10"/>
  <c r="W173" i="10"/>
  <c r="U173" i="10"/>
  <c r="T173" i="10"/>
  <c r="R173" i="10"/>
  <c r="Q173" i="10"/>
  <c r="O173" i="10"/>
  <c r="N173" i="10"/>
  <c r="L173" i="10"/>
  <c r="K173" i="10"/>
  <c r="I173" i="10"/>
  <c r="Y173" i="10"/>
  <c r="V173" i="10"/>
  <c r="S173" i="10"/>
  <c r="P173" i="10"/>
  <c r="M173" i="10"/>
  <c r="J173" i="10"/>
  <c r="AR173" i="10"/>
  <c r="AP173" i="10"/>
  <c r="AL173" i="10"/>
  <c r="AJ173" i="10"/>
  <c r="AF173" i="10"/>
  <c r="AD173" i="10"/>
  <c r="Z173" i="10"/>
  <c r="BE169" i="10"/>
  <c r="BD169" i="10"/>
  <c r="BB169" i="10"/>
  <c r="BA169" i="10"/>
  <c r="AY169" i="10"/>
  <c r="AX169" i="10"/>
  <c r="AV169" i="10"/>
  <c r="AU169" i="10"/>
  <c r="BF169" i="10"/>
  <c r="BC169" i="10"/>
  <c r="AZ169" i="10"/>
  <c r="AW169" i="10"/>
  <c r="AT169" i="10"/>
  <c r="AQ169" i="10"/>
  <c r="AN169" i="10"/>
  <c r="AK169" i="10"/>
  <c r="AH169" i="10"/>
  <c r="AE169" i="10"/>
  <c r="AB169" i="10"/>
  <c r="AR169" i="10"/>
  <c r="AP169" i="10"/>
  <c r="AL169" i="10"/>
  <c r="AJ169" i="10"/>
  <c r="AF169" i="10"/>
  <c r="AD169" i="10"/>
  <c r="Z169" i="10"/>
  <c r="X169" i="10"/>
  <c r="W169" i="10"/>
  <c r="U169" i="10"/>
  <c r="T169" i="10"/>
  <c r="R169" i="10"/>
  <c r="Q169" i="10"/>
  <c r="O169" i="10"/>
  <c r="N169" i="10"/>
  <c r="L169" i="10"/>
  <c r="K169" i="10"/>
  <c r="I169" i="10"/>
  <c r="Y169" i="10"/>
  <c r="V169" i="10"/>
  <c r="S169" i="10"/>
  <c r="P169" i="10"/>
  <c r="M169" i="10"/>
  <c r="J169" i="10"/>
  <c r="AS169" i="10"/>
  <c r="AO169" i="10"/>
  <c r="AM169" i="10"/>
  <c r="AI169" i="10"/>
  <c r="AG169" i="10"/>
  <c r="AC169" i="10"/>
  <c r="AA169" i="10"/>
  <c r="BE165" i="10"/>
  <c r="BD165" i="10"/>
  <c r="BB165" i="10"/>
  <c r="BA165" i="10"/>
  <c r="AY165" i="10"/>
  <c r="AX165" i="10"/>
  <c r="AV165" i="10"/>
  <c r="AU165" i="10"/>
  <c r="BF165" i="10"/>
  <c r="BC165" i="10"/>
  <c r="AZ165" i="10"/>
  <c r="AW165" i="10"/>
  <c r="AT165" i="10"/>
  <c r="AQ165" i="10"/>
  <c r="AN165" i="10"/>
  <c r="AK165" i="10"/>
  <c r="AH165" i="10"/>
  <c r="AE165" i="10"/>
  <c r="AB165" i="10"/>
  <c r="AS165" i="10"/>
  <c r="AO165" i="10"/>
  <c r="AM165" i="10"/>
  <c r="AI165" i="10"/>
  <c r="AG165" i="10"/>
  <c r="AC165" i="10"/>
  <c r="AA165" i="10"/>
  <c r="X165" i="10"/>
  <c r="W165" i="10"/>
  <c r="U165" i="10"/>
  <c r="T165" i="10"/>
  <c r="R165" i="10"/>
  <c r="Q165" i="10"/>
  <c r="O165" i="10"/>
  <c r="N165" i="10"/>
  <c r="L165" i="10"/>
  <c r="K165" i="10"/>
  <c r="I165" i="10"/>
  <c r="Y165" i="10"/>
  <c r="V165" i="10"/>
  <c r="S165" i="10"/>
  <c r="P165" i="10"/>
  <c r="M165" i="10"/>
  <c r="J165" i="10"/>
  <c r="AR165" i="10"/>
  <c r="AP165" i="10"/>
  <c r="AL165" i="10"/>
  <c r="AJ165" i="10"/>
  <c r="AF165" i="10"/>
  <c r="AD165" i="10"/>
  <c r="Z165" i="10"/>
  <c r="BE161" i="10"/>
  <c r="BD161" i="10"/>
  <c r="BB161" i="10"/>
  <c r="BA161" i="10"/>
  <c r="AY161" i="10"/>
  <c r="AX161" i="10"/>
  <c r="AV161" i="10"/>
  <c r="AU161" i="10"/>
  <c r="BF161" i="10"/>
  <c r="BC161" i="10"/>
  <c r="AZ161" i="10"/>
  <c r="AW161" i="10"/>
  <c r="AT161" i="10"/>
  <c r="AQ161" i="10"/>
  <c r="AN161" i="10"/>
  <c r="AK161" i="10"/>
  <c r="AH161" i="10"/>
  <c r="AE161" i="10"/>
  <c r="AB161" i="10"/>
  <c r="AR161" i="10"/>
  <c r="AP161" i="10"/>
  <c r="AL161" i="10"/>
  <c r="AJ161" i="10"/>
  <c r="AF161" i="10"/>
  <c r="AD161" i="10"/>
  <c r="Z161" i="10"/>
  <c r="X161" i="10"/>
  <c r="W161" i="10"/>
  <c r="U161" i="10"/>
  <c r="T161" i="10"/>
  <c r="R161" i="10"/>
  <c r="Q161" i="10"/>
  <c r="O161" i="10"/>
  <c r="N161" i="10"/>
  <c r="L161" i="10"/>
  <c r="K161" i="10"/>
  <c r="I161" i="10"/>
  <c r="Y161" i="10"/>
  <c r="V161" i="10"/>
  <c r="S161" i="10"/>
  <c r="P161" i="10"/>
  <c r="M161" i="10"/>
  <c r="J161" i="10"/>
  <c r="AS161" i="10"/>
  <c r="AO161" i="10"/>
  <c r="AM161" i="10"/>
  <c r="AI161" i="10"/>
  <c r="AG161" i="10"/>
  <c r="AC161" i="10"/>
  <c r="AA161" i="10"/>
  <c r="BE157" i="10"/>
  <c r="BD157" i="10"/>
  <c r="BB157" i="10"/>
  <c r="BA157" i="10"/>
  <c r="AY157" i="10"/>
  <c r="AX157" i="10"/>
  <c r="AV157" i="10"/>
  <c r="AU157" i="10"/>
  <c r="BF157" i="10"/>
  <c r="BC157" i="10"/>
  <c r="AZ157" i="10"/>
  <c r="AW157" i="10"/>
  <c r="AT157" i="10"/>
  <c r="AQ157" i="10"/>
  <c r="AN157" i="10"/>
  <c r="AK157" i="10"/>
  <c r="AH157" i="10"/>
  <c r="AE157" i="10"/>
  <c r="AB157" i="10"/>
  <c r="AS157" i="10"/>
  <c r="AO157" i="10"/>
  <c r="AM157" i="10"/>
  <c r="AI157" i="10"/>
  <c r="AG157" i="10"/>
  <c r="AC157" i="10"/>
  <c r="AA157" i="10"/>
  <c r="X157" i="10"/>
  <c r="W157" i="10"/>
  <c r="U157" i="10"/>
  <c r="T157" i="10"/>
  <c r="R157" i="10"/>
  <c r="Q157" i="10"/>
  <c r="O157" i="10"/>
  <c r="N157" i="10"/>
  <c r="L157" i="10"/>
  <c r="K157" i="10"/>
  <c r="I157" i="10"/>
  <c r="Y157" i="10"/>
  <c r="V157" i="10"/>
  <c r="S157" i="10"/>
  <c r="P157" i="10"/>
  <c r="M157" i="10"/>
  <c r="J157" i="10"/>
  <c r="AR157" i="10"/>
  <c r="AP157" i="10"/>
  <c r="AL157" i="10"/>
  <c r="AJ157" i="10"/>
  <c r="AF157" i="10"/>
  <c r="AD157" i="10"/>
  <c r="Z157" i="10"/>
  <c r="BE153" i="10"/>
  <c r="BD153" i="10"/>
  <c r="BB153" i="10"/>
  <c r="BA153" i="10"/>
  <c r="AY153" i="10"/>
  <c r="AX153" i="10"/>
  <c r="AV153" i="10"/>
  <c r="AU153" i="10"/>
  <c r="BF153" i="10"/>
  <c r="BC153" i="10"/>
  <c r="AZ153" i="10"/>
  <c r="AW153" i="10"/>
  <c r="AT153" i="10"/>
  <c r="AQ153" i="10"/>
  <c r="AN153" i="10"/>
  <c r="AK153" i="10"/>
  <c r="AH153" i="10"/>
  <c r="AE153" i="10"/>
  <c r="AB153" i="10"/>
  <c r="AR153" i="10"/>
  <c r="AP153" i="10"/>
  <c r="AL153" i="10"/>
  <c r="AJ153" i="10"/>
  <c r="AF153" i="10"/>
  <c r="AD153" i="10"/>
  <c r="Z153" i="10"/>
  <c r="X153" i="10"/>
  <c r="W153" i="10"/>
  <c r="U153" i="10"/>
  <c r="T153" i="10"/>
  <c r="R153" i="10"/>
  <c r="Q153" i="10"/>
  <c r="O153" i="10"/>
  <c r="N153" i="10"/>
  <c r="L153" i="10"/>
  <c r="K153" i="10"/>
  <c r="I153" i="10"/>
  <c r="Y153" i="10"/>
  <c r="V153" i="10"/>
  <c r="S153" i="10"/>
  <c r="P153" i="10"/>
  <c r="M153" i="10"/>
  <c r="J153" i="10"/>
  <c r="AS153" i="10"/>
  <c r="AO153" i="10"/>
  <c r="AM153" i="10"/>
  <c r="AI153" i="10"/>
  <c r="AG153" i="10"/>
  <c r="AC153" i="10"/>
  <c r="AA153" i="10"/>
  <c r="BE149" i="10"/>
  <c r="BD149" i="10"/>
  <c r="BB149" i="10"/>
  <c r="BA149" i="10"/>
  <c r="AY149" i="10"/>
  <c r="AX149" i="10"/>
  <c r="AV149" i="10"/>
  <c r="AU149" i="10"/>
  <c r="BF149" i="10"/>
  <c r="BC149" i="10"/>
  <c r="AZ149" i="10"/>
  <c r="AW149" i="10"/>
  <c r="AT149" i="10"/>
  <c r="AQ149" i="10"/>
  <c r="AN149" i="10"/>
  <c r="AK149" i="10"/>
  <c r="AH149" i="10"/>
  <c r="AE149" i="10"/>
  <c r="AB149" i="10"/>
  <c r="AS149" i="10"/>
  <c r="AO149" i="10"/>
  <c r="AM149" i="10"/>
  <c r="AI149" i="10"/>
  <c r="AG149" i="10"/>
  <c r="AC149" i="10"/>
  <c r="AA149" i="10"/>
  <c r="X149" i="10"/>
  <c r="W149" i="10"/>
  <c r="U149" i="10"/>
  <c r="T149" i="10"/>
  <c r="R149" i="10"/>
  <c r="Q149" i="10"/>
  <c r="O149" i="10"/>
  <c r="N149" i="10"/>
  <c r="L149" i="10"/>
  <c r="K149" i="10"/>
  <c r="I149" i="10"/>
  <c r="Y149" i="10"/>
  <c r="V149" i="10"/>
  <c r="S149" i="10"/>
  <c r="P149" i="10"/>
  <c r="M149" i="10"/>
  <c r="J149" i="10"/>
  <c r="AR149" i="10"/>
  <c r="AP149" i="10"/>
  <c r="AL149" i="10"/>
  <c r="AJ149" i="10"/>
  <c r="AF149" i="10"/>
  <c r="AD149" i="10"/>
  <c r="Z149" i="10"/>
  <c r="BE145" i="10"/>
  <c r="BD145" i="10"/>
  <c r="BB145" i="10"/>
  <c r="BA145" i="10"/>
  <c r="AY145" i="10"/>
  <c r="AX145" i="10"/>
  <c r="AV145" i="10"/>
  <c r="AU145" i="10"/>
  <c r="BF145" i="10"/>
  <c r="BC145" i="10"/>
  <c r="AZ145" i="10"/>
  <c r="AW145" i="10"/>
  <c r="AT145" i="10"/>
  <c r="AQ145" i="10"/>
  <c r="AN145" i="10"/>
  <c r="AK145" i="10"/>
  <c r="AH145" i="10"/>
  <c r="AE145" i="10"/>
  <c r="AB145" i="10"/>
  <c r="AR145" i="10"/>
  <c r="AP145" i="10"/>
  <c r="AL145" i="10"/>
  <c r="AJ145" i="10"/>
  <c r="AF145" i="10"/>
  <c r="AD145" i="10"/>
  <c r="Z145" i="10"/>
  <c r="X145" i="10"/>
  <c r="W145" i="10"/>
  <c r="U145" i="10"/>
  <c r="T145" i="10"/>
  <c r="R145" i="10"/>
  <c r="Q145" i="10"/>
  <c r="O145" i="10"/>
  <c r="N145" i="10"/>
  <c r="L145" i="10"/>
  <c r="K145" i="10"/>
  <c r="I145" i="10"/>
  <c r="Y145" i="10"/>
  <c r="V145" i="10"/>
  <c r="S145" i="10"/>
  <c r="P145" i="10"/>
  <c r="M145" i="10"/>
  <c r="J145" i="10"/>
  <c r="AS145" i="10"/>
  <c r="AO145" i="10"/>
  <c r="AM145" i="10"/>
  <c r="AI145" i="10"/>
  <c r="AG145" i="10"/>
  <c r="AC145" i="10"/>
  <c r="AA145" i="10"/>
  <c r="BE141" i="10"/>
  <c r="BD141" i="10"/>
  <c r="BB141" i="10"/>
  <c r="BA141" i="10"/>
  <c r="AY141" i="10"/>
  <c r="AX141" i="10"/>
  <c r="AV141" i="10"/>
  <c r="AU141" i="10"/>
  <c r="BF141" i="10"/>
  <c r="BC141" i="10"/>
  <c r="AZ141" i="10"/>
  <c r="AW141" i="10"/>
  <c r="AT141" i="10"/>
  <c r="AQ141" i="10"/>
  <c r="AN141" i="10"/>
  <c r="AK141" i="10"/>
  <c r="AH141" i="10"/>
  <c r="AE141" i="10"/>
  <c r="AB141" i="10"/>
  <c r="AS141" i="10"/>
  <c r="AO141" i="10"/>
  <c r="AM141" i="10"/>
  <c r="AI141" i="10"/>
  <c r="AG141" i="10"/>
  <c r="AC141" i="10"/>
  <c r="AA141" i="10"/>
  <c r="X141" i="10"/>
  <c r="W141" i="10"/>
  <c r="U141" i="10"/>
  <c r="T141" i="10"/>
  <c r="R141" i="10"/>
  <c r="Q141" i="10"/>
  <c r="O141" i="10"/>
  <c r="N141" i="10"/>
  <c r="L141" i="10"/>
  <c r="K141" i="10"/>
  <c r="I141" i="10"/>
  <c r="Y141" i="10"/>
  <c r="V141" i="10"/>
  <c r="S141" i="10"/>
  <c r="P141" i="10"/>
  <c r="M141" i="10"/>
  <c r="J141" i="10"/>
  <c r="AR141" i="10"/>
  <c r="AP141" i="10"/>
  <c r="AL141" i="10"/>
  <c r="AJ141" i="10"/>
  <c r="AF141" i="10"/>
  <c r="AD141" i="10"/>
  <c r="Z141" i="10"/>
  <c r="BE137" i="10"/>
  <c r="BD137" i="10"/>
  <c r="BB137" i="10"/>
  <c r="BA137" i="10"/>
  <c r="AY137" i="10"/>
  <c r="AX137" i="10"/>
  <c r="AV137" i="10"/>
  <c r="AU137" i="10"/>
  <c r="BF137" i="10"/>
  <c r="BC137" i="10"/>
  <c r="AZ137" i="10"/>
  <c r="AW137" i="10"/>
  <c r="AT137" i="10"/>
  <c r="AQ137" i="10"/>
  <c r="AN137" i="10"/>
  <c r="AK137" i="10"/>
  <c r="AH137" i="10"/>
  <c r="AE137" i="10"/>
  <c r="AB137" i="10"/>
  <c r="AR137" i="10"/>
  <c r="AP137" i="10"/>
  <c r="AL137" i="10"/>
  <c r="AJ137" i="10"/>
  <c r="AF137" i="10"/>
  <c r="AD137" i="10"/>
  <c r="Z137" i="10"/>
  <c r="X137" i="10"/>
  <c r="W137" i="10"/>
  <c r="U137" i="10"/>
  <c r="T137" i="10"/>
  <c r="R137" i="10"/>
  <c r="Q137" i="10"/>
  <c r="O137" i="10"/>
  <c r="N137" i="10"/>
  <c r="L137" i="10"/>
  <c r="K137" i="10"/>
  <c r="I137" i="10"/>
  <c r="Y137" i="10"/>
  <c r="V137" i="10"/>
  <c r="S137" i="10"/>
  <c r="P137" i="10"/>
  <c r="M137" i="10"/>
  <c r="J137" i="10"/>
  <c r="AS137" i="10"/>
  <c r="AO137" i="10"/>
  <c r="AM137" i="10"/>
  <c r="AI137" i="10"/>
  <c r="AG137" i="10"/>
  <c r="AC137" i="10"/>
  <c r="AA137" i="10"/>
  <c r="BE133" i="10"/>
  <c r="BD133" i="10"/>
  <c r="BB133" i="10"/>
  <c r="BA133" i="10"/>
  <c r="AY133" i="10"/>
  <c r="AX133" i="10"/>
  <c r="AV133" i="10"/>
  <c r="AU133" i="10"/>
  <c r="BF133" i="10"/>
  <c r="BC133" i="10"/>
  <c r="AZ133" i="10"/>
  <c r="AW133" i="10"/>
  <c r="AT133" i="10"/>
  <c r="AQ133" i="10"/>
  <c r="AN133" i="10"/>
  <c r="AK133" i="10"/>
  <c r="AH133" i="10"/>
  <c r="AE133" i="10"/>
  <c r="AB133" i="10"/>
  <c r="AS133" i="10"/>
  <c r="AO133" i="10"/>
  <c r="AM133" i="10"/>
  <c r="AI133" i="10"/>
  <c r="AG133" i="10"/>
  <c r="AC133" i="10"/>
  <c r="AA133" i="10"/>
  <c r="X133" i="10"/>
  <c r="W133" i="10"/>
  <c r="U133" i="10"/>
  <c r="T133" i="10"/>
  <c r="R133" i="10"/>
  <c r="Q133" i="10"/>
  <c r="O133" i="10"/>
  <c r="N133" i="10"/>
  <c r="L133" i="10"/>
  <c r="K133" i="10"/>
  <c r="I133" i="10"/>
  <c r="Y133" i="10"/>
  <c r="V133" i="10"/>
  <c r="S133" i="10"/>
  <c r="P133" i="10"/>
  <c r="M133" i="10"/>
  <c r="J133" i="10"/>
  <c r="AR133" i="10"/>
  <c r="AP133" i="10"/>
  <c r="AL133" i="10"/>
  <c r="AJ133" i="10"/>
  <c r="AF133" i="10"/>
  <c r="AD133" i="10"/>
  <c r="Z133" i="10"/>
  <c r="BE129" i="10"/>
  <c r="BD129" i="10"/>
  <c r="BB129" i="10"/>
  <c r="BA129" i="10"/>
  <c r="AY129" i="10"/>
  <c r="AX129" i="10"/>
  <c r="AV129" i="10"/>
  <c r="AU129" i="10"/>
  <c r="BF129" i="10"/>
  <c r="BC129" i="10"/>
  <c r="AZ129" i="10"/>
  <c r="AW129" i="10"/>
  <c r="AT129" i="10"/>
  <c r="AQ129" i="10"/>
  <c r="AN129" i="10"/>
  <c r="AK129" i="10"/>
  <c r="AH129" i="10"/>
  <c r="AE129" i="10"/>
  <c r="AB129" i="10"/>
  <c r="Y129" i="10"/>
  <c r="AR129" i="10"/>
  <c r="AP129" i="10"/>
  <c r="AL129" i="10"/>
  <c r="AJ129" i="10"/>
  <c r="AF129" i="10"/>
  <c r="AD129" i="10"/>
  <c r="Z129" i="10"/>
  <c r="X129" i="10"/>
  <c r="W129" i="10"/>
  <c r="U129" i="10"/>
  <c r="T129" i="10"/>
  <c r="R129" i="10"/>
  <c r="Q129" i="10"/>
  <c r="O129" i="10"/>
  <c r="N129" i="10"/>
  <c r="L129" i="10"/>
  <c r="K129" i="10"/>
  <c r="I129" i="10"/>
  <c r="V129" i="10"/>
  <c r="S129" i="10"/>
  <c r="P129" i="10"/>
  <c r="M129" i="10"/>
  <c r="J129" i="10"/>
  <c r="AS129" i="10"/>
  <c r="AO129" i="10"/>
  <c r="AM129" i="10"/>
  <c r="AI129" i="10"/>
  <c r="AG129" i="10"/>
  <c r="AC129" i="10"/>
  <c r="AA129" i="10"/>
  <c r="BE125" i="10"/>
  <c r="BD125" i="10"/>
  <c r="BB125" i="10"/>
  <c r="BA125" i="10"/>
  <c r="AY125" i="10"/>
  <c r="AX125" i="10"/>
  <c r="AV125" i="10"/>
  <c r="AU125" i="10"/>
  <c r="BF125" i="10"/>
  <c r="BC125" i="10"/>
  <c r="AZ125" i="10"/>
  <c r="AW125" i="10"/>
  <c r="AT125" i="10"/>
  <c r="AQ125" i="10"/>
  <c r="AN125" i="10"/>
  <c r="AK125" i="10"/>
  <c r="AH125" i="10"/>
  <c r="AE125" i="10"/>
  <c r="AB125" i="10"/>
  <c r="Y125" i="10"/>
  <c r="AS125" i="10"/>
  <c r="AO125" i="10"/>
  <c r="AM125" i="10"/>
  <c r="AI125" i="10"/>
  <c r="AG125" i="10"/>
  <c r="AC125" i="10"/>
  <c r="AA125" i="10"/>
  <c r="X125" i="10"/>
  <c r="W125" i="10"/>
  <c r="U125" i="10"/>
  <c r="T125" i="10"/>
  <c r="R125" i="10"/>
  <c r="Q125" i="10"/>
  <c r="O125" i="10"/>
  <c r="N125" i="10"/>
  <c r="L125" i="10"/>
  <c r="K125" i="10"/>
  <c r="I125" i="10"/>
  <c r="V125" i="10"/>
  <c r="S125" i="10"/>
  <c r="P125" i="10"/>
  <c r="M125" i="10"/>
  <c r="J125" i="10"/>
  <c r="AR125" i="10"/>
  <c r="AP125" i="10"/>
  <c r="AL125" i="10"/>
  <c r="AJ125" i="10"/>
  <c r="AF125" i="10"/>
  <c r="AD125" i="10"/>
  <c r="Z125" i="10"/>
  <c r="BE121" i="10"/>
  <c r="BD121" i="10"/>
  <c r="BB121" i="10"/>
  <c r="BA121" i="10"/>
  <c r="AY121" i="10"/>
  <c r="AX121" i="10"/>
  <c r="AV121" i="10"/>
  <c r="AU121" i="10"/>
  <c r="BF121" i="10"/>
  <c r="BC121" i="10"/>
  <c r="AZ121" i="10"/>
  <c r="AW121" i="10"/>
  <c r="AT121" i="10"/>
  <c r="AQ121" i="10"/>
  <c r="AN121" i="10"/>
  <c r="AK121" i="10"/>
  <c r="AH121" i="10"/>
  <c r="AE121" i="10"/>
  <c r="AB121" i="10"/>
  <c r="Y121" i="10"/>
  <c r="AR121" i="10"/>
  <c r="AP121" i="10"/>
  <c r="AL121" i="10"/>
  <c r="AJ121" i="10"/>
  <c r="AF121" i="10"/>
  <c r="AD121" i="10"/>
  <c r="Z121" i="10"/>
  <c r="X121" i="10"/>
  <c r="W121" i="10"/>
  <c r="U121" i="10"/>
  <c r="T121" i="10"/>
  <c r="R121" i="10"/>
  <c r="Q121" i="10"/>
  <c r="O121" i="10"/>
  <c r="N121" i="10"/>
  <c r="L121" i="10"/>
  <c r="K121" i="10"/>
  <c r="I121" i="10"/>
  <c r="V121" i="10"/>
  <c r="S121" i="10"/>
  <c r="P121" i="10"/>
  <c r="M121" i="10"/>
  <c r="J121" i="10"/>
  <c r="AS121" i="10"/>
  <c r="AO121" i="10"/>
  <c r="AM121" i="10"/>
  <c r="AI121" i="10"/>
  <c r="AG121" i="10"/>
  <c r="AC121" i="10"/>
  <c r="AA121" i="10"/>
  <c r="BE117" i="10"/>
  <c r="BD117" i="10"/>
  <c r="BB117" i="10"/>
  <c r="BA117" i="10"/>
  <c r="AY117" i="10"/>
  <c r="AX117" i="10"/>
  <c r="AV117" i="10"/>
  <c r="AU117" i="10"/>
  <c r="BF117" i="10"/>
  <c r="BC117" i="10"/>
  <c r="AZ117" i="10"/>
  <c r="AW117" i="10"/>
  <c r="AT117" i="10"/>
  <c r="AQ117" i="10"/>
  <c r="AN117" i="10"/>
  <c r="AK117" i="10"/>
  <c r="AH117" i="10"/>
  <c r="AE117" i="10"/>
  <c r="AB117" i="10"/>
  <c r="Y117" i="10"/>
  <c r="AS117" i="10"/>
  <c r="AO117" i="10"/>
  <c r="AM117" i="10"/>
  <c r="AI117" i="10"/>
  <c r="AG117" i="10"/>
  <c r="AC117" i="10"/>
  <c r="AA117" i="10"/>
  <c r="X117" i="10"/>
  <c r="W117" i="10"/>
  <c r="U117" i="10"/>
  <c r="T117" i="10"/>
  <c r="R117" i="10"/>
  <c r="Q117" i="10"/>
  <c r="O117" i="10"/>
  <c r="N117" i="10"/>
  <c r="L117" i="10"/>
  <c r="K117" i="10"/>
  <c r="I117" i="10"/>
  <c r="V117" i="10"/>
  <c r="S117" i="10"/>
  <c r="P117" i="10"/>
  <c r="M117" i="10"/>
  <c r="J117" i="10"/>
  <c r="AR117" i="10"/>
  <c r="AP117" i="10"/>
  <c r="AL117" i="10"/>
  <c r="AJ117" i="10"/>
  <c r="AF117" i="10"/>
  <c r="AD117" i="10"/>
  <c r="Z117" i="10"/>
  <c r="BE113" i="10"/>
  <c r="BD113" i="10"/>
  <c r="BB113" i="10"/>
  <c r="BA113" i="10"/>
  <c r="AY113" i="10"/>
  <c r="AX113" i="10"/>
  <c r="AV113" i="10"/>
  <c r="AU113" i="10"/>
  <c r="BF113" i="10"/>
  <c r="BC113" i="10"/>
  <c r="AZ113" i="10"/>
  <c r="AW113" i="10"/>
  <c r="AT113" i="10"/>
  <c r="AQ113" i="10"/>
  <c r="AN113" i="10"/>
  <c r="AK113" i="10"/>
  <c r="AH113" i="10"/>
  <c r="AE113" i="10"/>
  <c r="AB113" i="10"/>
  <c r="Y113" i="10"/>
  <c r="AR113" i="10"/>
  <c r="AP113" i="10"/>
  <c r="AL113" i="10"/>
  <c r="AJ113" i="10"/>
  <c r="AF113" i="10"/>
  <c r="AD113" i="10"/>
  <c r="Z113" i="10"/>
  <c r="X113" i="10"/>
  <c r="W113" i="10"/>
  <c r="U113" i="10"/>
  <c r="T113" i="10"/>
  <c r="R113" i="10"/>
  <c r="Q113" i="10"/>
  <c r="O113" i="10"/>
  <c r="N113" i="10"/>
  <c r="L113" i="10"/>
  <c r="K113" i="10"/>
  <c r="I113" i="10"/>
  <c r="V113" i="10"/>
  <c r="S113" i="10"/>
  <c r="P113" i="10"/>
  <c r="M113" i="10"/>
  <c r="J113" i="10"/>
  <c r="AS113" i="10"/>
  <c r="AO113" i="10"/>
  <c r="AM113" i="10"/>
  <c r="AI113" i="10"/>
  <c r="AG113" i="10"/>
  <c r="AC113" i="10"/>
  <c r="AA113" i="10"/>
  <c r="BE109" i="10"/>
  <c r="BD109" i="10"/>
  <c r="BB109" i="10"/>
  <c r="BA109" i="10"/>
  <c r="AY109" i="10"/>
  <c r="AX109" i="10"/>
  <c r="AV109" i="10"/>
  <c r="AU109" i="10"/>
  <c r="BF109" i="10"/>
  <c r="BC109" i="10"/>
  <c r="AZ109" i="10"/>
  <c r="AW109" i="10"/>
  <c r="AT109" i="10"/>
  <c r="AQ109" i="10"/>
  <c r="AN109" i="10"/>
  <c r="AK109" i="10"/>
  <c r="AH109" i="10"/>
  <c r="AE109" i="10"/>
  <c r="AB109" i="10"/>
  <c r="Y109" i="10"/>
  <c r="AS109" i="10"/>
  <c r="AO109" i="10"/>
  <c r="AM109" i="10"/>
  <c r="AI109" i="10"/>
  <c r="AG109" i="10"/>
  <c r="AC109" i="10"/>
  <c r="AA109" i="10"/>
  <c r="X109" i="10"/>
  <c r="W109" i="10"/>
  <c r="U109" i="10"/>
  <c r="T109" i="10"/>
  <c r="R109" i="10"/>
  <c r="Q109" i="10"/>
  <c r="O109" i="10"/>
  <c r="N109" i="10"/>
  <c r="L109" i="10"/>
  <c r="K109" i="10"/>
  <c r="I109" i="10"/>
  <c r="V109" i="10"/>
  <c r="S109" i="10"/>
  <c r="P109" i="10"/>
  <c r="M109" i="10"/>
  <c r="J109" i="10"/>
  <c r="AR109" i="10"/>
  <c r="AP109" i="10"/>
  <c r="AL109" i="10"/>
  <c r="AJ109" i="10"/>
  <c r="AF109" i="10"/>
  <c r="AD109" i="10"/>
  <c r="Z109" i="10"/>
  <c r="BE105" i="10"/>
  <c r="BD105" i="10"/>
  <c r="BB105" i="10"/>
  <c r="BA105" i="10"/>
  <c r="AY105" i="10"/>
  <c r="AX105" i="10"/>
  <c r="AV105" i="10"/>
  <c r="AU105" i="10"/>
  <c r="BF105" i="10"/>
  <c r="BC105" i="10"/>
  <c r="AZ105" i="10"/>
  <c r="AW105" i="10"/>
  <c r="AT105" i="10"/>
  <c r="AQ105" i="10"/>
  <c r="AN105" i="10"/>
  <c r="AK105" i="10"/>
  <c r="AH105" i="10"/>
  <c r="AE105" i="10"/>
  <c r="AB105" i="10"/>
  <c r="Y105" i="10"/>
  <c r="AR105" i="10"/>
  <c r="AP105" i="10"/>
  <c r="AL105" i="10"/>
  <c r="AJ105" i="10"/>
  <c r="AF105" i="10"/>
  <c r="AD105" i="10"/>
  <c r="Z105" i="10"/>
  <c r="X105" i="10"/>
  <c r="W105" i="10"/>
  <c r="U105" i="10"/>
  <c r="T105" i="10"/>
  <c r="R105" i="10"/>
  <c r="Q105" i="10"/>
  <c r="O105" i="10"/>
  <c r="N105" i="10"/>
  <c r="L105" i="10"/>
  <c r="K105" i="10"/>
  <c r="I105" i="10"/>
  <c r="V105" i="10"/>
  <c r="S105" i="10"/>
  <c r="P105" i="10"/>
  <c r="M105" i="10"/>
  <c r="J105" i="10"/>
  <c r="AS105" i="10"/>
  <c r="AO105" i="10"/>
  <c r="AM105" i="10"/>
  <c r="AI105" i="10"/>
  <c r="AG105" i="10"/>
  <c r="AC105" i="10"/>
  <c r="AA105" i="10"/>
  <c r="BE101" i="10"/>
  <c r="BD101" i="10"/>
  <c r="BB101" i="10"/>
  <c r="BA101" i="10"/>
  <c r="AY101" i="10"/>
  <c r="AX101" i="10"/>
  <c r="AV101" i="10"/>
  <c r="AU101" i="10"/>
  <c r="BF101" i="10"/>
  <c r="BC101" i="10"/>
  <c r="AZ101" i="10"/>
  <c r="AW101" i="10"/>
  <c r="AT101" i="10"/>
  <c r="AQ101" i="10"/>
  <c r="AN101" i="10"/>
  <c r="AK101" i="10"/>
  <c r="AH101" i="10"/>
  <c r="AE101" i="10"/>
  <c r="AB101" i="10"/>
  <c r="Y101" i="10"/>
  <c r="AS101" i="10"/>
  <c r="AO101" i="10"/>
  <c r="AM101" i="10"/>
  <c r="AI101" i="10"/>
  <c r="AG101" i="10"/>
  <c r="AC101" i="10"/>
  <c r="AA101" i="10"/>
  <c r="X101" i="10"/>
  <c r="W101" i="10"/>
  <c r="U101" i="10"/>
  <c r="T101" i="10"/>
  <c r="R101" i="10"/>
  <c r="Q101" i="10"/>
  <c r="O101" i="10"/>
  <c r="N101" i="10"/>
  <c r="L101" i="10"/>
  <c r="K101" i="10"/>
  <c r="I101" i="10"/>
  <c r="V101" i="10"/>
  <c r="S101" i="10"/>
  <c r="P101" i="10"/>
  <c r="M101" i="10"/>
  <c r="J101" i="10"/>
  <c r="AR101" i="10"/>
  <c r="AP101" i="10"/>
  <c r="AL101" i="10"/>
  <c r="AJ101" i="10"/>
  <c r="AF101" i="10"/>
  <c r="AD101" i="10"/>
  <c r="Z101" i="10"/>
  <c r="BE97" i="10"/>
  <c r="BD97" i="10"/>
  <c r="BB97" i="10"/>
  <c r="BA97" i="10"/>
  <c r="AY97" i="10"/>
  <c r="AX97" i="10"/>
  <c r="AV97" i="10"/>
  <c r="AU97" i="10"/>
  <c r="BF97" i="10"/>
  <c r="BC97" i="10"/>
  <c r="AZ97" i="10"/>
  <c r="AW97" i="10"/>
  <c r="AT97" i="10"/>
  <c r="AQ97" i="10"/>
  <c r="AN97" i="10"/>
  <c r="AK97" i="10"/>
  <c r="AH97" i="10"/>
  <c r="AE97" i="10"/>
  <c r="AB97" i="10"/>
  <c r="Y97" i="10"/>
  <c r="AR97" i="10"/>
  <c r="AP97" i="10"/>
  <c r="AL97" i="10"/>
  <c r="AJ97" i="10"/>
  <c r="AF97" i="10"/>
  <c r="AD97" i="10"/>
  <c r="Z97" i="10"/>
  <c r="X97" i="10"/>
  <c r="W97" i="10"/>
  <c r="U97" i="10"/>
  <c r="T97" i="10"/>
  <c r="R97" i="10"/>
  <c r="Q97" i="10"/>
  <c r="O97" i="10"/>
  <c r="N97" i="10"/>
  <c r="L97" i="10"/>
  <c r="K97" i="10"/>
  <c r="I97" i="10"/>
  <c r="V97" i="10"/>
  <c r="S97" i="10"/>
  <c r="P97" i="10"/>
  <c r="M97" i="10"/>
  <c r="J97" i="10"/>
  <c r="AS97" i="10"/>
  <c r="AO97" i="10"/>
  <c r="AM97" i="10"/>
  <c r="AI97" i="10"/>
  <c r="AG97" i="10"/>
  <c r="AC97" i="10"/>
  <c r="AA97" i="10"/>
  <c r="BE93" i="10"/>
  <c r="BD93" i="10"/>
  <c r="BB93" i="10"/>
  <c r="BA93" i="10"/>
  <c r="AY93" i="10"/>
  <c r="AX93" i="10"/>
  <c r="AV93" i="10"/>
  <c r="AU93" i="10"/>
  <c r="BF93" i="10"/>
  <c r="BC93" i="10"/>
  <c r="AZ93" i="10"/>
  <c r="AW93" i="10"/>
  <c r="AT93" i="10"/>
  <c r="AQ93" i="10"/>
  <c r="AN93" i="10"/>
  <c r="AK93" i="10"/>
  <c r="AH93" i="10"/>
  <c r="AE93" i="10"/>
  <c r="AB93" i="10"/>
  <c r="Y93" i="10"/>
  <c r="AS93" i="10"/>
  <c r="AO93" i="10"/>
  <c r="AM93" i="10"/>
  <c r="AI93" i="10"/>
  <c r="AG93" i="10"/>
  <c r="AC93" i="10"/>
  <c r="AA93" i="10"/>
  <c r="X93" i="10"/>
  <c r="W93" i="10"/>
  <c r="U93" i="10"/>
  <c r="T93" i="10"/>
  <c r="R93" i="10"/>
  <c r="Q93" i="10"/>
  <c r="O93" i="10"/>
  <c r="N93" i="10"/>
  <c r="L93" i="10"/>
  <c r="K93" i="10"/>
  <c r="I93" i="10"/>
  <c r="V93" i="10"/>
  <c r="S93" i="10"/>
  <c r="P93" i="10"/>
  <c r="M93" i="10"/>
  <c r="J93" i="10"/>
  <c r="AR93" i="10"/>
  <c r="AP93" i="10"/>
  <c r="AL93" i="10"/>
  <c r="AJ93" i="10"/>
  <c r="AF93" i="10"/>
  <c r="AD93" i="10"/>
  <c r="Z93" i="10"/>
  <c r="BE89" i="10"/>
  <c r="BD89" i="10"/>
  <c r="BB89" i="10"/>
  <c r="BA89" i="10"/>
  <c r="AY89" i="10"/>
  <c r="AX89" i="10"/>
  <c r="AV89" i="10"/>
  <c r="AU89" i="10"/>
  <c r="BF89" i="10"/>
  <c r="BC89" i="10"/>
  <c r="AZ89" i="10"/>
  <c r="AW89" i="10"/>
  <c r="AT89" i="10"/>
  <c r="AQ89" i="10"/>
  <c r="AN89" i="10"/>
  <c r="AK89" i="10"/>
  <c r="AH89" i="10"/>
  <c r="AE89" i="10"/>
  <c r="AB89" i="10"/>
  <c r="Y89" i="10"/>
  <c r="AR89" i="10"/>
  <c r="AP89" i="10"/>
  <c r="AL89" i="10"/>
  <c r="AJ89" i="10"/>
  <c r="AF89" i="10"/>
  <c r="AD89" i="10"/>
  <c r="Z89" i="10"/>
  <c r="X89" i="10"/>
  <c r="W89" i="10"/>
  <c r="U89" i="10"/>
  <c r="T89" i="10"/>
  <c r="R89" i="10"/>
  <c r="Q89" i="10"/>
  <c r="O89" i="10"/>
  <c r="N89" i="10"/>
  <c r="L89" i="10"/>
  <c r="K89" i="10"/>
  <c r="I89" i="10"/>
  <c r="V89" i="10"/>
  <c r="S89" i="10"/>
  <c r="P89" i="10"/>
  <c r="M89" i="10"/>
  <c r="J89" i="10"/>
  <c r="AS89" i="10"/>
  <c r="AO89" i="10"/>
  <c r="AM89" i="10"/>
  <c r="AI89" i="10"/>
  <c r="AG89" i="10"/>
  <c r="AC89" i="10"/>
  <c r="AA89" i="10"/>
  <c r="BE85" i="10"/>
  <c r="BD85" i="10"/>
  <c r="BB85" i="10"/>
  <c r="BA85" i="10"/>
  <c r="AY85" i="10"/>
  <c r="AX85" i="10"/>
  <c r="AV85" i="10"/>
  <c r="AU85" i="10"/>
  <c r="BF85" i="10"/>
  <c r="BC85" i="10"/>
  <c r="AZ85" i="10"/>
  <c r="AW85" i="10"/>
  <c r="AT85" i="10"/>
  <c r="AQ85" i="10"/>
  <c r="AN85" i="10"/>
  <c r="AK85" i="10"/>
  <c r="AH85" i="10"/>
  <c r="AE85" i="10"/>
  <c r="AB85" i="10"/>
  <c r="Y85" i="10"/>
  <c r="AS85" i="10"/>
  <c r="AO85" i="10"/>
  <c r="AM85" i="10"/>
  <c r="AI85" i="10"/>
  <c r="AG85" i="10"/>
  <c r="AC85" i="10"/>
  <c r="AA85" i="10"/>
  <c r="X85" i="10"/>
  <c r="W85" i="10"/>
  <c r="U85" i="10"/>
  <c r="T85" i="10"/>
  <c r="R85" i="10"/>
  <c r="Q85" i="10"/>
  <c r="O85" i="10"/>
  <c r="N85" i="10"/>
  <c r="L85" i="10"/>
  <c r="K85" i="10"/>
  <c r="I85" i="10"/>
  <c r="V85" i="10"/>
  <c r="S85" i="10"/>
  <c r="P85" i="10"/>
  <c r="M85" i="10"/>
  <c r="J85" i="10"/>
  <c r="AR85" i="10"/>
  <c r="AP85" i="10"/>
  <c r="AL85" i="10"/>
  <c r="AJ85" i="10"/>
  <c r="AF85" i="10"/>
  <c r="AD85" i="10"/>
  <c r="Z85" i="10"/>
  <c r="BE81" i="10"/>
  <c r="BD81" i="10"/>
  <c r="BB81" i="10"/>
  <c r="BA81" i="10"/>
  <c r="AY81" i="10"/>
  <c r="AX81" i="10"/>
  <c r="AV81" i="10"/>
  <c r="AU81" i="10"/>
  <c r="BF81" i="10"/>
  <c r="BC81" i="10"/>
  <c r="AZ81" i="10"/>
  <c r="AW81" i="10"/>
  <c r="AT81" i="10"/>
  <c r="AQ81" i="10"/>
  <c r="AN81" i="10"/>
  <c r="AK81" i="10"/>
  <c r="AH81" i="10"/>
  <c r="AE81" i="10"/>
  <c r="AB81" i="10"/>
  <c r="Y81" i="10"/>
  <c r="AR81" i="10"/>
  <c r="AP81" i="10"/>
  <c r="AL81" i="10"/>
  <c r="AJ81" i="10"/>
  <c r="AF81" i="10"/>
  <c r="AD81" i="10"/>
  <c r="Z81" i="10"/>
  <c r="X81" i="10"/>
  <c r="W81" i="10"/>
  <c r="U81" i="10"/>
  <c r="T81" i="10"/>
  <c r="R81" i="10"/>
  <c r="Q81" i="10"/>
  <c r="O81" i="10"/>
  <c r="N81" i="10"/>
  <c r="L81" i="10"/>
  <c r="K81" i="10"/>
  <c r="I81" i="10"/>
  <c r="H81" i="10"/>
  <c r="V81" i="10"/>
  <c r="S81" i="10"/>
  <c r="P81" i="10"/>
  <c r="M81" i="10"/>
  <c r="J81" i="10"/>
  <c r="AS81" i="10"/>
  <c r="AO81" i="10"/>
  <c r="AM81" i="10"/>
  <c r="AI81" i="10"/>
  <c r="AG81" i="10"/>
  <c r="AC81" i="10"/>
  <c r="AA81" i="10"/>
  <c r="BE77" i="10"/>
  <c r="BD77" i="10"/>
  <c r="BB77" i="10"/>
  <c r="BA77" i="10"/>
  <c r="AY77" i="10"/>
  <c r="AX77" i="10"/>
  <c r="AV77" i="10"/>
  <c r="AU77" i="10"/>
  <c r="BF77" i="10"/>
  <c r="BC77" i="10"/>
  <c r="AZ77" i="10"/>
  <c r="AW77" i="10"/>
  <c r="AT77" i="10"/>
  <c r="AQ77" i="10"/>
  <c r="AN77" i="10"/>
  <c r="AK77" i="10"/>
  <c r="AH77" i="10"/>
  <c r="AE77" i="10"/>
  <c r="AB77" i="10"/>
  <c r="Y77" i="10"/>
  <c r="AS77" i="10"/>
  <c r="AO77" i="10"/>
  <c r="AM77" i="10"/>
  <c r="AI77" i="10"/>
  <c r="AG77" i="10"/>
  <c r="AC77" i="10"/>
  <c r="AA77" i="10"/>
  <c r="X77" i="10"/>
  <c r="W77" i="10"/>
  <c r="U77" i="10"/>
  <c r="T77" i="10"/>
  <c r="R77" i="10"/>
  <c r="Q77" i="10"/>
  <c r="O77" i="10"/>
  <c r="N77" i="10"/>
  <c r="L77" i="10"/>
  <c r="K77" i="10"/>
  <c r="I77" i="10"/>
  <c r="H77" i="10"/>
  <c r="V77" i="10"/>
  <c r="S77" i="10"/>
  <c r="P77" i="10"/>
  <c r="M77" i="10"/>
  <c r="J77" i="10"/>
  <c r="AR77" i="10"/>
  <c r="AP77" i="10"/>
  <c r="AL77" i="10"/>
  <c r="AJ77" i="10"/>
  <c r="AF77" i="10"/>
  <c r="AD77" i="10"/>
  <c r="Z77" i="10"/>
  <c r="BE73" i="10"/>
  <c r="BD73" i="10"/>
  <c r="BB73" i="10"/>
  <c r="BA73" i="10"/>
  <c r="AY73" i="10"/>
  <c r="AX73" i="10"/>
  <c r="AV73" i="10"/>
  <c r="AU73" i="10"/>
  <c r="BF73" i="10"/>
  <c r="BC73" i="10"/>
  <c r="AZ73" i="10"/>
  <c r="AW73" i="10"/>
  <c r="AT73" i="10"/>
  <c r="AQ73" i="10"/>
  <c r="AN73" i="10"/>
  <c r="AK73" i="10"/>
  <c r="AH73" i="10"/>
  <c r="AE73" i="10"/>
  <c r="AB73" i="10"/>
  <c r="Y73" i="10"/>
  <c r="AR73" i="10"/>
  <c r="AP73" i="10"/>
  <c r="AL73" i="10"/>
  <c r="AJ73" i="10"/>
  <c r="AF73" i="10"/>
  <c r="AD73" i="10"/>
  <c r="Z73" i="10"/>
  <c r="X73" i="10"/>
  <c r="W73" i="10"/>
  <c r="U73" i="10"/>
  <c r="T73" i="10"/>
  <c r="R73" i="10"/>
  <c r="Q73" i="10"/>
  <c r="O73" i="10"/>
  <c r="N73" i="10"/>
  <c r="L73" i="10"/>
  <c r="K73" i="10"/>
  <c r="I73" i="10"/>
  <c r="H73" i="10"/>
  <c r="V73" i="10"/>
  <c r="S73" i="10"/>
  <c r="P73" i="10"/>
  <c r="M73" i="10"/>
  <c r="J73" i="10"/>
  <c r="AS73" i="10"/>
  <c r="AO73" i="10"/>
  <c r="AM73" i="10"/>
  <c r="AI73" i="10"/>
  <c r="AG73" i="10"/>
  <c r="AC73" i="10"/>
  <c r="AA73" i="10"/>
  <c r="BE69" i="10"/>
  <c r="BD69" i="10"/>
  <c r="BB69" i="10"/>
  <c r="BA69" i="10"/>
  <c r="AY69" i="10"/>
  <c r="AX69" i="10"/>
  <c r="AV69" i="10"/>
  <c r="AU69" i="10"/>
  <c r="BF69" i="10"/>
  <c r="BC69" i="10"/>
  <c r="AZ69" i="10"/>
  <c r="AW69" i="10"/>
  <c r="AT69" i="10"/>
  <c r="AQ69" i="10"/>
  <c r="AN69" i="10"/>
  <c r="AK69" i="10"/>
  <c r="AH69" i="10"/>
  <c r="AE69" i="10"/>
  <c r="AB69" i="10"/>
  <c r="Y69" i="10"/>
  <c r="AS69" i="10"/>
  <c r="AO69" i="10"/>
  <c r="AM69" i="10"/>
  <c r="AI69" i="10"/>
  <c r="AG69" i="10"/>
  <c r="AC69" i="10"/>
  <c r="AA69" i="10"/>
  <c r="X69" i="10"/>
  <c r="W69" i="10"/>
  <c r="U69" i="10"/>
  <c r="T69" i="10"/>
  <c r="R69" i="10"/>
  <c r="Q69" i="10"/>
  <c r="O69" i="10"/>
  <c r="N69" i="10"/>
  <c r="L69" i="10"/>
  <c r="K69" i="10"/>
  <c r="I69" i="10"/>
  <c r="H69" i="10"/>
  <c r="V69" i="10"/>
  <c r="S69" i="10"/>
  <c r="P69" i="10"/>
  <c r="M69" i="10"/>
  <c r="J69" i="10"/>
  <c r="AR69" i="10"/>
  <c r="AP69" i="10"/>
  <c r="AL69" i="10"/>
  <c r="AJ69" i="10"/>
  <c r="AF69" i="10"/>
  <c r="AD69" i="10"/>
  <c r="Z69" i="10"/>
  <c r="BE65" i="10"/>
  <c r="BD65" i="10"/>
  <c r="BB65" i="10"/>
  <c r="BA65" i="10"/>
  <c r="AY65" i="10"/>
  <c r="AX65" i="10"/>
  <c r="AV65" i="10"/>
  <c r="AU65" i="10"/>
  <c r="BF65" i="10"/>
  <c r="BC65" i="10"/>
  <c r="AZ65" i="10"/>
  <c r="AW65" i="10"/>
  <c r="AT65" i="10"/>
  <c r="AQ65" i="10"/>
  <c r="AN65" i="10"/>
  <c r="AK65" i="10"/>
  <c r="AH65" i="10"/>
  <c r="AE65" i="10"/>
  <c r="AB65" i="10"/>
  <c r="Y65" i="10"/>
  <c r="AR65" i="10"/>
  <c r="AP65" i="10"/>
  <c r="AL65" i="10"/>
  <c r="AJ65" i="10"/>
  <c r="AF65" i="10"/>
  <c r="AD65" i="10"/>
  <c r="Z65" i="10"/>
  <c r="X65" i="10"/>
  <c r="W65" i="10"/>
  <c r="U65" i="10"/>
  <c r="T65" i="10"/>
  <c r="R65" i="10"/>
  <c r="Q65" i="10"/>
  <c r="O65" i="10"/>
  <c r="N65" i="10"/>
  <c r="L65" i="10"/>
  <c r="K65" i="10"/>
  <c r="I65" i="10"/>
  <c r="H65" i="10"/>
  <c r="V65" i="10"/>
  <c r="S65" i="10"/>
  <c r="P65" i="10"/>
  <c r="M65" i="10"/>
  <c r="J65" i="10"/>
  <c r="AS65" i="10"/>
  <c r="AO65" i="10"/>
  <c r="AM65" i="10"/>
  <c r="AI65" i="10"/>
  <c r="AG65" i="10"/>
  <c r="AC65" i="10"/>
  <c r="AA65" i="10"/>
  <c r="BE61" i="10"/>
  <c r="BD61" i="10"/>
  <c r="BB61" i="10"/>
  <c r="BA61" i="10"/>
  <c r="AY61" i="10"/>
  <c r="AX61" i="10"/>
  <c r="AV61" i="10"/>
  <c r="AU61" i="10"/>
  <c r="BF61" i="10"/>
  <c r="BC61" i="10"/>
  <c r="AZ61" i="10"/>
  <c r="AW61" i="10"/>
  <c r="AT61" i="10"/>
  <c r="AQ61" i="10"/>
  <c r="AN61" i="10"/>
  <c r="AK61" i="10"/>
  <c r="AH61" i="10"/>
  <c r="AE61" i="10"/>
  <c r="AB61" i="10"/>
  <c r="Y61" i="10"/>
  <c r="AS61" i="10"/>
  <c r="AO61" i="10"/>
  <c r="AM61" i="10"/>
  <c r="AI61" i="10"/>
  <c r="AG61" i="10"/>
  <c r="AC61" i="10"/>
  <c r="AA61" i="10"/>
  <c r="X61" i="10"/>
  <c r="W61" i="10"/>
  <c r="U61" i="10"/>
  <c r="T61" i="10"/>
  <c r="R61" i="10"/>
  <c r="Q61" i="10"/>
  <c r="O61" i="10"/>
  <c r="N61" i="10"/>
  <c r="L61" i="10"/>
  <c r="K61" i="10"/>
  <c r="I61" i="10"/>
  <c r="H61" i="10"/>
  <c r="V61" i="10"/>
  <c r="S61" i="10"/>
  <c r="P61" i="10"/>
  <c r="M61" i="10"/>
  <c r="J61" i="10"/>
  <c r="AR61" i="10"/>
  <c r="AP61" i="10"/>
  <c r="AL61" i="10"/>
  <c r="AJ61" i="10"/>
  <c r="AF61" i="10"/>
  <c r="AD61" i="10"/>
  <c r="Z61" i="10"/>
  <c r="BE57" i="10"/>
  <c r="BD57" i="10"/>
  <c r="BB57" i="10"/>
  <c r="BA57" i="10"/>
  <c r="AY57" i="10"/>
  <c r="AX57" i="10"/>
  <c r="AV57" i="10"/>
  <c r="AU57" i="10"/>
  <c r="BF57" i="10"/>
  <c r="BC57" i="10"/>
  <c r="AZ57" i="10"/>
  <c r="AW57" i="10"/>
  <c r="AT57" i="10"/>
  <c r="AQ57" i="10"/>
  <c r="AN57" i="10"/>
  <c r="AK57" i="10"/>
  <c r="AH57" i="10"/>
  <c r="AE57" i="10"/>
  <c r="AB57" i="10"/>
  <c r="Y57" i="10"/>
  <c r="AR57" i="10"/>
  <c r="AP57" i="10"/>
  <c r="AL57" i="10"/>
  <c r="AJ57" i="10"/>
  <c r="AF57" i="10"/>
  <c r="AD57" i="10"/>
  <c r="Z57" i="10"/>
  <c r="X57" i="10"/>
  <c r="W57" i="10"/>
  <c r="U57" i="10"/>
  <c r="T57" i="10"/>
  <c r="R57" i="10"/>
  <c r="Q57" i="10"/>
  <c r="O57" i="10"/>
  <c r="N57" i="10"/>
  <c r="L57" i="10"/>
  <c r="K57" i="10"/>
  <c r="I57" i="10"/>
  <c r="H57" i="10"/>
  <c r="V57" i="10"/>
  <c r="S57" i="10"/>
  <c r="P57" i="10"/>
  <c r="M57" i="10"/>
  <c r="J57" i="10"/>
  <c r="AS57" i="10"/>
  <c r="AO57" i="10"/>
  <c r="AM57" i="10"/>
  <c r="AI57" i="10"/>
  <c r="AG57" i="10"/>
  <c r="AC57" i="10"/>
  <c r="AA57" i="10"/>
  <c r="BE53" i="10"/>
  <c r="BD53" i="10"/>
  <c r="BB53" i="10"/>
  <c r="BA53" i="10"/>
  <c r="AY53" i="10"/>
  <c r="AX53" i="10"/>
  <c r="AV53" i="10"/>
  <c r="AU53" i="10"/>
  <c r="BF53" i="10"/>
  <c r="BC53" i="10"/>
  <c r="AZ53" i="10"/>
  <c r="AW53" i="10"/>
  <c r="AT53" i="10"/>
  <c r="AQ53" i="10"/>
  <c r="AN53" i="10"/>
  <c r="AK53" i="10"/>
  <c r="AH53" i="10"/>
  <c r="AE53" i="10"/>
  <c r="AB53" i="10"/>
  <c r="Y53" i="10"/>
  <c r="AS53" i="10"/>
  <c r="AO53" i="10"/>
  <c r="AM53" i="10"/>
  <c r="AI53" i="10"/>
  <c r="AG53" i="10"/>
  <c r="AC53" i="10"/>
  <c r="AA53" i="10"/>
  <c r="X53" i="10"/>
  <c r="W53" i="10"/>
  <c r="U53" i="10"/>
  <c r="T53" i="10"/>
  <c r="R53" i="10"/>
  <c r="Q53" i="10"/>
  <c r="O53" i="10"/>
  <c r="N53" i="10"/>
  <c r="L53" i="10"/>
  <c r="K53" i="10"/>
  <c r="I53" i="10"/>
  <c r="H53" i="10"/>
  <c r="V53" i="10"/>
  <c r="S53" i="10"/>
  <c r="P53" i="10"/>
  <c r="M53" i="10"/>
  <c r="J53" i="10"/>
  <c r="AR53" i="10"/>
  <c r="AP53" i="10"/>
  <c r="AL53" i="10"/>
  <c r="AJ53" i="10"/>
  <c r="AF53" i="10"/>
  <c r="AD53" i="10"/>
  <c r="Z53" i="10"/>
  <c r="BE49" i="10"/>
  <c r="BD49" i="10"/>
  <c r="BB49" i="10"/>
  <c r="BA49" i="10"/>
  <c r="AY49" i="10"/>
  <c r="AX49" i="10"/>
  <c r="AV49" i="10"/>
  <c r="AU49" i="10"/>
  <c r="BF49" i="10"/>
  <c r="BC49" i="10"/>
  <c r="AZ49" i="10"/>
  <c r="AW49" i="10"/>
  <c r="AT49" i="10"/>
  <c r="AQ49" i="10"/>
  <c r="AN49" i="10"/>
  <c r="AK49" i="10"/>
  <c r="AH49" i="10"/>
  <c r="AE49" i="10"/>
  <c r="AB49" i="10"/>
  <c r="Y49" i="10"/>
  <c r="AR49" i="10"/>
  <c r="AP49" i="10"/>
  <c r="AL49" i="10"/>
  <c r="AJ49" i="10"/>
  <c r="AF49" i="10"/>
  <c r="AD49" i="10"/>
  <c r="Z49" i="10"/>
  <c r="X49" i="10"/>
  <c r="W49" i="10"/>
  <c r="U49" i="10"/>
  <c r="T49" i="10"/>
  <c r="R49" i="10"/>
  <c r="Q49" i="10"/>
  <c r="O49" i="10"/>
  <c r="N49" i="10"/>
  <c r="L49" i="10"/>
  <c r="K49" i="10"/>
  <c r="I49" i="10"/>
  <c r="H49" i="10"/>
  <c r="V49" i="10"/>
  <c r="S49" i="10"/>
  <c r="P49" i="10"/>
  <c r="M49" i="10"/>
  <c r="J49" i="10"/>
  <c r="AS49" i="10"/>
  <c r="AO49" i="10"/>
  <c r="AM49" i="10"/>
  <c r="AI49" i="10"/>
  <c r="AG49" i="10"/>
  <c r="AC49" i="10"/>
  <c r="AA49" i="10"/>
  <c r="BE45" i="10"/>
  <c r="BD45" i="10"/>
  <c r="BB45" i="10"/>
  <c r="BA45" i="10"/>
  <c r="AY45" i="10"/>
  <c r="AX45" i="10"/>
  <c r="AV45" i="10"/>
  <c r="AU45" i="10"/>
  <c r="BF45" i="10"/>
  <c r="BC45" i="10"/>
  <c r="AZ45" i="10"/>
  <c r="AW45" i="10"/>
  <c r="AT45" i="10"/>
  <c r="AQ45" i="10"/>
  <c r="AN45" i="10"/>
  <c r="AK45" i="10"/>
  <c r="AH45" i="10"/>
  <c r="AE45" i="10"/>
  <c r="AB45" i="10"/>
  <c r="Y45" i="10"/>
  <c r="AS45" i="10"/>
  <c r="AO45" i="10"/>
  <c r="AM45" i="10"/>
  <c r="AI45" i="10"/>
  <c r="AG45" i="10"/>
  <c r="AC45" i="10"/>
  <c r="AA45" i="10"/>
  <c r="X45" i="10"/>
  <c r="W45" i="10"/>
  <c r="U45" i="10"/>
  <c r="T45" i="10"/>
  <c r="R45" i="10"/>
  <c r="Q45" i="10"/>
  <c r="O45" i="10"/>
  <c r="N45" i="10"/>
  <c r="L45" i="10"/>
  <c r="K45" i="10"/>
  <c r="I45" i="10"/>
  <c r="H45" i="10"/>
  <c r="V45" i="10"/>
  <c r="S45" i="10"/>
  <c r="P45" i="10"/>
  <c r="M45" i="10"/>
  <c r="J45" i="10"/>
  <c r="AR45" i="10"/>
  <c r="AP45" i="10"/>
  <c r="AL45" i="10"/>
  <c r="AJ45" i="10"/>
  <c r="AF45" i="10"/>
  <c r="AD45" i="10"/>
  <c r="Z45" i="10"/>
  <c r="BE41" i="10"/>
  <c r="BD41" i="10"/>
  <c r="BB41" i="10"/>
  <c r="BA41" i="10"/>
  <c r="AY41" i="10"/>
  <c r="AX41" i="10"/>
  <c r="AV41" i="10"/>
  <c r="AU41" i="10"/>
  <c r="BF41" i="10"/>
  <c r="BC41" i="10"/>
  <c r="AZ41" i="10"/>
  <c r="AW41" i="10"/>
  <c r="AT41" i="10"/>
  <c r="AQ41" i="10"/>
  <c r="AN41" i="10"/>
  <c r="AK41" i="10"/>
  <c r="AH41" i="10"/>
  <c r="AE41" i="10"/>
  <c r="AB41" i="10"/>
  <c r="Y41" i="10"/>
  <c r="AR41" i="10"/>
  <c r="AP41" i="10"/>
  <c r="AL41" i="10"/>
  <c r="AJ41" i="10"/>
  <c r="AF41" i="10"/>
  <c r="AD41" i="10"/>
  <c r="Z41" i="10"/>
  <c r="X41" i="10"/>
  <c r="W41" i="10"/>
  <c r="U41" i="10"/>
  <c r="T41" i="10"/>
  <c r="R41" i="10"/>
  <c r="Q41" i="10"/>
  <c r="O41" i="10"/>
  <c r="N41" i="10"/>
  <c r="L41" i="10"/>
  <c r="K41" i="10"/>
  <c r="I41" i="10"/>
  <c r="H41" i="10"/>
  <c r="V41" i="10"/>
  <c r="S41" i="10"/>
  <c r="P41" i="10"/>
  <c r="M41" i="10"/>
  <c r="J41" i="10"/>
  <c r="AS41" i="10"/>
  <c r="AO41" i="10"/>
  <c r="AM41" i="10"/>
  <c r="AI41" i="10"/>
  <c r="AG41" i="10"/>
  <c r="AC41" i="10"/>
  <c r="AA41" i="10"/>
  <c r="BE37" i="10"/>
  <c r="BD37" i="10"/>
  <c r="BB37" i="10"/>
  <c r="BA37" i="10"/>
  <c r="AY37" i="10"/>
  <c r="AX37" i="10"/>
  <c r="AV37" i="10"/>
  <c r="AU37" i="10"/>
  <c r="BF37" i="10"/>
  <c r="BC37" i="10"/>
  <c r="AZ37" i="10"/>
  <c r="AW37" i="10"/>
  <c r="AT37" i="10"/>
  <c r="AQ37" i="10"/>
  <c r="AN37" i="10"/>
  <c r="AK37" i="10"/>
  <c r="AH37" i="10"/>
  <c r="AE37" i="10"/>
  <c r="AB37" i="10"/>
  <c r="Y37" i="10"/>
  <c r="AS37" i="10"/>
  <c r="AO37" i="10"/>
  <c r="AM37" i="10"/>
  <c r="AI37" i="10"/>
  <c r="AG37" i="10"/>
  <c r="AC37" i="10"/>
  <c r="AA37" i="10"/>
  <c r="X37" i="10"/>
  <c r="W37" i="10"/>
  <c r="U37" i="10"/>
  <c r="T37" i="10"/>
  <c r="R37" i="10"/>
  <c r="Q37" i="10"/>
  <c r="O37" i="10"/>
  <c r="N37" i="10"/>
  <c r="L37" i="10"/>
  <c r="K37" i="10"/>
  <c r="I37" i="10"/>
  <c r="H37" i="10"/>
  <c r="V37" i="10"/>
  <c r="S37" i="10"/>
  <c r="P37" i="10"/>
  <c r="M37" i="10"/>
  <c r="J37" i="10"/>
  <c r="AR37" i="10"/>
  <c r="AP37" i="10"/>
  <c r="AL37" i="10"/>
  <c r="AJ37" i="10"/>
  <c r="AF37" i="10"/>
  <c r="AD37" i="10"/>
  <c r="Z37" i="10"/>
  <c r="BE33" i="10"/>
  <c r="BD33" i="10"/>
  <c r="BB33" i="10"/>
  <c r="BA33" i="10"/>
  <c r="AY33" i="10"/>
  <c r="AX33" i="10"/>
  <c r="AV33" i="10"/>
  <c r="AU33" i="10"/>
  <c r="BF33" i="10"/>
  <c r="BC33" i="10"/>
  <c r="AZ33" i="10"/>
  <c r="AW33" i="10"/>
  <c r="AT33" i="10"/>
  <c r="AQ33" i="10"/>
  <c r="AN33" i="10"/>
  <c r="AK33" i="10"/>
  <c r="AH33" i="10"/>
  <c r="AE33" i="10"/>
  <c r="AB33" i="10"/>
  <c r="Y33" i="10"/>
  <c r="AR33" i="10"/>
  <c r="AP33" i="10"/>
  <c r="AL33" i="10"/>
  <c r="AJ33" i="10"/>
  <c r="AF33" i="10"/>
  <c r="AD33" i="10"/>
  <c r="Z33" i="10"/>
  <c r="X33" i="10"/>
  <c r="W33" i="10"/>
  <c r="U33" i="10"/>
  <c r="T33" i="10"/>
  <c r="R33" i="10"/>
  <c r="Q33" i="10"/>
  <c r="O33" i="10"/>
  <c r="N33" i="10"/>
  <c r="L33" i="10"/>
  <c r="K33" i="10"/>
  <c r="I33" i="10"/>
  <c r="H33" i="10"/>
  <c r="V33" i="10"/>
  <c r="S33" i="10"/>
  <c r="P33" i="10"/>
  <c r="M33" i="10"/>
  <c r="J33" i="10"/>
  <c r="AS33" i="10"/>
  <c r="AO33" i="10"/>
  <c r="AM33" i="10"/>
  <c r="AI33" i="10"/>
  <c r="AG33" i="10"/>
  <c r="AC33" i="10"/>
  <c r="AA33" i="10"/>
  <c r="BE29" i="10"/>
  <c r="BD29" i="10"/>
  <c r="BB29" i="10"/>
  <c r="BA29" i="10"/>
  <c r="AY29" i="10"/>
  <c r="AX29" i="10"/>
  <c r="AV29" i="10"/>
  <c r="AU29" i="10"/>
  <c r="BF29" i="10"/>
  <c r="BC29" i="10"/>
  <c r="AZ29" i="10"/>
  <c r="AW29" i="10"/>
  <c r="AT29" i="10"/>
  <c r="AQ29" i="10"/>
  <c r="AN29" i="10"/>
  <c r="AK29" i="10"/>
  <c r="AH29" i="10"/>
  <c r="AE29" i="10"/>
  <c r="AB29" i="10"/>
  <c r="Y29" i="10"/>
  <c r="AS29" i="10"/>
  <c r="AO29" i="10"/>
  <c r="AM29" i="10"/>
  <c r="AI29" i="10"/>
  <c r="AG29" i="10"/>
  <c r="AC29" i="10"/>
  <c r="AA29" i="10"/>
  <c r="X29" i="10"/>
  <c r="W29" i="10"/>
  <c r="U29" i="10"/>
  <c r="T29" i="10"/>
  <c r="R29" i="10"/>
  <c r="Q29" i="10"/>
  <c r="O29" i="10"/>
  <c r="N29" i="10"/>
  <c r="L29" i="10"/>
  <c r="K29" i="10"/>
  <c r="I29" i="10"/>
  <c r="H29" i="10"/>
  <c r="V29" i="10"/>
  <c r="S29" i="10"/>
  <c r="P29" i="10"/>
  <c r="M29" i="10"/>
  <c r="J29" i="10"/>
  <c r="AR29" i="10"/>
  <c r="AP29" i="10"/>
  <c r="AL29" i="10"/>
  <c r="AJ29" i="10"/>
  <c r="AF29" i="10"/>
  <c r="AD29" i="10"/>
  <c r="Z29" i="10"/>
  <c r="BE25" i="10"/>
  <c r="BD25" i="10"/>
  <c r="BB25" i="10"/>
  <c r="BA25" i="10"/>
  <c r="AY25" i="10"/>
  <c r="AX25" i="10"/>
  <c r="AV25" i="10"/>
  <c r="AU25" i="10"/>
  <c r="BF25" i="10"/>
  <c r="BC25" i="10"/>
  <c r="AZ25" i="10"/>
  <c r="AW25" i="10"/>
  <c r="AT25" i="10"/>
  <c r="AQ25" i="10"/>
  <c r="AN25" i="10"/>
  <c r="AK25" i="10"/>
  <c r="AH25" i="10"/>
  <c r="AE25" i="10"/>
  <c r="AB25" i="10"/>
  <c r="Y25" i="10"/>
  <c r="AR25" i="10"/>
  <c r="AP25" i="10"/>
  <c r="AL25" i="10"/>
  <c r="AJ25" i="10"/>
  <c r="AF25" i="10"/>
  <c r="AD25" i="10"/>
  <c r="Z25" i="10"/>
  <c r="X25" i="10"/>
  <c r="W25" i="10"/>
  <c r="U25" i="10"/>
  <c r="T25" i="10"/>
  <c r="R25" i="10"/>
  <c r="Q25" i="10"/>
  <c r="O25" i="10"/>
  <c r="N25" i="10"/>
  <c r="L25" i="10"/>
  <c r="K25" i="10"/>
  <c r="I25" i="10"/>
  <c r="H25" i="10"/>
  <c r="V25" i="10"/>
  <c r="S25" i="10"/>
  <c r="P25" i="10"/>
  <c r="M25" i="10"/>
  <c r="J25" i="10"/>
  <c r="AS25" i="10"/>
  <c r="AO25" i="10"/>
  <c r="AM25" i="10"/>
  <c r="AI25" i="10"/>
  <c r="AG25" i="10"/>
  <c r="AC25" i="10"/>
  <c r="AA25" i="10"/>
  <c r="BE21" i="10"/>
  <c r="BD21" i="10"/>
  <c r="BB21" i="10"/>
  <c r="BA21" i="10"/>
  <c r="AY21" i="10"/>
  <c r="AX21" i="10"/>
  <c r="AV21" i="10"/>
  <c r="AU21" i="10"/>
  <c r="BF21" i="10"/>
  <c r="BC21" i="10"/>
  <c r="AZ21" i="10"/>
  <c r="AW21" i="10"/>
  <c r="AT21" i="10"/>
  <c r="AQ21" i="10"/>
  <c r="AN21" i="10"/>
  <c r="AK21" i="10"/>
  <c r="AH21" i="10"/>
  <c r="AE21" i="10"/>
  <c r="AB21" i="10"/>
  <c r="Y21" i="10"/>
  <c r="AS21" i="10"/>
  <c r="AO21" i="10"/>
  <c r="AM21" i="10"/>
  <c r="AI21" i="10"/>
  <c r="AG21" i="10"/>
  <c r="AC21" i="10"/>
  <c r="AA21" i="10"/>
  <c r="X21" i="10"/>
  <c r="W21" i="10"/>
  <c r="U21" i="10"/>
  <c r="T21" i="10"/>
  <c r="R21" i="10"/>
  <c r="Q21" i="10"/>
  <c r="O21" i="10"/>
  <c r="N21" i="10"/>
  <c r="L21" i="10"/>
  <c r="K21" i="10"/>
  <c r="I21" i="10"/>
  <c r="H21" i="10"/>
  <c r="V21" i="10"/>
  <c r="S21" i="10"/>
  <c r="P21" i="10"/>
  <c r="M21" i="10"/>
  <c r="J21" i="10"/>
  <c r="AR21" i="10"/>
  <c r="AP21" i="10"/>
  <c r="AL21" i="10"/>
  <c r="AJ21" i="10"/>
  <c r="AF21" i="10"/>
  <c r="AD21" i="10"/>
  <c r="Z21" i="10"/>
  <c r="BE17" i="10"/>
  <c r="BD17" i="10"/>
  <c r="BB17" i="10"/>
  <c r="BA17" i="10"/>
  <c r="AY17" i="10"/>
  <c r="AX17" i="10"/>
  <c r="AV17" i="10"/>
  <c r="AU17" i="10"/>
  <c r="AS17" i="10"/>
  <c r="AR17" i="10"/>
  <c r="AP17" i="10"/>
  <c r="AO17" i="10"/>
  <c r="AM17" i="10"/>
  <c r="AL17" i="10"/>
  <c r="AJ17" i="10"/>
  <c r="AI17" i="10"/>
  <c r="AG17" i="10"/>
  <c r="AF17" i="10"/>
  <c r="AD17" i="10"/>
  <c r="AC17" i="10"/>
  <c r="AA17" i="10"/>
  <c r="Z17" i="10"/>
  <c r="X17" i="10"/>
  <c r="W17" i="10"/>
  <c r="U17" i="10"/>
  <c r="T17" i="10"/>
  <c r="R17" i="10"/>
  <c r="Q17" i="10"/>
  <c r="O17" i="10"/>
  <c r="N17" i="10"/>
  <c r="L17" i="10"/>
  <c r="K17" i="10"/>
  <c r="I17" i="10"/>
  <c r="H17" i="10"/>
  <c r="BE13" i="10"/>
  <c r="BD13" i="10"/>
  <c r="BB13" i="10"/>
  <c r="BA13" i="10"/>
  <c r="AY13" i="10"/>
  <c r="AX13" i="10"/>
  <c r="AV13" i="10"/>
  <c r="AU13" i="10"/>
  <c r="AS13" i="10"/>
  <c r="AR13" i="10"/>
  <c r="AP13" i="10"/>
  <c r="AO13" i="10"/>
  <c r="AM13" i="10"/>
  <c r="AL13" i="10"/>
  <c r="AJ13" i="10"/>
  <c r="AI13" i="10"/>
  <c r="AG13" i="10"/>
  <c r="AF13" i="10"/>
  <c r="AD13" i="10"/>
  <c r="AC13" i="10"/>
  <c r="AA13" i="10"/>
  <c r="Z13" i="10"/>
  <c r="X13" i="10"/>
  <c r="W13" i="10"/>
  <c r="U13" i="10"/>
  <c r="T13" i="10"/>
  <c r="R13" i="10"/>
  <c r="Q13" i="10"/>
  <c r="O13" i="10"/>
  <c r="N13" i="10"/>
  <c r="L13" i="10"/>
  <c r="K13" i="10"/>
  <c r="I13" i="10"/>
  <c r="H13" i="10"/>
  <c r="BE9" i="10"/>
  <c r="BD9" i="10"/>
  <c r="BB9" i="10"/>
  <c r="BA9" i="10"/>
  <c r="AY9" i="10"/>
  <c r="AX9" i="10"/>
  <c r="AV9" i="10"/>
  <c r="AU9" i="10"/>
  <c r="AS9" i="10"/>
  <c r="AR9" i="10"/>
  <c r="AP9" i="10"/>
  <c r="AO9" i="10"/>
  <c r="AM9" i="10"/>
  <c r="AL9" i="10"/>
  <c r="AJ9" i="10"/>
  <c r="AI9" i="10"/>
  <c r="AG9" i="10"/>
  <c r="AF9" i="10"/>
  <c r="AD9" i="10"/>
  <c r="AC9" i="10"/>
  <c r="AA9" i="10"/>
  <c r="Z9" i="10"/>
  <c r="X9" i="10"/>
  <c r="W9" i="10"/>
  <c r="U9" i="10"/>
  <c r="T9" i="10"/>
  <c r="R9" i="10"/>
  <c r="Q9" i="10"/>
  <c r="O9" i="10"/>
  <c r="N9" i="10"/>
  <c r="L9" i="10"/>
  <c r="K9" i="10"/>
  <c r="I9" i="10"/>
  <c r="H9" i="10"/>
  <c r="BE5" i="10"/>
  <c r="BD5" i="10"/>
  <c r="BB5" i="10"/>
  <c r="BA5" i="10"/>
  <c r="AY5" i="10"/>
  <c r="AX5" i="10"/>
  <c r="AV5" i="10"/>
  <c r="AU5" i="10"/>
  <c r="AS5" i="10"/>
  <c r="AR5" i="10"/>
  <c r="AP5" i="10"/>
  <c r="AO5" i="10"/>
  <c r="AM5" i="10"/>
  <c r="AL5" i="10"/>
  <c r="AJ5" i="10"/>
  <c r="AI5" i="10"/>
  <c r="AG5" i="10"/>
  <c r="AF5" i="10"/>
  <c r="AD5" i="10"/>
  <c r="AC5" i="10"/>
  <c r="AA5" i="10"/>
  <c r="Z5" i="10"/>
  <c r="X5" i="10"/>
  <c r="W5" i="10"/>
  <c r="U5" i="10"/>
  <c r="T5" i="10"/>
  <c r="R5" i="10"/>
  <c r="Q5" i="10"/>
  <c r="O5" i="10"/>
  <c r="N5" i="10"/>
  <c r="L5" i="10"/>
  <c r="K5" i="10"/>
  <c r="I5" i="10"/>
  <c r="H5" i="10"/>
  <c r="B17" i="10"/>
  <c r="B13" i="10"/>
  <c r="B9" i="10"/>
  <c r="B5" i="10"/>
  <c r="C17" i="10"/>
  <c r="C13" i="10"/>
  <c r="C9" i="10"/>
  <c r="C5" i="10"/>
  <c r="D197" i="10"/>
  <c r="D193" i="10"/>
  <c r="D189" i="10"/>
  <c r="D185" i="10"/>
  <c r="D181" i="10"/>
  <c r="D177" i="10"/>
  <c r="D173" i="10"/>
  <c r="D169" i="10"/>
  <c r="D165" i="10"/>
  <c r="D161" i="10"/>
  <c r="D157" i="10"/>
  <c r="D153" i="10"/>
  <c r="D149" i="10"/>
  <c r="D145" i="10"/>
  <c r="D141" i="10"/>
  <c r="D137" i="10"/>
  <c r="D133" i="10"/>
  <c r="D129" i="10"/>
  <c r="D125" i="10"/>
  <c r="D121" i="10"/>
  <c r="D117" i="10"/>
  <c r="D113" i="10"/>
  <c r="D109" i="10"/>
  <c r="D105" i="10"/>
  <c r="D101" i="10"/>
  <c r="D97" i="10"/>
  <c r="D93" i="10"/>
  <c r="D89" i="10"/>
  <c r="D85" i="10"/>
  <c r="D81" i="10"/>
  <c r="D77" i="10"/>
  <c r="D73" i="10"/>
  <c r="D69" i="10"/>
  <c r="D65" i="10"/>
  <c r="D61" i="10"/>
  <c r="D57" i="10"/>
  <c r="D53" i="10"/>
  <c r="D49" i="10"/>
  <c r="D45" i="10"/>
  <c r="D41" i="10"/>
  <c r="D37" i="10"/>
  <c r="D33" i="10"/>
  <c r="D29" i="10"/>
  <c r="D25" i="10"/>
  <c r="D21" i="10"/>
  <c r="E17" i="10"/>
  <c r="E13" i="10"/>
  <c r="E9" i="10"/>
  <c r="E5" i="10"/>
  <c r="F17" i="10"/>
  <c r="F13" i="10"/>
  <c r="F9" i="10"/>
  <c r="F5" i="10"/>
  <c r="G197" i="10"/>
  <c r="G193" i="10"/>
  <c r="G189" i="10"/>
  <c r="G185" i="10"/>
  <c r="G181" i="10"/>
  <c r="G177" i="10"/>
  <c r="G173" i="10"/>
  <c r="G169" i="10"/>
  <c r="G165" i="10"/>
  <c r="G161" i="10"/>
  <c r="G157" i="10"/>
  <c r="G153" i="10"/>
  <c r="G149" i="10"/>
  <c r="G145" i="10"/>
  <c r="G141" i="10"/>
  <c r="G137" i="10"/>
  <c r="G133" i="10"/>
  <c r="G129" i="10"/>
  <c r="G125" i="10"/>
  <c r="G121" i="10"/>
  <c r="G117" i="10"/>
  <c r="G113" i="10"/>
  <c r="G109" i="10"/>
  <c r="G105" i="10"/>
  <c r="G101" i="10"/>
  <c r="G97" i="10"/>
  <c r="G93" i="10"/>
  <c r="G89" i="10"/>
  <c r="G85" i="10"/>
  <c r="G81" i="10"/>
  <c r="G77" i="10"/>
  <c r="G73" i="10"/>
  <c r="G69" i="10"/>
  <c r="G65" i="10"/>
  <c r="G61" i="10"/>
  <c r="G57" i="10"/>
  <c r="G53" i="10"/>
  <c r="G49" i="10"/>
  <c r="G45" i="10"/>
  <c r="G41" i="10"/>
  <c r="G37" i="10"/>
  <c r="G33" i="10"/>
  <c r="G29" i="10"/>
  <c r="G25" i="10"/>
  <c r="G21" i="10"/>
  <c r="BF200" i="10"/>
  <c r="BC200" i="10"/>
  <c r="AZ200" i="10"/>
  <c r="AW200" i="10"/>
  <c r="AT200" i="10"/>
  <c r="BD200" i="10"/>
  <c r="AY200" i="10"/>
  <c r="AU200" i="10"/>
  <c r="BB200" i="10"/>
  <c r="AR200" i="10"/>
  <c r="AP200" i="10"/>
  <c r="AL200" i="10"/>
  <c r="AJ200" i="10"/>
  <c r="AF200" i="10"/>
  <c r="AD200" i="10"/>
  <c r="Z200" i="10"/>
  <c r="X200" i="10"/>
  <c r="W200" i="10"/>
  <c r="U200" i="10"/>
  <c r="T200" i="10"/>
  <c r="R200" i="10"/>
  <c r="Q200" i="10"/>
  <c r="O200" i="10"/>
  <c r="N200" i="10"/>
  <c r="L200" i="10"/>
  <c r="K200" i="10"/>
  <c r="I200" i="10"/>
  <c r="AN200" i="10"/>
  <c r="AH200" i="10"/>
  <c r="AB200" i="10"/>
  <c r="Y200" i="10"/>
  <c r="V200" i="10"/>
  <c r="S200" i="10"/>
  <c r="P200" i="10"/>
  <c r="M200" i="10"/>
  <c r="J200" i="10"/>
  <c r="BE200" i="10"/>
  <c r="BA200" i="10"/>
  <c r="AS200" i="10"/>
  <c r="AO200" i="10"/>
  <c r="AM200" i="10"/>
  <c r="AI200" i="10"/>
  <c r="AG200" i="10"/>
  <c r="AC200" i="10"/>
  <c r="AA200" i="10"/>
  <c r="AX200" i="10"/>
  <c r="AV200" i="10"/>
  <c r="AQ200" i="10"/>
  <c r="AK200" i="10"/>
  <c r="AE200" i="10"/>
  <c r="BF196" i="10"/>
  <c r="BC196" i="10"/>
  <c r="AZ196" i="10"/>
  <c r="AW196" i="10"/>
  <c r="AT196" i="10"/>
  <c r="BB196" i="10"/>
  <c r="AX196" i="10"/>
  <c r="AV196" i="10"/>
  <c r="BE196" i="10"/>
  <c r="BA196" i="10"/>
  <c r="AS196" i="10"/>
  <c r="AO196" i="10"/>
  <c r="AM196" i="10"/>
  <c r="AI196" i="10"/>
  <c r="AG196" i="10"/>
  <c r="AC196" i="10"/>
  <c r="AA196" i="10"/>
  <c r="X196" i="10"/>
  <c r="W196" i="10"/>
  <c r="U196" i="10"/>
  <c r="T196" i="10"/>
  <c r="R196" i="10"/>
  <c r="Q196" i="10"/>
  <c r="O196" i="10"/>
  <c r="N196" i="10"/>
  <c r="L196" i="10"/>
  <c r="K196" i="10"/>
  <c r="I196" i="10"/>
  <c r="AQ196" i="10"/>
  <c r="AK196" i="10"/>
  <c r="AE196" i="10"/>
  <c r="Y196" i="10"/>
  <c r="V196" i="10"/>
  <c r="S196" i="10"/>
  <c r="P196" i="10"/>
  <c r="M196" i="10"/>
  <c r="J196" i="10"/>
  <c r="BD196" i="10"/>
  <c r="AY196" i="10"/>
  <c r="AR196" i="10"/>
  <c r="AP196" i="10"/>
  <c r="AL196" i="10"/>
  <c r="AJ196" i="10"/>
  <c r="AF196" i="10"/>
  <c r="AD196" i="10"/>
  <c r="Z196" i="10"/>
  <c r="AU196" i="10"/>
  <c r="AN196" i="10"/>
  <c r="AH196" i="10"/>
  <c r="AB196" i="10"/>
  <c r="BF192" i="10"/>
  <c r="BC192" i="10"/>
  <c r="AZ192" i="10"/>
  <c r="AW192" i="10"/>
  <c r="AT192" i="10"/>
  <c r="BB192" i="10"/>
  <c r="BE192" i="10"/>
  <c r="BA192" i="10"/>
  <c r="AY192" i="10"/>
  <c r="AU192" i="10"/>
  <c r="BD192" i="10"/>
  <c r="AR192" i="10"/>
  <c r="AP192" i="10"/>
  <c r="AL192" i="10"/>
  <c r="AJ192" i="10"/>
  <c r="AF192" i="10"/>
  <c r="AD192" i="10"/>
  <c r="Z192" i="10"/>
  <c r="X192" i="10"/>
  <c r="W192" i="10"/>
  <c r="U192" i="10"/>
  <c r="T192" i="10"/>
  <c r="R192" i="10"/>
  <c r="Q192" i="10"/>
  <c r="O192" i="10"/>
  <c r="N192" i="10"/>
  <c r="L192" i="10"/>
  <c r="K192" i="10"/>
  <c r="I192" i="10"/>
  <c r="AV192" i="10"/>
  <c r="AN192" i="10"/>
  <c r="AH192" i="10"/>
  <c r="AB192" i="10"/>
  <c r="Y192" i="10"/>
  <c r="V192" i="10"/>
  <c r="S192" i="10"/>
  <c r="P192" i="10"/>
  <c r="M192" i="10"/>
  <c r="J192" i="10"/>
  <c r="AX192" i="10"/>
  <c r="AS192" i="10"/>
  <c r="AO192" i="10"/>
  <c r="AM192" i="10"/>
  <c r="AI192" i="10"/>
  <c r="AG192" i="10"/>
  <c r="AC192" i="10"/>
  <c r="AA192" i="10"/>
  <c r="AQ192" i="10"/>
  <c r="AK192" i="10"/>
  <c r="AE192" i="10"/>
  <c r="BF188" i="10"/>
  <c r="BC188" i="10"/>
  <c r="AZ188" i="10"/>
  <c r="AW188" i="10"/>
  <c r="AT188" i="10"/>
  <c r="BE188" i="10"/>
  <c r="BA188" i="10"/>
  <c r="BD188" i="10"/>
  <c r="AX188" i="10"/>
  <c r="AV188" i="10"/>
  <c r="AS188" i="10"/>
  <c r="AO188" i="10"/>
  <c r="AM188" i="10"/>
  <c r="AI188" i="10"/>
  <c r="AG188" i="10"/>
  <c r="AC188" i="10"/>
  <c r="AA188" i="10"/>
  <c r="X188" i="10"/>
  <c r="W188" i="10"/>
  <c r="U188" i="10"/>
  <c r="T188" i="10"/>
  <c r="R188" i="10"/>
  <c r="Q188" i="10"/>
  <c r="O188" i="10"/>
  <c r="N188" i="10"/>
  <c r="L188" i="10"/>
  <c r="K188" i="10"/>
  <c r="I188" i="10"/>
  <c r="BB188" i="10"/>
  <c r="AY188" i="10"/>
  <c r="AU188" i="10"/>
  <c r="AQ188" i="10"/>
  <c r="AK188" i="10"/>
  <c r="AE188" i="10"/>
  <c r="Y188" i="10"/>
  <c r="V188" i="10"/>
  <c r="S188" i="10"/>
  <c r="P188" i="10"/>
  <c r="M188" i="10"/>
  <c r="J188" i="10"/>
  <c r="AR188" i="10"/>
  <c r="AP188" i="10"/>
  <c r="AL188" i="10"/>
  <c r="AJ188" i="10"/>
  <c r="AF188" i="10"/>
  <c r="AD188" i="10"/>
  <c r="Z188" i="10"/>
  <c r="AN188" i="10"/>
  <c r="AH188" i="10"/>
  <c r="AB188" i="10"/>
  <c r="BF184" i="10"/>
  <c r="BC184" i="10"/>
  <c r="AZ184" i="10"/>
  <c r="AW184" i="10"/>
  <c r="AT184" i="10"/>
  <c r="BD184" i="10"/>
  <c r="AY184" i="10"/>
  <c r="AU184" i="10"/>
  <c r="BB184" i="10"/>
  <c r="AR184" i="10"/>
  <c r="AP184" i="10"/>
  <c r="AL184" i="10"/>
  <c r="AJ184" i="10"/>
  <c r="AF184" i="10"/>
  <c r="AD184" i="10"/>
  <c r="Z184" i="10"/>
  <c r="X184" i="10"/>
  <c r="W184" i="10"/>
  <c r="U184" i="10"/>
  <c r="T184" i="10"/>
  <c r="R184" i="10"/>
  <c r="Q184" i="10"/>
  <c r="O184" i="10"/>
  <c r="N184" i="10"/>
  <c r="L184" i="10"/>
  <c r="K184" i="10"/>
  <c r="I184" i="10"/>
  <c r="BE184" i="10"/>
  <c r="BA184" i="10"/>
  <c r="AX184" i="10"/>
  <c r="AN184" i="10"/>
  <c r="AH184" i="10"/>
  <c r="AB184" i="10"/>
  <c r="Y184" i="10"/>
  <c r="V184" i="10"/>
  <c r="S184" i="10"/>
  <c r="P184" i="10"/>
  <c r="M184" i="10"/>
  <c r="J184" i="10"/>
  <c r="AS184" i="10"/>
  <c r="AO184" i="10"/>
  <c r="AM184" i="10"/>
  <c r="AI184" i="10"/>
  <c r="AG184" i="10"/>
  <c r="AC184" i="10"/>
  <c r="AA184" i="10"/>
  <c r="AV184" i="10"/>
  <c r="AQ184" i="10"/>
  <c r="AK184" i="10"/>
  <c r="AE184" i="10"/>
  <c r="BF180" i="10"/>
  <c r="BC180" i="10"/>
  <c r="AZ180" i="10"/>
  <c r="AW180" i="10"/>
  <c r="AT180" i="10"/>
  <c r="BB180" i="10"/>
  <c r="AX180" i="10"/>
  <c r="AV180" i="10"/>
  <c r="BE180" i="10"/>
  <c r="BA180" i="10"/>
  <c r="AY180" i="10"/>
  <c r="AS180" i="10"/>
  <c r="AO180" i="10"/>
  <c r="AM180" i="10"/>
  <c r="AI180" i="10"/>
  <c r="AG180" i="10"/>
  <c r="AC180" i="10"/>
  <c r="AA180" i="10"/>
  <c r="X180" i="10"/>
  <c r="W180" i="10"/>
  <c r="U180" i="10"/>
  <c r="T180" i="10"/>
  <c r="R180" i="10"/>
  <c r="Q180" i="10"/>
  <c r="O180" i="10"/>
  <c r="N180" i="10"/>
  <c r="L180" i="10"/>
  <c r="K180" i="10"/>
  <c r="I180" i="10"/>
  <c r="BD180" i="10"/>
  <c r="AQ180" i="10"/>
  <c r="AK180" i="10"/>
  <c r="AE180" i="10"/>
  <c r="Y180" i="10"/>
  <c r="V180" i="10"/>
  <c r="S180" i="10"/>
  <c r="P180" i="10"/>
  <c r="M180" i="10"/>
  <c r="J180" i="10"/>
  <c r="AR180" i="10"/>
  <c r="AP180" i="10"/>
  <c r="AL180" i="10"/>
  <c r="AJ180" i="10"/>
  <c r="AF180" i="10"/>
  <c r="AD180" i="10"/>
  <c r="Z180" i="10"/>
  <c r="AU180" i="10"/>
  <c r="AN180" i="10"/>
  <c r="AH180" i="10"/>
  <c r="AB180" i="10"/>
  <c r="BF176" i="10"/>
  <c r="BC176" i="10"/>
  <c r="AZ176" i="10"/>
  <c r="AW176" i="10"/>
  <c r="AT176" i="10"/>
  <c r="BB176" i="10"/>
  <c r="BE176" i="10"/>
  <c r="BA176" i="10"/>
  <c r="AY176" i="10"/>
  <c r="AU176" i="10"/>
  <c r="BD176" i="10"/>
  <c r="AX176" i="10"/>
  <c r="AR176" i="10"/>
  <c r="AP176" i="10"/>
  <c r="AL176" i="10"/>
  <c r="AJ176" i="10"/>
  <c r="AF176" i="10"/>
  <c r="AD176" i="10"/>
  <c r="Z176" i="10"/>
  <c r="X176" i="10"/>
  <c r="W176" i="10"/>
  <c r="U176" i="10"/>
  <c r="T176" i="10"/>
  <c r="R176" i="10"/>
  <c r="Q176" i="10"/>
  <c r="O176" i="10"/>
  <c r="N176" i="10"/>
  <c r="L176" i="10"/>
  <c r="K176" i="10"/>
  <c r="I176" i="10"/>
  <c r="AV176" i="10"/>
  <c r="AN176" i="10"/>
  <c r="AH176" i="10"/>
  <c r="AB176" i="10"/>
  <c r="Y176" i="10"/>
  <c r="V176" i="10"/>
  <c r="S176" i="10"/>
  <c r="P176" i="10"/>
  <c r="M176" i="10"/>
  <c r="J176" i="10"/>
  <c r="AS176" i="10"/>
  <c r="AO176" i="10"/>
  <c r="AM176" i="10"/>
  <c r="AI176" i="10"/>
  <c r="AG176" i="10"/>
  <c r="AC176" i="10"/>
  <c r="AA176" i="10"/>
  <c r="AQ176" i="10"/>
  <c r="AK176" i="10"/>
  <c r="AE176" i="10"/>
  <c r="BF172" i="10"/>
  <c r="BC172" i="10"/>
  <c r="AZ172" i="10"/>
  <c r="AW172" i="10"/>
  <c r="AT172" i="10"/>
  <c r="BE172" i="10"/>
  <c r="BA172" i="10"/>
  <c r="BD172" i="10"/>
  <c r="AX172" i="10"/>
  <c r="AV172" i="10"/>
  <c r="BB172" i="10"/>
  <c r="AS172" i="10"/>
  <c r="AO172" i="10"/>
  <c r="AM172" i="10"/>
  <c r="AI172" i="10"/>
  <c r="AG172" i="10"/>
  <c r="AC172" i="10"/>
  <c r="AA172" i="10"/>
  <c r="X172" i="10"/>
  <c r="W172" i="10"/>
  <c r="U172" i="10"/>
  <c r="T172" i="10"/>
  <c r="R172" i="10"/>
  <c r="Q172" i="10"/>
  <c r="O172" i="10"/>
  <c r="N172" i="10"/>
  <c r="L172" i="10"/>
  <c r="K172" i="10"/>
  <c r="I172" i="10"/>
  <c r="AU172" i="10"/>
  <c r="AQ172" i="10"/>
  <c r="AK172" i="10"/>
  <c r="AE172" i="10"/>
  <c r="Y172" i="10"/>
  <c r="V172" i="10"/>
  <c r="S172" i="10"/>
  <c r="P172" i="10"/>
  <c r="M172" i="10"/>
  <c r="J172" i="10"/>
  <c r="AR172" i="10"/>
  <c r="AP172" i="10"/>
  <c r="AL172" i="10"/>
  <c r="AJ172" i="10"/>
  <c r="AF172" i="10"/>
  <c r="AD172" i="10"/>
  <c r="Z172" i="10"/>
  <c r="AY172" i="10"/>
  <c r="AN172" i="10"/>
  <c r="AH172" i="10"/>
  <c r="AB172" i="10"/>
  <c r="BF168" i="10"/>
  <c r="BC168" i="10"/>
  <c r="AZ168" i="10"/>
  <c r="AW168" i="10"/>
  <c r="AT168" i="10"/>
  <c r="BD168" i="10"/>
  <c r="AY168" i="10"/>
  <c r="AU168" i="10"/>
  <c r="BB168" i="10"/>
  <c r="BE168" i="10"/>
  <c r="BA168" i="10"/>
  <c r="AR168" i="10"/>
  <c r="AP168" i="10"/>
  <c r="AL168" i="10"/>
  <c r="AJ168" i="10"/>
  <c r="AF168" i="10"/>
  <c r="AD168" i="10"/>
  <c r="Z168" i="10"/>
  <c r="X168" i="10"/>
  <c r="W168" i="10"/>
  <c r="U168" i="10"/>
  <c r="T168" i="10"/>
  <c r="R168" i="10"/>
  <c r="Q168" i="10"/>
  <c r="O168" i="10"/>
  <c r="N168" i="10"/>
  <c r="L168" i="10"/>
  <c r="K168" i="10"/>
  <c r="I168" i="10"/>
  <c r="AN168" i="10"/>
  <c r="AH168" i="10"/>
  <c r="AB168" i="10"/>
  <c r="Y168" i="10"/>
  <c r="V168" i="10"/>
  <c r="S168" i="10"/>
  <c r="P168" i="10"/>
  <c r="M168" i="10"/>
  <c r="J168" i="10"/>
  <c r="AS168" i="10"/>
  <c r="AO168" i="10"/>
  <c r="AM168" i="10"/>
  <c r="AI168" i="10"/>
  <c r="AG168" i="10"/>
  <c r="AC168" i="10"/>
  <c r="AA168" i="10"/>
  <c r="AX168" i="10"/>
  <c r="AV168" i="10"/>
  <c r="AQ168" i="10"/>
  <c r="AK168" i="10"/>
  <c r="AE168" i="10"/>
  <c r="BF164" i="10"/>
  <c r="BC164" i="10"/>
  <c r="AZ164" i="10"/>
  <c r="AW164" i="10"/>
  <c r="AT164" i="10"/>
  <c r="BB164" i="10"/>
  <c r="AX164" i="10"/>
  <c r="AV164" i="10"/>
  <c r="BE164" i="10"/>
  <c r="BA164" i="10"/>
  <c r="BD164" i="10"/>
  <c r="AS164" i="10"/>
  <c r="AO164" i="10"/>
  <c r="AM164" i="10"/>
  <c r="AI164" i="10"/>
  <c r="AG164" i="10"/>
  <c r="AC164" i="10"/>
  <c r="AA164" i="10"/>
  <c r="X164" i="10"/>
  <c r="W164" i="10"/>
  <c r="U164" i="10"/>
  <c r="T164" i="10"/>
  <c r="R164" i="10"/>
  <c r="Q164" i="10"/>
  <c r="O164" i="10"/>
  <c r="N164" i="10"/>
  <c r="L164" i="10"/>
  <c r="K164" i="10"/>
  <c r="I164" i="10"/>
  <c r="AQ164" i="10"/>
  <c r="AK164" i="10"/>
  <c r="AE164" i="10"/>
  <c r="Y164" i="10"/>
  <c r="V164" i="10"/>
  <c r="S164" i="10"/>
  <c r="P164" i="10"/>
  <c r="M164" i="10"/>
  <c r="J164" i="10"/>
  <c r="AY164" i="10"/>
  <c r="AR164" i="10"/>
  <c r="AP164" i="10"/>
  <c r="AL164" i="10"/>
  <c r="AJ164" i="10"/>
  <c r="AF164" i="10"/>
  <c r="AD164" i="10"/>
  <c r="Z164" i="10"/>
  <c r="AU164" i="10"/>
  <c r="AN164" i="10"/>
  <c r="AH164" i="10"/>
  <c r="AB164" i="10"/>
  <c r="BF160" i="10"/>
  <c r="BC160" i="10"/>
  <c r="AZ160" i="10"/>
  <c r="AW160" i="10"/>
  <c r="AT160" i="10"/>
  <c r="BB160" i="10"/>
  <c r="BE160" i="10"/>
  <c r="BA160" i="10"/>
  <c r="AY160" i="10"/>
  <c r="AU160" i="10"/>
  <c r="BD160" i="10"/>
  <c r="AR160" i="10"/>
  <c r="AP160" i="10"/>
  <c r="AL160" i="10"/>
  <c r="AJ160" i="10"/>
  <c r="AF160" i="10"/>
  <c r="AD160" i="10"/>
  <c r="Z160" i="10"/>
  <c r="X160" i="10"/>
  <c r="W160" i="10"/>
  <c r="U160" i="10"/>
  <c r="T160" i="10"/>
  <c r="R160" i="10"/>
  <c r="Q160" i="10"/>
  <c r="O160" i="10"/>
  <c r="N160" i="10"/>
  <c r="L160" i="10"/>
  <c r="K160" i="10"/>
  <c r="I160" i="10"/>
  <c r="AV160" i="10"/>
  <c r="AN160" i="10"/>
  <c r="AH160" i="10"/>
  <c r="AB160" i="10"/>
  <c r="Y160" i="10"/>
  <c r="V160" i="10"/>
  <c r="S160" i="10"/>
  <c r="P160" i="10"/>
  <c r="M160" i="10"/>
  <c r="J160" i="10"/>
  <c r="AX160" i="10"/>
  <c r="AS160" i="10"/>
  <c r="AO160" i="10"/>
  <c r="AM160" i="10"/>
  <c r="AI160" i="10"/>
  <c r="AG160" i="10"/>
  <c r="AC160" i="10"/>
  <c r="AA160" i="10"/>
  <c r="AQ160" i="10"/>
  <c r="AK160" i="10"/>
  <c r="AE160" i="10"/>
  <c r="BF156" i="10"/>
  <c r="BC156" i="10"/>
  <c r="AZ156" i="10"/>
  <c r="AW156" i="10"/>
  <c r="AT156" i="10"/>
  <c r="BE156" i="10"/>
  <c r="BA156" i="10"/>
  <c r="BD156" i="10"/>
  <c r="AX156" i="10"/>
  <c r="AV156" i="10"/>
  <c r="AS156" i="10"/>
  <c r="AO156" i="10"/>
  <c r="AM156" i="10"/>
  <c r="AI156" i="10"/>
  <c r="AG156" i="10"/>
  <c r="AC156" i="10"/>
  <c r="AA156" i="10"/>
  <c r="X156" i="10"/>
  <c r="W156" i="10"/>
  <c r="U156" i="10"/>
  <c r="T156" i="10"/>
  <c r="R156" i="10"/>
  <c r="Q156" i="10"/>
  <c r="O156" i="10"/>
  <c r="N156" i="10"/>
  <c r="L156" i="10"/>
  <c r="K156" i="10"/>
  <c r="I156" i="10"/>
  <c r="AY156" i="10"/>
  <c r="AU156" i="10"/>
  <c r="AQ156" i="10"/>
  <c r="AK156" i="10"/>
  <c r="AE156" i="10"/>
  <c r="Y156" i="10"/>
  <c r="V156" i="10"/>
  <c r="S156" i="10"/>
  <c r="P156" i="10"/>
  <c r="M156" i="10"/>
  <c r="J156" i="10"/>
  <c r="AR156" i="10"/>
  <c r="AP156" i="10"/>
  <c r="AL156" i="10"/>
  <c r="AJ156" i="10"/>
  <c r="AF156" i="10"/>
  <c r="AD156" i="10"/>
  <c r="Z156" i="10"/>
  <c r="BB156" i="10"/>
  <c r="AN156" i="10"/>
  <c r="AH156" i="10"/>
  <c r="AB156" i="10"/>
  <c r="BF152" i="10"/>
  <c r="BC152" i="10"/>
  <c r="AZ152" i="10"/>
  <c r="AW152" i="10"/>
  <c r="AT152" i="10"/>
  <c r="BD152" i="10"/>
  <c r="AY152" i="10"/>
  <c r="AU152" i="10"/>
  <c r="BB152" i="10"/>
  <c r="AR152" i="10"/>
  <c r="AP152" i="10"/>
  <c r="AL152" i="10"/>
  <c r="AJ152" i="10"/>
  <c r="AF152" i="10"/>
  <c r="AD152" i="10"/>
  <c r="Z152" i="10"/>
  <c r="X152" i="10"/>
  <c r="W152" i="10"/>
  <c r="U152" i="10"/>
  <c r="T152" i="10"/>
  <c r="R152" i="10"/>
  <c r="Q152" i="10"/>
  <c r="O152" i="10"/>
  <c r="N152" i="10"/>
  <c r="L152" i="10"/>
  <c r="K152" i="10"/>
  <c r="I152" i="10"/>
  <c r="AX152" i="10"/>
  <c r="AN152" i="10"/>
  <c r="AH152" i="10"/>
  <c r="AB152" i="10"/>
  <c r="Y152" i="10"/>
  <c r="V152" i="10"/>
  <c r="S152" i="10"/>
  <c r="P152" i="10"/>
  <c r="M152" i="10"/>
  <c r="J152" i="10"/>
  <c r="AS152" i="10"/>
  <c r="AO152" i="10"/>
  <c r="AM152" i="10"/>
  <c r="AI152" i="10"/>
  <c r="AG152" i="10"/>
  <c r="AC152" i="10"/>
  <c r="AA152" i="10"/>
  <c r="BE152" i="10"/>
  <c r="BA152" i="10"/>
  <c r="AV152" i="10"/>
  <c r="AQ152" i="10"/>
  <c r="AK152" i="10"/>
  <c r="AE152" i="10"/>
  <c r="BF148" i="10"/>
  <c r="BC148" i="10"/>
  <c r="AZ148" i="10"/>
  <c r="AW148" i="10"/>
  <c r="AT148" i="10"/>
  <c r="BB148" i="10"/>
  <c r="AX148" i="10"/>
  <c r="AV148" i="10"/>
  <c r="BE148" i="10"/>
  <c r="BA148" i="10"/>
  <c r="AY148" i="10"/>
  <c r="AS148" i="10"/>
  <c r="AO148" i="10"/>
  <c r="AM148" i="10"/>
  <c r="AI148" i="10"/>
  <c r="AG148" i="10"/>
  <c r="AC148" i="10"/>
  <c r="AA148" i="10"/>
  <c r="X148" i="10"/>
  <c r="W148" i="10"/>
  <c r="U148" i="10"/>
  <c r="T148" i="10"/>
  <c r="R148" i="10"/>
  <c r="Q148" i="10"/>
  <c r="O148" i="10"/>
  <c r="N148" i="10"/>
  <c r="L148" i="10"/>
  <c r="K148" i="10"/>
  <c r="I148" i="10"/>
  <c r="AQ148" i="10"/>
  <c r="AK148" i="10"/>
  <c r="AE148" i="10"/>
  <c r="Y148" i="10"/>
  <c r="V148" i="10"/>
  <c r="S148" i="10"/>
  <c r="P148" i="10"/>
  <c r="M148" i="10"/>
  <c r="J148" i="10"/>
  <c r="AR148" i="10"/>
  <c r="AP148" i="10"/>
  <c r="AL148" i="10"/>
  <c r="AJ148" i="10"/>
  <c r="AF148" i="10"/>
  <c r="AD148" i="10"/>
  <c r="Z148" i="10"/>
  <c r="BD148" i="10"/>
  <c r="AU148" i="10"/>
  <c r="AN148" i="10"/>
  <c r="AH148" i="10"/>
  <c r="AB148" i="10"/>
  <c r="BF144" i="10"/>
  <c r="BC144" i="10"/>
  <c r="AZ144" i="10"/>
  <c r="AW144" i="10"/>
  <c r="AT144" i="10"/>
  <c r="BB144" i="10"/>
  <c r="BE144" i="10"/>
  <c r="BA144" i="10"/>
  <c r="AY144" i="10"/>
  <c r="AU144" i="10"/>
  <c r="BD144" i="10"/>
  <c r="AX144" i="10"/>
  <c r="AR144" i="10"/>
  <c r="AP144" i="10"/>
  <c r="AL144" i="10"/>
  <c r="AJ144" i="10"/>
  <c r="AF144" i="10"/>
  <c r="AD144" i="10"/>
  <c r="Z144" i="10"/>
  <c r="X144" i="10"/>
  <c r="W144" i="10"/>
  <c r="U144" i="10"/>
  <c r="T144" i="10"/>
  <c r="R144" i="10"/>
  <c r="Q144" i="10"/>
  <c r="O144" i="10"/>
  <c r="N144" i="10"/>
  <c r="L144" i="10"/>
  <c r="K144" i="10"/>
  <c r="I144" i="10"/>
  <c r="AV144" i="10"/>
  <c r="AN144" i="10"/>
  <c r="AH144" i="10"/>
  <c r="AB144" i="10"/>
  <c r="Y144" i="10"/>
  <c r="V144" i="10"/>
  <c r="S144" i="10"/>
  <c r="P144" i="10"/>
  <c r="M144" i="10"/>
  <c r="J144" i="10"/>
  <c r="AS144" i="10"/>
  <c r="AO144" i="10"/>
  <c r="AM144" i="10"/>
  <c r="AI144" i="10"/>
  <c r="AG144" i="10"/>
  <c r="AC144" i="10"/>
  <c r="AA144" i="10"/>
  <c r="AQ144" i="10"/>
  <c r="AK144" i="10"/>
  <c r="AE144" i="10"/>
  <c r="BF140" i="10"/>
  <c r="BC140" i="10"/>
  <c r="AZ140" i="10"/>
  <c r="AW140" i="10"/>
  <c r="AT140" i="10"/>
  <c r="BE140" i="10"/>
  <c r="BA140" i="10"/>
  <c r="BD140" i="10"/>
  <c r="AX140" i="10"/>
  <c r="AV140" i="10"/>
  <c r="AS140" i="10"/>
  <c r="AO140" i="10"/>
  <c r="AM140" i="10"/>
  <c r="AI140" i="10"/>
  <c r="AG140" i="10"/>
  <c r="AC140" i="10"/>
  <c r="AA140" i="10"/>
  <c r="X140" i="10"/>
  <c r="W140" i="10"/>
  <c r="U140" i="10"/>
  <c r="T140" i="10"/>
  <c r="R140" i="10"/>
  <c r="Q140" i="10"/>
  <c r="O140" i="10"/>
  <c r="N140" i="10"/>
  <c r="L140" i="10"/>
  <c r="K140" i="10"/>
  <c r="I140" i="10"/>
  <c r="AU140" i="10"/>
  <c r="AQ140" i="10"/>
  <c r="AK140" i="10"/>
  <c r="AE140" i="10"/>
  <c r="Y140" i="10"/>
  <c r="V140" i="10"/>
  <c r="S140" i="10"/>
  <c r="P140" i="10"/>
  <c r="M140" i="10"/>
  <c r="J140" i="10"/>
  <c r="BB140" i="10"/>
  <c r="AR140" i="10"/>
  <c r="AP140" i="10"/>
  <c r="AL140" i="10"/>
  <c r="AJ140" i="10"/>
  <c r="AF140" i="10"/>
  <c r="AD140" i="10"/>
  <c r="Z140" i="10"/>
  <c r="AY140" i="10"/>
  <c r="AN140" i="10"/>
  <c r="AH140" i="10"/>
  <c r="AB140" i="10"/>
  <c r="BF136" i="10"/>
  <c r="BC136" i="10"/>
  <c r="AZ136" i="10"/>
  <c r="AW136" i="10"/>
  <c r="AT136" i="10"/>
  <c r="BD136" i="10"/>
  <c r="AY136" i="10"/>
  <c r="AU136" i="10"/>
  <c r="BB136" i="10"/>
  <c r="AR136" i="10"/>
  <c r="AP136" i="10"/>
  <c r="AL136" i="10"/>
  <c r="AJ136" i="10"/>
  <c r="AF136" i="10"/>
  <c r="AD136" i="10"/>
  <c r="Z136" i="10"/>
  <c r="X136" i="10"/>
  <c r="W136" i="10"/>
  <c r="U136" i="10"/>
  <c r="T136" i="10"/>
  <c r="R136" i="10"/>
  <c r="Q136" i="10"/>
  <c r="O136" i="10"/>
  <c r="N136" i="10"/>
  <c r="L136" i="10"/>
  <c r="K136" i="10"/>
  <c r="I136" i="10"/>
  <c r="AN136" i="10"/>
  <c r="AH136" i="10"/>
  <c r="AB136" i="10"/>
  <c r="Y136" i="10"/>
  <c r="V136" i="10"/>
  <c r="S136" i="10"/>
  <c r="P136" i="10"/>
  <c r="M136" i="10"/>
  <c r="J136" i="10"/>
  <c r="BE136" i="10"/>
  <c r="BA136" i="10"/>
  <c r="AS136" i="10"/>
  <c r="AO136" i="10"/>
  <c r="AM136" i="10"/>
  <c r="AI136" i="10"/>
  <c r="AG136" i="10"/>
  <c r="AC136" i="10"/>
  <c r="AA136" i="10"/>
  <c r="AX136" i="10"/>
  <c r="AV136" i="10"/>
  <c r="AQ136" i="10"/>
  <c r="AK136" i="10"/>
  <c r="AE136" i="10"/>
  <c r="BF132" i="10"/>
  <c r="BC132" i="10"/>
  <c r="AZ132" i="10"/>
  <c r="AW132" i="10"/>
  <c r="AT132" i="10"/>
  <c r="BB132" i="10"/>
  <c r="AX132" i="10"/>
  <c r="AV132" i="10"/>
  <c r="BE132" i="10"/>
  <c r="BA132" i="10"/>
  <c r="AS132" i="10"/>
  <c r="AO132" i="10"/>
  <c r="AM132" i="10"/>
  <c r="AI132" i="10"/>
  <c r="AG132" i="10"/>
  <c r="AC132" i="10"/>
  <c r="AA132" i="10"/>
  <c r="X132" i="10"/>
  <c r="W132" i="10"/>
  <c r="U132" i="10"/>
  <c r="T132" i="10"/>
  <c r="R132" i="10"/>
  <c r="Q132" i="10"/>
  <c r="O132" i="10"/>
  <c r="N132" i="10"/>
  <c r="L132" i="10"/>
  <c r="K132" i="10"/>
  <c r="I132" i="10"/>
  <c r="AQ132" i="10"/>
  <c r="AK132" i="10"/>
  <c r="AE132" i="10"/>
  <c r="Y132" i="10"/>
  <c r="V132" i="10"/>
  <c r="S132" i="10"/>
  <c r="P132" i="10"/>
  <c r="M132" i="10"/>
  <c r="J132" i="10"/>
  <c r="BD132" i="10"/>
  <c r="AY132" i="10"/>
  <c r="AR132" i="10"/>
  <c r="AP132" i="10"/>
  <c r="AL132" i="10"/>
  <c r="AJ132" i="10"/>
  <c r="AF132" i="10"/>
  <c r="AD132" i="10"/>
  <c r="Z132" i="10"/>
  <c r="AU132" i="10"/>
  <c r="AN132" i="10"/>
  <c r="AH132" i="10"/>
  <c r="AB132" i="10"/>
  <c r="BF128" i="10"/>
  <c r="BC128" i="10"/>
  <c r="AZ128" i="10"/>
  <c r="AW128" i="10"/>
  <c r="AT128" i="10"/>
  <c r="BB128" i="10"/>
  <c r="BE128" i="10"/>
  <c r="BA128" i="10"/>
  <c r="AY128" i="10"/>
  <c r="AU128" i="10"/>
  <c r="BD128" i="10"/>
  <c r="AR128" i="10"/>
  <c r="AP128" i="10"/>
  <c r="AL128" i="10"/>
  <c r="AJ128" i="10"/>
  <c r="AF128" i="10"/>
  <c r="AD128" i="10"/>
  <c r="Z128" i="10"/>
  <c r="X128" i="10"/>
  <c r="W128" i="10"/>
  <c r="U128" i="10"/>
  <c r="T128" i="10"/>
  <c r="R128" i="10"/>
  <c r="Q128" i="10"/>
  <c r="O128" i="10"/>
  <c r="N128" i="10"/>
  <c r="L128" i="10"/>
  <c r="K128" i="10"/>
  <c r="I128" i="10"/>
  <c r="AV128" i="10"/>
  <c r="AN128" i="10"/>
  <c r="AH128" i="10"/>
  <c r="AB128" i="10"/>
  <c r="V128" i="10"/>
  <c r="S128" i="10"/>
  <c r="P128" i="10"/>
  <c r="M128" i="10"/>
  <c r="J128" i="10"/>
  <c r="AX128" i="10"/>
  <c r="AS128" i="10"/>
  <c r="AO128" i="10"/>
  <c r="AM128" i="10"/>
  <c r="AI128" i="10"/>
  <c r="AG128" i="10"/>
  <c r="AC128" i="10"/>
  <c r="AA128" i="10"/>
  <c r="AQ128" i="10"/>
  <c r="AK128" i="10"/>
  <c r="AE128" i="10"/>
  <c r="Y128" i="10"/>
  <c r="BF124" i="10"/>
  <c r="BC124" i="10"/>
  <c r="AZ124" i="10"/>
  <c r="AW124" i="10"/>
  <c r="AT124" i="10"/>
  <c r="BE124" i="10"/>
  <c r="BA124" i="10"/>
  <c r="BD124" i="10"/>
  <c r="AX124" i="10"/>
  <c r="AV124" i="10"/>
  <c r="AS124" i="10"/>
  <c r="AO124" i="10"/>
  <c r="AM124" i="10"/>
  <c r="AI124" i="10"/>
  <c r="AG124" i="10"/>
  <c r="AC124" i="10"/>
  <c r="AA124" i="10"/>
  <c r="X124" i="10"/>
  <c r="W124" i="10"/>
  <c r="U124" i="10"/>
  <c r="T124" i="10"/>
  <c r="R124" i="10"/>
  <c r="Q124" i="10"/>
  <c r="O124" i="10"/>
  <c r="N124" i="10"/>
  <c r="L124" i="10"/>
  <c r="K124" i="10"/>
  <c r="I124" i="10"/>
  <c r="BB124" i="10"/>
  <c r="AY124" i="10"/>
  <c r="AU124" i="10"/>
  <c r="AQ124" i="10"/>
  <c r="AK124" i="10"/>
  <c r="AE124" i="10"/>
  <c r="Y124" i="10"/>
  <c r="V124" i="10"/>
  <c r="S124" i="10"/>
  <c r="P124" i="10"/>
  <c r="M124" i="10"/>
  <c r="J124" i="10"/>
  <c r="AR124" i="10"/>
  <c r="AP124" i="10"/>
  <c r="AL124" i="10"/>
  <c r="AJ124" i="10"/>
  <c r="AF124" i="10"/>
  <c r="AD124" i="10"/>
  <c r="Z124" i="10"/>
  <c r="AN124" i="10"/>
  <c r="AH124" i="10"/>
  <c r="AB124" i="10"/>
  <c r="BF120" i="10"/>
  <c r="BC120" i="10"/>
  <c r="AZ120" i="10"/>
  <c r="AW120" i="10"/>
  <c r="AT120" i="10"/>
  <c r="BD120" i="10"/>
  <c r="AY120" i="10"/>
  <c r="AU120" i="10"/>
  <c r="BB120" i="10"/>
  <c r="AV120" i="10"/>
  <c r="AR120" i="10"/>
  <c r="AP120" i="10"/>
  <c r="AL120" i="10"/>
  <c r="AJ120" i="10"/>
  <c r="AF120" i="10"/>
  <c r="AD120" i="10"/>
  <c r="Z120" i="10"/>
  <c r="X120" i="10"/>
  <c r="W120" i="10"/>
  <c r="U120" i="10"/>
  <c r="T120" i="10"/>
  <c r="R120" i="10"/>
  <c r="Q120" i="10"/>
  <c r="O120" i="10"/>
  <c r="N120" i="10"/>
  <c r="L120" i="10"/>
  <c r="K120" i="10"/>
  <c r="I120" i="10"/>
  <c r="BE120" i="10"/>
  <c r="BA120" i="10"/>
  <c r="AX120" i="10"/>
  <c r="AN120" i="10"/>
  <c r="AH120" i="10"/>
  <c r="AB120" i="10"/>
  <c r="V120" i="10"/>
  <c r="S120" i="10"/>
  <c r="P120" i="10"/>
  <c r="M120" i="10"/>
  <c r="J120" i="10"/>
  <c r="AS120" i="10"/>
  <c r="AO120" i="10"/>
  <c r="AM120" i="10"/>
  <c r="AI120" i="10"/>
  <c r="AG120" i="10"/>
  <c r="AC120" i="10"/>
  <c r="AA120" i="10"/>
  <c r="AQ120" i="10"/>
  <c r="AK120" i="10"/>
  <c r="AE120" i="10"/>
  <c r="Y120" i="10"/>
  <c r="BF116" i="10"/>
  <c r="BC116" i="10"/>
  <c r="AZ116" i="10"/>
  <c r="AW116" i="10"/>
  <c r="AT116" i="10"/>
  <c r="BB116" i="10"/>
  <c r="AX116" i="10"/>
  <c r="AV116" i="10"/>
  <c r="BE116" i="10"/>
  <c r="BA116" i="10"/>
  <c r="AY116" i="10"/>
  <c r="AS116" i="10"/>
  <c r="AO116" i="10"/>
  <c r="AM116" i="10"/>
  <c r="AI116" i="10"/>
  <c r="AG116" i="10"/>
  <c r="AC116" i="10"/>
  <c r="AA116" i="10"/>
  <c r="X116" i="10"/>
  <c r="W116" i="10"/>
  <c r="U116" i="10"/>
  <c r="T116" i="10"/>
  <c r="R116" i="10"/>
  <c r="Q116" i="10"/>
  <c r="O116" i="10"/>
  <c r="N116" i="10"/>
  <c r="L116" i="10"/>
  <c r="K116" i="10"/>
  <c r="I116" i="10"/>
  <c r="BD116" i="10"/>
  <c r="AQ116" i="10"/>
  <c r="AK116" i="10"/>
  <c r="AE116" i="10"/>
  <c r="Y116" i="10"/>
  <c r="V116" i="10"/>
  <c r="S116" i="10"/>
  <c r="P116" i="10"/>
  <c r="M116" i="10"/>
  <c r="J116" i="10"/>
  <c r="AR116" i="10"/>
  <c r="AP116" i="10"/>
  <c r="AL116" i="10"/>
  <c r="AJ116" i="10"/>
  <c r="AF116" i="10"/>
  <c r="AD116" i="10"/>
  <c r="Z116" i="10"/>
  <c r="AU116" i="10"/>
  <c r="AN116" i="10"/>
  <c r="AH116" i="10"/>
  <c r="AB116" i="10"/>
  <c r="BF112" i="10"/>
  <c r="BC112" i="10"/>
  <c r="AZ112" i="10"/>
  <c r="AW112" i="10"/>
  <c r="AT112" i="10"/>
  <c r="BB112" i="10"/>
  <c r="BE112" i="10"/>
  <c r="BA112" i="10"/>
  <c r="AY112" i="10"/>
  <c r="AU112" i="10"/>
  <c r="BD112" i="10"/>
  <c r="AX112" i="10"/>
  <c r="AR112" i="10"/>
  <c r="AP112" i="10"/>
  <c r="AL112" i="10"/>
  <c r="AJ112" i="10"/>
  <c r="AF112" i="10"/>
  <c r="AD112" i="10"/>
  <c r="Z112" i="10"/>
  <c r="X112" i="10"/>
  <c r="W112" i="10"/>
  <c r="U112" i="10"/>
  <c r="T112" i="10"/>
  <c r="R112" i="10"/>
  <c r="Q112" i="10"/>
  <c r="O112" i="10"/>
  <c r="N112" i="10"/>
  <c r="L112" i="10"/>
  <c r="K112" i="10"/>
  <c r="I112" i="10"/>
  <c r="AN112" i="10"/>
  <c r="AH112" i="10"/>
  <c r="AB112" i="10"/>
  <c r="V112" i="10"/>
  <c r="S112" i="10"/>
  <c r="P112" i="10"/>
  <c r="M112" i="10"/>
  <c r="J112" i="10"/>
  <c r="AS112" i="10"/>
  <c r="AO112" i="10"/>
  <c r="AM112" i="10"/>
  <c r="AI112" i="10"/>
  <c r="AG112" i="10"/>
  <c r="AC112" i="10"/>
  <c r="AA112" i="10"/>
  <c r="AV112" i="10"/>
  <c r="AQ112" i="10"/>
  <c r="AK112" i="10"/>
  <c r="AE112" i="10"/>
  <c r="Y112" i="10"/>
  <c r="BF108" i="10"/>
  <c r="BC108" i="10"/>
  <c r="AZ108" i="10"/>
  <c r="AW108" i="10"/>
  <c r="AT108" i="10"/>
  <c r="BE108" i="10"/>
  <c r="BA108" i="10"/>
  <c r="BD108" i="10"/>
  <c r="AX108" i="10"/>
  <c r="AV108" i="10"/>
  <c r="BB108" i="10"/>
  <c r="AS108" i="10"/>
  <c r="AO108" i="10"/>
  <c r="AM108" i="10"/>
  <c r="AI108" i="10"/>
  <c r="AG108" i="10"/>
  <c r="AC108" i="10"/>
  <c r="AA108" i="10"/>
  <c r="X108" i="10"/>
  <c r="W108" i="10"/>
  <c r="U108" i="10"/>
  <c r="T108" i="10"/>
  <c r="R108" i="10"/>
  <c r="Q108" i="10"/>
  <c r="O108" i="10"/>
  <c r="N108" i="10"/>
  <c r="L108" i="10"/>
  <c r="K108" i="10"/>
  <c r="I108" i="10"/>
  <c r="AU108" i="10"/>
  <c r="AQ108" i="10"/>
  <c r="AK108" i="10"/>
  <c r="AE108" i="10"/>
  <c r="Y108" i="10"/>
  <c r="V108" i="10"/>
  <c r="S108" i="10"/>
  <c r="P108" i="10"/>
  <c r="M108" i="10"/>
  <c r="J108" i="10"/>
  <c r="AR108" i="10"/>
  <c r="AP108" i="10"/>
  <c r="AL108" i="10"/>
  <c r="AJ108" i="10"/>
  <c r="AF108" i="10"/>
  <c r="AD108" i="10"/>
  <c r="Z108" i="10"/>
  <c r="AY108" i="10"/>
  <c r="AN108" i="10"/>
  <c r="AH108" i="10"/>
  <c r="AB108" i="10"/>
  <c r="BF104" i="10"/>
  <c r="BC104" i="10"/>
  <c r="AZ104" i="10"/>
  <c r="AW104" i="10"/>
  <c r="AT104" i="10"/>
  <c r="BD104" i="10"/>
  <c r="AY104" i="10"/>
  <c r="AU104" i="10"/>
  <c r="BB104" i="10"/>
  <c r="BE104" i="10"/>
  <c r="BA104" i="10"/>
  <c r="AR104" i="10"/>
  <c r="AP104" i="10"/>
  <c r="AL104" i="10"/>
  <c r="AJ104" i="10"/>
  <c r="AF104" i="10"/>
  <c r="AD104" i="10"/>
  <c r="Z104" i="10"/>
  <c r="X104" i="10"/>
  <c r="W104" i="10"/>
  <c r="U104" i="10"/>
  <c r="T104" i="10"/>
  <c r="R104" i="10"/>
  <c r="Q104" i="10"/>
  <c r="O104" i="10"/>
  <c r="N104" i="10"/>
  <c r="L104" i="10"/>
  <c r="K104" i="10"/>
  <c r="I104" i="10"/>
  <c r="AN104" i="10"/>
  <c r="AH104" i="10"/>
  <c r="AB104" i="10"/>
  <c r="V104" i="10"/>
  <c r="S104" i="10"/>
  <c r="P104" i="10"/>
  <c r="M104" i="10"/>
  <c r="J104" i="10"/>
  <c r="AV104" i="10"/>
  <c r="AS104" i="10"/>
  <c r="AO104" i="10"/>
  <c r="AM104" i="10"/>
  <c r="AI104" i="10"/>
  <c r="AG104" i="10"/>
  <c r="AC104" i="10"/>
  <c r="AA104" i="10"/>
  <c r="AX104" i="10"/>
  <c r="AQ104" i="10"/>
  <c r="AK104" i="10"/>
  <c r="AE104" i="10"/>
  <c r="Y104" i="10"/>
  <c r="BF100" i="10"/>
  <c r="BC100" i="10"/>
  <c r="AZ100" i="10"/>
  <c r="AW100" i="10"/>
  <c r="AT100" i="10"/>
  <c r="BB100" i="10"/>
  <c r="AX100" i="10"/>
  <c r="AV100" i="10"/>
  <c r="BE100" i="10"/>
  <c r="BA100" i="10"/>
  <c r="BD100" i="10"/>
  <c r="AS100" i="10"/>
  <c r="AO100" i="10"/>
  <c r="AM100" i="10"/>
  <c r="AI100" i="10"/>
  <c r="AG100" i="10"/>
  <c r="AC100" i="10"/>
  <c r="AA100" i="10"/>
  <c r="X100" i="10"/>
  <c r="W100" i="10"/>
  <c r="U100" i="10"/>
  <c r="T100" i="10"/>
  <c r="R100" i="10"/>
  <c r="Q100" i="10"/>
  <c r="O100" i="10"/>
  <c r="N100" i="10"/>
  <c r="L100" i="10"/>
  <c r="K100" i="10"/>
  <c r="I100" i="10"/>
  <c r="AQ100" i="10"/>
  <c r="AK100" i="10"/>
  <c r="AE100" i="10"/>
  <c r="Y100" i="10"/>
  <c r="V100" i="10"/>
  <c r="S100" i="10"/>
  <c r="P100" i="10"/>
  <c r="M100" i="10"/>
  <c r="J100" i="10"/>
  <c r="AY100" i="10"/>
  <c r="AR100" i="10"/>
  <c r="AP100" i="10"/>
  <c r="AL100" i="10"/>
  <c r="AJ100" i="10"/>
  <c r="AF100" i="10"/>
  <c r="AD100" i="10"/>
  <c r="Z100" i="10"/>
  <c r="AU100" i="10"/>
  <c r="AN100" i="10"/>
  <c r="AH100" i="10"/>
  <c r="AB100" i="10"/>
  <c r="BF96" i="10"/>
  <c r="BC96" i="10"/>
  <c r="AZ96" i="10"/>
  <c r="AW96" i="10"/>
  <c r="AT96" i="10"/>
  <c r="BB96" i="10"/>
  <c r="BE96" i="10"/>
  <c r="BA96" i="10"/>
  <c r="AY96" i="10"/>
  <c r="AU96" i="10"/>
  <c r="BD96" i="10"/>
  <c r="AR96" i="10"/>
  <c r="AP96" i="10"/>
  <c r="AL96" i="10"/>
  <c r="AJ96" i="10"/>
  <c r="AF96" i="10"/>
  <c r="AD96" i="10"/>
  <c r="Z96" i="10"/>
  <c r="X96" i="10"/>
  <c r="W96" i="10"/>
  <c r="U96" i="10"/>
  <c r="T96" i="10"/>
  <c r="R96" i="10"/>
  <c r="Q96" i="10"/>
  <c r="O96" i="10"/>
  <c r="N96" i="10"/>
  <c r="L96" i="10"/>
  <c r="K96" i="10"/>
  <c r="I96" i="10"/>
  <c r="AV96" i="10"/>
  <c r="AN96" i="10"/>
  <c r="AH96" i="10"/>
  <c r="AB96" i="10"/>
  <c r="V96" i="10"/>
  <c r="S96" i="10"/>
  <c r="P96" i="10"/>
  <c r="M96" i="10"/>
  <c r="J96" i="10"/>
  <c r="AX96" i="10"/>
  <c r="AS96" i="10"/>
  <c r="AO96" i="10"/>
  <c r="AM96" i="10"/>
  <c r="AI96" i="10"/>
  <c r="AG96" i="10"/>
  <c r="AC96" i="10"/>
  <c r="AA96" i="10"/>
  <c r="AQ96" i="10"/>
  <c r="AK96" i="10"/>
  <c r="AE96" i="10"/>
  <c r="Y96" i="10"/>
  <c r="BF92" i="10"/>
  <c r="BC92" i="10"/>
  <c r="AZ92" i="10"/>
  <c r="AW92" i="10"/>
  <c r="AT92" i="10"/>
  <c r="BE92" i="10"/>
  <c r="BA92" i="10"/>
  <c r="BD92" i="10"/>
  <c r="AX92" i="10"/>
  <c r="AV92" i="10"/>
  <c r="AS92" i="10"/>
  <c r="AO92" i="10"/>
  <c r="AM92" i="10"/>
  <c r="AI92" i="10"/>
  <c r="AG92" i="10"/>
  <c r="AC92" i="10"/>
  <c r="AA92" i="10"/>
  <c r="X92" i="10"/>
  <c r="W92" i="10"/>
  <c r="U92" i="10"/>
  <c r="T92" i="10"/>
  <c r="R92" i="10"/>
  <c r="Q92" i="10"/>
  <c r="O92" i="10"/>
  <c r="N92" i="10"/>
  <c r="L92" i="10"/>
  <c r="K92" i="10"/>
  <c r="I92" i="10"/>
  <c r="AY92" i="10"/>
  <c r="AU92" i="10"/>
  <c r="AQ92" i="10"/>
  <c r="AK92" i="10"/>
  <c r="AE92" i="10"/>
  <c r="Y92" i="10"/>
  <c r="V92" i="10"/>
  <c r="S92" i="10"/>
  <c r="P92" i="10"/>
  <c r="M92" i="10"/>
  <c r="J92" i="10"/>
  <c r="AR92" i="10"/>
  <c r="AP92" i="10"/>
  <c r="AL92" i="10"/>
  <c r="AJ92" i="10"/>
  <c r="AF92" i="10"/>
  <c r="AD92" i="10"/>
  <c r="Z92" i="10"/>
  <c r="BB92" i="10"/>
  <c r="AN92" i="10"/>
  <c r="AH92" i="10"/>
  <c r="AB92" i="10"/>
  <c r="BF88" i="10"/>
  <c r="BC88" i="10"/>
  <c r="AZ88" i="10"/>
  <c r="AW88" i="10"/>
  <c r="AT88" i="10"/>
  <c r="BD88" i="10"/>
  <c r="AY88" i="10"/>
  <c r="AU88" i="10"/>
  <c r="BB88" i="10"/>
  <c r="AV88" i="10"/>
  <c r="AR88" i="10"/>
  <c r="AP88" i="10"/>
  <c r="AL88" i="10"/>
  <c r="AJ88" i="10"/>
  <c r="AF88" i="10"/>
  <c r="AD88" i="10"/>
  <c r="Z88" i="10"/>
  <c r="X88" i="10"/>
  <c r="W88" i="10"/>
  <c r="U88" i="10"/>
  <c r="T88" i="10"/>
  <c r="R88" i="10"/>
  <c r="Q88" i="10"/>
  <c r="O88" i="10"/>
  <c r="N88" i="10"/>
  <c r="L88" i="10"/>
  <c r="K88" i="10"/>
  <c r="I88" i="10"/>
  <c r="AX88" i="10"/>
  <c r="AN88" i="10"/>
  <c r="AH88" i="10"/>
  <c r="AB88" i="10"/>
  <c r="V88" i="10"/>
  <c r="S88" i="10"/>
  <c r="P88" i="10"/>
  <c r="M88" i="10"/>
  <c r="J88" i="10"/>
  <c r="AS88" i="10"/>
  <c r="AO88" i="10"/>
  <c r="AM88" i="10"/>
  <c r="AI88" i="10"/>
  <c r="AG88" i="10"/>
  <c r="AC88" i="10"/>
  <c r="AA88" i="10"/>
  <c r="BE88" i="10"/>
  <c r="BA88" i="10"/>
  <c r="AQ88" i="10"/>
  <c r="AK88" i="10"/>
  <c r="AE88" i="10"/>
  <c r="Y88" i="10"/>
  <c r="BF84" i="10"/>
  <c r="BC84" i="10"/>
  <c r="AZ84" i="10"/>
  <c r="AW84" i="10"/>
  <c r="AT84" i="10"/>
  <c r="BB84" i="10"/>
  <c r="AX84" i="10"/>
  <c r="AV84" i="10"/>
  <c r="BE84" i="10"/>
  <c r="BA84" i="10"/>
  <c r="AY84" i="10"/>
  <c r="AS84" i="10"/>
  <c r="AO84" i="10"/>
  <c r="AM84" i="10"/>
  <c r="AI84" i="10"/>
  <c r="AG84" i="10"/>
  <c r="AC84" i="10"/>
  <c r="AA84" i="10"/>
  <c r="X84" i="10"/>
  <c r="W84" i="10"/>
  <c r="U84" i="10"/>
  <c r="T84" i="10"/>
  <c r="R84" i="10"/>
  <c r="Q84" i="10"/>
  <c r="O84" i="10"/>
  <c r="N84" i="10"/>
  <c r="L84" i="10"/>
  <c r="K84" i="10"/>
  <c r="I84" i="10"/>
  <c r="AQ84" i="10"/>
  <c r="AK84" i="10"/>
  <c r="AE84" i="10"/>
  <c r="Y84" i="10"/>
  <c r="V84" i="10"/>
  <c r="S84" i="10"/>
  <c r="P84" i="10"/>
  <c r="M84" i="10"/>
  <c r="J84" i="10"/>
  <c r="AR84" i="10"/>
  <c r="AP84" i="10"/>
  <c r="AL84" i="10"/>
  <c r="AJ84" i="10"/>
  <c r="AF84" i="10"/>
  <c r="AD84" i="10"/>
  <c r="Z84" i="10"/>
  <c r="BD84" i="10"/>
  <c r="AU84" i="10"/>
  <c r="AN84" i="10"/>
  <c r="AH84" i="10"/>
  <c r="AB84" i="10"/>
  <c r="BF80" i="10"/>
  <c r="BC80" i="10"/>
  <c r="AZ80" i="10"/>
  <c r="AW80" i="10"/>
  <c r="AT80" i="10"/>
  <c r="BB80" i="10"/>
  <c r="BE80" i="10"/>
  <c r="BA80" i="10"/>
  <c r="AY80" i="10"/>
  <c r="AU80" i="10"/>
  <c r="BD80" i="10"/>
  <c r="AX80" i="10"/>
  <c r="AR80" i="10"/>
  <c r="AP80" i="10"/>
  <c r="AL80" i="10"/>
  <c r="AJ80" i="10"/>
  <c r="AF80" i="10"/>
  <c r="AD80" i="10"/>
  <c r="Z80" i="10"/>
  <c r="X80" i="10"/>
  <c r="W80" i="10"/>
  <c r="U80" i="10"/>
  <c r="T80" i="10"/>
  <c r="R80" i="10"/>
  <c r="Q80" i="10"/>
  <c r="O80" i="10"/>
  <c r="N80" i="10"/>
  <c r="L80" i="10"/>
  <c r="K80" i="10"/>
  <c r="I80" i="10"/>
  <c r="H80" i="10"/>
  <c r="AN80" i="10"/>
  <c r="AH80" i="10"/>
  <c r="AB80" i="10"/>
  <c r="V80" i="10"/>
  <c r="S80" i="10"/>
  <c r="P80" i="10"/>
  <c r="M80" i="10"/>
  <c r="J80" i="10"/>
  <c r="AS80" i="10"/>
  <c r="AO80" i="10"/>
  <c r="AM80" i="10"/>
  <c r="AI80" i="10"/>
  <c r="AG80" i="10"/>
  <c r="AC80" i="10"/>
  <c r="AA80" i="10"/>
  <c r="AV80" i="10"/>
  <c r="AQ80" i="10"/>
  <c r="AK80" i="10"/>
  <c r="AE80" i="10"/>
  <c r="Y80" i="10"/>
  <c r="BF76" i="10"/>
  <c r="BC76" i="10"/>
  <c r="AZ76" i="10"/>
  <c r="AW76" i="10"/>
  <c r="AT76" i="10"/>
  <c r="BE76" i="10"/>
  <c r="BA76" i="10"/>
  <c r="BD76" i="10"/>
  <c r="AX76" i="10"/>
  <c r="AV76" i="10"/>
  <c r="AS76" i="10"/>
  <c r="AO76" i="10"/>
  <c r="AM76" i="10"/>
  <c r="AI76" i="10"/>
  <c r="AG76" i="10"/>
  <c r="AC76" i="10"/>
  <c r="AA76" i="10"/>
  <c r="X76" i="10"/>
  <c r="W76" i="10"/>
  <c r="U76" i="10"/>
  <c r="T76" i="10"/>
  <c r="R76" i="10"/>
  <c r="Q76" i="10"/>
  <c r="O76" i="10"/>
  <c r="N76" i="10"/>
  <c r="L76" i="10"/>
  <c r="K76" i="10"/>
  <c r="I76" i="10"/>
  <c r="H76" i="10"/>
  <c r="AU76" i="10"/>
  <c r="AQ76" i="10"/>
  <c r="AK76" i="10"/>
  <c r="AE76" i="10"/>
  <c r="Y76" i="10"/>
  <c r="V76" i="10"/>
  <c r="S76" i="10"/>
  <c r="P76" i="10"/>
  <c r="M76" i="10"/>
  <c r="J76" i="10"/>
  <c r="BB76" i="10"/>
  <c r="AR76" i="10"/>
  <c r="AP76" i="10"/>
  <c r="AL76" i="10"/>
  <c r="AJ76" i="10"/>
  <c r="AF76" i="10"/>
  <c r="AD76" i="10"/>
  <c r="Z76" i="10"/>
  <c r="AY76" i="10"/>
  <c r="AN76" i="10"/>
  <c r="AH76" i="10"/>
  <c r="AB76" i="10"/>
  <c r="BF72" i="10"/>
  <c r="BC72" i="10"/>
  <c r="AZ72" i="10"/>
  <c r="AW72" i="10"/>
  <c r="AT72" i="10"/>
  <c r="BD72" i="10"/>
  <c r="AY72" i="10"/>
  <c r="AU72" i="10"/>
  <c r="BB72" i="10"/>
  <c r="AR72" i="10"/>
  <c r="AP72" i="10"/>
  <c r="AL72" i="10"/>
  <c r="AJ72" i="10"/>
  <c r="AF72" i="10"/>
  <c r="AD72" i="10"/>
  <c r="Z72" i="10"/>
  <c r="X72" i="10"/>
  <c r="W72" i="10"/>
  <c r="U72" i="10"/>
  <c r="T72" i="10"/>
  <c r="R72" i="10"/>
  <c r="Q72" i="10"/>
  <c r="O72" i="10"/>
  <c r="N72" i="10"/>
  <c r="L72" i="10"/>
  <c r="K72" i="10"/>
  <c r="I72" i="10"/>
  <c r="H72" i="10"/>
  <c r="AN72" i="10"/>
  <c r="AH72" i="10"/>
  <c r="AB72" i="10"/>
  <c r="V72" i="10"/>
  <c r="S72" i="10"/>
  <c r="P72" i="10"/>
  <c r="M72" i="10"/>
  <c r="J72" i="10"/>
  <c r="BE72" i="10"/>
  <c r="BA72" i="10"/>
  <c r="AV72" i="10"/>
  <c r="AS72" i="10"/>
  <c r="AO72" i="10"/>
  <c r="AM72" i="10"/>
  <c r="AI72" i="10"/>
  <c r="AG72" i="10"/>
  <c r="AC72" i="10"/>
  <c r="AA72" i="10"/>
  <c r="AX72" i="10"/>
  <c r="AQ72" i="10"/>
  <c r="AK72" i="10"/>
  <c r="AE72" i="10"/>
  <c r="Y72" i="10"/>
  <c r="BF68" i="10"/>
  <c r="BC68" i="10"/>
  <c r="AZ68" i="10"/>
  <c r="AW68" i="10"/>
  <c r="AT68" i="10"/>
  <c r="BB68" i="10"/>
  <c r="AX68" i="10"/>
  <c r="AV68" i="10"/>
  <c r="BE68" i="10"/>
  <c r="BA68" i="10"/>
  <c r="AS68" i="10"/>
  <c r="AO68" i="10"/>
  <c r="AM68" i="10"/>
  <c r="AI68" i="10"/>
  <c r="AG68" i="10"/>
  <c r="AC68" i="10"/>
  <c r="AA68" i="10"/>
  <c r="X68" i="10"/>
  <c r="W68" i="10"/>
  <c r="U68" i="10"/>
  <c r="T68" i="10"/>
  <c r="R68" i="10"/>
  <c r="Q68" i="10"/>
  <c r="O68" i="10"/>
  <c r="N68" i="10"/>
  <c r="L68" i="10"/>
  <c r="K68" i="10"/>
  <c r="I68" i="10"/>
  <c r="H68" i="10"/>
  <c r="AQ68" i="10"/>
  <c r="AK68" i="10"/>
  <c r="AE68" i="10"/>
  <c r="Y68" i="10"/>
  <c r="V68" i="10"/>
  <c r="S68" i="10"/>
  <c r="P68" i="10"/>
  <c r="M68" i="10"/>
  <c r="J68" i="10"/>
  <c r="BD68" i="10"/>
  <c r="AY68" i="10"/>
  <c r="AR68" i="10"/>
  <c r="AP68" i="10"/>
  <c r="AL68" i="10"/>
  <c r="AJ68" i="10"/>
  <c r="AF68" i="10"/>
  <c r="AD68" i="10"/>
  <c r="Z68" i="10"/>
  <c r="AU68" i="10"/>
  <c r="AN68" i="10"/>
  <c r="AH68" i="10"/>
  <c r="AB68" i="10"/>
  <c r="BF64" i="10"/>
  <c r="BC64" i="10"/>
  <c r="AZ64" i="10"/>
  <c r="AW64" i="10"/>
  <c r="AT64" i="10"/>
  <c r="BB64" i="10"/>
  <c r="BE64" i="10"/>
  <c r="BA64" i="10"/>
  <c r="AY64" i="10"/>
  <c r="AU64" i="10"/>
  <c r="BD64" i="10"/>
  <c r="AR64" i="10"/>
  <c r="AP64" i="10"/>
  <c r="AL64" i="10"/>
  <c r="AJ64" i="10"/>
  <c r="AF64" i="10"/>
  <c r="AD64" i="10"/>
  <c r="Z64" i="10"/>
  <c r="X64" i="10"/>
  <c r="W64" i="10"/>
  <c r="U64" i="10"/>
  <c r="T64" i="10"/>
  <c r="R64" i="10"/>
  <c r="Q64" i="10"/>
  <c r="O64" i="10"/>
  <c r="N64" i="10"/>
  <c r="L64" i="10"/>
  <c r="K64" i="10"/>
  <c r="I64" i="10"/>
  <c r="H64" i="10"/>
  <c r="AV64" i="10"/>
  <c r="AN64" i="10"/>
  <c r="AH64" i="10"/>
  <c r="AB64" i="10"/>
  <c r="V64" i="10"/>
  <c r="S64" i="10"/>
  <c r="P64" i="10"/>
  <c r="M64" i="10"/>
  <c r="J64" i="10"/>
  <c r="AX64" i="10"/>
  <c r="AS64" i="10"/>
  <c r="AO64" i="10"/>
  <c r="AM64" i="10"/>
  <c r="AI64" i="10"/>
  <c r="AG64" i="10"/>
  <c r="AC64" i="10"/>
  <c r="AA64" i="10"/>
  <c r="AQ64" i="10"/>
  <c r="AK64" i="10"/>
  <c r="AE64" i="10"/>
  <c r="Y64" i="10"/>
  <c r="BF60" i="10"/>
  <c r="BC60" i="10"/>
  <c r="AZ60" i="10"/>
  <c r="AW60" i="10"/>
  <c r="AT60" i="10"/>
  <c r="BE60" i="10"/>
  <c r="BA60" i="10"/>
  <c r="BD60" i="10"/>
  <c r="AX60" i="10"/>
  <c r="AV60" i="10"/>
  <c r="AS60" i="10"/>
  <c r="AO60" i="10"/>
  <c r="AM60" i="10"/>
  <c r="AI60" i="10"/>
  <c r="AG60" i="10"/>
  <c r="AC60" i="10"/>
  <c r="AA60" i="10"/>
  <c r="X60" i="10"/>
  <c r="W60" i="10"/>
  <c r="U60" i="10"/>
  <c r="T60" i="10"/>
  <c r="R60" i="10"/>
  <c r="Q60" i="10"/>
  <c r="O60" i="10"/>
  <c r="N60" i="10"/>
  <c r="L60" i="10"/>
  <c r="K60" i="10"/>
  <c r="I60" i="10"/>
  <c r="H60" i="10"/>
  <c r="BB60" i="10"/>
  <c r="AY60" i="10"/>
  <c r="AU60" i="10"/>
  <c r="AQ60" i="10"/>
  <c r="AK60" i="10"/>
  <c r="AE60" i="10"/>
  <c r="Y60" i="10"/>
  <c r="V60" i="10"/>
  <c r="S60" i="10"/>
  <c r="P60" i="10"/>
  <c r="M60" i="10"/>
  <c r="J60" i="10"/>
  <c r="AR60" i="10"/>
  <c r="AP60" i="10"/>
  <c r="AL60" i="10"/>
  <c r="AJ60" i="10"/>
  <c r="AF60" i="10"/>
  <c r="AD60" i="10"/>
  <c r="Z60" i="10"/>
  <c r="AN60" i="10"/>
  <c r="AH60" i="10"/>
  <c r="AB60" i="10"/>
  <c r="BF56" i="10"/>
  <c r="BC56" i="10"/>
  <c r="AZ56" i="10"/>
  <c r="AW56" i="10"/>
  <c r="AT56" i="10"/>
  <c r="BD56" i="10"/>
  <c r="AY56" i="10"/>
  <c r="AU56" i="10"/>
  <c r="BB56" i="10"/>
  <c r="AV56" i="10"/>
  <c r="AR56" i="10"/>
  <c r="AP56" i="10"/>
  <c r="AL56" i="10"/>
  <c r="AJ56" i="10"/>
  <c r="AF56" i="10"/>
  <c r="AD56" i="10"/>
  <c r="Z56" i="10"/>
  <c r="X56" i="10"/>
  <c r="W56" i="10"/>
  <c r="U56" i="10"/>
  <c r="T56" i="10"/>
  <c r="R56" i="10"/>
  <c r="Q56" i="10"/>
  <c r="O56" i="10"/>
  <c r="N56" i="10"/>
  <c r="L56" i="10"/>
  <c r="K56" i="10"/>
  <c r="I56" i="10"/>
  <c r="H56" i="10"/>
  <c r="BE56" i="10"/>
  <c r="BA56" i="10"/>
  <c r="AX56" i="10"/>
  <c r="AN56" i="10"/>
  <c r="AH56" i="10"/>
  <c r="AB56" i="10"/>
  <c r="V56" i="10"/>
  <c r="S56" i="10"/>
  <c r="P56" i="10"/>
  <c r="M56" i="10"/>
  <c r="J56" i="10"/>
  <c r="AS56" i="10"/>
  <c r="AO56" i="10"/>
  <c r="AM56" i="10"/>
  <c r="AI56" i="10"/>
  <c r="AG56" i="10"/>
  <c r="AC56" i="10"/>
  <c r="AA56" i="10"/>
  <c r="AQ56" i="10"/>
  <c r="AK56" i="10"/>
  <c r="AE56" i="10"/>
  <c r="Y56" i="10"/>
  <c r="BF52" i="10"/>
  <c r="BC52" i="10"/>
  <c r="AZ52" i="10"/>
  <c r="AW52" i="10"/>
  <c r="AT52" i="10"/>
  <c r="BB52" i="10"/>
  <c r="AX52" i="10"/>
  <c r="AV52" i="10"/>
  <c r="BE52" i="10"/>
  <c r="BA52" i="10"/>
  <c r="AY52" i="10"/>
  <c r="AS52" i="10"/>
  <c r="AO52" i="10"/>
  <c r="AM52" i="10"/>
  <c r="AI52" i="10"/>
  <c r="AG52" i="10"/>
  <c r="AC52" i="10"/>
  <c r="AA52" i="10"/>
  <c r="X52" i="10"/>
  <c r="W52" i="10"/>
  <c r="U52" i="10"/>
  <c r="T52" i="10"/>
  <c r="R52" i="10"/>
  <c r="Q52" i="10"/>
  <c r="O52" i="10"/>
  <c r="N52" i="10"/>
  <c r="L52" i="10"/>
  <c r="K52" i="10"/>
  <c r="I52" i="10"/>
  <c r="H52" i="10"/>
  <c r="BD52" i="10"/>
  <c r="AQ52" i="10"/>
  <c r="AK52" i="10"/>
  <c r="AE52" i="10"/>
  <c r="Y52" i="10"/>
  <c r="V52" i="10"/>
  <c r="S52" i="10"/>
  <c r="P52" i="10"/>
  <c r="M52" i="10"/>
  <c r="J52" i="10"/>
  <c r="AR52" i="10"/>
  <c r="AP52" i="10"/>
  <c r="AL52" i="10"/>
  <c r="AJ52" i="10"/>
  <c r="AF52" i="10"/>
  <c r="AD52" i="10"/>
  <c r="Z52" i="10"/>
  <c r="AU52" i="10"/>
  <c r="AN52" i="10"/>
  <c r="AH52" i="10"/>
  <c r="AB52" i="10"/>
  <c r="BF48" i="10"/>
  <c r="BC48" i="10"/>
  <c r="AZ48" i="10"/>
  <c r="AW48" i="10"/>
  <c r="AT48" i="10"/>
  <c r="BB48" i="10"/>
  <c r="BE48" i="10"/>
  <c r="BA48" i="10"/>
  <c r="AY48" i="10"/>
  <c r="AU48" i="10"/>
  <c r="BD48" i="10"/>
  <c r="AX48" i="10"/>
  <c r="AR48" i="10"/>
  <c r="AP48" i="10"/>
  <c r="AL48" i="10"/>
  <c r="AJ48" i="10"/>
  <c r="AF48" i="10"/>
  <c r="AD48" i="10"/>
  <c r="Z48" i="10"/>
  <c r="X48" i="10"/>
  <c r="W48" i="10"/>
  <c r="U48" i="10"/>
  <c r="T48" i="10"/>
  <c r="R48" i="10"/>
  <c r="Q48" i="10"/>
  <c r="O48" i="10"/>
  <c r="N48" i="10"/>
  <c r="L48" i="10"/>
  <c r="K48" i="10"/>
  <c r="I48" i="10"/>
  <c r="H48" i="10"/>
  <c r="AN48" i="10"/>
  <c r="AH48" i="10"/>
  <c r="AB48" i="10"/>
  <c r="V48" i="10"/>
  <c r="S48" i="10"/>
  <c r="P48" i="10"/>
  <c r="M48" i="10"/>
  <c r="J48" i="10"/>
  <c r="AS48" i="10"/>
  <c r="AO48" i="10"/>
  <c r="AM48" i="10"/>
  <c r="AI48" i="10"/>
  <c r="AG48" i="10"/>
  <c r="AC48" i="10"/>
  <c r="AA48" i="10"/>
  <c r="AV48" i="10"/>
  <c r="AQ48" i="10"/>
  <c r="AK48" i="10"/>
  <c r="AE48" i="10"/>
  <c r="Y48" i="10"/>
  <c r="BF44" i="10"/>
  <c r="BC44" i="10"/>
  <c r="AZ44" i="10"/>
  <c r="AW44" i="10"/>
  <c r="AT44" i="10"/>
  <c r="BE44" i="10"/>
  <c r="BA44" i="10"/>
  <c r="BD44" i="10"/>
  <c r="AX44" i="10"/>
  <c r="AV44" i="10"/>
  <c r="BB44" i="10"/>
  <c r="AS44" i="10"/>
  <c r="AO44" i="10"/>
  <c r="AM44" i="10"/>
  <c r="AI44" i="10"/>
  <c r="AG44" i="10"/>
  <c r="AC44" i="10"/>
  <c r="AA44" i="10"/>
  <c r="X44" i="10"/>
  <c r="W44" i="10"/>
  <c r="U44" i="10"/>
  <c r="T44" i="10"/>
  <c r="R44" i="10"/>
  <c r="Q44" i="10"/>
  <c r="O44" i="10"/>
  <c r="N44" i="10"/>
  <c r="L44" i="10"/>
  <c r="K44" i="10"/>
  <c r="I44" i="10"/>
  <c r="H44" i="10"/>
  <c r="AU44" i="10"/>
  <c r="AQ44" i="10"/>
  <c r="AK44" i="10"/>
  <c r="AE44" i="10"/>
  <c r="Y44" i="10"/>
  <c r="V44" i="10"/>
  <c r="S44" i="10"/>
  <c r="P44" i="10"/>
  <c r="M44" i="10"/>
  <c r="J44" i="10"/>
  <c r="AR44" i="10"/>
  <c r="AP44" i="10"/>
  <c r="AL44" i="10"/>
  <c r="AJ44" i="10"/>
  <c r="AF44" i="10"/>
  <c r="AD44" i="10"/>
  <c r="Z44" i="10"/>
  <c r="AY44" i="10"/>
  <c r="AN44" i="10"/>
  <c r="AH44" i="10"/>
  <c r="AB44" i="10"/>
  <c r="BF40" i="10"/>
  <c r="BC40" i="10"/>
  <c r="AZ40" i="10"/>
  <c r="AW40" i="10"/>
  <c r="AT40" i="10"/>
  <c r="BD40" i="10"/>
  <c r="AY40" i="10"/>
  <c r="AU40" i="10"/>
  <c r="BB40" i="10"/>
  <c r="BE40" i="10"/>
  <c r="BA40" i="10"/>
  <c r="AR40" i="10"/>
  <c r="AP40" i="10"/>
  <c r="AL40" i="10"/>
  <c r="AJ40" i="10"/>
  <c r="AF40" i="10"/>
  <c r="AD40" i="10"/>
  <c r="Z40" i="10"/>
  <c r="X40" i="10"/>
  <c r="W40" i="10"/>
  <c r="U40" i="10"/>
  <c r="T40" i="10"/>
  <c r="R40" i="10"/>
  <c r="Q40" i="10"/>
  <c r="O40" i="10"/>
  <c r="N40" i="10"/>
  <c r="L40" i="10"/>
  <c r="K40" i="10"/>
  <c r="I40" i="10"/>
  <c r="H40" i="10"/>
  <c r="AN40" i="10"/>
  <c r="AH40" i="10"/>
  <c r="AB40" i="10"/>
  <c r="V40" i="10"/>
  <c r="S40" i="10"/>
  <c r="P40" i="10"/>
  <c r="M40" i="10"/>
  <c r="J40" i="10"/>
  <c r="AV40" i="10"/>
  <c r="AS40" i="10"/>
  <c r="AO40" i="10"/>
  <c r="AM40" i="10"/>
  <c r="AI40" i="10"/>
  <c r="AG40" i="10"/>
  <c r="AC40" i="10"/>
  <c r="AA40" i="10"/>
  <c r="AX40" i="10"/>
  <c r="AQ40" i="10"/>
  <c r="AK40" i="10"/>
  <c r="AE40" i="10"/>
  <c r="Y40" i="10"/>
  <c r="BF36" i="10"/>
  <c r="BC36" i="10"/>
  <c r="AZ36" i="10"/>
  <c r="AW36" i="10"/>
  <c r="AT36" i="10"/>
  <c r="BB36" i="10"/>
  <c r="AX36" i="10"/>
  <c r="AV36" i="10"/>
  <c r="BE36" i="10"/>
  <c r="BA36" i="10"/>
  <c r="BD36" i="10"/>
  <c r="AS36" i="10"/>
  <c r="AO36" i="10"/>
  <c r="AM36" i="10"/>
  <c r="AI36" i="10"/>
  <c r="AG36" i="10"/>
  <c r="AC36" i="10"/>
  <c r="AA36" i="10"/>
  <c r="X36" i="10"/>
  <c r="W36" i="10"/>
  <c r="U36" i="10"/>
  <c r="T36" i="10"/>
  <c r="R36" i="10"/>
  <c r="Q36" i="10"/>
  <c r="O36" i="10"/>
  <c r="N36" i="10"/>
  <c r="L36" i="10"/>
  <c r="K36" i="10"/>
  <c r="I36" i="10"/>
  <c r="H36" i="10"/>
  <c r="AQ36" i="10"/>
  <c r="AK36" i="10"/>
  <c r="AE36" i="10"/>
  <c r="Y36" i="10"/>
  <c r="V36" i="10"/>
  <c r="S36" i="10"/>
  <c r="P36" i="10"/>
  <c r="M36" i="10"/>
  <c r="J36" i="10"/>
  <c r="AY36" i="10"/>
  <c r="AR36" i="10"/>
  <c r="AP36" i="10"/>
  <c r="AL36" i="10"/>
  <c r="AJ36" i="10"/>
  <c r="AF36" i="10"/>
  <c r="AD36" i="10"/>
  <c r="Z36" i="10"/>
  <c r="AU36" i="10"/>
  <c r="AN36" i="10"/>
  <c r="AH36" i="10"/>
  <c r="AB36" i="10"/>
  <c r="BF32" i="10"/>
  <c r="BC32" i="10"/>
  <c r="AZ32" i="10"/>
  <c r="AW32" i="10"/>
  <c r="AT32" i="10"/>
  <c r="BB32" i="10"/>
  <c r="BE32" i="10"/>
  <c r="BA32" i="10"/>
  <c r="AY32" i="10"/>
  <c r="AU32" i="10"/>
  <c r="BD32" i="10"/>
  <c r="AR32" i="10"/>
  <c r="AP32" i="10"/>
  <c r="AL32" i="10"/>
  <c r="AJ32" i="10"/>
  <c r="AF32" i="10"/>
  <c r="AD32" i="10"/>
  <c r="Z32" i="10"/>
  <c r="X32" i="10"/>
  <c r="W32" i="10"/>
  <c r="U32" i="10"/>
  <c r="T32" i="10"/>
  <c r="R32" i="10"/>
  <c r="Q32" i="10"/>
  <c r="O32" i="10"/>
  <c r="N32" i="10"/>
  <c r="L32" i="10"/>
  <c r="K32" i="10"/>
  <c r="I32" i="10"/>
  <c r="H32" i="10"/>
  <c r="AV32" i="10"/>
  <c r="AN32" i="10"/>
  <c r="AH32" i="10"/>
  <c r="AB32" i="10"/>
  <c r="V32" i="10"/>
  <c r="S32" i="10"/>
  <c r="P32" i="10"/>
  <c r="M32" i="10"/>
  <c r="J32" i="10"/>
  <c r="AX32" i="10"/>
  <c r="AS32" i="10"/>
  <c r="AO32" i="10"/>
  <c r="AM32" i="10"/>
  <c r="AI32" i="10"/>
  <c r="AG32" i="10"/>
  <c r="AC32" i="10"/>
  <c r="AA32" i="10"/>
  <c r="AQ32" i="10"/>
  <c r="AK32" i="10"/>
  <c r="AE32" i="10"/>
  <c r="Y32" i="10"/>
  <c r="BF28" i="10"/>
  <c r="BC28" i="10"/>
  <c r="AZ28" i="10"/>
  <c r="AW28" i="10"/>
  <c r="AT28" i="10"/>
  <c r="BE28" i="10"/>
  <c r="BA28" i="10"/>
  <c r="BD28" i="10"/>
  <c r="AX28" i="10"/>
  <c r="AV28" i="10"/>
  <c r="AS28" i="10"/>
  <c r="AO28" i="10"/>
  <c r="AM28" i="10"/>
  <c r="AI28" i="10"/>
  <c r="AG28" i="10"/>
  <c r="AC28" i="10"/>
  <c r="AA28" i="10"/>
  <c r="X28" i="10"/>
  <c r="W28" i="10"/>
  <c r="U28" i="10"/>
  <c r="T28" i="10"/>
  <c r="R28" i="10"/>
  <c r="Q28" i="10"/>
  <c r="O28" i="10"/>
  <c r="N28" i="10"/>
  <c r="L28" i="10"/>
  <c r="K28" i="10"/>
  <c r="I28" i="10"/>
  <c r="H28" i="10"/>
  <c r="AY28" i="10"/>
  <c r="AU28" i="10"/>
  <c r="AQ28" i="10"/>
  <c r="AK28" i="10"/>
  <c r="AE28" i="10"/>
  <c r="Y28" i="10"/>
  <c r="V28" i="10"/>
  <c r="S28" i="10"/>
  <c r="P28" i="10"/>
  <c r="M28" i="10"/>
  <c r="J28" i="10"/>
  <c r="AR28" i="10"/>
  <c r="AP28" i="10"/>
  <c r="AL28" i="10"/>
  <c r="AJ28" i="10"/>
  <c r="AF28" i="10"/>
  <c r="AD28" i="10"/>
  <c r="Z28" i="10"/>
  <c r="BB28" i="10"/>
  <c r="AN28" i="10"/>
  <c r="AH28" i="10"/>
  <c r="AB28" i="10"/>
  <c r="BF24" i="10"/>
  <c r="BC24" i="10"/>
  <c r="AZ24" i="10"/>
  <c r="AW24" i="10"/>
  <c r="AT24" i="10"/>
  <c r="BD24" i="10"/>
  <c r="AY24" i="10"/>
  <c r="AU24" i="10"/>
  <c r="BB24" i="10"/>
  <c r="AV24" i="10"/>
  <c r="AR24" i="10"/>
  <c r="AP24" i="10"/>
  <c r="AL24" i="10"/>
  <c r="AJ24" i="10"/>
  <c r="AF24" i="10"/>
  <c r="AD24" i="10"/>
  <c r="Z24" i="10"/>
  <c r="X24" i="10"/>
  <c r="W24" i="10"/>
  <c r="U24" i="10"/>
  <c r="T24" i="10"/>
  <c r="R24" i="10"/>
  <c r="Q24" i="10"/>
  <c r="O24" i="10"/>
  <c r="N24" i="10"/>
  <c r="L24" i="10"/>
  <c r="K24" i="10"/>
  <c r="I24" i="10"/>
  <c r="H24" i="10"/>
  <c r="AX24" i="10"/>
  <c r="AN24" i="10"/>
  <c r="AH24" i="10"/>
  <c r="AB24" i="10"/>
  <c r="V24" i="10"/>
  <c r="S24" i="10"/>
  <c r="P24" i="10"/>
  <c r="M24" i="10"/>
  <c r="J24" i="10"/>
  <c r="AS24" i="10"/>
  <c r="AO24" i="10"/>
  <c r="AM24" i="10"/>
  <c r="AI24" i="10"/>
  <c r="AG24" i="10"/>
  <c r="AC24" i="10"/>
  <c r="AA24" i="10"/>
  <c r="BE24" i="10"/>
  <c r="BA24" i="10"/>
  <c r="AQ24" i="10"/>
  <c r="AK24" i="10"/>
  <c r="AE24" i="10"/>
  <c r="Y24" i="10"/>
  <c r="BE16" i="10"/>
  <c r="BD16" i="10"/>
  <c r="BB16" i="10"/>
  <c r="BA16" i="10"/>
  <c r="AY16" i="10"/>
  <c r="AX16" i="10"/>
  <c r="AV16" i="10"/>
  <c r="AU16" i="10"/>
  <c r="AR16" i="10"/>
  <c r="AP16" i="10"/>
  <c r="AL16" i="10"/>
  <c r="AJ16" i="10"/>
  <c r="AF16" i="10"/>
  <c r="AD16" i="10"/>
  <c r="Z16" i="10"/>
  <c r="X16" i="10"/>
  <c r="W16" i="10"/>
  <c r="U16" i="10"/>
  <c r="T16" i="10"/>
  <c r="R16" i="10"/>
  <c r="Q16" i="10"/>
  <c r="O16" i="10"/>
  <c r="N16" i="10"/>
  <c r="L16" i="10"/>
  <c r="K16" i="10"/>
  <c r="I16" i="10"/>
  <c r="H16" i="10"/>
  <c r="AS16" i="10"/>
  <c r="AO16" i="10"/>
  <c r="AM16" i="10"/>
  <c r="AI16" i="10"/>
  <c r="AG16" i="10"/>
  <c r="AC16" i="10"/>
  <c r="AA16" i="10"/>
  <c r="BE12" i="10"/>
  <c r="BD12" i="10"/>
  <c r="BB12" i="10"/>
  <c r="BA12" i="10"/>
  <c r="AY12" i="10"/>
  <c r="AX12" i="10"/>
  <c r="AV12" i="10"/>
  <c r="AU12" i="10"/>
  <c r="AS12" i="10"/>
  <c r="AO12" i="10"/>
  <c r="AM12" i="10"/>
  <c r="AI12" i="10"/>
  <c r="AG12" i="10"/>
  <c r="AC12" i="10"/>
  <c r="AA12" i="10"/>
  <c r="X12" i="10"/>
  <c r="W12" i="10"/>
  <c r="U12" i="10"/>
  <c r="T12" i="10"/>
  <c r="R12" i="10"/>
  <c r="Q12" i="10"/>
  <c r="O12" i="10"/>
  <c r="N12" i="10"/>
  <c r="L12" i="10"/>
  <c r="K12" i="10"/>
  <c r="I12" i="10"/>
  <c r="H12" i="10"/>
  <c r="AR12" i="10"/>
  <c r="AP12" i="10"/>
  <c r="AL12" i="10"/>
  <c r="AJ12" i="10"/>
  <c r="AF12" i="10"/>
  <c r="AD12" i="10"/>
  <c r="Z12" i="10"/>
  <c r="BE8" i="10"/>
  <c r="BD8" i="10"/>
  <c r="BB8" i="10"/>
  <c r="BA8" i="10"/>
  <c r="AY8" i="10"/>
  <c r="AX8" i="10"/>
  <c r="AV8" i="10"/>
  <c r="AU8" i="10"/>
  <c r="AR8" i="10"/>
  <c r="AP8" i="10"/>
  <c r="AL8" i="10"/>
  <c r="AJ8" i="10"/>
  <c r="AF8" i="10"/>
  <c r="AD8" i="10"/>
  <c r="Z8" i="10"/>
  <c r="X8" i="10"/>
  <c r="W8" i="10"/>
  <c r="U8" i="10"/>
  <c r="T8" i="10"/>
  <c r="R8" i="10"/>
  <c r="Q8" i="10"/>
  <c r="O8" i="10"/>
  <c r="N8" i="10"/>
  <c r="L8" i="10"/>
  <c r="K8" i="10"/>
  <c r="I8" i="10"/>
  <c r="H8" i="10"/>
  <c r="AS8" i="10"/>
  <c r="AO8" i="10"/>
  <c r="AM8" i="10"/>
  <c r="AI8" i="10"/>
  <c r="AG8" i="10"/>
  <c r="AC8" i="10"/>
  <c r="AA8" i="10"/>
  <c r="B16" i="10"/>
  <c r="B12" i="10"/>
  <c r="B8" i="10"/>
  <c r="C16" i="10"/>
  <c r="C12" i="10"/>
  <c r="C8" i="10"/>
  <c r="D200" i="10"/>
  <c r="D196" i="10"/>
  <c r="D192" i="10"/>
  <c r="D188" i="10"/>
  <c r="D184" i="10"/>
  <c r="D180" i="10"/>
  <c r="D176" i="10"/>
  <c r="D172" i="10"/>
  <c r="D168" i="10"/>
  <c r="D164" i="10"/>
  <c r="D160" i="10"/>
  <c r="D156" i="10"/>
  <c r="D152" i="10"/>
  <c r="D148" i="10"/>
  <c r="D144" i="10"/>
  <c r="D140" i="10"/>
  <c r="D136" i="10"/>
  <c r="D132" i="10"/>
  <c r="D128" i="10"/>
  <c r="D124" i="10"/>
  <c r="D120" i="10"/>
  <c r="D116" i="10"/>
  <c r="D112" i="10"/>
  <c r="D108" i="10"/>
  <c r="D104" i="10"/>
  <c r="D100" i="10"/>
  <c r="D96" i="10"/>
  <c r="D92" i="10"/>
  <c r="D88" i="10"/>
  <c r="D84" i="10"/>
  <c r="D80" i="10"/>
  <c r="D76" i="10"/>
  <c r="D72" i="10"/>
  <c r="D68" i="10"/>
  <c r="D64" i="10"/>
  <c r="D60" i="10"/>
  <c r="D56" i="10"/>
  <c r="D52" i="10"/>
  <c r="D48" i="10"/>
  <c r="D44" i="10"/>
  <c r="D40" i="10"/>
  <c r="D36" i="10"/>
  <c r="D32" i="10"/>
  <c r="D28" i="10"/>
  <c r="D24" i="10"/>
  <c r="E16" i="10"/>
  <c r="E12" i="10"/>
  <c r="E8" i="10"/>
  <c r="F16" i="10"/>
  <c r="F12" i="10"/>
  <c r="F8" i="10"/>
  <c r="G200" i="10"/>
  <c r="G196" i="10"/>
  <c r="G192" i="10"/>
  <c r="G188" i="10"/>
  <c r="G184" i="10"/>
  <c r="G180" i="10"/>
  <c r="G176" i="10"/>
  <c r="G172" i="10"/>
  <c r="G168" i="10"/>
  <c r="G164" i="10"/>
  <c r="G160" i="10"/>
  <c r="G156" i="10"/>
  <c r="G152" i="10"/>
  <c r="G148" i="10"/>
  <c r="G144" i="10"/>
  <c r="G140" i="10"/>
  <c r="G136" i="10"/>
  <c r="G132" i="10"/>
  <c r="G128" i="10"/>
  <c r="G124" i="10"/>
  <c r="G120" i="10"/>
  <c r="G116" i="10"/>
  <c r="G112" i="10"/>
  <c r="G108" i="10"/>
  <c r="G104" i="10"/>
  <c r="G100" i="10"/>
  <c r="G96" i="10"/>
  <c r="G92" i="10"/>
  <c r="G88" i="10"/>
  <c r="G84" i="10"/>
  <c r="G80" i="10"/>
  <c r="G76" i="10"/>
  <c r="G72" i="10"/>
  <c r="G68" i="10"/>
  <c r="G64" i="10"/>
  <c r="G60" i="10"/>
  <c r="G56" i="10"/>
  <c r="G52" i="10"/>
  <c r="G48" i="10"/>
  <c r="G44" i="10"/>
  <c r="G40" i="10"/>
  <c r="G36" i="10"/>
  <c r="G32" i="10"/>
  <c r="G28" i="10"/>
  <c r="G24" i="10"/>
  <c r="H4" i="10"/>
  <c r="H197" i="10"/>
  <c r="H193" i="10"/>
  <c r="H189" i="10"/>
  <c r="H185" i="10"/>
  <c r="H181" i="10"/>
  <c r="H177" i="10"/>
  <c r="H173" i="10"/>
  <c r="H169" i="10"/>
  <c r="H165" i="10"/>
  <c r="H161" i="10"/>
  <c r="H157" i="10"/>
  <c r="H153" i="10"/>
  <c r="H149" i="10"/>
  <c r="H145" i="10"/>
  <c r="H141" i="10"/>
  <c r="H137" i="10"/>
  <c r="H133" i="10"/>
  <c r="H129" i="10"/>
  <c r="H125" i="10"/>
  <c r="H121" i="10"/>
  <c r="H117" i="10"/>
  <c r="H113" i="10"/>
  <c r="H109" i="10"/>
  <c r="H105" i="10"/>
  <c r="H101" i="10"/>
  <c r="H97" i="10"/>
  <c r="H93" i="10"/>
  <c r="H89" i="10"/>
  <c r="H85" i="10"/>
  <c r="BE199" i="10"/>
  <c r="BD199" i="10"/>
  <c r="BB199" i="10"/>
  <c r="BA199" i="10"/>
  <c r="AY199" i="10"/>
  <c r="AU199" i="10"/>
  <c r="BC199" i="10"/>
  <c r="AW199" i="10"/>
  <c r="AS199" i="10"/>
  <c r="AR199" i="10"/>
  <c r="AP199" i="10"/>
  <c r="AO199" i="10"/>
  <c r="AM199" i="10"/>
  <c r="AL199" i="10"/>
  <c r="AJ199" i="10"/>
  <c r="AI199" i="10"/>
  <c r="AG199" i="10"/>
  <c r="AF199" i="10"/>
  <c r="AD199" i="10"/>
  <c r="AC199" i="10"/>
  <c r="AA199" i="10"/>
  <c r="Z199" i="10"/>
  <c r="BF199" i="10"/>
  <c r="AX199" i="10"/>
  <c r="AN199" i="10"/>
  <c r="AH199" i="10"/>
  <c r="AB199" i="10"/>
  <c r="Y199" i="10"/>
  <c r="V199" i="10"/>
  <c r="S199" i="10"/>
  <c r="P199" i="10"/>
  <c r="M199" i="10"/>
  <c r="J199" i="10"/>
  <c r="AT199" i="10"/>
  <c r="AZ199" i="10"/>
  <c r="AV199" i="10"/>
  <c r="AQ199" i="10"/>
  <c r="AK199" i="10"/>
  <c r="AE199" i="10"/>
  <c r="X199" i="10"/>
  <c r="W199" i="10"/>
  <c r="U199" i="10"/>
  <c r="T199" i="10"/>
  <c r="R199" i="10"/>
  <c r="Q199" i="10"/>
  <c r="O199" i="10"/>
  <c r="N199" i="10"/>
  <c r="L199" i="10"/>
  <c r="K199" i="10"/>
  <c r="I199" i="10"/>
  <c r="BE195" i="10"/>
  <c r="BD195" i="10"/>
  <c r="BB195" i="10"/>
  <c r="BA195" i="10"/>
  <c r="BC195" i="10"/>
  <c r="AX195" i="10"/>
  <c r="AV195" i="10"/>
  <c r="BF195" i="10"/>
  <c r="AZ195" i="10"/>
  <c r="AT195" i="10"/>
  <c r="AS195" i="10"/>
  <c r="AR195" i="10"/>
  <c r="AP195" i="10"/>
  <c r="AO195" i="10"/>
  <c r="AM195" i="10"/>
  <c r="AL195" i="10"/>
  <c r="AJ195" i="10"/>
  <c r="AI195" i="10"/>
  <c r="AG195" i="10"/>
  <c r="AF195" i="10"/>
  <c r="AD195" i="10"/>
  <c r="AC195" i="10"/>
  <c r="AA195" i="10"/>
  <c r="Z195" i="10"/>
  <c r="AY195" i="10"/>
  <c r="AQ195" i="10"/>
  <c r="AK195" i="10"/>
  <c r="AE195" i="10"/>
  <c r="Y195" i="10"/>
  <c r="V195" i="10"/>
  <c r="S195" i="10"/>
  <c r="P195" i="10"/>
  <c r="M195" i="10"/>
  <c r="J195" i="10"/>
  <c r="AW195" i="10"/>
  <c r="AU195" i="10"/>
  <c r="AN195" i="10"/>
  <c r="AH195" i="10"/>
  <c r="AB195" i="10"/>
  <c r="X195" i="10"/>
  <c r="W195" i="10"/>
  <c r="U195" i="10"/>
  <c r="T195" i="10"/>
  <c r="R195" i="10"/>
  <c r="Q195" i="10"/>
  <c r="O195" i="10"/>
  <c r="N195" i="10"/>
  <c r="L195" i="10"/>
  <c r="K195" i="10"/>
  <c r="I195" i="10"/>
  <c r="BE191" i="10"/>
  <c r="BD191" i="10"/>
  <c r="BB191" i="10"/>
  <c r="BA191" i="10"/>
  <c r="BF191" i="10"/>
  <c r="AY191" i="10"/>
  <c r="AU191" i="10"/>
  <c r="AW191" i="10"/>
  <c r="AS191" i="10"/>
  <c r="AR191" i="10"/>
  <c r="AP191" i="10"/>
  <c r="AO191" i="10"/>
  <c r="AM191" i="10"/>
  <c r="AL191" i="10"/>
  <c r="AJ191" i="10"/>
  <c r="AI191" i="10"/>
  <c r="AG191" i="10"/>
  <c r="AF191" i="10"/>
  <c r="AD191" i="10"/>
  <c r="AC191" i="10"/>
  <c r="AA191" i="10"/>
  <c r="Z191" i="10"/>
  <c r="AX191" i="10"/>
  <c r="AV191" i="10"/>
  <c r="AN191" i="10"/>
  <c r="AH191" i="10"/>
  <c r="AB191" i="10"/>
  <c r="Y191" i="10"/>
  <c r="V191" i="10"/>
  <c r="S191" i="10"/>
  <c r="P191" i="10"/>
  <c r="M191" i="10"/>
  <c r="J191" i="10"/>
  <c r="BC191" i="10"/>
  <c r="AZ191" i="10"/>
  <c r="AQ191" i="10"/>
  <c r="AK191" i="10"/>
  <c r="AE191" i="10"/>
  <c r="AT191" i="10"/>
  <c r="X191" i="10"/>
  <c r="W191" i="10"/>
  <c r="U191" i="10"/>
  <c r="T191" i="10"/>
  <c r="R191" i="10"/>
  <c r="Q191" i="10"/>
  <c r="O191" i="10"/>
  <c r="N191" i="10"/>
  <c r="L191" i="10"/>
  <c r="K191" i="10"/>
  <c r="I191" i="10"/>
  <c r="BE187" i="10"/>
  <c r="BD187" i="10"/>
  <c r="BB187" i="10"/>
  <c r="BA187" i="10"/>
  <c r="AX187" i="10"/>
  <c r="AV187" i="10"/>
  <c r="AZ187" i="10"/>
  <c r="AT187" i="10"/>
  <c r="AS187" i="10"/>
  <c r="AR187" i="10"/>
  <c r="AP187" i="10"/>
  <c r="AO187" i="10"/>
  <c r="AM187" i="10"/>
  <c r="AL187" i="10"/>
  <c r="AJ187" i="10"/>
  <c r="AI187" i="10"/>
  <c r="AG187" i="10"/>
  <c r="AF187" i="10"/>
  <c r="AD187" i="10"/>
  <c r="AC187" i="10"/>
  <c r="AA187" i="10"/>
  <c r="Z187" i="10"/>
  <c r="BC187" i="10"/>
  <c r="AY187" i="10"/>
  <c r="AW187" i="10"/>
  <c r="AU187" i="10"/>
  <c r="AQ187" i="10"/>
  <c r="AK187" i="10"/>
  <c r="AE187" i="10"/>
  <c r="Y187" i="10"/>
  <c r="V187" i="10"/>
  <c r="S187" i="10"/>
  <c r="P187" i="10"/>
  <c r="M187" i="10"/>
  <c r="J187" i="10"/>
  <c r="BF187" i="10"/>
  <c r="AN187" i="10"/>
  <c r="AH187" i="10"/>
  <c r="AB187" i="10"/>
  <c r="X187" i="10"/>
  <c r="W187" i="10"/>
  <c r="U187" i="10"/>
  <c r="T187" i="10"/>
  <c r="R187" i="10"/>
  <c r="Q187" i="10"/>
  <c r="O187" i="10"/>
  <c r="N187" i="10"/>
  <c r="L187" i="10"/>
  <c r="K187" i="10"/>
  <c r="I187" i="10"/>
  <c r="BE183" i="10"/>
  <c r="BD183" i="10"/>
  <c r="BB183" i="10"/>
  <c r="BA183" i="10"/>
  <c r="AY183" i="10"/>
  <c r="AU183" i="10"/>
  <c r="BC183" i="10"/>
  <c r="AW183" i="10"/>
  <c r="AS183" i="10"/>
  <c r="AR183" i="10"/>
  <c r="AP183" i="10"/>
  <c r="AO183" i="10"/>
  <c r="AM183" i="10"/>
  <c r="AL183" i="10"/>
  <c r="AJ183" i="10"/>
  <c r="AI183" i="10"/>
  <c r="AG183" i="10"/>
  <c r="AF183" i="10"/>
  <c r="AD183" i="10"/>
  <c r="AC183" i="10"/>
  <c r="AA183" i="10"/>
  <c r="Z183" i="10"/>
  <c r="BF183" i="10"/>
  <c r="AX183" i="10"/>
  <c r="AZ183" i="10"/>
  <c r="AN183" i="10"/>
  <c r="AH183" i="10"/>
  <c r="AB183" i="10"/>
  <c r="Y183" i="10"/>
  <c r="V183" i="10"/>
  <c r="S183" i="10"/>
  <c r="P183" i="10"/>
  <c r="M183" i="10"/>
  <c r="J183" i="10"/>
  <c r="AT183" i="10"/>
  <c r="AV183" i="10"/>
  <c r="AQ183" i="10"/>
  <c r="AK183" i="10"/>
  <c r="AE183" i="10"/>
  <c r="X183" i="10"/>
  <c r="W183" i="10"/>
  <c r="U183" i="10"/>
  <c r="T183" i="10"/>
  <c r="R183" i="10"/>
  <c r="Q183" i="10"/>
  <c r="O183" i="10"/>
  <c r="N183" i="10"/>
  <c r="L183" i="10"/>
  <c r="K183" i="10"/>
  <c r="I183" i="10"/>
  <c r="BE179" i="10"/>
  <c r="BD179" i="10"/>
  <c r="BB179" i="10"/>
  <c r="BA179" i="10"/>
  <c r="BC179" i="10"/>
  <c r="AX179" i="10"/>
  <c r="AV179" i="10"/>
  <c r="BF179" i="10"/>
  <c r="AZ179" i="10"/>
  <c r="AT179" i="10"/>
  <c r="AS179" i="10"/>
  <c r="AR179" i="10"/>
  <c r="AP179" i="10"/>
  <c r="AO179" i="10"/>
  <c r="AM179" i="10"/>
  <c r="AL179" i="10"/>
  <c r="AJ179" i="10"/>
  <c r="AI179" i="10"/>
  <c r="AG179" i="10"/>
  <c r="AF179" i="10"/>
  <c r="AD179" i="10"/>
  <c r="AC179" i="10"/>
  <c r="AA179" i="10"/>
  <c r="Z179" i="10"/>
  <c r="AY179" i="10"/>
  <c r="AQ179" i="10"/>
  <c r="AK179" i="10"/>
  <c r="AE179" i="10"/>
  <c r="Y179" i="10"/>
  <c r="V179" i="10"/>
  <c r="S179" i="10"/>
  <c r="P179" i="10"/>
  <c r="M179" i="10"/>
  <c r="J179" i="10"/>
  <c r="AU179" i="10"/>
  <c r="AN179" i="10"/>
  <c r="AH179" i="10"/>
  <c r="AB179" i="10"/>
  <c r="AW179" i="10"/>
  <c r="X179" i="10"/>
  <c r="W179" i="10"/>
  <c r="U179" i="10"/>
  <c r="T179" i="10"/>
  <c r="R179" i="10"/>
  <c r="Q179" i="10"/>
  <c r="O179" i="10"/>
  <c r="N179" i="10"/>
  <c r="L179" i="10"/>
  <c r="K179" i="10"/>
  <c r="I179" i="10"/>
  <c r="BE175" i="10"/>
  <c r="BD175" i="10"/>
  <c r="BB175" i="10"/>
  <c r="BA175" i="10"/>
  <c r="BF175" i="10"/>
  <c r="AY175" i="10"/>
  <c r="AU175" i="10"/>
  <c r="AW175" i="10"/>
  <c r="AS175" i="10"/>
  <c r="AR175" i="10"/>
  <c r="AP175" i="10"/>
  <c r="AO175" i="10"/>
  <c r="AM175" i="10"/>
  <c r="AL175" i="10"/>
  <c r="AJ175" i="10"/>
  <c r="AI175" i="10"/>
  <c r="AG175" i="10"/>
  <c r="AF175" i="10"/>
  <c r="AD175" i="10"/>
  <c r="AC175" i="10"/>
  <c r="AA175" i="10"/>
  <c r="Z175" i="10"/>
  <c r="AX175" i="10"/>
  <c r="BC175" i="10"/>
  <c r="AV175" i="10"/>
  <c r="AN175" i="10"/>
  <c r="AH175" i="10"/>
  <c r="AB175" i="10"/>
  <c r="Y175" i="10"/>
  <c r="V175" i="10"/>
  <c r="S175" i="10"/>
  <c r="P175" i="10"/>
  <c r="M175" i="10"/>
  <c r="J175" i="10"/>
  <c r="AQ175" i="10"/>
  <c r="AK175" i="10"/>
  <c r="AE175" i="10"/>
  <c r="AZ175" i="10"/>
  <c r="AT175" i="10"/>
  <c r="X175" i="10"/>
  <c r="W175" i="10"/>
  <c r="U175" i="10"/>
  <c r="T175" i="10"/>
  <c r="R175" i="10"/>
  <c r="Q175" i="10"/>
  <c r="O175" i="10"/>
  <c r="N175" i="10"/>
  <c r="L175" i="10"/>
  <c r="K175" i="10"/>
  <c r="I175" i="10"/>
  <c r="BE171" i="10"/>
  <c r="BD171" i="10"/>
  <c r="BB171" i="10"/>
  <c r="BA171" i="10"/>
  <c r="AX171" i="10"/>
  <c r="AV171" i="10"/>
  <c r="AZ171" i="10"/>
  <c r="AT171" i="10"/>
  <c r="AS171" i="10"/>
  <c r="AR171" i="10"/>
  <c r="AP171" i="10"/>
  <c r="AO171" i="10"/>
  <c r="AM171" i="10"/>
  <c r="AL171" i="10"/>
  <c r="AJ171" i="10"/>
  <c r="AI171" i="10"/>
  <c r="AG171" i="10"/>
  <c r="AF171" i="10"/>
  <c r="AD171" i="10"/>
  <c r="AC171" i="10"/>
  <c r="AA171" i="10"/>
  <c r="Z171" i="10"/>
  <c r="BC171" i="10"/>
  <c r="AY171" i="10"/>
  <c r="BF171" i="10"/>
  <c r="AU171" i="10"/>
  <c r="AQ171" i="10"/>
  <c r="AK171" i="10"/>
  <c r="AE171" i="10"/>
  <c r="Y171" i="10"/>
  <c r="V171" i="10"/>
  <c r="S171" i="10"/>
  <c r="P171" i="10"/>
  <c r="M171" i="10"/>
  <c r="J171" i="10"/>
  <c r="AW171" i="10"/>
  <c r="AN171" i="10"/>
  <c r="AH171" i="10"/>
  <c r="AB171" i="10"/>
  <c r="X171" i="10"/>
  <c r="W171" i="10"/>
  <c r="U171" i="10"/>
  <c r="T171" i="10"/>
  <c r="R171" i="10"/>
  <c r="Q171" i="10"/>
  <c r="O171" i="10"/>
  <c r="N171" i="10"/>
  <c r="L171" i="10"/>
  <c r="K171" i="10"/>
  <c r="I171" i="10"/>
  <c r="BE167" i="10"/>
  <c r="BD167" i="10"/>
  <c r="BB167" i="10"/>
  <c r="BA167" i="10"/>
  <c r="AY167" i="10"/>
  <c r="AU167" i="10"/>
  <c r="BC167" i="10"/>
  <c r="AW167" i="10"/>
  <c r="AS167" i="10"/>
  <c r="AR167" i="10"/>
  <c r="AP167" i="10"/>
  <c r="AO167" i="10"/>
  <c r="AM167" i="10"/>
  <c r="AL167" i="10"/>
  <c r="AJ167" i="10"/>
  <c r="AI167" i="10"/>
  <c r="AG167" i="10"/>
  <c r="AF167" i="10"/>
  <c r="AD167" i="10"/>
  <c r="AC167" i="10"/>
  <c r="AA167" i="10"/>
  <c r="Z167" i="10"/>
  <c r="BF167" i="10"/>
  <c r="AX167" i="10"/>
  <c r="AN167" i="10"/>
  <c r="AH167" i="10"/>
  <c r="AB167" i="10"/>
  <c r="Y167" i="10"/>
  <c r="V167" i="10"/>
  <c r="S167" i="10"/>
  <c r="P167" i="10"/>
  <c r="M167" i="10"/>
  <c r="J167" i="10"/>
  <c r="AT167" i="10"/>
  <c r="AZ167" i="10"/>
  <c r="AV167" i="10"/>
  <c r="AQ167" i="10"/>
  <c r="AK167" i="10"/>
  <c r="AE167" i="10"/>
  <c r="X167" i="10"/>
  <c r="W167" i="10"/>
  <c r="U167" i="10"/>
  <c r="T167" i="10"/>
  <c r="R167" i="10"/>
  <c r="Q167" i="10"/>
  <c r="O167" i="10"/>
  <c r="N167" i="10"/>
  <c r="L167" i="10"/>
  <c r="K167" i="10"/>
  <c r="I167" i="10"/>
  <c r="BE163" i="10"/>
  <c r="BD163" i="10"/>
  <c r="BB163" i="10"/>
  <c r="BA163" i="10"/>
  <c r="BC163" i="10"/>
  <c r="AX163" i="10"/>
  <c r="AV163" i="10"/>
  <c r="BF163" i="10"/>
  <c r="AZ163" i="10"/>
  <c r="AT163" i="10"/>
  <c r="AS163" i="10"/>
  <c r="AR163" i="10"/>
  <c r="AP163" i="10"/>
  <c r="AO163" i="10"/>
  <c r="AM163" i="10"/>
  <c r="AL163" i="10"/>
  <c r="AJ163" i="10"/>
  <c r="AI163" i="10"/>
  <c r="AG163" i="10"/>
  <c r="AF163" i="10"/>
  <c r="AD163" i="10"/>
  <c r="AC163" i="10"/>
  <c r="AA163" i="10"/>
  <c r="Z163" i="10"/>
  <c r="AY163" i="10"/>
  <c r="AQ163" i="10"/>
  <c r="AK163" i="10"/>
  <c r="AE163" i="10"/>
  <c r="Y163" i="10"/>
  <c r="V163" i="10"/>
  <c r="S163" i="10"/>
  <c r="P163" i="10"/>
  <c r="M163" i="10"/>
  <c r="J163" i="10"/>
  <c r="AW163" i="10"/>
  <c r="AU163" i="10"/>
  <c r="AN163" i="10"/>
  <c r="AH163" i="10"/>
  <c r="AB163" i="10"/>
  <c r="X163" i="10"/>
  <c r="W163" i="10"/>
  <c r="U163" i="10"/>
  <c r="T163" i="10"/>
  <c r="R163" i="10"/>
  <c r="Q163" i="10"/>
  <c r="O163" i="10"/>
  <c r="N163" i="10"/>
  <c r="L163" i="10"/>
  <c r="K163" i="10"/>
  <c r="I163" i="10"/>
  <c r="BE159" i="10"/>
  <c r="BD159" i="10"/>
  <c r="BB159" i="10"/>
  <c r="BA159" i="10"/>
  <c r="BF159" i="10"/>
  <c r="AY159" i="10"/>
  <c r="AU159" i="10"/>
  <c r="AW159" i="10"/>
  <c r="AS159" i="10"/>
  <c r="AR159" i="10"/>
  <c r="AP159" i="10"/>
  <c r="AO159" i="10"/>
  <c r="AM159" i="10"/>
  <c r="AL159" i="10"/>
  <c r="AJ159" i="10"/>
  <c r="AI159" i="10"/>
  <c r="AG159" i="10"/>
  <c r="AF159" i="10"/>
  <c r="AD159" i="10"/>
  <c r="AC159" i="10"/>
  <c r="AA159" i="10"/>
  <c r="Z159" i="10"/>
  <c r="AX159" i="10"/>
  <c r="AV159" i="10"/>
  <c r="AN159" i="10"/>
  <c r="AH159" i="10"/>
  <c r="AB159" i="10"/>
  <c r="Y159" i="10"/>
  <c r="V159" i="10"/>
  <c r="S159" i="10"/>
  <c r="P159" i="10"/>
  <c r="M159" i="10"/>
  <c r="J159" i="10"/>
  <c r="AZ159" i="10"/>
  <c r="AQ159" i="10"/>
  <c r="AK159" i="10"/>
  <c r="AE159" i="10"/>
  <c r="BC159" i="10"/>
  <c r="AT159" i="10"/>
  <c r="X159" i="10"/>
  <c r="W159" i="10"/>
  <c r="U159" i="10"/>
  <c r="T159" i="10"/>
  <c r="R159" i="10"/>
  <c r="Q159" i="10"/>
  <c r="O159" i="10"/>
  <c r="N159" i="10"/>
  <c r="L159" i="10"/>
  <c r="K159" i="10"/>
  <c r="I159" i="10"/>
  <c r="BE155" i="10"/>
  <c r="BD155" i="10"/>
  <c r="BB155" i="10"/>
  <c r="BA155" i="10"/>
  <c r="AX155" i="10"/>
  <c r="AV155" i="10"/>
  <c r="AZ155" i="10"/>
  <c r="AT155" i="10"/>
  <c r="AS155" i="10"/>
  <c r="AR155" i="10"/>
  <c r="AP155" i="10"/>
  <c r="AO155" i="10"/>
  <c r="AM155" i="10"/>
  <c r="AL155" i="10"/>
  <c r="AJ155" i="10"/>
  <c r="AI155" i="10"/>
  <c r="AG155" i="10"/>
  <c r="AF155" i="10"/>
  <c r="AD155" i="10"/>
  <c r="AC155" i="10"/>
  <c r="AA155" i="10"/>
  <c r="Z155" i="10"/>
  <c r="BC155" i="10"/>
  <c r="AY155" i="10"/>
  <c r="AW155" i="10"/>
  <c r="AU155" i="10"/>
  <c r="AQ155" i="10"/>
  <c r="AK155" i="10"/>
  <c r="AE155" i="10"/>
  <c r="Y155" i="10"/>
  <c r="V155" i="10"/>
  <c r="S155" i="10"/>
  <c r="P155" i="10"/>
  <c r="M155" i="10"/>
  <c r="J155" i="10"/>
  <c r="AN155" i="10"/>
  <c r="AH155" i="10"/>
  <c r="AB155" i="10"/>
  <c r="BF155" i="10"/>
  <c r="X155" i="10"/>
  <c r="W155" i="10"/>
  <c r="U155" i="10"/>
  <c r="T155" i="10"/>
  <c r="R155" i="10"/>
  <c r="Q155" i="10"/>
  <c r="O155" i="10"/>
  <c r="N155" i="10"/>
  <c r="L155" i="10"/>
  <c r="K155" i="10"/>
  <c r="I155" i="10"/>
  <c r="BE151" i="10"/>
  <c r="BD151" i="10"/>
  <c r="BB151" i="10"/>
  <c r="BA151" i="10"/>
  <c r="AY151" i="10"/>
  <c r="AU151" i="10"/>
  <c r="BC151" i="10"/>
  <c r="AW151" i="10"/>
  <c r="AS151" i="10"/>
  <c r="AR151" i="10"/>
  <c r="AP151" i="10"/>
  <c r="AO151" i="10"/>
  <c r="AM151" i="10"/>
  <c r="AL151" i="10"/>
  <c r="AJ151" i="10"/>
  <c r="AI151" i="10"/>
  <c r="AG151" i="10"/>
  <c r="AF151" i="10"/>
  <c r="AD151" i="10"/>
  <c r="AC151" i="10"/>
  <c r="AA151" i="10"/>
  <c r="Z151" i="10"/>
  <c r="BF151" i="10"/>
  <c r="AX151" i="10"/>
  <c r="AZ151" i="10"/>
  <c r="AN151" i="10"/>
  <c r="AH151" i="10"/>
  <c r="AB151" i="10"/>
  <c r="Y151" i="10"/>
  <c r="V151" i="10"/>
  <c r="S151" i="10"/>
  <c r="P151" i="10"/>
  <c r="M151" i="10"/>
  <c r="J151" i="10"/>
  <c r="AT151" i="10"/>
  <c r="AV151" i="10"/>
  <c r="AQ151" i="10"/>
  <c r="AK151" i="10"/>
  <c r="AE151" i="10"/>
  <c r="X151" i="10"/>
  <c r="W151" i="10"/>
  <c r="U151" i="10"/>
  <c r="T151" i="10"/>
  <c r="R151" i="10"/>
  <c r="Q151" i="10"/>
  <c r="O151" i="10"/>
  <c r="N151" i="10"/>
  <c r="L151" i="10"/>
  <c r="K151" i="10"/>
  <c r="I151" i="10"/>
  <c r="BE147" i="10"/>
  <c r="BD147" i="10"/>
  <c r="BB147" i="10"/>
  <c r="BA147" i="10"/>
  <c r="BC147" i="10"/>
  <c r="AX147" i="10"/>
  <c r="AV147" i="10"/>
  <c r="BF147" i="10"/>
  <c r="AZ147" i="10"/>
  <c r="AT147" i="10"/>
  <c r="AS147" i="10"/>
  <c r="AR147" i="10"/>
  <c r="AP147" i="10"/>
  <c r="AO147" i="10"/>
  <c r="AM147" i="10"/>
  <c r="AL147" i="10"/>
  <c r="AJ147" i="10"/>
  <c r="AI147" i="10"/>
  <c r="AG147" i="10"/>
  <c r="AF147" i="10"/>
  <c r="AD147" i="10"/>
  <c r="AC147" i="10"/>
  <c r="AA147" i="10"/>
  <c r="Z147" i="10"/>
  <c r="AY147" i="10"/>
  <c r="AQ147" i="10"/>
  <c r="AK147" i="10"/>
  <c r="AE147" i="10"/>
  <c r="Y147" i="10"/>
  <c r="V147" i="10"/>
  <c r="S147" i="10"/>
  <c r="P147" i="10"/>
  <c r="M147" i="10"/>
  <c r="J147" i="10"/>
  <c r="AU147" i="10"/>
  <c r="AN147" i="10"/>
  <c r="AH147" i="10"/>
  <c r="AB147" i="10"/>
  <c r="AW147" i="10"/>
  <c r="X147" i="10"/>
  <c r="W147" i="10"/>
  <c r="U147" i="10"/>
  <c r="T147" i="10"/>
  <c r="R147" i="10"/>
  <c r="Q147" i="10"/>
  <c r="O147" i="10"/>
  <c r="N147" i="10"/>
  <c r="L147" i="10"/>
  <c r="K147" i="10"/>
  <c r="I147" i="10"/>
  <c r="BE143" i="10"/>
  <c r="BD143" i="10"/>
  <c r="BB143" i="10"/>
  <c r="BA143" i="10"/>
  <c r="BF143" i="10"/>
  <c r="AY143" i="10"/>
  <c r="AU143" i="10"/>
  <c r="AW143" i="10"/>
  <c r="AS143" i="10"/>
  <c r="AR143" i="10"/>
  <c r="AP143" i="10"/>
  <c r="AO143" i="10"/>
  <c r="AM143" i="10"/>
  <c r="AL143" i="10"/>
  <c r="AJ143" i="10"/>
  <c r="AI143" i="10"/>
  <c r="AG143" i="10"/>
  <c r="AF143" i="10"/>
  <c r="AD143" i="10"/>
  <c r="AC143" i="10"/>
  <c r="AA143" i="10"/>
  <c r="Z143" i="10"/>
  <c r="AX143" i="10"/>
  <c r="AV143" i="10"/>
  <c r="AN143" i="10"/>
  <c r="AH143" i="10"/>
  <c r="AB143" i="10"/>
  <c r="Y143" i="10"/>
  <c r="V143" i="10"/>
  <c r="S143" i="10"/>
  <c r="P143" i="10"/>
  <c r="M143" i="10"/>
  <c r="J143" i="10"/>
  <c r="BC143" i="10"/>
  <c r="AQ143" i="10"/>
  <c r="AK143" i="10"/>
  <c r="AE143" i="10"/>
  <c r="AZ143" i="10"/>
  <c r="AT143" i="10"/>
  <c r="X143" i="10"/>
  <c r="W143" i="10"/>
  <c r="U143" i="10"/>
  <c r="T143" i="10"/>
  <c r="R143" i="10"/>
  <c r="Q143" i="10"/>
  <c r="O143" i="10"/>
  <c r="N143" i="10"/>
  <c r="L143" i="10"/>
  <c r="K143" i="10"/>
  <c r="I143" i="10"/>
  <c r="BE139" i="10"/>
  <c r="BD139" i="10"/>
  <c r="BB139" i="10"/>
  <c r="BA139" i="10"/>
  <c r="AX139" i="10"/>
  <c r="AV139" i="10"/>
  <c r="AZ139" i="10"/>
  <c r="AT139" i="10"/>
  <c r="AS139" i="10"/>
  <c r="AR139" i="10"/>
  <c r="AP139" i="10"/>
  <c r="AO139" i="10"/>
  <c r="AM139" i="10"/>
  <c r="AL139" i="10"/>
  <c r="AJ139" i="10"/>
  <c r="AI139" i="10"/>
  <c r="AG139" i="10"/>
  <c r="AF139" i="10"/>
  <c r="AD139" i="10"/>
  <c r="AC139" i="10"/>
  <c r="AA139" i="10"/>
  <c r="Z139" i="10"/>
  <c r="BC139" i="10"/>
  <c r="AY139" i="10"/>
  <c r="AU139" i="10"/>
  <c r="AQ139" i="10"/>
  <c r="AK139" i="10"/>
  <c r="AE139" i="10"/>
  <c r="Y139" i="10"/>
  <c r="V139" i="10"/>
  <c r="S139" i="10"/>
  <c r="P139" i="10"/>
  <c r="M139" i="10"/>
  <c r="J139" i="10"/>
  <c r="BF139" i="10"/>
  <c r="AW139" i="10"/>
  <c r="AN139" i="10"/>
  <c r="AH139" i="10"/>
  <c r="AB139" i="10"/>
  <c r="X139" i="10"/>
  <c r="W139" i="10"/>
  <c r="U139" i="10"/>
  <c r="T139" i="10"/>
  <c r="R139" i="10"/>
  <c r="Q139" i="10"/>
  <c r="O139" i="10"/>
  <c r="N139" i="10"/>
  <c r="L139" i="10"/>
  <c r="K139" i="10"/>
  <c r="I139" i="10"/>
  <c r="BE135" i="10"/>
  <c r="BD135" i="10"/>
  <c r="BB135" i="10"/>
  <c r="BA135" i="10"/>
  <c r="AY135" i="10"/>
  <c r="AU135" i="10"/>
  <c r="BC135" i="10"/>
  <c r="AW135" i="10"/>
  <c r="AS135" i="10"/>
  <c r="AR135" i="10"/>
  <c r="AP135" i="10"/>
  <c r="AO135" i="10"/>
  <c r="AM135" i="10"/>
  <c r="AL135" i="10"/>
  <c r="AJ135" i="10"/>
  <c r="AI135" i="10"/>
  <c r="AG135" i="10"/>
  <c r="AF135" i="10"/>
  <c r="AD135" i="10"/>
  <c r="AC135" i="10"/>
  <c r="AA135" i="10"/>
  <c r="Z135" i="10"/>
  <c r="BF135" i="10"/>
  <c r="AX135" i="10"/>
  <c r="AN135" i="10"/>
  <c r="AH135" i="10"/>
  <c r="AB135" i="10"/>
  <c r="Y135" i="10"/>
  <c r="V135" i="10"/>
  <c r="S135" i="10"/>
  <c r="P135" i="10"/>
  <c r="M135" i="10"/>
  <c r="J135" i="10"/>
  <c r="AT135" i="10"/>
  <c r="AZ135" i="10"/>
  <c r="AV135" i="10"/>
  <c r="AQ135" i="10"/>
  <c r="AK135" i="10"/>
  <c r="AE135" i="10"/>
  <c r="X135" i="10"/>
  <c r="W135" i="10"/>
  <c r="U135" i="10"/>
  <c r="T135" i="10"/>
  <c r="R135" i="10"/>
  <c r="Q135" i="10"/>
  <c r="O135" i="10"/>
  <c r="N135" i="10"/>
  <c r="L135" i="10"/>
  <c r="K135" i="10"/>
  <c r="I135" i="10"/>
  <c r="BE131" i="10"/>
  <c r="BD131" i="10"/>
  <c r="BB131" i="10"/>
  <c r="BA131" i="10"/>
  <c r="BC131" i="10"/>
  <c r="AX131" i="10"/>
  <c r="AV131" i="10"/>
  <c r="BF131" i="10"/>
  <c r="AZ131" i="10"/>
  <c r="AT131" i="10"/>
  <c r="AS131" i="10"/>
  <c r="AR131" i="10"/>
  <c r="AP131" i="10"/>
  <c r="AO131" i="10"/>
  <c r="AM131" i="10"/>
  <c r="AL131" i="10"/>
  <c r="AJ131" i="10"/>
  <c r="AI131" i="10"/>
  <c r="AG131" i="10"/>
  <c r="AF131" i="10"/>
  <c r="AD131" i="10"/>
  <c r="AC131" i="10"/>
  <c r="AA131" i="10"/>
  <c r="Z131" i="10"/>
  <c r="AY131" i="10"/>
  <c r="AQ131" i="10"/>
  <c r="AK131" i="10"/>
  <c r="AE131" i="10"/>
  <c r="Y131" i="10"/>
  <c r="V131" i="10"/>
  <c r="S131" i="10"/>
  <c r="P131" i="10"/>
  <c r="M131" i="10"/>
  <c r="J131" i="10"/>
  <c r="AW131" i="10"/>
  <c r="AU131" i="10"/>
  <c r="AN131" i="10"/>
  <c r="AH131" i="10"/>
  <c r="AB131" i="10"/>
  <c r="X131" i="10"/>
  <c r="W131" i="10"/>
  <c r="U131" i="10"/>
  <c r="T131" i="10"/>
  <c r="R131" i="10"/>
  <c r="Q131" i="10"/>
  <c r="O131" i="10"/>
  <c r="N131" i="10"/>
  <c r="L131" i="10"/>
  <c r="K131" i="10"/>
  <c r="I131" i="10"/>
  <c r="BE127" i="10"/>
  <c r="BD127" i="10"/>
  <c r="BB127" i="10"/>
  <c r="BA127" i="10"/>
  <c r="BF127" i="10"/>
  <c r="AY127" i="10"/>
  <c r="AU127" i="10"/>
  <c r="AW127" i="10"/>
  <c r="AS127" i="10"/>
  <c r="AR127" i="10"/>
  <c r="AP127" i="10"/>
  <c r="AO127" i="10"/>
  <c r="AM127" i="10"/>
  <c r="AL127" i="10"/>
  <c r="AJ127" i="10"/>
  <c r="AI127" i="10"/>
  <c r="AG127" i="10"/>
  <c r="AF127" i="10"/>
  <c r="AD127" i="10"/>
  <c r="AC127" i="10"/>
  <c r="AA127" i="10"/>
  <c r="Z127" i="10"/>
  <c r="AX127" i="10"/>
  <c r="AV127" i="10"/>
  <c r="AN127" i="10"/>
  <c r="AH127" i="10"/>
  <c r="AB127" i="10"/>
  <c r="V127" i="10"/>
  <c r="S127" i="10"/>
  <c r="P127" i="10"/>
  <c r="M127" i="10"/>
  <c r="J127" i="10"/>
  <c r="BC127" i="10"/>
  <c r="AZ127" i="10"/>
  <c r="AQ127" i="10"/>
  <c r="AK127" i="10"/>
  <c r="AE127" i="10"/>
  <c r="Y127" i="10"/>
  <c r="AT127" i="10"/>
  <c r="X127" i="10"/>
  <c r="W127" i="10"/>
  <c r="U127" i="10"/>
  <c r="T127" i="10"/>
  <c r="R127" i="10"/>
  <c r="Q127" i="10"/>
  <c r="O127" i="10"/>
  <c r="N127" i="10"/>
  <c r="L127" i="10"/>
  <c r="K127" i="10"/>
  <c r="I127" i="10"/>
  <c r="BE123" i="10"/>
  <c r="BD123" i="10"/>
  <c r="BB123" i="10"/>
  <c r="BA123" i="10"/>
  <c r="AX123" i="10"/>
  <c r="AV123" i="10"/>
  <c r="AZ123" i="10"/>
  <c r="AT123" i="10"/>
  <c r="AS123" i="10"/>
  <c r="AR123" i="10"/>
  <c r="AP123" i="10"/>
  <c r="AO123" i="10"/>
  <c r="AM123" i="10"/>
  <c r="AL123" i="10"/>
  <c r="AJ123" i="10"/>
  <c r="AI123" i="10"/>
  <c r="AG123" i="10"/>
  <c r="AF123" i="10"/>
  <c r="AD123" i="10"/>
  <c r="AC123" i="10"/>
  <c r="AA123" i="10"/>
  <c r="Z123" i="10"/>
  <c r="BC123" i="10"/>
  <c r="AY123" i="10"/>
  <c r="AW123" i="10"/>
  <c r="AU123" i="10"/>
  <c r="AQ123" i="10"/>
  <c r="AK123" i="10"/>
  <c r="AE123" i="10"/>
  <c r="Y123" i="10"/>
  <c r="V123" i="10"/>
  <c r="S123" i="10"/>
  <c r="P123" i="10"/>
  <c r="M123" i="10"/>
  <c r="J123" i="10"/>
  <c r="BF123" i="10"/>
  <c r="AN123" i="10"/>
  <c r="AH123" i="10"/>
  <c r="AB123" i="10"/>
  <c r="X123" i="10"/>
  <c r="W123" i="10"/>
  <c r="U123" i="10"/>
  <c r="T123" i="10"/>
  <c r="R123" i="10"/>
  <c r="Q123" i="10"/>
  <c r="O123" i="10"/>
  <c r="N123" i="10"/>
  <c r="L123" i="10"/>
  <c r="K123" i="10"/>
  <c r="I123" i="10"/>
  <c r="BE119" i="10"/>
  <c r="BD119" i="10"/>
  <c r="BB119" i="10"/>
  <c r="BA119" i="10"/>
  <c r="AY119" i="10"/>
  <c r="AU119" i="10"/>
  <c r="BC119" i="10"/>
  <c r="AW119" i="10"/>
  <c r="AS119" i="10"/>
  <c r="AR119" i="10"/>
  <c r="AP119" i="10"/>
  <c r="AO119" i="10"/>
  <c r="AM119" i="10"/>
  <c r="AL119" i="10"/>
  <c r="AJ119" i="10"/>
  <c r="AI119" i="10"/>
  <c r="AG119" i="10"/>
  <c r="AF119" i="10"/>
  <c r="AD119" i="10"/>
  <c r="AC119" i="10"/>
  <c r="AA119" i="10"/>
  <c r="Z119" i="10"/>
  <c r="BF119" i="10"/>
  <c r="AX119" i="10"/>
  <c r="AV119" i="10"/>
  <c r="AZ119" i="10"/>
  <c r="AN119" i="10"/>
  <c r="AH119" i="10"/>
  <c r="AB119" i="10"/>
  <c r="V119" i="10"/>
  <c r="S119" i="10"/>
  <c r="P119" i="10"/>
  <c r="M119" i="10"/>
  <c r="J119" i="10"/>
  <c r="AT119" i="10"/>
  <c r="AQ119" i="10"/>
  <c r="AK119" i="10"/>
  <c r="AE119" i="10"/>
  <c r="Y119" i="10"/>
  <c r="X119" i="10"/>
  <c r="W119" i="10"/>
  <c r="U119" i="10"/>
  <c r="T119" i="10"/>
  <c r="R119" i="10"/>
  <c r="Q119" i="10"/>
  <c r="O119" i="10"/>
  <c r="N119" i="10"/>
  <c r="L119" i="10"/>
  <c r="K119" i="10"/>
  <c r="I119" i="10"/>
  <c r="BE115" i="10"/>
  <c r="BD115" i="10"/>
  <c r="BB115" i="10"/>
  <c r="BA115" i="10"/>
  <c r="BC115" i="10"/>
  <c r="AX115" i="10"/>
  <c r="AV115" i="10"/>
  <c r="BF115" i="10"/>
  <c r="AZ115" i="10"/>
  <c r="AT115" i="10"/>
  <c r="AS115" i="10"/>
  <c r="AR115" i="10"/>
  <c r="AP115" i="10"/>
  <c r="AO115" i="10"/>
  <c r="AM115" i="10"/>
  <c r="AL115" i="10"/>
  <c r="AJ115" i="10"/>
  <c r="AI115" i="10"/>
  <c r="AG115" i="10"/>
  <c r="AF115" i="10"/>
  <c r="AD115" i="10"/>
  <c r="AC115" i="10"/>
  <c r="AA115" i="10"/>
  <c r="Z115" i="10"/>
  <c r="AY115" i="10"/>
  <c r="AQ115" i="10"/>
  <c r="AK115" i="10"/>
  <c r="AE115" i="10"/>
  <c r="Y115" i="10"/>
  <c r="V115" i="10"/>
  <c r="S115" i="10"/>
  <c r="P115" i="10"/>
  <c r="M115" i="10"/>
  <c r="J115" i="10"/>
  <c r="AU115" i="10"/>
  <c r="AN115" i="10"/>
  <c r="AH115" i="10"/>
  <c r="AB115" i="10"/>
  <c r="AW115" i="10"/>
  <c r="X115" i="10"/>
  <c r="W115" i="10"/>
  <c r="U115" i="10"/>
  <c r="T115" i="10"/>
  <c r="R115" i="10"/>
  <c r="Q115" i="10"/>
  <c r="O115" i="10"/>
  <c r="N115" i="10"/>
  <c r="L115" i="10"/>
  <c r="K115" i="10"/>
  <c r="I115" i="10"/>
  <c r="BE111" i="10"/>
  <c r="BD111" i="10"/>
  <c r="BB111" i="10"/>
  <c r="BA111" i="10"/>
  <c r="BF111" i="10"/>
  <c r="AY111" i="10"/>
  <c r="AU111" i="10"/>
  <c r="AW111" i="10"/>
  <c r="AS111" i="10"/>
  <c r="AR111" i="10"/>
  <c r="AP111" i="10"/>
  <c r="AO111" i="10"/>
  <c r="AM111" i="10"/>
  <c r="AL111" i="10"/>
  <c r="AJ111" i="10"/>
  <c r="AI111" i="10"/>
  <c r="AG111" i="10"/>
  <c r="AF111" i="10"/>
  <c r="AD111" i="10"/>
  <c r="AC111" i="10"/>
  <c r="AA111" i="10"/>
  <c r="Z111" i="10"/>
  <c r="AX111" i="10"/>
  <c r="AV111" i="10"/>
  <c r="BC111" i="10"/>
  <c r="AN111" i="10"/>
  <c r="AH111" i="10"/>
  <c r="AB111" i="10"/>
  <c r="V111" i="10"/>
  <c r="S111" i="10"/>
  <c r="P111" i="10"/>
  <c r="M111" i="10"/>
  <c r="J111" i="10"/>
  <c r="AQ111" i="10"/>
  <c r="AK111" i="10"/>
  <c r="AE111" i="10"/>
  <c r="Y111" i="10"/>
  <c r="AZ111" i="10"/>
  <c r="AT111" i="10"/>
  <c r="X111" i="10"/>
  <c r="W111" i="10"/>
  <c r="U111" i="10"/>
  <c r="T111" i="10"/>
  <c r="R111" i="10"/>
  <c r="Q111" i="10"/>
  <c r="O111" i="10"/>
  <c r="N111" i="10"/>
  <c r="L111" i="10"/>
  <c r="K111" i="10"/>
  <c r="I111" i="10"/>
  <c r="BE107" i="10"/>
  <c r="BD107" i="10"/>
  <c r="BB107" i="10"/>
  <c r="BA107" i="10"/>
  <c r="AX107" i="10"/>
  <c r="AV107" i="10"/>
  <c r="AZ107" i="10"/>
  <c r="AT107" i="10"/>
  <c r="AS107" i="10"/>
  <c r="AR107" i="10"/>
  <c r="AP107" i="10"/>
  <c r="AO107" i="10"/>
  <c r="AM107" i="10"/>
  <c r="AL107" i="10"/>
  <c r="AJ107" i="10"/>
  <c r="AI107" i="10"/>
  <c r="AG107" i="10"/>
  <c r="AF107" i="10"/>
  <c r="AD107" i="10"/>
  <c r="AC107" i="10"/>
  <c r="AA107" i="10"/>
  <c r="Z107" i="10"/>
  <c r="BC107" i="10"/>
  <c r="AY107" i="10"/>
  <c r="BF107" i="10"/>
  <c r="AU107" i="10"/>
  <c r="AQ107" i="10"/>
  <c r="AK107" i="10"/>
  <c r="AE107" i="10"/>
  <c r="Y107" i="10"/>
  <c r="V107" i="10"/>
  <c r="S107" i="10"/>
  <c r="P107" i="10"/>
  <c r="M107" i="10"/>
  <c r="J107" i="10"/>
  <c r="AW107" i="10"/>
  <c r="AN107" i="10"/>
  <c r="AH107" i="10"/>
  <c r="AB107" i="10"/>
  <c r="X107" i="10"/>
  <c r="W107" i="10"/>
  <c r="U107" i="10"/>
  <c r="T107" i="10"/>
  <c r="R107" i="10"/>
  <c r="Q107" i="10"/>
  <c r="O107" i="10"/>
  <c r="N107" i="10"/>
  <c r="L107" i="10"/>
  <c r="K107" i="10"/>
  <c r="I107" i="10"/>
  <c r="BE103" i="10"/>
  <c r="BD103" i="10"/>
  <c r="BB103" i="10"/>
  <c r="BA103" i="10"/>
  <c r="AY103" i="10"/>
  <c r="AU103" i="10"/>
  <c r="BC103" i="10"/>
  <c r="AW103" i="10"/>
  <c r="AS103" i="10"/>
  <c r="AR103" i="10"/>
  <c r="AP103" i="10"/>
  <c r="AO103" i="10"/>
  <c r="AM103" i="10"/>
  <c r="AL103" i="10"/>
  <c r="AJ103" i="10"/>
  <c r="AI103" i="10"/>
  <c r="AG103" i="10"/>
  <c r="AF103" i="10"/>
  <c r="AD103" i="10"/>
  <c r="AC103" i="10"/>
  <c r="AA103" i="10"/>
  <c r="Z103" i="10"/>
  <c r="BF103" i="10"/>
  <c r="AX103" i="10"/>
  <c r="AV103" i="10"/>
  <c r="AN103" i="10"/>
  <c r="AH103" i="10"/>
  <c r="AB103" i="10"/>
  <c r="V103" i="10"/>
  <c r="S103" i="10"/>
  <c r="P103" i="10"/>
  <c r="M103" i="10"/>
  <c r="J103" i="10"/>
  <c r="AT103" i="10"/>
  <c r="AZ103" i="10"/>
  <c r="AQ103" i="10"/>
  <c r="AK103" i="10"/>
  <c r="AE103" i="10"/>
  <c r="Y103" i="10"/>
  <c r="X103" i="10"/>
  <c r="W103" i="10"/>
  <c r="U103" i="10"/>
  <c r="T103" i="10"/>
  <c r="R103" i="10"/>
  <c r="Q103" i="10"/>
  <c r="O103" i="10"/>
  <c r="N103" i="10"/>
  <c r="L103" i="10"/>
  <c r="K103" i="10"/>
  <c r="I103" i="10"/>
  <c r="BE99" i="10"/>
  <c r="BD99" i="10"/>
  <c r="BB99" i="10"/>
  <c r="BA99" i="10"/>
  <c r="BC99" i="10"/>
  <c r="AX99" i="10"/>
  <c r="AV99" i="10"/>
  <c r="BF99" i="10"/>
  <c r="AZ99" i="10"/>
  <c r="AT99" i="10"/>
  <c r="AS99" i="10"/>
  <c r="AR99" i="10"/>
  <c r="AP99" i="10"/>
  <c r="AO99" i="10"/>
  <c r="AM99" i="10"/>
  <c r="AL99" i="10"/>
  <c r="AJ99" i="10"/>
  <c r="AI99" i="10"/>
  <c r="AG99" i="10"/>
  <c r="AF99" i="10"/>
  <c r="AD99" i="10"/>
  <c r="AC99" i="10"/>
  <c r="AA99" i="10"/>
  <c r="Z99" i="10"/>
  <c r="AY99" i="10"/>
  <c r="AQ99" i="10"/>
  <c r="AK99" i="10"/>
  <c r="AE99" i="10"/>
  <c r="Y99" i="10"/>
  <c r="V99" i="10"/>
  <c r="S99" i="10"/>
  <c r="P99" i="10"/>
  <c r="M99" i="10"/>
  <c r="J99" i="10"/>
  <c r="AW99" i="10"/>
  <c r="AU99" i="10"/>
  <c r="AN99" i="10"/>
  <c r="AH99" i="10"/>
  <c r="AB99" i="10"/>
  <c r="X99" i="10"/>
  <c r="W99" i="10"/>
  <c r="U99" i="10"/>
  <c r="T99" i="10"/>
  <c r="R99" i="10"/>
  <c r="Q99" i="10"/>
  <c r="O99" i="10"/>
  <c r="N99" i="10"/>
  <c r="L99" i="10"/>
  <c r="K99" i="10"/>
  <c r="I99" i="10"/>
  <c r="BE95" i="10"/>
  <c r="BD95" i="10"/>
  <c r="BB95" i="10"/>
  <c r="BA95" i="10"/>
  <c r="BF95" i="10"/>
  <c r="AY95" i="10"/>
  <c r="AU95" i="10"/>
  <c r="AW95" i="10"/>
  <c r="AS95" i="10"/>
  <c r="AR95" i="10"/>
  <c r="AP95" i="10"/>
  <c r="AO95" i="10"/>
  <c r="AM95" i="10"/>
  <c r="AL95" i="10"/>
  <c r="AJ95" i="10"/>
  <c r="AI95" i="10"/>
  <c r="AG95" i="10"/>
  <c r="AF95" i="10"/>
  <c r="AD95" i="10"/>
  <c r="AC95" i="10"/>
  <c r="AA95" i="10"/>
  <c r="Z95" i="10"/>
  <c r="AX95" i="10"/>
  <c r="AV95" i="10"/>
  <c r="AN95" i="10"/>
  <c r="AH95" i="10"/>
  <c r="AB95" i="10"/>
  <c r="V95" i="10"/>
  <c r="S95" i="10"/>
  <c r="P95" i="10"/>
  <c r="M95" i="10"/>
  <c r="J95" i="10"/>
  <c r="AZ95" i="10"/>
  <c r="AQ95" i="10"/>
  <c r="AK95" i="10"/>
  <c r="AE95" i="10"/>
  <c r="Y95" i="10"/>
  <c r="BC95" i="10"/>
  <c r="AT95" i="10"/>
  <c r="X95" i="10"/>
  <c r="W95" i="10"/>
  <c r="U95" i="10"/>
  <c r="T95" i="10"/>
  <c r="R95" i="10"/>
  <c r="Q95" i="10"/>
  <c r="O95" i="10"/>
  <c r="N95" i="10"/>
  <c r="L95" i="10"/>
  <c r="K95" i="10"/>
  <c r="I95" i="10"/>
  <c r="BE91" i="10"/>
  <c r="BD91" i="10"/>
  <c r="BB91" i="10"/>
  <c r="BA91" i="10"/>
  <c r="AX91" i="10"/>
  <c r="AV91" i="10"/>
  <c r="AZ91" i="10"/>
  <c r="AT91" i="10"/>
  <c r="AS91" i="10"/>
  <c r="AR91" i="10"/>
  <c r="AP91" i="10"/>
  <c r="AO91" i="10"/>
  <c r="AM91" i="10"/>
  <c r="AL91" i="10"/>
  <c r="AJ91" i="10"/>
  <c r="AI91" i="10"/>
  <c r="AG91" i="10"/>
  <c r="AF91" i="10"/>
  <c r="AD91" i="10"/>
  <c r="AC91" i="10"/>
  <c r="AA91" i="10"/>
  <c r="Z91" i="10"/>
  <c r="BC91" i="10"/>
  <c r="AY91" i="10"/>
  <c r="AW91" i="10"/>
  <c r="AU91" i="10"/>
  <c r="AQ91" i="10"/>
  <c r="AK91" i="10"/>
  <c r="AE91" i="10"/>
  <c r="Y91" i="10"/>
  <c r="V91" i="10"/>
  <c r="S91" i="10"/>
  <c r="P91" i="10"/>
  <c r="M91" i="10"/>
  <c r="J91" i="10"/>
  <c r="AN91" i="10"/>
  <c r="AH91" i="10"/>
  <c r="AB91" i="10"/>
  <c r="BF91" i="10"/>
  <c r="X91" i="10"/>
  <c r="W91" i="10"/>
  <c r="U91" i="10"/>
  <c r="T91" i="10"/>
  <c r="R91" i="10"/>
  <c r="Q91" i="10"/>
  <c r="O91" i="10"/>
  <c r="N91" i="10"/>
  <c r="L91" i="10"/>
  <c r="K91" i="10"/>
  <c r="I91" i="10"/>
  <c r="BE87" i="10"/>
  <c r="BD87" i="10"/>
  <c r="BB87" i="10"/>
  <c r="BA87" i="10"/>
  <c r="AY87" i="10"/>
  <c r="AU87" i="10"/>
  <c r="BC87" i="10"/>
  <c r="AW87" i="10"/>
  <c r="AS87" i="10"/>
  <c r="AR87" i="10"/>
  <c r="AP87" i="10"/>
  <c r="AO87" i="10"/>
  <c r="AM87" i="10"/>
  <c r="AL87" i="10"/>
  <c r="AJ87" i="10"/>
  <c r="AI87" i="10"/>
  <c r="AG87" i="10"/>
  <c r="AF87" i="10"/>
  <c r="AD87" i="10"/>
  <c r="AC87" i="10"/>
  <c r="AA87" i="10"/>
  <c r="Z87" i="10"/>
  <c r="BF87" i="10"/>
  <c r="AX87" i="10"/>
  <c r="AV87" i="10"/>
  <c r="AZ87" i="10"/>
  <c r="AN87" i="10"/>
  <c r="AH87" i="10"/>
  <c r="AB87" i="10"/>
  <c r="V87" i="10"/>
  <c r="S87" i="10"/>
  <c r="P87" i="10"/>
  <c r="M87" i="10"/>
  <c r="J87" i="10"/>
  <c r="AT87" i="10"/>
  <c r="AQ87" i="10"/>
  <c r="AK87" i="10"/>
  <c r="AE87" i="10"/>
  <c r="Y87" i="10"/>
  <c r="X87" i="10"/>
  <c r="W87" i="10"/>
  <c r="U87" i="10"/>
  <c r="T87" i="10"/>
  <c r="R87" i="10"/>
  <c r="Q87" i="10"/>
  <c r="O87" i="10"/>
  <c r="N87" i="10"/>
  <c r="L87" i="10"/>
  <c r="K87" i="10"/>
  <c r="I87" i="10"/>
  <c r="BE83" i="10"/>
  <c r="BD83" i="10"/>
  <c r="BB83" i="10"/>
  <c r="BA83" i="10"/>
  <c r="BC83" i="10"/>
  <c r="AX83" i="10"/>
  <c r="AV83" i="10"/>
  <c r="BF83" i="10"/>
  <c r="AZ83" i="10"/>
  <c r="AT83" i="10"/>
  <c r="AS83" i="10"/>
  <c r="AR83" i="10"/>
  <c r="AP83" i="10"/>
  <c r="AO83" i="10"/>
  <c r="AM83" i="10"/>
  <c r="AL83" i="10"/>
  <c r="AJ83" i="10"/>
  <c r="AI83" i="10"/>
  <c r="AG83" i="10"/>
  <c r="AF83" i="10"/>
  <c r="AD83" i="10"/>
  <c r="AC83" i="10"/>
  <c r="AA83" i="10"/>
  <c r="Z83" i="10"/>
  <c r="AY83" i="10"/>
  <c r="AQ83" i="10"/>
  <c r="AK83" i="10"/>
  <c r="AE83" i="10"/>
  <c r="Y83" i="10"/>
  <c r="V83" i="10"/>
  <c r="S83" i="10"/>
  <c r="P83" i="10"/>
  <c r="M83" i="10"/>
  <c r="J83" i="10"/>
  <c r="AU83" i="10"/>
  <c r="AN83" i="10"/>
  <c r="AH83" i="10"/>
  <c r="AB83" i="10"/>
  <c r="AW83" i="10"/>
  <c r="X83" i="10"/>
  <c r="W83" i="10"/>
  <c r="U83" i="10"/>
  <c r="T83" i="10"/>
  <c r="R83" i="10"/>
  <c r="Q83" i="10"/>
  <c r="O83" i="10"/>
  <c r="N83" i="10"/>
  <c r="L83" i="10"/>
  <c r="K83" i="10"/>
  <c r="I83" i="10"/>
  <c r="BE79" i="10"/>
  <c r="BD79" i="10"/>
  <c r="BB79" i="10"/>
  <c r="BA79" i="10"/>
  <c r="BF79" i="10"/>
  <c r="AY79" i="10"/>
  <c r="AU79" i="10"/>
  <c r="AW79" i="10"/>
  <c r="AS79" i="10"/>
  <c r="AR79" i="10"/>
  <c r="AP79" i="10"/>
  <c r="AO79" i="10"/>
  <c r="AM79" i="10"/>
  <c r="AL79" i="10"/>
  <c r="AJ79" i="10"/>
  <c r="AI79" i="10"/>
  <c r="AG79" i="10"/>
  <c r="AF79" i="10"/>
  <c r="AD79" i="10"/>
  <c r="AC79" i="10"/>
  <c r="AA79" i="10"/>
  <c r="Z79" i="10"/>
  <c r="AX79" i="10"/>
  <c r="AV79" i="10"/>
  <c r="AN79" i="10"/>
  <c r="AH79" i="10"/>
  <c r="AB79" i="10"/>
  <c r="V79" i="10"/>
  <c r="S79" i="10"/>
  <c r="P79" i="10"/>
  <c r="M79" i="10"/>
  <c r="J79" i="10"/>
  <c r="BC79" i="10"/>
  <c r="AQ79" i="10"/>
  <c r="AK79" i="10"/>
  <c r="AE79" i="10"/>
  <c r="Y79" i="10"/>
  <c r="AZ79" i="10"/>
  <c r="AT79" i="10"/>
  <c r="X79" i="10"/>
  <c r="W79" i="10"/>
  <c r="U79" i="10"/>
  <c r="T79" i="10"/>
  <c r="R79" i="10"/>
  <c r="Q79" i="10"/>
  <c r="O79" i="10"/>
  <c r="N79" i="10"/>
  <c r="L79" i="10"/>
  <c r="K79" i="10"/>
  <c r="I79" i="10"/>
  <c r="H79" i="10"/>
  <c r="BE75" i="10"/>
  <c r="BD75" i="10"/>
  <c r="BB75" i="10"/>
  <c r="BA75" i="10"/>
  <c r="AX75" i="10"/>
  <c r="AV75" i="10"/>
  <c r="AZ75" i="10"/>
  <c r="AT75" i="10"/>
  <c r="AS75" i="10"/>
  <c r="AR75" i="10"/>
  <c r="AP75" i="10"/>
  <c r="AO75" i="10"/>
  <c r="AM75" i="10"/>
  <c r="AL75" i="10"/>
  <c r="AJ75" i="10"/>
  <c r="AI75" i="10"/>
  <c r="AG75" i="10"/>
  <c r="AF75" i="10"/>
  <c r="AD75" i="10"/>
  <c r="AC75" i="10"/>
  <c r="AA75" i="10"/>
  <c r="Z75" i="10"/>
  <c r="BC75" i="10"/>
  <c r="AY75" i="10"/>
  <c r="AU75" i="10"/>
  <c r="AQ75" i="10"/>
  <c r="AK75" i="10"/>
  <c r="AE75" i="10"/>
  <c r="Y75" i="10"/>
  <c r="V75" i="10"/>
  <c r="S75" i="10"/>
  <c r="P75" i="10"/>
  <c r="M75" i="10"/>
  <c r="J75" i="10"/>
  <c r="BF75" i="10"/>
  <c r="AW75" i="10"/>
  <c r="AN75" i="10"/>
  <c r="AH75" i="10"/>
  <c r="AB75" i="10"/>
  <c r="X75" i="10"/>
  <c r="W75" i="10"/>
  <c r="U75" i="10"/>
  <c r="T75" i="10"/>
  <c r="R75" i="10"/>
  <c r="Q75" i="10"/>
  <c r="O75" i="10"/>
  <c r="N75" i="10"/>
  <c r="L75" i="10"/>
  <c r="K75" i="10"/>
  <c r="I75" i="10"/>
  <c r="H75" i="10"/>
  <c r="BE71" i="10"/>
  <c r="BD71" i="10"/>
  <c r="BB71" i="10"/>
  <c r="BA71" i="10"/>
  <c r="AY71" i="10"/>
  <c r="AU71" i="10"/>
  <c r="BC71" i="10"/>
  <c r="AW71" i="10"/>
  <c r="AS71" i="10"/>
  <c r="AR71" i="10"/>
  <c r="AP71" i="10"/>
  <c r="AO71" i="10"/>
  <c r="AM71" i="10"/>
  <c r="AL71" i="10"/>
  <c r="AJ71" i="10"/>
  <c r="AI71" i="10"/>
  <c r="AG71" i="10"/>
  <c r="AF71" i="10"/>
  <c r="AD71" i="10"/>
  <c r="AC71" i="10"/>
  <c r="AA71" i="10"/>
  <c r="Z71" i="10"/>
  <c r="BF71" i="10"/>
  <c r="AX71" i="10"/>
  <c r="AV71" i="10"/>
  <c r="AN71" i="10"/>
  <c r="AH71" i="10"/>
  <c r="AB71" i="10"/>
  <c r="V71" i="10"/>
  <c r="S71" i="10"/>
  <c r="P71" i="10"/>
  <c r="M71" i="10"/>
  <c r="J71" i="10"/>
  <c r="AT71" i="10"/>
  <c r="AZ71" i="10"/>
  <c r="AQ71" i="10"/>
  <c r="AK71" i="10"/>
  <c r="AE71" i="10"/>
  <c r="Y71" i="10"/>
  <c r="X71" i="10"/>
  <c r="W71" i="10"/>
  <c r="U71" i="10"/>
  <c r="T71" i="10"/>
  <c r="R71" i="10"/>
  <c r="Q71" i="10"/>
  <c r="O71" i="10"/>
  <c r="N71" i="10"/>
  <c r="L71" i="10"/>
  <c r="K71" i="10"/>
  <c r="I71" i="10"/>
  <c r="H71" i="10"/>
  <c r="BE67" i="10"/>
  <c r="BD67" i="10"/>
  <c r="BB67" i="10"/>
  <c r="BA67" i="10"/>
  <c r="BC67" i="10"/>
  <c r="AX67" i="10"/>
  <c r="AV67" i="10"/>
  <c r="BF67" i="10"/>
  <c r="AZ67" i="10"/>
  <c r="AT67" i="10"/>
  <c r="AS67" i="10"/>
  <c r="AR67" i="10"/>
  <c r="AP67" i="10"/>
  <c r="AO67" i="10"/>
  <c r="AM67" i="10"/>
  <c r="AL67" i="10"/>
  <c r="AJ67" i="10"/>
  <c r="AI67" i="10"/>
  <c r="AG67" i="10"/>
  <c r="AF67" i="10"/>
  <c r="AD67" i="10"/>
  <c r="AC67" i="10"/>
  <c r="AA67" i="10"/>
  <c r="Z67" i="10"/>
  <c r="AY67" i="10"/>
  <c r="AQ67" i="10"/>
  <c r="AK67" i="10"/>
  <c r="AE67" i="10"/>
  <c r="Y67" i="10"/>
  <c r="V67" i="10"/>
  <c r="S67" i="10"/>
  <c r="P67" i="10"/>
  <c r="M67" i="10"/>
  <c r="J67" i="10"/>
  <c r="AW67" i="10"/>
  <c r="AU67" i="10"/>
  <c r="AN67" i="10"/>
  <c r="AH67" i="10"/>
  <c r="AB67" i="10"/>
  <c r="X67" i="10"/>
  <c r="W67" i="10"/>
  <c r="U67" i="10"/>
  <c r="T67" i="10"/>
  <c r="R67" i="10"/>
  <c r="Q67" i="10"/>
  <c r="O67" i="10"/>
  <c r="N67" i="10"/>
  <c r="L67" i="10"/>
  <c r="K67" i="10"/>
  <c r="I67" i="10"/>
  <c r="H67" i="10"/>
  <c r="BE63" i="10"/>
  <c r="BD63" i="10"/>
  <c r="BB63" i="10"/>
  <c r="BA63" i="10"/>
  <c r="BF63" i="10"/>
  <c r="AY63" i="10"/>
  <c r="AU63" i="10"/>
  <c r="AW63" i="10"/>
  <c r="AS63" i="10"/>
  <c r="AR63" i="10"/>
  <c r="AP63" i="10"/>
  <c r="AO63" i="10"/>
  <c r="AM63" i="10"/>
  <c r="AL63" i="10"/>
  <c r="AJ63" i="10"/>
  <c r="AI63" i="10"/>
  <c r="AG63" i="10"/>
  <c r="AF63" i="10"/>
  <c r="AD63" i="10"/>
  <c r="AC63" i="10"/>
  <c r="AA63" i="10"/>
  <c r="Z63" i="10"/>
  <c r="AX63" i="10"/>
  <c r="AV63" i="10"/>
  <c r="AN63" i="10"/>
  <c r="AH63" i="10"/>
  <c r="AB63" i="10"/>
  <c r="V63" i="10"/>
  <c r="S63" i="10"/>
  <c r="P63" i="10"/>
  <c r="M63" i="10"/>
  <c r="J63" i="10"/>
  <c r="BC63" i="10"/>
  <c r="AZ63" i="10"/>
  <c r="AQ63" i="10"/>
  <c r="AK63" i="10"/>
  <c r="AE63" i="10"/>
  <c r="Y63" i="10"/>
  <c r="AT63" i="10"/>
  <c r="X63" i="10"/>
  <c r="W63" i="10"/>
  <c r="U63" i="10"/>
  <c r="T63" i="10"/>
  <c r="R63" i="10"/>
  <c r="Q63" i="10"/>
  <c r="O63" i="10"/>
  <c r="N63" i="10"/>
  <c r="L63" i="10"/>
  <c r="K63" i="10"/>
  <c r="I63" i="10"/>
  <c r="H63" i="10"/>
  <c r="BE59" i="10"/>
  <c r="BD59" i="10"/>
  <c r="BB59" i="10"/>
  <c r="BA59" i="10"/>
  <c r="AX59" i="10"/>
  <c r="AV59" i="10"/>
  <c r="AZ59" i="10"/>
  <c r="AT59" i="10"/>
  <c r="AS59" i="10"/>
  <c r="AR59" i="10"/>
  <c r="AP59" i="10"/>
  <c r="AO59" i="10"/>
  <c r="AM59" i="10"/>
  <c r="AL59" i="10"/>
  <c r="AJ59" i="10"/>
  <c r="AI59" i="10"/>
  <c r="AG59" i="10"/>
  <c r="AF59" i="10"/>
  <c r="AD59" i="10"/>
  <c r="AC59" i="10"/>
  <c r="AA59" i="10"/>
  <c r="Z59" i="10"/>
  <c r="BC59" i="10"/>
  <c r="AY59" i="10"/>
  <c r="AW59" i="10"/>
  <c r="AU59" i="10"/>
  <c r="AQ59" i="10"/>
  <c r="AK59" i="10"/>
  <c r="AE59" i="10"/>
  <c r="Y59" i="10"/>
  <c r="V59" i="10"/>
  <c r="S59" i="10"/>
  <c r="P59" i="10"/>
  <c r="M59" i="10"/>
  <c r="J59" i="10"/>
  <c r="BF59" i="10"/>
  <c r="AN59" i="10"/>
  <c r="AH59" i="10"/>
  <c r="AB59" i="10"/>
  <c r="X59" i="10"/>
  <c r="W59" i="10"/>
  <c r="U59" i="10"/>
  <c r="T59" i="10"/>
  <c r="R59" i="10"/>
  <c r="Q59" i="10"/>
  <c r="O59" i="10"/>
  <c r="N59" i="10"/>
  <c r="L59" i="10"/>
  <c r="K59" i="10"/>
  <c r="I59" i="10"/>
  <c r="H59" i="10"/>
  <c r="BE55" i="10"/>
  <c r="BD55" i="10"/>
  <c r="BB55" i="10"/>
  <c r="BA55" i="10"/>
  <c r="AZ55" i="10"/>
  <c r="AY55" i="10"/>
  <c r="AU55" i="10"/>
  <c r="BC55" i="10"/>
  <c r="AW55" i="10"/>
  <c r="AS55" i="10"/>
  <c r="AR55" i="10"/>
  <c r="AP55" i="10"/>
  <c r="AO55" i="10"/>
  <c r="AM55" i="10"/>
  <c r="AL55" i="10"/>
  <c r="AJ55" i="10"/>
  <c r="AI55" i="10"/>
  <c r="AG55" i="10"/>
  <c r="AF55" i="10"/>
  <c r="AD55" i="10"/>
  <c r="AC55" i="10"/>
  <c r="AA55" i="10"/>
  <c r="Z55" i="10"/>
  <c r="BF55" i="10"/>
  <c r="AX55" i="10"/>
  <c r="AV55" i="10"/>
  <c r="AN55" i="10"/>
  <c r="AH55" i="10"/>
  <c r="AB55" i="10"/>
  <c r="V55" i="10"/>
  <c r="S55" i="10"/>
  <c r="P55" i="10"/>
  <c r="M55" i="10"/>
  <c r="J55" i="10"/>
  <c r="AT55" i="10"/>
  <c r="AQ55" i="10"/>
  <c r="AK55" i="10"/>
  <c r="AE55" i="10"/>
  <c r="Y55" i="10"/>
  <c r="X55" i="10"/>
  <c r="W55" i="10"/>
  <c r="U55" i="10"/>
  <c r="T55" i="10"/>
  <c r="R55" i="10"/>
  <c r="Q55" i="10"/>
  <c r="O55" i="10"/>
  <c r="N55" i="10"/>
  <c r="L55" i="10"/>
  <c r="K55" i="10"/>
  <c r="I55" i="10"/>
  <c r="H55" i="10"/>
  <c r="BE51" i="10"/>
  <c r="BD51" i="10"/>
  <c r="BB51" i="10"/>
  <c r="BA51" i="10"/>
  <c r="BC51" i="10"/>
  <c r="AX51" i="10"/>
  <c r="AV51" i="10"/>
  <c r="BF51" i="10"/>
  <c r="AT51" i="10"/>
  <c r="AS51" i="10"/>
  <c r="AR51" i="10"/>
  <c r="AP51" i="10"/>
  <c r="AO51" i="10"/>
  <c r="AM51" i="10"/>
  <c r="AL51" i="10"/>
  <c r="AJ51" i="10"/>
  <c r="AI51" i="10"/>
  <c r="AG51" i="10"/>
  <c r="AF51" i="10"/>
  <c r="AD51" i="10"/>
  <c r="AC51" i="10"/>
  <c r="AA51" i="10"/>
  <c r="Z51" i="10"/>
  <c r="AY51" i="10"/>
  <c r="AZ51" i="10"/>
  <c r="AQ51" i="10"/>
  <c r="AK51" i="10"/>
  <c r="AE51" i="10"/>
  <c r="Y51" i="10"/>
  <c r="V51" i="10"/>
  <c r="S51" i="10"/>
  <c r="P51" i="10"/>
  <c r="M51" i="10"/>
  <c r="J51" i="10"/>
  <c r="AU51" i="10"/>
  <c r="AN51" i="10"/>
  <c r="AH51" i="10"/>
  <c r="AB51" i="10"/>
  <c r="AW51" i="10"/>
  <c r="X51" i="10"/>
  <c r="W51" i="10"/>
  <c r="U51" i="10"/>
  <c r="T51" i="10"/>
  <c r="R51" i="10"/>
  <c r="Q51" i="10"/>
  <c r="O51" i="10"/>
  <c r="N51" i="10"/>
  <c r="L51" i="10"/>
  <c r="K51" i="10"/>
  <c r="I51" i="10"/>
  <c r="H51" i="10"/>
  <c r="BE47" i="10"/>
  <c r="BD47" i="10"/>
  <c r="BB47" i="10"/>
  <c r="BA47" i="10"/>
  <c r="BF47" i="10"/>
  <c r="AY47" i="10"/>
  <c r="AU47" i="10"/>
  <c r="AW47" i="10"/>
  <c r="AS47" i="10"/>
  <c r="AR47" i="10"/>
  <c r="AP47" i="10"/>
  <c r="AO47" i="10"/>
  <c r="AM47" i="10"/>
  <c r="AL47" i="10"/>
  <c r="AJ47" i="10"/>
  <c r="AI47" i="10"/>
  <c r="AG47" i="10"/>
  <c r="AF47" i="10"/>
  <c r="AD47" i="10"/>
  <c r="AC47" i="10"/>
  <c r="AA47" i="10"/>
  <c r="Z47" i="10"/>
  <c r="AZ47" i="10"/>
  <c r="AX47" i="10"/>
  <c r="AV47" i="10"/>
  <c r="BC47" i="10"/>
  <c r="AN47" i="10"/>
  <c r="AH47" i="10"/>
  <c r="AB47" i="10"/>
  <c r="V47" i="10"/>
  <c r="S47" i="10"/>
  <c r="P47" i="10"/>
  <c r="M47" i="10"/>
  <c r="J47" i="10"/>
  <c r="AQ47" i="10"/>
  <c r="AK47" i="10"/>
  <c r="AE47" i="10"/>
  <c r="Y47" i="10"/>
  <c r="AT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BE43" i="10"/>
  <c r="BD43" i="10"/>
  <c r="BB43" i="10"/>
  <c r="BA43" i="10"/>
  <c r="AX43" i="10"/>
  <c r="AV43" i="10"/>
  <c r="AZ43" i="10"/>
  <c r="AT43" i="10"/>
  <c r="AS43" i="10"/>
  <c r="AR43" i="10"/>
  <c r="AP43" i="10"/>
  <c r="AO43" i="10"/>
  <c r="AM43" i="10"/>
  <c r="AL43" i="10"/>
  <c r="AJ43" i="10"/>
  <c r="AI43" i="10"/>
  <c r="AG43" i="10"/>
  <c r="AF43" i="10"/>
  <c r="AD43" i="10"/>
  <c r="AC43" i="10"/>
  <c r="AA43" i="10"/>
  <c r="Z43" i="10"/>
  <c r="BC43" i="10"/>
  <c r="AY43" i="10"/>
  <c r="BF43" i="10"/>
  <c r="AU43" i="10"/>
  <c r="AQ43" i="10"/>
  <c r="AK43" i="10"/>
  <c r="AE43" i="10"/>
  <c r="Y43" i="10"/>
  <c r="V43" i="10"/>
  <c r="S43" i="10"/>
  <c r="P43" i="10"/>
  <c r="M43" i="10"/>
  <c r="J43" i="10"/>
  <c r="AW43" i="10"/>
  <c r="AN43" i="10"/>
  <c r="AH43" i="10"/>
  <c r="AB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BE39" i="10"/>
  <c r="BD39" i="10"/>
  <c r="BB39" i="10"/>
  <c r="BA39" i="10"/>
  <c r="AZ39" i="10"/>
  <c r="AY39" i="10"/>
  <c r="AU39" i="10"/>
  <c r="BC39" i="10"/>
  <c r="AW39" i="10"/>
  <c r="AS39" i="10"/>
  <c r="AR39" i="10"/>
  <c r="AP39" i="10"/>
  <c r="AO39" i="10"/>
  <c r="AM39" i="10"/>
  <c r="AL39" i="10"/>
  <c r="AJ39" i="10"/>
  <c r="AI39" i="10"/>
  <c r="AG39" i="10"/>
  <c r="AF39" i="10"/>
  <c r="AD39" i="10"/>
  <c r="AC39" i="10"/>
  <c r="AA39" i="10"/>
  <c r="Z39" i="10"/>
  <c r="BF39" i="10"/>
  <c r="AX39" i="10"/>
  <c r="AV39" i="10"/>
  <c r="AN39" i="10"/>
  <c r="AH39" i="10"/>
  <c r="AB39" i="10"/>
  <c r="V39" i="10"/>
  <c r="S39" i="10"/>
  <c r="P39" i="10"/>
  <c r="M39" i="10"/>
  <c r="J39" i="10"/>
  <c r="AT39" i="10"/>
  <c r="AQ39" i="10"/>
  <c r="AK39" i="10"/>
  <c r="AE39" i="10"/>
  <c r="Y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BE35" i="10"/>
  <c r="BD35" i="10"/>
  <c r="BB35" i="10"/>
  <c r="BA35" i="10"/>
  <c r="BC35" i="10"/>
  <c r="AX35" i="10"/>
  <c r="AV35" i="10"/>
  <c r="BF35" i="10"/>
  <c r="AT35" i="10"/>
  <c r="AS35" i="10"/>
  <c r="AR35" i="10"/>
  <c r="AP35" i="10"/>
  <c r="AO35" i="10"/>
  <c r="AM35" i="10"/>
  <c r="AL35" i="10"/>
  <c r="AJ35" i="10"/>
  <c r="AI35" i="10"/>
  <c r="AG35" i="10"/>
  <c r="AF35" i="10"/>
  <c r="AD35" i="10"/>
  <c r="AC35" i="10"/>
  <c r="AA35" i="10"/>
  <c r="Z35" i="10"/>
  <c r="AY35" i="10"/>
  <c r="AQ35" i="10"/>
  <c r="AK35" i="10"/>
  <c r="AE35" i="10"/>
  <c r="Y35" i="10"/>
  <c r="V35" i="10"/>
  <c r="S35" i="10"/>
  <c r="P35" i="10"/>
  <c r="M35" i="10"/>
  <c r="J35" i="10"/>
  <c r="AW35" i="10"/>
  <c r="AU35" i="10"/>
  <c r="AN35" i="10"/>
  <c r="AH35" i="10"/>
  <c r="AB35" i="10"/>
  <c r="A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BE31" i="10"/>
  <c r="BD31" i="10"/>
  <c r="BB31" i="10"/>
  <c r="BA31" i="10"/>
  <c r="BF31" i="10"/>
  <c r="AY31" i="10"/>
  <c r="AU31" i="10"/>
  <c r="AW31" i="10"/>
  <c r="AS31" i="10"/>
  <c r="AR31" i="10"/>
  <c r="AP31" i="10"/>
  <c r="AO31" i="10"/>
  <c r="AM31" i="10"/>
  <c r="AL31" i="10"/>
  <c r="AJ31" i="10"/>
  <c r="AI31" i="10"/>
  <c r="AG31" i="10"/>
  <c r="AF31" i="10"/>
  <c r="AD31" i="10"/>
  <c r="AC31" i="10"/>
  <c r="AA31" i="10"/>
  <c r="Z31" i="10"/>
  <c r="AZ31" i="10"/>
  <c r="AX31" i="10"/>
  <c r="AV31" i="10"/>
  <c r="AN31" i="10"/>
  <c r="AH31" i="10"/>
  <c r="AB31" i="10"/>
  <c r="V31" i="10"/>
  <c r="S31" i="10"/>
  <c r="P31" i="10"/>
  <c r="M31" i="10"/>
  <c r="J31" i="10"/>
  <c r="AQ31" i="10"/>
  <c r="AK31" i="10"/>
  <c r="AE31" i="10"/>
  <c r="Y31" i="10"/>
  <c r="BC31" i="10"/>
  <c r="AT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BE27" i="10"/>
  <c r="BD27" i="10"/>
  <c r="BB27" i="10"/>
  <c r="BA27" i="10"/>
  <c r="AX27" i="10"/>
  <c r="AV27" i="10"/>
  <c r="AZ27" i="10"/>
  <c r="AT27" i="10"/>
  <c r="AS27" i="10"/>
  <c r="AR27" i="10"/>
  <c r="AP27" i="10"/>
  <c r="AO27" i="10"/>
  <c r="AM27" i="10"/>
  <c r="AL27" i="10"/>
  <c r="AJ27" i="10"/>
  <c r="AI27" i="10"/>
  <c r="AG27" i="10"/>
  <c r="AF27" i="10"/>
  <c r="AD27" i="10"/>
  <c r="AC27" i="10"/>
  <c r="AA27" i="10"/>
  <c r="Z27" i="10"/>
  <c r="BC27" i="10"/>
  <c r="AY27" i="10"/>
  <c r="AW27" i="10"/>
  <c r="AU27" i="10"/>
  <c r="AQ27" i="10"/>
  <c r="AK27" i="10"/>
  <c r="AE27" i="10"/>
  <c r="Y27" i="10"/>
  <c r="V27" i="10"/>
  <c r="S27" i="10"/>
  <c r="P27" i="10"/>
  <c r="M27" i="10"/>
  <c r="J27" i="10"/>
  <c r="AN27" i="10"/>
  <c r="AH27" i="10"/>
  <c r="AB27" i="10"/>
  <c r="BF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BE23" i="10"/>
  <c r="BD23" i="10"/>
  <c r="BB23" i="10"/>
  <c r="BA23" i="10"/>
  <c r="AZ23" i="10"/>
  <c r="AY23" i="10"/>
  <c r="AU23" i="10"/>
  <c r="BC23" i="10"/>
  <c r="AW23" i="10"/>
  <c r="AS23" i="10"/>
  <c r="AR23" i="10"/>
  <c r="AP23" i="10"/>
  <c r="AO23" i="10"/>
  <c r="AM23" i="10"/>
  <c r="AL23" i="10"/>
  <c r="AJ23" i="10"/>
  <c r="AI23" i="10"/>
  <c r="AG23" i="10"/>
  <c r="AF23" i="10"/>
  <c r="AD23" i="10"/>
  <c r="AC23" i="10"/>
  <c r="AA23" i="10"/>
  <c r="Z23" i="10"/>
  <c r="BF23" i="10"/>
  <c r="AX23" i="10"/>
  <c r="AV23" i="10"/>
  <c r="AN23" i="10"/>
  <c r="AH23" i="10"/>
  <c r="AB23" i="10"/>
  <c r="V23" i="10"/>
  <c r="S23" i="10"/>
  <c r="P23" i="10"/>
  <c r="M23" i="10"/>
  <c r="J23" i="10"/>
  <c r="AT23" i="10"/>
  <c r="AQ23" i="10"/>
  <c r="AK23" i="10"/>
  <c r="AE23" i="10"/>
  <c r="Y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BB19" i="10"/>
  <c r="AX19" i="10"/>
  <c r="AV19" i="10"/>
  <c r="BE19" i="10"/>
  <c r="BA19" i="10"/>
  <c r="BC19" i="10" s="1"/>
  <c r="AY19" i="10"/>
  <c r="AS19" i="10"/>
  <c r="AO19" i="10"/>
  <c r="AM19" i="10"/>
  <c r="AI19" i="10"/>
  <c r="AG19" i="10"/>
  <c r="AC19" i="10"/>
  <c r="AA19" i="10"/>
  <c r="X19" i="10"/>
  <c r="W19" i="10"/>
  <c r="U19" i="10"/>
  <c r="T19" i="10"/>
  <c r="R19" i="10"/>
  <c r="Q19" i="10"/>
  <c r="O19" i="10"/>
  <c r="N19" i="10"/>
  <c r="L19" i="10"/>
  <c r="K19" i="10"/>
  <c r="I19" i="10"/>
  <c r="H19" i="10"/>
  <c r="AR19" i="10"/>
  <c r="AP19" i="10"/>
  <c r="AL19" i="10"/>
  <c r="AJ19" i="10"/>
  <c r="AF19" i="10"/>
  <c r="AD19" i="10"/>
  <c r="Z19" i="10"/>
  <c r="BD19" i="10"/>
  <c r="AU19" i="10"/>
  <c r="BB15" i="10"/>
  <c r="BE15" i="10"/>
  <c r="BA15" i="10"/>
  <c r="AY15" i="10"/>
  <c r="AU15" i="10"/>
  <c r="BD15" i="10"/>
  <c r="BF15" i="10" s="1"/>
  <c r="AX15" i="10"/>
  <c r="AR15" i="10"/>
  <c r="AP15" i="10"/>
  <c r="AL15" i="10"/>
  <c r="AJ15" i="10"/>
  <c r="AF15" i="10"/>
  <c r="AD15" i="10"/>
  <c r="Z15" i="10"/>
  <c r="X15" i="10"/>
  <c r="W15" i="10"/>
  <c r="U15" i="10"/>
  <c r="T15" i="10"/>
  <c r="R15" i="10"/>
  <c r="Q15" i="10"/>
  <c r="O15" i="10"/>
  <c r="N15" i="10"/>
  <c r="L15" i="10"/>
  <c r="K15" i="10"/>
  <c r="I15" i="10"/>
  <c r="H15" i="10"/>
  <c r="AS15" i="10"/>
  <c r="AO15" i="10"/>
  <c r="AM15" i="10"/>
  <c r="AI15" i="10"/>
  <c r="AG15" i="10"/>
  <c r="AC15" i="10"/>
  <c r="AA15" i="10"/>
  <c r="AV15" i="10"/>
  <c r="BE11" i="10"/>
  <c r="BA11" i="10"/>
  <c r="BD11" i="10"/>
  <c r="AX11" i="10"/>
  <c r="AV11" i="10"/>
  <c r="AS11" i="10"/>
  <c r="AO11" i="10"/>
  <c r="AM11" i="10"/>
  <c r="AI11" i="10"/>
  <c r="AG11" i="10"/>
  <c r="AC11" i="10"/>
  <c r="AA11" i="10"/>
  <c r="X11" i="10"/>
  <c r="W11" i="10"/>
  <c r="U11" i="10"/>
  <c r="T11" i="10"/>
  <c r="R11" i="10"/>
  <c r="Q11" i="10"/>
  <c r="O11" i="10"/>
  <c r="N11" i="10"/>
  <c r="L11" i="10"/>
  <c r="K11" i="10"/>
  <c r="I11" i="10"/>
  <c r="H11" i="10"/>
  <c r="AU11" i="10"/>
  <c r="AW11" i="10" s="1"/>
  <c r="BB11" i="10"/>
  <c r="AR11" i="10"/>
  <c r="AP11" i="10"/>
  <c r="AL11" i="10"/>
  <c r="AJ11" i="10"/>
  <c r="AF11" i="10"/>
  <c r="AD11" i="10"/>
  <c r="Z11" i="10"/>
  <c r="AY11" i="10"/>
  <c r="BD7" i="10"/>
  <c r="AY7" i="10"/>
  <c r="AU7" i="10"/>
  <c r="BB7" i="10"/>
  <c r="AR7" i="10"/>
  <c r="AP7" i="10"/>
  <c r="AL7" i="10"/>
  <c r="AJ7" i="10"/>
  <c r="AF7" i="10"/>
  <c r="AD7" i="10"/>
  <c r="Z7" i="10"/>
  <c r="X7" i="10"/>
  <c r="W7" i="10"/>
  <c r="U7" i="10"/>
  <c r="T7" i="10"/>
  <c r="R7" i="10"/>
  <c r="Q7" i="10"/>
  <c r="O7" i="10"/>
  <c r="N7" i="10"/>
  <c r="L7" i="10"/>
  <c r="K7" i="10"/>
  <c r="I7" i="10"/>
  <c r="H7" i="10"/>
  <c r="BE7" i="10"/>
  <c r="BA7" i="10"/>
  <c r="AV7" i="10"/>
  <c r="AS7" i="10"/>
  <c r="AO7" i="10"/>
  <c r="AM7" i="10"/>
  <c r="AI7" i="10"/>
  <c r="AG7" i="10"/>
  <c r="AC7" i="10"/>
  <c r="AA7" i="10"/>
  <c r="AX7" i="10"/>
  <c r="AZ7" i="10" s="1"/>
  <c r="B200" i="10"/>
  <c r="B196" i="10"/>
  <c r="B192" i="10"/>
  <c r="B188" i="10"/>
  <c r="B184" i="10"/>
  <c r="B180" i="10"/>
  <c r="B176" i="10"/>
  <c r="B172" i="10"/>
  <c r="B168" i="10"/>
  <c r="B164" i="10"/>
  <c r="B160" i="10"/>
  <c r="B156" i="10"/>
  <c r="B152" i="10"/>
  <c r="B148" i="10"/>
  <c r="B144" i="10"/>
  <c r="B140" i="10"/>
  <c r="B136" i="10"/>
  <c r="B132" i="10"/>
  <c r="B128" i="10"/>
  <c r="B124" i="10"/>
  <c r="B120" i="10"/>
  <c r="B116" i="10"/>
  <c r="B112" i="10"/>
  <c r="B108" i="10"/>
  <c r="B104" i="10"/>
  <c r="B100" i="10"/>
  <c r="B96" i="10"/>
  <c r="B92" i="10"/>
  <c r="B88" i="10"/>
  <c r="B84" i="10"/>
  <c r="B80" i="10"/>
  <c r="B76" i="10"/>
  <c r="B72" i="10"/>
  <c r="B68" i="10"/>
  <c r="B64" i="10"/>
  <c r="B60" i="10"/>
  <c r="B56" i="10"/>
  <c r="B52" i="10"/>
  <c r="B48" i="10"/>
  <c r="B44" i="10"/>
  <c r="B40" i="10"/>
  <c r="B36" i="10"/>
  <c r="B32" i="10"/>
  <c r="B28" i="10"/>
  <c r="B24" i="10"/>
  <c r="B19" i="10"/>
  <c r="B15" i="10"/>
  <c r="B11" i="10"/>
  <c r="B7" i="10"/>
  <c r="C200" i="10"/>
  <c r="C196" i="10"/>
  <c r="C192" i="10"/>
  <c r="C188" i="10"/>
  <c r="C184" i="10"/>
  <c r="C180" i="10"/>
  <c r="C176" i="10"/>
  <c r="C172" i="10"/>
  <c r="C168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52" i="10"/>
  <c r="C48" i="10"/>
  <c r="C44" i="10"/>
  <c r="C40" i="10"/>
  <c r="C36" i="10"/>
  <c r="C32" i="10"/>
  <c r="C28" i="10"/>
  <c r="C24" i="10"/>
  <c r="C19" i="10"/>
  <c r="C15" i="10"/>
  <c r="C11" i="10"/>
  <c r="C7" i="10"/>
  <c r="D199" i="10"/>
  <c r="D195" i="10"/>
  <c r="D191" i="10"/>
  <c r="D187" i="10"/>
  <c r="D183" i="10"/>
  <c r="D179" i="10"/>
  <c r="D175" i="10"/>
  <c r="D171" i="10"/>
  <c r="D167" i="10"/>
  <c r="D163" i="10"/>
  <c r="D159" i="10"/>
  <c r="D155" i="10"/>
  <c r="D151" i="10"/>
  <c r="D147" i="10"/>
  <c r="D143" i="10"/>
  <c r="D139" i="10"/>
  <c r="D135" i="10"/>
  <c r="D131" i="10"/>
  <c r="D127" i="10"/>
  <c r="D123" i="10"/>
  <c r="D119" i="10"/>
  <c r="D115" i="10"/>
  <c r="D111" i="10"/>
  <c r="D107" i="10"/>
  <c r="D103" i="10"/>
  <c r="D99" i="10"/>
  <c r="D95" i="10"/>
  <c r="D91" i="10"/>
  <c r="D87" i="10"/>
  <c r="D83" i="10"/>
  <c r="D79" i="10"/>
  <c r="D75" i="10"/>
  <c r="D71" i="10"/>
  <c r="D67" i="10"/>
  <c r="D63" i="10"/>
  <c r="D59" i="10"/>
  <c r="D55" i="10"/>
  <c r="D51" i="10"/>
  <c r="D47" i="10"/>
  <c r="D43" i="10"/>
  <c r="D39" i="10"/>
  <c r="D35" i="10"/>
  <c r="D31" i="10"/>
  <c r="D27" i="10"/>
  <c r="D23" i="10"/>
  <c r="E200" i="10"/>
  <c r="E196" i="10"/>
  <c r="E192" i="10"/>
  <c r="E188" i="10"/>
  <c r="E184" i="10"/>
  <c r="E180" i="10"/>
  <c r="E176" i="10"/>
  <c r="E172" i="10"/>
  <c r="E168" i="10"/>
  <c r="E164" i="10"/>
  <c r="E160" i="10"/>
  <c r="E156" i="10"/>
  <c r="E152" i="10"/>
  <c r="E148" i="10"/>
  <c r="E144" i="10"/>
  <c r="E140" i="10"/>
  <c r="E136" i="10"/>
  <c r="E132" i="10"/>
  <c r="E128" i="10"/>
  <c r="E124" i="10"/>
  <c r="E120" i="10"/>
  <c r="E116" i="10"/>
  <c r="E112" i="10"/>
  <c r="E108" i="10"/>
  <c r="E104" i="10"/>
  <c r="E100" i="10"/>
  <c r="E96" i="10"/>
  <c r="E92" i="10"/>
  <c r="E88" i="10"/>
  <c r="E84" i="10"/>
  <c r="E80" i="10"/>
  <c r="E76" i="10"/>
  <c r="E72" i="10"/>
  <c r="E68" i="10"/>
  <c r="E64" i="10"/>
  <c r="E60" i="10"/>
  <c r="E56" i="10"/>
  <c r="E52" i="10"/>
  <c r="E48" i="10"/>
  <c r="E44" i="10"/>
  <c r="E40" i="10"/>
  <c r="E36" i="10"/>
  <c r="E32" i="10"/>
  <c r="E28" i="10"/>
  <c r="E24" i="10"/>
  <c r="E19" i="10"/>
  <c r="E15" i="10"/>
  <c r="E11" i="10"/>
  <c r="E7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19" i="10"/>
  <c r="F15" i="10"/>
  <c r="F11" i="10"/>
  <c r="F7" i="10"/>
  <c r="G199" i="10"/>
  <c r="G195" i="10"/>
  <c r="G191" i="10"/>
  <c r="G187" i="10"/>
  <c r="G183" i="10"/>
  <c r="G179" i="10"/>
  <c r="G175" i="10"/>
  <c r="G171" i="10"/>
  <c r="G167" i="10"/>
  <c r="G163" i="10"/>
  <c r="G159" i="10"/>
  <c r="G155" i="10"/>
  <c r="G151" i="10"/>
  <c r="G147" i="10"/>
  <c r="G143" i="10"/>
  <c r="G139" i="10"/>
  <c r="G135" i="10"/>
  <c r="G131" i="10"/>
  <c r="G127" i="10"/>
  <c r="G123" i="10"/>
  <c r="G119" i="10"/>
  <c r="G115" i="10"/>
  <c r="G111" i="10"/>
  <c r="G107" i="10"/>
  <c r="G103" i="10"/>
  <c r="G99" i="10"/>
  <c r="G95" i="10"/>
  <c r="G91" i="10"/>
  <c r="G87" i="10"/>
  <c r="G83" i="10"/>
  <c r="G79" i="10"/>
  <c r="G75" i="10"/>
  <c r="G71" i="10"/>
  <c r="G67" i="10"/>
  <c r="G63" i="10"/>
  <c r="G59" i="10"/>
  <c r="G55" i="10"/>
  <c r="G51" i="10"/>
  <c r="G47" i="10"/>
  <c r="G43" i="10"/>
  <c r="G39" i="10"/>
  <c r="G35" i="10"/>
  <c r="G31" i="10"/>
  <c r="G27" i="10"/>
  <c r="G23" i="10"/>
  <c r="H200" i="10"/>
  <c r="H196" i="10"/>
  <c r="H192" i="10"/>
  <c r="H188" i="10"/>
  <c r="H184" i="10"/>
  <c r="H180" i="10"/>
  <c r="H176" i="10"/>
  <c r="H172" i="10"/>
  <c r="H168" i="10"/>
  <c r="H164" i="10"/>
  <c r="H160" i="10"/>
  <c r="H156" i="10"/>
  <c r="H152" i="10"/>
  <c r="H148" i="10"/>
  <c r="H144" i="10"/>
  <c r="H140" i="10"/>
  <c r="H136" i="10"/>
  <c r="H132" i="10"/>
  <c r="H128" i="10"/>
  <c r="H124" i="10"/>
  <c r="H120" i="10"/>
  <c r="H116" i="10"/>
  <c r="H112" i="10"/>
  <c r="H108" i="10"/>
  <c r="H104" i="10"/>
  <c r="H100" i="10"/>
  <c r="H96" i="10"/>
  <c r="H92" i="10"/>
  <c r="H88" i="10"/>
  <c r="H84" i="10"/>
  <c r="L200" i="11"/>
  <c r="L184" i="11"/>
  <c r="L168" i="11"/>
  <c r="L152" i="11"/>
  <c r="L136" i="11"/>
  <c r="L120" i="11"/>
  <c r="B188" i="11"/>
  <c r="B172" i="11"/>
  <c r="B156" i="11"/>
  <c r="B140" i="11"/>
  <c r="B124" i="11"/>
  <c r="B108" i="11"/>
  <c r="B92" i="11"/>
  <c r="B76" i="11"/>
  <c r="B60" i="11"/>
  <c r="B44" i="11"/>
  <c r="B28" i="11"/>
  <c r="B12" i="11"/>
  <c r="C192" i="11"/>
  <c r="C176" i="11"/>
  <c r="C160" i="11"/>
  <c r="C144" i="11"/>
  <c r="C128" i="11"/>
  <c r="C112" i="11"/>
  <c r="C96" i="11"/>
  <c r="C80" i="11"/>
  <c r="C64" i="11"/>
  <c r="C48" i="11"/>
  <c r="C32" i="11"/>
  <c r="C16" i="11"/>
  <c r="D196" i="11"/>
  <c r="D180" i="11"/>
  <c r="D164" i="11"/>
  <c r="D148" i="11"/>
  <c r="D132" i="11"/>
  <c r="D116" i="11"/>
  <c r="D100" i="11"/>
  <c r="D84" i="11"/>
  <c r="D68" i="11"/>
  <c r="D52" i="11"/>
  <c r="D36" i="11"/>
  <c r="D20" i="11"/>
  <c r="E200" i="11"/>
  <c r="E184" i="11"/>
  <c r="E168" i="11"/>
  <c r="E152" i="11"/>
  <c r="E136" i="11"/>
  <c r="E120" i="11"/>
  <c r="E104" i="11"/>
  <c r="E88" i="11"/>
  <c r="E72" i="11"/>
  <c r="E56" i="11"/>
  <c r="E40" i="11"/>
  <c r="E24" i="11"/>
  <c r="E8" i="11"/>
  <c r="F188" i="11"/>
  <c r="F172" i="11"/>
  <c r="F156" i="11"/>
  <c r="F140" i="11"/>
  <c r="F124" i="11"/>
  <c r="F108" i="11"/>
  <c r="F92" i="11"/>
  <c r="F76" i="11"/>
  <c r="F60" i="11"/>
  <c r="F44" i="11"/>
  <c r="F28" i="11"/>
  <c r="F12" i="11"/>
  <c r="G192" i="11"/>
  <c r="G176" i="11"/>
  <c r="G160" i="11"/>
  <c r="G144" i="11"/>
  <c r="G128" i="11"/>
  <c r="G112" i="11"/>
  <c r="G96" i="11"/>
  <c r="G80" i="11"/>
  <c r="G64" i="11"/>
  <c r="G48" i="11"/>
  <c r="G32" i="11"/>
  <c r="G16" i="11"/>
  <c r="H196" i="11"/>
  <c r="H180" i="11"/>
  <c r="H164" i="11"/>
  <c r="H148" i="11"/>
  <c r="H132" i="11"/>
  <c r="H116" i="11"/>
  <c r="H100" i="11"/>
  <c r="H84" i="11"/>
  <c r="BF200" i="11"/>
  <c r="BE200" i="11"/>
  <c r="BD200" i="11"/>
  <c r="BC200" i="11"/>
  <c r="BB200" i="11"/>
  <c r="BA200" i="11"/>
  <c r="AZ200" i="11"/>
  <c r="AY200" i="11"/>
  <c r="AX200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AA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BF196" i="11"/>
  <c r="BE196" i="11"/>
  <c r="BD196" i="11"/>
  <c r="BC196" i="11"/>
  <c r="BB196" i="11"/>
  <c r="BA196" i="11"/>
  <c r="AZ196" i="11"/>
  <c r="AY196" i="11"/>
  <c r="AX196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BF192" i="11"/>
  <c r="BE192" i="11"/>
  <c r="BD192" i="11"/>
  <c r="BC192" i="11"/>
  <c r="BB192" i="11"/>
  <c r="BA192" i="11"/>
  <c r="AZ192" i="11"/>
  <c r="AY192" i="11"/>
  <c r="AX192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BF188" i="11"/>
  <c r="BE188" i="11"/>
  <c r="BD188" i="11"/>
  <c r="BC188" i="11"/>
  <c r="BB188" i="11"/>
  <c r="BA188" i="11"/>
  <c r="AZ188" i="11"/>
  <c r="AY188" i="11"/>
  <c r="AX188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BF184" i="11"/>
  <c r="BE184" i="11"/>
  <c r="BD184" i="11"/>
  <c r="BC184" i="11"/>
  <c r="BB184" i="11"/>
  <c r="BA184" i="11"/>
  <c r="AZ184" i="11"/>
  <c r="AY184" i="11"/>
  <c r="AX184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BF180" i="11"/>
  <c r="BE180" i="11"/>
  <c r="BD180" i="11"/>
  <c r="BC180" i="11"/>
  <c r="BB180" i="11"/>
  <c r="BA180" i="11"/>
  <c r="AZ180" i="11"/>
  <c r="AY180" i="11"/>
  <c r="AX180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BF176" i="11"/>
  <c r="BE176" i="11"/>
  <c r="BD176" i="11"/>
  <c r="BC176" i="11"/>
  <c r="BB176" i="11"/>
  <c r="BA176" i="11"/>
  <c r="AZ176" i="11"/>
  <c r="AY176" i="11"/>
  <c r="AX176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BF172" i="11"/>
  <c r="BE172" i="11"/>
  <c r="BD172" i="11"/>
  <c r="BC172" i="11"/>
  <c r="BB172" i="11"/>
  <c r="BA172" i="11"/>
  <c r="AZ172" i="11"/>
  <c r="AY172" i="11"/>
  <c r="AX172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BF168" i="11"/>
  <c r="BE168" i="11"/>
  <c r="BD168" i="11"/>
  <c r="BC168" i="11"/>
  <c r="BB168" i="11"/>
  <c r="BA168" i="11"/>
  <c r="AZ168" i="11"/>
  <c r="AY168" i="11"/>
  <c r="AX168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BF164" i="11"/>
  <c r="BE164" i="11"/>
  <c r="BD164" i="11"/>
  <c r="BC164" i="11"/>
  <c r="BB164" i="11"/>
  <c r="BA164" i="11"/>
  <c r="AZ164" i="11"/>
  <c r="AY164" i="11"/>
  <c r="AX164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AA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BF160" i="11"/>
  <c r="BE160" i="11"/>
  <c r="BD160" i="11"/>
  <c r="BC160" i="11"/>
  <c r="BB160" i="11"/>
  <c r="BA160" i="11"/>
  <c r="AZ160" i="11"/>
  <c r="AY160" i="11"/>
  <c r="AX160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AA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BF156" i="11"/>
  <c r="BE156" i="11"/>
  <c r="BD156" i="11"/>
  <c r="BC156" i="11"/>
  <c r="BB156" i="11"/>
  <c r="BA156" i="11"/>
  <c r="AZ156" i="11"/>
  <c r="AY156" i="11"/>
  <c r="AX156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AA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BF152" i="11"/>
  <c r="BE152" i="11"/>
  <c r="BD152" i="11"/>
  <c r="BC152" i="11"/>
  <c r="BB152" i="11"/>
  <c r="BA152" i="11"/>
  <c r="AZ152" i="11"/>
  <c r="AY152" i="11"/>
  <c r="AX152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AA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Z152" i="11"/>
  <c r="BF148" i="11"/>
  <c r="BE148" i="11"/>
  <c r="BD148" i="11"/>
  <c r="BC148" i="11"/>
  <c r="BB148" i="11"/>
  <c r="BA148" i="11"/>
  <c r="AZ148" i="11"/>
  <c r="AY148" i="11"/>
  <c r="AX148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AA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Z148" i="11"/>
  <c r="BF144" i="11"/>
  <c r="BE144" i="11"/>
  <c r="BD144" i="11"/>
  <c r="BC144" i="11"/>
  <c r="BB144" i="11"/>
  <c r="BA144" i="11"/>
  <c r="AZ144" i="11"/>
  <c r="AY144" i="11"/>
  <c r="AX144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AA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BF140" i="11"/>
  <c r="BE140" i="11"/>
  <c r="BD140" i="11"/>
  <c r="BC140" i="11"/>
  <c r="BB140" i="11"/>
  <c r="BA140" i="11"/>
  <c r="AZ140" i="11"/>
  <c r="AY140" i="11"/>
  <c r="AX140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AA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BF136" i="11"/>
  <c r="BE136" i="11"/>
  <c r="BD136" i="11"/>
  <c r="BC136" i="11"/>
  <c r="BB136" i="11"/>
  <c r="BA136" i="11"/>
  <c r="AZ136" i="11"/>
  <c r="AY136" i="11"/>
  <c r="AX136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AA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Z136" i="11"/>
  <c r="BF132" i="11"/>
  <c r="BE132" i="11"/>
  <c r="BD132" i="11"/>
  <c r="BC132" i="11"/>
  <c r="BB132" i="11"/>
  <c r="BA132" i="11"/>
  <c r="AZ132" i="11"/>
  <c r="AY132" i="11"/>
  <c r="AX132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AA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Z132" i="11"/>
  <c r="BF128" i="11"/>
  <c r="BE128" i="11"/>
  <c r="BD128" i="11"/>
  <c r="BC128" i="11"/>
  <c r="BB128" i="11"/>
  <c r="BA128" i="11"/>
  <c r="AZ128" i="11"/>
  <c r="AY128" i="11"/>
  <c r="AX128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AA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BF124" i="11"/>
  <c r="BE124" i="11"/>
  <c r="BD124" i="11"/>
  <c r="BC124" i="11"/>
  <c r="BB124" i="11"/>
  <c r="BA124" i="11"/>
  <c r="AZ124" i="11"/>
  <c r="AY124" i="11"/>
  <c r="AX124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AA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BF120" i="11"/>
  <c r="BE120" i="11"/>
  <c r="BD120" i="11"/>
  <c r="BC120" i="11"/>
  <c r="BB120" i="11"/>
  <c r="BA120" i="11"/>
  <c r="AZ120" i="11"/>
  <c r="AY120" i="11"/>
  <c r="AX120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AA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Z120" i="11"/>
  <c r="BF116" i="11"/>
  <c r="BE116" i="11"/>
  <c r="BD116" i="11"/>
  <c r="BC116" i="11"/>
  <c r="BB116" i="11"/>
  <c r="BA116" i="11"/>
  <c r="AZ116" i="11"/>
  <c r="AY116" i="11"/>
  <c r="AX116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AA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BF112" i="11"/>
  <c r="BE112" i="11"/>
  <c r="BD112" i="11"/>
  <c r="BC112" i="11"/>
  <c r="BB112" i="11"/>
  <c r="BA112" i="11"/>
  <c r="AZ112" i="11"/>
  <c r="AY112" i="11"/>
  <c r="AX112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AA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BF108" i="11"/>
  <c r="BE108" i="11"/>
  <c r="BD108" i="11"/>
  <c r="BC108" i="11"/>
  <c r="BB108" i="11"/>
  <c r="BA108" i="11"/>
  <c r="AZ108" i="11"/>
  <c r="AY108" i="11"/>
  <c r="AX108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BF104" i="11"/>
  <c r="BE104" i="11"/>
  <c r="BD104" i="11"/>
  <c r="BC104" i="11"/>
  <c r="BB104" i="11"/>
  <c r="BA104" i="11"/>
  <c r="AZ104" i="11"/>
  <c r="AY104" i="11"/>
  <c r="AX104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Z104" i="11"/>
  <c r="BF100" i="11"/>
  <c r="BE100" i="11"/>
  <c r="BD100" i="11"/>
  <c r="BC100" i="11"/>
  <c r="BB100" i="11"/>
  <c r="BA100" i="11"/>
  <c r="AZ100" i="11"/>
  <c r="AY100" i="11"/>
  <c r="AX100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AA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Z100" i="11"/>
  <c r="BF96" i="11"/>
  <c r="BE96" i="11"/>
  <c r="BD96" i="11"/>
  <c r="BC96" i="11"/>
  <c r="BB96" i="11"/>
  <c r="BA96" i="11"/>
  <c r="AZ96" i="11"/>
  <c r="AY96" i="11"/>
  <c r="AX96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AA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BF92" i="11"/>
  <c r="BE92" i="11"/>
  <c r="BD92" i="11"/>
  <c r="BC92" i="11"/>
  <c r="BB92" i="11"/>
  <c r="BA92" i="11"/>
  <c r="AZ92" i="11"/>
  <c r="AY92" i="11"/>
  <c r="AX92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AA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BF88" i="11"/>
  <c r="BE88" i="11"/>
  <c r="BD88" i="11"/>
  <c r="BC88" i="11"/>
  <c r="BB88" i="11"/>
  <c r="BA88" i="11"/>
  <c r="AZ88" i="11"/>
  <c r="AY88" i="11"/>
  <c r="AX88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AA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BF84" i="11"/>
  <c r="BE84" i="11"/>
  <c r="BD84" i="11"/>
  <c r="BC84" i="11"/>
  <c r="BB84" i="11"/>
  <c r="BA84" i="11"/>
  <c r="AZ84" i="11"/>
  <c r="AY84" i="11"/>
  <c r="AX84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AA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BF80" i="11"/>
  <c r="BE80" i="11"/>
  <c r="BD80" i="11"/>
  <c r="BC80" i="11"/>
  <c r="BB80" i="11"/>
  <c r="BA80" i="11"/>
  <c r="AZ80" i="11"/>
  <c r="AY80" i="11"/>
  <c r="AX80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BF76" i="11"/>
  <c r="BE76" i="11"/>
  <c r="BD76" i="11"/>
  <c r="BC76" i="11"/>
  <c r="BB76" i="11"/>
  <c r="BA76" i="11"/>
  <c r="AZ76" i="11"/>
  <c r="AY76" i="11"/>
  <c r="AX76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BF72" i="11"/>
  <c r="BE72" i="11"/>
  <c r="BD72" i="11"/>
  <c r="BC72" i="11"/>
  <c r="BB72" i="11"/>
  <c r="BA72" i="11"/>
  <c r="AZ72" i="11"/>
  <c r="AY72" i="11"/>
  <c r="AX72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BF52" i="11"/>
  <c r="BE52" i="11"/>
  <c r="BD52" i="11"/>
  <c r="BC52" i="11"/>
  <c r="BB52" i="11"/>
  <c r="BA52" i="11"/>
  <c r="AZ52" i="11"/>
  <c r="AY52" i="11"/>
  <c r="AX52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BF48" i="11"/>
  <c r="BE48" i="11"/>
  <c r="BD48" i="11"/>
  <c r="BC48" i="11"/>
  <c r="BB48" i="11"/>
  <c r="BA48" i="11"/>
  <c r="AZ48" i="11"/>
  <c r="AY48" i="11"/>
  <c r="AX48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BF44" i="11"/>
  <c r="BE44" i="11"/>
  <c r="BD44" i="11"/>
  <c r="BC44" i="11"/>
  <c r="BB44" i="11"/>
  <c r="BA44" i="11"/>
  <c r="AZ44" i="11"/>
  <c r="AY44" i="11"/>
  <c r="AX44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B200" i="11"/>
  <c r="B184" i="11"/>
  <c r="B168" i="11"/>
  <c r="B152" i="11"/>
  <c r="B136" i="11"/>
  <c r="B120" i="11"/>
  <c r="B104" i="11"/>
  <c r="B88" i="11"/>
  <c r="B72" i="11"/>
  <c r="B56" i="11"/>
  <c r="B40" i="11"/>
  <c r="B24" i="11"/>
  <c r="B8" i="11"/>
  <c r="C188" i="11"/>
  <c r="C172" i="11"/>
  <c r="C156" i="11"/>
  <c r="C140" i="11"/>
  <c r="C124" i="11"/>
  <c r="C108" i="11"/>
  <c r="C92" i="11"/>
  <c r="C76" i="11"/>
  <c r="C60" i="11"/>
  <c r="C44" i="11"/>
  <c r="C28" i="11"/>
  <c r="C12" i="11"/>
  <c r="D192" i="11"/>
  <c r="D176" i="11"/>
  <c r="D160" i="11"/>
  <c r="D144" i="11"/>
  <c r="D128" i="11"/>
  <c r="D112" i="11"/>
  <c r="D96" i="11"/>
  <c r="D80" i="11"/>
  <c r="D64" i="11"/>
  <c r="D48" i="11"/>
  <c r="D32" i="11"/>
  <c r="D16" i="11"/>
  <c r="E196" i="11"/>
  <c r="E180" i="11"/>
  <c r="E164" i="11"/>
  <c r="E148" i="11"/>
  <c r="E132" i="11"/>
  <c r="E116" i="11"/>
  <c r="E100" i="11"/>
  <c r="E84" i="11"/>
  <c r="E68" i="11"/>
  <c r="E52" i="11"/>
  <c r="E36" i="11"/>
  <c r="E20" i="11"/>
  <c r="F200" i="11"/>
  <c r="F184" i="11"/>
  <c r="F168" i="11"/>
  <c r="F152" i="11"/>
  <c r="F136" i="11"/>
  <c r="F120" i="11"/>
  <c r="F104" i="11"/>
  <c r="F88" i="11"/>
  <c r="F72" i="11"/>
  <c r="F56" i="11"/>
  <c r="F40" i="11"/>
  <c r="F24" i="11"/>
  <c r="F8" i="11"/>
  <c r="G188" i="11"/>
  <c r="G172" i="11"/>
  <c r="G156" i="11"/>
  <c r="G140" i="11"/>
  <c r="G124" i="11"/>
  <c r="G108" i="11"/>
  <c r="G92" i="11"/>
  <c r="G76" i="11"/>
  <c r="G60" i="11"/>
  <c r="G44" i="11"/>
  <c r="G28" i="11"/>
  <c r="G12" i="11"/>
  <c r="H192" i="11"/>
  <c r="H176" i="11"/>
  <c r="H160" i="11"/>
  <c r="H144" i="11"/>
  <c r="H128" i="11"/>
  <c r="H112" i="11"/>
  <c r="H96" i="11"/>
  <c r="H80" i="11"/>
  <c r="H64" i="11"/>
  <c r="H48" i="11"/>
  <c r="H32" i="11"/>
  <c r="H16" i="11"/>
  <c r="I196" i="11"/>
  <c r="I180" i="11"/>
  <c r="I164" i="11"/>
  <c r="I148" i="11"/>
  <c r="I132" i="11"/>
  <c r="I116" i="11"/>
  <c r="I100" i="11"/>
  <c r="I84" i="11"/>
  <c r="I68" i="11"/>
  <c r="I52" i="11"/>
  <c r="I36" i="11"/>
  <c r="I20" i="11"/>
  <c r="J200" i="11"/>
  <c r="J184" i="11"/>
  <c r="J168" i="11"/>
  <c r="J152" i="11"/>
  <c r="J136" i="11"/>
  <c r="J120" i="11"/>
  <c r="J104" i="11"/>
  <c r="J88" i="11"/>
  <c r="J72" i="11"/>
  <c r="J56" i="11"/>
  <c r="J40" i="11"/>
  <c r="J24" i="11"/>
  <c r="J8" i="11"/>
  <c r="K188" i="11"/>
  <c r="K172" i="11"/>
  <c r="K156" i="11"/>
  <c r="K140" i="11"/>
  <c r="K124" i="11"/>
  <c r="K108" i="11"/>
  <c r="K92" i="11"/>
  <c r="K76" i="11"/>
  <c r="K60" i="11"/>
  <c r="K44" i="11"/>
  <c r="K28" i="11"/>
  <c r="K12" i="11"/>
  <c r="L192" i="11"/>
  <c r="L176" i="11"/>
  <c r="L160" i="11"/>
  <c r="L144" i="11"/>
  <c r="L128" i="11"/>
  <c r="L112" i="11"/>
  <c r="L96" i="11"/>
  <c r="L80" i="11"/>
  <c r="BF199" i="11"/>
  <c r="BE199" i="11"/>
  <c r="BD199" i="11"/>
  <c r="BC199" i="11"/>
  <c r="BB199" i="11"/>
  <c r="BA199" i="11"/>
  <c r="AZ199" i="11"/>
  <c r="AY199" i="11"/>
  <c r="AX199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BF195" i="11"/>
  <c r="BE195" i="11"/>
  <c r="BD195" i="11"/>
  <c r="BC195" i="11"/>
  <c r="BB195" i="11"/>
  <c r="BA195" i="11"/>
  <c r="AZ195" i="11"/>
  <c r="AY195" i="11"/>
  <c r="AX195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BF191" i="11"/>
  <c r="BE191" i="11"/>
  <c r="BD191" i="11"/>
  <c r="BC191" i="11"/>
  <c r="BB191" i="11"/>
  <c r="BA191" i="11"/>
  <c r="AZ191" i="11"/>
  <c r="AY191" i="11"/>
  <c r="AX191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BF187" i="11"/>
  <c r="BE187" i="11"/>
  <c r="BD187" i="11"/>
  <c r="BC187" i="11"/>
  <c r="BB187" i="11"/>
  <c r="BA187" i="11"/>
  <c r="AZ187" i="11"/>
  <c r="AY187" i="11"/>
  <c r="AX187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BF183" i="11"/>
  <c r="BE183" i="11"/>
  <c r="BD183" i="11"/>
  <c r="BC183" i="11"/>
  <c r="BB183" i="11"/>
  <c r="BA183" i="11"/>
  <c r="AZ183" i="11"/>
  <c r="AY183" i="11"/>
  <c r="AX183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BF179" i="11"/>
  <c r="BE179" i="11"/>
  <c r="BD179" i="11"/>
  <c r="BC179" i="11"/>
  <c r="BB179" i="11"/>
  <c r="BA179" i="11"/>
  <c r="AZ179" i="11"/>
  <c r="AY179" i="11"/>
  <c r="AX179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BF175" i="11"/>
  <c r="BE175" i="11"/>
  <c r="BD175" i="11"/>
  <c r="BC175" i="11"/>
  <c r="BB175" i="11"/>
  <c r="BA175" i="11"/>
  <c r="AZ175" i="11"/>
  <c r="AY175" i="11"/>
  <c r="AX175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BF171" i="11"/>
  <c r="BE171" i="11"/>
  <c r="BD171" i="11"/>
  <c r="BC171" i="11"/>
  <c r="BB171" i="11"/>
  <c r="BA171" i="11"/>
  <c r="AZ171" i="11"/>
  <c r="AY171" i="11"/>
  <c r="AX171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BF167" i="11"/>
  <c r="BE167" i="11"/>
  <c r="BD167" i="11"/>
  <c r="BC167" i="11"/>
  <c r="BB167" i="11"/>
  <c r="BA167" i="11"/>
  <c r="AZ167" i="11"/>
  <c r="AY167" i="11"/>
  <c r="AX167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AA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BF163" i="11"/>
  <c r="BE163" i="11"/>
  <c r="BD163" i="11"/>
  <c r="BC163" i="11"/>
  <c r="BB163" i="11"/>
  <c r="BA163" i="11"/>
  <c r="AZ163" i="11"/>
  <c r="AY163" i="11"/>
  <c r="AX163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AA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BF159" i="11"/>
  <c r="BE159" i="11"/>
  <c r="BD159" i="11"/>
  <c r="BC159" i="11"/>
  <c r="BB159" i="11"/>
  <c r="BA159" i="11"/>
  <c r="AZ159" i="11"/>
  <c r="AY159" i="11"/>
  <c r="AX159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AA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BF155" i="11"/>
  <c r="BE155" i="11"/>
  <c r="BD155" i="11"/>
  <c r="BC155" i="11"/>
  <c r="BB155" i="11"/>
  <c r="BA155" i="11"/>
  <c r="AZ155" i="11"/>
  <c r="AY155" i="11"/>
  <c r="AX155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AA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BF151" i="11"/>
  <c r="BE151" i="11"/>
  <c r="BD151" i="11"/>
  <c r="BC151" i="11"/>
  <c r="BB151" i="11"/>
  <c r="BA151" i="11"/>
  <c r="AZ151" i="11"/>
  <c r="AY151" i="11"/>
  <c r="AX151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AA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Z151" i="11"/>
  <c r="BF147" i="11"/>
  <c r="BE147" i="11"/>
  <c r="BD147" i="11"/>
  <c r="BC147" i="11"/>
  <c r="BB147" i="11"/>
  <c r="BA147" i="11"/>
  <c r="AZ147" i="11"/>
  <c r="AY147" i="11"/>
  <c r="AX147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AA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Z147" i="11"/>
  <c r="BF143" i="11"/>
  <c r="BE143" i="11"/>
  <c r="BD143" i="11"/>
  <c r="BC143" i="11"/>
  <c r="BB143" i="11"/>
  <c r="BA143" i="11"/>
  <c r="AZ143" i="11"/>
  <c r="AY143" i="11"/>
  <c r="AX143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AA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BF139" i="11"/>
  <c r="BE139" i="11"/>
  <c r="BD139" i="11"/>
  <c r="BC139" i="11"/>
  <c r="BB139" i="11"/>
  <c r="BA139" i="11"/>
  <c r="AZ139" i="11"/>
  <c r="AY139" i="11"/>
  <c r="AX139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AA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BF135" i="11"/>
  <c r="BE135" i="11"/>
  <c r="BD135" i="11"/>
  <c r="BC135" i="11"/>
  <c r="BB135" i="11"/>
  <c r="BA135" i="11"/>
  <c r="AZ135" i="11"/>
  <c r="AY135" i="11"/>
  <c r="AX135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AA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Z135" i="11"/>
  <c r="BF131" i="11"/>
  <c r="BE131" i="11"/>
  <c r="BD131" i="11"/>
  <c r="BC131" i="11"/>
  <c r="BB131" i="11"/>
  <c r="BA131" i="11"/>
  <c r="AZ131" i="11"/>
  <c r="AY131" i="11"/>
  <c r="AX131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AA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Z131" i="11"/>
  <c r="BF127" i="11"/>
  <c r="BE127" i="11"/>
  <c r="BD127" i="11"/>
  <c r="BC127" i="11"/>
  <c r="BB127" i="11"/>
  <c r="BA127" i="11"/>
  <c r="AZ127" i="11"/>
  <c r="AY127" i="11"/>
  <c r="AX127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AA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BF123" i="11"/>
  <c r="BE123" i="11"/>
  <c r="BD123" i="11"/>
  <c r="BC123" i="11"/>
  <c r="BB123" i="11"/>
  <c r="BA123" i="11"/>
  <c r="AZ123" i="11"/>
  <c r="AY123" i="11"/>
  <c r="AX123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AA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BF119" i="11"/>
  <c r="BE119" i="11"/>
  <c r="BD119" i="11"/>
  <c r="BC119" i="11"/>
  <c r="BB119" i="11"/>
  <c r="BA119" i="11"/>
  <c r="AZ119" i="11"/>
  <c r="AY119" i="11"/>
  <c r="AX119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AA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Z119" i="11"/>
  <c r="BF115" i="11"/>
  <c r="BE115" i="11"/>
  <c r="BD115" i="11"/>
  <c r="BC115" i="11"/>
  <c r="BB115" i="11"/>
  <c r="BA115" i="11"/>
  <c r="AZ115" i="11"/>
  <c r="AY115" i="11"/>
  <c r="AX115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AA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Z115" i="11"/>
  <c r="BF111" i="11"/>
  <c r="BE111" i="11"/>
  <c r="BD111" i="11"/>
  <c r="BC111" i="11"/>
  <c r="BB111" i="11"/>
  <c r="BA111" i="11"/>
  <c r="AZ111" i="11"/>
  <c r="AY111" i="11"/>
  <c r="AX111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BF107" i="11"/>
  <c r="BE107" i="11"/>
  <c r="BD107" i="11"/>
  <c r="BC107" i="11"/>
  <c r="BB107" i="11"/>
  <c r="BA107" i="11"/>
  <c r="AZ107" i="11"/>
  <c r="AY107" i="11"/>
  <c r="AX107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Z103" i="11"/>
  <c r="BF99" i="11"/>
  <c r="BE99" i="11"/>
  <c r="BD99" i="11"/>
  <c r="BC99" i="11"/>
  <c r="BB99" i="11"/>
  <c r="BA99" i="11"/>
  <c r="AZ99" i="11"/>
  <c r="AY99" i="11"/>
  <c r="AX99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Z99" i="11"/>
  <c r="BF95" i="11"/>
  <c r="BE95" i="11"/>
  <c r="BD95" i="11"/>
  <c r="BC95" i="11"/>
  <c r="BB95" i="11"/>
  <c r="BA95" i="11"/>
  <c r="AZ95" i="11"/>
  <c r="AY95" i="11"/>
  <c r="AX95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AA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BF91" i="11"/>
  <c r="BE91" i="11"/>
  <c r="BD91" i="11"/>
  <c r="BC91" i="11"/>
  <c r="BB91" i="11"/>
  <c r="BA91" i="11"/>
  <c r="AZ91" i="11"/>
  <c r="AY91" i="11"/>
  <c r="AX91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AA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BF87" i="11"/>
  <c r="BE87" i="11"/>
  <c r="BD87" i="11"/>
  <c r="BC87" i="11"/>
  <c r="BB87" i="11"/>
  <c r="BA87" i="11"/>
  <c r="AZ87" i="11"/>
  <c r="AY87" i="11"/>
  <c r="AX87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AA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BF83" i="11"/>
  <c r="BE83" i="11"/>
  <c r="BD83" i="11"/>
  <c r="BC83" i="11"/>
  <c r="BB83" i="11"/>
  <c r="BA83" i="11"/>
  <c r="AZ83" i="11"/>
  <c r="AY83" i="11"/>
  <c r="AX83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AA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BF79" i="11"/>
  <c r="BE79" i="11"/>
  <c r="BD79" i="11"/>
  <c r="BC79" i="11"/>
  <c r="BB79" i="11"/>
  <c r="BA79" i="11"/>
  <c r="AZ79" i="11"/>
  <c r="AY79" i="11"/>
  <c r="AX79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BF75" i="11"/>
  <c r="BE75" i="11"/>
  <c r="BD75" i="11"/>
  <c r="BC75" i="11"/>
  <c r="BB75" i="11"/>
  <c r="BA75" i="11"/>
  <c r="AZ75" i="11"/>
  <c r="AY75" i="11"/>
  <c r="AX75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BF71" i="11"/>
  <c r="BE71" i="11"/>
  <c r="BD71" i="11"/>
  <c r="BC71" i="11"/>
  <c r="BB71" i="11"/>
  <c r="BA71" i="11"/>
  <c r="AZ71" i="11"/>
  <c r="AY71" i="11"/>
  <c r="AX71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BF63" i="11"/>
  <c r="BE63" i="11"/>
  <c r="BD63" i="11"/>
  <c r="BC63" i="11"/>
  <c r="BB63" i="11"/>
  <c r="BA63" i="11"/>
  <c r="AZ63" i="11"/>
  <c r="AY63" i="11"/>
  <c r="AX63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BF59" i="11"/>
  <c r="BE59" i="11"/>
  <c r="BD59" i="11"/>
  <c r="BC59" i="11"/>
  <c r="BB59" i="11"/>
  <c r="BA59" i="11"/>
  <c r="AZ59" i="11"/>
  <c r="AY59" i="11"/>
  <c r="AX59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BF55" i="11"/>
  <c r="BE55" i="11"/>
  <c r="BD55" i="11"/>
  <c r="BC55" i="11"/>
  <c r="BB55" i="11"/>
  <c r="BA55" i="11"/>
  <c r="AZ55" i="11"/>
  <c r="AY55" i="11"/>
  <c r="AX55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BF51" i="11"/>
  <c r="BE51" i="11"/>
  <c r="BD51" i="11"/>
  <c r="BC51" i="11"/>
  <c r="BB51" i="11"/>
  <c r="BA51" i="11"/>
  <c r="AZ51" i="1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BF47" i="11"/>
  <c r="BE47" i="11"/>
  <c r="BD47" i="11"/>
  <c r="BC47" i="11"/>
  <c r="BB47" i="11"/>
  <c r="BA47" i="11"/>
  <c r="AZ47" i="11"/>
  <c r="AY47" i="11"/>
  <c r="AX47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B199" i="11"/>
  <c r="B195" i="11"/>
  <c r="B191" i="11"/>
  <c r="B187" i="11"/>
  <c r="B183" i="11"/>
  <c r="B179" i="11"/>
  <c r="B175" i="11"/>
  <c r="B171" i="11"/>
  <c r="B167" i="11"/>
  <c r="B163" i="11"/>
  <c r="B159" i="11"/>
  <c r="B155" i="11"/>
  <c r="B151" i="11"/>
  <c r="B147" i="11"/>
  <c r="B143" i="11"/>
  <c r="B139" i="11"/>
  <c r="B135" i="11"/>
  <c r="B131" i="11"/>
  <c r="B127" i="11"/>
  <c r="B123" i="11"/>
  <c r="B119" i="11"/>
  <c r="B115" i="11"/>
  <c r="B111" i="11"/>
  <c r="B107" i="11"/>
  <c r="B103" i="11"/>
  <c r="B99" i="11"/>
  <c r="B95" i="11"/>
  <c r="B91" i="11"/>
  <c r="B87" i="11"/>
  <c r="B83" i="11"/>
  <c r="B79" i="11"/>
  <c r="B75" i="11"/>
  <c r="B71" i="11"/>
  <c r="B67" i="11"/>
  <c r="B63" i="11"/>
  <c r="B59" i="11"/>
  <c r="B55" i="11"/>
  <c r="B51" i="11"/>
  <c r="B47" i="11"/>
  <c r="B43" i="11"/>
  <c r="B39" i="11"/>
  <c r="B35" i="11"/>
  <c r="B31" i="11"/>
  <c r="B27" i="11"/>
  <c r="B23" i="11"/>
  <c r="B19" i="11"/>
  <c r="B15" i="11"/>
  <c r="B11" i="11"/>
  <c r="B7" i="11"/>
  <c r="C199" i="11"/>
  <c r="C195" i="11"/>
  <c r="C191" i="11"/>
  <c r="C187" i="11"/>
  <c r="C183" i="11"/>
  <c r="C179" i="11"/>
  <c r="C175" i="11"/>
  <c r="C171" i="11"/>
  <c r="C167" i="11"/>
  <c r="C163" i="11"/>
  <c r="C159" i="11"/>
  <c r="C155" i="11"/>
  <c r="C151" i="11"/>
  <c r="C147" i="11"/>
  <c r="C143" i="11"/>
  <c r="C139" i="11"/>
  <c r="C135" i="11"/>
  <c r="C131" i="11"/>
  <c r="C127" i="11"/>
  <c r="C123" i="11"/>
  <c r="C119" i="11"/>
  <c r="C115" i="11"/>
  <c r="C111" i="11"/>
  <c r="C107" i="11"/>
  <c r="C103" i="11"/>
  <c r="C99" i="11"/>
  <c r="C95" i="11"/>
  <c r="C91" i="11"/>
  <c r="C87" i="11"/>
  <c r="C83" i="11"/>
  <c r="C79" i="11"/>
  <c r="C75" i="11"/>
  <c r="C71" i="11"/>
  <c r="C67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D199" i="11"/>
  <c r="D195" i="11"/>
  <c r="D191" i="11"/>
  <c r="D187" i="11"/>
  <c r="D183" i="11"/>
  <c r="D179" i="11"/>
  <c r="D175" i="11"/>
  <c r="D171" i="11"/>
  <c r="D167" i="11"/>
  <c r="D163" i="11"/>
  <c r="D159" i="11"/>
  <c r="D155" i="11"/>
  <c r="D151" i="11"/>
  <c r="D147" i="11"/>
  <c r="D143" i="11"/>
  <c r="D139" i="11"/>
  <c r="D135" i="11"/>
  <c r="D131" i="11"/>
  <c r="D127" i="11"/>
  <c r="D123" i="11"/>
  <c r="D119" i="11"/>
  <c r="D115" i="11"/>
  <c r="D111" i="11"/>
  <c r="D107" i="11"/>
  <c r="D103" i="11"/>
  <c r="D99" i="11"/>
  <c r="D95" i="11"/>
  <c r="D91" i="11"/>
  <c r="D87" i="11"/>
  <c r="D83" i="11"/>
  <c r="D79" i="11"/>
  <c r="D75" i="11"/>
  <c r="D71" i="11"/>
  <c r="D67" i="11"/>
  <c r="D63" i="11"/>
  <c r="D59" i="11"/>
  <c r="D55" i="11"/>
  <c r="D51" i="11"/>
  <c r="D47" i="11"/>
  <c r="D43" i="11"/>
  <c r="D39" i="11"/>
  <c r="D35" i="11"/>
  <c r="D31" i="11"/>
  <c r="D27" i="11"/>
  <c r="D23" i="11"/>
  <c r="D19" i="11"/>
  <c r="D15" i="11"/>
  <c r="D11" i="11"/>
  <c r="D7" i="11"/>
  <c r="E199" i="11"/>
  <c r="E195" i="11"/>
  <c r="E191" i="11"/>
  <c r="E187" i="11"/>
  <c r="E183" i="11"/>
  <c r="E179" i="11"/>
  <c r="E175" i="11"/>
  <c r="E171" i="11"/>
  <c r="E167" i="11"/>
  <c r="E163" i="11"/>
  <c r="E159" i="11"/>
  <c r="E155" i="11"/>
  <c r="E151" i="11"/>
  <c r="E147" i="11"/>
  <c r="E143" i="11"/>
  <c r="E139" i="11"/>
  <c r="E135" i="11"/>
  <c r="E131" i="11"/>
  <c r="E127" i="11"/>
  <c r="E123" i="11"/>
  <c r="E119" i="11"/>
  <c r="E115" i="11"/>
  <c r="E111" i="11"/>
  <c r="E107" i="11"/>
  <c r="E103" i="11"/>
  <c r="E99" i="11"/>
  <c r="E95" i="11"/>
  <c r="E91" i="11"/>
  <c r="E87" i="11"/>
  <c r="E83" i="11"/>
  <c r="E79" i="11"/>
  <c r="E75" i="11"/>
  <c r="E71" i="11"/>
  <c r="E67" i="11"/>
  <c r="E63" i="11"/>
  <c r="E59" i="11"/>
  <c r="E55" i="11"/>
  <c r="E51" i="11"/>
  <c r="E47" i="11"/>
  <c r="E43" i="11"/>
  <c r="E39" i="11"/>
  <c r="E35" i="11"/>
  <c r="E31" i="11"/>
  <c r="E27" i="11"/>
  <c r="E23" i="11"/>
  <c r="E19" i="11"/>
  <c r="E15" i="11"/>
  <c r="E11" i="11"/>
  <c r="E7" i="11"/>
  <c r="F199" i="11"/>
  <c r="F195" i="11"/>
  <c r="F191" i="11"/>
  <c r="F187" i="11"/>
  <c r="F183" i="11"/>
  <c r="F179" i="11"/>
  <c r="F175" i="11"/>
  <c r="F171" i="11"/>
  <c r="F167" i="11"/>
  <c r="F163" i="11"/>
  <c r="F159" i="11"/>
  <c r="F155" i="11"/>
  <c r="F151" i="11"/>
  <c r="F147" i="11"/>
  <c r="F143" i="11"/>
  <c r="F139" i="11"/>
  <c r="F135" i="11"/>
  <c r="F131" i="11"/>
  <c r="F127" i="11"/>
  <c r="F123" i="11"/>
  <c r="F119" i="11"/>
  <c r="F115" i="11"/>
  <c r="F111" i="11"/>
  <c r="F107" i="11"/>
  <c r="F103" i="11"/>
  <c r="F99" i="11"/>
  <c r="F95" i="11"/>
  <c r="F91" i="11"/>
  <c r="F87" i="11"/>
  <c r="F83" i="11"/>
  <c r="F79" i="11"/>
  <c r="F75" i="11"/>
  <c r="F71" i="11"/>
  <c r="F67" i="11"/>
  <c r="F63" i="11"/>
  <c r="F59" i="11"/>
  <c r="F55" i="11"/>
  <c r="F51" i="11"/>
  <c r="F47" i="11"/>
  <c r="F43" i="11"/>
  <c r="F39" i="11"/>
  <c r="F35" i="11"/>
  <c r="F31" i="11"/>
  <c r="F27" i="11"/>
  <c r="F23" i="11"/>
  <c r="F19" i="11"/>
  <c r="F15" i="11"/>
  <c r="F11" i="11"/>
  <c r="F7" i="11"/>
  <c r="G199" i="11"/>
  <c r="G195" i="11"/>
  <c r="G191" i="11"/>
  <c r="G187" i="11"/>
  <c r="G183" i="11"/>
  <c r="G179" i="11"/>
  <c r="G175" i="11"/>
  <c r="G171" i="11"/>
  <c r="G167" i="11"/>
  <c r="G163" i="11"/>
  <c r="G159" i="11"/>
  <c r="G155" i="11"/>
  <c r="G151" i="11"/>
  <c r="G147" i="11"/>
  <c r="G143" i="11"/>
  <c r="G139" i="11"/>
  <c r="G135" i="11"/>
  <c r="G131" i="11"/>
  <c r="G127" i="11"/>
  <c r="G123" i="11"/>
  <c r="G119" i="11"/>
  <c r="G115" i="11"/>
  <c r="G111" i="11"/>
  <c r="G107" i="11"/>
  <c r="G103" i="11"/>
  <c r="G99" i="11"/>
  <c r="G95" i="11"/>
  <c r="G91" i="11"/>
  <c r="G87" i="11"/>
  <c r="G83" i="11"/>
  <c r="G79" i="11"/>
  <c r="G75" i="11"/>
  <c r="G71" i="11"/>
  <c r="G67" i="11"/>
  <c r="G63" i="11"/>
  <c r="G59" i="11"/>
  <c r="G55" i="11"/>
  <c r="G51" i="11"/>
  <c r="G47" i="11"/>
  <c r="G43" i="11"/>
  <c r="G39" i="11"/>
  <c r="G35" i="11"/>
  <c r="G31" i="11"/>
  <c r="G27" i="11"/>
  <c r="G23" i="11"/>
  <c r="G19" i="11"/>
  <c r="G15" i="11"/>
  <c r="G11" i="11"/>
  <c r="G7" i="11"/>
  <c r="H199" i="11"/>
  <c r="H195" i="11"/>
  <c r="H191" i="11"/>
  <c r="H187" i="11"/>
  <c r="H183" i="11"/>
  <c r="H179" i="11"/>
  <c r="H175" i="11"/>
  <c r="H171" i="11"/>
  <c r="H167" i="11"/>
  <c r="H163" i="11"/>
  <c r="H159" i="11"/>
  <c r="H155" i="11"/>
  <c r="H151" i="11"/>
  <c r="H147" i="11"/>
  <c r="H143" i="11"/>
  <c r="H139" i="11"/>
  <c r="H135" i="11"/>
  <c r="H131" i="11"/>
  <c r="H127" i="11"/>
  <c r="H123" i="11"/>
  <c r="H119" i="11"/>
  <c r="H115" i="11"/>
  <c r="H111" i="11"/>
  <c r="H107" i="11"/>
  <c r="H103" i="11"/>
  <c r="H99" i="11"/>
  <c r="H95" i="11"/>
  <c r="H91" i="11"/>
  <c r="H87" i="11"/>
  <c r="H83" i="11"/>
  <c r="H79" i="11"/>
  <c r="H75" i="11"/>
  <c r="H71" i="11"/>
  <c r="H67" i="11"/>
  <c r="H63" i="11"/>
  <c r="H59" i="11"/>
  <c r="H55" i="11"/>
  <c r="H51" i="11"/>
  <c r="H47" i="11"/>
  <c r="H43" i="11"/>
  <c r="H39" i="11"/>
  <c r="H35" i="11"/>
  <c r="H31" i="11"/>
  <c r="H27" i="11"/>
  <c r="H23" i="11"/>
  <c r="H19" i="11"/>
  <c r="H15" i="11"/>
  <c r="H11" i="11"/>
  <c r="H7" i="11"/>
  <c r="I199" i="11"/>
  <c r="I195" i="11"/>
  <c r="I191" i="11"/>
  <c r="I187" i="11"/>
  <c r="I183" i="11"/>
  <c r="I179" i="11"/>
  <c r="I175" i="11"/>
  <c r="I171" i="11"/>
  <c r="I167" i="11"/>
  <c r="I163" i="11"/>
  <c r="I159" i="11"/>
  <c r="I155" i="11"/>
  <c r="I151" i="11"/>
  <c r="I147" i="11"/>
  <c r="I143" i="11"/>
  <c r="I139" i="11"/>
  <c r="I135" i="11"/>
  <c r="I131" i="11"/>
  <c r="I127" i="11"/>
  <c r="I123" i="11"/>
  <c r="I119" i="11"/>
  <c r="I115" i="11"/>
  <c r="I111" i="11"/>
  <c r="I107" i="11"/>
  <c r="I103" i="11"/>
  <c r="I99" i="11"/>
  <c r="I95" i="11"/>
  <c r="I91" i="11"/>
  <c r="I87" i="11"/>
  <c r="I83" i="11"/>
  <c r="I79" i="11"/>
  <c r="I75" i="11"/>
  <c r="I71" i="11"/>
  <c r="I67" i="11"/>
  <c r="I63" i="11"/>
  <c r="I59" i="11"/>
  <c r="I55" i="11"/>
  <c r="I51" i="11"/>
  <c r="I47" i="11"/>
  <c r="I43" i="11"/>
  <c r="I39" i="11"/>
  <c r="I35" i="11"/>
  <c r="I31" i="11"/>
  <c r="I27" i="11"/>
  <c r="I23" i="11"/>
  <c r="I19" i="11"/>
  <c r="I15" i="11"/>
  <c r="I11" i="11"/>
  <c r="I7" i="11"/>
  <c r="J199" i="11"/>
  <c r="J195" i="11"/>
  <c r="J191" i="11"/>
  <c r="J187" i="11"/>
  <c r="J183" i="11"/>
  <c r="J179" i="11"/>
  <c r="J175" i="11"/>
  <c r="J171" i="11"/>
  <c r="J167" i="11"/>
  <c r="J163" i="11"/>
  <c r="J159" i="11"/>
  <c r="J155" i="11"/>
  <c r="J151" i="11"/>
  <c r="J147" i="11"/>
  <c r="J143" i="11"/>
  <c r="J139" i="11"/>
  <c r="J135" i="11"/>
  <c r="J131" i="11"/>
  <c r="J127" i="11"/>
  <c r="J123" i="11"/>
  <c r="J119" i="11"/>
  <c r="J115" i="11"/>
  <c r="J111" i="11"/>
  <c r="J107" i="11"/>
  <c r="J103" i="11"/>
  <c r="J99" i="11"/>
  <c r="J95" i="11"/>
  <c r="J91" i="11"/>
  <c r="J87" i="11"/>
  <c r="J83" i="11"/>
  <c r="J79" i="11"/>
  <c r="J75" i="11"/>
  <c r="J71" i="11"/>
  <c r="J67" i="11"/>
  <c r="J63" i="11"/>
  <c r="J59" i="11"/>
  <c r="J55" i="11"/>
  <c r="J51" i="11"/>
  <c r="J47" i="11"/>
  <c r="J43" i="11"/>
  <c r="J39" i="11"/>
  <c r="J35" i="11"/>
  <c r="J31" i="11"/>
  <c r="J27" i="11"/>
  <c r="J23" i="11"/>
  <c r="J19" i="11"/>
  <c r="J15" i="11"/>
  <c r="J11" i="11"/>
  <c r="J7" i="11"/>
  <c r="K199" i="11"/>
  <c r="K195" i="11"/>
  <c r="K191" i="11"/>
  <c r="K187" i="11"/>
  <c r="K183" i="11"/>
  <c r="K179" i="11"/>
  <c r="K175" i="11"/>
  <c r="K171" i="11"/>
  <c r="K167" i="11"/>
  <c r="K163" i="11"/>
  <c r="K159" i="11"/>
  <c r="K155" i="11"/>
  <c r="K151" i="11"/>
  <c r="K147" i="11"/>
  <c r="K143" i="11"/>
  <c r="K139" i="11"/>
  <c r="K135" i="11"/>
  <c r="K131" i="11"/>
  <c r="K127" i="11"/>
  <c r="K123" i="11"/>
  <c r="K119" i="11"/>
  <c r="K115" i="11"/>
  <c r="K111" i="11"/>
  <c r="K107" i="11"/>
  <c r="K103" i="11"/>
  <c r="K99" i="11"/>
  <c r="K95" i="11"/>
  <c r="K91" i="11"/>
  <c r="K87" i="11"/>
  <c r="K83" i="11"/>
  <c r="K79" i="11"/>
  <c r="K75" i="11"/>
  <c r="K71" i="11"/>
  <c r="K67" i="11"/>
  <c r="K63" i="11"/>
  <c r="K59" i="11"/>
  <c r="K55" i="11"/>
  <c r="K51" i="11"/>
  <c r="K47" i="11"/>
  <c r="K43" i="11"/>
  <c r="K39" i="11"/>
  <c r="K35" i="11"/>
  <c r="K31" i="11"/>
  <c r="K27" i="11"/>
  <c r="K23" i="11"/>
  <c r="K19" i="11"/>
  <c r="K15" i="11"/>
  <c r="K11" i="11"/>
  <c r="K7" i="11"/>
  <c r="L199" i="11"/>
  <c r="L195" i="11"/>
  <c r="L191" i="11"/>
  <c r="L187" i="11"/>
  <c r="L183" i="11"/>
  <c r="L179" i="11"/>
  <c r="L175" i="11"/>
  <c r="L171" i="11"/>
  <c r="L167" i="11"/>
  <c r="L163" i="11"/>
  <c r="L159" i="11"/>
  <c r="L155" i="11"/>
  <c r="L151" i="11"/>
  <c r="L147" i="11"/>
  <c r="L143" i="11"/>
  <c r="L139" i="11"/>
  <c r="L135" i="11"/>
  <c r="L131" i="11"/>
  <c r="L127" i="11"/>
  <c r="L123" i="11"/>
  <c r="L119" i="11"/>
  <c r="L115" i="11"/>
  <c r="L111" i="11"/>
  <c r="L107" i="11"/>
  <c r="L103" i="11"/>
  <c r="L99" i="11"/>
  <c r="L95" i="11"/>
  <c r="L91" i="11"/>
  <c r="L87" i="11"/>
  <c r="L83" i="11"/>
  <c r="L79" i="11"/>
  <c r="L75" i="11"/>
  <c r="L71" i="11"/>
  <c r="L65" i="11"/>
  <c r="L57" i="11"/>
  <c r="L49" i="11"/>
  <c r="L41" i="11"/>
  <c r="L33" i="11"/>
  <c r="L25" i="11"/>
  <c r="L17" i="11"/>
  <c r="L9" i="11"/>
  <c r="M197" i="11"/>
  <c r="M189" i="11"/>
  <c r="M181" i="11"/>
  <c r="M173" i="11"/>
  <c r="M165" i="11"/>
  <c r="M157" i="11"/>
  <c r="M149" i="11"/>
  <c r="M141" i="11"/>
  <c r="M133" i="11"/>
  <c r="M125" i="11"/>
  <c r="M117" i="11"/>
  <c r="M109" i="11"/>
  <c r="M101" i="11"/>
  <c r="M93" i="11"/>
  <c r="M85" i="11"/>
  <c r="M77" i="11"/>
  <c r="M69" i="11"/>
  <c r="M61" i="11"/>
  <c r="M53" i="11"/>
  <c r="M45" i="11"/>
  <c r="M21" i="11"/>
  <c r="M5" i="11"/>
  <c r="N153" i="11"/>
  <c r="N105" i="11"/>
  <c r="O85" i="11"/>
  <c r="O69" i="11"/>
  <c r="O30" i="11"/>
  <c r="O14" i="11"/>
  <c r="P194" i="11"/>
  <c r="P178" i="11"/>
  <c r="P162" i="11"/>
  <c r="P146" i="11"/>
  <c r="P130" i="11"/>
  <c r="P114" i="11"/>
  <c r="P98" i="11"/>
  <c r="P82" i="11"/>
  <c r="P66" i="11"/>
  <c r="P50" i="11"/>
  <c r="P34" i="11"/>
  <c r="P18" i="11"/>
  <c r="Q198" i="11"/>
  <c r="Q182" i="11"/>
  <c r="Q166" i="11"/>
  <c r="Q150" i="11"/>
  <c r="Q134" i="11"/>
  <c r="Q118" i="11"/>
  <c r="Q102" i="11"/>
  <c r="Q86" i="11"/>
  <c r="Q70" i="11"/>
  <c r="Q54" i="11"/>
  <c r="Q38" i="11"/>
  <c r="Q22" i="11"/>
  <c r="Q6" i="11"/>
  <c r="R186" i="11"/>
  <c r="R170" i="11"/>
  <c r="R154" i="11"/>
  <c r="R138" i="11"/>
  <c r="R122" i="11"/>
  <c r="R106" i="11"/>
  <c r="R90" i="11"/>
  <c r="R74" i="11"/>
  <c r="R58" i="11"/>
  <c r="R42" i="11"/>
  <c r="R26" i="11"/>
  <c r="R10" i="11"/>
  <c r="S190" i="11"/>
  <c r="S174" i="11"/>
  <c r="S158" i="11"/>
  <c r="S142" i="11"/>
  <c r="S126" i="11"/>
  <c r="S110" i="11"/>
  <c r="S94" i="11"/>
  <c r="S78" i="11"/>
  <c r="S62" i="11"/>
  <c r="S46" i="11"/>
  <c r="S30" i="11"/>
  <c r="S14" i="11"/>
  <c r="T194" i="11"/>
  <c r="T178" i="11"/>
  <c r="T162" i="11"/>
  <c r="T146" i="11"/>
  <c r="T130" i="11"/>
  <c r="T114" i="11"/>
  <c r="T98" i="11"/>
  <c r="T82" i="11"/>
  <c r="T66" i="11"/>
  <c r="T50" i="11"/>
  <c r="T34" i="11"/>
  <c r="T18" i="11"/>
  <c r="U198" i="11"/>
  <c r="U182" i="11"/>
  <c r="U166" i="11"/>
  <c r="U150" i="11"/>
  <c r="U134" i="11"/>
  <c r="U118" i="11"/>
  <c r="U102" i="11"/>
  <c r="U86" i="11"/>
  <c r="U70" i="11"/>
  <c r="U54" i="11"/>
  <c r="U38" i="11"/>
  <c r="U22" i="11"/>
  <c r="U6" i="11"/>
  <c r="V186" i="11"/>
  <c r="V170" i="11"/>
  <c r="Z111" i="11"/>
  <c r="BF198" i="11"/>
  <c r="BE198" i="11"/>
  <c r="BD198" i="11"/>
  <c r="BC198" i="11"/>
  <c r="BB198" i="11"/>
  <c r="BA198" i="11"/>
  <c r="AZ198" i="11"/>
  <c r="AY198" i="11"/>
  <c r="AX198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BF194" i="11"/>
  <c r="BE194" i="11"/>
  <c r="BD194" i="11"/>
  <c r="BC194" i="11"/>
  <c r="BB194" i="11"/>
  <c r="BA194" i="11"/>
  <c r="AZ194" i="11"/>
  <c r="AY194" i="11"/>
  <c r="AX194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BF190" i="11"/>
  <c r="BE190" i="11"/>
  <c r="BD190" i="11"/>
  <c r="BC190" i="11"/>
  <c r="BB190" i="11"/>
  <c r="BA190" i="11"/>
  <c r="AZ190" i="11"/>
  <c r="AY190" i="11"/>
  <c r="AX190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BF186" i="11"/>
  <c r="BE186" i="11"/>
  <c r="BD186" i="11"/>
  <c r="BC186" i="11"/>
  <c r="BB186" i="11"/>
  <c r="BA186" i="11"/>
  <c r="AZ186" i="11"/>
  <c r="AY186" i="11"/>
  <c r="AX186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BF182" i="11"/>
  <c r="BE182" i="11"/>
  <c r="BD182" i="11"/>
  <c r="BC182" i="11"/>
  <c r="BB182" i="11"/>
  <c r="BA182" i="11"/>
  <c r="AZ182" i="11"/>
  <c r="AY182" i="11"/>
  <c r="AX182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BF178" i="11"/>
  <c r="BE178" i="11"/>
  <c r="BD178" i="11"/>
  <c r="BC178" i="11"/>
  <c r="BB178" i="11"/>
  <c r="BA178" i="11"/>
  <c r="AZ178" i="11"/>
  <c r="AY178" i="11"/>
  <c r="AX178" i="11"/>
  <c r="AW178" i="11"/>
  <c r="AV178" i="11"/>
  <c r="AU178" i="11"/>
  <c r="AT178" i="11"/>
  <c r="AS178" i="11"/>
  <c r="AR178" i="11"/>
  <c r="AQ178" i="11"/>
  <c r="AP178" i="11"/>
  <c r="AO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N178" i="11"/>
  <c r="BF174" i="11"/>
  <c r="BE174" i="11"/>
  <c r="BD174" i="11"/>
  <c r="BC174" i="11"/>
  <c r="BB174" i="11"/>
  <c r="BA174" i="11"/>
  <c r="AZ174" i="11"/>
  <c r="AY174" i="11"/>
  <c r="AX174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BF170" i="11"/>
  <c r="BE170" i="11"/>
  <c r="BD170" i="11"/>
  <c r="BC170" i="11"/>
  <c r="BB170" i="11"/>
  <c r="BA170" i="11"/>
  <c r="AZ170" i="11"/>
  <c r="AY170" i="11"/>
  <c r="AX170" i="11"/>
  <c r="AW170" i="11"/>
  <c r="AV170" i="11"/>
  <c r="AU170" i="11"/>
  <c r="AT170" i="11"/>
  <c r="AS170" i="11"/>
  <c r="AR170" i="11"/>
  <c r="AQ170" i="11"/>
  <c r="AP170" i="11"/>
  <c r="AO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N170" i="11"/>
  <c r="BF166" i="11"/>
  <c r="BE166" i="11"/>
  <c r="BD166" i="11"/>
  <c r="BC166" i="11"/>
  <c r="BB166" i="11"/>
  <c r="BA166" i="11"/>
  <c r="AZ166" i="11"/>
  <c r="AY166" i="11"/>
  <c r="AX166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AA166" i="11"/>
  <c r="BF162" i="11"/>
  <c r="BE162" i="11"/>
  <c r="BD162" i="11"/>
  <c r="BC162" i="11"/>
  <c r="BB162" i="11"/>
  <c r="BA162" i="11"/>
  <c r="AZ162" i="11"/>
  <c r="AY162" i="11"/>
  <c r="AX162" i="11"/>
  <c r="AW162" i="11"/>
  <c r="AV162" i="11"/>
  <c r="AU162" i="11"/>
  <c r="AT162" i="11"/>
  <c r="AS162" i="11"/>
  <c r="AR162" i="11"/>
  <c r="AQ162" i="11"/>
  <c r="AP162" i="11"/>
  <c r="AO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AA162" i="11"/>
  <c r="AN162" i="11"/>
  <c r="BF158" i="11"/>
  <c r="BE158" i="11"/>
  <c r="BD158" i="11"/>
  <c r="BC158" i="11"/>
  <c r="BB158" i="11"/>
  <c r="BA158" i="11"/>
  <c r="AZ158" i="11"/>
  <c r="AY158" i="11"/>
  <c r="AX158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AA158" i="11"/>
  <c r="BF154" i="11"/>
  <c r="BE154" i="11"/>
  <c r="BD154" i="11"/>
  <c r="BC154" i="11"/>
  <c r="BB154" i="11"/>
  <c r="BA154" i="11"/>
  <c r="AZ154" i="11"/>
  <c r="AY154" i="11"/>
  <c r="AX154" i="11"/>
  <c r="AW154" i="11"/>
  <c r="AV154" i="11"/>
  <c r="AU154" i="11"/>
  <c r="AT154" i="11"/>
  <c r="AS154" i="11"/>
  <c r="AR154" i="11"/>
  <c r="AQ154" i="11"/>
  <c r="AP154" i="11"/>
  <c r="AO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AA154" i="11"/>
  <c r="Z154" i="11"/>
  <c r="AN154" i="11"/>
  <c r="BF150" i="11"/>
  <c r="BE150" i="11"/>
  <c r="BD150" i="11"/>
  <c r="BC150" i="11"/>
  <c r="BB150" i="11"/>
  <c r="BA150" i="11"/>
  <c r="AZ150" i="11"/>
  <c r="AY150" i="11"/>
  <c r="AX150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AA150" i="11"/>
  <c r="Z150" i="11"/>
  <c r="BF146" i="11"/>
  <c r="BE146" i="11"/>
  <c r="BD146" i="11"/>
  <c r="BC146" i="11"/>
  <c r="BB146" i="11"/>
  <c r="BA146" i="11"/>
  <c r="AZ146" i="11"/>
  <c r="AY146" i="11"/>
  <c r="AX146" i="11"/>
  <c r="AW146" i="11"/>
  <c r="AV146" i="11"/>
  <c r="AU146" i="11"/>
  <c r="AT146" i="11"/>
  <c r="AS146" i="11"/>
  <c r="AR146" i="11"/>
  <c r="AQ146" i="11"/>
  <c r="AP146" i="11"/>
  <c r="AO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AA146" i="11"/>
  <c r="Z146" i="11"/>
  <c r="AN146" i="11"/>
  <c r="BF142" i="11"/>
  <c r="BE142" i="11"/>
  <c r="BD142" i="11"/>
  <c r="BC142" i="11"/>
  <c r="BB142" i="11"/>
  <c r="BA142" i="11"/>
  <c r="AZ142" i="11"/>
  <c r="AY142" i="11"/>
  <c r="AX142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AA142" i="11"/>
  <c r="Z142" i="11"/>
  <c r="BF138" i="11"/>
  <c r="BE138" i="11"/>
  <c r="BD138" i="11"/>
  <c r="BC138" i="11"/>
  <c r="BB138" i="11"/>
  <c r="BA138" i="11"/>
  <c r="AZ138" i="11"/>
  <c r="AY138" i="11"/>
  <c r="AX138" i="11"/>
  <c r="AW138" i="11"/>
  <c r="AV138" i="11"/>
  <c r="AU138" i="11"/>
  <c r="AT138" i="11"/>
  <c r="AS138" i="11"/>
  <c r="AR138" i="11"/>
  <c r="AQ138" i="11"/>
  <c r="AP138" i="11"/>
  <c r="AO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AA138" i="11"/>
  <c r="Z138" i="11"/>
  <c r="AN138" i="11"/>
  <c r="BF134" i="11"/>
  <c r="BE134" i="11"/>
  <c r="BD134" i="11"/>
  <c r="BC134" i="11"/>
  <c r="BB134" i="11"/>
  <c r="BA134" i="11"/>
  <c r="AZ134" i="11"/>
  <c r="AY134" i="11"/>
  <c r="AX134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AA134" i="11"/>
  <c r="Z134" i="11"/>
  <c r="BF130" i="11"/>
  <c r="BE130" i="11"/>
  <c r="BD130" i="11"/>
  <c r="BC130" i="11"/>
  <c r="BB130" i="11"/>
  <c r="BA130" i="11"/>
  <c r="AZ130" i="11"/>
  <c r="AY130" i="11"/>
  <c r="AX130" i="11"/>
  <c r="AW130" i="11"/>
  <c r="AV130" i="11"/>
  <c r="AU130" i="11"/>
  <c r="AT130" i="11"/>
  <c r="AS130" i="11"/>
  <c r="AR130" i="11"/>
  <c r="AQ130" i="11"/>
  <c r="AP130" i="11"/>
  <c r="AO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AA130" i="11"/>
  <c r="Z130" i="11"/>
  <c r="AN130" i="11"/>
  <c r="BF126" i="11"/>
  <c r="BE126" i="11"/>
  <c r="BD126" i="11"/>
  <c r="BC126" i="11"/>
  <c r="BB126" i="11"/>
  <c r="BA126" i="11"/>
  <c r="AZ126" i="11"/>
  <c r="AY126" i="11"/>
  <c r="AX126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AA126" i="11"/>
  <c r="Z126" i="11"/>
  <c r="BF122" i="11"/>
  <c r="BE122" i="11"/>
  <c r="BD122" i="11"/>
  <c r="BC122" i="11"/>
  <c r="BB122" i="11"/>
  <c r="BA122" i="11"/>
  <c r="AZ122" i="11"/>
  <c r="AY122" i="11"/>
  <c r="AX122" i="11"/>
  <c r="AW122" i="11"/>
  <c r="AV122" i="11"/>
  <c r="AU122" i="11"/>
  <c r="AT122" i="11"/>
  <c r="AS122" i="11"/>
  <c r="AR122" i="11"/>
  <c r="AQ122" i="11"/>
  <c r="AP122" i="11"/>
  <c r="AO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AA122" i="11"/>
  <c r="Z122" i="11"/>
  <c r="AN122" i="11"/>
  <c r="BF118" i="11"/>
  <c r="BE118" i="11"/>
  <c r="BD118" i="11"/>
  <c r="BC118" i="11"/>
  <c r="BB118" i="11"/>
  <c r="BA118" i="11"/>
  <c r="AZ118" i="11"/>
  <c r="AY118" i="11"/>
  <c r="AX118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AA118" i="11"/>
  <c r="Z118" i="11"/>
  <c r="BF114" i="11"/>
  <c r="BE114" i="11"/>
  <c r="BD114" i="11"/>
  <c r="BC114" i="11"/>
  <c r="BB114" i="11"/>
  <c r="BA114" i="11"/>
  <c r="AZ114" i="11"/>
  <c r="AY114" i="11"/>
  <c r="AX114" i="11"/>
  <c r="AW114" i="11"/>
  <c r="AV114" i="11"/>
  <c r="AU114" i="11"/>
  <c r="AT114" i="11"/>
  <c r="AS114" i="11"/>
  <c r="AR114" i="11"/>
  <c r="AQ114" i="11"/>
  <c r="AP114" i="11"/>
  <c r="AO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AA114" i="11"/>
  <c r="Z114" i="11"/>
  <c r="AN114" i="11"/>
  <c r="BF110" i="11"/>
  <c r="BE110" i="11"/>
  <c r="BD110" i="11"/>
  <c r="BC110" i="11"/>
  <c r="BB110" i="11"/>
  <c r="BA110" i="11"/>
  <c r="AZ110" i="11"/>
  <c r="AY110" i="11"/>
  <c r="AX110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AA110" i="11"/>
  <c r="Z110" i="11"/>
  <c r="BF106" i="11"/>
  <c r="BE106" i="11"/>
  <c r="BD106" i="11"/>
  <c r="BC106" i="11"/>
  <c r="BB106" i="11"/>
  <c r="BA106" i="11"/>
  <c r="AZ106" i="11"/>
  <c r="AY106" i="11"/>
  <c r="AX106" i="11"/>
  <c r="AW106" i="11"/>
  <c r="AV106" i="11"/>
  <c r="AU106" i="11"/>
  <c r="AT106" i="11"/>
  <c r="AS106" i="11"/>
  <c r="AR106" i="11"/>
  <c r="AQ106" i="11"/>
  <c r="AP106" i="11"/>
  <c r="AO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AA106" i="11"/>
  <c r="Z106" i="11"/>
  <c r="AN106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BF98" i="11"/>
  <c r="BE98" i="11"/>
  <c r="BD98" i="11"/>
  <c r="BC98" i="11"/>
  <c r="BB98" i="11"/>
  <c r="BA98" i="11"/>
  <c r="AZ98" i="11"/>
  <c r="AY98" i="11"/>
  <c r="AX98" i="11"/>
  <c r="AW98" i="11"/>
  <c r="AV98" i="11"/>
  <c r="AU98" i="11"/>
  <c r="AT98" i="11"/>
  <c r="AS98" i="11"/>
  <c r="AR98" i="11"/>
  <c r="AQ98" i="11"/>
  <c r="AP98" i="11"/>
  <c r="AO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Z98" i="11"/>
  <c r="AN98" i="11"/>
  <c r="BF94" i="11"/>
  <c r="BE94" i="11"/>
  <c r="BD94" i="11"/>
  <c r="BC94" i="11"/>
  <c r="BB94" i="11"/>
  <c r="BA94" i="11"/>
  <c r="AZ94" i="11"/>
  <c r="AY94" i="11"/>
  <c r="AX94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AA94" i="11"/>
  <c r="Z94" i="11"/>
  <c r="BF90" i="11"/>
  <c r="BE90" i="11"/>
  <c r="BD90" i="11"/>
  <c r="BC90" i="11"/>
  <c r="BB90" i="11"/>
  <c r="BA90" i="11"/>
  <c r="AZ90" i="11"/>
  <c r="AY90" i="11"/>
  <c r="AX90" i="11"/>
  <c r="AW90" i="11"/>
  <c r="AV90" i="11"/>
  <c r="AU90" i="11"/>
  <c r="AT90" i="11"/>
  <c r="AS90" i="11"/>
  <c r="AR90" i="11"/>
  <c r="AQ90" i="11"/>
  <c r="AP90" i="11"/>
  <c r="AO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AA90" i="11"/>
  <c r="Z90" i="11"/>
  <c r="AN90" i="11"/>
  <c r="BF86" i="11"/>
  <c r="BE86" i="11"/>
  <c r="BD86" i="11"/>
  <c r="BC86" i="11"/>
  <c r="BB86" i="11"/>
  <c r="BA86" i="11"/>
  <c r="AZ86" i="11"/>
  <c r="AY86" i="11"/>
  <c r="AX86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AA86" i="11"/>
  <c r="Z86" i="11"/>
  <c r="BF82" i="11"/>
  <c r="BE82" i="11"/>
  <c r="BD82" i="11"/>
  <c r="BC82" i="11"/>
  <c r="BB82" i="11"/>
  <c r="BA82" i="11"/>
  <c r="AZ82" i="11"/>
  <c r="AY82" i="11"/>
  <c r="AX82" i="11"/>
  <c r="AW82" i="11"/>
  <c r="AV82" i="11"/>
  <c r="AU82" i="11"/>
  <c r="AT82" i="11"/>
  <c r="AS82" i="11"/>
  <c r="AR82" i="11"/>
  <c r="AQ82" i="11"/>
  <c r="AP82" i="11"/>
  <c r="AO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AA82" i="11"/>
  <c r="Z82" i="11"/>
  <c r="AN82" i="11"/>
  <c r="BF78" i="11"/>
  <c r="BE78" i="11"/>
  <c r="BD78" i="11"/>
  <c r="BC78" i="11"/>
  <c r="BB78" i="11"/>
  <c r="BA78" i="11"/>
  <c r="AZ78" i="11"/>
  <c r="AY78" i="11"/>
  <c r="AX78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BF74" i="11"/>
  <c r="BE74" i="11"/>
  <c r="BD74" i="11"/>
  <c r="BC74" i="11"/>
  <c r="BB74" i="11"/>
  <c r="BA74" i="11"/>
  <c r="AZ74" i="11"/>
  <c r="AY74" i="11"/>
  <c r="AX74" i="11"/>
  <c r="AW74" i="11"/>
  <c r="AV74" i="11"/>
  <c r="AU74" i="11"/>
  <c r="AT74" i="11"/>
  <c r="AS74" i="11"/>
  <c r="AR74" i="11"/>
  <c r="AQ74" i="11"/>
  <c r="AP74" i="11"/>
  <c r="AO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AN74" i="11"/>
  <c r="BF70" i="11"/>
  <c r="BE70" i="11"/>
  <c r="BD70" i="11"/>
  <c r="BC70" i="11"/>
  <c r="BB70" i="11"/>
  <c r="BA70" i="11"/>
  <c r="AZ70" i="11"/>
  <c r="AY70" i="11"/>
  <c r="AX70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BF66" i="11"/>
  <c r="BE66" i="11"/>
  <c r="BD66" i="11"/>
  <c r="BC66" i="11"/>
  <c r="BB66" i="11"/>
  <c r="BA66" i="11"/>
  <c r="AZ66" i="11"/>
  <c r="AY66" i="11"/>
  <c r="AX66" i="11"/>
  <c r="AW66" i="11"/>
  <c r="AV66" i="11"/>
  <c r="AU66" i="11"/>
  <c r="AT66" i="11"/>
  <c r="AS66" i="11"/>
  <c r="AR66" i="11"/>
  <c r="AQ66" i="11"/>
  <c r="AP66" i="11"/>
  <c r="AO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AN66" i="11"/>
  <c r="BF62" i="11"/>
  <c r="BE62" i="11"/>
  <c r="BD62" i="11"/>
  <c r="BC62" i="11"/>
  <c r="BB62" i="11"/>
  <c r="BA62" i="11"/>
  <c r="AZ62" i="11"/>
  <c r="AY62" i="11"/>
  <c r="AX62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BF58" i="11"/>
  <c r="BE58" i="11"/>
  <c r="BD58" i="11"/>
  <c r="BC58" i="11"/>
  <c r="BB58" i="11"/>
  <c r="BA58" i="11"/>
  <c r="AZ58" i="11"/>
  <c r="AY58" i="11"/>
  <c r="AX58" i="11"/>
  <c r="AW58" i="11"/>
  <c r="AV58" i="11"/>
  <c r="AU58" i="11"/>
  <c r="AT58" i="11"/>
  <c r="AS58" i="11"/>
  <c r="AR58" i="11"/>
  <c r="AQ58" i="11"/>
  <c r="AP58" i="11"/>
  <c r="AO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AN58" i="11"/>
  <c r="BF54" i="11"/>
  <c r="BE54" i="11"/>
  <c r="BD54" i="11"/>
  <c r="BC54" i="11"/>
  <c r="BB54" i="11"/>
  <c r="BA54" i="11"/>
  <c r="AZ54" i="11"/>
  <c r="AY54" i="11"/>
  <c r="AX54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BF50" i="11"/>
  <c r="BE50" i="11"/>
  <c r="BD50" i="11"/>
  <c r="BC50" i="11"/>
  <c r="BB50" i="11"/>
  <c r="BA50" i="11"/>
  <c r="AZ50" i="11"/>
  <c r="AY50" i="11"/>
  <c r="AX50" i="11"/>
  <c r="AW50" i="11"/>
  <c r="AV50" i="11"/>
  <c r="AU50" i="11"/>
  <c r="AT50" i="11"/>
  <c r="AS50" i="11"/>
  <c r="AR50" i="11"/>
  <c r="AQ50" i="11"/>
  <c r="AP50" i="11"/>
  <c r="AO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AN50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AN42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BF6" i="11"/>
  <c r="BE6" i="11"/>
  <c r="BD6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B198" i="11"/>
  <c r="B194" i="11"/>
  <c r="B190" i="11"/>
  <c r="B186" i="11"/>
  <c r="B182" i="11"/>
  <c r="B178" i="11"/>
  <c r="B174" i="11"/>
  <c r="B170" i="11"/>
  <c r="B166" i="11"/>
  <c r="B162" i="11"/>
  <c r="B158" i="11"/>
  <c r="B154" i="11"/>
  <c r="B150" i="11"/>
  <c r="B146" i="11"/>
  <c r="B142" i="11"/>
  <c r="B138" i="11"/>
  <c r="B134" i="11"/>
  <c r="B130" i="11"/>
  <c r="B126" i="11"/>
  <c r="B122" i="11"/>
  <c r="B118" i="11"/>
  <c r="B114" i="11"/>
  <c r="B110" i="11"/>
  <c r="B106" i="11"/>
  <c r="B102" i="11"/>
  <c r="B98" i="11"/>
  <c r="B94" i="11"/>
  <c r="B90" i="11"/>
  <c r="B86" i="11"/>
  <c r="B82" i="11"/>
  <c r="B78" i="11"/>
  <c r="B74" i="11"/>
  <c r="B70" i="11"/>
  <c r="B66" i="11"/>
  <c r="B62" i="11"/>
  <c r="B58" i="11"/>
  <c r="B54" i="11"/>
  <c r="B50" i="11"/>
  <c r="B46" i="11"/>
  <c r="B42" i="11"/>
  <c r="B38" i="11"/>
  <c r="B34" i="11"/>
  <c r="B30" i="11"/>
  <c r="B26" i="11"/>
  <c r="B22" i="11"/>
  <c r="B18" i="11"/>
  <c r="B14" i="11"/>
  <c r="B10" i="11"/>
  <c r="B6" i="11"/>
  <c r="C198" i="11"/>
  <c r="C194" i="11"/>
  <c r="C190" i="11"/>
  <c r="C186" i="11"/>
  <c r="C182" i="11"/>
  <c r="C178" i="11"/>
  <c r="C174" i="11"/>
  <c r="C170" i="11"/>
  <c r="C166" i="11"/>
  <c r="C162" i="11"/>
  <c r="C158" i="11"/>
  <c r="C154" i="11"/>
  <c r="C150" i="11"/>
  <c r="C146" i="11"/>
  <c r="C142" i="11"/>
  <c r="C138" i="11"/>
  <c r="C134" i="11"/>
  <c r="C130" i="11"/>
  <c r="C126" i="11"/>
  <c r="C122" i="11"/>
  <c r="C118" i="11"/>
  <c r="C114" i="11"/>
  <c r="C110" i="11"/>
  <c r="C106" i="11"/>
  <c r="C102" i="11"/>
  <c r="C98" i="11"/>
  <c r="C94" i="11"/>
  <c r="C90" i="11"/>
  <c r="C86" i="11"/>
  <c r="C82" i="11"/>
  <c r="C78" i="11"/>
  <c r="C74" i="11"/>
  <c r="C70" i="11"/>
  <c r="C66" i="11"/>
  <c r="C62" i="11"/>
  <c r="C58" i="11"/>
  <c r="C54" i="11"/>
  <c r="C50" i="11"/>
  <c r="C46" i="11"/>
  <c r="C42" i="11"/>
  <c r="C38" i="11"/>
  <c r="C34" i="11"/>
  <c r="C30" i="11"/>
  <c r="C26" i="11"/>
  <c r="C22" i="11"/>
  <c r="C18" i="11"/>
  <c r="C14" i="11"/>
  <c r="C10" i="11"/>
  <c r="C6" i="11"/>
  <c r="D198" i="11"/>
  <c r="D194" i="11"/>
  <c r="D190" i="11"/>
  <c r="D186" i="11"/>
  <c r="D182" i="11"/>
  <c r="D178" i="11"/>
  <c r="D174" i="11"/>
  <c r="D170" i="11"/>
  <c r="D166" i="11"/>
  <c r="D162" i="11"/>
  <c r="D158" i="11"/>
  <c r="D154" i="11"/>
  <c r="D150" i="11"/>
  <c r="D146" i="11"/>
  <c r="D142" i="11"/>
  <c r="D138" i="11"/>
  <c r="D134" i="11"/>
  <c r="D130" i="11"/>
  <c r="D126" i="11"/>
  <c r="D122" i="11"/>
  <c r="D118" i="11"/>
  <c r="D114" i="11"/>
  <c r="D110" i="11"/>
  <c r="D106" i="11"/>
  <c r="D102" i="11"/>
  <c r="D98" i="11"/>
  <c r="D94" i="11"/>
  <c r="D90" i="11"/>
  <c r="D86" i="11"/>
  <c r="D82" i="11"/>
  <c r="D78" i="11"/>
  <c r="D74" i="11"/>
  <c r="D70" i="11"/>
  <c r="D66" i="11"/>
  <c r="D62" i="11"/>
  <c r="D58" i="11"/>
  <c r="D54" i="11"/>
  <c r="D50" i="11"/>
  <c r="D46" i="11"/>
  <c r="D42" i="11"/>
  <c r="D38" i="11"/>
  <c r="D34" i="11"/>
  <c r="D30" i="11"/>
  <c r="D26" i="11"/>
  <c r="D22" i="11"/>
  <c r="D18" i="11"/>
  <c r="D14" i="11"/>
  <c r="D10" i="11"/>
  <c r="D6" i="11"/>
  <c r="E198" i="11"/>
  <c r="E194" i="11"/>
  <c r="E190" i="11"/>
  <c r="E186" i="11"/>
  <c r="E182" i="11"/>
  <c r="E178" i="11"/>
  <c r="E174" i="11"/>
  <c r="E170" i="11"/>
  <c r="E166" i="11"/>
  <c r="E162" i="11"/>
  <c r="E158" i="11"/>
  <c r="E154" i="11"/>
  <c r="E150" i="11"/>
  <c r="E146" i="11"/>
  <c r="E142" i="11"/>
  <c r="E138" i="11"/>
  <c r="E134" i="11"/>
  <c r="E130" i="11"/>
  <c r="E126" i="11"/>
  <c r="E122" i="11"/>
  <c r="E118" i="11"/>
  <c r="E114" i="11"/>
  <c r="E110" i="11"/>
  <c r="E106" i="11"/>
  <c r="E102" i="11"/>
  <c r="E98" i="11"/>
  <c r="E94" i="11"/>
  <c r="E90" i="11"/>
  <c r="E86" i="11"/>
  <c r="E82" i="11"/>
  <c r="E78" i="11"/>
  <c r="E74" i="11"/>
  <c r="E70" i="11"/>
  <c r="E66" i="11"/>
  <c r="E62" i="11"/>
  <c r="E58" i="11"/>
  <c r="E54" i="11"/>
  <c r="E50" i="11"/>
  <c r="E46" i="11"/>
  <c r="E42" i="11"/>
  <c r="E38" i="11"/>
  <c r="E34" i="11"/>
  <c r="E30" i="11"/>
  <c r="E26" i="11"/>
  <c r="E22" i="11"/>
  <c r="E18" i="11"/>
  <c r="E14" i="11"/>
  <c r="E10" i="11"/>
  <c r="E6" i="11"/>
  <c r="F198" i="11"/>
  <c r="F194" i="11"/>
  <c r="F190" i="11"/>
  <c r="F186" i="11"/>
  <c r="F182" i="11"/>
  <c r="F178" i="11"/>
  <c r="F174" i="11"/>
  <c r="F170" i="11"/>
  <c r="F166" i="11"/>
  <c r="F162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F26" i="11"/>
  <c r="F22" i="11"/>
  <c r="F18" i="11"/>
  <c r="F14" i="11"/>
  <c r="F10" i="11"/>
  <c r="F6" i="11"/>
  <c r="G198" i="11"/>
  <c r="G194" i="11"/>
  <c r="G190" i="11"/>
  <c r="G186" i="11"/>
  <c r="G182" i="11"/>
  <c r="G178" i="11"/>
  <c r="G174" i="11"/>
  <c r="G170" i="11"/>
  <c r="G166" i="11"/>
  <c r="G162" i="11"/>
  <c r="G158" i="11"/>
  <c r="G154" i="11"/>
  <c r="G150" i="11"/>
  <c r="G146" i="11"/>
  <c r="G142" i="11"/>
  <c r="G138" i="11"/>
  <c r="G134" i="11"/>
  <c r="G130" i="11"/>
  <c r="G126" i="11"/>
  <c r="G122" i="11"/>
  <c r="G118" i="11"/>
  <c r="G114" i="11"/>
  <c r="G110" i="11"/>
  <c r="G106" i="11"/>
  <c r="G102" i="11"/>
  <c r="G98" i="11"/>
  <c r="G94" i="11"/>
  <c r="G90" i="11"/>
  <c r="G86" i="11"/>
  <c r="G82" i="11"/>
  <c r="G78" i="11"/>
  <c r="G74" i="11"/>
  <c r="G70" i="11"/>
  <c r="G66" i="11"/>
  <c r="G62" i="11"/>
  <c r="G58" i="11"/>
  <c r="G54" i="11"/>
  <c r="G50" i="11"/>
  <c r="G46" i="11"/>
  <c r="G42" i="11"/>
  <c r="G38" i="11"/>
  <c r="G34" i="11"/>
  <c r="G30" i="11"/>
  <c r="G26" i="11"/>
  <c r="G22" i="11"/>
  <c r="G18" i="11"/>
  <c r="G14" i="11"/>
  <c r="G10" i="11"/>
  <c r="G6" i="11"/>
  <c r="H198" i="11"/>
  <c r="H194" i="11"/>
  <c r="H190" i="11"/>
  <c r="H186" i="11"/>
  <c r="H182" i="11"/>
  <c r="H178" i="11"/>
  <c r="H174" i="11"/>
  <c r="H170" i="11"/>
  <c r="H166" i="11"/>
  <c r="H162" i="11"/>
  <c r="H158" i="11"/>
  <c r="H154" i="11"/>
  <c r="H150" i="11"/>
  <c r="H146" i="11"/>
  <c r="H142" i="11"/>
  <c r="H138" i="11"/>
  <c r="H134" i="11"/>
  <c r="H130" i="11"/>
  <c r="H126" i="11"/>
  <c r="H122" i="11"/>
  <c r="H118" i="11"/>
  <c r="H114" i="11"/>
  <c r="H110" i="11"/>
  <c r="H106" i="11"/>
  <c r="H102" i="11"/>
  <c r="H98" i="11"/>
  <c r="H94" i="11"/>
  <c r="H90" i="11"/>
  <c r="H86" i="11"/>
  <c r="H82" i="11"/>
  <c r="H78" i="11"/>
  <c r="H74" i="11"/>
  <c r="H70" i="11"/>
  <c r="H66" i="11"/>
  <c r="H62" i="11"/>
  <c r="H58" i="11"/>
  <c r="H54" i="11"/>
  <c r="H50" i="11"/>
  <c r="H46" i="11"/>
  <c r="H42" i="11"/>
  <c r="H38" i="11"/>
  <c r="H34" i="11"/>
  <c r="H30" i="11"/>
  <c r="H26" i="11"/>
  <c r="H22" i="11"/>
  <c r="H18" i="11"/>
  <c r="H14" i="11"/>
  <c r="H10" i="11"/>
  <c r="H6" i="11"/>
  <c r="I198" i="11"/>
  <c r="I194" i="11"/>
  <c r="I190" i="11"/>
  <c r="I186" i="11"/>
  <c r="I182" i="11"/>
  <c r="I178" i="11"/>
  <c r="I174" i="11"/>
  <c r="I170" i="11"/>
  <c r="I166" i="11"/>
  <c r="I162" i="11"/>
  <c r="I158" i="11"/>
  <c r="I154" i="11"/>
  <c r="I150" i="11"/>
  <c r="I146" i="11"/>
  <c r="I142" i="11"/>
  <c r="I138" i="11"/>
  <c r="I134" i="11"/>
  <c r="I130" i="11"/>
  <c r="I126" i="11"/>
  <c r="I122" i="11"/>
  <c r="I118" i="11"/>
  <c r="I114" i="11"/>
  <c r="I110" i="11"/>
  <c r="I106" i="11"/>
  <c r="I102" i="11"/>
  <c r="I98" i="11"/>
  <c r="I94" i="11"/>
  <c r="I90" i="11"/>
  <c r="I86" i="11"/>
  <c r="I82" i="11"/>
  <c r="I78" i="11"/>
  <c r="I74" i="11"/>
  <c r="I70" i="11"/>
  <c r="I66" i="11"/>
  <c r="I62" i="11"/>
  <c r="I58" i="11"/>
  <c r="I54" i="11"/>
  <c r="I50" i="11"/>
  <c r="I46" i="11"/>
  <c r="I42" i="11"/>
  <c r="I38" i="11"/>
  <c r="I34" i="11"/>
  <c r="I30" i="11"/>
  <c r="I26" i="11"/>
  <c r="I22" i="11"/>
  <c r="I18" i="11"/>
  <c r="I14" i="11"/>
  <c r="I10" i="11"/>
  <c r="I6" i="11"/>
  <c r="J198" i="11"/>
  <c r="J194" i="11"/>
  <c r="J190" i="11"/>
  <c r="J186" i="11"/>
  <c r="J182" i="11"/>
  <c r="J178" i="11"/>
  <c r="J174" i="11"/>
  <c r="J170" i="11"/>
  <c r="J166" i="11"/>
  <c r="J162" i="11"/>
  <c r="J158" i="11"/>
  <c r="J154" i="11"/>
  <c r="J150" i="11"/>
  <c r="J146" i="11"/>
  <c r="J142" i="11"/>
  <c r="J138" i="11"/>
  <c r="J134" i="11"/>
  <c r="J130" i="11"/>
  <c r="J126" i="11"/>
  <c r="J122" i="11"/>
  <c r="J118" i="11"/>
  <c r="J114" i="11"/>
  <c r="J110" i="11"/>
  <c r="J106" i="11"/>
  <c r="J102" i="11"/>
  <c r="J98" i="11"/>
  <c r="J94" i="11"/>
  <c r="J90" i="11"/>
  <c r="J86" i="11"/>
  <c r="J82" i="11"/>
  <c r="J78" i="11"/>
  <c r="J74" i="11"/>
  <c r="J70" i="11"/>
  <c r="J66" i="11"/>
  <c r="J62" i="11"/>
  <c r="J58" i="11"/>
  <c r="J54" i="11"/>
  <c r="J50" i="11"/>
  <c r="J46" i="11"/>
  <c r="J42" i="11"/>
  <c r="J38" i="11"/>
  <c r="J34" i="11"/>
  <c r="J30" i="11"/>
  <c r="J26" i="11"/>
  <c r="J22" i="11"/>
  <c r="J18" i="11"/>
  <c r="J14" i="11"/>
  <c r="J10" i="11"/>
  <c r="J6" i="11"/>
  <c r="K198" i="11"/>
  <c r="K194" i="11"/>
  <c r="K190" i="11"/>
  <c r="K186" i="11"/>
  <c r="K182" i="11"/>
  <c r="K178" i="11"/>
  <c r="K174" i="11"/>
  <c r="K170" i="11"/>
  <c r="K166" i="11"/>
  <c r="K162" i="11"/>
  <c r="K158" i="11"/>
  <c r="K154" i="11"/>
  <c r="K150" i="11"/>
  <c r="K146" i="11"/>
  <c r="K142" i="11"/>
  <c r="K138" i="11"/>
  <c r="K134" i="11"/>
  <c r="K130" i="11"/>
  <c r="K126" i="11"/>
  <c r="K122" i="11"/>
  <c r="K118" i="11"/>
  <c r="K114" i="11"/>
  <c r="K110" i="11"/>
  <c r="K106" i="11"/>
  <c r="K102" i="11"/>
  <c r="K98" i="11"/>
  <c r="K94" i="11"/>
  <c r="K90" i="11"/>
  <c r="K86" i="11"/>
  <c r="K82" i="11"/>
  <c r="K78" i="11"/>
  <c r="K74" i="11"/>
  <c r="K70" i="11"/>
  <c r="K66" i="11"/>
  <c r="K62" i="11"/>
  <c r="K58" i="11"/>
  <c r="K54" i="11"/>
  <c r="K50" i="11"/>
  <c r="K46" i="11"/>
  <c r="K42" i="11"/>
  <c r="K38" i="11"/>
  <c r="K34" i="11"/>
  <c r="K30" i="11"/>
  <c r="K26" i="11"/>
  <c r="K22" i="11"/>
  <c r="K18" i="11"/>
  <c r="K14" i="11"/>
  <c r="K10" i="11"/>
  <c r="K6" i="11"/>
  <c r="L198" i="11"/>
  <c r="L194" i="11"/>
  <c r="L190" i="11"/>
  <c r="L186" i="11"/>
  <c r="L182" i="11"/>
  <c r="L178" i="11"/>
  <c r="L174" i="11"/>
  <c r="L170" i="11"/>
  <c r="L166" i="11"/>
  <c r="L162" i="11"/>
  <c r="L158" i="11"/>
  <c r="L154" i="11"/>
  <c r="L150" i="11"/>
  <c r="L146" i="11"/>
  <c r="L142" i="11"/>
  <c r="L138" i="11"/>
  <c r="L134" i="11"/>
  <c r="L130" i="11"/>
  <c r="L126" i="11"/>
  <c r="L122" i="11"/>
  <c r="L118" i="11"/>
  <c r="L114" i="11"/>
  <c r="L110" i="11"/>
  <c r="L106" i="11"/>
  <c r="L102" i="11"/>
  <c r="L98" i="11"/>
  <c r="L94" i="11"/>
  <c r="L90" i="11"/>
  <c r="L86" i="11"/>
  <c r="L82" i="11"/>
  <c r="L78" i="11"/>
  <c r="L74" i="11"/>
  <c r="L70" i="11"/>
  <c r="L62" i="11"/>
  <c r="L54" i="11"/>
  <c r="L46" i="11"/>
  <c r="L38" i="11"/>
  <c r="L30" i="11"/>
  <c r="L22" i="11"/>
  <c r="L14" i="11"/>
  <c r="L6" i="11"/>
  <c r="M194" i="11"/>
  <c r="M186" i="11"/>
  <c r="M178" i="11"/>
  <c r="M170" i="11"/>
  <c r="M162" i="11"/>
  <c r="M154" i="11"/>
  <c r="M146" i="11"/>
  <c r="M138" i="11"/>
  <c r="M130" i="11"/>
  <c r="M122" i="11"/>
  <c r="M114" i="11"/>
  <c r="M106" i="11"/>
  <c r="M98" i="11"/>
  <c r="M90" i="11"/>
  <c r="M82" i="11"/>
  <c r="M74" i="11"/>
  <c r="M66" i="11"/>
  <c r="M58" i="11"/>
  <c r="M50" i="11"/>
  <c r="M42" i="11"/>
  <c r="M34" i="11"/>
  <c r="M26" i="11"/>
  <c r="M18" i="11"/>
  <c r="M10" i="11"/>
  <c r="N198" i="11"/>
  <c r="N190" i="11"/>
  <c r="N182" i="11"/>
  <c r="N174" i="11"/>
  <c r="N166" i="11"/>
  <c r="N158" i="11"/>
  <c r="N150" i="11"/>
  <c r="N142" i="11"/>
  <c r="N134" i="11"/>
  <c r="N126" i="11"/>
  <c r="N118" i="11"/>
  <c r="N110" i="11"/>
  <c r="N102" i="11"/>
  <c r="N94" i="11"/>
  <c r="N86" i="11"/>
  <c r="N78" i="11"/>
  <c r="N70" i="11"/>
  <c r="N62" i="11"/>
  <c r="N54" i="11"/>
  <c r="N46" i="11"/>
  <c r="N38" i="11"/>
  <c r="N30" i="11"/>
  <c r="N22" i="11"/>
  <c r="N14" i="11"/>
  <c r="N6" i="11"/>
  <c r="O194" i="11"/>
  <c r="O186" i="11"/>
  <c r="O178" i="11"/>
  <c r="O170" i="11"/>
  <c r="O162" i="11"/>
  <c r="O154" i="11"/>
  <c r="O146" i="11"/>
  <c r="O138" i="11"/>
  <c r="O130" i="11"/>
  <c r="O122" i="11"/>
  <c r="O114" i="11"/>
  <c r="O106" i="11"/>
  <c r="O98" i="11"/>
  <c r="O90" i="11"/>
  <c r="O82" i="11"/>
  <c r="O74" i="11"/>
  <c r="O66" i="11"/>
  <c r="O58" i="11"/>
  <c r="O50" i="11"/>
  <c r="O42" i="11"/>
  <c r="O26" i="11"/>
  <c r="O10" i="11"/>
  <c r="P190" i="11"/>
  <c r="P174" i="11"/>
  <c r="P158" i="11"/>
  <c r="P142" i="11"/>
  <c r="P126" i="11"/>
  <c r="P110" i="11"/>
  <c r="P94" i="11"/>
  <c r="P78" i="11"/>
  <c r="P62" i="11"/>
  <c r="P46" i="11"/>
  <c r="P30" i="11"/>
  <c r="P14" i="11"/>
  <c r="Q194" i="11"/>
  <c r="Q178" i="11"/>
  <c r="Q162" i="11"/>
  <c r="Q146" i="11"/>
  <c r="Q130" i="11"/>
  <c r="Q114" i="11"/>
  <c r="Q98" i="11"/>
  <c r="Q82" i="11"/>
  <c r="Q66" i="11"/>
  <c r="Q50" i="11"/>
  <c r="Q34" i="11"/>
  <c r="Q18" i="11"/>
  <c r="R198" i="11"/>
  <c r="R182" i="11"/>
  <c r="R166" i="11"/>
  <c r="R150" i="11"/>
  <c r="R134" i="11"/>
  <c r="R118" i="11"/>
  <c r="R102" i="11"/>
  <c r="R86" i="11"/>
  <c r="R70" i="11"/>
  <c r="R54" i="11"/>
  <c r="R38" i="11"/>
  <c r="R22" i="11"/>
  <c r="R6" i="11"/>
  <c r="S186" i="11"/>
  <c r="S170" i="11"/>
  <c r="S154" i="11"/>
  <c r="S138" i="11"/>
  <c r="S122" i="11"/>
  <c r="S106" i="11"/>
  <c r="S90" i="11"/>
  <c r="S74" i="11"/>
  <c r="S58" i="11"/>
  <c r="S42" i="11"/>
  <c r="S26" i="11"/>
  <c r="S10" i="11"/>
  <c r="T190" i="11"/>
  <c r="T174" i="11"/>
  <c r="T158" i="11"/>
  <c r="T142" i="11"/>
  <c r="T126" i="11"/>
  <c r="T110" i="11"/>
  <c r="T94" i="11"/>
  <c r="T78" i="11"/>
  <c r="T62" i="11"/>
  <c r="T46" i="11"/>
  <c r="T30" i="11"/>
  <c r="T14" i="11"/>
  <c r="U194" i="11"/>
  <c r="U178" i="11"/>
  <c r="U162" i="11"/>
  <c r="U146" i="11"/>
  <c r="U130" i="11"/>
  <c r="U114" i="11"/>
  <c r="U98" i="11"/>
  <c r="U82" i="11"/>
  <c r="U66" i="11"/>
  <c r="U50" i="11"/>
  <c r="U34" i="11"/>
  <c r="U18" i="11"/>
  <c r="V198" i="11"/>
  <c r="V182" i="11"/>
  <c r="V166" i="11"/>
  <c r="V150" i="11"/>
  <c r="V134" i="11"/>
  <c r="V118" i="11"/>
  <c r="V102" i="11"/>
  <c r="V86" i="11"/>
  <c r="V70" i="11"/>
  <c r="V54" i="11"/>
  <c r="V38" i="11"/>
  <c r="V22" i="11"/>
  <c r="V6" i="11"/>
  <c r="W186" i="11"/>
  <c r="W170" i="11"/>
  <c r="W154" i="11"/>
  <c r="W138" i="11"/>
  <c r="W122" i="11"/>
  <c r="W106" i="11"/>
  <c r="W90" i="11"/>
  <c r="W74" i="11"/>
  <c r="W58" i="11"/>
  <c r="W42" i="11"/>
  <c r="W26" i="11"/>
  <c r="W10" i="11"/>
  <c r="X190" i="11"/>
  <c r="X174" i="11"/>
  <c r="X158" i="11"/>
  <c r="X142" i="11"/>
  <c r="X126" i="11"/>
  <c r="X110" i="11"/>
  <c r="X94" i="11"/>
  <c r="X78" i="11"/>
  <c r="X62" i="11"/>
  <c r="X46" i="11"/>
  <c r="X30" i="11"/>
  <c r="X14" i="11"/>
  <c r="Y194" i="11"/>
  <c r="Y178" i="11"/>
  <c r="Y162" i="11"/>
  <c r="Y146" i="11"/>
  <c r="Y130" i="11"/>
  <c r="Y114" i="11"/>
  <c r="Y98" i="11"/>
  <c r="Y82" i="11"/>
  <c r="Y66" i="11"/>
  <c r="Y50" i="11"/>
  <c r="Y34" i="11"/>
  <c r="Y18" i="11"/>
  <c r="Z198" i="11"/>
  <c r="Z182" i="11"/>
  <c r="Z166" i="11"/>
  <c r="Z127" i="11"/>
  <c r="BF197" i="11"/>
  <c r="BB197" i="11"/>
  <c r="AZ197" i="11"/>
  <c r="AY197" i="11"/>
  <c r="AX197" i="11"/>
  <c r="AW197" i="11"/>
  <c r="AV197" i="11"/>
  <c r="AU197" i="11"/>
  <c r="AT197" i="11"/>
  <c r="AS197" i="11"/>
  <c r="AR197" i="11"/>
  <c r="AQ197" i="11"/>
  <c r="AP197" i="11"/>
  <c r="AO197" i="11"/>
  <c r="BE197" i="11"/>
  <c r="BA197" i="11"/>
  <c r="BD197" i="11"/>
  <c r="BC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Z197" i="11"/>
  <c r="Y197" i="11"/>
  <c r="X197" i="11"/>
  <c r="W197" i="11"/>
  <c r="V197" i="11"/>
  <c r="U197" i="11"/>
  <c r="T197" i="11"/>
  <c r="S197" i="11"/>
  <c r="R197" i="11"/>
  <c r="Q197" i="11"/>
  <c r="P197" i="11"/>
  <c r="BE193" i="11"/>
  <c r="BA193" i="11"/>
  <c r="AZ193" i="11"/>
  <c r="AY193" i="11"/>
  <c r="AX193" i="11"/>
  <c r="AW193" i="11"/>
  <c r="AV193" i="11"/>
  <c r="AU193" i="11"/>
  <c r="AT193" i="11"/>
  <c r="AS193" i="11"/>
  <c r="AR193" i="11"/>
  <c r="AQ193" i="11"/>
  <c r="AP193" i="11"/>
  <c r="AO193" i="11"/>
  <c r="BD193" i="11"/>
  <c r="BC193" i="11"/>
  <c r="BF193" i="11"/>
  <c r="BB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Z193" i="11"/>
  <c r="Y193" i="11"/>
  <c r="X193" i="11"/>
  <c r="W193" i="11"/>
  <c r="V193" i="11"/>
  <c r="U193" i="11"/>
  <c r="T193" i="11"/>
  <c r="S193" i="11"/>
  <c r="R193" i="11"/>
  <c r="Q193" i="11"/>
  <c r="P193" i="11"/>
  <c r="BD189" i="11"/>
  <c r="AZ189" i="11"/>
  <c r="AY189" i="11"/>
  <c r="AX189" i="11"/>
  <c r="AW189" i="11"/>
  <c r="AV189" i="11"/>
  <c r="AU189" i="11"/>
  <c r="AT189" i="11"/>
  <c r="AS189" i="11"/>
  <c r="AR189" i="11"/>
  <c r="AQ189" i="11"/>
  <c r="AP189" i="11"/>
  <c r="AO189" i="11"/>
  <c r="BC189" i="11"/>
  <c r="BF189" i="11"/>
  <c r="BB189" i="11"/>
  <c r="BE189" i="11"/>
  <c r="BA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Z189" i="11"/>
  <c r="Y189" i="11"/>
  <c r="X189" i="11"/>
  <c r="W189" i="11"/>
  <c r="V189" i="11"/>
  <c r="U189" i="11"/>
  <c r="T189" i="11"/>
  <c r="S189" i="11"/>
  <c r="R189" i="11"/>
  <c r="Q189" i="11"/>
  <c r="P189" i="11"/>
  <c r="BC185" i="11"/>
  <c r="AZ185" i="11"/>
  <c r="AY185" i="11"/>
  <c r="AX185" i="11"/>
  <c r="AW185" i="11"/>
  <c r="AV185" i="11"/>
  <c r="AU185" i="11"/>
  <c r="AT185" i="11"/>
  <c r="AS185" i="11"/>
  <c r="AR185" i="11"/>
  <c r="AQ185" i="11"/>
  <c r="AP185" i="11"/>
  <c r="AO185" i="11"/>
  <c r="BF185" i="11"/>
  <c r="BB185" i="11"/>
  <c r="BE185" i="11"/>
  <c r="BA185" i="11"/>
  <c r="BD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Z185" i="11"/>
  <c r="Y185" i="11"/>
  <c r="X185" i="11"/>
  <c r="W185" i="11"/>
  <c r="V185" i="11"/>
  <c r="U185" i="11"/>
  <c r="T185" i="11"/>
  <c r="S185" i="11"/>
  <c r="R185" i="11"/>
  <c r="Q185" i="11"/>
  <c r="P185" i="11"/>
  <c r="BF181" i="11"/>
  <c r="BB181" i="11"/>
  <c r="AZ181" i="11"/>
  <c r="AY181" i="11"/>
  <c r="AX181" i="11"/>
  <c r="AW181" i="11"/>
  <c r="AV181" i="11"/>
  <c r="AU181" i="11"/>
  <c r="AT181" i="11"/>
  <c r="AS181" i="11"/>
  <c r="AR181" i="11"/>
  <c r="AQ181" i="11"/>
  <c r="AP181" i="11"/>
  <c r="AO181" i="11"/>
  <c r="AN181" i="11"/>
  <c r="BE181" i="11"/>
  <c r="BA181" i="11"/>
  <c r="BD181" i="11"/>
  <c r="BC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Z181" i="11"/>
  <c r="Y181" i="11"/>
  <c r="X181" i="11"/>
  <c r="W181" i="11"/>
  <c r="V181" i="11"/>
  <c r="U181" i="11"/>
  <c r="T181" i="11"/>
  <c r="S181" i="11"/>
  <c r="R181" i="11"/>
  <c r="Q181" i="11"/>
  <c r="P181" i="11"/>
  <c r="BE177" i="11"/>
  <c r="BA177" i="11"/>
  <c r="AZ177" i="11"/>
  <c r="AY177" i="11"/>
  <c r="AX177" i="11"/>
  <c r="AW177" i="11"/>
  <c r="AV177" i="11"/>
  <c r="AU177" i="11"/>
  <c r="AT177" i="11"/>
  <c r="AS177" i="11"/>
  <c r="AR177" i="11"/>
  <c r="AQ177" i="11"/>
  <c r="AP177" i="11"/>
  <c r="AO177" i="11"/>
  <c r="AN177" i="11"/>
  <c r="BD177" i="11"/>
  <c r="BC177" i="11"/>
  <c r="BF177" i="11"/>
  <c r="BB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Z177" i="11"/>
  <c r="Y177" i="11"/>
  <c r="X177" i="11"/>
  <c r="W177" i="11"/>
  <c r="V177" i="11"/>
  <c r="U177" i="11"/>
  <c r="T177" i="11"/>
  <c r="S177" i="11"/>
  <c r="R177" i="11"/>
  <c r="Q177" i="11"/>
  <c r="P177" i="11"/>
  <c r="BD173" i="11"/>
  <c r="AZ173" i="11"/>
  <c r="AY173" i="11"/>
  <c r="AX173" i="11"/>
  <c r="AW173" i="11"/>
  <c r="AV173" i="11"/>
  <c r="AU173" i="11"/>
  <c r="AT173" i="11"/>
  <c r="AS173" i="11"/>
  <c r="AR173" i="11"/>
  <c r="AQ173" i="11"/>
  <c r="AP173" i="11"/>
  <c r="AO173" i="11"/>
  <c r="AN173" i="11"/>
  <c r="BC173" i="11"/>
  <c r="BF173" i="11"/>
  <c r="BB173" i="11"/>
  <c r="BE173" i="11"/>
  <c r="BA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Z173" i="11"/>
  <c r="Y173" i="11"/>
  <c r="X173" i="11"/>
  <c r="W173" i="11"/>
  <c r="V173" i="11"/>
  <c r="U173" i="11"/>
  <c r="T173" i="11"/>
  <c r="S173" i="11"/>
  <c r="R173" i="11"/>
  <c r="Q173" i="11"/>
  <c r="P173" i="11"/>
  <c r="BC169" i="11"/>
  <c r="AZ169" i="11"/>
  <c r="AY169" i="11"/>
  <c r="AX169" i="11"/>
  <c r="AW169" i="11"/>
  <c r="AV169" i="11"/>
  <c r="AU169" i="11"/>
  <c r="AT169" i="11"/>
  <c r="AS169" i="11"/>
  <c r="AR169" i="11"/>
  <c r="AQ169" i="11"/>
  <c r="AP169" i="11"/>
  <c r="AO169" i="11"/>
  <c r="AN169" i="11"/>
  <c r="BF169" i="11"/>
  <c r="BB169" i="11"/>
  <c r="BE169" i="11"/>
  <c r="BA169" i="11"/>
  <c r="BD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Z169" i="11"/>
  <c r="Y169" i="11"/>
  <c r="X169" i="11"/>
  <c r="W169" i="11"/>
  <c r="V169" i="11"/>
  <c r="U169" i="11"/>
  <c r="T169" i="11"/>
  <c r="S169" i="11"/>
  <c r="R169" i="11"/>
  <c r="Q169" i="11"/>
  <c r="P169" i="11"/>
  <c r="BF165" i="11"/>
  <c r="BB165" i="11"/>
  <c r="AZ165" i="11"/>
  <c r="AY165" i="11"/>
  <c r="AX165" i="11"/>
  <c r="AW165" i="11"/>
  <c r="AV165" i="11"/>
  <c r="AU165" i="11"/>
  <c r="AT165" i="11"/>
  <c r="AS165" i="11"/>
  <c r="AR165" i="11"/>
  <c r="AQ165" i="11"/>
  <c r="AP165" i="11"/>
  <c r="AO165" i="11"/>
  <c r="AN165" i="11"/>
  <c r="BE165" i="11"/>
  <c r="BA165" i="11"/>
  <c r="BD165" i="11"/>
  <c r="BC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AA165" i="11"/>
  <c r="Z165" i="11"/>
  <c r="Y165" i="11"/>
  <c r="X165" i="11"/>
  <c r="W165" i="11"/>
  <c r="V165" i="11"/>
  <c r="U165" i="11"/>
  <c r="T165" i="11"/>
  <c r="S165" i="11"/>
  <c r="R165" i="11"/>
  <c r="Q165" i="11"/>
  <c r="P165" i="11"/>
  <c r="BE161" i="11"/>
  <c r="BA161" i="11"/>
  <c r="AZ161" i="11"/>
  <c r="AY161" i="11"/>
  <c r="AX161" i="11"/>
  <c r="AW161" i="11"/>
  <c r="AV161" i="11"/>
  <c r="AU161" i="11"/>
  <c r="AT161" i="11"/>
  <c r="AS161" i="11"/>
  <c r="AR161" i="11"/>
  <c r="AQ161" i="11"/>
  <c r="AP161" i="11"/>
  <c r="AO161" i="11"/>
  <c r="AN161" i="11"/>
  <c r="BD161" i="11"/>
  <c r="BC161" i="11"/>
  <c r="BF161" i="11"/>
  <c r="BB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AA161" i="11"/>
  <c r="Z161" i="11"/>
  <c r="Y161" i="11"/>
  <c r="X161" i="11"/>
  <c r="W161" i="11"/>
  <c r="V161" i="11"/>
  <c r="U161" i="11"/>
  <c r="T161" i="11"/>
  <c r="S161" i="11"/>
  <c r="R161" i="11"/>
  <c r="Q161" i="11"/>
  <c r="P161" i="11"/>
  <c r="BD157" i="11"/>
  <c r="AZ157" i="11"/>
  <c r="AY157" i="11"/>
  <c r="AX157" i="11"/>
  <c r="AW157" i="11"/>
  <c r="AV157" i="11"/>
  <c r="AU157" i="11"/>
  <c r="AT157" i="11"/>
  <c r="AS157" i="11"/>
  <c r="AR157" i="11"/>
  <c r="AQ157" i="11"/>
  <c r="AP157" i="11"/>
  <c r="AO157" i="11"/>
  <c r="AN157" i="11"/>
  <c r="BC157" i="11"/>
  <c r="BF157" i="11"/>
  <c r="BB157" i="11"/>
  <c r="BE157" i="11"/>
  <c r="BA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AA157" i="11"/>
  <c r="Z157" i="11"/>
  <c r="Y157" i="11"/>
  <c r="X157" i="11"/>
  <c r="W157" i="11"/>
  <c r="V157" i="11"/>
  <c r="U157" i="11"/>
  <c r="T157" i="11"/>
  <c r="S157" i="11"/>
  <c r="R157" i="11"/>
  <c r="Q157" i="11"/>
  <c r="P157" i="11"/>
  <c r="BC153" i="11"/>
  <c r="AZ153" i="11"/>
  <c r="AY153" i="11"/>
  <c r="AX153" i="11"/>
  <c r="AW153" i="11"/>
  <c r="AV153" i="11"/>
  <c r="AU153" i="11"/>
  <c r="AT153" i="11"/>
  <c r="AS153" i="11"/>
  <c r="AR153" i="11"/>
  <c r="AQ153" i="11"/>
  <c r="AP153" i="11"/>
  <c r="AO153" i="11"/>
  <c r="AN153" i="11"/>
  <c r="BF153" i="11"/>
  <c r="BB153" i="11"/>
  <c r="BE153" i="11"/>
  <c r="BA153" i="11"/>
  <c r="BD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AA153" i="11"/>
  <c r="Y153" i="11"/>
  <c r="X153" i="11"/>
  <c r="W153" i="11"/>
  <c r="V153" i="11"/>
  <c r="U153" i="11"/>
  <c r="T153" i="11"/>
  <c r="S153" i="11"/>
  <c r="R153" i="11"/>
  <c r="Q153" i="11"/>
  <c r="P153" i="11"/>
  <c r="BF149" i="11"/>
  <c r="BB149" i="11"/>
  <c r="AZ149" i="11"/>
  <c r="AY149" i="11"/>
  <c r="AX149" i="11"/>
  <c r="AW149" i="11"/>
  <c r="AV149" i="11"/>
  <c r="AU149" i="11"/>
  <c r="AT149" i="11"/>
  <c r="AS149" i="11"/>
  <c r="AR149" i="11"/>
  <c r="AQ149" i="11"/>
  <c r="AP149" i="11"/>
  <c r="AO149" i="11"/>
  <c r="AN149" i="11"/>
  <c r="BE149" i="11"/>
  <c r="BA149" i="11"/>
  <c r="BD149" i="11"/>
  <c r="BC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AA149" i="11"/>
  <c r="Z149" i="11"/>
  <c r="Y149" i="11"/>
  <c r="X149" i="11"/>
  <c r="W149" i="11"/>
  <c r="V149" i="11"/>
  <c r="U149" i="11"/>
  <c r="T149" i="11"/>
  <c r="S149" i="11"/>
  <c r="R149" i="11"/>
  <c r="Q149" i="11"/>
  <c r="P149" i="11"/>
  <c r="BE145" i="11"/>
  <c r="BA145" i="11"/>
  <c r="AZ145" i="11"/>
  <c r="AY145" i="11"/>
  <c r="AX145" i="11"/>
  <c r="AW145" i="11"/>
  <c r="AV145" i="11"/>
  <c r="AU145" i="11"/>
  <c r="AT145" i="11"/>
  <c r="AS145" i="11"/>
  <c r="AR145" i="11"/>
  <c r="AQ145" i="11"/>
  <c r="AP145" i="11"/>
  <c r="AO145" i="11"/>
  <c r="AN145" i="11"/>
  <c r="BD145" i="11"/>
  <c r="BC145" i="11"/>
  <c r="BF145" i="11"/>
  <c r="BB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AA145" i="11"/>
  <c r="Z145" i="11"/>
  <c r="Y145" i="11"/>
  <c r="X145" i="11"/>
  <c r="W145" i="11"/>
  <c r="V145" i="11"/>
  <c r="U145" i="11"/>
  <c r="T145" i="11"/>
  <c r="S145" i="11"/>
  <c r="R145" i="11"/>
  <c r="Q145" i="11"/>
  <c r="P145" i="11"/>
  <c r="BD141" i="11"/>
  <c r="AZ141" i="11"/>
  <c r="AY141" i="11"/>
  <c r="AX141" i="11"/>
  <c r="AW141" i="11"/>
  <c r="AV141" i="11"/>
  <c r="AU141" i="11"/>
  <c r="AT141" i="11"/>
  <c r="AS141" i="11"/>
  <c r="AR141" i="11"/>
  <c r="AQ141" i="11"/>
  <c r="AP141" i="11"/>
  <c r="AO141" i="11"/>
  <c r="AN141" i="11"/>
  <c r="BC141" i="11"/>
  <c r="BF141" i="11"/>
  <c r="BB141" i="11"/>
  <c r="BE141" i="11"/>
  <c r="BA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AA141" i="11"/>
  <c r="Z141" i="11"/>
  <c r="Y141" i="11"/>
  <c r="X141" i="11"/>
  <c r="W141" i="11"/>
  <c r="V141" i="11"/>
  <c r="U141" i="11"/>
  <c r="T141" i="11"/>
  <c r="S141" i="11"/>
  <c r="R141" i="11"/>
  <c r="Q141" i="11"/>
  <c r="P141" i="11"/>
  <c r="BC137" i="11"/>
  <c r="AZ137" i="11"/>
  <c r="AY137" i="11"/>
  <c r="AX137" i="11"/>
  <c r="AW137" i="11"/>
  <c r="AV137" i="11"/>
  <c r="AU137" i="11"/>
  <c r="AT137" i="11"/>
  <c r="AS137" i="11"/>
  <c r="AR137" i="11"/>
  <c r="AQ137" i="11"/>
  <c r="AP137" i="11"/>
  <c r="AO137" i="11"/>
  <c r="AN137" i="11"/>
  <c r="BF137" i="11"/>
  <c r="BB137" i="11"/>
  <c r="BE137" i="11"/>
  <c r="BA137" i="11"/>
  <c r="BD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AA137" i="11"/>
  <c r="Y137" i="11"/>
  <c r="X137" i="11"/>
  <c r="W137" i="11"/>
  <c r="V137" i="11"/>
  <c r="U137" i="11"/>
  <c r="T137" i="11"/>
  <c r="S137" i="11"/>
  <c r="R137" i="11"/>
  <c r="Q137" i="11"/>
  <c r="P137" i="11"/>
  <c r="BF133" i="11"/>
  <c r="BB133" i="11"/>
  <c r="AZ133" i="11"/>
  <c r="AY133" i="11"/>
  <c r="AX133" i="11"/>
  <c r="AW133" i="11"/>
  <c r="AV133" i="11"/>
  <c r="AU133" i="11"/>
  <c r="AT133" i="11"/>
  <c r="AS133" i="11"/>
  <c r="AR133" i="11"/>
  <c r="AQ133" i="11"/>
  <c r="AP133" i="11"/>
  <c r="AO133" i="11"/>
  <c r="AN133" i="11"/>
  <c r="BE133" i="11"/>
  <c r="BA133" i="11"/>
  <c r="BD133" i="11"/>
  <c r="BC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AA133" i="11"/>
  <c r="Z133" i="11"/>
  <c r="Y133" i="11"/>
  <c r="X133" i="11"/>
  <c r="W133" i="11"/>
  <c r="V133" i="11"/>
  <c r="U133" i="11"/>
  <c r="T133" i="11"/>
  <c r="S133" i="11"/>
  <c r="R133" i="11"/>
  <c r="Q133" i="11"/>
  <c r="P133" i="11"/>
  <c r="BE129" i="11"/>
  <c r="BA129" i="11"/>
  <c r="AZ129" i="11"/>
  <c r="AY129" i="11"/>
  <c r="AX129" i="11"/>
  <c r="AW129" i="11"/>
  <c r="AV129" i="11"/>
  <c r="AU129" i="11"/>
  <c r="AT129" i="11"/>
  <c r="AS129" i="11"/>
  <c r="AR129" i="11"/>
  <c r="AQ129" i="11"/>
  <c r="AP129" i="11"/>
  <c r="AO129" i="11"/>
  <c r="AN129" i="11"/>
  <c r="BD129" i="11"/>
  <c r="BC129" i="11"/>
  <c r="BF129" i="11"/>
  <c r="BB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AA129" i="11"/>
  <c r="Z129" i="11"/>
  <c r="Y129" i="11"/>
  <c r="X129" i="11"/>
  <c r="W129" i="11"/>
  <c r="V129" i="11"/>
  <c r="U129" i="11"/>
  <c r="T129" i="11"/>
  <c r="S129" i="11"/>
  <c r="R129" i="11"/>
  <c r="Q129" i="11"/>
  <c r="P129" i="11"/>
  <c r="BD125" i="11"/>
  <c r="AZ125" i="11"/>
  <c r="AY125" i="11"/>
  <c r="AX125" i="11"/>
  <c r="AW125" i="11"/>
  <c r="AV125" i="11"/>
  <c r="AU125" i="11"/>
  <c r="AT125" i="11"/>
  <c r="AS125" i="11"/>
  <c r="AR125" i="11"/>
  <c r="AQ125" i="11"/>
  <c r="AP125" i="11"/>
  <c r="AO125" i="11"/>
  <c r="AN125" i="11"/>
  <c r="BC125" i="11"/>
  <c r="BF125" i="11"/>
  <c r="BB125" i="11"/>
  <c r="BE125" i="11"/>
  <c r="BA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AA125" i="11"/>
  <c r="Z125" i="11"/>
  <c r="Y125" i="11"/>
  <c r="X125" i="11"/>
  <c r="W125" i="11"/>
  <c r="V125" i="11"/>
  <c r="U125" i="11"/>
  <c r="T125" i="11"/>
  <c r="S125" i="11"/>
  <c r="R125" i="11"/>
  <c r="Q125" i="11"/>
  <c r="P125" i="11"/>
  <c r="BC121" i="11"/>
  <c r="AZ121" i="11"/>
  <c r="AY121" i="11"/>
  <c r="AX121" i="11"/>
  <c r="AW121" i="11"/>
  <c r="AV121" i="11"/>
  <c r="AU121" i="11"/>
  <c r="AT121" i="11"/>
  <c r="AS121" i="11"/>
  <c r="AR121" i="11"/>
  <c r="AQ121" i="11"/>
  <c r="AP121" i="11"/>
  <c r="AO121" i="11"/>
  <c r="AN121" i="11"/>
  <c r="BF121" i="11"/>
  <c r="BB121" i="11"/>
  <c r="BE121" i="11"/>
  <c r="BA121" i="11"/>
  <c r="BD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AA121" i="11"/>
  <c r="Y121" i="11"/>
  <c r="X121" i="11"/>
  <c r="W121" i="11"/>
  <c r="V121" i="11"/>
  <c r="U121" i="11"/>
  <c r="T121" i="11"/>
  <c r="S121" i="11"/>
  <c r="R121" i="11"/>
  <c r="Q121" i="11"/>
  <c r="P121" i="11"/>
  <c r="BF117" i="11"/>
  <c r="BB117" i="11"/>
  <c r="AZ117" i="11"/>
  <c r="AY117" i="11"/>
  <c r="AX117" i="11"/>
  <c r="AW117" i="11"/>
  <c r="AV117" i="11"/>
  <c r="AU117" i="11"/>
  <c r="AT117" i="11"/>
  <c r="AS117" i="11"/>
  <c r="AR117" i="11"/>
  <c r="AQ117" i="11"/>
  <c r="AP117" i="11"/>
  <c r="AO117" i="11"/>
  <c r="AN117" i="11"/>
  <c r="BE117" i="11"/>
  <c r="BA117" i="11"/>
  <c r="BD117" i="11"/>
  <c r="BC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AA117" i="11"/>
  <c r="Z117" i="11"/>
  <c r="Y117" i="11"/>
  <c r="X117" i="11"/>
  <c r="W117" i="11"/>
  <c r="V117" i="11"/>
  <c r="U117" i="11"/>
  <c r="T117" i="11"/>
  <c r="S117" i="11"/>
  <c r="R117" i="11"/>
  <c r="Q117" i="11"/>
  <c r="P117" i="11"/>
  <c r="BF113" i="11"/>
  <c r="BE113" i="11"/>
  <c r="BA113" i="11"/>
  <c r="AZ113" i="11"/>
  <c r="AY113" i="11"/>
  <c r="AX113" i="11"/>
  <c r="AW113" i="11"/>
  <c r="AV113" i="11"/>
  <c r="AU113" i="11"/>
  <c r="AT113" i="11"/>
  <c r="AS113" i="11"/>
  <c r="AR113" i="11"/>
  <c r="AQ113" i="11"/>
  <c r="AP113" i="11"/>
  <c r="AO113" i="11"/>
  <c r="AN113" i="11"/>
  <c r="BD113" i="11"/>
  <c r="BC113" i="11"/>
  <c r="BB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BF109" i="11"/>
  <c r="BD109" i="11"/>
  <c r="AZ109" i="11"/>
  <c r="AY109" i="11"/>
  <c r="AX109" i="11"/>
  <c r="AW109" i="11"/>
  <c r="AV109" i="11"/>
  <c r="AU109" i="11"/>
  <c r="AT109" i="11"/>
  <c r="AS109" i="11"/>
  <c r="AR109" i="11"/>
  <c r="AQ109" i="11"/>
  <c r="AP109" i="11"/>
  <c r="AO109" i="11"/>
  <c r="AN109" i="11"/>
  <c r="BC109" i="11"/>
  <c r="BB109" i="11"/>
  <c r="BE109" i="11"/>
  <c r="BA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AA109" i="11"/>
  <c r="Z109" i="11"/>
  <c r="Y109" i="11"/>
  <c r="X109" i="11"/>
  <c r="W109" i="11"/>
  <c r="V109" i="11"/>
  <c r="U109" i="11"/>
  <c r="T109" i="11"/>
  <c r="S109" i="11"/>
  <c r="R109" i="11"/>
  <c r="Q109" i="11"/>
  <c r="P109" i="11"/>
  <c r="BF105" i="11"/>
  <c r="BC105" i="11"/>
  <c r="AZ105" i="11"/>
  <c r="AY105" i="11"/>
  <c r="AX105" i="11"/>
  <c r="AW105" i="11"/>
  <c r="AV105" i="11"/>
  <c r="AU105" i="11"/>
  <c r="AT105" i="11"/>
  <c r="AS105" i="11"/>
  <c r="AR105" i="11"/>
  <c r="AQ105" i="11"/>
  <c r="AP105" i="11"/>
  <c r="AO105" i="11"/>
  <c r="AN105" i="11"/>
  <c r="BB105" i="11"/>
  <c r="BE105" i="11"/>
  <c r="BA105" i="11"/>
  <c r="BD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AA105" i="11"/>
  <c r="Y105" i="11"/>
  <c r="X105" i="11"/>
  <c r="W105" i="11"/>
  <c r="V105" i="11"/>
  <c r="U105" i="11"/>
  <c r="T105" i="11"/>
  <c r="S105" i="11"/>
  <c r="R105" i="11"/>
  <c r="Q105" i="11"/>
  <c r="P105" i="11"/>
  <c r="BF101" i="11"/>
  <c r="BB101" i="11"/>
  <c r="AZ101" i="11"/>
  <c r="AY101" i="11"/>
  <c r="AX101" i="11"/>
  <c r="AW101" i="11"/>
  <c r="AV101" i="11"/>
  <c r="AU101" i="11"/>
  <c r="AT101" i="11"/>
  <c r="AS101" i="11"/>
  <c r="AR101" i="11"/>
  <c r="AQ101" i="11"/>
  <c r="AP101" i="11"/>
  <c r="AO101" i="11"/>
  <c r="AN101" i="11"/>
  <c r="BE101" i="11"/>
  <c r="BA101" i="11"/>
  <c r="BD101" i="11"/>
  <c r="BC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AA101" i="11"/>
  <c r="Z101" i="11"/>
  <c r="Y101" i="11"/>
  <c r="X101" i="11"/>
  <c r="W101" i="11"/>
  <c r="V101" i="11"/>
  <c r="U101" i="11"/>
  <c r="T101" i="11"/>
  <c r="S101" i="11"/>
  <c r="R101" i="11"/>
  <c r="Q101" i="11"/>
  <c r="P101" i="11"/>
  <c r="BF97" i="11"/>
  <c r="BE97" i="11"/>
  <c r="BA97" i="11"/>
  <c r="AZ97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BD97" i="11"/>
  <c r="BC97" i="11"/>
  <c r="BB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V97" i="11"/>
  <c r="U97" i="11"/>
  <c r="T97" i="11"/>
  <c r="S97" i="11"/>
  <c r="R97" i="11"/>
  <c r="Q97" i="11"/>
  <c r="P97" i="11"/>
  <c r="BF93" i="11"/>
  <c r="BD93" i="11"/>
  <c r="AZ93" i="11"/>
  <c r="AY93" i="11"/>
  <c r="AX93" i="11"/>
  <c r="AW93" i="11"/>
  <c r="AV93" i="11"/>
  <c r="AU93" i="11"/>
  <c r="AT93" i="11"/>
  <c r="AS93" i="11"/>
  <c r="AR93" i="11"/>
  <c r="AQ93" i="11"/>
  <c r="AP93" i="11"/>
  <c r="AO93" i="11"/>
  <c r="AN93" i="11"/>
  <c r="BC93" i="11"/>
  <c r="BB93" i="11"/>
  <c r="BE93" i="11"/>
  <c r="BA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AA93" i="11"/>
  <c r="Z93" i="11"/>
  <c r="Y93" i="11"/>
  <c r="X93" i="11"/>
  <c r="W93" i="11"/>
  <c r="V93" i="11"/>
  <c r="U93" i="11"/>
  <c r="T93" i="11"/>
  <c r="S93" i="11"/>
  <c r="R93" i="11"/>
  <c r="Q93" i="11"/>
  <c r="P93" i="11"/>
  <c r="BF89" i="11"/>
  <c r="BC89" i="11"/>
  <c r="AY89" i="11"/>
  <c r="AX89" i="11"/>
  <c r="AW89" i="11"/>
  <c r="AV89" i="11"/>
  <c r="AU89" i="11"/>
  <c r="AT89" i="11"/>
  <c r="AS89" i="11"/>
  <c r="AR89" i="11"/>
  <c r="AQ89" i="11"/>
  <c r="AP89" i="11"/>
  <c r="AO89" i="11"/>
  <c r="AN89" i="11"/>
  <c r="BB89" i="11"/>
  <c r="BE89" i="11"/>
  <c r="BA89" i="11"/>
  <c r="BD89" i="11"/>
  <c r="AZ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AA89" i="11"/>
  <c r="Z89" i="11"/>
  <c r="Y89" i="11"/>
  <c r="X89" i="11"/>
  <c r="W89" i="11"/>
  <c r="V89" i="11"/>
  <c r="U89" i="11"/>
  <c r="T89" i="11"/>
  <c r="S89" i="11"/>
  <c r="R89" i="11"/>
  <c r="Q89" i="11"/>
  <c r="P89" i="11"/>
  <c r="BF85" i="11"/>
  <c r="BB85" i="11"/>
  <c r="AY85" i="11"/>
  <c r="AX85" i="11"/>
  <c r="AW85" i="11"/>
  <c r="AV85" i="11"/>
  <c r="AU85" i="11"/>
  <c r="AT85" i="11"/>
  <c r="AS85" i="11"/>
  <c r="AR85" i="11"/>
  <c r="AQ85" i="11"/>
  <c r="AP85" i="11"/>
  <c r="AO85" i="11"/>
  <c r="AN85" i="11"/>
  <c r="BE85" i="11"/>
  <c r="BA85" i="11"/>
  <c r="BD85" i="11"/>
  <c r="AZ85" i="11"/>
  <c r="BC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AA85" i="11"/>
  <c r="Y85" i="11"/>
  <c r="X85" i="11"/>
  <c r="W85" i="11"/>
  <c r="V85" i="11"/>
  <c r="U85" i="11"/>
  <c r="T85" i="11"/>
  <c r="S85" i="11"/>
  <c r="R85" i="11"/>
  <c r="Q85" i="11"/>
  <c r="P85" i="11"/>
  <c r="BF81" i="11"/>
  <c r="BE81" i="11"/>
  <c r="BA81" i="11"/>
  <c r="AY81" i="11"/>
  <c r="AX81" i="11"/>
  <c r="AW81" i="11"/>
  <c r="AV81" i="11"/>
  <c r="AU81" i="11"/>
  <c r="AT81" i="11"/>
  <c r="AS81" i="11"/>
  <c r="AR81" i="11"/>
  <c r="AQ81" i="11"/>
  <c r="AP81" i="11"/>
  <c r="AO81" i="11"/>
  <c r="AN81" i="11"/>
  <c r="BD81" i="11"/>
  <c r="AZ81" i="11"/>
  <c r="BC81" i="11"/>
  <c r="BB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AA81" i="11"/>
  <c r="Z81" i="11"/>
  <c r="Y81" i="11"/>
  <c r="X81" i="11"/>
  <c r="W81" i="11"/>
  <c r="V81" i="11"/>
  <c r="U81" i="11"/>
  <c r="T81" i="11"/>
  <c r="S81" i="11"/>
  <c r="R81" i="11"/>
  <c r="Q81" i="11"/>
  <c r="P81" i="11"/>
  <c r="BF77" i="11"/>
  <c r="BD77" i="11"/>
  <c r="AZ77" i="11"/>
  <c r="AY77" i="11"/>
  <c r="AX77" i="11"/>
  <c r="AW77" i="11"/>
  <c r="AV77" i="11"/>
  <c r="AU77" i="11"/>
  <c r="AT77" i="11"/>
  <c r="AS77" i="11"/>
  <c r="AR77" i="11"/>
  <c r="AQ77" i="11"/>
  <c r="AP77" i="11"/>
  <c r="AO77" i="11"/>
  <c r="AN77" i="11"/>
  <c r="BC77" i="11"/>
  <c r="BB77" i="11"/>
  <c r="BE77" i="11"/>
  <c r="BA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W77" i="11"/>
  <c r="V77" i="11"/>
  <c r="U77" i="11"/>
  <c r="T77" i="11"/>
  <c r="S77" i="11"/>
  <c r="R77" i="11"/>
  <c r="Q77" i="11"/>
  <c r="P77" i="11"/>
  <c r="BF73" i="11"/>
  <c r="BC73" i="11"/>
  <c r="AY73" i="11"/>
  <c r="AX73" i="11"/>
  <c r="AW73" i="11"/>
  <c r="AV73" i="11"/>
  <c r="AU73" i="11"/>
  <c r="AT73" i="11"/>
  <c r="AS73" i="11"/>
  <c r="AR73" i="11"/>
  <c r="AQ73" i="11"/>
  <c r="AP73" i="11"/>
  <c r="AO73" i="11"/>
  <c r="AN73" i="11"/>
  <c r="BB73" i="11"/>
  <c r="BE73" i="11"/>
  <c r="BA73" i="11"/>
  <c r="BD73" i="11"/>
  <c r="AZ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W73" i="11"/>
  <c r="V73" i="11"/>
  <c r="U73" i="11"/>
  <c r="T73" i="11"/>
  <c r="S73" i="11"/>
  <c r="R73" i="11"/>
  <c r="Q73" i="11"/>
  <c r="P73" i="11"/>
  <c r="BF69" i="11"/>
  <c r="BB69" i="11"/>
  <c r="AY69" i="11"/>
  <c r="AX69" i="11"/>
  <c r="AW69" i="11"/>
  <c r="AV69" i="11"/>
  <c r="AU69" i="11"/>
  <c r="AT69" i="11"/>
  <c r="AS69" i="11"/>
  <c r="AR69" i="11"/>
  <c r="AQ69" i="11"/>
  <c r="AP69" i="11"/>
  <c r="AO69" i="11"/>
  <c r="AN69" i="11"/>
  <c r="BE69" i="11"/>
  <c r="BA69" i="11"/>
  <c r="BD69" i="11"/>
  <c r="AZ69" i="11"/>
  <c r="BC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Y69" i="11"/>
  <c r="X69" i="11"/>
  <c r="W69" i="11"/>
  <c r="V69" i="11"/>
  <c r="U69" i="11"/>
  <c r="T69" i="11"/>
  <c r="S69" i="11"/>
  <c r="R69" i="11"/>
  <c r="Q69" i="11"/>
  <c r="P69" i="11"/>
  <c r="BF65" i="11"/>
  <c r="BE65" i="11"/>
  <c r="BA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BD65" i="11"/>
  <c r="AZ65" i="11"/>
  <c r="BC65" i="11"/>
  <c r="BB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BF61" i="11"/>
  <c r="BD61" i="11"/>
  <c r="AZ61" i="11"/>
  <c r="AY61" i="11"/>
  <c r="AX61" i="11"/>
  <c r="AW61" i="11"/>
  <c r="AV61" i="11"/>
  <c r="AU61" i="11"/>
  <c r="AT61" i="11"/>
  <c r="AS61" i="11"/>
  <c r="AR61" i="11"/>
  <c r="AQ61" i="11"/>
  <c r="AP61" i="11"/>
  <c r="AO61" i="11"/>
  <c r="AN61" i="11"/>
  <c r="BC61" i="11"/>
  <c r="BB61" i="11"/>
  <c r="BE61" i="11"/>
  <c r="BA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BF57" i="11"/>
  <c r="BC57" i="11"/>
  <c r="AY57" i="11"/>
  <c r="AX57" i="11"/>
  <c r="AW57" i="11"/>
  <c r="AV57" i="11"/>
  <c r="AU57" i="11"/>
  <c r="AT57" i="11"/>
  <c r="AS57" i="11"/>
  <c r="AR57" i="11"/>
  <c r="AQ57" i="11"/>
  <c r="AP57" i="11"/>
  <c r="AO57" i="11"/>
  <c r="AN57" i="11"/>
  <c r="BB57" i="11"/>
  <c r="BE57" i="11"/>
  <c r="BA57" i="11"/>
  <c r="BD57" i="11"/>
  <c r="AZ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BF53" i="11"/>
  <c r="BB53" i="11"/>
  <c r="AY53" i="11"/>
  <c r="AX53" i="11"/>
  <c r="AW53" i="11"/>
  <c r="AV53" i="11"/>
  <c r="AU53" i="11"/>
  <c r="AT53" i="11"/>
  <c r="AS53" i="11"/>
  <c r="AR53" i="11"/>
  <c r="AQ53" i="11"/>
  <c r="AP53" i="11"/>
  <c r="AO53" i="11"/>
  <c r="AN53" i="11"/>
  <c r="BE53" i="11"/>
  <c r="BA53" i="11"/>
  <c r="BD53" i="11"/>
  <c r="AZ53" i="11"/>
  <c r="BC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Y53" i="11"/>
  <c r="X53" i="11"/>
  <c r="W53" i="11"/>
  <c r="V53" i="11"/>
  <c r="U53" i="11"/>
  <c r="T53" i="11"/>
  <c r="S53" i="11"/>
  <c r="R53" i="11"/>
  <c r="Q53" i="11"/>
  <c r="P53" i="11"/>
  <c r="BF49" i="11"/>
  <c r="BE49" i="11"/>
  <c r="BA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BD49" i="11"/>
  <c r="AZ49" i="11"/>
  <c r="BC49" i="11"/>
  <c r="BB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BF45" i="11"/>
  <c r="BD45" i="11"/>
  <c r="AZ45" i="11"/>
  <c r="AY45" i="11"/>
  <c r="AX45" i="11"/>
  <c r="AW45" i="11"/>
  <c r="AV45" i="11"/>
  <c r="AU45" i="11"/>
  <c r="AT45" i="11"/>
  <c r="AS45" i="11"/>
  <c r="AR45" i="11"/>
  <c r="AQ45" i="11"/>
  <c r="AP45" i="11"/>
  <c r="AO45" i="11"/>
  <c r="AN45" i="11"/>
  <c r="BC45" i="11"/>
  <c r="BB45" i="11"/>
  <c r="BE45" i="11"/>
  <c r="BA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BF41" i="11"/>
  <c r="BC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BB41" i="11"/>
  <c r="BE41" i="11"/>
  <c r="BA41" i="11"/>
  <c r="BD41" i="11"/>
  <c r="AZ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BF37" i="11"/>
  <c r="BB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BE37" i="11"/>
  <c r="BA37" i="11"/>
  <c r="BD37" i="11"/>
  <c r="AZ37" i="11"/>
  <c r="BC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Y37" i="11"/>
  <c r="X37" i="11"/>
  <c r="W37" i="11"/>
  <c r="V37" i="11"/>
  <c r="U37" i="11"/>
  <c r="T37" i="11"/>
  <c r="S37" i="11"/>
  <c r="R37" i="11"/>
  <c r="Q37" i="11"/>
  <c r="P37" i="11"/>
  <c r="O37" i="11"/>
  <c r="BF33" i="11"/>
  <c r="BE33" i="11"/>
  <c r="BA33" i="11"/>
  <c r="AY33" i="11"/>
  <c r="AX33" i="11"/>
  <c r="AW33" i="11"/>
  <c r="AV33" i="11"/>
  <c r="AU33" i="11"/>
  <c r="AT33" i="11"/>
  <c r="AS33" i="11"/>
  <c r="AR33" i="11"/>
  <c r="AQ33" i="11"/>
  <c r="AP33" i="11"/>
  <c r="AO33" i="11"/>
  <c r="AN33" i="11"/>
  <c r="BD33" i="11"/>
  <c r="AZ33" i="11"/>
  <c r="BC33" i="11"/>
  <c r="BB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BF29" i="11"/>
  <c r="BD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N29" i="11"/>
  <c r="BC29" i="11"/>
  <c r="BB29" i="11"/>
  <c r="BE29" i="11"/>
  <c r="BA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BF25" i="11"/>
  <c r="BC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BB25" i="11"/>
  <c r="BE25" i="11"/>
  <c r="BA25" i="11"/>
  <c r="BD25" i="11"/>
  <c r="AZ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BF21" i="11"/>
  <c r="BB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BE21" i="11"/>
  <c r="BA21" i="11"/>
  <c r="BD21" i="11"/>
  <c r="AZ21" i="11"/>
  <c r="BC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Y21" i="11"/>
  <c r="X21" i="11"/>
  <c r="W21" i="11"/>
  <c r="V21" i="11"/>
  <c r="U21" i="11"/>
  <c r="T21" i="11"/>
  <c r="S21" i="11"/>
  <c r="R21" i="11"/>
  <c r="Q21" i="11"/>
  <c r="P21" i="11"/>
  <c r="O21" i="11"/>
  <c r="BF17" i="11"/>
  <c r="BE17" i="11"/>
  <c r="BA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BD17" i="11"/>
  <c r="AZ17" i="11"/>
  <c r="BC17" i="11"/>
  <c r="BB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BF13" i="11"/>
  <c r="BD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BC13" i="11"/>
  <c r="BB13" i="11"/>
  <c r="BE13" i="11"/>
  <c r="BA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BF9" i="11"/>
  <c r="BC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BB9" i="11"/>
  <c r="BE9" i="11"/>
  <c r="BA9" i="11"/>
  <c r="BD9" i="11"/>
  <c r="AZ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BF5" i="11"/>
  <c r="BB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BE5" i="11"/>
  <c r="BA5" i="11"/>
  <c r="BD5" i="11"/>
  <c r="AZ5" i="11"/>
  <c r="BC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Y5" i="11"/>
  <c r="X5" i="11"/>
  <c r="W5" i="11"/>
  <c r="V5" i="11"/>
  <c r="U5" i="11"/>
  <c r="T5" i="11"/>
  <c r="S5" i="11"/>
  <c r="R5" i="11"/>
  <c r="Q5" i="11"/>
  <c r="P5" i="11"/>
  <c r="O5" i="11"/>
  <c r="B197" i="11"/>
  <c r="B193" i="11"/>
  <c r="B189" i="11"/>
  <c r="B185" i="11"/>
  <c r="B181" i="11"/>
  <c r="B177" i="11"/>
  <c r="B173" i="11"/>
  <c r="B169" i="11"/>
  <c r="B165" i="11"/>
  <c r="B161" i="11"/>
  <c r="B157" i="11"/>
  <c r="B153" i="11"/>
  <c r="B149" i="11"/>
  <c r="B145" i="11"/>
  <c r="B141" i="11"/>
  <c r="B137" i="11"/>
  <c r="B133" i="11"/>
  <c r="B129" i="11"/>
  <c r="B125" i="11"/>
  <c r="B121" i="11"/>
  <c r="B117" i="11"/>
  <c r="B113" i="11"/>
  <c r="B109" i="11"/>
  <c r="B105" i="11"/>
  <c r="B101" i="11"/>
  <c r="B97" i="11"/>
  <c r="B93" i="11"/>
  <c r="B89" i="11"/>
  <c r="B85" i="11"/>
  <c r="B81" i="11"/>
  <c r="B77" i="11"/>
  <c r="B73" i="11"/>
  <c r="B69" i="11"/>
  <c r="B65" i="11"/>
  <c r="B61" i="11"/>
  <c r="B57" i="11"/>
  <c r="B53" i="11"/>
  <c r="B49" i="11"/>
  <c r="B45" i="11"/>
  <c r="B41" i="11"/>
  <c r="B37" i="11"/>
  <c r="B33" i="11"/>
  <c r="B29" i="11"/>
  <c r="B25" i="11"/>
  <c r="B21" i="11"/>
  <c r="B17" i="11"/>
  <c r="B13" i="11"/>
  <c r="B9" i="11"/>
  <c r="B5" i="11"/>
  <c r="C197" i="11"/>
  <c r="C193" i="11"/>
  <c r="C189" i="11"/>
  <c r="C185" i="11"/>
  <c r="C181" i="11"/>
  <c r="C177" i="11"/>
  <c r="C173" i="11"/>
  <c r="C169" i="11"/>
  <c r="C165" i="11"/>
  <c r="C161" i="11"/>
  <c r="C157" i="11"/>
  <c r="C153" i="11"/>
  <c r="C149" i="11"/>
  <c r="C145" i="11"/>
  <c r="C141" i="11"/>
  <c r="C137" i="11"/>
  <c r="C133" i="11"/>
  <c r="C129" i="11"/>
  <c r="C125" i="11"/>
  <c r="C121" i="11"/>
  <c r="C117" i="11"/>
  <c r="C113" i="11"/>
  <c r="C109" i="11"/>
  <c r="C105" i="11"/>
  <c r="C101" i="11"/>
  <c r="C97" i="11"/>
  <c r="C93" i="11"/>
  <c r="C89" i="11"/>
  <c r="C85" i="11"/>
  <c r="C81" i="11"/>
  <c r="C77" i="11"/>
  <c r="C73" i="11"/>
  <c r="C69" i="11"/>
  <c r="C65" i="11"/>
  <c r="C61" i="11"/>
  <c r="C57" i="11"/>
  <c r="C53" i="11"/>
  <c r="C49" i="11"/>
  <c r="C45" i="11"/>
  <c r="C41" i="11"/>
  <c r="C37" i="11"/>
  <c r="C33" i="11"/>
  <c r="C29" i="11"/>
  <c r="C25" i="11"/>
  <c r="C21" i="11"/>
  <c r="C17" i="11"/>
  <c r="C13" i="11"/>
  <c r="C9" i="11"/>
  <c r="C5" i="11"/>
  <c r="D197" i="11"/>
  <c r="D193" i="11"/>
  <c r="D189" i="11"/>
  <c r="D185" i="11"/>
  <c r="D181" i="11"/>
  <c r="D177" i="11"/>
  <c r="D173" i="11"/>
  <c r="D169" i="11"/>
  <c r="D165" i="11"/>
  <c r="D161" i="11"/>
  <c r="D157" i="11"/>
  <c r="D153" i="11"/>
  <c r="D149" i="11"/>
  <c r="D145" i="11"/>
  <c r="D141" i="11"/>
  <c r="D137" i="11"/>
  <c r="D133" i="11"/>
  <c r="D129" i="11"/>
  <c r="D125" i="11"/>
  <c r="D121" i="11"/>
  <c r="D117" i="11"/>
  <c r="D113" i="11"/>
  <c r="D109" i="11"/>
  <c r="D105" i="11"/>
  <c r="D101" i="11"/>
  <c r="D97" i="11"/>
  <c r="D93" i="11"/>
  <c r="D89" i="11"/>
  <c r="D85" i="11"/>
  <c r="D81" i="11"/>
  <c r="D77" i="11"/>
  <c r="D73" i="11"/>
  <c r="D69" i="11"/>
  <c r="D65" i="11"/>
  <c r="D61" i="11"/>
  <c r="D57" i="11"/>
  <c r="D53" i="11"/>
  <c r="D49" i="11"/>
  <c r="D45" i="11"/>
  <c r="D41" i="11"/>
  <c r="D37" i="11"/>
  <c r="D33" i="11"/>
  <c r="D29" i="11"/>
  <c r="D25" i="11"/>
  <c r="D21" i="11"/>
  <c r="D17" i="11"/>
  <c r="D13" i="11"/>
  <c r="D9" i="11"/>
  <c r="D5" i="11"/>
  <c r="E197" i="11"/>
  <c r="E193" i="11"/>
  <c r="E189" i="11"/>
  <c r="E185" i="11"/>
  <c r="E181" i="11"/>
  <c r="E177" i="11"/>
  <c r="E173" i="11"/>
  <c r="E169" i="11"/>
  <c r="E165" i="11"/>
  <c r="E161" i="11"/>
  <c r="E157" i="11"/>
  <c r="E153" i="11"/>
  <c r="E149" i="11"/>
  <c r="E145" i="11"/>
  <c r="E141" i="11"/>
  <c r="E137" i="11"/>
  <c r="E133" i="11"/>
  <c r="E129" i="11"/>
  <c r="E125" i="11"/>
  <c r="E121" i="11"/>
  <c r="E117" i="11"/>
  <c r="E113" i="11"/>
  <c r="E109" i="11"/>
  <c r="E105" i="11"/>
  <c r="E101" i="11"/>
  <c r="E97" i="11"/>
  <c r="E93" i="11"/>
  <c r="E89" i="11"/>
  <c r="E85" i="11"/>
  <c r="E81" i="11"/>
  <c r="E77" i="11"/>
  <c r="E73" i="11"/>
  <c r="E69" i="11"/>
  <c r="E65" i="11"/>
  <c r="E61" i="11"/>
  <c r="E57" i="11"/>
  <c r="E53" i="11"/>
  <c r="E49" i="11"/>
  <c r="E45" i="11"/>
  <c r="E41" i="11"/>
  <c r="E37" i="11"/>
  <c r="E33" i="11"/>
  <c r="E29" i="11"/>
  <c r="E25" i="11"/>
  <c r="E21" i="11"/>
  <c r="E17" i="11"/>
  <c r="E13" i="11"/>
  <c r="E9" i="11"/>
  <c r="E5" i="11"/>
  <c r="F197" i="11"/>
  <c r="F193" i="11"/>
  <c r="F189" i="11"/>
  <c r="F185" i="11"/>
  <c r="F181" i="11"/>
  <c r="F177" i="11"/>
  <c r="F173" i="11"/>
  <c r="F169" i="11"/>
  <c r="F165" i="11"/>
  <c r="F161" i="11"/>
  <c r="F157" i="11"/>
  <c r="F153" i="11"/>
  <c r="F149" i="11"/>
  <c r="F145" i="11"/>
  <c r="F141" i="11"/>
  <c r="F137" i="11"/>
  <c r="F133" i="11"/>
  <c r="F129" i="11"/>
  <c r="F125" i="11"/>
  <c r="F121" i="11"/>
  <c r="F117" i="11"/>
  <c r="F113" i="11"/>
  <c r="F109" i="11"/>
  <c r="F105" i="11"/>
  <c r="F101" i="11"/>
  <c r="F97" i="11"/>
  <c r="F93" i="11"/>
  <c r="F89" i="11"/>
  <c r="F85" i="11"/>
  <c r="F81" i="11"/>
  <c r="F77" i="11"/>
  <c r="F73" i="11"/>
  <c r="F69" i="11"/>
  <c r="F65" i="11"/>
  <c r="F61" i="11"/>
  <c r="F57" i="11"/>
  <c r="F53" i="11"/>
  <c r="F49" i="11"/>
  <c r="F45" i="11"/>
  <c r="F41" i="11"/>
  <c r="F37" i="11"/>
  <c r="F33" i="11"/>
  <c r="F29" i="11"/>
  <c r="F25" i="11"/>
  <c r="F21" i="11"/>
  <c r="F17" i="11"/>
  <c r="F13" i="11"/>
  <c r="F9" i="11"/>
  <c r="F5" i="11"/>
  <c r="G197" i="11"/>
  <c r="G193" i="11"/>
  <c r="G189" i="11"/>
  <c r="G185" i="11"/>
  <c r="G181" i="11"/>
  <c r="G177" i="11"/>
  <c r="G173" i="11"/>
  <c r="G169" i="11"/>
  <c r="G165" i="11"/>
  <c r="G161" i="11"/>
  <c r="G157" i="11"/>
  <c r="G153" i="11"/>
  <c r="G149" i="11"/>
  <c r="G145" i="11"/>
  <c r="G141" i="11"/>
  <c r="G137" i="11"/>
  <c r="G133" i="11"/>
  <c r="G129" i="11"/>
  <c r="G125" i="11"/>
  <c r="G121" i="11"/>
  <c r="G117" i="11"/>
  <c r="G113" i="11"/>
  <c r="G109" i="11"/>
  <c r="G105" i="11"/>
  <c r="G101" i="11"/>
  <c r="G97" i="11"/>
  <c r="G93" i="11"/>
  <c r="G89" i="11"/>
  <c r="G85" i="11"/>
  <c r="G81" i="11"/>
  <c r="G77" i="11"/>
  <c r="G73" i="11"/>
  <c r="G69" i="11"/>
  <c r="G65" i="11"/>
  <c r="G61" i="11"/>
  <c r="G57" i="11"/>
  <c r="G53" i="11"/>
  <c r="G49" i="11"/>
  <c r="G45" i="11"/>
  <c r="G41" i="11"/>
  <c r="G37" i="11"/>
  <c r="G33" i="11"/>
  <c r="G29" i="11"/>
  <c r="G25" i="11"/>
  <c r="G21" i="11"/>
  <c r="G17" i="11"/>
  <c r="G13" i="11"/>
  <c r="G9" i="11"/>
  <c r="G5" i="11"/>
  <c r="H197" i="11"/>
  <c r="H193" i="11"/>
  <c r="H189" i="11"/>
  <c r="H185" i="11"/>
  <c r="H181" i="11"/>
  <c r="H177" i="11"/>
  <c r="H173" i="11"/>
  <c r="H169" i="11"/>
  <c r="H165" i="11"/>
  <c r="H161" i="11"/>
  <c r="H157" i="11"/>
  <c r="H153" i="11"/>
  <c r="H149" i="11"/>
  <c r="H145" i="11"/>
  <c r="H141" i="11"/>
  <c r="H137" i="11"/>
  <c r="H133" i="11"/>
  <c r="H129" i="11"/>
  <c r="H125" i="11"/>
  <c r="H121" i="11"/>
  <c r="H117" i="11"/>
  <c r="H113" i="11"/>
  <c r="H109" i="11"/>
  <c r="H105" i="11"/>
  <c r="H101" i="11"/>
  <c r="H97" i="11"/>
  <c r="H93" i="11"/>
  <c r="H89" i="11"/>
  <c r="H85" i="11"/>
  <c r="H81" i="11"/>
  <c r="H77" i="11"/>
  <c r="H73" i="11"/>
  <c r="H69" i="11"/>
  <c r="H65" i="11"/>
  <c r="H61" i="11"/>
  <c r="H57" i="11"/>
  <c r="H53" i="11"/>
  <c r="H49" i="11"/>
  <c r="H45" i="11"/>
  <c r="H41" i="11"/>
  <c r="H37" i="11"/>
  <c r="H33" i="11"/>
  <c r="H29" i="11"/>
  <c r="H25" i="11"/>
  <c r="H21" i="11"/>
  <c r="H17" i="11"/>
  <c r="H13" i="11"/>
  <c r="H9" i="11"/>
  <c r="H5" i="11"/>
  <c r="I197" i="11"/>
  <c r="I193" i="11"/>
  <c r="I189" i="11"/>
  <c r="I185" i="11"/>
  <c r="I181" i="11"/>
  <c r="I177" i="11"/>
  <c r="I173" i="11"/>
  <c r="I169" i="11"/>
  <c r="I165" i="11"/>
  <c r="I161" i="11"/>
  <c r="I157" i="11"/>
  <c r="I153" i="11"/>
  <c r="I149" i="11"/>
  <c r="I145" i="11"/>
  <c r="I141" i="11"/>
  <c r="I137" i="11"/>
  <c r="I133" i="11"/>
  <c r="I129" i="11"/>
  <c r="I125" i="11"/>
  <c r="I121" i="11"/>
  <c r="I117" i="11"/>
  <c r="I113" i="11"/>
  <c r="I109" i="11"/>
  <c r="I105" i="11"/>
  <c r="I101" i="11"/>
  <c r="I97" i="11"/>
  <c r="I93" i="11"/>
  <c r="I89" i="11"/>
  <c r="I85" i="11"/>
  <c r="I81" i="11"/>
  <c r="I77" i="11"/>
  <c r="I73" i="11"/>
  <c r="I69" i="11"/>
  <c r="I65" i="11"/>
  <c r="I61" i="11"/>
  <c r="I57" i="11"/>
  <c r="I53" i="11"/>
  <c r="I49" i="11"/>
  <c r="I45" i="11"/>
  <c r="I41" i="11"/>
  <c r="I37" i="11"/>
  <c r="I33" i="11"/>
  <c r="I29" i="11"/>
  <c r="I25" i="11"/>
  <c r="I21" i="11"/>
  <c r="I17" i="11"/>
  <c r="I13" i="11"/>
  <c r="I9" i="11"/>
  <c r="I5" i="11"/>
  <c r="J197" i="11"/>
  <c r="J193" i="11"/>
  <c r="J189" i="11"/>
  <c r="J185" i="11"/>
  <c r="J181" i="11"/>
  <c r="J177" i="11"/>
  <c r="J173" i="11"/>
  <c r="J169" i="11"/>
  <c r="J165" i="11"/>
  <c r="J161" i="11"/>
  <c r="J157" i="11"/>
  <c r="J153" i="11"/>
  <c r="J149" i="11"/>
  <c r="J145" i="11"/>
  <c r="J141" i="11"/>
  <c r="J137" i="11"/>
  <c r="J133" i="11"/>
  <c r="J129" i="11"/>
  <c r="J125" i="11"/>
  <c r="J121" i="11"/>
  <c r="J117" i="11"/>
  <c r="J113" i="11"/>
  <c r="J109" i="11"/>
  <c r="J105" i="11"/>
  <c r="J101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J49" i="11"/>
  <c r="J45" i="11"/>
  <c r="J41" i="11"/>
  <c r="J37" i="11"/>
  <c r="J33" i="11"/>
  <c r="J29" i="11"/>
  <c r="J25" i="11"/>
  <c r="J21" i="11"/>
  <c r="J17" i="11"/>
  <c r="J13" i="11"/>
  <c r="J9" i="11"/>
  <c r="J5" i="11"/>
  <c r="K197" i="11"/>
  <c r="K193" i="11"/>
  <c r="K189" i="11"/>
  <c r="K185" i="11"/>
  <c r="K181" i="11"/>
  <c r="K177" i="11"/>
  <c r="K173" i="11"/>
  <c r="K169" i="11"/>
  <c r="K165" i="11"/>
  <c r="K161" i="11"/>
  <c r="K157" i="11"/>
  <c r="K153" i="11"/>
  <c r="K149" i="11"/>
  <c r="K145" i="11"/>
  <c r="K141" i="11"/>
  <c r="K137" i="11"/>
  <c r="K133" i="11"/>
  <c r="K129" i="11"/>
  <c r="K125" i="11"/>
  <c r="K121" i="11"/>
  <c r="K117" i="11"/>
  <c r="K113" i="11"/>
  <c r="K109" i="11"/>
  <c r="K105" i="11"/>
  <c r="K101" i="11"/>
  <c r="K97" i="11"/>
  <c r="K93" i="11"/>
  <c r="K89" i="11"/>
  <c r="K85" i="11"/>
  <c r="K81" i="11"/>
  <c r="K77" i="11"/>
  <c r="K73" i="11"/>
  <c r="K69" i="11"/>
  <c r="K65" i="11"/>
  <c r="K61" i="11"/>
  <c r="K57" i="11"/>
  <c r="K53" i="11"/>
  <c r="K49" i="11"/>
  <c r="K45" i="11"/>
  <c r="K41" i="11"/>
  <c r="K37" i="11"/>
  <c r="K33" i="11"/>
  <c r="K29" i="11"/>
  <c r="K25" i="11"/>
  <c r="K21" i="11"/>
  <c r="K17" i="11"/>
  <c r="K13" i="11"/>
  <c r="K9" i="11"/>
  <c r="K5" i="11"/>
  <c r="L197" i="11"/>
  <c r="L193" i="11"/>
  <c r="L189" i="11"/>
  <c r="L185" i="11"/>
  <c r="L181" i="11"/>
  <c r="L177" i="11"/>
  <c r="L173" i="11"/>
  <c r="L169" i="11"/>
  <c r="L165" i="11"/>
  <c r="L161" i="11"/>
  <c r="L157" i="11"/>
  <c r="L153" i="11"/>
  <c r="L149" i="11"/>
  <c r="L145" i="11"/>
  <c r="L141" i="11"/>
  <c r="L137" i="11"/>
  <c r="L133" i="11"/>
  <c r="L129" i="11"/>
  <c r="L125" i="11"/>
  <c r="L121" i="11"/>
  <c r="L117" i="11"/>
  <c r="L113" i="11"/>
  <c r="L109" i="11"/>
  <c r="L105" i="11"/>
  <c r="L101" i="11"/>
  <c r="L97" i="11"/>
  <c r="L93" i="11"/>
  <c r="L89" i="11"/>
  <c r="L85" i="11"/>
  <c r="L81" i="11"/>
  <c r="L77" i="11"/>
  <c r="L73" i="11"/>
  <c r="L69" i="11"/>
  <c r="L61" i="11"/>
  <c r="L53" i="11"/>
  <c r="L45" i="11"/>
  <c r="L37" i="11"/>
  <c r="L29" i="11"/>
  <c r="L21" i="11"/>
  <c r="L13" i="11"/>
  <c r="L5" i="11"/>
  <c r="M193" i="11"/>
  <c r="M185" i="11"/>
  <c r="M177" i="11"/>
  <c r="M169" i="11"/>
  <c r="M161" i="11"/>
  <c r="M153" i="11"/>
  <c r="M145" i="11"/>
  <c r="M137" i="11"/>
  <c r="M129" i="11"/>
  <c r="M121" i="11"/>
  <c r="M113" i="11"/>
  <c r="M105" i="11"/>
  <c r="M97" i="11"/>
  <c r="M89" i="11"/>
  <c r="M81" i="11"/>
  <c r="M73" i="11"/>
  <c r="M65" i="11"/>
  <c r="M57" i="11"/>
  <c r="M49" i="11"/>
  <c r="M41" i="11"/>
  <c r="M33" i="11"/>
  <c r="M25" i="11"/>
  <c r="M17" i="11"/>
  <c r="M9" i="11"/>
  <c r="N197" i="11"/>
  <c r="N189" i="11"/>
  <c r="N181" i="11"/>
  <c r="N173" i="11"/>
  <c r="N165" i="11"/>
  <c r="N157" i="11"/>
  <c r="N149" i="11"/>
  <c r="N141" i="11"/>
  <c r="N133" i="11"/>
  <c r="N125" i="11"/>
  <c r="N117" i="11"/>
  <c r="N109" i="11"/>
  <c r="N101" i="11"/>
  <c r="N93" i="11"/>
  <c r="N85" i="11"/>
  <c r="N77" i="11"/>
  <c r="N69" i="11"/>
  <c r="N61" i="11"/>
  <c r="N53" i="11"/>
  <c r="N45" i="11"/>
  <c r="N37" i="11"/>
  <c r="N29" i="11"/>
  <c r="N21" i="11"/>
  <c r="N13" i="11"/>
  <c r="N5" i="11"/>
  <c r="O193" i="11"/>
  <c r="O185" i="11"/>
  <c r="O177" i="11"/>
  <c r="O169" i="11"/>
  <c r="O161" i="11"/>
  <c r="O153" i="11"/>
  <c r="O145" i="11"/>
  <c r="O137" i="11"/>
  <c r="O129" i="11"/>
  <c r="O121" i="11"/>
  <c r="O113" i="11"/>
  <c r="O105" i="11"/>
  <c r="O97" i="11"/>
  <c r="O89" i="11"/>
  <c r="O81" i="11"/>
  <c r="O73" i="11"/>
  <c r="O65" i="11"/>
  <c r="O57" i="11"/>
  <c r="O49" i="11"/>
  <c r="O38" i="11"/>
  <c r="O22" i="11"/>
  <c r="O6" i="11"/>
  <c r="P186" i="11"/>
  <c r="P170" i="11"/>
  <c r="P154" i="11"/>
  <c r="P138" i="11"/>
  <c r="P122" i="11"/>
  <c r="P106" i="11"/>
  <c r="P90" i="11"/>
  <c r="P74" i="11"/>
  <c r="P58" i="11"/>
  <c r="P42" i="11"/>
  <c r="P26" i="11"/>
  <c r="P10" i="11"/>
  <c r="Q190" i="11"/>
  <c r="Q174" i="11"/>
  <c r="Q158" i="11"/>
  <c r="Q142" i="11"/>
  <c r="Q126" i="11"/>
  <c r="Q110" i="11"/>
  <c r="Q94" i="11"/>
  <c r="Q78" i="11"/>
  <c r="Q62" i="11"/>
  <c r="Q46" i="11"/>
  <c r="Q30" i="11"/>
  <c r="Q14" i="11"/>
  <c r="R194" i="11"/>
  <c r="R178" i="11"/>
  <c r="R162" i="11"/>
  <c r="R146" i="11"/>
  <c r="R130" i="11"/>
  <c r="R114" i="11"/>
  <c r="R98" i="11"/>
  <c r="R82" i="11"/>
  <c r="R66" i="11"/>
  <c r="R50" i="11"/>
  <c r="R34" i="11"/>
  <c r="R18" i="11"/>
  <c r="S198" i="11"/>
  <c r="S182" i="11"/>
  <c r="S166" i="11"/>
  <c r="S150" i="11"/>
  <c r="S134" i="11"/>
  <c r="S118" i="11"/>
  <c r="S102" i="11"/>
  <c r="S86" i="11"/>
  <c r="S70" i="11"/>
  <c r="S54" i="11"/>
  <c r="S38" i="11"/>
  <c r="S22" i="11"/>
  <c r="S6" i="11"/>
  <c r="T186" i="11"/>
  <c r="T170" i="11"/>
  <c r="T154" i="11"/>
  <c r="T138" i="11"/>
  <c r="T122" i="11"/>
  <c r="T106" i="11"/>
  <c r="T90" i="11"/>
  <c r="T74" i="11"/>
  <c r="T58" i="11"/>
  <c r="T42" i="11"/>
  <c r="T26" i="11"/>
  <c r="T10" i="11"/>
  <c r="U190" i="11"/>
  <c r="U174" i="11"/>
  <c r="U158" i="11"/>
  <c r="U142" i="11"/>
  <c r="U126" i="11"/>
  <c r="U110" i="11"/>
  <c r="U94" i="11"/>
  <c r="U78" i="11"/>
  <c r="U62" i="11"/>
  <c r="U46" i="11"/>
  <c r="U30" i="11"/>
  <c r="U14" i="11"/>
  <c r="V194" i="11"/>
  <c r="V178" i="11"/>
  <c r="V162" i="11"/>
  <c r="V146" i="11"/>
  <c r="V130" i="11"/>
  <c r="V114" i="11"/>
  <c r="V98" i="11"/>
  <c r="V82" i="11"/>
  <c r="V66" i="11"/>
  <c r="V50" i="11"/>
  <c r="V34" i="11"/>
  <c r="V18" i="11"/>
  <c r="W198" i="11"/>
  <c r="W182" i="11"/>
  <c r="W166" i="11"/>
  <c r="W150" i="11"/>
  <c r="W134" i="11"/>
  <c r="W118" i="11"/>
  <c r="W102" i="11"/>
  <c r="W86" i="11"/>
  <c r="W70" i="11"/>
  <c r="W54" i="11"/>
  <c r="W38" i="11"/>
  <c r="W22" i="11"/>
  <c r="W6" i="11"/>
  <c r="X186" i="11"/>
  <c r="X170" i="11"/>
  <c r="X154" i="11"/>
  <c r="X138" i="11"/>
  <c r="X122" i="11"/>
  <c r="X106" i="11"/>
  <c r="X90" i="11"/>
  <c r="X74" i="11"/>
  <c r="X58" i="11"/>
  <c r="X42" i="11"/>
  <c r="X26" i="11"/>
  <c r="X10" i="11"/>
  <c r="Y190" i="11"/>
  <c r="Y174" i="11"/>
  <c r="Y158" i="11"/>
  <c r="Y142" i="11"/>
  <c r="Y126" i="11"/>
  <c r="Y110" i="11"/>
  <c r="Y94" i="11"/>
  <c r="Y78" i="11"/>
  <c r="Y62" i="11"/>
  <c r="Y46" i="11"/>
  <c r="Y30" i="11"/>
  <c r="Y14" i="11"/>
  <c r="Z194" i="11"/>
  <c r="Z178" i="11"/>
  <c r="Z162" i="11"/>
  <c r="Z143" i="11"/>
  <c r="Z121" i="11"/>
  <c r="Z53" i="11"/>
  <c r="AQ19" i="12"/>
  <c r="AB19" i="12"/>
  <c r="AG23" i="9"/>
  <c r="AO20" i="10"/>
  <c r="Z23" i="9"/>
  <c r="BE23" i="9"/>
  <c r="I23" i="9"/>
  <c r="BD20" i="10"/>
  <c r="F23" i="9"/>
  <c r="E20" i="10"/>
  <c r="AR23" i="9"/>
  <c r="AU20" i="10"/>
  <c r="AK19" i="12"/>
  <c r="D19" i="12"/>
  <c r="AT19" i="12"/>
  <c r="AE19" i="12"/>
  <c r="BF19" i="12"/>
  <c r="N20" i="10"/>
  <c r="AJ20" i="10"/>
  <c r="C23" i="9"/>
  <c r="L23" i="9"/>
  <c r="BB20" i="10"/>
  <c r="AP23" i="9"/>
  <c r="H20" i="10"/>
  <c r="AC20" i="10"/>
  <c r="AF20" i="10"/>
  <c r="W23" i="9"/>
  <c r="B20" i="10"/>
  <c r="O23" i="9"/>
  <c r="Z20" i="10"/>
  <c r="R20" i="10"/>
  <c r="BE20" i="10"/>
  <c r="AX23" i="9"/>
  <c r="Q23" i="9"/>
  <c r="T20" i="10"/>
  <c r="I20" i="10"/>
  <c r="G19" i="12"/>
  <c r="S19" i="12"/>
  <c r="BD23" i="9"/>
  <c r="AF23" i="9"/>
  <c r="AU23" i="9"/>
  <c r="X20" i="10"/>
  <c r="BA23" i="9"/>
  <c r="K23" i="9"/>
  <c r="BA20" i="10"/>
  <c r="AI23" i="9"/>
  <c r="AP20" i="10"/>
  <c r="BC19" i="12"/>
  <c r="J19" i="12"/>
  <c r="M19" i="12"/>
  <c r="C20" i="10"/>
  <c r="AR20" i="10"/>
  <c r="L20" i="10"/>
  <c r="H23" i="9"/>
  <c r="AM20" i="10"/>
  <c r="R23" i="9"/>
  <c r="AG20" i="10"/>
  <c r="W20" i="10"/>
  <c r="AL23" i="9"/>
  <c r="Y19" i="12"/>
  <c r="AW19" i="12"/>
  <c r="P19" i="12"/>
  <c r="AH19" i="12"/>
  <c r="AZ19" i="12"/>
  <c r="AJ23" i="9"/>
  <c r="AC23" i="9"/>
  <c r="AD23" i="9"/>
  <c r="K20" i="10"/>
  <c r="AD20" i="10"/>
  <c r="AS23" i="9"/>
  <c r="AL20" i="10"/>
  <c r="B23" i="9"/>
  <c r="AY23" i="9"/>
  <c r="E23" i="9"/>
  <c r="U20" i="10"/>
  <c r="F20" i="10"/>
  <c r="AM23" i="9"/>
  <c r="AO23" i="9"/>
  <c r="T23" i="9"/>
  <c r="AA20" i="10"/>
  <c r="AX20" i="10"/>
  <c r="AY20" i="10"/>
  <c r="Q20" i="10"/>
  <c r="V19" i="12"/>
  <c r="AN19" i="12"/>
  <c r="AV20" i="10"/>
  <c r="BB23" i="9"/>
  <c r="AI20" i="10"/>
  <c r="AS20" i="10"/>
  <c r="N23" i="9"/>
  <c r="X23" i="9"/>
  <c r="AA23" i="9"/>
  <c r="AV23" i="9"/>
  <c r="O20" i="10"/>
  <c r="U23" i="9"/>
  <c r="Y11" i="9" l="1"/>
  <c r="V6" i="9"/>
  <c r="V10" i="9"/>
  <c r="V18" i="9"/>
  <c r="D6" i="10"/>
  <c r="BC7" i="9"/>
  <c r="AN7" i="9"/>
  <c r="AT12" i="9"/>
  <c r="AQ19" i="9"/>
  <c r="D4" i="10"/>
  <c r="BF16" i="9"/>
  <c r="AN11" i="9"/>
  <c r="J11" i="10"/>
  <c r="P11" i="10"/>
  <c r="V11" i="10"/>
  <c r="J15" i="10"/>
  <c r="P15" i="10"/>
  <c r="V15" i="10"/>
  <c r="G12" i="10"/>
  <c r="D16" i="10"/>
  <c r="J8" i="10"/>
  <c r="P8" i="10"/>
  <c r="V8" i="10"/>
  <c r="M12" i="10"/>
  <c r="S12" i="10"/>
  <c r="Y12" i="10"/>
  <c r="J16" i="10"/>
  <c r="P16" i="10"/>
  <c r="AN8" i="9"/>
  <c r="AQ8" i="9"/>
  <c r="AW12" i="9"/>
  <c r="AZ12" i="9"/>
  <c r="BC12" i="9"/>
  <c r="AN16" i="9"/>
  <c r="AQ16" i="9"/>
  <c r="AW20" i="9"/>
  <c r="AZ20" i="9"/>
  <c r="BC20" i="9"/>
  <c r="V16" i="10"/>
  <c r="AK8" i="10"/>
  <c r="AE15" i="10"/>
  <c r="AQ15" i="10"/>
  <c r="AW19" i="10"/>
  <c r="AH19" i="10"/>
  <c r="AT19" i="10"/>
  <c r="AE8" i="10"/>
  <c r="AQ8" i="10"/>
  <c r="AE16" i="10"/>
  <c r="AQ16" i="10"/>
  <c r="BC15" i="10"/>
  <c r="M5" i="10"/>
  <c r="S5" i="10"/>
  <c r="Y5" i="10"/>
  <c r="AE5" i="10"/>
  <c r="AK5" i="10"/>
  <c r="AQ5" i="10"/>
  <c r="AW5" i="10"/>
  <c r="BC5" i="10"/>
  <c r="J9" i="10"/>
  <c r="P9" i="10"/>
  <c r="V9" i="10"/>
  <c r="AB9" i="10"/>
  <c r="AH9" i="10"/>
  <c r="AN9" i="10"/>
  <c r="AT9" i="10"/>
  <c r="AZ9" i="10"/>
  <c r="BF9" i="10"/>
  <c r="M13" i="10"/>
  <c r="S13" i="10"/>
  <c r="Y13" i="10"/>
  <c r="AE13" i="10"/>
  <c r="AK13" i="10"/>
  <c r="AQ13" i="10"/>
  <c r="AW13" i="10"/>
  <c r="BC13" i="10"/>
  <c r="J17" i="10"/>
  <c r="P17" i="10"/>
  <c r="V17" i="10"/>
  <c r="AB17" i="10"/>
  <c r="AH17" i="10"/>
  <c r="AN17" i="10"/>
  <c r="AT17" i="10"/>
  <c r="AZ17" i="10"/>
  <c r="BF17" i="10"/>
  <c r="J10" i="10"/>
  <c r="P10" i="10"/>
  <c r="V10" i="10"/>
  <c r="AE10" i="10"/>
  <c r="AK10" i="10"/>
  <c r="AQ10" i="10"/>
  <c r="BF10" i="10"/>
  <c r="M18" i="10"/>
  <c r="S18" i="10"/>
  <c r="Y18" i="10"/>
  <c r="AB18" i="10"/>
  <c r="AH18" i="10"/>
  <c r="AN18" i="10"/>
  <c r="AT18" i="10"/>
  <c r="BC18" i="10"/>
  <c r="BC6" i="9"/>
  <c r="BF6" i="9"/>
  <c r="AQ10" i="9"/>
  <c r="AT10" i="9"/>
  <c r="AW10" i="9"/>
  <c r="BC14" i="9"/>
  <c r="BF14" i="9"/>
  <c r="AQ18" i="9"/>
  <c r="AT18" i="9"/>
  <c r="AW18" i="9"/>
  <c r="BC22" i="9"/>
  <c r="BF22" i="9"/>
  <c r="BF7" i="9"/>
  <c r="AT15" i="9"/>
  <c r="AW15" i="9"/>
  <c r="AZ19" i="9"/>
  <c r="AB8" i="10"/>
  <c r="AN8" i="10"/>
  <c r="AK16" i="10"/>
  <c r="G15" i="10"/>
  <c r="D19" i="10"/>
  <c r="AE7" i="10"/>
  <c r="AQ7" i="10"/>
  <c r="D8" i="10"/>
  <c r="M8" i="10"/>
  <c r="S8" i="10"/>
  <c r="Y8" i="10"/>
  <c r="AH8" i="10"/>
  <c r="AT8" i="10"/>
  <c r="J12" i="10"/>
  <c r="P12" i="10"/>
  <c r="V12" i="10"/>
  <c r="M16" i="10"/>
  <c r="S16" i="10"/>
  <c r="Y16" i="10"/>
  <c r="J5" i="10"/>
  <c r="P5" i="10"/>
  <c r="V5" i="10"/>
  <c r="AB5" i="10"/>
  <c r="AH5" i="10"/>
  <c r="AN5" i="10"/>
  <c r="AT5" i="10"/>
  <c r="AZ5" i="10"/>
  <c r="BF5" i="10"/>
  <c r="M9" i="10"/>
  <c r="S9" i="10"/>
  <c r="Y9" i="10"/>
  <c r="AE9" i="10"/>
  <c r="AK9" i="10"/>
  <c r="AQ9" i="10"/>
  <c r="AW9" i="10"/>
  <c r="BC9" i="10"/>
  <c r="J13" i="10"/>
  <c r="P13" i="10"/>
  <c r="V13" i="10"/>
  <c r="AB13" i="10"/>
  <c r="AH13" i="10"/>
  <c r="AN13" i="10"/>
  <c r="AT13" i="10"/>
  <c r="AZ13" i="10"/>
  <c r="BF13" i="10"/>
  <c r="M17" i="10"/>
  <c r="S17" i="10"/>
  <c r="Y17" i="10"/>
  <c r="M10" i="10"/>
  <c r="S10" i="10"/>
  <c r="Y10" i="10"/>
  <c r="AB10" i="10"/>
  <c r="AH10" i="10"/>
  <c r="AN10" i="10"/>
  <c r="AT10" i="10"/>
  <c r="BC10" i="10"/>
  <c r="J18" i="10"/>
  <c r="P18" i="10"/>
  <c r="V18" i="10"/>
  <c r="AE18" i="10"/>
  <c r="AK18" i="10"/>
  <c r="AQ18" i="10"/>
  <c r="BF18" i="10"/>
  <c r="AW8" i="9"/>
  <c r="AZ8" i="9"/>
  <c r="BC8" i="9"/>
  <c r="AN12" i="9"/>
  <c r="AQ12" i="9"/>
  <c r="AW16" i="9"/>
  <c r="AZ16" i="9"/>
  <c r="BC16" i="9"/>
  <c r="AN20" i="9"/>
  <c r="AQ20" i="9"/>
  <c r="AQ6" i="9"/>
  <c r="AT6" i="9"/>
  <c r="AW6" i="9"/>
  <c r="BC10" i="9"/>
  <c r="BF10" i="9"/>
  <c r="AQ14" i="9"/>
  <c r="AT14" i="9"/>
  <c r="AW14" i="9"/>
  <c r="BC18" i="9"/>
  <c r="BF18" i="9"/>
  <c r="AQ22" i="9"/>
  <c r="AT22" i="9"/>
  <c r="AW22" i="9"/>
  <c r="AT7" i="9"/>
  <c r="AW7" i="9"/>
  <c r="AZ11" i="9"/>
  <c r="BF15" i="9"/>
  <c r="G7" i="10"/>
  <c r="D11" i="10"/>
  <c r="AK15" i="10"/>
  <c r="AB15" i="10"/>
  <c r="AN15" i="10"/>
  <c r="AB19" i="10"/>
  <c r="AN19" i="10"/>
  <c r="AE19" i="10"/>
  <c r="AQ19" i="10"/>
  <c r="AB16" i="10"/>
  <c r="AN16" i="10"/>
  <c r="AK7" i="9"/>
  <c r="AH14" i="9"/>
  <c r="AE5" i="9"/>
  <c r="AE21" i="9"/>
  <c r="AB12" i="9"/>
  <c r="Y19" i="9"/>
  <c r="S17" i="9"/>
  <c r="P8" i="9"/>
  <c r="M15" i="9"/>
  <c r="J6" i="9"/>
  <c r="J22" i="9"/>
  <c r="G13" i="9"/>
  <c r="D20" i="9"/>
  <c r="AN18" i="9"/>
  <c r="AE14" i="9"/>
  <c r="AB5" i="9"/>
  <c r="AB21" i="9"/>
  <c r="Y12" i="9"/>
  <c r="V19" i="9"/>
  <c r="S10" i="9"/>
  <c r="P17" i="9"/>
  <c r="M8" i="9"/>
  <c r="J15" i="9"/>
  <c r="G6" i="9"/>
  <c r="G22" i="9"/>
  <c r="D13" i="9"/>
  <c r="AE19" i="9"/>
  <c r="AB10" i="9"/>
  <c r="Y17" i="9"/>
  <c r="V8" i="9"/>
  <c r="S15" i="9"/>
  <c r="P6" i="9"/>
  <c r="P22" i="9"/>
  <c r="M13" i="9"/>
  <c r="J20" i="9"/>
  <c r="G11" i="9"/>
  <c r="D18" i="9"/>
  <c r="AH13" i="9"/>
  <c r="AE20" i="9"/>
  <c r="AB11" i="9"/>
  <c r="Y18" i="9"/>
  <c r="V9" i="9"/>
  <c r="S16" i="9"/>
  <c r="P7" i="9"/>
  <c r="M14" i="9"/>
  <c r="J5" i="9"/>
  <c r="J21" i="9"/>
  <c r="G12" i="9"/>
  <c r="D19" i="9"/>
  <c r="BF11" i="10"/>
  <c r="M11" i="10"/>
  <c r="S11" i="10"/>
  <c r="Y11" i="10"/>
  <c r="M15" i="10"/>
  <c r="S15" i="10"/>
  <c r="Y15" i="10"/>
  <c r="AH15" i="10"/>
  <c r="AT15" i="10"/>
  <c r="AK19" i="10"/>
  <c r="AH16" i="10"/>
  <c r="AT16" i="10"/>
  <c r="AE17" i="10"/>
  <c r="AK17" i="10"/>
  <c r="AQ17" i="10"/>
  <c r="AW17" i="10"/>
  <c r="BC17" i="10"/>
  <c r="AK15" i="9"/>
  <c r="AH6" i="9"/>
  <c r="AH22" i="9"/>
  <c r="AE13" i="9"/>
  <c r="AB20" i="9"/>
  <c r="S9" i="9"/>
  <c r="P16" i="9"/>
  <c r="M7" i="9"/>
  <c r="J14" i="9"/>
  <c r="G5" i="9"/>
  <c r="G21" i="9"/>
  <c r="D12" i="9"/>
  <c r="AK20" i="9"/>
  <c r="AE6" i="9"/>
  <c r="AE22" i="9"/>
  <c r="AB13" i="9"/>
  <c r="Y20" i="9"/>
  <c r="V11" i="9"/>
  <c r="S18" i="9"/>
  <c r="P9" i="9"/>
  <c r="M16" i="9"/>
  <c r="J7" i="9"/>
  <c r="G14" i="9"/>
  <c r="D5" i="9"/>
  <c r="D21" i="9"/>
  <c r="AE11" i="9"/>
  <c r="AB18" i="9"/>
  <c r="Y9" i="9"/>
  <c r="V16" i="9"/>
  <c r="S7" i="9"/>
  <c r="P14" i="9"/>
  <c r="M5" i="9"/>
  <c r="M21" i="9"/>
  <c r="J12" i="9"/>
  <c r="G19" i="9"/>
  <c r="D10" i="9"/>
  <c r="AK22" i="9"/>
  <c r="AH5" i="9"/>
  <c r="AH21" i="9"/>
  <c r="AE12" i="9"/>
  <c r="AB19" i="9"/>
  <c r="Y10" i="9"/>
  <c r="V17" i="9"/>
  <c r="S8" i="9"/>
  <c r="P15" i="9"/>
  <c r="M6" i="9"/>
  <c r="M22" i="9"/>
  <c r="J13" i="9"/>
  <c r="G20" i="9"/>
  <c r="D11" i="9"/>
  <c r="G19" i="10"/>
  <c r="D7" i="10"/>
  <c r="J7" i="10"/>
  <c r="P7" i="10"/>
  <c r="V7" i="10"/>
  <c r="AB7" i="10"/>
  <c r="AN7" i="10"/>
  <c r="AW7" i="10"/>
  <c r="AB11" i="10"/>
  <c r="AN11" i="10"/>
  <c r="AK11" i="10"/>
  <c r="AZ15" i="10"/>
  <c r="BF19" i="10"/>
  <c r="J19" i="10"/>
  <c r="P19" i="10"/>
  <c r="V19" i="10"/>
  <c r="G8" i="10"/>
  <c r="D12" i="10"/>
  <c r="AW8" i="10"/>
  <c r="BC8" i="10"/>
  <c r="AB12" i="10"/>
  <c r="AN12" i="10"/>
  <c r="AE12" i="10"/>
  <c r="AQ12" i="10"/>
  <c r="AZ12" i="10"/>
  <c r="BF12" i="10"/>
  <c r="AW16" i="10"/>
  <c r="BC16" i="10"/>
  <c r="G13" i="10"/>
  <c r="D9" i="10"/>
  <c r="AK4" i="10"/>
  <c r="AZ4" i="10"/>
  <c r="BF4" i="10"/>
  <c r="M6" i="10"/>
  <c r="S6" i="10"/>
  <c r="Y6" i="10"/>
  <c r="AB6" i="10"/>
  <c r="AH6" i="10"/>
  <c r="AN6" i="10"/>
  <c r="AT6" i="10"/>
  <c r="BC6" i="10"/>
  <c r="J14" i="10"/>
  <c r="P14" i="10"/>
  <c r="V14" i="10"/>
  <c r="AE14" i="10"/>
  <c r="AK14" i="10"/>
  <c r="AQ14" i="10"/>
  <c r="AW14" i="10"/>
  <c r="BF14" i="10"/>
  <c r="AZ18" i="10"/>
  <c r="AK19" i="9"/>
  <c r="AH10" i="9"/>
  <c r="AE17" i="9"/>
  <c r="AB8" i="9"/>
  <c r="AB4" i="9"/>
  <c r="Y15" i="9"/>
  <c r="V22" i="9"/>
  <c r="S13" i="9"/>
  <c r="P20" i="9"/>
  <c r="M11" i="9"/>
  <c r="J18" i="9"/>
  <c r="G9" i="9"/>
  <c r="D16" i="9"/>
  <c r="AQ7" i="9"/>
  <c r="AK8" i="9"/>
  <c r="AK4" i="9"/>
  <c r="AH19" i="9"/>
  <c r="AE10" i="9"/>
  <c r="AB17" i="9"/>
  <c r="Y8" i="9"/>
  <c r="Y4" i="9"/>
  <c r="V15" i="9"/>
  <c r="S6" i="9"/>
  <c r="S22" i="9"/>
  <c r="P13" i="9"/>
  <c r="M20" i="9"/>
  <c r="J11" i="9"/>
  <c r="G18" i="9"/>
  <c r="D9" i="9"/>
  <c r="AN5" i="9"/>
  <c r="AQ5" i="9"/>
  <c r="AT5" i="9"/>
  <c r="AN9" i="9"/>
  <c r="AQ9" i="9"/>
  <c r="AT9" i="9"/>
  <c r="AN13" i="9"/>
  <c r="AQ13" i="9"/>
  <c r="AT13" i="9"/>
  <c r="AN17" i="9"/>
  <c r="AQ17" i="9"/>
  <c r="AT17" i="9"/>
  <c r="AN21" i="9"/>
  <c r="AQ21" i="9"/>
  <c r="AT21" i="9"/>
  <c r="AW4" i="9"/>
  <c r="AZ4" i="9"/>
  <c r="BC4" i="9"/>
  <c r="BC15" i="9"/>
  <c r="AZ22" i="9"/>
  <c r="AK13" i="9"/>
  <c r="AH8" i="9"/>
  <c r="AH4" i="9"/>
  <c r="AE15" i="9"/>
  <c r="AB6" i="9"/>
  <c r="AB22" i="9"/>
  <c r="Y13" i="9"/>
  <c r="V20" i="9"/>
  <c r="S11" i="9"/>
  <c r="P18" i="9"/>
  <c r="M9" i="9"/>
  <c r="J16" i="9"/>
  <c r="G7" i="9"/>
  <c r="D14" i="9"/>
  <c r="AT8" i="9"/>
  <c r="AT4" i="9"/>
  <c r="AQ15" i="9"/>
  <c r="AN14" i="9"/>
  <c r="AK10" i="9"/>
  <c r="AH9" i="9"/>
  <c r="AE16" i="9"/>
  <c r="AB7" i="9"/>
  <c r="Y14" i="9"/>
  <c r="V5" i="9"/>
  <c r="V21" i="9"/>
  <c r="S12" i="9"/>
  <c r="P19" i="9"/>
  <c r="M10" i="9"/>
  <c r="J17" i="9"/>
  <c r="G8" i="9"/>
  <c r="G4" i="9"/>
  <c r="D15" i="9"/>
  <c r="AT11" i="9"/>
  <c r="AW11" i="9"/>
  <c r="AZ15" i="9"/>
  <c r="BF19" i="9"/>
  <c r="AK7" i="10"/>
  <c r="AZ11" i="10"/>
  <c r="G17" i="10"/>
  <c r="D13" i="10"/>
  <c r="M4" i="10"/>
  <c r="S4" i="10"/>
  <c r="Y4" i="10"/>
  <c r="AH4" i="10"/>
  <c r="AT4" i="10"/>
  <c r="P4" i="9"/>
  <c r="AH7" i="9"/>
  <c r="M4" i="9"/>
  <c r="AQ11" i="9"/>
  <c r="AK17" i="9"/>
  <c r="AH12" i="9"/>
  <c r="V4" i="9"/>
  <c r="G14" i="10"/>
  <c r="AK14" i="9"/>
  <c r="G11" i="10"/>
  <c r="D15" i="10"/>
  <c r="BC7" i="10"/>
  <c r="M7" i="10"/>
  <c r="S7" i="10"/>
  <c r="Y7" i="10"/>
  <c r="AH7" i="10"/>
  <c r="AT7" i="10"/>
  <c r="BF7" i="10"/>
  <c r="AH11" i="10"/>
  <c r="AT11" i="10"/>
  <c r="AE11" i="10"/>
  <c r="AQ11" i="10"/>
  <c r="AW15" i="10"/>
  <c r="M19" i="10"/>
  <c r="S19" i="10"/>
  <c r="Y19" i="10"/>
  <c r="G16" i="10"/>
  <c r="AZ8" i="10"/>
  <c r="BF8" i="10"/>
  <c r="AH12" i="10"/>
  <c r="AT12" i="10"/>
  <c r="AK12" i="10"/>
  <c r="AW12" i="10"/>
  <c r="BC12" i="10"/>
  <c r="AZ16" i="10"/>
  <c r="BF16" i="10"/>
  <c r="G5" i="10"/>
  <c r="D17" i="10"/>
  <c r="AE4" i="10"/>
  <c r="AQ4" i="10"/>
  <c r="AW4" i="10"/>
  <c r="BC4" i="10"/>
  <c r="J6" i="10"/>
  <c r="P6" i="10"/>
  <c r="V6" i="10"/>
  <c r="AE6" i="10"/>
  <c r="AK6" i="10"/>
  <c r="AQ6" i="10"/>
  <c r="AW6" i="10"/>
  <c r="BF6" i="10"/>
  <c r="AZ10" i="10"/>
  <c r="M14" i="10"/>
  <c r="S14" i="10"/>
  <c r="Y14" i="10"/>
  <c r="AB14" i="10"/>
  <c r="AH14" i="10"/>
  <c r="AN14" i="10"/>
  <c r="AT14" i="10"/>
  <c r="BC14" i="10"/>
  <c r="AK11" i="9"/>
  <c r="AH18" i="9"/>
  <c r="AE9" i="9"/>
  <c r="AB16" i="9"/>
  <c r="Y7" i="9"/>
  <c r="V14" i="9"/>
  <c r="S5" i="9"/>
  <c r="S21" i="9"/>
  <c r="P12" i="9"/>
  <c r="M19" i="9"/>
  <c r="J10" i="9"/>
  <c r="G17" i="9"/>
  <c r="D8" i="9"/>
  <c r="D4" i="9"/>
  <c r="AW9" i="9"/>
  <c r="AK16" i="9"/>
  <c r="AH11" i="9"/>
  <c r="AE18" i="9"/>
  <c r="AB9" i="9"/>
  <c r="Y16" i="9"/>
  <c r="V7" i="9"/>
  <c r="S14" i="9"/>
  <c r="P5" i="9"/>
  <c r="P21" i="9"/>
  <c r="M12" i="9"/>
  <c r="J19" i="9"/>
  <c r="G10" i="9"/>
  <c r="D17" i="9"/>
  <c r="AZ5" i="9"/>
  <c r="BC5" i="9"/>
  <c r="BF5" i="9"/>
  <c r="AZ9" i="9"/>
  <c r="BC9" i="9"/>
  <c r="BF9" i="9"/>
  <c r="AZ13" i="9"/>
  <c r="BC13" i="9"/>
  <c r="BF13" i="9"/>
  <c r="AZ17" i="9"/>
  <c r="BC17" i="9"/>
  <c r="BF17" i="9"/>
  <c r="AZ21" i="9"/>
  <c r="BC21" i="9"/>
  <c r="BF21" i="9"/>
  <c r="AN4" i="9"/>
  <c r="AQ4" i="9"/>
  <c r="G10" i="10"/>
  <c r="AT20" i="9"/>
  <c r="AH16" i="9"/>
  <c r="AE7" i="9"/>
  <c r="AB14" i="9"/>
  <c r="Y5" i="9"/>
  <c r="Y21" i="9"/>
  <c r="V12" i="9"/>
  <c r="S19" i="9"/>
  <c r="P10" i="9"/>
  <c r="M17" i="9"/>
  <c r="J8" i="9"/>
  <c r="J4" i="9"/>
  <c r="G15" i="9"/>
  <c r="D6" i="9"/>
  <c r="D22" i="9"/>
  <c r="BF12" i="9"/>
  <c r="BC19" i="9"/>
  <c r="AH17" i="9"/>
  <c r="AE8" i="9"/>
  <c r="AE4" i="9"/>
  <c r="AB15" i="9"/>
  <c r="Y6" i="9"/>
  <c r="Y22" i="9"/>
  <c r="V13" i="9"/>
  <c r="S20" i="9"/>
  <c r="P11" i="9"/>
  <c r="M18" i="9"/>
  <c r="J9" i="9"/>
  <c r="G16" i="9"/>
  <c r="D7" i="9"/>
  <c r="AZ7" i="9"/>
  <c r="BF11" i="9"/>
  <c r="AT19" i="9"/>
  <c r="AW19" i="9"/>
  <c r="BC11" i="10"/>
  <c r="AZ19" i="10"/>
  <c r="J4" i="10"/>
  <c r="G9" i="10"/>
  <c r="D5" i="10"/>
  <c r="P4" i="10"/>
  <c r="V4" i="10"/>
  <c r="AB4" i="10"/>
  <c r="AN4" i="10"/>
  <c r="BC11" i="9"/>
  <c r="AZ18" i="9"/>
  <c r="AH15" i="9"/>
  <c r="AZ6" i="9"/>
  <c r="AH20" i="9"/>
  <c r="AK6" i="9"/>
  <c r="S4" i="9"/>
  <c r="AC234" i="6"/>
  <c r="X234" i="6"/>
  <c r="Z214" i="6"/>
  <c r="X194" i="6"/>
  <c r="Z174" i="6"/>
  <c r="AC154" i="6"/>
  <c r="X154" i="6"/>
  <c r="Z134" i="6"/>
  <c r="X114" i="6"/>
  <c r="Z94" i="6"/>
  <c r="AC74" i="6"/>
  <c r="X74" i="6"/>
  <c r="Z54" i="6"/>
  <c r="X34" i="6"/>
  <c r="Y244" i="6"/>
  <c r="AA224" i="6"/>
  <c r="Y204" i="6"/>
  <c r="AB184" i="6"/>
  <c r="AA184" i="6"/>
  <c r="Y164" i="6"/>
  <c r="AA144" i="6"/>
  <c r="Y124" i="6"/>
  <c r="AB104" i="6"/>
  <c r="AA104" i="6"/>
  <c r="Y84" i="6"/>
  <c r="AA64" i="6"/>
  <c r="Y44" i="6"/>
  <c r="AB24" i="6"/>
  <c r="AA24" i="6"/>
  <c r="Z14" i="6"/>
  <c r="L252" i="6"/>
  <c r="L242" i="6"/>
  <c r="L232" i="6"/>
  <c r="L222" i="6"/>
  <c r="L212" i="6"/>
  <c r="L202" i="6"/>
  <c r="L192" i="6"/>
  <c r="L182" i="6"/>
  <c r="L172" i="6"/>
  <c r="L162" i="6"/>
  <c r="L152" i="6"/>
  <c r="L142" i="6"/>
  <c r="L132" i="6"/>
  <c r="L122" i="6"/>
  <c r="L112" i="6"/>
  <c r="L102" i="6"/>
  <c r="L92" i="6"/>
  <c r="L82" i="6"/>
  <c r="L72" i="6"/>
  <c r="L62" i="6"/>
  <c r="L52" i="6"/>
  <c r="L42" i="6"/>
  <c r="L32" i="6"/>
  <c r="L22" i="6"/>
  <c r="L12" i="6"/>
  <c r="L2" i="6"/>
  <c r="S20" i="10"/>
  <c r="J23" i="9"/>
  <c r="BC20" i="10"/>
  <c r="P23" i="9"/>
  <c r="AH23" i="9"/>
  <c r="AK20" i="10"/>
  <c r="D20" i="10"/>
  <c r="AE20" i="10"/>
  <c r="AB20" i="10"/>
  <c r="AN23" i="9"/>
  <c r="M23" i="9"/>
  <c r="AZ20" i="10"/>
  <c r="M20" i="10"/>
  <c r="AQ23" i="9"/>
  <c r="AW20" i="10"/>
  <c r="AH20" i="10"/>
  <c r="AT20" i="10"/>
  <c r="V20" i="10"/>
  <c r="AK23" i="9"/>
  <c r="P20" i="10"/>
  <c r="AE23" i="9"/>
  <c r="BF23" i="9"/>
  <c r="Y20" i="10"/>
  <c r="AB23" i="9"/>
  <c r="BF20" i="10"/>
  <c r="AN20" i="10"/>
  <c r="S23" i="9"/>
  <c r="AW23" i="9"/>
  <c r="V23" i="9"/>
  <c r="Y23" i="9"/>
  <c r="BC23" i="9"/>
  <c r="G20" i="10"/>
  <c r="AZ23" i="9"/>
  <c r="G23" i="9"/>
  <c r="D23" i="9"/>
  <c r="AQ20" i="10"/>
  <c r="AT23" i="9"/>
  <c r="J20" i="10"/>
  <c r="X60" i="6" l="1"/>
  <c r="X100" i="6"/>
  <c r="X10" i="6"/>
  <c r="X90" i="6"/>
  <c r="X250" i="6"/>
  <c r="X140" i="6"/>
  <c r="AA25" i="6"/>
  <c r="AA65" i="6"/>
  <c r="AA105" i="6"/>
  <c r="X180" i="6"/>
  <c r="AC15" i="6"/>
  <c r="AA145" i="6"/>
  <c r="AA185" i="6"/>
  <c r="AA225" i="6"/>
  <c r="Z55" i="6"/>
  <c r="AC175" i="6"/>
  <c r="Z215" i="6"/>
  <c r="AB160" i="6"/>
  <c r="AB180" i="6"/>
  <c r="AB80" i="6"/>
  <c r="Y45" i="6"/>
  <c r="Y85" i="6"/>
  <c r="Y125" i="6"/>
  <c r="Y165" i="6"/>
  <c r="Z15" i="6"/>
  <c r="X220" i="6"/>
  <c r="Z95" i="6"/>
  <c r="Z175" i="6"/>
  <c r="AB240" i="6"/>
  <c r="AB25" i="6"/>
  <c r="AB105" i="6"/>
  <c r="AB185" i="6"/>
  <c r="X70" i="6"/>
  <c r="X150" i="6"/>
  <c r="X230" i="6"/>
  <c r="AB35" i="6"/>
  <c r="X75" i="6"/>
  <c r="AC75" i="6"/>
  <c r="AB115" i="6"/>
  <c r="X155" i="6"/>
  <c r="AC155" i="6"/>
  <c r="AB195" i="6"/>
  <c r="X235" i="6"/>
  <c r="AC235" i="6"/>
  <c r="AB60" i="6"/>
  <c r="AB100" i="6"/>
  <c r="AE160" i="6"/>
  <c r="X20" i="6"/>
  <c r="Y205" i="6"/>
  <c r="Y245" i="6"/>
  <c r="X30" i="6"/>
  <c r="X110" i="6"/>
  <c r="X190" i="6"/>
  <c r="X35" i="6"/>
  <c r="AB75" i="6"/>
  <c r="X115" i="6"/>
  <c r="X195" i="6"/>
  <c r="AD160" i="6"/>
  <c r="X160" i="6"/>
  <c r="V3" i="6"/>
  <c r="R3" i="6"/>
  <c r="AE249" i="6"/>
  <c r="AD249" i="6"/>
  <c r="AC249" i="6"/>
  <c r="AB249" i="6"/>
  <c r="AA249" i="6"/>
  <c r="Z249" i="6"/>
  <c r="Y249" i="6"/>
  <c r="X249" i="6"/>
  <c r="AE239" i="6"/>
  <c r="AC239" i="6"/>
  <c r="AB239" i="6"/>
  <c r="AD239" i="6"/>
  <c r="AA239" i="6"/>
  <c r="Z239" i="6"/>
  <c r="Y239" i="6"/>
  <c r="X239" i="6"/>
  <c r="AE229" i="6"/>
  <c r="AD229" i="6"/>
  <c r="AC229" i="6"/>
  <c r="AB229" i="6"/>
  <c r="AA229" i="6"/>
  <c r="Z229" i="6"/>
  <c r="Y229" i="6"/>
  <c r="X229" i="6"/>
  <c r="AC219" i="6"/>
  <c r="AB219" i="6"/>
  <c r="AE219" i="6"/>
  <c r="AA219" i="6"/>
  <c r="Z219" i="6"/>
  <c r="Y219" i="6"/>
  <c r="X219" i="6"/>
  <c r="AD219" i="6"/>
  <c r="AE209" i="6"/>
  <c r="AD209" i="6"/>
  <c r="AC209" i="6"/>
  <c r="AB209" i="6"/>
  <c r="AA209" i="6"/>
  <c r="Z209" i="6"/>
  <c r="Y209" i="6"/>
  <c r="X209" i="6"/>
  <c r="AE199" i="6"/>
  <c r="AC199" i="6"/>
  <c r="AB199" i="6"/>
  <c r="AD199" i="6"/>
  <c r="AA199" i="6"/>
  <c r="Z199" i="6"/>
  <c r="Y199" i="6"/>
  <c r="X199" i="6"/>
  <c r="AE189" i="6"/>
  <c r="AD189" i="6"/>
  <c r="AC189" i="6"/>
  <c r="AB189" i="6"/>
  <c r="AA189" i="6"/>
  <c r="Z189" i="6"/>
  <c r="Y189" i="6"/>
  <c r="X189" i="6"/>
  <c r="AC179" i="6"/>
  <c r="AB179" i="6"/>
  <c r="AA179" i="6"/>
  <c r="Z179" i="6"/>
  <c r="Y179" i="6"/>
  <c r="X179" i="6"/>
  <c r="AE169" i="6"/>
  <c r="AD169" i="6"/>
  <c r="AC169" i="6"/>
  <c r="AB169" i="6"/>
  <c r="AA169" i="6"/>
  <c r="Z169" i="6"/>
  <c r="Y169" i="6"/>
  <c r="X169" i="6"/>
  <c r="AE159" i="6"/>
  <c r="AC159" i="6"/>
  <c r="AB159" i="6"/>
  <c r="AD159" i="6"/>
  <c r="AA159" i="6"/>
  <c r="Z159" i="6"/>
  <c r="Y159" i="6"/>
  <c r="X159" i="6"/>
  <c r="AE149" i="6"/>
  <c r="AD149" i="6"/>
  <c r="AC149" i="6"/>
  <c r="AB149" i="6"/>
  <c r="AA149" i="6"/>
  <c r="Z149" i="6"/>
  <c r="Y149" i="6"/>
  <c r="X149" i="6"/>
  <c r="AC139" i="6"/>
  <c r="AB139" i="6"/>
  <c r="AE139" i="6"/>
  <c r="AA139" i="6"/>
  <c r="Z139" i="6"/>
  <c r="Y139" i="6"/>
  <c r="X139" i="6"/>
  <c r="AD139" i="6"/>
  <c r="AE129" i="6"/>
  <c r="AD129" i="6"/>
  <c r="AC129" i="6"/>
  <c r="AB129" i="6"/>
  <c r="AA129" i="6"/>
  <c r="Z129" i="6"/>
  <c r="Y129" i="6"/>
  <c r="X129" i="6"/>
  <c r="AE119" i="6"/>
  <c r="AC119" i="6"/>
  <c r="AB119" i="6"/>
  <c r="AD119" i="6"/>
  <c r="AA119" i="6"/>
  <c r="Z119" i="6"/>
  <c r="Y119" i="6"/>
  <c r="X119" i="6"/>
  <c r="AE109" i="6"/>
  <c r="AD109" i="6"/>
  <c r="AC109" i="6"/>
  <c r="AB109" i="6"/>
  <c r="AA109" i="6"/>
  <c r="Z109" i="6"/>
  <c r="Y109" i="6"/>
  <c r="X109" i="6"/>
  <c r="AE99" i="6"/>
  <c r="AC99" i="6"/>
  <c r="AB99" i="6"/>
  <c r="AA99" i="6"/>
  <c r="Z99" i="6"/>
  <c r="Y99" i="6"/>
  <c r="X99" i="6"/>
  <c r="AE89" i="6"/>
  <c r="AD89" i="6"/>
  <c r="AC89" i="6"/>
  <c r="AB89" i="6"/>
  <c r="AA89" i="6"/>
  <c r="Z89" i="6"/>
  <c r="Y89" i="6"/>
  <c r="X89" i="6"/>
  <c r="AE79" i="6"/>
  <c r="AC79" i="6"/>
  <c r="AB79" i="6"/>
  <c r="AD79" i="6"/>
  <c r="AA79" i="6"/>
  <c r="Z79" i="6"/>
  <c r="Y79" i="6"/>
  <c r="X79" i="6"/>
  <c r="AE69" i="6"/>
  <c r="AD69" i="6"/>
  <c r="AC69" i="6"/>
  <c r="AB69" i="6"/>
  <c r="AA69" i="6"/>
  <c r="Z69" i="6"/>
  <c r="Y69" i="6"/>
  <c r="X69" i="6"/>
  <c r="AE59" i="6"/>
  <c r="AC59" i="6"/>
  <c r="AB59" i="6"/>
  <c r="AA59" i="6"/>
  <c r="Z59" i="6"/>
  <c r="Y59" i="6"/>
  <c r="X59" i="6"/>
  <c r="AD59" i="6"/>
  <c r="AE49" i="6"/>
  <c r="AD49" i="6"/>
  <c r="AC49" i="6"/>
  <c r="AB49" i="6"/>
  <c r="AA49" i="6"/>
  <c r="Z49" i="6"/>
  <c r="Y49" i="6"/>
  <c r="X49" i="6"/>
  <c r="AE39" i="6"/>
  <c r="AC39" i="6"/>
  <c r="AB39" i="6"/>
  <c r="AD39" i="6"/>
  <c r="AA39" i="6"/>
  <c r="Z39" i="6"/>
  <c r="Y39" i="6"/>
  <c r="X39" i="6"/>
  <c r="AE29" i="6"/>
  <c r="AD29" i="6"/>
  <c r="AC29" i="6"/>
  <c r="AB29" i="6"/>
  <c r="AA29" i="6"/>
  <c r="Z29" i="6"/>
  <c r="Y29" i="6"/>
  <c r="X29" i="6"/>
  <c r="AE19" i="6"/>
  <c r="AC19" i="6"/>
  <c r="AB19" i="6"/>
  <c r="AA19" i="6"/>
  <c r="Z19" i="6"/>
  <c r="Y19" i="6"/>
  <c r="X19" i="6"/>
  <c r="AE9" i="6"/>
  <c r="AD9" i="6"/>
  <c r="AC9" i="6"/>
  <c r="AB9" i="6"/>
  <c r="AA9" i="6"/>
  <c r="Z9" i="6"/>
  <c r="Y9" i="6"/>
  <c r="X9" i="6"/>
  <c r="M249" i="6"/>
  <c r="M239" i="6"/>
  <c r="M229" i="6"/>
  <c r="M219" i="6"/>
  <c r="M209" i="6"/>
  <c r="M199" i="6"/>
  <c r="M189" i="6"/>
  <c r="M179" i="6"/>
  <c r="M169" i="6"/>
  <c r="M159" i="6"/>
  <c r="M149" i="6"/>
  <c r="M139" i="6"/>
  <c r="M129" i="6"/>
  <c r="M119" i="6"/>
  <c r="M109" i="6"/>
  <c r="M99" i="6"/>
  <c r="M89" i="6"/>
  <c r="M79" i="6"/>
  <c r="M69" i="6"/>
  <c r="M59" i="6"/>
  <c r="M49" i="6"/>
  <c r="M39" i="6"/>
  <c r="M29" i="6"/>
  <c r="M19" i="6"/>
  <c r="M9" i="6"/>
  <c r="N249" i="6"/>
  <c r="N239" i="6"/>
  <c r="N229" i="6"/>
  <c r="N219" i="6"/>
  <c r="N209" i="6"/>
  <c r="N199" i="6"/>
  <c r="N189" i="6"/>
  <c r="N179" i="6"/>
  <c r="N169" i="6"/>
  <c r="N159" i="6"/>
  <c r="N149" i="6"/>
  <c r="N139" i="6"/>
  <c r="N129" i="6"/>
  <c r="N119" i="6"/>
  <c r="N109" i="6"/>
  <c r="N99" i="6"/>
  <c r="N89" i="6"/>
  <c r="N79" i="6"/>
  <c r="N69" i="6"/>
  <c r="N59" i="6"/>
  <c r="N49" i="6"/>
  <c r="N39" i="6"/>
  <c r="N29" i="6"/>
  <c r="N19" i="6"/>
  <c r="N9" i="6"/>
  <c r="O249" i="6"/>
  <c r="O239" i="6"/>
  <c r="O229" i="6"/>
  <c r="O219" i="6"/>
  <c r="O209" i="6"/>
  <c r="O199" i="6"/>
  <c r="O189" i="6"/>
  <c r="O179" i="6"/>
  <c r="O169" i="6"/>
  <c r="O159" i="6"/>
  <c r="O149" i="6"/>
  <c r="O139" i="6"/>
  <c r="O129" i="6"/>
  <c r="O119" i="6"/>
  <c r="O109" i="6"/>
  <c r="O99" i="6"/>
  <c r="O89" i="6"/>
  <c r="O79" i="6"/>
  <c r="O69" i="6"/>
  <c r="O59" i="6"/>
  <c r="O49" i="6"/>
  <c r="O39" i="6"/>
  <c r="O29" i="6"/>
  <c r="O19" i="6"/>
  <c r="O9" i="6"/>
  <c r="P249" i="6"/>
  <c r="P239" i="6"/>
  <c r="P229" i="6"/>
  <c r="P219" i="6"/>
  <c r="P209" i="6"/>
  <c r="P199" i="6"/>
  <c r="P189" i="6"/>
  <c r="P179" i="6"/>
  <c r="P169" i="6"/>
  <c r="P159" i="6"/>
  <c r="P149" i="6"/>
  <c r="P139" i="6"/>
  <c r="P129" i="6"/>
  <c r="P119" i="6"/>
  <c r="P109" i="6"/>
  <c r="P99" i="6"/>
  <c r="P89" i="6"/>
  <c r="P79" i="6"/>
  <c r="P69" i="6"/>
  <c r="P59" i="6"/>
  <c r="P49" i="6"/>
  <c r="P39" i="6"/>
  <c r="P29" i="6"/>
  <c r="P19" i="6"/>
  <c r="P9" i="6"/>
  <c r="Q249" i="6"/>
  <c r="Q229" i="6"/>
  <c r="Q209" i="6"/>
  <c r="Q189" i="6"/>
  <c r="Q169" i="6"/>
  <c r="Q149" i="6"/>
  <c r="Q129" i="6"/>
  <c r="Q109" i="6"/>
  <c r="Q89" i="6"/>
  <c r="Q69" i="6"/>
  <c r="Q49" i="6"/>
  <c r="Q29" i="6"/>
  <c r="Q9" i="6"/>
  <c r="R198" i="6"/>
  <c r="R78" i="6"/>
  <c r="R239" i="6"/>
  <c r="R219" i="6"/>
  <c r="R199" i="6"/>
  <c r="R179" i="6"/>
  <c r="R159" i="6"/>
  <c r="R139" i="6"/>
  <c r="R119" i="6"/>
  <c r="R99" i="6"/>
  <c r="R79" i="6"/>
  <c r="R59" i="6"/>
  <c r="R39" i="6"/>
  <c r="R19" i="6"/>
  <c r="S249" i="6"/>
  <c r="S229" i="6"/>
  <c r="S209" i="6"/>
  <c r="S189" i="6"/>
  <c r="S169" i="6"/>
  <c r="S149" i="6"/>
  <c r="S129" i="6"/>
  <c r="S109" i="6"/>
  <c r="S89" i="6"/>
  <c r="S69" i="6"/>
  <c r="S49" i="6"/>
  <c r="S29" i="6"/>
  <c r="S9" i="6"/>
  <c r="T218" i="6"/>
  <c r="T178" i="6"/>
  <c r="T58" i="6"/>
  <c r="T239" i="6"/>
  <c r="T219" i="6"/>
  <c r="T199" i="6"/>
  <c r="T179" i="6"/>
  <c r="T159" i="6"/>
  <c r="T139" i="6"/>
  <c r="T119" i="6"/>
  <c r="T99" i="6"/>
  <c r="T79" i="6"/>
  <c r="T59" i="6"/>
  <c r="T39" i="6"/>
  <c r="T19" i="6"/>
  <c r="U249" i="6"/>
  <c r="U229" i="6"/>
  <c r="U209" i="6"/>
  <c r="U189" i="6"/>
  <c r="U169" i="6"/>
  <c r="U149" i="6"/>
  <c r="U129" i="6"/>
  <c r="U109" i="6"/>
  <c r="U89" i="6"/>
  <c r="U69" i="6"/>
  <c r="U49" i="6"/>
  <c r="U29" i="6"/>
  <c r="U9" i="6"/>
  <c r="V239" i="6"/>
  <c r="V219" i="6"/>
  <c r="V199" i="6"/>
  <c r="V179" i="6"/>
  <c r="V159" i="6"/>
  <c r="V139" i="6"/>
  <c r="V119" i="6"/>
  <c r="V99" i="6"/>
  <c r="V79" i="6"/>
  <c r="V59" i="6"/>
  <c r="V39" i="6"/>
  <c r="V19" i="6"/>
  <c r="W249" i="6"/>
  <c r="W229" i="6"/>
  <c r="W209" i="6"/>
  <c r="W189" i="6"/>
  <c r="W169" i="6"/>
  <c r="W149" i="6"/>
  <c r="W129" i="6"/>
  <c r="W109" i="6"/>
  <c r="W89" i="6"/>
  <c r="W69" i="6"/>
  <c r="W49" i="6"/>
  <c r="W29" i="6"/>
  <c r="W9" i="6"/>
  <c r="AD99" i="6"/>
  <c r="L7" i="6"/>
  <c r="L17" i="6"/>
  <c r="L27" i="6"/>
  <c r="L37" i="6"/>
  <c r="L47" i="6"/>
  <c r="L57" i="6"/>
  <c r="L67" i="6"/>
  <c r="L77" i="6"/>
  <c r="L87" i="6"/>
  <c r="L97" i="6"/>
  <c r="L107" i="6"/>
  <c r="L117" i="6"/>
  <c r="L127" i="6"/>
  <c r="L137" i="6"/>
  <c r="L147" i="6"/>
  <c r="L157" i="6"/>
  <c r="L167" i="6"/>
  <c r="L177" i="6"/>
  <c r="L187" i="6"/>
  <c r="L197" i="6"/>
  <c r="L207" i="6"/>
  <c r="L217" i="6"/>
  <c r="L227" i="6"/>
  <c r="L237" i="6"/>
  <c r="L247" i="6"/>
  <c r="AE244" i="6"/>
  <c r="AD244" i="6"/>
  <c r="AC244" i="6"/>
  <c r="AB244" i="6"/>
  <c r="Z244" i="6"/>
  <c r="X244" i="6"/>
  <c r="W244" i="6"/>
  <c r="V244" i="6"/>
  <c r="U244" i="6"/>
  <c r="T244" i="6"/>
  <c r="S244" i="6"/>
  <c r="R244" i="6"/>
  <c r="Q244" i="6"/>
  <c r="AE234" i="6"/>
  <c r="AD234" i="6"/>
  <c r="AB234" i="6"/>
  <c r="AA234" i="6"/>
  <c r="Y234" i="6"/>
  <c r="W234" i="6"/>
  <c r="V234" i="6"/>
  <c r="U234" i="6"/>
  <c r="T234" i="6"/>
  <c r="S234" i="6"/>
  <c r="R234" i="6"/>
  <c r="Q234" i="6"/>
  <c r="AE224" i="6"/>
  <c r="AD224" i="6"/>
  <c r="AC224" i="6"/>
  <c r="Z224" i="6"/>
  <c r="X224" i="6"/>
  <c r="W224" i="6"/>
  <c r="V224" i="6"/>
  <c r="U224" i="6"/>
  <c r="T224" i="6"/>
  <c r="S224" i="6"/>
  <c r="R224" i="6"/>
  <c r="Q224" i="6"/>
  <c r="AE214" i="6"/>
  <c r="AD214" i="6"/>
  <c r="AB214" i="6"/>
  <c r="AC214" i="6"/>
  <c r="AA214" i="6"/>
  <c r="Y214" i="6"/>
  <c r="W214" i="6"/>
  <c r="V214" i="6"/>
  <c r="U214" i="6"/>
  <c r="T214" i="6"/>
  <c r="S214" i="6"/>
  <c r="R214" i="6"/>
  <c r="Q214" i="6"/>
  <c r="AE204" i="6"/>
  <c r="AD204" i="6"/>
  <c r="AC204" i="6"/>
  <c r="AB204" i="6"/>
  <c r="Z204" i="6"/>
  <c r="X204" i="6"/>
  <c r="W204" i="6"/>
  <c r="V204" i="6"/>
  <c r="U204" i="6"/>
  <c r="T204" i="6"/>
  <c r="S204" i="6"/>
  <c r="R204" i="6"/>
  <c r="Q204" i="6"/>
  <c r="AE194" i="6"/>
  <c r="AD194" i="6"/>
  <c r="AB194" i="6"/>
  <c r="AA194" i="6"/>
  <c r="Y194" i="6"/>
  <c r="W194" i="6"/>
  <c r="V194" i="6"/>
  <c r="U194" i="6"/>
  <c r="T194" i="6"/>
  <c r="S194" i="6"/>
  <c r="R194" i="6"/>
  <c r="Q194" i="6"/>
  <c r="AE184" i="6"/>
  <c r="AD184" i="6"/>
  <c r="AC184" i="6"/>
  <c r="Z184" i="6"/>
  <c r="X184" i="6"/>
  <c r="W184" i="6"/>
  <c r="V184" i="6"/>
  <c r="U184" i="6"/>
  <c r="T184" i="6"/>
  <c r="S184" i="6"/>
  <c r="R184" i="6"/>
  <c r="Q184" i="6"/>
  <c r="AE174" i="6"/>
  <c r="AD174" i="6"/>
  <c r="AC174" i="6"/>
  <c r="AA174" i="6"/>
  <c r="Y174" i="6"/>
  <c r="W174" i="6"/>
  <c r="V174" i="6"/>
  <c r="U174" i="6"/>
  <c r="T174" i="6"/>
  <c r="S174" i="6"/>
  <c r="R174" i="6"/>
  <c r="Q174" i="6"/>
  <c r="AE164" i="6"/>
  <c r="AD164" i="6"/>
  <c r="AC164" i="6"/>
  <c r="AB164" i="6"/>
  <c r="Z164" i="6"/>
  <c r="X164" i="6"/>
  <c r="W164" i="6"/>
  <c r="V164" i="6"/>
  <c r="U164" i="6"/>
  <c r="T164" i="6"/>
  <c r="S164" i="6"/>
  <c r="R164" i="6"/>
  <c r="Q164" i="6"/>
  <c r="AE154" i="6"/>
  <c r="AD154" i="6"/>
  <c r="AB154" i="6"/>
  <c r="AA154" i="6"/>
  <c r="Y154" i="6"/>
  <c r="W154" i="6"/>
  <c r="V154" i="6"/>
  <c r="U154" i="6"/>
  <c r="T154" i="6"/>
  <c r="S154" i="6"/>
  <c r="R154" i="6"/>
  <c r="Q154" i="6"/>
  <c r="AE144" i="6"/>
  <c r="AD144" i="6"/>
  <c r="AC144" i="6"/>
  <c r="Z144" i="6"/>
  <c r="X144" i="6"/>
  <c r="W144" i="6"/>
  <c r="V144" i="6"/>
  <c r="U144" i="6"/>
  <c r="T144" i="6"/>
  <c r="S144" i="6"/>
  <c r="R144" i="6"/>
  <c r="Q144" i="6"/>
  <c r="AE134" i="6"/>
  <c r="AD134" i="6"/>
  <c r="AB134" i="6"/>
  <c r="AC134" i="6"/>
  <c r="AA134" i="6"/>
  <c r="Y134" i="6"/>
  <c r="W134" i="6"/>
  <c r="V134" i="6"/>
  <c r="U134" i="6"/>
  <c r="T134" i="6"/>
  <c r="S134" i="6"/>
  <c r="R134" i="6"/>
  <c r="Q134" i="6"/>
  <c r="AE124" i="6"/>
  <c r="AD124" i="6"/>
  <c r="AC124" i="6"/>
  <c r="AB124" i="6"/>
  <c r="Z124" i="6"/>
  <c r="X124" i="6"/>
  <c r="W124" i="6"/>
  <c r="V124" i="6"/>
  <c r="U124" i="6"/>
  <c r="T124" i="6"/>
  <c r="S124" i="6"/>
  <c r="R124" i="6"/>
  <c r="Q124" i="6"/>
  <c r="AD114" i="6"/>
  <c r="AE114" i="6"/>
  <c r="AB114" i="6"/>
  <c r="AA114" i="6"/>
  <c r="Y114" i="6"/>
  <c r="W114" i="6"/>
  <c r="V114" i="6"/>
  <c r="U114" i="6"/>
  <c r="T114" i="6"/>
  <c r="S114" i="6"/>
  <c r="R114" i="6"/>
  <c r="Q114" i="6"/>
  <c r="AE104" i="6"/>
  <c r="AD104" i="6"/>
  <c r="AC104" i="6"/>
  <c r="Z104" i="6"/>
  <c r="X104" i="6"/>
  <c r="W104" i="6"/>
  <c r="V104" i="6"/>
  <c r="U104" i="6"/>
  <c r="T104" i="6"/>
  <c r="S104" i="6"/>
  <c r="R104" i="6"/>
  <c r="Q104" i="6"/>
  <c r="AE94" i="6"/>
  <c r="AD94" i="6"/>
  <c r="AB94" i="6"/>
  <c r="AC94" i="6"/>
  <c r="AA94" i="6"/>
  <c r="Y94" i="6"/>
  <c r="W94" i="6"/>
  <c r="V94" i="6"/>
  <c r="U94" i="6"/>
  <c r="T94" i="6"/>
  <c r="S94" i="6"/>
  <c r="R94" i="6"/>
  <c r="Q94" i="6"/>
  <c r="AE84" i="6"/>
  <c r="AD84" i="6"/>
  <c r="AC84" i="6"/>
  <c r="AB84" i="6"/>
  <c r="Z84" i="6"/>
  <c r="X84" i="6"/>
  <c r="W84" i="6"/>
  <c r="V84" i="6"/>
  <c r="U84" i="6"/>
  <c r="T84" i="6"/>
  <c r="S84" i="6"/>
  <c r="R84" i="6"/>
  <c r="Q84" i="6"/>
  <c r="AD74" i="6"/>
  <c r="AB74" i="6"/>
  <c r="AE74" i="6"/>
  <c r="AA74" i="6"/>
  <c r="Y74" i="6"/>
  <c r="W74" i="6"/>
  <c r="V74" i="6"/>
  <c r="U74" i="6"/>
  <c r="T74" i="6"/>
  <c r="S74" i="6"/>
  <c r="R74" i="6"/>
  <c r="Q74" i="6"/>
  <c r="AE64" i="6"/>
  <c r="AD64" i="6"/>
  <c r="AC64" i="6"/>
  <c r="Z64" i="6"/>
  <c r="X64" i="6"/>
  <c r="W64" i="6"/>
  <c r="V64" i="6"/>
  <c r="U64" i="6"/>
  <c r="T64" i="6"/>
  <c r="S64" i="6"/>
  <c r="R64" i="6"/>
  <c r="Q64" i="6"/>
  <c r="AE54" i="6"/>
  <c r="AD54" i="6"/>
  <c r="AB54" i="6"/>
  <c r="AC54" i="6"/>
  <c r="AA54" i="6"/>
  <c r="Y54" i="6"/>
  <c r="W54" i="6"/>
  <c r="V54" i="6"/>
  <c r="U54" i="6"/>
  <c r="T54" i="6"/>
  <c r="S54" i="6"/>
  <c r="R54" i="6"/>
  <c r="Q54" i="6"/>
  <c r="AE44" i="6"/>
  <c r="AD44" i="6"/>
  <c r="AC44" i="6"/>
  <c r="AB44" i="6"/>
  <c r="Z44" i="6"/>
  <c r="X44" i="6"/>
  <c r="W44" i="6"/>
  <c r="V44" i="6"/>
  <c r="U44" i="6"/>
  <c r="T44" i="6"/>
  <c r="S44" i="6"/>
  <c r="R44" i="6"/>
  <c r="Q44" i="6"/>
  <c r="AD34" i="6"/>
  <c r="AE34" i="6"/>
  <c r="AB34" i="6"/>
  <c r="AA34" i="6"/>
  <c r="Y34" i="6"/>
  <c r="W34" i="6"/>
  <c r="V34" i="6"/>
  <c r="U34" i="6"/>
  <c r="T34" i="6"/>
  <c r="S34" i="6"/>
  <c r="R34" i="6"/>
  <c r="Q34" i="6"/>
  <c r="AE24" i="6"/>
  <c r="AD24" i="6"/>
  <c r="AC24" i="6"/>
  <c r="Z24" i="6"/>
  <c r="X24" i="6"/>
  <c r="W24" i="6"/>
  <c r="V24" i="6"/>
  <c r="U24" i="6"/>
  <c r="T24" i="6"/>
  <c r="S24" i="6"/>
  <c r="R24" i="6"/>
  <c r="Q24" i="6"/>
  <c r="AE14" i="6"/>
  <c r="AD14" i="6"/>
  <c r="AB14" i="6"/>
  <c r="AC14" i="6"/>
  <c r="AA14" i="6"/>
  <c r="Y14" i="6"/>
  <c r="W14" i="6"/>
  <c r="V14" i="6"/>
  <c r="U14" i="6"/>
  <c r="T14" i="6"/>
  <c r="S14" i="6"/>
  <c r="R14" i="6"/>
  <c r="Q14" i="6"/>
  <c r="M153" i="6"/>
  <c r="M73" i="6"/>
  <c r="M33" i="6"/>
  <c r="M244" i="6"/>
  <c r="M234" i="6"/>
  <c r="M224" i="6"/>
  <c r="M214" i="6"/>
  <c r="M204" i="6"/>
  <c r="M194" i="6"/>
  <c r="M184" i="6"/>
  <c r="M174" i="6"/>
  <c r="M164" i="6"/>
  <c r="M154" i="6"/>
  <c r="M144" i="6"/>
  <c r="M134" i="6"/>
  <c r="M124" i="6"/>
  <c r="M114" i="6"/>
  <c r="M104" i="6"/>
  <c r="M94" i="6"/>
  <c r="M84" i="6"/>
  <c r="M74" i="6"/>
  <c r="M64" i="6"/>
  <c r="M54" i="6"/>
  <c r="M44" i="6"/>
  <c r="M34" i="6"/>
  <c r="M24" i="6"/>
  <c r="M14" i="6"/>
  <c r="N243" i="6"/>
  <c r="N223" i="6"/>
  <c r="N103" i="6"/>
  <c r="N43" i="6"/>
  <c r="N244" i="6"/>
  <c r="N234" i="6"/>
  <c r="N224" i="6"/>
  <c r="N214" i="6"/>
  <c r="N204" i="6"/>
  <c r="N194" i="6"/>
  <c r="N184" i="6"/>
  <c r="N174" i="6"/>
  <c r="N164" i="6"/>
  <c r="N154" i="6"/>
  <c r="N144" i="6"/>
  <c r="N134" i="6"/>
  <c r="N124" i="6"/>
  <c r="N114" i="6"/>
  <c r="N104" i="6"/>
  <c r="N94" i="6"/>
  <c r="N84" i="6"/>
  <c r="N74" i="6"/>
  <c r="N64" i="6"/>
  <c r="N54" i="6"/>
  <c r="N44" i="6"/>
  <c r="N34" i="6"/>
  <c r="N24" i="6"/>
  <c r="N14" i="6"/>
  <c r="O73" i="6"/>
  <c r="O244" i="6"/>
  <c r="O234" i="6"/>
  <c r="O224" i="6"/>
  <c r="O214" i="6"/>
  <c r="O204" i="6"/>
  <c r="O194" i="6"/>
  <c r="O184" i="6"/>
  <c r="O174" i="6"/>
  <c r="O164" i="6"/>
  <c r="O154" i="6"/>
  <c r="O144" i="6"/>
  <c r="O134" i="6"/>
  <c r="O124" i="6"/>
  <c r="O114" i="6"/>
  <c r="O104" i="6"/>
  <c r="O94" i="6"/>
  <c r="O84" i="6"/>
  <c r="O74" i="6"/>
  <c r="O64" i="6"/>
  <c r="O54" i="6"/>
  <c r="O44" i="6"/>
  <c r="O34" i="6"/>
  <c r="O24" i="6"/>
  <c r="O14" i="6"/>
  <c r="P243" i="6"/>
  <c r="P223" i="6"/>
  <c r="P163" i="6"/>
  <c r="P103" i="6"/>
  <c r="P43" i="6"/>
  <c r="P244" i="6"/>
  <c r="P234" i="6"/>
  <c r="P224" i="6"/>
  <c r="P214" i="6"/>
  <c r="P204" i="6"/>
  <c r="P194" i="6"/>
  <c r="P184" i="6"/>
  <c r="P174" i="6"/>
  <c r="P164" i="6"/>
  <c r="P154" i="6"/>
  <c r="P134" i="6"/>
  <c r="P124" i="6"/>
  <c r="P114" i="6"/>
  <c r="P104" i="6"/>
  <c r="P94" i="6"/>
  <c r="P84" i="6"/>
  <c r="P74" i="6"/>
  <c r="P64" i="6"/>
  <c r="P54" i="6"/>
  <c r="P44" i="6"/>
  <c r="P34" i="6"/>
  <c r="P24" i="6"/>
  <c r="P14" i="6"/>
  <c r="Q239" i="6"/>
  <c r="Q219" i="6"/>
  <c r="Q199" i="6"/>
  <c r="Q179" i="6"/>
  <c r="Q159" i="6"/>
  <c r="Q139" i="6"/>
  <c r="Q119" i="6"/>
  <c r="Q99" i="6"/>
  <c r="Q79" i="6"/>
  <c r="Q59" i="6"/>
  <c r="Q39" i="6"/>
  <c r="Q19" i="6"/>
  <c r="R249" i="6"/>
  <c r="R229" i="6"/>
  <c r="R209" i="6"/>
  <c r="R189" i="6"/>
  <c r="R169" i="6"/>
  <c r="R149" i="6"/>
  <c r="R129" i="6"/>
  <c r="R109" i="6"/>
  <c r="R89" i="6"/>
  <c r="R69" i="6"/>
  <c r="R49" i="6"/>
  <c r="R29" i="6"/>
  <c r="R9" i="6"/>
  <c r="S239" i="6"/>
  <c r="S219" i="6"/>
  <c r="S199" i="6"/>
  <c r="S179" i="6"/>
  <c r="S159" i="6"/>
  <c r="S139" i="6"/>
  <c r="S119" i="6"/>
  <c r="S99" i="6"/>
  <c r="S79" i="6"/>
  <c r="S59" i="6"/>
  <c r="S39" i="6"/>
  <c r="S19" i="6"/>
  <c r="T249" i="6"/>
  <c r="T229" i="6"/>
  <c r="T209" i="6"/>
  <c r="T189" i="6"/>
  <c r="T169" i="6"/>
  <c r="T149" i="6"/>
  <c r="T129" i="6"/>
  <c r="T109" i="6"/>
  <c r="T89" i="6"/>
  <c r="T69" i="6"/>
  <c r="T49" i="6"/>
  <c r="T29" i="6"/>
  <c r="T9" i="6"/>
  <c r="U239" i="6"/>
  <c r="U219" i="6"/>
  <c r="U199" i="6"/>
  <c r="U179" i="6"/>
  <c r="U159" i="6"/>
  <c r="U139" i="6"/>
  <c r="U119" i="6"/>
  <c r="U99" i="6"/>
  <c r="U79" i="6"/>
  <c r="U59" i="6"/>
  <c r="U39" i="6"/>
  <c r="U19" i="6"/>
  <c r="V249" i="6"/>
  <c r="V229" i="6"/>
  <c r="V209" i="6"/>
  <c r="V189" i="6"/>
  <c r="V169" i="6"/>
  <c r="V149" i="6"/>
  <c r="V129" i="6"/>
  <c r="V109" i="6"/>
  <c r="V89" i="6"/>
  <c r="V69" i="6"/>
  <c r="V49" i="6"/>
  <c r="V29" i="6"/>
  <c r="V9" i="6"/>
  <c r="W239" i="6"/>
  <c r="W219" i="6"/>
  <c r="W199" i="6"/>
  <c r="W179" i="6"/>
  <c r="W159" i="6"/>
  <c r="W139" i="6"/>
  <c r="W119" i="6"/>
  <c r="W99" i="6"/>
  <c r="W79" i="6"/>
  <c r="W59" i="6"/>
  <c r="W39" i="6"/>
  <c r="W19" i="6"/>
  <c r="X214" i="6"/>
  <c r="X174" i="6"/>
  <c r="X134" i="6"/>
  <c r="X94" i="6"/>
  <c r="X54" i="6"/>
  <c r="X14" i="6"/>
  <c r="Y224" i="6"/>
  <c r="Y184" i="6"/>
  <c r="Y144" i="6"/>
  <c r="Y104" i="6"/>
  <c r="Y64" i="6"/>
  <c r="Y24" i="6"/>
  <c r="Z135" i="6"/>
  <c r="Z234" i="6"/>
  <c r="Z194" i="6"/>
  <c r="Z114" i="6"/>
  <c r="Z74" i="6"/>
  <c r="Z34" i="6"/>
  <c r="AA244" i="6"/>
  <c r="AA204" i="6"/>
  <c r="AA164" i="6"/>
  <c r="AA84" i="6"/>
  <c r="AA44" i="6"/>
  <c r="AB153" i="6"/>
  <c r="AB224" i="6"/>
  <c r="AB144" i="6"/>
  <c r="AB64" i="6"/>
  <c r="AC93" i="6"/>
  <c r="AC194" i="6"/>
  <c r="AC114" i="6"/>
  <c r="AC34" i="6"/>
  <c r="AD179" i="6"/>
  <c r="AD19" i="6"/>
  <c r="AE179" i="6"/>
  <c r="N33" i="6"/>
  <c r="V83" i="6"/>
  <c r="P144" i="6"/>
  <c r="P213" i="6"/>
  <c r="O153" i="6"/>
  <c r="N173" i="6"/>
  <c r="O148" i="6"/>
  <c r="U218" i="6"/>
  <c r="AE248" i="6"/>
  <c r="AA248" i="6"/>
  <c r="X248" i="6"/>
  <c r="W248" i="6"/>
  <c r="U248" i="6"/>
  <c r="T248" i="6"/>
  <c r="S248" i="6"/>
  <c r="P248" i="6"/>
  <c r="N248" i="6"/>
  <c r="AE243" i="6"/>
  <c r="AD243" i="6"/>
  <c r="AC243" i="6"/>
  <c r="AB243" i="6"/>
  <c r="AA243" i="6"/>
  <c r="Z243" i="6"/>
  <c r="X243" i="6"/>
  <c r="W243" i="6"/>
  <c r="V243" i="6"/>
  <c r="U243" i="6"/>
  <c r="T243" i="6"/>
  <c r="S243" i="6"/>
  <c r="R243" i="6"/>
  <c r="Q243" i="6"/>
  <c r="O243" i="6"/>
  <c r="M243" i="6"/>
  <c r="AE238" i="6"/>
  <c r="AC238" i="6"/>
  <c r="AB238" i="6"/>
  <c r="AA238" i="6"/>
  <c r="Z238" i="6"/>
  <c r="Y238" i="6"/>
  <c r="X238" i="6"/>
  <c r="W238" i="6"/>
  <c r="T238" i="6"/>
  <c r="S238" i="6"/>
  <c r="Q238" i="6"/>
  <c r="O238" i="6"/>
  <c r="M238" i="6"/>
  <c r="AE233" i="6"/>
  <c r="AD233" i="6"/>
  <c r="AC233" i="6"/>
  <c r="AB233" i="6"/>
  <c r="AA233" i="6"/>
  <c r="Z233" i="6"/>
  <c r="Y233" i="6"/>
  <c r="X233" i="6"/>
  <c r="V233" i="6"/>
  <c r="T233" i="6"/>
  <c r="R233" i="6"/>
  <c r="P233" i="6"/>
  <c r="N233" i="6"/>
  <c r="AE228" i="6"/>
  <c r="AD228" i="6"/>
  <c r="AC228" i="6"/>
  <c r="AB228" i="6"/>
  <c r="AA228" i="6"/>
  <c r="Z228" i="6"/>
  <c r="Y228" i="6"/>
  <c r="V228" i="6"/>
  <c r="U228" i="6"/>
  <c r="S228" i="6"/>
  <c r="R228" i="6"/>
  <c r="Q228" i="6"/>
  <c r="P228" i="6"/>
  <c r="O228" i="6"/>
  <c r="N228" i="6"/>
  <c r="M228" i="6"/>
  <c r="AD223" i="6"/>
  <c r="AB223" i="6"/>
  <c r="Z223" i="6"/>
  <c r="Y223" i="6"/>
  <c r="X223" i="6"/>
  <c r="W223" i="6"/>
  <c r="V223" i="6"/>
  <c r="U223" i="6"/>
  <c r="T223" i="6"/>
  <c r="S223" i="6"/>
  <c r="R223" i="6"/>
  <c r="Q223" i="6"/>
  <c r="O223" i="6"/>
  <c r="M223" i="6"/>
  <c r="AE218" i="6"/>
  <c r="AC218" i="6"/>
  <c r="AB218" i="6"/>
  <c r="AA218" i="6"/>
  <c r="Z218" i="6"/>
  <c r="Y218" i="6"/>
  <c r="V218" i="6"/>
  <c r="R218" i="6"/>
  <c r="Q218" i="6"/>
  <c r="P218" i="6"/>
  <c r="O218" i="6"/>
  <c r="N218" i="6"/>
  <c r="M218" i="6"/>
  <c r="AE213" i="6"/>
  <c r="AD213" i="6"/>
  <c r="AC213" i="6"/>
  <c r="AB213" i="6"/>
  <c r="AA213" i="6"/>
  <c r="Z213" i="6"/>
  <c r="Y213" i="6"/>
  <c r="W213" i="6"/>
  <c r="U213" i="6"/>
  <c r="S213" i="6"/>
  <c r="Q213" i="6"/>
  <c r="N213" i="6"/>
  <c r="AE208" i="6"/>
  <c r="AD208" i="6"/>
  <c r="AC208" i="6"/>
  <c r="AB208" i="6"/>
  <c r="AA208" i="6"/>
  <c r="Z208" i="6"/>
  <c r="Y208" i="6"/>
  <c r="X208" i="6"/>
  <c r="W208" i="6"/>
  <c r="T208" i="6"/>
  <c r="S208" i="6"/>
  <c r="Q208" i="6"/>
  <c r="P208" i="6"/>
  <c r="N208" i="6"/>
  <c r="AE203" i="6"/>
  <c r="AC203" i="6"/>
  <c r="AA203" i="6"/>
  <c r="W203" i="6"/>
  <c r="U203" i="6"/>
  <c r="S203" i="6"/>
  <c r="Q203" i="6"/>
  <c r="O203" i="6"/>
  <c r="M203" i="6"/>
  <c r="AE198" i="6"/>
  <c r="AD198" i="6"/>
  <c r="AC198" i="6"/>
  <c r="AB198" i="6"/>
  <c r="AA198" i="6"/>
  <c r="Z198" i="6"/>
  <c r="Y198" i="6"/>
  <c r="X198" i="6"/>
  <c r="W198" i="6"/>
  <c r="V198" i="6"/>
  <c r="T198" i="6"/>
  <c r="S198" i="6"/>
  <c r="P198" i="6"/>
  <c r="O198" i="6"/>
  <c r="N198" i="6"/>
  <c r="M198" i="6"/>
  <c r="AE193" i="6"/>
  <c r="AC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AE188" i="6"/>
  <c r="AD188" i="6"/>
  <c r="AC188" i="6"/>
  <c r="AB188" i="6"/>
  <c r="AA188" i="6"/>
  <c r="Z188" i="6"/>
  <c r="Y188" i="6"/>
  <c r="X188" i="6"/>
  <c r="V188" i="6"/>
  <c r="U188" i="6"/>
  <c r="R188" i="6"/>
  <c r="Q188" i="6"/>
  <c r="P188" i="6"/>
  <c r="N188" i="6"/>
  <c r="AE183" i="6"/>
  <c r="AD183" i="6"/>
  <c r="AC183" i="6"/>
  <c r="Y183" i="6"/>
  <c r="W183" i="6"/>
  <c r="U183" i="6"/>
  <c r="S183" i="6"/>
  <c r="Q183" i="6"/>
  <c r="O183" i="6"/>
  <c r="M183" i="6"/>
  <c r="AE178" i="6"/>
  <c r="AD178" i="6"/>
  <c r="AC178" i="6"/>
  <c r="AB178" i="6"/>
  <c r="X178" i="6"/>
  <c r="V178" i="6"/>
  <c r="U178" i="6"/>
  <c r="R178" i="6"/>
  <c r="Q178" i="6"/>
  <c r="P178" i="6"/>
  <c r="O178" i="6"/>
  <c r="N178" i="6"/>
  <c r="M178" i="6"/>
  <c r="AE173" i="6"/>
  <c r="AB173" i="6"/>
  <c r="AA173" i="6"/>
  <c r="Y173" i="6"/>
  <c r="X173" i="6"/>
  <c r="W173" i="6"/>
  <c r="V173" i="6"/>
  <c r="U173" i="6"/>
  <c r="T173" i="6"/>
  <c r="S173" i="6"/>
  <c r="R173" i="6"/>
  <c r="Q173" i="6"/>
  <c r="P173" i="6"/>
  <c r="O173" i="6"/>
  <c r="AE168" i="6"/>
  <c r="AD168" i="6"/>
  <c r="AC168" i="6"/>
  <c r="AB168" i="6"/>
  <c r="AA168" i="6"/>
  <c r="Z168" i="6"/>
  <c r="Y168" i="6"/>
  <c r="X168" i="6"/>
  <c r="W168" i="6"/>
  <c r="U168" i="6"/>
  <c r="T168" i="6"/>
  <c r="S168" i="6"/>
  <c r="P168" i="6"/>
  <c r="N168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O163" i="6"/>
  <c r="M163" i="6"/>
  <c r="AC158" i="6"/>
  <c r="AA158" i="6"/>
  <c r="X158" i="6"/>
  <c r="W158" i="6"/>
  <c r="U158" i="6"/>
  <c r="T158" i="6"/>
  <c r="S158" i="6"/>
  <c r="O158" i="6"/>
  <c r="M158" i="6"/>
  <c r="AE153" i="6"/>
  <c r="AD153" i="6"/>
  <c r="AC153" i="6"/>
  <c r="AA153" i="6"/>
  <c r="Z153" i="6"/>
  <c r="Y153" i="6"/>
  <c r="X153" i="6"/>
  <c r="V153" i="6"/>
  <c r="T153" i="6"/>
  <c r="R153" i="6"/>
  <c r="P153" i="6"/>
  <c r="N153" i="6"/>
  <c r="AE148" i="6"/>
  <c r="AD148" i="6"/>
  <c r="AC148" i="6"/>
  <c r="AB148" i="6"/>
  <c r="AA148" i="6"/>
  <c r="Z148" i="6"/>
  <c r="Y148" i="6"/>
  <c r="V148" i="6"/>
  <c r="U148" i="6"/>
  <c r="T148" i="6"/>
  <c r="R148" i="6"/>
  <c r="Q148" i="6"/>
  <c r="P148" i="6"/>
  <c r="N148" i="6"/>
  <c r="AD143" i="6"/>
  <c r="AB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AE138" i="6"/>
  <c r="AC138" i="6"/>
  <c r="AB138" i="6"/>
  <c r="AA138" i="6"/>
  <c r="Z138" i="6"/>
  <c r="Y138" i="6"/>
  <c r="W138" i="6"/>
  <c r="V138" i="6"/>
  <c r="U138" i="6"/>
  <c r="R138" i="6"/>
  <c r="Q138" i="6"/>
  <c r="O138" i="6"/>
  <c r="M138" i="6"/>
  <c r="AE133" i="6"/>
  <c r="AD133" i="6"/>
  <c r="AC133" i="6"/>
  <c r="AB133" i="6"/>
  <c r="AA133" i="6"/>
  <c r="Y133" i="6"/>
  <c r="X133" i="6"/>
  <c r="V133" i="6"/>
  <c r="T133" i="6"/>
  <c r="R133" i="6"/>
  <c r="P133" i="6"/>
  <c r="N133" i="6"/>
  <c r="AE128" i="6"/>
  <c r="AD128" i="6"/>
  <c r="AC128" i="6"/>
  <c r="AB128" i="6"/>
  <c r="AA128" i="6"/>
  <c r="Z128" i="6"/>
  <c r="Y128" i="6"/>
  <c r="X128" i="6"/>
  <c r="W128" i="6"/>
  <c r="U128" i="6"/>
  <c r="T128" i="6"/>
  <c r="S128" i="6"/>
  <c r="P128" i="6"/>
  <c r="N128" i="6"/>
  <c r="AD123" i="6"/>
  <c r="AB123" i="6"/>
  <c r="AA123" i="6"/>
  <c r="Z123" i="6"/>
  <c r="X123" i="6"/>
  <c r="V123" i="6"/>
  <c r="T123" i="6"/>
  <c r="R123" i="6"/>
  <c r="P123" i="6"/>
  <c r="O123" i="6"/>
  <c r="N123" i="6"/>
  <c r="M123" i="6"/>
  <c r="AE118" i="6"/>
  <c r="AD118" i="6"/>
  <c r="AC118" i="6"/>
  <c r="AB118" i="6"/>
  <c r="AA118" i="6"/>
  <c r="Z118" i="6"/>
  <c r="Y118" i="6"/>
  <c r="X118" i="6"/>
  <c r="W118" i="6"/>
  <c r="T118" i="6"/>
  <c r="S118" i="6"/>
  <c r="Q118" i="6"/>
  <c r="O118" i="6"/>
  <c r="M118" i="6"/>
  <c r="AE113" i="6"/>
  <c r="AD113" i="6"/>
  <c r="Z113" i="6"/>
  <c r="X113" i="6"/>
  <c r="W113" i="6"/>
  <c r="V113" i="6"/>
  <c r="U113" i="6"/>
  <c r="T113" i="6"/>
  <c r="S113" i="6"/>
  <c r="R113" i="6"/>
  <c r="Q113" i="6"/>
  <c r="P113" i="6"/>
  <c r="N113" i="6"/>
  <c r="AE108" i="6"/>
  <c r="AD108" i="6"/>
  <c r="AC108" i="6"/>
  <c r="AB108" i="6"/>
  <c r="AA108" i="6"/>
  <c r="Z108" i="6"/>
  <c r="Y108" i="6"/>
  <c r="W108" i="6"/>
  <c r="V108" i="6"/>
  <c r="U108" i="6"/>
  <c r="R108" i="6"/>
  <c r="Q108" i="6"/>
  <c r="P108" i="6"/>
  <c r="N108" i="6"/>
  <c r="AE103" i="6"/>
  <c r="AD103" i="6"/>
  <c r="AC103" i="6"/>
  <c r="Y103" i="6"/>
  <c r="V103" i="6"/>
  <c r="R103" i="6"/>
  <c r="O103" i="6"/>
  <c r="M103" i="6"/>
  <c r="AC98" i="6"/>
  <c r="AB98" i="6"/>
  <c r="AA98" i="6"/>
  <c r="Z98" i="6"/>
  <c r="Y98" i="6"/>
  <c r="V98" i="6"/>
  <c r="U98" i="6"/>
  <c r="S98" i="6"/>
  <c r="R98" i="6"/>
  <c r="Q98" i="6"/>
  <c r="O98" i="6"/>
  <c r="M98" i="6"/>
  <c r="AE93" i="6"/>
  <c r="AD93" i="6"/>
  <c r="AB93" i="6"/>
  <c r="X93" i="6"/>
  <c r="W93" i="6"/>
  <c r="V93" i="6"/>
  <c r="U93" i="6"/>
  <c r="T93" i="6"/>
  <c r="S93" i="6"/>
  <c r="R93" i="6"/>
  <c r="Q93" i="6"/>
  <c r="P93" i="6"/>
  <c r="N93" i="6"/>
  <c r="AE88" i="6"/>
  <c r="AA88" i="6"/>
  <c r="X88" i="6"/>
  <c r="W88" i="6"/>
  <c r="U88" i="6"/>
  <c r="T88" i="6"/>
  <c r="S88" i="6"/>
  <c r="P88" i="6"/>
  <c r="N88" i="6"/>
  <c r="AE83" i="6"/>
  <c r="AD83" i="6"/>
  <c r="AC83" i="6"/>
  <c r="AB83" i="6"/>
  <c r="AA83" i="6"/>
  <c r="Z83" i="6"/>
  <c r="Y83" i="6"/>
  <c r="X83" i="6"/>
  <c r="W83" i="6"/>
  <c r="U83" i="6"/>
  <c r="T83" i="6"/>
  <c r="S83" i="6"/>
  <c r="R83" i="6"/>
  <c r="Q83" i="6"/>
  <c r="O83" i="6"/>
  <c r="M83" i="6"/>
  <c r="AE78" i="6"/>
  <c r="AD78" i="6"/>
  <c r="AB78" i="6"/>
  <c r="AA78" i="6"/>
  <c r="Z78" i="6"/>
  <c r="Y78" i="6"/>
  <c r="X78" i="6"/>
  <c r="W78" i="6"/>
  <c r="V78" i="6"/>
  <c r="T78" i="6"/>
  <c r="S78" i="6"/>
  <c r="P78" i="6"/>
  <c r="O78" i="6"/>
  <c r="N78" i="6"/>
  <c r="M78" i="6"/>
  <c r="AE73" i="6"/>
  <c r="AC73" i="6"/>
  <c r="AA73" i="6"/>
  <c r="Z73" i="6"/>
  <c r="Y73" i="6"/>
  <c r="W73" i="6"/>
  <c r="S73" i="6"/>
  <c r="P73" i="6"/>
  <c r="N73" i="6"/>
  <c r="AE68" i="6"/>
  <c r="AD68" i="6"/>
  <c r="AC68" i="6"/>
  <c r="AB68" i="6"/>
  <c r="AA68" i="6"/>
  <c r="Z68" i="6"/>
  <c r="Y68" i="6"/>
  <c r="V68" i="6"/>
  <c r="U68" i="6"/>
  <c r="T68" i="6"/>
  <c r="R68" i="6"/>
  <c r="Q68" i="6"/>
  <c r="P68" i="6"/>
  <c r="N68" i="6"/>
  <c r="AC63" i="6"/>
  <c r="AB63" i="6"/>
  <c r="Z63" i="6"/>
  <c r="Y63" i="6"/>
  <c r="X63" i="6"/>
  <c r="W63" i="6"/>
  <c r="V63" i="6"/>
  <c r="U63" i="6"/>
  <c r="T63" i="6"/>
  <c r="S63" i="6"/>
  <c r="R63" i="6"/>
  <c r="Q63" i="6"/>
  <c r="O63" i="6"/>
  <c r="M63" i="6"/>
  <c r="AB58" i="6"/>
  <c r="AA58" i="6"/>
  <c r="Z58" i="6"/>
  <c r="Y58" i="6"/>
  <c r="X58" i="6"/>
  <c r="V58" i="6"/>
  <c r="U58" i="6"/>
  <c r="R58" i="6"/>
  <c r="Q58" i="6"/>
  <c r="P58" i="6"/>
  <c r="O58" i="6"/>
  <c r="N58" i="6"/>
  <c r="M58" i="6"/>
  <c r="AE53" i="6"/>
  <c r="AD53" i="6"/>
  <c r="AC53" i="6"/>
  <c r="AB53" i="6"/>
  <c r="AA53" i="6"/>
  <c r="Z53" i="6"/>
  <c r="Y53" i="6"/>
  <c r="U53" i="6"/>
  <c r="Q53" i="6"/>
  <c r="P53" i="6"/>
  <c r="O53" i="6"/>
  <c r="N53" i="6"/>
  <c r="AE48" i="6"/>
  <c r="AD48" i="6"/>
  <c r="AC48" i="6"/>
  <c r="AB48" i="6"/>
  <c r="AA48" i="6"/>
  <c r="Z48" i="6"/>
  <c r="Y48" i="6"/>
  <c r="X48" i="6"/>
  <c r="W48" i="6"/>
  <c r="T48" i="6"/>
  <c r="S48" i="6"/>
  <c r="Q48" i="6"/>
  <c r="P48" i="6"/>
  <c r="O48" i="6"/>
  <c r="N48" i="6"/>
  <c r="M48" i="6"/>
  <c r="AB43" i="6"/>
  <c r="AA43" i="6"/>
  <c r="Z43" i="6"/>
  <c r="V43" i="6"/>
  <c r="R43" i="6"/>
  <c r="O43" i="6"/>
  <c r="M43" i="6"/>
  <c r="AE38" i="6"/>
  <c r="AD38" i="6"/>
  <c r="AC38" i="6"/>
  <c r="AB38" i="6"/>
  <c r="AA38" i="6"/>
  <c r="Z38" i="6"/>
  <c r="Y38" i="6"/>
  <c r="X38" i="6"/>
  <c r="W38" i="6"/>
  <c r="U38" i="6"/>
  <c r="T38" i="6"/>
  <c r="S38" i="6"/>
  <c r="O38" i="6"/>
  <c r="M38" i="6"/>
  <c r="AE33" i="6"/>
  <c r="AD33" i="6"/>
  <c r="AB33" i="6"/>
  <c r="Z33" i="6"/>
  <c r="X33" i="6"/>
  <c r="W33" i="6"/>
  <c r="V33" i="6"/>
  <c r="U33" i="6"/>
  <c r="T33" i="6"/>
  <c r="S33" i="6"/>
  <c r="R33" i="6"/>
  <c r="Q33" i="6"/>
  <c r="P33" i="6"/>
  <c r="AE28" i="6"/>
  <c r="AD28" i="6"/>
  <c r="AC28" i="6"/>
  <c r="AB28" i="6"/>
  <c r="AA28" i="6"/>
  <c r="Z28" i="6"/>
  <c r="Y28" i="6"/>
  <c r="V28" i="6"/>
  <c r="U28" i="6"/>
  <c r="S28" i="6"/>
  <c r="R28" i="6"/>
  <c r="Q28" i="6"/>
  <c r="P28" i="6"/>
  <c r="O28" i="6"/>
  <c r="N28" i="6"/>
  <c r="M28" i="6"/>
  <c r="AE23" i="6"/>
  <c r="AD23" i="6"/>
  <c r="AC23" i="6"/>
  <c r="AB23" i="6"/>
  <c r="AA23" i="6"/>
  <c r="Z23" i="6"/>
  <c r="Y23" i="6"/>
  <c r="X23" i="6"/>
  <c r="T23" i="6"/>
  <c r="P23" i="6"/>
  <c r="O23" i="6"/>
  <c r="N23" i="6"/>
  <c r="M23" i="6"/>
  <c r="AE18" i="6"/>
  <c r="AD18" i="6"/>
  <c r="AC18" i="6"/>
  <c r="AA18" i="6"/>
  <c r="Z18" i="6"/>
  <c r="Y18" i="6"/>
  <c r="W18" i="6"/>
  <c r="V18" i="6"/>
  <c r="U18" i="6"/>
  <c r="R18" i="6"/>
  <c r="Q18" i="6"/>
  <c r="O18" i="6"/>
  <c r="M18" i="6"/>
  <c r="AE13" i="6"/>
  <c r="AB13" i="6"/>
  <c r="AA13" i="6"/>
  <c r="Z13" i="6"/>
  <c r="Y13" i="6"/>
  <c r="X13" i="6"/>
  <c r="T13" i="6"/>
  <c r="P13" i="6"/>
  <c r="N13" i="6"/>
  <c r="AE8" i="6"/>
  <c r="AA8" i="6"/>
  <c r="X8" i="6"/>
  <c r="W8" i="6"/>
  <c r="U8" i="6"/>
  <c r="T8" i="6"/>
  <c r="S8" i="6"/>
  <c r="P8" i="6"/>
  <c r="N8" i="6"/>
  <c r="AD3" i="6"/>
  <c r="AC3" i="6"/>
  <c r="AB3" i="6"/>
  <c r="AA3" i="6"/>
  <c r="Z3" i="6"/>
  <c r="Y3" i="6"/>
  <c r="X3" i="6"/>
  <c r="T3" i="6"/>
  <c r="P3" i="6"/>
  <c r="O3" i="6"/>
  <c r="N3" i="6"/>
  <c r="M3" i="6"/>
  <c r="AE40" i="6" l="1"/>
  <c r="AE200" i="6"/>
  <c r="AE120" i="6"/>
  <c r="AD158" i="6"/>
  <c r="AA63" i="6"/>
  <c r="Y203" i="6"/>
  <c r="AB73" i="6"/>
  <c r="AA103" i="6"/>
  <c r="Z133" i="6"/>
  <c r="AE158" i="6"/>
  <c r="AA183" i="6"/>
  <c r="Y243" i="6"/>
  <c r="W20" i="6"/>
  <c r="W60" i="6"/>
  <c r="W100" i="6"/>
  <c r="W140" i="6"/>
  <c r="W180" i="6"/>
  <c r="W220" i="6"/>
  <c r="V10" i="6"/>
  <c r="V50" i="6"/>
  <c r="V90" i="6"/>
  <c r="V130" i="6"/>
  <c r="V170" i="6"/>
  <c r="V210" i="6"/>
  <c r="V250" i="6"/>
  <c r="U40" i="6"/>
  <c r="U80" i="6"/>
  <c r="U120" i="6"/>
  <c r="U160" i="6"/>
  <c r="U200" i="6"/>
  <c r="U240" i="6"/>
  <c r="T30" i="6"/>
  <c r="T70" i="6"/>
  <c r="T110" i="6"/>
  <c r="T150" i="6"/>
  <c r="T190" i="6"/>
  <c r="T230" i="6"/>
  <c r="S20" i="6"/>
  <c r="S60" i="6"/>
  <c r="S100" i="6"/>
  <c r="S140" i="6"/>
  <c r="S180" i="6"/>
  <c r="S220" i="6"/>
  <c r="R10" i="6"/>
  <c r="R50" i="6"/>
  <c r="R90" i="6"/>
  <c r="R130" i="6"/>
  <c r="R170" i="6"/>
  <c r="R210" i="6"/>
  <c r="R250" i="6"/>
  <c r="Q40" i="6"/>
  <c r="Q80" i="6"/>
  <c r="Q120" i="6"/>
  <c r="Q160" i="6"/>
  <c r="Q200" i="6"/>
  <c r="Q240" i="6"/>
  <c r="Q15" i="6"/>
  <c r="R15" i="6"/>
  <c r="S15" i="6"/>
  <c r="T15" i="6"/>
  <c r="U15" i="6"/>
  <c r="V15" i="6"/>
  <c r="AB15" i="6"/>
  <c r="AD15" i="6"/>
  <c r="Q25" i="6"/>
  <c r="R25" i="6"/>
  <c r="S25" i="6"/>
  <c r="T25" i="6"/>
  <c r="U25" i="6"/>
  <c r="V25" i="6"/>
  <c r="W25" i="6"/>
  <c r="Z25" i="6"/>
  <c r="Y35" i="6"/>
  <c r="AA35" i="6"/>
  <c r="Q45" i="6"/>
  <c r="R45" i="6"/>
  <c r="S45" i="6"/>
  <c r="T45" i="6"/>
  <c r="U45" i="6"/>
  <c r="V45" i="6"/>
  <c r="W45" i="6"/>
  <c r="X45" i="6"/>
  <c r="Z45" i="6"/>
  <c r="AB45" i="6"/>
  <c r="AC45" i="6"/>
  <c r="AD45" i="6"/>
  <c r="AE45" i="6"/>
  <c r="Q55" i="6"/>
  <c r="R55" i="6"/>
  <c r="S55" i="6"/>
  <c r="T55" i="6"/>
  <c r="U55" i="6"/>
  <c r="V55" i="6"/>
  <c r="W55" i="6"/>
  <c r="X55" i="6"/>
  <c r="AE55" i="6"/>
  <c r="AC65" i="6"/>
  <c r="AD65" i="6"/>
  <c r="AE65" i="6"/>
  <c r="Q75" i="6"/>
  <c r="R75" i="6"/>
  <c r="S75" i="6"/>
  <c r="T75" i="6"/>
  <c r="U75" i="6"/>
  <c r="V75" i="6"/>
  <c r="W75" i="6"/>
  <c r="AD75" i="6"/>
  <c r="Y95" i="6"/>
  <c r="AA95" i="6"/>
  <c r="AD95" i="6"/>
  <c r="Q105" i="6"/>
  <c r="R105" i="6"/>
  <c r="S105" i="6"/>
  <c r="T105" i="6"/>
  <c r="U105" i="6"/>
  <c r="V105" i="6"/>
  <c r="W105" i="6"/>
  <c r="X105" i="6"/>
  <c r="Z105" i="6"/>
  <c r="Y115" i="6"/>
  <c r="AA45" i="6"/>
  <c r="Z235" i="6"/>
  <c r="W30" i="6"/>
  <c r="W70" i="6"/>
  <c r="W110" i="6"/>
  <c r="W150" i="6"/>
  <c r="W190" i="6"/>
  <c r="W230" i="6"/>
  <c r="U10" i="6"/>
  <c r="U50" i="6"/>
  <c r="U90" i="6"/>
  <c r="U130" i="6"/>
  <c r="U170" i="6"/>
  <c r="U210" i="6"/>
  <c r="U250" i="6"/>
  <c r="S30" i="6"/>
  <c r="S70" i="6"/>
  <c r="S110" i="6"/>
  <c r="S150" i="6"/>
  <c r="S190" i="6"/>
  <c r="S230" i="6"/>
  <c r="Q10" i="6"/>
  <c r="Q50" i="6"/>
  <c r="Q90" i="6"/>
  <c r="Q130" i="6"/>
  <c r="Q170" i="6"/>
  <c r="Q210" i="6"/>
  <c r="Q250" i="6"/>
  <c r="P20" i="6"/>
  <c r="P60" i="6"/>
  <c r="P80" i="6"/>
  <c r="P100" i="6"/>
  <c r="P120" i="6"/>
  <c r="P140" i="6"/>
  <c r="P160" i="6"/>
  <c r="P180" i="6"/>
  <c r="P200" i="6"/>
  <c r="P220" i="6"/>
  <c r="P240" i="6"/>
  <c r="O30" i="6"/>
  <c r="O50" i="6"/>
  <c r="O70" i="6"/>
  <c r="O90" i="6"/>
  <c r="O110" i="6"/>
  <c r="O130" i="6"/>
  <c r="O150" i="6"/>
  <c r="O170" i="6"/>
  <c r="O190" i="6"/>
  <c r="O210" i="6"/>
  <c r="O230" i="6"/>
  <c r="O250" i="6"/>
  <c r="N20" i="6"/>
  <c r="N40" i="6"/>
  <c r="N60" i="6"/>
  <c r="N80" i="6"/>
  <c r="N100" i="6"/>
  <c r="N120" i="6"/>
  <c r="N140" i="6"/>
  <c r="N160" i="6"/>
  <c r="N180" i="6"/>
  <c r="N200" i="6"/>
  <c r="N220" i="6"/>
  <c r="N240" i="6"/>
  <c r="M10" i="6"/>
  <c r="M30" i="6"/>
  <c r="M50" i="6"/>
  <c r="M70" i="6"/>
  <c r="M90" i="6"/>
  <c r="M110" i="6"/>
  <c r="M130" i="6"/>
  <c r="M150" i="6"/>
  <c r="M170" i="6"/>
  <c r="M190" i="6"/>
  <c r="M210" i="6"/>
  <c r="M230" i="6"/>
  <c r="M250" i="6"/>
  <c r="Y10" i="6"/>
  <c r="Z10" i="6"/>
  <c r="AA10" i="6"/>
  <c r="AB10" i="6"/>
  <c r="AC10" i="6"/>
  <c r="AD10" i="6"/>
  <c r="AE10" i="6"/>
  <c r="AB20" i="6"/>
  <c r="AC20" i="6"/>
  <c r="AE20" i="6"/>
  <c r="AD60" i="6"/>
  <c r="AC60" i="6"/>
  <c r="AE60" i="6"/>
  <c r="AC80" i="6"/>
  <c r="Y90" i="6"/>
  <c r="Z90" i="6"/>
  <c r="AA90" i="6"/>
  <c r="AB90" i="6"/>
  <c r="AC90" i="6"/>
  <c r="AD90" i="6"/>
  <c r="AE90" i="6"/>
  <c r="AC100" i="6"/>
  <c r="AE100" i="6"/>
  <c r="AD140" i="6"/>
  <c r="Y160" i="6"/>
  <c r="Z160" i="6"/>
  <c r="AA160" i="6"/>
  <c r="Y180" i="6"/>
  <c r="Z180" i="6"/>
  <c r="AA180" i="6"/>
  <c r="AD220" i="6"/>
  <c r="AC240" i="6"/>
  <c r="Y250" i="6"/>
  <c r="Z250" i="6"/>
  <c r="AA250" i="6"/>
  <c r="AB250" i="6"/>
  <c r="AC250" i="6"/>
  <c r="AD250" i="6"/>
  <c r="AE250" i="6"/>
  <c r="T140" i="6"/>
  <c r="N165" i="6"/>
  <c r="M8" i="6"/>
  <c r="O8" i="6"/>
  <c r="Q8" i="6"/>
  <c r="Y8" i="6"/>
  <c r="AC8" i="6"/>
  <c r="R13" i="6"/>
  <c r="V13" i="6"/>
  <c r="AD13" i="6"/>
  <c r="S18" i="6"/>
  <c r="R23" i="6"/>
  <c r="V23" i="6"/>
  <c r="W28" i="6"/>
  <c r="Q38" i="6"/>
  <c r="T43" i="6"/>
  <c r="X43" i="6"/>
  <c r="AD43" i="6"/>
  <c r="U48" i="6"/>
  <c r="S53" i="6"/>
  <c r="W53" i="6"/>
  <c r="AD58" i="6"/>
  <c r="AE63" i="6"/>
  <c r="X68" i="6"/>
  <c r="Q73" i="6"/>
  <c r="U73" i="6"/>
  <c r="M88" i="6"/>
  <c r="O88" i="6"/>
  <c r="Q88" i="6"/>
  <c r="Y88" i="6"/>
  <c r="AC88" i="6"/>
  <c r="Z93" i="6"/>
  <c r="W98" i="6"/>
  <c r="AE98" i="6"/>
  <c r="T103" i="6"/>
  <c r="X103" i="6"/>
  <c r="Z103" i="6"/>
  <c r="AB103" i="6"/>
  <c r="M108" i="6"/>
  <c r="O108" i="6"/>
  <c r="S108" i="6"/>
  <c r="AB113" i="6"/>
  <c r="U118" i="6"/>
  <c r="M128" i="6"/>
  <c r="O128" i="6"/>
  <c r="Q128" i="6"/>
  <c r="S138" i="6"/>
  <c r="M148" i="6"/>
  <c r="X148" i="6"/>
  <c r="Q158" i="6"/>
  <c r="Y158" i="6"/>
  <c r="N163" i="6"/>
  <c r="M168" i="6"/>
  <c r="O168" i="6"/>
  <c r="Q168" i="6"/>
  <c r="AC173" i="6"/>
  <c r="Z178" i="6"/>
  <c r="T188" i="6"/>
  <c r="U208" i="6"/>
  <c r="W218" i="6"/>
  <c r="W228" i="6"/>
  <c r="U238" i="6"/>
  <c r="M248" i="6"/>
  <c r="O248" i="6"/>
  <c r="Q248" i="6"/>
  <c r="Y248" i="6"/>
  <c r="AC248" i="6"/>
  <c r="AA124" i="6"/>
  <c r="AA125" i="6"/>
  <c r="Z154" i="6"/>
  <c r="Z155" i="6"/>
  <c r="AB174" i="6"/>
  <c r="AB175" i="6"/>
  <c r="AC135" i="6"/>
  <c r="AB95" i="6"/>
  <c r="AA205" i="6"/>
  <c r="Z75" i="6"/>
  <c r="AA115" i="6"/>
  <c r="AC115" i="6"/>
  <c r="Q125" i="6"/>
  <c r="R125" i="6"/>
  <c r="S125" i="6"/>
  <c r="T125" i="6"/>
  <c r="U125" i="6"/>
  <c r="V125" i="6"/>
  <c r="W125" i="6"/>
  <c r="X125" i="6"/>
  <c r="Z125" i="6"/>
  <c r="AB125" i="6"/>
  <c r="AC125" i="6"/>
  <c r="AD125" i="6"/>
  <c r="AE125" i="6"/>
  <c r="Q135" i="6"/>
  <c r="R135" i="6"/>
  <c r="S135" i="6"/>
  <c r="T135" i="6"/>
  <c r="U135" i="6"/>
  <c r="V135" i="6"/>
  <c r="W135" i="6"/>
  <c r="X135" i="6"/>
  <c r="AC145" i="6"/>
  <c r="AD145" i="6"/>
  <c r="AE145" i="6"/>
  <c r="R155" i="6"/>
  <c r="S155" i="6"/>
  <c r="T155" i="6"/>
  <c r="U155" i="6"/>
  <c r="V155" i="6"/>
  <c r="W155" i="6"/>
  <c r="Y175" i="6"/>
  <c r="AA175" i="6"/>
  <c r="AD175" i="6"/>
  <c r="AE175" i="6"/>
  <c r="Q185" i="6"/>
  <c r="R185" i="6"/>
  <c r="S185" i="6"/>
  <c r="T185" i="6"/>
  <c r="U185" i="6"/>
  <c r="V185" i="6"/>
  <c r="W185" i="6"/>
  <c r="X185" i="6"/>
  <c r="Z185" i="6"/>
  <c r="Y195" i="6"/>
  <c r="AA195" i="6"/>
  <c r="AD195" i="6"/>
  <c r="AE195" i="6"/>
  <c r="Q205" i="6"/>
  <c r="R205" i="6"/>
  <c r="S205" i="6"/>
  <c r="T205" i="6"/>
  <c r="U205" i="6"/>
  <c r="V205" i="6"/>
  <c r="W205" i="6"/>
  <c r="X205" i="6"/>
  <c r="Z205" i="6"/>
  <c r="AB205" i="6"/>
  <c r="AC205" i="6"/>
  <c r="AD205" i="6"/>
  <c r="AE205" i="6"/>
  <c r="Q215" i="6"/>
  <c r="R215" i="6"/>
  <c r="S215" i="6"/>
  <c r="T215" i="6"/>
  <c r="U215" i="6"/>
  <c r="V215" i="6"/>
  <c r="W215" i="6"/>
  <c r="X215" i="6"/>
  <c r="AC225" i="6"/>
  <c r="AD225" i="6"/>
  <c r="AE225" i="6"/>
  <c r="Q235" i="6"/>
  <c r="R235" i="6"/>
  <c r="S235" i="6"/>
  <c r="T235" i="6"/>
  <c r="U235" i="6"/>
  <c r="V235" i="6"/>
  <c r="W235" i="6"/>
  <c r="AD240" i="6"/>
  <c r="N253" i="6"/>
  <c r="P254" i="6"/>
  <c r="P253" i="6"/>
  <c r="N254" i="6"/>
  <c r="AB254" i="6"/>
  <c r="Q253" i="6"/>
  <c r="R253" i="6"/>
  <c r="S253" i="6"/>
  <c r="T253" i="6"/>
  <c r="U253" i="6"/>
  <c r="V253" i="6"/>
  <c r="W253" i="6"/>
  <c r="X253" i="6"/>
  <c r="Z253" i="6"/>
  <c r="AB253" i="6"/>
  <c r="AC254" i="6"/>
  <c r="AE253" i="6"/>
  <c r="AA253" i="6"/>
  <c r="Y254" i="6"/>
  <c r="O254" i="6"/>
  <c r="O253" i="6"/>
  <c r="M254" i="6"/>
  <c r="M253" i="6"/>
  <c r="AD253" i="6"/>
  <c r="AA254" i="6"/>
  <c r="Y253" i="6"/>
  <c r="Q254" i="6"/>
  <c r="R254" i="6"/>
  <c r="S254" i="6"/>
  <c r="T254" i="6"/>
  <c r="U254" i="6"/>
  <c r="V254" i="6"/>
  <c r="W254" i="6"/>
  <c r="X254" i="6"/>
  <c r="Z254" i="6"/>
  <c r="AC253" i="6"/>
  <c r="AD254" i="6"/>
  <c r="AE254" i="6"/>
  <c r="N205" i="6"/>
  <c r="N245" i="6"/>
  <c r="M15" i="6"/>
  <c r="M35" i="6"/>
  <c r="M55" i="6"/>
  <c r="M75" i="6"/>
  <c r="M95" i="6"/>
  <c r="M115" i="6"/>
  <c r="M135" i="6"/>
  <c r="M155" i="6"/>
  <c r="M175" i="6"/>
  <c r="M195" i="6"/>
  <c r="M215" i="6"/>
  <c r="M235" i="6"/>
  <c r="X15" i="6"/>
  <c r="AC35" i="6"/>
  <c r="Y65" i="6"/>
  <c r="Y145" i="6"/>
  <c r="Y225" i="6"/>
  <c r="V40" i="6"/>
  <c r="V80" i="6"/>
  <c r="V120" i="6"/>
  <c r="V160" i="6"/>
  <c r="V200" i="6"/>
  <c r="V240" i="6"/>
  <c r="T20" i="6"/>
  <c r="T60" i="6"/>
  <c r="T100" i="6"/>
  <c r="P4" i="6"/>
  <c r="P25" i="6"/>
  <c r="P45" i="6"/>
  <c r="P65" i="6"/>
  <c r="P85" i="6"/>
  <c r="P105" i="6"/>
  <c r="P125" i="6"/>
  <c r="P145" i="6"/>
  <c r="P165" i="6"/>
  <c r="P185" i="6"/>
  <c r="P205" i="6"/>
  <c r="P225" i="6"/>
  <c r="P245" i="6"/>
  <c r="O15" i="6"/>
  <c r="O35" i="6"/>
  <c r="O55" i="6"/>
  <c r="O75" i="6"/>
  <c r="O95" i="6"/>
  <c r="O115" i="6"/>
  <c r="O135" i="6"/>
  <c r="O155" i="6"/>
  <c r="O175" i="6"/>
  <c r="O195" i="6"/>
  <c r="O215" i="6"/>
  <c r="O235" i="6"/>
  <c r="N4" i="6"/>
  <c r="N25" i="6"/>
  <c r="N45" i="6"/>
  <c r="N65" i="6"/>
  <c r="N85" i="6"/>
  <c r="N105" i="6"/>
  <c r="N125" i="6"/>
  <c r="N145" i="6"/>
  <c r="N185" i="6"/>
  <c r="N225" i="6"/>
  <c r="AE75" i="6"/>
  <c r="AC195" i="6"/>
  <c r="AB4" i="6"/>
  <c r="T180" i="6"/>
  <c r="T220" i="6"/>
  <c r="R40" i="6"/>
  <c r="R80" i="6"/>
  <c r="R120" i="6"/>
  <c r="R160" i="6"/>
  <c r="R200" i="6"/>
  <c r="R240" i="6"/>
  <c r="AD100" i="6"/>
  <c r="AC4" i="6"/>
  <c r="Q3" i="6"/>
  <c r="S3" i="6"/>
  <c r="U3" i="6"/>
  <c r="W3" i="6"/>
  <c r="AE3" i="6"/>
  <c r="R8" i="6"/>
  <c r="V8" i="6"/>
  <c r="Z8" i="6"/>
  <c r="AB8" i="6"/>
  <c r="AD8" i="6"/>
  <c r="M13" i="6"/>
  <c r="O13" i="6"/>
  <c r="Q13" i="6"/>
  <c r="S13" i="6"/>
  <c r="U13" i="6"/>
  <c r="W13" i="6"/>
  <c r="AC13" i="6"/>
  <c r="N18" i="6"/>
  <c r="P18" i="6"/>
  <c r="T18" i="6"/>
  <c r="X18" i="6"/>
  <c r="AB18" i="6"/>
  <c r="Q23" i="6"/>
  <c r="S23" i="6"/>
  <c r="U23" i="6"/>
  <c r="W23" i="6"/>
  <c r="T28" i="6"/>
  <c r="X28" i="6"/>
  <c r="O33" i="6"/>
  <c r="Y33" i="6"/>
  <c r="AA33" i="6"/>
  <c r="AC33" i="6"/>
  <c r="N38" i="6"/>
  <c r="P38" i="6"/>
  <c r="R38" i="6"/>
  <c r="V38" i="6"/>
  <c r="Q43" i="6"/>
  <c r="S43" i="6"/>
  <c r="U43" i="6"/>
  <c r="W43" i="6"/>
  <c r="Y43" i="6"/>
  <c r="AC43" i="6"/>
  <c r="AE43" i="6"/>
  <c r="R48" i="6"/>
  <c r="V48" i="6"/>
  <c r="R53" i="6"/>
  <c r="T53" i="6"/>
  <c r="V53" i="6"/>
  <c r="X53" i="6"/>
  <c r="S58" i="6"/>
  <c r="W58" i="6"/>
  <c r="AC58" i="6"/>
  <c r="AE58" i="6"/>
  <c r="N63" i="6"/>
  <c r="P63" i="6"/>
  <c r="AD63" i="6"/>
  <c r="M68" i="6"/>
  <c r="O68" i="6"/>
  <c r="S68" i="6"/>
  <c r="W68" i="6"/>
  <c r="R73" i="6"/>
  <c r="T73" i="6"/>
  <c r="V73" i="6"/>
  <c r="X73" i="6"/>
  <c r="AD73" i="6"/>
  <c r="Q78" i="6"/>
  <c r="U78" i="6"/>
  <c r="AC78" i="6"/>
  <c r="N83" i="6"/>
  <c r="P83" i="6"/>
  <c r="R88" i="6"/>
  <c r="V88" i="6"/>
  <c r="Z88" i="6"/>
  <c r="AB88" i="6"/>
  <c r="AD88" i="6"/>
  <c r="M93" i="6"/>
  <c r="O93" i="6"/>
  <c r="Y93" i="6"/>
  <c r="AA93" i="6"/>
  <c r="N98" i="6"/>
  <c r="P98" i="6"/>
  <c r="T98" i="6"/>
  <c r="X98" i="6"/>
  <c r="AD98" i="6"/>
  <c r="Q103" i="6"/>
  <c r="S103" i="6"/>
  <c r="U103" i="6"/>
  <c r="W103" i="6"/>
  <c r="T108" i="6"/>
  <c r="X108" i="6"/>
  <c r="M113" i="6"/>
  <c r="O113" i="6"/>
  <c r="Y113" i="6"/>
  <c r="AA113" i="6"/>
  <c r="AC113" i="6"/>
  <c r="N118" i="6"/>
  <c r="P118" i="6"/>
  <c r="R118" i="6"/>
  <c r="V118" i="6"/>
  <c r="Q123" i="6"/>
  <c r="S123" i="6"/>
  <c r="U123" i="6"/>
  <c r="W123" i="6"/>
  <c r="Y123" i="6"/>
  <c r="AC123" i="6"/>
  <c r="AE123" i="6"/>
  <c r="R128" i="6"/>
  <c r="V128" i="6"/>
  <c r="M133" i="6"/>
  <c r="O133" i="6"/>
  <c r="Q133" i="6"/>
  <c r="S133" i="6"/>
  <c r="U133" i="6"/>
  <c r="W133" i="6"/>
  <c r="N138" i="6"/>
  <c r="P138" i="6"/>
  <c r="T138" i="6"/>
  <c r="X138" i="6"/>
  <c r="AD138" i="6"/>
  <c r="AA143" i="6"/>
  <c r="AC143" i="6"/>
  <c r="AE143" i="6"/>
  <c r="S148" i="6"/>
  <c r="W148" i="6"/>
  <c r="Q153" i="6"/>
  <c r="S153" i="6"/>
  <c r="U153" i="6"/>
  <c r="W153" i="6"/>
  <c r="N158" i="6"/>
  <c r="P158" i="6"/>
  <c r="R158" i="6"/>
  <c r="V158" i="6"/>
  <c r="Z158" i="6"/>
  <c r="AB158" i="6"/>
  <c r="R168" i="6"/>
  <c r="V168" i="6"/>
  <c r="M173" i="6"/>
  <c r="Z173" i="6"/>
  <c r="AD173" i="6"/>
  <c r="S178" i="6"/>
  <c r="W178" i="6"/>
  <c r="Y178" i="6"/>
  <c r="AA178" i="6"/>
  <c r="N183" i="6"/>
  <c r="P183" i="6"/>
  <c r="R183" i="6"/>
  <c r="T183" i="6"/>
  <c r="V183" i="6"/>
  <c r="X183" i="6"/>
  <c r="Z183" i="6"/>
  <c r="AB183" i="6"/>
  <c r="M188" i="6"/>
  <c r="O188" i="6"/>
  <c r="S188" i="6"/>
  <c r="W188" i="6"/>
  <c r="AB193" i="6"/>
  <c r="AD193" i="6"/>
  <c r="Q198" i="6"/>
  <c r="U198" i="6"/>
  <c r="N203" i="6"/>
  <c r="P203" i="6"/>
  <c r="R203" i="6"/>
  <c r="T203" i="6"/>
  <c r="V203" i="6"/>
  <c r="X203" i="6"/>
  <c r="Z203" i="6"/>
  <c r="AB203" i="6"/>
  <c r="AD203" i="6"/>
  <c r="M208" i="6"/>
  <c r="R208" i="6"/>
  <c r="V208" i="6"/>
  <c r="M213" i="6"/>
  <c r="O213" i="6"/>
  <c r="R213" i="6"/>
  <c r="T213" i="6"/>
  <c r="V213" i="6"/>
  <c r="X213" i="6"/>
  <c r="S218" i="6"/>
  <c r="X218" i="6"/>
  <c r="AD218" i="6"/>
  <c r="AA223" i="6"/>
  <c r="AC223" i="6"/>
  <c r="AE223" i="6"/>
  <c r="T228" i="6"/>
  <c r="X228" i="6"/>
  <c r="M233" i="6"/>
  <c r="O233" i="6"/>
  <c r="Q233" i="6"/>
  <c r="S233" i="6"/>
  <c r="U233" i="6"/>
  <c r="W233" i="6"/>
  <c r="N238" i="6"/>
  <c r="P238" i="6"/>
  <c r="R238" i="6"/>
  <c r="V238" i="6"/>
  <c r="AD238" i="6"/>
  <c r="R248" i="6"/>
  <c r="V248" i="6"/>
  <c r="Z248" i="6"/>
  <c r="AB248" i="6"/>
  <c r="AD248" i="6"/>
  <c r="O208" i="6"/>
  <c r="M53" i="6"/>
  <c r="AC95" i="6"/>
  <c r="AB155" i="6"/>
  <c r="AB235" i="6"/>
  <c r="Y4" i="6"/>
  <c r="X50" i="6"/>
  <c r="X130" i="6"/>
  <c r="X170" i="6"/>
  <c r="X210" i="6"/>
  <c r="W40" i="6"/>
  <c r="W80" i="6"/>
  <c r="W120" i="6"/>
  <c r="W160" i="6"/>
  <c r="W200" i="6"/>
  <c r="W240" i="6"/>
  <c r="V30" i="6"/>
  <c r="V70" i="6"/>
  <c r="V110" i="6"/>
  <c r="V150" i="6"/>
  <c r="V190" i="6"/>
  <c r="V230" i="6"/>
  <c r="U20" i="6"/>
  <c r="U60" i="6"/>
  <c r="U100" i="6"/>
  <c r="U140" i="6"/>
  <c r="U180" i="6"/>
  <c r="U220" i="6"/>
  <c r="T10" i="6"/>
  <c r="T50" i="6"/>
  <c r="T90" i="6"/>
  <c r="T130" i="6"/>
  <c r="T170" i="6"/>
  <c r="T210" i="6"/>
  <c r="T250" i="6"/>
  <c r="S40" i="6"/>
  <c r="S80" i="6"/>
  <c r="S120" i="6"/>
  <c r="S160" i="6"/>
  <c r="S200" i="6"/>
  <c r="S240" i="6"/>
  <c r="R30" i="6"/>
  <c r="R70" i="6"/>
  <c r="R110" i="6"/>
  <c r="R150" i="6"/>
  <c r="R190" i="6"/>
  <c r="R230" i="6"/>
  <c r="Q20" i="6"/>
  <c r="Q60" i="6"/>
  <c r="Q100" i="6"/>
  <c r="Q140" i="6"/>
  <c r="Q180" i="6"/>
  <c r="Q220" i="6"/>
  <c r="P15" i="6"/>
  <c r="P35" i="6"/>
  <c r="P55" i="6"/>
  <c r="P75" i="6"/>
  <c r="P95" i="6"/>
  <c r="P115" i="6"/>
  <c r="P135" i="6"/>
  <c r="P155" i="6"/>
  <c r="P175" i="6"/>
  <c r="P195" i="6"/>
  <c r="P215" i="6"/>
  <c r="P235" i="6"/>
  <c r="O4" i="6"/>
  <c r="O25" i="6"/>
  <c r="O45" i="6"/>
  <c r="O65" i="6"/>
  <c r="O85" i="6"/>
  <c r="O105" i="6"/>
  <c r="O125" i="6"/>
  <c r="O145" i="6"/>
  <c r="O165" i="6"/>
  <c r="O185" i="6"/>
  <c r="O205" i="6"/>
  <c r="O225" i="6"/>
  <c r="O245" i="6"/>
  <c r="N15" i="6"/>
  <c r="N35" i="6"/>
  <c r="N55" i="6"/>
  <c r="N75" i="6"/>
  <c r="N95" i="6"/>
  <c r="N115" i="6"/>
  <c r="N135" i="6"/>
  <c r="N155" i="6"/>
  <c r="N175" i="6"/>
  <c r="N195" i="6"/>
  <c r="N215" i="6"/>
  <c r="N235" i="6"/>
  <c r="M4" i="6"/>
  <c r="M25" i="6"/>
  <c r="M45" i="6"/>
  <c r="M65" i="6"/>
  <c r="M85" i="6"/>
  <c r="M105" i="6"/>
  <c r="M125" i="6"/>
  <c r="M145" i="6"/>
  <c r="M165" i="6"/>
  <c r="M185" i="6"/>
  <c r="M205" i="6"/>
  <c r="M225" i="6"/>
  <c r="M245" i="6"/>
  <c r="Y15" i="6"/>
  <c r="AA15" i="6"/>
  <c r="AE15" i="6"/>
  <c r="AC25" i="6"/>
  <c r="AD25" i="6"/>
  <c r="AE25" i="6"/>
  <c r="Q35" i="6"/>
  <c r="R35" i="6"/>
  <c r="S35" i="6"/>
  <c r="T35" i="6"/>
  <c r="U35" i="6"/>
  <c r="V35" i="6"/>
  <c r="W35" i="6"/>
  <c r="AD35" i="6"/>
  <c r="AE35" i="6"/>
  <c r="Y55" i="6"/>
  <c r="AA55" i="6"/>
  <c r="AD55" i="6"/>
  <c r="Q65" i="6"/>
  <c r="R65" i="6"/>
  <c r="S65" i="6"/>
  <c r="T65" i="6"/>
  <c r="U65" i="6"/>
  <c r="V65" i="6"/>
  <c r="W65" i="6"/>
  <c r="X65" i="6"/>
  <c r="Z65" i="6"/>
  <c r="AB65" i="6"/>
  <c r="Y75" i="6"/>
  <c r="AA75" i="6"/>
  <c r="Q85" i="6"/>
  <c r="R85" i="6"/>
  <c r="S85" i="6"/>
  <c r="T85" i="6"/>
  <c r="U85" i="6"/>
  <c r="V85" i="6"/>
  <c r="W85" i="6"/>
  <c r="X85" i="6"/>
  <c r="Z85" i="6"/>
  <c r="AB85" i="6"/>
  <c r="AC85" i="6"/>
  <c r="AD85" i="6"/>
  <c r="AE85" i="6"/>
  <c r="Q95" i="6"/>
  <c r="R95" i="6"/>
  <c r="S95" i="6"/>
  <c r="T95" i="6"/>
  <c r="U95" i="6"/>
  <c r="V95" i="6"/>
  <c r="W95" i="6"/>
  <c r="X95" i="6"/>
  <c r="AE95" i="6"/>
  <c r="AC105" i="6"/>
  <c r="AD105" i="6"/>
  <c r="AE105" i="6"/>
  <c r="Q115" i="6"/>
  <c r="R115" i="6"/>
  <c r="S115" i="6"/>
  <c r="T115" i="6"/>
  <c r="U115" i="6"/>
  <c r="V115" i="6"/>
  <c r="W115" i="6"/>
  <c r="AD115" i="6"/>
  <c r="AE115" i="6"/>
  <c r="Y135" i="6"/>
  <c r="AA135" i="6"/>
  <c r="AD135" i="6"/>
  <c r="AE135" i="6"/>
  <c r="Q145" i="6"/>
  <c r="R145" i="6"/>
  <c r="S145" i="6"/>
  <c r="T145" i="6"/>
  <c r="U145" i="6"/>
  <c r="V145" i="6"/>
  <c r="W145" i="6"/>
  <c r="X145" i="6"/>
  <c r="Z145" i="6"/>
  <c r="AB145" i="6"/>
  <c r="Y155" i="6"/>
  <c r="AA155" i="6"/>
  <c r="AD155" i="6"/>
  <c r="AE155" i="6"/>
  <c r="Q165" i="6"/>
  <c r="R165" i="6"/>
  <c r="S165" i="6"/>
  <c r="T165" i="6"/>
  <c r="U165" i="6"/>
  <c r="V165" i="6"/>
  <c r="W165" i="6"/>
  <c r="X165" i="6"/>
  <c r="Z165" i="6"/>
  <c r="AB165" i="6"/>
  <c r="AC165" i="6"/>
  <c r="AD165" i="6"/>
  <c r="AE165" i="6"/>
  <c r="Q175" i="6"/>
  <c r="R175" i="6"/>
  <c r="S175" i="6"/>
  <c r="T175" i="6"/>
  <c r="U175" i="6"/>
  <c r="V175" i="6"/>
  <c r="W175" i="6"/>
  <c r="X175" i="6"/>
  <c r="AC185" i="6"/>
  <c r="AD185" i="6"/>
  <c r="AE185" i="6"/>
  <c r="Q195" i="6"/>
  <c r="R195" i="6"/>
  <c r="S195" i="6"/>
  <c r="T195" i="6"/>
  <c r="U195" i="6"/>
  <c r="V195" i="6"/>
  <c r="W195" i="6"/>
  <c r="Y215" i="6"/>
  <c r="AA215" i="6"/>
  <c r="AD215" i="6"/>
  <c r="AE215" i="6"/>
  <c r="Q225" i="6"/>
  <c r="R225" i="6"/>
  <c r="S225" i="6"/>
  <c r="T225" i="6"/>
  <c r="U225" i="6"/>
  <c r="V225" i="6"/>
  <c r="W225" i="6"/>
  <c r="X225" i="6"/>
  <c r="Z225" i="6"/>
  <c r="AB225" i="6"/>
  <c r="Y235" i="6"/>
  <c r="AA235" i="6"/>
  <c r="AD235" i="6"/>
  <c r="AE235" i="6"/>
  <c r="Q245" i="6"/>
  <c r="R245" i="6"/>
  <c r="S245" i="6"/>
  <c r="T245" i="6"/>
  <c r="U245" i="6"/>
  <c r="V245" i="6"/>
  <c r="W245" i="6"/>
  <c r="X245" i="6"/>
  <c r="Z245" i="6"/>
  <c r="AB245" i="6"/>
  <c r="AC245" i="6"/>
  <c r="AD245" i="6"/>
  <c r="AE245" i="6"/>
  <c r="AD80" i="6"/>
  <c r="AC55" i="6"/>
  <c r="AC215" i="6"/>
  <c r="AB55" i="6"/>
  <c r="AB135" i="6"/>
  <c r="AB215" i="6"/>
  <c r="AA4" i="6"/>
  <c r="AA85" i="6"/>
  <c r="AA165" i="6"/>
  <c r="AA245" i="6"/>
  <c r="Z35" i="6"/>
  <c r="Z115" i="6"/>
  <c r="Z195" i="6"/>
  <c r="Y25" i="6"/>
  <c r="Y105" i="6"/>
  <c r="Y185" i="6"/>
  <c r="X80" i="6"/>
  <c r="X120" i="6"/>
  <c r="X200" i="6"/>
  <c r="X240" i="6"/>
  <c r="W10" i="6"/>
  <c r="W50" i="6"/>
  <c r="W90" i="6"/>
  <c r="W130" i="6"/>
  <c r="W170" i="6"/>
  <c r="W210" i="6"/>
  <c r="W250" i="6"/>
  <c r="V20" i="6"/>
  <c r="V60" i="6"/>
  <c r="V100" i="6"/>
  <c r="V140" i="6"/>
  <c r="V180" i="6"/>
  <c r="V220" i="6"/>
  <c r="U30" i="6"/>
  <c r="U70" i="6"/>
  <c r="U110" i="6"/>
  <c r="U150" i="6"/>
  <c r="U190" i="6"/>
  <c r="U230" i="6"/>
  <c r="T40" i="6"/>
  <c r="T80" i="6"/>
  <c r="T120" i="6"/>
  <c r="T160" i="6"/>
  <c r="T200" i="6"/>
  <c r="T240" i="6"/>
  <c r="S10" i="6"/>
  <c r="S90" i="6"/>
  <c r="S130" i="6"/>
  <c r="S170" i="6"/>
  <c r="S210" i="6"/>
  <c r="S250" i="6"/>
  <c r="R20" i="6"/>
  <c r="R60" i="6"/>
  <c r="R100" i="6"/>
  <c r="R140" i="6"/>
  <c r="R180" i="6"/>
  <c r="R220" i="6"/>
  <c r="Q30" i="6"/>
  <c r="Q70" i="6"/>
  <c r="Q110" i="6"/>
  <c r="Q150" i="6"/>
  <c r="Q190" i="6"/>
  <c r="Q230" i="6"/>
  <c r="P10" i="6"/>
  <c r="P30" i="6"/>
  <c r="P50" i="6"/>
  <c r="P70" i="6"/>
  <c r="P90" i="6"/>
  <c r="P110" i="6"/>
  <c r="P130" i="6"/>
  <c r="P150" i="6"/>
  <c r="P170" i="6"/>
  <c r="P190" i="6"/>
  <c r="P210" i="6"/>
  <c r="P230" i="6"/>
  <c r="P250" i="6"/>
  <c r="O20" i="6"/>
  <c r="O40" i="6"/>
  <c r="O60" i="6"/>
  <c r="O80" i="6"/>
  <c r="O100" i="6"/>
  <c r="O120" i="6"/>
  <c r="O140" i="6"/>
  <c r="O160" i="6"/>
  <c r="O180" i="6"/>
  <c r="O200" i="6"/>
  <c r="O220" i="6"/>
  <c r="O240" i="6"/>
  <c r="N10" i="6"/>
  <c r="N30" i="6"/>
  <c r="N50" i="6"/>
  <c r="N70" i="6"/>
  <c r="N90" i="6"/>
  <c r="N110" i="6"/>
  <c r="N130" i="6"/>
  <c r="N150" i="6"/>
  <c r="N170" i="6"/>
  <c r="N190" i="6"/>
  <c r="N210" i="6"/>
  <c r="N230" i="6"/>
  <c r="N250" i="6"/>
  <c r="M20" i="6"/>
  <c r="M40" i="6"/>
  <c r="M60" i="6"/>
  <c r="M80" i="6"/>
  <c r="M100" i="6"/>
  <c r="M120" i="6"/>
  <c r="M140" i="6"/>
  <c r="M160" i="6"/>
  <c r="M180" i="6"/>
  <c r="M200" i="6"/>
  <c r="M220" i="6"/>
  <c r="M240" i="6"/>
  <c r="Y20" i="6"/>
  <c r="Z20" i="6"/>
  <c r="AA20" i="6"/>
  <c r="AD20" i="6"/>
  <c r="Y30" i="6"/>
  <c r="Z30" i="6"/>
  <c r="AA30" i="6"/>
  <c r="AB30" i="6"/>
  <c r="AC30" i="6"/>
  <c r="AD30" i="6"/>
  <c r="AE30" i="6"/>
  <c r="AD40" i="6"/>
  <c r="Y40" i="6"/>
  <c r="Z40" i="6"/>
  <c r="AA40" i="6"/>
  <c r="AB40" i="6"/>
  <c r="AC40" i="6"/>
  <c r="Y50" i="6"/>
  <c r="Z50" i="6"/>
  <c r="AA50" i="6"/>
  <c r="AB50" i="6"/>
  <c r="AC50" i="6"/>
  <c r="AD50" i="6"/>
  <c r="AE50" i="6"/>
  <c r="Y60" i="6"/>
  <c r="Z60" i="6"/>
  <c r="AA60" i="6"/>
  <c r="Y70" i="6"/>
  <c r="Z70" i="6"/>
  <c r="AA70" i="6"/>
  <c r="AB70" i="6"/>
  <c r="AC70" i="6"/>
  <c r="AD70" i="6"/>
  <c r="AE70" i="6"/>
  <c r="AE80" i="6"/>
  <c r="Y80" i="6"/>
  <c r="Z80" i="6"/>
  <c r="AA80" i="6"/>
  <c r="Y100" i="6"/>
  <c r="Z100" i="6"/>
  <c r="AA100" i="6"/>
  <c r="Y110" i="6"/>
  <c r="Z110" i="6"/>
  <c r="AA110" i="6"/>
  <c r="AB110" i="6"/>
  <c r="AC110" i="6"/>
  <c r="AD110" i="6"/>
  <c r="AE110" i="6"/>
  <c r="AD120" i="6"/>
  <c r="Y120" i="6"/>
  <c r="Z120" i="6"/>
  <c r="AA120" i="6"/>
  <c r="AB120" i="6"/>
  <c r="AC120" i="6"/>
  <c r="Y130" i="6"/>
  <c r="Z130" i="6"/>
  <c r="AA130" i="6"/>
  <c r="AB130" i="6"/>
  <c r="AC130" i="6"/>
  <c r="AD130" i="6"/>
  <c r="AE130" i="6"/>
  <c r="Y140" i="6"/>
  <c r="Z140" i="6"/>
  <c r="AA140" i="6"/>
  <c r="AB140" i="6"/>
  <c r="AC140" i="6"/>
  <c r="AE140" i="6"/>
  <c r="Y150" i="6"/>
  <c r="Z150" i="6"/>
  <c r="AA150" i="6"/>
  <c r="AB150" i="6"/>
  <c r="AC150" i="6"/>
  <c r="AD150" i="6"/>
  <c r="AE150" i="6"/>
  <c r="AC160" i="6"/>
  <c r="Y170" i="6"/>
  <c r="Z170" i="6"/>
  <c r="AA170" i="6"/>
  <c r="AB170" i="6"/>
  <c r="AC170" i="6"/>
  <c r="AD170" i="6"/>
  <c r="AE170" i="6"/>
  <c r="AD180" i="6"/>
  <c r="AC180" i="6"/>
  <c r="AE180" i="6"/>
  <c r="Y190" i="6"/>
  <c r="Z190" i="6"/>
  <c r="AA190" i="6"/>
  <c r="AB190" i="6"/>
  <c r="AC190" i="6"/>
  <c r="AD190" i="6"/>
  <c r="AE190" i="6"/>
  <c r="AD200" i="6"/>
  <c r="Y200" i="6"/>
  <c r="Z200" i="6"/>
  <c r="AA200" i="6"/>
  <c r="AB200" i="6"/>
  <c r="AC200" i="6"/>
  <c r="Y210" i="6"/>
  <c r="Z210" i="6"/>
  <c r="AA210" i="6"/>
  <c r="AB210" i="6"/>
  <c r="AC210" i="6"/>
  <c r="AD210" i="6"/>
  <c r="AE210" i="6"/>
  <c r="Y220" i="6"/>
  <c r="Z220" i="6"/>
  <c r="AA220" i="6"/>
  <c r="AB220" i="6"/>
  <c r="AC220" i="6"/>
  <c r="AE220" i="6"/>
  <c r="Y230" i="6"/>
  <c r="Z230" i="6"/>
  <c r="AA230" i="6"/>
  <c r="AB230" i="6"/>
  <c r="AC230" i="6"/>
  <c r="AD230" i="6"/>
  <c r="AE230" i="6"/>
  <c r="AE240" i="6"/>
  <c r="Y240" i="6"/>
  <c r="Z240" i="6"/>
  <c r="AA240" i="6"/>
  <c r="Q4" i="6"/>
  <c r="R4" i="6"/>
  <c r="S4" i="6"/>
  <c r="T4" i="6"/>
  <c r="U4" i="6"/>
  <c r="V4" i="6"/>
  <c r="W4" i="6"/>
  <c r="X4" i="6"/>
  <c r="Z4" i="6"/>
  <c r="AD4" i="6"/>
  <c r="AE4" i="6"/>
  <c r="W15" i="6"/>
  <c r="Q155" i="6"/>
  <c r="P40" i="6"/>
  <c r="X40" i="6"/>
  <c r="O10" i="6"/>
  <c r="X25" i="6"/>
  <c r="S50" i="6"/>
  <c r="A1" i="6"/>
  <c r="AC255" i="6" l="1"/>
  <c r="Y255" i="6"/>
  <c r="AD255" i="6"/>
  <c r="M255" i="6"/>
  <c r="O255" i="6"/>
  <c r="AA255" i="6"/>
  <c r="Z255" i="6"/>
  <c r="W255" i="6"/>
  <c r="U255" i="6"/>
  <c r="S255" i="6"/>
  <c r="Q255" i="6"/>
  <c r="AE255" i="6"/>
  <c r="AB255" i="6"/>
  <c r="X255" i="6"/>
  <c r="V255" i="6"/>
  <c r="T255" i="6"/>
  <c r="R255" i="6"/>
  <c r="P255" i="6"/>
  <c r="N255" i="6"/>
  <c r="AC5" i="6"/>
  <c r="Y5" i="6"/>
  <c r="AD5" i="6"/>
  <c r="M5" i="6"/>
  <c r="O5" i="6"/>
  <c r="AA5" i="6"/>
  <c r="Z5" i="6"/>
  <c r="W5" i="6"/>
  <c r="U5" i="6"/>
  <c r="S5" i="6"/>
  <c r="Q5" i="6"/>
  <c r="AE5" i="6"/>
  <c r="AB5" i="6"/>
  <c r="X5" i="6"/>
  <c r="V5" i="6"/>
  <c r="T5" i="6"/>
  <c r="R5" i="6"/>
  <c r="P5" i="6"/>
  <c r="N5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2" i="6" l="1"/>
  <c r="A51" i="6"/>
  <c r="A49" i="6"/>
  <c r="A47" i="6"/>
  <c r="A45" i="6"/>
  <c r="A43" i="6"/>
  <c r="A41" i="6"/>
  <c r="A39" i="6"/>
  <c r="A37" i="6"/>
  <c r="A35" i="6"/>
  <c r="A33" i="6"/>
  <c r="A31" i="6"/>
  <c r="A29" i="6"/>
  <c r="A27" i="6"/>
  <c r="A25" i="6"/>
  <c r="A23" i="6"/>
  <c r="A21" i="6"/>
  <c r="A19" i="6"/>
  <c r="A17" i="6"/>
  <c r="A15" i="6"/>
  <c r="A13" i="6"/>
  <c r="A11" i="6"/>
  <c r="A9" i="6"/>
  <c r="A7" i="6"/>
  <c r="A5" i="6"/>
  <c r="A3" i="6"/>
  <c r="A198" i="6"/>
  <c r="A196" i="6"/>
  <c r="A194" i="6"/>
  <c r="A192" i="6"/>
  <c r="A190" i="6"/>
  <c r="A188" i="6"/>
  <c r="A186" i="6"/>
  <c r="A184" i="6"/>
  <c r="A182" i="6"/>
  <c r="A180" i="6"/>
  <c r="A178" i="6"/>
  <c r="A176" i="6"/>
  <c r="A174" i="6"/>
  <c r="A172" i="6"/>
  <c r="A170" i="6"/>
  <c r="A168" i="6"/>
  <c r="A166" i="6"/>
  <c r="A164" i="6"/>
  <c r="A162" i="6"/>
  <c r="A160" i="6"/>
  <c r="A158" i="6"/>
  <c r="A156" i="6"/>
  <c r="A154" i="6"/>
  <c r="A152" i="6"/>
  <c r="A150" i="6"/>
  <c r="A148" i="6"/>
  <c r="A146" i="6"/>
  <c r="A144" i="6"/>
  <c r="A142" i="6"/>
  <c r="A140" i="6"/>
  <c r="A138" i="6"/>
  <c r="A136" i="6"/>
  <c r="A134" i="6"/>
  <c r="A132" i="6"/>
  <c r="A130" i="6"/>
  <c r="A128" i="6"/>
  <c r="A126" i="6"/>
  <c r="A124" i="6"/>
  <c r="A122" i="6"/>
  <c r="A120" i="6"/>
  <c r="A118" i="6"/>
  <c r="A116" i="6"/>
  <c r="A114" i="6"/>
  <c r="A112" i="6"/>
  <c r="A110" i="6"/>
  <c r="A108" i="6"/>
  <c r="A106" i="6"/>
  <c r="A104" i="6"/>
  <c r="A102" i="6"/>
  <c r="A100" i="6"/>
  <c r="A98" i="6"/>
  <c r="A96" i="6"/>
  <c r="A94" i="6"/>
  <c r="A92" i="6"/>
  <c r="A90" i="6"/>
  <c r="A88" i="6"/>
  <c r="A86" i="6"/>
  <c r="A84" i="6"/>
  <c r="A82" i="6"/>
  <c r="A80" i="6"/>
  <c r="A78" i="6"/>
  <c r="A76" i="6"/>
  <c r="A74" i="6"/>
  <c r="A72" i="6"/>
  <c r="A70" i="6"/>
  <c r="A68" i="6"/>
  <c r="A66" i="6"/>
  <c r="A64" i="6"/>
  <c r="A62" i="6"/>
  <c r="A60" i="6"/>
  <c r="A58" i="6"/>
  <c r="A56" i="6"/>
  <c r="A54" i="6"/>
  <c r="A52" i="6"/>
  <c r="A50" i="6"/>
  <c r="A48" i="6"/>
  <c r="A46" i="6"/>
  <c r="A44" i="6"/>
  <c r="A42" i="6"/>
  <c r="A40" i="6"/>
  <c r="A38" i="6"/>
  <c r="A36" i="6"/>
  <c r="A34" i="6"/>
  <c r="A32" i="6"/>
  <c r="A30" i="6"/>
  <c r="A28" i="6"/>
  <c r="A26" i="6"/>
  <c r="A24" i="6"/>
  <c r="A22" i="6"/>
  <c r="A20" i="6"/>
  <c r="A18" i="6"/>
  <c r="A16" i="6"/>
  <c r="A14" i="6"/>
  <c r="A12" i="6"/>
  <c r="A10" i="6"/>
  <c r="A8" i="6"/>
  <c r="A6" i="6"/>
  <c r="A4" i="6"/>
  <c r="B4" i="8"/>
  <c r="C4" i="8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4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</calcChain>
</file>

<file path=xl/sharedStrings.xml><?xml version="1.0" encoding="utf-8"?>
<sst xmlns="http://schemas.openxmlformats.org/spreadsheetml/2006/main" count="1602" uniqueCount="88">
  <si>
    <t>2013/14</t>
  </si>
  <si>
    <t>2012/13</t>
  </si>
  <si>
    <t>2011/12</t>
  </si>
  <si>
    <t>Mujer</t>
  </si>
  <si>
    <t>2014/15</t>
  </si>
  <si>
    <t>2015/16</t>
  </si>
  <si>
    <t>SEXO</t>
  </si>
  <si>
    <t>2016/17</t>
  </si>
  <si>
    <t>2017/18</t>
  </si>
  <si>
    <t>Mujer 2011/12</t>
  </si>
  <si>
    <t>Varón 2011/12</t>
  </si>
  <si>
    <t>TOTAL 2011/12</t>
  </si>
  <si>
    <t>Mujer 2012/13</t>
  </si>
  <si>
    <t>Varón 2012/13</t>
  </si>
  <si>
    <t>TOTAL 2012/13</t>
  </si>
  <si>
    <t>Mujer 2013/14</t>
  </si>
  <si>
    <t>Varón 2013/14</t>
  </si>
  <si>
    <t>TOTAL 2013/14</t>
  </si>
  <si>
    <t>Mujer 2014/15</t>
  </si>
  <si>
    <t>Varón 2014/15</t>
  </si>
  <si>
    <t>TOTAL 2014/15</t>
  </si>
  <si>
    <t>Mujer 2015/16</t>
  </si>
  <si>
    <t>Varón 2015/16</t>
  </si>
  <si>
    <t>TOTAL 2015/16</t>
  </si>
  <si>
    <t>Mujer 2016/17</t>
  </si>
  <si>
    <t>Varón 2016/17</t>
  </si>
  <si>
    <t>TOTAL 2016/17</t>
  </si>
  <si>
    <t>Mujer 2017/18</t>
  </si>
  <si>
    <t>Varón 2017/18</t>
  </si>
  <si>
    <t>TOTAL 2017/18</t>
  </si>
  <si>
    <t>ALUMNOS</t>
  </si>
  <si>
    <t>TIPO</t>
  </si>
  <si>
    <t>2018/19</t>
  </si>
  <si>
    <t>2019/20</t>
  </si>
  <si>
    <t>2020/21</t>
  </si>
  <si>
    <t>2021/22</t>
  </si>
  <si>
    <t>2022/23</t>
  </si>
  <si>
    <t>2023/24</t>
  </si>
  <si>
    <t>2024/25</t>
  </si>
  <si>
    <t>2025/26</t>
  </si>
  <si>
    <t>2026/27</t>
  </si>
  <si>
    <t>2027/28</t>
  </si>
  <si>
    <t>2028/29</t>
  </si>
  <si>
    <t>2029/30</t>
  </si>
  <si>
    <t>Mujer 2018/19</t>
  </si>
  <si>
    <t>Varón 2018/19</t>
  </si>
  <si>
    <t>TOTAL 2018/19</t>
  </si>
  <si>
    <t>Mujer 2019/20</t>
  </si>
  <si>
    <t>Varón 2019/20</t>
  </si>
  <si>
    <t>TOTAL 2019/20</t>
  </si>
  <si>
    <t>Mujer 2020/21</t>
  </si>
  <si>
    <t>Varón 2020/21</t>
  </si>
  <si>
    <t>TOTAL 2020/21</t>
  </si>
  <si>
    <t>Mujer 2021/22</t>
  </si>
  <si>
    <t>Varón 2021/22</t>
  </si>
  <si>
    <t>TOTAL 2021/22</t>
  </si>
  <si>
    <t>Mujer 2022/23</t>
  </si>
  <si>
    <t>Varón 2022/23</t>
  </si>
  <si>
    <t>TOTAL 2022/23</t>
  </si>
  <si>
    <t>Mujer 2023/24</t>
  </si>
  <si>
    <t>Varón 2023/24</t>
  </si>
  <si>
    <t>TOTAL 2023/24</t>
  </si>
  <si>
    <t>Mujer 2024/25</t>
  </si>
  <si>
    <t>Varón 2024/25</t>
  </si>
  <si>
    <t>TOTAL 2024/25</t>
  </si>
  <si>
    <t>Mujer 2025/26</t>
  </si>
  <si>
    <t>Varón 2025/26</t>
  </si>
  <si>
    <t>TOTAL 2025/26</t>
  </si>
  <si>
    <t>Mujer 2026/27</t>
  </si>
  <si>
    <t>Varón 2026/27</t>
  </si>
  <si>
    <t>TOTAL 2026/27</t>
  </si>
  <si>
    <t>Mujer 2027/28</t>
  </si>
  <si>
    <t>Varón 2027/28</t>
  </si>
  <si>
    <t>TOTAL 2027/28</t>
  </si>
  <si>
    <t>Mujer 2028/29</t>
  </si>
  <si>
    <t>Varón 2028/29</t>
  </si>
  <si>
    <t>TOTAL 2028/29</t>
  </si>
  <si>
    <t>Mujer 2029/30</t>
  </si>
  <si>
    <t>Varón 2029/30</t>
  </si>
  <si>
    <t>TOTAL 2029/30</t>
  </si>
  <si>
    <t>Hombre</t>
  </si>
  <si>
    <t>Total</t>
  </si>
  <si>
    <t>PREMIOS DOCTORADO</t>
  </si>
  <si>
    <t>PREMIOS GRADOS</t>
  </si>
  <si>
    <t>PREMIOS MASTER</t>
  </si>
  <si>
    <t>PREMIOS TITULACIONES ANTIGUAS</t>
  </si>
  <si>
    <t>PREMIOS OTROS</t>
  </si>
  <si>
    <t>Premios Alumnos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</si>
</sst>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Verdana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BEBD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79995117038483843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0.59999389629810485"/>
      </bottom>
      <diagonal/>
    </border>
    <border>
      <left/>
      <right/>
      <top style="thin">
        <color theme="5" tint="-0.249977111117893"/>
      </top>
      <bottom style="thin">
        <color theme="5" tint="0.7999816888943144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/>
      <top style="thin">
        <color theme="5" tint="-0.249977111117893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2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1" fillId="3" borderId="8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 shrinkToFit="1"/>
    </xf>
    <xf numFmtId="0" fontId="3" fillId="0" borderId="9" xfId="0" applyNumberFormat="1" applyFont="1" applyBorder="1"/>
    <xf numFmtId="0" fontId="0" fillId="0" borderId="0" xfId="0"/>
    <xf numFmtId="0" fontId="0" fillId="0" borderId="0" xfId="0" applyAlignment="1">
      <alignment horizontal="left"/>
    </xf>
    <xf numFmtId="0" fontId="2" fillId="2" borderId="10" xfId="0" applyFont="1" applyFill="1" applyBorder="1"/>
    <xf numFmtId="0" fontId="1" fillId="3" borderId="11" xfId="0" applyFont="1" applyFill="1" applyBorder="1" applyAlignment="1">
      <alignment horizontal="center" wrapText="1" shrinkToFit="1"/>
    </xf>
    <xf numFmtId="0" fontId="5" fillId="4" borderId="0" xfId="0" applyFont="1" applyFill="1" applyAlignment="1">
      <alignment vertical="center"/>
    </xf>
    <xf numFmtId="0" fontId="4" fillId="0" borderId="8" xfId="0" applyFont="1" applyBorder="1" applyAlignment="1">
      <alignment horizontal="left" vertical="center"/>
    </xf>
    <xf numFmtId="0" fontId="5" fillId="4" borderId="0" xfId="0" applyFont="1" applyFill="1" applyAlignment="1">
      <alignment vertical="center" wrapText="1"/>
    </xf>
    <xf numFmtId="0" fontId="7" fillId="3" borderId="13" xfId="0" applyFont="1" applyFill="1" applyBorder="1" applyAlignment="1">
      <alignment horizontal="center" vertical="center" wrapText="1"/>
    </xf>
    <xf numFmtId="0" fontId="7" fillId="3" borderId="5" xfId="0" applyFont="1" applyFill="1" applyBorder="1"/>
    <xf numFmtId="0" fontId="7" fillId="3" borderId="14" xfId="0" applyFont="1" applyFill="1" applyBorder="1" applyAlignment="1">
      <alignment horizontal="center" vertical="center" wrapText="1"/>
    </xf>
    <xf numFmtId="0" fontId="0" fillId="6" borderId="20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  <xf numFmtId="0" fontId="0" fillId="6" borderId="20" xfId="0" applyFill="1" applyBorder="1" applyAlignment="1">
      <alignment horizontal="left"/>
    </xf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7" fillId="3" borderId="17" xfId="0" applyFont="1" applyFill="1" applyBorder="1"/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shrinkToFit="1"/>
    </xf>
    <xf numFmtId="0" fontId="1" fillId="3" borderId="6" xfId="0" applyFont="1" applyFill="1" applyBorder="1" applyAlignment="1">
      <alignment horizontal="center" shrinkToFit="1"/>
    </xf>
    <xf numFmtId="0" fontId="1" fillId="3" borderId="7" xfId="0" applyFont="1" applyFill="1" applyBorder="1" applyAlignment="1">
      <alignment horizontal="center" shrinkToFit="1"/>
    </xf>
  </cellXfs>
  <cellStyles count="1">
    <cellStyle name="Normal" xfId="0" builtinId="0"/>
  </cellStyles>
  <dxfs count="59"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8"/>
      <tableStyleElement type="headerRow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REMI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ALUMNOS.xlsx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DOCTORADO.xls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GRADOS.xls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MASTER.xlsx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OTROS.xlsx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remios'!A1"/><Relationship Id="rId1" Type="http://schemas.openxmlformats.org/officeDocument/2006/relationships/hyperlink" Target="../Carpeta%20Mejunge%20no%20tocar/PREMIOS_TITULACIONES_ANTIGUAS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152400</xdr:rowOff>
    </xdr:from>
    <xdr:to>
      <xdr:col>1</xdr:col>
      <xdr:colOff>1476150</xdr:colOff>
      <xdr:row>0</xdr:row>
      <xdr:rowOff>368400</xdr:rowOff>
    </xdr:to>
    <xdr:sp macro="[0]!Generar_Lista_Premios" textlink="">
      <xdr:nvSpPr>
        <xdr:cNvPr id="55" name="Rectángulo 3"/>
        <xdr:cNvSpPr/>
      </xdr:nvSpPr>
      <xdr:spPr>
        <a:xfrm>
          <a:off x="7305675" y="15240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95250</xdr:colOff>
      <xdr:row>0</xdr:row>
      <xdr:rowOff>95250</xdr:rowOff>
    </xdr:from>
    <xdr:to>
      <xdr:col>11</xdr:col>
      <xdr:colOff>1866900</xdr:colOff>
      <xdr:row>0</xdr:row>
      <xdr:rowOff>323850</xdr:rowOff>
    </xdr:to>
    <xdr:sp macro="[0]!ActualizarListaHorizontal_PREMIOS" textlink="">
      <xdr:nvSpPr>
        <xdr:cNvPr id="56" name="Rectángulo 3"/>
        <xdr:cNvSpPr/>
      </xdr:nvSpPr>
      <xdr:spPr>
        <a:xfrm>
          <a:off x="13611225" y="95250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2</xdr:col>
      <xdr:colOff>104775</xdr:colOff>
      <xdr:row>1</xdr:row>
      <xdr:rowOff>57150</xdr:rowOff>
    </xdr:from>
    <xdr:to>
      <xdr:col>2</xdr:col>
      <xdr:colOff>1616775</xdr:colOff>
      <xdr:row>1</xdr:row>
      <xdr:rowOff>237150</xdr:rowOff>
    </xdr:to>
    <xdr:sp macro="[0]!CambiarTipoGraficoLineal" textlink="">
      <xdr:nvSpPr>
        <xdr:cNvPr id="57" name="BARRA"/>
        <xdr:cNvSpPr/>
      </xdr:nvSpPr>
      <xdr:spPr>
        <a:xfrm>
          <a:off x="5086350" y="59055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114300</xdr:colOff>
      <xdr:row>2</xdr:row>
      <xdr:rowOff>47625</xdr:rowOff>
    </xdr:from>
    <xdr:to>
      <xdr:col>2</xdr:col>
      <xdr:colOff>1662300</xdr:colOff>
      <xdr:row>2</xdr:row>
      <xdr:rowOff>227625</xdr:rowOff>
    </xdr:to>
    <xdr:sp macro="[0]!CambiarTipoGraficoLineal" textlink="">
      <xdr:nvSpPr>
        <xdr:cNvPr id="58" name="COLUMNA"/>
        <xdr:cNvSpPr/>
      </xdr:nvSpPr>
      <xdr:spPr>
        <a:xfrm>
          <a:off x="5095875" y="86677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114300</xdr:colOff>
      <xdr:row>3</xdr:row>
      <xdr:rowOff>57150</xdr:rowOff>
    </xdr:from>
    <xdr:to>
      <xdr:col>2</xdr:col>
      <xdr:colOff>1410300</xdr:colOff>
      <xdr:row>3</xdr:row>
      <xdr:rowOff>237150</xdr:rowOff>
    </xdr:to>
    <xdr:sp macro="[0]!CambiarTipoGraficoLineal" textlink="">
      <xdr:nvSpPr>
        <xdr:cNvPr id="59" name="COLUMNA3D"/>
        <xdr:cNvSpPr/>
      </xdr:nvSpPr>
      <xdr:spPr>
        <a:xfrm>
          <a:off x="5095875" y="116205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133350</xdr:colOff>
      <xdr:row>4</xdr:row>
      <xdr:rowOff>47625</xdr:rowOff>
    </xdr:from>
    <xdr:to>
      <xdr:col>2</xdr:col>
      <xdr:colOff>1495425</xdr:colOff>
      <xdr:row>4</xdr:row>
      <xdr:rowOff>219076</xdr:rowOff>
    </xdr:to>
    <xdr:sp macro="[0]!BorrarGrafico_PREMIOS" textlink="">
      <xdr:nvSpPr>
        <xdr:cNvPr id="60" name="Rectángulo 3"/>
        <xdr:cNvSpPr/>
      </xdr:nvSpPr>
      <xdr:spPr>
        <a:xfrm>
          <a:off x="5114925" y="143827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200025</xdr:colOff>
      <xdr:row>0</xdr:row>
      <xdr:rowOff>161925</xdr:rowOff>
    </xdr:from>
    <xdr:to>
      <xdr:col>2</xdr:col>
      <xdr:colOff>1190625</xdr:colOff>
      <xdr:row>0</xdr:row>
      <xdr:rowOff>377925</xdr:rowOff>
    </xdr:to>
    <xdr:sp macro="" textlink="">
      <xdr:nvSpPr>
        <xdr:cNvPr id="61" name="Rectángulo 46">
          <a:hlinkClick xmlns:r="http://schemas.openxmlformats.org/officeDocument/2006/relationships" r:id="rId1"/>
        </xdr:cNvPr>
        <xdr:cNvSpPr/>
      </xdr:nvSpPr>
      <xdr:spPr>
        <a:xfrm>
          <a:off x="5181600" y="1619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62" name="2015-2016"/>
        <xdr:cNvSpPr/>
      </xdr:nvSpPr>
      <xdr:spPr>
        <a:xfrm>
          <a:off x="7419975" y="5676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63" name="2016-2017"/>
        <xdr:cNvSpPr/>
      </xdr:nvSpPr>
      <xdr:spPr>
        <a:xfrm>
          <a:off x="8943975" y="5676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64" name="2017-2018"/>
        <xdr:cNvSpPr/>
      </xdr:nvSpPr>
      <xdr:spPr>
        <a:xfrm>
          <a:off x="10467975" y="5676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65" name="2018-2019"/>
        <xdr:cNvSpPr/>
      </xdr:nvSpPr>
      <xdr:spPr>
        <a:xfrm>
          <a:off x="7419975" y="6076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6" name="2019-2020"/>
        <xdr:cNvSpPr/>
      </xdr:nvSpPr>
      <xdr:spPr>
        <a:xfrm>
          <a:off x="8943975" y="6076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67" name="2020-2021"/>
        <xdr:cNvSpPr/>
      </xdr:nvSpPr>
      <xdr:spPr>
        <a:xfrm>
          <a:off x="10467975" y="6076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68" name="2021-2022"/>
        <xdr:cNvSpPr/>
      </xdr:nvSpPr>
      <xdr:spPr>
        <a:xfrm>
          <a:off x="7419975" y="6477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69" name="2022-2023"/>
        <xdr:cNvSpPr/>
      </xdr:nvSpPr>
      <xdr:spPr>
        <a:xfrm>
          <a:off x="8943975" y="6477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70" name="2023-2024"/>
        <xdr:cNvSpPr/>
      </xdr:nvSpPr>
      <xdr:spPr>
        <a:xfrm>
          <a:off x="10467975" y="6477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71" name="2024-2025"/>
        <xdr:cNvSpPr/>
      </xdr:nvSpPr>
      <xdr:spPr>
        <a:xfrm>
          <a:off x="7419975" y="6877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72" name="2025-2026"/>
        <xdr:cNvSpPr/>
      </xdr:nvSpPr>
      <xdr:spPr>
        <a:xfrm>
          <a:off x="8943975" y="6877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73" name="2026-2027"/>
        <xdr:cNvSpPr/>
      </xdr:nvSpPr>
      <xdr:spPr>
        <a:xfrm>
          <a:off x="10467975" y="6877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74" name="2027-2028"/>
        <xdr:cNvSpPr/>
      </xdr:nvSpPr>
      <xdr:spPr>
        <a:xfrm>
          <a:off x="7419975" y="7277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75" name="2028-2029"/>
        <xdr:cNvSpPr/>
      </xdr:nvSpPr>
      <xdr:spPr>
        <a:xfrm>
          <a:off x="8943975" y="7277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76" name="2029-2030"/>
        <xdr:cNvSpPr/>
      </xdr:nvSpPr>
      <xdr:spPr>
        <a:xfrm>
          <a:off x="10467975" y="7277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77" name="2012-2013"/>
        <xdr:cNvSpPr/>
      </xdr:nvSpPr>
      <xdr:spPr>
        <a:xfrm>
          <a:off x="7419975" y="51054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78" name="2013-2014"/>
        <xdr:cNvSpPr/>
      </xdr:nvSpPr>
      <xdr:spPr>
        <a:xfrm>
          <a:off x="8943975" y="51054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79" name="2014-2015"/>
        <xdr:cNvSpPr/>
      </xdr:nvSpPr>
      <xdr:spPr>
        <a:xfrm>
          <a:off x="10467975" y="51054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80" name="2011-2012"/>
        <xdr:cNvSpPr/>
      </xdr:nvSpPr>
      <xdr:spPr>
        <a:xfrm>
          <a:off x="8943975" y="4533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REMIOS" textlink="">
      <xdr:nvSpPr>
        <xdr:cNvPr id="81" name="1"/>
        <xdr:cNvSpPr/>
      </xdr:nvSpPr>
      <xdr:spPr>
        <a:xfrm>
          <a:off x="3114675" y="533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REMIOS" textlink="">
      <xdr:nvSpPr>
        <xdr:cNvPr id="82" name="2"/>
        <xdr:cNvSpPr/>
      </xdr:nvSpPr>
      <xdr:spPr>
        <a:xfrm>
          <a:off x="3114675" y="819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REMIOS" textlink="">
      <xdr:nvSpPr>
        <xdr:cNvPr id="83" name="3"/>
        <xdr:cNvSpPr/>
      </xdr:nvSpPr>
      <xdr:spPr>
        <a:xfrm>
          <a:off x="3114675" y="1104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REMIOS" textlink="">
      <xdr:nvSpPr>
        <xdr:cNvPr id="84" name="4"/>
        <xdr:cNvSpPr/>
      </xdr:nvSpPr>
      <xdr:spPr>
        <a:xfrm>
          <a:off x="3114675" y="1390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REMIOS" textlink="">
      <xdr:nvSpPr>
        <xdr:cNvPr id="85" name="5"/>
        <xdr:cNvSpPr/>
      </xdr:nvSpPr>
      <xdr:spPr>
        <a:xfrm>
          <a:off x="3114675" y="1676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REMIOS" textlink="">
      <xdr:nvSpPr>
        <xdr:cNvPr id="86" name="6"/>
        <xdr:cNvSpPr/>
      </xdr:nvSpPr>
      <xdr:spPr>
        <a:xfrm>
          <a:off x="3114675" y="1962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REMIOS" textlink="">
      <xdr:nvSpPr>
        <xdr:cNvPr id="87" name="7"/>
        <xdr:cNvSpPr/>
      </xdr:nvSpPr>
      <xdr:spPr>
        <a:xfrm>
          <a:off x="3114675" y="2247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REMIOS" textlink="">
      <xdr:nvSpPr>
        <xdr:cNvPr id="88" name="8"/>
        <xdr:cNvSpPr/>
      </xdr:nvSpPr>
      <xdr:spPr>
        <a:xfrm>
          <a:off x="3114675" y="2533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REMIOS" textlink="">
      <xdr:nvSpPr>
        <xdr:cNvPr id="89" name="9"/>
        <xdr:cNvSpPr/>
      </xdr:nvSpPr>
      <xdr:spPr>
        <a:xfrm>
          <a:off x="3114675" y="2819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REMIOS" textlink="">
      <xdr:nvSpPr>
        <xdr:cNvPr id="90" name="10"/>
        <xdr:cNvSpPr/>
      </xdr:nvSpPr>
      <xdr:spPr>
        <a:xfrm>
          <a:off x="3114675" y="3105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REMIOS" textlink="">
      <xdr:nvSpPr>
        <xdr:cNvPr id="91" name="11"/>
        <xdr:cNvSpPr/>
      </xdr:nvSpPr>
      <xdr:spPr>
        <a:xfrm>
          <a:off x="3114675" y="3390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1270000</xdr:colOff>
      <xdr:row>12</xdr:row>
      <xdr:rowOff>254000</xdr:rowOff>
    </xdr:to>
    <xdr:sp macro="CrearGrafico_PREMIOS" textlink="">
      <xdr:nvSpPr>
        <xdr:cNvPr id="92" name="12"/>
        <xdr:cNvSpPr/>
      </xdr:nvSpPr>
      <xdr:spPr>
        <a:xfrm>
          <a:off x="3114675" y="3676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1270000</xdr:colOff>
      <xdr:row>13</xdr:row>
      <xdr:rowOff>254000</xdr:rowOff>
    </xdr:to>
    <xdr:sp macro="CrearGrafico_PREMIOS" textlink="">
      <xdr:nvSpPr>
        <xdr:cNvPr id="93" name="13"/>
        <xdr:cNvSpPr/>
      </xdr:nvSpPr>
      <xdr:spPr>
        <a:xfrm>
          <a:off x="3114675" y="3962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1270000</xdr:colOff>
      <xdr:row>14</xdr:row>
      <xdr:rowOff>254000</xdr:rowOff>
    </xdr:to>
    <xdr:sp macro="CrearGrafico_PREMIOS" textlink="">
      <xdr:nvSpPr>
        <xdr:cNvPr id="94" name="14"/>
        <xdr:cNvSpPr/>
      </xdr:nvSpPr>
      <xdr:spPr>
        <a:xfrm>
          <a:off x="3114675" y="4248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1270000</xdr:colOff>
      <xdr:row>15</xdr:row>
      <xdr:rowOff>254000</xdr:rowOff>
    </xdr:to>
    <xdr:sp macro="CrearGrafico_PREMIOS" textlink="">
      <xdr:nvSpPr>
        <xdr:cNvPr id="95" name="15"/>
        <xdr:cNvSpPr/>
      </xdr:nvSpPr>
      <xdr:spPr>
        <a:xfrm>
          <a:off x="3114675" y="4533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1270000</xdr:colOff>
      <xdr:row>16</xdr:row>
      <xdr:rowOff>254000</xdr:rowOff>
    </xdr:to>
    <xdr:sp macro="CrearGrafico_PREMIOS" textlink="">
      <xdr:nvSpPr>
        <xdr:cNvPr id="96" name="16"/>
        <xdr:cNvSpPr/>
      </xdr:nvSpPr>
      <xdr:spPr>
        <a:xfrm>
          <a:off x="3114675" y="4819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1</xdr:col>
      <xdr:colOff>1270000</xdr:colOff>
      <xdr:row>17</xdr:row>
      <xdr:rowOff>254000</xdr:rowOff>
    </xdr:to>
    <xdr:sp macro="CrearGrafico_PREMIOS" textlink="">
      <xdr:nvSpPr>
        <xdr:cNvPr id="97" name="17"/>
        <xdr:cNvSpPr/>
      </xdr:nvSpPr>
      <xdr:spPr>
        <a:xfrm>
          <a:off x="3114675" y="5105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1270000</xdr:colOff>
      <xdr:row>18</xdr:row>
      <xdr:rowOff>254000</xdr:rowOff>
    </xdr:to>
    <xdr:sp macro="CrearGrafico_PREMIOS" textlink="">
      <xdr:nvSpPr>
        <xdr:cNvPr id="98" name="18"/>
        <xdr:cNvSpPr/>
      </xdr:nvSpPr>
      <xdr:spPr>
        <a:xfrm>
          <a:off x="3114675" y="5391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1270000</xdr:colOff>
      <xdr:row>19</xdr:row>
      <xdr:rowOff>254000</xdr:rowOff>
    </xdr:to>
    <xdr:sp macro="CrearGrafico_PREMIOS" textlink="">
      <xdr:nvSpPr>
        <xdr:cNvPr id="99" name="19"/>
        <xdr:cNvSpPr/>
      </xdr:nvSpPr>
      <xdr:spPr>
        <a:xfrm>
          <a:off x="3114675" y="5676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1270000</xdr:colOff>
      <xdr:row>20</xdr:row>
      <xdr:rowOff>254000</xdr:rowOff>
    </xdr:to>
    <xdr:sp macro="CrearGrafico_PREMIOS" textlink="">
      <xdr:nvSpPr>
        <xdr:cNvPr id="100" name="20"/>
        <xdr:cNvSpPr/>
      </xdr:nvSpPr>
      <xdr:spPr>
        <a:xfrm>
          <a:off x="3114675" y="5962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1270000</xdr:colOff>
      <xdr:row>21</xdr:row>
      <xdr:rowOff>254000</xdr:rowOff>
    </xdr:to>
    <xdr:sp macro="CrearGrafico_PREMIOS" textlink="">
      <xdr:nvSpPr>
        <xdr:cNvPr id="101" name="21"/>
        <xdr:cNvSpPr/>
      </xdr:nvSpPr>
      <xdr:spPr>
        <a:xfrm>
          <a:off x="3114675" y="6248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1</xdr:col>
      <xdr:colOff>1270000</xdr:colOff>
      <xdr:row>22</xdr:row>
      <xdr:rowOff>254000</xdr:rowOff>
    </xdr:to>
    <xdr:sp macro="CrearGrafico_PREMIOS" textlink="">
      <xdr:nvSpPr>
        <xdr:cNvPr id="102" name="22"/>
        <xdr:cNvSpPr/>
      </xdr:nvSpPr>
      <xdr:spPr>
        <a:xfrm>
          <a:off x="3114675" y="6534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1270000</xdr:colOff>
      <xdr:row>23</xdr:row>
      <xdr:rowOff>254000</xdr:rowOff>
    </xdr:to>
    <xdr:sp macro="CrearGrafico_PREMIOS" textlink="">
      <xdr:nvSpPr>
        <xdr:cNvPr id="103" name="23"/>
        <xdr:cNvSpPr/>
      </xdr:nvSpPr>
      <xdr:spPr>
        <a:xfrm>
          <a:off x="3114675" y="6819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1</xdr:col>
      <xdr:colOff>1270000</xdr:colOff>
      <xdr:row>24</xdr:row>
      <xdr:rowOff>254000</xdr:rowOff>
    </xdr:to>
    <xdr:sp macro="CrearGrafico_PREMIOS" textlink="">
      <xdr:nvSpPr>
        <xdr:cNvPr id="104" name="24"/>
        <xdr:cNvSpPr/>
      </xdr:nvSpPr>
      <xdr:spPr>
        <a:xfrm>
          <a:off x="3114675" y="7105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1270000</xdr:colOff>
      <xdr:row>25</xdr:row>
      <xdr:rowOff>254000</xdr:rowOff>
    </xdr:to>
    <xdr:sp macro="CrearGrafico_PREMIOS" textlink="">
      <xdr:nvSpPr>
        <xdr:cNvPr id="105" name="25"/>
        <xdr:cNvSpPr/>
      </xdr:nvSpPr>
      <xdr:spPr>
        <a:xfrm>
          <a:off x="3114675" y="7391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1270000</xdr:colOff>
      <xdr:row>26</xdr:row>
      <xdr:rowOff>254000</xdr:rowOff>
    </xdr:to>
    <xdr:sp macro="CrearGrafico_PREMIOS" textlink="">
      <xdr:nvSpPr>
        <xdr:cNvPr id="106" name="26"/>
        <xdr:cNvSpPr/>
      </xdr:nvSpPr>
      <xdr:spPr>
        <a:xfrm>
          <a:off x="3114675" y="7677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1270000</xdr:colOff>
      <xdr:row>27</xdr:row>
      <xdr:rowOff>254000</xdr:rowOff>
    </xdr:to>
    <xdr:sp macro="CrearGrafico_PREMIOS" textlink="">
      <xdr:nvSpPr>
        <xdr:cNvPr id="107" name="27"/>
        <xdr:cNvSpPr/>
      </xdr:nvSpPr>
      <xdr:spPr>
        <a:xfrm>
          <a:off x="3114675" y="7962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1270000</xdr:colOff>
      <xdr:row>28</xdr:row>
      <xdr:rowOff>254000</xdr:rowOff>
    </xdr:to>
    <xdr:sp macro="CrearGrafico_PREMIOS" textlink="">
      <xdr:nvSpPr>
        <xdr:cNvPr id="108" name="28"/>
        <xdr:cNvSpPr/>
      </xdr:nvSpPr>
      <xdr:spPr>
        <a:xfrm>
          <a:off x="3114675" y="8248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1270000</xdr:colOff>
      <xdr:row>29</xdr:row>
      <xdr:rowOff>254000</xdr:rowOff>
    </xdr:to>
    <xdr:sp macro="CrearGrafico_PREMIOS" textlink="">
      <xdr:nvSpPr>
        <xdr:cNvPr id="109" name="29"/>
        <xdr:cNvSpPr/>
      </xdr:nvSpPr>
      <xdr:spPr>
        <a:xfrm>
          <a:off x="3114675" y="8534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1270000</xdr:colOff>
      <xdr:row>30</xdr:row>
      <xdr:rowOff>254000</xdr:rowOff>
    </xdr:to>
    <xdr:sp macro="CrearGrafico_PREMIOS" textlink="">
      <xdr:nvSpPr>
        <xdr:cNvPr id="110" name="30"/>
        <xdr:cNvSpPr/>
      </xdr:nvSpPr>
      <xdr:spPr>
        <a:xfrm>
          <a:off x="3114675" y="8820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1270000</xdr:colOff>
      <xdr:row>31</xdr:row>
      <xdr:rowOff>254000</xdr:rowOff>
    </xdr:to>
    <xdr:sp macro="CrearGrafico_PREMIOS" textlink="">
      <xdr:nvSpPr>
        <xdr:cNvPr id="111" name="31"/>
        <xdr:cNvSpPr/>
      </xdr:nvSpPr>
      <xdr:spPr>
        <a:xfrm>
          <a:off x="3114675" y="9105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1270000</xdr:colOff>
      <xdr:row>32</xdr:row>
      <xdr:rowOff>254000</xdr:rowOff>
    </xdr:to>
    <xdr:sp macro="CrearGrafico_PREMIOS" textlink="">
      <xdr:nvSpPr>
        <xdr:cNvPr id="112" name="32"/>
        <xdr:cNvSpPr/>
      </xdr:nvSpPr>
      <xdr:spPr>
        <a:xfrm>
          <a:off x="3114675" y="9391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1270000</xdr:colOff>
      <xdr:row>33</xdr:row>
      <xdr:rowOff>254000</xdr:rowOff>
    </xdr:to>
    <xdr:sp macro="CrearGrafico_PREMIOS" textlink="">
      <xdr:nvSpPr>
        <xdr:cNvPr id="113" name="33"/>
        <xdr:cNvSpPr/>
      </xdr:nvSpPr>
      <xdr:spPr>
        <a:xfrm>
          <a:off x="3114675" y="9677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1270000</xdr:colOff>
      <xdr:row>34</xdr:row>
      <xdr:rowOff>254000</xdr:rowOff>
    </xdr:to>
    <xdr:sp macro="CrearGrafico_PREMIOS" textlink="">
      <xdr:nvSpPr>
        <xdr:cNvPr id="114" name="34"/>
        <xdr:cNvSpPr/>
      </xdr:nvSpPr>
      <xdr:spPr>
        <a:xfrm>
          <a:off x="3114675" y="9963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1270000</xdr:colOff>
      <xdr:row>35</xdr:row>
      <xdr:rowOff>254000</xdr:rowOff>
    </xdr:to>
    <xdr:sp macro="CrearGrafico_PREMIOS" textlink="">
      <xdr:nvSpPr>
        <xdr:cNvPr id="115" name="35"/>
        <xdr:cNvSpPr/>
      </xdr:nvSpPr>
      <xdr:spPr>
        <a:xfrm>
          <a:off x="3114675" y="10248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1270000</xdr:colOff>
      <xdr:row>36</xdr:row>
      <xdr:rowOff>254000</xdr:rowOff>
    </xdr:to>
    <xdr:sp macro="CrearGrafico_PREMIOS" textlink="">
      <xdr:nvSpPr>
        <xdr:cNvPr id="116" name="36"/>
        <xdr:cNvSpPr/>
      </xdr:nvSpPr>
      <xdr:spPr>
        <a:xfrm>
          <a:off x="3114675" y="10534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1</xdr:col>
      <xdr:colOff>1270000</xdr:colOff>
      <xdr:row>37</xdr:row>
      <xdr:rowOff>254000</xdr:rowOff>
    </xdr:to>
    <xdr:sp macro="CrearGrafico_PREMIOS" textlink="">
      <xdr:nvSpPr>
        <xdr:cNvPr id="117" name="37"/>
        <xdr:cNvSpPr/>
      </xdr:nvSpPr>
      <xdr:spPr>
        <a:xfrm>
          <a:off x="3114675" y="10820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1</xdr:col>
      <xdr:colOff>1270000</xdr:colOff>
      <xdr:row>38</xdr:row>
      <xdr:rowOff>254000</xdr:rowOff>
    </xdr:to>
    <xdr:sp macro="CrearGrafico_PREMIOS" textlink="">
      <xdr:nvSpPr>
        <xdr:cNvPr id="118" name="38"/>
        <xdr:cNvSpPr/>
      </xdr:nvSpPr>
      <xdr:spPr>
        <a:xfrm>
          <a:off x="3114675" y="11106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39</xdr:row>
      <xdr:rowOff>0</xdr:rowOff>
    </xdr:from>
    <xdr:to>
      <xdr:col>1</xdr:col>
      <xdr:colOff>1270000</xdr:colOff>
      <xdr:row>39</xdr:row>
      <xdr:rowOff>254000</xdr:rowOff>
    </xdr:to>
    <xdr:sp macro="CrearGrafico_PREMIOS" textlink="">
      <xdr:nvSpPr>
        <xdr:cNvPr id="119" name="39"/>
        <xdr:cNvSpPr/>
      </xdr:nvSpPr>
      <xdr:spPr>
        <a:xfrm>
          <a:off x="3114675" y="11391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40</xdr:row>
      <xdr:rowOff>0</xdr:rowOff>
    </xdr:from>
    <xdr:to>
      <xdr:col>1</xdr:col>
      <xdr:colOff>1270000</xdr:colOff>
      <xdr:row>40</xdr:row>
      <xdr:rowOff>254000</xdr:rowOff>
    </xdr:to>
    <xdr:sp macro="CrearGrafico_PREMIOS" textlink="">
      <xdr:nvSpPr>
        <xdr:cNvPr id="120" name="40"/>
        <xdr:cNvSpPr/>
      </xdr:nvSpPr>
      <xdr:spPr>
        <a:xfrm>
          <a:off x="3114675" y="11677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1270000</xdr:colOff>
      <xdr:row>41</xdr:row>
      <xdr:rowOff>254000</xdr:rowOff>
    </xdr:to>
    <xdr:sp macro="CrearGrafico_PREMIOS" textlink="">
      <xdr:nvSpPr>
        <xdr:cNvPr id="121" name="41"/>
        <xdr:cNvSpPr/>
      </xdr:nvSpPr>
      <xdr:spPr>
        <a:xfrm>
          <a:off x="3114675" y="11963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1</xdr:col>
      <xdr:colOff>1270000</xdr:colOff>
      <xdr:row>42</xdr:row>
      <xdr:rowOff>254000</xdr:rowOff>
    </xdr:to>
    <xdr:sp macro="CrearGrafico_PREMIOS" textlink="">
      <xdr:nvSpPr>
        <xdr:cNvPr id="122" name="42"/>
        <xdr:cNvSpPr/>
      </xdr:nvSpPr>
      <xdr:spPr>
        <a:xfrm>
          <a:off x="3114675" y="12249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43</xdr:row>
      <xdr:rowOff>0</xdr:rowOff>
    </xdr:from>
    <xdr:to>
      <xdr:col>1</xdr:col>
      <xdr:colOff>1270000</xdr:colOff>
      <xdr:row>43</xdr:row>
      <xdr:rowOff>254000</xdr:rowOff>
    </xdr:to>
    <xdr:sp macro="CrearGrafico_PREMIOS" textlink="">
      <xdr:nvSpPr>
        <xdr:cNvPr id="123" name="43"/>
        <xdr:cNvSpPr/>
      </xdr:nvSpPr>
      <xdr:spPr>
        <a:xfrm>
          <a:off x="3114675" y="12534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1</xdr:col>
      <xdr:colOff>1270000</xdr:colOff>
      <xdr:row>44</xdr:row>
      <xdr:rowOff>254000</xdr:rowOff>
    </xdr:to>
    <xdr:sp macro="CrearGrafico_PREMIOS" textlink="">
      <xdr:nvSpPr>
        <xdr:cNvPr id="124" name="44"/>
        <xdr:cNvSpPr/>
      </xdr:nvSpPr>
      <xdr:spPr>
        <a:xfrm>
          <a:off x="3114675" y="12820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45</xdr:row>
      <xdr:rowOff>0</xdr:rowOff>
    </xdr:from>
    <xdr:to>
      <xdr:col>1</xdr:col>
      <xdr:colOff>1270000</xdr:colOff>
      <xdr:row>45</xdr:row>
      <xdr:rowOff>254000</xdr:rowOff>
    </xdr:to>
    <xdr:sp macro="CrearGrafico_PREMIOS" textlink="">
      <xdr:nvSpPr>
        <xdr:cNvPr id="125" name="45"/>
        <xdr:cNvSpPr/>
      </xdr:nvSpPr>
      <xdr:spPr>
        <a:xfrm>
          <a:off x="3114675" y="13106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1270000</xdr:colOff>
      <xdr:row>46</xdr:row>
      <xdr:rowOff>254000</xdr:rowOff>
    </xdr:to>
    <xdr:sp macro="CrearGrafico_PREMIOS" textlink="">
      <xdr:nvSpPr>
        <xdr:cNvPr id="126" name="46"/>
        <xdr:cNvSpPr/>
      </xdr:nvSpPr>
      <xdr:spPr>
        <a:xfrm>
          <a:off x="3114675" y="13392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47</xdr:row>
      <xdr:rowOff>0</xdr:rowOff>
    </xdr:from>
    <xdr:to>
      <xdr:col>1</xdr:col>
      <xdr:colOff>1270000</xdr:colOff>
      <xdr:row>47</xdr:row>
      <xdr:rowOff>254000</xdr:rowOff>
    </xdr:to>
    <xdr:sp macro="CrearGrafico_PREMIOS" textlink="">
      <xdr:nvSpPr>
        <xdr:cNvPr id="127" name="47"/>
        <xdr:cNvSpPr/>
      </xdr:nvSpPr>
      <xdr:spPr>
        <a:xfrm>
          <a:off x="3114675" y="13677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1270000</xdr:colOff>
      <xdr:row>48</xdr:row>
      <xdr:rowOff>254000</xdr:rowOff>
    </xdr:to>
    <xdr:sp macro="CrearGrafico_PREMIOS" textlink="">
      <xdr:nvSpPr>
        <xdr:cNvPr id="128" name="48"/>
        <xdr:cNvSpPr/>
      </xdr:nvSpPr>
      <xdr:spPr>
        <a:xfrm>
          <a:off x="3114675" y="139636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49</xdr:row>
      <xdr:rowOff>0</xdr:rowOff>
    </xdr:from>
    <xdr:to>
      <xdr:col>1</xdr:col>
      <xdr:colOff>1270000</xdr:colOff>
      <xdr:row>49</xdr:row>
      <xdr:rowOff>254000</xdr:rowOff>
    </xdr:to>
    <xdr:sp macro="CrearGrafico_PREMIOS" textlink="">
      <xdr:nvSpPr>
        <xdr:cNvPr id="129" name="49"/>
        <xdr:cNvSpPr/>
      </xdr:nvSpPr>
      <xdr:spPr>
        <a:xfrm>
          <a:off x="3114675" y="142494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1</xdr:col>
      <xdr:colOff>1270000</xdr:colOff>
      <xdr:row>50</xdr:row>
      <xdr:rowOff>254000</xdr:rowOff>
    </xdr:to>
    <xdr:sp macro="CrearGrafico_PREMIOS" textlink="">
      <xdr:nvSpPr>
        <xdr:cNvPr id="130" name="50"/>
        <xdr:cNvSpPr/>
      </xdr:nvSpPr>
      <xdr:spPr>
        <a:xfrm>
          <a:off x="3114675" y="145351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1</xdr:col>
      <xdr:colOff>1270000</xdr:colOff>
      <xdr:row>51</xdr:row>
      <xdr:rowOff>254000</xdr:rowOff>
    </xdr:to>
    <xdr:sp macro="CrearGrafico_PREMIOS" textlink="">
      <xdr:nvSpPr>
        <xdr:cNvPr id="131" name="51"/>
        <xdr:cNvSpPr/>
      </xdr:nvSpPr>
      <xdr:spPr>
        <a:xfrm>
          <a:off x="3114675" y="148209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104775</xdr:rowOff>
    </xdr:from>
    <xdr:to>
      <xdr:col>0</xdr:col>
      <xdr:colOff>1504950</xdr:colOff>
      <xdr:row>0</xdr:row>
      <xdr:rowOff>323850</xdr:rowOff>
    </xdr:to>
    <xdr:sp macro="[0]!RECUPERAR_VALORES_PREMIOS_ALUMNOS" textlink="">
      <xdr:nvSpPr>
        <xdr:cNvPr id="62" name="Rectángulo 3"/>
        <xdr:cNvSpPr/>
      </xdr:nvSpPr>
      <xdr:spPr>
        <a:xfrm>
          <a:off x="7620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1685925</xdr:colOff>
      <xdr:row>0</xdr:row>
      <xdr:rowOff>104775</xdr:rowOff>
    </xdr:from>
    <xdr:to>
      <xdr:col>0</xdr:col>
      <xdr:colOff>3114675</xdr:colOff>
      <xdr:row>0</xdr:row>
      <xdr:rowOff>323850</xdr:rowOff>
    </xdr:to>
    <xdr:sp macro="" textlink="">
      <xdr:nvSpPr>
        <xdr:cNvPr id="63" name="Rectángulo 3">
          <a:hlinkClick xmlns:r="http://schemas.openxmlformats.org/officeDocument/2006/relationships" r:id="rId1"/>
        </xdr:cNvPr>
        <xdr:cNvSpPr/>
      </xdr:nvSpPr>
      <xdr:spPr>
        <a:xfrm>
          <a:off x="168592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1762125</xdr:colOff>
      <xdr:row>1</xdr:row>
      <xdr:rowOff>95250</xdr:rowOff>
    </xdr:from>
    <xdr:to>
      <xdr:col>0</xdr:col>
      <xdr:colOff>3190875</xdr:colOff>
      <xdr:row>1</xdr:row>
      <xdr:rowOff>304800</xdr:rowOff>
    </xdr:to>
    <xdr:sp macro="" textlink="">
      <xdr:nvSpPr>
        <xdr:cNvPr id="64" name="Rectángulo 3">
          <a:hlinkClick xmlns:r="http://schemas.openxmlformats.org/officeDocument/2006/relationships" r:id="rId2"/>
        </xdr:cNvPr>
        <xdr:cNvSpPr/>
      </xdr:nvSpPr>
      <xdr:spPr>
        <a:xfrm>
          <a:off x="1762125" y="6572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3324225</xdr:colOff>
      <xdr:row>0</xdr:row>
      <xdr:rowOff>95250</xdr:rowOff>
    </xdr:from>
    <xdr:to>
      <xdr:col>0</xdr:col>
      <xdr:colOff>4752975</xdr:colOff>
      <xdr:row>0</xdr:row>
      <xdr:rowOff>314325</xdr:rowOff>
    </xdr:to>
    <xdr:sp macro="[0]!CerrarLibroActual" textlink="">
      <xdr:nvSpPr>
        <xdr:cNvPr id="7" name="Rectángulo 3"/>
        <xdr:cNvSpPr/>
      </xdr:nvSpPr>
      <xdr:spPr>
        <a:xfrm>
          <a:off x="33242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3400425</xdr:colOff>
      <xdr:row>1</xdr:row>
      <xdr:rowOff>104775</xdr:rowOff>
    </xdr:from>
    <xdr:to>
      <xdr:col>0</xdr:col>
      <xdr:colOff>4829175</xdr:colOff>
      <xdr:row>1</xdr:row>
      <xdr:rowOff>323850</xdr:rowOff>
    </xdr:to>
    <xdr:sp macro="[0]!BorrarValoresPremios" textlink="">
      <xdr:nvSpPr>
        <xdr:cNvPr id="6" name="Rectángulo 3"/>
        <xdr:cNvSpPr/>
      </xdr:nvSpPr>
      <xdr:spPr>
        <a:xfrm>
          <a:off x="3400425" y="6667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76200</xdr:colOff>
      <xdr:row>1</xdr:row>
      <xdr:rowOff>95250</xdr:rowOff>
    </xdr:from>
    <xdr:to>
      <xdr:col>0</xdr:col>
      <xdr:colOff>1666875</xdr:colOff>
      <xdr:row>1</xdr:row>
      <xdr:rowOff>323850</xdr:rowOff>
    </xdr:to>
    <xdr:sp macro="[0]!actualizarVinculos_Datos_Premios_fin_estudios_sexo_ALUMNOS" textlink="">
      <xdr:nvSpPr>
        <xdr:cNvPr id="8" name="Rectángulo 3"/>
        <xdr:cNvSpPr/>
      </xdr:nvSpPr>
      <xdr:spPr>
        <a:xfrm>
          <a:off x="76200" y="657225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0</xdr:col>
      <xdr:colOff>1581150</xdr:colOff>
      <xdr:row>0</xdr:row>
      <xdr:rowOff>314325</xdr:rowOff>
    </xdr:to>
    <xdr:sp macro="[0]!RECUPERAR_VALORES_PREMIOS_ALUMNOS_DOCTORADO" textlink="">
      <xdr:nvSpPr>
        <xdr:cNvPr id="2" name="Rectángulo 3"/>
        <xdr:cNvSpPr/>
      </xdr:nvSpPr>
      <xdr:spPr>
        <a:xfrm>
          <a:off x="15240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1762125</xdr:colOff>
      <xdr:row>0</xdr:row>
      <xdr:rowOff>95250</xdr:rowOff>
    </xdr:from>
    <xdr:to>
      <xdr:col>0</xdr:col>
      <xdr:colOff>3190875</xdr:colOff>
      <xdr:row>0</xdr:row>
      <xdr:rowOff>314325</xdr:rowOff>
    </xdr:to>
    <xdr:sp macro="" textlink="">
      <xdr:nvSpPr>
        <xdr:cNvPr id="3" name="Rectángulo 3">
          <a:hlinkClick xmlns:r="http://schemas.openxmlformats.org/officeDocument/2006/relationships" r:id="rId1"/>
        </xdr:cNvPr>
        <xdr:cNvSpPr/>
      </xdr:nvSpPr>
      <xdr:spPr>
        <a:xfrm>
          <a:off x="17621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1838325</xdr:colOff>
      <xdr:row>1</xdr:row>
      <xdr:rowOff>57150</xdr:rowOff>
    </xdr:from>
    <xdr:to>
      <xdr:col>0</xdr:col>
      <xdr:colOff>3267075</xdr:colOff>
      <xdr:row>1</xdr:row>
      <xdr:rowOff>266700</xdr:rowOff>
    </xdr:to>
    <xdr:sp macro="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1838325" y="55245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3400425</xdr:colOff>
      <xdr:row>0</xdr:row>
      <xdr:rowOff>85725</xdr:rowOff>
    </xdr:from>
    <xdr:to>
      <xdr:col>0</xdr:col>
      <xdr:colOff>4829175</xdr:colOff>
      <xdr:row>0</xdr:row>
      <xdr:rowOff>304800</xdr:rowOff>
    </xdr:to>
    <xdr:sp macro="[0]!CerrarLibroActual" textlink="">
      <xdr:nvSpPr>
        <xdr:cNvPr id="5" name="Rectángulo 3"/>
        <xdr:cNvSpPr/>
      </xdr:nvSpPr>
      <xdr:spPr>
        <a:xfrm>
          <a:off x="340042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3476625</xdr:colOff>
      <xdr:row>1</xdr:row>
      <xdr:rowOff>66675</xdr:rowOff>
    </xdr:from>
    <xdr:to>
      <xdr:col>0</xdr:col>
      <xdr:colOff>4905375</xdr:colOff>
      <xdr:row>1</xdr:row>
      <xdr:rowOff>285750</xdr:rowOff>
    </xdr:to>
    <xdr:sp macro="[0]!BorrarValoresPremios" textlink="">
      <xdr:nvSpPr>
        <xdr:cNvPr id="6" name="Rectángulo 3"/>
        <xdr:cNvSpPr/>
      </xdr:nvSpPr>
      <xdr:spPr>
        <a:xfrm>
          <a:off x="3476625" y="5619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152400</xdr:colOff>
      <xdr:row>1</xdr:row>
      <xdr:rowOff>57150</xdr:rowOff>
    </xdr:from>
    <xdr:to>
      <xdr:col>0</xdr:col>
      <xdr:colOff>1743075</xdr:colOff>
      <xdr:row>1</xdr:row>
      <xdr:rowOff>285750</xdr:rowOff>
    </xdr:to>
    <xdr:sp macro="[0]!actualizarVinculos_Datos_PREMIOS_DOCTORADO" textlink="">
      <xdr:nvSpPr>
        <xdr:cNvPr id="7" name="Rectángulo 3"/>
        <xdr:cNvSpPr/>
      </xdr:nvSpPr>
      <xdr:spPr>
        <a:xfrm>
          <a:off x="152400" y="552450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0</xdr:col>
      <xdr:colOff>1524000</xdr:colOff>
      <xdr:row>0</xdr:row>
      <xdr:rowOff>276225</xdr:rowOff>
    </xdr:to>
    <xdr:sp macro="[0]!RECUPERAR_VALORES_PREMIOS_ALUMNOS_GRADOS" textlink="">
      <xdr:nvSpPr>
        <xdr:cNvPr id="2" name="Rectángulo 3"/>
        <xdr:cNvSpPr/>
      </xdr:nvSpPr>
      <xdr:spPr>
        <a:xfrm>
          <a:off x="95250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1704975</xdr:colOff>
      <xdr:row>0</xdr:row>
      <xdr:rowOff>57150</xdr:rowOff>
    </xdr:from>
    <xdr:to>
      <xdr:col>0</xdr:col>
      <xdr:colOff>3133725</xdr:colOff>
      <xdr:row>0</xdr:row>
      <xdr:rowOff>276225</xdr:rowOff>
    </xdr:to>
    <xdr:sp macro="" textlink="">
      <xdr:nvSpPr>
        <xdr:cNvPr id="3" name="Rectángulo 3">
          <a:hlinkClick xmlns:r="http://schemas.openxmlformats.org/officeDocument/2006/relationships" r:id="rId1"/>
        </xdr:cNvPr>
        <xdr:cNvSpPr/>
      </xdr:nvSpPr>
      <xdr:spPr>
        <a:xfrm>
          <a:off x="1704975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1781175</xdr:colOff>
      <xdr:row>1</xdr:row>
      <xdr:rowOff>95250</xdr:rowOff>
    </xdr:from>
    <xdr:to>
      <xdr:col>0</xdr:col>
      <xdr:colOff>3209925</xdr:colOff>
      <xdr:row>1</xdr:row>
      <xdr:rowOff>304800</xdr:rowOff>
    </xdr:to>
    <xdr:sp macro="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1781175" y="41910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3343275</xdr:colOff>
      <xdr:row>0</xdr:row>
      <xdr:rowOff>47625</xdr:rowOff>
    </xdr:from>
    <xdr:to>
      <xdr:col>0</xdr:col>
      <xdr:colOff>4772025</xdr:colOff>
      <xdr:row>0</xdr:row>
      <xdr:rowOff>266700</xdr:rowOff>
    </xdr:to>
    <xdr:sp macro="[0]!CerrarLibroActual" textlink="">
      <xdr:nvSpPr>
        <xdr:cNvPr id="5" name="Rectángulo 3"/>
        <xdr:cNvSpPr/>
      </xdr:nvSpPr>
      <xdr:spPr>
        <a:xfrm>
          <a:off x="3343275" y="476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3419475</xdr:colOff>
      <xdr:row>1</xdr:row>
      <xdr:rowOff>104775</xdr:rowOff>
    </xdr:from>
    <xdr:to>
      <xdr:col>0</xdr:col>
      <xdr:colOff>4848225</xdr:colOff>
      <xdr:row>1</xdr:row>
      <xdr:rowOff>323850</xdr:rowOff>
    </xdr:to>
    <xdr:sp macro="[0]!BorrarValoresPremios" textlink="">
      <xdr:nvSpPr>
        <xdr:cNvPr id="6" name="Rectángulo 3"/>
        <xdr:cNvSpPr/>
      </xdr:nvSpPr>
      <xdr:spPr>
        <a:xfrm>
          <a:off x="3419475" y="4286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95250</xdr:colOff>
      <xdr:row>1</xdr:row>
      <xdr:rowOff>95250</xdr:rowOff>
    </xdr:from>
    <xdr:to>
      <xdr:col>0</xdr:col>
      <xdr:colOff>1685925</xdr:colOff>
      <xdr:row>1</xdr:row>
      <xdr:rowOff>323850</xdr:rowOff>
    </xdr:to>
    <xdr:sp macro="[0]!actualizarVinculos_Datos_PREMIOS_GRADOS" textlink="">
      <xdr:nvSpPr>
        <xdr:cNvPr id="7" name="Rectángulo 3"/>
        <xdr:cNvSpPr/>
      </xdr:nvSpPr>
      <xdr:spPr>
        <a:xfrm>
          <a:off x="95250" y="419100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123825</xdr:rowOff>
    </xdr:from>
    <xdr:to>
      <xdr:col>0</xdr:col>
      <xdr:colOff>1514475</xdr:colOff>
      <xdr:row>0</xdr:row>
      <xdr:rowOff>342900</xdr:rowOff>
    </xdr:to>
    <xdr:sp macro="[0]!RECUPERAR_VALORES_PREMIOS_ALUMNOS_MASTER" textlink="">
      <xdr:nvSpPr>
        <xdr:cNvPr id="2" name="Rectángulo 3"/>
        <xdr:cNvSpPr/>
      </xdr:nvSpPr>
      <xdr:spPr>
        <a:xfrm>
          <a:off x="85725" y="1238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1695450</xdr:colOff>
      <xdr:row>0</xdr:row>
      <xdr:rowOff>123825</xdr:rowOff>
    </xdr:from>
    <xdr:to>
      <xdr:col>0</xdr:col>
      <xdr:colOff>3124200</xdr:colOff>
      <xdr:row>0</xdr:row>
      <xdr:rowOff>342900</xdr:rowOff>
    </xdr:to>
    <xdr:sp macro="" textlink="">
      <xdr:nvSpPr>
        <xdr:cNvPr id="3" name="Rectángulo 3">
          <a:hlinkClick xmlns:r="http://schemas.openxmlformats.org/officeDocument/2006/relationships" r:id="rId1"/>
        </xdr:cNvPr>
        <xdr:cNvSpPr/>
      </xdr:nvSpPr>
      <xdr:spPr>
        <a:xfrm>
          <a:off x="1695450" y="1238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1790700</xdr:colOff>
      <xdr:row>1</xdr:row>
      <xdr:rowOff>66675</xdr:rowOff>
    </xdr:from>
    <xdr:to>
      <xdr:col>0</xdr:col>
      <xdr:colOff>3219450</xdr:colOff>
      <xdr:row>1</xdr:row>
      <xdr:rowOff>276225</xdr:rowOff>
    </xdr:to>
    <xdr:sp macro="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1790700" y="5048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3333750</xdr:colOff>
      <xdr:row>0</xdr:row>
      <xdr:rowOff>114300</xdr:rowOff>
    </xdr:from>
    <xdr:to>
      <xdr:col>0</xdr:col>
      <xdr:colOff>4762500</xdr:colOff>
      <xdr:row>0</xdr:row>
      <xdr:rowOff>333375</xdr:rowOff>
    </xdr:to>
    <xdr:sp macro="[0]!CerrarLibroActual" textlink="">
      <xdr:nvSpPr>
        <xdr:cNvPr id="5" name="Rectángulo 3"/>
        <xdr:cNvSpPr/>
      </xdr:nvSpPr>
      <xdr:spPr>
        <a:xfrm>
          <a:off x="3333750" y="1143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3429000</xdr:colOff>
      <xdr:row>1</xdr:row>
      <xdr:rowOff>76200</xdr:rowOff>
    </xdr:from>
    <xdr:to>
      <xdr:col>0</xdr:col>
      <xdr:colOff>4857750</xdr:colOff>
      <xdr:row>1</xdr:row>
      <xdr:rowOff>295275</xdr:rowOff>
    </xdr:to>
    <xdr:sp macro="[0]!BorrarValoresPremios" textlink="">
      <xdr:nvSpPr>
        <xdr:cNvPr id="6" name="Rectángulo 3"/>
        <xdr:cNvSpPr/>
      </xdr:nvSpPr>
      <xdr:spPr>
        <a:xfrm>
          <a:off x="3429000" y="5143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104775</xdr:colOff>
      <xdr:row>1</xdr:row>
      <xdr:rowOff>66675</xdr:rowOff>
    </xdr:from>
    <xdr:to>
      <xdr:col>0</xdr:col>
      <xdr:colOff>1695450</xdr:colOff>
      <xdr:row>1</xdr:row>
      <xdr:rowOff>295275</xdr:rowOff>
    </xdr:to>
    <xdr:sp macro="[0]!actualizarVinculos_Datos_PREMIOS_MASTER" textlink="">
      <xdr:nvSpPr>
        <xdr:cNvPr id="7" name="Rectángulo 3"/>
        <xdr:cNvSpPr/>
      </xdr:nvSpPr>
      <xdr:spPr>
        <a:xfrm>
          <a:off x="104775" y="504825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95250</xdr:rowOff>
    </xdr:from>
    <xdr:to>
      <xdr:col>0</xdr:col>
      <xdr:colOff>1590675</xdr:colOff>
      <xdr:row>0</xdr:row>
      <xdr:rowOff>314325</xdr:rowOff>
    </xdr:to>
    <xdr:sp macro="[0]!RECUPERAR_VALORES_PREMIOS_ALUMNOS_OTROS" textlink="">
      <xdr:nvSpPr>
        <xdr:cNvPr id="2" name="Rectángulo 3"/>
        <xdr:cNvSpPr/>
      </xdr:nvSpPr>
      <xdr:spPr>
        <a:xfrm>
          <a:off x="1619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1771650</xdr:colOff>
      <xdr:row>0</xdr:row>
      <xdr:rowOff>95250</xdr:rowOff>
    </xdr:from>
    <xdr:to>
      <xdr:col>0</xdr:col>
      <xdr:colOff>3200400</xdr:colOff>
      <xdr:row>0</xdr:row>
      <xdr:rowOff>314325</xdr:rowOff>
    </xdr:to>
    <xdr:sp macro="" textlink="">
      <xdr:nvSpPr>
        <xdr:cNvPr id="3" name="Rectángulo 3">
          <a:hlinkClick xmlns:r="http://schemas.openxmlformats.org/officeDocument/2006/relationships" r:id="rId1"/>
        </xdr:cNvPr>
        <xdr:cNvSpPr/>
      </xdr:nvSpPr>
      <xdr:spPr>
        <a:xfrm>
          <a:off x="17716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1790700</xdr:colOff>
      <xdr:row>1</xdr:row>
      <xdr:rowOff>38100</xdr:rowOff>
    </xdr:from>
    <xdr:to>
      <xdr:col>0</xdr:col>
      <xdr:colOff>3219450</xdr:colOff>
      <xdr:row>1</xdr:row>
      <xdr:rowOff>247650</xdr:rowOff>
    </xdr:to>
    <xdr:sp macro="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1790700" y="4667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3409950</xdr:colOff>
      <xdr:row>0</xdr:row>
      <xdr:rowOff>85725</xdr:rowOff>
    </xdr:from>
    <xdr:to>
      <xdr:col>0</xdr:col>
      <xdr:colOff>4838700</xdr:colOff>
      <xdr:row>0</xdr:row>
      <xdr:rowOff>304800</xdr:rowOff>
    </xdr:to>
    <xdr:sp macro="[0]!CerrarLibroActual" textlink="">
      <xdr:nvSpPr>
        <xdr:cNvPr id="5" name="Rectángulo 3"/>
        <xdr:cNvSpPr/>
      </xdr:nvSpPr>
      <xdr:spPr>
        <a:xfrm>
          <a:off x="3409950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3429000</xdr:colOff>
      <xdr:row>1</xdr:row>
      <xdr:rowOff>47625</xdr:rowOff>
    </xdr:from>
    <xdr:to>
      <xdr:col>0</xdr:col>
      <xdr:colOff>4857750</xdr:colOff>
      <xdr:row>1</xdr:row>
      <xdr:rowOff>266700</xdr:rowOff>
    </xdr:to>
    <xdr:sp macro="[0]!BorrarValoresPremios" textlink="">
      <xdr:nvSpPr>
        <xdr:cNvPr id="6" name="Rectángulo 3"/>
        <xdr:cNvSpPr/>
      </xdr:nvSpPr>
      <xdr:spPr>
        <a:xfrm>
          <a:off x="3429000" y="476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0</xdr:col>
      <xdr:colOff>1695450</xdr:colOff>
      <xdr:row>1</xdr:row>
      <xdr:rowOff>266700</xdr:rowOff>
    </xdr:to>
    <xdr:sp macro="[0]!actualizarVinculos_Datos_PREMIOS_OTROS" textlink="">
      <xdr:nvSpPr>
        <xdr:cNvPr id="7" name="Rectángulo 3"/>
        <xdr:cNvSpPr/>
      </xdr:nvSpPr>
      <xdr:spPr>
        <a:xfrm>
          <a:off x="104775" y="466725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104775</xdr:rowOff>
    </xdr:from>
    <xdr:to>
      <xdr:col>0</xdr:col>
      <xdr:colOff>1524000</xdr:colOff>
      <xdr:row>0</xdr:row>
      <xdr:rowOff>323850</xdr:rowOff>
    </xdr:to>
    <xdr:sp macro="[0]!RECUPERAR_VALORES_PREMIOS_ALUMNOS_TITULACIONES_ANTIGUAS" textlink="">
      <xdr:nvSpPr>
        <xdr:cNvPr id="2" name="Rectángulo 3"/>
        <xdr:cNvSpPr/>
      </xdr:nvSpPr>
      <xdr:spPr>
        <a:xfrm>
          <a:off x="952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1704975</xdr:colOff>
      <xdr:row>0</xdr:row>
      <xdr:rowOff>104775</xdr:rowOff>
    </xdr:from>
    <xdr:to>
      <xdr:col>0</xdr:col>
      <xdr:colOff>3133725</xdr:colOff>
      <xdr:row>0</xdr:row>
      <xdr:rowOff>323850</xdr:rowOff>
    </xdr:to>
    <xdr:sp macro="" textlink="">
      <xdr:nvSpPr>
        <xdr:cNvPr id="3" name="Rectángulo 3">
          <a:hlinkClick xmlns:r="http://schemas.openxmlformats.org/officeDocument/2006/relationships" r:id="rId1"/>
        </xdr:cNvPr>
        <xdr:cNvSpPr/>
      </xdr:nvSpPr>
      <xdr:spPr>
        <a:xfrm>
          <a:off x="170497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1762125</xdr:colOff>
      <xdr:row>1</xdr:row>
      <xdr:rowOff>76200</xdr:rowOff>
    </xdr:from>
    <xdr:to>
      <xdr:col>0</xdr:col>
      <xdr:colOff>3190875</xdr:colOff>
      <xdr:row>1</xdr:row>
      <xdr:rowOff>285750</xdr:rowOff>
    </xdr:to>
    <xdr:sp macro="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1762125" y="49530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3343275</xdr:colOff>
      <xdr:row>0</xdr:row>
      <xdr:rowOff>95250</xdr:rowOff>
    </xdr:from>
    <xdr:to>
      <xdr:col>0</xdr:col>
      <xdr:colOff>4772025</xdr:colOff>
      <xdr:row>0</xdr:row>
      <xdr:rowOff>314325</xdr:rowOff>
    </xdr:to>
    <xdr:sp macro="[0]!CerrarLibroActual" textlink="">
      <xdr:nvSpPr>
        <xdr:cNvPr id="5" name="Rectángulo 3"/>
        <xdr:cNvSpPr/>
      </xdr:nvSpPr>
      <xdr:spPr>
        <a:xfrm>
          <a:off x="33432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3400425</xdr:colOff>
      <xdr:row>1</xdr:row>
      <xdr:rowOff>85725</xdr:rowOff>
    </xdr:from>
    <xdr:to>
      <xdr:col>0</xdr:col>
      <xdr:colOff>4829175</xdr:colOff>
      <xdr:row>1</xdr:row>
      <xdr:rowOff>304800</xdr:rowOff>
    </xdr:to>
    <xdr:sp macro="[0]!BorrarValoresPremios" textlink="">
      <xdr:nvSpPr>
        <xdr:cNvPr id="6" name="Rectángulo 3"/>
        <xdr:cNvSpPr/>
      </xdr:nvSpPr>
      <xdr:spPr>
        <a:xfrm>
          <a:off x="3400425" y="5048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VALORES</a:t>
          </a:r>
        </a:p>
      </xdr:txBody>
    </xdr:sp>
    <xdr:clientData/>
  </xdr:twoCellAnchor>
  <xdr:twoCellAnchor>
    <xdr:from>
      <xdr:col>0</xdr:col>
      <xdr:colOff>76200</xdr:colOff>
      <xdr:row>1</xdr:row>
      <xdr:rowOff>76200</xdr:rowOff>
    </xdr:from>
    <xdr:to>
      <xdr:col>0</xdr:col>
      <xdr:colOff>1666875</xdr:colOff>
      <xdr:row>1</xdr:row>
      <xdr:rowOff>304800</xdr:rowOff>
    </xdr:to>
    <xdr:sp macro="[0]!actualizarVinculos_Datos_PREMIOS_TITULACIONES_ANTIGUAS" textlink="">
      <xdr:nvSpPr>
        <xdr:cNvPr id="7" name="Rectángulo 3"/>
        <xdr:cNvSpPr/>
      </xdr:nvSpPr>
      <xdr:spPr>
        <a:xfrm>
          <a:off x="76200" y="495300"/>
          <a:ext cx="159067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REMIOS_ALUMN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PREMIOS_DOCTORAD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PREMIOS_GRADO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PREMIOS_MAST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PREMIOS_OTRO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PREMIOS_TITULACIONES_ANTIGU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ALUMNOS"/>
    </sheetNames>
    <sheetDataSet>
      <sheetData sheetId="0">
        <row r="1">
          <cell r="C1" t="str">
            <v>PREMIOS</v>
          </cell>
        </row>
        <row r="2">
          <cell r="C2" t="str">
            <v>Ingeniería Técnica Agrícola, Espc. en Industrias Agrarias y Alimentarias</v>
          </cell>
          <cell r="D2">
            <v>1</v>
          </cell>
        </row>
        <row r="3">
          <cell r="C3" t="str">
            <v>Ingeniería Técnica Industrial, Especialidad en Electricidad</v>
          </cell>
          <cell r="F3">
            <v>1</v>
          </cell>
        </row>
        <row r="4">
          <cell r="C4" t="str">
            <v>Ingeniería Técnica Industrial, Especialidad en Electrónica Industrial</v>
          </cell>
          <cell r="D4">
            <v>1</v>
          </cell>
        </row>
        <row r="5">
          <cell r="C5" t="str">
            <v>Ingeniería Técnica Industrial, Especialidad en Mecánica</v>
          </cell>
          <cell r="F5">
            <v>1</v>
          </cell>
        </row>
        <row r="6">
          <cell r="C6" t="str">
            <v>Maestro Especialidad en Educación Infantil</v>
          </cell>
          <cell r="D6">
            <v>1</v>
          </cell>
        </row>
        <row r="7">
          <cell r="C7" t="str">
            <v>Diplomatura en Enfermería</v>
          </cell>
          <cell r="F7">
            <v>1</v>
          </cell>
        </row>
        <row r="8">
          <cell r="C8" t="str">
            <v>Diplomatura en Relaciones Laborales</v>
          </cell>
          <cell r="D8">
            <v>1</v>
          </cell>
        </row>
        <row r="9">
          <cell r="C9" t="str">
            <v>Diplomatura en Turismo</v>
          </cell>
          <cell r="D9">
            <v>1</v>
          </cell>
        </row>
        <row r="10">
          <cell r="C10" t="str">
            <v>Ingeniería Industrial</v>
          </cell>
          <cell r="F10">
            <v>1</v>
          </cell>
          <cell r="K10">
            <v>1</v>
          </cell>
          <cell r="P10">
            <v>1</v>
          </cell>
        </row>
        <row r="11">
          <cell r="C11" t="str">
            <v>Licenciatura en Administración y Dirección de Empresas</v>
          </cell>
          <cell r="D11">
            <v>1</v>
          </cell>
        </row>
        <row r="12">
          <cell r="C12" t="str">
            <v>Licenciatura en Enología</v>
          </cell>
          <cell r="F12">
            <v>1</v>
          </cell>
          <cell r="K12">
            <v>1</v>
          </cell>
        </row>
        <row r="13">
          <cell r="C13" t="str">
            <v>Licenciatura en Filología Hispánica</v>
          </cell>
          <cell r="D13">
            <v>1</v>
          </cell>
        </row>
        <row r="14">
          <cell r="C14" t="str">
            <v>Licenciatura en Filología Inglesa</v>
          </cell>
          <cell r="D14">
            <v>1</v>
          </cell>
        </row>
        <row r="15">
          <cell r="C15" t="str">
            <v>Licenciatura en Historia y Ciencias de la Música</v>
          </cell>
          <cell r="F15">
            <v>1</v>
          </cell>
          <cell r="P15">
            <v>1</v>
          </cell>
        </row>
        <row r="16">
          <cell r="C16" t="str">
            <v>Licenciatura en Química</v>
          </cell>
          <cell r="F16">
            <v>1</v>
          </cell>
          <cell r="K16">
            <v>1</v>
          </cell>
        </row>
        <row r="17">
          <cell r="C17" t="str">
            <v>Grado en Administración y Dirección de Empresas</v>
          </cell>
          <cell r="I17">
            <v>1</v>
          </cell>
          <cell r="N17">
            <v>1</v>
          </cell>
          <cell r="U17">
            <v>1</v>
          </cell>
          <cell r="X17">
            <v>1</v>
          </cell>
        </row>
        <row r="18">
          <cell r="C18" t="str">
            <v>Grado en Derecho</v>
          </cell>
          <cell r="I18">
            <v>1</v>
          </cell>
          <cell r="P18">
            <v>1</v>
          </cell>
          <cell r="S18">
            <v>1</v>
          </cell>
          <cell r="X18">
            <v>1</v>
          </cell>
        </row>
        <row r="19">
          <cell r="C19" t="str">
            <v>Grado en Educación Infantil</v>
          </cell>
          <cell r="I19">
            <v>1</v>
          </cell>
          <cell r="N19">
            <v>1</v>
          </cell>
          <cell r="S19">
            <v>1</v>
          </cell>
          <cell r="X19">
            <v>1</v>
          </cell>
        </row>
        <row r="20">
          <cell r="C20" t="str">
            <v>Grado en Educación Primaria</v>
          </cell>
          <cell r="I20">
            <v>1</v>
          </cell>
          <cell r="N20">
            <v>1</v>
          </cell>
          <cell r="U20">
            <v>1</v>
          </cell>
          <cell r="Z20">
            <v>1</v>
          </cell>
        </row>
        <row r="21">
          <cell r="C21" t="str">
            <v>Grado en Enfermería</v>
          </cell>
          <cell r="P21">
            <v>1</v>
          </cell>
          <cell r="S21">
            <v>1</v>
          </cell>
          <cell r="X21">
            <v>1</v>
          </cell>
        </row>
        <row r="22">
          <cell r="C22" t="str">
            <v>Grado en Enología</v>
          </cell>
          <cell r="N22">
            <v>1</v>
          </cell>
          <cell r="U22">
            <v>1</v>
          </cell>
          <cell r="X22">
            <v>1</v>
          </cell>
        </row>
        <row r="23">
          <cell r="C23" t="str">
            <v>Grado en Estudios Ingleses</v>
          </cell>
          <cell r="I23">
            <v>1</v>
          </cell>
          <cell r="N23">
            <v>1</v>
          </cell>
          <cell r="U23">
            <v>1</v>
          </cell>
          <cell r="X23">
            <v>1</v>
          </cell>
        </row>
        <row r="24">
          <cell r="C24" t="str">
            <v>Grado en Geografía e Historia</v>
          </cell>
          <cell r="K24">
            <v>1</v>
          </cell>
          <cell r="P24">
            <v>1</v>
          </cell>
          <cell r="U24">
            <v>1</v>
          </cell>
          <cell r="X24">
            <v>1</v>
          </cell>
        </row>
        <row r="25">
          <cell r="C25" t="str">
            <v>Grado en Ingeniería Agrícola</v>
          </cell>
          <cell r="P25">
            <v>1</v>
          </cell>
          <cell r="X25">
            <v>1</v>
          </cell>
        </row>
        <row r="26">
          <cell r="C26" t="str">
            <v>Grado en Ingeniería Eléctrica</v>
          </cell>
          <cell r="P26">
            <v>1</v>
          </cell>
          <cell r="U26">
            <v>1</v>
          </cell>
          <cell r="Z26">
            <v>1</v>
          </cell>
        </row>
        <row r="27">
          <cell r="C27" t="str">
            <v>Grado en Ingeniería Electrónica Industrial y Automática</v>
          </cell>
          <cell r="N27">
            <v>1</v>
          </cell>
          <cell r="U27">
            <v>1</v>
          </cell>
          <cell r="Z27">
            <v>1</v>
          </cell>
        </row>
        <row r="28">
          <cell r="C28" t="str">
            <v>Grado en Ingeniería Informática</v>
          </cell>
          <cell r="I28">
            <v>1</v>
          </cell>
          <cell r="P28">
            <v>1</v>
          </cell>
          <cell r="U28">
            <v>1</v>
          </cell>
          <cell r="Z28">
            <v>1</v>
          </cell>
        </row>
        <row r="29">
          <cell r="C29" t="str">
            <v>Grado en Ingeniería Mecánica</v>
          </cell>
          <cell r="N29">
            <v>1</v>
          </cell>
          <cell r="U29">
            <v>1</v>
          </cell>
          <cell r="Z29">
            <v>1</v>
          </cell>
        </row>
        <row r="30">
          <cell r="C30" t="str">
            <v>Grado en Lengua y Literatura Hispánica</v>
          </cell>
          <cell r="P30">
            <v>1</v>
          </cell>
          <cell r="U30">
            <v>1</v>
          </cell>
          <cell r="X30">
            <v>1</v>
          </cell>
        </row>
        <row r="31">
          <cell r="C31" t="str">
            <v>Grado en Matemáticas</v>
          </cell>
          <cell r="K31">
            <v>1</v>
          </cell>
          <cell r="U31">
            <v>1</v>
          </cell>
          <cell r="Z31">
            <v>1</v>
          </cell>
        </row>
        <row r="32">
          <cell r="C32" t="str">
            <v>Grado en Química</v>
          </cell>
          <cell r="P32">
            <v>1</v>
          </cell>
          <cell r="U32">
            <v>1</v>
          </cell>
          <cell r="Z32">
            <v>1</v>
          </cell>
        </row>
        <row r="33">
          <cell r="C33" t="str">
            <v>Grado en Relaciones Laborales y Recursos Humanos</v>
          </cell>
          <cell r="S33">
            <v>1</v>
          </cell>
          <cell r="X33">
            <v>1</v>
          </cell>
        </row>
        <row r="34">
          <cell r="C34" t="str">
            <v>Grado en Trabajo Social</v>
          </cell>
          <cell r="I34">
            <v>1</v>
          </cell>
          <cell r="N34">
            <v>1</v>
          </cell>
          <cell r="S34">
            <v>1</v>
          </cell>
          <cell r="X34">
            <v>1</v>
          </cell>
        </row>
        <row r="35">
          <cell r="C35" t="str">
            <v>Grado en Turismo</v>
          </cell>
          <cell r="S35">
            <v>1</v>
          </cell>
          <cell r="X35">
            <v>1</v>
          </cell>
        </row>
        <row r="36">
          <cell r="C36" t="str">
            <v>Máster Universitario en Acceso a la Abogacía</v>
          </cell>
          <cell r="U36">
            <v>1</v>
          </cell>
          <cell r="Z36">
            <v>1</v>
          </cell>
        </row>
        <row r="37">
          <cell r="C37" t="str">
            <v>Máster universitario en Crítica e Interpretación de Textos Hispánicos</v>
          </cell>
          <cell r="I37">
            <v>1</v>
          </cell>
        </row>
        <row r="38">
          <cell r="C38" t="str">
            <v>Máster Universitario en Dirección de Proyectos</v>
          </cell>
          <cell r="U38">
            <v>1</v>
          </cell>
          <cell r="Z38">
            <v>1</v>
          </cell>
        </row>
        <row r="39">
          <cell r="C39" t="str">
            <v>Máster universitario en Estudios Avanzados en Humanidades</v>
          </cell>
          <cell r="Z39">
            <v>1</v>
          </cell>
        </row>
        <row r="40">
          <cell r="C40" t="str">
            <v>Máster universitario en Gestión de Empresas</v>
          </cell>
          <cell r="X40">
            <v>1</v>
          </cell>
        </row>
        <row r="41">
          <cell r="C41" t="str">
            <v>Máster Universitario en Ingeniería Industrial</v>
          </cell>
          <cell r="X41">
            <v>1</v>
          </cell>
        </row>
        <row r="42">
          <cell r="C42" t="str">
            <v>Máster universitario en Intervención e Innovación Educativa</v>
          </cell>
          <cell r="X42">
            <v>1</v>
          </cell>
        </row>
        <row r="43">
          <cell r="C43" t="str">
            <v>Máster universitario en Investigación en Bases Psicológicas de la Actividad Físico-Deportiva</v>
          </cell>
          <cell r="F43">
            <v>1</v>
          </cell>
          <cell r="P43">
            <v>1</v>
          </cell>
          <cell r="S43">
            <v>1</v>
          </cell>
        </row>
        <row r="44">
          <cell r="C44" t="str">
            <v>Máster universitario en Investigación en Economía de la Empresa</v>
          </cell>
          <cell r="I44">
            <v>1</v>
          </cell>
        </row>
        <row r="45">
          <cell r="C45" t="str">
            <v>Máster Universitario en Musicología</v>
          </cell>
          <cell r="X45">
            <v>1</v>
          </cell>
        </row>
        <row r="46">
          <cell r="C46" t="str">
            <v>Máster universitario en Patrimonio (Historia, Cultura y Territorio)</v>
          </cell>
          <cell r="D46">
            <v>1</v>
          </cell>
          <cell r="I46">
            <v>1</v>
          </cell>
          <cell r="N46">
            <v>1</v>
          </cell>
          <cell r="U46">
            <v>1</v>
          </cell>
        </row>
        <row r="47">
          <cell r="C47" t="str">
            <v>Máster universitario en Profesorado de Educación Secundaria Obligatoria y Bachillerato, Formación Profesional y Enseñanza de Idiomas</v>
          </cell>
          <cell r="D47">
            <v>1</v>
          </cell>
          <cell r="I47">
            <v>1</v>
          </cell>
          <cell r="N47">
            <v>1</v>
          </cell>
          <cell r="U47">
            <v>2</v>
          </cell>
          <cell r="X47">
            <v>1</v>
          </cell>
          <cell r="Z47">
            <v>1</v>
          </cell>
        </row>
        <row r="48">
          <cell r="C48" t="str">
            <v>Máster universitario en Química Avanzada</v>
          </cell>
          <cell r="F48">
            <v>1</v>
          </cell>
          <cell r="I48">
            <v>1</v>
          </cell>
          <cell r="P48">
            <v>1</v>
          </cell>
          <cell r="S48">
            <v>1</v>
          </cell>
        </row>
        <row r="49">
          <cell r="C49" t="str">
            <v>Máster universitario en Química y Biotecnología</v>
          </cell>
          <cell r="Z49">
            <v>1</v>
          </cell>
        </row>
        <row r="50">
          <cell r="C50" t="str">
            <v>Máster universitario en Tecnologías Informáticas</v>
          </cell>
          <cell r="Z50">
            <v>1</v>
          </cell>
        </row>
        <row r="51">
          <cell r="C51" t="str">
            <v>Máster universitario Perspectivas Linguísticas y Literarias sobre el Texto</v>
          </cell>
          <cell r="D51">
            <v>1</v>
          </cell>
          <cell r="I51">
            <v>1</v>
          </cell>
          <cell r="N51">
            <v>1</v>
          </cell>
          <cell r="S51">
            <v>1</v>
          </cell>
        </row>
        <row r="52">
          <cell r="C52" t="str">
            <v/>
          </cell>
          <cell r="D52" t="str">
            <v>11</v>
          </cell>
          <cell r="F52" t="str">
            <v>9</v>
          </cell>
          <cell r="I52" t="str">
            <v>13</v>
          </cell>
          <cell r="K52" t="str">
            <v>5</v>
          </cell>
          <cell r="N52" t="str">
            <v>11</v>
          </cell>
          <cell r="P52" t="str">
            <v>12</v>
          </cell>
          <cell r="S52" t="str">
            <v>9</v>
          </cell>
          <cell r="U52" t="str">
            <v>17</v>
          </cell>
          <cell r="X52" t="str">
            <v>17</v>
          </cell>
          <cell r="Z52" t="str">
            <v>13</v>
          </cell>
          <cell r="AC52" t="str">
            <v/>
          </cell>
          <cell r="AE52" t="str">
            <v/>
          </cell>
          <cell r="AH52" t="str">
            <v/>
          </cell>
          <cell r="AJ52" t="str">
            <v/>
          </cell>
          <cell r="AM52" t="str">
            <v/>
          </cell>
          <cell r="AO52" t="str">
            <v/>
          </cell>
          <cell r="AR52" t="str">
            <v/>
          </cell>
          <cell r="AT52" t="str">
            <v/>
          </cell>
          <cell r="AW52" t="str">
            <v/>
          </cell>
          <cell r="AY52" t="str">
            <v/>
          </cell>
          <cell r="BB52" t="str">
            <v/>
          </cell>
          <cell r="BD52" t="str">
            <v/>
          </cell>
          <cell r="BG52" t="str">
            <v/>
          </cell>
          <cell r="BI52" t="str">
            <v/>
          </cell>
          <cell r="BL52" t="str">
            <v/>
          </cell>
          <cell r="BN52" t="str">
            <v/>
          </cell>
          <cell r="BQ52" t="str">
            <v/>
          </cell>
          <cell r="BS52" t="str">
            <v/>
          </cell>
          <cell r="BV52" t="str">
            <v/>
          </cell>
          <cell r="BX52" t="str">
            <v/>
          </cell>
          <cell r="CA52" t="str">
            <v/>
          </cell>
          <cell r="CC52" t="str">
            <v/>
          </cell>
          <cell r="CF52" t="str">
            <v/>
          </cell>
          <cell r="CH52" t="str">
            <v/>
          </cell>
          <cell r="CK52" t="str">
            <v/>
          </cell>
          <cell r="CM52" t="str">
            <v/>
          </cell>
          <cell r="CP52" t="str">
            <v/>
          </cell>
          <cell r="CR52" t="str">
            <v/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DOCTORADO"/>
    </sheetNames>
    <sheetDataSet>
      <sheetData sheetId="0">
        <row r="1">
          <cell r="D1" t="str">
            <v>PREMIOS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GRADOS"/>
    </sheetNames>
    <sheetDataSet>
      <sheetData sheetId="0">
        <row r="1">
          <cell r="D1" t="str">
            <v>PREMIOS</v>
          </cell>
        </row>
        <row r="2">
          <cell r="D2" t="str">
            <v>Grado en Administración y Dirección de Empresas</v>
          </cell>
          <cell r="J2">
            <v>1</v>
          </cell>
          <cell r="O2">
            <v>1</v>
          </cell>
          <cell r="V2">
            <v>1</v>
          </cell>
          <cell r="Y2">
            <v>1</v>
          </cell>
        </row>
        <row r="3">
          <cell r="D3" t="str">
            <v>Grado en Derecho</v>
          </cell>
          <cell r="J3">
            <v>1</v>
          </cell>
          <cell r="Q3">
            <v>1</v>
          </cell>
          <cell r="T3">
            <v>1</v>
          </cell>
          <cell r="Y3">
            <v>1</v>
          </cell>
        </row>
        <row r="4">
          <cell r="D4" t="str">
            <v>Grado en Educación Infantil</v>
          </cell>
          <cell r="J4">
            <v>1</v>
          </cell>
          <cell r="O4">
            <v>1</v>
          </cell>
          <cell r="T4">
            <v>1</v>
          </cell>
          <cell r="Y4">
            <v>1</v>
          </cell>
        </row>
        <row r="5">
          <cell r="D5" t="str">
            <v>Grado en Educación Primaria</v>
          </cell>
          <cell r="J5">
            <v>1</v>
          </cell>
          <cell r="O5">
            <v>1</v>
          </cell>
          <cell r="V5">
            <v>1</v>
          </cell>
          <cell r="AA5">
            <v>1</v>
          </cell>
        </row>
        <row r="6">
          <cell r="D6" t="str">
            <v>Grado en Enfermería</v>
          </cell>
          <cell r="Q6">
            <v>1</v>
          </cell>
          <cell r="T6">
            <v>1</v>
          </cell>
          <cell r="Y6">
            <v>1</v>
          </cell>
        </row>
        <row r="7">
          <cell r="D7" t="str">
            <v>Grado en Enología</v>
          </cell>
          <cell r="O7">
            <v>1</v>
          </cell>
          <cell r="V7">
            <v>1</v>
          </cell>
          <cell r="Y7">
            <v>1</v>
          </cell>
        </row>
        <row r="8">
          <cell r="D8" t="str">
            <v>Grado en Estudios Ingleses</v>
          </cell>
          <cell r="J8">
            <v>1</v>
          </cell>
          <cell r="O8">
            <v>1</v>
          </cell>
          <cell r="V8">
            <v>1</v>
          </cell>
          <cell r="Y8">
            <v>1</v>
          </cell>
        </row>
        <row r="9">
          <cell r="D9" t="str">
            <v>Grado en Geografía e Historia</v>
          </cell>
          <cell r="L9">
            <v>1</v>
          </cell>
          <cell r="Q9">
            <v>1</v>
          </cell>
          <cell r="V9">
            <v>1</v>
          </cell>
          <cell r="Y9">
            <v>1</v>
          </cell>
        </row>
        <row r="10">
          <cell r="D10" t="str">
            <v>Grado en Ingeniería Agrícola</v>
          </cell>
          <cell r="Q10">
            <v>1</v>
          </cell>
          <cell r="Y10">
            <v>1</v>
          </cell>
        </row>
        <row r="11">
          <cell r="D11" t="str">
            <v>Grado en Ingeniería Eléctrica</v>
          </cell>
          <cell r="Q11">
            <v>1</v>
          </cell>
          <cell r="V11">
            <v>1</v>
          </cell>
          <cell r="AA11">
            <v>1</v>
          </cell>
        </row>
        <row r="12">
          <cell r="D12" t="str">
            <v>Grado en Ingeniería Electrónica Industrial y Automática</v>
          </cell>
          <cell r="O12">
            <v>1</v>
          </cell>
          <cell r="V12">
            <v>1</v>
          </cell>
          <cell r="AA12">
            <v>1</v>
          </cell>
        </row>
        <row r="13">
          <cell r="D13" t="str">
            <v>Grado en Ingeniería Informática</v>
          </cell>
          <cell r="J13">
            <v>1</v>
          </cell>
          <cell r="Q13">
            <v>1</v>
          </cell>
          <cell r="V13">
            <v>1</v>
          </cell>
          <cell r="AA13">
            <v>1</v>
          </cell>
        </row>
        <row r="14">
          <cell r="D14" t="str">
            <v>Grado en Ingeniería Mecánica</v>
          </cell>
          <cell r="O14">
            <v>1</v>
          </cell>
          <cell r="V14">
            <v>1</v>
          </cell>
          <cell r="AA14">
            <v>1</v>
          </cell>
        </row>
        <row r="15">
          <cell r="D15" t="str">
            <v>Grado en Lengua y Literatura Hispánica</v>
          </cell>
          <cell r="Q15">
            <v>1</v>
          </cell>
          <cell r="V15">
            <v>1</v>
          </cell>
          <cell r="Y15">
            <v>1</v>
          </cell>
        </row>
        <row r="16">
          <cell r="D16" t="str">
            <v>Grado en Matemáticas</v>
          </cell>
          <cell r="L16">
            <v>1</v>
          </cell>
          <cell r="V16">
            <v>1</v>
          </cell>
          <cell r="AA16">
            <v>1</v>
          </cell>
        </row>
        <row r="17">
          <cell r="D17" t="str">
            <v>Grado en Química</v>
          </cell>
          <cell r="Q17">
            <v>1</v>
          </cell>
          <cell r="V17">
            <v>1</v>
          </cell>
          <cell r="AA17">
            <v>1</v>
          </cell>
        </row>
        <row r="18">
          <cell r="D18" t="str">
            <v>Grado en Relaciones Laborales y Recursos Humanos</v>
          </cell>
          <cell r="T18">
            <v>1</v>
          </cell>
          <cell r="Y18">
            <v>1</v>
          </cell>
        </row>
        <row r="19">
          <cell r="D19" t="str">
            <v>Grado en Trabajo Social</v>
          </cell>
          <cell r="J19">
            <v>1</v>
          </cell>
          <cell r="O19">
            <v>1</v>
          </cell>
          <cell r="T19">
            <v>1</v>
          </cell>
          <cell r="Y19">
            <v>1</v>
          </cell>
        </row>
        <row r="20">
          <cell r="D20" t="str">
            <v>Grado en Turismo</v>
          </cell>
          <cell r="T20">
            <v>1</v>
          </cell>
          <cell r="Y20">
            <v>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MASTER"/>
    </sheetNames>
    <sheetDataSet>
      <sheetData sheetId="0">
        <row r="1">
          <cell r="D1" t="str">
            <v>PREMIOS</v>
          </cell>
        </row>
        <row r="2">
          <cell r="D2" t="str">
            <v>Máster Universitario en Acceso a la Abogacía</v>
          </cell>
          <cell r="V2">
            <v>1</v>
          </cell>
          <cell r="AA2">
            <v>1</v>
          </cell>
        </row>
        <row r="3">
          <cell r="D3" t="str">
            <v>Máster universitario en Crítica e Interpretación de Textos Hispánicos</v>
          </cell>
          <cell r="J3">
            <v>1</v>
          </cell>
        </row>
        <row r="4">
          <cell r="D4" t="str">
            <v>Máster Universitario en Dirección de Proyectos</v>
          </cell>
          <cell r="V4">
            <v>1</v>
          </cell>
          <cell r="AA4">
            <v>1</v>
          </cell>
        </row>
        <row r="5">
          <cell r="D5" t="str">
            <v>Máster universitario en Estudios Avanzados en Humanidades</v>
          </cell>
          <cell r="AA5">
            <v>1</v>
          </cell>
        </row>
        <row r="6">
          <cell r="D6" t="str">
            <v>Máster universitario en Gestión de Empresas</v>
          </cell>
          <cell r="Y6">
            <v>1</v>
          </cell>
        </row>
        <row r="7">
          <cell r="D7" t="str">
            <v>Máster Universitario en Ingeniería Industrial</v>
          </cell>
          <cell r="Y7">
            <v>1</v>
          </cell>
        </row>
        <row r="8">
          <cell r="D8" t="str">
            <v>Máster universitario en Intervención e Innovación Educativa</v>
          </cell>
          <cell r="Y8">
            <v>1</v>
          </cell>
        </row>
        <row r="9">
          <cell r="D9" t="str">
            <v>Máster universitario en Investigación en Bases Psicológicas de la Actividad Físico-Deportiva</v>
          </cell>
          <cell r="G9">
            <v>1</v>
          </cell>
          <cell r="Q9">
            <v>1</v>
          </cell>
          <cell r="T9">
            <v>1</v>
          </cell>
        </row>
        <row r="10">
          <cell r="D10" t="str">
            <v>Máster universitario en Investigación en Economía de la Empresa</v>
          </cell>
          <cell r="J10">
            <v>1</v>
          </cell>
        </row>
        <row r="11">
          <cell r="D11" t="str">
            <v>Máster Universitario en Musicología</v>
          </cell>
          <cell r="Y11">
            <v>1</v>
          </cell>
        </row>
        <row r="12">
          <cell r="D12" t="str">
            <v>Máster universitario en Patrimonio (Historia, Cultura y Territorio)</v>
          </cell>
          <cell r="E12">
            <v>1</v>
          </cell>
          <cell r="J12">
            <v>1</v>
          </cell>
          <cell r="O12">
            <v>1</v>
          </cell>
          <cell r="V12">
            <v>1</v>
          </cell>
        </row>
        <row r="13">
          <cell r="D13" t="str">
            <v>Máster universitario en Profesorado de Educación Secundaria Obligatoria y Bachillerato, Formación Profesional y Enseñanza de Idiomas</v>
          </cell>
          <cell r="E13">
            <v>1</v>
          </cell>
          <cell r="J13">
            <v>1</v>
          </cell>
          <cell r="O13">
            <v>1</v>
          </cell>
          <cell r="V13">
            <v>2</v>
          </cell>
          <cell r="Y13">
            <v>1</v>
          </cell>
          <cell r="AA13">
            <v>1</v>
          </cell>
        </row>
        <row r="14">
          <cell r="D14" t="str">
            <v>Máster universitario en Química Avanzada</v>
          </cell>
          <cell r="G14">
            <v>1</v>
          </cell>
          <cell r="J14">
            <v>1</v>
          </cell>
          <cell r="Q14">
            <v>1</v>
          </cell>
          <cell r="T14">
            <v>1</v>
          </cell>
        </row>
        <row r="15">
          <cell r="D15" t="str">
            <v>Máster universitario en Química y Biotecnología</v>
          </cell>
          <cell r="AA15">
            <v>1</v>
          </cell>
        </row>
        <row r="16">
          <cell r="D16" t="str">
            <v>Máster universitario en Tecnologías Informáticas</v>
          </cell>
          <cell r="AA16">
            <v>1</v>
          </cell>
        </row>
        <row r="17">
          <cell r="D17" t="str">
            <v>Máster universitario Perspectivas Linguísticas y Literarias sobre el Texto</v>
          </cell>
          <cell r="E17">
            <v>1</v>
          </cell>
          <cell r="J17">
            <v>1</v>
          </cell>
          <cell r="O17">
            <v>1</v>
          </cell>
          <cell r="T17">
            <v>1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OTROS"/>
    </sheetNames>
    <sheetDataSet>
      <sheetData sheetId="0">
        <row r="1">
          <cell r="D1" t="str">
            <v>PREMIOS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OS_TITULACIONES_ANTIGUAS"/>
    </sheetNames>
    <sheetDataSet>
      <sheetData sheetId="0">
        <row r="1">
          <cell r="D1" t="str">
            <v>PREMIOS</v>
          </cell>
        </row>
        <row r="2">
          <cell r="D2" t="str">
            <v>Ingeniería Técnica Industrial, Especialidad en Mecánica</v>
          </cell>
          <cell r="G2">
            <v>1</v>
          </cell>
        </row>
        <row r="3">
          <cell r="D3" t="str">
            <v>Maestro Especialidad en Educación Infantil</v>
          </cell>
          <cell r="E3">
            <v>1</v>
          </cell>
        </row>
        <row r="4">
          <cell r="D4" t="str">
            <v>Diplomatura en Enfermería</v>
          </cell>
          <cell r="G4">
            <v>1</v>
          </cell>
        </row>
        <row r="5">
          <cell r="D5" t="str">
            <v>Diplomatura en Relaciones Laborales</v>
          </cell>
          <cell r="E5">
            <v>1</v>
          </cell>
        </row>
        <row r="6">
          <cell r="D6" t="str">
            <v>Ingeniería Técnica Agrícola, Espc. en Industrias Agrarias y Alimentarias</v>
          </cell>
          <cell r="E6">
            <v>1</v>
          </cell>
        </row>
        <row r="7">
          <cell r="D7" t="str">
            <v>Diplomatura en Turismo</v>
          </cell>
          <cell r="E7">
            <v>1</v>
          </cell>
        </row>
        <row r="8">
          <cell r="D8" t="str">
            <v>Ingeniería Industrial</v>
          </cell>
          <cell r="G8">
            <v>1</v>
          </cell>
          <cell r="L8">
            <v>1</v>
          </cell>
          <cell r="Q8">
            <v>1</v>
          </cell>
        </row>
        <row r="9">
          <cell r="D9" t="str">
            <v>Licenciatura en Administración y Dirección de Empresas</v>
          </cell>
          <cell r="E9">
            <v>1</v>
          </cell>
        </row>
        <row r="10">
          <cell r="D10" t="str">
            <v>Ingeniería Técnica Industrial, Especialidad en Electricidad</v>
          </cell>
          <cell r="G10">
            <v>1</v>
          </cell>
        </row>
        <row r="11">
          <cell r="D11" t="str">
            <v>Ingeniería Técnica Industrial, Especialidad en Electrónica Industrial</v>
          </cell>
          <cell r="E11">
            <v>1</v>
          </cell>
        </row>
        <row r="12">
          <cell r="D12" t="str">
            <v>Licenciatura en Enología</v>
          </cell>
          <cell r="G12">
            <v>1</v>
          </cell>
          <cell r="L12">
            <v>1</v>
          </cell>
        </row>
        <row r="13">
          <cell r="D13" t="str">
            <v>Licenciatura en Filología Hispánica</v>
          </cell>
          <cell r="E13">
            <v>1</v>
          </cell>
        </row>
        <row r="14">
          <cell r="D14" t="str">
            <v>Licenciatura en Filología Inglesa</v>
          </cell>
          <cell r="E14">
            <v>1</v>
          </cell>
        </row>
        <row r="15">
          <cell r="D15" t="str">
            <v>Licenciatura en Historia y Ciencias de la Música</v>
          </cell>
          <cell r="G15">
            <v>1</v>
          </cell>
          <cell r="Q15">
            <v>1</v>
          </cell>
        </row>
        <row r="16">
          <cell r="D16" t="str">
            <v>Licenciatura en Química</v>
          </cell>
          <cell r="G16">
            <v>1</v>
          </cell>
          <cell r="L16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342"/>
  <sheetViews>
    <sheetView workbookViewId="0">
      <selection activeCell="C6" sqref="C6"/>
    </sheetView>
  </sheetViews>
  <sheetFormatPr baseColWidth="10" defaultRowHeight="12.75" x14ac:dyDescent="0.2"/>
  <cols>
    <col min="1" max="1" width="46.7109375" customWidth="1"/>
    <col min="2" max="2" width="25.85546875" customWidth="1"/>
    <col min="3" max="3" width="36.5703125" customWidth="1"/>
    <col min="12" max="12" width="52" customWidth="1"/>
  </cols>
  <sheetData>
    <row r="1" spans="1:31" ht="42" customHeight="1" thickBot="1" x14ac:dyDescent="0.25">
      <c r="A1" s="13" t="str">
        <f>CONCATENATE("Lista Gráficos ",PREMIOS!$A$3)</f>
        <v>Lista Gráficos Premios Alumnos</v>
      </c>
      <c r="E1" s="25"/>
      <c r="F1" s="26"/>
      <c r="G1" s="26"/>
      <c r="H1" s="26"/>
      <c r="I1" s="27"/>
    </row>
    <row r="2" spans="1:31" ht="23.1" customHeight="1" thickBot="1" x14ac:dyDescent="0.25">
      <c r="A2" s="14" t="str">
        <f>PREMIOS!$A4</f>
        <v>Ingeniería Técnica Agrícola, Espc. en Industrias Agrarias y Alimentarias</v>
      </c>
      <c r="B2" s="8"/>
      <c r="C2" s="8"/>
      <c r="D2" s="28"/>
      <c r="E2" s="29"/>
      <c r="F2" s="29"/>
      <c r="G2" s="29"/>
      <c r="H2" s="29"/>
      <c r="I2" s="29"/>
      <c r="J2" s="30"/>
      <c r="K2" s="8"/>
      <c r="L2" s="16" t="str">
        <f>PREMIOS!$A$4</f>
        <v>Ingeniería Técnica Agrícola, Espc. en Industrias Agrarias y Alimentarias</v>
      </c>
      <c r="M2" s="15" t="s">
        <v>2</v>
      </c>
      <c r="N2" s="15" t="s">
        <v>1</v>
      </c>
      <c r="O2" s="15" t="s">
        <v>0</v>
      </c>
      <c r="P2" s="15" t="s">
        <v>4</v>
      </c>
      <c r="Q2" s="15" t="s">
        <v>5</v>
      </c>
      <c r="R2" s="15" t="s">
        <v>7</v>
      </c>
      <c r="S2" s="15" t="s">
        <v>8</v>
      </c>
      <c r="T2" s="15" t="s">
        <v>32</v>
      </c>
      <c r="U2" s="15" t="s">
        <v>33</v>
      </c>
      <c r="V2" s="15" t="s">
        <v>34</v>
      </c>
      <c r="W2" s="15" t="s">
        <v>35</v>
      </c>
      <c r="X2" s="15" t="s">
        <v>36</v>
      </c>
      <c r="Y2" s="15" t="s">
        <v>37</v>
      </c>
      <c r="Z2" s="15" t="s">
        <v>38</v>
      </c>
      <c r="AA2" s="15" t="s">
        <v>39</v>
      </c>
      <c r="AB2" s="15" t="s">
        <v>40</v>
      </c>
      <c r="AC2" s="15" t="s">
        <v>41</v>
      </c>
      <c r="AD2" s="15" t="s">
        <v>42</v>
      </c>
      <c r="AE2" s="17" t="s">
        <v>43</v>
      </c>
    </row>
    <row r="3" spans="1:31" ht="23.1" customHeight="1" thickBot="1" x14ac:dyDescent="0.25">
      <c r="A3" s="14" t="str">
        <f>PREMIOS!$A5</f>
        <v>Ingeniería Técnica Industrial, Especialidad en Electricidad</v>
      </c>
      <c r="B3" s="8"/>
      <c r="C3" s="8"/>
      <c r="D3" s="31"/>
      <c r="E3" s="32"/>
      <c r="F3" s="32"/>
      <c r="G3" s="32"/>
      <c r="H3" s="32"/>
      <c r="I3" s="32"/>
      <c r="J3" s="33"/>
      <c r="K3" s="8"/>
      <c r="L3" s="24" t="s">
        <v>3</v>
      </c>
      <c r="M3" s="19">
        <f ca="1">PREMIOS!$B$4</f>
        <v>1</v>
      </c>
      <c r="N3" s="19" t="str">
        <f ca="1">PREMIOS!$E$4</f>
        <v/>
      </c>
      <c r="O3" s="19" t="str">
        <f ca="1">PREMIOS!$H$4</f>
        <v/>
      </c>
      <c r="P3" s="19" t="str">
        <f ca="1">PREMIOS!$K$4</f>
        <v/>
      </c>
      <c r="Q3" s="19" t="str">
        <f ca="1">PREMIOS!$N$4</f>
        <v/>
      </c>
      <c r="R3" s="19" t="str">
        <f ca="1">PREMIOS!$Q$4</f>
        <v/>
      </c>
      <c r="S3" s="19" t="str">
        <f ca="1">PREMIOS!$T$4</f>
        <v/>
      </c>
      <c r="T3" s="19" t="str">
        <f ca="1">PREMIOS!$W$4</f>
        <v/>
      </c>
      <c r="U3" s="19" t="str">
        <f ca="1">PREMIOS!$Z$4</f>
        <v/>
      </c>
      <c r="V3" s="19" t="str">
        <f ca="1">PREMIOS!$AC$4</f>
        <v/>
      </c>
      <c r="W3" s="19" t="str">
        <f ca="1">PREMIOS!$AF$4</f>
        <v/>
      </c>
      <c r="X3" s="19" t="str">
        <f ca="1">PREMIOS!$AI$4</f>
        <v/>
      </c>
      <c r="Y3" s="19" t="str">
        <f ca="1">PREMIOS!$AL$4</f>
        <v/>
      </c>
      <c r="Z3" s="19" t="str">
        <f ca="1">PREMIOS!$AO$4</f>
        <v/>
      </c>
      <c r="AA3" s="19" t="str">
        <f ca="1">PREMIOS!$AR$4</f>
        <v/>
      </c>
      <c r="AB3" s="19" t="str">
        <f ca="1">PREMIOS!$AU$4</f>
        <v/>
      </c>
      <c r="AC3" s="19" t="str">
        <f ca="1">PREMIOS!$AX$4</f>
        <v/>
      </c>
      <c r="AD3" s="19" t="str">
        <f ca="1">PREMIOS!$BA$4</f>
        <v/>
      </c>
      <c r="AE3" s="19" t="str">
        <f ca="1">PREMIOS!$BD$4</f>
        <v/>
      </c>
    </row>
    <row r="4" spans="1:31" ht="23.1" customHeight="1" thickBot="1" x14ac:dyDescent="0.25">
      <c r="A4" s="14" t="str">
        <f>PREMIOS!$A6</f>
        <v>Ingeniería Técnica Industrial, Especialidad en Electrónica Industrial</v>
      </c>
      <c r="B4" s="8"/>
      <c r="C4" s="8"/>
      <c r="D4" s="31"/>
      <c r="E4" s="32"/>
      <c r="F4" s="32"/>
      <c r="G4" s="32"/>
      <c r="H4" s="32"/>
      <c r="I4" s="32"/>
      <c r="J4" s="33"/>
      <c r="K4" s="8"/>
      <c r="L4" s="16" t="s">
        <v>80</v>
      </c>
      <c r="M4" s="18" t="str">
        <f ca="1">PREMIOS!$C$4</f>
        <v/>
      </c>
      <c r="N4" s="18" t="str">
        <f ca="1">PREMIOS!$F$4</f>
        <v/>
      </c>
      <c r="O4" s="21" t="str">
        <f ca="1">PREMIOS!$I$4</f>
        <v/>
      </c>
      <c r="P4" s="18" t="str">
        <f ca="1">PREMIOS!$L$4</f>
        <v/>
      </c>
      <c r="Q4" s="18" t="str">
        <f ca="1">PREMIOS!$O$4</f>
        <v/>
      </c>
      <c r="R4" s="18" t="str">
        <f ca="1">PREMIOS!$R$4</f>
        <v/>
      </c>
      <c r="S4" s="18" t="str">
        <f ca="1">PREMIOS!$U$4</f>
        <v/>
      </c>
      <c r="T4" s="18" t="str">
        <f ca="1">PREMIOS!$X$4</f>
        <v/>
      </c>
      <c r="U4" s="18" t="str">
        <f ca="1">PREMIOS!$AA$4</f>
        <v/>
      </c>
      <c r="V4" s="18" t="str">
        <f ca="1">PREMIOS!$AD$4</f>
        <v/>
      </c>
      <c r="W4" s="18" t="str">
        <f ca="1">PREMIOS!$AG$4</f>
        <v/>
      </c>
      <c r="X4" s="18" t="str">
        <f ca="1">PREMIOS!$AJ$4</f>
        <v/>
      </c>
      <c r="Y4" s="18" t="str">
        <f ca="1">PREMIOS!$AM$4</f>
        <v/>
      </c>
      <c r="Z4" s="18" t="str">
        <f ca="1">PREMIOS!$AP$4</f>
        <v/>
      </c>
      <c r="AA4" s="18" t="str">
        <f ca="1">PREMIOS!$AS$4</f>
        <v/>
      </c>
      <c r="AB4" s="18" t="str">
        <f ca="1">PREMIOS!$AV$4</f>
        <v/>
      </c>
      <c r="AC4" s="18" t="str">
        <f ca="1">PREMIOS!$AY$4</f>
        <v/>
      </c>
      <c r="AD4" s="18" t="str">
        <f ca="1">PREMIOS!$BB$4</f>
        <v/>
      </c>
      <c r="AE4" s="18" t="str">
        <f ca="1">PREMIOS!$BE$4</f>
        <v/>
      </c>
    </row>
    <row r="5" spans="1:31" ht="23.1" customHeight="1" thickBot="1" x14ac:dyDescent="0.25">
      <c r="A5" s="14" t="str">
        <f>PREMIOS!$A7</f>
        <v>Ingeniería Técnica Industrial, Especialidad en Mecánica</v>
      </c>
      <c r="B5" s="8"/>
      <c r="C5" s="8"/>
      <c r="D5" s="31"/>
      <c r="E5" s="32"/>
      <c r="F5" s="32"/>
      <c r="G5" s="32"/>
      <c r="H5" s="32"/>
      <c r="I5" s="32"/>
      <c r="J5" s="33"/>
      <c r="K5" s="8"/>
      <c r="L5" s="16" t="s">
        <v>81</v>
      </c>
      <c r="M5" s="22">
        <f ca="1">IF(PREMIOS!$D$4=0,"",PREMIOS!$D$4)</f>
        <v>1</v>
      </c>
      <c r="N5" s="22" t="str">
        <f ca="1">IF(PREMIOS!$G$4=0,"",PREMIOS!$G$4)</f>
        <v/>
      </c>
      <c r="O5" s="22" t="str">
        <f ca="1">IF(PREMIOS!$J$4=0,"",PREMIOS!$J$4)</f>
        <v/>
      </c>
      <c r="P5" s="22" t="str">
        <f ca="1">IF(PREMIOS!$M$4=0,"",PREMIOS!$M$4)</f>
        <v/>
      </c>
      <c r="Q5" s="22" t="str">
        <f ca="1">IF(PREMIOS!$P$4=0,"",PREMIOS!$P$4)</f>
        <v/>
      </c>
      <c r="R5" s="22" t="str">
        <f ca="1">IF(PREMIOS!$S$4=0,"",PREMIOS!$S$4)</f>
        <v/>
      </c>
      <c r="S5" s="22" t="str">
        <f ca="1">IF(PREMIOS!$V$4=0,"",PREMIOS!$V$4)</f>
        <v/>
      </c>
      <c r="T5" s="22" t="str">
        <f ca="1">IF(PREMIOS!$Y$4=0,"",PREMIOS!$Y$4)</f>
        <v/>
      </c>
      <c r="U5" s="22" t="str">
        <f ca="1">IF(PREMIOS!$AB$4=0,"",PREMIOS!$AB$4)</f>
        <v/>
      </c>
      <c r="V5" s="22" t="str">
        <f ca="1">IF(PREMIOS!$AE$4=0,"",PREMIOS!$AE$4)</f>
        <v/>
      </c>
      <c r="W5" s="22" t="str">
        <f ca="1">IF(PREMIOS!$AH$4=0,"",PREMIOS!$AH$4)</f>
        <v/>
      </c>
      <c r="X5" s="22" t="str">
        <f ca="1">IF(PREMIOS!$AK$4=0,"",PREMIOS!$AK$4)</f>
        <v/>
      </c>
      <c r="Y5" s="22" t="str">
        <f ca="1">IF(PREMIOS!$AN$4=0,"",PREMIOS!$AN$4)</f>
        <v/>
      </c>
      <c r="Z5" s="22" t="str">
        <f ca="1">IF(PREMIOS!$AQ$4=0,"",PREMIOS!$AQ$4)</f>
        <v/>
      </c>
      <c r="AA5" s="22" t="str">
        <f ca="1">IF(PREMIOS!$AT$4=0,"",PREMIOS!$AT$4)</f>
        <v/>
      </c>
      <c r="AB5" s="22" t="str">
        <f ca="1">IF(PREMIOS!$AW$4=0,"",PREMIOS!$AW$4)</f>
        <v/>
      </c>
      <c r="AC5" s="22" t="str">
        <f ca="1">IF(PREMIOS!$AZ$4=0,"",PREMIOS!$AZ$4)</f>
        <v/>
      </c>
      <c r="AD5" s="22" t="str">
        <f ca="1">IF(PREMIOS!$BC$4=0,"",PREMIOS!$BC$4)</f>
        <v/>
      </c>
      <c r="AE5" s="22" t="str">
        <f ca="1">IF(PREMIOS!$BF$4=0,"",PREMIOS!$BF$4)</f>
        <v/>
      </c>
    </row>
    <row r="6" spans="1:31" ht="23.1" customHeight="1" thickBot="1" x14ac:dyDescent="0.25">
      <c r="A6" s="14" t="str">
        <f>PREMIOS!$A8</f>
        <v>Maestro Especialidad en Educación Infantil</v>
      </c>
      <c r="B6" s="8"/>
      <c r="C6" s="8"/>
      <c r="D6" s="31"/>
      <c r="E6" s="32"/>
      <c r="F6" s="32"/>
      <c r="G6" s="32"/>
      <c r="H6" s="32"/>
      <c r="I6" s="32"/>
      <c r="J6" s="33"/>
      <c r="K6" s="8"/>
      <c r="L6" s="8"/>
      <c r="M6" s="8"/>
      <c r="N6" s="8"/>
      <c r="O6" s="9"/>
      <c r="P6" s="8"/>
      <c r="Q6" s="8"/>
      <c r="R6" s="8"/>
      <c r="S6" s="8"/>
      <c r="T6" s="8"/>
      <c r="U6" s="8"/>
    </row>
    <row r="7" spans="1:31" ht="23.1" customHeight="1" thickBot="1" x14ac:dyDescent="0.25">
      <c r="A7" s="14" t="str">
        <f>PREMIOS!$A9</f>
        <v>Diplomatura en Enfermería</v>
      </c>
      <c r="B7" s="8"/>
      <c r="C7" s="8"/>
      <c r="D7" s="31"/>
      <c r="E7" s="32"/>
      <c r="F7" s="32"/>
      <c r="G7" s="32"/>
      <c r="H7" s="32"/>
      <c r="I7" s="32"/>
      <c r="J7" s="33"/>
      <c r="K7" s="8"/>
      <c r="L7" s="16" t="str">
        <f>PREMIOS!$A$5</f>
        <v>Ingeniería Técnica Industrial, Especialidad en Electricidad</v>
      </c>
      <c r="M7" s="15" t="s">
        <v>2</v>
      </c>
      <c r="N7" s="15" t="s">
        <v>1</v>
      </c>
      <c r="O7" s="15" t="s">
        <v>0</v>
      </c>
      <c r="P7" s="15" t="s">
        <v>4</v>
      </c>
      <c r="Q7" s="15" t="s">
        <v>5</v>
      </c>
      <c r="R7" s="15" t="s">
        <v>7</v>
      </c>
      <c r="S7" s="15" t="s">
        <v>8</v>
      </c>
      <c r="T7" s="15" t="s">
        <v>32</v>
      </c>
      <c r="U7" s="15" t="s">
        <v>33</v>
      </c>
      <c r="V7" s="15" t="s">
        <v>34</v>
      </c>
      <c r="W7" s="15" t="s">
        <v>35</v>
      </c>
      <c r="X7" s="15" t="s">
        <v>36</v>
      </c>
      <c r="Y7" s="15" t="s">
        <v>37</v>
      </c>
      <c r="Z7" s="15" t="s">
        <v>38</v>
      </c>
      <c r="AA7" s="15" t="s">
        <v>39</v>
      </c>
      <c r="AB7" s="15" t="s">
        <v>40</v>
      </c>
      <c r="AC7" s="15" t="s">
        <v>41</v>
      </c>
      <c r="AD7" s="15" t="s">
        <v>42</v>
      </c>
      <c r="AE7" s="17" t="s">
        <v>43</v>
      </c>
    </row>
    <row r="8" spans="1:31" ht="23.1" customHeight="1" thickBot="1" x14ac:dyDescent="0.25">
      <c r="A8" s="14" t="str">
        <f>PREMIOS!$A10</f>
        <v>Diplomatura en Relaciones Laborales</v>
      </c>
      <c r="B8" s="8"/>
      <c r="C8" s="8"/>
      <c r="D8" s="31"/>
      <c r="E8" s="32"/>
      <c r="F8" s="32"/>
      <c r="G8" s="32"/>
      <c r="H8" s="32"/>
      <c r="I8" s="32"/>
      <c r="J8" s="33"/>
      <c r="K8" s="8"/>
      <c r="L8" s="24" t="s">
        <v>3</v>
      </c>
      <c r="M8" s="19" t="str">
        <f ca="1">PREMIOS!$B$5</f>
        <v/>
      </c>
      <c r="N8" s="19" t="str">
        <f ca="1">PREMIOS!$E$5</f>
        <v/>
      </c>
      <c r="O8" s="20" t="str">
        <f ca="1">PREMIOS!$H$5</f>
        <v/>
      </c>
      <c r="P8" s="19" t="str">
        <f ca="1">PREMIOS!$K$5</f>
        <v/>
      </c>
      <c r="Q8" s="19" t="str">
        <f ca="1">PREMIOS!$N$5</f>
        <v/>
      </c>
      <c r="R8" s="19" t="str">
        <f ca="1">PREMIOS!$Q$5</f>
        <v/>
      </c>
      <c r="S8" s="19" t="str">
        <f ca="1">PREMIOS!$T$5</f>
        <v/>
      </c>
      <c r="T8" s="19" t="str">
        <f ca="1">PREMIOS!$W$5</f>
        <v/>
      </c>
      <c r="U8" s="19" t="str">
        <f ca="1">PREMIOS!$Z$5</f>
        <v/>
      </c>
      <c r="V8" s="19" t="str">
        <f ca="1">PREMIOS!$AC$5</f>
        <v/>
      </c>
      <c r="W8" s="19" t="str">
        <f ca="1">PREMIOS!$AF$5</f>
        <v/>
      </c>
      <c r="X8" s="19" t="str">
        <f ca="1">PREMIOS!$AI$5</f>
        <v/>
      </c>
      <c r="Y8" s="19" t="str">
        <f ca="1">PREMIOS!$AL$5</f>
        <v/>
      </c>
      <c r="Z8" s="19" t="str">
        <f ca="1">PREMIOS!$AO$5</f>
        <v/>
      </c>
      <c r="AA8" s="19" t="str">
        <f ca="1">PREMIOS!$AR$5</f>
        <v/>
      </c>
      <c r="AB8" s="19" t="str">
        <f ca="1">PREMIOS!$AU$5</f>
        <v/>
      </c>
      <c r="AC8" s="19" t="str">
        <f ca="1">PREMIOS!$AX$5</f>
        <v/>
      </c>
      <c r="AD8" s="19" t="str">
        <f ca="1">PREMIOS!$BA$5</f>
        <v/>
      </c>
      <c r="AE8" s="19" t="str">
        <f ca="1">PREMIOS!$BD$5</f>
        <v/>
      </c>
    </row>
    <row r="9" spans="1:31" ht="23.1" customHeight="1" thickBot="1" x14ac:dyDescent="0.25">
      <c r="A9" s="14" t="str">
        <f>PREMIOS!$A11</f>
        <v>Diplomatura en Turismo</v>
      </c>
      <c r="B9" s="8"/>
      <c r="C9" s="8"/>
      <c r="D9" s="31"/>
      <c r="E9" s="32"/>
      <c r="F9" s="32"/>
      <c r="G9" s="32"/>
      <c r="H9" s="32"/>
      <c r="I9" s="32"/>
      <c r="J9" s="33"/>
      <c r="K9" s="8"/>
      <c r="L9" s="16" t="s">
        <v>80</v>
      </c>
      <c r="M9" s="18">
        <f ca="1">PREMIOS!$C$5</f>
        <v>1</v>
      </c>
      <c r="N9" s="18" t="str">
        <f ca="1">PREMIOS!$F$5</f>
        <v/>
      </c>
      <c r="O9" s="18" t="str">
        <f ca="1">PREMIOS!$I$5</f>
        <v/>
      </c>
      <c r="P9" s="18" t="str">
        <f ca="1">PREMIOS!$L$5</f>
        <v/>
      </c>
      <c r="Q9" s="18" t="str">
        <f ca="1">PREMIOS!$O$5</f>
        <v/>
      </c>
      <c r="R9" s="18" t="str">
        <f ca="1">PREMIOS!$R$5</f>
        <v/>
      </c>
      <c r="S9" s="18" t="str">
        <f ca="1">PREMIOS!$U$5</f>
        <v/>
      </c>
      <c r="T9" s="18" t="str">
        <f ca="1">PREMIOS!$X$5</f>
        <v/>
      </c>
      <c r="U9" s="18" t="str">
        <f ca="1">PREMIOS!$AA$5</f>
        <v/>
      </c>
      <c r="V9" s="18" t="str">
        <f ca="1">PREMIOS!$AD$5</f>
        <v/>
      </c>
      <c r="W9" s="18" t="str">
        <f ca="1">PREMIOS!$AG$5</f>
        <v/>
      </c>
      <c r="X9" s="18" t="str">
        <f ca="1">PREMIOS!$AJ$5</f>
        <v/>
      </c>
      <c r="Y9" s="18" t="str">
        <f ca="1">PREMIOS!$AM$5</f>
        <v/>
      </c>
      <c r="Z9" s="18" t="str">
        <f ca="1">PREMIOS!$AP$5</f>
        <v/>
      </c>
      <c r="AA9" s="18" t="str">
        <f ca="1">PREMIOS!$AS$5</f>
        <v/>
      </c>
      <c r="AB9" s="18" t="str">
        <f ca="1">PREMIOS!$AV$5</f>
        <v/>
      </c>
      <c r="AC9" s="18" t="str">
        <f ca="1">PREMIOS!$AY$5</f>
        <v/>
      </c>
      <c r="AD9" s="18" t="str">
        <f ca="1">PREMIOS!$BB$5</f>
        <v/>
      </c>
      <c r="AE9" s="18" t="str">
        <f ca="1">PREMIOS!$BE$5</f>
        <v/>
      </c>
    </row>
    <row r="10" spans="1:31" ht="23.1" customHeight="1" thickBot="1" x14ac:dyDescent="0.25">
      <c r="A10" s="14" t="str">
        <f>PREMIOS!$A12</f>
        <v>Ingeniería Industrial</v>
      </c>
      <c r="B10" s="8"/>
      <c r="C10" s="8"/>
      <c r="D10" s="31"/>
      <c r="E10" s="32"/>
      <c r="F10" s="32"/>
      <c r="G10" s="32"/>
      <c r="H10" s="32"/>
      <c r="I10" s="32"/>
      <c r="J10" s="33"/>
      <c r="K10" s="8"/>
      <c r="L10" s="16" t="s">
        <v>81</v>
      </c>
      <c r="M10" s="22">
        <f ca="1">IF(PREMIOS!$D$5=0,"",PREMIOS!$D$5)</f>
        <v>1</v>
      </c>
      <c r="N10" s="22" t="str">
        <f ca="1">IF(PREMIOS!$G$5=0,"",PREMIOS!$G$5)</f>
        <v/>
      </c>
      <c r="O10" s="23" t="str">
        <f ca="1">IF(PREMIOS!$J$5=0,"",PREMIOS!$J$5)</f>
        <v/>
      </c>
      <c r="P10" s="22" t="str">
        <f ca="1">IF(PREMIOS!$M$5=0,"",PREMIOS!$M$5)</f>
        <v/>
      </c>
      <c r="Q10" s="22" t="str">
        <f ca="1">IF(PREMIOS!$P$5=0,"",PREMIOS!$P$5)</f>
        <v/>
      </c>
      <c r="R10" s="22" t="str">
        <f ca="1">IF(PREMIOS!$S$5=0,"",PREMIOS!$S$5)</f>
        <v/>
      </c>
      <c r="S10" s="22" t="str">
        <f ca="1">IF(PREMIOS!$V$5=0,"",PREMIOS!$V$5)</f>
        <v/>
      </c>
      <c r="T10" s="22" t="str">
        <f ca="1">IF(PREMIOS!$Y$5=0,"",PREMIOS!$Y$5)</f>
        <v/>
      </c>
      <c r="U10" s="22" t="str">
        <f ca="1">IF(PREMIOS!$AB$5=0,"",PREMIOS!$AB$5)</f>
        <v/>
      </c>
      <c r="V10" s="22" t="str">
        <f ca="1">IF(PREMIOS!$AE$5=0,"",PREMIOS!$AE$5)</f>
        <v/>
      </c>
      <c r="W10" s="22" t="str">
        <f ca="1">IF(PREMIOS!$AH$5=0,"",PREMIOS!$AH$5)</f>
        <v/>
      </c>
      <c r="X10" s="22" t="str">
        <f ca="1">IF(PREMIOS!$AK$5=0,"",PREMIOS!$AK$5)</f>
        <v/>
      </c>
      <c r="Y10" s="22" t="str">
        <f ca="1">IF(PREMIOS!$AN$5=0,"",PREMIOS!$AN$5)</f>
        <v/>
      </c>
      <c r="Z10" s="22" t="str">
        <f ca="1">IF(PREMIOS!$AQ$5=0,"",PREMIOS!$AQ$5)</f>
        <v/>
      </c>
      <c r="AA10" s="22" t="str">
        <f ca="1">IF(PREMIOS!$AT$5=0,"",PREMIOS!$AT$5)</f>
        <v/>
      </c>
      <c r="AB10" s="22" t="str">
        <f ca="1">IF(PREMIOS!$AW$5=0,"",PREMIOS!$AW$5)</f>
        <v/>
      </c>
      <c r="AC10" s="22" t="str">
        <f ca="1">IF(PREMIOS!$AZ$5=0,"",PREMIOS!$AZ$5)</f>
        <v/>
      </c>
      <c r="AD10" s="22" t="str">
        <f ca="1">IF(PREMIOS!$BC$5=0,"",PREMIOS!$BC$5)</f>
        <v/>
      </c>
      <c r="AE10" s="22" t="str">
        <f ca="1">IF(PREMIOS!$BF$5=0,"",PREMIOS!$BF$5)</f>
        <v/>
      </c>
    </row>
    <row r="11" spans="1:31" ht="23.1" customHeight="1" thickBot="1" x14ac:dyDescent="0.25">
      <c r="A11" s="14" t="str">
        <f>PREMIOS!$A13</f>
        <v>Licenciatura en Administración y Dirección de Empresas</v>
      </c>
      <c r="B11" s="8"/>
      <c r="C11" s="8"/>
      <c r="D11" s="31"/>
      <c r="E11" s="32"/>
      <c r="F11" s="32"/>
      <c r="G11" s="32"/>
      <c r="H11" s="32"/>
      <c r="I11" s="32"/>
      <c r="J11" s="33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31" ht="23.1" customHeight="1" thickBot="1" x14ac:dyDescent="0.25">
      <c r="A12" s="14" t="str">
        <f>PREMIOS!$A14</f>
        <v>Licenciatura en Enología</v>
      </c>
      <c r="B12" s="8"/>
      <c r="C12" s="8"/>
      <c r="D12" s="31"/>
      <c r="E12" s="32"/>
      <c r="F12" s="32"/>
      <c r="G12" s="32"/>
      <c r="H12" s="32"/>
      <c r="I12" s="32"/>
      <c r="J12" s="33"/>
      <c r="K12" s="8"/>
      <c r="L12" s="16" t="str">
        <f>PREMIOS!$A$6</f>
        <v>Ingeniería Técnica Industrial, Especialidad en Electrónica Industrial</v>
      </c>
      <c r="M12" s="15" t="s">
        <v>2</v>
      </c>
      <c r="N12" s="15" t="s">
        <v>1</v>
      </c>
      <c r="O12" s="15" t="s">
        <v>0</v>
      </c>
      <c r="P12" s="15" t="s">
        <v>4</v>
      </c>
      <c r="Q12" s="15" t="s">
        <v>5</v>
      </c>
      <c r="R12" s="15" t="s">
        <v>7</v>
      </c>
      <c r="S12" s="15" t="s">
        <v>8</v>
      </c>
      <c r="T12" s="15" t="s">
        <v>32</v>
      </c>
      <c r="U12" s="15" t="s">
        <v>33</v>
      </c>
      <c r="V12" s="15" t="s">
        <v>34</v>
      </c>
      <c r="W12" s="15" t="s">
        <v>35</v>
      </c>
      <c r="X12" s="15" t="s">
        <v>36</v>
      </c>
      <c r="Y12" s="15" t="s">
        <v>37</v>
      </c>
      <c r="Z12" s="15" t="s">
        <v>38</v>
      </c>
      <c r="AA12" s="15" t="s">
        <v>39</v>
      </c>
      <c r="AB12" s="15" t="s">
        <v>40</v>
      </c>
      <c r="AC12" s="15" t="s">
        <v>41</v>
      </c>
      <c r="AD12" s="15" t="s">
        <v>42</v>
      </c>
      <c r="AE12" s="17" t="s">
        <v>43</v>
      </c>
    </row>
    <row r="13" spans="1:31" ht="23.1" customHeight="1" thickBot="1" x14ac:dyDescent="0.25">
      <c r="A13" s="14" t="str">
        <f>PREMIOS!$A15</f>
        <v>Licenciatura en Filología Hispánica</v>
      </c>
      <c r="B13" s="8"/>
      <c r="C13" s="8"/>
      <c r="D13" s="31"/>
      <c r="E13" s="32"/>
      <c r="F13" s="32"/>
      <c r="G13" s="32"/>
      <c r="H13" s="32"/>
      <c r="I13" s="32"/>
      <c r="J13" s="33"/>
      <c r="K13" s="8"/>
      <c r="L13" s="24" t="s">
        <v>3</v>
      </c>
      <c r="M13" s="19">
        <f ca="1">PREMIOS!$B$6</f>
        <v>1</v>
      </c>
      <c r="N13" s="19" t="str">
        <f ca="1">PREMIOS!$E$6</f>
        <v/>
      </c>
      <c r="O13" s="19" t="str">
        <f ca="1">PREMIOS!$H$6</f>
        <v/>
      </c>
      <c r="P13" s="19" t="str">
        <f ca="1">PREMIOS!$K$6</f>
        <v/>
      </c>
      <c r="Q13" s="19" t="str">
        <f ca="1">PREMIOS!$N$6</f>
        <v/>
      </c>
      <c r="R13" s="19" t="str">
        <f ca="1">PREMIOS!$Q$6</f>
        <v/>
      </c>
      <c r="S13" s="19" t="str">
        <f ca="1">PREMIOS!$T$6</f>
        <v/>
      </c>
      <c r="T13" s="19" t="str">
        <f ca="1">PREMIOS!$W$6</f>
        <v/>
      </c>
      <c r="U13" s="19" t="str">
        <f ca="1">PREMIOS!$Z$6</f>
        <v/>
      </c>
      <c r="V13" s="19" t="str">
        <f ca="1">PREMIOS!$AC$6</f>
        <v/>
      </c>
      <c r="W13" s="19" t="str">
        <f ca="1">PREMIOS!$AF$6</f>
        <v/>
      </c>
      <c r="X13" s="19" t="str">
        <f ca="1">PREMIOS!$AI$6</f>
        <v/>
      </c>
      <c r="Y13" s="19" t="str">
        <f ca="1">PREMIOS!$AL$6</f>
        <v/>
      </c>
      <c r="Z13" s="19" t="str">
        <f ca="1">PREMIOS!$AO$6</f>
        <v/>
      </c>
      <c r="AA13" s="19" t="str">
        <f ca="1">PREMIOS!$AR$6</f>
        <v/>
      </c>
      <c r="AB13" s="19" t="str">
        <f ca="1">PREMIOS!$AU$6</f>
        <v/>
      </c>
      <c r="AC13" s="19" t="str">
        <f ca="1">PREMIOS!$AX$6</f>
        <v/>
      </c>
      <c r="AD13" s="19" t="str">
        <f ca="1">PREMIOS!$BA$6</f>
        <v/>
      </c>
      <c r="AE13" s="19" t="str">
        <f ca="1">PREMIOS!$BD$6</f>
        <v/>
      </c>
    </row>
    <row r="14" spans="1:31" ht="23.1" customHeight="1" thickBot="1" x14ac:dyDescent="0.25">
      <c r="A14" s="14" t="str">
        <f>PREMIOS!$A16</f>
        <v>Licenciatura en Filología Inglesa</v>
      </c>
      <c r="B14" s="8"/>
      <c r="C14" s="8"/>
      <c r="D14" s="34"/>
      <c r="E14" s="35"/>
      <c r="F14" s="35"/>
      <c r="G14" s="35"/>
      <c r="H14" s="35"/>
      <c r="I14" s="35"/>
      <c r="J14" s="36"/>
      <c r="K14" s="8"/>
      <c r="L14" s="16" t="s">
        <v>80</v>
      </c>
      <c r="M14" s="18" t="str">
        <f ca="1">PREMIOS!$C$6</f>
        <v/>
      </c>
      <c r="N14" s="18" t="str">
        <f ca="1">PREMIOS!$F$6</f>
        <v/>
      </c>
      <c r="O14" s="21" t="str">
        <f ca="1">PREMIOS!$I$6</f>
        <v/>
      </c>
      <c r="P14" s="18" t="str">
        <f ca="1">PREMIOS!$L$6</f>
        <v/>
      </c>
      <c r="Q14" s="18" t="str">
        <f ca="1">PREMIOS!$O$6</f>
        <v/>
      </c>
      <c r="R14" s="18" t="str">
        <f ca="1">PREMIOS!$R$6</f>
        <v/>
      </c>
      <c r="S14" s="18" t="str">
        <f ca="1">PREMIOS!$U$6</f>
        <v/>
      </c>
      <c r="T14" s="18" t="str">
        <f ca="1">PREMIOS!$X$6</f>
        <v/>
      </c>
      <c r="U14" s="18" t="str">
        <f ca="1">PREMIOS!$AA$6</f>
        <v/>
      </c>
      <c r="V14" s="18" t="str">
        <f ca="1">PREMIOS!$AD$6</f>
        <v/>
      </c>
      <c r="W14" s="18" t="str">
        <f ca="1">PREMIOS!$AG$6</f>
        <v/>
      </c>
      <c r="X14" s="18" t="str">
        <f ca="1">PREMIOS!$AJ$6</f>
        <v/>
      </c>
      <c r="Y14" s="18" t="str">
        <f ca="1">PREMIOS!$AM$6</f>
        <v/>
      </c>
      <c r="Z14" s="18" t="str">
        <f ca="1">PREMIOS!$AP$6</f>
        <v/>
      </c>
      <c r="AA14" s="18" t="str">
        <f ca="1">PREMIOS!$AS$6</f>
        <v/>
      </c>
      <c r="AB14" s="18" t="str">
        <f ca="1">PREMIOS!$AV$6</f>
        <v/>
      </c>
      <c r="AC14" s="18" t="str">
        <f ca="1">PREMIOS!$AY$6</f>
        <v/>
      </c>
      <c r="AD14" s="18" t="str">
        <f ca="1">PREMIOS!$BB$6</f>
        <v/>
      </c>
      <c r="AE14" s="18" t="str">
        <f ca="1">PREMIOS!$BE$6</f>
        <v/>
      </c>
    </row>
    <row r="15" spans="1:31" ht="23.1" customHeight="1" thickBot="1" x14ac:dyDescent="0.25">
      <c r="A15" s="14" t="str">
        <f>PREMIOS!$A17</f>
        <v>Licenciatura en Historia y Ciencias de la Música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16" t="s">
        <v>81</v>
      </c>
      <c r="M15" s="22">
        <f ca="1">IF(PREMIOS!$D$6=0,"",PREMIOS!$D$6)</f>
        <v>1</v>
      </c>
      <c r="N15" s="22" t="str">
        <f ca="1">IF(PREMIOS!$G$6=0,"",PREMIOS!$G$6)</f>
        <v/>
      </c>
      <c r="O15" s="22" t="str">
        <f ca="1">IF(PREMIOS!$J$6=0,"",PREMIOS!$J$6)</f>
        <v/>
      </c>
      <c r="P15" s="22" t="str">
        <f ca="1">IF(PREMIOS!$M$6=0,"",PREMIOS!$M$6)</f>
        <v/>
      </c>
      <c r="Q15" s="22" t="str">
        <f ca="1">IF(PREMIOS!$P$6=0,"",PREMIOS!$P$6)</f>
        <v/>
      </c>
      <c r="R15" s="22" t="str">
        <f ca="1">IF(PREMIOS!$S$6=0,"",PREMIOS!$S$6)</f>
        <v/>
      </c>
      <c r="S15" s="22" t="str">
        <f ca="1">IF(PREMIOS!$V$6=0,"",PREMIOS!$V$6)</f>
        <v/>
      </c>
      <c r="T15" s="22" t="str">
        <f ca="1">IF(PREMIOS!$Y$6=0,"",PREMIOS!$Y$6)</f>
        <v/>
      </c>
      <c r="U15" s="22" t="str">
        <f ca="1">IF(PREMIOS!$AB$6=0,"",PREMIOS!$AB$6)</f>
        <v/>
      </c>
      <c r="V15" s="22" t="str">
        <f ca="1">IF(PREMIOS!$AE$6=0,"",PREMIOS!$AE$6)</f>
        <v/>
      </c>
      <c r="W15" s="22" t="str">
        <f ca="1">IF(PREMIOS!$AH$6=0,"",PREMIOS!$AH$6)</f>
        <v/>
      </c>
      <c r="X15" s="22" t="str">
        <f ca="1">IF(PREMIOS!$AK$6=0,"",PREMIOS!$AK$6)</f>
        <v/>
      </c>
      <c r="Y15" s="22" t="str">
        <f ca="1">IF(PREMIOS!$AN$6=0,"",PREMIOS!$AN$6)</f>
        <v/>
      </c>
      <c r="Z15" s="22" t="str">
        <f ca="1">IF(PREMIOS!$AQ$6=0,"",PREMIOS!$AQ$6)</f>
        <v/>
      </c>
      <c r="AA15" s="22" t="str">
        <f ca="1">IF(PREMIOS!$AT$6=0,"",PREMIOS!$AT$6)</f>
        <v/>
      </c>
      <c r="AB15" s="22" t="str">
        <f ca="1">IF(PREMIOS!$AW$6=0,"",PREMIOS!$AW$6)</f>
        <v/>
      </c>
      <c r="AC15" s="22" t="str">
        <f ca="1">IF(PREMIOS!$AZ$6=0,"",PREMIOS!$AZ$6)</f>
        <v/>
      </c>
      <c r="AD15" s="22" t="str">
        <f ca="1">IF(PREMIOS!$BC$6=0,"",PREMIOS!$BC$6)</f>
        <v/>
      </c>
      <c r="AE15" s="22" t="str">
        <f ca="1">IF(PREMIOS!$BF$6=0,"",PREMIOS!$BF$6)</f>
        <v/>
      </c>
    </row>
    <row r="16" spans="1:31" ht="23.1" customHeight="1" thickBot="1" x14ac:dyDescent="0.25">
      <c r="A16" s="14" t="str">
        <f>PREMIOS!$A18</f>
        <v>Licenciatura en Química</v>
      </c>
      <c r="B16" s="8"/>
      <c r="C16" s="8"/>
      <c r="D16" s="8"/>
      <c r="E16" s="8"/>
      <c r="F16" s="8"/>
      <c r="G16" s="8"/>
      <c r="H16" s="9"/>
      <c r="I16" s="8"/>
      <c r="J16" s="8"/>
      <c r="K16" s="8"/>
      <c r="L16" s="8"/>
      <c r="M16" s="8"/>
      <c r="N16" s="8"/>
      <c r="O16" s="9"/>
      <c r="P16" s="8"/>
      <c r="Q16" s="8"/>
      <c r="R16" s="8"/>
      <c r="S16" s="8"/>
      <c r="T16" s="8"/>
      <c r="U16" s="8"/>
    </row>
    <row r="17" spans="1:31" ht="23.1" customHeight="1" thickBot="1" x14ac:dyDescent="0.25">
      <c r="A17" s="14" t="str">
        <f>PREMIOS!$A19</f>
        <v>Grado en Administración y Dirección de Empresas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16" t="str">
        <f>PREMIOS!$A$7</f>
        <v>Ingeniería Técnica Industrial, Especialidad en Mecánica</v>
      </c>
      <c r="M17" s="15" t="s">
        <v>2</v>
      </c>
      <c r="N17" s="15" t="s">
        <v>1</v>
      </c>
      <c r="O17" s="15" t="s">
        <v>0</v>
      </c>
      <c r="P17" s="15" t="s">
        <v>4</v>
      </c>
      <c r="Q17" s="15" t="s">
        <v>5</v>
      </c>
      <c r="R17" s="15" t="s">
        <v>7</v>
      </c>
      <c r="S17" s="15" t="s">
        <v>8</v>
      </c>
      <c r="T17" s="15" t="s">
        <v>32</v>
      </c>
      <c r="U17" s="15" t="s">
        <v>33</v>
      </c>
      <c r="V17" s="15" t="s">
        <v>34</v>
      </c>
      <c r="W17" s="15" t="s">
        <v>35</v>
      </c>
      <c r="X17" s="15" t="s">
        <v>36</v>
      </c>
      <c r="Y17" s="15" t="s">
        <v>37</v>
      </c>
      <c r="Z17" s="15" t="s">
        <v>38</v>
      </c>
      <c r="AA17" s="15" t="s">
        <v>39</v>
      </c>
      <c r="AB17" s="15" t="s">
        <v>40</v>
      </c>
      <c r="AC17" s="15" t="s">
        <v>41</v>
      </c>
      <c r="AD17" s="15" t="s">
        <v>42</v>
      </c>
      <c r="AE17" s="17" t="s">
        <v>43</v>
      </c>
    </row>
    <row r="18" spans="1:31" ht="23.1" customHeight="1" thickBot="1" x14ac:dyDescent="0.25">
      <c r="A18" s="14" t="str">
        <f>PREMIOS!$A20</f>
        <v>Grado en Derecho</v>
      </c>
      <c r="B18" s="8"/>
      <c r="C18" s="8"/>
      <c r="D18" s="8"/>
      <c r="E18" s="8"/>
      <c r="F18" s="8"/>
      <c r="G18" s="8"/>
      <c r="H18" s="9"/>
      <c r="I18" s="8"/>
      <c r="J18" s="8"/>
      <c r="K18" s="8"/>
      <c r="L18" s="24" t="s">
        <v>3</v>
      </c>
      <c r="M18" s="19" t="str">
        <f ca="1">PREMIOS!$B$7</f>
        <v/>
      </c>
      <c r="N18" s="19" t="str">
        <f ca="1">PREMIOS!$E$7</f>
        <v/>
      </c>
      <c r="O18" s="20" t="str">
        <f ca="1">PREMIOS!$H$7</f>
        <v/>
      </c>
      <c r="P18" s="19" t="str">
        <f ca="1">PREMIOS!$K$7</f>
        <v/>
      </c>
      <c r="Q18" s="19" t="str">
        <f ca="1">PREMIOS!$N$7</f>
        <v/>
      </c>
      <c r="R18" s="19" t="str">
        <f ca="1">PREMIOS!$Q$7</f>
        <v/>
      </c>
      <c r="S18" s="19" t="str">
        <f ca="1">PREMIOS!$T$7</f>
        <v/>
      </c>
      <c r="T18" s="19" t="str">
        <f ca="1">PREMIOS!$W$7</f>
        <v/>
      </c>
      <c r="U18" s="19" t="str">
        <f ca="1">PREMIOS!$Z$7</f>
        <v/>
      </c>
      <c r="V18" s="19" t="str">
        <f ca="1">PREMIOS!$AC$7</f>
        <v/>
      </c>
      <c r="W18" s="19" t="str">
        <f ca="1">PREMIOS!$AF$7</f>
        <v/>
      </c>
      <c r="X18" s="19" t="str">
        <f ca="1">PREMIOS!$AI$7</f>
        <v/>
      </c>
      <c r="Y18" s="19" t="str">
        <f ca="1">PREMIOS!$AL$7</f>
        <v/>
      </c>
      <c r="Z18" s="19" t="str">
        <f ca="1">PREMIOS!$AO$7</f>
        <v/>
      </c>
      <c r="AA18" s="19" t="str">
        <f ca="1">PREMIOS!$AR$7</f>
        <v/>
      </c>
      <c r="AB18" s="19" t="str">
        <f ca="1">PREMIOS!$AU$7</f>
        <v/>
      </c>
      <c r="AC18" s="19" t="str">
        <f ca="1">PREMIOS!$AX$7</f>
        <v/>
      </c>
      <c r="AD18" s="19" t="str">
        <f ca="1">PREMIOS!$BA$7</f>
        <v/>
      </c>
      <c r="AE18" s="19" t="str">
        <f ca="1">PREMIOS!$BD$7</f>
        <v/>
      </c>
    </row>
    <row r="19" spans="1:31" ht="23.1" customHeight="1" thickBot="1" x14ac:dyDescent="0.25">
      <c r="A19" s="14" t="str">
        <f>PREMIOS!$A21</f>
        <v>Grado en Educación Infantil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16" t="s">
        <v>80</v>
      </c>
      <c r="M19" s="18">
        <f ca="1">PREMIOS!$C$7</f>
        <v>1</v>
      </c>
      <c r="N19" s="18" t="str">
        <f ca="1">PREMIOS!$F$7</f>
        <v/>
      </c>
      <c r="O19" s="18" t="str">
        <f ca="1">PREMIOS!$I$7</f>
        <v/>
      </c>
      <c r="P19" s="18" t="str">
        <f ca="1">PREMIOS!$L$7</f>
        <v/>
      </c>
      <c r="Q19" s="18" t="str">
        <f ca="1">PREMIOS!$O$7</f>
        <v/>
      </c>
      <c r="R19" s="18" t="str">
        <f ca="1">PREMIOS!$R$7</f>
        <v/>
      </c>
      <c r="S19" s="18" t="str">
        <f ca="1">PREMIOS!$U$7</f>
        <v/>
      </c>
      <c r="T19" s="18" t="str">
        <f ca="1">PREMIOS!$X$7</f>
        <v/>
      </c>
      <c r="U19" s="18" t="str">
        <f ca="1">PREMIOS!$AA$7</f>
        <v/>
      </c>
      <c r="V19" s="18" t="str">
        <f ca="1">PREMIOS!$AD$7</f>
        <v/>
      </c>
      <c r="W19" s="18" t="str">
        <f ca="1">PREMIOS!$AG$7</f>
        <v/>
      </c>
      <c r="X19" s="18" t="str">
        <f ca="1">PREMIOS!$AJ$7</f>
        <v/>
      </c>
      <c r="Y19" s="18" t="str">
        <f ca="1">PREMIOS!$AM$7</f>
        <v/>
      </c>
      <c r="Z19" s="18" t="str">
        <f ca="1">PREMIOS!$AP$7</f>
        <v/>
      </c>
      <c r="AA19" s="18" t="str">
        <f ca="1">PREMIOS!$AS$7</f>
        <v/>
      </c>
      <c r="AB19" s="18" t="str">
        <f ca="1">PREMIOS!$AV$7</f>
        <v/>
      </c>
      <c r="AC19" s="18" t="str">
        <f ca="1">PREMIOS!$AY$7</f>
        <v/>
      </c>
      <c r="AD19" s="18" t="str">
        <f ca="1">PREMIOS!$BB$7</f>
        <v/>
      </c>
      <c r="AE19" s="18" t="str">
        <f ca="1">PREMIOS!$BE$7</f>
        <v/>
      </c>
    </row>
    <row r="20" spans="1:31" ht="23.1" customHeight="1" thickBot="1" x14ac:dyDescent="0.25">
      <c r="A20" s="14" t="str">
        <f>PREMIOS!$A22</f>
        <v>Grado en Educación Primaria</v>
      </c>
      <c r="B20" s="8"/>
      <c r="C20" s="8"/>
      <c r="D20" s="8"/>
      <c r="E20" s="8"/>
      <c r="F20" s="8"/>
      <c r="G20" s="8"/>
      <c r="H20" s="9"/>
      <c r="I20" s="8"/>
      <c r="J20" s="8"/>
      <c r="K20" s="8"/>
      <c r="L20" s="16" t="s">
        <v>81</v>
      </c>
      <c r="M20" s="22">
        <f ca="1">IF(PREMIOS!$D$7=0,"",PREMIOS!$D$7)</f>
        <v>1</v>
      </c>
      <c r="N20" s="22" t="str">
        <f ca="1">IF(PREMIOS!$G$7=0,"",PREMIOS!$G$7)</f>
        <v/>
      </c>
      <c r="O20" s="23" t="str">
        <f ca="1">IF(PREMIOS!$J$7=0,"",PREMIOS!$J$7)</f>
        <v/>
      </c>
      <c r="P20" s="22" t="str">
        <f ca="1">IF(PREMIOS!$M$7=0,"",PREMIOS!$M$7)</f>
        <v/>
      </c>
      <c r="Q20" s="22" t="str">
        <f ca="1">IF(PREMIOS!$P$7=0,"",PREMIOS!$P$7)</f>
        <v/>
      </c>
      <c r="R20" s="22" t="str">
        <f ca="1">IF(PREMIOS!$S$7=0,"",PREMIOS!$S$7)</f>
        <v/>
      </c>
      <c r="S20" s="22" t="str">
        <f ca="1">IF(PREMIOS!$V$7=0,"",PREMIOS!$V$7)</f>
        <v/>
      </c>
      <c r="T20" s="22" t="str">
        <f ca="1">IF(PREMIOS!$Y$7=0,"",PREMIOS!$Y$7)</f>
        <v/>
      </c>
      <c r="U20" s="22" t="str">
        <f ca="1">IF(PREMIOS!$AB$7=0,"",PREMIOS!$AB$7)</f>
        <v/>
      </c>
      <c r="V20" s="22" t="str">
        <f ca="1">IF(PREMIOS!$AE$7=0,"",PREMIOS!$AE$7)</f>
        <v/>
      </c>
      <c r="W20" s="22" t="str">
        <f ca="1">IF(PREMIOS!$AH$7=0,"",PREMIOS!$AH$7)</f>
        <v/>
      </c>
      <c r="X20" s="22" t="str">
        <f ca="1">IF(PREMIOS!$AK$7=0,"",PREMIOS!$AK$7)</f>
        <v/>
      </c>
      <c r="Y20" s="22" t="str">
        <f ca="1">IF(PREMIOS!$AN$7=0,"",PREMIOS!$AN$7)</f>
        <v/>
      </c>
      <c r="Z20" s="22" t="str">
        <f ca="1">IF(PREMIOS!$AQ$7=0,"",PREMIOS!$AQ$7)</f>
        <v/>
      </c>
      <c r="AA20" s="22" t="str">
        <f ca="1">IF(PREMIOS!$AT$7=0,"",PREMIOS!$AT$7)</f>
        <v/>
      </c>
      <c r="AB20" s="22" t="str">
        <f ca="1">IF(PREMIOS!$AW$7=0,"",PREMIOS!$AW$7)</f>
        <v/>
      </c>
      <c r="AC20" s="22" t="str">
        <f ca="1">IF(PREMIOS!$AZ$7=0,"",PREMIOS!$AZ$7)</f>
        <v/>
      </c>
      <c r="AD20" s="22" t="str">
        <f ca="1">IF(PREMIOS!$BC$7=0,"",PREMIOS!$BC$7)</f>
        <v/>
      </c>
      <c r="AE20" s="22" t="str">
        <f ca="1">IF(PREMIOS!$BF$7=0,"",PREMIOS!$BF$7)</f>
        <v/>
      </c>
    </row>
    <row r="21" spans="1:31" ht="23.1" customHeight="1" thickBot="1" x14ac:dyDescent="0.25">
      <c r="A21" s="14" t="str">
        <f>PREMIOS!$A23</f>
        <v>Grado en Enfermería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31" ht="23.1" customHeight="1" thickBot="1" x14ac:dyDescent="0.25">
      <c r="A22" s="14" t="str">
        <f>PREMIOS!$A24</f>
        <v>Grado en Enología</v>
      </c>
      <c r="B22" s="8"/>
      <c r="C22" s="8"/>
      <c r="D22" s="8"/>
      <c r="E22" s="8"/>
      <c r="F22" s="8"/>
      <c r="G22" s="8"/>
      <c r="H22" s="9"/>
      <c r="I22" s="8"/>
      <c r="J22" s="8"/>
      <c r="K22" s="8"/>
      <c r="L22" s="16" t="str">
        <f>PREMIOS!$A$8</f>
        <v>Maestro Especialidad en Educación Infantil</v>
      </c>
      <c r="M22" s="15" t="s">
        <v>2</v>
      </c>
      <c r="N22" s="15" t="s">
        <v>1</v>
      </c>
      <c r="O22" s="15" t="s">
        <v>0</v>
      </c>
      <c r="P22" s="15" t="s">
        <v>4</v>
      </c>
      <c r="Q22" s="15" t="s">
        <v>5</v>
      </c>
      <c r="R22" s="15" t="s">
        <v>7</v>
      </c>
      <c r="S22" s="15" t="s">
        <v>8</v>
      </c>
      <c r="T22" s="15" t="s">
        <v>32</v>
      </c>
      <c r="U22" s="15" t="s">
        <v>33</v>
      </c>
      <c r="V22" s="15" t="s">
        <v>34</v>
      </c>
      <c r="W22" s="15" t="s">
        <v>35</v>
      </c>
      <c r="X22" s="15" t="s">
        <v>36</v>
      </c>
      <c r="Y22" s="15" t="s">
        <v>37</v>
      </c>
      <c r="Z22" s="15" t="s">
        <v>38</v>
      </c>
      <c r="AA22" s="15" t="s">
        <v>39</v>
      </c>
      <c r="AB22" s="15" t="s">
        <v>40</v>
      </c>
      <c r="AC22" s="15" t="s">
        <v>41</v>
      </c>
      <c r="AD22" s="15" t="s">
        <v>42</v>
      </c>
      <c r="AE22" s="17" t="s">
        <v>43</v>
      </c>
    </row>
    <row r="23" spans="1:31" ht="23.1" customHeight="1" thickBot="1" x14ac:dyDescent="0.25">
      <c r="A23" s="14" t="str">
        <f>PREMIOS!$A25</f>
        <v>Grado en Estudios Ingleses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24" t="s">
        <v>3</v>
      </c>
      <c r="M23" s="19">
        <f ca="1">PREMIOS!$B$8</f>
        <v>1</v>
      </c>
      <c r="N23" s="19" t="str">
        <f ca="1">PREMIOS!$E$8</f>
        <v/>
      </c>
      <c r="O23" s="19" t="str">
        <f ca="1">PREMIOS!$H$8</f>
        <v/>
      </c>
      <c r="P23" s="19" t="str">
        <f ca="1">PREMIOS!$K$8</f>
        <v/>
      </c>
      <c r="Q23" s="19" t="str">
        <f ca="1">PREMIOS!$N$8</f>
        <v/>
      </c>
      <c r="R23" s="19" t="str">
        <f ca="1">PREMIOS!$Q$8</f>
        <v/>
      </c>
      <c r="S23" s="19" t="str">
        <f ca="1">PREMIOS!$T$8</f>
        <v/>
      </c>
      <c r="T23" s="19" t="str">
        <f ca="1">PREMIOS!$W$8</f>
        <v/>
      </c>
      <c r="U23" s="19" t="str">
        <f ca="1">PREMIOS!$Z$8</f>
        <v/>
      </c>
      <c r="V23" s="19" t="str">
        <f ca="1">PREMIOS!$AC$8</f>
        <v/>
      </c>
      <c r="W23" s="19" t="str">
        <f ca="1">PREMIOS!$AF$8</f>
        <v/>
      </c>
      <c r="X23" s="19" t="str">
        <f ca="1">PREMIOS!$AI$8</f>
        <v/>
      </c>
      <c r="Y23" s="19" t="str">
        <f ca="1">PREMIOS!$AL$8</f>
        <v/>
      </c>
      <c r="Z23" s="19" t="str">
        <f ca="1">PREMIOS!$AO$8</f>
        <v/>
      </c>
      <c r="AA23" s="19" t="str">
        <f ca="1">PREMIOS!$AR$8</f>
        <v/>
      </c>
      <c r="AB23" s="19" t="str">
        <f ca="1">PREMIOS!$AU$8</f>
        <v/>
      </c>
      <c r="AC23" s="19" t="str">
        <f ca="1">PREMIOS!$AX$8</f>
        <v/>
      </c>
      <c r="AD23" s="19" t="str">
        <f ca="1">PREMIOS!$BA$8</f>
        <v/>
      </c>
      <c r="AE23" s="19" t="str">
        <f ca="1">PREMIOS!$BD$8</f>
        <v/>
      </c>
    </row>
    <row r="24" spans="1:31" ht="23.1" customHeight="1" thickBot="1" x14ac:dyDescent="0.25">
      <c r="A24" s="14" t="str">
        <f>PREMIOS!$A26</f>
        <v>Grado en Geografía e Historia</v>
      </c>
      <c r="B24" s="8"/>
      <c r="C24" s="8"/>
      <c r="D24" s="8"/>
      <c r="E24" s="8"/>
      <c r="F24" s="8"/>
      <c r="G24" s="8"/>
      <c r="H24" s="9"/>
      <c r="I24" s="8"/>
      <c r="J24" s="8"/>
      <c r="K24" s="8"/>
      <c r="L24" s="16" t="s">
        <v>80</v>
      </c>
      <c r="M24" s="18" t="str">
        <f ca="1">PREMIOS!$C$8</f>
        <v/>
      </c>
      <c r="N24" s="18" t="str">
        <f ca="1">PREMIOS!$F$8</f>
        <v/>
      </c>
      <c r="O24" s="21" t="str">
        <f ca="1">PREMIOS!$I$8</f>
        <v/>
      </c>
      <c r="P24" s="18" t="str">
        <f ca="1">PREMIOS!$L$8</f>
        <v/>
      </c>
      <c r="Q24" s="18" t="str">
        <f ca="1">PREMIOS!$O$8</f>
        <v/>
      </c>
      <c r="R24" s="18" t="str">
        <f ca="1">PREMIOS!$R$8</f>
        <v/>
      </c>
      <c r="S24" s="18" t="str">
        <f ca="1">PREMIOS!$U$8</f>
        <v/>
      </c>
      <c r="T24" s="18" t="str">
        <f ca="1">PREMIOS!$X$8</f>
        <v/>
      </c>
      <c r="U24" s="18" t="str">
        <f ca="1">PREMIOS!$AA$8</f>
        <v/>
      </c>
      <c r="V24" s="18" t="str">
        <f ca="1">PREMIOS!$AD$8</f>
        <v/>
      </c>
      <c r="W24" s="18" t="str">
        <f ca="1">PREMIOS!$AG$8</f>
        <v/>
      </c>
      <c r="X24" s="18" t="str">
        <f ca="1">PREMIOS!$AJ$8</f>
        <v/>
      </c>
      <c r="Y24" s="18" t="str">
        <f ca="1">PREMIOS!$AM$8</f>
        <v/>
      </c>
      <c r="Z24" s="18" t="str">
        <f ca="1">PREMIOS!$AP$8</f>
        <v/>
      </c>
      <c r="AA24" s="18" t="str">
        <f ca="1">PREMIOS!$AS$8</f>
        <v/>
      </c>
      <c r="AB24" s="18" t="str">
        <f ca="1">PREMIOS!$AV$8</f>
        <v/>
      </c>
      <c r="AC24" s="18" t="str">
        <f ca="1">PREMIOS!$AY$8</f>
        <v/>
      </c>
      <c r="AD24" s="18" t="str">
        <f ca="1">PREMIOS!$BB$8</f>
        <v/>
      </c>
      <c r="AE24" s="18" t="str">
        <f ca="1">PREMIOS!$BE$8</f>
        <v/>
      </c>
    </row>
    <row r="25" spans="1:31" ht="23.1" customHeight="1" thickBot="1" x14ac:dyDescent="0.25">
      <c r="A25" s="14" t="str">
        <f>PREMIOS!$A27</f>
        <v>Grado en Ingeniería Agrícola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16" t="s">
        <v>81</v>
      </c>
      <c r="M25" s="22">
        <f ca="1">IF(PREMIOS!$D$8=0,"",PREMIOS!$D$8)</f>
        <v>1</v>
      </c>
      <c r="N25" s="22" t="str">
        <f ca="1">IF(PREMIOS!$G$8=0,"",PREMIOS!$G$8)</f>
        <v/>
      </c>
      <c r="O25" s="22" t="str">
        <f ca="1">IF(PREMIOS!$J$8=0,"",PREMIOS!$J$8)</f>
        <v/>
      </c>
      <c r="P25" s="22" t="str">
        <f ca="1">IF(PREMIOS!$M$8=0,"",PREMIOS!$M$8)</f>
        <v/>
      </c>
      <c r="Q25" s="22" t="str">
        <f ca="1">IF(PREMIOS!$P$8=0,"",PREMIOS!$P$8)</f>
        <v/>
      </c>
      <c r="R25" s="22" t="str">
        <f ca="1">IF(PREMIOS!$S$8=0,"",PREMIOS!$S$8)</f>
        <v/>
      </c>
      <c r="S25" s="22" t="str">
        <f ca="1">IF(PREMIOS!$V$8=0,"",PREMIOS!$V$8)</f>
        <v/>
      </c>
      <c r="T25" s="22" t="str">
        <f ca="1">IF(PREMIOS!$Y$8=0,"",PREMIOS!$Y$8)</f>
        <v/>
      </c>
      <c r="U25" s="22" t="str">
        <f ca="1">IF(PREMIOS!$AB$8=0,"",PREMIOS!$AB$8)</f>
        <v/>
      </c>
      <c r="V25" s="22" t="str">
        <f ca="1">IF(PREMIOS!$AE$8=0,"",PREMIOS!$AE$8)</f>
        <v/>
      </c>
      <c r="W25" s="22" t="str">
        <f ca="1">IF(PREMIOS!$AH$8=0,"",PREMIOS!$AH$8)</f>
        <v/>
      </c>
      <c r="X25" s="22" t="str">
        <f ca="1">IF(PREMIOS!$AK$8=0,"",PREMIOS!$AK$8)</f>
        <v/>
      </c>
      <c r="Y25" s="22" t="str">
        <f ca="1">IF(PREMIOS!$AN$8=0,"",PREMIOS!$AN$8)</f>
        <v/>
      </c>
      <c r="Z25" s="22" t="str">
        <f ca="1">IF(PREMIOS!$AQ$8=0,"",PREMIOS!$AQ$8)</f>
        <v/>
      </c>
      <c r="AA25" s="22" t="str">
        <f ca="1">IF(PREMIOS!$AT$8=0,"",PREMIOS!$AT$8)</f>
        <v/>
      </c>
      <c r="AB25" s="22" t="str">
        <f ca="1">IF(PREMIOS!$AW$8=0,"",PREMIOS!$AW$8)</f>
        <v/>
      </c>
      <c r="AC25" s="22" t="str">
        <f ca="1">IF(PREMIOS!$AZ$8=0,"",PREMIOS!$AZ$8)</f>
        <v/>
      </c>
      <c r="AD25" s="22" t="str">
        <f ca="1">IF(PREMIOS!$BC$8=0,"",PREMIOS!$BC$8)</f>
        <v/>
      </c>
      <c r="AE25" s="22" t="str">
        <f ca="1">IF(PREMIOS!$BF$8=0,"",PREMIOS!$BF$8)</f>
        <v/>
      </c>
    </row>
    <row r="26" spans="1:31" ht="23.1" customHeight="1" thickBot="1" x14ac:dyDescent="0.25">
      <c r="A26" s="14" t="str">
        <f>PREMIOS!$A28</f>
        <v>Grado en Ingeniería Eléctrica</v>
      </c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  <c r="O26" s="9"/>
      <c r="P26" s="8"/>
      <c r="Q26" s="8"/>
      <c r="R26" s="8"/>
      <c r="S26" s="8"/>
      <c r="T26" s="8"/>
      <c r="U26" s="8"/>
    </row>
    <row r="27" spans="1:31" ht="23.1" customHeight="1" thickBot="1" x14ac:dyDescent="0.25">
      <c r="A27" s="14" t="str">
        <f>PREMIOS!$A29</f>
        <v>Grado en Ingeniería Electrónica Industrial y Automática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16" t="str">
        <f>PREMIOS!$A$9</f>
        <v>Diplomatura en Enfermería</v>
      </c>
      <c r="M27" s="15" t="s">
        <v>2</v>
      </c>
      <c r="N27" s="15" t="s">
        <v>1</v>
      </c>
      <c r="O27" s="15" t="s">
        <v>0</v>
      </c>
      <c r="P27" s="15" t="s">
        <v>4</v>
      </c>
      <c r="Q27" s="15" t="s">
        <v>5</v>
      </c>
      <c r="R27" s="15" t="s">
        <v>7</v>
      </c>
      <c r="S27" s="15" t="s">
        <v>8</v>
      </c>
      <c r="T27" s="15" t="s">
        <v>32</v>
      </c>
      <c r="U27" s="15" t="s">
        <v>33</v>
      </c>
      <c r="V27" s="15" t="s">
        <v>34</v>
      </c>
      <c r="W27" s="15" t="s">
        <v>35</v>
      </c>
      <c r="X27" s="15" t="s">
        <v>36</v>
      </c>
      <c r="Y27" s="15" t="s">
        <v>37</v>
      </c>
      <c r="Z27" s="15" t="s">
        <v>38</v>
      </c>
      <c r="AA27" s="15" t="s">
        <v>39</v>
      </c>
      <c r="AB27" s="15" t="s">
        <v>40</v>
      </c>
      <c r="AC27" s="15" t="s">
        <v>41</v>
      </c>
      <c r="AD27" s="15" t="s">
        <v>42</v>
      </c>
      <c r="AE27" s="17" t="s">
        <v>43</v>
      </c>
    </row>
    <row r="28" spans="1:31" ht="23.1" customHeight="1" thickBot="1" x14ac:dyDescent="0.25">
      <c r="A28" s="14" t="str">
        <f>PREMIOS!$A30</f>
        <v>Grado en Ingeniería Informática</v>
      </c>
      <c r="B28" s="8"/>
      <c r="C28" s="8"/>
      <c r="D28" s="8"/>
      <c r="E28" s="8"/>
      <c r="F28" s="8"/>
      <c r="G28" s="8"/>
      <c r="H28" s="9"/>
      <c r="I28" s="8"/>
      <c r="J28" s="8"/>
      <c r="K28" s="8"/>
      <c r="L28" s="24" t="s">
        <v>3</v>
      </c>
      <c r="M28" s="19" t="str">
        <f ca="1">PREMIOS!$B$9</f>
        <v/>
      </c>
      <c r="N28" s="19" t="str">
        <f ca="1">PREMIOS!$E$9</f>
        <v/>
      </c>
      <c r="O28" s="20" t="str">
        <f ca="1">PREMIOS!$H$9</f>
        <v/>
      </c>
      <c r="P28" s="19" t="str">
        <f ca="1">PREMIOS!$K$9</f>
        <v/>
      </c>
      <c r="Q28" s="19" t="str">
        <f ca="1">PREMIOS!$N$9</f>
        <v/>
      </c>
      <c r="R28" s="19" t="str">
        <f ca="1">PREMIOS!$Q$9</f>
        <v/>
      </c>
      <c r="S28" s="19" t="str">
        <f ca="1">PREMIOS!$T$9</f>
        <v/>
      </c>
      <c r="T28" s="19" t="str">
        <f ca="1">PREMIOS!$W$9</f>
        <v/>
      </c>
      <c r="U28" s="19" t="str">
        <f ca="1">PREMIOS!$Z$9</f>
        <v/>
      </c>
      <c r="V28" s="19" t="str">
        <f ca="1">PREMIOS!$AC$9</f>
        <v/>
      </c>
      <c r="W28" s="19" t="str">
        <f ca="1">PREMIOS!$AF$9</f>
        <v/>
      </c>
      <c r="X28" s="19" t="str">
        <f ca="1">PREMIOS!$AI$9</f>
        <v/>
      </c>
      <c r="Y28" s="19" t="str">
        <f ca="1">PREMIOS!$AL$9</f>
        <v/>
      </c>
      <c r="Z28" s="19" t="str">
        <f ca="1">PREMIOS!$AO$9</f>
        <v/>
      </c>
      <c r="AA28" s="19" t="str">
        <f ca="1">PREMIOS!$AR$9</f>
        <v/>
      </c>
      <c r="AB28" s="19" t="str">
        <f ca="1">PREMIOS!$AU$9</f>
        <v/>
      </c>
      <c r="AC28" s="19" t="str">
        <f ca="1">PREMIOS!$AX$9</f>
        <v/>
      </c>
      <c r="AD28" s="19" t="str">
        <f ca="1">PREMIOS!$BA$9</f>
        <v/>
      </c>
      <c r="AE28" s="19" t="str">
        <f ca="1">PREMIOS!$BD$9</f>
        <v/>
      </c>
    </row>
    <row r="29" spans="1:31" ht="23.1" customHeight="1" thickBot="1" x14ac:dyDescent="0.25">
      <c r="A29" s="14" t="str">
        <f>PREMIOS!$A31</f>
        <v>Grado en Ingeniería Mecánica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16" t="s">
        <v>80</v>
      </c>
      <c r="M29" s="18">
        <f ca="1">PREMIOS!$C$9</f>
        <v>1</v>
      </c>
      <c r="N29" s="18" t="str">
        <f ca="1">PREMIOS!$F$9</f>
        <v/>
      </c>
      <c r="O29" s="18" t="str">
        <f ca="1">PREMIOS!$I$9</f>
        <v/>
      </c>
      <c r="P29" s="18" t="str">
        <f ca="1">PREMIOS!$L$9</f>
        <v/>
      </c>
      <c r="Q29" s="18" t="str">
        <f ca="1">PREMIOS!$O$9</f>
        <v/>
      </c>
      <c r="R29" s="18" t="str">
        <f ca="1">PREMIOS!$R$9</f>
        <v/>
      </c>
      <c r="S29" s="18" t="str">
        <f ca="1">PREMIOS!$U$9</f>
        <v/>
      </c>
      <c r="T29" s="18" t="str">
        <f ca="1">PREMIOS!$X$9</f>
        <v/>
      </c>
      <c r="U29" s="18" t="str">
        <f ca="1">PREMIOS!$AA$9</f>
        <v/>
      </c>
      <c r="V29" s="18" t="str">
        <f ca="1">PREMIOS!$AD$9</f>
        <v/>
      </c>
      <c r="W29" s="18" t="str">
        <f ca="1">PREMIOS!$AG$9</f>
        <v/>
      </c>
      <c r="X29" s="18" t="str">
        <f ca="1">PREMIOS!$AJ$9</f>
        <v/>
      </c>
      <c r="Y29" s="18" t="str">
        <f ca="1">PREMIOS!$AM$9</f>
        <v/>
      </c>
      <c r="Z29" s="18" t="str">
        <f ca="1">PREMIOS!$AP$9</f>
        <v/>
      </c>
      <c r="AA29" s="18" t="str">
        <f ca="1">PREMIOS!$AS$9</f>
        <v/>
      </c>
      <c r="AB29" s="18" t="str">
        <f ca="1">PREMIOS!$AV$9</f>
        <v/>
      </c>
      <c r="AC29" s="18" t="str">
        <f ca="1">PREMIOS!$AY$9</f>
        <v/>
      </c>
      <c r="AD29" s="18" t="str">
        <f ca="1">PREMIOS!$BB$9</f>
        <v/>
      </c>
      <c r="AE29" s="18" t="str">
        <f ca="1">PREMIOS!$BE$9</f>
        <v/>
      </c>
    </row>
    <row r="30" spans="1:31" ht="23.1" customHeight="1" thickBot="1" x14ac:dyDescent="0.25">
      <c r="A30" s="14" t="str">
        <f>PREMIOS!$A32</f>
        <v>Grado en Lengua y Literatura Hispánica</v>
      </c>
      <c r="B30" s="8"/>
      <c r="C30" s="8"/>
      <c r="D30" s="8"/>
      <c r="E30" s="8"/>
      <c r="F30" s="8"/>
      <c r="G30" s="8"/>
      <c r="H30" s="9"/>
      <c r="I30" s="8"/>
      <c r="J30" s="8"/>
      <c r="K30" s="8"/>
      <c r="L30" s="16" t="s">
        <v>81</v>
      </c>
      <c r="M30" s="22">
        <f ca="1">IF(PREMIOS!$D$9=0,"",PREMIOS!$D$9)</f>
        <v>1</v>
      </c>
      <c r="N30" s="22" t="str">
        <f ca="1">IF(PREMIOS!$G$9=0,"",PREMIOS!$G$9)</f>
        <v/>
      </c>
      <c r="O30" s="23" t="str">
        <f ca="1">IF(PREMIOS!$J$9=0,"",PREMIOS!$J$9)</f>
        <v/>
      </c>
      <c r="P30" s="22" t="str">
        <f ca="1">IF(PREMIOS!$M$9=0,"",PREMIOS!$M$9)</f>
        <v/>
      </c>
      <c r="Q30" s="22" t="str">
        <f ca="1">IF(PREMIOS!$P$9=0,"",PREMIOS!$P$9)</f>
        <v/>
      </c>
      <c r="R30" s="22" t="str">
        <f ca="1">IF(PREMIOS!$S$9=0,"",PREMIOS!$S$9)</f>
        <v/>
      </c>
      <c r="S30" s="22" t="str">
        <f ca="1">IF(PREMIOS!$V$9=0,"",PREMIOS!$V$9)</f>
        <v/>
      </c>
      <c r="T30" s="22" t="str">
        <f ca="1">IF(PREMIOS!$Y$9=0,"",PREMIOS!$Y$9)</f>
        <v/>
      </c>
      <c r="U30" s="22" t="str">
        <f ca="1">IF(PREMIOS!$AB$9=0,"",PREMIOS!$AB$9)</f>
        <v/>
      </c>
      <c r="V30" s="22" t="str">
        <f ca="1">IF(PREMIOS!$AE$9=0,"",PREMIOS!$AE$9)</f>
        <v/>
      </c>
      <c r="W30" s="22" t="str">
        <f ca="1">IF(PREMIOS!$AH$9=0,"",PREMIOS!$AH$9)</f>
        <v/>
      </c>
      <c r="X30" s="22" t="str">
        <f ca="1">IF(PREMIOS!$AK$9=0,"",PREMIOS!$AK$9)</f>
        <v/>
      </c>
      <c r="Y30" s="22" t="str">
        <f ca="1">IF(PREMIOS!$AN$9=0,"",PREMIOS!$AN$9)</f>
        <v/>
      </c>
      <c r="Z30" s="22" t="str">
        <f ca="1">IF(PREMIOS!$AQ$9=0,"",PREMIOS!$AQ$9)</f>
        <v/>
      </c>
      <c r="AA30" s="22" t="str">
        <f ca="1">IF(PREMIOS!$AT$9=0,"",PREMIOS!$AT$9)</f>
        <v/>
      </c>
      <c r="AB30" s="22" t="str">
        <f ca="1">IF(PREMIOS!$AW$9=0,"",PREMIOS!$AW$9)</f>
        <v/>
      </c>
      <c r="AC30" s="22" t="str">
        <f ca="1">IF(PREMIOS!$AZ$9=0,"",PREMIOS!$AZ$9)</f>
        <v/>
      </c>
      <c r="AD30" s="22" t="str">
        <f ca="1">IF(PREMIOS!$BC$9=0,"",PREMIOS!$BC$9)</f>
        <v/>
      </c>
      <c r="AE30" s="22" t="str">
        <f ca="1">IF(PREMIOS!$BF$9=0,"",PREMIOS!$BF$9)</f>
        <v/>
      </c>
    </row>
    <row r="31" spans="1:31" ht="23.1" customHeight="1" thickBot="1" x14ac:dyDescent="0.25">
      <c r="A31" s="14" t="str">
        <f>PREMIOS!$A33</f>
        <v>Grado en Matemáticas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31" ht="23.1" customHeight="1" thickBot="1" x14ac:dyDescent="0.25">
      <c r="A32" s="14" t="str">
        <f>PREMIOS!$A34</f>
        <v>Grado en Química</v>
      </c>
      <c r="B32" s="8"/>
      <c r="C32" s="8"/>
      <c r="D32" s="8"/>
      <c r="E32" s="8"/>
      <c r="F32" s="8"/>
      <c r="G32" s="8"/>
      <c r="H32" s="9"/>
      <c r="I32" s="8"/>
      <c r="J32" s="8"/>
      <c r="K32" s="8"/>
      <c r="L32" s="16" t="str">
        <f>PREMIOS!$A$10</f>
        <v>Diplomatura en Relaciones Laborales</v>
      </c>
      <c r="M32" s="15" t="s">
        <v>2</v>
      </c>
      <c r="N32" s="15" t="s">
        <v>1</v>
      </c>
      <c r="O32" s="15" t="s">
        <v>0</v>
      </c>
      <c r="P32" s="15" t="s">
        <v>4</v>
      </c>
      <c r="Q32" s="15" t="s">
        <v>5</v>
      </c>
      <c r="R32" s="15" t="s">
        <v>7</v>
      </c>
      <c r="S32" s="15" t="s">
        <v>8</v>
      </c>
      <c r="T32" s="15" t="s">
        <v>32</v>
      </c>
      <c r="U32" s="15" t="s">
        <v>33</v>
      </c>
      <c r="V32" s="15" t="s">
        <v>34</v>
      </c>
      <c r="W32" s="15" t="s">
        <v>35</v>
      </c>
      <c r="X32" s="15" t="s">
        <v>36</v>
      </c>
      <c r="Y32" s="15" t="s">
        <v>37</v>
      </c>
      <c r="Z32" s="15" t="s">
        <v>38</v>
      </c>
      <c r="AA32" s="15" t="s">
        <v>39</v>
      </c>
      <c r="AB32" s="15" t="s">
        <v>40</v>
      </c>
      <c r="AC32" s="15" t="s">
        <v>41</v>
      </c>
      <c r="AD32" s="15" t="s">
        <v>42</v>
      </c>
      <c r="AE32" s="17" t="s">
        <v>43</v>
      </c>
    </row>
    <row r="33" spans="1:31" ht="23.1" customHeight="1" thickBot="1" x14ac:dyDescent="0.25">
      <c r="A33" s="14" t="str">
        <f>PREMIOS!$A35</f>
        <v>Grado en Relaciones Laborales y Recursos Humanos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24" t="s">
        <v>3</v>
      </c>
      <c r="M33" s="19">
        <f ca="1">PREMIOS!$B$10</f>
        <v>1</v>
      </c>
      <c r="N33" s="19" t="str">
        <f ca="1">PREMIOS!$E$10</f>
        <v/>
      </c>
      <c r="O33" s="19" t="str">
        <f ca="1">PREMIOS!$H$10</f>
        <v/>
      </c>
      <c r="P33" s="19" t="str">
        <f ca="1">PREMIOS!$K$10</f>
        <v/>
      </c>
      <c r="Q33" s="19" t="str">
        <f ca="1">PREMIOS!$N$10</f>
        <v/>
      </c>
      <c r="R33" s="19" t="str">
        <f ca="1">PREMIOS!$Q$10</f>
        <v/>
      </c>
      <c r="S33" s="19" t="str">
        <f ca="1">PREMIOS!$T$10</f>
        <v/>
      </c>
      <c r="T33" s="19" t="str">
        <f ca="1">PREMIOS!$W$10</f>
        <v/>
      </c>
      <c r="U33" s="19" t="str">
        <f ca="1">PREMIOS!$Z$10</f>
        <v/>
      </c>
      <c r="V33" s="19" t="str">
        <f ca="1">PREMIOS!$AC$10</f>
        <v/>
      </c>
      <c r="W33" s="19" t="str">
        <f ca="1">PREMIOS!$AF$10</f>
        <v/>
      </c>
      <c r="X33" s="19" t="str">
        <f ca="1">PREMIOS!$AI$10</f>
        <v/>
      </c>
      <c r="Y33" s="19" t="str">
        <f ca="1">PREMIOS!$AL$10</f>
        <v/>
      </c>
      <c r="Z33" s="19" t="str">
        <f ca="1">PREMIOS!$AO$10</f>
        <v/>
      </c>
      <c r="AA33" s="19" t="str">
        <f ca="1">PREMIOS!$AR$10</f>
        <v/>
      </c>
      <c r="AB33" s="19" t="str">
        <f ca="1">PREMIOS!$AU$10</f>
        <v/>
      </c>
      <c r="AC33" s="19" t="str">
        <f ca="1">PREMIOS!$AX$10</f>
        <v/>
      </c>
      <c r="AD33" s="19" t="str">
        <f ca="1">PREMIOS!$BA$10</f>
        <v/>
      </c>
      <c r="AE33" s="19" t="str">
        <f ca="1">PREMIOS!$BD$10</f>
        <v/>
      </c>
    </row>
    <row r="34" spans="1:31" ht="23.1" customHeight="1" thickBot="1" x14ac:dyDescent="0.25">
      <c r="A34" s="14" t="str">
        <f>PREMIOS!$A36</f>
        <v>Grado en Trabajo Social</v>
      </c>
      <c r="B34" s="8"/>
      <c r="C34" s="8"/>
      <c r="D34" s="8"/>
      <c r="E34" s="8"/>
      <c r="F34" s="8"/>
      <c r="G34" s="8"/>
      <c r="H34" s="9"/>
      <c r="I34" s="8"/>
      <c r="J34" s="8"/>
      <c r="K34" s="8"/>
      <c r="L34" s="16" t="s">
        <v>80</v>
      </c>
      <c r="M34" s="18" t="str">
        <f ca="1">PREMIOS!$C$10</f>
        <v/>
      </c>
      <c r="N34" s="18" t="str">
        <f ca="1">PREMIOS!$F$10</f>
        <v/>
      </c>
      <c r="O34" s="21" t="str">
        <f ca="1">PREMIOS!$I$10</f>
        <v/>
      </c>
      <c r="P34" s="18" t="str">
        <f ca="1">PREMIOS!$L$10</f>
        <v/>
      </c>
      <c r="Q34" s="18" t="str">
        <f ca="1">PREMIOS!$O$10</f>
        <v/>
      </c>
      <c r="R34" s="18" t="str">
        <f ca="1">PREMIOS!$R$10</f>
        <v/>
      </c>
      <c r="S34" s="18" t="str">
        <f ca="1">PREMIOS!$U$10</f>
        <v/>
      </c>
      <c r="T34" s="18" t="str">
        <f ca="1">PREMIOS!$X$10</f>
        <v/>
      </c>
      <c r="U34" s="18" t="str">
        <f ca="1">PREMIOS!$AA$10</f>
        <v/>
      </c>
      <c r="V34" s="18" t="str">
        <f ca="1">PREMIOS!$AD$10</f>
        <v/>
      </c>
      <c r="W34" s="18" t="str">
        <f ca="1">PREMIOS!$AG$10</f>
        <v/>
      </c>
      <c r="X34" s="18" t="str">
        <f ca="1">PREMIOS!$AJ$10</f>
        <v/>
      </c>
      <c r="Y34" s="18" t="str">
        <f ca="1">PREMIOS!$AM$10</f>
        <v/>
      </c>
      <c r="Z34" s="18" t="str">
        <f ca="1">PREMIOS!$AP$10</f>
        <v/>
      </c>
      <c r="AA34" s="18" t="str">
        <f ca="1">PREMIOS!$AS$10</f>
        <v/>
      </c>
      <c r="AB34" s="18" t="str">
        <f ca="1">PREMIOS!$AV$10</f>
        <v/>
      </c>
      <c r="AC34" s="18" t="str">
        <f ca="1">PREMIOS!$AY$10</f>
        <v/>
      </c>
      <c r="AD34" s="18" t="str">
        <f ca="1">PREMIOS!$BB$10</f>
        <v/>
      </c>
      <c r="AE34" s="18" t="str">
        <f ca="1">PREMIOS!$BE$10</f>
        <v/>
      </c>
    </row>
    <row r="35" spans="1:31" ht="23.1" customHeight="1" thickBot="1" x14ac:dyDescent="0.25">
      <c r="A35" s="14" t="str">
        <f>PREMIOS!$A37</f>
        <v>Grado en Turismo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16" t="s">
        <v>81</v>
      </c>
      <c r="M35" s="22">
        <f ca="1">IF(PREMIOS!$D$10=0,"",PREMIOS!$D$10)</f>
        <v>1</v>
      </c>
      <c r="N35" s="22" t="str">
        <f ca="1">IF(PREMIOS!$G$10=0,"",PREMIOS!$G$10)</f>
        <v/>
      </c>
      <c r="O35" s="22" t="str">
        <f ca="1">IF(PREMIOS!$J$10=0,"",PREMIOS!$J$10)</f>
        <v/>
      </c>
      <c r="P35" s="22" t="str">
        <f ca="1">IF(PREMIOS!$M$10=0,"",PREMIOS!$M$10)</f>
        <v/>
      </c>
      <c r="Q35" s="22" t="str">
        <f ca="1">IF(PREMIOS!$P$10=0,"",PREMIOS!$P$10)</f>
        <v/>
      </c>
      <c r="R35" s="22" t="str">
        <f ca="1">IF(PREMIOS!$S$10=0,"",PREMIOS!$S$10)</f>
        <v/>
      </c>
      <c r="S35" s="22" t="str">
        <f ca="1">IF(PREMIOS!$V$10=0,"",PREMIOS!$V$10)</f>
        <v/>
      </c>
      <c r="T35" s="22" t="str">
        <f ca="1">IF(PREMIOS!$Y$10=0,"",PREMIOS!$Y$10)</f>
        <v/>
      </c>
      <c r="U35" s="22" t="str">
        <f ca="1">IF(PREMIOS!$AB$10=0,"",PREMIOS!$AB$10)</f>
        <v/>
      </c>
      <c r="V35" s="22" t="str">
        <f ca="1">IF(PREMIOS!$AE$10=0,"",PREMIOS!$AE$10)</f>
        <v/>
      </c>
      <c r="W35" s="22" t="str">
        <f ca="1">IF(PREMIOS!$AH$10=0,"",PREMIOS!$AH$10)</f>
        <v/>
      </c>
      <c r="X35" s="22" t="str">
        <f ca="1">IF(PREMIOS!$AK$10=0,"",PREMIOS!$AK$10)</f>
        <v/>
      </c>
      <c r="Y35" s="22" t="str">
        <f ca="1">IF(PREMIOS!$AN$10=0,"",PREMIOS!$AN$10)</f>
        <v/>
      </c>
      <c r="Z35" s="22" t="str">
        <f ca="1">IF(PREMIOS!$AQ$10=0,"",PREMIOS!$AQ$10)</f>
        <v/>
      </c>
      <c r="AA35" s="22" t="str">
        <f ca="1">IF(PREMIOS!$AT$10=0,"",PREMIOS!$AT$10)</f>
        <v/>
      </c>
      <c r="AB35" s="22" t="str">
        <f ca="1">IF(PREMIOS!$AW$10=0,"",PREMIOS!$AW$10)</f>
        <v/>
      </c>
      <c r="AC35" s="22" t="str">
        <f ca="1">IF(PREMIOS!$AZ$10=0,"",PREMIOS!$AZ$10)</f>
        <v/>
      </c>
      <c r="AD35" s="22" t="str">
        <f ca="1">IF(PREMIOS!$BC$10=0,"",PREMIOS!$BC$10)</f>
        <v/>
      </c>
      <c r="AE35" s="22" t="str">
        <f ca="1">IF(PREMIOS!$BF$10=0,"",PREMIOS!$BF$10)</f>
        <v/>
      </c>
    </row>
    <row r="36" spans="1:31" ht="23.1" customHeight="1" thickBot="1" x14ac:dyDescent="0.25">
      <c r="A36" s="14" t="str">
        <f>PREMIOS!$A38</f>
        <v>Máster Universitario en Acceso a la Abogacía</v>
      </c>
      <c r="B36" s="8"/>
      <c r="C36" s="8"/>
      <c r="D36" s="8"/>
      <c r="E36" s="8"/>
      <c r="F36" s="8"/>
      <c r="G36" s="8"/>
      <c r="H36" s="9"/>
      <c r="I36" s="8"/>
      <c r="J36" s="8"/>
      <c r="K36" s="8"/>
      <c r="L36" s="8"/>
      <c r="M36" s="8"/>
      <c r="N36" s="8"/>
      <c r="O36" s="9"/>
      <c r="P36" s="8"/>
      <c r="Q36" s="8"/>
      <c r="R36" s="8"/>
      <c r="S36" s="8"/>
      <c r="T36" s="8"/>
      <c r="U36" s="8"/>
    </row>
    <row r="37" spans="1:31" ht="23.1" customHeight="1" thickBot="1" x14ac:dyDescent="0.25">
      <c r="A37" s="14" t="str">
        <f>PREMIOS!$A39</f>
        <v>Máster universitario en Crítica e Interpretación de Textos Hispánicos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16" t="str">
        <f>PREMIOS!$A$11</f>
        <v>Diplomatura en Turismo</v>
      </c>
      <c r="M37" s="15" t="s">
        <v>2</v>
      </c>
      <c r="N37" s="15" t="s">
        <v>1</v>
      </c>
      <c r="O37" s="15" t="s">
        <v>0</v>
      </c>
      <c r="P37" s="15" t="s">
        <v>4</v>
      </c>
      <c r="Q37" s="15" t="s">
        <v>5</v>
      </c>
      <c r="R37" s="15" t="s">
        <v>7</v>
      </c>
      <c r="S37" s="15" t="s">
        <v>8</v>
      </c>
      <c r="T37" s="15" t="s">
        <v>32</v>
      </c>
      <c r="U37" s="15" t="s">
        <v>33</v>
      </c>
      <c r="V37" s="15" t="s">
        <v>34</v>
      </c>
      <c r="W37" s="15" t="s">
        <v>35</v>
      </c>
      <c r="X37" s="15" t="s">
        <v>36</v>
      </c>
      <c r="Y37" s="15" t="s">
        <v>37</v>
      </c>
      <c r="Z37" s="15" t="s">
        <v>38</v>
      </c>
      <c r="AA37" s="15" t="s">
        <v>39</v>
      </c>
      <c r="AB37" s="15" t="s">
        <v>40</v>
      </c>
      <c r="AC37" s="15" t="s">
        <v>41</v>
      </c>
      <c r="AD37" s="15" t="s">
        <v>42</v>
      </c>
      <c r="AE37" s="17" t="s">
        <v>43</v>
      </c>
    </row>
    <row r="38" spans="1:31" ht="23.1" customHeight="1" thickBot="1" x14ac:dyDescent="0.25">
      <c r="A38" s="14" t="str">
        <f>PREMIOS!$A40</f>
        <v>Máster Universitario en Dirección de Proyectos</v>
      </c>
      <c r="B38" s="8"/>
      <c r="C38" s="8"/>
      <c r="D38" s="8"/>
      <c r="E38" s="8"/>
      <c r="F38" s="8"/>
      <c r="G38" s="8"/>
      <c r="H38" s="9"/>
      <c r="I38" s="8"/>
      <c r="J38" s="8"/>
      <c r="K38" s="8"/>
      <c r="L38" s="24" t="s">
        <v>3</v>
      </c>
      <c r="M38" s="19">
        <f ca="1">PREMIOS!$B$11</f>
        <v>1</v>
      </c>
      <c r="N38" s="19" t="str">
        <f ca="1">PREMIOS!$E$11</f>
        <v/>
      </c>
      <c r="O38" s="20" t="str">
        <f ca="1">PREMIOS!$H$11</f>
        <v/>
      </c>
      <c r="P38" s="19" t="str">
        <f ca="1">PREMIOS!$K$11</f>
        <v/>
      </c>
      <c r="Q38" s="19" t="str">
        <f ca="1">PREMIOS!$N$11</f>
        <v/>
      </c>
      <c r="R38" s="19" t="str">
        <f ca="1">PREMIOS!$Q$11</f>
        <v/>
      </c>
      <c r="S38" s="19" t="str">
        <f ca="1">PREMIOS!$T$11</f>
        <v/>
      </c>
      <c r="T38" s="19" t="str">
        <f ca="1">PREMIOS!$W$11</f>
        <v/>
      </c>
      <c r="U38" s="19" t="str">
        <f ca="1">PREMIOS!$Z$11</f>
        <v/>
      </c>
      <c r="V38" s="19" t="str">
        <f ca="1">PREMIOS!$AC$11</f>
        <v/>
      </c>
      <c r="W38" s="19" t="str">
        <f ca="1">PREMIOS!$AF$11</f>
        <v/>
      </c>
      <c r="X38" s="19" t="str">
        <f ca="1">PREMIOS!$AI$11</f>
        <v/>
      </c>
      <c r="Y38" s="19" t="str">
        <f ca="1">PREMIOS!$AL$11</f>
        <v/>
      </c>
      <c r="Z38" s="19" t="str">
        <f ca="1">PREMIOS!$AO$11</f>
        <v/>
      </c>
      <c r="AA38" s="19" t="str">
        <f ca="1">PREMIOS!$AR$11</f>
        <v/>
      </c>
      <c r="AB38" s="19" t="str">
        <f ca="1">PREMIOS!$AU$11</f>
        <v/>
      </c>
      <c r="AC38" s="19" t="str">
        <f ca="1">PREMIOS!$AX$11</f>
        <v/>
      </c>
      <c r="AD38" s="19" t="str">
        <f ca="1">PREMIOS!$BA$11</f>
        <v/>
      </c>
      <c r="AE38" s="19" t="str">
        <f ca="1">PREMIOS!$BD$11</f>
        <v/>
      </c>
    </row>
    <row r="39" spans="1:31" ht="23.1" customHeight="1" thickBot="1" x14ac:dyDescent="0.25">
      <c r="A39" s="14" t="str">
        <f>PREMIOS!$A41</f>
        <v>Máster universitario en Estudios Avanzados en Humanidades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16" t="s">
        <v>80</v>
      </c>
      <c r="M39" s="18" t="str">
        <f ca="1">PREMIOS!$C$11</f>
        <v/>
      </c>
      <c r="N39" s="18" t="str">
        <f ca="1">PREMIOS!$F$11</f>
        <v/>
      </c>
      <c r="O39" s="18" t="str">
        <f ca="1">PREMIOS!$I$11</f>
        <v/>
      </c>
      <c r="P39" s="18" t="str">
        <f ca="1">PREMIOS!$L$11</f>
        <v/>
      </c>
      <c r="Q39" s="18" t="str">
        <f ca="1">PREMIOS!$O$11</f>
        <v/>
      </c>
      <c r="R39" s="18" t="str">
        <f ca="1">PREMIOS!$R$11</f>
        <v/>
      </c>
      <c r="S39" s="18" t="str">
        <f ca="1">PREMIOS!$U$11</f>
        <v/>
      </c>
      <c r="T39" s="18" t="str">
        <f ca="1">PREMIOS!$X$11</f>
        <v/>
      </c>
      <c r="U39" s="18" t="str">
        <f ca="1">PREMIOS!$AA$11</f>
        <v/>
      </c>
      <c r="V39" s="18" t="str">
        <f ca="1">PREMIOS!$AD$11</f>
        <v/>
      </c>
      <c r="W39" s="18" t="str">
        <f ca="1">PREMIOS!$AG$11</f>
        <v/>
      </c>
      <c r="X39" s="18" t="str">
        <f ca="1">PREMIOS!$AJ$11</f>
        <v/>
      </c>
      <c r="Y39" s="18" t="str">
        <f ca="1">PREMIOS!$AM$11</f>
        <v/>
      </c>
      <c r="Z39" s="18" t="str">
        <f ca="1">PREMIOS!$AP$11</f>
        <v/>
      </c>
      <c r="AA39" s="18" t="str">
        <f ca="1">PREMIOS!$AS$11</f>
        <v/>
      </c>
      <c r="AB39" s="18" t="str">
        <f ca="1">PREMIOS!$AV$11</f>
        <v/>
      </c>
      <c r="AC39" s="18" t="str">
        <f ca="1">PREMIOS!$AY$11</f>
        <v/>
      </c>
      <c r="AD39" s="18" t="str">
        <f ca="1">PREMIOS!$BB$11</f>
        <v/>
      </c>
      <c r="AE39" s="18" t="str">
        <f ca="1">PREMIOS!$BE$11</f>
        <v/>
      </c>
    </row>
    <row r="40" spans="1:31" ht="23.1" customHeight="1" thickBot="1" x14ac:dyDescent="0.25">
      <c r="A40" s="14" t="str">
        <f>PREMIOS!$A42</f>
        <v>Máster universitario en Gestión de Empresas</v>
      </c>
      <c r="B40" s="8"/>
      <c r="C40" s="8"/>
      <c r="D40" s="8"/>
      <c r="E40" s="8"/>
      <c r="F40" s="8"/>
      <c r="G40" s="8"/>
      <c r="H40" s="9"/>
      <c r="I40" s="8"/>
      <c r="J40" s="8"/>
      <c r="K40" s="8"/>
      <c r="L40" s="16" t="s">
        <v>81</v>
      </c>
      <c r="M40" s="22">
        <f ca="1">IF(PREMIOS!$D$11=0,"",PREMIOS!$D$11)</f>
        <v>1</v>
      </c>
      <c r="N40" s="22" t="str">
        <f ca="1">IF(PREMIOS!$G$11=0,"",PREMIOS!$G$11)</f>
        <v/>
      </c>
      <c r="O40" s="23" t="str">
        <f ca="1">IF(PREMIOS!$J$11=0,"",PREMIOS!$J$11)</f>
        <v/>
      </c>
      <c r="P40" s="22" t="str">
        <f ca="1">IF(PREMIOS!$M$11=0,"",PREMIOS!$M$11)</f>
        <v/>
      </c>
      <c r="Q40" s="22" t="str">
        <f ca="1">IF(PREMIOS!$P$11=0,"",PREMIOS!$P$11)</f>
        <v/>
      </c>
      <c r="R40" s="22" t="str">
        <f ca="1">IF(PREMIOS!$S$11=0,"",PREMIOS!$S$11)</f>
        <v/>
      </c>
      <c r="S40" s="22" t="str">
        <f ca="1">IF(PREMIOS!$V$11=0,"",PREMIOS!$V$11)</f>
        <v/>
      </c>
      <c r="T40" s="22" t="str">
        <f ca="1">IF(PREMIOS!$Y$11=0,"",PREMIOS!$Y$11)</f>
        <v/>
      </c>
      <c r="U40" s="22" t="str">
        <f ca="1">IF(PREMIOS!$AB$11=0,"",PREMIOS!$AB$11)</f>
        <v/>
      </c>
      <c r="V40" s="22" t="str">
        <f ca="1">IF(PREMIOS!$AE$11=0,"",PREMIOS!$AE$11)</f>
        <v/>
      </c>
      <c r="W40" s="22" t="str">
        <f ca="1">IF(PREMIOS!$AH$11=0,"",PREMIOS!$AH$11)</f>
        <v/>
      </c>
      <c r="X40" s="22" t="str">
        <f ca="1">IF(PREMIOS!$AK$11=0,"",PREMIOS!$AK$11)</f>
        <v/>
      </c>
      <c r="Y40" s="22" t="str">
        <f ca="1">IF(PREMIOS!$AN$11=0,"",PREMIOS!$AN$11)</f>
        <v/>
      </c>
      <c r="Z40" s="22" t="str">
        <f ca="1">IF(PREMIOS!$AQ$11=0,"",PREMIOS!$AQ$11)</f>
        <v/>
      </c>
      <c r="AA40" s="22" t="str">
        <f ca="1">IF(PREMIOS!$AT$11=0,"",PREMIOS!$AT$11)</f>
        <v/>
      </c>
      <c r="AB40" s="22" t="str">
        <f ca="1">IF(PREMIOS!$AW$11=0,"",PREMIOS!$AW$11)</f>
        <v/>
      </c>
      <c r="AC40" s="22" t="str">
        <f ca="1">IF(PREMIOS!$AZ$11=0,"",PREMIOS!$AZ$11)</f>
        <v/>
      </c>
      <c r="AD40" s="22" t="str">
        <f ca="1">IF(PREMIOS!$BC$11=0,"",PREMIOS!$BC$11)</f>
        <v/>
      </c>
      <c r="AE40" s="22" t="str">
        <f ca="1">IF(PREMIOS!$BF$11=0,"",PREMIOS!$BF$11)</f>
        <v/>
      </c>
    </row>
    <row r="41" spans="1:31" ht="23.1" customHeight="1" thickBot="1" x14ac:dyDescent="0.25">
      <c r="A41" s="14" t="str">
        <f>PREMIOS!$A43</f>
        <v>Máster Universitario en Ingeniería Industrial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1:31" ht="23.1" customHeight="1" thickBot="1" x14ac:dyDescent="0.25">
      <c r="A42" s="14" t="str">
        <f>PREMIOS!$A44</f>
        <v>Máster universitario en Intervención e Innovación Educativa</v>
      </c>
      <c r="B42" s="8"/>
      <c r="C42" s="8"/>
      <c r="D42" s="8"/>
      <c r="E42" s="8"/>
      <c r="F42" s="8"/>
      <c r="G42" s="8"/>
      <c r="H42" s="9"/>
      <c r="I42" s="8"/>
      <c r="J42" s="8"/>
      <c r="K42" s="8"/>
      <c r="L42" s="16" t="str">
        <f>PREMIOS!$A$12</f>
        <v>Ingeniería Industrial</v>
      </c>
      <c r="M42" s="15" t="s">
        <v>2</v>
      </c>
      <c r="N42" s="15" t="s">
        <v>1</v>
      </c>
      <c r="O42" s="15" t="s">
        <v>0</v>
      </c>
      <c r="P42" s="15" t="s">
        <v>4</v>
      </c>
      <c r="Q42" s="15" t="s">
        <v>5</v>
      </c>
      <c r="R42" s="15" t="s">
        <v>7</v>
      </c>
      <c r="S42" s="15" t="s">
        <v>8</v>
      </c>
      <c r="T42" s="15" t="s">
        <v>32</v>
      </c>
      <c r="U42" s="15" t="s">
        <v>33</v>
      </c>
      <c r="V42" s="15" t="s">
        <v>34</v>
      </c>
      <c r="W42" s="15" t="s">
        <v>35</v>
      </c>
      <c r="X42" s="15" t="s">
        <v>36</v>
      </c>
      <c r="Y42" s="15" t="s">
        <v>37</v>
      </c>
      <c r="Z42" s="15" t="s">
        <v>38</v>
      </c>
      <c r="AA42" s="15" t="s">
        <v>39</v>
      </c>
      <c r="AB42" s="15" t="s">
        <v>40</v>
      </c>
      <c r="AC42" s="15" t="s">
        <v>41</v>
      </c>
      <c r="AD42" s="15" t="s">
        <v>42</v>
      </c>
      <c r="AE42" s="17" t="s">
        <v>43</v>
      </c>
    </row>
    <row r="43" spans="1:31" ht="23.1" customHeight="1" thickBot="1" x14ac:dyDescent="0.25">
      <c r="A43" s="14" t="str">
        <f>PREMIOS!$A45</f>
        <v>Máster universitario en Investigación en Bases Psicológicas de la Actividad Físico-Deportiva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24" t="s">
        <v>3</v>
      </c>
      <c r="M43" s="19" t="str">
        <f ca="1">PREMIOS!$B$12</f>
        <v/>
      </c>
      <c r="N43" s="19" t="str">
        <f ca="1">PREMIOS!$E$12</f>
        <v/>
      </c>
      <c r="O43" s="19" t="str">
        <f ca="1">PREMIOS!$H$12</f>
        <v/>
      </c>
      <c r="P43" s="19" t="str">
        <f ca="1">PREMIOS!$K$12</f>
        <v/>
      </c>
      <c r="Q43" s="19" t="str">
        <f ca="1">PREMIOS!$N$12</f>
        <v/>
      </c>
      <c r="R43" s="19" t="str">
        <f ca="1">PREMIOS!$Q$12</f>
        <v/>
      </c>
      <c r="S43" s="19" t="str">
        <f ca="1">PREMIOS!$T$12</f>
        <v/>
      </c>
      <c r="T43" s="19" t="str">
        <f ca="1">PREMIOS!$W$12</f>
        <v/>
      </c>
      <c r="U43" s="19" t="str">
        <f ca="1">PREMIOS!$Z$12</f>
        <v/>
      </c>
      <c r="V43" s="19" t="str">
        <f ca="1">PREMIOS!$AC$12</f>
        <v/>
      </c>
      <c r="W43" s="19" t="str">
        <f ca="1">PREMIOS!$AF$12</f>
        <v/>
      </c>
      <c r="X43" s="19" t="str">
        <f ca="1">PREMIOS!$AI$12</f>
        <v/>
      </c>
      <c r="Y43" s="19" t="str">
        <f ca="1">PREMIOS!$AL$12</f>
        <v/>
      </c>
      <c r="Z43" s="19" t="str">
        <f ca="1">PREMIOS!$AO$12</f>
        <v/>
      </c>
      <c r="AA43" s="19" t="str">
        <f ca="1">PREMIOS!$AR$12</f>
        <v/>
      </c>
      <c r="AB43" s="19" t="str">
        <f ca="1">PREMIOS!$AU$12</f>
        <v/>
      </c>
      <c r="AC43" s="19" t="str">
        <f ca="1">PREMIOS!$AX$12</f>
        <v/>
      </c>
      <c r="AD43" s="19" t="str">
        <f ca="1">PREMIOS!$BA$12</f>
        <v/>
      </c>
      <c r="AE43" s="19" t="str">
        <f ca="1">PREMIOS!$BD$12</f>
        <v/>
      </c>
    </row>
    <row r="44" spans="1:31" ht="23.1" customHeight="1" thickBot="1" x14ac:dyDescent="0.25">
      <c r="A44" s="14" t="str">
        <f>PREMIOS!$A46</f>
        <v>Máster universitario en Investigación en Economía de la Empresa</v>
      </c>
      <c r="B44" s="8"/>
      <c r="C44" s="8"/>
      <c r="D44" s="8"/>
      <c r="E44" s="8"/>
      <c r="F44" s="8"/>
      <c r="G44" s="8"/>
      <c r="H44" s="9"/>
      <c r="I44" s="8"/>
      <c r="J44" s="8"/>
      <c r="K44" s="8"/>
      <c r="L44" s="16" t="s">
        <v>80</v>
      </c>
      <c r="M44" s="18">
        <f ca="1">PREMIOS!$C$12</f>
        <v>1</v>
      </c>
      <c r="N44" s="18">
        <f ca="1">PREMIOS!$F$12</f>
        <v>1</v>
      </c>
      <c r="O44" s="21">
        <f ca="1">PREMIOS!$I$12</f>
        <v>1</v>
      </c>
      <c r="P44" s="18" t="str">
        <f ca="1">PREMIOS!$L$12</f>
        <v/>
      </c>
      <c r="Q44" s="18" t="str">
        <f ca="1">PREMIOS!$O$12</f>
        <v/>
      </c>
      <c r="R44" s="18" t="str">
        <f ca="1">PREMIOS!$R$12</f>
        <v/>
      </c>
      <c r="S44" s="18" t="str">
        <f ca="1">PREMIOS!$U$12</f>
        <v/>
      </c>
      <c r="T44" s="18" t="str">
        <f ca="1">PREMIOS!$X$12</f>
        <v/>
      </c>
      <c r="U44" s="18" t="str">
        <f ca="1">PREMIOS!$AA$12</f>
        <v/>
      </c>
      <c r="V44" s="18" t="str">
        <f ca="1">PREMIOS!$AD$12</f>
        <v/>
      </c>
      <c r="W44" s="18" t="str">
        <f ca="1">PREMIOS!$AG$12</f>
        <v/>
      </c>
      <c r="X44" s="18" t="str">
        <f ca="1">PREMIOS!$AJ$12</f>
        <v/>
      </c>
      <c r="Y44" s="18" t="str">
        <f ca="1">PREMIOS!$AM$12</f>
        <v/>
      </c>
      <c r="Z44" s="18" t="str">
        <f ca="1">PREMIOS!$AP$12</f>
        <v/>
      </c>
      <c r="AA44" s="18" t="str">
        <f ca="1">PREMIOS!$AS$12</f>
        <v/>
      </c>
      <c r="AB44" s="18" t="str">
        <f ca="1">PREMIOS!$AV$12</f>
        <v/>
      </c>
      <c r="AC44" s="18" t="str">
        <f ca="1">PREMIOS!$AY$12</f>
        <v/>
      </c>
      <c r="AD44" s="18" t="str">
        <f ca="1">PREMIOS!$BB$12</f>
        <v/>
      </c>
      <c r="AE44" s="18" t="str">
        <f ca="1">PREMIOS!$BE$12</f>
        <v/>
      </c>
    </row>
    <row r="45" spans="1:31" ht="23.1" customHeight="1" thickBot="1" x14ac:dyDescent="0.25">
      <c r="A45" s="14" t="str">
        <f>PREMIOS!$A47</f>
        <v>Máster Universitario en Musicología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16" t="s">
        <v>81</v>
      </c>
      <c r="M45" s="22">
        <f ca="1">IF(PREMIOS!$D$12=0,"",PREMIOS!$D$12)</f>
        <v>1</v>
      </c>
      <c r="N45" s="22">
        <f ca="1">IF(PREMIOS!$G$12=0,"",PREMIOS!$G$12)</f>
        <v>1</v>
      </c>
      <c r="O45" s="22">
        <f ca="1">IF(PREMIOS!$J$12=0,"",PREMIOS!$J$12)</f>
        <v>1</v>
      </c>
      <c r="P45" s="22" t="str">
        <f ca="1">IF(PREMIOS!$M$12=0,"",PREMIOS!$M$12)</f>
        <v/>
      </c>
      <c r="Q45" s="22" t="str">
        <f ca="1">IF(PREMIOS!$P$12=0,"",PREMIOS!$P$12)</f>
        <v/>
      </c>
      <c r="R45" s="22" t="str">
        <f ca="1">IF(PREMIOS!$S$12=0,"",PREMIOS!$S$12)</f>
        <v/>
      </c>
      <c r="S45" s="22" t="str">
        <f ca="1">IF(PREMIOS!$V$12=0,"",PREMIOS!$V$12)</f>
        <v/>
      </c>
      <c r="T45" s="22" t="str">
        <f ca="1">IF(PREMIOS!$Y$12=0,"",PREMIOS!$Y$12)</f>
        <v/>
      </c>
      <c r="U45" s="22" t="str">
        <f ca="1">IF(PREMIOS!$AB$12=0,"",PREMIOS!$AB$12)</f>
        <v/>
      </c>
      <c r="V45" s="22" t="str">
        <f ca="1">IF(PREMIOS!$AE$12=0,"",PREMIOS!$AE$12)</f>
        <v/>
      </c>
      <c r="W45" s="22" t="str">
        <f ca="1">IF(PREMIOS!$AH$12=0,"",PREMIOS!$AH$12)</f>
        <v/>
      </c>
      <c r="X45" s="22" t="str">
        <f ca="1">IF(PREMIOS!$AK$12=0,"",PREMIOS!$AK$12)</f>
        <v/>
      </c>
      <c r="Y45" s="22" t="str">
        <f ca="1">IF(PREMIOS!$AN$12=0,"",PREMIOS!$AN$12)</f>
        <v/>
      </c>
      <c r="Z45" s="22" t="str">
        <f ca="1">IF(PREMIOS!$AQ$12=0,"",PREMIOS!$AQ$12)</f>
        <v/>
      </c>
      <c r="AA45" s="22" t="str">
        <f ca="1">IF(PREMIOS!$AT$12=0,"",PREMIOS!$AT$12)</f>
        <v/>
      </c>
      <c r="AB45" s="22" t="str">
        <f ca="1">IF(PREMIOS!$AW$12=0,"",PREMIOS!$AW$12)</f>
        <v/>
      </c>
      <c r="AC45" s="22" t="str">
        <f ca="1">IF(PREMIOS!$AZ$12=0,"",PREMIOS!$AZ$12)</f>
        <v/>
      </c>
      <c r="AD45" s="22" t="str">
        <f ca="1">IF(PREMIOS!$BC$12=0,"",PREMIOS!$BC$12)</f>
        <v/>
      </c>
      <c r="AE45" s="22" t="str">
        <f ca="1">IF(PREMIOS!$BF$12=0,"",PREMIOS!$BF$12)</f>
        <v/>
      </c>
    </row>
    <row r="46" spans="1:31" ht="23.1" customHeight="1" thickBot="1" x14ac:dyDescent="0.25">
      <c r="A46" s="14" t="str">
        <f>PREMIOS!$A48</f>
        <v>Máster universitario en Patrimonio (Historia, Cultura y Territorio)</v>
      </c>
      <c r="B46" s="8"/>
      <c r="C46" s="8"/>
      <c r="D46" s="8"/>
      <c r="E46" s="8"/>
      <c r="F46" s="8"/>
      <c r="G46" s="8"/>
      <c r="H46" s="9"/>
      <c r="I46" s="8"/>
      <c r="J46" s="8"/>
      <c r="K46" s="8"/>
      <c r="L46" s="8"/>
      <c r="M46" s="8"/>
      <c r="N46" s="8"/>
      <c r="O46" s="9"/>
      <c r="P46" s="8"/>
      <c r="Q46" s="8"/>
      <c r="R46" s="8"/>
      <c r="S46" s="8"/>
      <c r="T46" s="8"/>
      <c r="U46" s="8"/>
    </row>
    <row r="47" spans="1:31" ht="23.1" customHeight="1" thickBot="1" x14ac:dyDescent="0.25">
      <c r="A47" s="14" t="str">
        <f>PREMIOS!$A49</f>
        <v>Máster universitario en Profesorado de Educación Secundaria Obligatoria y Bachillerato, Formación Profesional y Enseñanza de Idiomas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16" t="str">
        <f>PREMIOS!$A$13</f>
        <v>Licenciatura en Administración y Dirección de Empresas</v>
      </c>
      <c r="M47" s="15" t="s">
        <v>2</v>
      </c>
      <c r="N47" s="15" t="s">
        <v>1</v>
      </c>
      <c r="O47" s="15" t="s">
        <v>0</v>
      </c>
      <c r="P47" s="15" t="s">
        <v>4</v>
      </c>
      <c r="Q47" s="15" t="s">
        <v>5</v>
      </c>
      <c r="R47" s="15" t="s">
        <v>7</v>
      </c>
      <c r="S47" s="15" t="s">
        <v>8</v>
      </c>
      <c r="T47" s="15" t="s">
        <v>32</v>
      </c>
      <c r="U47" s="15" t="s">
        <v>33</v>
      </c>
      <c r="V47" s="15" t="s">
        <v>34</v>
      </c>
      <c r="W47" s="15" t="s">
        <v>35</v>
      </c>
      <c r="X47" s="15" t="s">
        <v>36</v>
      </c>
      <c r="Y47" s="15" t="s">
        <v>37</v>
      </c>
      <c r="Z47" s="15" t="s">
        <v>38</v>
      </c>
      <c r="AA47" s="15" t="s">
        <v>39</v>
      </c>
      <c r="AB47" s="15" t="s">
        <v>40</v>
      </c>
      <c r="AC47" s="15" t="s">
        <v>41</v>
      </c>
      <c r="AD47" s="15" t="s">
        <v>42</v>
      </c>
      <c r="AE47" s="17" t="s">
        <v>43</v>
      </c>
    </row>
    <row r="48" spans="1:31" ht="23.1" customHeight="1" thickBot="1" x14ac:dyDescent="0.25">
      <c r="A48" s="14" t="str">
        <f>PREMIOS!$A50</f>
        <v>Máster universitario en Química Avanzada</v>
      </c>
      <c r="B48" s="8"/>
      <c r="C48" s="8"/>
      <c r="D48" s="8"/>
      <c r="E48" s="8"/>
      <c r="F48" s="8"/>
      <c r="G48" s="8"/>
      <c r="H48" s="9"/>
      <c r="I48" s="8"/>
      <c r="J48" s="8"/>
      <c r="K48" s="8"/>
      <c r="L48" s="24" t="s">
        <v>3</v>
      </c>
      <c r="M48" s="19">
        <f ca="1">PREMIOS!$B$13</f>
        <v>1</v>
      </c>
      <c r="N48" s="19" t="str">
        <f ca="1">PREMIOS!$E$13</f>
        <v/>
      </c>
      <c r="O48" s="20" t="str">
        <f ca="1">PREMIOS!$H$13</f>
        <v/>
      </c>
      <c r="P48" s="19" t="str">
        <f ca="1">PREMIOS!$K$13</f>
        <v/>
      </c>
      <c r="Q48" s="19" t="str">
        <f ca="1">PREMIOS!$N$13</f>
        <v/>
      </c>
      <c r="R48" s="19" t="str">
        <f ca="1">PREMIOS!$Q$13</f>
        <v/>
      </c>
      <c r="S48" s="19" t="str">
        <f ca="1">PREMIOS!$T$13</f>
        <v/>
      </c>
      <c r="T48" s="19" t="str">
        <f ca="1">PREMIOS!$W$13</f>
        <v/>
      </c>
      <c r="U48" s="19" t="str">
        <f ca="1">PREMIOS!$Z$13</f>
        <v/>
      </c>
      <c r="V48" s="19" t="str">
        <f ca="1">PREMIOS!$AC$13</f>
        <v/>
      </c>
      <c r="W48" s="19" t="str">
        <f ca="1">PREMIOS!$AF$13</f>
        <v/>
      </c>
      <c r="X48" s="19" t="str">
        <f ca="1">PREMIOS!$AI$13</f>
        <v/>
      </c>
      <c r="Y48" s="19" t="str">
        <f ca="1">PREMIOS!$AL$13</f>
        <v/>
      </c>
      <c r="Z48" s="19" t="str">
        <f ca="1">PREMIOS!$AO$13</f>
        <v/>
      </c>
      <c r="AA48" s="19" t="str">
        <f ca="1">PREMIOS!$AR$13</f>
        <v/>
      </c>
      <c r="AB48" s="19" t="str">
        <f ca="1">PREMIOS!$AU$13</f>
        <v/>
      </c>
      <c r="AC48" s="19" t="str">
        <f ca="1">PREMIOS!$AX$13</f>
        <v/>
      </c>
      <c r="AD48" s="19" t="str">
        <f ca="1">PREMIOS!$BA$13</f>
        <v/>
      </c>
      <c r="AE48" s="19" t="str">
        <f ca="1">PREMIOS!$BD$13</f>
        <v/>
      </c>
    </row>
    <row r="49" spans="1:31" ht="23.1" customHeight="1" thickBot="1" x14ac:dyDescent="0.25">
      <c r="A49" s="14" t="str">
        <f>PREMIOS!$A51</f>
        <v>Máster universitario en Química y Biotecnología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16" t="s">
        <v>80</v>
      </c>
      <c r="M49" s="18" t="str">
        <f ca="1">PREMIOS!$C$13</f>
        <v/>
      </c>
      <c r="N49" s="18" t="str">
        <f ca="1">PREMIOS!$F$13</f>
        <v/>
      </c>
      <c r="O49" s="18" t="str">
        <f ca="1">PREMIOS!$I$13</f>
        <v/>
      </c>
      <c r="P49" s="18" t="str">
        <f ca="1">PREMIOS!$L$13</f>
        <v/>
      </c>
      <c r="Q49" s="18" t="str">
        <f ca="1">PREMIOS!$O$13</f>
        <v/>
      </c>
      <c r="R49" s="18" t="str">
        <f ca="1">PREMIOS!$R$13</f>
        <v/>
      </c>
      <c r="S49" s="18" t="str">
        <f ca="1">PREMIOS!$U$13</f>
        <v/>
      </c>
      <c r="T49" s="18" t="str">
        <f ca="1">PREMIOS!$X$13</f>
        <v/>
      </c>
      <c r="U49" s="18" t="str">
        <f ca="1">PREMIOS!$AA$13</f>
        <v/>
      </c>
      <c r="V49" s="18" t="str">
        <f ca="1">PREMIOS!$AD$13</f>
        <v/>
      </c>
      <c r="W49" s="18" t="str">
        <f ca="1">PREMIOS!$AG$13</f>
        <v/>
      </c>
      <c r="X49" s="18" t="str">
        <f ca="1">PREMIOS!$AJ$13</f>
        <v/>
      </c>
      <c r="Y49" s="18" t="str">
        <f ca="1">PREMIOS!$AM$13</f>
        <v/>
      </c>
      <c r="Z49" s="18" t="str">
        <f ca="1">PREMIOS!$AP$13</f>
        <v/>
      </c>
      <c r="AA49" s="18" t="str">
        <f ca="1">PREMIOS!$AS$13</f>
        <v/>
      </c>
      <c r="AB49" s="18" t="str">
        <f ca="1">PREMIOS!$AV$13</f>
        <v/>
      </c>
      <c r="AC49" s="18" t="str">
        <f ca="1">PREMIOS!$AY$13</f>
        <v/>
      </c>
      <c r="AD49" s="18" t="str">
        <f ca="1">PREMIOS!$BB$13</f>
        <v/>
      </c>
      <c r="AE49" s="18" t="str">
        <f ca="1">PREMIOS!$BE$13</f>
        <v/>
      </c>
    </row>
    <row r="50" spans="1:31" ht="23.1" customHeight="1" thickBot="1" x14ac:dyDescent="0.25">
      <c r="A50" s="14" t="str">
        <f>PREMIOS!$A52</f>
        <v>Máster universitario en Tecnologías Informáticas</v>
      </c>
      <c r="B50" s="8"/>
      <c r="C50" s="8"/>
      <c r="D50" s="8"/>
      <c r="E50" s="8"/>
      <c r="F50" s="8"/>
      <c r="G50" s="8"/>
      <c r="H50" s="9"/>
      <c r="I50" s="8"/>
      <c r="J50" s="8"/>
      <c r="K50" s="8"/>
      <c r="L50" s="16" t="s">
        <v>81</v>
      </c>
      <c r="M50" s="22">
        <f ca="1">IF(PREMIOS!$D$13=0,"",PREMIOS!$D$13)</f>
        <v>1</v>
      </c>
      <c r="N50" s="22" t="str">
        <f ca="1">IF(PREMIOS!$G$13=0,"",PREMIOS!$G$13)</f>
        <v/>
      </c>
      <c r="O50" s="23" t="str">
        <f ca="1">IF(PREMIOS!$J$13=0,"",PREMIOS!$J$13)</f>
        <v/>
      </c>
      <c r="P50" s="22" t="str">
        <f ca="1">IF(PREMIOS!$M$13=0,"",PREMIOS!$M$13)</f>
        <v/>
      </c>
      <c r="Q50" s="22" t="str">
        <f ca="1">IF(PREMIOS!$P$13=0,"",PREMIOS!$P$13)</f>
        <v/>
      </c>
      <c r="R50" s="22" t="str">
        <f ca="1">IF(PREMIOS!$S$13=0,"",PREMIOS!$S$13)</f>
        <v/>
      </c>
      <c r="S50" s="22" t="str">
        <f ca="1">IF(PREMIOS!$V$13=0,"",PREMIOS!$V$13)</f>
        <v/>
      </c>
      <c r="T50" s="22" t="str">
        <f ca="1">IF(PREMIOS!$Y$13=0,"",PREMIOS!$Y$13)</f>
        <v/>
      </c>
      <c r="U50" s="22" t="str">
        <f ca="1">IF(PREMIOS!$AB$13=0,"",PREMIOS!$AB$13)</f>
        <v/>
      </c>
      <c r="V50" s="22" t="str">
        <f ca="1">IF(PREMIOS!$AE$13=0,"",PREMIOS!$AE$13)</f>
        <v/>
      </c>
      <c r="W50" s="22" t="str">
        <f ca="1">IF(PREMIOS!$AH$13=0,"",PREMIOS!$AH$13)</f>
        <v/>
      </c>
      <c r="X50" s="22" t="str">
        <f ca="1">IF(PREMIOS!$AK$13=0,"",PREMIOS!$AK$13)</f>
        <v/>
      </c>
      <c r="Y50" s="22" t="str">
        <f ca="1">IF(PREMIOS!$AN$13=0,"",PREMIOS!$AN$13)</f>
        <v/>
      </c>
      <c r="Z50" s="22" t="str">
        <f ca="1">IF(PREMIOS!$AQ$13=0,"",PREMIOS!$AQ$13)</f>
        <v/>
      </c>
      <c r="AA50" s="22" t="str">
        <f ca="1">IF(PREMIOS!$AT$13=0,"",PREMIOS!$AT$13)</f>
        <v/>
      </c>
      <c r="AB50" s="22" t="str">
        <f ca="1">IF(PREMIOS!$AW$13=0,"",PREMIOS!$AW$13)</f>
        <v/>
      </c>
      <c r="AC50" s="22" t="str">
        <f ca="1">IF(PREMIOS!$AZ$13=0,"",PREMIOS!$AZ$13)</f>
        <v/>
      </c>
      <c r="AD50" s="22" t="str">
        <f ca="1">IF(PREMIOS!$BC$13=0,"",PREMIOS!$BC$13)</f>
        <v/>
      </c>
      <c r="AE50" s="22" t="str">
        <f ca="1">IF(PREMIOS!$BF$13=0,"",PREMIOS!$BF$13)</f>
        <v/>
      </c>
    </row>
    <row r="51" spans="1:31" ht="23.1" customHeight="1" thickBot="1" x14ac:dyDescent="0.25">
      <c r="A51" s="14" t="str">
        <f>PREMIOS!$A53</f>
        <v>Máster universitario Perspectivas Linguísticas y Literarias sobre el Texto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1:31" ht="23.1" customHeight="1" thickBot="1" x14ac:dyDescent="0.25">
      <c r="A52" s="14" t="str">
        <f>PREMIOS!$A54</f>
        <v>TOTAL</v>
      </c>
      <c r="B52" s="8"/>
      <c r="C52" s="8"/>
      <c r="D52" s="8"/>
      <c r="E52" s="8"/>
      <c r="F52" s="8"/>
      <c r="G52" s="8"/>
      <c r="H52" s="9"/>
      <c r="I52" s="8"/>
      <c r="J52" s="8"/>
      <c r="K52" s="8"/>
      <c r="L52" s="16" t="str">
        <f>PREMIOS!$A$14</f>
        <v>Licenciatura en Enología</v>
      </c>
      <c r="M52" s="15" t="s">
        <v>2</v>
      </c>
      <c r="N52" s="15" t="s">
        <v>1</v>
      </c>
      <c r="O52" s="15" t="s">
        <v>0</v>
      </c>
      <c r="P52" s="15" t="s">
        <v>4</v>
      </c>
      <c r="Q52" s="15" t="s">
        <v>5</v>
      </c>
      <c r="R52" s="15" t="s">
        <v>7</v>
      </c>
      <c r="S52" s="15" t="s">
        <v>8</v>
      </c>
      <c r="T52" s="15" t="s">
        <v>32</v>
      </c>
      <c r="U52" s="15" t="s">
        <v>33</v>
      </c>
      <c r="V52" s="15" t="s">
        <v>34</v>
      </c>
      <c r="W52" s="15" t="s">
        <v>35</v>
      </c>
      <c r="X52" s="15" t="s">
        <v>36</v>
      </c>
      <c r="Y52" s="15" t="s">
        <v>37</v>
      </c>
      <c r="Z52" s="15" t="s">
        <v>38</v>
      </c>
      <c r="AA52" s="15" t="s">
        <v>39</v>
      </c>
      <c r="AB52" s="15" t="s">
        <v>40</v>
      </c>
      <c r="AC52" s="15" t="s">
        <v>41</v>
      </c>
      <c r="AD52" s="15" t="s">
        <v>42</v>
      </c>
      <c r="AE52" s="17" t="s">
        <v>43</v>
      </c>
    </row>
    <row r="53" spans="1:31" ht="23.1" customHeight="1" thickBot="1" x14ac:dyDescent="0.25">
      <c r="A53" s="14" t="str">
        <f>PREMIOS!$A55</f>
        <v/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24" t="s">
        <v>3</v>
      </c>
      <c r="M53" s="19" t="str">
        <f ca="1">PREMIOS!$B$14</f>
        <v/>
      </c>
      <c r="N53" s="19" t="str">
        <f ca="1">PREMIOS!$E$14</f>
        <v/>
      </c>
      <c r="O53" s="19" t="str">
        <f ca="1">PREMIOS!$H$14</f>
        <v/>
      </c>
      <c r="P53" s="19" t="str">
        <f ca="1">PREMIOS!$K$14</f>
        <v/>
      </c>
      <c r="Q53" s="19" t="str">
        <f ca="1">PREMIOS!$N$14</f>
        <v/>
      </c>
      <c r="R53" s="19" t="str">
        <f ca="1">PREMIOS!$Q$14</f>
        <v/>
      </c>
      <c r="S53" s="19" t="str">
        <f ca="1">PREMIOS!$T$14</f>
        <v/>
      </c>
      <c r="T53" s="19" t="str">
        <f ca="1">PREMIOS!$W$14</f>
        <v/>
      </c>
      <c r="U53" s="19" t="str">
        <f ca="1">PREMIOS!$Z$14</f>
        <v/>
      </c>
      <c r="V53" s="19" t="str">
        <f ca="1">PREMIOS!$AC$14</f>
        <v/>
      </c>
      <c r="W53" s="19" t="str">
        <f ca="1">PREMIOS!$AF$14</f>
        <v/>
      </c>
      <c r="X53" s="19" t="str">
        <f ca="1">PREMIOS!$AI$14</f>
        <v/>
      </c>
      <c r="Y53" s="19" t="str">
        <f ca="1">PREMIOS!$AL$14</f>
        <v/>
      </c>
      <c r="Z53" s="19" t="str">
        <f ca="1">PREMIOS!$AO$14</f>
        <v/>
      </c>
      <c r="AA53" s="19" t="str">
        <f ca="1">PREMIOS!$AR$14</f>
        <v/>
      </c>
      <c r="AB53" s="19" t="str">
        <f ca="1">PREMIOS!$AU$14</f>
        <v/>
      </c>
      <c r="AC53" s="19" t="str">
        <f ca="1">PREMIOS!$AX$14</f>
        <v/>
      </c>
      <c r="AD53" s="19" t="str">
        <f ca="1">PREMIOS!$BA$14</f>
        <v/>
      </c>
      <c r="AE53" s="19" t="str">
        <f ca="1">PREMIOS!$BD$14</f>
        <v/>
      </c>
    </row>
    <row r="54" spans="1:31" ht="23.1" customHeight="1" thickBot="1" x14ac:dyDescent="0.25">
      <c r="A54" s="14" t="str">
        <f>PREMIOS!$A56</f>
        <v/>
      </c>
      <c r="B54" s="8"/>
      <c r="C54" s="8"/>
      <c r="D54" s="8"/>
      <c r="E54" s="8"/>
      <c r="F54" s="8"/>
      <c r="G54" s="8"/>
      <c r="H54" s="9"/>
      <c r="I54" s="8"/>
      <c r="J54" s="8"/>
      <c r="K54" s="8"/>
      <c r="L54" s="16" t="s">
        <v>80</v>
      </c>
      <c r="M54" s="18">
        <f ca="1">PREMIOS!$C$14</f>
        <v>1</v>
      </c>
      <c r="N54" s="18">
        <f ca="1">PREMIOS!$F$14</f>
        <v>1</v>
      </c>
      <c r="O54" s="21" t="str">
        <f ca="1">PREMIOS!$I$14</f>
        <v/>
      </c>
      <c r="P54" s="18" t="str">
        <f ca="1">PREMIOS!$L$14</f>
        <v/>
      </c>
      <c r="Q54" s="18" t="str">
        <f ca="1">PREMIOS!$O$14</f>
        <v/>
      </c>
      <c r="R54" s="18" t="str">
        <f ca="1">PREMIOS!$R$14</f>
        <v/>
      </c>
      <c r="S54" s="18" t="str">
        <f ca="1">PREMIOS!$U$14</f>
        <v/>
      </c>
      <c r="T54" s="18" t="str">
        <f ca="1">PREMIOS!$X$14</f>
        <v/>
      </c>
      <c r="U54" s="18" t="str">
        <f ca="1">PREMIOS!$AA$14</f>
        <v/>
      </c>
      <c r="V54" s="18" t="str">
        <f ca="1">PREMIOS!$AD$14</f>
        <v/>
      </c>
      <c r="W54" s="18" t="str">
        <f ca="1">PREMIOS!$AG$14</f>
        <v/>
      </c>
      <c r="X54" s="18" t="str">
        <f ca="1">PREMIOS!$AJ$14</f>
        <v/>
      </c>
      <c r="Y54" s="18" t="str">
        <f ca="1">PREMIOS!$AM$14</f>
        <v/>
      </c>
      <c r="Z54" s="18" t="str">
        <f ca="1">PREMIOS!$AP$14</f>
        <v/>
      </c>
      <c r="AA54" s="18" t="str">
        <f ca="1">PREMIOS!$AS$14</f>
        <v/>
      </c>
      <c r="AB54" s="18" t="str">
        <f ca="1">PREMIOS!$AV$14</f>
        <v/>
      </c>
      <c r="AC54" s="18" t="str">
        <f ca="1">PREMIOS!$AY$14</f>
        <v/>
      </c>
      <c r="AD54" s="18" t="str">
        <f ca="1">PREMIOS!$BB$14</f>
        <v/>
      </c>
      <c r="AE54" s="18" t="str">
        <f ca="1">PREMIOS!$BE$14</f>
        <v/>
      </c>
    </row>
    <row r="55" spans="1:31" ht="23.1" customHeight="1" thickBot="1" x14ac:dyDescent="0.25">
      <c r="A55" s="14" t="str">
        <f>PREMIOS!$A57</f>
        <v/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16" t="s">
        <v>81</v>
      </c>
      <c r="M55" s="22">
        <f ca="1">IF(PREMIOS!$D$14=0,"",PREMIOS!$D$14)</f>
        <v>1</v>
      </c>
      <c r="N55" s="22">
        <f ca="1">IF(PREMIOS!$G$14=0,"",PREMIOS!$G$14)</f>
        <v>1</v>
      </c>
      <c r="O55" s="22" t="str">
        <f ca="1">IF(PREMIOS!$J$14=0,"",PREMIOS!$J$14)</f>
        <v/>
      </c>
      <c r="P55" s="22" t="str">
        <f ca="1">IF(PREMIOS!$M$14=0,"",PREMIOS!$M$14)</f>
        <v/>
      </c>
      <c r="Q55" s="22" t="str">
        <f ca="1">IF(PREMIOS!$P$14=0,"",PREMIOS!$P$14)</f>
        <v/>
      </c>
      <c r="R55" s="22" t="str">
        <f ca="1">IF(PREMIOS!$S$14=0,"",PREMIOS!$S$14)</f>
        <v/>
      </c>
      <c r="S55" s="22" t="str">
        <f ca="1">IF(PREMIOS!$V$14=0,"",PREMIOS!$V$14)</f>
        <v/>
      </c>
      <c r="T55" s="22" t="str">
        <f ca="1">IF(PREMIOS!$Y$14=0,"",PREMIOS!$Y$14)</f>
        <v/>
      </c>
      <c r="U55" s="22" t="str">
        <f ca="1">IF(PREMIOS!$AB$14=0,"",PREMIOS!$AB$14)</f>
        <v/>
      </c>
      <c r="V55" s="22" t="str">
        <f ca="1">IF(PREMIOS!$AE$14=0,"",PREMIOS!$AE$14)</f>
        <v/>
      </c>
      <c r="W55" s="22" t="str">
        <f ca="1">IF(PREMIOS!$AH$14=0,"",PREMIOS!$AH$14)</f>
        <v/>
      </c>
      <c r="X55" s="22" t="str">
        <f ca="1">IF(PREMIOS!$AK$14=0,"",PREMIOS!$AK$14)</f>
        <v/>
      </c>
      <c r="Y55" s="22" t="str">
        <f ca="1">IF(PREMIOS!$AN$14=0,"",PREMIOS!$AN$14)</f>
        <v/>
      </c>
      <c r="Z55" s="22" t="str">
        <f ca="1">IF(PREMIOS!$AQ$14=0,"",PREMIOS!$AQ$14)</f>
        <v/>
      </c>
      <c r="AA55" s="22" t="str">
        <f ca="1">IF(PREMIOS!$AT$14=0,"",PREMIOS!$AT$14)</f>
        <v/>
      </c>
      <c r="AB55" s="22" t="str">
        <f ca="1">IF(PREMIOS!$AW$14=0,"",PREMIOS!$AW$14)</f>
        <v/>
      </c>
      <c r="AC55" s="22" t="str">
        <f ca="1">IF(PREMIOS!$AZ$14=0,"",PREMIOS!$AZ$14)</f>
        <v/>
      </c>
      <c r="AD55" s="22" t="str">
        <f ca="1">IF(PREMIOS!$BC$14=0,"",PREMIOS!$BC$14)</f>
        <v/>
      </c>
      <c r="AE55" s="22" t="str">
        <f ca="1">IF(PREMIOS!$BF$14=0,"",PREMIOS!$BF$14)</f>
        <v/>
      </c>
    </row>
    <row r="56" spans="1:31" ht="23.1" customHeight="1" thickBot="1" x14ac:dyDescent="0.25">
      <c r="A56" s="14" t="str">
        <f>PREMIOS!$A58</f>
        <v/>
      </c>
      <c r="B56" s="8"/>
      <c r="C56" s="8"/>
      <c r="D56" s="8"/>
      <c r="E56" s="8"/>
      <c r="F56" s="8"/>
      <c r="G56" s="8"/>
      <c r="H56" s="9"/>
      <c r="I56" s="8"/>
      <c r="J56" s="8"/>
      <c r="K56" s="8"/>
      <c r="L56" s="8"/>
      <c r="M56" s="8"/>
      <c r="N56" s="8"/>
      <c r="O56" s="9"/>
      <c r="P56" s="8"/>
      <c r="Q56" s="8"/>
      <c r="R56" s="8"/>
      <c r="S56" s="8"/>
      <c r="T56" s="8"/>
      <c r="U56" s="8"/>
    </row>
    <row r="57" spans="1:31" ht="23.1" customHeight="1" thickBot="1" x14ac:dyDescent="0.25">
      <c r="A57" s="14" t="str">
        <f>PREMIOS!$A59</f>
        <v/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16" t="str">
        <f>PREMIOS!$A$15</f>
        <v>Licenciatura en Filología Hispánica</v>
      </c>
      <c r="M57" s="15" t="s">
        <v>2</v>
      </c>
      <c r="N57" s="15" t="s">
        <v>1</v>
      </c>
      <c r="O57" s="15" t="s">
        <v>0</v>
      </c>
      <c r="P57" s="15" t="s">
        <v>4</v>
      </c>
      <c r="Q57" s="15" t="s">
        <v>5</v>
      </c>
      <c r="R57" s="15" t="s">
        <v>7</v>
      </c>
      <c r="S57" s="15" t="s">
        <v>8</v>
      </c>
      <c r="T57" s="15" t="s">
        <v>32</v>
      </c>
      <c r="U57" s="15" t="s">
        <v>33</v>
      </c>
      <c r="V57" s="15" t="s">
        <v>34</v>
      </c>
      <c r="W57" s="15" t="s">
        <v>35</v>
      </c>
      <c r="X57" s="15" t="s">
        <v>36</v>
      </c>
      <c r="Y57" s="15" t="s">
        <v>37</v>
      </c>
      <c r="Z57" s="15" t="s">
        <v>38</v>
      </c>
      <c r="AA57" s="15" t="s">
        <v>39</v>
      </c>
      <c r="AB57" s="15" t="s">
        <v>40</v>
      </c>
      <c r="AC57" s="15" t="s">
        <v>41</v>
      </c>
      <c r="AD57" s="15" t="s">
        <v>42</v>
      </c>
      <c r="AE57" s="17" t="s">
        <v>43</v>
      </c>
    </row>
    <row r="58" spans="1:31" ht="23.1" customHeight="1" thickBot="1" x14ac:dyDescent="0.25">
      <c r="A58" s="14" t="str">
        <f>PREMIOS!$A60</f>
        <v/>
      </c>
      <c r="B58" s="8"/>
      <c r="C58" s="8"/>
      <c r="D58" s="8"/>
      <c r="E58" s="8"/>
      <c r="F58" s="8"/>
      <c r="G58" s="8"/>
      <c r="H58" s="9"/>
      <c r="I58" s="8"/>
      <c r="J58" s="8"/>
      <c r="K58" s="8"/>
      <c r="L58" s="24" t="s">
        <v>3</v>
      </c>
      <c r="M58" s="19">
        <f ca="1">PREMIOS!$B$15</f>
        <v>1</v>
      </c>
      <c r="N58" s="19" t="str">
        <f ca="1">PREMIOS!$E$15</f>
        <v/>
      </c>
      <c r="O58" s="20" t="str">
        <f ca="1">PREMIOS!$H$15</f>
        <v/>
      </c>
      <c r="P58" s="19" t="str">
        <f ca="1">PREMIOS!$K$15</f>
        <v/>
      </c>
      <c r="Q58" s="19" t="str">
        <f ca="1">PREMIOS!$N$15</f>
        <v/>
      </c>
      <c r="R58" s="19" t="str">
        <f ca="1">PREMIOS!$Q$15</f>
        <v/>
      </c>
      <c r="S58" s="19" t="str">
        <f ca="1">PREMIOS!$T$15</f>
        <v/>
      </c>
      <c r="T58" s="19" t="str">
        <f ca="1">PREMIOS!$W$15</f>
        <v/>
      </c>
      <c r="U58" s="19" t="str">
        <f ca="1">PREMIOS!$Z$15</f>
        <v/>
      </c>
      <c r="V58" s="19" t="str">
        <f ca="1">PREMIOS!$AC$15</f>
        <v/>
      </c>
      <c r="W58" s="19" t="str">
        <f ca="1">PREMIOS!$AF$15</f>
        <v/>
      </c>
      <c r="X58" s="19" t="str">
        <f ca="1">PREMIOS!$AI$15</f>
        <v/>
      </c>
      <c r="Y58" s="19" t="str">
        <f ca="1">PREMIOS!$AL$15</f>
        <v/>
      </c>
      <c r="Z58" s="19" t="str">
        <f ca="1">PREMIOS!$AO$15</f>
        <v/>
      </c>
      <c r="AA58" s="19" t="str">
        <f ca="1">PREMIOS!$AR$15</f>
        <v/>
      </c>
      <c r="AB58" s="19" t="str">
        <f ca="1">PREMIOS!$AU$15</f>
        <v/>
      </c>
      <c r="AC58" s="19" t="str">
        <f ca="1">PREMIOS!$AX$15</f>
        <v/>
      </c>
      <c r="AD58" s="19" t="str">
        <f ca="1">PREMIOS!$BA$15</f>
        <v/>
      </c>
      <c r="AE58" s="19" t="str">
        <f ca="1">PREMIOS!$BD$15</f>
        <v/>
      </c>
    </row>
    <row r="59" spans="1:31" ht="23.1" customHeight="1" thickBot="1" x14ac:dyDescent="0.25">
      <c r="A59" s="14" t="str">
        <f>PREMIOS!$A61</f>
        <v/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16" t="s">
        <v>80</v>
      </c>
      <c r="M59" s="18" t="str">
        <f ca="1">PREMIOS!$C$15</f>
        <v/>
      </c>
      <c r="N59" s="18" t="str">
        <f ca="1">PREMIOS!$F$15</f>
        <v/>
      </c>
      <c r="O59" s="18" t="str">
        <f ca="1">PREMIOS!$I$15</f>
        <v/>
      </c>
      <c r="P59" s="18" t="str">
        <f ca="1">PREMIOS!$L$15</f>
        <v/>
      </c>
      <c r="Q59" s="18" t="str">
        <f ca="1">PREMIOS!$O$15</f>
        <v/>
      </c>
      <c r="R59" s="18" t="str">
        <f ca="1">PREMIOS!$R$15</f>
        <v/>
      </c>
      <c r="S59" s="18" t="str">
        <f ca="1">PREMIOS!$U$15</f>
        <v/>
      </c>
      <c r="T59" s="18" t="str">
        <f ca="1">PREMIOS!$X$15</f>
        <v/>
      </c>
      <c r="U59" s="18" t="str">
        <f ca="1">PREMIOS!$AA$15</f>
        <v/>
      </c>
      <c r="V59" s="18" t="str">
        <f ca="1">PREMIOS!$AD$15</f>
        <v/>
      </c>
      <c r="W59" s="18" t="str">
        <f ca="1">PREMIOS!$AG$15</f>
        <v/>
      </c>
      <c r="X59" s="18" t="str">
        <f ca="1">PREMIOS!$AJ$15</f>
        <v/>
      </c>
      <c r="Y59" s="18" t="str">
        <f ca="1">PREMIOS!$AM$15</f>
        <v/>
      </c>
      <c r="Z59" s="18" t="str">
        <f ca="1">PREMIOS!$AP$15</f>
        <v/>
      </c>
      <c r="AA59" s="18" t="str">
        <f ca="1">PREMIOS!$AS$15</f>
        <v/>
      </c>
      <c r="AB59" s="18" t="str">
        <f ca="1">PREMIOS!$AV$15</f>
        <v/>
      </c>
      <c r="AC59" s="18" t="str">
        <f ca="1">PREMIOS!$AY$15</f>
        <v/>
      </c>
      <c r="AD59" s="18" t="str">
        <f ca="1">PREMIOS!$BB$15</f>
        <v/>
      </c>
      <c r="AE59" s="18" t="str">
        <f ca="1">PREMIOS!$BE$15</f>
        <v/>
      </c>
    </row>
    <row r="60" spans="1:31" ht="23.1" customHeight="1" thickBot="1" x14ac:dyDescent="0.25">
      <c r="A60" s="14" t="str">
        <f>PREMIOS!$A62</f>
        <v/>
      </c>
      <c r="B60" s="8"/>
      <c r="C60" s="8"/>
      <c r="D60" s="8"/>
      <c r="E60" s="8"/>
      <c r="F60" s="8"/>
      <c r="G60" s="8"/>
      <c r="H60" s="9"/>
      <c r="I60" s="8"/>
      <c r="J60" s="8"/>
      <c r="K60" s="8"/>
      <c r="L60" s="16" t="s">
        <v>81</v>
      </c>
      <c r="M60" s="22">
        <f ca="1">IF(PREMIOS!$D$15=0,"",PREMIOS!$D$15)</f>
        <v>1</v>
      </c>
      <c r="N60" s="22" t="str">
        <f ca="1">IF(PREMIOS!$G$15=0,"",PREMIOS!$G$15)</f>
        <v/>
      </c>
      <c r="O60" s="23" t="str">
        <f ca="1">IF(PREMIOS!$J$15=0,"",PREMIOS!$J$15)</f>
        <v/>
      </c>
      <c r="P60" s="22" t="str">
        <f ca="1">IF(PREMIOS!$M$15=0,"",PREMIOS!$M$15)</f>
        <v/>
      </c>
      <c r="Q60" s="22" t="str">
        <f ca="1">IF(PREMIOS!$P$15=0,"",PREMIOS!$P$15)</f>
        <v/>
      </c>
      <c r="R60" s="22" t="str">
        <f ca="1">IF(PREMIOS!$S$15=0,"",PREMIOS!$S$15)</f>
        <v/>
      </c>
      <c r="S60" s="22" t="str">
        <f ca="1">IF(PREMIOS!$V$15=0,"",PREMIOS!$V$15)</f>
        <v/>
      </c>
      <c r="T60" s="22" t="str">
        <f ca="1">IF(PREMIOS!$Y$15=0,"",PREMIOS!$Y$15)</f>
        <v/>
      </c>
      <c r="U60" s="22" t="str">
        <f ca="1">IF(PREMIOS!$AB$15=0,"",PREMIOS!$AB$15)</f>
        <v/>
      </c>
      <c r="V60" s="22" t="str">
        <f ca="1">IF(PREMIOS!$AE$15=0,"",PREMIOS!$AE$15)</f>
        <v/>
      </c>
      <c r="W60" s="22" t="str">
        <f ca="1">IF(PREMIOS!$AH$15=0,"",PREMIOS!$AH$15)</f>
        <v/>
      </c>
      <c r="X60" s="22" t="str">
        <f ca="1">IF(PREMIOS!$AK$15=0,"",PREMIOS!$AK$15)</f>
        <v/>
      </c>
      <c r="Y60" s="22" t="str">
        <f ca="1">IF(PREMIOS!$AN$15=0,"",PREMIOS!$AN$15)</f>
        <v/>
      </c>
      <c r="Z60" s="22" t="str">
        <f ca="1">IF(PREMIOS!$AQ$15=0,"",PREMIOS!$AQ$15)</f>
        <v/>
      </c>
      <c r="AA60" s="22" t="str">
        <f ca="1">IF(PREMIOS!$AT$15=0,"",PREMIOS!$AT$15)</f>
        <v/>
      </c>
      <c r="AB60" s="22" t="str">
        <f ca="1">IF(PREMIOS!$AW$15=0,"",PREMIOS!$AW$15)</f>
        <v/>
      </c>
      <c r="AC60" s="22" t="str">
        <f ca="1">IF(PREMIOS!$AZ$15=0,"",PREMIOS!$AZ$15)</f>
        <v/>
      </c>
      <c r="AD60" s="22" t="str">
        <f ca="1">IF(PREMIOS!$BC$15=0,"",PREMIOS!$BC$15)</f>
        <v/>
      </c>
      <c r="AE60" s="22" t="str">
        <f ca="1">IF(PREMIOS!$BF$15=0,"",PREMIOS!$BF$15)</f>
        <v/>
      </c>
    </row>
    <row r="61" spans="1:31" ht="23.1" customHeight="1" thickBot="1" x14ac:dyDescent="0.25">
      <c r="A61" s="14" t="str">
        <f>PREMIOS!$A63</f>
        <v/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1:31" ht="23.1" customHeight="1" thickBot="1" x14ac:dyDescent="0.25">
      <c r="A62" s="14" t="str">
        <f>PREMIOS!$A64</f>
        <v/>
      </c>
      <c r="B62" s="8"/>
      <c r="C62" s="8"/>
      <c r="D62" s="8"/>
      <c r="E62" s="8"/>
      <c r="F62" s="8"/>
      <c r="G62" s="8"/>
      <c r="H62" s="9"/>
      <c r="I62" s="8"/>
      <c r="J62" s="8"/>
      <c r="K62" s="8"/>
      <c r="L62" s="16" t="str">
        <f>PREMIOS!$A$16</f>
        <v>Licenciatura en Filología Inglesa</v>
      </c>
      <c r="M62" s="15" t="s">
        <v>2</v>
      </c>
      <c r="N62" s="15" t="s">
        <v>1</v>
      </c>
      <c r="O62" s="15" t="s">
        <v>0</v>
      </c>
      <c r="P62" s="15" t="s">
        <v>4</v>
      </c>
      <c r="Q62" s="15" t="s">
        <v>5</v>
      </c>
      <c r="R62" s="15" t="s">
        <v>7</v>
      </c>
      <c r="S62" s="15" t="s">
        <v>8</v>
      </c>
      <c r="T62" s="15" t="s">
        <v>32</v>
      </c>
      <c r="U62" s="15" t="s">
        <v>33</v>
      </c>
      <c r="V62" s="15" t="s">
        <v>34</v>
      </c>
      <c r="W62" s="15" t="s">
        <v>35</v>
      </c>
      <c r="X62" s="15" t="s">
        <v>36</v>
      </c>
      <c r="Y62" s="15" t="s">
        <v>37</v>
      </c>
      <c r="Z62" s="15" t="s">
        <v>38</v>
      </c>
      <c r="AA62" s="15" t="s">
        <v>39</v>
      </c>
      <c r="AB62" s="15" t="s">
        <v>40</v>
      </c>
      <c r="AC62" s="15" t="s">
        <v>41</v>
      </c>
      <c r="AD62" s="15" t="s">
        <v>42</v>
      </c>
      <c r="AE62" s="17" t="s">
        <v>43</v>
      </c>
    </row>
    <row r="63" spans="1:31" ht="23.1" customHeight="1" thickBot="1" x14ac:dyDescent="0.25">
      <c r="A63" s="14" t="str">
        <f>PREMIOS!$A65</f>
        <v/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24" t="s">
        <v>3</v>
      </c>
      <c r="M63" s="19">
        <f ca="1">PREMIOS!$B$16</f>
        <v>1</v>
      </c>
      <c r="N63" s="19" t="str">
        <f ca="1">PREMIOS!$E$16</f>
        <v/>
      </c>
      <c r="O63" s="19" t="str">
        <f ca="1">PREMIOS!$H$16</f>
        <v/>
      </c>
      <c r="P63" s="19" t="str">
        <f ca="1">PREMIOS!$K$16</f>
        <v/>
      </c>
      <c r="Q63" s="19" t="str">
        <f ca="1">PREMIOS!$N$16</f>
        <v/>
      </c>
      <c r="R63" s="19" t="str">
        <f ca="1">PREMIOS!$Q$16</f>
        <v/>
      </c>
      <c r="S63" s="19" t="str">
        <f ca="1">PREMIOS!$T$16</f>
        <v/>
      </c>
      <c r="T63" s="19" t="str">
        <f ca="1">PREMIOS!$W$16</f>
        <v/>
      </c>
      <c r="U63" s="19" t="str">
        <f ca="1">PREMIOS!$Z$16</f>
        <v/>
      </c>
      <c r="V63" s="19" t="str">
        <f ca="1">PREMIOS!$AC$16</f>
        <v/>
      </c>
      <c r="W63" s="19" t="str">
        <f ca="1">PREMIOS!$AF$16</f>
        <v/>
      </c>
      <c r="X63" s="19" t="str">
        <f ca="1">PREMIOS!$AI$16</f>
        <v/>
      </c>
      <c r="Y63" s="19" t="str">
        <f ca="1">PREMIOS!$AL$16</f>
        <v/>
      </c>
      <c r="Z63" s="19" t="str">
        <f ca="1">PREMIOS!$AO$16</f>
        <v/>
      </c>
      <c r="AA63" s="19" t="str">
        <f ca="1">PREMIOS!$AR$16</f>
        <v/>
      </c>
      <c r="AB63" s="19" t="str">
        <f ca="1">PREMIOS!$AU$16</f>
        <v/>
      </c>
      <c r="AC63" s="19" t="str">
        <f ca="1">PREMIOS!$AX$16</f>
        <v/>
      </c>
      <c r="AD63" s="19" t="str">
        <f ca="1">PREMIOS!$BA$16</f>
        <v/>
      </c>
      <c r="AE63" s="19" t="str">
        <f ca="1">PREMIOS!$BD$16</f>
        <v/>
      </c>
    </row>
    <row r="64" spans="1:31" ht="23.1" customHeight="1" thickBot="1" x14ac:dyDescent="0.25">
      <c r="A64" s="14" t="str">
        <f>PREMIOS!$A66</f>
        <v/>
      </c>
      <c r="B64" s="8"/>
      <c r="C64" s="8"/>
      <c r="D64" s="8"/>
      <c r="E64" s="8"/>
      <c r="F64" s="8"/>
      <c r="G64" s="8"/>
      <c r="H64" s="9"/>
      <c r="I64" s="8"/>
      <c r="J64" s="8"/>
      <c r="K64" s="8"/>
      <c r="L64" s="16" t="s">
        <v>80</v>
      </c>
      <c r="M64" s="18" t="str">
        <f ca="1">PREMIOS!$C$16</f>
        <v/>
      </c>
      <c r="N64" s="18" t="str">
        <f ca="1">PREMIOS!$F$16</f>
        <v/>
      </c>
      <c r="O64" s="21" t="str">
        <f ca="1">PREMIOS!$I$16</f>
        <v/>
      </c>
      <c r="P64" s="18" t="str">
        <f ca="1">PREMIOS!$L$16</f>
        <v/>
      </c>
      <c r="Q64" s="18" t="str">
        <f ca="1">PREMIOS!$O$16</f>
        <v/>
      </c>
      <c r="R64" s="18" t="str">
        <f ca="1">PREMIOS!$R$16</f>
        <v/>
      </c>
      <c r="S64" s="18" t="str">
        <f ca="1">PREMIOS!$U$16</f>
        <v/>
      </c>
      <c r="T64" s="18" t="str">
        <f ca="1">PREMIOS!$X$16</f>
        <v/>
      </c>
      <c r="U64" s="18" t="str">
        <f ca="1">PREMIOS!$AA$16</f>
        <v/>
      </c>
      <c r="V64" s="18" t="str">
        <f ca="1">PREMIOS!$AD$16</f>
        <v/>
      </c>
      <c r="W64" s="18" t="str">
        <f ca="1">PREMIOS!$AG$16</f>
        <v/>
      </c>
      <c r="X64" s="18" t="str">
        <f ca="1">PREMIOS!$AJ$16</f>
        <v/>
      </c>
      <c r="Y64" s="18" t="str">
        <f ca="1">PREMIOS!$AM$16</f>
        <v/>
      </c>
      <c r="Z64" s="18" t="str">
        <f ca="1">PREMIOS!$AP$16</f>
        <v/>
      </c>
      <c r="AA64" s="18" t="str">
        <f ca="1">PREMIOS!$AS$16</f>
        <v/>
      </c>
      <c r="AB64" s="18" t="str">
        <f ca="1">PREMIOS!$AV$16</f>
        <v/>
      </c>
      <c r="AC64" s="18" t="str">
        <f ca="1">PREMIOS!$AY$16</f>
        <v/>
      </c>
      <c r="AD64" s="18" t="str">
        <f ca="1">PREMIOS!$BB$16</f>
        <v/>
      </c>
      <c r="AE64" s="18" t="str">
        <f ca="1">PREMIOS!$BE$16</f>
        <v/>
      </c>
    </row>
    <row r="65" spans="1:31" ht="23.1" customHeight="1" thickBot="1" x14ac:dyDescent="0.25">
      <c r="A65" s="14" t="str">
        <f>PREMIOS!$A67</f>
        <v/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16" t="s">
        <v>81</v>
      </c>
      <c r="M65" s="22">
        <f ca="1">IF(PREMIOS!$D$16=0,"",PREMIOS!$D$16)</f>
        <v>1</v>
      </c>
      <c r="N65" s="22" t="str">
        <f ca="1">IF(PREMIOS!$G$16=0,"",PREMIOS!$G$16)</f>
        <v/>
      </c>
      <c r="O65" s="22" t="str">
        <f ca="1">IF(PREMIOS!$J$16=0,"",PREMIOS!$J$16)</f>
        <v/>
      </c>
      <c r="P65" s="22" t="str">
        <f ca="1">IF(PREMIOS!$M$16=0,"",PREMIOS!$M$16)</f>
        <v/>
      </c>
      <c r="Q65" s="22" t="str">
        <f ca="1">IF(PREMIOS!$P$16=0,"",PREMIOS!$P$16)</f>
        <v/>
      </c>
      <c r="R65" s="22" t="str">
        <f ca="1">IF(PREMIOS!$S$16=0,"",PREMIOS!$S$16)</f>
        <v/>
      </c>
      <c r="S65" s="22" t="str">
        <f ca="1">IF(PREMIOS!$V$16=0,"",PREMIOS!$V$16)</f>
        <v/>
      </c>
      <c r="T65" s="22" t="str">
        <f ca="1">IF(PREMIOS!$Y$16=0,"",PREMIOS!$Y$16)</f>
        <v/>
      </c>
      <c r="U65" s="22" t="str">
        <f ca="1">IF(PREMIOS!$AB$16=0,"",PREMIOS!$AB$16)</f>
        <v/>
      </c>
      <c r="V65" s="22" t="str">
        <f ca="1">IF(PREMIOS!$AE$16=0,"",PREMIOS!$AE$16)</f>
        <v/>
      </c>
      <c r="W65" s="22" t="str">
        <f ca="1">IF(PREMIOS!$AH$16=0,"",PREMIOS!$AH$16)</f>
        <v/>
      </c>
      <c r="X65" s="22" t="str">
        <f ca="1">IF(PREMIOS!$AK$16=0,"",PREMIOS!$AK$16)</f>
        <v/>
      </c>
      <c r="Y65" s="22" t="str">
        <f ca="1">IF(PREMIOS!$AN$16=0,"",PREMIOS!$AN$16)</f>
        <v/>
      </c>
      <c r="Z65" s="22" t="str">
        <f ca="1">IF(PREMIOS!$AQ$16=0,"",PREMIOS!$AQ$16)</f>
        <v/>
      </c>
      <c r="AA65" s="22" t="str">
        <f ca="1">IF(PREMIOS!$AT$16=0,"",PREMIOS!$AT$16)</f>
        <v/>
      </c>
      <c r="AB65" s="22" t="str">
        <f ca="1">IF(PREMIOS!$AW$16=0,"",PREMIOS!$AW$16)</f>
        <v/>
      </c>
      <c r="AC65" s="22" t="str">
        <f ca="1">IF(PREMIOS!$AZ$16=0,"",PREMIOS!$AZ$16)</f>
        <v/>
      </c>
      <c r="AD65" s="22" t="str">
        <f ca="1">IF(PREMIOS!$BC$16=0,"",PREMIOS!$BC$16)</f>
        <v/>
      </c>
      <c r="AE65" s="22" t="str">
        <f ca="1">IF(PREMIOS!$BF$16=0,"",PREMIOS!$BF$16)</f>
        <v/>
      </c>
    </row>
    <row r="66" spans="1:31" ht="23.1" customHeight="1" thickBot="1" x14ac:dyDescent="0.25">
      <c r="A66" s="14" t="str">
        <f>PREMIOS!$A68</f>
        <v/>
      </c>
      <c r="B66" s="8"/>
      <c r="C66" s="8"/>
      <c r="D66" s="8"/>
      <c r="E66" s="8"/>
      <c r="F66" s="8"/>
      <c r="G66" s="8"/>
      <c r="H66" s="9"/>
      <c r="I66" s="8"/>
      <c r="J66" s="8"/>
      <c r="K66" s="8"/>
      <c r="L66" s="8"/>
      <c r="M66" s="8"/>
      <c r="N66" s="8"/>
      <c r="O66" s="9"/>
      <c r="P66" s="8"/>
      <c r="Q66" s="8"/>
      <c r="R66" s="8"/>
      <c r="S66" s="8"/>
      <c r="T66" s="8"/>
      <c r="U66" s="8"/>
    </row>
    <row r="67" spans="1:31" ht="23.1" customHeight="1" thickBot="1" x14ac:dyDescent="0.25">
      <c r="A67" s="14" t="str">
        <f>PREMIOS!$A69</f>
        <v/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16" t="str">
        <f>PREMIOS!$A$17</f>
        <v>Licenciatura en Historia y Ciencias de la Música</v>
      </c>
      <c r="M67" s="15" t="s">
        <v>2</v>
      </c>
      <c r="N67" s="15" t="s">
        <v>1</v>
      </c>
      <c r="O67" s="15" t="s">
        <v>0</v>
      </c>
      <c r="P67" s="15" t="s">
        <v>4</v>
      </c>
      <c r="Q67" s="15" t="s">
        <v>5</v>
      </c>
      <c r="R67" s="15" t="s">
        <v>7</v>
      </c>
      <c r="S67" s="15" t="s">
        <v>8</v>
      </c>
      <c r="T67" s="15" t="s">
        <v>32</v>
      </c>
      <c r="U67" s="15" t="s">
        <v>33</v>
      </c>
      <c r="V67" s="15" t="s">
        <v>34</v>
      </c>
      <c r="W67" s="15" t="s">
        <v>35</v>
      </c>
      <c r="X67" s="15" t="s">
        <v>36</v>
      </c>
      <c r="Y67" s="15" t="s">
        <v>37</v>
      </c>
      <c r="Z67" s="15" t="s">
        <v>38</v>
      </c>
      <c r="AA67" s="15" t="s">
        <v>39</v>
      </c>
      <c r="AB67" s="15" t="s">
        <v>40</v>
      </c>
      <c r="AC67" s="15" t="s">
        <v>41</v>
      </c>
      <c r="AD67" s="15" t="s">
        <v>42</v>
      </c>
      <c r="AE67" s="17" t="s">
        <v>43</v>
      </c>
    </row>
    <row r="68" spans="1:31" ht="23.1" customHeight="1" thickBot="1" x14ac:dyDescent="0.25">
      <c r="A68" s="14" t="str">
        <f>PREMIOS!$A70</f>
        <v/>
      </c>
      <c r="B68" s="8"/>
      <c r="C68" s="8"/>
      <c r="D68" s="8"/>
      <c r="E68" s="8"/>
      <c r="F68" s="8"/>
      <c r="G68" s="8"/>
      <c r="H68" s="9"/>
      <c r="I68" s="8"/>
      <c r="J68" s="8"/>
      <c r="K68" s="8"/>
      <c r="L68" s="24" t="s">
        <v>3</v>
      </c>
      <c r="M68" s="19" t="str">
        <f ca="1">PREMIOS!$B$17</f>
        <v/>
      </c>
      <c r="N68" s="19" t="str">
        <f ca="1">PREMIOS!$E$17</f>
        <v/>
      </c>
      <c r="O68" s="20" t="str">
        <f ca="1">PREMIOS!$H$17</f>
        <v/>
      </c>
      <c r="P68" s="19" t="str">
        <f ca="1">PREMIOS!$K$17</f>
        <v/>
      </c>
      <c r="Q68" s="19" t="str">
        <f ca="1">PREMIOS!$N$17</f>
        <v/>
      </c>
      <c r="R68" s="19" t="str">
        <f ca="1">PREMIOS!$Q$17</f>
        <v/>
      </c>
      <c r="S68" s="19" t="str">
        <f ca="1">PREMIOS!$T$17</f>
        <v/>
      </c>
      <c r="T68" s="19" t="str">
        <f ca="1">PREMIOS!$W$17</f>
        <v/>
      </c>
      <c r="U68" s="19" t="str">
        <f ca="1">PREMIOS!$Z$17</f>
        <v/>
      </c>
      <c r="V68" s="19" t="str">
        <f ca="1">PREMIOS!$AC$17</f>
        <v/>
      </c>
      <c r="W68" s="19" t="str">
        <f ca="1">PREMIOS!$AF$17</f>
        <v/>
      </c>
      <c r="X68" s="19" t="str">
        <f ca="1">PREMIOS!$AI$17</f>
        <v/>
      </c>
      <c r="Y68" s="19" t="str">
        <f ca="1">PREMIOS!$AL$17</f>
        <v/>
      </c>
      <c r="Z68" s="19" t="str">
        <f ca="1">PREMIOS!$AO$17</f>
        <v/>
      </c>
      <c r="AA68" s="19" t="str">
        <f ca="1">PREMIOS!$AR$17</f>
        <v/>
      </c>
      <c r="AB68" s="19" t="str">
        <f ca="1">PREMIOS!$AU$17</f>
        <v/>
      </c>
      <c r="AC68" s="19" t="str">
        <f ca="1">PREMIOS!$AX$17</f>
        <v/>
      </c>
      <c r="AD68" s="19" t="str">
        <f ca="1">PREMIOS!$BA$17</f>
        <v/>
      </c>
      <c r="AE68" s="19" t="str">
        <f ca="1">PREMIOS!$BD$17</f>
        <v/>
      </c>
    </row>
    <row r="69" spans="1:31" ht="23.1" customHeight="1" thickBot="1" x14ac:dyDescent="0.25">
      <c r="A69" s="14" t="str">
        <f>PREMIOS!$A71</f>
        <v/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16" t="s">
        <v>80</v>
      </c>
      <c r="M69" s="18">
        <f ca="1">PREMIOS!$C$17</f>
        <v>1</v>
      </c>
      <c r="N69" s="18" t="str">
        <f ca="1">PREMIOS!$F$17</f>
        <v/>
      </c>
      <c r="O69" s="18">
        <f ca="1">PREMIOS!$I$17</f>
        <v>1</v>
      </c>
      <c r="P69" s="18" t="str">
        <f ca="1">PREMIOS!$L$17</f>
        <v/>
      </c>
      <c r="Q69" s="18" t="str">
        <f ca="1">PREMIOS!$O$17</f>
        <v/>
      </c>
      <c r="R69" s="18" t="str">
        <f ca="1">PREMIOS!$R$17</f>
        <v/>
      </c>
      <c r="S69" s="18" t="str">
        <f ca="1">PREMIOS!$U$17</f>
        <v/>
      </c>
      <c r="T69" s="18" t="str">
        <f ca="1">PREMIOS!$X$17</f>
        <v/>
      </c>
      <c r="U69" s="18" t="str">
        <f ca="1">PREMIOS!$AA$17</f>
        <v/>
      </c>
      <c r="V69" s="18" t="str">
        <f ca="1">PREMIOS!$AD$17</f>
        <v/>
      </c>
      <c r="W69" s="18" t="str">
        <f ca="1">PREMIOS!$AG$17</f>
        <v/>
      </c>
      <c r="X69" s="18" t="str">
        <f ca="1">PREMIOS!$AJ$17</f>
        <v/>
      </c>
      <c r="Y69" s="18" t="str">
        <f ca="1">PREMIOS!$AM$17</f>
        <v/>
      </c>
      <c r="Z69" s="18" t="str">
        <f ca="1">PREMIOS!$AP$17</f>
        <v/>
      </c>
      <c r="AA69" s="18" t="str">
        <f ca="1">PREMIOS!$AS$17</f>
        <v/>
      </c>
      <c r="AB69" s="18" t="str">
        <f ca="1">PREMIOS!$AV$17</f>
        <v/>
      </c>
      <c r="AC69" s="18" t="str">
        <f ca="1">PREMIOS!$AY$17</f>
        <v/>
      </c>
      <c r="AD69" s="18" t="str">
        <f ca="1">PREMIOS!$BB$17</f>
        <v/>
      </c>
      <c r="AE69" s="18" t="str">
        <f ca="1">PREMIOS!$BE$17</f>
        <v/>
      </c>
    </row>
    <row r="70" spans="1:31" ht="23.1" customHeight="1" thickBot="1" x14ac:dyDescent="0.25">
      <c r="A70" s="14" t="str">
        <f>PREMIOS!$A72</f>
        <v/>
      </c>
      <c r="B70" s="8"/>
      <c r="C70" s="8"/>
      <c r="D70" s="8"/>
      <c r="E70" s="8"/>
      <c r="F70" s="8"/>
      <c r="G70" s="8"/>
      <c r="H70" s="9"/>
      <c r="I70" s="8"/>
      <c r="J70" s="8"/>
      <c r="K70" s="8"/>
      <c r="L70" s="16" t="s">
        <v>81</v>
      </c>
      <c r="M70" s="22">
        <f ca="1">IF(PREMIOS!$D$17=0,"",PREMIOS!$D$17)</f>
        <v>1</v>
      </c>
      <c r="N70" s="22" t="str">
        <f ca="1">IF(PREMIOS!$G$17=0,"",PREMIOS!$G$17)</f>
        <v/>
      </c>
      <c r="O70" s="23">
        <f ca="1">IF(PREMIOS!$J$17=0,"",PREMIOS!$J$17)</f>
        <v>1</v>
      </c>
      <c r="P70" s="22" t="str">
        <f ca="1">IF(PREMIOS!$M$17=0,"",PREMIOS!$M$17)</f>
        <v/>
      </c>
      <c r="Q70" s="22" t="str">
        <f ca="1">IF(PREMIOS!$P$17=0,"",PREMIOS!$P$17)</f>
        <v/>
      </c>
      <c r="R70" s="22" t="str">
        <f ca="1">IF(PREMIOS!$S$17=0,"",PREMIOS!$S$17)</f>
        <v/>
      </c>
      <c r="S70" s="22" t="str">
        <f ca="1">IF(PREMIOS!$V$17=0,"",PREMIOS!$V$17)</f>
        <v/>
      </c>
      <c r="T70" s="22" t="str">
        <f ca="1">IF(PREMIOS!$Y$17=0,"",PREMIOS!$Y$17)</f>
        <v/>
      </c>
      <c r="U70" s="22" t="str">
        <f ca="1">IF(PREMIOS!$AB$17=0,"",PREMIOS!$AB$17)</f>
        <v/>
      </c>
      <c r="V70" s="22" t="str">
        <f ca="1">IF(PREMIOS!$AE$17=0,"",PREMIOS!$AE$17)</f>
        <v/>
      </c>
      <c r="W70" s="22" t="str">
        <f ca="1">IF(PREMIOS!$AH$17=0,"",PREMIOS!$AH$17)</f>
        <v/>
      </c>
      <c r="X70" s="22" t="str">
        <f ca="1">IF(PREMIOS!$AK$17=0,"",PREMIOS!$AK$17)</f>
        <v/>
      </c>
      <c r="Y70" s="22" t="str">
        <f ca="1">IF(PREMIOS!$AN$17=0,"",PREMIOS!$AN$17)</f>
        <v/>
      </c>
      <c r="Z70" s="22" t="str">
        <f ca="1">IF(PREMIOS!$AQ$17=0,"",PREMIOS!$AQ$17)</f>
        <v/>
      </c>
      <c r="AA70" s="22" t="str">
        <f ca="1">IF(PREMIOS!$AT$17=0,"",PREMIOS!$AT$17)</f>
        <v/>
      </c>
      <c r="AB70" s="22" t="str">
        <f ca="1">IF(PREMIOS!$AW$17=0,"",PREMIOS!$AW$17)</f>
        <v/>
      </c>
      <c r="AC70" s="22" t="str">
        <f ca="1">IF(PREMIOS!$AZ$17=0,"",PREMIOS!$AZ$17)</f>
        <v/>
      </c>
      <c r="AD70" s="22" t="str">
        <f ca="1">IF(PREMIOS!$BC$17=0,"",PREMIOS!$BC$17)</f>
        <v/>
      </c>
      <c r="AE70" s="22" t="str">
        <f ca="1">IF(PREMIOS!$BF$17=0,"",PREMIOS!$BF$17)</f>
        <v/>
      </c>
    </row>
    <row r="71" spans="1:31" ht="23.1" customHeight="1" thickBot="1" x14ac:dyDescent="0.25">
      <c r="A71" s="14" t="str">
        <f>PREMIOS!$A73</f>
        <v/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1:31" ht="23.1" customHeight="1" thickBot="1" x14ac:dyDescent="0.25">
      <c r="A72" s="14" t="str">
        <f>PREMIOS!$A74</f>
        <v/>
      </c>
      <c r="B72" s="8"/>
      <c r="C72" s="8"/>
      <c r="D72" s="8"/>
      <c r="E72" s="8"/>
      <c r="F72" s="8"/>
      <c r="G72" s="8"/>
      <c r="H72" s="9"/>
      <c r="I72" s="8"/>
      <c r="J72" s="8"/>
      <c r="K72" s="8"/>
      <c r="L72" s="16" t="str">
        <f>PREMIOS!$A$18</f>
        <v>Licenciatura en Química</v>
      </c>
      <c r="M72" s="15" t="s">
        <v>2</v>
      </c>
      <c r="N72" s="15" t="s">
        <v>1</v>
      </c>
      <c r="O72" s="15" t="s">
        <v>0</v>
      </c>
      <c r="P72" s="15" t="s">
        <v>4</v>
      </c>
      <c r="Q72" s="15" t="s">
        <v>5</v>
      </c>
      <c r="R72" s="15" t="s">
        <v>7</v>
      </c>
      <c r="S72" s="15" t="s">
        <v>8</v>
      </c>
      <c r="T72" s="15" t="s">
        <v>32</v>
      </c>
      <c r="U72" s="15" t="s">
        <v>33</v>
      </c>
      <c r="V72" s="15" t="s">
        <v>34</v>
      </c>
      <c r="W72" s="15" t="s">
        <v>35</v>
      </c>
      <c r="X72" s="15" t="s">
        <v>36</v>
      </c>
      <c r="Y72" s="15" t="s">
        <v>37</v>
      </c>
      <c r="Z72" s="15" t="s">
        <v>38</v>
      </c>
      <c r="AA72" s="15" t="s">
        <v>39</v>
      </c>
      <c r="AB72" s="15" t="s">
        <v>40</v>
      </c>
      <c r="AC72" s="15" t="s">
        <v>41</v>
      </c>
      <c r="AD72" s="15" t="s">
        <v>42</v>
      </c>
      <c r="AE72" s="17" t="s">
        <v>43</v>
      </c>
    </row>
    <row r="73" spans="1:31" ht="23.1" customHeight="1" thickBot="1" x14ac:dyDescent="0.25">
      <c r="A73" s="14" t="str">
        <f>PREMIOS!$A75</f>
        <v/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24" t="s">
        <v>3</v>
      </c>
      <c r="M73" s="19" t="str">
        <f ca="1">PREMIOS!$B$18</f>
        <v/>
      </c>
      <c r="N73" s="19" t="str">
        <f ca="1">PREMIOS!$E$18</f>
        <v/>
      </c>
      <c r="O73" s="19" t="str">
        <f ca="1">PREMIOS!$H$18</f>
        <v/>
      </c>
      <c r="P73" s="19" t="str">
        <f ca="1">PREMIOS!$K$18</f>
        <v/>
      </c>
      <c r="Q73" s="19" t="str">
        <f ca="1">PREMIOS!$N$18</f>
        <v/>
      </c>
      <c r="R73" s="19" t="str">
        <f ca="1">PREMIOS!$Q$18</f>
        <v/>
      </c>
      <c r="S73" s="19" t="str">
        <f ca="1">PREMIOS!$T$18</f>
        <v/>
      </c>
      <c r="T73" s="19" t="str">
        <f ca="1">PREMIOS!$W$18</f>
        <v/>
      </c>
      <c r="U73" s="19" t="str">
        <f ca="1">PREMIOS!$Z$18</f>
        <v/>
      </c>
      <c r="V73" s="19" t="str">
        <f ca="1">PREMIOS!$AC$18</f>
        <v/>
      </c>
      <c r="W73" s="19" t="str">
        <f ca="1">PREMIOS!$AF$18</f>
        <v/>
      </c>
      <c r="X73" s="19" t="str">
        <f ca="1">PREMIOS!$AI$18</f>
        <v/>
      </c>
      <c r="Y73" s="19" t="str">
        <f ca="1">PREMIOS!$AL$18</f>
        <v/>
      </c>
      <c r="Z73" s="19" t="str">
        <f ca="1">PREMIOS!$AO$18</f>
        <v/>
      </c>
      <c r="AA73" s="19" t="str">
        <f ca="1">PREMIOS!$AR$18</f>
        <v/>
      </c>
      <c r="AB73" s="19" t="str">
        <f ca="1">PREMIOS!$AU$18</f>
        <v/>
      </c>
      <c r="AC73" s="19" t="str">
        <f ca="1">PREMIOS!$AX$18</f>
        <v/>
      </c>
      <c r="AD73" s="19" t="str">
        <f ca="1">PREMIOS!$BA$18</f>
        <v/>
      </c>
      <c r="AE73" s="19" t="str">
        <f ca="1">PREMIOS!$BD$18</f>
        <v/>
      </c>
    </row>
    <row r="74" spans="1:31" ht="23.1" customHeight="1" thickBot="1" x14ac:dyDescent="0.25">
      <c r="A74" s="14" t="str">
        <f>PREMIOS!$A76</f>
        <v/>
      </c>
      <c r="B74" s="8"/>
      <c r="C74" s="8"/>
      <c r="D74" s="8"/>
      <c r="E74" s="8"/>
      <c r="F74" s="8"/>
      <c r="G74" s="8"/>
      <c r="H74" s="9"/>
      <c r="I74" s="8"/>
      <c r="J74" s="8"/>
      <c r="K74" s="8"/>
      <c r="L74" s="16" t="s">
        <v>80</v>
      </c>
      <c r="M74" s="18">
        <f ca="1">PREMIOS!$C$18</f>
        <v>1</v>
      </c>
      <c r="N74" s="18">
        <f ca="1">PREMIOS!$F$18</f>
        <v>1</v>
      </c>
      <c r="O74" s="21" t="str">
        <f ca="1">PREMIOS!$I$18</f>
        <v/>
      </c>
      <c r="P74" s="18" t="str">
        <f ca="1">PREMIOS!$L$18</f>
        <v/>
      </c>
      <c r="Q74" s="18" t="str">
        <f ca="1">PREMIOS!$O$18</f>
        <v/>
      </c>
      <c r="R74" s="18" t="str">
        <f ca="1">PREMIOS!$R$18</f>
        <v/>
      </c>
      <c r="S74" s="18" t="str">
        <f ca="1">PREMIOS!$U$18</f>
        <v/>
      </c>
      <c r="T74" s="18" t="str">
        <f ca="1">PREMIOS!$X$18</f>
        <v/>
      </c>
      <c r="U74" s="18" t="str">
        <f ca="1">PREMIOS!$AA$18</f>
        <v/>
      </c>
      <c r="V74" s="18" t="str">
        <f ca="1">PREMIOS!$AD$18</f>
        <v/>
      </c>
      <c r="W74" s="18" t="str">
        <f ca="1">PREMIOS!$AG$18</f>
        <v/>
      </c>
      <c r="X74" s="18" t="str">
        <f ca="1">PREMIOS!$AJ$18</f>
        <v/>
      </c>
      <c r="Y74" s="18" t="str">
        <f ca="1">PREMIOS!$AM$18</f>
        <v/>
      </c>
      <c r="Z74" s="18" t="str">
        <f ca="1">PREMIOS!$AP$18</f>
        <v/>
      </c>
      <c r="AA74" s="18" t="str">
        <f ca="1">PREMIOS!$AS$18</f>
        <v/>
      </c>
      <c r="AB74" s="18" t="str">
        <f ca="1">PREMIOS!$AV$18</f>
        <v/>
      </c>
      <c r="AC74" s="18" t="str">
        <f ca="1">PREMIOS!$AY$18</f>
        <v/>
      </c>
      <c r="AD74" s="18" t="str">
        <f ca="1">PREMIOS!$BB$18</f>
        <v/>
      </c>
      <c r="AE74" s="18" t="str">
        <f ca="1">PREMIOS!$BE$18</f>
        <v/>
      </c>
    </row>
    <row r="75" spans="1:31" ht="23.1" customHeight="1" thickBot="1" x14ac:dyDescent="0.25">
      <c r="A75" s="14" t="str">
        <f>PREMIOS!$A77</f>
        <v/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16" t="s">
        <v>81</v>
      </c>
      <c r="M75" s="22">
        <f ca="1">IF(PREMIOS!$D$18=0,"",PREMIOS!$D$18)</f>
        <v>1</v>
      </c>
      <c r="N75" s="22">
        <f ca="1">IF(PREMIOS!$G$18=0,"",PREMIOS!$G$18)</f>
        <v>1</v>
      </c>
      <c r="O75" s="22" t="str">
        <f ca="1">IF(PREMIOS!$J$18=0,"",PREMIOS!$J$18)</f>
        <v/>
      </c>
      <c r="P75" s="22" t="str">
        <f ca="1">IF(PREMIOS!$M$18=0,"",PREMIOS!$M$18)</f>
        <v/>
      </c>
      <c r="Q75" s="22" t="str">
        <f ca="1">IF(PREMIOS!$P$18=0,"",PREMIOS!$P$18)</f>
        <v/>
      </c>
      <c r="R75" s="22" t="str">
        <f ca="1">IF(PREMIOS!$S$18=0,"",PREMIOS!$S$18)</f>
        <v/>
      </c>
      <c r="S75" s="22" t="str">
        <f ca="1">IF(PREMIOS!$V$18=0,"",PREMIOS!$V$18)</f>
        <v/>
      </c>
      <c r="T75" s="22" t="str">
        <f ca="1">IF(PREMIOS!$Y$18=0,"",PREMIOS!$Y$18)</f>
        <v/>
      </c>
      <c r="U75" s="22" t="str">
        <f ca="1">IF(PREMIOS!$AB$18=0,"",PREMIOS!$AB$18)</f>
        <v/>
      </c>
      <c r="V75" s="22" t="str">
        <f ca="1">IF(PREMIOS!$AE$18=0,"",PREMIOS!$AE$18)</f>
        <v/>
      </c>
      <c r="W75" s="22" t="str">
        <f ca="1">IF(PREMIOS!$AH$18=0,"",PREMIOS!$AH$18)</f>
        <v/>
      </c>
      <c r="X75" s="22" t="str">
        <f ca="1">IF(PREMIOS!$AK$18=0,"",PREMIOS!$AK$18)</f>
        <v/>
      </c>
      <c r="Y75" s="22" t="str">
        <f ca="1">IF(PREMIOS!$AN$18=0,"",PREMIOS!$AN$18)</f>
        <v/>
      </c>
      <c r="Z75" s="22" t="str">
        <f ca="1">IF(PREMIOS!$AQ$18=0,"",PREMIOS!$AQ$18)</f>
        <v/>
      </c>
      <c r="AA75" s="22" t="str">
        <f ca="1">IF(PREMIOS!$AT$18=0,"",PREMIOS!$AT$18)</f>
        <v/>
      </c>
      <c r="AB75" s="22" t="str">
        <f ca="1">IF(PREMIOS!$AW$18=0,"",PREMIOS!$AW$18)</f>
        <v/>
      </c>
      <c r="AC75" s="22" t="str">
        <f ca="1">IF(PREMIOS!$AZ$18=0,"",PREMIOS!$AZ$18)</f>
        <v/>
      </c>
      <c r="AD75" s="22" t="str">
        <f ca="1">IF(PREMIOS!$BC$18=0,"",PREMIOS!$BC$18)</f>
        <v/>
      </c>
      <c r="AE75" s="22" t="str">
        <f ca="1">IF(PREMIOS!$BF$18=0,"",PREMIOS!$BF$18)</f>
        <v/>
      </c>
    </row>
    <row r="76" spans="1:31" ht="23.1" customHeight="1" thickBot="1" x14ac:dyDescent="0.25">
      <c r="A76" s="14" t="str">
        <f>PREMIOS!$A78</f>
        <v/>
      </c>
      <c r="B76" s="8"/>
      <c r="C76" s="8"/>
      <c r="D76" s="8"/>
      <c r="E76" s="8"/>
      <c r="F76" s="8"/>
      <c r="G76" s="8"/>
      <c r="H76" s="9"/>
      <c r="I76" s="8"/>
      <c r="J76" s="8"/>
      <c r="K76" s="8"/>
      <c r="L76" s="8"/>
      <c r="M76" s="8"/>
      <c r="N76" s="8"/>
      <c r="O76" s="9"/>
      <c r="P76" s="8"/>
      <c r="Q76" s="8"/>
      <c r="R76" s="8"/>
      <c r="S76" s="8"/>
      <c r="T76" s="8"/>
      <c r="U76" s="8"/>
    </row>
    <row r="77" spans="1:31" ht="23.1" customHeight="1" thickBot="1" x14ac:dyDescent="0.25">
      <c r="A77" s="14" t="str">
        <f>PREMIOS!$A79</f>
        <v/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16" t="str">
        <f>PREMIOS!$A$19</f>
        <v>Grado en Administración y Dirección de Empresas</v>
      </c>
      <c r="M77" s="15" t="s">
        <v>2</v>
      </c>
      <c r="N77" s="15" t="s">
        <v>1</v>
      </c>
      <c r="O77" s="15" t="s">
        <v>0</v>
      </c>
      <c r="P77" s="15" t="s">
        <v>4</v>
      </c>
      <c r="Q77" s="15" t="s">
        <v>5</v>
      </c>
      <c r="R77" s="15" t="s">
        <v>7</v>
      </c>
      <c r="S77" s="15" t="s">
        <v>8</v>
      </c>
      <c r="T77" s="15" t="s">
        <v>32</v>
      </c>
      <c r="U77" s="15" t="s">
        <v>33</v>
      </c>
      <c r="V77" s="15" t="s">
        <v>34</v>
      </c>
      <c r="W77" s="15" t="s">
        <v>35</v>
      </c>
      <c r="X77" s="15" t="s">
        <v>36</v>
      </c>
      <c r="Y77" s="15" t="s">
        <v>37</v>
      </c>
      <c r="Z77" s="15" t="s">
        <v>38</v>
      </c>
      <c r="AA77" s="15" t="s">
        <v>39</v>
      </c>
      <c r="AB77" s="15" t="s">
        <v>40</v>
      </c>
      <c r="AC77" s="15" t="s">
        <v>41</v>
      </c>
      <c r="AD77" s="15" t="s">
        <v>42</v>
      </c>
      <c r="AE77" s="17" t="s">
        <v>43</v>
      </c>
    </row>
    <row r="78" spans="1:31" ht="23.1" customHeight="1" thickBot="1" x14ac:dyDescent="0.25">
      <c r="A78" s="14" t="str">
        <f>PREMIOS!$A80</f>
        <v/>
      </c>
      <c r="B78" s="8"/>
      <c r="C78" s="8"/>
      <c r="D78" s="8"/>
      <c r="E78" s="8"/>
      <c r="F78" s="8"/>
      <c r="G78" s="8"/>
      <c r="H78" s="9"/>
      <c r="I78" s="8"/>
      <c r="J78" s="8"/>
      <c r="K78" s="8"/>
      <c r="L78" s="24" t="s">
        <v>3</v>
      </c>
      <c r="M78" s="19" t="str">
        <f ca="1">PREMIOS!$B$19</f>
        <v/>
      </c>
      <c r="N78" s="19">
        <f ca="1">PREMIOS!$E$19</f>
        <v>1</v>
      </c>
      <c r="O78" s="20">
        <f ca="1">PREMIOS!$H$19</f>
        <v>1</v>
      </c>
      <c r="P78" s="19" t="str">
        <f ca="1">PREMIOS!$K$19</f>
        <v/>
      </c>
      <c r="Q78" s="19">
        <f ca="1">PREMIOS!$N$19</f>
        <v>1</v>
      </c>
      <c r="R78" s="19" t="str">
        <f ca="1">PREMIOS!$Q$19</f>
        <v/>
      </c>
      <c r="S78" s="19" t="str">
        <f ca="1">PREMIOS!$T$19</f>
        <v/>
      </c>
      <c r="T78" s="19" t="str">
        <f ca="1">PREMIOS!$W$19</f>
        <v/>
      </c>
      <c r="U78" s="19" t="str">
        <f ca="1">PREMIOS!$Z$19</f>
        <v/>
      </c>
      <c r="V78" s="19" t="str">
        <f ca="1">PREMIOS!$AC$19</f>
        <v/>
      </c>
      <c r="W78" s="19" t="str">
        <f ca="1">PREMIOS!$AF$19</f>
        <v/>
      </c>
      <c r="X78" s="19" t="str">
        <f ca="1">PREMIOS!$AI$19</f>
        <v/>
      </c>
      <c r="Y78" s="19" t="str">
        <f ca="1">PREMIOS!$AL$19</f>
        <v/>
      </c>
      <c r="Z78" s="19" t="str">
        <f ca="1">PREMIOS!$AO$19</f>
        <v/>
      </c>
      <c r="AA78" s="19" t="str">
        <f ca="1">PREMIOS!$AR$19</f>
        <v/>
      </c>
      <c r="AB78" s="19" t="str">
        <f ca="1">PREMIOS!$AU$19</f>
        <v/>
      </c>
      <c r="AC78" s="19" t="str">
        <f ca="1">PREMIOS!$AX$19</f>
        <v/>
      </c>
      <c r="AD78" s="19" t="str">
        <f ca="1">PREMIOS!$BA$19</f>
        <v/>
      </c>
      <c r="AE78" s="19" t="str">
        <f ca="1">PREMIOS!$BD$19</f>
        <v/>
      </c>
    </row>
    <row r="79" spans="1:31" ht="23.1" customHeight="1" thickBot="1" x14ac:dyDescent="0.25">
      <c r="A79" s="14" t="str">
        <f>PREMIOS!$A81</f>
        <v/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16" t="s">
        <v>80</v>
      </c>
      <c r="M79" s="18" t="str">
        <f ca="1">PREMIOS!$C$19</f>
        <v/>
      </c>
      <c r="N79" s="18" t="str">
        <f ca="1">PREMIOS!$F$19</f>
        <v/>
      </c>
      <c r="O79" s="18" t="str">
        <f ca="1">PREMIOS!$I$19</f>
        <v/>
      </c>
      <c r="P79" s="18">
        <f ca="1">PREMIOS!$L$19</f>
        <v>1</v>
      </c>
      <c r="Q79" s="18" t="str">
        <f ca="1">PREMIOS!$O$19</f>
        <v/>
      </c>
      <c r="R79" s="18" t="str">
        <f ca="1">PREMIOS!$R$19</f>
        <v/>
      </c>
      <c r="S79" s="18" t="str">
        <f ca="1">PREMIOS!$U$19</f>
        <v/>
      </c>
      <c r="T79" s="18" t="str">
        <f ca="1">PREMIOS!$X$19</f>
        <v/>
      </c>
      <c r="U79" s="18" t="str">
        <f ca="1">PREMIOS!$AA$19</f>
        <v/>
      </c>
      <c r="V79" s="18" t="str">
        <f ca="1">PREMIOS!$AD$19</f>
        <v/>
      </c>
      <c r="W79" s="18" t="str">
        <f ca="1">PREMIOS!$AG$19</f>
        <v/>
      </c>
      <c r="X79" s="18" t="str">
        <f ca="1">PREMIOS!$AJ$19</f>
        <v/>
      </c>
      <c r="Y79" s="18" t="str">
        <f ca="1">PREMIOS!$AM$19</f>
        <v/>
      </c>
      <c r="Z79" s="18" t="str">
        <f ca="1">PREMIOS!$AP$19</f>
        <v/>
      </c>
      <c r="AA79" s="18" t="str">
        <f ca="1">PREMIOS!$AS$19</f>
        <v/>
      </c>
      <c r="AB79" s="18" t="str">
        <f ca="1">PREMIOS!$AV$19</f>
        <v/>
      </c>
      <c r="AC79" s="18" t="str">
        <f ca="1">PREMIOS!$AY$19</f>
        <v/>
      </c>
      <c r="AD79" s="18" t="str">
        <f ca="1">PREMIOS!$BB$19</f>
        <v/>
      </c>
      <c r="AE79" s="18" t="str">
        <f ca="1">PREMIOS!$BE$19</f>
        <v/>
      </c>
    </row>
    <row r="80" spans="1:31" ht="23.1" customHeight="1" thickBot="1" x14ac:dyDescent="0.25">
      <c r="A80" s="14" t="str">
        <f>PREMIOS!$A82</f>
        <v/>
      </c>
      <c r="B80" s="8"/>
      <c r="C80" s="8"/>
      <c r="D80" s="8"/>
      <c r="E80" s="8"/>
      <c r="F80" s="8"/>
      <c r="G80" s="8"/>
      <c r="H80" s="9"/>
      <c r="I80" s="8"/>
      <c r="J80" s="8"/>
      <c r="K80" s="8"/>
      <c r="L80" s="16" t="s">
        <v>81</v>
      </c>
      <c r="M80" s="22" t="str">
        <f ca="1">IF(PREMIOS!$D$19=0,"",PREMIOS!$D$19)</f>
        <v/>
      </c>
      <c r="N80" s="22">
        <f ca="1">IF(PREMIOS!$G$19=0,"",PREMIOS!$G$19)</f>
        <v>1</v>
      </c>
      <c r="O80" s="23">
        <f ca="1">IF(PREMIOS!$J$19=0,"",PREMIOS!$J$19)</f>
        <v>1</v>
      </c>
      <c r="P80" s="22">
        <f ca="1">IF(PREMIOS!$M$19=0,"",PREMIOS!$M$19)</f>
        <v>1</v>
      </c>
      <c r="Q80" s="22">
        <f ca="1">IF(PREMIOS!$P$19=0,"",PREMIOS!$P$19)</f>
        <v>1</v>
      </c>
      <c r="R80" s="22" t="str">
        <f ca="1">IF(PREMIOS!$S$19=0,"",PREMIOS!$S$19)</f>
        <v/>
      </c>
      <c r="S80" s="22" t="str">
        <f ca="1">IF(PREMIOS!$V$19=0,"",PREMIOS!$V$19)</f>
        <v/>
      </c>
      <c r="T80" s="22" t="str">
        <f ca="1">IF(PREMIOS!$Y$19=0,"",PREMIOS!$Y$19)</f>
        <v/>
      </c>
      <c r="U80" s="22" t="str">
        <f ca="1">IF(PREMIOS!$AB$19=0,"",PREMIOS!$AB$19)</f>
        <v/>
      </c>
      <c r="V80" s="22" t="str">
        <f ca="1">IF(PREMIOS!$AE$19=0,"",PREMIOS!$AE$19)</f>
        <v/>
      </c>
      <c r="W80" s="22" t="str">
        <f ca="1">IF(PREMIOS!$AH$19=0,"",PREMIOS!$AH$19)</f>
        <v/>
      </c>
      <c r="X80" s="22" t="str">
        <f ca="1">IF(PREMIOS!$AK$19=0,"",PREMIOS!$AK$19)</f>
        <v/>
      </c>
      <c r="Y80" s="22" t="str">
        <f ca="1">IF(PREMIOS!$AN$19=0,"",PREMIOS!$AN$19)</f>
        <v/>
      </c>
      <c r="Z80" s="22" t="str">
        <f ca="1">IF(PREMIOS!$AQ$19=0,"",PREMIOS!$AQ$19)</f>
        <v/>
      </c>
      <c r="AA80" s="22" t="str">
        <f ca="1">IF(PREMIOS!$AT$19=0,"",PREMIOS!$AT$19)</f>
        <v/>
      </c>
      <c r="AB80" s="22" t="str">
        <f ca="1">IF(PREMIOS!$AW$19=0,"",PREMIOS!$AW$19)</f>
        <v/>
      </c>
      <c r="AC80" s="22" t="str">
        <f ca="1">IF(PREMIOS!$AZ$19=0,"",PREMIOS!$AZ$19)</f>
        <v/>
      </c>
      <c r="AD80" s="22" t="str">
        <f ca="1">IF(PREMIOS!$BC$19=0,"",PREMIOS!$BC$19)</f>
        <v/>
      </c>
      <c r="AE80" s="22" t="str">
        <f ca="1">IF(PREMIOS!$BF$19=0,"",PREMIOS!$BF$19)</f>
        <v/>
      </c>
    </row>
    <row r="81" spans="1:31" ht="23.1" customHeight="1" thickBot="1" x14ac:dyDescent="0.25">
      <c r="A81" s="14" t="str">
        <f>PREMIOS!$A83</f>
        <v/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1:31" ht="23.1" customHeight="1" thickBot="1" x14ac:dyDescent="0.25">
      <c r="A82" s="14" t="str">
        <f>PREMIOS!$A84</f>
        <v/>
      </c>
      <c r="B82" s="8"/>
      <c r="C82" s="8"/>
      <c r="D82" s="8"/>
      <c r="E82" s="8"/>
      <c r="F82" s="8"/>
      <c r="G82" s="8"/>
      <c r="H82" s="9"/>
      <c r="I82" s="8"/>
      <c r="J82" s="8"/>
      <c r="K82" s="8"/>
      <c r="L82" s="16" t="str">
        <f>PREMIOS!$A$20</f>
        <v>Grado en Derecho</v>
      </c>
      <c r="M82" s="15" t="s">
        <v>2</v>
      </c>
      <c r="N82" s="15" t="s">
        <v>1</v>
      </c>
      <c r="O82" s="15" t="s">
        <v>0</v>
      </c>
      <c r="P82" s="15" t="s">
        <v>4</v>
      </c>
      <c r="Q82" s="15" t="s">
        <v>5</v>
      </c>
      <c r="R82" s="15" t="s">
        <v>7</v>
      </c>
      <c r="S82" s="15" t="s">
        <v>8</v>
      </c>
      <c r="T82" s="15" t="s">
        <v>32</v>
      </c>
      <c r="U82" s="15" t="s">
        <v>33</v>
      </c>
      <c r="V82" s="15" t="s">
        <v>34</v>
      </c>
      <c r="W82" s="15" t="s">
        <v>35</v>
      </c>
      <c r="X82" s="15" t="s">
        <v>36</v>
      </c>
      <c r="Y82" s="15" t="s">
        <v>37</v>
      </c>
      <c r="Z82" s="15" t="s">
        <v>38</v>
      </c>
      <c r="AA82" s="15" t="s">
        <v>39</v>
      </c>
      <c r="AB82" s="15" t="s">
        <v>40</v>
      </c>
      <c r="AC82" s="15" t="s">
        <v>41</v>
      </c>
      <c r="AD82" s="15" t="s">
        <v>42</v>
      </c>
      <c r="AE82" s="17" t="s">
        <v>43</v>
      </c>
    </row>
    <row r="83" spans="1:31" ht="23.1" customHeight="1" thickBot="1" x14ac:dyDescent="0.25">
      <c r="A83" s="14" t="str">
        <f>PREMIOS!$A85</f>
        <v/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24" t="s">
        <v>3</v>
      </c>
      <c r="M83" s="19" t="str">
        <f ca="1">PREMIOS!$B$20</f>
        <v/>
      </c>
      <c r="N83" s="19">
        <f ca="1">PREMIOS!$E$20</f>
        <v>1</v>
      </c>
      <c r="O83" s="19" t="str">
        <f ca="1">PREMIOS!$H$20</f>
        <v/>
      </c>
      <c r="P83" s="19">
        <f ca="1">PREMIOS!$K$20</f>
        <v>1</v>
      </c>
      <c r="Q83" s="19">
        <f ca="1">PREMIOS!$N$20</f>
        <v>1</v>
      </c>
      <c r="R83" s="19" t="str">
        <f ca="1">PREMIOS!$Q$20</f>
        <v/>
      </c>
      <c r="S83" s="19" t="str">
        <f ca="1">PREMIOS!$T$20</f>
        <v/>
      </c>
      <c r="T83" s="19" t="str">
        <f ca="1">PREMIOS!$W$20</f>
        <v/>
      </c>
      <c r="U83" s="19" t="str">
        <f ca="1">PREMIOS!$Z$20</f>
        <v/>
      </c>
      <c r="V83" s="19" t="str">
        <f ca="1">PREMIOS!$AC$20</f>
        <v/>
      </c>
      <c r="W83" s="19" t="str">
        <f ca="1">PREMIOS!$AF$20</f>
        <v/>
      </c>
      <c r="X83" s="19" t="str">
        <f ca="1">PREMIOS!$AI$20</f>
        <v/>
      </c>
      <c r="Y83" s="19" t="str">
        <f ca="1">PREMIOS!$AL$20</f>
        <v/>
      </c>
      <c r="Z83" s="19" t="str">
        <f ca="1">PREMIOS!$AO$20</f>
        <v/>
      </c>
      <c r="AA83" s="19" t="str">
        <f ca="1">PREMIOS!$AR$20</f>
        <v/>
      </c>
      <c r="AB83" s="19" t="str">
        <f ca="1">PREMIOS!$AU$20</f>
        <v/>
      </c>
      <c r="AC83" s="19" t="str">
        <f ca="1">PREMIOS!$AX$20</f>
        <v/>
      </c>
      <c r="AD83" s="19" t="str">
        <f ca="1">PREMIOS!$BA$20</f>
        <v/>
      </c>
      <c r="AE83" s="19" t="str">
        <f ca="1">PREMIOS!$BD$20</f>
        <v/>
      </c>
    </row>
    <row r="84" spans="1:31" ht="23.1" customHeight="1" thickBot="1" x14ac:dyDescent="0.25">
      <c r="A84" s="14" t="str">
        <f>PREMIOS!$A86</f>
        <v/>
      </c>
      <c r="B84" s="8"/>
      <c r="C84" s="8"/>
      <c r="D84" s="8"/>
      <c r="E84" s="8"/>
      <c r="F84" s="8"/>
      <c r="G84" s="8"/>
      <c r="H84" s="9"/>
      <c r="I84" s="8"/>
      <c r="J84" s="8"/>
      <c r="K84" s="8"/>
      <c r="L84" s="16" t="s">
        <v>80</v>
      </c>
      <c r="M84" s="18" t="str">
        <f ca="1">PREMIOS!$C$20</f>
        <v/>
      </c>
      <c r="N84" s="18" t="str">
        <f ca="1">PREMIOS!$F$20</f>
        <v/>
      </c>
      <c r="O84" s="21">
        <f ca="1">PREMIOS!$I$20</f>
        <v>1</v>
      </c>
      <c r="P84" s="18" t="str">
        <f ca="1">PREMIOS!$L$20</f>
        <v/>
      </c>
      <c r="Q84" s="18" t="str">
        <f ca="1">PREMIOS!$O$20</f>
        <v/>
      </c>
      <c r="R84" s="18" t="str">
        <f ca="1">PREMIOS!$R$20</f>
        <v/>
      </c>
      <c r="S84" s="18" t="str">
        <f ca="1">PREMIOS!$U$20</f>
        <v/>
      </c>
      <c r="T84" s="18" t="str">
        <f ca="1">PREMIOS!$X$20</f>
        <v/>
      </c>
      <c r="U84" s="18" t="str">
        <f ca="1">PREMIOS!$AA$20</f>
        <v/>
      </c>
      <c r="V84" s="18" t="str">
        <f ca="1">PREMIOS!$AD$20</f>
        <v/>
      </c>
      <c r="W84" s="18" t="str">
        <f ca="1">PREMIOS!$AG$20</f>
        <v/>
      </c>
      <c r="X84" s="18" t="str">
        <f ca="1">PREMIOS!$AJ$20</f>
        <v/>
      </c>
      <c r="Y84" s="18" t="str">
        <f ca="1">PREMIOS!$AM$20</f>
        <v/>
      </c>
      <c r="Z84" s="18" t="str">
        <f ca="1">PREMIOS!$AP$20</f>
        <v/>
      </c>
      <c r="AA84" s="18" t="str">
        <f ca="1">PREMIOS!$AS$20</f>
        <v/>
      </c>
      <c r="AB84" s="18" t="str">
        <f ca="1">PREMIOS!$AV$20</f>
        <v/>
      </c>
      <c r="AC84" s="18" t="str">
        <f ca="1">PREMIOS!$AY$20</f>
        <v/>
      </c>
      <c r="AD84" s="18" t="str">
        <f ca="1">PREMIOS!$BB$20</f>
        <v/>
      </c>
      <c r="AE84" s="18" t="str">
        <f ca="1">PREMIOS!$BE$20</f>
        <v/>
      </c>
    </row>
    <row r="85" spans="1:31" ht="23.1" customHeight="1" thickBot="1" x14ac:dyDescent="0.25">
      <c r="A85" s="14" t="str">
        <f>PREMIOS!$A87</f>
        <v/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16" t="s">
        <v>81</v>
      </c>
      <c r="M85" s="22" t="str">
        <f ca="1">IF(PREMIOS!$D$20=0,"",PREMIOS!$D$20)</f>
        <v/>
      </c>
      <c r="N85" s="22">
        <f ca="1">IF(PREMIOS!$G$20=0,"",PREMIOS!$G$20)</f>
        <v>1</v>
      </c>
      <c r="O85" s="22">
        <f ca="1">IF(PREMIOS!$J$20=0,"",PREMIOS!$J$20)</f>
        <v>1</v>
      </c>
      <c r="P85" s="22">
        <f ca="1">IF(PREMIOS!$M$20=0,"",PREMIOS!$M$20)</f>
        <v>1</v>
      </c>
      <c r="Q85" s="22">
        <f ca="1">IF(PREMIOS!$P$20=0,"",PREMIOS!$P$20)</f>
        <v>1</v>
      </c>
      <c r="R85" s="22" t="str">
        <f ca="1">IF(PREMIOS!$S$20=0,"",PREMIOS!$S$20)</f>
        <v/>
      </c>
      <c r="S85" s="22" t="str">
        <f ca="1">IF(PREMIOS!$V$20=0,"",PREMIOS!$V$20)</f>
        <v/>
      </c>
      <c r="T85" s="22" t="str">
        <f ca="1">IF(PREMIOS!$Y$20=0,"",PREMIOS!$Y$20)</f>
        <v/>
      </c>
      <c r="U85" s="22" t="str">
        <f ca="1">IF(PREMIOS!$AB$20=0,"",PREMIOS!$AB$20)</f>
        <v/>
      </c>
      <c r="V85" s="22" t="str">
        <f ca="1">IF(PREMIOS!$AE$20=0,"",PREMIOS!$AE$20)</f>
        <v/>
      </c>
      <c r="W85" s="22" t="str">
        <f ca="1">IF(PREMIOS!$AH$20=0,"",PREMIOS!$AH$20)</f>
        <v/>
      </c>
      <c r="X85" s="22" t="str">
        <f ca="1">IF(PREMIOS!$AK$20=0,"",PREMIOS!$AK$20)</f>
        <v/>
      </c>
      <c r="Y85" s="22" t="str">
        <f ca="1">IF(PREMIOS!$AN$20=0,"",PREMIOS!$AN$20)</f>
        <v/>
      </c>
      <c r="Z85" s="22" t="str">
        <f ca="1">IF(PREMIOS!$AQ$20=0,"",PREMIOS!$AQ$20)</f>
        <v/>
      </c>
      <c r="AA85" s="22" t="str">
        <f ca="1">IF(PREMIOS!$AT$20=0,"",PREMIOS!$AT$20)</f>
        <v/>
      </c>
      <c r="AB85" s="22" t="str">
        <f ca="1">IF(PREMIOS!$AW$20=0,"",PREMIOS!$AW$20)</f>
        <v/>
      </c>
      <c r="AC85" s="22" t="str">
        <f ca="1">IF(PREMIOS!$AZ$20=0,"",PREMIOS!$AZ$20)</f>
        <v/>
      </c>
      <c r="AD85" s="22" t="str">
        <f ca="1">IF(PREMIOS!$BC$20=0,"",PREMIOS!$BC$20)</f>
        <v/>
      </c>
      <c r="AE85" s="22" t="str">
        <f ca="1">IF(PREMIOS!$BF$20=0,"",PREMIOS!$BF$20)</f>
        <v/>
      </c>
    </row>
    <row r="86" spans="1:31" ht="23.1" customHeight="1" thickBot="1" x14ac:dyDescent="0.25">
      <c r="A86" s="14" t="str">
        <f>PREMIOS!$A88</f>
        <v/>
      </c>
      <c r="B86" s="8"/>
      <c r="C86" s="8"/>
      <c r="D86" s="8"/>
      <c r="E86" s="8"/>
      <c r="F86" s="8"/>
      <c r="G86" s="8"/>
      <c r="H86" s="9"/>
      <c r="I86" s="8"/>
      <c r="J86" s="8"/>
      <c r="K86" s="8"/>
      <c r="L86" s="8"/>
      <c r="M86" s="8"/>
      <c r="N86" s="8"/>
      <c r="O86" s="9"/>
      <c r="P86" s="8"/>
      <c r="Q86" s="8"/>
      <c r="R86" s="8"/>
      <c r="S86" s="8"/>
      <c r="T86" s="8"/>
      <c r="U86" s="8"/>
    </row>
    <row r="87" spans="1:31" ht="23.1" customHeight="1" thickBot="1" x14ac:dyDescent="0.25">
      <c r="A87" s="14" t="str">
        <f>PREMIOS!$A89</f>
        <v/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16" t="str">
        <f>PREMIOS!$A$21</f>
        <v>Grado en Educación Infantil</v>
      </c>
      <c r="M87" s="15" t="s">
        <v>2</v>
      </c>
      <c r="N87" s="15" t="s">
        <v>1</v>
      </c>
      <c r="O87" s="15" t="s">
        <v>0</v>
      </c>
      <c r="P87" s="15" t="s">
        <v>4</v>
      </c>
      <c r="Q87" s="15" t="s">
        <v>5</v>
      </c>
      <c r="R87" s="15" t="s">
        <v>7</v>
      </c>
      <c r="S87" s="15" t="s">
        <v>8</v>
      </c>
      <c r="T87" s="15" t="s">
        <v>32</v>
      </c>
      <c r="U87" s="15" t="s">
        <v>33</v>
      </c>
      <c r="V87" s="15" t="s">
        <v>34</v>
      </c>
      <c r="W87" s="15" t="s">
        <v>35</v>
      </c>
      <c r="X87" s="15" t="s">
        <v>36</v>
      </c>
      <c r="Y87" s="15" t="s">
        <v>37</v>
      </c>
      <c r="Z87" s="15" t="s">
        <v>38</v>
      </c>
      <c r="AA87" s="15" t="s">
        <v>39</v>
      </c>
      <c r="AB87" s="15" t="s">
        <v>40</v>
      </c>
      <c r="AC87" s="15" t="s">
        <v>41</v>
      </c>
      <c r="AD87" s="15" t="s">
        <v>42</v>
      </c>
      <c r="AE87" s="17" t="s">
        <v>43</v>
      </c>
    </row>
    <row r="88" spans="1:31" ht="23.1" customHeight="1" thickBot="1" x14ac:dyDescent="0.25">
      <c r="A88" s="14" t="str">
        <f>PREMIOS!$A90</f>
        <v/>
      </c>
      <c r="B88" s="8"/>
      <c r="C88" s="8"/>
      <c r="D88" s="8"/>
      <c r="E88" s="8"/>
      <c r="F88" s="8"/>
      <c r="G88" s="8"/>
      <c r="H88" s="9"/>
      <c r="I88" s="8"/>
      <c r="J88" s="8"/>
      <c r="K88" s="8"/>
      <c r="L88" s="24" t="s">
        <v>3</v>
      </c>
      <c r="M88" s="19" t="str">
        <f ca="1">PREMIOS!$B$21</f>
        <v/>
      </c>
      <c r="N88" s="19">
        <f ca="1">PREMIOS!$E$21</f>
        <v>1</v>
      </c>
      <c r="O88" s="20">
        <f ca="1">PREMIOS!$H$21</f>
        <v>1</v>
      </c>
      <c r="P88" s="19">
        <f ca="1">PREMIOS!$K$21</f>
        <v>1</v>
      </c>
      <c r="Q88" s="19">
        <f ca="1">PREMIOS!$N$21</f>
        <v>1</v>
      </c>
      <c r="R88" s="19" t="str">
        <f ca="1">PREMIOS!$Q$21</f>
        <v/>
      </c>
      <c r="S88" s="19" t="str">
        <f ca="1">PREMIOS!$T$21</f>
        <v/>
      </c>
      <c r="T88" s="19" t="str">
        <f ca="1">PREMIOS!$W$21</f>
        <v/>
      </c>
      <c r="U88" s="19" t="str">
        <f ca="1">PREMIOS!$Z$21</f>
        <v/>
      </c>
      <c r="V88" s="19" t="str">
        <f ca="1">PREMIOS!$AC$21</f>
        <v/>
      </c>
      <c r="W88" s="19" t="str">
        <f ca="1">PREMIOS!$AF$21</f>
        <v/>
      </c>
      <c r="X88" s="19" t="str">
        <f ca="1">PREMIOS!$AI$21</f>
        <v/>
      </c>
      <c r="Y88" s="19" t="str">
        <f ca="1">PREMIOS!$AL$21</f>
        <v/>
      </c>
      <c r="Z88" s="19" t="str">
        <f ca="1">PREMIOS!$AO$21</f>
        <v/>
      </c>
      <c r="AA88" s="19" t="str">
        <f ca="1">PREMIOS!$AR$21</f>
        <v/>
      </c>
      <c r="AB88" s="19" t="str">
        <f ca="1">PREMIOS!$AU$21</f>
        <v/>
      </c>
      <c r="AC88" s="19" t="str">
        <f ca="1">PREMIOS!$AX$21</f>
        <v/>
      </c>
      <c r="AD88" s="19" t="str">
        <f ca="1">PREMIOS!$BA$21</f>
        <v/>
      </c>
      <c r="AE88" s="19" t="str">
        <f ca="1">PREMIOS!$BD$21</f>
        <v/>
      </c>
    </row>
    <row r="89" spans="1:31" ht="23.1" customHeight="1" thickBot="1" x14ac:dyDescent="0.25">
      <c r="A89" s="14" t="str">
        <f>PREMIOS!$A91</f>
        <v/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16" t="s">
        <v>80</v>
      </c>
      <c r="M89" s="18" t="str">
        <f ca="1">PREMIOS!$C$21</f>
        <v/>
      </c>
      <c r="N89" s="18" t="str">
        <f ca="1">PREMIOS!$F$21</f>
        <v/>
      </c>
      <c r="O89" s="18" t="str">
        <f ca="1">PREMIOS!$I$21</f>
        <v/>
      </c>
      <c r="P89" s="18" t="str">
        <f ca="1">PREMIOS!$L$21</f>
        <v/>
      </c>
      <c r="Q89" s="18" t="str">
        <f ca="1">PREMIOS!$O$21</f>
        <v/>
      </c>
      <c r="R89" s="18" t="str">
        <f ca="1">PREMIOS!$R$21</f>
        <v/>
      </c>
      <c r="S89" s="18" t="str">
        <f ca="1">PREMIOS!$U$21</f>
        <v/>
      </c>
      <c r="T89" s="18" t="str">
        <f ca="1">PREMIOS!$X$21</f>
        <v/>
      </c>
      <c r="U89" s="18" t="str">
        <f ca="1">PREMIOS!$AA$21</f>
        <v/>
      </c>
      <c r="V89" s="18" t="str">
        <f ca="1">PREMIOS!$AD$21</f>
        <v/>
      </c>
      <c r="W89" s="18" t="str">
        <f ca="1">PREMIOS!$AG$21</f>
        <v/>
      </c>
      <c r="X89" s="18" t="str">
        <f ca="1">PREMIOS!$AJ$21</f>
        <v/>
      </c>
      <c r="Y89" s="18" t="str">
        <f ca="1">PREMIOS!$AM$21</f>
        <v/>
      </c>
      <c r="Z89" s="18" t="str">
        <f ca="1">PREMIOS!$AP$21</f>
        <v/>
      </c>
      <c r="AA89" s="18" t="str">
        <f ca="1">PREMIOS!$AS$21</f>
        <v/>
      </c>
      <c r="AB89" s="18" t="str">
        <f ca="1">PREMIOS!$AV$21</f>
        <v/>
      </c>
      <c r="AC89" s="18" t="str">
        <f ca="1">PREMIOS!$AY$21</f>
        <v/>
      </c>
      <c r="AD89" s="18" t="str">
        <f ca="1">PREMIOS!$BB$21</f>
        <v/>
      </c>
      <c r="AE89" s="18" t="str">
        <f ca="1">PREMIOS!$BE$21</f>
        <v/>
      </c>
    </row>
    <row r="90" spans="1:31" ht="23.1" customHeight="1" thickBot="1" x14ac:dyDescent="0.25">
      <c r="A90" s="14" t="str">
        <f>PREMIOS!$A92</f>
        <v/>
      </c>
      <c r="B90" s="8"/>
      <c r="C90" s="8"/>
      <c r="D90" s="8"/>
      <c r="E90" s="8"/>
      <c r="F90" s="8"/>
      <c r="G90" s="8"/>
      <c r="H90" s="9"/>
      <c r="I90" s="8"/>
      <c r="J90" s="8"/>
      <c r="K90" s="8"/>
      <c r="L90" s="16" t="s">
        <v>81</v>
      </c>
      <c r="M90" s="22" t="str">
        <f ca="1">IF(PREMIOS!$D$21=0,"",PREMIOS!$D$21)</f>
        <v/>
      </c>
      <c r="N90" s="22">
        <f ca="1">IF(PREMIOS!$G$21=0,"",PREMIOS!$G$21)</f>
        <v>1</v>
      </c>
      <c r="O90" s="23">
        <f ca="1">IF(PREMIOS!$J$21=0,"",PREMIOS!$J$21)</f>
        <v>1</v>
      </c>
      <c r="P90" s="22">
        <f ca="1">IF(PREMIOS!$M$21=0,"",PREMIOS!$M$21)</f>
        <v>1</v>
      </c>
      <c r="Q90" s="22">
        <f ca="1">IF(PREMIOS!$P$21=0,"",PREMIOS!$P$21)</f>
        <v>1</v>
      </c>
      <c r="R90" s="22" t="str">
        <f ca="1">IF(PREMIOS!$S$21=0,"",PREMIOS!$S$21)</f>
        <v/>
      </c>
      <c r="S90" s="22" t="str">
        <f ca="1">IF(PREMIOS!$V$21=0,"",PREMIOS!$V$21)</f>
        <v/>
      </c>
      <c r="T90" s="22" t="str">
        <f ca="1">IF(PREMIOS!$Y$21=0,"",PREMIOS!$Y$21)</f>
        <v/>
      </c>
      <c r="U90" s="22" t="str">
        <f ca="1">IF(PREMIOS!$AB$21=0,"",PREMIOS!$AB$21)</f>
        <v/>
      </c>
      <c r="V90" s="22" t="str">
        <f ca="1">IF(PREMIOS!$AE$21=0,"",PREMIOS!$AE$21)</f>
        <v/>
      </c>
      <c r="W90" s="22" t="str">
        <f ca="1">IF(PREMIOS!$AH$21=0,"",PREMIOS!$AH$21)</f>
        <v/>
      </c>
      <c r="X90" s="22" t="str">
        <f ca="1">IF(PREMIOS!$AK$21=0,"",PREMIOS!$AK$21)</f>
        <v/>
      </c>
      <c r="Y90" s="22" t="str">
        <f ca="1">IF(PREMIOS!$AN$21=0,"",PREMIOS!$AN$21)</f>
        <v/>
      </c>
      <c r="Z90" s="22" t="str">
        <f ca="1">IF(PREMIOS!$AQ$21=0,"",PREMIOS!$AQ$21)</f>
        <v/>
      </c>
      <c r="AA90" s="22" t="str">
        <f ca="1">IF(PREMIOS!$AT$21=0,"",PREMIOS!$AT$21)</f>
        <v/>
      </c>
      <c r="AB90" s="22" t="str">
        <f ca="1">IF(PREMIOS!$AW$21=0,"",PREMIOS!$AW$21)</f>
        <v/>
      </c>
      <c r="AC90" s="22" t="str">
        <f ca="1">IF(PREMIOS!$AZ$21=0,"",PREMIOS!$AZ$21)</f>
        <v/>
      </c>
      <c r="AD90" s="22" t="str">
        <f ca="1">IF(PREMIOS!$BC$21=0,"",PREMIOS!$BC$21)</f>
        <v/>
      </c>
      <c r="AE90" s="22" t="str">
        <f ca="1">IF(PREMIOS!$BF$21=0,"",PREMIOS!$BF$21)</f>
        <v/>
      </c>
    </row>
    <row r="91" spans="1:31" ht="23.1" customHeight="1" thickBot="1" x14ac:dyDescent="0.25">
      <c r="A91" s="14" t="str">
        <f>PREMIOS!$A93</f>
        <v/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1:31" ht="23.1" customHeight="1" thickBot="1" x14ac:dyDescent="0.25">
      <c r="A92" s="14" t="str">
        <f>PREMIOS!$A94</f>
        <v/>
      </c>
      <c r="B92" s="8"/>
      <c r="C92" s="8"/>
      <c r="D92" s="8"/>
      <c r="E92" s="8"/>
      <c r="F92" s="8"/>
      <c r="G92" s="8"/>
      <c r="H92" s="9"/>
      <c r="I92" s="8"/>
      <c r="J92" s="8"/>
      <c r="K92" s="8"/>
      <c r="L92" s="16" t="str">
        <f>PREMIOS!$A$22</f>
        <v>Grado en Educación Primaria</v>
      </c>
      <c r="M92" s="15" t="s">
        <v>2</v>
      </c>
      <c r="N92" s="15" t="s">
        <v>1</v>
      </c>
      <c r="O92" s="15" t="s">
        <v>0</v>
      </c>
      <c r="P92" s="15" t="s">
        <v>4</v>
      </c>
      <c r="Q92" s="15" t="s">
        <v>5</v>
      </c>
      <c r="R92" s="15" t="s">
        <v>7</v>
      </c>
      <c r="S92" s="15" t="s">
        <v>8</v>
      </c>
      <c r="T92" s="15" t="s">
        <v>32</v>
      </c>
      <c r="U92" s="15" t="s">
        <v>33</v>
      </c>
      <c r="V92" s="15" t="s">
        <v>34</v>
      </c>
      <c r="W92" s="15" t="s">
        <v>35</v>
      </c>
      <c r="X92" s="15" t="s">
        <v>36</v>
      </c>
      <c r="Y92" s="15" t="s">
        <v>37</v>
      </c>
      <c r="Z92" s="15" t="s">
        <v>38</v>
      </c>
      <c r="AA92" s="15" t="s">
        <v>39</v>
      </c>
      <c r="AB92" s="15" t="s">
        <v>40</v>
      </c>
      <c r="AC92" s="15" t="s">
        <v>41</v>
      </c>
      <c r="AD92" s="15" t="s">
        <v>42</v>
      </c>
      <c r="AE92" s="17" t="s">
        <v>43</v>
      </c>
    </row>
    <row r="93" spans="1:31" ht="23.1" customHeight="1" thickBot="1" x14ac:dyDescent="0.25">
      <c r="A93" s="14" t="str">
        <f>PREMIOS!$A95</f>
        <v/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24" t="s">
        <v>3</v>
      </c>
      <c r="M93" s="19" t="str">
        <f ca="1">PREMIOS!$B$22</f>
        <v/>
      </c>
      <c r="N93" s="19">
        <f ca="1">PREMIOS!$E$22</f>
        <v>1</v>
      </c>
      <c r="O93" s="19">
        <f ca="1">PREMIOS!$H$22</f>
        <v>1</v>
      </c>
      <c r="P93" s="19" t="str">
        <f ca="1">PREMIOS!$K$22</f>
        <v/>
      </c>
      <c r="Q93" s="19" t="str">
        <f ca="1">PREMIOS!$N$22</f>
        <v/>
      </c>
      <c r="R93" s="19" t="str">
        <f ca="1">PREMIOS!$Q$22</f>
        <v/>
      </c>
      <c r="S93" s="19" t="str">
        <f ca="1">PREMIOS!$T$22</f>
        <v/>
      </c>
      <c r="T93" s="19" t="str">
        <f ca="1">PREMIOS!$W$22</f>
        <v/>
      </c>
      <c r="U93" s="19" t="str">
        <f ca="1">PREMIOS!$Z$22</f>
        <v/>
      </c>
      <c r="V93" s="19" t="str">
        <f ca="1">PREMIOS!$AC$22</f>
        <v/>
      </c>
      <c r="W93" s="19" t="str">
        <f ca="1">PREMIOS!$AF$22</f>
        <v/>
      </c>
      <c r="X93" s="19" t="str">
        <f ca="1">PREMIOS!$AI$22</f>
        <v/>
      </c>
      <c r="Y93" s="19" t="str">
        <f ca="1">PREMIOS!$AL$22</f>
        <v/>
      </c>
      <c r="Z93" s="19" t="str">
        <f ca="1">PREMIOS!$AO$22</f>
        <v/>
      </c>
      <c r="AA93" s="19" t="str">
        <f ca="1">PREMIOS!$AR$22</f>
        <v/>
      </c>
      <c r="AB93" s="19" t="str">
        <f ca="1">PREMIOS!$AU$22</f>
        <v/>
      </c>
      <c r="AC93" s="19" t="str">
        <f ca="1">PREMIOS!$AX$22</f>
        <v/>
      </c>
      <c r="AD93" s="19" t="str">
        <f ca="1">PREMIOS!$BA$22</f>
        <v/>
      </c>
      <c r="AE93" s="19" t="str">
        <f ca="1">PREMIOS!$BD$22</f>
        <v/>
      </c>
    </row>
    <row r="94" spans="1:31" ht="23.1" customHeight="1" thickBot="1" x14ac:dyDescent="0.25">
      <c r="A94" s="14" t="str">
        <f>PREMIOS!$A96</f>
        <v/>
      </c>
      <c r="B94" s="8"/>
      <c r="C94" s="8"/>
      <c r="D94" s="8"/>
      <c r="E94" s="8"/>
      <c r="F94" s="8"/>
      <c r="G94" s="8"/>
      <c r="H94" s="9"/>
      <c r="I94" s="8"/>
      <c r="J94" s="8"/>
      <c r="K94" s="8"/>
      <c r="L94" s="16" t="s">
        <v>80</v>
      </c>
      <c r="M94" s="18" t="str">
        <f ca="1">PREMIOS!$C$22</f>
        <v/>
      </c>
      <c r="N94" s="18" t="str">
        <f ca="1">PREMIOS!$F$22</f>
        <v/>
      </c>
      <c r="O94" s="21" t="str">
        <f ca="1">PREMIOS!$I$22</f>
        <v/>
      </c>
      <c r="P94" s="18">
        <f ca="1">PREMIOS!$L$22</f>
        <v>1</v>
      </c>
      <c r="Q94" s="18">
        <f ca="1">PREMIOS!$O$22</f>
        <v>1</v>
      </c>
      <c r="R94" s="18" t="str">
        <f ca="1">PREMIOS!$R$22</f>
        <v/>
      </c>
      <c r="S94" s="18" t="str">
        <f ca="1">PREMIOS!$U$22</f>
        <v/>
      </c>
      <c r="T94" s="18" t="str">
        <f ca="1">PREMIOS!$X$22</f>
        <v/>
      </c>
      <c r="U94" s="18" t="str">
        <f ca="1">PREMIOS!$AA$22</f>
        <v/>
      </c>
      <c r="V94" s="18" t="str">
        <f ca="1">PREMIOS!$AD$22</f>
        <v/>
      </c>
      <c r="W94" s="18" t="str">
        <f ca="1">PREMIOS!$AG$22</f>
        <v/>
      </c>
      <c r="X94" s="18" t="str">
        <f ca="1">PREMIOS!$AJ$22</f>
        <v/>
      </c>
      <c r="Y94" s="18" t="str">
        <f ca="1">PREMIOS!$AM$22</f>
        <v/>
      </c>
      <c r="Z94" s="18" t="str">
        <f ca="1">PREMIOS!$AP$22</f>
        <v/>
      </c>
      <c r="AA94" s="18" t="str">
        <f ca="1">PREMIOS!$AS$22</f>
        <v/>
      </c>
      <c r="AB94" s="18" t="str">
        <f ca="1">PREMIOS!$AV$22</f>
        <v/>
      </c>
      <c r="AC94" s="18" t="str">
        <f ca="1">PREMIOS!$AY$22</f>
        <v/>
      </c>
      <c r="AD94" s="18" t="str">
        <f ca="1">PREMIOS!$BB$22</f>
        <v/>
      </c>
      <c r="AE94" s="18" t="str">
        <f ca="1">PREMIOS!$BE$22</f>
        <v/>
      </c>
    </row>
    <row r="95" spans="1:31" ht="23.1" customHeight="1" thickBot="1" x14ac:dyDescent="0.25">
      <c r="A95" s="14" t="str">
        <f>PREMIOS!$A97</f>
        <v/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16" t="s">
        <v>81</v>
      </c>
      <c r="M95" s="22" t="str">
        <f ca="1">IF(PREMIOS!$D$22=0,"",PREMIOS!$D$22)</f>
        <v/>
      </c>
      <c r="N95" s="22">
        <f ca="1">IF(PREMIOS!$G$22=0,"",PREMIOS!$G$22)</f>
        <v>1</v>
      </c>
      <c r="O95" s="22">
        <f ca="1">IF(PREMIOS!$J$22=0,"",PREMIOS!$J$22)</f>
        <v>1</v>
      </c>
      <c r="P95" s="22">
        <f ca="1">IF(PREMIOS!$M$22=0,"",PREMIOS!$M$22)</f>
        <v>1</v>
      </c>
      <c r="Q95" s="22">
        <f ca="1">IF(PREMIOS!$P$22=0,"",PREMIOS!$P$22)</f>
        <v>1</v>
      </c>
      <c r="R95" s="22" t="str">
        <f ca="1">IF(PREMIOS!$S$22=0,"",PREMIOS!$S$22)</f>
        <v/>
      </c>
      <c r="S95" s="22" t="str">
        <f ca="1">IF(PREMIOS!$V$22=0,"",PREMIOS!$V$22)</f>
        <v/>
      </c>
      <c r="T95" s="22" t="str">
        <f ca="1">IF(PREMIOS!$Y$22=0,"",PREMIOS!$Y$22)</f>
        <v/>
      </c>
      <c r="U95" s="22" t="str">
        <f ca="1">IF(PREMIOS!$AB$22=0,"",PREMIOS!$AB$22)</f>
        <v/>
      </c>
      <c r="V95" s="22" t="str">
        <f ca="1">IF(PREMIOS!$AE$22=0,"",PREMIOS!$AE$22)</f>
        <v/>
      </c>
      <c r="W95" s="22" t="str">
        <f ca="1">IF(PREMIOS!$AH$22=0,"",PREMIOS!$AH$22)</f>
        <v/>
      </c>
      <c r="X95" s="22" t="str">
        <f ca="1">IF(PREMIOS!$AK$22=0,"",PREMIOS!$AK$22)</f>
        <v/>
      </c>
      <c r="Y95" s="22" t="str">
        <f ca="1">IF(PREMIOS!$AN$22=0,"",PREMIOS!$AN$22)</f>
        <v/>
      </c>
      <c r="Z95" s="22" t="str">
        <f ca="1">IF(PREMIOS!$AQ$22=0,"",PREMIOS!$AQ$22)</f>
        <v/>
      </c>
      <c r="AA95" s="22" t="str">
        <f ca="1">IF(PREMIOS!$AT$22=0,"",PREMIOS!$AT$22)</f>
        <v/>
      </c>
      <c r="AB95" s="22" t="str">
        <f ca="1">IF(PREMIOS!$AW$22=0,"",PREMIOS!$AW$22)</f>
        <v/>
      </c>
      <c r="AC95" s="22" t="str">
        <f ca="1">IF(PREMIOS!$AZ$22=0,"",PREMIOS!$AZ$22)</f>
        <v/>
      </c>
      <c r="AD95" s="22" t="str">
        <f ca="1">IF(PREMIOS!$BC$22=0,"",PREMIOS!$BC$22)</f>
        <v/>
      </c>
      <c r="AE95" s="22" t="str">
        <f ca="1">IF(PREMIOS!$BF$22=0,"",PREMIOS!$BF$22)</f>
        <v/>
      </c>
    </row>
    <row r="96" spans="1:31" ht="23.1" customHeight="1" thickBot="1" x14ac:dyDescent="0.25">
      <c r="A96" s="14" t="str">
        <f>PREMIOS!$A98</f>
        <v/>
      </c>
      <c r="B96" s="8"/>
      <c r="C96" s="8"/>
      <c r="D96" s="8"/>
      <c r="E96" s="8"/>
      <c r="F96" s="8"/>
      <c r="G96" s="8"/>
      <c r="H96" s="9"/>
      <c r="I96" s="8"/>
      <c r="J96" s="8"/>
      <c r="K96" s="8"/>
      <c r="L96" s="8"/>
      <c r="M96" s="8"/>
      <c r="N96" s="8"/>
      <c r="O96" s="9"/>
      <c r="P96" s="8"/>
      <c r="Q96" s="8"/>
      <c r="R96" s="8"/>
      <c r="S96" s="8"/>
      <c r="T96" s="8"/>
      <c r="U96" s="8"/>
    </row>
    <row r="97" spans="1:31" ht="23.1" customHeight="1" thickBot="1" x14ac:dyDescent="0.25">
      <c r="A97" s="14" t="str">
        <f>PREMIOS!$A99</f>
        <v/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16" t="str">
        <f>PREMIOS!$A$23</f>
        <v>Grado en Enfermería</v>
      </c>
      <c r="M97" s="15" t="s">
        <v>2</v>
      </c>
      <c r="N97" s="15" t="s">
        <v>1</v>
      </c>
      <c r="O97" s="15" t="s">
        <v>0</v>
      </c>
      <c r="P97" s="15" t="s">
        <v>4</v>
      </c>
      <c r="Q97" s="15" t="s">
        <v>5</v>
      </c>
      <c r="R97" s="15" t="s">
        <v>7</v>
      </c>
      <c r="S97" s="15" t="s">
        <v>8</v>
      </c>
      <c r="T97" s="15" t="s">
        <v>32</v>
      </c>
      <c r="U97" s="15" t="s">
        <v>33</v>
      </c>
      <c r="V97" s="15" t="s">
        <v>34</v>
      </c>
      <c r="W97" s="15" t="s">
        <v>35</v>
      </c>
      <c r="X97" s="15" t="s">
        <v>36</v>
      </c>
      <c r="Y97" s="15" t="s">
        <v>37</v>
      </c>
      <c r="Z97" s="15" t="s">
        <v>38</v>
      </c>
      <c r="AA97" s="15" t="s">
        <v>39</v>
      </c>
      <c r="AB97" s="15" t="s">
        <v>40</v>
      </c>
      <c r="AC97" s="15" t="s">
        <v>41</v>
      </c>
      <c r="AD97" s="15" t="s">
        <v>42</v>
      </c>
      <c r="AE97" s="17" t="s">
        <v>43</v>
      </c>
    </row>
    <row r="98" spans="1:31" ht="23.1" customHeight="1" thickBot="1" x14ac:dyDescent="0.25">
      <c r="A98" s="14" t="str">
        <f>PREMIOS!$A100</f>
        <v/>
      </c>
      <c r="B98" s="8"/>
      <c r="C98" s="8"/>
      <c r="D98" s="8"/>
      <c r="E98" s="8"/>
      <c r="F98" s="8"/>
      <c r="G98" s="8"/>
      <c r="H98" s="9"/>
      <c r="I98" s="8"/>
      <c r="J98" s="8"/>
      <c r="K98" s="8"/>
      <c r="L98" s="24" t="s">
        <v>3</v>
      </c>
      <c r="M98" s="19" t="str">
        <f ca="1">PREMIOS!$B$23</f>
        <v/>
      </c>
      <c r="N98" s="19" t="str">
        <f ca="1">PREMIOS!$E$23</f>
        <v/>
      </c>
      <c r="O98" s="20" t="str">
        <f ca="1">PREMIOS!$H$23</f>
        <v/>
      </c>
      <c r="P98" s="19">
        <f ca="1">PREMIOS!$K$23</f>
        <v>1</v>
      </c>
      <c r="Q98" s="19">
        <f ca="1">PREMIOS!$N$23</f>
        <v>1</v>
      </c>
      <c r="R98" s="19" t="str">
        <f ca="1">PREMIOS!$Q$23</f>
        <v/>
      </c>
      <c r="S98" s="19" t="str">
        <f ca="1">PREMIOS!$T$23</f>
        <v/>
      </c>
      <c r="T98" s="19" t="str">
        <f ca="1">PREMIOS!$W$23</f>
        <v/>
      </c>
      <c r="U98" s="19" t="str">
        <f ca="1">PREMIOS!$Z$23</f>
        <v/>
      </c>
      <c r="V98" s="19" t="str">
        <f ca="1">PREMIOS!$AC$23</f>
        <v/>
      </c>
      <c r="W98" s="19" t="str">
        <f ca="1">PREMIOS!$AF$23</f>
        <v/>
      </c>
      <c r="X98" s="19" t="str">
        <f ca="1">PREMIOS!$AI$23</f>
        <v/>
      </c>
      <c r="Y98" s="19" t="str">
        <f ca="1">PREMIOS!$AL$23</f>
        <v/>
      </c>
      <c r="Z98" s="19" t="str">
        <f ca="1">PREMIOS!$AO$23</f>
        <v/>
      </c>
      <c r="AA98" s="19" t="str">
        <f ca="1">PREMIOS!$AR$23</f>
        <v/>
      </c>
      <c r="AB98" s="19" t="str">
        <f ca="1">PREMIOS!$AU$23</f>
        <v/>
      </c>
      <c r="AC98" s="19" t="str">
        <f ca="1">PREMIOS!$AX$23</f>
        <v/>
      </c>
      <c r="AD98" s="19" t="str">
        <f ca="1">PREMIOS!$BA$23</f>
        <v/>
      </c>
      <c r="AE98" s="19" t="str">
        <f ca="1">PREMIOS!$BD$23</f>
        <v/>
      </c>
    </row>
    <row r="99" spans="1:31" ht="23.1" customHeight="1" thickBot="1" x14ac:dyDescent="0.25">
      <c r="A99" s="14" t="str">
        <f>PREMIOS!$A101</f>
        <v/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16" t="s">
        <v>80</v>
      </c>
      <c r="M99" s="18" t="str">
        <f ca="1">PREMIOS!$C$23</f>
        <v/>
      </c>
      <c r="N99" s="18" t="str">
        <f ca="1">PREMIOS!$F$23</f>
        <v/>
      </c>
      <c r="O99" s="18">
        <f ca="1">PREMIOS!$I$23</f>
        <v>1</v>
      </c>
      <c r="P99" s="18" t="str">
        <f ca="1">PREMIOS!$L$23</f>
        <v/>
      </c>
      <c r="Q99" s="18" t="str">
        <f ca="1">PREMIOS!$O$23</f>
        <v/>
      </c>
      <c r="R99" s="18" t="str">
        <f ca="1">PREMIOS!$R$23</f>
        <v/>
      </c>
      <c r="S99" s="18" t="str">
        <f ca="1">PREMIOS!$U$23</f>
        <v/>
      </c>
      <c r="T99" s="18" t="str">
        <f ca="1">PREMIOS!$X$23</f>
        <v/>
      </c>
      <c r="U99" s="18" t="str">
        <f ca="1">PREMIOS!$AA$23</f>
        <v/>
      </c>
      <c r="V99" s="18" t="str">
        <f ca="1">PREMIOS!$AD$23</f>
        <v/>
      </c>
      <c r="W99" s="18" t="str">
        <f ca="1">PREMIOS!$AG$23</f>
        <v/>
      </c>
      <c r="X99" s="18" t="str">
        <f ca="1">PREMIOS!$AJ$23</f>
        <v/>
      </c>
      <c r="Y99" s="18" t="str">
        <f ca="1">PREMIOS!$AM$23</f>
        <v/>
      </c>
      <c r="Z99" s="18" t="str">
        <f ca="1">PREMIOS!$AP$23</f>
        <v/>
      </c>
      <c r="AA99" s="18" t="str">
        <f ca="1">PREMIOS!$AS$23</f>
        <v/>
      </c>
      <c r="AB99" s="18" t="str">
        <f ca="1">PREMIOS!$AV$23</f>
        <v/>
      </c>
      <c r="AC99" s="18" t="str">
        <f ca="1">PREMIOS!$AY$23</f>
        <v/>
      </c>
      <c r="AD99" s="18" t="str">
        <f ca="1">PREMIOS!$BB$23</f>
        <v/>
      </c>
      <c r="AE99" s="18" t="str">
        <f ca="1">PREMIOS!$BE$23</f>
        <v/>
      </c>
    </row>
    <row r="100" spans="1:31" ht="23.1" customHeight="1" thickBot="1" x14ac:dyDescent="0.25">
      <c r="A100" s="14" t="str">
        <f>PREMIOS!$A102</f>
        <v/>
      </c>
      <c r="B100" s="8"/>
      <c r="C100" s="8"/>
      <c r="D100" s="8"/>
      <c r="E100" s="8"/>
      <c r="F100" s="8"/>
      <c r="G100" s="8"/>
      <c r="H100" s="9"/>
      <c r="I100" s="8"/>
      <c r="J100" s="8"/>
      <c r="K100" s="8"/>
      <c r="L100" s="16" t="s">
        <v>81</v>
      </c>
      <c r="M100" s="22" t="str">
        <f ca="1">IF(PREMIOS!$D$23=0,"",PREMIOS!$D$23)</f>
        <v/>
      </c>
      <c r="N100" s="22" t="str">
        <f ca="1">IF(PREMIOS!$G$23=0,"",PREMIOS!$G$23)</f>
        <v/>
      </c>
      <c r="O100" s="23">
        <f ca="1">IF(PREMIOS!$J$23=0,"",PREMIOS!$J$23)</f>
        <v>1</v>
      </c>
      <c r="P100" s="22">
        <f ca="1">IF(PREMIOS!$M$23=0,"",PREMIOS!$M$23)</f>
        <v>1</v>
      </c>
      <c r="Q100" s="22">
        <f ca="1">IF(PREMIOS!$P$23=0,"",PREMIOS!$P$23)</f>
        <v>1</v>
      </c>
      <c r="R100" s="22" t="str">
        <f ca="1">IF(PREMIOS!$S$23=0,"",PREMIOS!$S$23)</f>
        <v/>
      </c>
      <c r="S100" s="22" t="str">
        <f ca="1">IF(PREMIOS!$V$23=0,"",PREMIOS!$V$23)</f>
        <v/>
      </c>
      <c r="T100" s="22" t="str">
        <f ca="1">IF(PREMIOS!$Y$23=0,"",PREMIOS!$Y$23)</f>
        <v/>
      </c>
      <c r="U100" s="22" t="str">
        <f ca="1">IF(PREMIOS!$AB$23=0,"",PREMIOS!$AB$23)</f>
        <v/>
      </c>
      <c r="V100" s="22" t="str">
        <f ca="1">IF(PREMIOS!$AE$23=0,"",PREMIOS!$AE$23)</f>
        <v/>
      </c>
      <c r="W100" s="22" t="str">
        <f ca="1">IF(PREMIOS!$AH$23=0,"",PREMIOS!$AH$23)</f>
        <v/>
      </c>
      <c r="X100" s="22" t="str">
        <f ca="1">IF(PREMIOS!$AK$23=0,"",PREMIOS!$AK$23)</f>
        <v/>
      </c>
      <c r="Y100" s="22" t="str">
        <f ca="1">IF(PREMIOS!$AN$23=0,"",PREMIOS!$AN$23)</f>
        <v/>
      </c>
      <c r="Z100" s="22" t="str">
        <f ca="1">IF(PREMIOS!$AQ$23=0,"",PREMIOS!$AQ$23)</f>
        <v/>
      </c>
      <c r="AA100" s="22" t="str">
        <f ca="1">IF(PREMIOS!$AT$23=0,"",PREMIOS!$AT$23)</f>
        <v/>
      </c>
      <c r="AB100" s="22" t="str">
        <f ca="1">IF(PREMIOS!$AW$23=0,"",PREMIOS!$AW$23)</f>
        <v/>
      </c>
      <c r="AC100" s="22" t="str">
        <f ca="1">IF(PREMIOS!$AZ$23=0,"",PREMIOS!$AZ$23)</f>
        <v/>
      </c>
      <c r="AD100" s="22" t="str">
        <f ca="1">IF(PREMIOS!$BC$23=0,"",PREMIOS!$BC$23)</f>
        <v/>
      </c>
      <c r="AE100" s="22" t="str">
        <f ca="1">IF(PREMIOS!$BF$23=0,"",PREMIOS!$BF$23)</f>
        <v/>
      </c>
    </row>
    <row r="101" spans="1:31" ht="23.1" customHeight="1" thickBot="1" x14ac:dyDescent="0.25">
      <c r="A101" s="14" t="str">
        <f>PREMIOS!$A103</f>
        <v/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1:31" ht="23.1" customHeight="1" thickBot="1" x14ac:dyDescent="0.25">
      <c r="A102" s="14" t="str">
        <f>PREMIOS!$A104</f>
        <v/>
      </c>
      <c r="B102" s="8"/>
      <c r="C102" s="8"/>
      <c r="D102" s="8"/>
      <c r="E102" s="8"/>
      <c r="F102" s="8"/>
      <c r="G102" s="8"/>
      <c r="H102" s="9"/>
      <c r="I102" s="8"/>
      <c r="J102" s="8"/>
      <c r="K102" s="8"/>
      <c r="L102" s="16" t="str">
        <f>PREMIOS!$A$24</f>
        <v>Grado en Enología</v>
      </c>
      <c r="M102" s="15" t="s">
        <v>2</v>
      </c>
      <c r="N102" s="15" t="s">
        <v>1</v>
      </c>
      <c r="O102" s="15" t="s">
        <v>0</v>
      </c>
      <c r="P102" s="15" t="s">
        <v>4</v>
      </c>
      <c r="Q102" s="15" t="s">
        <v>5</v>
      </c>
      <c r="R102" s="15" t="s">
        <v>7</v>
      </c>
      <c r="S102" s="15" t="s">
        <v>8</v>
      </c>
      <c r="T102" s="15" t="s">
        <v>32</v>
      </c>
      <c r="U102" s="15" t="s">
        <v>33</v>
      </c>
      <c r="V102" s="15" t="s">
        <v>34</v>
      </c>
      <c r="W102" s="15" t="s">
        <v>35</v>
      </c>
      <c r="X102" s="15" t="s">
        <v>36</v>
      </c>
      <c r="Y102" s="15" t="s">
        <v>37</v>
      </c>
      <c r="Z102" s="15" t="s">
        <v>38</v>
      </c>
      <c r="AA102" s="15" t="s">
        <v>39</v>
      </c>
      <c r="AB102" s="15" t="s">
        <v>40</v>
      </c>
      <c r="AC102" s="15" t="s">
        <v>41</v>
      </c>
      <c r="AD102" s="15" t="s">
        <v>42</v>
      </c>
      <c r="AE102" s="17" t="s">
        <v>43</v>
      </c>
    </row>
    <row r="103" spans="1:31" ht="23.1" customHeight="1" thickBot="1" x14ac:dyDescent="0.25">
      <c r="A103" s="14" t="str">
        <f>PREMIOS!$A105</f>
        <v/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24" t="s">
        <v>3</v>
      </c>
      <c r="M103" s="19" t="str">
        <f ca="1">PREMIOS!$B$24</f>
        <v/>
      </c>
      <c r="N103" s="19" t="str">
        <f ca="1">PREMIOS!$E$24</f>
        <v/>
      </c>
      <c r="O103" s="19">
        <f ca="1">PREMIOS!$H$24</f>
        <v>1</v>
      </c>
      <c r="P103" s="19" t="str">
        <f ca="1">PREMIOS!$K$24</f>
        <v/>
      </c>
      <c r="Q103" s="19">
        <f ca="1">PREMIOS!$N$24</f>
        <v>1</v>
      </c>
      <c r="R103" s="19" t="str">
        <f ca="1">PREMIOS!$Q$24</f>
        <v/>
      </c>
      <c r="S103" s="19" t="str">
        <f ca="1">PREMIOS!$T$24</f>
        <v/>
      </c>
      <c r="T103" s="19" t="str">
        <f ca="1">PREMIOS!$W$24</f>
        <v/>
      </c>
      <c r="U103" s="19" t="str">
        <f ca="1">PREMIOS!$Z$24</f>
        <v/>
      </c>
      <c r="V103" s="19" t="str">
        <f ca="1">PREMIOS!$AC$24</f>
        <v/>
      </c>
      <c r="W103" s="19" t="str">
        <f ca="1">PREMIOS!$AF$24</f>
        <v/>
      </c>
      <c r="X103" s="19" t="str">
        <f ca="1">PREMIOS!$AI$24</f>
        <v/>
      </c>
      <c r="Y103" s="19" t="str">
        <f ca="1">PREMIOS!$AL$24</f>
        <v/>
      </c>
      <c r="Z103" s="19" t="str">
        <f ca="1">PREMIOS!$AO$24</f>
        <v/>
      </c>
      <c r="AA103" s="19" t="str">
        <f ca="1">PREMIOS!$AR$24</f>
        <v/>
      </c>
      <c r="AB103" s="19" t="str">
        <f ca="1">PREMIOS!$AU$24</f>
        <v/>
      </c>
      <c r="AC103" s="19" t="str">
        <f ca="1">PREMIOS!$AX$24</f>
        <v/>
      </c>
      <c r="AD103" s="19" t="str">
        <f ca="1">PREMIOS!$BA$24</f>
        <v/>
      </c>
      <c r="AE103" s="19" t="str">
        <f ca="1">PREMIOS!$BD$24</f>
        <v/>
      </c>
    </row>
    <row r="104" spans="1:31" ht="23.1" customHeight="1" thickBot="1" x14ac:dyDescent="0.25">
      <c r="A104" s="14" t="str">
        <f>PREMIOS!$A106</f>
        <v/>
      </c>
      <c r="B104" s="8"/>
      <c r="C104" s="8"/>
      <c r="D104" s="8"/>
      <c r="E104" s="8"/>
      <c r="F104" s="8"/>
      <c r="G104" s="8"/>
      <c r="H104" s="9"/>
      <c r="I104" s="8"/>
      <c r="J104" s="8"/>
      <c r="K104" s="8"/>
      <c r="L104" s="16" t="s">
        <v>80</v>
      </c>
      <c r="M104" s="18" t="str">
        <f ca="1">PREMIOS!$C$24</f>
        <v/>
      </c>
      <c r="N104" s="18" t="str">
        <f ca="1">PREMIOS!$F$24</f>
        <v/>
      </c>
      <c r="O104" s="21" t="str">
        <f ca="1">PREMIOS!$I$24</f>
        <v/>
      </c>
      <c r="P104" s="18">
        <f ca="1">PREMIOS!$L$24</f>
        <v>1</v>
      </c>
      <c r="Q104" s="18" t="str">
        <f ca="1">PREMIOS!$O$24</f>
        <v/>
      </c>
      <c r="R104" s="18" t="str">
        <f ca="1">PREMIOS!$R$24</f>
        <v/>
      </c>
      <c r="S104" s="18" t="str">
        <f ca="1">PREMIOS!$U$24</f>
        <v/>
      </c>
      <c r="T104" s="18" t="str">
        <f ca="1">PREMIOS!$X$24</f>
        <v/>
      </c>
      <c r="U104" s="18" t="str">
        <f ca="1">PREMIOS!$AA$24</f>
        <v/>
      </c>
      <c r="V104" s="18" t="str">
        <f ca="1">PREMIOS!$AD$24</f>
        <v/>
      </c>
      <c r="W104" s="18" t="str">
        <f ca="1">PREMIOS!$AG$24</f>
        <v/>
      </c>
      <c r="X104" s="18" t="str">
        <f ca="1">PREMIOS!$AJ$24</f>
        <v/>
      </c>
      <c r="Y104" s="18" t="str">
        <f ca="1">PREMIOS!$AM$24</f>
        <v/>
      </c>
      <c r="Z104" s="18" t="str">
        <f ca="1">PREMIOS!$AP$24</f>
        <v/>
      </c>
      <c r="AA104" s="18" t="str">
        <f ca="1">PREMIOS!$AS$24</f>
        <v/>
      </c>
      <c r="AB104" s="18" t="str">
        <f ca="1">PREMIOS!$AV$24</f>
        <v/>
      </c>
      <c r="AC104" s="18" t="str">
        <f ca="1">PREMIOS!$AY$24</f>
        <v/>
      </c>
      <c r="AD104" s="18" t="str">
        <f ca="1">PREMIOS!$BB$24</f>
        <v/>
      </c>
      <c r="AE104" s="18" t="str">
        <f ca="1">PREMIOS!$BE$24</f>
        <v/>
      </c>
    </row>
    <row r="105" spans="1:31" ht="23.1" customHeight="1" thickBot="1" x14ac:dyDescent="0.25">
      <c r="A105" s="14" t="str">
        <f>PREMIOS!$A107</f>
        <v/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16" t="s">
        <v>81</v>
      </c>
      <c r="M105" s="22" t="str">
        <f ca="1">IF(PREMIOS!$D$24=0,"",PREMIOS!$D$24)</f>
        <v/>
      </c>
      <c r="N105" s="22" t="str">
        <f ca="1">IF(PREMIOS!$G$24=0,"",PREMIOS!$G$24)</f>
        <v/>
      </c>
      <c r="O105" s="22">
        <f ca="1">IF(PREMIOS!$J$24=0,"",PREMIOS!$J$24)</f>
        <v>1</v>
      </c>
      <c r="P105" s="22">
        <f ca="1">IF(PREMIOS!$M$24=0,"",PREMIOS!$M$24)</f>
        <v>1</v>
      </c>
      <c r="Q105" s="22">
        <f ca="1">IF(PREMIOS!$P$24=0,"",PREMIOS!$P$24)</f>
        <v>1</v>
      </c>
      <c r="R105" s="22" t="str">
        <f ca="1">IF(PREMIOS!$S$24=0,"",PREMIOS!$S$24)</f>
        <v/>
      </c>
      <c r="S105" s="22" t="str">
        <f ca="1">IF(PREMIOS!$V$24=0,"",PREMIOS!$V$24)</f>
        <v/>
      </c>
      <c r="T105" s="22" t="str">
        <f ca="1">IF(PREMIOS!$Y$24=0,"",PREMIOS!$Y$24)</f>
        <v/>
      </c>
      <c r="U105" s="22" t="str">
        <f ca="1">IF(PREMIOS!$AB$24=0,"",PREMIOS!$AB$24)</f>
        <v/>
      </c>
      <c r="V105" s="22" t="str">
        <f ca="1">IF(PREMIOS!$AE$24=0,"",PREMIOS!$AE$24)</f>
        <v/>
      </c>
      <c r="W105" s="22" t="str">
        <f ca="1">IF(PREMIOS!$AH$24=0,"",PREMIOS!$AH$24)</f>
        <v/>
      </c>
      <c r="X105" s="22" t="str">
        <f ca="1">IF(PREMIOS!$AK$24=0,"",PREMIOS!$AK$24)</f>
        <v/>
      </c>
      <c r="Y105" s="22" t="str">
        <f ca="1">IF(PREMIOS!$AN$24=0,"",PREMIOS!$AN$24)</f>
        <v/>
      </c>
      <c r="Z105" s="22" t="str">
        <f ca="1">IF(PREMIOS!$AQ$24=0,"",PREMIOS!$AQ$24)</f>
        <v/>
      </c>
      <c r="AA105" s="22" t="str">
        <f ca="1">IF(PREMIOS!$AT$24=0,"",PREMIOS!$AT$24)</f>
        <v/>
      </c>
      <c r="AB105" s="22" t="str">
        <f ca="1">IF(PREMIOS!$AW$24=0,"",PREMIOS!$AW$24)</f>
        <v/>
      </c>
      <c r="AC105" s="22" t="str">
        <f ca="1">IF(PREMIOS!$AZ$24=0,"",PREMIOS!$AZ$24)</f>
        <v/>
      </c>
      <c r="AD105" s="22" t="str">
        <f ca="1">IF(PREMIOS!$BC$24=0,"",PREMIOS!$BC$24)</f>
        <v/>
      </c>
      <c r="AE105" s="22" t="str">
        <f ca="1">IF(PREMIOS!$BF$24=0,"",PREMIOS!$BF$24)</f>
        <v/>
      </c>
    </row>
    <row r="106" spans="1:31" ht="23.1" customHeight="1" thickBot="1" x14ac:dyDescent="0.25">
      <c r="A106" s="14" t="str">
        <f>PREMIOS!$A108</f>
        <v/>
      </c>
      <c r="B106" s="8"/>
      <c r="C106" s="8"/>
      <c r="D106" s="8"/>
      <c r="E106" s="8"/>
      <c r="F106" s="8"/>
      <c r="G106" s="8"/>
      <c r="H106" s="9"/>
      <c r="I106" s="8"/>
      <c r="J106" s="8"/>
      <c r="K106" s="8"/>
      <c r="L106" s="8"/>
      <c r="M106" s="8"/>
      <c r="N106" s="8"/>
      <c r="O106" s="9"/>
      <c r="P106" s="8"/>
      <c r="Q106" s="8"/>
      <c r="R106" s="8"/>
      <c r="S106" s="8"/>
      <c r="T106" s="8"/>
      <c r="U106" s="8"/>
    </row>
    <row r="107" spans="1:31" ht="23.1" customHeight="1" thickBot="1" x14ac:dyDescent="0.25">
      <c r="A107" s="14" t="str">
        <f>PREMIOS!$A109</f>
        <v/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16" t="str">
        <f>PREMIOS!$A$25</f>
        <v>Grado en Estudios Ingleses</v>
      </c>
      <c r="M107" s="15" t="s">
        <v>2</v>
      </c>
      <c r="N107" s="15" t="s">
        <v>1</v>
      </c>
      <c r="O107" s="15" t="s">
        <v>0</v>
      </c>
      <c r="P107" s="15" t="s">
        <v>4</v>
      </c>
      <c r="Q107" s="15" t="s">
        <v>5</v>
      </c>
      <c r="R107" s="15" t="s">
        <v>7</v>
      </c>
      <c r="S107" s="15" t="s">
        <v>8</v>
      </c>
      <c r="T107" s="15" t="s">
        <v>32</v>
      </c>
      <c r="U107" s="15" t="s">
        <v>33</v>
      </c>
      <c r="V107" s="15" t="s">
        <v>34</v>
      </c>
      <c r="W107" s="15" t="s">
        <v>35</v>
      </c>
      <c r="X107" s="15" t="s">
        <v>36</v>
      </c>
      <c r="Y107" s="15" t="s">
        <v>37</v>
      </c>
      <c r="Z107" s="15" t="s">
        <v>38</v>
      </c>
      <c r="AA107" s="15" t="s">
        <v>39</v>
      </c>
      <c r="AB107" s="15" t="s">
        <v>40</v>
      </c>
      <c r="AC107" s="15" t="s">
        <v>41</v>
      </c>
      <c r="AD107" s="15" t="s">
        <v>42</v>
      </c>
      <c r="AE107" s="17" t="s">
        <v>43</v>
      </c>
    </row>
    <row r="108" spans="1:31" ht="23.1" customHeight="1" thickBot="1" x14ac:dyDescent="0.25">
      <c r="A108" s="14" t="str">
        <f>PREMIOS!$A110</f>
        <v/>
      </c>
      <c r="B108" s="8"/>
      <c r="C108" s="8"/>
      <c r="D108" s="8"/>
      <c r="E108" s="8"/>
      <c r="F108" s="8"/>
      <c r="G108" s="8"/>
      <c r="H108" s="9"/>
      <c r="I108" s="8"/>
      <c r="J108" s="8"/>
      <c r="K108" s="8"/>
      <c r="L108" s="24" t="s">
        <v>3</v>
      </c>
      <c r="M108" s="19" t="str">
        <f ca="1">PREMIOS!$B$25</f>
        <v/>
      </c>
      <c r="N108" s="19">
        <f ca="1">PREMIOS!$E$25</f>
        <v>1</v>
      </c>
      <c r="O108" s="20">
        <f ca="1">PREMIOS!$H$25</f>
        <v>1</v>
      </c>
      <c r="P108" s="19" t="str">
        <f ca="1">PREMIOS!$K$25</f>
        <v/>
      </c>
      <c r="Q108" s="19">
        <f ca="1">PREMIOS!$N$25</f>
        <v>1</v>
      </c>
      <c r="R108" s="19" t="str">
        <f ca="1">PREMIOS!$Q$25</f>
        <v/>
      </c>
      <c r="S108" s="19" t="str">
        <f ca="1">PREMIOS!$T$25</f>
        <v/>
      </c>
      <c r="T108" s="19" t="str">
        <f ca="1">PREMIOS!$W$25</f>
        <v/>
      </c>
      <c r="U108" s="19" t="str">
        <f ca="1">PREMIOS!$Z$25</f>
        <v/>
      </c>
      <c r="V108" s="19" t="str">
        <f ca="1">PREMIOS!$AC$25</f>
        <v/>
      </c>
      <c r="W108" s="19" t="str">
        <f ca="1">PREMIOS!$AF$25</f>
        <v/>
      </c>
      <c r="X108" s="19" t="str">
        <f ca="1">PREMIOS!$AI$25</f>
        <v/>
      </c>
      <c r="Y108" s="19" t="str">
        <f ca="1">PREMIOS!$AL$25</f>
        <v/>
      </c>
      <c r="Z108" s="19" t="str">
        <f ca="1">PREMIOS!$AO$25</f>
        <v/>
      </c>
      <c r="AA108" s="19" t="str">
        <f ca="1">PREMIOS!$AR$25</f>
        <v/>
      </c>
      <c r="AB108" s="19" t="str">
        <f ca="1">PREMIOS!$AU$25</f>
        <v/>
      </c>
      <c r="AC108" s="19" t="str">
        <f ca="1">PREMIOS!$AX$25</f>
        <v/>
      </c>
      <c r="AD108" s="19" t="str">
        <f ca="1">PREMIOS!$BA$25</f>
        <v/>
      </c>
      <c r="AE108" s="19" t="str">
        <f ca="1">PREMIOS!$BD$25</f>
        <v/>
      </c>
    </row>
    <row r="109" spans="1:31" ht="23.1" customHeight="1" thickBot="1" x14ac:dyDescent="0.25">
      <c r="A109" s="14" t="str">
        <f>PREMIOS!$A111</f>
        <v/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16" t="s">
        <v>80</v>
      </c>
      <c r="M109" s="18" t="str">
        <f ca="1">PREMIOS!$C$25</f>
        <v/>
      </c>
      <c r="N109" s="18" t="str">
        <f ca="1">PREMIOS!$F$25</f>
        <v/>
      </c>
      <c r="O109" s="18" t="str">
        <f ca="1">PREMIOS!$I$25</f>
        <v/>
      </c>
      <c r="P109" s="18">
        <f ca="1">PREMIOS!$L$25</f>
        <v>1</v>
      </c>
      <c r="Q109" s="18" t="str">
        <f ca="1">PREMIOS!$O$25</f>
        <v/>
      </c>
      <c r="R109" s="18" t="str">
        <f ca="1">PREMIOS!$R$25</f>
        <v/>
      </c>
      <c r="S109" s="18" t="str">
        <f ca="1">PREMIOS!$U$25</f>
        <v/>
      </c>
      <c r="T109" s="18" t="str">
        <f ca="1">PREMIOS!$X$25</f>
        <v/>
      </c>
      <c r="U109" s="18" t="str">
        <f ca="1">PREMIOS!$AA$25</f>
        <v/>
      </c>
      <c r="V109" s="18" t="str">
        <f ca="1">PREMIOS!$AD$25</f>
        <v/>
      </c>
      <c r="W109" s="18" t="str">
        <f ca="1">PREMIOS!$AG$25</f>
        <v/>
      </c>
      <c r="X109" s="18" t="str">
        <f ca="1">PREMIOS!$AJ$25</f>
        <v/>
      </c>
      <c r="Y109" s="18" t="str">
        <f ca="1">PREMIOS!$AM$25</f>
        <v/>
      </c>
      <c r="Z109" s="18" t="str">
        <f ca="1">PREMIOS!$AP$25</f>
        <v/>
      </c>
      <c r="AA109" s="18" t="str">
        <f ca="1">PREMIOS!$AS$25</f>
        <v/>
      </c>
      <c r="AB109" s="18" t="str">
        <f ca="1">PREMIOS!$AV$25</f>
        <v/>
      </c>
      <c r="AC109" s="18" t="str">
        <f ca="1">PREMIOS!$AY$25</f>
        <v/>
      </c>
      <c r="AD109" s="18" t="str">
        <f ca="1">PREMIOS!$BB$25</f>
        <v/>
      </c>
      <c r="AE109" s="18" t="str">
        <f ca="1">PREMIOS!$BE$25</f>
        <v/>
      </c>
    </row>
    <row r="110" spans="1:31" ht="23.1" customHeight="1" thickBot="1" x14ac:dyDescent="0.25">
      <c r="A110" s="14" t="str">
        <f>PREMIOS!$A112</f>
        <v/>
      </c>
      <c r="B110" s="8"/>
      <c r="C110" s="8"/>
      <c r="D110" s="8"/>
      <c r="E110" s="8"/>
      <c r="F110" s="8"/>
      <c r="G110" s="8"/>
      <c r="H110" s="9"/>
      <c r="I110" s="8"/>
      <c r="J110" s="8"/>
      <c r="K110" s="8"/>
      <c r="L110" s="16" t="s">
        <v>81</v>
      </c>
      <c r="M110" s="22" t="str">
        <f ca="1">IF(PREMIOS!$D$25=0,"",PREMIOS!$D$25)</f>
        <v/>
      </c>
      <c r="N110" s="22">
        <f ca="1">IF(PREMIOS!$G$25=0,"",PREMIOS!$G$25)</f>
        <v>1</v>
      </c>
      <c r="O110" s="23">
        <f ca="1">IF(PREMIOS!$J$25=0,"",PREMIOS!$J$25)</f>
        <v>1</v>
      </c>
      <c r="P110" s="22">
        <f ca="1">IF(PREMIOS!$M$25=0,"",PREMIOS!$M$25)</f>
        <v>1</v>
      </c>
      <c r="Q110" s="22">
        <f ca="1">IF(PREMIOS!$P$25=0,"",PREMIOS!$P$25)</f>
        <v>1</v>
      </c>
      <c r="R110" s="22" t="str">
        <f ca="1">IF(PREMIOS!$S$25=0,"",PREMIOS!$S$25)</f>
        <v/>
      </c>
      <c r="S110" s="22" t="str">
        <f ca="1">IF(PREMIOS!$V$25=0,"",PREMIOS!$V$25)</f>
        <v/>
      </c>
      <c r="T110" s="22" t="str">
        <f ca="1">IF(PREMIOS!$Y$25=0,"",PREMIOS!$Y$25)</f>
        <v/>
      </c>
      <c r="U110" s="22" t="str">
        <f ca="1">IF(PREMIOS!$AB$25=0,"",PREMIOS!$AB$25)</f>
        <v/>
      </c>
      <c r="V110" s="22" t="str">
        <f ca="1">IF(PREMIOS!$AE$25=0,"",PREMIOS!$AE$25)</f>
        <v/>
      </c>
      <c r="W110" s="22" t="str">
        <f ca="1">IF(PREMIOS!$AH$25=0,"",PREMIOS!$AH$25)</f>
        <v/>
      </c>
      <c r="X110" s="22" t="str">
        <f ca="1">IF(PREMIOS!$AK$25=0,"",PREMIOS!$AK$25)</f>
        <v/>
      </c>
      <c r="Y110" s="22" t="str">
        <f ca="1">IF(PREMIOS!$AN$25=0,"",PREMIOS!$AN$25)</f>
        <v/>
      </c>
      <c r="Z110" s="22" t="str">
        <f ca="1">IF(PREMIOS!$AQ$25=0,"",PREMIOS!$AQ$25)</f>
        <v/>
      </c>
      <c r="AA110" s="22" t="str">
        <f ca="1">IF(PREMIOS!$AT$25=0,"",PREMIOS!$AT$25)</f>
        <v/>
      </c>
      <c r="AB110" s="22" t="str">
        <f ca="1">IF(PREMIOS!$AW$25=0,"",PREMIOS!$AW$25)</f>
        <v/>
      </c>
      <c r="AC110" s="22" t="str">
        <f ca="1">IF(PREMIOS!$AZ$25=0,"",PREMIOS!$AZ$25)</f>
        <v/>
      </c>
      <c r="AD110" s="22" t="str">
        <f ca="1">IF(PREMIOS!$BC$25=0,"",PREMIOS!$BC$25)</f>
        <v/>
      </c>
      <c r="AE110" s="22" t="str">
        <f ca="1">IF(PREMIOS!$BF$25=0,"",PREMIOS!$BF$25)</f>
        <v/>
      </c>
    </row>
    <row r="111" spans="1:31" ht="23.1" customHeight="1" thickBot="1" x14ac:dyDescent="0.25">
      <c r="A111" s="14" t="str">
        <f>PREMIOS!$A113</f>
        <v/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1:31" ht="23.1" customHeight="1" thickBot="1" x14ac:dyDescent="0.25">
      <c r="A112" s="14" t="str">
        <f>PREMIOS!$A114</f>
        <v/>
      </c>
      <c r="B112" s="8"/>
      <c r="C112" s="8"/>
      <c r="D112" s="8"/>
      <c r="E112" s="8"/>
      <c r="F112" s="8"/>
      <c r="G112" s="8"/>
      <c r="H112" s="9"/>
      <c r="I112" s="8"/>
      <c r="J112" s="8"/>
      <c r="K112" s="8"/>
      <c r="L112" s="16" t="str">
        <f>PREMIOS!$A$26</f>
        <v>Grado en Geografía e Historia</v>
      </c>
      <c r="M112" s="15" t="s">
        <v>2</v>
      </c>
      <c r="N112" s="15" t="s">
        <v>1</v>
      </c>
      <c r="O112" s="15" t="s">
        <v>0</v>
      </c>
      <c r="P112" s="15" t="s">
        <v>4</v>
      </c>
      <c r="Q112" s="15" t="s">
        <v>5</v>
      </c>
      <c r="R112" s="15" t="s">
        <v>7</v>
      </c>
      <c r="S112" s="15" t="s">
        <v>8</v>
      </c>
      <c r="T112" s="15" t="s">
        <v>32</v>
      </c>
      <c r="U112" s="15" t="s">
        <v>33</v>
      </c>
      <c r="V112" s="15" t="s">
        <v>34</v>
      </c>
      <c r="W112" s="15" t="s">
        <v>35</v>
      </c>
      <c r="X112" s="15" t="s">
        <v>36</v>
      </c>
      <c r="Y112" s="15" t="s">
        <v>37</v>
      </c>
      <c r="Z112" s="15" t="s">
        <v>38</v>
      </c>
      <c r="AA112" s="15" t="s">
        <v>39</v>
      </c>
      <c r="AB112" s="15" t="s">
        <v>40</v>
      </c>
      <c r="AC112" s="15" t="s">
        <v>41</v>
      </c>
      <c r="AD112" s="15" t="s">
        <v>42</v>
      </c>
      <c r="AE112" s="17" t="s">
        <v>43</v>
      </c>
    </row>
    <row r="113" spans="1:31" ht="23.1" customHeight="1" thickBot="1" x14ac:dyDescent="0.25">
      <c r="A113" s="14" t="str">
        <f>PREMIOS!$A115</f>
        <v/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24" t="s">
        <v>3</v>
      </c>
      <c r="M113" s="19" t="str">
        <f ca="1">PREMIOS!$B$26</f>
        <v/>
      </c>
      <c r="N113" s="19" t="str">
        <f ca="1">PREMIOS!$E$26</f>
        <v/>
      </c>
      <c r="O113" s="19" t="str">
        <f ca="1">PREMIOS!$H$26</f>
        <v/>
      </c>
      <c r="P113" s="19" t="str">
        <f ca="1">PREMIOS!$K$26</f>
        <v/>
      </c>
      <c r="Q113" s="19">
        <f ca="1">PREMIOS!$N$26</f>
        <v>1</v>
      </c>
      <c r="R113" s="19" t="str">
        <f ca="1">PREMIOS!$Q$26</f>
        <v/>
      </c>
      <c r="S113" s="19" t="str">
        <f ca="1">PREMIOS!$T$26</f>
        <v/>
      </c>
      <c r="T113" s="19" t="str">
        <f ca="1">PREMIOS!$W$26</f>
        <v/>
      </c>
      <c r="U113" s="19" t="str">
        <f ca="1">PREMIOS!$Z$26</f>
        <v/>
      </c>
      <c r="V113" s="19" t="str">
        <f ca="1">PREMIOS!$AC$26</f>
        <v/>
      </c>
      <c r="W113" s="19" t="str">
        <f ca="1">PREMIOS!$AF$26</f>
        <v/>
      </c>
      <c r="X113" s="19" t="str">
        <f ca="1">PREMIOS!$AI$26</f>
        <v/>
      </c>
      <c r="Y113" s="19" t="str">
        <f ca="1">PREMIOS!$AL$26</f>
        <v/>
      </c>
      <c r="Z113" s="19" t="str">
        <f ca="1">PREMIOS!$AO$26</f>
        <v/>
      </c>
      <c r="AA113" s="19" t="str">
        <f ca="1">PREMIOS!$AR$26</f>
        <v/>
      </c>
      <c r="AB113" s="19" t="str">
        <f ca="1">PREMIOS!$AU$26</f>
        <v/>
      </c>
      <c r="AC113" s="19" t="str">
        <f ca="1">PREMIOS!$AX$26</f>
        <v/>
      </c>
      <c r="AD113" s="19" t="str">
        <f ca="1">PREMIOS!$BA$26</f>
        <v/>
      </c>
      <c r="AE113" s="19" t="str">
        <f ca="1">PREMIOS!$BD$26</f>
        <v/>
      </c>
    </row>
    <row r="114" spans="1:31" ht="23.1" customHeight="1" thickBot="1" x14ac:dyDescent="0.25">
      <c r="A114" s="14" t="str">
        <f>PREMIOS!$A116</f>
        <v/>
      </c>
      <c r="B114" s="8"/>
      <c r="C114" s="8"/>
      <c r="D114" s="8"/>
      <c r="E114" s="8"/>
      <c r="F114" s="8"/>
      <c r="G114" s="8"/>
      <c r="H114" s="9"/>
      <c r="I114" s="8"/>
      <c r="J114" s="8"/>
      <c r="K114" s="8"/>
      <c r="L114" s="16" t="s">
        <v>80</v>
      </c>
      <c r="M114" s="18" t="str">
        <f ca="1">PREMIOS!$C$26</f>
        <v/>
      </c>
      <c r="N114" s="18">
        <f ca="1">PREMIOS!$F$26</f>
        <v>1</v>
      </c>
      <c r="O114" s="21">
        <f ca="1">PREMIOS!$I$26</f>
        <v>1</v>
      </c>
      <c r="P114" s="18">
        <f ca="1">PREMIOS!$L$26</f>
        <v>1</v>
      </c>
      <c r="Q114" s="18" t="str">
        <f ca="1">PREMIOS!$O$26</f>
        <v/>
      </c>
      <c r="R114" s="18" t="str">
        <f ca="1">PREMIOS!$R$26</f>
        <v/>
      </c>
      <c r="S114" s="18" t="str">
        <f ca="1">PREMIOS!$U$26</f>
        <v/>
      </c>
      <c r="T114" s="18" t="str">
        <f ca="1">PREMIOS!$X$26</f>
        <v/>
      </c>
      <c r="U114" s="18" t="str">
        <f ca="1">PREMIOS!$AA$26</f>
        <v/>
      </c>
      <c r="V114" s="18" t="str">
        <f ca="1">PREMIOS!$AD$26</f>
        <v/>
      </c>
      <c r="W114" s="18" t="str">
        <f ca="1">PREMIOS!$AG$26</f>
        <v/>
      </c>
      <c r="X114" s="18" t="str">
        <f ca="1">PREMIOS!$AJ$26</f>
        <v/>
      </c>
      <c r="Y114" s="18" t="str">
        <f ca="1">PREMIOS!$AM$26</f>
        <v/>
      </c>
      <c r="Z114" s="18" t="str">
        <f ca="1">PREMIOS!$AP$26</f>
        <v/>
      </c>
      <c r="AA114" s="18" t="str">
        <f ca="1">PREMIOS!$AS$26</f>
        <v/>
      </c>
      <c r="AB114" s="18" t="str">
        <f ca="1">PREMIOS!$AV$26</f>
        <v/>
      </c>
      <c r="AC114" s="18" t="str">
        <f ca="1">PREMIOS!$AY$26</f>
        <v/>
      </c>
      <c r="AD114" s="18" t="str">
        <f ca="1">PREMIOS!$BB$26</f>
        <v/>
      </c>
      <c r="AE114" s="18" t="str">
        <f ca="1">PREMIOS!$BE$26</f>
        <v/>
      </c>
    </row>
    <row r="115" spans="1:31" ht="23.1" customHeight="1" thickBot="1" x14ac:dyDescent="0.25">
      <c r="A115" s="14" t="str">
        <f>PREMIOS!$A117</f>
        <v/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16" t="s">
        <v>81</v>
      </c>
      <c r="M115" s="22" t="str">
        <f ca="1">IF(PREMIOS!$D$26=0,"",PREMIOS!$D$26)</f>
        <v/>
      </c>
      <c r="N115" s="22">
        <f ca="1">IF(PREMIOS!$G$26=0,"",PREMIOS!$G$26)</f>
        <v>1</v>
      </c>
      <c r="O115" s="22">
        <f ca="1">IF(PREMIOS!$J$26=0,"",PREMIOS!$J$26)</f>
        <v>1</v>
      </c>
      <c r="P115" s="22">
        <f ca="1">IF(PREMIOS!$M$26=0,"",PREMIOS!$M$26)</f>
        <v>1</v>
      </c>
      <c r="Q115" s="22">
        <f ca="1">IF(PREMIOS!$P$26=0,"",PREMIOS!$P$26)</f>
        <v>1</v>
      </c>
      <c r="R115" s="22" t="str">
        <f ca="1">IF(PREMIOS!$S$26=0,"",PREMIOS!$S$26)</f>
        <v/>
      </c>
      <c r="S115" s="22" t="str">
        <f ca="1">IF(PREMIOS!$V$26=0,"",PREMIOS!$V$26)</f>
        <v/>
      </c>
      <c r="T115" s="22" t="str">
        <f ca="1">IF(PREMIOS!$Y$26=0,"",PREMIOS!$Y$26)</f>
        <v/>
      </c>
      <c r="U115" s="22" t="str">
        <f ca="1">IF(PREMIOS!$AB$26=0,"",PREMIOS!$AB$26)</f>
        <v/>
      </c>
      <c r="V115" s="22" t="str">
        <f ca="1">IF(PREMIOS!$AE$26=0,"",PREMIOS!$AE$26)</f>
        <v/>
      </c>
      <c r="W115" s="22" t="str">
        <f ca="1">IF(PREMIOS!$AH$26=0,"",PREMIOS!$AH$26)</f>
        <v/>
      </c>
      <c r="X115" s="22" t="str">
        <f ca="1">IF(PREMIOS!$AK$26=0,"",PREMIOS!$AK$26)</f>
        <v/>
      </c>
      <c r="Y115" s="22" t="str">
        <f ca="1">IF(PREMIOS!$AN$26=0,"",PREMIOS!$AN$26)</f>
        <v/>
      </c>
      <c r="Z115" s="22" t="str">
        <f ca="1">IF(PREMIOS!$AQ$26=0,"",PREMIOS!$AQ$26)</f>
        <v/>
      </c>
      <c r="AA115" s="22" t="str">
        <f ca="1">IF(PREMIOS!$AT$26=0,"",PREMIOS!$AT$26)</f>
        <v/>
      </c>
      <c r="AB115" s="22" t="str">
        <f ca="1">IF(PREMIOS!$AW$26=0,"",PREMIOS!$AW$26)</f>
        <v/>
      </c>
      <c r="AC115" s="22" t="str">
        <f ca="1">IF(PREMIOS!$AZ$26=0,"",PREMIOS!$AZ$26)</f>
        <v/>
      </c>
      <c r="AD115" s="22" t="str">
        <f ca="1">IF(PREMIOS!$BC$26=0,"",PREMIOS!$BC$26)</f>
        <v/>
      </c>
      <c r="AE115" s="22" t="str">
        <f ca="1">IF(PREMIOS!$BF$26=0,"",PREMIOS!$BF$26)</f>
        <v/>
      </c>
    </row>
    <row r="116" spans="1:31" ht="23.1" customHeight="1" thickBot="1" x14ac:dyDescent="0.25">
      <c r="A116" s="14" t="str">
        <f>PREMIOS!$A118</f>
        <v/>
      </c>
      <c r="B116" s="8"/>
      <c r="C116" s="8"/>
      <c r="D116" s="8"/>
      <c r="E116" s="8"/>
      <c r="F116" s="8"/>
      <c r="G116" s="8"/>
      <c r="H116" s="9"/>
      <c r="I116" s="8"/>
      <c r="J116" s="8"/>
      <c r="K116" s="8"/>
      <c r="L116" s="8"/>
      <c r="M116" s="8"/>
      <c r="N116" s="8"/>
      <c r="O116" s="9"/>
      <c r="P116" s="8"/>
      <c r="Q116" s="8"/>
      <c r="R116" s="8"/>
      <c r="S116" s="8"/>
      <c r="T116" s="8"/>
      <c r="U116" s="8"/>
    </row>
    <row r="117" spans="1:31" ht="23.1" customHeight="1" thickBot="1" x14ac:dyDescent="0.25">
      <c r="A117" s="14" t="str">
        <f>PREMIOS!$A119</f>
        <v/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16" t="str">
        <f>PREMIOS!$A$27</f>
        <v>Grado en Ingeniería Agrícola</v>
      </c>
      <c r="M117" s="15" t="s">
        <v>2</v>
      </c>
      <c r="N117" s="15" t="s">
        <v>1</v>
      </c>
      <c r="O117" s="15" t="s">
        <v>0</v>
      </c>
      <c r="P117" s="15" t="s">
        <v>4</v>
      </c>
      <c r="Q117" s="15" t="s">
        <v>5</v>
      </c>
      <c r="R117" s="15" t="s">
        <v>7</v>
      </c>
      <c r="S117" s="15" t="s">
        <v>8</v>
      </c>
      <c r="T117" s="15" t="s">
        <v>32</v>
      </c>
      <c r="U117" s="15" t="s">
        <v>33</v>
      </c>
      <c r="V117" s="15" t="s">
        <v>34</v>
      </c>
      <c r="W117" s="15" t="s">
        <v>35</v>
      </c>
      <c r="X117" s="15" t="s">
        <v>36</v>
      </c>
      <c r="Y117" s="15" t="s">
        <v>37</v>
      </c>
      <c r="Z117" s="15" t="s">
        <v>38</v>
      </c>
      <c r="AA117" s="15" t="s">
        <v>39</v>
      </c>
      <c r="AB117" s="15" t="s">
        <v>40</v>
      </c>
      <c r="AC117" s="15" t="s">
        <v>41</v>
      </c>
      <c r="AD117" s="15" t="s">
        <v>42</v>
      </c>
      <c r="AE117" s="17" t="s">
        <v>43</v>
      </c>
    </row>
    <row r="118" spans="1:31" ht="23.1" customHeight="1" thickBot="1" x14ac:dyDescent="0.25">
      <c r="A118" s="14" t="str">
        <f>PREMIOS!$A120</f>
        <v/>
      </c>
      <c r="B118" s="8"/>
      <c r="C118" s="8"/>
      <c r="D118" s="8"/>
      <c r="E118" s="8"/>
      <c r="F118" s="8"/>
      <c r="G118" s="8"/>
      <c r="H118" s="9"/>
      <c r="I118" s="8"/>
      <c r="J118" s="8"/>
      <c r="K118" s="8"/>
      <c r="L118" s="24" t="s">
        <v>3</v>
      </c>
      <c r="M118" s="19" t="str">
        <f ca="1">PREMIOS!$B$27</f>
        <v/>
      </c>
      <c r="N118" s="19" t="str">
        <f ca="1">PREMIOS!$E$27</f>
        <v/>
      </c>
      <c r="O118" s="20" t="str">
        <f ca="1">PREMIOS!$H$27</f>
        <v/>
      </c>
      <c r="P118" s="19" t="str">
        <f ca="1">PREMIOS!$K$27</f>
        <v/>
      </c>
      <c r="Q118" s="19">
        <f ca="1">PREMIOS!$N$27</f>
        <v>1</v>
      </c>
      <c r="R118" s="19" t="str">
        <f ca="1">PREMIOS!$Q$27</f>
        <v/>
      </c>
      <c r="S118" s="19" t="str">
        <f ca="1">PREMIOS!$T$27</f>
        <v/>
      </c>
      <c r="T118" s="19" t="str">
        <f ca="1">PREMIOS!$W$27</f>
        <v/>
      </c>
      <c r="U118" s="19" t="str">
        <f ca="1">PREMIOS!$Z$27</f>
        <v/>
      </c>
      <c r="V118" s="19" t="str">
        <f ca="1">PREMIOS!$AC$27</f>
        <v/>
      </c>
      <c r="W118" s="19" t="str">
        <f ca="1">PREMIOS!$AF$27</f>
        <v/>
      </c>
      <c r="X118" s="19" t="str">
        <f ca="1">PREMIOS!$AI$27</f>
        <v/>
      </c>
      <c r="Y118" s="19" t="str">
        <f ca="1">PREMIOS!$AL$27</f>
        <v/>
      </c>
      <c r="Z118" s="19" t="str">
        <f ca="1">PREMIOS!$AO$27</f>
        <v/>
      </c>
      <c r="AA118" s="19" t="str">
        <f ca="1">PREMIOS!$AR$27</f>
        <v/>
      </c>
      <c r="AB118" s="19" t="str">
        <f ca="1">PREMIOS!$AU$27</f>
        <v/>
      </c>
      <c r="AC118" s="19" t="str">
        <f ca="1">PREMIOS!$AX$27</f>
        <v/>
      </c>
      <c r="AD118" s="19" t="str">
        <f ca="1">PREMIOS!$BA$27</f>
        <v/>
      </c>
      <c r="AE118" s="19" t="str">
        <f ca="1">PREMIOS!$BD$27</f>
        <v/>
      </c>
    </row>
    <row r="119" spans="1:31" ht="23.1" customHeight="1" thickBot="1" x14ac:dyDescent="0.25">
      <c r="A119" s="14" t="str">
        <f>PREMIOS!$A121</f>
        <v/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16" t="s">
        <v>80</v>
      </c>
      <c r="M119" s="18" t="str">
        <f ca="1">PREMIOS!$C$27</f>
        <v/>
      </c>
      <c r="N119" s="18" t="str">
        <f ca="1">PREMIOS!$F$27</f>
        <v/>
      </c>
      <c r="O119" s="18">
        <f ca="1">PREMIOS!$I$27</f>
        <v>1</v>
      </c>
      <c r="P119" s="18" t="str">
        <f ca="1">PREMIOS!$L$27</f>
        <v/>
      </c>
      <c r="Q119" s="18" t="str">
        <f ca="1">PREMIOS!$O$27</f>
        <v/>
      </c>
      <c r="R119" s="18" t="str">
        <f ca="1">PREMIOS!$R$27</f>
        <v/>
      </c>
      <c r="S119" s="18" t="str">
        <f ca="1">PREMIOS!$U$27</f>
        <v/>
      </c>
      <c r="T119" s="18" t="str">
        <f ca="1">PREMIOS!$X$27</f>
        <v/>
      </c>
      <c r="U119" s="18" t="str">
        <f ca="1">PREMIOS!$AA$27</f>
        <v/>
      </c>
      <c r="V119" s="18" t="str">
        <f ca="1">PREMIOS!$AD$27</f>
        <v/>
      </c>
      <c r="W119" s="18" t="str">
        <f ca="1">PREMIOS!$AG$27</f>
        <v/>
      </c>
      <c r="X119" s="18" t="str">
        <f ca="1">PREMIOS!$AJ$27</f>
        <v/>
      </c>
      <c r="Y119" s="18" t="str">
        <f ca="1">PREMIOS!$AM$27</f>
        <v/>
      </c>
      <c r="Z119" s="18" t="str">
        <f ca="1">PREMIOS!$AP$27</f>
        <v/>
      </c>
      <c r="AA119" s="18" t="str">
        <f ca="1">PREMIOS!$AS$27</f>
        <v/>
      </c>
      <c r="AB119" s="18" t="str">
        <f ca="1">PREMIOS!$AV$27</f>
        <v/>
      </c>
      <c r="AC119" s="18" t="str">
        <f ca="1">PREMIOS!$AY$27</f>
        <v/>
      </c>
      <c r="AD119" s="18" t="str">
        <f ca="1">PREMIOS!$BB$27</f>
        <v/>
      </c>
      <c r="AE119" s="18" t="str">
        <f ca="1">PREMIOS!$BE$27</f>
        <v/>
      </c>
    </row>
    <row r="120" spans="1:31" ht="23.1" customHeight="1" thickBot="1" x14ac:dyDescent="0.25">
      <c r="A120" s="14" t="str">
        <f>PREMIOS!$A122</f>
        <v/>
      </c>
      <c r="B120" s="8"/>
      <c r="C120" s="8"/>
      <c r="D120" s="8"/>
      <c r="E120" s="8"/>
      <c r="F120" s="8"/>
      <c r="G120" s="8"/>
      <c r="H120" s="9"/>
      <c r="I120" s="8"/>
      <c r="J120" s="8"/>
      <c r="K120" s="8"/>
      <c r="L120" s="16" t="s">
        <v>81</v>
      </c>
      <c r="M120" s="22" t="str">
        <f ca="1">IF(PREMIOS!$D$27=0,"",PREMIOS!$D$27)</f>
        <v/>
      </c>
      <c r="N120" s="22" t="str">
        <f ca="1">IF(PREMIOS!$G$27=0,"",PREMIOS!$G$27)</f>
        <v/>
      </c>
      <c r="O120" s="23">
        <f ca="1">IF(PREMIOS!$J$27=0,"",PREMIOS!$J$27)</f>
        <v>1</v>
      </c>
      <c r="P120" s="22" t="str">
        <f ca="1">IF(PREMIOS!$M$27=0,"",PREMIOS!$M$27)</f>
        <v/>
      </c>
      <c r="Q120" s="22">
        <f ca="1">IF(PREMIOS!$P$27=0,"",PREMIOS!$P$27)</f>
        <v>1</v>
      </c>
      <c r="R120" s="22" t="str">
        <f ca="1">IF(PREMIOS!$S$27=0,"",PREMIOS!$S$27)</f>
        <v/>
      </c>
      <c r="S120" s="22" t="str">
        <f ca="1">IF(PREMIOS!$V$27=0,"",PREMIOS!$V$27)</f>
        <v/>
      </c>
      <c r="T120" s="22" t="str">
        <f ca="1">IF(PREMIOS!$Y$27=0,"",PREMIOS!$Y$27)</f>
        <v/>
      </c>
      <c r="U120" s="22" t="str">
        <f ca="1">IF(PREMIOS!$AB$27=0,"",PREMIOS!$AB$27)</f>
        <v/>
      </c>
      <c r="V120" s="22" t="str">
        <f ca="1">IF(PREMIOS!$AE$27=0,"",PREMIOS!$AE$27)</f>
        <v/>
      </c>
      <c r="W120" s="22" t="str">
        <f ca="1">IF(PREMIOS!$AH$27=0,"",PREMIOS!$AH$27)</f>
        <v/>
      </c>
      <c r="X120" s="22" t="str">
        <f ca="1">IF(PREMIOS!$AK$27=0,"",PREMIOS!$AK$27)</f>
        <v/>
      </c>
      <c r="Y120" s="22" t="str">
        <f ca="1">IF(PREMIOS!$AN$27=0,"",PREMIOS!$AN$27)</f>
        <v/>
      </c>
      <c r="Z120" s="22" t="str">
        <f ca="1">IF(PREMIOS!$AQ$27=0,"",PREMIOS!$AQ$27)</f>
        <v/>
      </c>
      <c r="AA120" s="22" t="str">
        <f ca="1">IF(PREMIOS!$AT$27=0,"",PREMIOS!$AT$27)</f>
        <v/>
      </c>
      <c r="AB120" s="22" t="str">
        <f ca="1">IF(PREMIOS!$AW$27=0,"",PREMIOS!$AW$27)</f>
        <v/>
      </c>
      <c r="AC120" s="22" t="str">
        <f ca="1">IF(PREMIOS!$AZ$27=0,"",PREMIOS!$AZ$27)</f>
        <v/>
      </c>
      <c r="AD120" s="22" t="str">
        <f ca="1">IF(PREMIOS!$BC$27=0,"",PREMIOS!$BC$27)</f>
        <v/>
      </c>
      <c r="AE120" s="22" t="str">
        <f ca="1">IF(PREMIOS!$BF$27=0,"",PREMIOS!$BF$27)</f>
        <v/>
      </c>
    </row>
    <row r="121" spans="1:31" ht="23.1" customHeight="1" thickBot="1" x14ac:dyDescent="0.25">
      <c r="A121" s="14" t="str">
        <f>PREMIOS!$A123</f>
        <v/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1:31" ht="23.1" customHeight="1" thickBot="1" x14ac:dyDescent="0.25">
      <c r="A122" s="14" t="str">
        <f>PREMIOS!$A124</f>
        <v/>
      </c>
      <c r="B122" s="8"/>
      <c r="C122" s="8"/>
      <c r="D122" s="8"/>
      <c r="E122" s="8"/>
      <c r="F122" s="8"/>
      <c r="G122" s="8"/>
      <c r="H122" s="9"/>
      <c r="I122" s="8"/>
      <c r="J122" s="8"/>
      <c r="K122" s="8"/>
      <c r="L122" s="16" t="str">
        <f>PREMIOS!$A$28</f>
        <v>Grado en Ingeniería Eléctrica</v>
      </c>
      <c r="M122" s="15" t="s">
        <v>2</v>
      </c>
      <c r="N122" s="15" t="s">
        <v>1</v>
      </c>
      <c r="O122" s="15" t="s">
        <v>0</v>
      </c>
      <c r="P122" s="15" t="s">
        <v>4</v>
      </c>
      <c r="Q122" s="15" t="s">
        <v>5</v>
      </c>
      <c r="R122" s="15" t="s">
        <v>7</v>
      </c>
      <c r="S122" s="15" t="s">
        <v>8</v>
      </c>
      <c r="T122" s="15" t="s">
        <v>32</v>
      </c>
      <c r="U122" s="15" t="s">
        <v>33</v>
      </c>
      <c r="V122" s="15" t="s">
        <v>34</v>
      </c>
      <c r="W122" s="15" t="s">
        <v>35</v>
      </c>
      <c r="X122" s="15" t="s">
        <v>36</v>
      </c>
      <c r="Y122" s="15" t="s">
        <v>37</v>
      </c>
      <c r="Z122" s="15" t="s">
        <v>38</v>
      </c>
      <c r="AA122" s="15" t="s">
        <v>39</v>
      </c>
      <c r="AB122" s="15" t="s">
        <v>40</v>
      </c>
      <c r="AC122" s="15" t="s">
        <v>41</v>
      </c>
      <c r="AD122" s="15" t="s">
        <v>42</v>
      </c>
      <c r="AE122" s="17" t="s">
        <v>43</v>
      </c>
    </row>
    <row r="123" spans="1:31" ht="23.1" customHeight="1" thickBot="1" x14ac:dyDescent="0.25">
      <c r="A123" s="14" t="str">
        <f>PREMIOS!$A125</f>
        <v/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24" t="s">
        <v>3</v>
      </c>
      <c r="M123" s="19" t="str">
        <f ca="1">PREMIOS!$B$28</f>
        <v/>
      </c>
      <c r="N123" s="19" t="str">
        <f ca="1">PREMIOS!$E$28</f>
        <v/>
      </c>
      <c r="O123" s="19" t="str">
        <f ca="1">PREMIOS!$H$28</f>
        <v/>
      </c>
      <c r="P123" s="19" t="str">
        <f ca="1">PREMIOS!$K$28</f>
        <v/>
      </c>
      <c r="Q123" s="19" t="str">
        <f ca="1">PREMIOS!$N$28</f>
        <v/>
      </c>
      <c r="R123" s="19" t="str">
        <f ca="1">PREMIOS!$Q$28</f>
        <v/>
      </c>
      <c r="S123" s="19" t="str">
        <f ca="1">PREMIOS!$T$28</f>
        <v/>
      </c>
      <c r="T123" s="19" t="str">
        <f ca="1">PREMIOS!$W$28</f>
        <v/>
      </c>
      <c r="U123" s="19" t="str">
        <f ca="1">PREMIOS!$Z$28</f>
        <v/>
      </c>
      <c r="V123" s="19" t="str">
        <f ca="1">PREMIOS!$AC$28</f>
        <v/>
      </c>
      <c r="W123" s="19" t="str">
        <f ca="1">PREMIOS!$AF$28</f>
        <v/>
      </c>
      <c r="X123" s="19" t="str">
        <f ca="1">PREMIOS!$AI$28</f>
        <v/>
      </c>
      <c r="Y123" s="19" t="str">
        <f ca="1">PREMIOS!$AL$28</f>
        <v/>
      </c>
      <c r="Z123" s="19" t="str">
        <f ca="1">PREMIOS!$AO$28</f>
        <v/>
      </c>
      <c r="AA123" s="19" t="str">
        <f ca="1">PREMIOS!$AR$28</f>
        <v/>
      </c>
      <c r="AB123" s="19" t="str">
        <f ca="1">PREMIOS!$AU$28</f>
        <v/>
      </c>
      <c r="AC123" s="19" t="str">
        <f ca="1">PREMIOS!$AX$28</f>
        <v/>
      </c>
      <c r="AD123" s="19" t="str">
        <f ca="1">PREMIOS!$BA$28</f>
        <v/>
      </c>
      <c r="AE123" s="19" t="str">
        <f ca="1">PREMIOS!$BD$28</f>
        <v/>
      </c>
    </row>
    <row r="124" spans="1:31" ht="23.1" customHeight="1" thickBot="1" x14ac:dyDescent="0.25">
      <c r="A124" s="14" t="str">
        <f>PREMIOS!$A126</f>
        <v/>
      </c>
      <c r="B124" s="8"/>
      <c r="C124" s="8"/>
      <c r="D124" s="8"/>
      <c r="E124" s="8"/>
      <c r="F124" s="8"/>
      <c r="G124" s="8"/>
      <c r="H124" s="9"/>
      <c r="I124" s="8"/>
      <c r="J124" s="8"/>
      <c r="K124" s="8"/>
      <c r="L124" s="16" t="s">
        <v>80</v>
      </c>
      <c r="M124" s="18" t="str">
        <f ca="1">PREMIOS!$C$28</f>
        <v/>
      </c>
      <c r="N124" s="18" t="str">
        <f ca="1">PREMIOS!$F$28</f>
        <v/>
      </c>
      <c r="O124" s="21">
        <f ca="1">PREMIOS!$I$28</f>
        <v>1</v>
      </c>
      <c r="P124" s="18">
        <f ca="1">PREMIOS!$L$28</f>
        <v>1</v>
      </c>
      <c r="Q124" s="18">
        <f ca="1">PREMIOS!$O$28</f>
        <v>1</v>
      </c>
      <c r="R124" s="18" t="str">
        <f ca="1">PREMIOS!$R$28</f>
        <v/>
      </c>
      <c r="S124" s="18" t="str">
        <f ca="1">PREMIOS!$U$28</f>
        <v/>
      </c>
      <c r="T124" s="18" t="str">
        <f ca="1">PREMIOS!$X$28</f>
        <v/>
      </c>
      <c r="U124" s="18" t="str">
        <f ca="1">PREMIOS!$AA$28</f>
        <v/>
      </c>
      <c r="V124" s="18" t="str">
        <f ca="1">PREMIOS!$AD$28</f>
        <v/>
      </c>
      <c r="W124" s="18" t="str">
        <f ca="1">PREMIOS!$AG$28</f>
        <v/>
      </c>
      <c r="X124" s="18" t="str">
        <f ca="1">PREMIOS!$AJ$28</f>
        <v/>
      </c>
      <c r="Y124" s="18" t="str">
        <f ca="1">PREMIOS!$AM$28</f>
        <v/>
      </c>
      <c r="Z124" s="18" t="str">
        <f ca="1">PREMIOS!$AP$28</f>
        <v/>
      </c>
      <c r="AA124" s="18" t="str">
        <f ca="1">PREMIOS!$AS$28</f>
        <v/>
      </c>
      <c r="AB124" s="18" t="str">
        <f ca="1">PREMIOS!$AV$28</f>
        <v/>
      </c>
      <c r="AC124" s="18" t="str">
        <f ca="1">PREMIOS!$AY$28</f>
        <v/>
      </c>
      <c r="AD124" s="18" t="str">
        <f ca="1">PREMIOS!$BB$28</f>
        <v/>
      </c>
      <c r="AE124" s="18" t="str">
        <f ca="1">PREMIOS!$BE$28</f>
        <v/>
      </c>
    </row>
    <row r="125" spans="1:31" ht="23.1" customHeight="1" thickBot="1" x14ac:dyDescent="0.25">
      <c r="A125" s="14" t="str">
        <f>PREMIOS!$A127</f>
        <v/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16" t="s">
        <v>81</v>
      </c>
      <c r="M125" s="22" t="str">
        <f ca="1">IF(PREMIOS!$D$28=0,"",PREMIOS!$D$28)</f>
        <v/>
      </c>
      <c r="N125" s="22" t="str">
        <f ca="1">IF(PREMIOS!$G$28=0,"",PREMIOS!$G$28)</f>
        <v/>
      </c>
      <c r="O125" s="22">
        <f ca="1">IF(PREMIOS!$J$28=0,"",PREMIOS!$J$28)</f>
        <v>1</v>
      </c>
      <c r="P125" s="22">
        <f ca="1">IF(PREMIOS!$M$28=0,"",PREMIOS!$M$28)</f>
        <v>1</v>
      </c>
      <c r="Q125" s="22">
        <f ca="1">IF(PREMIOS!$P$28=0,"",PREMIOS!$P$28)</f>
        <v>1</v>
      </c>
      <c r="R125" s="22" t="str">
        <f ca="1">IF(PREMIOS!$S$28=0,"",PREMIOS!$S$28)</f>
        <v/>
      </c>
      <c r="S125" s="22" t="str">
        <f ca="1">IF(PREMIOS!$V$28=0,"",PREMIOS!$V$28)</f>
        <v/>
      </c>
      <c r="T125" s="22" t="str">
        <f ca="1">IF(PREMIOS!$Y$28=0,"",PREMIOS!$Y$28)</f>
        <v/>
      </c>
      <c r="U125" s="22" t="str">
        <f ca="1">IF(PREMIOS!$AB$28=0,"",PREMIOS!$AB$28)</f>
        <v/>
      </c>
      <c r="V125" s="22" t="str">
        <f ca="1">IF(PREMIOS!$AE$28=0,"",PREMIOS!$AE$28)</f>
        <v/>
      </c>
      <c r="W125" s="22" t="str">
        <f ca="1">IF(PREMIOS!$AH$28=0,"",PREMIOS!$AH$28)</f>
        <v/>
      </c>
      <c r="X125" s="22" t="str">
        <f ca="1">IF(PREMIOS!$AK$28=0,"",PREMIOS!$AK$28)</f>
        <v/>
      </c>
      <c r="Y125" s="22" t="str">
        <f ca="1">IF(PREMIOS!$AN$28=0,"",PREMIOS!$AN$28)</f>
        <v/>
      </c>
      <c r="Z125" s="22" t="str">
        <f ca="1">IF(PREMIOS!$AQ$28=0,"",PREMIOS!$AQ$28)</f>
        <v/>
      </c>
      <c r="AA125" s="22" t="str">
        <f ca="1">IF(PREMIOS!$AT$28=0,"",PREMIOS!$AT$28)</f>
        <v/>
      </c>
      <c r="AB125" s="22" t="str">
        <f ca="1">IF(PREMIOS!$AW$28=0,"",PREMIOS!$AW$28)</f>
        <v/>
      </c>
      <c r="AC125" s="22" t="str">
        <f ca="1">IF(PREMIOS!$AZ$28=0,"",PREMIOS!$AZ$28)</f>
        <v/>
      </c>
      <c r="AD125" s="22" t="str">
        <f ca="1">IF(PREMIOS!$BC$28=0,"",PREMIOS!$BC$28)</f>
        <v/>
      </c>
      <c r="AE125" s="22" t="str">
        <f ca="1">IF(PREMIOS!$BF$28=0,"",PREMIOS!$BF$28)</f>
        <v/>
      </c>
    </row>
    <row r="126" spans="1:31" ht="23.1" customHeight="1" thickBot="1" x14ac:dyDescent="0.25">
      <c r="A126" s="14" t="str">
        <f>PREMIOS!$A128</f>
        <v/>
      </c>
      <c r="B126" s="8"/>
      <c r="C126" s="8"/>
      <c r="D126" s="8"/>
      <c r="E126" s="8"/>
      <c r="F126" s="8"/>
      <c r="G126" s="8"/>
      <c r="H126" s="9"/>
      <c r="I126" s="8"/>
      <c r="J126" s="8"/>
      <c r="K126" s="8"/>
      <c r="L126" s="8"/>
      <c r="M126" s="8"/>
      <c r="N126" s="8"/>
      <c r="O126" s="9"/>
      <c r="P126" s="8"/>
      <c r="Q126" s="8"/>
      <c r="R126" s="8"/>
      <c r="S126" s="8"/>
      <c r="T126" s="8"/>
      <c r="U126" s="8"/>
    </row>
    <row r="127" spans="1:31" ht="23.1" customHeight="1" thickBot="1" x14ac:dyDescent="0.25">
      <c r="A127" s="14" t="str">
        <f>PREMIOS!$A129</f>
        <v/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16" t="str">
        <f>PREMIOS!$A$29</f>
        <v>Grado en Ingeniería Electrónica Industrial y Automática</v>
      </c>
      <c r="M127" s="15" t="s">
        <v>2</v>
      </c>
      <c r="N127" s="15" t="s">
        <v>1</v>
      </c>
      <c r="O127" s="15" t="s">
        <v>0</v>
      </c>
      <c r="P127" s="15" t="s">
        <v>4</v>
      </c>
      <c r="Q127" s="15" t="s">
        <v>5</v>
      </c>
      <c r="R127" s="15" t="s">
        <v>7</v>
      </c>
      <c r="S127" s="15" t="s">
        <v>8</v>
      </c>
      <c r="T127" s="15" t="s">
        <v>32</v>
      </c>
      <c r="U127" s="15" t="s">
        <v>33</v>
      </c>
      <c r="V127" s="15" t="s">
        <v>34</v>
      </c>
      <c r="W127" s="15" t="s">
        <v>35</v>
      </c>
      <c r="X127" s="15" t="s">
        <v>36</v>
      </c>
      <c r="Y127" s="15" t="s">
        <v>37</v>
      </c>
      <c r="Z127" s="15" t="s">
        <v>38</v>
      </c>
      <c r="AA127" s="15" t="s">
        <v>39</v>
      </c>
      <c r="AB127" s="15" t="s">
        <v>40</v>
      </c>
      <c r="AC127" s="15" t="s">
        <v>41</v>
      </c>
      <c r="AD127" s="15" t="s">
        <v>42</v>
      </c>
      <c r="AE127" s="17" t="s">
        <v>43</v>
      </c>
    </row>
    <row r="128" spans="1:31" ht="23.1" customHeight="1" thickBot="1" x14ac:dyDescent="0.25">
      <c r="A128" s="14" t="str">
        <f>PREMIOS!$A130</f>
        <v/>
      </c>
      <c r="B128" s="8"/>
      <c r="C128" s="8"/>
      <c r="D128" s="8"/>
      <c r="E128" s="8"/>
      <c r="F128" s="8"/>
      <c r="G128" s="8"/>
      <c r="H128" s="9"/>
      <c r="I128" s="8"/>
      <c r="J128" s="8"/>
      <c r="K128" s="8"/>
      <c r="L128" s="24" t="s">
        <v>3</v>
      </c>
      <c r="M128" s="19" t="str">
        <f ca="1">PREMIOS!$B$29</f>
        <v/>
      </c>
      <c r="N128" s="19" t="str">
        <f ca="1">PREMIOS!$E$29</f>
        <v/>
      </c>
      <c r="O128" s="20">
        <f ca="1">PREMIOS!$H$29</f>
        <v>1</v>
      </c>
      <c r="P128" s="19" t="str">
        <f ca="1">PREMIOS!$K$29</f>
        <v/>
      </c>
      <c r="Q128" s="19" t="str">
        <f ca="1">PREMIOS!$N$29</f>
        <v/>
      </c>
      <c r="R128" s="19" t="str">
        <f ca="1">PREMIOS!$Q$29</f>
        <v/>
      </c>
      <c r="S128" s="19" t="str">
        <f ca="1">PREMIOS!$T$29</f>
        <v/>
      </c>
      <c r="T128" s="19" t="str">
        <f ca="1">PREMIOS!$W$29</f>
        <v/>
      </c>
      <c r="U128" s="19" t="str">
        <f ca="1">PREMIOS!$Z$29</f>
        <v/>
      </c>
      <c r="V128" s="19" t="str">
        <f ca="1">PREMIOS!$AC$29</f>
        <v/>
      </c>
      <c r="W128" s="19" t="str">
        <f ca="1">PREMIOS!$AF$29</f>
        <v/>
      </c>
      <c r="X128" s="19" t="str">
        <f ca="1">PREMIOS!$AI$29</f>
        <v/>
      </c>
      <c r="Y128" s="19" t="str">
        <f ca="1">PREMIOS!$AL$29</f>
        <v/>
      </c>
      <c r="Z128" s="19" t="str">
        <f ca="1">PREMIOS!$AO$29</f>
        <v/>
      </c>
      <c r="AA128" s="19" t="str">
        <f ca="1">PREMIOS!$AR$29</f>
        <v/>
      </c>
      <c r="AB128" s="19" t="str">
        <f ca="1">PREMIOS!$AU$29</f>
        <v/>
      </c>
      <c r="AC128" s="19" t="str">
        <f ca="1">PREMIOS!$AX$29</f>
        <v/>
      </c>
      <c r="AD128" s="19" t="str">
        <f ca="1">PREMIOS!$BA$29</f>
        <v/>
      </c>
      <c r="AE128" s="19" t="str">
        <f ca="1">PREMIOS!$BD$29</f>
        <v/>
      </c>
    </row>
    <row r="129" spans="1:31" ht="23.1" customHeight="1" thickBot="1" x14ac:dyDescent="0.25">
      <c r="A129" s="14" t="str">
        <f>PREMIOS!$A131</f>
        <v/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16" t="s">
        <v>80</v>
      </c>
      <c r="M129" s="18" t="str">
        <f ca="1">PREMIOS!$C$29</f>
        <v/>
      </c>
      <c r="N129" s="18" t="str">
        <f ca="1">PREMIOS!$F$29</f>
        <v/>
      </c>
      <c r="O129" s="18" t="str">
        <f ca="1">PREMIOS!$I$29</f>
        <v/>
      </c>
      <c r="P129" s="18">
        <f ca="1">PREMIOS!$L$29</f>
        <v>1</v>
      </c>
      <c r="Q129" s="18">
        <f ca="1">PREMIOS!$O$29</f>
        <v>1</v>
      </c>
      <c r="R129" s="18" t="str">
        <f ca="1">PREMIOS!$R$29</f>
        <v/>
      </c>
      <c r="S129" s="18" t="str">
        <f ca="1">PREMIOS!$U$29</f>
        <v/>
      </c>
      <c r="T129" s="18" t="str">
        <f ca="1">PREMIOS!$X$29</f>
        <v/>
      </c>
      <c r="U129" s="18" t="str">
        <f ca="1">PREMIOS!$AA$29</f>
        <v/>
      </c>
      <c r="V129" s="18" t="str">
        <f ca="1">PREMIOS!$AD$29</f>
        <v/>
      </c>
      <c r="W129" s="18" t="str">
        <f ca="1">PREMIOS!$AG$29</f>
        <v/>
      </c>
      <c r="X129" s="18" t="str">
        <f ca="1">PREMIOS!$AJ$29</f>
        <v/>
      </c>
      <c r="Y129" s="18" t="str">
        <f ca="1">PREMIOS!$AM$29</f>
        <v/>
      </c>
      <c r="Z129" s="18" t="str">
        <f ca="1">PREMIOS!$AP$29</f>
        <v/>
      </c>
      <c r="AA129" s="18" t="str">
        <f ca="1">PREMIOS!$AS$29</f>
        <v/>
      </c>
      <c r="AB129" s="18" t="str">
        <f ca="1">PREMIOS!$AV$29</f>
        <v/>
      </c>
      <c r="AC129" s="18" t="str">
        <f ca="1">PREMIOS!$AY$29</f>
        <v/>
      </c>
      <c r="AD129" s="18" t="str">
        <f ca="1">PREMIOS!$BB$29</f>
        <v/>
      </c>
      <c r="AE129" s="18" t="str">
        <f ca="1">PREMIOS!$BE$29</f>
        <v/>
      </c>
    </row>
    <row r="130" spans="1:31" ht="23.1" customHeight="1" thickBot="1" x14ac:dyDescent="0.25">
      <c r="A130" s="14" t="str">
        <f>PREMIOS!$A132</f>
        <v/>
      </c>
      <c r="B130" s="8"/>
      <c r="C130" s="8"/>
      <c r="D130" s="8"/>
      <c r="E130" s="8"/>
      <c r="F130" s="8"/>
      <c r="G130" s="8"/>
      <c r="H130" s="9"/>
      <c r="I130" s="8"/>
      <c r="J130" s="8"/>
      <c r="K130" s="8"/>
      <c r="L130" s="16" t="s">
        <v>81</v>
      </c>
      <c r="M130" s="22" t="str">
        <f ca="1">IF(PREMIOS!$D$29=0,"",PREMIOS!$D$29)</f>
        <v/>
      </c>
      <c r="N130" s="22" t="str">
        <f ca="1">IF(PREMIOS!$G$29=0,"",PREMIOS!$G$29)</f>
        <v/>
      </c>
      <c r="O130" s="23">
        <f ca="1">IF(PREMIOS!$J$29=0,"",PREMIOS!$J$29)</f>
        <v>1</v>
      </c>
      <c r="P130" s="22">
        <f ca="1">IF(PREMIOS!$M$29=0,"",PREMIOS!$M$29)</f>
        <v>1</v>
      </c>
      <c r="Q130" s="22">
        <f ca="1">IF(PREMIOS!$P$29=0,"",PREMIOS!$P$29)</f>
        <v>1</v>
      </c>
      <c r="R130" s="22" t="str">
        <f ca="1">IF(PREMIOS!$S$29=0,"",PREMIOS!$S$29)</f>
        <v/>
      </c>
      <c r="S130" s="22" t="str">
        <f ca="1">IF(PREMIOS!$V$29=0,"",PREMIOS!$V$29)</f>
        <v/>
      </c>
      <c r="T130" s="22" t="str">
        <f ca="1">IF(PREMIOS!$Y$29=0,"",PREMIOS!$Y$29)</f>
        <v/>
      </c>
      <c r="U130" s="22" t="str">
        <f ca="1">IF(PREMIOS!$AB$29=0,"",PREMIOS!$AB$29)</f>
        <v/>
      </c>
      <c r="V130" s="22" t="str">
        <f ca="1">IF(PREMIOS!$AE$29=0,"",PREMIOS!$AE$29)</f>
        <v/>
      </c>
      <c r="W130" s="22" t="str">
        <f ca="1">IF(PREMIOS!$AH$29=0,"",PREMIOS!$AH$29)</f>
        <v/>
      </c>
      <c r="X130" s="22" t="str">
        <f ca="1">IF(PREMIOS!$AK$29=0,"",PREMIOS!$AK$29)</f>
        <v/>
      </c>
      <c r="Y130" s="22" t="str">
        <f ca="1">IF(PREMIOS!$AN$29=0,"",PREMIOS!$AN$29)</f>
        <v/>
      </c>
      <c r="Z130" s="22" t="str">
        <f ca="1">IF(PREMIOS!$AQ$29=0,"",PREMIOS!$AQ$29)</f>
        <v/>
      </c>
      <c r="AA130" s="22" t="str">
        <f ca="1">IF(PREMIOS!$AT$29=0,"",PREMIOS!$AT$29)</f>
        <v/>
      </c>
      <c r="AB130" s="22" t="str">
        <f ca="1">IF(PREMIOS!$AW$29=0,"",PREMIOS!$AW$29)</f>
        <v/>
      </c>
      <c r="AC130" s="22" t="str">
        <f ca="1">IF(PREMIOS!$AZ$29=0,"",PREMIOS!$AZ$29)</f>
        <v/>
      </c>
      <c r="AD130" s="22" t="str">
        <f ca="1">IF(PREMIOS!$BC$29=0,"",PREMIOS!$BC$29)</f>
        <v/>
      </c>
      <c r="AE130" s="22" t="str">
        <f ca="1">IF(PREMIOS!$BF$29=0,"",PREMIOS!$BF$29)</f>
        <v/>
      </c>
    </row>
    <row r="131" spans="1:31" ht="23.1" customHeight="1" thickBot="1" x14ac:dyDescent="0.25">
      <c r="A131" s="14" t="str">
        <f>PREMIOS!$A133</f>
        <v/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1:31" ht="23.1" customHeight="1" thickBot="1" x14ac:dyDescent="0.25">
      <c r="A132" s="14" t="str">
        <f>PREMIOS!$A134</f>
        <v/>
      </c>
      <c r="B132" s="8"/>
      <c r="C132" s="8"/>
      <c r="D132" s="8"/>
      <c r="E132" s="8"/>
      <c r="F132" s="8"/>
      <c r="G132" s="8"/>
      <c r="H132" s="9"/>
      <c r="I132" s="8"/>
      <c r="J132" s="8"/>
      <c r="K132" s="8"/>
      <c r="L132" s="16" t="str">
        <f>PREMIOS!$A$30</f>
        <v>Grado en Ingeniería Informática</v>
      </c>
      <c r="M132" s="15" t="s">
        <v>2</v>
      </c>
      <c r="N132" s="15" t="s">
        <v>1</v>
      </c>
      <c r="O132" s="15" t="s">
        <v>0</v>
      </c>
      <c r="P132" s="15" t="s">
        <v>4</v>
      </c>
      <c r="Q132" s="15" t="s">
        <v>5</v>
      </c>
      <c r="R132" s="15" t="s">
        <v>7</v>
      </c>
      <c r="S132" s="15" t="s">
        <v>8</v>
      </c>
      <c r="T132" s="15" t="s">
        <v>32</v>
      </c>
      <c r="U132" s="15" t="s">
        <v>33</v>
      </c>
      <c r="V132" s="15" t="s">
        <v>34</v>
      </c>
      <c r="W132" s="15" t="s">
        <v>35</v>
      </c>
      <c r="X132" s="15" t="s">
        <v>36</v>
      </c>
      <c r="Y132" s="15" t="s">
        <v>37</v>
      </c>
      <c r="Z132" s="15" t="s">
        <v>38</v>
      </c>
      <c r="AA132" s="15" t="s">
        <v>39</v>
      </c>
      <c r="AB132" s="15" t="s">
        <v>40</v>
      </c>
      <c r="AC132" s="15" t="s">
        <v>41</v>
      </c>
      <c r="AD132" s="15" t="s">
        <v>42</v>
      </c>
      <c r="AE132" s="17" t="s">
        <v>43</v>
      </c>
    </row>
    <row r="133" spans="1:31" ht="23.1" customHeight="1" thickBot="1" x14ac:dyDescent="0.25">
      <c r="A133" s="14" t="str">
        <f>PREMIOS!$A135</f>
        <v/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24" t="s">
        <v>3</v>
      </c>
      <c r="M133" s="19" t="str">
        <f ca="1">PREMIOS!$B$30</f>
        <v/>
      </c>
      <c r="N133" s="19">
        <f ca="1">PREMIOS!$E$30</f>
        <v>1</v>
      </c>
      <c r="O133" s="19" t="str">
        <f ca="1">PREMIOS!$H$30</f>
        <v/>
      </c>
      <c r="P133" s="19" t="str">
        <f ca="1">PREMIOS!$K$30</f>
        <v/>
      </c>
      <c r="Q133" s="19" t="str">
        <f ca="1">PREMIOS!$N$30</f>
        <v/>
      </c>
      <c r="R133" s="19" t="str">
        <f ca="1">PREMIOS!$Q$30</f>
        <v/>
      </c>
      <c r="S133" s="19" t="str">
        <f ca="1">PREMIOS!$T$30</f>
        <v/>
      </c>
      <c r="T133" s="19" t="str">
        <f ca="1">PREMIOS!$W$30</f>
        <v/>
      </c>
      <c r="U133" s="19" t="str">
        <f ca="1">PREMIOS!$Z$30</f>
        <v/>
      </c>
      <c r="V133" s="19" t="str">
        <f ca="1">PREMIOS!$AC$30</f>
        <v/>
      </c>
      <c r="W133" s="19" t="str">
        <f ca="1">PREMIOS!$AF$30</f>
        <v/>
      </c>
      <c r="X133" s="19" t="str">
        <f ca="1">PREMIOS!$AI$30</f>
        <v/>
      </c>
      <c r="Y133" s="19" t="str">
        <f ca="1">PREMIOS!$AL$30</f>
        <v/>
      </c>
      <c r="Z133" s="19" t="str">
        <f ca="1">PREMIOS!$AO$30</f>
        <v/>
      </c>
      <c r="AA133" s="19" t="str">
        <f ca="1">PREMIOS!$AR$30</f>
        <v/>
      </c>
      <c r="AB133" s="19" t="str">
        <f ca="1">PREMIOS!$AU$30</f>
        <v/>
      </c>
      <c r="AC133" s="19" t="str">
        <f ca="1">PREMIOS!$AX$30</f>
        <v/>
      </c>
      <c r="AD133" s="19" t="str">
        <f ca="1">PREMIOS!$BA$30</f>
        <v/>
      </c>
      <c r="AE133" s="19" t="str">
        <f ca="1">PREMIOS!$BD$30</f>
        <v/>
      </c>
    </row>
    <row r="134" spans="1:31" ht="23.1" customHeight="1" thickBot="1" x14ac:dyDescent="0.25">
      <c r="A134" s="14" t="str">
        <f>PREMIOS!$A136</f>
        <v/>
      </c>
      <c r="B134" s="8"/>
      <c r="C134" s="8"/>
      <c r="D134" s="8"/>
      <c r="E134" s="8"/>
      <c r="F134" s="8"/>
      <c r="G134" s="8"/>
      <c r="H134" s="9"/>
      <c r="I134" s="8"/>
      <c r="J134" s="8"/>
      <c r="K134" s="8"/>
      <c r="L134" s="16" t="s">
        <v>80</v>
      </c>
      <c r="M134" s="18" t="str">
        <f ca="1">PREMIOS!$C$30</f>
        <v/>
      </c>
      <c r="N134" s="18" t="str">
        <f ca="1">PREMIOS!$F$30</f>
        <v/>
      </c>
      <c r="O134" s="21">
        <f ca="1">PREMIOS!$I$30</f>
        <v>1</v>
      </c>
      <c r="P134" s="18">
        <f ca="1">PREMIOS!$L$30</f>
        <v>1</v>
      </c>
      <c r="Q134" s="18">
        <f ca="1">PREMIOS!$O$30</f>
        <v>1</v>
      </c>
      <c r="R134" s="18" t="str">
        <f ca="1">PREMIOS!$R$30</f>
        <v/>
      </c>
      <c r="S134" s="18" t="str">
        <f ca="1">PREMIOS!$U$30</f>
        <v/>
      </c>
      <c r="T134" s="18" t="str">
        <f ca="1">PREMIOS!$X$30</f>
        <v/>
      </c>
      <c r="U134" s="18" t="str">
        <f ca="1">PREMIOS!$AA$30</f>
        <v/>
      </c>
      <c r="V134" s="18" t="str">
        <f ca="1">PREMIOS!$AD$30</f>
        <v/>
      </c>
      <c r="W134" s="18" t="str">
        <f ca="1">PREMIOS!$AG$30</f>
        <v/>
      </c>
      <c r="X134" s="18" t="str">
        <f ca="1">PREMIOS!$AJ$30</f>
        <v/>
      </c>
      <c r="Y134" s="18" t="str">
        <f ca="1">PREMIOS!$AM$30</f>
        <v/>
      </c>
      <c r="Z134" s="18" t="str">
        <f ca="1">PREMIOS!$AP$30</f>
        <v/>
      </c>
      <c r="AA134" s="18" t="str">
        <f ca="1">PREMIOS!$AS$30</f>
        <v/>
      </c>
      <c r="AB134" s="18" t="str">
        <f ca="1">PREMIOS!$AV$30</f>
        <v/>
      </c>
      <c r="AC134" s="18" t="str">
        <f ca="1">PREMIOS!$AY$30</f>
        <v/>
      </c>
      <c r="AD134" s="18" t="str">
        <f ca="1">PREMIOS!$BB$30</f>
        <v/>
      </c>
      <c r="AE134" s="18" t="str">
        <f ca="1">PREMIOS!$BE$30</f>
        <v/>
      </c>
    </row>
    <row r="135" spans="1:31" ht="23.1" customHeight="1" thickBot="1" x14ac:dyDescent="0.25">
      <c r="A135" s="14" t="str">
        <f>PREMIOS!$A137</f>
        <v/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16" t="s">
        <v>81</v>
      </c>
      <c r="M135" s="22" t="str">
        <f ca="1">IF(PREMIOS!$D$30=0,"",PREMIOS!$D$30)</f>
        <v/>
      </c>
      <c r="N135" s="22">
        <f ca="1">IF(PREMIOS!$G$30=0,"",PREMIOS!$G$30)</f>
        <v>1</v>
      </c>
      <c r="O135" s="22">
        <f ca="1">IF(PREMIOS!$J$30=0,"",PREMIOS!$J$30)</f>
        <v>1</v>
      </c>
      <c r="P135" s="22">
        <f ca="1">IF(PREMIOS!$M$30=0,"",PREMIOS!$M$30)</f>
        <v>1</v>
      </c>
      <c r="Q135" s="22">
        <f ca="1">IF(PREMIOS!$P$30=0,"",PREMIOS!$P$30)</f>
        <v>1</v>
      </c>
      <c r="R135" s="22" t="str">
        <f ca="1">IF(PREMIOS!$S$30=0,"",PREMIOS!$S$30)</f>
        <v/>
      </c>
      <c r="S135" s="22" t="str">
        <f ca="1">IF(PREMIOS!$V$30=0,"",PREMIOS!$V$30)</f>
        <v/>
      </c>
      <c r="T135" s="22" t="str">
        <f ca="1">IF(PREMIOS!$Y$30=0,"",PREMIOS!$Y$30)</f>
        <v/>
      </c>
      <c r="U135" s="22" t="str">
        <f ca="1">IF(PREMIOS!$AB$30=0,"",PREMIOS!$AB$30)</f>
        <v/>
      </c>
      <c r="V135" s="22" t="str">
        <f ca="1">IF(PREMIOS!$AE$30=0,"",PREMIOS!$AE$30)</f>
        <v/>
      </c>
      <c r="W135" s="22" t="str">
        <f ca="1">IF(PREMIOS!$AH$30=0,"",PREMIOS!$AH$30)</f>
        <v/>
      </c>
      <c r="X135" s="22" t="str">
        <f ca="1">IF(PREMIOS!$AK$30=0,"",PREMIOS!$AK$30)</f>
        <v/>
      </c>
      <c r="Y135" s="22" t="str">
        <f ca="1">IF(PREMIOS!$AN$30=0,"",PREMIOS!$AN$30)</f>
        <v/>
      </c>
      <c r="Z135" s="22" t="str">
        <f ca="1">IF(PREMIOS!$AQ$30=0,"",PREMIOS!$AQ$30)</f>
        <v/>
      </c>
      <c r="AA135" s="22" t="str">
        <f ca="1">IF(PREMIOS!$AT$30=0,"",PREMIOS!$AT$30)</f>
        <v/>
      </c>
      <c r="AB135" s="22" t="str">
        <f ca="1">IF(PREMIOS!$AW$30=0,"",PREMIOS!$AW$30)</f>
        <v/>
      </c>
      <c r="AC135" s="22" t="str">
        <f ca="1">IF(PREMIOS!$AZ$30=0,"",PREMIOS!$AZ$30)</f>
        <v/>
      </c>
      <c r="AD135" s="22" t="str">
        <f ca="1">IF(PREMIOS!$BC$30=0,"",PREMIOS!$BC$30)</f>
        <v/>
      </c>
      <c r="AE135" s="22" t="str">
        <f ca="1">IF(PREMIOS!$BF$30=0,"",PREMIOS!$BF$30)</f>
        <v/>
      </c>
    </row>
    <row r="136" spans="1:31" ht="23.1" customHeight="1" thickBot="1" x14ac:dyDescent="0.25">
      <c r="A136" s="14" t="str">
        <f>PREMIOS!$A138</f>
        <v/>
      </c>
      <c r="B136" s="8"/>
      <c r="C136" s="8"/>
      <c r="D136" s="8"/>
      <c r="E136" s="8"/>
      <c r="F136" s="8"/>
      <c r="G136" s="8"/>
      <c r="H136" s="9"/>
      <c r="I136" s="8"/>
      <c r="J136" s="8"/>
      <c r="K136" s="8"/>
      <c r="L136" s="8"/>
      <c r="M136" s="8"/>
      <c r="N136" s="8"/>
      <c r="O136" s="9"/>
      <c r="P136" s="8"/>
      <c r="Q136" s="8"/>
      <c r="R136" s="8"/>
      <c r="S136" s="8"/>
      <c r="T136" s="8"/>
      <c r="U136" s="8"/>
    </row>
    <row r="137" spans="1:31" ht="23.1" customHeight="1" thickBot="1" x14ac:dyDescent="0.25">
      <c r="A137" s="14" t="str">
        <f>PREMIOS!$A139</f>
        <v/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16" t="str">
        <f>PREMIOS!$A$31</f>
        <v>Grado en Ingeniería Mecánica</v>
      </c>
      <c r="M137" s="15" t="s">
        <v>2</v>
      </c>
      <c r="N137" s="15" t="s">
        <v>1</v>
      </c>
      <c r="O137" s="15" t="s">
        <v>0</v>
      </c>
      <c r="P137" s="15" t="s">
        <v>4</v>
      </c>
      <c r="Q137" s="15" t="s">
        <v>5</v>
      </c>
      <c r="R137" s="15" t="s">
        <v>7</v>
      </c>
      <c r="S137" s="15" t="s">
        <v>8</v>
      </c>
      <c r="T137" s="15" t="s">
        <v>32</v>
      </c>
      <c r="U137" s="15" t="s">
        <v>33</v>
      </c>
      <c r="V137" s="15" t="s">
        <v>34</v>
      </c>
      <c r="W137" s="15" t="s">
        <v>35</v>
      </c>
      <c r="X137" s="15" t="s">
        <v>36</v>
      </c>
      <c r="Y137" s="15" t="s">
        <v>37</v>
      </c>
      <c r="Z137" s="15" t="s">
        <v>38</v>
      </c>
      <c r="AA137" s="15" t="s">
        <v>39</v>
      </c>
      <c r="AB137" s="15" t="s">
        <v>40</v>
      </c>
      <c r="AC137" s="15" t="s">
        <v>41</v>
      </c>
      <c r="AD137" s="15" t="s">
        <v>42</v>
      </c>
      <c r="AE137" s="17" t="s">
        <v>43</v>
      </c>
    </row>
    <row r="138" spans="1:31" ht="23.1" customHeight="1" thickBot="1" x14ac:dyDescent="0.25">
      <c r="A138" s="14" t="str">
        <f>PREMIOS!$A140</f>
        <v/>
      </c>
      <c r="B138" s="8"/>
      <c r="C138" s="8"/>
      <c r="D138" s="8"/>
      <c r="E138" s="8"/>
      <c r="F138" s="8"/>
      <c r="G138" s="8"/>
      <c r="H138" s="9"/>
      <c r="I138" s="8"/>
      <c r="J138" s="8"/>
      <c r="K138" s="8"/>
      <c r="L138" s="24" t="s">
        <v>3</v>
      </c>
      <c r="M138" s="19" t="str">
        <f ca="1">PREMIOS!$B$31</f>
        <v/>
      </c>
      <c r="N138" s="19" t="str">
        <f ca="1">PREMIOS!$E$31</f>
        <v/>
      </c>
      <c r="O138" s="20">
        <f ca="1">PREMIOS!$H$31</f>
        <v>1</v>
      </c>
      <c r="P138" s="19" t="str">
        <f ca="1">PREMIOS!$K$31</f>
        <v/>
      </c>
      <c r="Q138" s="19" t="str">
        <f ca="1">PREMIOS!$N$31</f>
        <v/>
      </c>
      <c r="R138" s="19" t="str">
        <f ca="1">PREMIOS!$Q$31</f>
        <v/>
      </c>
      <c r="S138" s="19" t="str">
        <f ca="1">PREMIOS!$T$31</f>
        <v/>
      </c>
      <c r="T138" s="19" t="str">
        <f ca="1">PREMIOS!$W$31</f>
        <v/>
      </c>
      <c r="U138" s="19" t="str">
        <f ca="1">PREMIOS!$Z$31</f>
        <v/>
      </c>
      <c r="V138" s="19" t="str">
        <f ca="1">PREMIOS!$AC$31</f>
        <v/>
      </c>
      <c r="W138" s="19" t="str">
        <f ca="1">PREMIOS!$AF$31</f>
        <v/>
      </c>
      <c r="X138" s="19" t="str">
        <f ca="1">PREMIOS!$AI$31</f>
        <v/>
      </c>
      <c r="Y138" s="19" t="str">
        <f ca="1">PREMIOS!$AL$31</f>
        <v/>
      </c>
      <c r="Z138" s="19" t="str">
        <f ca="1">PREMIOS!$AO$31</f>
        <v/>
      </c>
      <c r="AA138" s="19" t="str">
        <f ca="1">PREMIOS!$AR$31</f>
        <v/>
      </c>
      <c r="AB138" s="19" t="str">
        <f ca="1">PREMIOS!$AU$31</f>
        <v/>
      </c>
      <c r="AC138" s="19" t="str">
        <f ca="1">PREMIOS!$AX$31</f>
        <v/>
      </c>
      <c r="AD138" s="19" t="str">
        <f ca="1">PREMIOS!$BA$31</f>
        <v/>
      </c>
      <c r="AE138" s="19" t="str">
        <f ca="1">PREMIOS!$BD$31</f>
        <v/>
      </c>
    </row>
    <row r="139" spans="1:31" ht="23.1" customHeight="1" thickBot="1" x14ac:dyDescent="0.25">
      <c r="A139" s="14" t="str">
        <f>PREMIOS!$A141</f>
        <v/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16" t="s">
        <v>80</v>
      </c>
      <c r="M139" s="18" t="str">
        <f ca="1">PREMIOS!$C$31</f>
        <v/>
      </c>
      <c r="N139" s="18" t="str">
        <f ca="1">PREMIOS!$F$31</f>
        <v/>
      </c>
      <c r="O139" s="18" t="str">
        <f ca="1">PREMIOS!$I$31</f>
        <v/>
      </c>
      <c r="P139" s="18">
        <f ca="1">PREMIOS!$L$31</f>
        <v>1</v>
      </c>
      <c r="Q139" s="18">
        <f ca="1">PREMIOS!$O$31</f>
        <v>1</v>
      </c>
      <c r="R139" s="18" t="str">
        <f ca="1">PREMIOS!$R$31</f>
        <v/>
      </c>
      <c r="S139" s="18" t="str">
        <f ca="1">PREMIOS!$U$31</f>
        <v/>
      </c>
      <c r="T139" s="18" t="str">
        <f ca="1">PREMIOS!$X$31</f>
        <v/>
      </c>
      <c r="U139" s="18" t="str">
        <f ca="1">PREMIOS!$AA$31</f>
        <v/>
      </c>
      <c r="V139" s="18" t="str">
        <f ca="1">PREMIOS!$AD$31</f>
        <v/>
      </c>
      <c r="W139" s="18" t="str">
        <f ca="1">PREMIOS!$AG$31</f>
        <v/>
      </c>
      <c r="X139" s="18" t="str">
        <f ca="1">PREMIOS!$AJ$31</f>
        <v/>
      </c>
      <c r="Y139" s="18" t="str">
        <f ca="1">PREMIOS!$AM$31</f>
        <v/>
      </c>
      <c r="Z139" s="18" t="str">
        <f ca="1">PREMIOS!$AP$31</f>
        <v/>
      </c>
      <c r="AA139" s="18" t="str">
        <f ca="1">PREMIOS!$AS$31</f>
        <v/>
      </c>
      <c r="AB139" s="18" t="str">
        <f ca="1">PREMIOS!$AV$31</f>
        <v/>
      </c>
      <c r="AC139" s="18" t="str">
        <f ca="1">PREMIOS!$AY$31</f>
        <v/>
      </c>
      <c r="AD139" s="18" t="str">
        <f ca="1">PREMIOS!$BB$31</f>
        <v/>
      </c>
      <c r="AE139" s="18" t="str">
        <f ca="1">PREMIOS!$BE$31</f>
        <v/>
      </c>
    </row>
    <row r="140" spans="1:31" ht="23.1" customHeight="1" thickBot="1" x14ac:dyDescent="0.25">
      <c r="A140" s="14" t="str">
        <f>PREMIOS!$A142</f>
        <v/>
      </c>
      <c r="B140" s="8"/>
      <c r="C140" s="8"/>
      <c r="D140" s="8"/>
      <c r="E140" s="8"/>
      <c r="F140" s="8"/>
      <c r="G140" s="8"/>
      <c r="H140" s="9"/>
      <c r="I140" s="8"/>
      <c r="J140" s="8"/>
      <c r="K140" s="8"/>
      <c r="L140" s="16" t="s">
        <v>81</v>
      </c>
      <c r="M140" s="22" t="str">
        <f ca="1">IF(PREMIOS!$D$31=0,"",PREMIOS!$D$31)</f>
        <v/>
      </c>
      <c r="N140" s="22" t="str">
        <f ca="1">IF(PREMIOS!$G$31=0,"",PREMIOS!$G$31)</f>
        <v/>
      </c>
      <c r="O140" s="23">
        <f ca="1">IF(PREMIOS!$J$31=0,"",PREMIOS!$J$31)</f>
        <v>1</v>
      </c>
      <c r="P140" s="22">
        <f ca="1">IF(PREMIOS!$M$31=0,"",PREMIOS!$M$31)</f>
        <v>1</v>
      </c>
      <c r="Q140" s="22">
        <f ca="1">IF(PREMIOS!$P$31=0,"",PREMIOS!$P$31)</f>
        <v>1</v>
      </c>
      <c r="R140" s="22" t="str">
        <f ca="1">IF(PREMIOS!$S$31=0,"",PREMIOS!$S$31)</f>
        <v/>
      </c>
      <c r="S140" s="22" t="str">
        <f ca="1">IF(PREMIOS!$V$31=0,"",PREMIOS!$V$31)</f>
        <v/>
      </c>
      <c r="T140" s="22" t="str">
        <f ca="1">IF(PREMIOS!$Y$31=0,"",PREMIOS!$Y$31)</f>
        <v/>
      </c>
      <c r="U140" s="22" t="str">
        <f ca="1">IF(PREMIOS!$AB$31=0,"",PREMIOS!$AB$31)</f>
        <v/>
      </c>
      <c r="V140" s="22" t="str">
        <f ca="1">IF(PREMIOS!$AE$31=0,"",PREMIOS!$AE$31)</f>
        <v/>
      </c>
      <c r="W140" s="22" t="str">
        <f ca="1">IF(PREMIOS!$AH$31=0,"",PREMIOS!$AH$31)</f>
        <v/>
      </c>
      <c r="X140" s="22" t="str">
        <f ca="1">IF(PREMIOS!$AK$31=0,"",PREMIOS!$AK$31)</f>
        <v/>
      </c>
      <c r="Y140" s="22" t="str">
        <f ca="1">IF(PREMIOS!$AN$31=0,"",PREMIOS!$AN$31)</f>
        <v/>
      </c>
      <c r="Z140" s="22" t="str">
        <f ca="1">IF(PREMIOS!$AQ$31=0,"",PREMIOS!$AQ$31)</f>
        <v/>
      </c>
      <c r="AA140" s="22" t="str">
        <f ca="1">IF(PREMIOS!$AT$31=0,"",PREMIOS!$AT$31)</f>
        <v/>
      </c>
      <c r="AB140" s="22" t="str">
        <f ca="1">IF(PREMIOS!$AW$31=0,"",PREMIOS!$AW$31)</f>
        <v/>
      </c>
      <c r="AC140" s="22" t="str">
        <f ca="1">IF(PREMIOS!$AZ$31=0,"",PREMIOS!$AZ$31)</f>
        <v/>
      </c>
      <c r="AD140" s="22" t="str">
        <f ca="1">IF(PREMIOS!$BC$31=0,"",PREMIOS!$BC$31)</f>
        <v/>
      </c>
      <c r="AE140" s="22" t="str">
        <f ca="1">IF(PREMIOS!$BF$31=0,"",PREMIOS!$BF$31)</f>
        <v/>
      </c>
    </row>
    <row r="141" spans="1:31" ht="23.1" customHeight="1" thickBot="1" x14ac:dyDescent="0.25">
      <c r="A141" s="14" t="str">
        <f>PREMIOS!$A143</f>
        <v/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</row>
    <row r="142" spans="1:31" ht="23.1" customHeight="1" thickBot="1" x14ac:dyDescent="0.25">
      <c r="A142" s="14" t="str">
        <f>PREMIOS!$A144</f>
        <v/>
      </c>
      <c r="B142" s="8"/>
      <c r="C142" s="8"/>
      <c r="D142" s="8"/>
      <c r="E142" s="8"/>
      <c r="F142" s="8"/>
      <c r="G142" s="8"/>
      <c r="H142" s="9"/>
      <c r="I142" s="8"/>
      <c r="J142" s="8"/>
      <c r="K142" s="8"/>
      <c r="L142" s="16" t="str">
        <f>PREMIOS!$A$32</f>
        <v>Grado en Lengua y Literatura Hispánica</v>
      </c>
      <c r="M142" s="15" t="s">
        <v>2</v>
      </c>
      <c r="N142" s="15" t="s">
        <v>1</v>
      </c>
      <c r="O142" s="15" t="s">
        <v>0</v>
      </c>
      <c r="P142" s="15" t="s">
        <v>4</v>
      </c>
      <c r="Q142" s="15" t="s">
        <v>5</v>
      </c>
      <c r="R142" s="15" t="s">
        <v>7</v>
      </c>
      <c r="S142" s="15" t="s">
        <v>8</v>
      </c>
      <c r="T142" s="15" t="s">
        <v>32</v>
      </c>
      <c r="U142" s="15" t="s">
        <v>33</v>
      </c>
      <c r="V142" s="15" t="s">
        <v>34</v>
      </c>
      <c r="W142" s="15" t="s">
        <v>35</v>
      </c>
      <c r="X142" s="15" t="s">
        <v>36</v>
      </c>
      <c r="Y142" s="15" t="s">
        <v>37</v>
      </c>
      <c r="Z142" s="15" t="s">
        <v>38</v>
      </c>
      <c r="AA142" s="15" t="s">
        <v>39</v>
      </c>
      <c r="AB142" s="15" t="s">
        <v>40</v>
      </c>
      <c r="AC142" s="15" t="s">
        <v>41</v>
      </c>
      <c r="AD142" s="15" t="s">
        <v>42</v>
      </c>
      <c r="AE142" s="17" t="s">
        <v>43</v>
      </c>
    </row>
    <row r="143" spans="1:31" ht="23.1" customHeight="1" thickBot="1" x14ac:dyDescent="0.25">
      <c r="A143" s="14" t="str">
        <f>PREMIOS!$A145</f>
        <v/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24" t="s">
        <v>3</v>
      </c>
      <c r="M143" s="19" t="str">
        <f ca="1">PREMIOS!$B$32</f>
        <v/>
      </c>
      <c r="N143" s="19" t="str">
        <f ca="1">PREMIOS!$E$32</f>
        <v/>
      </c>
      <c r="O143" s="19" t="str">
        <f ca="1">PREMIOS!$H$32</f>
        <v/>
      </c>
      <c r="P143" s="19" t="str">
        <f ca="1">PREMIOS!$K$32</f>
        <v/>
      </c>
      <c r="Q143" s="19">
        <f ca="1">PREMIOS!$N$32</f>
        <v>1</v>
      </c>
      <c r="R143" s="19" t="str">
        <f ca="1">PREMIOS!$Q$32</f>
        <v/>
      </c>
      <c r="S143" s="19" t="str">
        <f ca="1">PREMIOS!$T$32</f>
        <v/>
      </c>
      <c r="T143" s="19" t="str">
        <f ca="1">PREMIOS!$W$32</f>
        <v/>
      </c>
      <c r="U143" s="19" t="str">
        <f ca="1">PREMIOS!$Z$32</f>
        <v/>
      </c>
      <c r="V143" s="19" t="str">
        <f ca="1">PREMIOS!$AC$32</f>
        <v/>
      </c>
      <c r="W143" s="19" t="str">
        <f ca="1">PREMIOS!$AF$32</f>
        <v/>
      </c>
      <c r="X143" s="19" t="str">
        <f ca="1">PREMIOS!$AI$32</f>
        <v/>
      </c>
      <c r="Y143" s="19" t="str">
        <f ca="1">PREMIOS!$AL$32</f>
        <v/>
      </c>
      <c r="Z143" s="19" t="str">
        <f ca="1">PREMIOS!$AO$32</f>
        <v/>
      </c>
      <c r="AA143" s="19" t="str">
        <f ca="1">PREMIOS!$AR$32</f>
        <v/>
      </c>
      <c r="AB143" s="19" t="str">
        <f ca="1">PREMIOS!$AU$32</f>
        <v/>
      </c>
      <c r="AC143" s="19" t="str">
        <f ca="1">PREMIOS!$AX$32</f>
        <v/>
      </c>
      <c r="AD143" s="19" t="str">
        <f ca="1">PREMIOS!$BA$32</f>
        <v/>
      </c>
      <c r="AE143" s="19" t="str">
        <f ca="1">PREMIOS!$BD$32</f>
        <v/>
      </c>
    </row>
    <row r="144" spans="1:31" ht="23.1" customHeight="1" thickBot="1" x14ac:dyDescent="0.25">
      <c r="A144" s="14" t="str">
        <f>PREMIOS!$A146</f>
        <v/>
      </c>
      <c r="B144" s="8"/>
      <c r="C144" s="8"/>
      <c r="D144" s="8"/>
      <c r="E144" s="8"/>
      <c r="F144" s="8"/>
      <c r="G144" s="8"/>
      <c r="H144" s="9"/>
      <c r="I144" s="8"/>
      <c r="J144" s="8"/>
      <c r="K144" s="8"/>
      <c r="L144" s="16" t="s">
        <v>80</v>
      </c>
      <c r="M144" s="18" t="str">
        <f ca="1">PREMIOS!$C$32</f>
        <v/>
      </c>
      <c r="N144" s="18" t="str">
        <f ca="1">PREMIOS!$F$32</f>
        <v/>
      </c>
      <c r="O144" s="21">
        <f ca="1">PREMIOS!$I$32</f>
        <v>1</v>
      </c>
      <c r="P144" s="18">
        <f ca="1">PREMIOS!$L$32</f>
        <v>1</v>
      </c>
      <c r="Q144" s="18" t="str">
        <f ca="1">PREMIOS!$O$32</f>
        <v/>
      </c>
      <c r="R144" s="18" t="str">
        <f ca="1">PREMIOS!$R$32</f>
        <v/>
      </c>
      <c r="S144" s="18" t="str">
        <f ca="1">PREMIOS!$U$32</f>
        <v/>
      </c>
      <c r="T144" s="18" t="str">
        <f ca="1">PREMIOS!$X$32</f>
        <v/>
      </c>
      <c r="U144" s="18" t="str">
        <f ca="1">PREMIOS!$AA$32</f>
        <v/>
      </c>
      <c r="V144" s="18" t="str">
        <f ca="1">PREMIOS!$AD$32</f>
        <v/>
      </c>
      <c r="W144" s="18" t="str">
        <f ca="1">PREMIOS!$AG$32</f>
        <v/>
      </c>
      <c r="X144" s="18" t="str">
        <f ca="1">PREMIOS!$AJ$32</f>
        <v/>
      </c>
      <c r="Y144" s="18" t="str">
        <f ca="1">PREMIOS!$AM$32</f>
        <v/>
      </c>
      <c r="Z144" s="18" t="str">
        <f ca="1">PREMIOS!$AP$32</f>
        <v/>
      </c>
      <c r="AA144" s="18" t="str">
        <f ca="1">PREMIOS!$AS$32</f>
        <v/>
      </c>
      <c r="AB144" s="18" t="str">
        <f ca="1">PREMIOS!$AV$32</f>
        <v/>
      </c>
      <c r="AC144" s="18" t="str">
        <f ca="1">PREMIOS!$AY$32</f>
        <v/>
      </c>
      <c r="AD144" s="18" t="str">
        <f ca="1">PREMIOS!$BB$32</f>
        <v/>
      </c>
      <c r="AE144" s="18" t="str">
        <f ca="1">PREMIOS!$BE$32</f>
        <v/>
      </c>
    </row>
    <row r="145" spans="1:31" ht="23.1" customHeight="1" thickBot="1" x14ac:dyDescent="0.25">
      <c r="A145" s="14" t="str">
        <f>PREMIOS!$A147</f>
        <v/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16" t="s">
        <v>81</v>
      </c>
      <c r="M145" s="22" t="str">
        <f ca="1">IF(PREMIOS!$D$32=0,"",PREMIOS!$D$32)</f>
        <v/>
      </c>
      <c r="N145" s="22" t="str">
        <f ca="1">IF(PREMIOS!$G$32=0,"",PREMIOS!$G$32)</f>
        <v/>
      </c>
      <c r="O145" s="22">
        <f ca="1">IF(PREMIOS!$J$32=0,"",PREMIOS!$J$32)</f>
        <v>1</v>
      </c>
      <c r="P145" s="22">
        <f ca="1">IF(PREMIOS!$M$32=0,"",PREMIOS!$M$32)</f>
        <v>1</v>
      </c>
      <c r="Q145" s="22">
        <f ca="1">IF(PREMIOS!$P$32=0,"",PREMIOS!$P$32)</f>
        <v>1</v>
      </c>
      <c r="R145" s="22" t="str">
        <f ca="1">IF(PREMIOS!$S$32=0,"",PREMIOS!$S$32)</f>
        <v/>
      </c>
      <c r="S145" s="22" t="str">
        <f ca="1">IF(PREMIOS!$V$32=0,"",PREMIOS!$V$32)</f>
        <v/>
      </c>
      <c r="T145" s="22" t="str">
        <f ca="1">IF(PREMIOS!$Y$32=0,"",PREMIOS!$Y$32)</f>
        <v/>
      </c>
      <c r="U145" s="22" t="str">
        <f ca="1">IF(PREMIOS!$AB$32=0,"",PREMIOS!$AB$32)</f>
        <v/>
      </c>
      <c r="V145" s="22" t="str">
        <f ca="1">IF(PREMIOS!$AE$32=0,"",PREMIOS!$AE$32)</f>
        <v/>
      </c>
      <c r="W145" s="22" t="str">
        <f ca="1">IF(PREMIOS!$AH$32=0,"",PREMIOS!$AH$32)</f>
        <v/>
      </c>
      <c r="X145" s="22" t="str">
        <f ca="1">IF(PREMIOS!$AK$32=0,"",PREMIOS!$AK$32)</f>
        <v/>
      </c>
      <c r="Y145" s="22" t="str">
        <f ca="1">IF(PREMIOS!$AN$32=0,"",PREMIOS!$AN$32)</f>
        <v/>
      </c>
      <c r="Z145" s="22" t="str">
        <f ca="1">IF(PREMIOS!$AQ$32=0,"",PREMIOS!$AQ$32)</f>
        <v/>
      </c>
      <c r="AA145" s="22" t="str">
        <f ca="1">IF(PREMIOS!$AT$32=0,"",PREMIOS!$AT$32)</f>
        <v/>
      </c>
      <c r="AB145" s="22" t="str">
        <f ca="1">IF(PREMIOS!$AW$32=0,"",PREMIOS!$AW$32)</f>
        <v/>
      </c>
      <c r="AC145" s="22" t="str">
        <f ca="1">IF(PREMIOS!$AZ$32=0,"",PREMIOS!$AZ$32)</f>
        <v/>
      </c>
      <c r="AD145" s="22" t="str">
        <f ca="1">IF(PREMIOS!$BC$32=0,"",PREMIOS!$BC$32)</f>
        <v/>
      </c>
      <c r="AE145" s="22" t="str">
        <f ca="1">IF(PREMIOS!$BF$32=0,"",PREMIOS!$BF$32)</f>
        <v/>
      </c>
    </row>
    <row r="146" spans="1:31" ht="23.1" customHeight="1" thickBot="1" x14ac:dyDescent="0.25">
      <c r="A146" s="14" t="str">
        <f>PREMIOS!$A148</f>
        <v/>
      </c>
      <c r="B146" s="8"/>
      <c r="C146" s="8"/>
      <c r="D146" s="8"/>
      <c r="E146" s="8"/>
      <c r="F146" s="8"/>
      <c r="G146" s="8"/>
      <c r="H146" s="9"/>
      <c r="I146" s="8"/>
      <c r="J146" s="8"/>
      <c r="K146" s="8"/>
      <c r="L146" s="8"/>
      <c r="M146" s="8"/>
      <c r="N146" s="8"/>
      <c r="O146" s="9"/>
      <c r="P146" s="8"/>
      <c r="Q146" s="8"/>
      <c r="R146" s="8"/>
      <c r="S146" s="8"/>
      <c r="T146" s="8"/>
      <c r="U146" s="8"/>
    </row>
    <row r="147" spans="1:31" ht="23.1" customHeight="1" thickBot="1" x14ac:dyDescent="0.25">
      <c r="A147" s="14" t="str">
        <f>PREMIOS!$A149</f>
        <v/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16" t="str">
        <f>PREMIOS!$A$33</f>
        <v>Grado en Matemáticas</v>
      </c>
      <c r="M147" s="15" t="s">
        <v>2</v>
      </c>
      <c r="N147" s="15" t="s">
        <v>1</v>
      </c>
      <c r="O147" s="15" t="s">
        <v>0</v>
      </c>
      <c r="P147" s="15" t="s">
        <v>4</v>
      </c>
      <c r="Q147" s="15" t="s">
        <v>5</v>
      </c>
      <c r="R147" s="15" t="s">
        <v>7</v>
      </c>
      <c r="S147" s="15" t="s">
        <v>8</v>
      </c>
      <c r="T147" s="15" t="s">
        <v>32</v>
      </c>
      <c r="U147" s="15" t="s">
        <v>33</v>
      </c>
      <c r="V147" s="15" t="s">
        <v>34</v>
      </c>
      <c r="W147" s="15" t="s">
        <v>35</v>
      </c>
      <c r="X147" s="15" t="s">
        <v>36</v>
      </c>
      <c r="Y147" s="15" t="s">
        <v>37</v>
      </c>
      <c r="Z147" s="15" t="s">
        <v>38</v>
      </c>
      <c r="AA147" s="15" t="s">
        <v>39</v>
      </c>
      <c r="AB147" s="15" t="s">
        <v>40</v>
      </c>
      <c r="AC147" s="15" t="s">
        <v>41</v>
      </c>
      <c r="AD147" s="15" t="s">
        <v>42</v>
      </c>
      <c r="AE147" s="17" t="s">
        <v>43</v>
      </c>
    </row>
    <row r="148" spans="1:31" ht="23.1" customHeight="1" thickBot="1" x14ac:dyDescent="0.25">
      <c r="A148" s="14" t="str">
        <f>PREMIOS!$A150</f>
        <v/>
      </c>
      <c r="B148" s="8"/>
      <c r="C148" s="8"/>
      <c r="D148" s="8"/>
      <c r="E148" s="8"/>
      <c r="F148" s="8"/>
      <c r="G148" s="8"/>
      <c r="H148" s="9"/>
      <c r="I148" s="8"/>
      <c r="J148" s="8"/>
      <c r="K148" s="8"/>
      <c r="L148" s="24" t="s">
        <v>3</v>
      </c>
      <c r="M148" s="19" t="str">
        <f ca="1">PREMIOS!$B$33</f>
        <v/>
      </c>
      <c r="N148" s="19" t="str">
        <f ca="1">PREMIOS!$E$33</f>
        <v/>
      </c>
      <c r="O148" s="20" t="str">
        <f ca="1">PREMIOS!$H$33</f>
        <v/>
      </c>
      <c r="P148" s="19" t="str">
        <f ca="1">PREMIOS!$K$33</f>
        <v/>
      </c>
      <c r="Q148" s="19" t="str">
        <f ca="1">PREMIOS!$N$33</f>
        <v/>
      </c>
      <c r="R148" s="19" t="str">
        <f ca="1">PREMIOS!$Q$33</f>
        <v/>
      </c>
      <c r="S148" s="19" t="str">
        <f ca="1">PREMIOS!$T$33</f>
        <v/>
      </c>
      <c r="T148" s="19" t="str">
        <f ca="1">PREMIOS!$W$33</f>
        <v/>
      </c>
      <c r="U148" s="19" t="str">
        <f ca="1">PREMIOS!$Z$33</f>
        <v/>
      </c>
      <c r="V148" s="19" t="str">
        <f ca="1">PREMIOS!$AC$33</f>
        <v/>
      </c>
      <c r="W148" s="19" t="str">
        <f ca="1">PREMIOS!$AF$33</f>
        <v/>
      </c>
      <c r="X148" s="19" t="str">
        <f ca="1">PREMIOS!$AI$33</f>
        <v/>
      </c>
      <c r="Y148" s="19" t="str">
        <f ca="1">PREMIOS!$AL$33</f>
        <v/>
      </c>
      <c r="Z148" s="19" t="str">
        <f ca="1">PREMIOS!$AO$33</f>
        <v/>
      </c>
      <c r="AA148" s="19" t="str">
        <f ca="1">PREMIOS!$AR$33</f>
        <v/>
      </c>
      <c r="AB148" s="19" t="str">
        <f ca="1">PREMIOS!$AU$33</f>
        <v/>
      </c>
      <c r="AC148" s="19" t="str">
        <f ca="1">PREMIOS!$AX$33</f>
        <v/>
      </c>
      <c r="AD148" s="19" t="str">
        <f ca="1">PREMIOS!$BA$33</f>
        <v/>
      </c>
      <c r="AE148" s="19" t="str">
        <f ca="1">PREMIOS!$BD$33</f>
        <v/>
      </c>
    </row>
    <row r="149" spans="1:31" ht="23.1" customHeight="1" thickBot="1" x14ac:dyDescent="0.25">
      <c r="A149" s="14" t="str">
        <f>PREMIOS!$A151</f>
        <v/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16" t="s">
        <v>80</v>
      </c>
      <c r="M149" s="18" t="str">
        <f ca="1">PREMIOS!$C$33</f>
        <v/>
      </c>
      <c r="N149" s="18">
        <f ca="1">PREMIOS!$F$33</f>
        <v>1</v>
      </c>
      <c r="O149" s="18" t="str">
        <f ca="1">PREMIOS!$I$33</f>
        <v/>
      </c>
      <c r="P149" s="18">
        <f ca="1">PREMIOS!$L$33</f>
        <v>1</v>
      </c>
      <c r="Q149" s="18">
        <f ca="1">PREMIOS!$O$33</f>
        <v>1</v>
      </c>
      <c r="R149" s="18" t="str">
        <f ca="1">PREMIOS!$R$33</f>
        <v/>
      </c>
      <c r="S149" s="18" t="str">
        <f ca="1">PREMIOS!$U$33</f>
        <v/>
      </c>
      <c r="T149" s="18" t="str">
        <f ca="1">PREMIOS!$X$33</f>
        <v/>
      </c>
      <c r="U149" s="18" t="str">
        <f ca="1">PREMIOS!$AA$33</f>
        <v/>
      </c>
      <c r="V149" s="18" t="str">
        <f ca="1">PREMIOS!$AD$33</f>
        <v/>
      </c>
      <c r="W149" s="18" t="str">
        <f ca="1">PREMIOS!$AG$33</f>
        <v/>
      </c>
      <c r="X149" s="18" t="str">
        <f ca="1">PREMIOS!$AJ$33</f>
        <v/>
      </c>
      <c r="Y149" s="18" t="str">
        <f ca="1">PREMIOS!$AM$33</f>
        <v/>
      </c>
      <c r="Z149" s="18" t="str">
        <f ca="1">PREMIOS!$AP$33</f>
        <v/>
      </c>
      <c r="AA149" s="18" t="str">
        <f ca="1">PREMIOS!$AS$33</f>
        <v/>
      </c>
      <c r="AB149" s="18" t="str">
        <f ca="1">PREMIOS!$AV$33</f>
        <v/>
      </c>
      <c r="AC149" s="18" t="str">
        <f ca="1">PREMIOS!$AY$33</f>
        <v/>
      </c>
      <c r="AD149" s="18" t="str">
        <f ca="1">PREMIOS!$BB$33</f>
        <v/>
      </c>
      <c r="AE149" s="18" t="str">
        <f ca="1">PREMIOS!$BE$33</f>
        <v/>
      </c>
    </row>
    <row r="150" spans="1:31" ht="23.1" customHeight="1" thickBot="1" x14ac:dyDescent="0.25">
      <c r="A150" s="14" t="str">
        <f>PREMIOS!$A152</f>
        <v/>
      </c>
      <c r="B150" s="8"/>
      <c r="C150" s="8"/>
      <c r="D150" s="8"/>
      <c r="E150" s="8"/>
      <c r="F150" s="8"/>
      <c r="G150" s="8"/>
      <c r="H150" s="9"/>
      <c r="I150" s="8"/>
      <c r="J150" s="8"/>
      <c r="K150" s="8"/>
      <c r="L150" s="16" t="s">
        <v>81</v>
      </c>
      <c r="M150" s="22" t="str">
        <f ca="1">IF(PREMIOS!$D$33=0,"",PREMIOS!$D$33)</f>
        <v/>
      </c>
      <c r="N150" s="22">
        <f ca="1">IF(PREMIOS!$G$33=0,"",PREMIOS!$G$33)</f>
        <v>1</v>
      </c>
      <c r="O150" s="23" t="str">
        <f ca="1">IF(PREMIOS!$J$33=0,"",PREMIOS!$J$33)</f>
        <v/>
      </c>
      <c r="P150" s="22">
        <f ca="1">IF(PREMIOS!$M$33=0,"",PREMIOS!$M$33)</f>
        <v>1</v>
      </c>
      <c r="Q150" s="22">
        <f ca="1">IF(PREMIOS!$P$33=0,"",PREMIOS!$P$33)</f>
        <v>1</v>
      </c>
      <c r="R150" s="22" t="str">
        <f ca="1">IF(PREMIOS!$S$33=0,"",PREMIOS!$S$33)</f>
        <v/>
      </c>
      <c r="S150" s="22" t="str">
        <f ca="1">IF(PREMIOS!$V$33=0,"",PREMIOS!$V$33)</f>
        <v/>
      </c>
      <c r="T150" s="22" t="str">
        <f ca="1">IF(PREMIOS!$Y$33=0,"",PREMIOS!$Y$33)</f>
        <v/>
      </c>
      <c r="U150" s="22" t="str">
        <f ca="1">IF(PREMIOS!$AB$33=0,"",PREMIOS!$AB$33)</f>
        <v/>
      </c>
      <c r="V150" s="22" t="str">
        <f ca="1">IF(PREMIOS!$AE$33=0,"",PREMIOS!$AE$33)</f>
        <v/>
      </c>
      <c r="W150" s="22" t="str">
        <f ca="1">IF(PREMIOS!$AH$33=0,"",PREMIOS!$AH$33)</f>
        <v/>
      </c>
      <c r="X150" s="22" t="str">
        <f ca="1">IF(PREMIOS!$AK$33=0,"",PREMIOS!$AK$33)</f>
        <v/>
      </c>
      <c r="Y150" s="22" t="str">
        <f ca="1">IF(PREMIOS!$AN$33=0,"",PREMIOS!$AN$33)</f>
        <v/>
      </c>
      <c r="Z150" s="22" t="str">
        <f ca="1">IF(PREMIOS!$AQ$33=0,"",PREMIOS!$AQ$33)</f>
        <v/>
      </c>
      <c r="AA150" s="22" t="str">
        <f ca="1">IF(PREMIOS!$AT$33=0,"",PREMIOS!$AT$33)</f>
        <v/>
      </c>
      <c r="AB150" s="22" t="str">
        <f ca="1">IF(PREMIOS!$AW$33=0,"",PREMIOS!$AW$33)</f>
        <v/>
      </c>
      <c r="AC150" s="22" t="str">
        <f ca="1">IF(PREMIOS!$AZ$33=0,"",PREMIOS!$AZ$33)</f>
        <v/>
      </c>
      <c r="AD150" s="22" t="str">
        <f ca="1">IF(PREMIOS!$BC$33=0,"",PREMIOS!$BC$33)</f>
        <v/>
      </c>
      <c r="AE150" s="22" t="str">
        <f ca="1">IF(PREMIOS!$BF$33=0,"",PREMIOS!$BF$33)</f>
        <v/>
      </c>
    </row>
    <row r="151" spans="1:31" ht="23.1" customHeight="1" thickBot="1" x14ac:dyDescent="0.25">
      <c r="A151" s="14" t="str">
        <f>PREMIOS!$A153</f>
        <v/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</row>
    <row r="152" spans="1:31" ht="23.1" customHeight="1" thickBot="1" x14ac:dyDescent="0.25">
      <c r="A152" s="14" t="str">
        <f>PREMIOS!$A154</f>
        <v/>
      </c>
      <c r="B152" s="8"/>
      <c r="C152" s="8"/>
      <c r="D152" s="8"/>
      <c r="E152" s="8"/>
      <c r="F152" s="8"/>
      <c r="G152" s="8"/>
      <c r="H152" s="9"/>
      <c r="I152" s="8"/>
      <c r="J152" s="8"/>
      <c r="K152" s="8"/>
      <c r="L152" s="16" t="str">
        <f>PREMIOS!$A$34</f>
        <v>Grado en Química</v>
      </c>
      <c r="M152" s="15" t="s">
        <v>2</v>
      </c>
      <c r="N152" s="15" t="s">
        <v>1</v>
      </c>
      <c r="O152" s="15" t="s">
        <v>0</v>
      </c>
      <c r="P152" s="15" t="s">
        <v>4</v>
      </c>
      <c r="Q152" s="15" t="s">
        <v>5</v>
      </c>
      <c r="R152" s="15" t="s">
        <v>7</v>
      </c>
      <c r="S152" s="15" t="s">
        <v>8</v>
      </c>
      <c r="T152" s="15" t="s">
        <v>32</v>
      </c>
      <c r="U152" s="15" t="s">
        <v>33</v>
      </c>
      <c r="V152" s="15" t="s">
        <v>34</v>
      </c>
      <c r="W152" s="15" t="s">
        <v>35</v>
      </c>
      <c r="X152" s="15" t="s">
        <v>36</v>
      </c>
      <c r="Y152" s="15" t="s">
        <v>37</v>
      </c>
      <c r="Z152" s="15" t="s">
        <v>38</v>
      </c>
      <c r="AA152" s="15" t="s">
        <v>39</v>
      </c>
      <c r="AB152" s="15" t="s">
        <v>40</v>
      </c>
      <c r="AC152" s="15" t="s">
        <v>41</v>
      </c>
      <c r="AD152" s="15" t="s">
        <v>42</v>
      </c>
      <c r="AE152" s="17" t="s">
        <v>43</v>
      </c>
    </row>
    <row r="153" spans="1:31" ht="23.1" customHeight="1" thickBot="1" x14ac:dyDescent="0.25">
      <c r="A153" s="14" t="str">
        <f>PREMIOS!$A155</f>
        <v/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24" t="s">
        <v>3</v>
      </c>
      <c r="M153" s="19" t="str">
        <f ca="1">PREMIOS!$B$34</f>
        <v/>
      </c>
      <c r="N153" s="19" t="str">
        <f ca="1">PREMIOS!$E$34</f>
        <v/>
      </c>
      <c r="O153" s="19" t="str">
        <f ca="1">PREMIOS!$H$34</f>
        <v/>
      </c>
      <c r="P153" s="19" t="str">
        <f ca="1">PREMIOS!$K$34</f>
        <v/>
      </c>
      <c r="Q153" s="19" t="str">
        <f ca="1">PREMIOS!$N$34</f>
        <v/>
      </c>
      <c r="R153" s="19" t="str">
        <f ca="1">PREMIOS!$Q$34</f>
        <v/>
      </c>
      <c r="S153" s="19" t="str">
        <f ca="1">PREMIOS!$T$34</f>
        <v/>
      </c>
      <c r="T153" s="19" t="str">
        <f ca="1">PREMIOS!$W$34</f>
        <v/>
      </c>
      <c r="U153" s="19" t="str">
        <f ca="1">PREMIOS!$Z$34</f>
        <v/>
      </c>
      <c r="V153" s="19" t="str">
        <f ca="1">PREMIOS!$AC$34</f>
        <v/>
      </c>
      <c r="W153" s="19" t="str">
        <f ca="1">PREMIOS!$AF$34</f>
        <v/>
      </c>
      <c r="X153" s="19" t="str">
        <f ca="1">PREMIOS!$AI$34</f>
        <v/>
      </c>
      <c r="Y153" s="19" t="str">
        <f ca="1">PREMIOS!$AL$34</f>
        <v/>
      </c>
      <c r="Z153" s="19" t="str">
        <f ca="1">PREMIOS!$AO$34</f>
        <v/>
      </c>
      <c r="AA153" s="19" t="str">
        <f ca="1">PREMIOS!$AR$34</f>
        <v/>
      </c>
      <c r="AB153" s="19" t="str">
        <f ca="1">PREMIOS!$AU$34</f>
        <v/>
      </c>
      <c r="AC153" s="19" t="str">
        <f ca="1">PREMIOS!$AX$34</f>
        <v/>
      </c>
      <c r="AD153" s="19" t="str">
        <f ca="1">PREMIOS!$BA$34</f>
        <v/>
      </c>
      <c r="AE153" s="19" t="str">
        <f ca="1">PREMIOS!$BD$34</f>
        <v/>
      </c>
    </row>
    <row r="154" spans="1:31" ht="23.1" customHeight="1" thickBot="1" x14ac:dyDescent="0.25">
      <c r="A154" s="14" t="str">
        <f>PREMIOS!$A156</f>
        <v/>
      </c>
      <c r="B154" s="8"/>
      <c r="C154" s="8"/>
      <c r="D154" s="8"/>
      <c r="E154" s="8"/>
      <c r="F154" s="8"/>
      <c r="G154" s="8"/>
      <c r="H154" s="9"/>
      <c r="I154" s="8"/>
      <c r="J154" s="8"/>
      <c r="K154" s="8"/>
      <c r="L154" s="16" t="s">
        <v>80</v>
      </c>
      <c r="M154" s="18" t="str">
        <f ca="1">PREMIOS!$C$34</f>
        <v/>
      </c>
      <c r="N154" s="18" t="str">
        <f ca="1">PREMIOS!$F$34</f>
        <v/>
      </c>
      <c r="O154" s="21">
        <f ca="1">PREMIOS!$I$34</f>
        <v>1</v>
      </c>
      <c r="P154" s="18">
        <f ca="1">PREMIOS!$L$34</f>
        <v>1</v>
      </c>
      <c r="Q154" s="18">
        <f ca="1">PREMIOS!$O$34</f>
        <v>1</v>
      </c>
      <c r="R154" s="18" t="str">
        <f ca="1">PREMIOS!$R$34</f>
        <v/>
      </c>
      <c r="S154" s="18" t="str">
        <f ca="1">PREMIOS!$U$34</f>
        <v/>
      </c>
      <c r="T154" s="18" t="str">
        <f ca="1">PREMIOS!$X$34</f>
        <v/>
      </c>
      <c r="U154" s="18" t="str">
        <f ca="1">PREMIOS!$AA$34</f>
        <v/>
      </c>
      <c r="V154" s="18" t="str">
        <f ca="1">PREMIOS!$AD$34</f>
        <v/>
      </c>
      <c r="W154" s="18" t="str">
        <f ca="1">PREMIOS!$AG$34</f>
        <v/>
      </c>
      <c r="X154" s="18" t="str">
        <f ca="1">PREMIOS!$AJ$34</f>
        <v/>
      </c>
      <c r="Y154" s="18" t="str">
        <f ca="1">PREMIOS!$AM$34</f>
        <v/>
      </c>
      <c r="Z154" s="18" t="str">
        <f ca="1">PREMIOS!$AP$34</f>
        <v/>
      </c>
      <c r="AA154" s="18" t="str">
        <f ca="1">PREMIOS!$AS$34</f>
        <v/>
      </c>
      <c r="AB154" s="18" t="str">
        <f ca="1">PREMIOS!$AV$34</f>
        <v/>
      </c>
      <c r="AC154" s="18" t="str">
        <f ca="1">PREMIOS!$AY$34</f>
        <v/>
      </c>
      <c r="AD154" s="18" t="str">
        <f ca="1">PREMIOS!$BB$34</f>
        <v/>
      </c>
      <c r="AE154" s="18" t="str">
        <f ca="1">PREMIOS!$BE$34</f>
        <v/>
      </c>
    </row>
    <row r="155" spans="1:31" ht="23.1" customHeight="1" thickBot="1" x14ac:dyDescent="0.25">
      <c r="A155" s="14" t="str">
        <f>PREMIOS!$A157</f>
        <v/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16" t="s">
        <v>81</v>
      </c>
      <c r="M155" s="22" t="str">
        <f ca="1">IF(PREMIOS!$D$34=0,"",PREMIOS!$D$34)</f>
        <v/>
      </c>
      <c r="N155" s="22" t="str">
        <f ca="1">IF(PREMIOS!$G$34=0,"",PREMIOS!$G$34)</f>
        <v/>
      </c>
      <c r="O155" s="22">
        <f ca="1">IF(PREMIOS!$J$34=0,"",PREMIOS!$J$34)</f>
        <v>1</v>
      </c>
      <c r="P155" s="22">
        <f ca="1">IF(PREMIOS!$M$34=0,"",PREMIOS!$M$34)</f>
        <v>1</v>
      </c>
      <c r="Q155" s="22">
        <f ca="1">IF(PREMIOS!$P$34=0,"",PREMIOS!$P$34)</f>
        <v>1</v>
      </c>
      <c r="R155" s="22" t="str">
        <f ca="1">IF(PREMIOS!$S$34=0,"",PREMIOS!$S$34)</f>
        <v/>
      </c>
      <c r="S155" s="22" t="str">
        <f ca="1">IF(PREMIOS!$V$34=0,"",PREMIOS!$V$34)</f>
        <v/>
      </c>
      <c r="T155" s="22" t="str">
        <f ca="1">IF(PREMIOS!$Y$34=0,"",PREMIOS!$Y$34)</f>
        <v/>
      </c>
      <c r="U155" s="22" t="str">
        <f ca="1">IF(PREMIOS!$AB$34=0,"",PREMIOS!$AB$34)</f>
        <v/>
      </c>
      <c r="V155" s="22" t="str">
        <f ca="1">IF(PREMIOS!$AE$34=0,"",PREMIOS!$AE$34)</f>
        <v/>
      </c>
      <c r="W155" s="22" t="str">
        <f ca="1">IF(PREMIOS!$AH$34=0,"",PREMIOS!$AH$34)</f>
        <v/>
      </c>
      <c r="X155" s="22" t="str">
        <f ca="1">IF(PREMIOS!$AK$34=0,"",PREMIOS!$AK$34)</f>
        <v/>
      </c>
      <c r="Y155" s="22" t="str">
        <f ca="1">IF(PREMIOS!$AN$34=0,"",PREMIOS!$AN$34)</f>
        <v/>
      </c>
      <c r="Z155" s="22" t="str">
        <f ca="1">IF(PREMIOS!$AQ$34=0,"",PREMIOS!$AQ$34)</f>
        <v/>
      </c>
      <c r="AA155" s="22" t="str">
        <f ca="1">IF(PREMIOS!$AT$34=0,"",PREMIOS!$AT$34)</f>
        <v/>
      </c>
      <c r="AB155" s="22" t="str">
        <f ca="1">IF(PREMIOS!$AW$34=0,"",PREMIOS!$AW$34)</f>
        <v/>
      </c>
      <c r="AC155" s="22" t="str">
        <f ca="1">IF(PREMIOS!$AZ$34=0,"",PREMIOS!$AZ$34)</f>
        <v/>
      </c>
      <c r="AD155" s="22" t="str">
        <f ca="1">IF(PREMIOS!$BC$34=0,"",PREMIOS!$BC$34)</f>
        <v/>
      </c>
      <c r="AE155" s="22" t="str">
        <f ca="1">IF(PREMIOS!$BF$34=0,"",PREMIOS!$BF$34)</f>
        <v/>
      </c>
    </row>
    <row r="156" spans="1:31" ht="23.1" customHeight="1" thickBot="1" x14ac:dyDescent="0.25">
      <c r="A156" s="14" t="str">
        <f>PREMIOS!$A158</f>
        <v/>
      </c>
      <c r="B156" s="8"/>
      <c r="C156" s="8"/>
      <c r="D156" s="8"/>
      <c r="E156" s="8"/>
      <c r="F156" s="8"/>
      <c r="G156" s="8"/>
      <c r="H156" s="9"/>
      <c r="I156" s="8"/>
      <c r="J156" s="8"/>
      <c r="K156" s="8"/>
      <c r="L156" s="8"/>
      <c r="M156" s="8"/>
      <c r="N156" s="8"/>
      <c r="O156" s="9"/>
      <c r="P156" s="8"/>
      <c r="Q156" s="8"/>
      <c r="R156" s="8"/>
      <c r="S156" s="8"/>
      <c r="T156" s="8"/>
      <c r="U156" s="8"/>
    </row>
    <row r="157" spans="1:31" ht="23.1" customHeight="1" thickBot="1" x14ac:dyDescent="0.25">
      <c r="A157" s="14" t="str">
        <f>PREMIOS!$A159</f>
        <v/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16" t="str">
        <f>PREMIOS!$A$35</f>
        <v>Grado en Relaciones Laborales y Recursos Humanos</v>
      </c>
      <c r="M157" s="15" t="s">
        <v>2</v>
      </c>
      <c r="N157" s="15" t="s">
        <v>1</v>
      </c>
      <c r="O157" s="15" t="s">
        <v>0</v>
      </c>
      <c r="P157" s="15" t="s">
        <v>4</v>
      </c>
      <c r="Q157" s="15" t="s">
        <v>5</v>
      </c>
      <c r="R157" s="15" t="s">
        <v>7</v>
      </c>
      <c r="S157" s="15" t="s">
        <v>8</v>
      </c>
      <c r="T157" s="15" t="s">
        <v>32</v>
      </c>
      <c r="U157" s="15" t="s">
        <v>33</v>
      </c>
      <c r="V157" s="15" t="s">
        <v>34</v>
      </c>
      <c r="W157" s="15" t="s">
        <v>35</v>
      </c>
      <c r="X157" s="15" t="s">
        <v>36</v>
      </c>
      <c r="Y157" s="15" t="s">
        <v>37</v>
      </c>
      <c r="Z157" s="15" t="s">
        <v>38</v>
      </c>
      <c r="AA157" s="15" t="s">
        <v>39</v>
      </c>
      <c r="AB157" s="15" t="s">
        <v>40</v>
      </c>
      <c r="AC157" s="15" t="s">
        <v>41</v>
      </c>
      <c r="AD157" s="15" t="s">
        <v>42</v>
      </c>
      <c r="AE157" s="17" t="s">
        <v>43</v>
      </c>
    </row>
    <row r="158" spans="1:31" ht="23.1" customHeight="1" thickBot="1" x14ac:dyDescent="0.25">
      <c r="A158" s="14" t="str">
        <f>PREMIOS!$A160</f>
        <v/>
      </c>
      <c r="B158" s="8"/>
      <c r="C158" s="8"/>
      <c r="D158" s="8"/>
      <c r="E158" s="8"/>
      <c r="F158" s="8"/>
      <c r="G158" s="8"/>
      <c r="H158" s="9"/>
      <c r="I158" s="8"/>
      <c r="J158" s="8"/>
      <c r="K158" s="8"/>
      <c r="L158" s="24" t="s">
        <v>3</v>
      </c>
      <c r="M158" s="19" t="str">
        <f ca="1">PREMIOS!$B$35</f>
        <v/>
      </c>
      <c r="N158" s="19" t="str">
        <f ca="1">PREMIOS!$E$35</f>
        <v/>
      </c>
      <c r="O158" s="20" t="str">
        <f ca="1">PREMIOS!$H$35</f>
        <v/>
      </c>
      <c r="P158" s="19">
        <f ca="1">PREMIOS!$K$35</f>
        <v>1</v>
      </c>
      <c r="Q158" s="19">
        <f ca="1">PREMIOS!$N$35</f>
        <v>1</v>
      </c>
      <c r="R158" s="19" t="str">
        <f ca="1">PREMIOS!$Q$35</f>
        <v/>
      </c>
      <c r="S158" s="19" t="str">
        <f ca="1">PREMIOS!$T$35</f>
        <v/>
      </c>
      <c r="T158" s="19" t="str">
        <f ca="1">PREMIOS!$W$35</f>
        <v/>
      </c>
      <c r="U158" s="19" t="str">
        <f ca="1">PREMIOS!$Z$35</f>
        <v/>
      </c>
      <c r="V158" s="19" t="str">
        <f ca="1">PREMIOS!$AC$35</f>
        <v/>
      </c>
      <c r="W158" s="19" t="str">
        <f ca="1">PREMIOS!$AF$35</f>
        <v/>
      </c>
      <c r="X158" s="19" t="str">
        <f ca="1">PREMIOS!$AI$35</f>
        <v/>
      </c>
      <c r="Y158" s="19" t="str">
        <f ca="1">PREMIOS!$AL$35</f>
        <v/>
      </c>
      <c r="Z158" s="19" t="str">
        <f ca="1">PREMIOS!$AO$35</f>
        <v/>
      </c>
      <c r="AA158" s="19" t="str">
        <f ca="1">PREMIOS!$AR$35</f>
        <v/>
      </c>
      <c r="AB158" s="19" t="str">
        <f ca="1">PREMIOS!$AU$35</f>
        <v/>
      </c>
      <c r="AC158" s="19" t="str">
        <f ca="1">PREMIOS!$AX$35</f>
        <v/>
      </c>
      <c r="AD158" s="19" t="str">
        <f ca="1">PREMIOS!$BA$35</f>
        <v/>
      </c>
      <c r="AE158" s="19" t="str">
        <f ca="1">PREMIOS!$BD$35</f>
        <v/>
      </c>
    </row>
    <row r="159" spans="1:31" ht="23.1" customHeight="1" thickBot="1" x14ac:dyDescent="0.25">
      <c r="A159" s="14" t="str">
        <f>PREMIOS!$A161</f>
        <v/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16" t="s">
        <v>80</v>
      </c>
      <c r="M159" s="18" t="str">
        <f ca="1">PREMIOS!$C$35</f>
        <v/>
      </c>
      <c r="N159" s="18" t="str">
        <f ca="1">PREMIOS!$F$35</f>
        <v/>
      </c>
      <c r="O159" s="18" t="str">
        <f ca="1">PREMIOS!$I$35</f>
        <v/>
      </c>
      <c r="P159" s="18" t="str">
        <f ca="1">PREMIOS!$L$35</f>
        <v/>
      </c>
      <c r="Q159" s="18" t="str">
        <f ca="1">PREMIOS!$O$35</f>
        <v/>
      </c>
      <c r="R159" s="18" t="str">
        <f ca="1">PREMIOS!$R$35</f>
        <v/>
      </c>
      <c r="S159" s="18" t="str">
        <f ca="1">PREMIOS!$U$35</f>
        <v/>
      </c>
      <c r="T159" s="18" t="str">
        <f ca="1">PREMIOS!$X$35</f>
        <v/>
      </c>
      <c r="U159" s="18" t="str">
        <f ca="1">PREMIOS!$AA$35</f>
        <v/>
      </c>
      <c r="V159" s="18" t="str">
        <f ca="1">PREMIOS!$AD$35</f>
        <v/>
      </c>
      <c r="W159" s="18" t="str">
        <f ca="1">PREMIOS!$AG$35</f>
        <v/>
      </c>
      <c r="X159" s="18" t="str">
        <f ca="1">PREMIOS!$AJ$35</f>
        <v/>
      </c>
      <c r="Y159" s="18" t="str">
        <f ca="1">PREMIOS!$AM$35</f>
        <v/>
      </c>
      <c r="Z159" s="18" t="str">
        <f ca="1">PREMIOS!$AP$35</f>
        <v/>
      </c>
      <c r="AA159" s="18" t="str">
        <f ca="1">PREMIOS!$AS$35</f>
        <v/>
      </c>
      <c r="AB159" s="18" t="str">
        <f ca="1">PREMIOS!$AV$35</f>
        <v/>
      </c>
      <c r="AC159" s="18" t="str">
        <f ca="1">PREMIOS!$AY$35</f>
        <v/>
      </c>
      <c r="AD159" s="18" t="str">
        <f ca="1">PREMIOS!$BB$35</f>
        <v/>
      </c>
      <c r="AE159" s="18" t="str">
        <f ca="1">PREMIOS!$BE$35</f>
        <v/>
      </c>
    </row>
    <row r="160" spans="1:31" ht="23.1" customHeight="1" thickBot="1" x14ac:dyDescent="0.25">
      <c r="A160" s="14" t="str">
        <f>PREMIOS!$A162</f>
        <v/>
      </c>
      <c r="B160" s="8"/>
      <c r="C160" s="8"/>
      <c r="D160" s="8"/>
      <c r="E160" s="8"/>
      <c r="F160" s="8"/>
      <c r="G160" s="8"/>
      <c r="H160" s="9"/>
      <c r="I160" s="8"/>
      <c r="J160" s="8"/>
      <c r="K160" s="8"/>
      <c r="L160" s="16" t="s">
        <v>81</v>
      </c>
      <c r="M160" s="22" t="str">
        <f ca="1">IF(PREMIOS!$D$35=0,"",PREMIOS!$D$35)</f>
        <v/>
      </c>
      <c r="N160" s="22" t="str">
        <f ca="1">IF(PREMIOS!$G$35=0,"",PREMIOS!$G$35)</f>
        <v/>
      </c>
      <c r="O160" s="23" t="str">
        <f ca="1">IF(PREMIOS!$J$35=0,"",PREMIOS!$J$35)</f>
        <v/>
      </c>
      <c r="P160" s="22">
        <f ca="1">IF(PREMIOS!$M$35=0,"",PREMIOS!$M$35)</f>
        <v>1</v>
      </c>
      <c r="Q160" s="22">
        <f ca="1">IF(PREMIOS!$P$35=0,"",PREMIOS!$P$35)</f>
        <v>1</v>
      </c>
      <c r="R160" s="22" t="str">
        <f ca="1">IF(PREMIOS!$S$35=0,"",PREMIOS!$S$35)</f>
        <v/>
      </c>
      <c r="S160" s="22" t="str">
        <f ca="1">IF(PREMIOS!$V$35=0,"",PREMIOS!$V$35)</f>
        <v/>
      </c>
      <c r="T160" s="22" t="str">
        <f ca="1">IF(PREMIOS!$Y$35=0,"",PREMIOS!$Y$35)</f>
        <v/>
      </c>
      <c r="U160" s="22" t="str">
        <f ca="1">IF(PREMIOS!$AB$35=0,"",PREMIOS!$AB$35)</f>
        <v/>
      </c>
      <c r="V160" s="22" t="str">
        <f ca="1">IF(PREMIOS!$AE$35=0,"",PREMIOS!$AE$35)</f>
        <v/>
      </c>
      <c r="W160" s="22" t="str">
        <f ca="1">IF(PREMIOS!$AH$35=0,"",PREMIOS!$AH$35)</f>
        <v/>
      </c>
      <c r="X160" s="22" t="str">
        <f ca="1">IF(PREMIOS!$AK$35=0,"",PREMIOS!$AK$35)</f>
        <v/>
      </c>
      <c r="Y160" s="22" t="str">
        <f ca="1">IF(PREMIOS!$AN$35=0,"",PREMIOS!$AN$35)</f>
        <v/>
      </c>
      <c r="Z160" s="22" t="str">
        <f ca="1">IF(PREMIOS!$AQ$35=0,"",PREMIOS!$AQ$35)</f>
        <v/>
      </c>
      <c r="AA160" s="22" t="str">
        <f ca="1">IF(PREMIOS!$AT$35=0,"",PREMIOS!$AT$35)</f>
        <v/>
      </c>
      <c r="AB160" s="22" t="str">
        <f ca="1">IF(PREMIOS!$AW$35=0,"",PREMIOS!$AW$35)</f>
        <v/>
      </c>
      <c r="AC160" s="22" t="str">
        <f ca="1">IF(PREMIOS!$AZ$35=0,"",PREMIOS!$AZ$35)</f>
        <v/>
      </c>
      <c r="AD160" s="22" t="str">
        <f ca="1">IF(PREMIOS!$BC$35=0,"",PREMIOS!$BC$35)</f>
        <v/>
      </c>
      <c r="AE160" s="22" t="str">
        <f ca="1">IF(PREMIOS!$BF$35=0,"",PREMIOS!$BF$35)</f>
        <v/>
      </c>
    </row>
    <row r="161" spans="1:31" ht="23.1" customHeight="1" thickBot="1" x14ac:dyDescent="0.25">
      <c r="A161" s="14" t="str">
        <f>PREMIOS!$A163</f>
        <v/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1:31" ht="23.1" customHeight="1" thickBot="1" x14ac:dyDescent="0.25">
      <c r="A162" s="14" t="str">
        <f>PREMIOS!$A164</f>
        <v/>
      </c>
      <c r="B162" s="8"/>
      <c r="C162" s="8"/>
      <c r="D162" s="8"/>
      <c r="E162" s="8"/>
      <c r="F162" s="8"/>
      <c r="G162" s="8"/>
      <c r="H162" s="9"/>
      <c r="I162" s="8"/>
      <c r="J162" s="8"/>
      <c r="K162" s="8"/>
      <c r="L162" s="16" t="str">
        <f>PREMIOS!$A$36</f>
        <v>Grado en Trabajo Social</v>
      </c>
      <c r="M162" s="15" t="s">
        <v>2</v>
      </c>
      <c r="N162" s="15" t="s">
        <v>1</v>
      </c>
      <c r="O162" s="15" t="s">
        <v>0</v>
      </c>
      <c r="P162" s="15" t="s">
        <v>4</v>
      </c>
      <c r="Q162" s="15" t="s">
        <v>5</v>
      </c>
      <c r="R162" s="15" t="s">
        <v>7</v>
      </c>
      <c r="S162" s="15" t="s">
        <v>8</v>
      </c>
      <c r="T162" s="15" t="s">
        <v>32</v>
      </c>
      <c r="U162" s="15" t="s">
        <v>33</v>
      </c>
      <c r="V162" s="15" t="s">
        <v>34</v>
      </c>
      <c r="W162" s="15" t="s">
        <v>35</v>
      </c>
      <c r="X162" s="15" t="s">
        <v>36</v>
      </c>
      <c r="Y162" s="15" t="s">
        <v>37</v>
      </c>
      <c r="Z162" s="15" t="s">
        <v>38</v>
      </c>
      <c r="AA162" s="15" t="s">
        <v>39</v>
      </c>
      <c r="AB162" s="15" t="s">
        <v>40</v>
      </c>
      <c r="AC162" s="15" t="s">
        <v>41</v>
      </c>
      <c r="AD162" s="15" t="s">
        <v>42</v>
      </c>
      <c r="AE162" s="17" t="s">
        <v>43</v>
      </c>
    </row>
    <row r="163" spans="1:31" ht="23.1" customHeight="1" thickBot="1" x14ac:dyDescent="0.25">
      <c r="A163" s="14" t="str">
        <f>PREMIOS!$A165</f>
        <v/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24" t="s">
        <v>3</v>
      </c>
      <c r="M163" s="19" t="str">
        <f ca="1">PREMIOS!$B$36</f>
        <v/>
      </c>
      <c r="N163" s="19">
        <f ca="1">PREMIOS!$E$36</f>
        <v>1</v>
      </c>
      <c r="O163" s="19">
        <f ca="1">PREMIOS!$H$36</f>
        <v>1</v>
      </c>
      <c r="P163" s="19">
        <f ca="1">PREMIOS!$K$36</f>
        <v>1</v>
      </c>
      <c r="Q163" s="19">
        <f ca="1">PREMIOS!$N$36</f>
        <v>1</v>
      </c>
      <c r="R163" s="19" t="str">
        <f ca="1">PREMIOS!$Q$36</f>
        <v/>
      </c>
      <c r="S163" s="19" t="str">
        <f ca="1">PREMIOS!$T$36</f>
        <v/>
      </c>
      <c r="T163" s="19" t="str">
        <f ca="1">PREMIOS!$W$36</f>
        <v/>
      </c>
      <c r="U163" s="19" t="str">
        <f ca="1">PREMIOS!$Z$36</f>
        <v/>
      </c>
      <c r="V163" s="19" t="str">
        <f ca="1">PREMIOS!$AC$36</f>
        <v/>
      </c>
      <c r="W163" s="19" t="str">
        <f ca="1">PREMIOS!$AF$36</f>
        <v/>
      </c>
      <c r="X163" s="19" t="str">
        <f ca="1">PREMIOS!$AI$36</f>
        <v/>
      </c>
      <c r="Y163" s="19" t="str">
        <f ca="1">PREMIOS!$AL$36</f>
        <v/>
      </c>
      <c r="Z163" s="19" t="str">
        <f ca="1">PREMIOS!$AO$36</f>
        <v/>
      </c>
      <c r="AA163" s="19" t="str">
        <f ca="1">PREMIOS!$AR$36</f>
        <v/>
      </c>
      <c r="AB163" s="19" t="str">
        <f ca="1">PREMIOS!$AU$36</f>
        <v/>
      </c>
      <c r="AC163" s="19" t="str">
        <f ca="1">PREMIOS!$AX$36</f>
        <v/>
      </c>
      <c r="AD163" s="19" t="str">
        <f ca="1">PREMIOS!$BA$36</f>
        <v/>
      </c>
      <c r="AE163" s="19" t="str">
        <f ca="1">PREMIOS!$BD$36</f>
        <v/>
      </c>
    </row>
    <row r="164" spans="1:31" ht="23.1" customHeight="1" thickBot="1" x14ac:dyDescent="0.25">
      <c r="A164" s="14" t="str">
        <f>PREMIOS!$A166</f>
        <v/>
      </c>
      <c r="B164" s="8"/>
      <c r="C164" s="8"/>
      <c r="D164" s="8"/>
      <c r="E164" s="8"/>
      <c r="F164" s="8"/>
      <c r="G164" s="8"/>
      <c r="H164" s="9"/>
      <c r="I164" s="8"/>
      <c r="J164" s="8"/>
      <c r="K164" s="8"/>
      <c r="L164" s="16" t="s">
        <v>80</v>
      </c>
      <c r="M164" s="18" t="str">
        <f ca="1">PREMIOS!$C$36</f>
        <v/>
      </c>
      <c r="N164" s="18" t="str">
        <f ca="1">PREMIOS!$F$36</f>
        <v/>
      </c>
      <c r="O164" s="21" t="str">
        <f ca="1">PREMIOS!$I$36</f>
        <v/>
      </c>
      <c r="P164" s="18" t="str">
        <f ca="1">PREMIOS!$L$36</f>
        <v/>
      </c>
      <c r="Q164" s="18" t="str">
        <f ca="1">PREMIOS!$O$36</f>
        <v/>
      </c>
      <c r="R164" s="18" t="str">
        <f ca="1">PREMIOS!$R$36</f>
        <v/>
      </c>
      <c r="S164" s="18" t="str">
        <f ca="1">PREMIOS!$U$36</f>
        <v/>
      </c>
      <c r="T164" s="18" t="str">
        <f ca="1">PREMIOS!$X$36</f>
        <v/>
      </c>
      <c r="U164" s="18" t="str">
        <f ca="1">PREMIOS!$AA$36</f>
        <v/>
      </c>
      <c r="V164" s="18" t="str">
        <f ca="1">PREMIOS!$AD$36</f>
        <v/>
      </c>
      <c r="W164" s="18" t="str">
        <f ca="1">PREMIOS!$AG$36</f>
        <v/>
      </c>
      <c r="X164" s="18" t="str">
        <f ca="1">PREMIOS!$AJ$36</f>
        <v/>
      </c>
      <c r="Y164" s="18" t="str">
        <f ca="1">PREMIOS!$AM$36</f>
        <v/>
      </c>
      <c r="Z164" s="18" t="str">
        <f ca="1">PREMIOS!$AP$36</f>
        <v/>
      </c>
      <c r="AA164" s="18" t="str">
        <f ca="1">PREMIOS!$AS$36</f>
        <v/>
      </c>
      <c r="AB164" s="18" t="str">
        <f ca="1">PREMIOS!$AV$36</f>
        <v/>
      </c>
      <c r="AC164" s="18" t="str">
        <f ca="1">PREMIOS!$AY$36</f>
        <v/>
      </c>
      <c r="AD164" s="18" t="str">
        <f ca="1">PREMIOS!$BB$36</f>
        <v/>
      </c>
      <c r="AE164" s="18" t="str">
        <f ca="1">PREMIOS!$BE$36</f>
        <v/>
      </c>
    </row>
    <row r="165" spans="1:31" ht="23.1" customHeight="1" thickBot="1" x14ac:dyDescent="0.25">
      <c r="A165" s="14" t="str">
        <f>PREMIOS!$A167</f>
        <v/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16" t="s">
        <v>81</v>
      </c>
      <c r="M165" s="22" t="str">
        <f ca="1">IF(PREMIOS!$D$36=0,"",PREMIOS!$D$36)</f>
        <v/>
      </c>
      <c r="N165" s="22">
        <f ca="1">IF(PREMIOS!$G$36=0,"",PREMIOS!$G$36)</f>
        <v>1</v>
      </c>
      <c r="O165" s="22">
        <f ca="1">IF(PREMIOS!$J$36=0,"",PREMIOS!$J$36)</f>
        <v>1</v>
      </c>
      <c r="P165" s="22">
        <f ca="1">IF(PREMIOS!$M$36=0,"",PREMIOS!$M$36)</f>
        <v>1</v>
      </c>
      <c r="Q165" s="22">
        <f ca="1">IF(PREMIOS!$P$36=0,"",PREMIOS!$P$36)</f>
        <v>1</v>
      </c>
      <c r="R165" s="22" t="str">
        <f ca="1">IF(PREMIOS!$S$36=0,"",PREMIOS!$S$36)</f>
        <v/>
      </c>
      <c r="S165" s="22" t="str">
        <f ca="1">IF(PREMIOS!$V$36=0,"",PREMIOS!$V$36)</f>
        <v/>
      </c>
      <c r="T165" s="22" t="str">
        <f ca="1">IF(PREMIOS!$Y$36=0,"",PREMIOS!$Y$36)</f>
        <v/>
      </c>
      <c r="U165" s="22" t="str">
        <f ca="1">IF(PREMIOS!$AB$36=0,"",PREMIOS!$AB$36)</f>
        <v/>
      </c>
      <c r="V165" s="22" t="str">
        <f ca="1">IF(PREMIOS!$AE$36=0,"",PREMIOS!$AE$36)</f>
        <v/>
      </c>
      <c r="W165" s="22" t="str">
        <f ca="1">IF(PREMIOS!$AH$36=0,"",PREMIOS!$AH$36)</f>
        <v/>
      </c>
      <c r="X165" s="22" t="str">
        <f ca="1">IF(PREMIOS!$AK$36=0,"",PREMIOS!$AK$36)</f>
        <v/>
      </c>
      <c r="Y165" s="22" t="str">
        <f ca="1">IF(PREMIOS!$AN$36=0,"",PREMIOS!$AN$36)</f>
        <v/>
      </c>
      <c r="Z165" s="22" t="str">
        <f ca="1">IF(PREMIOS!$AQ$36=0,"",PREMIOS!$AQ$36)</f>
        <v/>
      </c>
      <c r="AA165" s="22" t="str">
        <f ca="1">IF(PREMIOS!$AT$36=0,"",PREMIOS!$AT$36)</f>
        <v/>
      </c>
      <c r="AB165" s="22" t="str">
        <f ca="1">IF(PREMIOS!$AW$36=0,"",PREMIOS!$AW$36)</f>
        <v/>
      </c>
      <c r="AC165" s="22" t="str">
        <f ca="1">IF(PREMIOS!$AZ$36=0,"",PREMIOS!$AZ$36)</f>
        <v/>
      </c>
      <c r="AD165" s="22" t="str">
        <f ca="1">IF(PREMIOS!$BC$36=0,"",PREMIOS!$BC$36)</f>
        <v/>
      </c>
      <c r="AE165" s="22" t="str">
        <f ca="1">IF(PREMIOS!$BF$36=0,"",PREMIOS!$BF$36)</f>
        <v/>
      </c>
    </row>
    <row r="166" spans="1:31" ht="23.1" customHeight="1" thickBot="1" x14ac:dyDescent="0.25">
      <c r="A166" s="14" t="str">
        <f>PREMIOS!$A168</f>
        <v/>
      </c>
      <c r="B166" s="8"/>
      <c r="C166" s="8"/>
      <c r="D166" s="8"/>
      <c r="E166" s="8"/>
      <c r="F166" s="8"/>
      <c r="G166" s="8"/>
      <c r="H166" s="9"/>
      <c r="I166" s="8"/>
      <c r="J166" s="8"/>
      <c r="K166" s="8"/>
      <c r="L166" s="8"/>
      <c r="M166" s="8"/>
      <c r="N166" s="8"/>
      <c r="O166" s="9"/>
      <c r="P166" s="8"/>
      <c r="Q166" s="8"/>
      <c r="R166" s="8"/>
      <c r="S166" s="8"/>
      <c r="T166" s="8"/>
      <c r="U166" s="8"/>
    </row>
    <row r="167" spans="1:31" ht="23.1" customHeight="1" thickBot="1" x14ac:dyDescent="0.25">
      <c r="A167" s="14" t="str">
        <f>PREMIOS!$A169</f>
        <v/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16" t="str">
        <f>PREMIOS!$A$37</f>
        <v>Grado en Turismo</v>
      </c>
      <c r="M167" s="15" t="s">
        <v>2</v>
      </c>
      <c r="N167" s="15" t="s">
        <v>1</v>
      </c>
      <c r="O167" s="15" t="s">
        <v>0</v>
      </c>
      <c r="P167" s="15" t="s">
        <v>4</v>
      </c>
      <c r="Q167" s="15" t="s">
        <v>5</v>
      </c>
      <c r="R167" s="15" t="s">
        <v>7</v>
      </c>
      <c r="S167" s="15" t="s">
        <v>8</v>
      </c>
      <c r="T167" s="15" t="s">
        <v>32</v>
      </c>
      <c r="U167" s="15" t="s">
        <v>33</v>
      </c>
      <c r="V167" s="15" t="s">
        <v>34</v>
      </c>
      <c r="W167" s="15" t="s">
        <v>35</v>
      </c>
      <c r="X167" s="15" t="s">
        <v>36</v>
      </c>
      <c r="Y167" s="15" t="s">
        <v>37</v>
      </c>
      <c r="Z167" s="15" t="s">
        <v>38</v>
      </c>
      <c r="AA167" s="15" t="s">
        <v>39</v>
      </c>
      <c r="AB167" s="15" t="s">
        <v>40</v>
      </c>
      <c r="AC167" s="15" t="s">
        <v>41</v>
      </c>
      <c r="AD167" s="15" t="s">
        <v>42</v>
      </c>
      <c r="AE167" s="17" t="s">
        <v>43</v>
      </c>
    </row>
    <row r="168" spans="1:31" ht="23.1" customHeight="1" thickBot="1" x14ac:dyDescent="0.25">
      <c r="A168" s="14" t="str">
        <f>PREMIOS!$A170</f>
        <v/>
      </c>
      <c r="B168" s="8"/>
      <c r="C168" s="8"/>
      <c r="D168" s="8"/>
      <c r="E168" s="8"/>
      <c r="F168" s="8"/>
      <c r="G168" s="8"/>
      <c r="H168" s="9"/>
      <c r="I168" s="8"/>
      <c r="J168" s="8"/>
      <c r="K168" s="8"/>
      <c r="L168" s="24" t="s">
        <v>3</v>
      </c>
      <c r="M168" s="19" t="str">
        <f ca="1">PREMIOS!$B$37</f>
        <v/>
      </c>
      <c r="N168" s="19" t="str">
        <f ca="1">PREMIOS!$E$37</f>
        <v/>
      </c>
      <c r="O168" s="20" t="str">
        <f ca="1">PREMIOS!$H$37</f>
        <v/>
      </c>
      <c r="P168" s="19">
        <f ca="1">PREMIOS!$K$37</f>
        <v>1</v>
      </c>
      <c r="Q168" s="19">
        <f ca="1">PREMIOS!$N$37</f>
        <v>1</v>
      </c>
      <c r="R168" s="19" t="str">
        <f ca="1">PREMIOS!$Q$37</f>
        <v/>
      </c>
      <c r="S168" s="19" t="str">
        <f ca="1">PREMIOS!$T$37</f>
        <v/>
      </c>
      <c r="T168" s="19" t="str">
        <f ca="1">PREMIOS!$W$37</f>
        <v/>
      </c>
      <c r="U168" s="19" t="str">
        <f ca="1">PREMIOS!$Z$37</f>
        <v/>
      </c>
      <c r="V168" s="19" t="str">
        <f ca="1">PREMIOS!$AC$37</f>
        <v/>
      </c>
      <c r="W168" s="19" t="str">
        <f ca="1">PREMIOS!$AF$37</f>
        <v/>
      </c>
      <c r="X168" s="19" t="str">
        <f ca="1">PREMIOS!$AI$37</f>
        <v/>
      </c>
      <c r="Y168" s="19" t="str">
        <f ca="1">PREMIOS!$AL$37</f>
        <v/>
      </c>
      <c r="Z168" s="19" t="str">
        <f ca="1">PREMIOS!$AO$37</f>
        <v/>
      </c>
      <c r="AA168" s="19" t="str">
        <f ca="1">PREMIOS!$AR$37</f>
        <v/>
      </c>
      <c r="AB168" s="19" t="str">
        <f ca="1">PREMIOS!$AU$37</f>
        <v/>
      </c>
      <c r="AC168" s="19" t="str">
        <f ca="1">PREMIOS!$AX$37</f>
        <v/>
      </c>
      <c r="AD168" s="19" t="str">
        <f ca="1">PREMIOS!$BA$37</f>
        <v/>
      </c>
      <c r="AE168" s="19" t="str">
        <f ca="1">PREMIOS!$BD$37</f>
        <v/>
      </c>
    </row>
    <row r="169" spans="1:31" ht="23.1" customHeight="1" thickBot="1" x14ac:dyDescent="0.25">
      <c r="A169" s="14" t="str">
        <f>PREMIOS!$A171</f>
        <v/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16" t="s">
        <v>80</v>
      </c>
      <c r="M169" s="18" t="str">
        <f ca="1">PREMIOS!$C$37</f>
        <v/>
      </c>
      <c r="N169" s="18" t="str">
        <f ca="1">PREMIOS!$F$37</f>
        <v/>
      </c>
      <c r="O169" s="18" t="str">
        <f ca="1">PREMIOS!$I$37</f>
        <v/>
      </c>
      <c r="P169" s="18" t="str">
        <f ca="1">PREMIOS!$L$37</f>
        <v/>
      </c>
      <c r="Q169" s="18" t="str">
        <f ca="1">PREMIOS!$O$37</f>
        <v/>
      </c>
      <c r="R169" s="18" t="str">
        <f ca="1">PREMIOS!$R$37</f>
        <v/>
      </c>
      <c r="S169" s="18" t="str">
        <f ca="1">PREMIOS!$U$37</f>
        <v/>
      </c>
      <c r="T169" s="18" t="str">
        <f ca="1">PREMIOS!$X$37</f>
        <v/>
      </c>
      <c r="U169" s="18" t="str">
        <f ca="1">PREMIOS!$AA$37</f>
        <v/>
      </c>
      <c r="V169" s="18" t="str">
        <f ca="1">PREMIOS!$AD$37</f>
        <v/>
      </c>
      <c r="W169" s="18" t="str">
        <f ca="1">PREMIOS!$AG$37</f>
        <v/>
      </c>
      <c r="X169" s="18" t="str">
        <f ca="1">PREMIOS!$AJ$37</f>
        <v/>
      </c>
      <c r="Y169" s="18" t="str">
        <f ca="1">PREMIOS!$AM$37</f>
        <v/>
      </c>
      <c r="Z169" s="18" t="str">
        <f ca="1">PREMIOS!$AP$37</f>
        <v/>
      </c>
      <c r="AA169" s="18" t="str">
        <f ca="1">PREMIOS!$AS$37</f>
        <v/>
      </c>
      <c r="AB169" s="18" t="str">
        <f ca="1">PREMIOS!$AV$37</f>
        <v/>
      </c>
      <c r="AC169" s="18" t="str">
        <f ca="1">PREMIOS!$AY$37</f>
        <v/>
      </c>
      <c r="AD169" s="18" t="str">
        <f ca="1">PREMIOS!$BB$37</f>
        <v/>
      </c>
      <c r="AE169" s="18" t="str">
        <f ca="1">PREMIOS!$BE$37</f>
        <v/>
      </c>
    </row>
    <row r="170" spans="1:31" ht="23.1" customHeight="1" thickBot="1" x14ac:dyDescent="0.25">
      <c r="A170" s="14" t="str">
        <f>PREMIOS!$A172</f>
        <v/>
      </c>
      <c r="B170" s="8"/>
      <c r="C170" s="8"/>
      <c r="D170" s="8"/>
      <c r="E170" s="8"/>
      <c r="F170" s="8"/>
      <c r="G170" s="8"/>
      <c r="H170" s="9"/>
      <c r="I170" s="8"/>
      <c r="J170" s="8"/>
      <c r="K170" s="8"/>
      <c r="L170" s="16" t="s">
        <v>81</v>
      </c>
      <c r="M170" s="22" t="str">
        <f ca="1">IF(PREMIOS!$D$37=0,"",PREMIOS!$D$37)</f>
        <v/>
      </c>
      <c r="N170" s="22" t="str">
        <f ca="1">IF(PREMIOS!$G$37=0,"",PREMIOS!$G$37)</f>
        <v/>
      </c>
      <c r="O170" s="23" t="str">
        <f ca="1">IF(PREMIOS!$J$37=0,"",PREMIOS!$J$37)</f>
        <v/>
      </c>
      <c r="P170" s="22">
        <f ca="1">IF(PREMIOS!$M$37=0,"",PREMIOS!$M$37)</f>
        <v>1</v>
      </c>
      <c r="Q170" s="22">
        <f ca="1">IF(PREMIOS!$P$37=0,"",PREMIOS!$P$37)</f>
        <v>1</v>
      </c>
      <c r="R170" s="22" t="str">
        <f ca="1">IF(PREMIOS!$S$37=0,"",PREMIOS!$S$37)</f>
        <v/>
      </c>
      <c r="S170" s="22" t="str">
        <f ca="1">IF(PREMIOS!$V$37=0,"",PREMIOS!$V$37)</f>
        <v/>
      </c>
      <c r="T170" s="22" t="str">
        <f ca="1">IF(PREMIOS!$Y$37=0,"",PREMIOS!$Y$37)</f>
        <v/>
      </c>
      <c r="U170" s="22" t="str">
        <f ca="1">IF(PREMIOS!$AB$37=0,"",PREMIOS!$AB$37)</f>
        <v/>
      </c>
      <c r="V170" s="22" t="str">
        <f ca="1">IF(PREMIOS!$AE$37=0,"",PREMIOS!$AE$37)</f>
        <v/>
      </c>
      <c r="W170" s="22" t="str">
        <f ca="1">IF(PREMIOS!$AH$37=0,"",PREMIOS!$AH$37)</f>
        <v/>
      </c>
      <c r="X170" s="22" t="str">
        <f ca="1">IF(PREMIOS!$AK$37=0,"",PREMIOS!$AK$37)</f>
        <v/>
      </c>
      <c r="Y170" s="22" t="str">
        <f ca="1">IF(PREMIOS!$AN$37=0,"",PREMIOS!$AN$37)</f>
        <v/>
      </c>
      <c r="Z170" s="22" t="str">
        <f ca="1">IF(PREMIOS!$AQ$37=0,"",PREMIOS!$AQ$37)</f>
        <v/>
      </c>
      <c r="AA170" s="22" t="str">
        <f ca="1">IF(PREMIOS!$AT$37=0,"",PREMIOS!$AT$37)</f>
        <v/>
      </c>
      <c r="AB170" s="22" t="str">
        <f ca="1">IF(PREMIOS!$AW$37=0,"",PREMIOS!$AW$37)</f>
        <v/>
      </c>
      <c r="AC170" s="22" t="str">
        <f ca="1">IF(PREMIOS!$AZ$37=0,"",PREMIOS!$AZ$37)</f>
        <v/>
      </c>
      <c r="AD170" s="22" t="str">
        <f ca="1">IF(PREMIOS!$BC$37=0,"",PREMIOS!$BC$37)</f>
        <v/>
      </c>
      <c r="AE170" s="22" t="str">
        <f ca="1">IF(PREMIOS!$BF$37=0,"",PREMIOS!$BF$37)</f>
        <v/>
      </c>
    </row>
    <row r="171" spans="1:31" ht="23.1" customHeight="1" thickBot="1" x14ac:dyDescent="0.25">
      <c r="A171" s="14" t="str">
        <f>PREMIOS!$A173</f>
        <v/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</row>
    <row r="172" spans="1:31" ht="23.1" customHeight="1" thickBot="1" x14ac:dyDescent="0.25">
      <c r="A172" s="14" t="str">
        <f>PREMIOS!$A174</f>
        <v/>
      </c>
      <c r="B172" s="8"/>
      <c r="C172" s="8"/>
      <c r="D172" s="8"/>
      <c r="E172" s="8"/>
      <c r="F172" s="8"/>
      <c r="G172" s="8"/>
      <c r="H172" s="9"/>
      <c r="I172" s="8"/>
      <c r="J172" s="8"/>
      <c r="K172" s="8"/>
      <c r="L172" s="16" t="str">
        <f>PREMIOS!$A$38</f>
        <v>Máster Universitario en Acceso a la Abogacía</v>
      </c>
      <c r="M172" s="15" t="s">
        <v>2</v>
      </c>
      <c r="N172" s="15" t="s">
        <v>1</v>
      </c>
      <c r="O172" s="15" t="s">
        <v>0</v>
      </c>
      <c r="P172" s="15" t="s">
        <v>4</v>
      </c>
      <c r="Q172" s="15" t="s">
        <v>5</v>
      </c>
      <c r="R172" s="15" t="s">
        <v>7</v>
      </c>
      <c r="S172" s="15" t="s">
        <v>8</v>
      </c>
      <c r="T172" s="15" t="s">
        <v>32</v>
      </c>
      <c r="U172" s="15" t="s">
        <v>33</v>
      </c>
      <c r="V172" s="15" t="s">
        <v>34</v>
      </c>
      <c r="W172" s="15" t="s">
        <v>35</v>
      </c>
      <c r="X172" s="15" t="s">
        <v>36</v>
      </c>
      <c r="Y172" s="15" t="s">
        <v>37</v>
      </c>
      <c r="Z172" s="15" t="s">
        <v>38</v>
      </c>
      <c r="AA172" s="15" t="s">
        <v>39</v>
      </c>
      <c r="AB172" s="15" t="s">
        <v>40</v>
      </c>
      <c r="AC172" s="15" t="s">
        <v>41</v>
      </c>
      <c r="AD172" s="15" t="s">
        <v>42</v>
      </c>
      <c r="AE172" s="17" t="s">
        <v>43</v>
      </c>
    </row>
    <row r="173" spans="1:31" ht="23.1" customHeight="1" thickBot="1" x14ac:dyDescent="0.25">
      <c r="A173" s="14" t="str">
        <f>PREMIOS!$A175</f>
        <v/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24" t="s">
        <v>3</v>
      </c>
      <c r="M173" s="19" t="str">
        <f ca="1">PREMIOS!$B$38</f>
        <v/>
      </c>
      <c r="N173" s="19" t="str">
        <f ca="1">PREMIOS!$E$38</f>
        <v/>
      </c>
      <c r="O173" s="19" t="str">
        <f ca="1">PREMIOS!$H$38</f>
        <v/>
      </c>
      <c r="P173" s="19" t="str">
        <f ca="1">PREMIOS!$K$38</f>
        <v/>
      </c>
      <c r="Q173" s="19" t="str">
        <f ca="1">PREMIOS!$N$38</f>
        <v/>
      </c>
      <c r="R173" s="19" t="str">
        <f ca="1">PREMIOS!$Q$38</f>
        <v/>
      </c>
      <c r="S173" s="19" t="str">
        <f ca="1">PREMIOS!$T$38</f>
        <v/>
      </c>
      <c r="T173" s="19" t="str">
        <f ca="1">PREMIOS!$W$38</f>
        <v/>
      </c>
      <c r="U173" s="19" t="str">
        <f ca="1">PREMIOS!$Z$38</f>
        <v/>
      </c>
      <c r="V173" s="19" t="str">
        <f ca="1">PREMIOS!$AC$38</f>
        <v/>
      </c>
      <c r="W173" s="19" t="str">
        <f ca="1">PREMIOS!$AF$38</f>
        <v/>
      </c>
      <c r="X173" s="19" t="str">
        <f ca="1">PREMIOS!$AI$38</f>
        <v/>
      </c>
      <c r="Y173" s="19" t="str">
        <f ca="1">PREMIOS!$AL$38</f>
        <v/>
      </c>
      <c r="Z173" s="19" t="str">
        <f ca="1">PREMIOS!$AO$38</f>
        <v/>
      </c>
      <c r="AA173" s="19" t="str">
        <f ca="1">PREMIOS!$AR$38</f>
        <v/>
      </c>
      <c r="AB173" s="19" t="str">
        <f ca="1">PREMIOS!$AU$38</f>
        <v/>
      </c>
      <c r="AC173" s="19" t="str">
        <f ca="1">PREMIOS!$AX$38</f>
        <v/>
      </c>
      <c r="AD173" s="19" t="str">
        <f ca="1">PREMIOS!$BA$38</f>
        <v/>
      </c>
      <c r="AE173" s="19" t="str">
        <f ca="1">PREMIOS!$BD$38</f>
        <v/>
      </c>
    </row>
    <row r="174" spans="1:31" ht="23.1" customHeight="1" thickBot="1" x14ac:dyDescent="0.25">
      <c r="A174" s="14" t="str">
        <f>PREMIOS!$A176</f>
        <v/>
      </c>
      <c r="B174" s="8"/>
      <c r="C174" s="8"/>
      <c r="D174" s="8"/>
      <c r="E174" s="8"/>
      <c r="F174" s="8"/>
      <c r="G174" s="8"/>
      <c r="H174" s="9"/>
      <c r="I174" s="8"/>
      <c r="J174" s="8"/>
      <c r="K174" s="8"/>
      <c r="L174" s="16" t="s">
        <v>80</v>
      </c>
      <c r="M174" s="18" t="str">
        <f ca="1">PREMIOS!$C$38</f>
        <v/>
      </c>
      <c r="N174" s="18" t="str">
        <f ca="1">PREMIOS!$F$38</f>
        <v/>
      </c>
      <c r="O174" s="21" t="str">
        <f ca="1">PREMIOS!$I$38</f>
        <v/>
      </c>
      <c r="P174" s="18">
        <f ca="1">PREMIOS!$L$38</f>
        <v>1</v>
      </c>
      <c r="Q174" s="18">
        <f ca="1">PREMIOS!$O$38</f>
        <v>1</v>
      </c>
      <c r="R174" s="18" t="str">
        <f ca="1">PREMIOS!$R$38</f>
        <v/>
      </c>
      <c r="S174" s="18" t="str">
        <f ca="1">PREMIOS!$U$38</f>
        <v/>
      </c>
      <c r="T174" s="18" t="str">
        <f ca="1">PREMIOS!$X$38</f>
        <v/>
      </c>
      <c r="U174" s="18" t="str">
        <f ca="1">PREMIOS!$AA$38</f>
        <v/>
      </c>
      <c r="V174" s="18" t="str">
        <f ca="1">PREMIOS!$AD$38</f>
        <v/>
      </c>
      <c r="W174" s="18" t="str">
        <f ca="1">PREMIOS!$AG$38</f>
        <v/>
      </c>
      <c r="X174" s="18" t="str">
        <f ca="1">PREMIOS!$AJ$38</f>
        <v/>
      </c>
      <c r="Y174" s="18" t="str">
        <f ca="1">PREMIOS!$AM$38</f>
        <v/>
      </c>
      <c r="Z174" s="18" t="str">
        <f ca="1">PREMIOS!$AP$38</f>
        <v/>
      </c>
      <c r="AA174" s="18" t="str">
        <f ca="1">PREMIOS!$AS$38</f>
        <v/>
      </c>
      <c r="AB174" s="18" t="str">
        <f ca="1">PREMIOS!$AV$38</f>
        <v/>
      </c>
      <c r="AC174" s="18" t="str">
        <f ca="1">PREMIOS!$AY$38</f>
        <v/>
      </c>
      <c r="AD174" s="18" t="str">
        <f ca="1">PREMIOS!$BB$38</f>
        <v/>
      </c>
      <c r="AE174" s="18" t="str">
        <f ca="1">PREMIOS!$BE$38</f>
        <v/>
      </c>
    </row>
    <row r="175" spans="1:31" ht="23.1" customHeight="1" thickBot="1" x14ac:dyDescent="0.25">
      <c r="A175" s="14" t="str">
        <f>PREMIOS!$A177</f>
        <v/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16" t="s">
        <v>81</v>
      </c>
      <c r="M175" s="22" t="str">
        <f ca="1">IF(PREMIOS!$D$38=0,"",PREMIOS!$D$38)</f>
        <v/>
      </c>
      <c r="N175" s="22" t="str">
        <f ca="1">IF(PREMIOS!$G$38=0,"",PREMIOS!$G$38)</f>
        <v/>
      </c>
      <c r="O175" s="22" t="str">
        <f ca="1">IF(PREMIOS!$J$38=0,"",PREMIOS!$J$38)</f>
        <v/>
      </c>
      <c r="P175" s="22">
        <f ca="1">IF(PREMIOS!$M$38=0,"",PREMIOS!$M$38)</f>
        <v>1</v>
      </c>
      <c r="Q175" s="22">
        <f ca="1">IF(PREMIOS!$P$38=0,"",PREMIOS!$P$38)</f>
        <v>1</v>
      </c>
      <c r="R175" s="22" t="str">
        <f ca="1">IF(PREMIOS!$S$38=0,"",PREMIOS!$S$38)</f>
        <v/>
      </c>
      <c r="S175" s="22" t="str">
        <f ca="1">IF(PREMIOS!$V$38=0,"",PREMIOS!$V$38)</f>
        <v/>
      </c>
      <c r="T175" s="22" t="str">
        <f ca="1">IF(PREMIOS!$Y$38=0,"",PREMIOS!$Y$38)</f>
        <v/>
      </c>
      <c r="U175" s="22" t="str">
        <f ca="1">IF(PREMIOS!$AB$38=0,"",PREMIOS!$AB$38)</f>
        <v/>
      </c>
      <c r="V175" s="22" t="str">
        <f ca="1">IF(PREMIOS!$AE$38=0,"",PREMIOS!$AE$38)</f>
        <v/>
      </c>
      <c r="W175" s="22" t="str">
        <f ca="1">IF(PREMIOS!$AH$38=0,"",PREMIOS!$AH$38)</f>
        <v/>
      </c>
      <c r="X175" s="22" t="str">
        <f ca="1">IF(PREMIOS!$AK$38=0,"",PREMIOS!$AK$38)</f>
        <v/>
      </c>
      <c r="Y175" s="22" t="str">
        <f ca="1">IF(PREMIOS!$AN$38=0,"",PREMIOS!$AN$38)</f>
        <v/>
      </c>
      <c r="Z175" s="22" t="str">
        <f ca="1">IF(PREMIOS!$AQ$38=0,"",PREMIOS!$AQ$38)</f>
        <v/>
      </c>
      <c r="AA175" s="22" t="str">
        <f ca="1">IF(PREMIOS!$AT$38=0,"",PREMIOS!$AT$38)</f>
        <v/>
      </c>
      <c r="AB175" s="22" t="str">
        <f ca="1">IF(PREMIOS!$AW$38=0,"",PREMIOS!$AW$38)</f>
        <v/>
      </c>
      <c r="AC175" s="22" t="str">
        <f ca="1">IF(PREMIOS!$AZ$38=0,"",PREMIOS!$AZ$38)</f>
        <v/>
      </c>
      <c r="AD175" s="22" t="str">
        <f ca="1">IF(PREMIOS!$BC$38=0,"",PREMIOS!$BC$38)</f>
        <v/>
      </c>
      <c r="AE175" s="22" t="str">
        <f ca="1">IF(PREMIOS!$BF$38=0,"",PREMIOS!$BF$38)</f>
        <v/>
      </c>
    </row>
    <row r="176" spans="1:31" ht="23.1" customHeight="1" thickBot="1" x14ac:dyDescent="0.25">
      <c r="A176" s="14" t="str">
        <f>PREMIOS!$A178</f>
        <v/>
      </c>
      <c r="B176" s="8"/>
      <c r="C176" s="8"/>
      <c r="D176" s="8"/>
      <c r="E176" s="8"/>
      <c r="F176" s="8"/>
      <c r="G176" s="8"/>
      <c r="H176" s="9"/>
      <c r="I176" s="8"/>
      <c r="J176" s="8"/>
      <c r="K176" s="8"/>
      <c r="L176" s="8"/>
      <c r="M176" s="8"/>
      <c r="N176" s="8"/>
      <c r="O176" s="9"/>
      <c r="P176" s="8"/>
      <c r="Q176" s="8"/>
      <c r="R176" s="8"/>
      <c r="S176" s="8"/>
      <c r="T176" s="8"/>
      <c r="U176" s="8"/>
    </row>
    <row r="177" spans="1:31" ht="23.1" customHeight="1" thickBot="1" x14ac:dyDescent="0.25">
      <c r="A177" s="14" t="str">
        <f>PREMIOS!$A179</f>
        <v/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16" t="str">
        <f>PREMIOS!$A$39</f>
        <v>Máster universitario en Crítica e Interpretación de Textos Hispánicos</v>
      </c>
      <c r="M177" s="15" t="s">
        <v>2</v>
      </c>
      <c r="N177" s="15" t="s">
        <v>1</v>
      </c>
      <c r="O177" s="15" t="s">
        <v>0</v>
      </c>
      <c r="P177" s="15" t="s">
        <v>4</v>
      </c>
      <c r="Q177" s="15" t="s">
        <v>5</v>
      </c>
      <c r="R177" s="15" t="s">
        <v>7</v>
      </c>
      <c r="S177" s="15" t="s">
        <v>8</v>
      </c>
      <c r="T177" s="15" t="s">
        <v>32</v>
      </c>
      <c r="U177" s="15" t="s">
        <v>33</v>
      </c>
      <c r="V177" s="15" t="s">
        <v>34</v>
      </c>
      <c r="W177" s="15" t="s">
        <v>35</v>
      </c>
      <c r="X177" s="15" t="s">
        <v>36</v>
      </c>
      <c r="Y177" s="15" t="s">
        <v>37</v>
      </c>
      <c r="Z177" s="15" t="s">
        <v>38</v>
      </c>
      <c r="AA177" s="15" t="s">
        <v>39</v>
      </c>
      <c r="AB177" s="15" t="s">
        <v>40</v>
      </c>
      <c r="AC177" s="15" t="s">
        <v>41</v>
      </c>
      <c r="AD177" s="15" t="s">
        <v>42</v>
      </c>
      <c r="AE177" s="17" t="s">
        <v>43</v>
      </c>
    </row>
    <row r="178" spans="1:31" ht="23.1" customHeight="1" thickBot="1" x14ac:dyDescent="0.25">
      <c r="A178" s="14" t="str">
        <f>PREMIOS!$A180</f>
        <v/>
      </c>
      <c r="B178" s="8"/>
      <c r="C178" s="8"/>
      <c r="D178" s="8"/>
      <c r="E178" s="8"/>
      <c r="F178" s="8"/>
      <c r="G178" s="8"/>
      <c r="H178" s="9"/>
      <c r="I178" s="8"/>
      <c r="J178" s="8"/>
      <c r="K178" s="8"/>
      <c r="L178" s="24" t="s">
        <v>3</v>
      </c>
      <c r="M178" s="19" t="str">
        <f ca="1">PREMIOS!$B$39</f>
        <v/>
      </c>
      <c r="N178" s="19">
        <f ca="1">PREMIOS!$E$39</f>
        <v>1</v>
      </c>
      <c r="O178" s="20" t="str">
        <f ca="1">PREMIOS!$H$39</f>
        <v/>
      </c>
      <c r="P178" s="19" t="str">
        <f ca="1">PREMIOS!$K$39</f>
        <v/>
      </c>
      <c r="Q178" s="19" t="str">
        <f ca="1">PREMIOS!$N$39</f>
        <v/>
      </c>
      <c r="R178" s="19" t="str">
        <f ca="1">PREMIOS!$Q$39</f>
        <v/>
      </c>
      <c r="S178" s="19" t="str">
        <f ca="1">PREMIOS!$T$39</f>
        <v/>
      </c>
      <c r="T178" s="19" t="str">
        <f ca="1">PREMIOS!$W$39</f>
        <v/>
      </c>
      <c r="U178" s="19" t="str">
        <f ca="1">PREMIOS!$Z$39</f>
        <v/>
      </c>
      <c r="V178" s="19" t="str">
        <f ca="1">PREMIOS!$AC$39</f>
        <v/>
      </c>
      <c r="W178" s="19" t="str">
        <f ca="1">PREMIOS!$AF$39</f>
        <v/>
      </c>
      <c r="X178" s="19" t="str">
        <f ca="1">PREMIOS!$AI$39</f>
        <v/>
      </c>
      <c r="Y178" s="19" t="str">
        <f ca="1">PREMIOS!$AL$39</f>
        <v/>
      </c>
      <c r="Z178" s="19" t="str">
        <f ca="1">PREMIOS!$AO$39</f>
        <v/>
      </c>
      <c r="AA178" s="19" t="str">
        <f ca="1">PREMIOS!$AR$39</f>
        <v/>
      </c>
      <c r="AB178" s="19" t="str">
        <f ca="1">PREMIOS!$AU$39</f>
        <v/>
      </c>
      <c r="AC178" s="19" t="str">
        <f ca="1">PREMIOS!$AX$39</f>
        <v/>
      </c>
      <c r="AD178" s="19" t="str">
        <f ca="1">PREMIOS!$BA$39</f>
        <v/>
      </c>
      <c r="AE178" s="19" t="str">
        <f ca="1">PREMIOS!$BD$39</f>
        <v/>
      </c>
    </row>
    <row r="179" spans="1:31" ht="23.1" customHeight="1" thickBot="1" x14ac:dyDescent="0.25">
      <c r="A179" s="14" t="str">
        <f>PREMIOS!$A181</f>
        <v/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16" t="s">
        <v>80</v>
      </c>
      <c r="M179" s="18" t="str">
        <f ca="1">PREMIOS!$C$39</f>
        <v/>
      </c>
      <c r="N179" s="18" t="str">
        <f ca="1">PREMIOS!$F$39</f>
        <v/>
      </c>
      <c r="O179" s="18" t="str">
        <f ca="1">PREMIOS!$I$39</f>
        <v/>
      </c>
      <c r="P179" s="18" t="str">
        <f ca="1">PREMIOS!$L$39</f>
        <v/>
      </c>
      <c r="Q179" s="18" t="str">
        <f ca="1">PREMIOS!$O$39</f>
        <v/>
      </c>
      <c r="R179" s="18" t="str">
        <f ca="1">PREMIOS!$R$39</f>
        <v/>
      </c>
      <c r="S179" s="18" t="str">
        <f ca="1">PREMIOS!$U$39</f>
        <v/>
      </c>
      <c r="T179" s="18" t="str">
        <f ca="1">PREMIOS!$X$39</f>
        <v/>
      </c>
      <c r="U179" s="18" t="str">
        <f ca="1">PREMIOS!$AA$39</f>
        <v/>
      </c>
      <c r="V179" s="18" t="str">
        <f ca="1">PREMIOS!$AD$39</f>
        <v/>
      </c>
      <c r="W179" s="18" t="str">
        <f ca="1">PREMIOS!$AG$39</f>
        <v/>
      </c>
      <c r="X179" s="18" t="str">
        <f ca="1">PREMIOS!$AJ$39</f>
        <v/>
      </c>
      <c r="Y179" s="18" t="str">
        <f ca="1">PREMIOS!$AM$39</f>
        <v/>
      </c>
      <c r="Z179" s="18" t="str">
        <f ca="1">PREMIOS!$AP$39</f>
        <v/>
      </c>
      <c r="AA179" s="18" t="str">
        <f ca="1">PREMIOS!$AS$39</f>
        <v/>
      </c>
      <c r="AB179" s="18" t="str">
        <f ca="1">PREMIOS!$AV$39</f>
        <v/>
      </c>
      <c r="AC179" s="18" t="str">
        <f ca="1">PREMIOS!$AY$39</f>
        <v/>
      </c>
      <c r="AD179" s="18" t="str">
        <f ca="1">PREMIOS!$BB$39</f>
        <v/>
      </c>
      <c r="AE179" s="18" t="str">
        <f ca="1">PREMIOS!$BE$39</f>
        <v/>
      </c>
    </row>
    <row r="180" spans="1:31" ht="23.1" customHeight="1" thickBot="1" x14ac:dyDescent="0.25">
      <c r="A180" s="14" t="str">
        <f>PREMIOS!$A182</f>
        <v/>
      </c>
      <c r="B180" s="8"/>
      <c r="C180" s="8"/>
      <c r="D180" s="8"/>
      <c r="E180" s="8"/>
      <c r="F180" s="8"/>
      <c r="G180" s="8"/>
      <c r="H180" s="9"/>
      <c r="I180" s="8"/>
      <c r="J180" s="8"/>
      <c r="K180" s="8"/>
      <c r="L180" s="16" t="s">
        <v>81</v>
      </c>
      <c r="M180" s="22" t="str">
        <f ca="1">IF(PREMIOS!$D$39=0,"",PREMIOS!$D$39)</f>
        <v/>
      </c>
      <c r="N180" s="22">
        <f ca="1">IF(PREMIOS!$G$39=0,"",PREMIOS!$G$39)</f>
        <v>1</v>
      </c>
      <c r="O180" s="23" t="str">
        <f ca="1">IF(PREMIOS!$J$39=0,"",PREMIOS!$J$39)</f>
        <v/>
      </c>
      <c r="P180" s="22" t="str">
        <f ca="1">IF(PREMIOS!$M$39=0,"",PREMIOS!$M$39)</f>
        <v/>
      </c>
      <c r="Q180" s="22" t="str">
        <f ca="1">IF(PREMIOS!$P$39=0,"",PREMIOS!$P$39)</f>
        <v/>
      </c>
      <c r="R180" s="22" t="str">
        <f ca="1">IF(PREMIOS!$S$39=0,"",PREMIOS!$S$39)</f>
        <v/>
      </c>
      <c r="S180" s="22" t="str">
        <f ca="1">IF(PREMIOS!$V$39=0,"",PREMIOS!$V$39)</f>
        <v/>
      </c>
      <c r="T180" s="22" t="str">
        <f ca="1">IF(PREMIOS!$Y$39=0,"",PREMIOS!$Y$39)</f>
        <v/>
      </c>
      <c r="U180" s="22" t="str">
        <f ca="1">IF(PREMIOS!$AB$39=0,"",PREMIOS!$AB$39)</f>
        <v/>
      </c>
      <c r="V180" s="22" t="str">
        <f ca="1">IF(PREMIOS!$AE$39=0,"",PREMIOS!$AE$39)</f>
        <v/>
      </c>
      <c r="W180" s="22" t="str">
        <f ca="1">IF(PREMIOS!$AH$39=0,"",PREMIOS!$AH$39)</f>
        <v/>
      </c>
      <c r="X180" s="22" t="str">
        <f ca="1">IF(PREMIOS!$AK$39=0,"",PREMIOS!$AK$39)</f>
        <v/>
      </c>
      <c r="Y180" s="22" t="str">
        <f ca="1">IF(PREMIOS!$AN$39=0,"",PREMIOS!$AN$39)</f>
        <v/>
      </c>
      <c r="Z180" s="22" t="str">
        <f ca="1">IF(PREMIOS!$AQ$39=0,"",PREMIOS!$AQ$39)</f>
        <v/>
      </c>
      <c r="AA180" s="22" t="str">
        <f ca="1">IF(PREMIOS!$AT$39=0,"",PREMIOS!$AT$39)</f>
        <v/>
      </c>
      <c r="AB180" s="22" t="str">
        <f ca="1">IF(PREMIOS!$AW$39=0,"",PREMIOS!$AW$39)</f>
        <v/>
      </c>
      <c r="AC180" s="22" t="str">
        <f ca="1">IF(PREMIOS!$AZ$39=0,"",PREMIOS!$AZ$39)</f>
        <v/>
      </c>
      <c r="AD180" s="22" t="str">
        <f ca="1">IF(PREMIOS!$BC$39=0,"",PREMIOS!$BC$39)</f>
        <v/>
      </c>
      <c r="AE180" s="22" t="str">
        <f ca="1">IF(PREMIOS!$BF$39=0,"",PREMIOS!$BF$39)</f>
        <v/>
      </c>
    </row>
    <row r="181" spans="1:31" ht="23.1" customHeight="1" thickBot="1" x14ac:dyDescent="0.25">
      <c r="A181" s="14" t="str">
        <f>PREMIOS!$A183</f>
        <v/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</row>
    <row r="182" spans="1:31" ht="23.1" customHeight="1" thickBot="1" x14ac:dyDescent="0.25">
      <c r="A182" s="14" t="str">
        <f>PREMIOS!$A184</f>
        <v/>
      </c>
      <c r="B182" s="8"/>
      <c r="C182" s="8"/>
      <c r="D182" s="8"/>
      <c r="E182" s="8"/>
      <c r="F182" s="8"/>
      <c r="G182" s="8"/>
      <c r="H182" s="9"/>
      <c r="I182" s="8"/>
      <c r="J182" s="8"/>
      <c r="K182" s="8"/>
      <c r="L182" s="16" t="str">
        <f>PREMIOS!$A$40</f>
        <v>Máster Universitario en Dirección de Proyectos</v>
      </c>
      <c r="M182" s="15" t="s">
        <v>2</v>
      </c>
      <c r="N182" s="15" t="s">
        <v>1</v>
      </c>
      <c r="O182" s="15" t="s">
        <v>0</v>
      </c>
      <c r="P182" s="15" t="s">
        <v>4</v>
      </c>
      <c r="Q182" s="15" t="s">
        <v>5</v>
      </c>
      <c r="R182" s="15" t="s">
        <v>7</v>
      </c>
      <c r="S182" s="15" t="s">
        <v>8</v>
      </c>
      <c r="T182" s="15" t="s">
        <v>32</v>
      </c>
      <c r="U182" s="15" t="s">
        <v>33</v>
      </c>
      <c r="V182" s="15" t="s">
        <v>34</v>
      </c>
      <c r="W182" s="15" t="s">
        <v>35</v>
      </c>
      <c r="X182" s="15" t="s">
        <v>36</v>
      </c>
      <c r="Y182" s="15" t="s">
        <v>37</v>
      </c>
      <c r="Z182" s="15" t="s">
        <v>38</v>
      </c>
      <c r="AA182" s="15" t="s">
        <v>39</v>
      </c>
      <c r="AB182" s="15" t="s">
        <v>40</v>
      </c>
      <c r="AC182" s="15" t="s">
        <v>41</v>
      </c>
      <c r="AD182" s="15" t="s">
        <v>42</v>
      </c>
      <c r="AE182" s="17" t="s">
        <v>43</v>
      </c>
    </row>
    <row r="183" spans="1:31" ht="23.1" customHeight="1" thickBot="1" x14ac:dyDescent="0.25">
      <c r="A183" s="14" t="str">
        <f>PREMIOS!$A185</f>
        <v/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24" t="s">
        <v>3</v>
      </c>
      <c r="M183" s="19" t="str">
        <f ca="1">PREMIOS!$B$40</f>
        <v/>
      </c>
      <c r="N183" s="19" t="str">
        <f ca="1">PREMIOS!$E$40</f>
        <v/>
      </c>
      <c r="O183" s="19" t="str">
        <f ca="1">PREMIOS!$H$40</f>
        <v/>
      </c>
      <c r="P183" s="19" t="str">
        <f ca="1">PREMIOS!$K$40</f>
        <v/>
      </c>
      <c r="Q183" s="19" t="str">
        <f ca="1">PREMIOS!$N$40</f>
        <v/>
      </c>
      <c r="R183" s="19" t="str">
        <f ca="1">PREMIOS!$Q$40</f>
        <v/>
      </c>
      <c r="S183" s="19" t="str">
        <f ca="1">PREMIOS!$T$40</f>
        <v/>
      </c>
      <c r="T183" s="19" t="str">
        <f ca="1">PREMIOS!$W$40</f>
        <v/>
      </c>
      <c r="U183" s="19" t="str">
        <f ca="1">PREMIOS!$Z$40</f>
        <v/>
      </c>
      <c r="V183" s="19" t="str">
        <f ca="1">PREMIOS!$AC$40</f>
        <v/>
      </c>
      <c r="W183" s="19" t="str">
        <f ca="1">PREMIOS!$AF$40</f>
        <v/>
      </c>
      <c r="X183" s="19" t="str">
        <f ca="1">PREMIOS!$AI$40</f>
        <v/>
      </c>
      <c r="Y183" s="19" t="str">
        <f ca="1">PREMIOS!$AL$40</f>
        <v/>
      </c>
      <c r="Z183" s="19" t="str">
        <f ca="1">PREMIOS!$AO$40</f>
        <v/>
      </c>
      <c r="AA183" s="19" t="str">
        <f ca="1">PREMIOS!$AR$40</f>
        <v/>
      </c>
      <c r="AB183" s="19" t="str">
        <f ca="1">PREMIOS!$AU$40</f>
        <v/>
      </c>
      <c r="AC183" s="19" t="str">
        <f ca="1">PREMIOS!$AX$40</f>
        <v/>
      </c>
      <c r="AD183" s="19" t="str">
        <f ca="1">PREMIOS!$BA$40</f>
        <v/>
      </c>
      <c r="AE183" s="19" t="str">
        <f ca="1">PREMIOS!$BD$40</f>
        <v/>
      </c>
    </row>
    <row r="184" spans="1:31" ht="23.1" customHeight="1" thickBot="1" x14ac:dyDescent="0.25">
      <c r="A184" s="14" t="str">
        <f>PREMIOS!$A186</f>
        <v/>
      </c>
      <c r="B184" s="8"/>
      <c r="C184" s="8"/>
      <c r="D184" s="8"/>
      <c r="E184" s="8"/>
      <c r="F184" s="8"/>
      <c r="G184" s="8"/>
      <c r="H184" s="9"/>
      <c r="I184" s="8"/>
      <c r="J184" s="8"/>
      <c r="K184" s="8"/>
      <c r="L184" s="16" t="s">
        <v>80</v>
      </c>
      <c r="M184" s="18" t="str">
        <f ca="1">PREMIOS!$C$40</f>
        <v/>
      </c>
      <c r="N184" s="18" t="str">
        <f ca="1">PREMIOS!$F$40</f>
        <v/>
      </c>
      <c r="O184" s="21" t="str">
        <f ca="1">PREMIOS!$I$40</f>
        <v/>
      </c>
      <c r="P184" s="18">
        <f ca="1">PREMIOS!$L$40</f>
        <v>1</v>
      </c>
      <c r="Q184" s="18">
        <f ca="1">PREMIOS!$O$40</f>
        <v>1</v>
      </c>
      <c r="R184" s="18" t="str">
        <f ca="1">PREMIOS!$R$40</f>
        <v/>
      </c>
      <c r="S184" s="18" t="str">
        <f ca="1">PREMIOS!$U$40</f>
        <v/>
      </c>
      <c r="T184" s="18" t="str">
        <f ca="1">PREMIOS!$X$40</f>
        <v/>
      </c>
      <c r="U184" s="18" t="str">
        <f ca="1">PREMIOS!$AA$40</f>
        <v/>
      </c>
      <c r="V184" s="18" t="str">
        <f ca="1">PREMIOS!$AD$40</f>
        <v/>
      </c>
      <c r="W184" s="18" t="str">
        <f ca="1">PREMIOS!$AG$40</f>
        <v/>
      </c>
      <c r="X184" s="18" t="str">
        <f ca="1">PREMIOS!$AJ$40</f>
        <v/>
      </c>
      <c r="Y184" s="18" t="str">
        <f ca="1">PREMIOS!$AM$40</f>
        <v/>
      </c>
      <c r="Z184" s="18" t="str">
        <f ca="1">PREMIOS!$AP$40</f>
        <v/>
      </c>
      <c r="AA184" s="18" t="str">
        <f ca="1">PREMIOS!$AS$40</f>
        <v/>
      </c>
      <c r="AB184" s="18" t="str">
        <f ca="1">PREMIOS!$AV$40</f>
        <v/>
      </c>
      <c r="AC184" s="18" t="str">
        <f ca="1">PREMIOS!$AY$40</f>
        <v/>
      </c>
      <c r="AD184" s="18" t="str">
        <f ca="1">PREMIOS!$BB$40</f>
        <v/>
      </c>
      <c r="AE184" s="18" t="str">
        <f ca="1">PREMIOS!$BE$40</f>
        <v/>
      </c>
    </row>
    <row r="185" spans="1:31" ht="23.1" customHeight="1" thickBot="1" x14ac:dyDescent="0.25">
      <c r="A185" s="14" t="str">
        <f>PREMIOS!$A187</f>
        <v/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16" t="s">
        <v>81</v>
      </c>
      <c r="M185" s="22" t="str">
        <f ca="1">IF(PREMIOS!$D$40=0,"",PREMIOS!$D$40)</f>
        <v/>
      </c>
      <c r="N185" s="22" t="str">
        <f ca="1">IF(PREMIOS!$G$40=0,"",PREMIOS!$G$40)</f>
        <v/>
      </c>
      <c r="O185" s="22" t="str">
        <f ca="1">IF(PREMIOS!$J$40=0,"",PREMIOS!$J$40)</f>
        <v/>
      </c>
      <c r="P185" s="22">
        <f ca="1">IF(PREMIOS!$M$40=0,"",PREMIOS!$M$40)</f>
        <v>1</v>
      </c>
      <c r="Q185" s="22">
        <f ca="1">IF(PREMIOS!$P$40=0,"",PREMIOS!$P$40)</f>
        <v>1</v>
      </c>
      <c r="R185" s="22" t="str">
        <f ca="1">IF(PREMIOS!$S$40=0,"",PREMIOS!$S$40)</f>
        <v/>
      </c>
      <c r="S185" s="22" t="str">
        <f ca="1">IF(PREMIOS!$V$40=0,"",PREMIOS!$V$40)</f>
        <v/>
      </c>
      <c r="T185" s="22" t="str">
        <f ca="1">IF(PREMIOS!$Y$40=0,"",PREMIOS!$Y$40)</f>
        <v/>
      </c>
      <c r="U185" s="22" t="str">
        <f ca="1">IF(PREMIOS!$AB$40=0,"",PREMIOS!$AB$40)</f>
        <v/>
      </c>
      <c r="V185" s="22" t="str">
        <f ca="1">IF(PREMIOS!$AE$40=0,"",PREMIOS!$AE$40)</f>
        <v/>
      </c>
      <c r="W185" s="22" t="str">
        <f ca="1">IF(PREMIOS!$AH$40=0,"",PREMIOS!$AH$40)</f>
        <v/>
      </c>
      <c r="X185" s="22" t="str">
        <f ca="1">IF(PREMIOS!$AK$40=0,"",PREMIOS!$AK$40)</f>
        <v/>
      </c>
      <c r="Y185" s="22" t="str">
        <f ca="1">IF(PREMIOS!$AN$40=0,"",PREMIOS!$AN$40)</f>
        <v/>
      </c>
      <c r="Z185" s="22" t="str">
        <f ca="1">IF(PREMIOS!$AQ$40=0,"",PREMIOS!$AQ$40)</f>
        <v/>
      </c>
      <c r="AA185" s="22" t="str">
        <f ca="1">IF(PREMIOS!$AT$40=0,"",PREMIOS!$AT$40)</f>
        <v/>
      </c>
      <c r="AB185" s="22" t="str">
        <f ca="1">IF(PREMIOS!$AW$40=0,"",PREMIOS!$AW$40)</f>
        <v/>
      </c>
      <c r="AC185" s="22" t="str">
        <f ca="1">IF(PREMIOS!$AZ$40=0,"",PREMIOS!$AZ$40)</f>
        <v/>
      </c>
      <c r="AD185" s="22" t="str">
        <f ca="1">IF(PREMIOS!$BC$40=0,"",PREMIOS!$BC$40)</f>
        <v/>
      </c>
      <c r="AE185" s="22" t="str">
        <f ca="1">IF(PREMIOS!$BF$40=0,"",PREMIOS!$BF$40)</f>
        <v/>
      </c>
    </row>
    <row r="186" spans="1:31" ht="23.1" customHeight="1" thickBot="1" x14ac:dyDescent="0.25">
      <c r="A186" s="14" t="str">
        <f>PREMIOS!$A188</f>
        <v/>
      </c>
      <c r="B186" s="8"/>
      <c r="C186" s="8"/>
      <c r="D186" s="8"/>
      <c r="E186" s="8"/>
      <c r="F186" s="8"/>
      <c r="G186" s="8"/>
      <c r="H186" s="9"/>
      <c r="I186" s="8"/>
      <c r="J186" s="8"/>
      <c r="K186" s="8"/>
      <c r="L186" s="8"/>
      <c r="M186" s="8"/>
      <c r="N186" s="8"/>
      <c r="O186" s="9"/>
      <c r="P186" s="8"/>
      <c r="Q186" s="8"/>
      <c r="R186" s="8"/>
      <c r="S186" s="8"/>
      <c r="T186" s="8"/>
      <c r="U186" s="8"/>
    </row>
    <row r="187" spans="1:31" ht="23.1" customHeight="1" thickBot="1" x14ac:dyDescent="0.25">
      <c r="A187" s="14" t="str">
        <f>PREMIOS!$A189</f>
        <v/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16" t="str">
        <f>PREMIOS!$A$41</f>
        <v>Máster universitario en Estudios Avanzados en Humanidades</v>
      </c>
      <c r="M187" s="15" t="s">
        <v>2</v>
      </c>
      <c r="N187" s="15" t="s">
        <v>1</v>
      </c>
      <c r="O187" s="15" t="s">
        <v>0</v>
      </c>
      <c r="P187" s="15" t="s">
        <v>4</v>
      </c>
      <c r="Q187" s="15" t="s">
        <v>5</v>
      </c>
      <c r="R187" s="15" t="s">
        <v>7</v>
      </c>
      <c r="S187" s="15" t="s">
        <v>8</v>
      </c>
      <c r="T187" s="15" t="s">
        <v>32</v>
      </c>
      <c r="U187" s="15" t="s">
        <v>33</v>
      </c>
      <c r="V187" s="15" t="s">
        <v>34</v>
      </c>
      <c r="W187" s="15" t="s">
        <v>35</v>
      </c>
      <c r="X187" s="15" t="s">
        <v>36</v>
      </c>
      <c r="Y187" s="15" t="s">
        <v>37</v>
      </c>
      <c r="Z187" s="15" t="s">
        <v>38</v>
      </c>
      <c r="AA187" s="15" t="s">
        <v>39</v>
      </c>
      <c r="AB187" s="15" t="s">
        <v>40</v>
      </c>
      <c r="AC187" s="15" t="s">
        <v>41</v>
      </c>
      <c r="AD187" s="15" t="s">
        <v>42</v>
      </c>
      <c r="AE187" s="17" t="s">
        <v>43</v>
      </c>
    </row>
    <row r="188" spans="1:31" ht="23.1" customHeight="1" thickBot="1" x14ac:dyDescent="0.25">
      <c r="A188" s="14" t="str">
        <f>PREMIOS!$A190</f>
        <v/>
      </c>
      <c r="B188" s="8"/>
      <c r="C188" s="8"/>
      <c r="D188" s="8"/>
      <c r="E188" s="8"/>
      <c r="F188" s="8"/>
      <c r="G188" s="8"/>
      <c r="H188" s="9"/>
      <c r="I188" s="8"/>
      <c r="J188" s="8"/>
      <c r="K188" s="8"/>
      <c r="L188" s="24" t="s">
        <v>3</v>
      </c>
      <c r="M188" s="19" t="str">
        <f ca="1">PREMIOS!$B$41</f>
        <v/>
      </c>
      <c r="N188" s="19" t="str">
        <f ca="1">PREMIOS!$E$41</f>
        <v/>
      </c>
      <c r="O188" s="20" t="str">
        <f ca="1">PREMIOS!$H$41</f>
        <v/>
      </c>
      <c r="P188" s="19" t="str">
        <f ca="1">PREMIOS!$K$41</f>
        <v/>
      </c>
      <c r="Q188" s="19" t="str">
        <f ca="1">PREMIOS!$N$41</f>
        <v/>
      </c>
      <c r="R188" s="19" t="str">
        <f ca="1">PREMIOS!$Q$41</f>
        <v/>
      </c>
      <c r="S188" s="19" t="str">
        <f ca="1">PREMIOS!$T$41</f>
        <v/>
      </c>
      <c r="T188" s="19" t="str">
        <f ca="1">PREMIOS!$W$41</f>
        <v/>
      </c>
      <c r="U188" s="19" t="str">
        <f ca="1">PREMIOS!$Z$41</f>
        <v/>
      </c>
      <c r="V188" s="19" t="str">
        <f ca="1">PREMIOS!$AC$41</f>
        <v/>
      </c>
      <c r="W188" s="19" t="str">
        <f ca="1">PREMIOS!$AF$41</f>
        <v/>
      </c>
      <c r="X188" s="19" t="str">
        <f ca="1">PREMIOS!$AI$41</f>
        <v/>
      </c>
      <c r="Y188" s="19" t="str">
        <f ca="1">PREMIOS!$AL$41</f>
        <v/>
      </c>
      <c r="Z188" s="19" t="str">
        <f ca="1">PREMIOS!$AO$41</f>
        <v/>
      </c>
      <c r="AA188" s="19" t="str">
        <f ca="1">PREMIOS!$AR$41</f>
        <v/>
      </c>
      <c r="AB188" s="19" t="str">
        <f ca="1">PREMIOS!$AU$41</f>
        <v/>
      </c>
      <c r="AC188" s="19" t="str">
        <f ca="1">PREMIOS!$AX$41</f>
        <v/>
      </c>
      <c r="AD188" s="19" t="str">
        <f ca="1">PREMIOS!$BA$41</f>
        <v/>
      </c>
      <c r="AE188" s="19" t="str">
        <f ca="1">PREMIOS!$BD$41</f>
        <v/>
      </c>
    </row>
    <row r="189" spans="1:31" ht="23.1" customHeight="1" thickBot="1" x14ac:dyDescent="0.25">
      <c r="A189" s="14" t="str">
        <f>PREMIOS!$A191</f>
        <v/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16" t="s">
        <v>80</v>
      </c>
      <c r="M189" s="18" t="str">
        <f ca="1">PREMIOS!$C$41</f>
        <v/>
      </c>
      <c r="N189" s="18" t="str">
        <f ca="1">PREMIOS!$F$41</f>
        <v/>
      </c>
      <c r="O189" s="18" t="str">
        <f ca="1">PREMIOS!$I$41</f>
        <v/>
      </c>
      <c r="P189" s="18" t="str">
        <f ca="1">PREMIOS!$L$41</f>
        <v/>
      </c>
      <c r="Q189" s="18">
        <f ca="1">PREMIOS!$O$41</f>
        <v>1</v>
      </c>
      <c r="R189" s="18" t="str">
        <f ca="1">PREMIOS!$R$41</f>
        <v/>
      </c>
      <c r="S189" s="18" t="str">
        <f ca="1">PREMIOS!$U$41</f>
        <v/>
      </c>
      <c r="T189" s="18" t="str">
        <f ca="1">PREMIOS!$X$41</f>
        <v/>
      </c>
      <c r="U189" s="18" t="str">
        <f ca="1">PREMIOS!$AA$41</f>
        <v/>
      </c>
      <c r="V189" s="18" t="str">
        <f ca="1">PREMIOS!$AD$41</f>
        <v/>
      </c>
      <c r="W189" s="18" t="str">
        <f ca="1">PREMIOS!$AG$41</f>
        <v/>
      </c>
      <c r="X189" s="18" t="str">
        <f ca="1">PREMIOS!$AJ$41</f>
        <v/>
      </c>
      <c r="Y189" s="18" t="str">
        <f ca="1">PREMIOS!$AM$41</f>
        <v/>
      </c>
      <c r="Z189" s="18" t="str">
        <f ca="1">PREMIOS!$AP$41</f>
        <v/>
      </c>
      <c r="AA189" s="18" t="str">
        <f ca="1">PREMIOS!$AS$41</f>
        <v/>
      </c>
      <c r="AB189" s="18" t="str">
        <f ca="1">PREMIOS!$AV$41</f>
        <v/>
      </c>
      <c r="AC189" s="18" t="str">
        <f ca="1">PREMIOS!$AY$41</f>
        <v/>
      </c>
      <c r="AD189" s="18" t="str">
        <f ca="1">PREMIOS!$BB$41</f>
        <v/>
      </c>
      <c r="AE189" s="18" t="str">
        <f ca="1">PREMIOS!$BE$41</f>
        <v/>
      </c>
    </row>
    <row r="190" spans="1:31" ht="23.1" customHeight="1" thickBot="1" x14ac:dyDescent="0.25">
      <c r="A190" s="14" t="str">
        <f>PREMIOS!$A192</f>
        <v/>
      </c>
      <c r="B190" s="8"/>
      <c r="C190" s="8"/>
      <c r="D190" s="8"/>
      <c r="E190" s="8"/>
      <c r="F190" s="8"/>
      <c r="G190" s="8"/>
      <c r="H190" s="9"/>
      <c r="I190" s="8"/>
      <c r="J190" s="8"/>
      <c r="K190" s="8"/>
      <c r="L190" s="16" t="s">
        <v>81</v>
      </c>
      <c r="M190" s="22" t="str">
        <f ca="1">IF(PREMIOS!$D$41=0,"",PREMIOS!$D$41)</f>
        <v/>
      </c>
      <c r="N190" s="22" t="str">
        <f ca="1">IF(PREMIOS!$G$41=0,"",PREMIOS!$G$41)</f>
        <v/>
      </c>
      <c r="O190" s="23" t="str">
        <f ca="1">IF(PREMIOS!$J$41=0,"",PREMIOS!$J$41)</f>
        <v/>
      </c>
      <c r="P190" s="22" t="str">
        <f ca="1">IF(PREMIOS!$M$41=0,"",PREMIOS!$M$41)</f>
        <v/>
      </c>
      <c r="Q190" s="22">
        <f ca="1">IF(PREMIOS!$P$41=0,"",PREMIOS!$P$41)</f>
        <v>1</v>
      </c>
      <c r="R190" s="22" t="str">
        <f ca="1">IF(PREMIOS!$S$41=0,"",PREMIOS!$S$41)</f>
        <v/>
      </c>
      <c r="S190" s="22" t="str">
        <f ca="1">IF(PREMIOS!$V$41=0,"",PREMIOS!$V$41)</f>
        <v/>
      </c>
      <c r="T190" s="22" t="str">
        <f ca="1">IF(PREMIOS!$Y$41=0,"",PREMIOS!$Y$41)</f>
        <v/>
      </c>
      <c r="U190" s="22" t="str">
        <f ca="1">IF(PREMIOS!$AB$41=0,"",PREMIOS!$AB$41)</f>
        <v/>
      </c>
      <c r="V190" s="22" t="str">
        <f ca="1">IF(PREMIOS!$AE$41=0,"",PREMIOS!$AE$41)</f>
        <v/>
      </c>
      <c r="W190" s="22" t="str">
        <f ca="1">IF(PREMIOS!$AH$41=0,"",PREMIOS!$AH$41)</f>
        <v/>
      </c>
      <c r="X190" s="22" t="str">
        <f ca="1">IF(PREMIOS!$AK$41=0,"",PREMIOS!$AK$41)</f>
        <v/>
      </c>
      <c r="Y190" s="22" t="str">
        <f ca="1">IF(PREMIOS!$AN$41=0,"",PREMIOS!$AN$41)</f>
        <v/>
      </c>
      <c r="Z190" s="22" t="str">
        <f ca="1">IF(PREMIOS!$AQ$41=0,"",PREMIOS!$AQ$41)</f>
        <v/>
      </c>
      <c r="AA190" s="22" t="str">
        <f ca="1">IF(PREMIOS!$AT$41=0,"",PREMIOS!$AT$41)</f>
        <v/>
      </c>
      <c r="AB190" s="22" t="str">
        <f ca="1">IF(PREMIOS!$AW$41=0,"",PREMIOS!$AW$41)</f>
        <v/>
      </c>
      <c r="AC190" s="22" t="str">
        <f ca="1">IF(PREMIOS!$AZ$41=0,"",PREMIOS!$AZ$41)</f>
        <v/>
      </c>
      <c r="AD190" s="22" t="str">
        <f ca="1">IF(PREMIOS!$BC$41=0,"",PREMIOS!$BC$41)</f>
        <v/>
      </c>
      <c r="AE190" s="22" t="str">
        <f ca="1">IF(PREMIOS!$BF$41=0,"",PREMIOS!$BF$41)</f>
        <v/>
      </c>
    </row>
    <row r="191" spans="1:31" ht="23.1" customHeight="1" thickBot="1" x14ac:dyDescent="0.25">
      <c r="A191" s="14" t="str">
        <f>PREMIOS!$A193</f>
        <v/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1:31" ht="23.1" customHeight="1" thickBot="1" x14ac:dyDescent="0.25">
      <c r="A192" s="14" t="str">
        <f>PREMIOS!$A194</f>
        <v/>
      </c>
      <c r="B192" s="8"/>
      <c r="C192" s="8"/>
      <c r="D192" s="8"/>
      <c r="E192" s="8"/>
      <c r="F192" s="8"/>
      <c r="G192" s="8"/>
      <c r="H192" s="9"/>
      <c r="I192" s="8"/>
      <c r="J192" s="8"/>
      <c r="K192" s="8"/>
      <c r="L192" s="16" t="str">
        <f>PREMIOS!$A$42</f>
        <v>Máster universitario en Gestión de Empresas</v>
      </c>
      <c r="M192" s="15" t="s">
        <v>2</v>
      </c>
      <c r="N192" s="15" t="s">
        <v>1</v>
      </c>
      <c r="O192" s="15" t="s">
        <v>0</v>
      </c>
      <c r="P192" s="15" t="s">
        <v>4</v>
      </c>
      <c r="Q192" s="15" t="s">
        <v>5</v>
      </c>
      <c r="R192" s="15" t="s">
        <v>7</v>
      </c>
      <c r="S192" s="15" t="s">
        <v>8</v>
      </c>
      <c r="T192" s="15" t="s">
        <v>32</v>
      </c>
      <c r="U192" s="15" t="s">
        <v>33</v>
      </c>
      <c r="V192" s="15" t="s">
        <v>34</v>
      </c>
      <c r="W192" s="15" t="s">
        <v>35</v>
      </c>
      <c r="X192" s="15" t="s">
        <v>36</v>
      </c>
      <c r="Y192" s="15" t="s">
        <v>37</v>
      </c>
      <c r="Z192" s="15" t="s">
        <v>38</v>
      </c>
      <c r="AA192" s="15" t="s">
        <v>39</v>
      </c>
      <c r="AB192" s="15" t="s">
        <v>40</v>
      </c>
      <c r="AC192" s="15" t="s">
        <v>41</v>
      </c>
      <c r="AD192" s="15" t="s">
        <v>42</v>
      </c>
      <c r="AE192" s="17" t="s">
        <v>43</v>
      </c>
    </row>
    <row r="193" spans="1:31" ht="23.1" customHeight="1" thickBot="1" x14ac:dyDescent="0.25">
      <c r="A193" s="14" t="str">
        <f>PREMIOS!$A195</f>
        <v/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24" t="s">
        <v>3</v>
      </c>
      <c r="M193" s="19" t="str">
        <f ca="1">PREMIOS!$B$42</f>
        <v/>
      </c>
      <c r="N193" s="19" t="str">
        <f ca="1">PREMIOS!$E$42</f>
        <v/>
      </c>
      <c r="O193" s="19" t="str">
        <f ca="1">PREMIOS!$H$42</f>
        <v/>
      </c>
      <c r="P193" s="19" t="str">
        <f ca="1">PREMIOS!$K$42</f>
        <v/>
      </c>
      <c r="Q193" s="19">
        <f ca="1">PREMIOS!$N$42</f>
        <v>1</v>
      </c>
      <c r="R193" s="19" t="str">
        <f ca="1">PREMIOS!$Q$42</f>
        <v/>
      </c>
      <c r="S193" s="19" t="str">
        <f ca="1">PREMIOS!$T$42</f>
        <v/>
      </c>
      <c r="T193" s="19" t="str">
        <f ca="1">PREMIOS!$W$42</f>
        <v/>
      </c>
      <c r="U193" s="19" t="str">
        <f ca="1">PREMIOS!$Z$42</f>
        <v/>
      </c>
      <c r="V193" s="19" t="str">
        <f ca="1">PREMIOS!$AC$42</f>
        <v/>
      </c>
      <c r="W193" s="19" t="str">
        <f ca="1">PREMIOS!$AF$42</f>
        <v/>
      </c>
      <c r="X193" s="19" t="str">
        <f ca="1">PREMIOS!$AI$42</f>
        <v/>
      </c>
      <c r="Y193" s="19" t="str">
        <f ca="1">PREMIOS!$AL$42</f>
        <v/>
      </c>
      <c r="Z193" s="19" t="str">
        <f ca="1">PREMIOS!$AO$42</f>
        <v/>
      </c>
      <c r="AA193" s="19" t="str">
        <f ca="1">PREMIOS!$AR$42</f>
        <v/>
      </c>
      <c r="AB193" s="19" t="str">
        <f ca="1">PREMIOS!$AU$42</f>
        <v/>
      </c>
      <c r="AC193" s="19" t="str">
        <f ca="1">PREMIOS!$AX$42</f>
        <v/>
      </c>
      <c r="AD193" s="19" t="str">
        <f ca="1">PREMIOS!$BA$42</f>
        <v/>
      </c>
      <c r="AE193" s="19" t="str">
        <f ca="1">PREMIOS!$BD$42</f>
        <v/>
      </c>
    </row>
    <row r="194" spans="1:31" ht="23.1" customHeight="1" thickBot="1" x14ac:dyDescent="0.25">
      <c r="A194" s="14" t="str">
        <f>PREMIOS!$A196</f>
        <v/>
      </c>
      <c r="B194" s="8"/>
      <c r="C194" s="8"/>
      <c r="D194" s="8"/>
      <c r="E194" s="8"/>
      <c r="F194" s="8"/>
      <c r="G194" s="8"/>
      <c r="H194" s="9"/>
      <c r="I194" s="8"/>
      <c r="J194" s="8"/>
      <c r="K194" s="8"/>
      <c r="L194" s="16" t="s">
        <v>80</v>
      </c>
      <c r="M194" s="18" t="str">
        <f ca="1">PREMIOS!$C$42</f>
        <v/>
      </c>
      <c r="N194" s="18" t="str">
        <f ca="1">PREMIOS!$F$42</f>
        <v/>
      </c>
      <c r="O194" s="21" t="str">
        <f ca="1">PREMIOS!$I$42</f>
        <v/>
      </c>
      <c r="P194" s="18" t="str">
        <f ca="1">PREMIOS!$L$42</f>
        <v/>
      </c>
      <c r="Q194" s="18" t="str">
        <f ca="1">PREMIOS!$O$42</f>
        <v/>
      </c>
      <c r="R194" s="18" t="str">
        <f ca="1">PREMIOS!$R$42</f>
        <v/>
      </c>
      <c r="S194" s="18" t="str">
        <f ca="1">PREMIOS!$U$42</f>
        <v/>
      </c>
      <c r="T194" s="18" t="str">
        <f ca="1">PREMIOS!$X$42</f>
        <v/>
      </c>
      <c r="U194" s="18" t="str">
        <f ca="1">PREMIOS!$AA$42</f>
        <v/>
      </c>
      <c r="V194" s="18" t="str">
        <f ca="1">PREMIOS!$AD$42</f>
        <v/>
      </c>
      <c r="W194" s="18" t="str">
        <f ca="1">PREMIOS!$AG$42</f>
        <v/>
      </c>
      <c r="X194" s="18" t="str">
        <f ca="1">PREMIOS!$AJ$42</f>
        <v/>
      </c>
      <c r="Y194" s="18" t="str">
        <f ca="1">PREMIOS!$AM$42</f>
        <v/>
      </c>
      <c r="Z194" s="18" t="str">
        <f ca="1">PREMIOS!$AP$42</f>
        <v/>
      </c>
      <c r="AA194" s="18" t="str">
        <f ca="1">PREMIOS!$AS$42</f>
        <v/>
      </c>
      <c r="AB194" s="18" t="str">
        <f ca="1">PREMIOS!$AV$42</f>
        <v/>
      </c>
      <c r="AC194" s="18" t="str">
        <f ca="1">PREMIOS!$AY$42</f>
        <v/>
      </c>
      <c r="AD194" s="18" t="str">
        <f ca="1">PREMIOS!$BB$42</f>
        <v/>
      </c>
      <c r="AE194" s="18" t="str">
        <f ca="1">PREMIOS!$BE$42</f>
        <v/>
      </c>
    </row>
    <row r="195" spans="1:31" ht="23.1" customHeight="1" thickBot="1" x14ac:dyDescent="0.25">
      <c r="A195" s="14" t="str">
        <f>PREMIOS!$A197</f>
        <v/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16" t="s">
        <v>81</v>
      </c>
      <c r="M195" s="22" t="str">
        <f ca="1">IF(PREMIOS!$D$42=0,"",PREMIOS!$D$42)</f>
        <v/>
      </c>
      <c r="N195" s="22" t="str">
        <f ca="1">IF(PREMIOS!$G$42=0,"",PREMIOS!$G$42)</f>
        <v/>
      </c>
      <c r="O195" s="22" t="str">
        <f ca="1">IF(PREMIOS!$J$42=0,"",PREMIOS!$J$42)</f>
        <v/>
      </c>
      <c r="P195" s="22" t="str">
        <f ca="1">IF(PREMIOS!$M$42=0,"",PREMIOS!$M$42)</f>
        <v/>
      </c>
      <c r="Q195" s="22">
        <f ca="1">IF(PREMIOS!$P$42=0,"",PREMIOS!$P$42)</f>
        <v>1</v>
      </c>
      <c r="R195" s="22" t="str">
        <f ca="1">IF(PREMIOS!$S$42=0,"",PREMIOS!$S$42)</f>
        <v/>
      </c>
      <c r="S195" s="22" t="str">
        <f ca="1">IF(PREMIOS!$V$42=0,"",PREMIOS!$V$42)</f>
        <v/>
      </c>
      <c r="T195" s="22" t="str">
        <f ca="1">IF(PREMIOS!$Y$42=0,"",PREMIOS!$Y$42)</f>
        <v/>
      </c>
      <c r="U195" s="22" t="str">
        <f ca="1">IF(PREMIOS!$AB$42=0,"",PREMIOS!$AB$42)</f>
        <v/>
      </c>
      <c r="V195" s="22" t="str">
        <f ca="1">IF(PREMIOS!$AE$42=0,"",PREMIOS!$AE$42)</f>
        <v/>
      </c>
      <c r="W195" s="22" t="str">
        <f ca="1">IF(PREMIOS!$AH$42=0,"",PREMIOS!$AH$42)</f>
        <v/>
      </c>
      <c r="X195" s="22" t="str">
        <f ca="1">IF(PREMIOS!$AK$42=0,"",PREMIOS!$AK$42)</f>
        <v/>
      </c>
      <c r="Y195" s="22" t="str">
        <f ca="1">IF(PREMIOS!$AN$42=0,"",PREMIOS!$AN$42)</f>
        <v/>
      </c>
      <c r="Z195" s="22" t="str">
        <f ca="1">IF(PREMIOS!$AQ$42=0,"",PREMIOS!$AQ$42)</f>
        <v/>
      </c>
      <c r="AA195" s="22" t="str">
        <f ca="1">IF(PREMIOS!$AT$42=0,"",PREMIOS!$AT$42)</f>
        <v/>
      </c>
      <c r="AB195" s="22" t="str">
        <f ca="1">IF(PREMIOS!$AW$42=0,"",PREMIOS!$AW$42)</f>
        <v/>
      </c>
      <c r="AC195" s="22" t="str">
        <f ca="1">IF(PREMIOS!$AZ$42=0,"",PREMIOS!$AZ$42)</f>
        <v/>
      </c>
      <c r="AD195" s="22" t="str">
        <f ca="1">IF(PREMIOS!$BC$42=0,"",PREMIOS!$BC$42)</f>
        <v/>
      </c>
      <c r="AE195" s="22" t="str">
        <f ca="1">IF(PREMIOS!$BF$42=0,"",PREMIOS!$BF$42)</f>
        <v/>
      </c>
    </row>
    <row r="196" spans="1:31" ht="23.1" customHeight="1" thickBot="1" x14ac:dyDescent="0.25">
      <c r="A196" s="14" t="str">
        <f>PREMIOS!$A198</f>
        <v/>
      </c>
      <c r="B196" s="8"/>
      <c r="C196" s="8"/>
      <c r="D196" s="8"/>
      <c r="E196" s="8"/>
      <c r="F196" s="8"/>
      <c r="G196" s="8"/>
      <c r="H196" s="9"/>
      <c r="I196" s="8"/>
      <c r="J196" s="8"/>
      <c r="K196" s="8"/>
      <c r="L196" s="8"/>
      <c r="M196" s="8"/>
      <c r="N196" s="8"/>
      <c r="O196" s="9"/>
      <c r="P196" s="8"/>
      <c r="Q196" s="8"/>
      <c r="R196" s="8"/>
      <c r="S196" s="8"/>
      <c r="T196" s="8"/>
      <c r="U196" s="8"/>
    </row>
    <row r="197" spans="1:31" ht="23.1" customHeight="1" thickBot="1" x14ac:dyDescent="0.25">
      <c r="A197" s="14" t="str">
        <f>PREMIOS!$A199</f>
        <v/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16" t="str">
        <f>PREMIOS!$A$43</f>
        <v>Máster Universitario en Ingeniería Industrial</v>
      </c>
      <c r="M197" s="15" t="s">
        <v>2</v>
      </c>
      <c r="N197" s="15" t="s">
        <v>1</v>
      </c>
      <c r="O197" s="15" t="s">
        <v>0</v>
      </c>
      <c r="P197" s="15" t="s">
        <v>4</v>
      </c>
      <c r="Q197" s="15" t="s">
        <v>5</v>
      </c>
      <c r="R197" s="15" t="s">
        <v>7</v>
      </c>
      <c r="S197" s="15" t="s">
        <v>8</v>
      </c>
      <c r="T197" s="15" t="s">
        <v>32</v>
      </c>
      <c r="U197" s="15" t="s">
        <v>33</v>
      </c>
      <c r="V197" s="15" t="s">
        <v>34</v>
      </c>
      <c r="W197" s="15" t="s">
        <v>35</v>
      </c>
      <c r="X197" s="15" t="s">
        <v>36</v>
      </c>
      <c r="Y197" s="15" t="s">
        <v>37</v>
      </c>
      <c r="Z197" s="15" t="s">
        <v>38</v>
      </c>
      <c r="AA197" s="15" t="s">
        <v>39</v>
      </c>
      <c r="AB197" s="15" t="s">
        <v>40</v>
      </c>
      <c r="AC197" s="15" t="s">
        <v>41</v>
      </c>
      <c r="AD197" s="15" t="s">
        <v>42</v>
      </c>
      <c r="AE197" s="17" t="s">
        <v>43</v>
      </c>
    </row>
    <row r="198" spans="1:31" ht="23.1" customHeight="1" thickBot="1" x14ac:dyDescent="0.25">
      <c r="A198" s="14" t="str">
        <f>PREMIOS!$A200</f>
        <v/>
      </c>
      <c r="B198" s="8"/>
      <c r="C198" s="8"/>
      <c r="D198" s="8"/>
      <c r="E198" s="8"/>
      <c r="F198" s="8"/>
      <c r="G198" s="8"/>
      <c r="H198" s="9"/>
      <c r="I198" s="8"/>
      <c r="J198" s="8"/>
      <c r="K198" s="8"/>
      <c r="L198" s="24" t="s">
        <v>3</v>
      </c>
      <c r="M198" s="19" t="str">
        <f ca="1">PREMIOS!$B$43</f>
        <v/>
      </c>
      <c r="N198" s="19" t="str">
        <f ca="1">PREMIOS!$E$43</f>
        <v/>
      </c>
      <c r="O198" s="20" t="str">
        <f ca="1">PREMIOS!$H$43</f>
        <v/>
      </c>
      <c r="P198" s="19" t="str">
        <f ca="1">PREMIOS!$K$43</f>
        <v/>
      </c>
      <c r="Q198" s="19">
        <f ca="1">PREMIOS!$N$43</f>
        <v>1</v>
      </c>
      <c r="R198" s="19" t="str">
        <f ca="1">PREMIOS!$Q$43</f>
        <v/>
      </c>
      <c r="S198" s="19" t="str">
        <f ca="1">PREMIOS!$T$43</f>
        <v/>
      </c>
      <c r="T198" s="19" t="str">
        <f ca="1">PREMIOS!$W$43</f>
        <v/>
      </c>
      <c r="U198" s="19" t="str">
        <f ca="1">PREMIOS!$Z$43</f>
        <v/>
      </c>
      <c r="V198" s="19" t="str">
        <f ca="1">PREMIOS!$AC$43</f>
        <v/>
      </c>
      <c r="W198" s="19" t="str">
        <f ca="1">PREMIOS!$AF$43</f>
        <v/>
      </c>
      <c r="X198" s="19" t="str">
        <f ca="1">PREMIOS!$AI$43</f>
        <v/>
      </c>
      <c r="Y198" s="19" t="str">
        <f ca="1">PREMIOS!$AL$43</f>
        <v/>
      </c>
      <c r="Z198" s="19" t="str">
        <f ca="1">PREMIOS!$AO$43</f>
        <v/>
      </c>
      <c r="AA198" s="19" t="str">
        <f ca="1">PREMIOS!$AR$43</f>
        <v/>
      </c>
      <c r="AB198" s="19" t="str">
        <f ca="1">PREMIOS!$AU$43</f>
        <v/>
      </c>
      <c r="AC198" s="19" t="str">
        <f ca="1">PREMIOS!$AX$43</f>
        <v/>
      </c>
      <c r="AD198" s="19" t="str">
        <f ca="1">PREMIOS!$BA$43</f>
        <v/>
      </c>
      <c r="AE198" s="19" t="str">
        <f ca="1">PREMIOS!$BD$43</f>
        <v/>
      </c>
    </row>
    <row r="199" spans="1:31" ht="23.1" customHeight="1" thickBot="1" x14ac:dyDescent="0.25">
      <c r="A199" s="14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16" t="s">
        <v>80</v>
      </c>
      <c r="M199" s="18" t="str">
        <f ca="1">PREMIOS!$C$43</f>
        <v/>
      </c>
      <c r="N199" s="18" t="str">
        <f ca="1">PREMIOS!$F$43</f>
        <v/>
      </c>
      <c r="O199" s="18" t="str">
        <f ca="1">PREMIOS!$I$43</f>
        <v/>
      </c>
      <c r="P199" s="18" t="str">
        <f ca="1">PREMIOS!$L$43</f>
        <v/>
      </c>
      <c r="Q199" s="18" t="str">
        <f ca="1">PREMIOS!$O$43</f>
        <v/>
      </c>
      <c r="R199" s="18" t="str">
        <f ca="1">PREMIOS!$R$43</f>
        <v/>
      </c>
      <c r="S199" s="18" t="str">
        <f ca="1">PREMIOS!$U$43</f>
        <v/>
      </c>
      <c r="T199" s="18" t="str">
        <f ca="1">PREMIOS!$X$43</f>
        <v/>
      </c>
      <c r="U199" s="18" t="str">
        <f ca="1">PREMIOS!$AA$43</f>
        <v/>
      </c>
      <c r="V199" s="18" t="str">
        <f ca="1">PREMIOS!$AD$43</f>
        <v/>
      </c>
      <c r="W199" s="18" t="str">
        <f ca="1">PREMIOS!$AG$43</f>
        <v/>
      </c>
      <c r="X199" s="18" t="str">
        <f ca="1">PREMIOS!$AJ$43</f>
        <v/>
      </c>
      <c r="Y199" s="18" t="str">
        <f ca="1">PREMIOS!$AM$43</f>
        <v/>
      </c>
      <c r="Z199" s="18" t="str">
        <f ca="1">PREMIOS!$AP$43</f>
        <v/>
      </c>
      <c r="AA199" s="18" t="str">
        <f ca="1">PREMIOS!$AS$43</f>
        <v/>
      </c>
      <c r="AB199" s="18" t="str">
        <f ca="1">PREMIOS!$AV$43</f>
        <v/>
      </c>
      <c r="AC199" s="18" t="str">
        <f ca="1">PREMIOS!$AY$43</f>
        <v/>
      </c>
      <c r="AD199" s="18" t="str">
        <f ca="1">PREMIOS!$BB$43</f>
        <v/>
      </c>
      <c r="AE199" s="18" t="str">
        <f ca="1">PREMIOS!$BE$43</f>
        <v/>
      </c>
    </row>
    <row r="200" spans="1:31" ht="23.1" customHeight="1" thickBot="1" x14ac:dyDescent="0.25">
      <c r="A200" s="14"/>
      <c r="B200" s="8"/>
      <c r="C200" s="8"/>
      <c r="D200" s="8"/>
      <c r="E200" s="8"/>
      <c r="F200" s="8"/>
      <c r="G200" s="8"/>
      <c r="H200" s="9"/>
      <c r="I200" s="8"/>
      <c r="J200" s="8"/>
      <c r="K200" s="8"/>
      <c r="L200" s="16" t="s">
        <v>81</v>
      </c>
      <c r="M200" s="22" t="str">
        <f ca="1">IF(PREMIOS!$D$43=0,"",PREMIOS!$D$43)</f>
        <v/>
      </c>
      <c r="N200" s="22" t="str">
        <f ca="1">IF(PREMIOS!$G$43=0,"",PREMIOS!$G$43)</f>
        <v/>
      </c>
      <c r="O200" s="23" t="str">
        <f ca="1">IF(PREMIOS!$J$43=0,"",PREMIOS!$J$43)</f>
        <v/>
      </c>
      <c r="P200" s="22" t="str">
        <f ca="1">IF(PREMIOS!$M$43=0,"",PREMIOS!$M$43)</f>
        <v/>
      </c>
      <c r="Q200" s="22">
        <f ca="1">IF(PREMIOS!$P$43=0,"",PREMIOS!$P$43)</f>
        <v>1</v>
      </c>
      <c r="R200" s="22" t="str">
        <f ca="1">IF(PREMIOS!$S$43=0,"",PREMIOS!$S$43)</f>
        <v/>
      </c>
      <c r="S200" s="22" t="str">
        <f ca="1">IF(PREMIOS!$V$43=0,"",PREMIOS!$V$43)</f>
        <v/>
      </c>
      <c r="T200" s="22" t="str">
        <f ca="1">IF(PREMIOS!$Y$43=0,"",PREMIOS!$Y$43)</f>
        <v/>
      </c>
      <c r="U200" s="22" t="str">
        <f ca="1">IF(PREMIOS!$AB$43=0,"",PREMIOS!$AB$43)</f>
        <v/>
      </c>
      <c r="V200" s="22" t="str">
        <f ca="1">IF(PREMIOS!$AE$43=0,"",PREMIOS!$AE$43)</f>
        <v/>
      </c>
      <c r="W200" s="22" t="str">
        <f ca="1">IF(PREMIOS!$AH$43=0,"",PREMIOS!$AH$43)</f>
        <v/>
      </c>
      <c r="X200" s="22" t="str">
        <f ca="1">IF(PREMIOS!$AK$43=0,"",PREMIOS!$AK$43)</f>
        <v/>
      </c>
      <c r="Y200" s="22" t="str">
        <f ca="1">IF(PREMIOS!$AN$43=0,"",PREMIOS!$AN$43)</f>
        <v/>
      </c>
      <c r="Z200" s="22" t="str">
        <f ca="1">IF(PREMIOS!$AQ$43=0,"",PREMIOS!$AQ$43)</f>
        <v/>
      </c>
      <c r="AA200" s="22" t="str">
        <f ca="1">IF(PREMIOS!$AT$43=0,"",PREMIOS!$AT$43)</f>
        <v/>
      </c>
      <c r="AB200" s="22" t="str">
        <f ca="1">IF(PREMIOS!$AW$43=0,"",PREMIOS!$AW$43)</f>
        <v/>
      </c>
      <c r="AC200" s="22" t="str">
        <f ca="1">IF(PREMIOS!$AZ$43=0,"",PREMIOS!$AZ$43)</f>
        <v/>
      </c>
      <c r="AD200" s="22" t="str">
        <f ca="1">IF(PREMIOS!$BC$43=0,"",PREMIOS!$BC$43)</f>
        <v/>
      </c>
      <c r="AE200" s="22" t="str">
        <f ca="1">IF(PREMIOS!$BF$43=0,"",PREMIOS!$BF$43)</f>
        <v/>
      </c>
    </row>
    <row r="201" spans="1:31" ht="13.5" thickBot="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</row>
    <row r="202" spans="1:31" ht="13.5" thickBot="1" x14ac:dyDescent="0.25">
      <c r="A202" s="9"/>
      <c r="B202" s="8"/>
      <c r="C202" s="8"/>
      <c r="D202" s="8"/>
      <c r="E202" s="8"/>
      <c r="F202" s="8"/>
      <c r="G202" s="8"/>
      <c r="H202" s="9"/>
      <c r="I202" s="8"/>
      <c r="J202" s="8"/>
      <c r="K202" s="8"/>
      <c r="L202" s="16" t="str">
        <f>PREMIOS!$A$44</f>
        <v>Máster universitario en Intervención e Innovación Educativa</v>
      </c>
      <c r="M202" s="15" t="s">
        <v>2</v>
      </c>
      <c r="N202" s="15" t="s">
        <v>1</v>
      </c>
      <c r="O202" s="15" t="s">
        <v>0</v>
      </c>
      <c r="P202" s="15" t="s">
        <v>4</v>
      </c>
      <c r="Q202" s="15" t="s">
        <v>5</v>
      </c>
      <c r="R202" s="15" t="s">
        <v>7</v>
      </c>
      <c r="S202" s="15" t="s">
        <v>8</v>
      </c>
      <c r="T202" s="15" t="s">
        <v>32</v>
      </c>
      <c r="U202" s="15" t="s">
        <v>33</v>
      </c>
      <c r="V202" s="15" t="s">
        <v>34</v>
      </c>
      <c r="W202" s="15" t="s">
        <v>35</v>
      </c>
      <c r="X202" s="15" t="s">
        <v>36</v>
      </c>
      <c r="Y202" s="15" t="s">
        <v>37</v>
      </c>
      <c r="Z202" s="15" t="s">
        <v>38</v>
      </c>
      <c r="AA202" s="15" t="s">
        <v>39</v>
      </c>
      <c r="AB202" s="15" t="s">
        <v>40</v>
      </c>
      <c r="AC202" s="15" t="s">
        <v>41</v>
      </c>
      <c r="AD202" s="15" t="s">
        <v>42</v>
      </c>
      <c r="AE202" s="17" t="s">
        <v>43</v>
      </c>
    </row>
    <row r="203" spans="1:31" ht="13.5" thickBot="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24" t="s">
        <v>3</v>
      </c>
      <c r="M203" s="19" t="str">
        <f ca="1">PREMIOS!$B$44</f>
        <v/>
      </c>
      <c r="N203" s="19" t="str">
        <f ca="1">PREMIOS!$E$44</f>
        <v/>
      </c>
      <c r="O203" s="19" t="str">
        <f ca="1">PREMIOS!$H$44</f>
        <v/>
      </c>
      <c r="P203" s="19" t="str">
        <f ca="1">PREMIOS!$K$44</f>
        <v/>
      </c>
      <c r="Q203" s="19">
        <f ca="1">PREMIOS!$N$44</f>
        <v>1</v>
      </c>
      <c r="R203" s="19" t="str">
        <f ca="1">PREMIOS!$Q$44</f>
        <v/>
      </c>
      <c r="S203" s="19" t="str">
        <f ca="1">PREMIOS!$T$44</f>
        <v/>
      </c>
      <c r="T203" s="19" t="str">
        <f ca="1">PREMIOS!$W$44</f>
        <v/>
      </c>
      <c r="U203" s="19" t="str">
        <f ca="1">PREMIOS!$Z$44</f>
        <v/>
      </c>
      <c r="V203" s="19" t="str">
        <f ca="1">PREMIOS!$AC$44</f>
        <v/>
      </c>
      <c r="W203" s="19" t="str">
        <f ca="1">PREMIOS!$AF$44</f>
        <v/>
      </c>
      <c r="X203" s="19" t="str">
        <f ca="1">PREMIOS!$AI$44</f>
        <v/>
      </c>
      <c r="Y203" s="19" t="str">
        <f ca="1">PREMIOS!$AL$44</f>
        <v/>
      </c>
      <c r="Z203" s="19" t="str">
        <f ca="1">PREMIOS!$AO$44</f>
        <v/>
      </c>
      <c r="AA203" s="19" t="str">
        <f ca="1">PREMIOS!$AR$44</f>
        <v/>
      </c>
      <c r="AB203" s="19" t="str">
        <f ca="1">PREMIOS!$AU$44</f>
        <v/>
      </c>
      <c r="AC203" s="19" t="str">
        <f ca="1">PREMIOS!$AX$44</f>
        <v/>
      </c>
      <c r="AD203" s="19" t="str">
        <f ca="1">PREMIOS!$BA$44</f>
        <v/>
      </c>
      <c r="AE203" s="19" t="str">
        <f ca="1">PREMIOS!$BD$44</f>
        <v/>
      </c>
    </row>
    <row r="204" spans="1:31" ht="13.5" thickBot="1" x14ac:dyDescent="0.25">
      <c r="A204" s="9"/>
      <c r="B204" s="8"/>
      <c r="C204" s="8"/>
      <c r="D204" s="8"/>
      <c r="E204" s="8"/>
      <c r="F204" s="8"/>
      <c r="G204" s="8"/>
      <c r="H204" s="9"/>
      <c r="I204" s="8"/>
      <c r="J204" s="8"/>
      <c r="K204" s="8"/>
      <c r="L204" s="16" t="s">
        <v>80</v>
      </c>
      <c r="M204" s="18" t="str">
        <f ca="1">PREMIOS!$C$44</f>
        <v/>
      </c>
      <c r="N204" s="18" t="str">
        <f ca="1">PREMIOS!$F$44</f>
        <v/>
      </c>
      <c r="O204" s="21" t="str">
        <f ca="1">PREMIOS!$I$44</f>
        <v/>
      </c>
      <c r="P204" s="18" t="str">
        <f ca="1">PREMIOS!$L$44</f>
        <v/>
      </c>
      <c r="Q204" s="18" t="str">
        <f ca="1">PREMIOS!$O$44</f>
        <v/>
      </c>
      <c r="R204" s="18" t="str">
        <f ca="1">PREMIOS!$R$44</f>
        <v/>
      </c>
      <c r="S204" s="18" t="str">
        <f ca="1">PREMIOS!$U$44</f>
        <v/>
      </c>
      <c r="T204" s="18" t="str">
        <f ca="1">PREMIOS!$X$44</f>
        <v/>
      </c>
      <c r="U204" s="18" t="str">
        <f ca="1">PREMIOS!$AA$44</f>
        <v/>
      </c>
      <c r="V204" s="18" t="str">
        <f ca="1">PREMIOS!$AD$44</f>
        <v/>
      </c>
      <c r="W204" s="18" t="str">
        <f ca="1">PREMIOS!$AG$44</f>
        <v/>
      </c>
      <c r="X204" s="18" t="str">
        <f ca="1">PREMIOS!$AJ$44</f>
        <v/>
      </c>
      <c r="Y204" s="18" t="str">
        <f ca="1">PREMIOS!$AM$44</f>
        <v/>
      </c>
      <c r="Z204" s="18" t="str">
        <f ca="1">PREMIOS!$AP$44</f>
        <v/>
      </c>
      <c r="AA204" s="18" t="str">
        <f ca="1">PREMIOS!$AS$44</f>
        <v/>
      </c>
      <c r="AB204" s="18" t="str">
        <f ca="1">PREMIOS!$AV$44</f>
        <v/>
      </c>
      <c r="AC204" s="18" t="str">
        <f ca="1">PREMIOS!$AY$44</f>
        <v/>
      </c>
      <c r="AD204" s="18" t="str">
        <f ca="1">PREMIOS!$BB$44</f>
        <v/>
      </c>
      <c r="AE204" s="18" t="str">
        <f ca="1">PREMIOS!$BE$44</f>
        <v/>
      </c>
    </row>
    <row r="205" spans="1:31" ht="13.5" thickBot="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16" t="s">
        <v>81</v>
      </c>
      <c r="M205" s="22" t="str">
        <f ca="1">IF(PREMIOS!$D$44=0,"",PREMIOS!$D$44)</f>
        <v/>
      </c>
      <c r="N205" s="22" t="str">
        <f ca="1">IF(PREMIOS!$G$44=0,"",PREMIOS!$G$44)</f>
        <v/>
      </c>
      <c r="O205" s="22" t="str">
        <f ca="1">IF(PREMIOS!$J$44=0,"",PREMIOS!$J$44)</f>
        <v/>
      </c>
      <c r="P205" s="22" t="str">
        <f ca="1">IF(PREMIOS!$M$44=0,"",PREMIOS!$M$44)</f>
        <v/>
      </c>
      <c r="Q205" s="22">
        <f ca="1">IF(PREMIOS!$P$44=0,"",PREMIOS!$P$44)</f>
        <v>1</v>
      </c>
      <c r="R205" s="22" t="str">
        <f ca="1">IF(PREMIOS!$S$44=0,"",PREMIOS!$S$44)</f>
        <v/>
      </c>
      <c r="S205" s="22" t="str">
        <f ca="1">IF(PREMIOS!$V$44=0,"",PREMIOS!$V$44)</f>
        <v/>
      </c>
      <c r="T205" s="22" t="str">
        <f ca="1">IF(PREMIOS!$Y$44=0,"",PREMIOS!$Y$44)</f>
        <v/>
      </c>
      <c r="U205" s="22" t="str">
        <f ca="1">IF(PREMIOS!$AB$44=0,"",PREMIOS!$AB$44)</f>
        <v/>
      </c>
      <c r="V205" s="22" t="str">
        <f ca="1">IF(PREMIOS!$AE$44=0,"",PREMIOS!$AE$44)</f>
        <v/>
      </c>
      <c r="W205" s="22" t="str">
        <f ca="1">IF(PREMIOS!$AH$44=0,"",PREMIOS!$AH$44)</f>
        <v/>
      </c>
      <c r="X205" s="22" t="str">
        <f ca="1">IF(PREMIOS!$AK$44=0,"",PREMIOS!$AK$44)</f>
        <v/>
      </c>
      <c r="Y205" s="22" t="str">
        <f ca="1">IF(PREMIOS!$AN$44=0,"",PREMIOS!$AN$44)</f>
        <v/>
      </c>
      <c r="Z205" s="22" t="str">
        <f ca="1">IF(PREMIOS!$AQ$44=0,"",PREMIOS!$AQ$44)</f>
        <v/>
      </c>
      <c r="AA205" s="22" t="str">
        <f ca="1">IF(PREMIOS!$AT$44=0,"",PREMIOS!$AT$44)</f>
        <v/>
      </c>
      <c r="AB205" s="22" t="str">
        <f ca="1">IF(PREMIOS!$AW$44=0,"",PREMIOS!$AW$44)</f>
        <v/>
      </c>
      <c r="AC205" s="22" t="str">
        <f ca="1">IF(PREMIOS!$AZ$44=0,"",PREMIOS!$AZ$44)</f>
        <v/>
      </c>
      <c r="AD205" s="22" t="str">
        <f ca="1">IF(PREMIOS!$BC$44=0,"",PREMIOS!$BC$44)</f>
        <v/>
      </c>
      <c r="AE205" s="22" t="str">
        <f ca="1">IF(PREMIOS!$BF$44=0,"",PREMIOS!$BF$44)</f>
        <v/>
      </c>
    </row>
    <row r="206" spans="1:31" ht="13.5" thickBot="1" x14ac:dyDescent="0.25">
      <c r="A206" s="9"/>
      <c r="B206" s="8"/>
      <c r="C206" s="8"/>
      <c r="D206" s="8"/>
      <c r="E206" s="8"/>
      <c r="F206" s="8"/>
      <c r="G206" s="8"/>
      <c r="H206" s="9"/>
      <c r="I206" s="8"/>
      <c r="J206" s="8"/>
      <c r="K206" s="8"/>
      <c r="L206" s="8"/>
      <c r="M206" s="8"/>
      <c r="N206" s="8"/>
      <c r="O206" s="9"/>
      <c r="P206" s="8"/>
      <c r="Q206" s="8"/>
      <c r="R206" s="8"/>
      <c r="S206" s="8"/>
      <c r="T206" s="8"/>
      <c r="U206" s="8"/>
    </row>
    <row r="207" spans="1:31" ht="13.5" thickBot="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16" t="str">
        <f>PREMIOS!$A$45</f>
        <v>Máster universitario en Investigación en Bases Psicológicas de la Actividad Físico-Deportiva</v>
      </c>
      <c r="M207" s="15" t="s">
        <v>2</v>
      </c>
      <c r="N207" s="15" t="s">
        <v>1</v>
      </c>
      <c r="O207" s="15" t="s">
        <v>0</v>
      </c>
      <c r="P207" s="15" t="s">
        <v>4</v>
      </c>
      <c r="Q207" s="15" t="s">
        <v>5</v>
      </c>
      <c r="R207" s="15" t="s">
        <v>7</v>
      </c>
      <c r="S207" s="15" t="s">
        <v>8</v>
      </c>
      <c r="T207" s="15" t="s">
        <v>32</v>
      </c>
      <c r="U207" s="15" t="s">
        <v>33</v>
      </c>
      <c r="V207" s="15" t="s">
        <v>34</v>
      </c>
      <c r="W207" s="15" t="s">
        <v>35</v>
      </c>
      <c r="X207" s="15" t="s">
        <v>36</v>
      </c>
      <c r="Y207" s="15" t="s">
        <v>37</v>
      </c>
      <c r="Z207" s="15" t="s">
        <v>38</v>
      </c>
      <c r="AA207" s="15" t="s">
        <v>39</v>
      </c>
      <c r="AB207" s="15" t="s">
        <v>40</v>
      </c>
      <c r="AC207" s="15" t="s">
        <v>41</v>
      </c>
      <c r="AD207" s="15" t="s">
        <v>42</v>
      </c>
      <c r="AE207" s="17" t="s">
        <v>43</v>
      </c>
    </row>
    <row r="208" spans="1:31" ht="13.5" thickBot="1" x14ac:dyDescent="0.25">
      <c r="A208" s="9"/>
      <c r="B208" s="8"/>
      <c r="C208" s="8"/>
      <c r="D208" s="8"/>
      <c r="E208" s="8"/>
      <c r="F208" s="8"/>
      <c r="G208" s="8"/>
      <c r="H208" s="9"/>
      <c r="I208" s="8"/>
      <c r="J208" s="8"/>
      <c r="K208" s="8"/>
      <c r="L208" s="24" t="s">
        <v>3</v>
      </c>
      <c r="M208" s="19" t="str">
        <f ca="1">PREMIOS!$B$45</f>
        <v/>
      </c>
      <c r="N208" s="19" t="str">
        <f ca="1">PREMIOS!$E$45</f>
        <v/>
      </c>
      <c r="O208" s="20" t="str">
        <f ca="1">PREMIOS!$H$45</f>
        <v/>
      </c>
      <c r="P208" s="19">
        <f ca="1">PREMIOS!$K$45</f>
        <v>1</v>
      </c>
      <c r="Q208" s="19" t="str">
        <f ca="1">PREMIOS!$N$45</f>
        <v/>
      </c>
      <c r="R208" s="19" t="str">
        <f ca="1">PREMIOS!$Q$45</f>
        <v/>
      </c>
      <c r="S208" s="19" t="str">
        <f ca="1">PREMIOS!$T$45</f>
        <v/>
      </c>
      <c r="T208" s="19" t="str">
        <f ca="1">PREMIOS!$W$45</f>
        <v/>
      </c>
      <c r="U208" s="19" t="str">
        <f ca="1">PREMIOS!$Z$45</f>
        <v/>
      </c>
      <c r="V208" s="19" t="str">
        <f ca="1">PREMIOS!$AC$45</f>
        <v/>
      </c>
      <c r="W208" s="19" t="str">
        <f ca="1">PREMIOS!$AF$45</f>
        <v/>
      </c>
      <c r="X208" s="19" t="str">
        <f ca="1">PREMIOS!$AI$45</f>
        <v/>
      </c>
      <c r="Y208" s="19" t="str">
        <f ca="1">PREMIOS!$AL$45</f>
        <v/>
      </c>
      <c r="Z208" s="19" t="str">
        <f ca="1">PREMIOS!$AO$45</f>
        <v/>
      </c>
      <c r="AA208" s="19" t="str">
        <f ca="1">PREMIOS!$AR$45</f>
        <v/>
      </c>
      <c r="AB208" s="19" t="str">
        <f ca="1">PREMIOS!$AU$45</f>
        <v/>
      </c>
      <c r="AC208" s="19" t="str">
        <f ca="1">PREMIOS!$AX$45</f>
        <v/>
      </c>
      <c r="AD208" s="19" t="str">
        <f ca="1">PREMIOS!$BA$45</f>
        <v/>
      </c>
      <c r="AE208" s="19" t="str">
        <f ca="1">PREMIOS!$BD$45</f>
        <v/>
      </c>
    </row>
    <row r="209" spans="1:31" ht="13.5" thickBot="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16" t="s">
        <v>80</v>
      </c>
      <c r="M209" s="18">
        <f ca="1">PREMIOS!$C$45</f>
        <v>1</v>
      </c>
      <c r="N209" s="18" t="str">
        <f ca="1">PREMIOS!$F$45</f>
        <v/>
      </c>
      <c r="O209" s="18">
        <f ca="1">PREMIOS!$I$45</f>
        <v>1</v>
      </c>
      <c r="P209" s="18" t="str">
        <f ca="1">PREMIOS!$L$45</f>
        <v/>
      </c>
      <c r="Q209" s="18" t="str">
        <f ca="1">PREMIOS!$O$45</f>
        <v/>
      </c>
      <c r="R209" s="18" t="str">
        <f ca="1">PREMIOS!$R$45</f>
        <v/>
      </c>
      <c r="S209" s="18" t="str">
        <f ca="1">PREMIOS!$U$45</f>
        <v/>
      </c>
      <c r="T209" s="18" t="str">
        <f ca="1">PREMIOS!$X$45</f>
        <v/>
      </c>
      <c r="U209" s="18" t="str">
        <f ca="1">PREMIOS!$AA$45</f>
        <v/>
      </c>
      <c r="V209" s="18" t="str">
        <f ca="1">PREMIOS!$AD$45</f>
        <v/>
      </c>
      <c r="W209" s="18" t="str">
        <f ca="1">PREMIOS!$AG$45</f>
        <v/>
      </c>
      <c r="X209" s="18" t="str">
        <f ca="1">PREMIOS!$AJ$45</f>
        <v/>
      </c>
      <c r="Y209" s="18" t="str">
        <f ca="1">PREMIOS!$AM$45</f>
        <v/>
      </c>
      <c r="Z209" s="18" t="str">
        <f ca="1">PREMIOS!$AP$45</f>
        <v/>
      </c>
      <c r="AA209" s="18" t="str">
        <f ca="1">PREMIOS!$AS$45</f>
        <v/>
      </c>
      <c r="AB209" s="18" t="str">
        <f ca="1">PREMIOS!$AV$45</f>
        <v/>
      </c>
      <c r="AC209" s="18" t="str">
        <f ca="1">PREMIOS!$AY$45</f>
        <v/>
      </c>
      <c r="AD209" s="18" t="str">
        <f ca="1">PREMIOS!$BB$45</f>
        <v/>
      </c>
      <c r="AE209" s="18" t="str">
        <f ca="1">PREMIOS!$BE$45</f>
        <v/>
      </c>
    </row>
    <row r="210" spans="1:31" ht="13.5" thickBot="1" x14ac:dyDescent="0.25">
      <c r="A210" s="9"/>
      <c r="B210" s="8"/>
      <c r="C210" s="8"/>
      <c r="D210" s="8"/>
      <c r="E210" s="8"/>
      <c r="F210" s="8"/>
      <c r="G210" s="8"/>
      <c r="H210" s="9"/>
      <c r="I210" s="8"/>
      <c r="J210" s="8"/>
      <c r="K210" s="8"/>
      <c r="L210" s="16" t="s">
        <v>81</v>
      </c>
      <c r="M210" s="22">
        <f ca="1">IF(PREMIOS!$D$45=0,"",PREMIOS!$D$45)</f>
        <v>1</v>
      </c>
      <c r="N210" s="22" t="str">
        <f ca="1">IF(PREMIOS!$G$45=0,"",PREMIOS!$G$45)</f>
        <v/>
      </c>
      <c r="O210" s="23">
        <f ca="1">IF(PREMIOS!$J$45=0,"",PREMIOS!$J$45)</f>
        <v>1</v>
      </c>
      <c r="P210" s="22">
        <f ca="1">IF(PREMIOS!$M$45=0,"",PREMIOS!$M$45)</f>
        <v>1</v>
      </c>
      <c r="Q210" s="22" t="str">
        <f ca="1">IF(PREMIOS!$P$45=0,"",PREMIOS!$P$45)</f>
        <v/>
      </c>
      <c r="R210" s="22" t="str">
        <f ca="1">IF(PREMIOS!$S$45=0,"",PREMIOS!$S$45)</f>
        <v/>
      </c>
      <c r="S210" s="22" t="str">
        <f ca="1">IF(PREMIOS!$V$45=0,"",PREMIOS!$V$45)</f>
        <v/>
      </c>
      <c r="T210" s="22" t="str">
        <f ca="1">IF(PREMIOS!$Y$45=0,"",PREMIOS!$Y$45)</f>
        <v/>
      </c>
      <c r="U210" s="22" t="str">
        <f ca="1">IF(PREMIOS!$AB$45=0,"",PREMIOS!$AB$45)</f>
        <v/>
      </c>
      <c r="V210" s="22" t="str">
        <f ca="1">IF(PREMIOS!$AE$45=0,"",PREMIOS!$AE$45)</f>
        <v/>
      </c>
      <c r="W210" s="22" t="str">
        <f ca="1">IF(PREMIOS!$AH$45=0,"",PREMIOS!$AH$45)</f>
        <v/>
      </c>
      <c r="X210" s="22" t="str">
        <f ca="1">IF(PREMIOS!$AK$45=0,"",PREMIOS!$AK$45)</f>
        <v/>
      </c>
      <c r="Y210" s="22" t="str">
        <f ca="1">IF(PREMIOS!$AN$45=0,"",PREMIOS!$AN$45)</f>
        <v/>
      </c>
      <c r="Z210" s="22" t="str">
        <f ca="1">IF(PREMIOS!$AQ$45=0,"",PREMIOS!$AQ$45)</f>
        <v/>
      </c>
      <c r="AA210" s="22" t="str">
        <f ca="1">IF(PREMIOS!$AT$45=0,"",PREMIOS!$AT$45)</f>
        <v/>
      </c>
      <c r="AB210" s="22" t="str">
        <f ca="1">IF(PREMIOS!$AW$45=0,"",PREMIOS!$AW$45)</f>
        <v/>
      </c>
      <c r="AC210" s="22" t="str">
        <f ca="1">IF(PREMIOS!$AZ$45=0,"",PREMIOS!$AZ$45)</f>
        <v/>
      </c>
      <c r="AD210" s="22" t="str">
        <f ca="1">IF(PREMIOS!$BC$45=0,"",PREMIOS!$BC$45)</f>
        <v/>
      </c>
      <c r="AE210" s="22" t="str">
        <f ca="1">IF(PREMIOS!$BF$45=0,"",PREMIOS!$BF$45)</f>
        <v/>
      </c>
    </row>
    <row r="211" spans="1:31" ht="13.5" thickBot="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</row>
    <row r="212" spans="1:31" ht="13.5" thickBot="1" x14ac:dyDescent="0.25">
      <c r="A212" s="9"/>
      <c r="B212" s="8"/>
      <c r="C212" s="8"/>
      <c r="D212" s="8"/>
      <c r="E212" s="8"/>
      <c r="F212" s="8"/>
      <c r="G212" s="8"/>
      <c r="H212" s="9"/>
      <c r="I212" s="8"/>
      <c r="J212" s="8"/>
      <c r="K212" s="8"/>
      <c r="L212" s="16" t="str">
        <f>PREMIOS!$A$46</f>
        <v>Máster universitario en Investigación en Economía de la Empresa</v>
      </c>
      <c r="M212" s="15" t="s">
        <v>2</v>
      </c>
      <c r="N212" s="15" t="s">
        <v>1</v>
      </c>
      <c r="O212" s="15" t="s">
        <v>0</v>
      </c>
      <c r="P212" s="15" t="s">
        <v>4</v>
      </c>
      <c r="Q212" s="15" t="s">
        <v>5</v>
      </c>
      <c r="R212" s="15" t="s">
        <v>7</v>
      </c>
      <c r="S212" s="15" t="s">
        <v>8</v>
      </c>
      <c r="T212" s="15" t="s">
        <v>32</v>
      </c>
      <c r="U212" s="15" t="s">
        <v>33</v>
      </c>
      <c r="V212" s="15" t="s">
        <v>34</v>
      </c>
      <c r="W212" s="15" t="s">
        <v>35</v>
      </c>
      <c r="X212" s="15" t="s">
        <v>36</v>
      </c>
      <c r="Y212" s="15" t="s">
        <v>37</v>
      </c>
      <c r="Z212" s="15" t="s">
        <v>38</v>
      </c>
      <c r="AA212" s="15" t="s">
        <v>39</v>
      </c>
      <c r="AB212" s="15" t="s">
        <v>40</v>
      </c>
      <c r="AC212" s="15" t="s">
        <v>41</v>
      </c>
      <c r="AD212" s="15" t="s">
        <v>42</v>
      </c>
      <c r="AE212" s="17" t="s">
        <v>43</v>
      </c>
    </row>
    <row r="213" spans="1:31" ht="13.5" thickBot="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24" t="s">
        <v>3</v>
      </c>
      <c r="M213" s="19" t="str">
        <f ca="1">PREMIOS!$B$46</f>
        <v/>
      </c>
      <c r="N213" s="19">
        <f ca="1">PREMIOS!$E$46</f>
        <v>1</v>
      </c>
      <c r="O213" s="19" t="str">
        <f ca="1">PREMIOS!$H$46</f>
        <v/>
      </c>
      <c r="P213" s="19" t="str">
        <f ca="1">PREMIOS!$K$46</f>
        <v/>
      </c>
      <c r="Q213" s="19" t="str">
        <f ca="1">PREMIOS!$N$46</f>
        <v/>
      </c>
      <c r="R213" s="19" t="str">
        <f ca="1">PREMIOS!$Q$46</f>
        <v/>
      </c>
      <c r="S213" s="19" t="str">
        <f ca="1">PREMIOS!$T$46</f>
        <v/>
      </c>
      <c r="T213" s="19" t="str">
        <f ca="1">PREMIOS!$W$46</f>
        <v/>
      </c>
      <c r="U213" s="19" t="str">
        <f ca="1">PREMIOS!$Z$46</f>
        <v/>
      </c>
      <c r="V213" s="19" t="str">
        <f ca="1">PREMIOS!$AC$46</f>
        <v/>
      </c>
      <c r="W213" s="19" t="str">
        <f ca="1">PREMIOS!$AF$46</f>
        <v/>
      </c>
      <c r="X213" s="19" t="str">
        <f ca="1">PREMIOS!$AI$46</f>
        <v/>
      </c>
      <c r="Y213" s="19" t="str">
        <f ca="1">PREMIOS!$AL$46</f>
        <v/>
      </c>
      <c r="Z213" s="19" t="str">
        <f ca="1">PREMIOS!$AO$46</f>
        <v/>
      </c>
      <c r="AA213" s="19" t="str">
        <f ca="1">PREMIOS!$AR$46</f>
        <v/>
      </c>
      <c r="AB213" s="19" t="str">
        <f ca="1">PREMIOS!$AU$46</f>
        <v/>
      </c>
      <c r="AC213" s="19" t="str">
        <f ca="1">PREMIOS!$AX$46</f>
        <v/>
      </c>
      <c r="AD213" s="19" t="str">
        <f ca="1">PREMIOS!$BA$46</f>
        <v/>
      </c>
      <c r="AE213" s="19" t="str">
        <f ca="1">PREMIOS!$BD$46</f>
        <v/>
      </c>
    </row>
    <row r="214" spans="1:31" ht="13.5" thickBot="1" x14ac:dyDescent="0.25">
      <c r="A214" s="9"/>
      <c r="B214" s="8"/>
      <c r="C214" s="8"/>
      <c r="D214" s="8"/>
      <c r="E214" s="8"/>
      <c r="F214" s="8"/>
      <c r="G214" s="8"/>
      <c r="H214" s="9"/>
      <c r="I214" s="8"/>
      <c r="J214" s="8"/>
      <c r="K214" s="8"/>
      <c r="L214" s="16" t="s">
        <v>80</v>
      </c>
      <c r="M214" s="18" t="str">
        <f ca="1">PREMIOS!$C$46</f>
        <v/>
      </c>
      <c r="N214" s="18" t="str">
        <f ca="1">PREMIOS!$F$46</f>
        <v/>
      </c>
      <c r="O214" s="21" t="str">
        <f ca="1">PREMIOS!$I$46</f>
        <v/>
      </c>
      <c r="P214" s="18" t="str">
        <f ca="1">PREMIOS!$L$46</f>
        <v/>
      </c>
      <c r="Q214" s="18" t="str">
        <f ca="1">PREMIOS!$O$46</f>
        <v/>
      </c>
      <c r="R214" s="18" t="str">
        <f ca="1">PREMIOS!$R$46</f>
        <v/>
      </c>
      <c r="S214" s="18" t="str">
        <f ca="1">PREMIOS!$U$46</f>
        <v/>
      </c>
      <c r="T214" s="18" t="str">
        <f ca="1">PREMIOS!$X$46</f>
        <v/>
      </c>
      <c r="U214" s="18" t="str">
        <f ca="1">PREMIOS!$AA$46</f>
        <v/>
      </c>
      <c r="V214" s="18" t="str">
        <f ca="1">PREMIOS!$AD$46</f>
        <v/>
      </c>
      <c r="W214" s="18" t="str">
        <f ca="1">PREMIOS!$AG$46</f>
        <v/>
      </c>
      <c r="X214" s="18" t="str">
        <f ca="1">PREMIOS!$AJ$46</f>
        <v/>
      </c>
      <c r="Y214" s="18" t="str">
        <f ca="1">PREMIOS!$AM$46</f>
        <v/>
      </c>
      <c r="Z214" s="18" t="str">
        <f ca="1">PREMIOS!$AP$46</f>
        <v/>
      </c>
      <c r="AA214" s="18" t="str">
        <f ca="1">PREMIOS!$AS$46</f>
        <v/>
      </c>
      <c r="AB214" s="18" t="str">
        <f ca="1">PREMIOS!$AV$46</f>
        <v/>
      </c>
      <c r="AC214" s="18" t="str">
        <f ca="1">PREMIOS!$AY$46</f>
        <v/>
      </c>
      <c r="AD214" s="18" t="str">
        <f ca="1">PREMIOS!$BB$46</f>
        <v/>
      </c>
      <c r="AE214" s="18" t="str">
        <f ca="1">PREMIOS!$BE$46</f>
        <v/>
      </c>
    </row>
    <row r="215" spans="1:31" ht="13.5" thickBot="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16" t="s">
        <v>81</v>
      </c>
      <c r="M215" s="22" t="str">
        <f ca="1">IF(PREMIOS!$D$46=0,"",PREMIOS!$D$46)</f>
        <v/>
      </c>
      <c r="N215" s="22">
        <f ca="1">IF(PREMIOS!$G$46=0,"",PREMIOS!$G$46)</f>
        <v>1</v>
      </c>
      <c r="O215" s="22" t="str">
        <f ca="1">IF(PREMIOS!$J$46=0,"",PREMIOS!$J$46)</f>
        <v/>
      </c>
      <c r="P215" s="22" t="str">
        <f ca="1">IF(PREMIOS!$M$46=0,"",PREMIOS!$M$46)</f>
        <v/>
      </c>
      <c r="Q215" s="22" t="str">
        <f ca="1">IF(PREMIOS!$P$46=0,"",PREMIOS!$P$46)</f>
        <v/>
      </c>
      <c r="R215" s="22" t="str">
        <f ca="1">IF(PREMIOS!$S$46=0,"",PREMIOS!$S$46)</f>
        <v/>
      </c>
      <c r="S215" s="22" t="str">
        <f ca="1">IF(PREMIOS!$V$46=0,"",PREMIOS!$V$46)</f>
        <v/>
      </c>
      <c r="T215" s="22" t="str">
        <f ca="1">IF(PREMIOS!$Y$46=0,"",PREMIOS!$Y$46)</f>
        <v/>
      </c>
      <c r="U215" s="22" t="str">
        <f ca="1">IF(PREMIOS!$AB$46=0,"",PREMIOS!$AB$46)</f>
        <v/>
      </c>
      <c r="V215" s="22" t="str">
        <f ca="1">IF(PREMIOS!$AE$46=0,"",PREMIOS!$AE$46)</f>
        <v/>
      </c>
      <c r="W215" s="22" t="str">
        <f ca="1">IF(PREMIOS!$AH$46=0,"",PREMIOS!$AH$46)</f>
        <v/>
      </c>
      <c r="X215" s="22" t="str">
        <f ca="1">IF(PREMIOS!$AK$46=0,"",PREMIOS!$AK$46)</f>
        <v/>
      </c>
      <c r="Y215" s="22" t="str">
        <f ca="1">IF(PREMIOS!$AN$46=0,"",PREMIOS!$AN$46)</f>
        <v/>
      </c>
      <c r="Z215" s="22" t="str">
        <f ca="1">IF(PREMIOS!$AQ$46=0,"",PREMIOS!$AQ$46)</f>
        <v/>
      </c>
      <c r="AA215" s="22" t="str">
        <f ca="1">IF(PREMIOS!$AT$46=0,"",PREMIOS!$AT$46)</f>
        <v/>
      </c>
      <c r="AB215" s="22" t="str">
        <f ca="1">IF(PREMIOS!$AW$46=0,"",PREMIOS!$AW$46)</f>
        <v/>
      </c>
      <c r="AC215" s="22" t="str">
        <f ca="1">IF(PREMIOS!$AZ$46=0,"",PREMIOS!$AZ$46)</f>
        <v/>
      </c>
      <c r="AD215" s="22" t="str">
        <f ca="1">IF(PREMIOS!$BC$46=0,"",PREMIOS!$BC$46)</f>
        <v/>
      </c>
      <c r="AE215" s="22" t="str">
        <f ca="1">IF(PREMIOS!$BF$46=0,"",PREMIOS!$BF$46)</f>
        <v/>
      </c>
    </row>
    <row r="216" spans="1:31" ht="13.5" thickBot="1" x14ac:dyDescent="0.25">
      <c r="A216" s="9"/>
      <c r="B216" s="8"/>
      <c r="C216" s="8"/>
      <c r="D216" s="8"/>
      <c r="E216" s="8"/>
      <c r="F216" s="8"/>
      <c r="G216" s="8"/>
      <c r="H216" s="9"/>
      <c r="I216" s="8"/>
      <c r="J216" s="8"/>
      <c r="K216" s="8"/>
      <c r="L216" s="8"/>
      <c r="M216" s="8"/>
      <c r="N216" s="8"/>
      <c r="O216" s="9"/>
      <c r="P216" s="8"/>
      <c r="Q216" s="8"/>
      <c r="R216" s="8"/>
      <c r="S216" s="8"/>
      <c r="T216" s="8"/>
      <c r="U216" s="8"/>
    </row>
    <row r="217" spans="1:31" ht="13.5" thickBot="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16" t="str">
        <f>PREMIOS!$A$47</f>
        <v>Máster Universitario en Musicología</v>
      </c>
      <c r="M217" s="15" t="s">
        <v>2</v>
      </c>
      <c r="N217" s="15" t="s">
        <v>1</v>
      </c>
      <c r="O217" s="15" t="s">
        <v>0</v>
      </c>
      <c r="P217" s="15" t="s">
        <v>4</v>
      </c>
      <c r="Q217" s="15" t="s">
        <v>5</v>
      </c>
      <c r="R217" s="15" t="s">
        <v>7</v>
      </c>
      <c r="S217" s="15" t="s">
        <v>8</v>
      </c>
      <c r="T217" s="15" t="s">
        <v>32</v>
      </c>
      <c r="U217" s="15" t="s">
        <v>33</v>
      </c>
      <c r="V217" s="15" t="s">
        <v>34</v>
      </c>
      <c r="W217" s="15" t="s">
        <v>35</v>
      </c>
      <c r="X217" s="15" t="s">
        <v>36</v>
      </c>
      <c r="Y217" s="15" t="s">
        <v>37</v>
      </c>
      <c r="Z217" s="15" t="s">
        <v>38</v>
      </c>
      <c r="AA217" s="15" t="s">
        <v>39</v>
      </c>
      <c r="AB217" s="15" t="s">
        <v>40</v>
      </c>
      <c r="AC217" s="15" t="s">
        <v>41</v>
      </c>
      <c r="AD217" s="15" t="s">
        <v>42</v>
      </c>
      <c r="AE217" s="17" t="s">
        <v>43</v>
      </c>
    </row>
    <row r="218" spans="1:31" ht="13.5" thickBot="1" x14ac:dyDescent="0.25">
      <c r="A218" s="9"/>
      <c r="B218" s="8"/>
      <c r="C218" s="8"/>
      <c r="D218" s="8"/>
      <c r="E218" s="8"/>
      <c r="F218" s="8"/>
      <c r="G218" s="8"/>
      <c r="H218" s="9"/>
      <c r="I218" s="8"/>
      <c r="J218" s="8"/>
      <c r="K218" s="8"/>
      <c r="L218" s="24" t="s">
        <v>3</v>
      </c>
      <c r="M218" s="19" t="str">
        <f ca="1">PREMIOS!$B$47</f>
        <v/>
      </c>
      <c r="N218" s="19" t="str">
        <f ca="1">PREMIOS!$E$47</f>
        <v/>
      </c>
      <c r="O218" s="20" t="str">
        <f ca="1">PREMIOS!$H$47</f>
        <v/>
      </c>
      <c r="P218" s="19" t="str">
        <f ca="1">PREMIOS!$K$47</f>
        <v/>
      </c>
      <c r="Q218" s="19">
        <f ca="1">PREMIOS!$N$47</f>
        <v>1</v>
      </c>
      <c r="R218" s="19" t="str">
        <f ca="1">PREMIOS!$Q$47</f>
        <v/>
      </c>
      <c r="S218" s="19" t="str">
        <f ca="1">PREMIOS!$T$47</f>
        <v/>
      </c>
      <c r="T218" s="19" t="str">
        <f ca="1">PREMIOS!$W$47</f>
        <v/>
      </c>
      <c r="U218" s="19" t="str">
        <f ca="1">PREMIOS!$Z$47</f>
        <v/>
      </c>
      <c r="V218" s="19" t="str">
        <f ca="1">PREMIOS!$AC$47</f>
        <v/>
      </c>
      <c r="W218" s="19" t="str">
        <f ca="1">PREMIOS!$AF$47</f>
        <v/>
      </c>
      <c r="X218" s="19" t="str">
        <f ca="1">PREMIOS!$AI$47</f>
        <v/>
      </c>
      <c r="Y218" s="19" t="str">
        <f ca="1">PREMIOS!$AL$47</f>
        <v/>
      </c>
      <c r="Z218" s="19" t="str">
        <f ca="1">PREMIOS!$AO$47</f>
        <v/>
      </c>
      <c r="AA218" s="19" t="str">
        <f ca="1">PREMIOS!$AR$47</f>
        <v/>
      </c>
      <c r="AB218" s="19" t="str">
        <f ca="1">PREMIOS!$AU$47</f>
        <v/>
      </c>
      <c r="AC218" s="19" t="str">
        <f ca="1">PREMIOS!$AX$47</f>
        <v/>
      </c>
      <c r="AD218" s="19" t="str">
        <f ca="1">PREMIOS!$BA$47</f>
        <v/>
      </c>
      <c r="AE218" s="19" t="str">
        <f ca="1">PREMIOS!$BD$47</f>
        <v/>
      </c>
    </row>
    <row r="219" spans="1:31" ht="13.5" thickBot="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16" t="s">
        <v>80</v>
      </c>
      <c r="M219" s="18" t="str">
        <f ca="1">PREMIOS!$C$47</f>
        <v/>
      </c>
      <c r="N219" s="18" t="str">
        <f ca="1">PREMIOS!$F$47</f>
        <v/>
      </c>
      <c r="O219" s="18" t="str">
        <f ca="1">PREMIOS!$I$47</f>
        <v/>
      </c>
      <c r="P219" s="18" t="str">
        <f ca="1">PREMIOS!$L$47</f>
        <v/>
      </c>
      <c r="Q219" s="18" t="str">
        <f ca="1">PREMIOS!$O$47</f>
        <v/>
      </c>
      <c r="R219" s="18" t="str">
        <f ca="1">PREMIOS!$R$47</f>
        <v/>
      </c>
      <c r="S219" s="18" t="str">
        <f ca="1">PREMIOS!$U$47</f>
        <v/>
      </c>
      <c r="T219" s="18" t="str">
        <f ca="1">PREMIOS!$X$47</f>
        <v/>
      </c>
      <c r="U219" s="18" t="str">
        <f ca="1">PREMIOS!$AA$47</f>
        <v/>
      </c>
      <c r="V219" s="18" t="str">
        <f ca="1">PREMIOS!$AD$47</f>
        <v/>
      </c>
      <c r="W219" s="18" t="str">
        <f ca="1">PREMIOS!$AG$47</f>
        <v/>
      </c>
      <c r="X219" s="18" t="str">
        <f ca="1">PREMIOS!$AJ$47</f>
        <v/>
      </c>
      <c r="Y219" s="18" t="str">
        <f ca="1">PREMIOS!$AM$47</f>
        <v/>
      </c>
      <c r="Z219" s="18" t="str">
        <f ca="1">PREMIOS!$AP$47</f>
        <v/>
      </c>
      <c r="AA219" s="18" t="str">
        <f ca="1">PREMIOS!$AS$47</f>
        <v/>
      </c>
      <c r="AB219" s="18" t="str">
        <f ca="1">PREMIOS!$AV$47</f>
        <v/>
      </c>
      <c r="AC219" s="18" t="str">
        <f ca="1">PREMIOS!$AY$47</f>
        <v/>
      </c>
      <c r="AD219" s="18" t="str">
        <f ca="1">PREMIOS!$BB$47</f>
        <v/>
      </c>
      <c r="AE219" s="18" t="str">
        <f ca="1">PREMIOS!$BE$47</f>
        <v/>
      </c>
    </row>
    <row r="220" spans="1:31" ht="13.5" thickBot="1" x14ac:dyDescent="0.25">
      <c r="A220" s="9"/>
      <c r="B220" s="8"/>
      <c r="C220" s="8"/>
      <c r="D220" s="8"/>
      <c r="E220" s="8"/>
      <c r="F220" s="8"/>
      <c r="G220" s="8"/>
      <c r="H220" s="9"/>
      <c r="I220" s="8"/>
      <c r="J220" s="8"/>
      <c r="K220" s="8"/>
      <c r="L220" s="16" t="s">
        <v>81</v>
      </c>
      <c r="M220" s="22" t="str">
        <f ca="1">IF(PREMIOS!$D$47=0,"",PREMIOS!$D$47)</f>
        <v/>
      </c>
      <c r="N220" s="22" t="str">
        <f ca="1">IF(PREMIOS!$G$47=0,"",PREMIOS!$G$47)</f>
        <v/>
      </c>
      <c r="O220" s="23" t="str">
        <f ca="1">IF(PREMIOS!$J$47=0,"",PREMIOS!$J$47)</f>
        <v/>
      </c>
      <c r="P220" s="22" t="str">
        <f ca="1">IF(PREMIOS!$M$47=0,"",PREMIOS!$M$47)</f>
        <v/>
      </c>
      <c r="Q220" s="22">
        <f ca="1">IF(PREMIOS!$P$47=0,"",PREMIOS!$P$47)</f>
        <v>1</v>
      </c>
      <c r="R220" s="22" t="str">
        <f ca="1">IF(PREMIOS!$S$47=0,"",PREMIOS!$S$47)</f>
        <v/>
      </c>
      <c r="S220" s="22" t="str">
        <f ca="1">IF(PREMIOS!$V$47=0,"",PREMIOS!$V$47)</f>
        <v/>
      </c>
      <c r="T220" s="22" t="str">
        <f ca="1">IF(PREMIOS!$Y$47=0,"",PREMIOS!$Y$47)</f>
        <v/>
      </c>
      <c r="U220" s="22" t="str">
        <f ca="1">IF(PREMIOS!$AB$47=0,"",PREMIOS!$AB$47)</f>
        <v/>
      </c>
      <c r="V220" s="22" t="str">
        <f ca="1">IF(PREMIOS!$AE$47=0,"",PREMIOS!$AE$47)</f>
        <v/>
      </c>
      <c r="W220" s="22" t="str">
        <f ca="1">IF(PREMIOS!$AH$47=0,"",PREMIOS!$AH$47)</f>
        <v/>
      </c>
      <c r="X220" s="22" t="str">
        <f ca="1">IF(PREMIOS!$AK$47=0,"",PREMIOS!$AK$47)</f>
        <v/>
      </c>
      <c r="Y220" s="22" t="str">
        <f ca="1">IF(PREMIOS!$AN$47=0,"",PREMIOS!$AN$47)</f>
        <v/>
      </c>
      <c r="Z220" s="22" t="str">
        <f ca="1">IF(PREMIOS!$AQ$47=0,"",PREMIOS!$AQ$47)</f>
        <v/>
      </c>
      <c r="AA220" s="22" t="str">
        <f ca="1">IF(PREMIOS!$AT$47=0,"",PREMIOS!$AT$47)</f>
        <v/>
      </c>
      <c r="AB220" s="22" t="str">
        <f ca="1">IF(PREMIOS!$AW$47=0,"",PREMIOS!$AW$47)</f>
        <v/>
      </c>
      <c r="AC220" s="22" t="str">
        <f ca="1">IF(PREMIOS!$AZ$47=0,"",PREMIOS!$AZ$47)</f>
        <v/>
      </c>
      <c r="AD220" s="22" t="str">
        <f ca="1">IF(PREMIOS!$BC$47=0,"",PREMIOS!$BC$47)</f>
        <v/>
      </c>
      <c r="AE220" s="22" t="str">
        <f ca="1">IF(PREMIOS!$BF$47=0,"",PREMIOS!$BF$47)</f>
        <v/>
      </c>
    </row>
    <row r="221" spans="1:31" ht="13.5" thickBot="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1:31" ht="13.5" thickBot="1" x14ac:dyDescent="0.25">
      <c r="A222" s="9"/>
      <c r="B222" s="8"/>
      <c r="C222" s="8"/>
      <c r="D222" s="8"/>
      <c r="E222" s="8"/>
      <c r="F222" s="8"/>
      <c r="G222" s="8"/>
      <c r="H222" s="9"/>
      <c r="I222" s="8"/>
      <c r="J222" s="8"/>
      <c r="K222" s="8"/>
      <c r="L222" s="16" t="str">
        <f>PREMIOS!$A$48</f>
        <v>Máster universitario en Patrimonio (Historia, Cultura y Territorio)</v>
      </c>
      <c r="M222" s="15" t="s">
        <v>2</v>
      </c>
      <c r="N222" s="15" t="s">
        <v>1</v>
      </c>
      <c r="O222" s="15" t="s">
        <v>0</v>
      </c>
      <c r="P222" s="15" t="s">
        <v>4</v>
      </c>
      <c r="Q222" s="15" t="s">
        <v>5</v>
      </c>
      <c r="R222" s="15" t="s">
        <v>7</v>
      </c>
      <c r="S222" s="15" t="s">
        <v>8</v>
      </c>
      <c r="T222" s="15" t="s">
        <v>32</v>
      </c>
      <c r="U222" s="15" t="s">
        <v>33</v>
      </c>
      <c r="V222" s="15" t="s">
        <v>34</v>
      </c>
      <c r="W222" s="15" t="s">
        <v>35</v>
      </c>
      <c r="X222" s="15" t="s">
        <v>36</v>
      </c>
      <c r="Y222" s="15" t="s">
        <v>37</v>
      </c>
      <c r="Z222" s="15" t="s">
        <v>38</v>
      </c>
      <c r="AA222" s="15" t="s">
        <v>39</v>
      </c>
      <c r="AB222" s="15" t="s">
        <v>40</v>
      </c>
      <c r="AC222" s="15" t="s">
        <v>41</v>
      </c>
      <c r="AD222" s="15" t="s">
        <v>42</v>
      </c>
      <c r="AE222" s="17" t="s">
        <v>43</v>
      </c>
    </row>
    <row r="223" spans="1:31" ht="13.5" thickBot="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24" t="s">
        <v>3</v>
      </c>
      <c r="M223" s="19">
        <f ca="1">PREMIOS!$B$48</f>
        <v>1</v>
      </c>
      <c r="N223" s="19">
        <f ca="1">PREMIOS!$E$48</f>
        <v>1</v>
      </c>
      <c r="O223" s="19">
        <f ca="1">PREMIOS!$H$48</f>
        <v>1</v>
      </c>
      <c r="P223" s="19" t="str">
        <f ca="1">PREMIOS!$K$48</f>
        <v/>
      </c>
      <c r="Q223" s="19" t="str">
        <f ca="1">PREMIOS!$N$48</f>
        <v/>
      </c>
      <c r="R223" s="19" t="str">
        <f ca="1">PREMIOS!$Q$48</f>
        <v/>
      </c>
      <c r="S223" s="19" t="str">
        <f ca="1">PREMIOS!$T$48</f>
        <v/>
      </c>
      <c r="T223" s="19" t="str">
        <f ca="1">PREMIOS!$W$48</f>
        <v/>
      </c>
      <c r="U223" s="19" t="str">
        <f ca="1">PREMIOS!$Z$48</f>
        <v/>
      </c>
      <c r="V223" s="19" t="str">
        <f ca="1">PREMIOS!$AC$48</f>
        <v/>
      </c>
      <c r="W223" s="19" t="str">
        <f ca="1">PREMIOS!$AF$48</f>
        <v/>
      </c>
      <c r="X223" s="19" t="str">
        <f ca="1">PREMIOS!$AI$48</f>
        <v/>
      </c>
      <c r="Y223" s="19" t="str">
        <f ca="1">PREMIOS!$AL$48</f>
        <v/>
      </c>
      <c r="Z223" s="19" t="str">
        <f ca="1">PREMIOS!$AO$48</f>
        <v/>
      </c>
      <c r="AA223" s="19" t="str">
        <f ca="1">PREMIOS!$AR$48</f>
        <v/>
      </c>
      <c r="AB223" s="19" t="str">
        <f ca="1">PREMIOS!$AU$48</f>
        <v/>
      </c>
      <c r="AC223" s="19" t="str">
        <f ca="1">PREMIOS!$AX$48</f>
        <v/>
      </c>
      <c r="AD223" s="19" t="str">
        <f ca="1">PREMIOS!$BA$48</f>
        <v/>
      </c>
      <c r="AE223" s="19" t="str">
        <f ca="1">PREMIOS!$BD$48</f>
        <v/>
      </c>
    </row>
    <row r="224" spans="1:31" ht="13.5" thickBot="1" x14ac:dyDescent="0.25">
      <c r="A224" s="9"/>
      <c r="B224" s="8"/>
      <c r="C224" s="8"/>
      <c r="D224" s="8"/>
      <c r="E224" s="8"/>
      <c r="F224" s="8"/>
      <c r="G224" s="8"/>
      <c r="H224" s="9"/>
      <c r="I224" s="8"/>
      <c r="J224" s="8"/>
      <c r="K224" s="8"/>
      <c r="L224" s="16" t="s">
        <v>80</v>
      </c>
      <c r="M224" s="18" t="str">
        <f ca="1">PREMIOS!$C$48</f>
        <v/>
      </c>
      <c r="N224" s="18" t="str">
        <f ca="1">PREMIOS!$F$48</f>
        <v/>
      </c>
      <c r="O224" s="21" t="str">
        <f ca="1">PREMIOS!$I$48</f>
        <v/>
      </c>
      <c r="P224" s="18">
        <f ca="1">PREMIOS!$L$48</f>
        <v>1</v>
      </c>
      <c r="Q224" s="18" t="str">
        <f ca="1">PREMIOS!$O$48</f>
        <v/>
      </c>
      <c r="R224" s="18" t="str">
        <f ca="1">PREMIOS!$R$48</f>
        <v/>
      </c>
      <c r="S224" s="18" t="str">
        <f ca="1">PREMIOS!$U$48</f>
        <v/>
      </c>
      <c r="T224" s="18" t="str">
        <f ca="1">PREMIOS!$X$48</f>
        <v/>
      </c>
      <c r="U224" s="18" t="str">
        <f ca="1">PREMIOS!$AA$48</f>
        <v/>
      </c>
      <c r="V224" s="18" t="str">
        <f ca="1">PREMIOS!$AD$48</f>
        <v/>
      </c>
      <c r="W224" s="18" t="str">
        <f ca="1">PREMIOS!$AG$48</f>
        <v/>
      </c>
      <c r="X224" s="18" t="str">
        <f ca="1">PREMIOS!$AJ$48</f>
        <v/>
      </c>
      <c r="Y224" s="18" t="str">
        <f ca="1">PREMIOS!$AM$48</f>
        <v/>
      </c>
      <c r="Z224" s="18" t="str">
        <f ca="1">PREMIOS!$AP$48</f>
        <v/>
      </c>
      <c r="AA224" s="18" t="str">
        <f ca="1">PREMIOS!$AS$48</f>
        <v/>
      </c>
      <c r="AB224" s="18" t="str">
        <f ca="1">PREMIOS!$AV$48</f>
        <v/>
      </c>
      <c r="AC224" s="18" t="str">
        <f ca="1">PREMIOS!$AY$48</f>
        <v/>
      </c>
      <c r="AD224" s="18" t="str">
        <f ca="1">PREMIOS!$BB$48</f>
        <v/>
      </c>
      <c r="AE224" s="18" t="str">
        <f ca="1">PREMIOS!$BE$48</f>
        <v/>
      </c>
    </row>
    <row r="225" spans="1:31" ht="13.5" thickBot="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16" t="s">
        <v>81</v>
      </c>
      <c r="M225" s="22">
        <f ca="1">IF(PREMIOS!$D$48=0,"",PREMIOS!$D$48)</f>
        <v>1</v>
      </c>
      <c r="N225" s="22">
        <f ca="1">IF(PREMIOS!$G$48=0,"",PREMIOS!$G$48)</f>
        <v>1</v>
      </c>
      <c r="O225" s="22">
        <f ca="1">IF(PREMIOS!$J$48=0,"",PREMIOS!$J$48)</f>
        <v>1</v>
      </c>
      <c r="P225" s="22">
        <f ca="1">IF(PREMIOS!$M$48=0,"",PREMIOS!$M$48)</f>
        <v>1</v>
      </c>
      <c r="Q225" s="22" t="str">
        <f ca="1">IF(PREMIOS!$P$48=0,"",PREMIOS!$P$48)</f>
        <v/>
      </c>
      <c r="R225" s="22" t="str">
        <f ca="1">IF(PREMIOS!$S$48=0,"",PREMIOS!$S$48)</f>
        <v/>
      </c>
      <c r="S225" s="22" t="str">
        <f ca="1">IF(PREMIOS!$V$48=0,"",PREMIOS!$V$48)</f>
        <v/>
      </c>
      <c r="T225" s="22" t="str">
        <f ca="1">IF(PREMIOS!$Y$48=0,"",PREMIOS!$Y$48)</f>
        <v/>
      </c>
      <c r="U225" s="22" t="str">
        <f ca="1">IF(PREMIOS!$AB$48=0,"",PREMIOS!$AB$48)</f>
        <v/>
      </c>
      <c r="V225" s="22" t="str">
        <f ca="1">IF(PREMIOS!$AE$48=0,"",PREMIOS!$AE$48)</f>
        <v/>
      </c>
      <c r="W225" s="22" t="str">
        <f ca="1">IF(PREMIOS!$AH$48=0,"",PREMIOS!$AH$48)</f>
        <v/>
      </c>
      <c r="X225" s="22" t="str">
        <f ca="1">IF(PREMIOS!$AK$48=0,"",PREMIOS!$AK$48)</f>
        <v/>
      </c>
      <c r="Y225" s="22" t="str">
        <f ca="1">IF(PREMIOS!$AN$48=0,"",PREMIOS!$AN$48)</f>
        <v/>
      </c>
      <c r="Z225" s="22" t="str">
        <f ca="1">IF(PREMIOS!$AQ$48=0,"",PREMIOS!$AQ$48)</f>
        <v/>
      </c>
      <c r="AA225" s="22" t="str">
        <f ca="1">IF(PREMIOS!$AT$48=0,"",PREMIOS!$AT$48)</f>
        <v/>
      </c>
      <c r="AB225" s="22" t="str">
        <f ca="1">IF(PREMIOS!$AW$48=0,"",PREMIOS!$AW$48)</f>
        <v/>
      </c>
      <c r="AC225" s="22" t="str">
        <f ca="1">IF(PREMIOS!$AZ$48=0,"",PREMIOS!$AZ$48)</f>
        <v/>
      </c>
      <c r="AD225" s="22" t="str">
        <f ca="1">IF(PREMIOS!$BC$48=0,"",PREMIOS!$BC$48)</f>
        <v/>
      </c>
      <c r="AE225" s="22" t="str">
        <f ca="1">IF(PREMIOS!$BF$48=0,"",PREMIOS!$BF$48)</f>
        <v/>
      </c>
    </row>
    <row r="226" spans="1:31" ht="13.5" thickBot="1" x14ac:dyDescent="0.25">
      <c r="A226" s="9"/>
      <c r="B226" s="8"/>
      <c r="C226" s="8"/>
      <c r="D226" s="8"/>
      <c r="E226" s="8"/>
      <c r="F226" s="8"/>
      <c r="G226" s="8"/>
      <c r="H226" s="9"/>
      <c r="I226" s="8"/>
      <c r="J226" s="8"/>
      <c r="K226" s="8"/>
      <c r="L226" s="8"/>
      <c r="M226" s="8"/>
      <c r="N226" s="8"/>
      <c r="O226" s="9"/>
      <c r="P226" s="8"/>
      <c r="Q226" s="8"/>
      <c r="R226" s="8"/>
      <c r="S226" s="8"/>
      <c r="T226" s="8"/>
      <c r="U226" s="8"/>
    </row>
    <row r="227" spans="1:31" ht="13.5" thickBot="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16" t="str">
        <f>PREMIOS!$A$49</f>
        <v>Máster universitario en Profesorado de Educación Secundaria Obligatoria y Bachillerato, Formación Profesional y Enseñanza de Idiomas</v>
      </c>
      <c r="M227" s="15" t="s">
        <v>2</v>
      </c>
      <c r="N227" s="15" t="s">
        <v>1</v>
      </c>
      <c r="O227" s="15" t="s">
        <v>0</v>
      </c>
      <c r="P227" s="15" t="s">
        <v>4</v>
      </c>
      <c r="Q227" s="15" t="s">
        <v>5</v>
      </c>
      <c r="R227" s="15" t="s">
        <v>7</v>
      </c>
      <c r="S227" s="15" t="s">
        <v>8</v>
      </c>
      <c r="T227" s="15" t="s">
        <v>32</v>
      </c>
      <c r="U227" s="15" t="s">
        <v>33</v>
      </c>
      <c r="V227" s="15" t="s">
        <v>34</v>
      </c>
      <c r="W227" s="15" t="s">
        <v>35</v>
      </c>
      <c r="X227" s="15" t="s">
        <v>36</v>
      </c>
      <c r="Y227" s="15" t="s">
        <v>37</v>
      </c>
      <c r="Z227" s="15" t="s">
        <v>38</v>
      </c>
      <c r="AA227" s="15" t="s">
        <v>39</v>
      </c>
      <c r="AB227" s="15" t="s">
        <v>40</v>
      </c>
      <c r="AC227" s="15" t="s">
        <v>41</v>
      </c>
      <c r="AD227" s="15" t="s">
        <v>42</v>
      </c>
      <c r="AE227" s="17" t="s">
        <v>43</v>
      </c>
    </row>
    <row r="228" spans="1:31" ht="13.5" thickBot="1" x14ac:dyDescent="0.25">
      <c r="A228" s="9"/>
      <c r="B228" s="8"/>
      <c r="C228" s="8"/>
      <c r="D228" s="8"/>
      <c r="E228" s="8"/>
      <c r="F228" s="8"/>
      <c r="G228" s="8"/>
      <c r="H228" s="9"/>
      <c r="I228" s="8"/>
      <c r="J228" s="8"/>
      <c r="K228" s="8"/>
      <c r="L228" s="24" t="s">
        <v>3</v>
      </c>
      <c r="M228" s="19">
        <f ca="1">PREMIOS!$B$49</f>
        <v>1</v>
      </c>
      <c r="N228" s="19">
        <f ca="1">PREMIOS!$E$49</f>
        <v>1</v>
      </c>
      <c r="O228" s="20">
        <f ca="1">PREMIOS!$H$49</f>
        <v>1</v>
      </c>
      <c r="P228" s="19" t="str">
        <f ca="1">PREMIOS!$K$49</f>
        <v/>
      </c>
      <c r="Q228" s="19">
        <f ca="1">PREMIOS!$N$49</f>
        <v>1</v>
      </c>
      <c r="R228" s="19" t="str">
        <f ca="1">PREMIOS!$Q$49</f>
        <v/>
      </c>
      <c r="S228" s="19" t="str">
        <f ca="1">PREMIOS!$T$49</f>
        <v/>
      </c>
      <c r="T228" s="19" t="str">
        <f ca="1">PREMIOS!$W$49</f>
        <v/>
      </c>
      <c r="U228" s="19" t="str">
        <f ca="1">PREMIOS!$Z$49</f>
        <v/>
      </c>
      <c r="V228" s="19" t="str">
        <f ca="1">PREMIOS!$AC$49</f>
        <v/>
      </c>
      <c r="W228" s="19" t="str">
        <f ca="1">PREMIOS!$AF$49</f>
        <v/>
      </c>
      <c r="X228" s="19" t="str">
        <f ca="1">PREMIOS!$AI$49</f>
        <v/>
      </c>
      <c r="Y228" s="19" t="str">
        <f ca="1">PREMIOS!$AL$49</f>
        <v/>
      </c>
      <c r="Z228" s="19" t="str">
        <f ca="1">PREMIOS!$AO$49</f>
        <v/>
      </c>
      <c r="AA228" s="19" t="str">
        <f ca="1">PREMIOS!$AR$49</f>
        <v/>
      </c>
      <c r="AB228" s="19" t="str">
        <f ca="1">PREMIOS!$AU$49</f>
        <v/>
      </c>
      <c r="AC228" s="19" t="str">
        <f ca="1">PREMIOS!$AX$49</f>
        <v/>
      </c>
      <c r="AD228" s="19" t="str">
        <f ca="1">PREMIOS!$BA$49</f>
        <v/>
      </c>
      <c r="AE228" s="19" t="str">
        <f ca="1">PREMIOS!$BD$49</f>
        <v/>
      </c>
    </row>
    <row r="229" spans="1:31" ht="13.5" thickBot="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16" t="s">
        <v>80</v>
      </c>
      <c r="M229" s="18" t="str">
        <f ca="1">PREMIOS!$C$49</f>
        <v/>
      </c>
      <c r="N229" s="18" t="str">
        <f ca="1">PREMIOS!$F$49</f>
        <v/>
      </c>
      <c r="O229" s="18" t="str">
        <f ca="1">PREMIOS!$I$49</f>
        <v/>
      </c>
      <c r="P229" s="18">
        <f ca="1">PREMIOS!$L$49</f>
        <v>2</v>
      </c>
      <c r="Q229" s="18">
        <f ca="1">PREMIOS!$O$49</f>
        <v>1</v>
      </c>
      <c r="R229" s="18" t="str">
        <f ca="1">PREMIOS!$R$49</f>
        <v/>
      </c>
      <c r="S229" s="18" t="str">
        <f ca="1">PREMIOS!$U$49</f>
        <v/>
      </c>
      <c r="T229" s="18" t="str">
        <f ca="1">PREMIOS!$X$49</f>
        <v/>
      </c>
      <c r="U229" s="18" t="str">
        <f ca="1">PREMIOS!$AA$49</f>
        <v/>
      </c>
      <c r="V229" s="18" t="str">
        <f ca="1">PREMIOS!$AD$49</f>
        <v/>
      </c>
      <c r="W229" s="18" t="str">
        <f ca="1">PREMIOS!$AG$49</f>
        <v/>
      </c>
      <c r="X229" s="18" t="str">
        <f ca="1">PREMIOS!$AJ$49</f>
        <v/>
      </c>
      <c r="Y229" s="18" t="str">
        <f ca="1">PREMIOS!$AM$49</f>
        <v/>
      </c>
      <c r="Z229" s="18" t="str">
        <f ca="1">PREMIOS!$AP$49</f>
        <v/>
      </c>
      <c r="AA229" s="18" t="str">
        <f ca="1">PREMIOS!$AS$49</f>
        <v/>
      </c>
      <c r="AB229" s="18" t="str">
        <f ca="1">PREMIOS!$AV$49</f>
        <v/>
      </c>
      <c r="AC229" s="18" t="str">
        <f ca="1">PREMIOS!$AY$49</f>
        <v/>
      </c>
      <c r="AD229" s="18" t="str">
        <f ca="1">PREMIOS!$BB$49</f>
        <v/>
      </c>
      <c r="AE229" s="18" t="str">
        <f ca="1">PREMIOS!$BE$49</f>
        <v/>
      </c>
    </row>
    <row r="230" spans="1:31" ht="13.5" thickBot="1" x14ac:dyDescent="0.25">
      <c r="A230" s="9"/>
      <c r="B230" s="8"/>
      <c r="C230" s="8"/>
      <c r="D230" s="8"/>
      <c r="E230" s="8"/>
      <c r="F230" s="8"/>
      <c r="G230" s="8"/>
      <c r="H230" s="9"/>
      <c r="I230" s="8"/>
      <c r="J230" s="8"/>
      <c r="K230" s="8"/>
      <c r="L230" s="16" t="s">
        <v>81</v>
      </c>
      <c r="M230" s="22">
        <f ca="1">IF(PREMIOS!$D$49=0,"",PREMIOS!$D$49)</f>
        <v>1</v>
      </c>
      <c r="N230" s="22">
        <f ca="1">IF(PREMIOS!$G$49=0,"",PREMIOS!$G$49)</f>
        <v>1</v>
      </c>
      <c r="O230" s="23">
        <f ca="1">IF(PREMIOS!$J$49=0,"",PREMIOS!$J$49)</f>
        <v>1</v>
      </c>
      <c r="P230" s="22">
        <f ca="1">IF(PREMIOS!$M$49=0,"",PREMIOS!$M$49)</f>
        <v>2</v>
      </c>
      <c r="Q230" s="22">
        <f ca="1">IF(PREMIOS!$P$49=0,"",PREMIOS!$P$49)</f>
        <v>2</v>
      </c>
      <c r="R230" s="22" t="str">
        <f ca="1">IF(PREMIOS!$S$49=0,"",PREMIOS!$S$49)</f>
        <v/>
      </c>
      <c r="S230" s="22" t="str">
        <f ca="1">IF(PREMIOS!$V$49=0,"",PREMIOS!$V$49)</f>
        <v/>
      </c>
      <c r="T230" s="22" t="str">
        <f ca="1">IF(PREMIOS!$Y$49=0,"",PREMIOS!$Y$49)</f>
        <v/>
      </c>
      <c r="U230" s="22" t="str">
        <f ca="1">IF(PREMIOS!$AB$49=0,"",PREMIOS!$AB$49)</f>
        <v/>
      </c>
      <c r="V230" s="22" t="str">
        <f ca="1">IF(PREMIOS!$AE$49=0,"",PREMIOS!$AE$49)</f>
        <v/>
      </c>
      <c r="W230" s="22" t="str">
        <f ca="1">IF(PREMIOS!$AH$49=0,"",PREMIOS!$AH$49)</f>
        <v/>
      </c>
      <c r="X230" s="22" t="str">
        <f ca="1">IF(PREMIOS!$AK$49=0,"",PREMIOS!$AK$49)</f>
        <v/>
      </c>
      <c r="Y230" s="22" t="str">
        <f ca="1">IF(PREMIOS!$AN$49=0,"",PREMIOS!$AN$49)</f>
        <v/>
      </c>
      <c r="Z230" s="22" t="str">
        <f ca="1">IF(PREMIOS!$AQ$49=0,"",PREMIOS!$AQ$49)</f>
        <v/>
      </c>
      <c r="AA230" s="22" t="str">
        <f ca="1">IF(PREMIOS!$AT$49=0,"",PREMIOS!$AT$49)</f>
        <v/>
      </c>
      <c r="AB230" s="22" t="str">
        <f ca="1">IF(PREMIOS!$AW$49=0,"",PREMIOS!$AW$49)</f>
        <v/>
      </c>
      <c r="AC230" s="22" t="str">
        <f ca="1">IF(PREMIOS!$AZ$49=0,"",PREMIOS!$AZ$49)</f>
        <v/>
      </c>
      <c r="AD230" s="22" t="str">
        <f ca="1">IF(PREMIOS!$BC$49=0,"",PREMIOS!$BC$49)</f>
        <v/>
      </c>
      <c r="AE230" s="22" t="str">
        <f ca="1">IF(PREMIOS!$BF$49=0,"",PREMIOS!$BF$49)</f>
        <v/>
      </c>
    </row>
    <row r="231" spans="1:31" ht="13.5" thickBot="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</row>
    <row r="232" spans="1:31" ht="13.5" thickBot="1" x14ac:dyDescent="0.25">
      <c r="A232" s="9"/>
      <c r="B232" s="8"/>
      <c r="C232" s="8"/>
      <c r="D232" s="8"/>
      <c r="E232" s="8"/>
      <c r="F232" s="8"/>
      <c r="G232" s="8"/>
      <c r="H232" s="9"/>
      <c r="I232" s="8"/>
      <c r="J232" s="8"/>
      <c r="K232" s="8"/>
      <c r="L232" s="16" t="str">
        <f>PREMIOS!$A$50</f>
        <v>Máster universitario en Química Avanzada</v>
      </c>
      <c r="M232" s="15" t="s">
        <v>2</v>
      </c>
      <c r="N232" s="15" t="s">
        <v>1</v>
      </c>
      <c r="O232" s="15" t="s">
        <v>0</v>
      </c>
      <c r="P232" s="15" t="s">
        <v>4</v>
      </c>
      <c r="Q232" s="15" t="s">
        <v>5</v>
      </c>
      <c r="R232" s="15" t="s">
        <v>7</v>
      </c>
      <c r="S232" s="15" t="s">
        <v>8</v>
      </c>
      <c r="T232" s="15" t="s">
        <v>32</v>
      </c>
      <c r="U232" s="15" t="s">
        <v>33</v>
      </c>
      <c r="V232" s="15" t="s">
        <v>34</v>
      </c>
      <c r="W232" s="15" t="s">
        <v>35</v>
      </c>
      <c r="X232" s="15" t="s">
        <v>36</v>
      </c>
      <c r="Y232" s="15" t="s">
        <v>37</v>
      </c>
      <c r="Z232" s="15" t="s">
        <v>38</v>
      </c>
      <c r="AA232" s="15" t="s">
        <v>39</v>
      </c>
      <c r="AB232" s="15" t="s">
        <v>40</v>
      </c>
      <c r="AC232" s="15" t="s">
        <v>41</v>
      </c>
      <c r="AD232" s="15" t="s">
        <v>42</v>
      </c>
      <c r="AE232" s="17" t="s">
        <v>43</v>
      </c>
    </row>
    <row r="233" spans="1:31" ht="13.5" thickBot="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24" t="s">
        <v>3</v>
      </c>
      <c r="M233" s="19" t="str">
        <f ca="1">PREMIOS!$B$50</f>
        <v/>
      </c>
      <c r="N233" s="19">
        <f ca="1">PREMIOS!$E$50</f>
        <v>1</v>
      </c>
      <c r="O233" s="19" t="str">
        <f ca="1">PREMIOS!$H$50</f>
        <v/>
      </c>
      <c r="P233" s="19">
        <f ca="1">PREMIOS!$K$50</f>
        <v>1</v>
      </c>
      <c r="Q233" s="19" t="str">
        <f ca="1">PREMIOS!$N$50</f>
        <v/>
      </c>
      <c r="R233" s="19" t="str">
        <f ca="1">PREMIOS!$Q$50</f>
        <v/>
      </c>
      <c r="S233" s="19" t="str">
        <f ca="1">PREMIOS!$T$50</f>
        <v/>
      </c>
      <c r="T233" s="19" t="str">
        <f ca="1">PREMIOS!$W$50</f>
        <v/>
      </c>
      <c r="U233" s="19" t="str">
        <f ca="1">PREMIOS!$Z$50</f>
        <v/>
      </c>
      <c r="V233" s="19" t="str">
        <f ca="1">PREMIOS!$AC$50</f>
        <v/>
      </c>
      <c r="W233" s="19" t="str">
        <f ca="1">PREMIOS!$AF$50</f>
        <v/>
      </c>
      <c r="X233" s="19" t="str">
        <f ca="1">PREMIOS!$AI$50</f>
        <v/>
      </c>
      <c r="Y233" s="19" t="str">
        <f ca="1">PREMIOS!$AL$50</f>
        <v/>
      </c>
      <c r="Z233" s="19" t="str">
        <f ca="1">PREMIOS!$AO$50</f>
        <v/>
      </c>
      <c r="AA233" s="19" t="str">
        <f ca="1">PREMIOS!$AR$50</f>
        <v/>
      </c>
      <c r="AB233" s="19" t="str">
        <f ca="1">PREMIOS!$AU$50</f>
        <v/>
      </c>
      <c r="AC233" s="19" t="str">
        <f ca="1">PREMIOS!$AX$50</f>
        <v/>
      </c>
      <c r="AD233" s="19" t="str">
        <f ca="1">PREMIOS!$BA$50</f>
        <v/>
      </c>
      <c r="AE233" s="19" t="str">
        <f ca="1">PREMIOS!$BD$50</f>
        <v/>
      </c>
    </row>
    <row r="234" spans="1:31" ht="13.5" thickBot="1" x14ac:dyDescent="0.25">
      <c r="A234" s="9"/>
      <c r="B234" s="8"/>
      <c r="C234" s="8"/>
      <c r="D234" s="8"/>
      <c r="E234" s="8"/>
      <c r="F234" s="8"/>
      <c r="G234" s="8"/>
      <c r="H234" s="9"/>
      <c r="I234" s="8"/>
      <c r="J234" s="8"/>
      <c r="K234" s="8"/>
      <c r="L234" s="16" t="s">
        <v>80</v>
      </c>
      <c r="M234" s="18">
        <f ca="1">PREMIOS!$C$50</f>
        <v>1</v>
      </c>
      <c r="N234" s="18" t="str">
        <f ca="1">PREMIOS!$F$50</f>
        <v/>
      </c>
      <c r="O234" s="21">
        <f ca="1">PREMIOS!$I$50</f>
        <v>1</v>
      </c>
      <c r="P234" s="18" t="str">
        <f ca="1">PREMIOS!$L$50</f>
        <v/>
      </c>
      <c r="Q234" s="18" t="str">
        <f ca="1">PREMIOS!$O$50</f>
        <v/>
      </c>
      <c r="R234" s="18" t="str">
        <f ca="1">PREMIOS!$R$50</f>
        <v/>
      </c>
      <c r="S234" s="18" t="str">
        <f ca="1">PREMIOS!$U$50</f>
        <v/>
      </c>
      <c r="T234" s="18" t="str">
        <f ca="1">PREMIOS!$X$50</f>
        <v/>
      </c>
      <c r="U234" s="18" t="str">
        <f ca="1">PREMIOS!$AA$50</f>
        <v/>
      </c>
      <c r="V234" s="18" t="str">
        <f ca="1">PREMIOS!$AD$50</f>
        <v/>
      </c>
      <c r="W234" s="18" t="str">
        <f ca="1">PREMIOS!$AG$50</f>
        <v/>
      </c>
      <c r="X234" s="18" t="str">
        <f ca="1">PREMIOS!$AJ$50</f>
        <v/>
      </c>
      <c r="Y234" s="18" t="str">
        <f ca="1">PREMIOS!$AM$50</f>
        <v/>
      </c>
      <c r="Z234" s="18" t="str">
        <f ca="1">PREMIOS!$AP$50</f>
        <v/>
      </c>
      <c r="AA234" s="18" t="str">
        <f ca="1">PREMIOS!$AS$50</f>
        <v/>
      </c>
      <c r="AB234" s="18" t="str">
        <f ca="1">PREMIOS!$AV$50</f>
        <v/>
      </c>
      <c r="AC234" s="18" t="str">
        <f ca="1">PREMIOS!$AY$50</f>
        <v/>
      </c>
      <c r="AD234" s="18" t="str">
        <f ca="1">PREMIOS!$BB$50</f>
        <v/>
      </c>
      <c r="AE234" s="18" t="str">
        <f ca="1">PREMIOS!$BE$50</f>
        <v/>
      </c>
    </row>
    <row r="235" spans="1:31" ht="13.5" thickBot="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16" t="s">
        <v>81</v>
      </c>
      <c r="M235" s="22">
        <f ca="1">IF(PREMIOS!$D$50=0,"",PREMIOS!$D$50)</f>
        <v>1</v>
      </c>
      <c r="N235" s="22">
        <f ca="1">IF(PREMIOS!$G$50=0,"",PREMIOS!$G$50)</f>
        <v>1</v>
      </c>
      <c r="O235" s="22">
        <f ca="1">IF(PREMIOS!$J$50=0,"",PREMIOS!$J$50)</f>
        <v>1</v>
      </c>
      <c r="P235" s="22">
        <f ca="1">IF(PREMIOS!$M$50=0,"",PREMIOS!$M$50)</f>
        <v>1</v>
      </c>
      <c r="Q235" s="22" t="str">
        <f ca="1">IF(PREMIOS!$P$50=0,"",PREMIOS!$P$50)</f>
        <v/>
      </c>
      <c r="R235" s="22" t="str">
        <f ca="1">IF(PREMIOS!$S$50=0,"",PREMIOS!$S$50)</f>
        <v/>
      </c>
      <c r="S235" s="22" t="str">
        <f ca="1">IF(PREMIOS!$V$50=0,"",PREMIOS!$V$50)</f>
        <v/>
      </c>
      <c r="T235" s="22" t="str">
        <f ca="1">IF(PREMIOS!$Y$50=0,"",PREMIOS!$Y$50)</f>
        <v/>
      </c>
      <c r="U235" s="22" t="str">
        <f ca="1">IF(PREMIOS!$AB$50=0,"",PREMIOS!$AB$50)</f>
        <v/>
      </c>
      <c r="V235" s="22" t="str">
        <f ca="1">IF(PREMIOS!$AE$50=0,"",PREMIOS!$AE$50)</f>
        <v/>
      </c>
      <c r="W235" s="22" t="str">
        <f ca="1">IF(PREMIOS!$AH$50=0,"",PREMIOS!$AH$50)</f>
        <v/>
      </c>
      <c r="X235" s="22" t="str">
        <f ca="1">IF(PREMIOS!$AK$50=0,"",PREMIOS!$AK$50)</f>
        <v/>
      </c>
      <c r="Y235" s="22" t="str">
        <f ca="1">IF(PREMIOS!$AN$50=0,"",PREMIOS!$AN$50)</f>
        <v/>
      </c>
      <c r="Z235" s="22" t="str">
        <f ca="1">IF(PREMIOS!$AQ$50=0,"",PREMIOS!$AQ$50)</f>
        <v/>
      </c>
      <c r="AA235" s="22" t="str">
        <f ca="1">IF(PREMIOS!$AT$50=0,"",PREMIOS!$AT$50)</f>
        <v/>
      </c>
      <c r="AB235" s="22" t="str">
        <f ca="1">IF(PREMIOS!$AW$50=0,"",PREMIOS!$AW$50)</f>
        <v/>
      </c>
      <c r="AC235" s="22" t="str">
        <f ca="1">IF(PREMIOS!$AZ$50=0,"",PREMIOS!$AZ$50)</f>
        <v/>
      </c>
      <c r="AD235" s="22" t="str">
        <f ca="1">IF(PREMIOS!$BC$50=0,"",PREMIOS!$BC$50)</f>
        <v/>
      </c>
      <c r="AE235" s="22" t="str">
        <f ca="1">IF(PREMIOS!$BF$50=0,"",PREMIOS!$BF$50)</f>
        <v/>
      </c>
    </row>
    <row r="236" spans="1:31" ht="13.5" thickBot="1" x14ac:dyDescent="0.25">
      <c r="A236" s="9"/>
      <c r="B236" s="8"/>
      <c r="C236" s="8"/>
      <c r="D236" s="8"/>
      <c r="E236" s="8"/>
      <c r="F236" s="8"/>
      <c r="G236" s="8"/>
      <c r="H236" s="9"/>
      <c r="I236" s="8"/>
      <c r="J236" s="8"/>
      <c r="K236" s="8"/>
      <c r="L236" s="8"/>
      <c r="M236" s="8"/>
      <c r="N236" s="8"/>
      <c r="O236" s="9"/>
      <c r="P236" s="8"/>
      <c r="Q236" s="8"/>
      <c r="R236" s="8"/>
      <c r="S236" s="8"/>
      <c r="T236" s="8"/>
      <c r="U236" s="8"/>
    </row>
    <row r="237" spans="1:31" ht="13.5" thickBot="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16" t="str">
        <f>PREMIOS!$A$51</f>
        <v>Máster universitario en Química y Biotecnología</v>
      </c>
      <c r="M237" s="15" t="s">
        <v>2</v>
      </c>
      <c r="N237" s="15" t="s">
        <v>1</v>
      </c>
      <c r="O237" s="15" t="s">
        <v>0</v>
      </c>
      <c r="P237" s="15" t="s">
        <v>4</v>
      </c>
      <c r="Q237" s="15" t="s">
        <v>5</v>
      </c>
      <c r="R237" s="15" t="s">
        <v>7</v>
      </c>
      <c r="S237" s="15" t="s">
        <v>8</v>
      </c>
      <c r="T237" s="15" t="s">
        <v>32</v>
      </c>
      <c r="U237" s="15" t="s">
        <v>33</v>
      </c>
      <c r="V237" s="15" t="s">
        <v>34</v>
      </c>
      <c r="W237" s="15" t="s">
        <v>35</v>
      </c>
      <c r="X237" s="15" t="s">
        <v>36</v>
      </c>
      <c r="Y237" s="15" t="s">
        <v>37</v>
      </c>
      <c r="Z237" s="15" t="s">
        <v>38</v>
      </c>
      <c r="AA237" s="15" t="s">
        <v>39</v>
      </c>
      <c r="AB237" s="15" t="s">
        <v>40</v>
      </c>
      <c r="AC237" s="15" t="s">
        <v>41</v>
      </c>
      <c r="AD237" s="15" t="s">
        <v>42</v>
      </c>
      <c r="AE237" s="17" t="s">
        <v>43</v>
      </c>
    </row>
    <row r="238" spans="1:31" ht="13.5" thickBot="1" x14ac:dyDescent="0.25">
      <c r="A238" s="9"/>
      <c r="B238" s="8"/>
      <c r="C238" s="8"/>
      <c r="D238" s="8"/>
      <c r="E238" s="8"/>
      <c r="F238" s="8"/>
      <c r="G238" s="8"/>
      <c r="H238" s="9"/>
      <c r="I238" s="8"/>
      <c r="J238" s="8"/>
      <c r="K238" s="8"/>
      <c r="L238" s="24" t="s">
        <v>3</v>
      </c>
      <c r="M238" s="19" t="str">
        <f ca="1">PREMIOS!$B$51</f>
        <v/>
      </c>
      <c r="N238" s="19" t="str">
        <f ca="1">PREMIOS!$E$51</f>
        <v/>
      </c>
      <c r="O238" s="20" t="str">
        <f ca="1">PREMIOS!$H$51</f>
        <v/>
      </c>
      <c r="P238" s="19" t="str">
        <f ca="1">PREMIOS!$K$51</f>
        <v/>
      </c>
      <c r="Q238" s="19" t="str">
        <f ca="1">PREMIOS!$N$51</f>
        <v/>
      </c>
      <c r="R238" s="19" t="str">
        <f ca="1">PREMIOS!$Q$51</f>
        <v/>
      </c>
      <c r="S238" s="19" t="str">
        <f ca="1">PREMIOS!$T$51</f>
        <v/>
      </c>
      <c r="T238" s="19" t="str">
        <f ca="1">PREMIOS!$W$51</f>
        <v/>
      </c>
      <c r="U238" s="19" t="str">
        <f ca="1">PREMIOS!$Z$51</f>
        <v/>
      </c>
      <c r="V238" s="19" t="str">
        <f ca="1">PREMIOS!$AC$51</f>
        <v/>
      </c>
      <c r="W238" s="19" t="str">
        <f ca="1">PREMIOS!$AF$51</f>
        <v/>
      </c>
      <c r="X238" s="19" t="str">
        <f ca="1">PREMIOS!$AI$51</f>
        <v/>
      </c>
      <c r="Y238" s="19" t="str">
        <f ca="1">PREMIOS!$AL$51</f>
        <v/>
      </c>
      <c r="Z238" s="19" t="str">
        <f ca="1">PREMIOS!$AO$51</f>
        <v/>
      </c>
      <c r="AA238" s="19" t="str">
        <f ca="1">PREMIOS!$AR$51</f>
        <v/>
      </c>
      <c r="AB238" s="19" t="str">
        <f ca="1">PREMIOS!$AU$51</f>
        <v/>
      </c>
      <c r="AC238" s="19" t="str">
        <f ca="1">PREMIOS!$AX$51</f>
        <v/>
      </c>
      <c r="AD238" s="19" t="str">
        <f ca="1">PREMIOS!$BA$51</f>
        <v/>
      </c>
      <c r="AE238" s="19" t="str">
        <f ca="1">PREMIOS!$BD$51</f>
        <v/>
      </c>
    </row>
    <row r="239" spans="1:31" ht="13.5" thickBot="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16" t="s">
        <v>80</v>
      </c>
      <c r="M239" s="18" t="str">
        <f ca="1">PREMIOS!$C$51</f>
        <v/>
      </c>
      <c r="N239" s="18" t="str">
        <f ca="1">PREMIOS!$F$51</f>
        <v/>
      </c>
      <c r="O239" s="18" t="str">
        <f ca="1">PREMIOS!$I$51</f>
        <v/>
      </c>
      <c r="P239" s="18" t="str">
        <f ca="1">PREMIOS!$L$51</f>
        <v/>
      </c>
      <c r="Q239" s="18">
        <f ca="1">PREMIOS!$O$51</f>
        <v>1</v>
      </c>
      <c r="R239" s="18" t="str">
        <f ca="1">PREMIOS!$R$51</f>
        <v/>
      </c>
      <c r="S239" s="18" t="str">
        <f ca="1">PREMIOS!$U$51</f>
        <v/>
      </c>
      <c r="T239" s="18" t="str">
        <f ca="1">PREMIOS!$X$51</f>
        <v/>
      </c>
      <c r="U239" s="18" t="str">
        <f ca="1">PREMIOS!$AA$51</f>
        <v/>
      </c>
      <c r="V239" s="18" t="str">
        <f ca="1">PREMIOS!$AD$51</f>
        <v/>
      </c>
      <c r="W239" s="18" t="str">
        <f ca="1">PREMIOS!$AG$51</f>
        <v/>
      </c>
      <c r="X239" s="18" t="str">
        <f ca="1">PREMIOS!$AJ$51</f>
        <v/>
      </c>
      <c r="Y239" s="18" t="str">
        <f ca="1">PREMIOS!$AM$51</f>
        <v/>
      </c>
      <c r="Z239" s="18" t="str">
        <f ca="1">PREMIOS!$AP$51</f>
        <v/>
      </c>
      <c r="AA239" s="18" t="str">
        <f ca="1">PREMIOS!$AS$51</f>
        <v/>
      </c>
      <c r="AB239" s="18" t="str">
        <f ca="1">PREMIOS!$AV$51</f>
        <v/>
      </c>
      <c r="AC239" s="18" t="str">
        <f ca="1">PREMIOS!$AY$51</f>
        <v/>
      </c>
      <c r="AD239" s="18" t="str">
        <f ca="1">PREMIOS!$BB$51</f>
        <v/>
      </c>
      <c r="AE239" s="18" t="str">
        <f ca="1">PREMIOS!$BE$51</f>
        <v/>
      </c>
    </row>
    <row r="240" spans="1:31" ht="13.5" thickBot="1" x14ac:dyDescent="0.25">
      <c r="A240" s="9"/>
      <c r="B240" s="8"/>
      <c r="C240" s="8"/>
      <c r="D240" s="8"/>
      <c r="E240" s="8"/>
      <c r="F240" s="8"/>
      <c r="G240" s="8"/>
      <c r="H240" s="9"/>
      <c r="I240" s="8"/>
      <c r="J240" s="8"/>
      <c r="K240" s="8"/>
      <c r="L240" s="16" t="s">
        <v>81</v>
      </c>
      <c r="M240" s="22" t="str">
        <f ca="1">IF(PREMIOS!$D$51=0,"",PREMIOS!$D$51)</f>
        <v/>
      </c>
      <c r="N240" s="22" t="str">
        <f ca="1">IF(PREMIOS!$G$51=0,"",PREMIOS!$G$51)</f>
        <v/>
      </c>
      <c r="O240" s="23" t="str">
        <f ca="1">IF(PREMIOS!$J$51=0,"",PREMIOS!$J$51)</f>
        <v/>
      </c>
      <c r="P240" s="22" t="str">
        <f ca="1">IF(PREMIOS!$M$51=0,"",PREMIOS!$M$51)</f>
        <v/>
      </c>
      <c r="Q240" s="22">
        <f ca="1">IF(PREMIOS!$P$51=0,"",PREMIOS!$P$51)</f>
        <v>1</v>
      </c>
      <c r="R240" s="22" t="str">
        <f ca="1">IF(PREMIOS!$S$51=0,"",PREMIOS!$S$51)</f>
        <v/>
      </c>
      <c r="S240" s="22" t="str">
        <f ca="1">IF(PREMIOS!$V$51=0,"",PREMIOS!$V$51)</f>
        <v/>
      </c>
      <c r="T240" s="22" t="str">
        <f ca="1">IF(PREMIOS!$Y$51=0,"",PREMIOS!$Y$51)</f>
        <v/>
      </c>
      <c r="U240" s="22" t="str">
        <f ca="1">IF(PREMIOS!$AB$51=0,"",PREMIOS!$AB$51)</f>
        <v/>
      </c>
      <c r="V240" s="22" t="str">
        <f ca="1">IF(PREMIOS!$AE$51=0,"",PREMIOS!$AE$51)</f>
        <v/>
      </c>
      <c r="W240" s="22" t="str">
        <f ca="1">IF(PREMIOS!$AH$51=0,"",PREMIOS!$AH$51)</f>
        <v/>
      </c>
      <c r="X240" s="22" t="str">
        <f ca="1">IF(PREMIOS!$AK$51=0,"",PREMIOS!$AK$51)</f>
        <v/>
      </c>
      <c r="Y240" s="22" t="str">
        <f ca="1">IF(PREMIOS!$AN$51=0,"",PREMIOS!$AN$51)</f>
        <v/>
      </c>
      <c r="Z240" s="22" t="str">
        <f ca="1">IF(PREMIOS!$AQ$51=0,"",PREMIOS!$AQ$51)</f>
        <v/>
      </c>
      <c r="AA240" s="22" t="str">
        <f ca="1">IF(PREMIOS!$AT$51=0,"",PREMIOS!$AT$51)</f>
        <v/>
      </c>
      <c r="AB240" s="22" t="str">
        <f ca="1">IF(PREMIOS!$AW$51=0,"",PREMIOS!$AW$51)</f>
        <v/>
      </c>
      <c r="AC240" s="22" t="str">
        <f ca="1">IF(PREMIOS!$AZ$51=0,"",PREMIOS!$AZ$51)</f>
        <v/>
      </c>
      <c r="AD240" s="22" t="str">
        <f ca="1">IF(PREMIOS!$BC$51=0,"",PREMIOS!$BC$51)</f>
        <v/>
      </c>
      <c r="AE240" s="22" t="str">
        <f ca="1">IF(PREMIOS!$BF$51=0,"",PREMIOS!$BF$51)</f>
        <v/>
      </c>
    </row>
    <row r="241" spans="1:31" ht="13.5" thickBot="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</row>
    <row r="242" spans="1:31" ht="13.5" thickBot="1" x14ac:dyDescent="0.25">
      <c r="A242" s="9"/>
      <c r="B242" s="8"/>
      <c r="C242" s="8"/>
      <c r="D242" s="8"/>
      <c r="E242" s="8"/>
      <c r="F242" s="8"/>
      <c r="G242" s="8"/>
      <c r="H242" s="9"/>
      <c r="I242" s="8"/>
      <c r="J242" s="8"/>
      <c r="K242" s="8"/>
      <c r="L242" s="16" t="str">
        <f>PREMIOS!$A$52</f>
        <v>Máster universitario en Tecnologías Informáticas</v>
      </c>
      <c r="M242" s="15" t="s">
        <v>2</v>
      </c>
      <c r="N242" s="15" t="s">
        <v>1</v>
      </c>
      <c r="O242" s="15" t="s">
        <v>0</v>
      </c>
      <c r="P242" s="15" t="s">
        <v>4</v>
      </c>
      <c r="Q242" s="15" t="s">
        <v>5</v>
      </c>
      <c r="R242" s="15" t="s">
        <v>7</v>
      </c>
      <c r="S242" s="15" t="s">
        <v>8</v>
      </c>
      <c r="T242" s="15" t="s">
        <v>32</v>
      </c>
      <c r="U242" s="15" t="s">
        <v>33</v>
      </c>
      <c r="V242" s="15" t="s">
        <v>34</v>
      </c>
      <c r="W242" s="15" t="s">
        <v>35</v>
      </c>
      <c r="X242" s="15" t="s">
        <v>36</v>
      </c>
      <c r="Y242" s="15" t="s">
        <v>37</v>
      </c>
      <c r="Z242" s="15" t="s">
        <v>38</v>
      </c>
      <c r="AA242" s="15" t="s">
        <v>39</v>
      </c>
      <c r="AB242" s="15" t="s">
        <v>40</v>
      </c>
      <c r="AC242" s="15" t="s">
        <v>41</v>
      </c>
      <c r="AD242" s="15" t="s">
        <v>42</v>
      </c>
      <c r="AE242" s="17" t="s">
        <v>43</v>
      </c>
    </row>
    <row r="243" spans="1:31" ht="13.5" thickBot="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24" t="s">
        <v>3</v>
      </c>
      <c r="M243" s="19" t="str">
        <f ca="1">PREMIOS!$B$52</f>
        <v/>
      </c>
      <c r="N243" s="19" t="str">
        <f ca="1">PREMIOS!$E$52</f>
        <v/>
      </c>
      <c r="O243" s="19" t="str">
        <f ca="1">PREMIOS!$H$52</f>
        <v/>
      </c>
      <c r="P243" s="19" t="str">
        <f ca="1">PREMIOS!$K$52</f>
        <v/>
      </c>
      <c r="Q243" s="19" t="str">
        <f ca="1">PREMIOS!$N$52</f>
        <v/>
      </c>
      <c r="R243" s="19" t="str">
        <f ca="1">PREMIOS!$Q$52</f>
        <v/>
      </c>
      <c r="S243" s="19" t="str">
        <f ca="1">PREMIOS!$T$52</f>
        <v/>
      </c>
      <c r="T243" s="19" t="str">
        <f ca="1">PREMIOS!$W$52</f>
        <v/>
      </c>
      <c r="U243" s="19" t="str">
        <f ca="1">PREMIOS!$Z$52</f>
        <v/>
      </c>
      <c r="V243" s="19" t="str">
        <f ca="1">PREMIOS!$AC$52</f>
        <v/>
      </c>
      <c r="W243" s="19" t="str">
        <f ca="1">PREMIOS!$AF$52</f>
        <v/>
      </c>
      <c r="X243" s="19" t="str">
        <f ca="1">PREMIOS!$AI$52</f>
        <v/>
      </c>
      <c r="Y243" s="19" t="str">
        <f ca="1">PREMIOS!$AL$52</f>
        <v/>
      </c>
      <c r="Z243" s="19" t="str">
        <f ca="1">PREMIOS!$AO$52</f>
        <v/>
      </c>
      <c r="AA243" s="19" t="str">
        <f ca="1">PREMIOS!$AR$52</f>
        <v/>
      </c>
      <c r="AB243" s="19" t="str">
        <f ca="1">PREMIOS!$AU$52</f>
        <v/>
      </c>
      <c r="AC243" s="19" t="str">
        <f ca="1">PREMIOS!$AX$52</f>
        <v/>
      </c>
      <c r="AD243" s="19" t="str">
        <f ca="1">PREMIOS!$BA$52</f>
        <v/>
      </c>
      <c r="AE243" s="19" t="str">
        <f ca="1">PREMIOS!$BD$52</f>
        <v/>
      </c>
    </row>
    <row r="244" spans="1:31" ht="13.5" thickBot="1" x14ac:dyDescent="0.25">
      <c r="A244" s="9"/>
      <c r="B244" s="8"/>
      <c r="C244" s="8"/>
      <c r="D244" s="8"/>
      <c r="E244" s="8"/>
      <c r="F244" s="8"/>
      <c r="G244" s="8"/>
      <c r="H244" s="9"/>
      <c r="I244" s="8"/>
      <c r="J244" s="8"/>
      <c r="K244" s="8"/>
      <c r="L244" s="16" t="s">
        <v>80</v>
      </c>
      <c r="M244" s="18" t="str">
        <f ca="1">PREMIOS!$C$52</f>
        <v/>
      </c>
      <c r="N244" s="18" t="str">
        <f ca="1">PREMIOS!$F$52</f>
        <v/>
      </c>
      <c r="O244" s="21" t="str">
        <f ca="1">PREMIOS!$I$52</f>
        <v/>
      </c>
      <c r="P244" s="18" t="str">
        <f ca="1">PREMIOS!$L$52</f>
        <v/>
      </c>
      <c r="Q244" s="18">
        <f ca="1">PREMIOS!$O$52</f>
        <v>1</v>
      </c>
      <c r="R244" s="18" t="str">
        <f ca="1">PREMIOS!$R$52</f>
        <v/>
      </c>
      <c r="S244" s="18" t="str">
        <f ca="1">PREMIOS!$U$52</f>
        <v/>
      </c>
      <c r="T244" s="18" t="str">
        <f ca="1">PREMIOS!$X$52</f>
        <v/>
      </c>
      <c r="U244" s="18" t="str">
        <f ca="1">PREMIOS!$AA$52</f>
        <v/>
      </c>
      <c r="V244" s="18" t="str">
        <f ca="1">PREMIOS!$AD$52</f>
        <v/>
      </c>
      <c r="W244" s="18" t="str">
        <f ca="1">PREMIOS!$AG$52</f>
        <v/>
      </c>
      <c r="X244" s="18" t="str">
        <f ca="1">PREMIOS!$AJ$52</f>
        <v/>
      </c>
      <c r="Y244" s="18" t="str">
        <f ca="1">PREMIOS!$AM$52</f>
        <v/>
      </c>
      <c r="Z244" s="18" t="str">
        <f ca="1">PREMIOS!$AP$52</f>
        <v/>
      </c>
      <c r="AA244" s="18" t="str">
        <f ca="1">PREMIOS!$AS$52</f>
        <v/>
      </c>
      <c r="AB244" s="18" t="str">
        <f ca="1">PREMIOS!$AV$52</f>
        <v/>
      </c>
      <c r="AC244" s="18" t="str">
        <f ca="1">PREMIOS!$AY$52</f>
        <v/>
      </c>
      <c r="AD244" s="18" t="str">
        <f ca="1">PREMIOS!$BB$52</f>
        <v/>
      </c>
      <c r="AE244" s="18" t="str">
        <f ca="1">PREMIOS!$BE$52</f>
        <v/>
      </c>
    </row>
    <row r="245" spans="1:31" ht="13.5" thickBot="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16" t="s">
        <v>81</v>
      </c>
      <c r="M245" s="22" t="str">
        <f ca="1">IF(PREMIOS!$D$52=0,"",PREMIOS!$D$52)</f>
        <v/>
      </c>
      <c r="N245" s="22" t="str">
        <f ca="1">IF(PREMIOS!$G$52=0,"",PREMIOS!$G$52)</f>
        <v/>
      </c>
      <c r="O245" s="22" t="str">
        <f ca="1">IF(PREMIOS!$J$52=0,"",PREMIOS!$J$52)</f>
        <v/>
      </c>
      <c r="P245" s="22" t="str">
        <f ca="1">IF(PREMIOS!$M$52=0,"",PREMIOS!$M$52)</f>
        <v/>
      </c>
      <c r="Q245" s="22">
        <f ca="1">IF(PREMIOS!$P$52=0,"",PREMIOS!$P$52)</f>
        <v>1</v>
      </c>
      <c r="R245" s="22" t="str">
        <f ca="1">IF(PREMIOS!$S$52=0,"",PREMIOS!$S$52)</f>
        <v/>
      </c>
      <c r="S245" s="22" t="str">
        <f ca="1">IF(PREMIOS!$V$52=0,"",PREMIOS!$V$52)</f>
        <v/>
      </c>
      <c r="T245" s="22" t="str">
        <f ca="1">IF(PREMIOS!$Y$52=0,"",PREMIOS!$Y$52)</f>
        <v/>
      </c>
      <c r="U245" s="22" t="str">
        <f ca="1">IF(PREMIOS!$AB$52=0,"",PREMIOS!$AB$52)</f>
        <v/>
      </c>
      <c r="V245" s="22" t="str">
        <f ca="1">IF(PREMIOS!$AE$52=0,"",PREMIOS!$AE$52)</f>
        <v/>
      </c>
      <c r="W245" s="22" t="str">
        <f ca="1">IF(PREMIOS!$AH$52=0,"",PREMIOS!$AH$52)</f>
        <v/>
      </c>
      <c r="X245" s="22" t="str">
        <f ca="1">IF(PREMIOS!$AK$52=0,"",PREMIOS!$AK$52)</f>
        <v/>
      </c>
      <c r="Y245" s="22" t="str">
        <f ca="1">IF(PREMIOS!$AN$52=0,"",PREMIOS!$AN$52)</f>
        <v/>
      </c>
      <c r="Z245" s="22" t="str">
        <f ca="1">IF(PREMIOS!$AQ$52=0,"",PREMIOS!$AQ$52)</f>
        <v/>
      </c>
      <c r="AA245" s="22" t="str">
        <f ca="1">IF(PREMIOS!$AT$52=0,"",PREMIOS!$AT$52)</f>
        <v/>
      </c>
      <c r="AB245" s="22" t="str">
        <f ca="1">IF(PREMIOS!$AW$52=0,"",PREMIOS!$AW$52)</f>
        <v/>
      </c>
      <c r="AC245" s="22" t="str">
        <f ca="1">IF(PREMIOS!$AZ$52=0,"",PREMIOS!$AZ$52)</f>
        <v/>
      </c>
      <c r="AD245" s="22" t="str">
        <f ca="1">IF(PREMIOS!$BC$52=0,"",PREMIOS!$BC$52)</f>
        <v/>
      </c>
      <c r="AE245" s="22" t="str">
        <f ca="1">IF(PREMIOS!$BF$52=0,"",PREMIOS!$BF$52)</f>
        <v/>
      </c>
    </row>
    <row r="246" spans="1:31" ht="13.5" thickBot="1" x14ac:dyDescent="0.25">
      <c r="A246" s="9"/>
      <c r="B246" s="8"/>
      <c r="C246" s="8"/>
      <c r="D246" s="8"/>
      <c r="E246" s="8"/>
      <c r="F246" s="8"/>
      <c r="G246" s="8"/>
      <c r="H246" s="9"/>
      <c r="I246" s="8"/>
      <c r="J246" s="8"/>
      <c r="K246" s="8"/>
      <c r="L246" s="8"/>
      <c r="M246" s="8"/>
      <c r="N246" s="8"/>
      <c r="O246" s="9"/>
      <c r="P246" s="8"/>
      <c r="Q246" s="8"/>
      <c r="R246" s="8"/>
      <c r="S246" s="8"/>
      <c r="T246" s="8"/>
      <c r="U246" s="8"/>
    </row>
    <row r="247" spans="1:31" ht="13.5" thickBot="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16" t="str">
        <f>PREMIOS!$A$53</f>
        <v>Máster universitario Perspectivas Linguísticas y Literarias sobre el Texto</v>
      </c>
      <c r="M247" s="15" t="s">
        <v>2</v>
      </c>
      <c r="N247" s="15" t="s">
        <v>1</v>
      </c>
      <c r="O247" s="15" t="s">
        <v>0</v>
      </c>
      <c r="P247" s="15" t="s">
        <v>4</v>
      </c>
      <c r="Q247" s="15" t="s">
        <v>5</v>
      </c>
      <c r="R247" s="15" t="s">
        <v>7</v>
      </c>
      <c r="S247" s="15" t="s">
        <v>8</v>
      </c>
      <c r="T247" s="15" t="s">
        <v>32</v>
      </c>
      <c r="U247" s="15" t="s">
        <v>33</v>
      </c>
      <c r="V247" s="15" t="s">
        <v>34</v>
      </c>
      <c r="W247" s="15" t="s">
        <v>35</v>
      </c>
      <c r="X247" s="15" t="s">
        <v>36</v>
      </c>
      <c r="Y247" s="15" t="s">
        <v>37</v>
      </c>
      <c r="Z247" s="15" t="s">
        <v>38</v>
      </c>
      <c r="AA247" s="15" t="s">
        <v>39</v>
      </c>
      <c r="AB247" s="15" t="s">
        <v>40</v>
      </c>
      <c r="AC247" s="15" t="s">
        <v>41</v>
      </c>
      <c r="AD247" s="15" t="s">
        <v>42</v>
      </c>
      <c r="AE247" s="17" t="s">
        <v>43</v>
      </c>
    </row>
    <row r="248" spans="1:31" ht="13.5" thickBot="1" x14ac:dyDescent="0.25">
      <c r="A248" s="9"/>
      <c r="B248" s="8"/>
      <c r="C248" s="8"/>
      <c r="D248" s="8"/>
      <c r="E248" s="8"/>
      <c r="F248" s="8"/>
      <c r="G248" s="8"/>
      <c r="H248" s="9"/>
      <c r="I248" s="8"/>
      <c r="J248" s="8"/>
      <c r="K248" s="8"/>
      <c r="L248" s="24" t="s">
        <v>3</v>
      </c>
      <c r="M248" s="19">
        <f ca="1">PREMIOS!$B$53</f>
        <v>1</v>
      </c>
      <c r="N248" s="19">
        <f ca="1">PREMIOS!$E$53</f>
        <v>1</v>
      </c>
      <c r="O248" s="20">
        <f ca="1">PREMIOS!$H$53</f>
        <v>1</v>
      </c>
      <c r="P248" s="19">
        <f ca="1">PREMIOS!$K$53</f>
        <v>1</v>
      </c>
      <c r="Q248" s="19" t="str">
        <f ca="1">PREMIOS!$N$53</f>
        <v/>
      </c>
      <c r="R248" s="19" t="str">
        <f ca="1">PREMIOS!$Q$53</f>
        <v/>
      </c>
      <c r="S248" s="19" t="str">
        <f ca="1">PREMIOS!$T$53</f>
        <v/>
      </c>
      <c r="T248" s="19" t="str">
        <f ca="1">PREMIOS!$W$53</f>
        <v/>
      </c>
      <c r="U248" s="19" t="str">
        <f ca="1">PREMIOS!$Z$53</f>
        <v/>
      </c>
      <c r="V248" s="19" t="str">
        <f ca="1">PREMIOS!$AC$53</f>
        <v/>
      </c>
      <c r="W248" s="19" t="str">
        <f ca="1">PREMIOS!$AF$53</f>
        <v/>
      </c>
      <c r="X248" s="19" t="str">
        <f ca="1">PREMIOS!$AI$53</f>
        <v/>
      </c>
      <c r="Y248" s="19" t="str">
        <f ca="1">PREMIOS!$AL$53</f>
        <v/>
      </c>
      <c r="Z248" s="19" t="str">
        <f ca="1">PREMIOS!$AO$53</f>
        <v/>
      </c>
      <c r="AA248" s="19" t="str">
        <f ca="1">PREMIOS!$AR$53</f>
        <v/>
      </c>
      <c r="AB248" s="19" t="str">
        <f ca="1">PREMIOS!$AU$53</f>
        <v/>
      </c>
      <c r="AC248" s="19" t="str">
        <f ca="1">PREMIOS!$AX$53</f>
        <v/>
      </c>
      <c r="AD248" s="19" t="str">
        <f ca="1">PREMIOS!$BA$53</f>
        <v/>
      </c>
      <c r="AE248" s="19" t="str">
        <f ca="1">PREMIOS!$BD$53</f>
        <v/>
      </c>
    </row>
    <row r="249" spans="1:31" ht="13.5" thickBot="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16" t="s">
        <v>80</v>
      </c>
      <c r="M249" s="18" t="str">
        <f ca="1">PREMIOS!$C$53</f>
        <v/>
      </c>
      <c r="N249" s="18" t="str">
        <f ca="1">PREMIOS!$F$53</f>
        <v/>
      </c>
      <c r="O249" s="18" t="str">
        <f ca="1">PREMIOS!$I$53</f>
        <v/>
      </c>
      <c r="P249" s="18" t="str">
        <f ca="1">PREMIOS!$L$53</f>
        <v/>
      </c>
      <c r="Q249" s="18" t="str">
        <f ca="1">PREMIOS!$O$53</f>
        <v/>
      </c>
      <c r="R249" s="18" t="str">
        <f ca="1">PREMIOS!$R$53</f>
        <v/>
      </c>
      <c r="S249" s="18" t="str">
        <f ca="1">PREMIOS!$U$53</f>
        <v/>
      </c>
      <c r="T249" s="18" t="str">
        <f ca="1">PREMIOS!$X$53</f>
        <v/>
      </c>
      <c r="U249" s="18" t="str">
        <f ca="1">PREMIOS!$AA$53</f>
        <v/>
      </c>
      <c r="V249" s="18" t="str">
        <f ca="1">PREMIOS!$AD$53</f>
        <v/>
      </c>
      <c r="W249" s="18" t="str">
        <f ca="1">PREMIOS!$AG$53</f>
        <v/>
      </c>
      <c r="X249" s="18" t="str">
        <f ca="1">PREMIOS!$AJ$53</f>
        <v/>
      </c>
      <c r="Y249" s="18" t="str">
        <f ca="1">PREMIOS!$AM$53</f>
        <v/>
      </c>
      <c r="Z249" s="18" t="str">
        <f ca="1">PREMIOS!$AP$53</f>
        <v/>
      </c>
      <c r="AA249" s="18" t="str">
        <f ca="1">PREMIOS!$AS$53</f>
        <v/>
      </c>
      <c r="AB249" s="18" t="str">
        <f ca="1">PREMIOS!$AV$53</f>
        <v/>
      </c>
      <c r="AC249" s="18" t="str">
        <f ca="1">PREMIOS!$AY$53</f>
        <v/>
      </c>
      <c r="AD249" s="18" t="str">
        <f ca="1">PREMIOS!$BB$53</f>
        <v/>
      </c>
      <c r="AE249" s="18" t="str">
        <f ca="1">PREMIOS!$BE$53</f>
        <v/>
      </c>
    </row>
    <row r="250" spans="1:31" ht="13.5" thickBot="1" x14ac:dyDescent="0.25">
      <c r="A250" s="9"/>
      <c r="B250" s="8"/>
      <c r="C250" s="8"/>
      <c r="D250" s="8"/>
      <c r="E250" s="8"/>
      <c r="F250" s="8"/>
      <c r="G250" s="8"/>
      <c r="H250" s="9"/>
      <c r="I250" s="8"/>
      <c r="J250" s="8"/>
      <c r="K250" s="8"/>
      <c r="L250" s="16" t="s">
        <v>81</v>
      </c>
      <c r="M250" s="22">
        <f ca="1">IF(PREMIOS!$D$53=0,"",PREMIOS!$D$53)</f>
        <v>1</v>
      </c>
      <c r="N250" s="22">
        <f ca="1">IF(PREMIOS!$G$53=0,"",PREMIOS!$G$53)</f>
        <v>1</v>
      </c>
      <c r="O250" s="23">
        <f ca="1">IF(PREMIOS!$J$53=0,"",PREMIOS!$J$53)</f>
        <v>1</v>
      </c>
      <c r="P250" s="22">
        <f ca="1">IF(PREMIOS!$M$53=0,"",PREMIOS!$M$53)</f>
        <v>1</v>
      </c>
      <c r="Q250" s="22" t="str">
        <f ca="1">IF(PREMIOS!$P$53=0,"",PREMIOS!$P$53)</f>
        <v/>
      </c>
      <c r="R250" s="22" t="str">
        <f ca="1">IF(PREMIOS!$S$53=0,"",PREMIOS!$S$53)</f>
        <v/>
      </c>
      <c r="S250" s="22" t="str">
        <f ca="1">IF(PREMIOS!$V$53=0,"",PREMIOS!$V$53)</f>
        <v/>
      </c>
      <c r="T250" s="22" t="str">
        <f ca="1">IF(PREMIOS!$Y$53=0,"",PREMIOS!$Y$53)</f>
        <v/>
      </c>
      <c r="U250" s="22" t="str">
        <f ca="1">IF(PREMIOS!$AB$53=0,"",PREMIOS!$AB$53)</f>
        <v/>
      </c>
      <c r="V250" s="22" t="str">
        <f ca="1">IF(PREMIOS!$AE$53=0,"",PREMIOS!$AE$53)</f>
        <v/>
      </c>
      <c r="W250" s="22" t="str">
        <f ca="1">IF(PREMIOS!$AH$53=0,"",PREMIOS!$AH$53)</f>
        <v/>
      </c>
      <c r="X250" s="22" t="str">
        <f ca="1">IF(PREMIOS!$AK$53=0,"",PREMIOS!$AK$53)</f>
        <v/>
      </c>
      <c r="Y250" s="22" t="str">
        <f ca="1">IF(PREMIOS!$AN$53=0,"",PREMIOS!$AN$53)</f>
        <v/>
      </c>
      <c r="Z250" s="22" t="str">
        <f ca="1">IF(PREMIOS!$AQ$53=0,"",PREMIOS!$AQ$53)</f>
        <v/>
      </c>
      <c r="AA250" s="22" t="str">
        <f ca="1">IF(PREMIOS!$AT$53=0,"",PREMIOS!$AT$53)</f>
        <v/>
      </c>
      <c r="AB250" s="22" t="str">
        <f ca="1">IF(PREMIOS!$AW$53=0,"",PREMIOS!$AW$53)</f>
        <v/>
      </c>
      <c r="AC250" s="22" t="str">
        <f ca="1">IF(PREMIOS!$AZ$53=0,"",PREMIOS!$AZ$53)</f>
        <v/>
      </c>
      <c r="AD250" s="22" t="str">
        <f ca="1">IF(PREMIOS!$BC$53=0,"",PREMIOS!$BC$53)</f>
        <v/>
      </c>
      <c r="AE250" s="22" t="str">
        <f ca="1">IF(PREMIOS!$BF$53=0,"",PREMIOS!$BF$53)</f>
        <v/>
      </c>
    </row>
    <row r="251" spans="1:31" ht="13.5" thickBot="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1:31" ht="13.5" thickBot="1" x14ac:dyDescent="0.25">
      <c r="A252" s="9"/>
      <c r="B252" s="8"/>
      <c r="C252" s="8"/>
      <c r="D252" s="8"/>
      <c r="E252" s="8"/>
      <c r="F252" s="8"/>
      <c r="G252" s="8"/>
      <c r="H252" s="9"/>
      <c r="I252" s="8"/>
      <c r="J252" s="8"/>
      <c r="K252" s="8"/>
      <c r="L252" s="16" t="str">
        <f>PREMIOS!$A$54</f>
        <v>TOTAL</v>
      </c>
      <c r="M252" s="15" t="s">
        <v>2</v>
      </c>
      <c r="N252" s="15" t="s">
        <v>1</v>
      </c>
      <c r="O252" s="15" t="s">
        <v>0</v>
      </c>
      <c r="P252" s="15" t="s">
        <v>4</v>
      </c>
      <c r="Q252" s="15" t="s">
        <v>5</v>
      </c>
      <c r="R252" s="15" t="s">
        <v>7</v>
      </c>
      <c r="S252" s="15" t="s">
        <v>8</v>
      </c>
      <c r="T252" s="15" t="s">
        <v>32</v>
      </c>
      <c r="U252" s="15" t="s">
        <v>33</v>
      </c>
      <c r="V252" s="15" t="s">
        <v>34</v>
      </c>
      <c r="W252" s="15" t="s">
        <v>35</v>
      </c>
      <c r="X252" s="15" t="s">
        <v>36</v>
      </c>
      <c r="Y252" s="15" t="s">
        <v>37</v>
      </c>
      <c r="Z252" s="15" t="s">
        <v>38</v>
      </c>
      <c r="AA252" s="15" t="s">
        <v>39</v>
      </c>
      <c r="AB252" s="15" t="s">
        <v>40</v>
      </c>
      <c r="AC252" s="15" t="s">
        <v>41</v>
      </c>
      <c r="AD252" s="15" t="s">
        <v>42</v>
      </c>
      <c r="AE252" s="17" t="s">
        <v>43</v>
      </c>
    </row>
    <row r="253" spans="1:31" ht="13.5" thickBot="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24" t="s">
        <v>3</v>
      </c>
      <c r="M253" s="19">
        <f ca="1">PREMIOS!$B$54</f>
        <v>11</v>
      </c>
      <c r="N253" s="19">
        <f ca="1">PREMIOS!$E$54</f>
        <v>13</v>
      </c>
      <c r="O253" s="19">
        <f ca="1">PREMIOS!$H$54</f>
        <v>11</v>
      </c>
      <c r="P253" s="19">
        <f ca="1">PREMIOS!$K$54</f>
        <v>9</v>
      </c>
      <c r="Q253" s="19">
        <f ca="1">PREMIOS!$N$54</f>
        <v>17</v>
      </c>
      <c r="R253" s="19">
        <f ca="1">PREMIOS!$Q$54</f>
        <v>0</v>
      </c>
      <c r="S253" s="19">
        <f ca="1">PREMIOS!$T$54</f>
        <v>0</v>
      </c>
      <c r="T253" s="19">
        <f ca="1">PREMIOS!$W$54</f>
        <v>0</v>
      </c>
      <c r="U253" s="19">
        <f ca="1">PREMIOS!$Z$54</f>
        <v>0</v>
      </c>
      <c r="V253" s="19">
        <f ca="1">PREMIOS!$AC$54</f>
        <v>0</v>
      </c>
      <c r="W253" s="19">
        <f ca="1">PREMIOS!$AF$54</f>
        <v>0</v>
      </c>
      <c r="X253" s="19">
        <f ca="1">PREMIOS!$AI$54</f>
        <v>0</v>
      </c>
      <c r="Y253" s="19">
        <f ca="1">PREMIOS!$AL$54</f>
        <v>0</v>
      </c>
      <c r="Z253" s="19">
        <f ca="1">PREMIOS!$AO$54</f>
        <v>0</v>
      </c>
      <c r="AA253" s="19">
        <f ca="1">PREMIOS!$AR$54</f>
        <v>0</v>
      </c>
      <c r="AB253" s="19">
        <f ca="1">PREMIOS!$AU$54</f>
        <v>0</v>
      </c>
      <c r="AC253" s="19">
        <f ca="1">PREMIOS!$AX$54</f>
        <v>0</v>
      </c>
      <c r="AD253" s="19">
        <f ca="1">PREMIOS!$BA$54</f>
        <v>0</v>
      </c>
      <c r="AE253" s="19">
        <f ca="1">PREMIOS!$BD$54</f>
        <v>0</v>
      </c>
    </row>
    <row r="254" spans="1:31" ht="13.5" thickBot="1" x14ac:dyDescent="0.25">
      <c r="A254" s="9"/>
      <c r="B254" s="8"/>
      <c r="C254" s="8"/>
      <c r="D254" s="8"/>
      <c r="E254" s="8"/>
      <c r="F254" s="8"/>
      <c r="G254" s="8"/>
      <c r="H254" s="9"/>
      <c r="I254" s="8"/>
      <c r="J254" s="8"/>
      <c r="K254" s="8"/>
      <c r="L254" s="16" t="s">
        <v>80</v>
      </c>
      <c r="M254" s="18">
        <f ca="1">PREMIOS!$C$54</f>
        <v>9</v>
      </c>
      <c r="N254" s="18">
        <f ca="1">PREMIOS!$F$54</f>
        <v>5</v>
      </c>
      <c r="O254" s="21">
        <f ca="1">PREMIOS!$I$54</f>
        <v>12</v>
      </c>
      <c r="P254" s="18">
        <f ca="1">PREMIOS!$L$54</f>
        <v>17</v>
      </c>
      <c r="Q254" s="18">
        <f ca="1">PREMIOS!$O$54</f>
        <v>13</v>
      </c>
      <c r="R254" s="18">
        <f ca="1">PREMIOS!$R$54</f>
        <v>0</v>
      </c>
      <c r="S254" s="18">
        <f ca="1">PREMIOS!$U$54</f>
        <v>0</v>
      </c>
      <c r="T254" s="18">
        <f ca="1">PREMIOS!$X$54</f>
        <v>0</v>
      </c>
      <c r="U254" s="18">
        <f ca="1">PREMIOS!$AA$54</f>
        <v>0</v>
      </c>
      <c r="V254" s="18">
        <f ca="1">PREMIOS!$AD$54</f>
        <v>0</v>
      </c>
      <c r="W254" s="18">
        <f ca="1">PREMIOS!$AG$54</f>
        <v>0</v>
      </c>
      <c r="X254" s="18">
        <f ca="1">PREMIOS!$AJ$54</f>
        <v>0</v>
      </c>
      <c r="Y254" s="18">
        <f ca="1">PREMIOS!$AM$54</f>
        <v>0</v>
      </c>
      <c r="Z254" s="18">
        <f ca="1">PREMIOS!$AP$54</f>
        <v>0</v>
      </c>
      <c r="AA254" s="18">
        <f ca="1">PREMIOS!$AS$54</f>
        <v>0</v>
      </c>
      <c r="AB254" s="18">
        <f ca="1">PREMIOS!$AV$54</f>
        <v>0</v>
      </c>
      <c r="AC254" s="18">
        <f ca="1">PREMIOS!$AY$54</f>
        <v>0</v>
      </c>
      <c r="AD254" s="18">
        <f ca="1">PREMIOS!$BB$54</f>
        <v>0</v>
      </c>
      <c r="AE254" s="18">
        <f ca="1">PREMIOS!$BE$54</f>
        <v>0</v>
      </c>
    </row>
    <row r="255" spans="1:31" ht="13.5" thickBo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16" t="s">
        <v>81</v>
      </c>
      <c r="M255" s="22">
        <f ca="1">IF(PREMIOS!$D$54=0,"",PREMIOS!$D$54)</f>
        <v>20</v>
      </c>
      <c r="N255" s="22">
        <f ca="1">IF(PREMIOS!$G$54=0,"",PREMIOS!$G$54)</f>
        <v>18</v>
      </c>
      <c r="O255" s="22">
        <f ca="1">IF(PREMIOS!$J$54=0,"",PREMIOS!$J$54)</f>
        <v>23</v>
      </c>
      <c r="P255" s="22">
        <f ca="1">IF(PREMIOS!$M$54=0,"",PREMIOS!$M$54)</f>
        <v>26</v>
      </c>
      <c r="Q255" s="22">
        <f ca="1">IF(PREMIOS!$P$54=0,"",PREMIOS!$P$54)</f>
        <v>30</v>
      </c>
      <c r="R255" s="22" t="str">
        <f ca="1">IF(PREMIOS!$S$54=0,"",PREMIOS!$S$54)</f>
        <v/>
      </c>
      <c r="S255" s="22" t="str">
        <f ca="1">IF(PREMIOS!$V$54=0,"",PREMIOS!$V$54)</f>
        <v/>
      </c>
      <c r="T255" s="22" t="str">
        <f ca="1">IF(PREMIOS!$Y$54=0,"",PREMIOS!$Y$54)</f>
        <v/>
      </c>
      <c r="U255" s="22" t="str">
        <f ca="1">IF(PREMIOS!$AB$54=0,"",PREMIOS!$AB$54)</f>
        <v/>
      </c>
      <c r="V255" s="22" t="str">
        <f ca="1">IF(PREMIOS!$AE$54=0,"",PREMIOS!$AE$54)</f>
        <v/>
      </c>
      <c r="W255" s="22" t="str">
        <f ca="1">IF(PREMIOS!$AH$54=0,"",PREMIOS!$AH$54)</f>
        <v/>
      </c>
      <c r="X255" s="22" t="str">
        <f ca="1">IF(PREMIOS!$AK$54=0,"",PREMIOS!$AK$54)</f>
        <v/>
      </c>
      <c r="Y255" s="22" t="str">
        <f ca="1">IF(PREMIOS!$AN$54=0,"",PREMIOS!$AN$54)</f>
        <v/>
      </c>
      <c r="Z255" s="22" t="str">
        <f ca="1">IF(PREMIOS!$AQ$54=0,"",PREMIOS!$AQ$54)</f>
        <v/>
      </c>
      <c r="AA255" s="22" t="str">
        <f ca="1">IF(PREMIOS!$AT$54=0,"",PREMIOS!$AT$54)</f>
        <v/>
      </c>
      <c r="AB255" s="22" t="str">
        <f ca="1">IF(PREMIOS!$AW$54=0,"",PREMIOS!$AW$54)</f>
        <v/>
      </c>
      <c r="AC255" s="22" t="str">
        <f ca="1">IF(PREMIOS!$AZ$54=0,"",PREMIOS!$AZ$54)</f>
        <v/>
      </c>
      <c r="AD255" s="22" t="str">
        <f ca="1">IF(PREMIOS!$BC$54=0,"",PREMIOS!$BC$54)</f>
        <v/>
      </c>
      <c r="AE255" s="22" t="str">
        <f ca="1">IF(PREMIOS!$BF$54=0,"",PREMIOS!$BF$54)</f>
        <v/>
      </c>
    </row>
    <row r="256" spans="1:31" x14ac:dyDescent="0.2">
      <c r="A256" s="9"/>
      <c r="B256" s="8"/>
      <c r="C256" s="8"/>
      <c r="D256" s="8"/>
      <c r="E256" s="8"/>
      <c r="F256" s="8"/>
      <c r="G256" s="8"/>
      <c r="H256" s="9"/>
      <c r="I256" s="8"/>
      <c r="J256" s="8"/>
      <c r="K256" s="8"/>
      <c r="L256" s="8"/>
      <c r="M256" s="8"/>
      <c r="N256" s="8"/>
      <c r="O256" s="9"/>
      <c r="P256" s="8"/>
      <c r="Q256" s="8"/>
      <c r="R256" s="8"/>
      <c r="S256" s="8"/>
      <c r="T256" s="8"/>
      <c r="U256" s="8"/>
    </row>
    <row r="257" spans="1:21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</row>
    <row r="258" spans="1:21" x14ac:dyDescent="0.2">
      <c r="A258" s="9"/>
      <c r="B258" s="8"/>
      <c r="C258" s="8"/>
      <c r="D258" s="8"/>
      <c r="E258" s="8"/>
      <c r="F258" s="8"/>
      <c r="G258" s="8"/>
      <c r="H258" s="9"/>
      <c r="I258" s="8"/>
      <c r="J258" s="8"/>
      <c r="K258" s="8"/>
      <c r="L258" s="8"/>
      <c r="M258" s="8"/>
      <c r="N258" s="8"/>
      <c r="O258" s="9"/>
      <c r="P258" s="8"/>
      <c r="Q258" s="8"/>
      <c r="R258" s="8"/>
      <c r="S258" s="8"/>
      <c r="T258" s="8"/>
      <c r="U258" s="8"/>
    </row>
    <row r="259" spans="1:21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</row>
    <row r="260" spans="1:21" x14ac:dyDescent="0.2">
      <c r="A260" s="9"/>
      <c r="B260" s="8"/>
      <c r="C260" s="8"/>
      <c r="D260" s="8"/>
      <c r="E260" s="8"/>
      <c r="F260" s="8"/>
      <c r="G260" s="8"/>
      <c r="H260" s="9"/>
      <c r="I260" s="8"/>
      <c r="J260" s="8"/>
      <c r="K260" s="8"/>
      <c r="L260" s="8"/>
      <c r="M260" s="8"/>
      <c r="N260" s="8"/>
      <c r="O260" s="9"/>
      <c r="P260" s="8"/>
      <c r="Q260" s="8"/>
      <c r="R260" s="8"/>
      <c r="S260" s="8"/>
      <c r="T260" s="8"/>
      <c r="U260" s="8"/>
    </row>
    <row r="261" spans="1:21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</row>
    <row r="262" spans="1:21" x14ac:dyDescent="0.2">
      <c r="A262" s="9"/>
      <c r="B262" s="8"/>
      <c r="C262" s="8"/>
      <c r="D262" s="8"/>
      <c r="E262" s="8"/>
      <c r="F262" s="8"/>
      <c r="G262" s="8"/>
      <c r="H262" s="9"/>
      <c r="I262" s="8"/>
      <c r="J262" s="8"/>
      <c r="K262" s="8"/>
      <c r="L262" s="8"/>
      <c r="M262" s="8"/>
      <c r="N262" s="8"/>
      <c r="O262" s="9"/>
      <c r="P262" s="8"/>
      <c r="Q262" s="8"/>
      <c r="R262" s="8"/>
      <c r="S262" s="8"/>
      <c r="T262" s="8"/>
      <c r="U262" s="8"/>
    </row>
    <row r="263" spans="1:2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</row>
    <row r="264" spans="1:21" x14ac:dyDescent="0.2">
      <c r="A264" s="9"/>
      <c r="B264" s="8"/>
      <c r="C264" s="8"/>
      <c r="D264" s="8"/>
      <c r="E264" s="8"/>
      <c r="F264" s="8"/>
      <c r="G264" s="8"/>
      <c r="H264" s="9"/>
      <c r="I264" s="8"/>
      <c r="J264" s="8"/>
      <c r="K264" s="8"/>
      <c r="L264" s="8"/>
      <c r="M264" s="8"/>
      <c r="N264" s="8"/>
      <c r="O264" s="9"/>
      <c r="P264" s="8"/>
      <c r="Q264" s="8"/>
      <c r="R264" s="8"/>
      <c r="S264" s="8"/>
      <c r="T264" s="8"/>
      <c r="U264" s="8"/>
    </row>
    <row r="265" spans="1:21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</row>
    <row r="266" spans="1:21" x14ac:dyDescent="0.2">
      <c r="A266" s="9"/>
      <c r="B266" s="8"/>
      <c r="C266" s="8"/>
      <c r="D266" s="8"/>
      <c r="E266" s="8"/>
      <c r="F266" s="8"/>
      <c r="G266" s="8"/>
      <c r="H266" s="9"/>
      <c r="I266" s="8"/>
      <c r="J266" s="8"/>
      <c r="K266" s="8"/>
      <c r="L266" s="8"/>
      <c r="M266" s="8"/>
      <c r="N266" s="8"/>
      <c r="O266" s="9"/>
      <c r="P266" s="8"/>
      <c r="Q266" s="8"/>
      <c r="R266" s="8"/>
      <c r="S266" s="8"/>
      <c r="T266" s="8"/>
      <c r="U266" s="8"/>
    </row>
    <row r="267" spans="1:21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</row>
    <row r="268" spans="1:21" x14ac:dyDescent="0.2">
      <c r="A268" s="9"/>
      <c r="B268" s="8"/>
      <c r="C268" s="8"/>
      <c r="D268" s="8"/>
      <c r="E268" s="8"/>
      <c r="F268" s="8"/>
      <c r="G268" s="8"/>
      <c r="H268" s="9"/>
      <c r="I268" s="8"/>
      <c r="J268" s="8"/>
      <c r="K268" s="8"/>
      <c r="L268" s="8"/>
      <c r="M268" s="8"/>
      <c r="N268" s="8"/>
      <c r="O268" s="9"/>
      <c r="P268" s="8"/>
      <c r="Q268" s="8"/>
      <c r="R268" s="8"/>
      <c r="S268" s="8"/>
      <c r="T268" s="8"/>
      <c r="U268" s="8"/>
    </row>
    <row r="269" spans="1:21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</row>
    <row r="270" spans="1:21" x14ac:dyDescent="0.2">
      <c r="A270" s="9"/>
      <c r="B270" s="8"/>
      <c r="C270" s="8"/>
      <c r="D270" s="8"/>
      <c r="E270" s="8"/>
      <c r="F270" s="8"/>
      <c r="G270" s="8"/>
      <c r="H270" s="9"/>
      <c r="I270" s="8"/>
      <c r="J270" s="8"/>
      <c r="K270" s="8"/>
      <c r="L270" s="8"/>
      <c r="M270" s="8"/>
      <c r="N270" s="8"/>
      <c r="O270" s="9"/>
      <c r="P270" s="8"/>
      <c r="Q270" s="8"/>
      <c r="R270" s="8"/>
      <c r="S270" s="8"/>
      <c r="T270" s="8"/>
      <c r="U270" s="8"/>
    </row>
    <row r="271" spans="1:21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</row>
    <row r="272" spans="1:21" x14ac:dyDescent="0.2">
      <c r="A272" s="9"/>
      <c r="B272" s="8"/>
      <c r="C272" s="8"/>
      <c r="D272" s="8"/>
      <c r="E272" s="8"/>
      <c r="F272" s="8"/>
      <c r="G272" s="8"/>
      <c r="H272" s="9"/>
      <c r="I272" s="8"/>
      <c r="J272" s="8"/>
      <c r="K272" s="8"/>
      <c r="L272" s="8"/>
      <c r="M272" s="8"/>
      <c r="N272" s="8"/>
      <c r="O272" s="9"/>
      <c r="P272" s="8"/>
      <c r="Q272" s="8"/>
      <c r="R272" s="8"/>
      <c r="S272" s="8"/>
      <c r="T272" s="8"/>
      <c r="U272" s="8"/>
    </row>
    <row r="273" spans="1:21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</row>
    <row r="274" spans="1:21" x14ac:dyDescent="0.2">
      <c r="A274" s="9"/>
      <c r="B274" s="8"/>
      <c r="C274" s="8"/>
      <c r="D274" s="8"/>
      <c r="E274" s="8"/>
      <c r="F274" s="8"/>
      <c r="G274" s="8"/>
      <c r="H274" s="9"/>
      <c r="I274" s="8"/>
      <c r="J274" s="8"/>
      <c r="K274" s="8"/>
      <c r="L274" s="8"/>
      <c r="M274" s="8"/>
      <c r="N274" s="8"/>
      <c r="O274" s="9"/>
      <c r="P274" s="8"/>
      <c r="Q274" s="8"/>
      <c r="R274" s="8"/>
      <c r="S274" s="8"/>
      <c r="T274" s="8"/>
      <c r="U274" s="8"/>
    </row>
    <row r="275" spans="1:21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</row>
    <row r="276" spans="1:21" x14ac:dyDescent="0.2">
      <c r="A276" s="9"/>
      <c r="B276" s="8"/>
      <c r="C276" s="8"/>
      <c r="D276" s="8"/>
      <c r="E276" s="8"/>
      <c r="F276" s="8"/>
      <c r="G276" s="8"/>
      <c r="H276" s="9"/>
      <c r="I276" s="8"/>
      <c r="J276" s="8"/>
      <c r="K276" s="8"/>
      <c r="L276" s="8"/>
      <c r="M276" s="8"/>
      <c r="N276" s="8"/>
      <c r="O276" s="9"/>
      <c r="P276" s="8"/>
      <c r="Q276" s="8"/>
      <c r="R276" s="8"/>
      <c r="S276" s="8"/>
      <c r="T276" s="8"/>
      <c r="U276" s="8"/>
    </row>
    <row r="277" spans="1:21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</row>
    <row r="278" spans="1:21" x14ac:dyDescent="0.2">
      <c r="A278" s="9"/>
      <c r="B278" s="8"/>
      <c r="C278" s="8"/>
      <c r="D278" s="8"/>
      <c r="E278" s="8"/>
      <c r="F278" s="8"/>
      <c r="G278" s="8"/>
      <c r="H278" s="9"/>
      <c r="I278" s="8"/>
      <c r="J278" s="8"/>
      <c r="K278" s="8"/>
      <c r="L278" s="8"/>
      <c r="M278" s="8"/>
      <c r="N278" s="8"/>
      <c r="O278" s="9"/>
      <c r="P278" s="8"/>
      <c r="Q278" s="8"/>
      <c r="R278" s="8"/>
      <c r="S278" s="8"/>
      <c r="T278" s="8"/>
      <c r="U278" s="8"/>
    </row>
    <row r="279" spans="1:21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</row>
    <row r="280" spans="1:21" x14ac:dyDescent="0.2">
      <c r="A280" s="9"/>
      <c r="B280" s="8"/>
      <c r="C280" s="8"/>
      <c r="D280" s="8"/>
      <c r="E280" s="8"/>
      <c r="F280" s="8"/>
      <c r="G280" s="8"/>
      <c r="H280" s="9"/>
      <c r="I280" s="8"/>
      <c r="J280" s="8"/>
      <c r="K280" s="8"/>
      <c r="L280" s="8"/>
      <c r="M280" s="8"/>
      <c r="N280" s="8"/>
      <c r="O280" s="9"/>
      <c r="P280" s="8"/>
      <c r="Q280" s="8"/>
      <c r="R280" s="8"/>
      <c r="S280" s="8"/>
      <c r="T280" s="8"/>
      <c r="U280" s="8"/>
    </row>
    <row r="281" spans="1:21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</row>
    <row r="282" spans="1:21" x14ac:dyDescent="0.2">
      <c r="A282" s="9"/>
      <c r="B282" s="8"/>
      <c r="C282" s="8"/>
      <c r="D282" s="8"/>
      <c r="E282" s="8"/>
      <c r="F282" s="8"/>
      <c r="G282" s="8"/>
      <c r="H282" s="9"/>
      <c r="I282" s="8"/>
      <c r="J282" s="8"/>
      <c r="K282" s="8"/>
      <c r="L282" s="8"/>
      <c r="M282" s="8"/>
      <c r="N282" s="8"/>
      <c r="O282" s="9"/>
      <c r="P282" s="8"/>
      <c r="Q282" s="8"/>
      <c r="R282" s="8"/>
      <c r="S282" s="8"/>
      <c r="T282" s="8"/>
      <c r="U282" s="8"/>
    </row>
    <row r="283" spans="1:21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</row>
    <row r="284" spans="1:21" x14ac:dyDescent="0.2">
      <c r="A284" s="9"/>
      <c r="B284" s="8"/>
      <c r="C284" s="8"/>
      <c r="D284" s="8"/>
      <c r="E284" s="8"/>
      <c r="F284" s="8"/>
      <c r="G284" s="8"/>
      <c r="H284" s="9"/>
      <c r="I284" s="8"/>
      <c r="J284" s="8"/>
      <c r="K284" s="8"/>
      <c r="L284" s="8"/>
      <c r="M284" s="8"/>
      <c r="N284" s="8"/>
      <c r="O284" s="9"/>
      <c r="P284" s="8"/>
      <c r="Q284" s="8"/>
      <c r="R284" s="8"/>
      <c r="S284" s="8"/>
      <c r="T284" s="8"/>
      <c r="U284" s="8"/>
    </row>
    <row r="285" spans="1:21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1:21" x14ac:dyDescent="0.2">
      <c r="A286" s="9"/>
      <c r="B286" s="8"/>
      <c r="C286" s="8"/>
      <c r="D286" s="8"/>
      <c r="E286" s="8"/>
      <c r="F286" s="8"/>
      <c r="G286" s="8"/>
      <c r="H286" s="9"/>
      <c r="I286" s="8"/>
      <c r="J286" s="8"/>
      <c r="K286" s="8"/>
      <c r="L286" s="8"/>
      <c r="M286" s="8"/>
      <c r="N286" s="8"/>
      <c r="O286" s="9"/>
      <c r="P286" s="8"/>
      <c r="Q286" s="8"/>
      <c r="R286" s="8"/>
      <c r="S286" s="8"/>
      <c r="T286" s="8"/>
      <c r="U286" s="8"/>
    </row>
    <row r="287" spans="1:21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</row>
    <row r="288" spans="1:21" x14ac:dyDescent="0.2">
      <c r="A288" s="9"/>
      <c r="B288" s="8"/>
      <c r="C288" s="8"/>
      <c r="D288" s="8"/>
      <c r="E288" s="8"/>
      <c r="F288" s="8"/>
      <c r="G288" s="8"/>
      <c r="H288" s="9"/>
      <c r="I288" s="8"/>
      <c r="J288" s="8"/>
      <c r="K288" s="8"/>
      <c r="L288" s="8"/>
      <c r="M288" s="8"/>
      <c r="N288" s="8"/>
      <c r="O288" s="9"/>
      <c r="P288" s="8"/>
      <c r="Q288" s="8"/>
      <c r="R288" s="8"/>
      <c r="S288" s="8"/>
      <c r="T288" s="8"/>
      <c r="U288" s="8"/>
    </row>
    <row r="289" spans="1:21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</row>
    <row r="290" spans="1:21" x14ac:dyDescent="0.2">
      <c r="A290" s="9"/>
      <c r="B290" s="8"/>
      <c r="C290" s="8"/>
      <c r="D290" s="8"/>
      <c r="E290" s="8"/>
      <c r="F290" s="8"/>
      <c r="G290" s="8"/>
      <c r="H290" s="9"/>
      <c r="I290" s="8"/>
      <c r="J290" s="8"/>
      <c r="K290" s="8"/>
      <c r="L290" s="8"/>
      <c r="M290" s="8"/>
      <c r="N290" s="8"/>
      <c r="O290" s="9"/>
      <c r="P290" s="8"/>
      <c r="Q290" s="8"/>
      <c r="R290" s="8"/>
      <c r="S290" s="8"/>
      <c r="T290" s="8"/>
      <c r="U290" s="8"/>
    </row>
    <row r="291" spans="1:21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</row>
    <row r="292" spans="1:21" x14ac:dyDescent="0.2">
      <c r="A292" s="9"/>
      <c r="B292" s="8"/>
      <c r="C292" s="8"/>
      <c r="D292" s="8"/>
      <c r="E292" s="8"/>
      <c r="F292" s="8"/>
      <c r="G292" s="8"/>
      <c r="H292" s="9"/>
      <c r="I292" s="8"/>
      <c r="J292" s="8"/>
      <c r="K292" s="8"/>
      <c r="L292" s="8"/>
      <c r="M292" s="8"/>
      <c r="N292" s="8"/>
      <c r="O292" s="9"/>
      <c r="P292" s="8"/>
      <c r="Q292" s="8"/>
      <c r="R292" s="8"/>
      <c r="S292" s="8"/>
      <c r="T292" s="8"/>
      <c r="U292" s="8"/>
    </row>
    <row r="293" spans="1:21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</row>
    <row r="294" spans="1:21" x14ac:dyDescent="0.2">
      <c r="A294" s="9"/>
      <c r="B294" s="8"/>
      <c r="C294" s="8"/>
      <c r="D294" s="8"/>
      <c r="E294" s="8"/>
      <c r="F294" s="8"/>
      <c r="G294" s="8"/>
      <c r="H294" s="9"/>
      <c r="I294" s="8"/>
      <c r="J294" s="8"/>
      <c r="K294" s="8"/>
      <c r="L294" s="8"/>
      <c r="M294" s="8"/>
      <c r="N294" s="8"/>
      <c r="O294" s="9"/>
      <c r="P294" s="8"/>
      <c r="Q294" s="8"/>
      <c r="R294" s="8"/>
      <c r="S294" s="8"/>
      <c r="T294" s="8"/>
      <c r="U294" s="8"/>
    </row>
    <row r="295" spans="1:21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</row>
    <row r="296" spans="1:21" x14ac:dyDescent="0.2">
      <c r="A296" s="9"/>
      <c r="B296" s="8"/>
      <c r="C296" s="8"/>
      <c r="D296" s="8"/>
      <c r="E296" s="8"/>
      <c r="F296" s="8"/>
      <c r="G296" s="8"/>
      <c r="H296" s="9"/>
      <c r="I296" s="8"/>
      <c r="J296" s="8"/>
      <c r="K296" s="8"/>
      <c r="L296" s="8"/>
      <c r="M296" s="8"/>
      <c r="N296" s="8"/>
      <c r="O296" s="9"/>
      <c r="P296" s="8"/>
      <c r="Q296" s="8"/>
      <c r="R296" s="8"/>
      <c r="S296" s="8"/>
      <c r="T296" s="8"/>
      <c r="U296" s="8"/>
    </row>
    <row r="297" spans="1:21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</row>
    <row r="298" spans="1:21" x14ac:dyDescent="0.2">
      <c r="A298" s="9"/>
      <c r="B298" s="8"/>
      <c r="C298" s="8"/>
      <c r="D298" s="8"/>
      <c r="E298" s="8"/>
      <c r="F298" s="8"/>
      <c r="G298" s="8"/>
      <c r="H298" s="9"/>
      <c r="I298" s="8"/>
      <c r="J298" s="8"/>
      <c r="K298" s="8"/>
      <c r="L298" s="8"/>
      <c r="M298" s="8"/>
      <c r="N298" s="8"/>
      <c r="O298" s="9"/>
      <c r="P298" s="8"/>
      <c r="Q298" s="8"/>
      <c r="R298" s="8"/>
      <c r="S298" s="8"/>
      <c r="T298" s="8"/>
      <c r="U298" s="8"/>
    </row>
    <row r="299" spans="1:21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</row>
    <row r="300" spans="1:21" x14ac:dyDescent="0.2">
      <c r="A300" s="9"/>
      <c r="B300" s="8"/>
      <c r="C300" s="8"/>
      <c r="D300" s="8"/>
      <c r="E300" s="8"/>
      <c r="F300" s="8"/>
      <c r="G300" s="8"/>
      <c r="H300" s="9"/>
      <c r="I300" s="8"/>
      <c r="J300" s="8"/>
      <c r="K300" s="8"/>
      <c r="L300" s="8"/>
      <c r="M300" s="8"/>
      <c r="N300" s="8"/>
      <c r="O300" s="9"/>
      <c r="P300" s="8"/>
      <c r="Q300" s="8"/>
      <c r="R300" s="8"/>
      <c r="S300" s="8"/>
      <c r="T300" s="8"/>
      <c r="U300" s="8"/>
    </row>
    <row r="301" spans="1:21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</row>
    <row r="302" spans="1:21" x14ac:dyDescent="0.2">
      <c r="A302" s="9"/>
      <c r="B302" s="8"/>
      <c r="C302" s="8"/>
      <c r="D302" s="8"/>
      <c r="E302" s="8"/>
      <c r="F302" s="8"/>
      <c r="G302" s="8"/>
      <c r="H302" s="9"/>
      <c r="I302" s="8"/>
      <c r="J302" s="8"/>
      <c r="K302" s="8"/>
      <c r="L302" s="8"/>
      <c r="M302" s="8"/>
      <c r="N302" s="8"/>
      <c r="O302" s="9"/>
      <c r="P302" s="8"/>
      <c r="Q302" s="8"/>
      <c r="R302" s="8"/>
      <c r="S302" s="8"/>
      <c r="T302" s="8"/>
      <c r="U302" s="8"/>
    </row>
    <row r="303" spans="1:21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</row>
    <row r="304" spans="1:21" x14ac:dyDescent="0.2">
      <c r="A304" s="9"/>
      <c r="B304" s="8"/>
      <c r="C304" s="8"/>
      <c r="D304" s="8"/>
      <c r="E304" s="8"/>
      <c r="F304" s="8"/>
      <c r="G304" s="8"/>
      <c r="H304" s="9"/>
      <c r="I304" s="8"/>
      <c r="J304" s="8"/>
      <c r="K304" s="8"/>
      <c r="L304" s="8"/>
      <c r="M304" s="8"/>
      <c r="N304" s="8"/>
      <c r="O304" s="9"/>
      <c r="P304" s="8"/>
      <c r="Q304" s="8"/>
      <c r="R304" s="8"/>
      <c r="S304" s="8"/>
      <c r="T304" s="8"/>
      <c r="U304" s="8"/>
    </row>
    <row r="305" spans="1:21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</row>
    <row r="306" spans="1:21" x14ac:dyDescent="0.2">
      <c r="A306" s="9"/>
      <c r="B306" s="8"/>
      <c r="C306" s="8"/>
      <c r="D306" s="8"/>
      <c r="E306" s="8"/>
      <c r="F306" s="8"/>
      <c r="G306" s="8"/>
      <c r="H306" s="9"/>
      <c r="I306" s="8"/>
      <c r="J306" s="8"/>
      <c r="K306" s="8"/>
      <c r="L306" s="8"/>
      <c r="M306" s="8"/>
      <c r="N306" s="8"/>
      <c r="O306" s="9"/>
      <c r="P306" s="8"/>
      <c r="Q306" s="8"/>
      <c r="R306" s="8"/>
      <c r="S306" s="8"/>
      <c r="T306" s="8"/>
      <c r="U306" s="8"/>
    </row>
    <row r="307" spans="1:21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</row>
    <row r="308" spans="1:21" x14ac:dyDescent="0.2">
      <c r="A308" s="9"/>
      <c r="B308" s="8"/>
      <c r="C308" s="8"/>
      <c r="D308" s="8"/>
      <c r="E308" s="8"/>
      <c r="F308" s="8"/>
      <c r="G308" s="8"/>
      <c r="H308" s="9"/>
      <c r="I308" s="8"/>
      <c r="J308" s="8"/>
      <c r="K308" s="8"/>
      <c r="L308" s="8"/>
      <c r="M308" s="8"/>
      <c r="N308" s="8"/>
      <c r="O308" s="9"/>
      <c r="P308" s="8"/>
      <c r="Q308" s="8"/>
      <c r="R308" s="8"/>
      <c r="S308" s="8"/>
      <c r="T308" s="8"/>
      <c r="U308" s="8"/>
    </row>
    <row r="309" spans="1:21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</row>
    <row r="310" spans="1:21" x14ac:dyDescent="0.2">
      <c r="A310" s="9"/>
      <c r="B310" s="8"/>
      <c r="C310" s="8"/>
      <c r="D310" s="8"/>
      <c r="E310" s="8"/>
      <c r="F310" s="8"/>
      <c r="G310" s="8"/>
      <c r="H310" s="9"/>
      <c r="I310" s="8"/>
      <c r="J310" s="8"/>
      <c r="K310" s="8"/>
      <c r="L310" s="8"/>
      <c r="M310" s="8"/>
      <c r="N310" s="8"/>
      <c r="O310" s="9"/>
      <c r="P310" s="8"/>
      <c r="Q310" s="8"/>
      <c r="R310" s="8"/>
      <c r="S310" s="8"/>
      <c r="T310" s="8"/>
      <c r="U310" s="8"/>
    </row>
    <row r="311" spans="1:21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1:21" x14ac:dyDescent="0.2">
      <c r="A312" s="9"/>
      <c r="B312" s="8"/>
      <c r="C312" s="8"/>
      <c r="D312" s="8"/>
      <c r="E312" s="8"/>
      <c r="F312" s="8"/>
      <c r="G312" s="8"/>
      <c r="H312" s="9"/>
      <c r="I312" s="8"/>
      <c r="J312" s="8"/>
      <c r="K312" s="8"/>
      <c r="L312" s="8"/>
      <c r="M312" s="8"/>
      <c r="N312" s="8"/>
      <c r="O312" s="9"/>
      <c r="P312" s="8"/>
      <c r="Q312" s="8"/>
      <c r="R312" s="8"/>
      <c r="S312" s="8"/>
      <c r="T312" s="8"/>
      <c r="U312" s="8"/>
    </row>
    <row r="313" spans="1:21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</row>
    <row r="314" spans="1:21" x14ac:dyDescent="0.2">
      <c r="A314" s="9"/>
      <c r="B314" s="8"/>
      <c r="C314" s="8"/>
      <c r="D314" s="8"/>
      <c r="E314" s="8"/>
      <c r="F314" s="8"/>
      <c r="G314" s="8"/>
      <c r="H314" s="9"/>
      <c r="I314" s="8"/>
      <c r="J314" s="8"/>
      <c r="K314" s="8"/>
      <c r="L314" s="8"/>
      <c r="M314" s="8"/>
      <c r="N314" s="8"/>
      <c r="O314" s="9"/>
      <c r="P314" s="8"/>
      <c r="Q314" s="8"/>
      <c r="R314" s="8"/>
      <c r="S314" s="8"/>
      <c r="T314" s="8"/>
      <c r="U314" s="8"/>
    </row>
    <row r="315" spans="1:21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1:21" x14ac:dyDescent="0.2">
      <c r="A316" s="9"/>
      <c r="B316" s="8"/>
      <c r="C316" s="8"/>
      <c r="D316" s="8"/>
      <c r="E316" s="8"/>
      <c r="F316" s="8"/>
      <c r="G316" s="8"/>
      <c r="H316" s="9"/>
      <c r="I316" s="8"/>
      <c r="J316" s="8"/>
      <c r="K316" s="8"/>
      <c r="L316" s="8"/>
      <c r="M316" s="8"/>
      <c r="N316" s="8"/>
      <c r="O316" s="9"/>
      <c r="P316" s="8"/>
      <c r="Q316" s="8"/>
      <c r="R316" s="8"/>
      <c r="S316" s="8"/>
      <c r="T316" s="8"/>
      <c r="U316" s="8"/>
    </row>
    <row r="317" spans="1:21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</row>
    <row r="318" spans="1:21" x14ac:dyDescent="0.2">
      <c r="A318" s="9"/>
      <c r="B318" s="8"/>
      <c r="C318" s="8"/>
      <c r="D318" s="8"/>
      <c r="E318" s="8"/>
      <c r="F318" s="8"/>
      <c r="G318" s="8"/>
      <c r="H318" s="9"/>
      <c r="I318" s="8"/>
      <c r="J318" s="8"/>
      <c r="K318" s="8"/>
      <c r="L318" s="8"/>
      <c r="M318" s="8"/>
      <c r="N318" s="8"/>
      <c r="O318" s="9"/>
      <c r="P318" s="8"/>
      <c r="Q318" s="8"/>
      <c r="R318" s="8"/>
      <c r="S318" s="8"/>
      <c r="T318" s="8"/>
      <c r="U318" s="8"/>
    </row>
    <row r="319" spans="1:21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</row>
    <row r="320" spans="1:21" x14ac:dyDescent="0.2">
      <c r="A320" s="9"/>
      <c r="B320" s="8"/>
      <c r="C320" s="8"/>
      <c r="D320" s="8"/>
      <c r="E320" s="8"/>
      <c r="F320" s="8"/>
      <c r="G320" s="8"/>
      <c r="H320" s="9"/>
      <c r="I320" s="8"/>
      <c r="J320" s="8"/>
      <c r="K320" s="8"/>
      <c r="L320" s="8"/>
      <c r="M320" s="8"/>
      <c r="N320" s="8"/>
      <c r="O320" s="9"/>
      <c r="P320" s="8"/>
      <c r="Q320" s="8"/>
      <c r="R320" s="8"/>
      <c r="S320" s="8"/>
      <c r="T320" s="8"/>
      <c r="U320" s="8"/>
    </row>
    <row r="321" spans="1:21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</row>
    <row r="322" spans="1:21" x14ac:dyDescent="0.2">
      <c r="A322" s="9"/>
      <c r="B322" s="8"/>
      <c r="C322" s="8"/>
      <c r="D322" s="8"/>
      <c r="E322" s="8"/>
      <c r="F322" s="8"/>
      <c r="G322" s="8"/>
      <c r="H322" s="9"/>
      <c r="I322" s="8"/>
      <c r="J322" s="8"/>
      <c r="K322" s="8"/>
      <c r="L322" s="8"/>
      <c r="M322" s="8"/>
      <c r="N322" s="8"/>
      <c r="O322" s="9"/>
      <c r="P322" s="8"/>
      <c r="Q322" s="8"/>
      <c r="R322" s="8"/>
      <c r="S322" s="8"/>
      <c r="T322" s="8"/>
      <c r="U322" s="8"/>
    </row>
    <row r="323" spans="1:21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</row>
    <row r="324" spans="1:21" x14ac:dyDescent="0.2">
      <c r="A324" s="9"/>
      <c r="B324" s="8"/>
      <c r="C324" s="8"/>
      <c r="D324" s="8"/>
      <c r="E324" s="8"/>
      <c r="F324" s="8"/>
      <c r="G324" s="8"/>
      <c r="H324" s="9"/>
      <c r="I324" s="8"/>
      <c r="J324" s="8"/>
      <c r="K324" s="8"/>
      <c r="L324" s="8"/>
      <c r="M324" s="8"/>
      <c r="N324" s="8"/>
      <c r="O324" s="9"/>
      <c r="P324" s="8"/>
      <c r="Q324" s="8"/>
      <c r="R324" s="8"/>
      <c r="S324" s="8"/>
      <c r="T324" s="8"/>
      <c r="U324" s="8"/>
    </row>
    <row r="325" spans="1:21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</row>
    <row r="326" spans="1:21" x14ac:dyDescent="0.2">
      <c r="A326" s="9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O326" s="8"/>
      <c r="U326" s="8"/>
    </row>
    <row r="327" spans="1:21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O327" s="8"/>
      <c r="U327" s="8"/>
    </row>
    <row r="328" spans="1:21" x14ac:dyDescent="0.2">
      <c r="A328" s="9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O328" s="8"/>
      <c r="U328" s="8"/>
    </row>
    <row r="329" spans="1:21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O329" s="8"/>
      <c r="U329" s="8"/>
    </row>
    <row r="330" spans="1:21" x14ac:dyDescent="0.2">
      <c r="A330" s="9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O330" s="8"/>
      <c r="U330" s="8"/>
    </row>
    <row r="331" spans="1:21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O331" s="8"/>
      <c r="U331" s="8"/>
    </row>
    <row r="332" spans="1:21" x14ac:dyDescent="0.2">
      <c r="A332" s="9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O332" s="8"/>
      <c r="U332" s="8"/>
    </row>
    <row r="333" spans="1:21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O333" s="8"/>
      <c r="U333" s="8"/>
    </row>
    <row r="334" spans="1:21" x14ac:dyDescent="0.2">
      <c r="A334" s="9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O334" s="8"/>
      <c r="U334" s="8"/>
    </row>
    <row r="335" spans="1:21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</row>
    <row r="336" spans="1:21" x14ac:dyDescent="0.2">
      <c r="A336" s="9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</row>
    <row r="337" spans="1:15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</row>
    <row r="338" spans="1:15" x14ac:dyDescent="0.2">
      <c r="A338" s="9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</row>
    <row r="339" spans="1:15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</row>
    <row r="340" spans="1:15" x14ac:dyDescent="0.2">
      <c r="A340" s="9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</row>
    <row r="341" spans="1:15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</row>
    <row r="342" spans="1:15" x14ac:dyDescent="0.2">
      <c r="A342" s="9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</row>
  </sheetData>
  <mergeCells count="2">
    <mergeCell ref="E1:I1"/>
    <mergeCell ref="D2:J14"/>
  </mergeCells>
  <conditionalFormatting sqref="A2:A200">
    <cfRule type="cellIs" dxfId="56" priority="1" operator="equal">
      <formula>"TOTAL"</formula>
    </cfRule>
    <cfRule type="cellIs" dxfId="55" priority="2" operator="equal">
      <formula>""</formula>
    </cfRule>
    <cfRule type="cellIs" dxfId="54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I341"/>
  <sheetViews>
    <sheetView tabSelected="1" workbookViewId="0">
      <selection activeCell="A3" sqref="A3"/>
    </sheetView>
  </sheetViews>
  <sheetFormatPr baseColWidth="10" defaultRowHeight="12.75" x14ac:dyDescent="0.2"/>
  <cols>
    <col min="1" max="1" width="94.42578125" customWidth="1"/>
  </cols>
  <sheetData>
    <row r="1" spans="1:61" ht="34.5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8"/>
      <c r="BH1" s="8"/>
      <c r="BI1" s="8"/>
    </row>
    <row r="2" spans="1:61" ht="36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  <c r="BG2" s="8"/>
      <c r="BH2" s="8"/>
      <c r="BI2" s="8"/>
    </row>
    <row r="3" spans="1:61" ht="38.25" customHeight="1" thickBot="1" x14ac:dyDescent="0.25">
      <c r="A3" s="4" t="s">
        <v>87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  <c r="BG3" s="8"/>
      <c r="BH3" s="8"/>
      <c r="BI3" s="8"/>
    </row>
    <row r="4" spans="1:61" x14ac:dyDescent="0.2">
      <c r="A4" s="12" t="str">
        <f>IF([1]PREMIOS_ALUMNOS!$C2&lt;&gt;"",[1]PREMIOS_ALUMNOS!$C2,IF(AND([1]PREMIOS_ALUMNOS!$C2="",[1]PREMIOS_ALUMNOS!$C3="",[1]PREMIOS_ALUMNOS!$C1=""),"","TOTAL"))</f>
        <v>Ingeniería Técnica Agrícola, Espc. en Industrias Agrarias y Alimentarias</v>
      </c>
      <c r="B4" s="7">
        <f ca="1">IF(AND($A4&lt;&gt;"",$A4&lt;&gt;"TOTAL"),IF(AND([1]PREMIOS_ALUMNOS!$D2&lt;&gt;"",[1]PREMIOS_ALUMNOS!$D2&lt;&gt;0),[1]PREMIOS_ALUMNOS!$D2,""),IF($A4="TOTAL",SUM(INDIRECT("B4:B"&amp;ROW()-1)),""))</f>
        <v>1</v>
      </c>
      <c r="C4" s="7" t="str">
        <f ca="1">IF(AND($A4&lt;&gt;"",$A4&lt;&gt;"TOTAL"),IF(AND([1]PREMIOS_ALUMNOS!$F2&lt;&gt;"",[1]PREMIOS_ALUMNOS!$F2&lt;&gt;0),[1]PREMIOS_ALUMNOS!$F2,""),IF($A4="TOTAL",SUM(INDIRECT("C4:C"&amp;ROW()-1)),""))</f>
        <v/>
      </c>
      <c r="D4" s="7">
        <f ca="1">IF(AND($A4&lt;&gt;"",$A4&lt;&gt;"TOTAL"),SUM(B4:C4),IF($A4="TOTAL",SUM(INDIRECT("D4:D"&amp;ROW()-1)),""))</f>
        <v>1</v>
      </c>
      <c r="E4" s="7" t="str">
        <f ca="1">IF(AND($A4&lt;&gt;"",$A4&lt;&gt;"TOTAL"),IF(AND([1]PREMIOS_ALUMNOS!$I2&lt;&gt;"",[1]PREMIOS_ALUMNOS!$I2&lt;&gt;0),[1]PREMIOS_ALUMNOS!$I2,""),IF($A4="TOTAL",SUM(INDIRECT("E4:E"&amp;ROW()-1)),""))</f>
        <v/>
      </c>
      <c r="F4" s="7" t="str">
        <f ca="1">IF(AND($A4&lt;&gt;"",$A4&lt;&gt;"TOTAL"),IF(AND([1]PREMIOS_ALUMNOS!$K2&lt;&gt;"",[1]PREMIOS_ALUMNOS!$K2&lt;&gt;0),[1]PREMIOS_ALUMNOS!$K2,""),IF($A4="TOTAL",SUM(INDIRECT("F4:F"&amp;ROW()-1)),""))</f>
        <v/>
      </c>
      <c r="G4" s="7">
        <f ca="1">IF(AND($A4&lt;&gt;"",$A4&lt;&gt;"TOTAL"),SUM(E4:F4),IF($A4="TOTAL",SUM(INDIRECT("G4:G"&amp;ROW()-1)),""))</f>
        <v>0</v>
      </c>
      <c r="H4" s="7" t="str">
        <f ca="1">IF(AND($A4&lt;&gt;"",$A4&lt;&gt;"TOTAL"),IF(AND([1]PREMIOS_ALUMNOS!$N2&lt;&gt;"",[1]PREMIOS_ALUMNOS!$N2&lt;&gt;0),[1]PREMIOS_ALUMNOS!$N2,""),IF($A4="TOTAL",SUM(INDIRECT("H4:H"&amp;ROW()-1)),""))</f>
        <v/>
      </c>
      <c r="I4" s="7" t="str">
        <f ca="1">IF(AND($A4&lt;&gt;"",$A4&lt;&gt;"TOTAL"),IF(AND([1]PREMIOS_ALUMNOS!$P2&lt;&gt;"",[1]PREMIOS_ALUMNOS!$P2&lt;&gt;0),[1]PREMIOS_ALUMNOS!$P2,""),IF($A4="TOTAL",SUM(INDIRECT("I4:I"&amp;ROW()-1)),""))</f>
        <v/>
      </c>
      <c r="J4" s="7">
        <f ca="1">IF(AND($A4&lt;&gt;"",$A4&lt;&gt;"TOTAL"),SUM(H4:I4),IF($A4="TOTAL",SUM(INDIRECT("J4:J"&amp;ROW()-1)),""))</f>
        <v>0</v>
      </c>
      <c r="K4" s="7" t="str">
        <f ca="1">IF(AND($A4&lt;&gt;"",$A4&lt;&gt;"TOTAL"),IF(AND([1]PREMIOS_ALUMNOS!$S2&lt;&gt;"",[1]PREMIOS_ALUMNOS!$S2&lt;&gt;0),[1]PREMIOS_ALUMNOS!$S2,""),IF($A4="TOTAL",SUM(INDIRECT("K4:K"&amp;ROW()-1)),""))</f>
        <v/>
      </c>
      <c r="L4" s="7" t="str">
        <f ca="1">IF(AND($A4&lt;&gt;"",$A4&lt;&gt;"TOTAL"),IF(AND([1]PREMIOS_ALUMNOS!$U2&lt;&gt;"",[1]PREMIOS_ALUMNOS!$U2&lt;&gt;0),[1]PREMIOS_ALUMNOS!$U2,""),IF($A4="TOTAL",SUM(INDIRECT("L4:L"&amp;ROW()-1)),""))</f>
        <v/>
      </c>
      <c r="M4" s="7">
        <f ca="1">IF(AND($A4&lt;&gt;"",$A4&lt;&gt;"TOTAL"),SUM(K4:L4),IF($A4="TOTAL",SUM(INDIRECT("M4:M"&amp;ROW()-1)),""))</f>
        <v>0</v>
      </c>
      <c r="N4" s="7" t="str">
        <f ca="1">IF(AND($A4&lt;&gt;"",$A4&lt;&gt;"TOTAL"),IF(AND([1]PREMIOS_ALUMNOS!$X2&lt;&gt;"",[1]PREMIOS_ALUMNOS!$X2&lt;&gt;0),[1]PREMIOS_ALUMNOS!$X2,""),IF($A4="TOTAL",SUM(INDIRECT("N4:N"&amp;ROW()-1)),""))</f>
        <v/>
      </c>
      <c r="O4" s="7" t="str">
        <f ca="1">IF(AND($A4&lt;&gt;"",$A4&lt;&gt;"TOTAL"),IF(AND([1]PREMIOS_ALUMNOS!$Z2&lt;&gt;"",[1]PREMIOS_ALUMNOS!$Z2&lt;&gt;0),[1]PREMIOS_ALUMNOS!$Z2,""),IF($A4="TOTAL",SUM(INDIRECT("O4:O"&amp;ROW()-1)),""))</f>
        <v/>
      </c>
      <c r="P4" s="7">
        <f ca="1">IF(AND($A4&lt;&gt;"",$A4&lt;&gt;"TOTAL"),SUM(N4:O4),IF($A4="TOTAL",SUM(INDIRECT("P4:P"&amp;ROW()-1)),""))</f>
        <v>0</v>
      </c>
      <c r="Q4" s="7" t="str">
        <f ca="1">IF(AND($A4&lt;&gt;"",$A4&lt;&gt;"TOTAL"),IF(AND([1]PREMIOS_ALUMNOS!$AC2&lt;&gt;"",[1]PREMIOS_ALUMNOS!$AC2&lt;&gt;0),[1]PREMIOS_ALUMNOS!$AC2,""),IF($A4="TOTAL",SUM(INDIRECT("Q4:Q"&amp;ROW()-1)),""))</f>
        <v/>
      </c>
      <c r="R4" s="7" t="str">
        <f ca="1">IF(AND($A4&lt;&gt;"",$A4&lt;&gt;"TOTAL"),IF(AND([1]PREMIOS_ALUMNOS!$AE2&lt;&gt;"",[1]PREMIOS_ALUMNOS!$AE2&lt;&gt;0),[1]PREMIOS_ALUMNOS!$AE2,""),IF($A4="TOTAL",SUM(INDIRECT("R4:R"&amp;ROW()-1)),""))</f>
        <v/>
      </c>
      <c r="S4" s="7">
        <f ca="1">IF(AND($A4&lt;&gt;"",$A4&lt;&gt;"TOTAL"),SUM(Q4:R4),IF($A4="TOTAL",SUM(INDIRECT("S4:S"&amp;ROW()-1)),""))</f>
        <v>0</v>
      </c>
      <c r="T4" s="7" t="str">
        <f ca="1">IF(AND($A4&lt;&gt;"",$A4&lt;&gt;"TOTAL"),IF(AND([1]PREMIOS_ALUMNOS!$AH2&lt;&gt;"",[1]PREMIOS_ALUMNOS!$AH2&lt;&gt;0),[1]PREMIOS_ALUMNOS!$AH2,""),IF($A4="TOTAL",SUM(INDIRECT("T4:T"&amp;ROW()-1)),""))</f>
        <v/>
      </c>
      <c r="U4" s="7" t="str">
        <f ca="1">IF(AND($A4&lt;&gt;"",$A4&lt;&gt;"TOTAL"),IF(AND([1]PREMIOS_ALUMNOS!$AJ2&lt;&gt;"",[1]PREMIOS_ALUMNOS!$AJ2&lt;&gt;0),[1]PREMIOS_ALUMNOS!$AJ2,""),IF($A4="TOTAL",SUM(INDIRECT("U4:U"&amp;ROW()-1)),""))</f>
        <v/>
      </c>
      <c r="V4" s="7">
        <f ca="1">IF(AND($A4&lt;&gt;"",$A4&lt;&gt;"TOTAL"),SUM(T4:U4),IF($A4="TOTAL",SUM(INDIRECT("V4:V"&amp;ROW()-1)),""))</f>
        <v>0</v>
      </c>
      <c r="W4" s="7" t="str">
        <f ca="1">IF(AND($A4&lt;&gt;"",$A4&lt;&gt;"TOTAL"),IF(AND([1]PREMIOS_ALUMNOS!$AM2&lt;&gt;"",[1]PREMIOS_ALUMNOS!$AM2&lt;&gt;0),[1]PREMIOS_ALUMNOS!$AM2,""),IF($A4="TOTAL",SUM(INDIRECT("W4:W"&amp;ROW()-1)),""))</f>
        <v/>
      </c>
      <c r="X4" s="7" t="str">
        <f ca="1">IF(AND($A4&lt;&gt;"",$A4&lt;&gt;"TOTAL"),IF(AND([1]PREMIOS_ALUMNOS!$AO2&lt;&gt;"",[1]PREMIOS_ALUMNOS!$AO2&lt;&gt;0),[1]PREMIOS_ALUMNOS!$AO2,""),IF($A4="TOTAL",SUM(INDIRECT("X4:X"&amp;ROW()-1)),""))</f>
        <v/>
      </c>
      <c r="Y4" s="7">
        <f ca="1">IF(AND($A4&lt;&gt;"",$A4&lt;&gt;"TOTAL"),SUM(W4:X4),IF($A4="TOTAL",SUM(INDIRECT("Y4:Y"&amp;ROW()-1)),""))</f>
        <v>0</v>
      </c>
      <c r="Z4" s="7" t="str">
        <f ca="1">IF(AND($A4&lt;&gt;"",$A4&lt;&gt;"TOTAL"),IF(AND([1]PREMIOS_ALUMNOS!$AR2&lt;&gt;"",[1]PREMIOS_ALUMNOS!$AR2&lt;&gt;0),[1]PREMIOS_ALUMNOS!$AR2,""),IF($A4="TOTAL",SUM(INDIRECT("Z4:Z"&amp;ROW()-1)),""))</f>
        <v/>
      </c>
      <c r="AA4" s="7" t="str">
        <f ca="1">IF(AND($A4&lt;&gt;"",$A4&lt;&gt;"TOTAL"),IF(AND([1]PREMIOS_ALUMNOS!$AT2&lt;&gt;"",[1]PREMIOS_ALUMNOS!$AT2&lt;&gt;0),[1]PREMIOS_ALUMNOS!$AT2,""),IF($A4="TOTAL",SUM(INDIRECT("AA4:AA"&amp;ROW()-1)),""))</f>
        <v/>
      </c>
      <c r="AB4" s="7">
        <f ca="1">IF(AND($A4&lt;&gt;"",$A4&lt;&gt;"TOTAL"),SUM(Z4:AA4),IF($A4="TOTAL",SUM(INDIRECT("AB4:AB"&amp;ROW()-1)),""))</f>
        <v>0</v>
      </c>
      <c r="AC4" s="7" t="str">
        <f ca="1">IF(AND($A4&lt;&gt;"",$A4&lt;&gt;"TOTAL"),IF(AND([1]PREMIOS_ALUMNOS!$AW2&lt;&gt;"",[1]PREMIOS_ALUMNOS!$AW2&lt;&gt;0),[1]PREMIOS_ALUMNOS!$AW2,""),IF($A4="TOTAL",SUM(INDIRECT("AC4:AC"&amp;ROW()-1)),""))</f>
        <v/>
      </c>
      <c r="AD4" s="7" t="str">
        <f ca="1">IF(AND($A4&lt;&gt;"",$A4&lt;&gt;"TOTAL"),IF(AND([1]PREMIOS_ALUMNOS!$AY2&lt;&gt;"",[1]PREMIOS_ALUMNOS!$AY2&lt;&gt;0),[1]PREMIOS_ALUMNOS!$AY2,""),IF($A4="TOTAL",SUM(INDIRECT("AD4:AD"&amp;ROW()-1)),""))</f>
        <v/>
      </c>
      <c r="AE4" s="7">
        <f ca="1">IF(AND($A4&lt;&gt;"",$A4&lt;&gt;"TOTAL"),SUM(AC4:AD4),IF($A4="TOTAL",SUM(INDIRECT("AE4:AE"&amp;ROW()-1)),""))</f>
        <v>0</v>
      </c>
      <c r="AF4" s="7" t="str">
        <f ca="1">IF(AND($A4&lt;&gt;"",$A4&lt;&gt;"TOTAL"),IF(AND([1]PREMIOS_ALUMNOS!$BB2&lt;&gt;"",[1]PREMIOS_ALUMNOS!$BB2&lt;&gt;0),[1]PREMIOS_ALUMNOS!$BB2,""),IF($A4="TOTAL",SUM(INDIRECT("AF4:AF"&amp;ROW()-1)),""))</f>
        <v/>
      </c>
      <c r="AG4" s="7" t="str">
        <f ca="1">IF(AND($A4&lt;&gt;"",$A4&lt;&gt;"TOTAL"),IF(AND([1]PREMIOS_ALUMNOS!$BD2&lt;&gt;"",[1]PREMIOS_ALUMNOS!$BD2&lt;&gt;0),[1]PREMIOS_ALUMNOS!$BD2,""),IF($A4="TOTAL",SUM(INDIRECT("AG4:AG"&amp;ROW()-1)),""))</f>
        <v/>
      </c>
      <c r="AH4" s="7">
        <f ca="1">IF(AND($A4&lt;&gt;"",$A4&lt;&gt;"TOTAL"),SUM(AF4:AG4),IF($A4="TOTAL",SUM(INDIRECT("AH4:AH"&amp;ROW()-1)),""))</f>
        <v>0</v>
      </c>
      <c r="AI4" s="7" t="str">
        <f ca="1">IF(AND($A4&lt;&gt;"",$A4&lt;&gt;"TOTAL"),IF(AND([1]PREMIOS_ALUMNOS!$BG2&lt;&gt;"",[1]PREMIOS_ALUMNOS!$BG2&lt;&gt;0),[1]PREMIOS_ALUMNOS!$BG2,""),IF($A4="TOTAL",SUM(INDIRECT("AI4:AI"&amp;ROW()-1)),""))</f>
        <v/>
      </c>
      <c r="AJ4" s="7" t="str">
        <f ca="1">IF(AND($A4&lt;&gt;"",$A4&lt;&gt;"TOTAL"),IF(AND([1]PREMIOS_ALUMNOS!$BI2&lt;&gt;"",[1]PREMIOS_ALUMNOS!$BI2&lt;&gt;0),[1]PREMIOS_ALUMNOS!$BI2,""),IF($A4="TOTAL",SUM(INDIRECT("AJ4:AJ"&amp;ROW()-1)),""))</f>
        <v/>
      </c>
      <c r="AK4" s="7">
        <f ca="1">IF(AND($A4&lt;&gt;"",$A4&lt;&gt;"TOTAL"),SUM(AI4:AJ4),IF($A4="TOTAL",SUM(INDIRECT("AK4:AK"&amp;ROW()-1)),""))</f>
        <v>0</v>
      </c>
      <c r="AL4" s="7" t="str">
        <f ca="1">IF(AND($A4&lt;&gt;"",$A4&lt;&gt;"TOTAL"),IF(AND([1]PREMIOS_ALUMNOS!$BL2&lt;&gt;"",[1]PREMIOS_ALUMNOS!$BL2&lt;&gt;0),[1]PREMIOS_ALUMNOS!$BL2,""),IF($A4="TOTAL",SUM(INDIRECT("AL4:AL"&amp;ROW()-1)),""))</f>
        <v/>
      </c>
      <c r="AM4" s="7" t="str">
        <f ca="1">IF(AND($A4&lt;&gt;"",$A4&lt;&gt;"TOTAL"),IF(AND([1]PREMIOS_ALUMNOS!$BN2&lt;&gt;"",[1]PREMIOS_ALUMNOS!$BN2&lt;&gt;0),[1]PREMIOS_ALUMNOS!$BN2,""),IF($A4="TOTAL",SUM(INDIRECT("AM4:AM"&amp;ROW()-1)),""))</f>
        <v/>
      </c>
      <c r="AN4" s="7">
        <f ca="1">IF(AND($A4&lt;&gt;"",$A4&lt;&gt;"TOTAL"),SUM(AL4:AM4),IF($A4="TOTAL",SUM(INDIRECT("AN4:AN"&amp;ROW()-1)),""))</f>
        <v>0</v>
      </c>
      <c r="AO4" s="7" t="str">
        <f ca="1">IF(AND($A4&lt;&gt;"",$A4&lt;&gt;"TOTAL"),IF(AND([1]PREMIOS_ALUMNOS!$BQ2&lt;&gt;"",[1]PREMIOS_ALUMNOS!$BQ2&lt;&gt;0),[1]PREMIOS_ALUMNOS!$BQ2,""),IF($A4="TOTAL",SUM(INDIRECT("AO4:AO"&amp;ROW()-1)),""))</f>
        <v/>
      </c>
      <c r="AP4" s="7" t="str">
        <f ca="1">IF(AND($A4&lt;&gt;"",$A4&lt;&gt;"TOTAL"),IF(AND([1]PREMIOS_ALUMNOS!$BS2&lt;&gt;"",[1]PREMIOS_ALUMNOS!$BS2&lt;&gt;0),[1]PREMIOS_ALUMNOS!$BS2,""),IF($A4="TOTAL",SUM(INDIRECT("AP4:AP"&amp;ROW()-1)),""))</f>
        <v/>
      </c>
      <c r="AQ4" s="7">
        <f ca="1">IF(AND($A4&lt;&gt;"",$A4&lt;&gt;"TOTAL"),SUM(AO4:AP4),IF($A4="TOTAL",SUM(INDIRECT("AQ4:AQ"&amp;ROW()-1)),""))</f>
        <v>0</v>
      </c>
      <c r="AR4" s="7" t="str">
        <f ca="1">IF(AND($A4&lt;&gt;"",$A4&lt;&gt;"TOTAL"),IF(AND([1]PREMIOS_ALUMNOS!$BV2&lt;&gt;"",[1]PREMIOS_ALUMNOS!$BV2&lt;&gt;0),[1]PREMIOS_ALUMNOS!$BV2,""),IF($A4="TOTAL",SUM(INDIRECT("AR4:AR"&amp;ROW()-1)),""))</f>
        <v/>
      </c>
      <c r="AS4" s="7" t="str">
        <f ca="1">IF(AND($A4&lt;&gt;"",$A4&lt;&gt;"TOTAL"),IF(AND([1]PREMIOS_ALUMNOS!$BX2&lt;&gt;"",[1]PREMIOS_ALUMNOS!$BX2&lt;&gt;0),[1]PREMIOS_ALUMNOS!$BX2,""),IF($A4="TOTAL",SUM(INDIRECT("AS4:AS"&amp;ROW()-1)),""))</f>
        <v/>
      </c>
      <c r="AT4" s="7">
        <f ca="1">IF(AND($A4&lt;&gt;"",$A4&lt;&gt;"TOTAL"),SUM(AR4:AS4),IF($A4="TOTAL",SUM(INDIRECT("AT4:AT"&amp;ROW()-1)),""))</f>
        <v>0</v>
      </c>
      <c r="AU4" s="7" t="str">
        <f ca="1">IF(AND($A4&lt;&gt;"",$A4&lt;&gt;"TOTAL"),IF(AND([1]PREMIOS_ALUMNOS!$CA2&lt;&gt;"",[1]PREMIOS_ALUMNOS!$CA2&lt;&gt;0),[1]PREMIOS_ALUMNOS!$CA2,""),IF($A4="TOTAL",SUM(INDIRECT("AU4:AU"&amp;ROW()-1)),""))</f>
        <v/>
      </c>
      <c r="AV4" s="7" t="str">
        <f ca="1">IF(AND($A4&lt;&gt;"",$A4&lt;&gt;"TOTAL"),IF(AND([1]PREMIOS_ALUMNOS!$CC2&lt;&gt;"",[1]PREMIOS_ALUMNOS!$CC2&lt;&gt;0),[1]PREMIOS_ALUMNOS!$CC2,""),IF($A4="TOTAL",SUM(INDIRECT("AV4:AV"&amp;ROW()-1)),""))</f>
        <v/>
      </c>
      <c r="AW4" s="7">
        <f ca="1">IF(AND($A4&lt;&gt;"",$A4&lt;&gt;"TOTAL"),SUM(AU4:AV4),IF($A4="TOTAL",SUM(INDIRECT("AW4:AW"&amp;ROW()-1)),""))</f>
        <v>0</v>
      </c>
      <c r="AX4" s="7" t="str">
        <f ca="1">IF(AND($A4&lt;&gt;"",$A4&lt;&gt;"TOTAL"),IF(AND([1]PREMIOS_ALUMNOS!$CF2&lt;&gt;"",[1]PREMIOS_ALUMNOS!$CF2&lt;&gt;0),[1]PREMIOS_ALUMNOS!$CF2,""),IF($A4="TOTAL",SUM(INDIRECT("AX4:AX"&amp;ROW()-1)),""))</f>
        <v/>
      </c>
      <c r="AY4" s="7" t="str">
        <f ca="1">IF(AND($A4&lt;&gt;"",$A4&lt;&gt;"TOTAL"),IF(AND([1]PREMIOS_ALUMNOS!$CH2&lt;&gt;"",[1]PREMIOS_ALUMNOS!$CH2&lt;&gt;0),[1]PREMIOS_ALUMNOS!$CH2,""),IF($A4="TOTAL",SUM(INDIRECT("AY4:AY"&amp;ROW()-1)),""))</f>
        <v/>
      </c>
      <c r="AZ4" s="7">
        <f ca="1">IF(AND($A4&lt;&gt;"",$A4&lt;&gt;"TOTAL"),SUM(AX4:AY4),IF($A4="TOTAL",SUM(INDIRECT("AZ4:AZ"&amp;ROW()-1)),""))</f>
        <v>0</v>
      </c>
      <c r="BA4" s="7" t="str">
        <f ca="1">IF(AND($A4&lt;&gt;"",$A4&lt;&gt;"TOTAL"),IF(AND([1]PREMIOS_ALUMNOS!$CK2&lt;&gt;"",[1]PREMIOS_ALUMNOS!$CK2&lt;&gt;0),[1]PREMIOS_ALUMNOS!$CK2,""),IF($A4="TOTAL",SUM(INDIRECT("BA4:BA"&amp;ROW()-1)),""))</f>
        <v/>
      </c>
      <c r="BB4" s="7" t="str">
        <f ca="1">IF(AND($A4&lt;&gt;"",$A4&lt;&gt;"TOTAL"),IF(AND([1]PREMIOS_ALUMNOS!$CM2&lt;&gt;"",[1]PREMIOS_ALUMNOS!$CM2&lt;&gt;0),[1]PREMIOS_ALUMNOS!$CM2,""),IF($A4="TOTAL",SUM(INDIRECT("BB4:BB"&amp;ROW()-1)),""))</f>
        <v/>
      </c>
      <c r="BC4" s="7">
        <f ca="1">IF(AND($A4&lt;&gt;"",$A4&lt;&gt;"TOTAL"),SUM(BA4:BB4),IF($A4="TOTAL",SUM(INDIRECT("BC4:BC"&amp;ROW()-1)),""))</f>
        <v>0</v>
      </c>
      <c r="BD4" s="7" t="str">
        <f ca="1">IF(AND($A4&lt;&gt;"",$A4&lt;&gt;"TOTAL"),IF(AND([1]PREMIOS_ALUMNOS!$CP2&lt;&gt;"",[1]PREMIOS_ALUMNOS!$CP2&lt;&gt;0),[1]PREMIOS_ALUMNOS!$CP2,""),IF($A4="TOTAL",SUM(INDIRECT("BD4:BD"&amp;ROW()-1)),""))</f>
        <v/>
      </c>
      <c r="BE4" s="7" t="str">
        <f ca="1">IF(AND($A4&lt;&gt;"",$A4&lt;&gt;"TOTAL"),IF(AND([1]PREMIOS_ALUMNOS!$CR2&lt;&gt;"",[1]PREMIOS_ALUMNOS!$CR2&lt;&gt;0),[1]PREMIOS_ALUMNOS!$CR2,""),IF($A4="TOTAL",SUM(INDIRECT("BE4:BE"&amp;ROW()-1)),""))</f>
        <v/>
      </c>
      <c r="BF4" s="7">
        <f ca="1">IF(AND($A4&lt;&gt;"",$A4&lt;&gt;"TOTAL"),SUM(BD4:BE4),IF($A4="TOTAL",SUM(INDIRECT("BF4:BF"&amp;ROW()-1)),""))</f>
        <v>0</v>
      </c>
      <c r="BG4" s="8"/>
      <c r="BH4" s="8"/>
      <c r="BI4" s="8"/>
    </row>
    <row r="5" spans="1:61" x14ac:dyDescent="0.2">
      <c r="A5" s="12" t="str">
        <f>IF([1]PREMIOS_ALUMNOS!$C3&lt;&gt;"",[1]PREMIOS_ALUMNOS!$C3,IF(AND([1]PREMIOS_ALUMNOS!$C3="",[1]PREMIOS_ALUMNOS!$C4="",[1]PREMIOS_ALUMNOS!$C2=""),"","TOTAL"))</f>
        <v>Ingeniería Técnica Industrial, Especialidad en Electricidad</v>
      </c>
      <c r="B5" s="7" t="str">
        <f ca="1">IF(AND($A5&lt;&gt;"",$A5&lt;&gt;"TOTAL"),IF(AND([1]PREMIOS_ALUMNOS!$D3&lt;&gt;"",[1]PREMIOS_ALUMNOS!$D3&lt;&gt;0),[1]PREMIOS_ALUMNOS!$D3,""),IF($A5="TOTAL",SUM(INDIRECT("B4:B"&amp;ROW()-1)),""))</f>
        <v/>
      </c>
      <c r="C5" s="7">
        <f ca="1">IF(AND($A5&lt;&gt;"",$A5&lt;&gt;"TOTAL"),IF(AND([1]PREMIOS_ALUMNOS!$F3&lt;&gt;"",[1]PREMIOS_ALUMNOS!$F3&lt;&gt;0),[1]PREMIOS_ALUMNOS!$F3,""),IF($A5="TOTAL",SUM(INDIRECT("C4:C"&amp;ROW()-1)),""))</f>
        <v>1</v>
      </c>
      <c r="D5" s="7">
        <f t="shared" ref="D5:D68" ca="1" si="0">IF(AND($A5&lt;&gt;"",$A5&lt;&gt;"TOTAL"),SUM(B5:C5),IF($A5="TOTAL",SUM(INDIRECT("D4:D"&amp;ROW()-1)),""))</f>
        <v>1</v>
      </c>
      <c r="E5" s="7" t="str">
        <f ca="1">IF(AND($A5&lt;&gt;"",$A5&lt;&gt;"TOTAL"),IF(AND([1]PREMIOS_ALUMNOS!$I3&lt;&gt;"",[1]PREMIOS_ALUMNOS!$I3&lt;&gt;0),[1]PREMIOS_ALUMNOS!$I3,""),IF($A5="TOTAL",SUM(INDIRECT("E4:E"&amp;ROW()-1)),""))</f>
        <v/>
      </c>
      <c r="F5" s="7" t="str">
        <f ca="1">IF(AND($A5&lt;&gt;"",$A5&lt;&gt;"TOTAL"),IF(AND([1]PREMIOS_ALUMNOS!$K3&lt;&gt;"",[1]PREMIOS_ALUMNOS!$K3&lt;&gt;0),[1]PREMIOS_ALUMNOS!$K3,""),IF($A5="TOTAL",SUM(INDIRECT("F4:F"&amp;ROW()-1)),""))</f>
        <v/>
      </c>
      <c r="G5" s="7">
        <f t="shared" ref="G5:G68" ca="1" si="1">IF(AND($A5&lt;&gt;"",$A5&lt;&gt;"TOTAL"),SUM(E5:F5),IF($A5="TOTAL",SUM(INDIRECT("G4:G"&amp;ROW()-1)),""))</f>
        <v>0</v>
      </c>
      <c r="H5" s="7" t="str">
        <f ca="1">IF(AND($A5&lt;&gt;"",$A5&lt;&gt;"TOTAL"),IF(AND([1]PREMIOS_ALUMNOS!$N3&lt;&gt;"",[1]PREMIOS_ALUMNOS!$N3&lt;&gt;0),[1]PREMIOS_ALUMNOS!$N3,""),IF($A5="TOTAL",SUM(INDIRECT("H4:H"&amp;ROW()-1)),""))</f>
        <v/>
      </c>
      <c r="I5" s="7" t="str">
        <f ca="1">IF(AND($A5&lt;&gt;"",$A5&lt;&gt;"TOTAL"),IF(AND([1]PREMIOS_ALUMNOS!$P3&lt;&gt;"",[1]PREMIOS_ALUMNOS!$P3&lt;&gt;0),[1]PREMIOS_ALUMNOS!$P3,""),IF($A5="TOTAL",SUM(INDIRECT("I4:I"&amp;ROW()-1)),""))</f>
        <v/>
      </c>
      <c r="J5" s="7">
        <f t="shared" ref="J5:J68" ca="1" si="2">IF(AND($A5&lt;&gt;"",$A5&lt;&gt;"TOTAL"),SUM(H5:I5),IF($A5="TOTAL",SUM(INDIRECT("J4:J"&amp;ROW()-1)),""))</f>
        <v>0</v>
      </c>
      <c r="K5" s="7" t="str">
        <f ca="1">IF(AND($A5&lt;&gt;"",$A5&lt;&gt;"TOTAL"),IF(AND([1]PREMIOS_ALUMNOS!$S3&lt;&gt;"",[1]PREMIOS_ALUMNOS!$S3&lt;&gt;0),[1]PREMIOS_ALUMNOS!$S3,""),IF($A5="TOTAL",SUM(INDIRECT("K4:K"&amp;ROW()-1)),""))</f>
        <v/>
      </c>
      <c r="L5" s="7" t="str">
        <f ca="1">IF(AND($A5&lt;&gt;"",$A5&lt;&gt;"TOTAL"),IF(AND([1]PREMIOS_ALUMNOS!$U3&lt;&gt;"",[1]PREMIOS_ALUMNOS!$U3&lt;&gt;0),[1]PREMIOS_ALUMNOS!$U3,""),IF($A5="TOTAL",SUM(INDIRECT("L4:L"&amp;ROW()-1)),""))</f>
        <v/>
      </c>
      <c r="M5" s="7">
        <f t="shared" ref="M5:M68" ca="1" si="3">IF(AND($A5&lt;&gt;"",$A5&lt;&gt;"TOTAL"),SUM(K5:L5),IF($A5="TOTAL",SUM(INDIRECT("M4:M"&amp;ROW()-1)),""))</f>
        <v>0</v>
      </c>
      <c r="N5" s="7" t="str">
        <f ca="1">IF(AND($A5&lt;&gt;"",$A5&lt;&gt;"TOTAL"),IF(AND([1]PREMIOS_ALUMNOS!$X3&lt;&gt;"",[1]PREMIOS_ALUMNOS!$X3&lt;&gt;0),[1]PREMIOS_ALUMNOS!$X3,""),IF($A5="TOTAL",SUM(INDIRECT("N4:N"&amp;ROW()-1)),""))</f>
        <v/>
      </c>
      <c r="O5" s="7" t="str">
        <f ca="1">IF(AND($A5&lt;&gt;"",$A5&lt;&gt;"TOTAL"),IF(AND([1]PREMIOS_ALUMNOS!$Z3&lt;&gt;"",[1]PREMIOS_ALUMNOS!$Z3&lt;&gt;0),[1]PREMIOS_ALUMNOS!$Z3,""),IF($A5="TOTAL",SUM(INDIRECT("O4:O"&amp;ROW()-1)),""))</f>
        <v/>
      </c>
      <c r="P5" s="7">
        <f t="shared" ref="P5:P68" ca="1" si="4">IF(AND($A5&lt;&gt;"",$A5&lt;&gt;"TOTAL"),SUM(N5:O5),IF($A5="TOTAL",SUM(INDIRECT("P4:P"&amp;ROW()-1)),""))</f>
        <v>0</v>
      </c>
      <c r="Q5" s="7" t="str">
        <f ca="1">IF(AND($A5&lt;&gt;"",$A5&lt;&gt;"TOTAL"),IF(AND([1]PREMIOS_ALUMNOS!$AC3&lt;&gt;"",[1]PREMIOS_ALUMNOS!$AC3&lt;&gt;0),[1]PREMIOS_ALUMNOS!$AC3,""),IF($A5="TOTAL",SUM(INDIRECT("Q4:Q"&amp;ROW()-1)),""))</f>
        <v/>
      </c>
      <c r="R5" s="7" t="str">
        <f ca="1">IF(AND($A5&lt;&gt;"",$A5&lt;&gt;"TOTAL"),IF(AND([1]PREMIOS_ALUMNOS!$AE3&lt;&gt;"",[1]PREMIOS_ALUMNOS!$AE3&lt;&gt;0),[1]PREMIOS_ALUMNOS!$AE3,""),IF($A5="TOTAL",SUM(INDIRECT("R4:R"&amp;ROW()-1)),""))</f>
        <v/>
      </c>
      <c r="S5" s="7">
        <f t="shared" ref="S5:S68" ca="1" si="5">IF(AND($A5&lt;&gt;"",$A5&lt;&gt;"TOTAL"),SUM(Q5:R5),IF($A5="TOTAL",SUM(INDIRECT("S4:S"&amp;ROW()-1)),""))</f>
        <v>0</v>
      </c>
      <c r="T5" s="7" t="str">
        <f ca="1">IF(AND($A5&lt;&gt;"",$A5&lt;&gt;"TOTAL"),IF(AND([1]PREMIOS_ALUMNOS!$AH3&lt;&gt;"",[1]PREMIOS_ALUMNOS!$AH3&lt;&gt;0),[1]PREMIOS_ALUMNOS!$AH3,""),IF($A5="TOTAL",SUM(INDIRECT("T4:T"&amp;ROW()-1)),""))</f>
        <v/>
      </c>
      <c r="U5" s="7" t="str">
        <f ca="1">IF(AND($A5&lt;&gt;"",$A5&lt;&gt;"TOTAL"),IF(AND([1]PREMIOS_ALUMNOS!$AJ3&lt;&gt;"",[1]PREMIOS_ALUMNOS!$AJ3&lt;&gt;0),[1]PREMIOS_ALUMNOS!$AJ3,""),IF($A5="TOTAL",SUM(INDIRECT("U4:U"&amp;ROW()-1)),""))</f>
        <v/>
      </c>
      <c r="V5" s="7">
        <f t="shared" ref="V5:V68" ca="1" si="6">IF(AND($A5&lt;&gt;"",$A5&lt;&gt;"TOTAL"),SUM(T5:U5),IF($A5="TOTAL",SUM(INDIRECT("V4:V"&amp;ROW()-1)),""))</f>
        <v>0</v>
      </c>
      <c r="W5" s="7" t="str">
        <f ca="1">IF(AND($A5&lt;&gt;"",$A5&lt;&gt;"TOTAL"),IF(AND([1]PREMIOS_ALUMNOS!$AM3&lt;&gt;"",[1]PREMIOS_ALUMNOS!$AM3&lt;&gt;0),[1]PREMIOS_ALUMNOS!$AM3,""),IF($A5="TOTAL",SUM(INDIRECT("W4:W"&amp;ROW()-1)),""))</f>
        <v/>
      </c>
      <c r="X5" s="7" t="str">
        <f ca="1">IF(AND($A5&lt;&gt;"",$A5&lt;&gt;"TOTAL"),IF(AND([1]PREMIOS_ALUMNOS!$AO3&lt;&gt;"",[1]PREMIOS_ALUMNOS!$AO3&lt;&gt;0),[1]PREMIOS_ALUMNOS!$AO3,""),IF($A5="TOTAL",SUM(INDIRECT("X4:X"&amp;ROW()-1)),""))</f>
        <v/>
      </c>
      <c r="Y5" s="7">
        <f t="shared" ref="Y5:Y68" ca="1" si="7">IF(AND($A5&lt;&gt;"",$A5&lt;&gt;"TOTAL"),SUM(W5:X5),IF($A5="TOTAL",SUM(INDIRECT("Y4:Y"&amp;ROW()-1)),""))</f>
        <v>0</v>
      </c>
      <c r="Z5" s="7" t="str">
        <f ca="1">IF(AND($A5&lt;&gt;"",$A5&lt;&gt;"TOTAL"),IF(AND([1]PREMIOS_ALUMNOS!$AR3&lt;&gt;"",[1]PREMIOS_ALUMNOS!$AR3&lt;&gt;0),[1]PREMIOS_ALUMNOS!$AR3,""),IF($A5="TOTAL",SUM(INDIRECT("Z4:Z"&amp;ROW()-1)),""))</f>
        <v/>
      </c>
      <c r="AA5" s="7" t="str">
        <f ca="1">IF(AND($A5&lt;&gt;"",$A5&lt;&gt;"TOTAL"),IF(AND([1]PREMIOS_ALUMNOS!$AT3&lt;&gt;"",[1]PREMIOS_ALUMNOS!$AT3&lt;&gt;0),[1]PREMIOS_ALUMNOS!$AT3,""),IF($A5="TOTAL",SUM(INDIRECT("AA4:AA"&amp;ROW()-1)),""))</f>
        <v/>
      </c>
      <c r="AB5" s="7">
        <f t="shared" ref="AB5:AB68" ca="1" si="8">IF(AND($A5&lt;&gt;"",$A5&lt;&gt;"TOTAL"),SUM(Z5:AA5),IF($A5="TOTAL",SUM(INDIRECT("AB4:AB"&amp;ROW()-1)),""))</f>
        <v>0</v>
      </c>
      <c r="AC5" s="7" t="str">
        <f ca="1">IF(AND($A5&lt;&gt;"",$A5&lt;&gt;"TOTAL"),IF(AND([1]PREMIOS_ALUMNOS!$AW3&lt;&gt;"",[1]PREMIOS_ALUMNOS!$AW3&lt;&gt;0),[1]PREMIOS_ALUMNOS!$AW3,""),IF($A5="TOTAL",SUM(INDIRECT("AC4:AC"&amp;ROW()-1)),""))</f>
        <v/>
      </c>
      <c r="AD5" s="7" t="str">
        <f ca="1">IF(AND($A5&lt;&gt;"",$A5&lt;&gt;"TOTAL"),IF(AND([1]PREMIOS_ALUMNOS!$AY3&lt;&gt;"",[1]PREMIOS_ALUMNOS!$AY3&lt;&gt;0),[1]PREMIOS_ALUMNOS!$AY3,""),IF($A5="TOTAL",SUM(INDIRECT("AD4:AD"&amp;ROW()-1)),""))</f>
        <v/>
      </c>
      <c r="AE5" s="7">
        <f t="shared" ref="AE5:AE68" ca="1" si="9">IF(AND($A5&lt;&gt;"",$A5&lt;&gt;"TOTAL"),SUM(AC5:AD5),IF($A5="TOTAL",SUM(INDIRECT("AE4:AE"&amp;ROW()-1)),""))</f>
        <v>0</v>
      </c>
      <c r="AF5" s="7" t="str">
        <f ca="1">IF(AND($A5&lt;&gt;"",$A5&lt;&gt;"TOTAL"),IF(AND([1]PREMIOS_ALUMNOS!$BB3&lt;&gt;"",[1]PREMIOS_ALUMNOS!$BB3&lt;&gt;0),[1]PREMIOS_ALUMNOS!$BB3,""),IF($A5="TOTAL",SUM(INDIRECT("AF4:AF"&amp;ROW()-1)),""))</f>
        <v/>
      </c>
      <c r="AG5" s="7" t="str">
        <f ca="1">IF(AND($A5&lt;&gt;"",$A5&lt;&gt;"TOTAL"),IF(AND([1]PREMIOS_ALUMNOS!$BD3&lt;&gt;"",[1]PREMIOS_ALUMNOS!$BD3&lt;&gt;0),[1]PREMIOS_ALUMNOS!$BD3,""),IF($A5="TOTAL",SUM(INDIRECT("AG4:AG"&amp;ROW()-1)),""))</f>
        <v/>
      </c>
      <c r="AH5" s="7">
        <f t="shared" ref="AH5:AH68" ca="1" si="10">IF(AND($A5&lt;&gt;"",$A5&lt;&gt;"TOTAL"),SUM(AF5:AG5),IF($A5="TOTAL",SUM(INDIRECT("AH4:AH"&amp;ROW()-1)),""))</f>
        <v>0</v>
      </c>
      <c r="AI5" s="7" t="str">
        <f ca="1">IF(AND($A5&lt;&gt;"",$A5&lt;&gt;"TOTAL"),IF(AND([1]PREMIOS_ALUMNOS!$BG3&lt;&gt;"",[1]PREMIOS_ALUMNOS!$BG3&lt;&gt;0),[1]PREMIOS_ALUMNOS!$BG3,""),IF($A5="TOTAL",SUM(INDIRECT("AI4:AI"&amp;ROW()-1)),""))</f>
        <v/>
      </c>
      <c r="AJ5" s="7" t="str">
        <f ca="1">IF(AND($A5&lt;&gt;"",$A5&lt;&gt;"TOTAL"),IF(AND([1]PREMIOS_ALUMNOS!$BI3&lt;&gt;"",[1]PREMIOS_ALUMNOS!$BI3&lt;&gt;0),[1]PREMIOS_ALUMNOS!$BI3,""),IF($A5="TOTAL",SUM(INDIRECT("AJ4:AJ"&amp;ROW()-1)),""))</f>
        <v/>
      </c>
      <c r="AK5" s="7">
        <f t="shared" ref="AK5:AK68" ca="1" si="11">IF(AND($A5&lt;&gt;"",$A5&lt;&gt;"TOTAL"),SUM(AI5:AJ5),IF($A5="TOTAL",SUM(INDIRECT("AK4:AK"&amp;ROW()-1)),""))</f>
        <v>0</v>
      </c>
      <c r="AL5" s="7" t="str">
        <f ca="1">IF(AND($A5&lt;&gt;"",$A5&lt;&gt;"TOTAL"),IF(AND([1]PREMIOS_ALUMNOS!$BL3&lt;&gt;"",[1]PREMIOS_ALUMNOS!$BL3&lt;&gt;0),[1]PREMIOS_ALUMNOS!$BL3,""),IF($A5="TOTAL",SUM(INDIRECT("AL4:AL"&amp;ROW()-1)),""))</f>
        <v/>
      </c>
      <c r="AM5" s="7" t="str">
        <f ca="1">IF(AND($A5&lt;&gt;"",$A5&lt;&gt;"TOTAL"),IF(AND([1]PREMIOS_ALUMNOS!$BN3&lt;&gt;"",[1]PREMIOS_ALUMNOS!$BN3&lt;&gt;0),[1]PREMIOS_ALUMNOS!$BN3,""),IF($A5="TOTAL",SUM(INDIRECT("AM4:AM"&amp;ROW()-1)),""))</f>
        <v/>
      </c>
      <c r="AN5" s="7">
        <f t="shared" ref="AN5:AN68" ca="1" si="12">IF(AND($A5&lt;&gt;"",$A5&lt;&gt;"TOTAL"),SUM(AL5:AM5),IF($A5="TOTAL",SUM(INDIRECT("AN4:AN"&amp;ROW()-1)),""))</f>
        <v>0</v>
      </c>
      <c r="AO5" s="7" t="str">
        <f ca="1">IF(AND($A5&lt;&gt;"",$A5&lt;&gt;"TOTAL"),IF(AND([1]PREMIOS_ALUMNOS!$BQ3&lt;&gt;"",[1]PREMIOS_ALUMNOS!$BQ3&lt;&gt;0),[1]PREMIOS_ALUMNOS!$BQ3,""),IF($A5="TOTAL",SUM(INDIRECT("AO4:AO"&amp;ROW()-1)),""))</f>
        <v/>
      </c>
      <c r="AP5" s="7" t="str">
        <f ca="1">IF(AND($A5&lt;&gt;"",$A5&lt;&gt;"TOTAL"),IF(AND([1]PREMIOS_ALUMNOS!$BS3&lt;&gt;"",[1]PREMIOS_ALUMNOS!$BS3&lt;&gt;0),[1]PREMIOS_ALUMNOS!$BS3,""),IF($A5="TOTAL",SUM(INDIRECT("AP4:AP"&amp;ROW()-1)),""))</f>
        <v/>
      </c>
      <c r="AQ5" s="7">
        <f t="shared" ref="AQ5:AQ68" ca="1" si="13">IF(AND($A5&lt;&gt;"",$A5&lt;&gt;"TOTAL"),SUM(AO5:AP5),IF($A5="TOTAL",SUM(INDIRECT("AQ4:AQ"&amp;ROW()-1)),""))</f>
        <v>0</v>
      </c>
      <c r="AR5" s="7" t="str">
        <f ca="1">IF(AND($A5&lt;&gt;"",$A5&lt;&gt;"TOTAL"),IF(AND([1]PREMIOS_ALUMNOS!$BV3&lt;&gt;"",[1]PREMIOS_ALUMNOS!$BV3&lt;&gt;0),[1]PREMIOS_ALUMNOS!$BV3,""),IF($A5="TOTAL",SUM(INDIRECT("AR4:AR"&amp;ROW()-1)),""))</f>
        <v/>
      </c>
      <c r="AS5" s="7" t="str">
        <f ca="1">IF(AND($A5&lt;&gt;"",$A5&lt;&gt;"TOTAL"),IF(AND([1]PREMIOS_ALUMNOS!$BX3&lt;&gt;"",[1]PREMIOS_ALUMNOS!$BX3&lt;&gt;0),[1]PREMIOS_ALUMNOS!$BX3,""),IF($A5="TOTAL",SUM(INDIRECT("AS4:AS"&amp;ROW()-1)),""))</f>
        <v/>
      </c>
      <c r="AT5" s="7">
        <f t="shared" ref="AT5:AT68" ca="1" si="14">IF(AND($A5&lt;&gt;"",$A5&lt;&gt;"TOTAL"),SUM(AR5:AS5),IF($A5="TOTAL",SUM(INDIRECT("AT4:AT"&amp;ROW()-1)),""))</f>
        <v>0</v>
      </c>
      <c r="AU5" s="7" t="str">
        <f ca="1">IF(AND($A5&lt;&gt;"",$A5&lt;&gt;"TOTAL"),IF(AND([1]PREMIOS_ALUMNOS!$CA3&lt;&gt;"",[1]PREMIOS_ALUMNOS!$CA3&lt;&gt;0),[1]PREMIOS_ALUMNOS!$CA3,""),IF($A5="TOTAL",SUM(INDIRECT("AU4:AU"&amp;ROW()-1)),""))</f>
        <v/>
      </c>
      <c r="AV5" s="7" t="str">
        <f ca="1">IF(AND($A5&lt;&gt;"",$A5&lt;&gt;"TOTAL"),IF(AND([1]PREMIOS_ALUMNOS!$CC3&lt;&gt;"",[1]PREMIOS_ALUMNOS!$CC3&lt;&gt;0),[1]PREMIOS_ALUMNOS!$CC3,""),IF($A5="TOTAL",SUM(INDIRECT("AV4:AV"&amp;ROW()-1)),""))</f>
        <v/>
      </c>
      <c r="AW5" s="7">
        <f t="shared" ref="AW5:AW68" ca="1" si="15">IF(AND($A5&lt;&gt;"",$A5&lt;&gt;"TOTAL"),SUM(AU5:AV5),IF($A5="TOTAL",SUM(INDIRECT("AW4:AW"&amp;ROW()-1)),""))</f>
        <v>0</v>
      </c>
      <c r="AX5" s="7" t="str">
        <f ca="1">IF(AND($A5&lt;&gt;"",$A5&lt;&gt;"TOTAL"),IF(AND([1]PREMIOS_ALUMNOS!$CF3&lt;&gt;"",[1]PREMIOS_ALUMNOS!$CF3&lt;&gt;0),[1]PREMIOS_ALUMNOS!$CF3,""),IF($A5="TOTAL",SUM(INDIRECT("AX4:AX"&amp;ROW()-1)),""))</f>
        <v/>
      </c>
      <c r="AY5" s="7" t="str">
        <f ca="1">IF(AND($A5&lt;&gt;"",$A5&lt;&gt;"TOTAL"),IF(AND([1]PREMIOS_ALUMNOS!$CH3&lt;&gt;"",[1]PREMIOS_ALUMNOS!$CH3&lt;&gt;0),[1]PREMIOS_ALUMNOS!$CH3,""),IF($A5="TOTAL",SUM(INDIRECT("AY4:AY"&amp;ROW()-1)),""))</f>
        <v/>
      </c>
      <c r="AZ5" s="7">
        <f t="shared" ref="AZ5:AZ68" ca="1" si="16">IF(AND($A5&lt;&gt;"",$A5&lt;&gt;"TOTAL"),SUM(AX5:AY5),IF($A5="TOTAL",SUM(INDIRECT("AZ4:AZ"&amp;ROW()-1)),""))</f>
        <v>0</v>
      </c>
      <c r="BA5" s="7" t="str">
        <f ca="1">IF(AND($A5&lt;&gt;"",$A5&lt;&gt;"TOTAL"),IF(AND([1]PREMIOS_ALUMNOS!$CK3&lt;&gt;"",[1]PREMIOS_ALUMNOS!$CK3&lt;&gt;0),[1]PREMIOS_ALUMNOS!$CK3,""),IF($A5="TOTAL",SUM(INDIRECT("BA4:BA"&amp;ROW()-1)),""))</f>
        <v/>
      </c>
      <c r="BB5" s="7" t="str">
        <f ca="1">IF(AND($A5&lt;&gt;"",$A5&lt;&gt;"TOTAL"),IF(AND([1]PREMIOS_ALUMNOS!$CM3&lt;&gt;"",[1]PREMIOS_ALUMNOS!$CM3&lt;&gt;0),[1]PREMIOS_ALUMNOS!$CM3,""),IF($A5="TOTAL",SUM(INDIRECT("BB4:BB"&amp;ROW()-1)),""))</f>
        <v/>
      </c>
      <c r="BC5" s="7">
        <f t="shared" ref="BC5:BC68" ca="1" si="17">IF(AND($A5&lt;&gt;"",$A5&lt;&gt;"TOTAL"),SUM(BA5:BB5),IF($A5="TOTAL",SUM(INDIRECT("BC4:BC"&amp;ROW()-1)),""))</f>
        <v>0</v>
      </c>
      <c r="BD5" s="7" t="str">
        <f ca="1">IF(AND($A5&lt;&gt;"",$A5&lt;&gt;"TOTAL"),IF(AND([1]PREMIOS_ALUMNOS!$CP3&lt;&gt;"",[1]PREMIOS_ALUMNOS!$CP3&lt;&gt;0),[1]PREMIOS_ALUMNOS!$CP3,""),IF($A5="TOTAL",SUM(INDIRECT("BD4:BD"&amp;ROW()-1)),""))</f>
        <v/>
      </c>
      <c r="BE5" s="7" t="str">
        <f ca="1">IF(AND($A5&lt;&gt;"",$A5&lt;&gt;"TOTAL"),IF(AND([1]PREMIOS_ALUMNOS!$CR3&lt;&gt;"",[1]PREMIOS_ALUMNOS!$CR3&lt;&gt;0),[1]PREMIOS_ALUMNOS!$CR3,""),IF($A5="TOTAL",SUM(INDIRECT("BE4:BE"&amp;ROW()-1)),""))</f>
        <v/>
      </c>
      <c r="BF5" s="7">
        <f t="shared" ref="BF5:BF68" ca="1" si="18">IF(AND($A5&lt;&gt;"",$A5&lt;&gt;"TOTAL"),SUM(BD5:BE5),IF($A5="TOTAL",SUM(INDIRECT("BF4:BF"&amp;ROW()-1)),""))</f>
        <v>0</v>
      </c>
      <c r="BG5" s="8"/>
      <c r="BH5" s="8"/>
      <c r="BI5" s="8"/>
    </row>
    <row r="6" spans="1:61" x14ac:dyDescent="0.2">
      <c r="A6" s="12" t="str">
        <f>IF([1]PREMIOS_ALUMNOS!$C4&lt;&gt;"",[1]PREMIOS_ALUMNOS!$C4,IF(AND([1]PREMIOS_ALUMNOS!$C4="",[1]PREMIOS_ALUMNOS!$C5="",[1]PREMIOS_ALUMNOS!$C3=""),"","TOTAL"))</f>
        <v>Ingeniería Técnica Industrial, Especialidad en Electrónica Industrial</v>
      </c>
      <c r="B6" s="7">
        <f ca="1">IF(AND($A6&lt;&gt;"",$A6&lt;&gt;"TOTAL"),IF(AND([1]PREMIOS_ALUMNOS!$D4&lt;&gt;"",[1]PREMIOS_ALUMNOS!$D4&lt;&gt;0),[1]PREMIOS_ALUMNOS!$D4,""),IF($A6="TOTAL",SUM(INDIRECT("B4:B"&amp;ROW()-1)),""))</f>
        <v>1</v>
      </c>
      <c r="C6" s="7" t="str">
        <f ca="1">IF(AND($A6&lt;&gt;"",$A6&lt;&gt;"TOTAL"),IF(AND([1]PREMIOS_ALUMNOS!$F4&lt;&gt;"",[1]PREMIOS_ALUMNOS!$F4&lt;&gt;0),[1]PREMIOS_ALUMNOS!$F4,""),IF($A6="TOTAL",SUM(INDIRECT("C4:C"&amp;ROW()-1)),""))</f>
        <v/>
      </c>
      <c r="D6" s="7">
        <f t="shared" ca="1" si="0"/>
        <v>1</v>
      </c>
      <c r="E6" s="7" t="str">
        <f ca="1">IF(AND($A6&lt;&gt;"",$A6&lt;&gt;"TOTAL"),IF(AND([1]PREMIOS_ALUMNOS!$I4&lt;&gt;"",[1]PREMIOS_ALUMNOS!$I4&lt;&gt;0),[1]PREMIOS_ALUMNOS!$I4,""),IF($A6="TOTAL",SUM(INDIRECT("E4:E"&amp;ROW()-1)),""))</f>
        <v/>
      </c>
      <c r="F6" s="7" t="str">
        <f ca="1">IF(AND($A6&lt;&gt;"",$A6&lt;&gt;"TOTAL"),IF(AND([1]PREMIOS_ALUMNOS!$K4&lt;&gt;"",[1]PREMIOS_ALUMNOS!$K4&lt;&gt;0),[1]PREMIOS_ALUMNOS!$K4,""),IF($A6="TOTAL",SUM(INDIRECT("F4:F"&amp;ROW()-1)),""))</f>
        <v/>
      </c>
      <c r="G6" s="7">
        <f t="shared" ca="1" si="1"/>
        <v>0</v>
      </c>
      <c r="H6" s="7" t="str">
        <f ca="1">IF(AND($A6&lt;&gt;"",$A6&lt;&gt;"TOTAL"),IF(AND([1]PREMIOS_ALUMNOS!$N4&lt;&gt;"",[1]PREMIOS_ALUMNOS!$N4&lt;&gt;0),[1]PREMIOS_ALUMNOS!$N4,""),IF($A6="TOTAL",SUM(INDIRECT("H4:H"&amp;ROW()-1)),""))</f>
        <v/>
      </c>
      <c r="I6" s="7" t="str">
        <f ca="1">IF(AND($A6&lt;&gt;"",$A6&lt;&gt;"TOTAL"),IF(AND([1]PREMIOS_ALUMNOS!$P4&lt;&gt;"",[1]PREMIOS_ALUMNOS!$P4&lt;&gt;0),[1]PREMIOS_ALUMNOS!$P4,""),IF($A6="TOTAL",SUM(INDIRECT("I4:I"&amp;ROW()-1)),""))</f>
        <v/>
      </c>
      <c r="J6" s="7">
        <f t="shared" ca="1" si="2"/>
        <v>0</v>
      </c>
      <c r="K6" s="7" t="str">
        <f ca="1">IF(AND($A6&lt;&gt;"",$A6&lt;&gt;"TOTAL"),IF(AND([1]PREMIOS_ALUMNOS!$S4&lt;&gt;"",[1]PREMIOS_ALUMNOS!$S4&lt;&gt;0),[1]PREMIOS_ALUMNOS!$S4,""),IF($A6="TOTAL",SUM(INDIRECT("K4:K"&amp;ROW()-1)),""))</f>
        <v/>
      </c>
      <c r="L6" s="7" t="str">
        <f ca="1">IF(AND($A6&lt;&gt;"",$A6&lt;&gt;"TOTAL"),IF(AND([1]PREMIOS_ALUMNOS!$U4&lt;&gt;"",[1]PREMIOS_ALUMNOS!$U4&lt;&gt;0),[1]PREMIOS_ALUMNOS!$U4,""),IF($A6="TOTAL",SUM(INDIRECT("L4:L"&amp;ROW()-1)),""))</f>
        <v/>
      </c>
      <c r="M6" s="7">
        <f t="shared" ca="1" si="3"/>
        <v>0</v>
      </c>
      <c r="N6" s="7" t="str">
        <f ca="1">IF(AND($A6&lt;&gt;"",$A6&lt;&gt;"TOTAL"),IF(AND([1]PREMIOS_ALUMNOS!$X4&lt;&gt;"",[1]PREMIOS_ALUMNOS!$X4&lt;&gt;0),[1]PREMIOS_ALUMNOS!$X4,""),IF($A6="TOTAL",SUM(INDIRECT("N4:N"&amp;ROW()-1)),""))</f>
        <v/>
      </c>
      <c r="O6" s="7" t="str">
        <f ca="1">IF(AND($A6&lt;&gt;"",$A6&lt;&gt;"TOTAL"),IF(AND([1]PREMIOS_ALUMNOS!$Z4&lt;&gt;"",[1]PREMIOS_ALUMNOS!$Z4&lt;&gt;0),[1]PREMIOS_ALUMNOS!$Z4,""),IF($A6="TOTAL",SUM(INDIRECT("O4:O"&amp;ROW()-1)),""))</f>
        <v/>
      </c>
      <c r="P6" s="7">
        <f t="shared" ca="1" si="4"/>
        <v>0</v>
      </c>
      <c r="Q6" s="7" t="str">
        <f ca="1">IF(AND($A6&lt;&gt;"",$A6&lt;&gt;"TOTAL"),IF(AND([1]PREMIOS_ALUMNOS!$AC4&lt;&gt;"",[1]PREMIOS_ALUMNOS!$AC4&lt;&gt;0),[1]PREMIOS_ALUMNOS!$AC4,""),IF($A6="TOTAL",SUM(INDIRECT("Q4:Q"&amp;ROW()-1)),""))</f>
        <v/>
      </c>
      <c r="R6" s="7" t="str">
        <f ca="1">IF(AND($A6&lt;&gt;"",$A6&lt;&gt;"TOTAL"),IF(AND([1]PREMIOS_ALUMNOS!$AE4&lt;&gt;"",[1]PREMIOS_ALUMNOS!$AE4&lt;&gt;0),[1]PREMIOS_ALUMNOS!$AE4,""),IF($A6="TOTAL",SUM(INDIRECT("R4:R"&amp;ROW()-1)),""))</f>
        <v/>
      </c>
      <c r="S6" s="7">
        <f t="shared" ca="1" si="5"/>
        <v>0</v>
      </c>
      <c r="T6" s="7" t="str">
        <f ca="1">IF(AND($A6&lt;&gt;"",$A6&lt;&gt;"TOTAL"),IF(AND([1]PREMIOS_ALUMNOS!$AH4&lt;&gt;"",[1]PREMIOS_ALUMNOS!$AH4&lt;&gt;0),[1]PREMIOS_ALUMNOS!$AH4,""),IF($A6="TOTAL",SUM(INDIRECT("T4:T"&amp;ROW()-1)),""))</f>
        <v/>
      </c>
      <c r="U6" s="7" t="str">
        <f ca="1">IF(AND($A6&lt;&gt;"",$A6&lt;&gt;"TOTAL"),IF(AND([1]PREMIOS_ALUMNOS!$AJ4&lt;&gt;"",[1]PREMIOS_ALUMNOS!$AJ4&lt;&gt;0),[1]PREMIOS_ALUMNOS!$AJ4,""),IF($A6="TOTAL",SUM(INDIRECT("U4:U"&amp;ROW()-1)),""))</f>
        <v/>
      </c>
      <c r="V6" s="7">
        <f t="shared" ca="1" si="6"/>
        <v>0</v>
      </c>
      <c r="W6" s="7" t="str">
        <f ca="1">IF(AND($A6&lt;&gt;"",$A6&lt;&gt;"TOTAL"),IF(AND([1]PREMIOS_ALUMNOS!$AM4&lt;&gt;"",[1]PREMIOS_ALUMNOS!$AM4&lt;&gt;0),[1]PREMIOS_ALUMNOS!$AM4,""),IF($A6="TOTAL",SUM(INDIRECT("W4:W"&amp;ROW()-1)),""))</f>
        <v/>
      </c>
      <c r="X6" s="7" t="str">
        <f ca="1">IF(AND($A6&lt;&gt;"",$A6&lt;&gt;"TOTAL"),IF(AND([1]PREMIOS_ALUMNOS!$AO4&lt;&gt;"",[1]PREMIOS_ALUMNOS!$AO4&lt;&gt;0),[1]PREMIOS_ALUMNOS!$AO4,""),IF($A6="TOTAL",SUM(INDIRECT("X4:X"&amp;ROW()-1)),""))</f>
        <v/>
      </c>
      <c r="Y6" s="7">
        <f t="shared" ca="1" si="7"/>
        <v>0</v>
      </c>
      <c r="Z6" s="7" t="str">
        <f ca="1">IF(AND($A6&lt;&gt;"",$A6&lt;&gt;"TOTAL"),IF(AND([1]PREMIOS_ALUMNOS!$AR4&lt;&gt;"",[1]PREMIOS_ALUMNOS!$AR4&lt;&gt;0),[1]PREMIOS_ALUMNOS!$AR4,""),IF($A6="TOTAL",SUM(INDIRECT("Z4:Z"&amp;ROW()-1)),""))</f>
        <v/>
      </c>
      <c r="AA6" s="7" t="str">
        <f ca="1">IF(AND($A6&lt;&gt;"",$A6&lt;&gt;"TOTAL"),IF(AND([1]PREMIOS_ALUMNOS!$AT4&lt;&gt;"",[1]PREMIOS_ALUMNOS!$AT4&lt;&gt;0),[1]PREMIOS_ALUMNOS!$AT4,""),IF($A6="TOTAL",SUM(INDIRECT("AA4:AA"&amp;ROW()-1)),""))</f>
        <v/>
      </c>
      <c r="AB6" s="7">
        <f t="shared" ca="1" si="8"/>
        <v>0</v>
      </c>
      <c r="AC6" s="7" t="str">
        <f ca="1">IF(AND($A6&lt;&gt;"",$A6&lt;&gt;"TOTAL"),IF(AND([1]PREMIOS_ALUMNOS!$AW4&lt;&gt;"",[1]PREMIOS_ALUMNOS!$AW4&lt;&gt;0),[1]PREMIOS_ALUMNOS!$AW4,""),IF($A6="TOTAL",SUM(INDIRECT("AC4:AC"&amp;ROW()-1)),""))</f>
        <v/>
      </c>
      <c r="AD6" s="7" t="str">
        <f ca="1">IF(AND($A6&lt;&gt;"",$A6&lt;&gt;"TOTAL"),IF(AND([1]PREMIOS_ALUMNOS!$AY4&lt;&gt;"",[1]PREMIOS_ALUMNOS!$AY4&lt;&gt;0),[1]PREMIOS_ALUMNOS!$AY4,""),IF($A6="TOTAL",SUM(INDIRECT("AD4:AD"&amp;ROW()-1)),""))</f>
        <v/>
      </c>
      <c r="AE6" s="7">
        <f t="shared" ca="1" si="9"/>
        <v>0</v>
      </c>
      <c r="AF6" s="7" t="str">
        <f ca="1">IF(AND($A6&lt;&gt;"",$A6&lt;&gt;"TOTAL"),IF(AND([1]PREMIOS_ALUMNOS!$BB4&lt;&gt;"",[1]PREMIOS_ALUMNOS!$BB4&lt;&gt;0),[1]PREMIOS_ALUMNOS!$BB4,""),IF($A6="TOTAL",SUM(INDIRECT("AF4:AF"&amp;ROW()-1)),""))</f>
        <v/>
      </c>
      <c r="AG6" s="7" t="str">
        <f ca="1">IF(AND($A6&lt;&gt;"",$A6&lt;&gt;"TOTAL"),IF(AND([1]PREMIOS_ALUMNOS!$BD4&lt;&gt;"",[1]PREMIOS_ALUMNOS!$BD4&lt;&gt;0),[1]PREMIOS_ALUMNOS!$BD4,""),IF($A6="TOTAL",SUM(INDIRECT("AG4:AG"&amp;ROW()-1)),""))</f>
        <v/>
      </c>
      <c r="AH6" s="7">
        <f t="shared" ca="1" si="10"/>
        <v>0</v>
      </c>
      <c r="AI6" s="7" t="str">
        <f ca="1">IF(AND($A6&lt;&gt;"",$A6&lt;&gt;"TOTAL"),IF(AND([1]PREMIOS_ALUMNOS!$BG4&lt;&gt;"",[1]PREMIOS_ALUMNOS!$BG4&lt;&gt;0),[1]PREMIOS_ALUMNOS!$BG4,""),IF($A6="TOTAL",SUM(INDIRECT("AI4:AI"&amp;ROW()-1)),""))</f>
        <v/>
      </c>
      <c r="AJ6" s="7" t="str">
        <f ca="1">IF(AND($A6&lt;&gt;"",$A6&lt;&gt;"TOTAL"),IF(AND([1]PREMIOS_ALUMNOS!$BI4&lt;&gt;"",[1]PREMIOS_ALUMNOS!$BI4&lt;&gt;0),[1]PREMIOS_ALUMNOS!$BI4,""),IF($A6="TOTAL",SUM(INDIRECT("AJ4:AJ"&amp;ROW()-1)),""))</f>
        <v/>
      </c>
      <c r="AK6" s="7">
        <f t="shared" ca="1" si="11"/>
        <v>0</v>
      </c>
      <c r="AL6" s="7" t="str">
        <f ca="1">IF(AND($A6&lt;&gt;"",$A6&lt;&gt;"TOTAL"),IF(AND([1]PREMIOS_ALUMNOS!$BL4&lt;&gt;"",[1]PREMIOS_ALUMNOS!$BL4&lt;&gt;0),[1]PREMIOS_ALUMNOS!$BL4,""),IF($A6="TOTAL",SUM(INDIRECT("AL4:AL"&amp;ROW()-1)),""))</f>
        <v/>
      </c>
      <c r="AM6" s="7" t="str">
        <f ca="1">IF(AND($A6&lt;&gt;"",$A6&lt;&gt;"TOTAL"),IF(AND([1]PREMIOS_ALUMNOS!$BN4&lt;&gt;"",[1]PREMIOS_ALUMNOS!$BN4&lt;&gt;0),[1]PREMIOS_ALUMNOS!$BN4,""),IF($A6="TOTAL",SUM(INDIRECT("AM4:AM"&amp;ROW()-1)),""))</f>
        <v/>
      </c>
      <c r="AN6" s="7">
        <f t="shared" ca="1" si="12"/>
        <v>0</v>
      </c>
      <c r="AO6" s="7" t="str">
        <f ca="1">IF(AND($A6&lt;&gt;"",$A6&lt;&gt;"TOTAL"),IF(AND([1]PREMIOS_ALUMNOS!$BQ4&lt;&gt;"",[1]PREMIOS_ALUMNOS!$BQ4&lt;&gt;0),[1]PREMIOS_ALUMNOS!$BQ4,""),IF($A6="TOTAL",SUM(INDIRECT("AO4:AO"&amp;ROW()-1)),""))</f>
        <v/>
      </c>
      <c r="AP6" s="7" t="str">
        <f ca="1">IF(AND($A6&lt;&gt;"",$A6&lt;&gt;"TOTAL"),IF(AND([1]PREMIOS_ALUMNOS!$BS4&lt;&gt;"",[1]PREMIOS_ALUMNOS!$BS4&lt;&gt;0),[1]PREMIOS_ALUMNOS!$BS4,""),IF($A6="TOTAL",SUM(INDIRECT("AP4:AP"&amp;ROW()-1)),""))</f>
        <v/>
      </c>
      <c r="AQ6" s="7">
        <f t="shared" ca="1" si="13"/>
        <v>0</v>
      </c>
      <c r="AR6" s="7" t="str">
        <f ca="1">IF(AND($A6&lt;&gt;"",$A6&lt;&gt;"TOTAL"),IF(AND([1]PREMIOS_ALUMNOS!$BV4&lt;&gt;"",[1]PREMIOS_ALUMNOS!$BV4&lt;&gt;0),[1]PREMIOS_ALUMNOS!$BV4,""),IF($A6="TOTAL",SUM(INDIRECT("AR4:AR"&amp;ROW()-1)),""))</f>
        <v/>
      </c>
      <c r="AS6" s="7" t="str">
        <f ca="1">IF(AND($A6&lt;&gt;"",$A6&lt;&gt;"TOTAL"),IF(AND([1]PREMIOS_ALUMNOS!$BX4&lt;&gt;"",[1]PREMIOS_ALUMNOS!$BX4&lt;&gt;0),[1]PREMIOS_ALUMNOS!$BX4,""),IF($A6="TOTAL",SUM(INDIRECT("AS4:AS"&amp;ROW()-1)),""))</f>
        <v/>
      </c>
      <c r="AT6" s="7">
        <f t="shared" ca="1" si="14"/>
        <v>0</v>
      </c>
      <c r="AU6" s="7" t="str">
        <f ca="1">IF(AND($A6&lt;&gt;"",$A6&lt;&gt;"TOTAL"),IF(AND([1]PREMIOS_ALUMNOS!$CA4&lt;&gt;"",[1]PREMIOS_ALUMNOS!$CA4&lt;&gt;0),[1]PREMIOS_ALUMNOS!$CA4,""),IF($A6="TOTAL",SUM(INDIRECT("AU4:AU"&amp;ROW()-1)),""))</f>
        <v/>
      </c>
      <c r="AV6" s="7" t="str">
        <f ca="1">IF(AND($A6&lt;&gt;"",$A6&lt;&gt;"TOTAL"),IF(AND([1]PREMIOS_ALUMNOS!$CC4&lt;&gt;"",[1]PREMIOS_ALUMNOS!$CC4&lt;&gt;0),[1]PREMIOS_ALUMNOS!$CC4,""),IF($A6="TOTAL",SUM(INDIRECT("AV4:AV"&amp;ROW()-1)),""))</f>
        <v/>
      </c>
      <c r="AW6" s="7">
        <f t="shared" ca="1" si="15"/>
        <v>0</v>
      </c>
      <c r="AX6" s="7" t="str">
        <f ca="1">IF(AND($A6&lt;&gt;"",$A6&lt;&gt;"TOTAL"),IF(AND([1]PREMIOS_ALUMNOS!$CF4&lt;&gt;"",[1]PREMIOS_ALUMNOS!$CF4&lt;&gt;0),[1]PREMIOS_ALUMNOS!$CF4,""),IF($A6="TOTAL",SUM(INDIRECT("AX4:AX"&amp;ROW()-1)),""))</f>
        <v/>
      </c>
      <c r="AY6" s="7" t="str">
        <f ca="1">IF(AND($A6&lt;&gt;"",$A6&lt;&gt;"TOTAL"),IF(AND([1]PREMIOS_ALUMNOS!$CH4&lt;&gt;"",[1]PREMIOS_ALUMNOS!$CH4&lt;&gt;0),[1]PREMIOS_ALUMNOS!$CH4,""),IF($A6="TOTAL",SUM(INDIRECT("AY4:AY"&amp;ROW()-1)),""))</f>
        <v/>
      </c>
      <c r="AZ6" s="7">
        <f t="shared" ca="1" si="16"/>
        <v>0</v>
      </c>
      <c r="BA6" s="7" t="str">
        <f ca="1">IF(AND($A6&lt;&gt;"",$A6&lt;&gt;"TOTAL"),IF(AND([1]PREMIOS_ALUMNOS!$CK4&lt;&gt;"",[1]PREMIOS_ALUMNOS!$CK4&lt;&gt;0),[1]PREMIOS_ALUMNOS!$CK4,""),IF($A6="TOTAL",SUM(INDIRECT("BA4:BA"&amp;ROW()-1)),""))</f>
        <v/>
      </c>
      <c r="BB6" s="7" t="str">
        <f ca="1">IF(AND($A6&lt;&gt;"",$A6&lt;&gt;"TOTAL"),IF(AND([1]PREMIOS_ALUMNOS!$CM4&lt;&gt;"",[1]PREMIOS_ALUMNOS!$CM4&lt;&gt;0),[1]PREMIOS_ALUMNOS!$CM4,""),IF($A6="TOTAL",SUM(INDIRECT("BB4:BB"&amp;ROW()-1)),""))</f>
        <v/>
      </c>
      <c r="BC6" s="7">
        <f t="shared" ca="1" si="17"/>
        <v>0</v>
      </c>
      <c r="BD6" s="7" t="str">
        <f ca="1">IF(AND($A6&lt;&gt;"",$A6&lt;&gt;"TOTAL"),IF(AND([1]PREMIOS_ALUMNOS!$CP4&lt;&gt;"",[1]PREMIOS_ALUMNOS!$CP4&lt;&gt;0),[1]PREMIOS_ALUMNOS!$CP4,""),IF($A6="TOTAL",SUM(INDIRECT("BD4:BD"&amp;ROW()-1)),""))</f>
        <v/>
      </c>
      <c r="BE6" s="7" t="str">
        <f ca="1">IF(AND($A6&lt;&gt;"",$A6&lt;&gt;"TOTAL"),IF(AND([1]PREMIOS_ALUMNOS!$CR4&lt;&gt;"",[1]PREMIOS_ALUMNOS!$CR4&lt;&gt;0),[1]PREMIOS_ALUMNOS!$CR4,""),IF($A6="TOTAL",SUM(INDIRECT("BE4:BE"&amp;ROW()-1)),""))</f>
        <v/>
      </c>
      <c r="BF6" s="7">
        <f t="shared" ca="1" si="18"/>
        <v>0</v>
      </c>
      <c r="BG6" s="8"/>
      <c r="BH6" s="8"/>
      <c r="BI6" s="8"/>
    </row>
    <row r="7" spans="1:61" x14ac:dyDescent="0.2">
      <c r="A7" s="12" t="str">
        <f>IF([1]PREMIOS_ALUMNOS!$C5&lt;&gt;"",[1]PREMIOS_ALUMNOS!$C5,IF(AND([1]PREMIOS_ALUMNOS!$C5="",[1]PREMIOS_ALUMNOS!$C6="",[1]PREMIOS_ALUMNOS!$C4=""),"","TOTAL"))</f>
        <v>Ingeniería Técnica Industrial, Especialidad en Mecánica</v>
      </c>
      <c r="B7" s="7" t="str">
        <f ca="1">IF(AND($A7&lt;&gt;"",$A7&lt;&gt;"TOTAL"),IF(AND([1]PREMIOS_ALUMNOS!$D5&lt;&gt;"",[1]PREMIOS_ALUMNOS!$D5&lt;&gt;0),[1]PREMIOS_ALUMNOS!$D5,""),IF($A7="TOTAL",SUM(INDIRECT("B4:B"&amp;ROW()-1)),""))</f>
        <v/>
      </c>
      <c r="C7" s="7">
        <f ca="1">IF(AND($A7&lt;&gt;"",$A7&lt;&gt;"TOTAL"),IF(AND([1]PREMIOS_ALUMNOS!$F5&lt;&gt;"",[1]PREMIOS_ALUMNOS!$F5&lt;&gt;0),[1]PREMIOS_ALUMNOS!$F5,""),IF($A7="TOTAL",SUM(INDIRECT("C4:C"&amp;ROW()-1)),""))</f>
        <v>1</v>
      </c>
      <c r="D7" s="7">
        <f t="shared" ca="1" si="0"/>
        <v>1</v>
      </c>
      <c r="E7" s="7" t="str">
        <f ca="1">IF(AND($A7&lt;&gt;"",$A7&lt;&gt;"TOTAL"),IF(AND([1]PREMIOS_ALUMNOS!$I5&lt;&gt;"",[1]PREMIOS_ALUMNOS!$I5&lt;&gt;0),[1]PREMIOS_ALUMNOS!$I5,""),IF($A7="TOTAL",SUM(INDIRECT("E4:E"&amp;ROW()-1)),""))</f>
        <v/>
      </c>
      <c r="F7" s="7" t="str">
        <f ca="1">IF(AND($A7&lt;&gt;"",$A7&lt;&gt;"TOTAL"),IF(AND([1]PREMIOS_ALUMNOS!$K5&lt;&gt;"",[1]PREMIOS_ALUMNOS!$K5&lt;&gt;0),[1]PREMIOS_ALUMNOS!$K5,""),IF($A7="TOTAL",SUM(INDIRECT("F4:F"&amp;ROW()-1)),""))</f>
        <v/>
      </c>
      <c r="G7" s="7">
        <f t="shared" ca="1" si="1"/>
        <v>0</v>
      </c>
      <c r="H7" s="7" t="str">
        <f ca="1">IF(AND($A7&lt;&gt;"",$A7&lt;&gt;"TOTAL"),IF(AND([1]PREMIOS_ALUMNOS!$N5&lt;&gt;"",[1]PREMIOS_ALUMNOS!$N5&lt;&gt;0),[1]PREMIOS_ALUMNOS!$N5,""),IF($A7="TOTAL",SUM(INDIRECT("H4:H"&amp;ROW()-1)),""))</f>
        <v/>
      </c>
      <c r="I7" s="7" t="str">
        <f ca="1">IF(AND($A7&lt;&gt;"",$A7&lt;&gt;"TOTAL"),IF(AND([1]PREMIOS_ALUMNOS!$P5&lt;&gt;"",[1]PREMIOS_ALUMNOS!$P5&lt;&gt;0),[1]PREMIOS_ALUMNOS!$P5,""),IF($A7="TOTAL",SUM(INDIRECT("I4:I"&amp;ROW()-1)),""))</f>
        <v/>
      </c>
      <c r="J7" s="7">
        <f t="shared" ca="1" si="2"/>
        <v>0</v>
      </c>
      <c r="K7" s="7" t="str">
        <f ca="1">IF(AND($A7&lt;&gt;"",$A7&lt;&gt;"TOTAL"),IF(AND([1]PREMIOS_ALUMNOS!$S5&lt;&gt;"",[1]PREMIOS_ALUMNOS!$S5&lt;&gt;0),[1]PREMIOS_ALUMNOS!$S5,""),IF($A7="TOTAL",SUM(INDIRECT("K4:K"&amp;ROW()-1)),""))</f>
        <v/>
      </c>
      <c r="L7" s="7" t="str">
        <f ca="1">IF(AND($A7&lt;&gt;"",$A7&lt;&gt;"TOTAL"),IF(AND([1]PREMIOS_ALUMNOS!$U5&lt;&gt;"",[1]PREMIOS_ALUMNOS!$U5&lt;&gt;0),[1]PREMIOS_ALUMNOS!$U5,""),IF($A7="TOTAL",SUM(INDIRECT("L4:L"&amp;ROW()-1)),""))</f>
        <v/>
      </c>
      <c r="M7" s="7">
        <f t="shared" ca="1" si="3"/>
        <v>0</v>
      </c>
      <c r="N7" s="7" t="str">
        <f ca="1">IF(AND($A7&lt;&gt;"",$A7&lt;&gt;"TOTAL"),IF(AND([1]PREMIOS_ALUMNOS!$X5&lt;&gt;"",[1]PREMIOS_ALUMNOS!$X5&lt;&gt;0),[1]PREMIOS_ALUMNOS!$X5,""),IF($A7="TOTAL",SUM(INDIRECT("N4:N"&amp;ROW()-1)),""))</f>
        <v/>
      </c>
      <c r="O7" s="7" t="str">
        <f ca="1">IF(AND($A7&lt;&gt;"",$A7&lt;&gt;"TOTAL"),IF(AND([1]PREMIOS_ALUMNOS!$Z5&lt;&gt;"",[1]PREMIOS_ALUMNOS!$Z5&lt;&gt;0),[1]PREMIOS_ALUMNOS!$Z5,""),IF($A7="TOTAL",SUM(INDIRECT("O4:O"&amp;ROW()-1)),""))</f>
        <v/>
      </c>
      <c r="P7" s="7">
        <f t="shared" ca="1" si="4"/>
        <v>0</v>
      </c>
      <c r="Q7" s="7" t="str">
        <f ca="1">IF(AND($A7&lt;&gt;"",$A7&lt;&gt;"TOTAL"),IF(AND([1]PREMIOS_ALUMNOS!$AC5&lt;&gt;"",[1]PREMIOS_ALUMNOS!$AC5&lt;&gt;0),[1]PREMIOS_ALUMNOS!$AC5,""),IF($A7="TOTAL",SUM(INDIRECT("Q4:Q"&amp;ROW()-1)),""))</f>
        <v/>
      </c>
      <c r="R7" s="7" t="str">
        <f ca="1">IF(AND($A7&lt;&gt;"",$A7&lt;&gt;"TOTAL"),IF(AND([1]PREMIOS_ALUMNOS!$AE5&lt;&gt;"",[1]PREMIOS_ALUMNOS!$AE5&lt;&gt;0),[1]PREMIOS_ALUMNOS!$AE5,""),IF($A7="TOTAL",SUM(INDIRECT("R4:R"&amp;ROW()-1)),""))</f>
        <v/>
      </c>
      <c r="S7" s="7">
        <f t="shared" ca="1" si="5"/>
        <v>0</v>
      </c>
      <c r="T7" s="7" t="str">
        <f ca="1">IF(AND($A7&lt;&gt;"",$A7&lt;&gt;"TOTAL"),IF(AND([1]PREMIOS_ALUMNOS!$AH5&lt;&gt;"",[1]PREMIOS_ALUMNOS!$AH5&lt;&gt;0),[1]PREMIOS_ALUMNOS!$AH5,""),IF($A7="TOTAL",SUM(INDIRECT("T4:T"&amp;ROW()-1)),""))</f>
        <v/>
      </c>
      <c r="U7" s="7" t="str">
        <f ca="1">IF(AND($A7&lt;&gt;"",$A7&lt;&gt;"TOTAL"),IF(AND([1]PREMIOS_ALUMNOS!$AJ5&lt;&gt;"",[1]PREMIOS_ALUMNOS!$AJ5&lt;&gt;0),[1]PREMIOS_ALUMNOS!$AJ5,""),IF($A7="TOTAL",SUM(INDIRECT("U4:U"&amp;ROW()-1)),""))</f>
        <v/>
      </c>
      <c r="V7" s="7">
        <f t="shared" ca="1" si="6"/>
        <v>0</v>
      </c>
      <c r="W7" s="7" t="str">
        <f ca="1">IF(AND($A7&lt;&gt;"",$A7&lt;&gt;"TOTAL"),IF(AND([1]PREMIOS_ALUMNOS!$AM5&lt;&gt;"",[1]PREMIOS_ALUMNOS!$AM5&lt;&gt;0),[1]PREMIOS_ALUMNOS!$AM5,""),IF($A7="TOTAL",SUM(INDIRECT("W4:W"&amp;ROW()-1)),""))</f>
        <v/>
      </c>
      <c r="X7" s="7" t="str">
        <f ca="1">IF(AND($A7&lt;&gt;"",$A7&lt;&gt;"TOTAL"),IF(AND([1]PREMIOS_ALUMNOS!$AO5&lt;&gt;"",[1]PREMIOS_ALUMNOS!$AO5&lt;&gt;0),[1]PREMIOS_ALUMNOS!$AO5,""),IF($A7="TOTAL",SUM(INDIRECT("X4:X"&amp;ROW()-1)),""))</f>
        <v/>
      </c>
      <c r="Y7" s="7">
        <f t="shared" ca="1" si="7"/>
        <v>0</v>
      </c>
      <c r="Z7" s="7" t="str">
        <f ca="1">IF(AND($A7&lt;&gt;"",$A7&lt;&gt;"TOTAL"),IF(AND([1]PREMIOS_ALUMNOS!$AR5&lt;&gt;"",[1]PREMIOS_ALUMNOS!$AR5&lt;&gt;0),[1]PREMIOS_ALUMNOS!$AR5,""),IF($A7="TOTAL",SUM(INDIRECT("Z4:Z"&amp;ROW()-1)),""))</f>
        <v/>
      </c>
      <c r="AA7" s="7" t="str">
        <f ca="1">IF(AND($A7&lt;&gt;"",$A7&lt;&gt;"TOTAL"),IF(AND([1]PREMIOS_ALUMNOS!$AT5&lt;&gt;"",[1]PREMIOS_ALUMNOS!$AT5&lt;&gt;0),[1]PREMIOS_ALUMNOS!$AT5,""),IF($A7="TOTAL",SUM(INDIRECT("AA4:AA"&amp;ROW()-1)),""))</f>
        <v/>
      </c>
      <c r="AB7" s="7">
        <f t="shared" ca="1" si="8"/>
        <v>0</v>
      </c>
      <c r="AC7" s="7" t="str">
        <f ca="1">IF(AND($A7&lt;&gt;"",$A7&lt;&gt;"TOTAL"),IF(AND([1]PREMIOS_ALUMNOS!$AW5&lt;&gt;"",[1]PREMIOS_ALUMNOS!$AW5&lt;&gt;0),[1]PREMIOS_ALUMNOS!$AW5,""),IF($A7="TOTAL",SUM(INDIRECT("AC4:AC"&amp;ROW()-1)),""))</f>
        <v/>
      </c>
      <c r="AD7" s="7" t="str">
        <f ca="1">IF(AND($A7&lt;&gt;"",$A7&lt;&gt;"TOTAL"),IF(AND([1]PREMIOS_ALUMNOS!$AY5&lt;&gt;"",[1]PREMIOS_ALUMNOS!$AY5&lt;&gt;0),[1]PREMIOS_ALUMNOS!$AY5,""),IF($A7="TOTAL",SUM(INDIRECT("AD4:AD"&amp;ROW()-1)),""))</f>
        <v/>
      </c>
      <c r="AE7" s="7">
        <f t="shared" ca="1" si="9"/>
        <v>0</v>
      </c>
      <c r="AF7" s="7" t="str">
        <f ca="1">IF(AND($A7&lt;&gt;"",$A7&lt;&gt;"TOTAL"),IF(AND([1]PREMIOS_ALUMNOS!$BB5&lt;&gt;"",[1]PREMIOS_ALUMNOS!$BB5&lt;&gt;0),[1]PREMIOS_ALUMNOS!$BB5,""),IF($A7="TOTAL",SUM(INDIRECT("AF4:AF"&amp;ROW()-1)),""))</f>
        <v/>
      </c>
      <c r="AG7" s="7" t="str">
        <f ca="1">IF(AND($A7&lt;&gt;"",$A7&lt;&gt;"TOTAL"),IF(AND([1]PREMIOS_ALUMNOS!$BD5&lt;&gt;"",[1]PREMIOS_ALUMNOS!$BD5&lt;&gt;0),[1]PREMIOS_ALUMNOS!$BD5,""),IF($A7="TOTAL",SUM(INDIRECT("AG4:AG"&amp;ROW()-1)),""))</f>
        <v/>
      </c>
      <c r="AH7" s="7">
        <f t="shared" ca="1" si="10"/>
        <v>0</v>
      </c>
      <c r="AI7" s="7" t="str">
        <f ca="1">IF(AND($A7&lt;&gt;"",$A7&lt;&gt;"TOTAL"),IF(AND([1]PREMIOS_ALUMNOS!$BG5&lt;&gt;"",[1]PREMIOS_ALUMNOS!$BG5&lt;&gt;0),[1]PREMIOS_ALUMNOS!$BG5,""),IF($A7="TOTAL",SUM(INDIRECT("AI4:AI"&amp;ROW()-1)),""))</f>
        <v/>
      </c>
      <c r="AJ7" s="7" t="str">
        <f ca="1">IF(AND($A7&lt;&gt;"",$A7&lt;&gt;"TOTAL"),IF(AND([1]PREMIOS_ALUMNOS!$BI5&lt;&gt;"",[1]PREMIOS_ALUMNOS!$BI5&lt;&gt;0),[1]PREMIOS_ALUMNOS!$BI5,""),IF($A7="TOTAL",SUM(INDIRECT("AJ4:AJ"&amp;ROW()-1)),""))</f>
        <v/>
      </c>
      <c r="AK7" s="7">
        <f t="shared" ca="1" si="11"/>
        <v>0</v>
      </c>
      <c r="AL7" s="7" t="str">
        <f ca="1">IF(AND($A7&lt;&gt;"",$A7&lt;&gt;"TOTAL"),IF(AND([1]PREMIOS_ALUMNOS!$BL5&lt;&gt;"",[1]PREMIOS_ALUMNOS!$BL5&lt;&gt;0),[1]PREMIOS_ALUMNOS!$BL5,""),IF($A7="TOTAL",SUM(INDIRECT("AL4:AL"&amp;ROW()-1)),""))</f>
        <v/>
      </c>
      <c r="AM7" s="7" t="str">
        <f ca="1">IF(AND($A7&lt;&gt;"",$A7&lt;&gt;"TOTAL"),IF(AND([1]PREMIOS_ALUMNOS!$BN5&lt;&gt;"",[1]PREMIOS_ALUMNOS!$BN5&lt;&gt;0),[1]PREMIOS_ALUMNOS!$BN5,""),IF($A7="TOTAL",SUM(INDIRECT("AM4:AM"&amp;ROW()-1)),""))</f>
        <v/>
      </c>
      <c r="AN7" s="7">
        <f t="shared" ca="1" si="12"/>
        <v>0</v>
      </c>
      <c r="AO7" s="7" t="str">
        <f ca="1">IF(AND($A7&lt;&gt;"",$A7&lt;&gt;"TOTAL"),IF(AND([1]PREMIOS_ALUMNOS!$BQ5&lt;&gt;"",[1]PREMIOS_ALUMNOS!$BQ5&lt;&gt;0),[1]PREMIOS_ALUMNOS!$BQ5,""),IF($A7="TOTAL",SUM(INDIRECT("AO4:AO"&amp;ROW()-1)),""))</f>
        <v/>
      </c>
      <c r="AP7" s="7" t="str">
        <f ca="1">IF(AND($A7&lt;&gt;"",$A7&lt;&gt;"TOTAL"),IF(AND([1]PREMIOS_ALUMNOS!$BS5&lt;&gt;"",[1]PREMIOS_ALUMNOS!$BS5&lt;&gt;0),[1]PREMIOS_ALUMNOS!$BS5,""),IF($A7="TOTAL",SUM(INDIRECT("AP4:AP"&amp;ROW()-1)),""))</f>
        <v/>
      </c>
      <c r="AQ7" s="7">
        <f t="shared" ca="1" si="13"/>
        <v>0</v>
      </c>
      <c r="AR7" s="7" t="str">
        <f ca="1">IF(AND($A7&lt;&gt;"",$A7&lt;&gt;"TOTAL"),IF(AND([1]PREMIOS_ALUMNOS!$BV5&lt;&gt;"",[1]PREMIOS_ALUMNOS!$BV5&lt;&gt;0),[1]PREMIOS_ALUMNOS!$BV5,""),IF($A7="TOTAL",SUM(INDIRECT("AR4:AR"&amp;ROW()-1)),""))</f>
        <v/>
      </c>
      <c r="AS7" s="7" t="str">
        <f ca="1">IF(AND($A7&lt;&gt;"",$A7&lt;&gt;"TOTAL"),IF(AND([1]PREMIOS_ALUMNOS!$BX5&lt;&gt;"",[1]PREMIOS_ALUMNOS!$BX5&lt;&gt;0),[1]PREMIOS_ALUMNOS!$BX5,""),IF($A7="TOTAL",SUM(INDIRECT("AS4:AS"&amp;ROW()-1)),""))</f>
        <v/>
      </c>
      <c r="AT7" s="7">
        <f t="shared" ca="1" si="14"/>
        <v>0</v>
      </c>
      <c r="AU7" s="7" t="str">
        <f ca="1">IF(AND($A7&lt;&gt;"",$A7&lt;&gt;"TOTAL"),IF(AND([1]PREMIOS_ALUMNOS!$CA5&lt;&gt;"",[1]PREMIOS_ALUMNOS!$CA5&lt;&gt;0),[1]PREMIOS_ALUMNOS!$CA5,""),IF($A7="TOTAL",SUM(INDIRECT("AU4:AU"&amp;ROW()-1)),""))</f>
        <v/>
      </c>
      <c r="AV7" s="7" t="str">
        <f ca="1">IF(AND($A7&lt;&gt;"",$A7&lt;&gt;"TOTAL"),IF(AND([1]PREMIOS_ALUMNOS!$CC5&lt;&gt;"",[1]PREMIOS_ALUMNOS!$CC5&lt;&gt;0),[1]PREMIOS_ALUMNOS!$CC5,""),IF($A7="TOTAL",SUM(INDIRECT("AV4:AV"&amp;ROW()-1)),""))</f>
        <v/>
      </c>
      <c r="AW7" s="7">
        <f t="shared" ca="1" si="15"/>
        <v>0</v>
      </c>
      <c r="AX7" s="7" t="str">
        <f ca="1">IF(AND($A7&lt;&gt;"",$A7&lt;&gt;"TOTAL"),IF(AND([1]PREMIOS_ALUMNOS!$CF5&lt;&gt;"",[1]PREMIOS_ALUMNOS!$CF5&lt;&gt;0),[1]PREMIOS_ALUMNOS!$CF5,""),IF($A7="TOTAL",SUM(INDIRECT("AX4:AX"&amp;ROW()-1)),""))</f>
        <v/>
      </c>
      <c r="AY7" s="7" t="str">
        <f ca="1">IF(AND($A7&lt;&gt;"",$A7&lt;&gt;"TOTAL"),IF(AND([1]PREMIOS_ALUMNOS!$CH5&lt;&gt;"",[1]PREMIOS_ALUMNOS!$CH5&lt;&gt;0),[1]PREMIOS_ALUMNOS!$CH5,""),IF($A7="TOTAL",SUM(INDIRECT("AY4:AY"&amp;ROW()-1)),""))</f>
        <v/>
      </c>
      <c r="AZ7" s="7">
        <f t="shared" ca="1" si="16"/>
        <v>0</v>
      </c>
      <c r="BA7" s="7" t="str">
        <f ca="1">IF(AND($A7&lt;&gt;"",$A7&lt;&gt;"TOTAL"),IF(AND([1]PREMIOS_ALUMNOS!$CK5&lt;&gt;"",[1]PREMIOS_ALUMNOS!$CK5&lt;&gt;0),[1]PREMIOS_ALUMNOS!$CK5,""),IF($A7="TOTAL",SUM(INDIRECT("BA4:BA"&amp;ROW()-1)),""))</f>
        <v/>
      </c>
      <c r="BB7" s="7" t="str">
        <f ca="1">IF(AND($A7&lt;&gt;"",$A7&lt;&gt;"TOTAL"),IF(AND([1]PREMIOS_ALUMNOS!$CM5&lt;&gt;"",[1]PREMIOS_ALUMNOS!$CM5&lt;&gt;0),[1]PREMIOS_ALUMNOS!$CM5,""),IF($A7="TOTAL",SUM(INDIRECT("BB4:BB"&amp;ROW()-1)),""))</f>
        <v/>
      </c>
      <c r="BC7" s="7">
        <f t="shared" ca="1" si="17"/>
        <v>0</v>
      </c>
      <c r="BD7" s="7" t="str">
        <f ca="1">IF(AND($A7&lt;&gt;"",$A7&lt;&gt;"TOTAL"),IF(AND([1]PREMIOS_ALUMNOS!$CP5&lt;&gt;"",[1]PREMIOS_ALUMNOS!$CP5&lt;&gt;0),[1]PREMIOS_ALUMNOS!$CP5,""),IF($A7="TOTAL",SUM(INDIRECT("BD4:BD"&amp;ROW()-1)),""))</f>
        <v/>
      </c>
      <c r="BE7" s="7" t="str">
        <f ca="1">IF(AND($A7&lt;&gt;"",$A7&lt;&gt;"TOTAL"),IF(AND([1]PREMIOS_ALUMNOS!$CR5&lt;&gt;"",[1]PREMIOS_ALUMNOS!$CR5&lt;&gt;0),[1]PREMIOS_ALUMNOS!$CR5,""),IF($A7="TOTAL",SUM(INDIRECT("BE4:BE"&amp;ROW()-1)),""))</f>
        <v/>
      </c>
      <c r="BF7" s="7">
        <f t="shared" ca="1" si="18"/>
        <v>0</v>
      </c>
      <c r="BG7" s="8"/>
      <c r="BH7" s="8"/>
      <c r="BI7" s="8"/>
    </row>
    <row r="8" spans="1:61" x14ac:dyDescent="0.2">
      <c r="A8" s="12" t="str">
        <f>IF([1]PREMIOS_ALUMNOS!$C6&lt;&gt;"",[1]PREMIOS_ALUMNOS!$C6,IF(AND([1]PREMIOS_ALUMNOS!$C6="",[1]PREMIOS_ALUMNOS!$C7="",[1]PREMIOS_ALUMNOS!$C5=""),"","TOTAL"))</f>
        <v>Maestro Especialidad en Educación Infantil</v>
      </c>
      <c r="B8" s="7">
        <f ca="1">IF(AND($A8&lt;&gt;"",$A8&lt;&gt;"TOTAL"),IF(AND([1]PREMIOS_ALUMNOS!$D6&lt;&gt;"",[1]PREMIOS_ALUMNOS!$D6&lt;&gt;0),[1]PREMIOS_ALUMNOS!$D6,""),IF($A8="TOTAL",SUM(INDIRECT("B4:B"&amp;ROW()-1)),""))</f>
        <v>1</v>
      </c>
      <c r="C8" s="7" t="str">
        <f ca="1">IF(AND($A8&lt;&gt;"",$A8&lt;&gt;"TOTAL"),IF(AND([1]PREMIOS_ALUMNOS!$F6&lt;&gt;"",[1]PREMIOS_ALUMNOS!$F6&lt;&gt;0),[1]PREMIOS_ALUMNOS!$F6,""),IF($A8="TOTAL",SUM(INDIRECT("C4:C"&amp;ROW()-1)),""))</f>
        <v/>
      </c>
      <c r="D8" s="7">
        <f t="shared" ca="1" si="0"/>
        <v>1</v>
      </c>
      <c r="E8" s="7" t="str">
        <f ca="1">IF(AND($A8&lt;&gt;"",$A8&lt;&gt;"TOTAL"),IF(AND([1]PREMIOS_ALUMNOS!$I6&lt;&gt;"",[1]PREMIOS_ALUMNOS!$I6&lt;&gt;0),[1]PREMIOS_ALUMNOS!$I6,""),IF($A8="TOTAL",SUM(INDIRECT("E4:E"&amp;ROW()-1)),""))</f>
        <v/>
      </c>
      <c r="F8" s="7" t="str">
        <f ca="1">IF(AND($A8&lt;&gt;"",$A8&lt;&gt;"TOTAL"),IF(AND([1]PREMIOS_ALUMNOS!$K6&lt;&gt;"",[1]PREMIOS_ALUMNOS!$K6&lt;&gt;0),[1]PREMIOS_ALUMNOS!$K6,""),IF($A8="TOTAL",SUM(INDIRECT("F4:F"&amp;ROW()-1)),""))</f>
        <v/>
      </c>
      <c r="G8" s="7">
        <f t="shared" ca="1" si="1"/>
        <v>0</v>
      </c>
      <c r="H8" s="7" t="str">
        <f ca="1">IF(AND($A8&lt;&gt;"",$A8&lt;&gt;"TOTAL"),IF(AND([1]PREMIOS_ALUMNOS!$N6&lt;&gt;"",[1]PREMIOS_ALUMNOS!$N6&lt;&gt;0),[1]PREMIOS_ALUMNOS!$N6,""),IF($A8="TOTAL",SUM(INDIRECT("H4:H"&amp;ROW()-1)),""))</f>
        <v/>
      </c>
      <c r="I8" s="7" t="str">
        <f ca="1">IF(AND($A8&lt;&gt;"",$A8&lt;&gt;"TOTAL"),IF(AND([1]PREMIOS_ALUMNOS!$P6&lt;&gt;"",[1]PREMIOS_ALUMNOS!$P6&lt;&gt;0),[1]PREMIOS_ALUMNOS!$P6,""),IF($A8="TOTAL",SUM(INDIRECT("I4:I"&amp;ROW()-1)),""))</f>
        <v/>
      </c>
      <c r="J8" s="7">
        <f t="shared" ca="1" si="2"/>
        <v>0</v>
      </c>
      <c r="K8" s="7" t="str">
        <f ca="1">IF(AND($A8&lt;&gt;"",$A8&lt;&gt;"TOTAL"),IF(AND([1]PREMIOS_ALUMNOS!$S6&lt;&gt;"",[1]PREMIOS_ALUMNOS!$S6&lt;&gt;0),[1]PREMIOS_ALUMNOS!$S6,""),IF($A8="TOTAL",SUM(INDIRECT("K4:K"&amp;ROW()-1)),""))</f>
        <v/>
      </c>
      <c r="L8" s="7" t="str">
        <f ca="1">IF(AND($A8&lt;&gt;"",$A8&lt;&gt;"TOTAL"),IF(AND([1]PREMIOS_ALUMNOS!$U6&lt;&gt;"",[1]PREMIOS_ALUMNOS!$U6&lt;&gt;0),[1]PREMIOS_ALUMNOS!$U6,""),IF($A8="TOTAL",SUM(INDIRECT("L4:L"&amp;ROW()-1)),""))</f>
        <v/>
      </c>
      <c r="M8" s="7">
        <f t="shared" ca="1" si="3"/>
        <v>0</v>
      </c>
      <c r="N8" s="7" t="str">
        <f ca="1">IF(AND($A8&lt;&gt;"",$A8&lt;&gt;"TOTAL"),IF(AND([1]PREMIOS_ALUMNOS!$X6&lt;&gt;"",[1]PREMIOS_ALUMNOS!$X6&lt;&gt;0),[1]PREMIOS_ALUMNOS!$X6,""),IF($A8="TOTAL",SUM(INDIRECT("N4:N"&amp;ROW()-1)),""))</f>
        <v/>
      </c>
      <c r="O8" s="7" t="str">
        <f ca="1">IF(AND($A8&lt;&gt;"",$A8&lt;&gt;"TOTAL"),IF(AND([1]PREMIOS_ALUMNOS!$Z6&lt;&gt;"",[1]PREMIOS_ALUMNOS!$Z6&lt;&gt;0),[1]PREMIOS_ALUMNOS!$Z6,""),IF($A8="TOTAL",SUM(INDIRECT("O4:O"&amp;ROW()-1)),""))</f>
        <v/>
      </c>
      <c r="P8" s="7">
        <f t="shared" ca="1" si="4"/>
        <v>0</v>
      </c>
      <c r="Q8" s="7" t="str">
        <f ca="1">IF(AND($A8&lt;&gt;"",$A8&lt;&gt;"TOTAL"),IF(AND([1]PREMIOS_ALUMNOS!$AC6&lt;&gt;"",[1]PREMIOS_ALUMNOS!$AC6&lt;&gt;0),[1]PREMIOS_ALUMNOS!$AC6,""),IF($A8="TOTAL",SUM(INDIRECT("Q4:Q"&amp;ROW()-1)),""))</f>
        <v/>
      </c>
      <c r="R8" s="7" t="str">
        <f ca="1">IF(AND($A8&lt;&gt;"",$A8&lt;&gt;"TOTAL"),IF(AND([1]PREMIOS_ALUMNOS!$AE6&lt;&gt;"",[1]PREMIOS_ALUMNOS!$AE6&lt;&gt;0),[1]PREMIOS_ALUMNOS!$AE6,""),IF($A8="TOTAL",SUM(INDIRECT("R4:R"&amp;ROW()-1)),""))</f>
        <v/>
      </c>
      <c r="S8" s="7">
        <f t="shared" ca="1" si="5"/>
        <v>0</v>
      </c>
      <c r="T8" s="7" t="str">
        <f ca="1">IF(AND($A8&lt;&gt;"",$A8&lt;&gt;"TOTAL"),IF(AND([1]PREMIOS_ALUMNOS!$AH6&lt;&gt;"",[1]PREMIOS_ALUMNOS!$AH6&lt;&gt;0),[1]PREMIOS_ALUMNOS!$AH6,""),IF($A8="TOTAL",SUM(INDIRECT("T4:T"&amp;ROW()-1)),""))</f>
        <v/>
      </c>
      <c r="U8" s="7" t="str">
        <f ca="1">IF(AND($A8&lt;&gt;"",$A8&lt;&gt;"TOTAL"),IF(AND([1]PREMIOS_ALUMNOS!$AJ6&lt;&gt;"",[1]PREMIOS_ALUMNOS!$AJ6&lt;&gt;0),[1]PREMIOS_ALUMNOS!$AJ6,""),IF($A8="TOTAL",SUM(INDIRECT("U4:U"&amp;ROW()-1)),""))</f>
        <v/>
      </c>
      <c r="V8" s="7">
        <f t="shared" ca="1" si="6"/>
        <v>0</v>
      </c>
      <c r="W8" s="7" t="str">
        <f ca="1">IF(AND($A8&lt;&gt;"",$A8&lt;&gt;"TOTAL"),IF(AND([1]PREMIOS_ALUMNOS!$AM6&lt;&gt;"",[1]PREMIOS_ALUMNOS!$AM6&lt;&gt;0),[1]PREMIOS_ALUMNOS!$AM6,""),IF($A8="TOTAL",SUM(INDIRECT("W4:W"&amp;ROW()-1)),""))</f>
        <v/>
      </c>
      <c r="X8" s="7" t="str">
        <f ca="1">IF(AND($A8&lt;&gt;"",$A8&lt;&gt;"TOTAL"),IF(AND([1]PREMIOS_ALUMNOS!$AO6&lt;&gt;"",[1]PREMIOS_ALUMNOS!$AO6&lt;&gt;0),[1]PREMIOS_ALUMNOS!$AO6,""),IF($A8="TOTAL",SUM(INDIRECT("X4:X"&amp;ROW()-1)),""))</f>
        <v/>
      </c>
      <c r="Y8" s="7">
        <f t="shared" ca="1" si="7"/>
        <v>0</v>
      </c>
      <c r="Z8" s="7" t="str">
        <f ca="1">IF(AND($A8&lt;&gt;"",$A8&lt;&gt;"TOTAL"),IF(AND([1]PREMIOS_ALUMNOS!$AR6&lt;&gt;"",[1]PREMIOS_ALUMNOS!$AR6&lt;&gt;0),[1]PREMIOS_ALUMNOS!$AR6,""),IF($A8="TOTAL",SUM(INDIRECT("Z4:Z"&amp;ROW()-1)),""))</f>
        <v/>
      </c>
      <c r="AA8" s="7" t="str">
        <f ca="1">IF(AND($A8&lt;&gt;"",$A8&lt;&gt;"TOTAL"),IF(AND([1]PREMIOS_ALUMNOS!$AT6&lt;&gt;"",[1]PREMIOS_ALUMNOS!$AT6&lt;&gt;0),[1]PREMIOS_ALUMNOS!$AT6,""),IF($A8="TOTAL",SUM(INDIRECT("AA4:AA"&amp;ROW()-1)),""))</f>
        <v/>
      </c>
      <c r="AB8" s="7">
        <f t="shared" ca="1" si="8"/>
        <v>0</v>
      </c>
      <c r="AC8" s="7" t="str">
        <f ca="1">IF(AND($A8&lt;&gt;"",$A8&lt;&gt;"TOTAL"),IF(AND([1]PREMIOS_ALUMNOS!$AW6&lt;&gt;"",[1]PREMIOS_ALUMNOS!$AW6&lt;&gt;0),[1]PREMIOS_ALUMNOS!$AW6,""),IF($A8="TOTAL",SUM(INDIRECT("AC4:AC"&amp;ROW()-1)),""))</f>
        <v/>
      </c>
      <c r="AD8" s="7" t="str">
        <f ca="1">IF(AND($A8&lt;&gt;"",$A8&lt;&gt;"TOTAL"),IF(AND([1]PREMIOS_ALUMNOS!$AY6&lt;&gt;"",[1]PREMIOS_ALUMNOS!$AY6&lt;&gt;0),[1]PREMIOS_ALUMNOS!$AY6,""),IF($A8="TOTAL",SUM(INDIRECT("AD4:AD"&amp;ROW()-1)),""))</f>
        <v/>
      </c>
      <c r="AE8" s="7">
        <f t="shared" ca="1" si="9"/>
        <v>0</v>
      </c>
      <c r="AF8" s="7" t="str">
        <f ca="1">IF(AND($A8&lt;&gt;"",$A8&lt;&gt;"TOTAL"),IF(AND([1]PREMIOS_ALUMNOS!$BB6&lt;&gt;"",[1]PREMIOS_ALUMNOS!$BB6&lt;&gt;0),[1]PREMIOS_ALUMNOS!$BB6,""),IF($A8="TOTAL",SUM(INDIRECT("AF4:AF"&amp;ROW()-1)),""))</f>
        <v/>
      </c>
      <c r="AG8" s="7" t="str">
        <f ca="1">IF(AND($A8&lt;&gt;"",$A8&lt;&gt;"TOTAL"),IF(AND([1]PREMIOS_ALUMNOS!$BD6&lt;&gt;"",[1]PREMIOS_ALUMNOS!$BD6&lt;&gt;0),[1]PREMIOS_ALUMNOS!$BD6,""),IF($A8="TOTAL",SUM(INDIRECT("AG4:AG"&amp;ROW()-1)),""))</f>
        <v/>
      </c>
      <c r="AH8" s="7">
        <f t="shared" ca="1" si="10"/>
        <v>0</v>
      </c>
      <c r="AI8" s="7" t="str">
        <f ca="1">IF(AND($A8&lt;&gt;"",$A8&lt;&gt;"TOTAL"),IF(AND([1]PREMIOS_ALUMNOS!$BG6&lt;&gt;"",[1]PREMIOS_ALUMNOS!$BG6&lt;&gt;0),[1]PREMIOS_ALUMNOS!$BG6,""),IF($A8="TOTAL",SUM(INDIRECT("AI4:AI"&amp;ROW()-1)),""))</f>
        <v/>
      </c>
      <c r="AJ8" s="7" t="str">
        <f ca="1">IF(AND($A8&lt;&gt;"",$A8&lt;&gt;"TOTAL"),IF(AND([1]PREMIOS_ALUMNOS!$BI6&lt;&gt;"",[1]PREMIOS_ALUMNOS!$BI6&lt;&gt;0),[1]PREMIOS_ALUMNOS!$BI6,""),IF($A8="TOTAL",SUM(INDIRECT("AJ4:AJ"&amp;ROW()-1)),""))</f>
        <v/>
      </c>
      <c r="AK8" s="7">
        <f t="shared" ca="1" si="11"/>
        <v>0</v>
      </c>
      <c r="AL8" s="7" t="str">
        <f ca="1">IF(AND($A8&lt;&gt;"",$A8&lt;&gt;"TOTAL"),IF(AND([1]PREMIOS_ALUMNOS!$BL6&lt;&gt;"",[1]PREMIOS_ALUMNOS!$BL6&lt;&gt;0),[1]PREMIOS_ALUMNOS!$BL6,""),IF($A8="TOTAL",SUM(INDIRECT("AL4:AL"&amp;ROW()-1)),""))</f>
        <v/>
      </c>
      <c r="AM8" s="7" t="str">
        <f ca="1">IF(AND($A8&lt;&gt;"",$A8&lt;&gt;"TOTAL"),IF(AND([1]PREMIOS_ALUMNOS!$BN6&lt;&gt;"",[1]PREMIOS_ALUMNOS!$BN6&lt;&gt;0),[1]PREMIOS_ALUMNOS!$BN6,""),IF($A8="TOTAL",SUM(INDIRECT("AM4:AM"&amp;ROW()-1)),""))</f>
        <v/>
      </c>
      <c r="AN8" s="7">
        <f t="shared" ca="1" si="12"/>
        <v>0</v>
      </c>
      <c r="AO8" s="7" t="str">
        <f ca="1">IF(AND($A8&lt;&gt;"",$A8&lt;&gt;"TOTAL"),IF(AND([1]PREMIOS_ALUMNOS!$BQ6&lt;&gt;"",[1]PREMIOS_ALUMNOS!$BQ6&lt;&gt;0),[1]PREMIOS_ALUMNOS!$BQ6,""),IF($A8="TOTAL",SUM(INDIRECT("AO4:AO"&amp;ROW()-1)),""))</f>
        <v/>
      </c>
      <c r="AP8" s="7" t="str">
        <f ca="1">IF(AND($A8&lt;&gt;"",$A8&lt;&gt;"TOTAL"),IF(AND([1]PREMIOS_ALUMNOS!$BS6&lt;&gt;"",[1]PREMIOS_ALUMNOS!$BS6&lt;&gt;0),[1]PREMIOS_ALUMNOS!$BS6,""),IF($A8="TOTAL",SUM(INDIRECT("AP4:AP"&amp;ROW()-1)),""))</f>
        <v/>
      </c>
      <c r="AQ8" s="7">
        <f t="shared" ca="1" si="13"/>
        <v>0</v>
      </c>
      <c r="AR8" s="7" t="str">
        <f ca="1">IF(AND($A8&lt;&gt;"",$A8&lt;&gt;"TOTAL"),IF(AND([1]PREMIOS_ALUMNOS!$BV6&lt;&gt;"",[1]PREMIOS_ALUMNOS!$BV6&lt;&gt;0),[1]PREMIOS_ALUMNOS!$BV6,""),IF($A8="TOTAL",SUM(INDIRECT("AR4:AR"&amp;ROW()-1)),""))</f>
        <v/>
      </c>
      <c r="AS8" s="7" t="str">
        <f ca="1">IF(AND($A8&lt;&gt;"",$A8&lt;&gt;"TOTAL"),IF(AND([1]PREMIOS_ALUMNOS!$BX6&lt;&gt;"",[1]PREMIOS_ALUMNOS!$BX6&lt;&gt;0),[1]PREMIOS_ALUMNOS!$BX6,""),IF($A8="TOTAL",SUM(INDIRECT("AS4:AS"&amp;ROW()-1)),""))</f>
        <v/>
      </c>
      <c r="AT8" s="7">
        <f t="shared" ca="1" si="14"/>
        <v>0</v>
      </c>
      <c r="AU8" s="7" t="str">
        <f ca="1">IF(AND($A8&lt;&gt;"",$A8&lt;&gt;"TOTAL"),IF(AND([1]PREMIOS_ALUMNOS!$CA6&lt;&gt;"",[1]PREMIOS_ALUMNOS!$CA6&lt;&gt;0),[1]PREMIOS_ALUMNOS!$CA6,""),IF($A8="TOTAL",SUM(INDIRECT("AU4:AU"&amp;ROW()-1)),""))</f>
        <v/>
      </c>
      <c r="AV8" s="7" t="str">
        <f ca="1">IF(AND($A8&lt;&gt;"",$A8&lt;&gt;"TOTAL"),IF(AND([1]PREMIOS_ALUMNOS!$CC6&lt;&gt;"",[1]PREMIOS_ALUMNOS!$CC6&lt;&gt;0),[1]PREMIOS_ALUMNOS!$CC6,""),IF($A8="TOTAL",SUM(INDIRECT("AV4:AV"&amp;ROW()-1)),""))</f>
        <v/>
      </c>
      <c r="AW8" s="7">
        <f t="shared" ca="1" si="15"/>
        <v>0</v>
      </c>
      <c r="AX8" s="7" t="str">
        <f ca="1">IF(AND($A8&lt;&gt;"",$A8&lt;&gt;"TOTAL"),IF(AND([1]PREMIOS_ALUMNOS!$CF6&lt;&gt;"",[1]PREMIOS_ALUMNOS!$CF6&lt;&gt;0),[1]PREMIOS_ALUMNOS!$CF6,""),IF($A8="TOTAL",SUM(INDIRECT("AX4:AX"&amp;ROW()-1)),""))</f>
        <v/>
      </c>
      <c r="AY8" s="7" t="str">
        <f ca="1">IF(AND($A8&lt;&gt;"",$A8&lt;&gt;"TOTAL"),IF(AND([1]PREMIOS_ALUMNOS!$CH6&lt;&gt;"",[1]PREMIOS_ALUMNOS!$CH6&lt;&gt;0),[1]PREMIOS_ALUMNOS!$CH6,""),IF($A8="TOTAL",SUM(INDIRECT("AY4:AY"&amp;ROW()-1)),""))</f>
        <v/>
      </c>
      <c r="AZ8" s="7">
        <f t="shared" ca="1" si="16"/>
        <v>0</v>
      </c>
      <c r="BA8" s="7" t="str">
        <f ca="1">IF(AND($A8&lt;&gt;"",$A8&lt;&gt;"TOTAL"),IF(AND([1]PREMIOS_ALUMNOS!$CK6&lt;&gt;"",[1]PREMIOS_ALUMNOS!$CK6&lt;&gt;0),[1]PREMIOS_ALUMNOS!$CK6,""),IF($A8="TOTAL",SUM(INDIRECT("BA4:BA"&amp;ROW()-1)),""))</f>
        <v/>
      </c>
      <c r="BB8" s="7" t="str">
        <f ca="1">IF(AND($A8&lt;&gt;"",$A8&lt;&gt;"TOTAL"),IF(AND([1]PREMIOS_ALUMNOS!$CM6&lt;&gt;"",[1]PREMIOS_ALUMNOS!$CM6&lt;&gt;0),[1]PREMIOS_ALUMNOS!$CM6,""),IF($A8="TOTAL",SUM(INDIRECT("BB4:BB"&amp;ROW()-1)),""))</f>
        <v/>
      </c>
      <c r="BC8" s="7">
        <f t="shared" ca="1" si="17"/>
        <v>0</v>
      </c>
      <c r="BD8" s="7" t="str">
        <f ca="1">IF(AND($A8&lt;&gt;"",$A8&lt;&gt;"TOTAL"),IF(AND([1]PREMIOS_ALUMNOS!$CP6&lt;&gt;"",[1]PREMIOS_ALUMNOS!$CP6&lt;&gt;0),[1]PREMIOS_ALUMNOS!$CP6,""),IF($A8="TOTAL",SUM(INDIRECT("BD4:BD"&amp;ROW()-1)),""))</f>
        <v/>
      </c>
      <c r="BE8" s="7" t="str">
        <f ca="1">IF(AND($A8&lt;&gt;"",$A8&lt;&gt;"TOTAL"),IF(AND([1]PREMIOS_ALUMNOS!$CR6&lt;&gt;"",[1]PREMIOS_ALUMNOS!$CR6&lt;&gt;0),[1]PREMIOS_ALUMNOS!$CR6,""),IF($A8="TOTAL",SUM(INDIRECT("BE4:BE"&amp;ROW()-1)),""))</f>
        <v/>
      </c>
      <c r="BF8" s="7">
        <f t="shared" ca="1" si="18"/>
        <v>0</v>
      </c>
      <c r="BG8" s="8"/>
      <c r="BH8" s="8"/>
      <c r="BI8" s="8"/>
    </row>
    <row r="9" spans="1:61" x14ac:dyDescent="0.2">
      <c r="A9" s="12" t="str">
        <f>IF([1]PREMIOS_ALUMNOS!$C7&lt;&gt;"",[1]PREMIOS_ALUMNOS!$C7,IF(AND([1]PREMIOS_ALUMNOS!$C7="",[1]PREMIOS_ALUMNOS!$C8="",[1]PREMIOS_ALUMNOS!$C6=""),"","TOTAL"))</f>
        <v>Diplomatura en Enfermería</v>
      </c>
      <c r="B9" s="7" t="str">
        <f ca="1">IF(AND($A9&lt;&gt;"",$A9&lt;&gt;"TOTAL"),IF(AND([1]PREMIOS_ALUMNOS!$D7&lt;&gt;"",[1]PREMIOS_ALUMNOS!$D7&lt;&gt;0),[1]PREMIOS_ALUMNOS!$D7,""),IF($A9="TOTAL",SUM(INDIRECT("B4:B"&amp;ROW()-1)),""))</f>
        <v/>
      </c>
      <c r="C9" s="7">
        <f ca="1">IF(AND($A9&lt;&gt;"",$A9&lt;&gt;"TOTAL"),IF(AND([1]PREMIOS_ALUMNOS!$F7&lt;&gt;"",[1]PREMIOS_ALUMNOS!$F7&lt;&gt;0),[1]PREMIOS_ALUMNOS!$F7,""),IF($A9="TOTAL",SUM(INDIRECT("C4:C"&amp;ROW()-1)),""))</f>
        <v>1</v>
      </c>
      <c r="D9" s="7">
        <f t="shared" ca="1" si="0"/>
        <v>1</v>
      </c>
      <c r="E9" s="7" t="str">
        <f ca="1">IF(AND($A9&lt;&gt;"",$A9&lt;&gt;"TOTAL"),IF(AND([1]PREMIOS_ALUMNOS!$I7&lt;&gt;"",[1]PREMIOS_ALUMNOS!$I7&lt;&gt;0),[1]PREMIOS_ALUMNOS!$I7,""),IF($A9="TOTAL",SUM(INDIRECT("E4:E"&amp;ROW()-1)),""))</f>
        <v/>
      </c>
      <c r="F9" s="7" t="str">
        <f ca="1">IF(AND($A9&lt;&gt;"",$A9&lt;&gt;"TOTAL"),IF(AND([1]PREMIOS_ALUMNOS!$K7&lt;&gt;"",[1]PREMIOS_ALUMNOS!$K7&lt;&gt;0),[1]PREMIOS_ALUMNOS!$K7,""),IF($A9="TOTAL",SUM(INDIRECT("F4:F"&amp;ROW()-1)),""))</f>
        <v/>
      </c>
      <c r="G9" s="7">
        <f t="shared" ca="1" si="1"/>
        <v>0</v>
      </c>
      <c r="H9" s="7" t="str">
        <f ca="1">IF(AND($A9&lt;&gt;"",$A9&lt;&gt;"TOTAL"),IF(AND([1]PREMIOS_ALUMNOS!$N7&lt;&gt;"",[1]PREMIOS_ALUMNOS!$N7&lt;&gt;0),[1]PREMIOS_ALUMNOS!$N7,""),IF($A9="TOTAL",SUM(INDIRECT("H4:H"&amp;ROW()-1)),""))</f>
        <v/>
      </c>
      <c r="I9" s="7" t="str">
        <f ca="1">IF(AND($A9&lt;&gt;"",$A9&lt;&gt;"TOTAL"),IF(AND([1]PREMIOS_ALUMNOS!$P7&lt;&gt;"",[1]PREMIOS_ALUMNOS!$P7&lt;&gt;0),[1]PREMIOS_ALUMNOS!$P7,""),IF($A9="TOTAL",SUM(INDIRECT("I4:I"&amp;ROW()-1)),""))</f>
        <v/>
      </c>
      <c r="J9" s="7">
        <f t="shared" ca="1" si="2"/>
        <v>0</v>
      </c>
      <c r="K9" s="7" t="str">
        <f ca="1">IF(AND($A9&lt;&gt;"",$A9&lt;&gt;"TOTAL"),IF(AND([1]PREMIOS_ALUMNOS!$S7&lt;&gt;"",[1]PREMIOS_ALUMNOS!$S7&lt;&gt;0),[1]PREMIOS_ALUMNOS!$S7,""),IF($A9="TOTAL",SUM(INDIRECT("K4:K"&amp;ROW()-1)),""))</f>
        <v/>
      </c>
      <c r="L9" s="7" t="str">
        <f ca="1">IF(AND($A9&lt;&gt;"",$A9&lt;&gt;"TOTAL"),IF(AND([1]PREMIOS_ALUMNOS!$U7&lt;&gt;"",[1]PREMIOS_ALUMNOS!$U7&lt;&gt;0),[1]PREMIOS_ALUMNOS!$U7,""),IF($A9="TOTAL",SUM(INDIRECT("L4:L"&amp;ROW()-1)),""))</f>
        <v/>
      </c>
      <c r="M9" s="7">
        <f t="shared" ca="1" si="3"/>
        <v>0</v>
      </c>
      <c r="N9" s="7" t="str">
        <f ca="1">IF(AND($A9&lt;&gt;"",$A9&lt;&gt;"TOTAL"),IF(AND([1]PREMIOS_ALUMNOS!$X7&lt;&gt;"",[1]PREMIOS_ALUMNOS!$X7&lt;&gt;0),[1]PREMIOS_ALUMNOS!$X7,""),IF($A9="TOTAL",SUM(INDIRECT("N4:N"&amp;ROW()-1)),""))</f>
        <v/>
      </c>
      <c r="O9" s="7" t="str">
        <f ca="1">IF(AND($A9&lt;&gt;"",$A9&lt;&gt;"TOTAL"),IF(AND([1]PREMIOS_ALUMNOS!$Z7&lt;&gt;"",[1]PREMIOS_ALUMNOS!$Z7&lt;&gt;0),[1]PREMIOS_ALUMNOS!$Z7,""),IF($A9="TOTAL",SUM(INDIRECT("O4:O"&amp;ROW()-1)),""))</f>
        <v/>
      </c>
      <c r="P9" s="7">
        <f t="shared" ca="1" si="4"/>
        <v>0</v>
      </c>
      <c r="Q9" s="7" t="str">
        <f ca="1">IF(AND($A9&lt;&gt;"",$A9&lt;&gt;"TOTAL"),IF(AND([1]PREMIOS_ALUMNOS!$AC7&lt;&gt;"",[1]PREMIOS_ALUMNOS!$AC7&lt;&gt;0),[1]PREMIOS_ALUMNOS!$AC7,""),IF($A9="TOTAL",SUM(INDIRECT("Q4:Q"&amp;ROW()-1)),""))</f>
        <v/>
      </c>
      <c r="R9" s="7" t="str">
        <f ca="1">IF(AND($A9&lt;&gt;"",$A9&lt;&gt;"TOTAL"),IF(AND([1]PREMIOS_ALUMNOS!$AE7&lt;&gt;"",[1]PREMIOS_ALUMNOS!$AE7&lt;&gt;0),[1]PREMIOS_ALUMNOS!$AE7,""),IF($A9="TOTAL",SUM(INDIRECT("R4:R"&amp;ROW()-1)),""))</f>
        <v/>
      </c>
      <c r="S9" s="7">
        <f t="shared" ca="1" si="5"/>
        <v>0</v>
      </c>
      <c r="T9" s="7" t="str">
        <f ca="1">IF(AND($A9&lt;&gt;"",$A9&lt;&gt;"TOTAL"),IF(AND([1]PREMIOS_ALUMNOS!$AH7&lt;&gt;"",[1]PREMIOS_ALUMNOS!$AH7&lt;&gt;0),[1]PREMIOS_ALUMNOS!$AH7,""),IF($A9="TOTAL",SUM(INDIRECT("T4:T"&amp;ROW()-1)),""))</f>
        <v/>
      </c>
      <c r="U9" s="7" t="str">
        <f ca="1">IF(AND($A9&lt;&gt;"",$A9&lt;&gt;"TOTAL"),IF(AND([1]PREMIOS_ALUMNOS!$AJ7&lt;&gt;"",[1]PREMIOS_ALUMNOS!$AJ7&lt;&gt;0),[1]PREMIOS_ALUMNOS!$AJ7,""),IF($A9="TOTAL",SUM(INDIRECT("U4:U"&amp;ROW()-1)),""))</f>
        <v/>
      </c>
      <c r="V9" s="7">
        <f t="shared" ca="1" si="6"/>
        <v>0</v>
      </c>
      <c r="W9" s="7" t="str">
        <f ca="1">IF(AND($A9&lt;&gt;"",$A9&lt;&gt;"TOTAL"),IF(AND([1]PREMIOS_ALUMNOS!$AM7&lt;&gt;"",[1]PREMIOS_ALUMNOS!$AM7&lt;&gt;0),[1]PREMIOS_ALUMNOS!$AM7,""),IF($A9="TOTAL",SUM(INDIRECT("W4:W"&amp;ROW()-1)),""))</f>
        <v/>
      </c>
      <c r="X9" s="7" t="str">
        <f ca="1">IF(AND($A9&lt;&gt;"",$A9&lt;&gt;"TOTAL"),IF(AND([1]PREMIOS_ALUMNOS!$AO7&lt;&gt;"",[1]PREMIOS_ALUMNOS!$AO7&lt;&gt;0),[1]PREMIOS_ALUMNOS!$AO7,""),IF($A9="TOTAL",SUM(INDIRECT("X4:X"&amp;ROW()-1)),""))</f>
        <v/>
      </c>
      <c r="Y9" s="7">
        <f t="shared" ca="1" si="7"/>
        <v>0</v>
      </c>
      <c r="Z9" s="7" t="str">
        <f ca="1">IF(AND($A9&lt;&gt;"",$A9&lt;&gt;"TOTAL"),IF(AND([1]PREMIOS_ALUMNOS!$AR7&lt;&gt;"",[1]PREMIOS_ALUMNOS!$AR7&lt;&gt;0),[1]PREMIOS_ALUMNOS!$AR7,""),IF($A9="TOTAL",SUM(INDIRECT("Z4:Z"&amp;ROW()-1)),""))</f>
        <v/>
      </c>
      <c r="AA9" s="7" t="str">
        <f ca="1">IF(AND($A9&lt;&gt;"",$A9&lt;&gt;"TOTAL"),IF(AND([1]PREMIOS_ALUMNOS!$AT7&lt;&gt;"",[1]PREMIOS_ALUMNOS!$AT7&lt;&gt;0),[1]PREMIOS_ALUMNOS!$AT7,""),IF($A9="TOTAL",SUM(INDIRECT("AA4:AA"&amp;ROW()-1)),""))</f>
        <v/>
      </c>
      <c r="AB9" s="7">
        <f t="shared" ca="1" si="8"/>
        <v>0</v>
      </c>
      <c r="AC9" s="7" t="str">
        <f ca="1">IF(AND($A9&lt;&gt;"",$A9&lt;&gt;"TOTAL"),IF(AND([1]PREMIOS_ALUMNOS!$AW7&lt;&gt;"",[1]PREMIOS_ALUMNOS!$AW7&lt;&gt;0),[1]PREMIOS_ALUMNOS!$AW7,""),IF($A9="TOTAL",SUM(INDIRECT("AC4:AC"&amp;ROW()-1)),""))</f>
        <v/>
      </c>
      <c r="AD9" s="7" t="str">
        <f ca="1">IF(AND($A9&lt;&gt;"",$A9&lt;&gt;"TOTAL"),IF(AND([1]PREMIOS_ALUMNOS!$AY7&lt;&gt;"",[1]PREMIOS_ALUMNOS!$AY7&lt;&gt;0),[1]PREMIOS_ALUMNOS!$AY7,""),IF($A9="TOTAL",SUM(INDIRECT("AD4:AD"&amp;ROW()-1)),""))</f>
        <v/>
      </c>
      <c r="AE9" s="7">
        <f t="shared" ca="1" si="9"/>
        <v>0</v>
      </c>
      <c r="AF9" s="7" t="str">
        <f ca="1">IF(AND($A9&lt;&gt;"",$A9&lt;&gt;"TOTAL"),IF(AND([1]PREMIOS_ALUMNOS!$BB7&lt;&gt;"",[1]PREMIOS_ALUMNOS!$BB7&lt;&gt;0),[1]PREMIOS_ALUMNOS!$BB7,""),IF($A9="TOTAL",SUM(INDIRECT("AF4:AF"&amp;ROW()-1)),""))</f>
        <v/>
      </c>
      <c r="AG9" s="7" t="str">
        <f ca="1">IF(AND($A9&lt;&gt;"",$A9&lt;&gt;"TOTAL"),IF(AND([1]PREMIOS_ALUMNOS!$BD7&lt;&gt;"",[1]PREMIOS_ALUMNOS!$BD7&lt;&gt;0),[1]PREMIOS_ALUMNOS!$BD7,""),IF($A9="TOTAL",SUM(INDIRECT("AG4:AG"&amp;ROW()-1)),""))</f>
        <v/>
      </c>
      <c r="AH9" s="7">
        <f t="shared" ca="1" si="10"/>
        <v>0</v>
      </c>
      <c r="AI9" s="7" t="str">
        <f ca="1">IF(AND($A9&lt;&gt;"",$A9&lt;&gt;"TOTAL"),IF(AND([1]PREMIOS_ALUMNOS!$BG7&lt;&gt;"",[1]PREMIOS_ALUMNOS!$BG7&lt;&gt;0),[1]PREMIOS_ALUMNOS!$BG7,""),IF($A9="TOTAL",SUM(INDIRECT("AI4:AI"&amp;ROW()-1)),""))</f>
        <v/>
      </c>
      <c r="AJ9" s="7" t="str">
        <f ca="1">IF(AND($A9&lt;&gt;"",$A9&lt;&gt;"TOTAL"),IF(AND([1]PREMIOS_ALUMNOS!$BI7&lt;&gt;"",[1]PREMIOS_ALUMNOS!$BI7&lt;&gt;0),[1]PREMIOS_ALUMNOS!$BI7,""),IF($A9="TOTAL",SUM(INDIRECT("AJ4:AJ"&amp;ROW()-1)),""))</f>
        <v/>
      </c>
      <c r="AK9" s="7">
        <f t="shared" ca="1" si="11"/>
        <v>0</v>
      </c>
      <c r="AL9" s="7" t="str">
        <f ca="1">IF(AND($A9&lt;&gt;"",$A9&lt;&gt;"TOTAL"),IF(AND([1]PREMIOS_ALUMNOS!$BL7&lt;&gt;"",[1]PREMIOS_ALUMNOS!$BL7&lt;&gt;0),[1]PREMIOS_ALUMNOS!$BL7,""),IF($A9="TOTAL",SUM(INDIRECT("AL4:AL"&amp;ROW()-1)),""))</f>
        <v/>
      </c>
      <c r="AM9" s="7" t="str">
        <f ca="1">IF(AND($A9&lt;&gt;"",$A9&lt;&gt;"TOTAL"),IF(AND([1]PREMIOS_ALUMNOS!$BN7&lt;&gt;"",[1]PREMIOS_ALUMNOS!$BN7&lt;&gt;0),[1]PREMIOS_ALUMNOS!$BN7,""),IF($A9="TOTAL",SUM(INDIRECT("AM4:AM"&amp;ROW()-1)),""))</f>
        <v/>
      </c>
      <c r="AN9" s="7">
        <f t="shared" ca="1" si="12"/>
        <v>0</v>
      </c>
      <c r="AO9" s="7" t="str">
        <f ca="1">IF(AND($A9&lt;&gt;"",$A9&lt;&gt;"TOTAL"),IF(AND([1]PREMIOS_ALUMNOS!$BQ7&lt;&gt;"",[1]PREMIOS_ALUMNOS!$BQ7&lt;&gt;0),[1]PREMIOS_ALUMNOS!$BQ7,""),IF($A9="TOTAL",SUM(INDIRECT("AO4:AO"&amp;ROW()-1)),""))</f>
        <v/>
      </c>
      <c r="AP9" s="7" t="str">
        <f ca="1">IF(AND($A9&lt;&gt;"",$A9&lt;&gt;"TOTAL"),IF(AND([1]PREMIOS_ALUMNOS!$BS7&lt;&gt;"",[1]PREMIOS_ALUMNOS!$BS7&lt;&gt;0),[1]PREMIOS_ALUMNOS!$BS7,""),IF($A9="TOTAL",SUM(INDIRECT("AP4:AP"&amp;ROW()-1)),""))</f>
        <v/>
      </c>
      <c r="AQ9" s="7">
        <f t="shared" ca="1" si="13"/>
        <v>0</v>
      </c>
      <c r="AR9" s="7" t="str">
        <f ca="1">IF(AND($A9&lt;&gt;"",$A9&lt;&gt;"TOTAL"),IF(AND([1]PREMIOS_ALUMNOS!$BV7&lt;&gt;"",[1]PREMIOS_ALUMNOS!$BV7&lt;&gt;0),[1]PREMIOS_ALUMNOS!$BV7,""),IF($A9="TOTAL",SUM(INDIRECT("AR4:AR"&amp;ROW()-1)),""))</f>
        <v/>
      </c>
      <c r="AS9" s="7" t="str">
        <f ca="1">IF(AND($A9&lt;&gt;"",$A9&lt;&gt;"TOTAL"),IF(AND([1]PREMIOS_ALUMNOS!$BX7&lt;&gt;"",[1]PREMIOS_ALUMNOS!$BX7&lt;&gt;0),[1]PREMIOS_ALUMNOS!$BX7,""),IF($A9="TOTAL",SUM(INDIRECT("AS4:AS"&amp;ROW()-1)),""))</f>
        <v/>
      </c>
      <c r="AT9" s="7">
        <f t="shared" ca="1" si="14"/>
        <v>0</v>
      </c>
      <c r="AU9" s="7" t="str">
        <f ca="1">IF(AND($A9&lt;&gt;"",$A9&lt;&gt;"TOTAL"),IF(AND([1]PREMIOS_ALUMNOS!$CA7&lt;&gt;"",[1]PREMIOS_ALUMNOS!$CA7&lt;&gt;0),[1]PREMIOS_ALUMNOS!$CA7,""),IF($A9="TOTAL",SUM(INDIRECT("AU4:AU"&amp;ROW()-1)),""))</f>
        <v/>
      </c>
      <c r="AV9" s="7" t="str">
        <f ca="1">IF(AND($A9&lt;&gt;"",$A9&lt;&gt;"TOTAL"),IF(AND([1]PREMIOS_ALUMNOS!$CC7&lt;&gt;"",[1]PREMIOS_ALUMNOS!$CC7&lt;&gt;0),[1]PREMIOS_ALUMNOS!$CC7,""),IF($A9="TOTAL",SUM(INDIRECT("AV4:AV"&amp;ROW()-1)),""))</f>
        <v/>
      </c>
      <c r="AW9" s="7">
        <f t="shared" ca="1" si="15"/>
        <v>0</v>
      </c>
      <c r="AX9" s="7" t="str">
        <f ca="1">IF(AND($A9&lt;&gt;"",$A9&lt;&gt;"TOTAL"),IF(AND([1]PREMIOS_ALUMNOS!$CF7&lt;&gt;"",[1]PREMIOS_ALUMNOS!$CF7&lt;&gt;0),[1]PREMIOS_ALUMNOS!$CF7,""),IF($A9="TOTAL",SUM(INDIRECT("AX4:AX"&amp;ROW()-1)),""))</f>
        <v/>
      </c>
      <c r="AY9" s="7" t="str">
        <f ca="1">IF(AND($A9&lt;&gt;"",$A9&lt;&gt;"TOTAL"),IF(AND([1]PREMIOS_ALUMNOS!$CH7&lt;&gt;"",[1]PREMIOS_ALUMNOS!$CH7&lt;&gt;0),[1]PREMIOS_ALUMNOS!$CH7,""),IF($A9="TOTAL",SUM(INDIRECT("AY4:AY"&amp;ROW()-1)),""))</f>
        <v/>
      </c>
      <c r="AZ9" s="7">
        <f t="shared" ca="1" si="16"/>
        <v>0</v>
      </c>
      <c r="BA9" s="7" t="str">
        <f ca="1">IF(AND($A9&lt;&gt;"",$A9&lt;&gt;"TOTAL"),IF(AND([1]PREMIOS_ALUMNOS!$CK7&lt;&gt;"",[1]PREMIOS_ALUMNOS!$CK7&lt;&gt;0),[1]PREMIOS_ALUMNOS!$CK7,""),IF($A9="TOTAL",SUM(INDIRECT("BA4:BA"&amp;ROW()-1)),""))</f>
        <v/>
      </c>
      <c r="BB9" s="7" t="str">
        <f ca="1">IF(AND($A9&lt;&gt;"",$A9&lt;&gt;"TOTAL"),IF(AND([1]PREMIOS_ALUMNOS!$CM7&lt;&gt;"",[1]PREMIOS_ALUMNOS!$CM7&lt;&gt;0),[1]PREMIOS_ALUMNOS!$CM7,""),IF($A9="TOTAL",SUM(INDIRECT("BB4:BB"&amp;ROW()-1)),""))</f>
        <v/>
      </c>
      <c r="BC9" s="7">
        <f t="shared" ca="1" si="17"/>
        <v>0</v>
      </c>
      <c r="BD9" s="7" t="str">
        <f ca="1">IF(AND($A9&lt;&gt;"",$A9&lt;&gt;"TOTAL"),IF(AND([1]PREMIOS_ALUMNOS!$CP7&lt;&gt;"",[1]PREMIOS_ALUMNOS!$CP7&lt;&gt;0),[1]PREMIOS_ALUMNOS!$CP7,""),IF($A9="TOTAL",SUM(INDIRECT("BD4:BD"&amp;ROW()-1)),""))</f>
        <v/>
      </c>
      <c r="BE9" s="7" t="str">
        <f ca="1">IF(AND($A9&lt;&gt;"",$A9&lt;&gt;"TOTAL"),IF(AND([1]PREMIOS_ALUMNOS!$CR7&lt;&gt;"",[1]PREMIOS_ALUMNOS!$CR7&lt;&gt;0),[1]PREMIOS_ALUMNOS!$CR7,""),IF($A9="TOTAL",SUM(INDIRECT("BE4:BE"&amp;ROW()-1)),""))</f>
        <v/>
      </c>
      <c r="BF9" s="7">
        <f t="shared" ca="1" si="18"/>
        <v>0</v>
      </c>
      <c r="BG9" s="8"/>
      <c r="BH9" s="8"/>
      <c r="BI9" s="8"/>
    </row>
    <row r="10" spans="1:61" x14ac:dyDescent="0.2">
      <c r="A10" s="12" t="str">
        <f>IF([1]PREMIOS_ALUMNOS!$C8&lt;&gt;"",[1]PREMIOS_ALUMNOS!$C8,IF(AND([1]PREMIOS_ALUMNOS!$C8="",[1]PREMIOS_ALUMNOS!$C9="",[1]PREMIOS_ALUMNOS!$C7=""),"","TOTAL"))</f>
        <v>Diplomatura en Relaciones Laborales</v>
      </c>
      <c r="B10" s="7">
        <f ca="1">IF(AND($A10&lt;&gt;"",$A10&lt;&gt;"TOTAL"),IF(AND([1]PREMIOS_ALUMNOS!$D8&lt;&gt;"",[1]PREMIOS_ALUMNOS!$D8&lt;&gt;0),[1]PREMIOS_ALUMNOS!$D8,""),IF($A10="TOTAL",SUM(INDIRECT("B4:B"&amp;ROW()-1)),""))</f>
        <v>1</v>
      </c>
      <c r="C10" s="7" t="str">
        <f ca="1">IF(AND($A10&lt;&gt;"",$A10&lt;&gt;"TOTAL"),IF(AND([1]PREMIOS_ALUMNOS!$F8&lt;&gt;"",[1]PREMIOS_ALUMNOS!$F8&lt;&gt;0),[1]PREMIOS_ALUMNOS!$F8,""),IF($A10="TOTAL",SUM(INDIRECT("C4:C"&amp;ROW()-1)),""))</f>
        <v/>
      </c>
      <c r="D10" s="7">
        <f t="shared" ca="1" si="0"/>
        <v>1</v>
      </c>
      <c r="E10" s="7" t="str">
        <f ca="1">IF(AND($A10&lt;&gt;"",$A10&lt;&gt;"TOTAL"),IF(AND([1]PREMIOS_ALUMNOS!$I8&lt;&gt;"",[1]PREMIOS_ALUMNOS!$I8&lt;&gt;0),[1]PREMIOS_ALUMNOS!$I8,""),IF($A10="TOTAL",SUM(INDIRECT("E4:E"&amp;ROW()-1)),""))</f>
        <v/>
      </c>
      <c r="F10" s="7" t="str">
        <f ca="1">IF(AND($A10&lt;&gt;"",$A10&lt;&gt;"TOTAL"),IF(AND([1]PREMIOS_ALUMNOS!$K8&lt;&gt;"",[1]PREMIOS_ALUMNOS!$K8&lt;&gt;0),[1]PREMIOS_ALUMNOS!$K8,""),IF($A10="TOTAL",SUM(INDIRECT("F4:F"&amp;ROW()-1)),""))</f>
        <v/>
      </c>
      <c r="G10" s="7">
        <f t="shared" ca="1" si="1"/>
        <v>0</v>
      </c>
      <c r="H10" s="7" t="str">
        <f ca="1">IF(AND($A10&lt;&gt;"",$A10&lt;&gt;"TOTAL"),IF(AND([1]PREMIOS_ALUMNOS!$N8&lt;&gt;"",[1]PREMIOS_ALUMNOS!$N8&lt;&gt;0),[1]PREMIOS_ALUMNOS!$N8,""),IF($A10="TOTAL",SUM(INDIRECT("H4:H"&amp;ROW()-1)),""))</f>
        <v/>
      </c>
      <c r="I10" s="7" t="str">
        <f ca="1">IF(AND($A10&lt;&gt;"",$A10&lt;&gt;"TOTAL"),IF(AND([1]PREMIOS_ALUMNOS!$P8&lt;&gt;"",[1]PREMIOS_ALUMNOS!$P8&lt;&gt;0),[1]PREMIOS_ALUMNOS!$P8,""),IF($A10="TOTAL",SUM(INDIRECT("I4:I"&amp;ROW()-1)),""))</f>
        <v/>
      </c>
      <c r="J10" s="7">
        <f t="shared" ca="1" si="2"/>
        <v>0</v>
      </c>
      <c r="K10" s="7" t="str">
        <f ca="1">IF(AND($A10&lt;&gt;"",$A10&lt;&gt;"TOTAL"),IF(AND([1]PREMIOS_ALUMNOS!$S8&lt;&gt;"",[1]PREMIOS_ALUMNOS!$S8&lt;&gt;0),[1]PREMIOS_ALUMNOS!$S8,""),IF($A10="TOTAL",SUM(INDIRECT("K4:K"&amp;ROW()-1)),""))</f>
        <v/>
      </c>
      <c r="L10" s="7" t="str">
        <f ca="1">IF(AND($A10&lt;&gt;"",$A10&lt;&gt;"TOTAL"),IF(AND([1]PREMIOS_ALUMNOS!$U8&lt;&gt;"",[1]PREMIOS_ALUMNOS!$U8&lt;&gt;0),[1]PREMIOS_ALUMNOS!$U8,""),IF($A10="TOTAL",SUM(INDIRECT("L4:L"&amp;ROW()-1)),""))</f>
        <v/>
      </c>
      <c r="M10" s="7">
        <f t="shared" ca="1" si="3"/>
        <v>0</v>
      </c>
      <c r="N10" s="7" t="str">
        <f ca="1">IF(AND($A10&lt;&gt;"",$A10&lt;&gt;"TOTAL"),IF(AND([1]PREMIOS_ALUMNOS!$X8&lt;&gt;"",[1]PREMIOS_ALUMNOS!$X8&lt;&gt;0),[1]PREMIOS_ALUMNOS!$X8,""),IF($A10="TOTAL",SUM(INDIRECT("N4:N"&amp;ROW()-1)),""))</f>
        <v/>
      </c>
      <c r="O10" s="7" t="str">
        <f ca="1">IF(AND($A10&lt;&gt;"",$A10&lt;&gt;"TOTAL"),IF(AND([1]PREMIOS_ALUMNOS!$Z8&lt;&gt;"",[1]PREMIOS_ALUMNOS!$Z8&lt;&gt;0),[1]PREMIOS_ALUMNOS!$Z8,""),IF($A10="TOTAL",SUM(INDIRECT("O4:O"&amp;ROW()-1)),""))</f>
        <v/>
      </c>
      <c r="P10" s="7">
        <f t="shared" ca="1" si="4"/>
        <v>0</v>
      </c>
      <c r="Q10" s="7" t="str">
        <f ca="1">IF(AND($A10&lt;&gt;"",$A10&lt;&gt;"TOTAL"),IF(AND([1]PREMIOS_ALUMNOS!$AC8&lt;&gt;"",[1]PREMIOS_ALUMNOS!$AC8&lt;&gt;0),[1]PREMIOS_ALUMNOS!$AC8,""),IF($A10="TOTAL",SUM(INDIRECT("Q4:Q"&amp;ROW()-1)),""))</f>
        <v/>
      </c>
      <c r="R10" s="7" t="str">
        <f ca="1">IF(AND($A10&lt;&gt;"",$A10&lt;&gt;"TOTAL"),IF(AND([1]PREMIOS_ALUMNOS!$AE8&lt;&gt;"",[1]PREMIOS_ALUMNOS!$AE8&lt;&gt;0),[1]PREMIOS_ALUMNOS!$AE8,""),IF($A10="TOTAL",SUM(INDIRECT("R4:R"&amp;ROW()-1)),""))</f>
        <v/>
      </c>
      <c r="S10" s="7">
        <f t="shared" ca="1" si="5"/>
        <v>0</v>
      </c>
      <c r="T10" s="7" t="str">
        <f ca="1">IF(AND($A10&lt;&gt;"",$A10&lt;&gt;"TOTAL"),IF(AND([1]PREMIOS_ALUMNOS!$AH8&lt;&gt;"",[1]PREMIOS_ALUMNOS!$AH8&lt;&gt;0),[1]PREMIOS_ALUMNOS!$AH8,""),IF($A10="TOTAL",SUM(INDIRECT("T4:T"&amp;ROW()-1)),""))</f>
        <v/>
      </c>
      <c r="U10" s="7" t="str">
        <f ca="1">IF(AND($A10&lt;&gt;"",$A10&lt;&gt;"TOTAL"),IF(AND([1]PREMIOS_ALUMNOS!$AJ8&lt;&gt;"",[1]PREMIOS_ALUMNOS!$AJ8&lt;&gt;0),[1]PREMIOS_ALUMNOS!$AJ8,""),IF($A10="TOTAL",SUM(INDIRECT("U4:U"&amp;ROW()-1)),""))</f>
        <v/>
      </c>
      <c r="V10" s="7">
        <f t="shared" ca="1" si="6"/>
        <v>0</v>
      </c>
      <c r="W10" s="7" t="str">
        <f ca="1">IF(AND($A10&lt;&gt;"",$A10&lt;&gt;"TOTAL"),IF(AND([1]PREMIOS_ALUMNOS!$AM8&lt;&gt;"",[1]PREMIOS_ALUMNOS!$AM8&lt;&gt;0),[1]PREMIOS_ALUMNOS!$AM8,""),IF($A10="TOTAL",SUM(INDIRECT("W4:W"&amp;ROW()-1)),""))</f>
        <v/>
      </c>
      <c r="X10" s="7" t="str">
        <f ca="1">IF(AND($A10&lt;&gt;"",$A10&lt;&gt;"TOTAL"),IF(AND([1]PREMIOS_ALUMNOS!$AO8&lt;&gt;"",[1]PREMIOS_ALUMNOS!$AO8&lt;&gt;0),[1]PREMIOS_ALUMNOS!$AO8,""),IF($A10="TOTAL",SUM(INDIRECT("X4:X"&amp;ROW()-1)),""))</f>
        <v/>
      </c>
      <c r="Y10" s="7">
        <f t="shared" ca="1" si="7"/>
        <v>0</v>
      </c>
      <c r="Z10" s="7" t="str">
        <f ca="1">IF(AND($A10&lt;&gt;"",$A10&lt;&gt;"TOTAL"),IF(AND([1]PREMIOS_ALUMNOS!$AR8&lt;&gt;"",[1]PREMIOS_ALUMNOS!$AR8&lt;&gt;0),[1]PREMIOS_ALUMNOS!$AR8,""),IF($A10="TOTAL",SUM(INDIRECT("Z4:Z"&amp;ROW()-1)),""))</f>
        <v/>
      </c>
      <c r="AA10" s="7" t="str">
        <f ca="1">IF(AND($A10&lt;&gt;"",$A10&lt;&gt;"TOTAL"),IF(AND([1]PREMIOS_ALUMNOS!$AT8&lt;&gt;"",[1]PREMIOS_ALUMNOS!$AT8&lt;&gt;0),[1]PREMIOS_ALUMNOS!$AT8,""),IF($A10="TOTAL",SUM(INDIRECT("AA4:AA"&amp;ROW()-1)),""))</f>
        <v/>
      </c>
      <c r="AB10" s="7">
        <f t="shared" ca="1" si="8"/>
        <v>0</v>
      </c>
      <c r="AC10" s="7" t="str">
        <f ca="1">IF(AND($A10&lt;&gt;"",$A10&lt;&gt;"TOTAL"),IF(AND([1]PREMIOS_ALUMNOS!$AW8&lt;&gt;"",[1]PREMIOS_ALUMNOS!$AW8&lt;&gt;0),[1]PREMIOS_ALUMNOS!$AW8,""),IF($A10="TOTAL",SUM(INDIRECT("AC4:AC"&amp;ROW()-1)),""))</f>
        <v/>
      </c>
      <c r="AD10" s="7" t="str">
        <f ca="1">IF(AND($A10&lt;&gt;"",$A10&lt;&gt;"TOTAL"),IF(AND([1]PREMIOS_ALUMNOS!$AY8&lt;&gt;"",[1]PREMIOS_ALUMNOS!$AY8&lt;&gt;0),[1]PREMIOS_ALUMNOS!$AY8,""),IF($A10="TOTAL",SUM(INDIRECT("AD4:AD"&amp;ROW()-1)),""))</f>
        <v/>
      </c>
      <c r="AE10" s="7">
        <f t="shared" ca="1" si="9"/>
        <v>0</v>
      </c>
      <c r="AF10" s="7" t="str">
        <f ca="1">IF(AND($A10&lt;&gt;"",$A10&lt;&gt;"TOTAL"),IF(AND([1]PREMIOS_ALUMNOS!$BB8&lt;&gt;"",[1]PREMIOS_ALUMNOS!$BB8&lt;&gt;0),[1]PREMIOS_ALUMNOS!$BB8,""),IF($A10="TOTAL",SUM(INDIRECT("AF4:AF"&amp;ROW()-1)),""))</f>
        <v/>
      </c>
      <c r="AG10" s="7" t="str">
        <f ca="1">IF(AND($A10&lt;&gt;"",$A10&lt;&gt;"TOTAL"),IF(AND([1]PREMIOS_ALUMNOS!$BD8&lt;&gt;"",[1]PREMIOS_ALUMNOS!$BD8&lt;&gt;0),[1]PREMIOS_ALUMNOS!$BD8,""),IF($A10="TOTAL",SUM(INDIRECT("AG4:AG"&amp;ROW()-1)),""))</f>
        <v/>
      </c>
      <c r="AH10" s="7">
        <f t="shared" ca="1" si="10"/>
        <v>0</v>
      </c>
      <c r="AI10" s="7" t="str">
        <f ca="1">IF(AND($A10&lt;&gt;"",$A10&lt;&gt;"TOTAL"),IF(AND([1]PREMIOS_ALUMNOS!$BG8&lt;&gt;"",[1]PREMIOS_ALUMNOS!$BG8&lt;&gt;0),[1]PREMIOS_ALUMNOS!$BG8,""),IF($A10="TOTAL",SUM(INDIRECT("AI4:AI"&amp;ROW()-1)),""))</f>
        <v/>
      </c>
      <c r="AJ10" s="7" t="str">
        <f ca="1">IF(AND($A10&lt;&gt;"",$A10&lt;&gt;"TOTAL"),IF(AND([1]PREMIOS_ALUMNOS!$BI8&lt;&gt;"",[1]PREMIOS_ALUMNOS!$BI8&lt;&gt;0),[1]PREMIOS_ALUMNOS!$BI8,""),IF($A10="TOTAL",SUM(INDIRECT("AJ4:AJ"&amp;ROW()-1)),""))</f>
        <v/>
      </c>
      <c r="AK10" s="7">
        <f t="shared" ca="1" si="11"/>
        <v>0</v>
      </c>
      <c r="AL10" s="7" t="str">
        <f ca="1">IF(AND($A10&lt;&gt;"",$A10&lt;&gt;"TOTAL"),IF(AND([1]PREMIOS_ALUMNOS!$BL8&lt;&gt;"",[1]PREMIOS_ALUMNOS!$BL8&lt;&gt;0),[1]PREMIOS_ALUMNOS!$BL8,""),IF($A10="TOTAL",SUM(INDIRECT("AL4:AL"&amp;ROW()-1)),""))</f>
        <v/>
      </c>
      <c r="AM10" s="7" t="str">
        <f ca="1">IF(AND($A10&lt;&gt;"",$A10&lt;&gt;"TOTAL"),IF(AND([1]PREMIOS_ALUMNOS!$BN8&lt;&gt;"",[1]PREMIOS_ALUMNOS!$BN8&lt;&gt;0),[1]PREMIOS_ALUMNOS!$BN8,""),IF($A10="TOTAL",SUM(INDIRECT("AM4:AM"&amp;ROW()-1)),""))</f>
        <v/>
      </c>
      <c r="AN10" s="7">
        <f t="shared" ca="1" si="12"/>
        <v>0</v>
      </c>
      <c r="AO10" s="7" t="str">
        <f ca="1">IF(AND($A10&lt;&gt;"",$A10&lt;&gt;"TOTAL"),IF(AND([1]PREMIOS_ALUMNOS!$BQ8&lt;&gt;"",[1]PREMIOS_ALUMNOS!$BQ8&lt;&gt;0),[1]PREMIOS_ALUMNOS!$BQ8,""),IF($A10="TOTAL",SUM(INDIRECT("AO4:AO"&amp;ROW()-1)),""))</f>
        <v/>
      </c>
      <c r="AP10" s="7" t="str">
        <f ca="1">IF(AND($A10&lt;&gt;"",$A10&lt;&gt;"TOTAL"),IF(AND([1]PREMIOS_ALUMNOS!$BS8&lt;&gt;"",[1]PREMIOS_ALUMNOS!$BS8&lt;&gt;0),[1]PREMIOS_ALUMNOS!$BS8,""),IF($A10="TOTAL",SUM(INDIRECT("AP4:AP"&amp;ROW()-1)),""))</f>
        <v/>
      </c>
      <c r="AQ10" s="7">
        <f t="shared" ca="1" si="13"/>
        <v>0</v>
      </c>
      <c r="AR10" s="7" t="str">
        <f ca="1">IF(AND($A10&lt;&gt;"",$A10&lt;&gt;"TOTAL"),IF(AND([1]PREMIOS_ALUMNOS!$BV8&lt;&gt;"",[1]PREMIOS_ALUMNOS!$BV8&lt;&gt;0),[1]PREMIOS_ALUMNOS!$BV8,""),IF($A10="TOTAL",SUM(INDIRECT("AR4:AR"&amp;ROW()-1)),""))</f>
        <v/>
      </c>
      <c r="AS10" s="7" t="str">
        <f ca="1">IF(AND($A10&lt;&gt;"",$A10&lt;&gt;"TOTAL"),IF(AND([1]PREMIOS_ALUMNOS!$BX8&lt;&gt;"",[1]PREMIOS_ALUMNOS!$BX8&lt;&gt;0),[1]PREMIOS_ALUMNOS!$BX8,""),IF($A10="TOTAL",SUM(INDIRECT("AS4:AS"&amp;ROW()-1)),""))</f>
        <v/>
      </c>
      <c r="AT10" s="7">
        <f t="shared" ca="1" si="14"/>
        <v>0</v>
      </c>
      <c r="AU10" s="7" t="str">
        <f ca="1">IF(AND($A10&lt;&gt;"",$A10&lt;&gt;"TOTAL"),IF(AND([1]PREMIOS_ALUMNOS!$CA8&lt;&gt;"",[1]PREMIOS_ALUMNOS!$CA8&lt;&gt;0),[1]PREMIOS_ALUMNOS!$CA8,""),IF($A10="TOTAL",SUM(INDIRECT("AU4:AU"&amp;ROW()-1)),""))</f>
        <v/>
      </c>
      <c r="AV10" s="7" t="str">
        <f ca="1">IF(AND($A10&lt;&gt;"",$A10&lt;&gt;"TOTAL"),IF(AND([1]PREMIOS_ALUMNOS!$CC8&lt;&gt;"",[1]PREMIOS_ALUMNOS!$CC8&lt;&gt;0),[1]PREMIOS_ALUMNOS!$CC8,""),IF($A10="TOTAL",SUM(INDIRECT("AV4:AV"&amp;ROW()-1)),""))</f>
        <v/>
      </c>
      <c r="AW10" s="7">
        <f t="shared" ca="1" si="15"/>
        <v>0</v>
      </c>
      <c r="AX10" s="7" t="str">
        <f ca="1">IF(AND($A10&lt;&gt;"",$A10&lt;&gt;"TOTAL"),IF(AND([1]PREMIOS_ALUMNOS!$CF8&lt;&gt;"",[1]PREMIOS_ALUMNOS!$CF8&lt;&gt;0),[1]PREMIOS_ALUMNOS!$CF8,""),IF($A10="TOTAL",SUM(INDIRECT("AX4:AX"&amp;ROW()-1)),""))</f>
        <v/>
      </c>
      <c r="AY10" s="7" t="str">
        <f ca="1">IF(AND($A10&lt;&gt;"",$A10&lt;&gt;"TOTAL"),IF(AND([1]PREMIOS_ALUMNOS!$CH8&lt;&gt;"",[1]PREMIOS_ALUMNOS!$CH8&lt;&gt;0),[1]PREMIOS_ALUMNOS!$CH8,""),IF($A10="TOTAL",SUM(INDIRECT("AY4:AY"&amp;ROW()-1)),""))</f>
        <v/>
      </c>
      <c r="AZ10" s="7">
        <f t="shared" ca="1" si="16"/>
        <v>0</v>
      </c>
      <c r="BA10" s="7" t="str">
        <f ca="1">IF(AND($A10&lt;&gt;"",$A10&lt;&gt;"TOTAL"),IF(AND([1]PREMIOS_ALUMNOS!$CK8&lt;&gt;"",[1]PREMIOS_ALUMNOS!$CK8&lt;&gt;0),[1]PREMIOS_ALUMNOS!$CK8,""),IF($A10="TOTAL",SUM(INDIRECT("BA4:BA"&amp;ROW()-1)),""))</f>
        <v/>
      </c>
      <c r="BB10" s="7" t="str">
        <f ca="1">IF(AND($A10&lt;&gt;"",$A10&lt;&gt;"TOTAL"),IF(AND([1]PREMIOS_ALUMNOS!$CM8&lt;&gt;"",[1]PREMIOS_ALUMNOS!$CM8&lt;&gt;0),[1]PREMIOS_ALUMNOS!$CM8,""),IF($A10="TOTAL",SUM(INDIRECT("BB4:BB"&amp;ROW()-1)),""))</f>
        <v/>
      </c>
      <c r="BC10" s="7">
        <f t="shared" ca="1" si="17"/>
        <v>0</v>
      </c>
      <c r="BD10" s="7" t="str">
        <f ca="1">IF(AND($A10&lt;&gt;"",$A10&lt;&gt;"TOTAL"),IF(AND([1]PREMIOS_ALUMNOS!$CP8&lt;&gt;"",[1]PREMIOS_ALUMNOS!$CP8&lt;&gt;0),[1]PREMIOS_ALUMNOS!$CP8,""),IF($A10="TOTAL",SUM(INDIRECT("BD4:BD"&amp;ROW()-1)),""))</f>
        <v/>
      </c>
      <c r="BE10" s="7" t="str">
        <f ca="1">IF(AND($A10&lt;&gt;"",$A10&lt;&gt;"TOTAL"),IF(AND([1]PREMIOS_ALUMNOS!$CR8&lt;&gt;"",[1]PREMIOS_ALUMNOS!$CR8&lt;&gt;0),[1]PREMIOS_ALUMNOS!$CR8,""),IF($A10="TOTAL",SUM(INDIRECT("BE4:BE"&amp;ROW()-1)),""))</f>
        <v/>
      </c>
      <c r="BF10" s="7">
        <f t="shared" ca="1" si="18"/>
        <v>0</v>
      </c>
      <c r="BG10" s="8"/>
      <c r="BH10" s="8"/>
      <c r="BI10" s="8"/>
    </row>
    <row r="11" spans="1:61" x14ac:dyDescent="0.2">
      <c r="A11" s="12" t="str">
        <f>IF([1]PREMIOS_ALUMNOS!$C9&lt;&gt;"",[1]PREMIOS_ALUMNOS!$C9,IF(AND([1]PREMIOS_ALUMNOS!$C9="",[1]PREMIOS_ALUMNOS!$C10="",[1]PREMIOS_ALUMNOS!$C8=""),"","TOTAL"))</f>
        <v>Diplomatura en Turismo</v>
      </c>
      <c r="B11" s="7">
        <f ca="1">IF(AND($A11&lt;&gt;"",$A11&lt;&gt;"TOTAL"),IF(AND([1]PREMIOS_ALUMNOS!$D9&lt;&gt;"",[1]PREMIOS_ALUMNOS!$D9&lt;&gt;0),[1]PREMIOS_ALUMNOS!$D9,""),IF($A11="TOTAL",SUM(INDIRECT("B4:B"&amp;ROW()-1)),""))</f>
        <v>1</v>
      </c>
      <c r="C11" s="7" t="str">
        <f ca="1">IF(AND($A11&lt;&gt;"",$A11&lt;&gt;"TOTAL"),IF(AND([1]PREMIOS_ALUMNOS!$F9&lt;&gt;"",[1]PREMIOS_ALUMNOS!$F9&lt;&gt;0),[1]PREMIOS_ALUMNOS!$F9,""),IF($A11="TOTAL",SUM(INDIRECT("C4:C"&amp;ROW()-1)),""))</f>
        <v/>
      </c>
      <c r="D11" s="7">
        <f t="shared" ca="1" si="0"/>
        <v>1</v>
      </c>
      <c r="E11" s="7" t="str">
        <f ca="1">IF(AND($A11&lt;&gt;"",$A11&lt;&gt;"TOTAL"),IF(AND([1]PREMIOS_ALUMNOS!$I9&lt;&gt;"",[1]PREMIOS_ALUMNOS!$I9&lt;&gt;0),[1]PREMIOS_ALUMNOS!$I9,""),IF($A11="TOTAL",SUM(INDIRECT("E4:E"&amp;ROW()-1)),""))</f>
        <v/>
      </c>
      <c r="F11" s="7" t="str">
        <f ca="1">IF(AND($A11&lt;&gt;"",$A11&lt;&gt;"TOTAL"),IF(AND([1]PREMIOS_ALUMNOS!$K9&lt;&gt;"",[1]PREMIOS_ALUMNOS!$K9&lt;&gt;0),[1]PREMIOS_ALUMNOS!$K9,""),IF($A11="TOTAL",SUM(INDIRECT("F4:F"&amp;ROW()-1)),""))</f>
        <v/>
      </c>
      <c r="G11" s="7">
        <f t="shared" ca="1" si="1"/>
        <v>0</v>
      </c>
      <c r="H11" s="7" t="str">
        <f ca="1">IF(AND($A11&lt;&gt;"",$A11&lt;&gt;"TOTAL"),IF(AND([1]PREMIOS_ALUMNOS!$N9&lt;&gt;"",[1]PREMIOS_ALUMNOS!$N9&lt;&gt;0),[1]PREMIOS_ALUMNOS!$N9,""),IF($A11="TOTAL",SUM(INDIRECT("H4:H"&amp;ROW()-1)),""))</f>
        <v/>
      </c>
      <c r="I11" s="7" t="str">
        <f ca="1">IF(AND($A11&lt;&gt;"",$A11&lt;&gt;"TOTAL"),IF(AND([1]PREMIOS_ALUMNOS!$P9&lt;&gt;"",[1]PREMIOS_ALUMNOS!$P9&lt;&gt;0),[1]PREMIOS_ALUMNOS!$P9,""),IF($A11="TOTAL",SUM(INDIRECT("I4:I"&amp;ROW()-1)),""))</f>
        <v/>
      </c>
      <c r="J11" s="7">
        <f t="shared" ca="1" si="2"/>
        <v>0</v>
      </c>
      <c r="K11" s="7" t="str">
        <f ca="1">IF(AND($A11&lt;&gt;"",$A11&lt;&gt;"TOTAL"),IF(AND([1]PREMIOS_ALUMNOS!$S9&lt;&gt;"",[1]PREMIOS_ALUMNOS!$S9&lt;&gt;0),[1]PREMIOS_ALUMNOS!$S9,""),IF($A11="TOTAL",SUM(INDIRECT("K4:K"&amp;ROW()-1)),""))</f>
        <v/>
      </c>
      <c r="L11" s="7" t="str">
        <f ca="1">IF(AND($A11&lt;&gt;"",$A11&lt;&gt;"TOTAL"),IF(AND([1]PREMIOS_ALUMNOS!$U9&lt;&gt;"",[1]PREMIOS_ALUMNOS!$U9&lt;&gt;0),[1]PREMIOS_ALUMNOS!$U9,""),IF($A11="TOTAL",SUM(INDIRECT("L4:L"&amp;ROW()-1)),""))</f>
        <v/>
      </c>
      <c r="M11" s="7">
        <f t="shared" ca="1" si="3"/>
        <v>0</v>
      </c>
      <c r="N11" s="7" t="str">
        <f ca="1">IF(AND($A11&lt;&gt;"",$A11&lt;&gt;"TOTAL"),IF(AND([1]PREMIOS_ALUMNOS!$X9&lt;&gt;"",[1]PREMIOS_ALUMNOS!$X9&lt;&gt;0),[1]PREMIOS_ALUMNOS!$X9,""),IF($A11="TOTAL",SUM(INDIRECT("N4:N"&amp;ROW()-1)),""))</f>
        <v/>
      </c>
      <c r="O11" s="7" t="str">
        <f ca="1">IF(AND($A11&lt;&gt;"",$A11&lt;&gt;"TOTAL"),IF(AND([1]PREMIOS_ALUMNOS!$Z9&lt;&gt;"",[1]PREMIOS_ALUMNOS!$Z9&lt;&gt;0),[1]PREMIOS_ALUMNOS!$Z9,""),IF($A11="TOTAL",SUM(INDIRECT("O4:O"&amp;ROW()-1)),""))</f>
        <v/>
      </c>
      <c r="P11" s="7">
        <f t="shared" ca="1" si="4"/>
        <v>0</v>
      </c>
      <c r="Q11" s="7" t="str">
        <f ca="1">IF(AND($A11&lt;&gt;"",$A11&lt;&gt;"TOTAL"),IF(AND([1]PREMIOS_ALUMNOS!$AC9&lt;&gt;"",[1]PREMIOS_ALUMNOS!$AC9&lt;&gt;0),[1]PREMIOS_ALUMNOS!$AC9,""),IF($A11="TOTAL",SUM(INDIRECT("Q4:Q"&amp;ROW()-1)),""))</f>
        <v/>
      </c>
      <c r="R11" s="7" t="str">
        <f ca="1">IF(AND($A11&lt;&gt;"",$A11&lt;&gt;"TOTAL"),IF(AND([1]PREMIOS_ALUMNOS!$AE9&lt;&gt;"",[1]PREMIOS_ALUMNOS!$AE9&lt;&gt;0),[1]PREMIOS_ALUMNOS!$AE9,""),IF($A11="TOTAL",SUM(INDIRECT("R4:R"&amp;ROW()-1)),""))</f>
        <v/>
      </c>
      <c r="S11" s="7">
        <f t="shared" ca="1" si="5"/>
        <v>0</v>
      </c>
      <c r="T11" s="7" t="str">
        <f ca="1">IF(AND($A11&lt;&gt;"",$A11&lt;&gt;"TOTAL"),IF(AND([1]PREMIOS_ALUMNOS!$AH9&lt;&gt;"",[1]PREMIOS_ALUMNOS!$AH9&lt;&gt;0),[1]PREMIOS_ALUMNOS!$AH9,""),IF($A11="TOTAL",SUM(INDIRECT("T4:T"&amp;ROW()-1)),""))</f>
        <v/>
      </c>
      <c r="U11" s="7" t="str">
        <f ca="1">IF(AND($A11&lt;&gt;"",$A11&lt;&gt;"TOTAL"),IF(AND([1]PREMIOS_ALUMNOS!$AJ9&lt;&gt;"",[1]PREMIOS_ALUMNOS!$AJ9&lt;&gt;0),[1]PREMIOS_ALUMNOS!$AJ9,""),IF($A11="TOTAL",SUM(INDIRECT("U4:U"&amp;ROW()-1)),""))</f>
        <v/>
      </c>
      <c r="V11" s="7">
        <f t="shared" ca="1" si="6"/>
        <v>0</v>
      </c>
      <c r="W11" s="7" t="str">
        <f ca="1">IF(AND($A11&lt;&gt;"",$A11&lt;&gt;"TOTAL"),IF(AND([1]PREMIOS_ALUMNOS!$AM9&lt;&gt;"",[1]PREMIOS_ALUMNOS!$AM9&lt;&gt;0),[1]PREMIOS_ALUMNOS!$AM9,""),IF($A11="TOTAL",SUM(INDIRECT("W4:W"&amp;ROW()-1)),""))</f>
        <v/>
      </c>
      <c r="X11" s="7" t="str">
        <f ca="1">IF(AND($A11&lt;&gt;"",$A11&lt;&gt;"TOTAL"),IF(AND([1]PREMIOS_ALUMNOS!$AO9&lt;&gt;"",[1]PREMIOS_ALUMNOS!$AO9&lt;&gt;0),[1]PREMIOS_ALUMNOS!$AO9,""),IF($A11="TOTAL",SUM(INDIRECT("X4:X"&amp;ROW()-1)),""))</f>
        <v/>
      </c>
      <c r="Y11" s="7">
        <f t="shared" ca="1" si="7"/>
        <v>0</v>
      </c>
      <c r="Z11" s="7" t="str">
        <f ca="1">IF(AND($A11&lt;&gt;"",$A11&lt;&gt;"TOTAL"),IF(AND([1]PREMIOS_ALUMNOS!$AR9&lt;&gt;"",[1]PREMIOS_ALUMNOS!$AR9&lt;&gt;0),[1]PREMIOS_ALUMNOS!$AR9,""),IF($A11="TOTAL",SUM(INDIRECT("Z4:Z"&amp;ROW()-1)),""))</f>
        <v/>
      </c>
      <c r="AA11" s="7" t="str">
        <f ca="1">IF(AND($A11&lt;&gt;"",$A11&lt;&gt;"TOTAL"),IF(AND([1]PREMIOS_ALUMNOS!$AT9&lt;&gt;"",[1]PREMIOS_ALUMNOS!$AT9&lt;&gt;0),[1]PREMIOS_ALUMNOS!$AT9,""),IF($A11="TOTAL",SUM(INDIRECT("AA4:AA"&amp;ROW()-1)),""))</f>
        <v/>
      </c>
      <c r="AB11" s="7">
        <f t="shared" ca="1" si="8"/>
        <v>0</v>
      </c>
      <c r="AC11" s="7" t="str">
        <f ca="1">IF(AND($A11&lt;&gt;"",$A11&lt;&gt;"TOTAL"),IF(AND([1]PREMIOS_ALUMNOS!$AW9&lt;&gt;"",[1]PREMIOS_ALUMNOS!$AW9&lt;&gt;0),[1]PREMIOS_ALUMNOS!$AW9,""),IF($A11="TOTAL",SUM(INDIRECT("AC4:AC"&amp;ROW()-1)),""))</f>
        <v/>
      </c>
      <c r="AD11" s="7" t="str">
        <f ca="1">IF(AND($A11&lt;&gt;"",$A11&lt;&gt;"TOTAL"),IF(AND([1]PREMIOS_ALUMNOS!$AY9&lt;&gt;"",[1]PREMIOS_ALUMNOS!$AY9&lt;&gt;0),[1]PREMIOS_ALUMNOS!$AY9,""),IF($A11="TOTAL",SUM(INDIRECT("AD4:AD"&amp;ROW()-1)),""))</f>
        <v/>
      </c>
      <c r="AE11" s="7">
        <f t="shared" ca="1" si="9"/>
        <v>0</v>
      </c>
      <c r="AF11" s="7" t="str">
        <f ca="1">IF(AND($A11&lt;&gt;"",$A11&lt;&gt;"TOTAL"),IF(AND([1]PREMIOS_ALUMNOS!$BB9&lt;&gt;"",[1]PREMIOS_ALUMNOS!$BB9&lt;&gt;0),[1]PREMIOS_ALUMNOS!$BB9,""),IF($A11="TOTAL",SUM(INDIRECT("AF4:AF"&amp;ROW()-1)),""))</f>
        <v/>
      </c>
      <c r="AG11" s="7" t="str">
        <f ca="1">IF(AND($A11&lt;&gt;"",$A11&lt;&gt;"TOTAL"),IF(AND([1]PREMIOS_ALUMNOS!$BD9&lt;&gt;"",[1]PREMIOS_ALUMNOS!$BD9&lt;&gt;0),[1]PREMIOS_ALUMNOS!$BD9,""),IF($A11="TOTAL",SUM(INDIRECT("AG4:AG"&amp;ROW()-1)),""))</f>
        <v/>
      </c>
      <c r="AH11" s="7">
        <f t="shared" ca="1" si="10"/>
        <v>0</v>
      </c>
      <c r="AI11" s="7" t="str">
        <f ca="1">IF(AND($A11&lt;&gt;"",$A11&lt;&gt;"TOTAL"),IF(AND([1]PREMIOS_ALUMNOS!$BG9&lt;&gt;"",[1]PREMIOS_ALUMNOS!$BG9&lt;&gt;0),[1]PREMIOS_ALUMNOS!$BG9,""),IF($A11="TOTAL",SUM(INDIRECT("AI4:AI"&amp;ROW()-1)),""))</f>
        <v/>
      </c>
      <c r="AJ11" s="7" t="str">
        <f ca="1">IF(AND($A11&lt;&gt;"",$A11&lt;&gt;"TOTAL"),IF(AND([1]PREMIOS_ALUMNOS!$BI9&lt;&gt;"",[1]PREMIOS_ALUMNOS!$BI9&lt;&gt;0),[1]PREMIOS_ALUMNOS!$BI9,""),IF($A11="TOTAL",SUM(INDIRECT("AJ4:AJ"&amp;ROW()-1)),""))</f>
        <v/>
      </c>
      <c r="AK11" s="7">
        <f t="shared" ca="1" si="11"/>
        <v>0</v>
      </c>
      <c r="AL11" s="7" t="str">
        <f ca="1">IF(AND($A11&lt;&gt;"",$A11&lt;&gt;"TOTAL"),IF(AND([1]PREMIOS_ALUMNOS!$BL9&lt;&gt;"",[1]PREMIOS_ALUMNOS!$BL9&lt;&gt;0),[1]PREMIOS_ALUMNOS!$BL9,""),IF($A11="TOTAL",SUM(INDIRECT("AL4:AL"&amp;ROW()-1)),""))</f>
        <v/>
      </c>
      <c r="AM11" s="7" t="str">
        <f ca="1">IF(AND($A11&lt;&gt;"",$A11&lt;&gt;"TOTAL"),IF(AND([1]PREMIOS_ALUMNOS!$BN9&lt;&gt;"",[1]PREMIOS_ALUMNOS!$BN9&lt;&gt;0),[1]PREMIOS_ALUMNOS!$BN9,""),IF($A11="TOTAL",SUM(INDIRECT("AM4:AM"&amp;ROW()-1)),""))</f>
        <v/>
      </c>
      <c r="AN11" s="7">
        <f t="shared" ca="1" si="12"/>
        <v>0</v>
      </c>
      <c r="AO11" s="7" t="str">
        <f ca="1">IF(AND($A11&lt;&gt;"",$A11&lt;&gt;"TOTAL"),IF(AND([1]PREMIOS_ALUMNOS!$BQ9&lt;&gt;"",[1]PREMIOS_ALUMNOS!$BQ9&lt;&gt;0),[1]PREMIOS_ALUMNOS!$BQ9,""),IF($A11="TOTAL",SUM(INDIRECT("AO4:AO"&amp;ROW()-1)),""))</f>
        <v/>
      </c>
      <c r="AP11" s="7" t="str">
        <f ca="1">IF(AND($A11&lt;&gt;"",$A11&lt;&gt;"TOTAL"),IF(AND([1]PREMIOS_ALUMNOS!$BS9&lt;&gt;"",[1]PREMIOS_ALUMNOS!$BS9&lt;&gt;0),[1]PREMIOS_ALUMNOS!$BS9,""),IF($A11="TOTAL",SUM(INDIRECT("AP4:AP"&amp;ROW()-1)),""))</f>
        <v/>
      </c>
      <c r="AQ11" s="7">
        <f t="shared" ca="1" si="13"/>
        <v>0</v>
      </c>
      <c r="AR11" s="7" t="str">
        <f ca="1">IF(AND($A11&lt;&gt;"",$A11&lt;&gt;"TOTAL"),IF(AND([1]PREMIOS_ALUMNOS!$BV9&lt;&gt;"",[1]PREMIOS_ALUMNOS!$BV9&lt;&gt;0),[1]PREMIOS_ALUMNOS!$BV9,""),IF($A11="TOTAL",SUM(INDIRECT("AR4:AR"&amp;ROW()-1)),""))</f>
        <v/>
      </c>
      <c r="AS11" s="7" t="str">
        <f ca="1">IF(AND($A11&lt;&gt;"",$A11&lt;&gt;"TOTAL"),IF(AND([1]PREMIOS_ALUMNOS!$BX9&lt;&gt;"",[1]PREMIOS_ALUMNOS!$BX9&lt;&gt;0),[1]PREMIOS_ALUMNOS!$BX9,""),IF($A11="TOTAL",SUM(INDIRECT("AS4:AS"&amp;ROW()-1)),""))</f>
        <v/>
      </c>
      <c r="AT11" s="7">
        <f t="shared" ca="1" si="14"/>
        <v>0</v>
      </c>
      <c r="AU11" s="7" t="str">
        <f ca="1">IF(AND($A11&lt;&gt;"",$A11&lt;&gt;"TOTAL"),IF(AND([1]PREMIOS_ALUMNOS!$CA9&lt;&gt;"",[1]PREMIOS_ALUMNOS!$CA9&lt;&gt;0),[1]PREMIOS_ALUMNOS!$CA9,""),IF($A11="TOTAL",SUM(INDIRECT("AU4:AU"&amp;ROW()-1)),""))</f>
        <v/>
      </c>
      <c r="AV11" s="7" t="str">
        <f ca="1">IF(AND($A11&lt;&gt;"",$A11&lt;&gt;"TOTAL"),IF(AND([1]PREMIOS_ALUMNOS!$CC9&lt;&gt;"",[1]PREMIOS_ALUMNOS!$CC9&lt;&gt;0),[1]PREMIOS_ALUMNOS!$CC9,""),IF($A11="TOTAL",SUM(INDIRECT("AV4:AV"&amp;ROW()-1)),""))</f>
        <v/>
      </c>
      <c r="AW11" s="7">
        <f t="shared" ca="1" si="15"/>
        <v>0</v>
      </c>
      <c r="AX11" s="7" t="str">
        <f ca="1">IF(AND($A11&lt;&gt;"",$A11&lt;&gt;"TOTAL"),IF(AND([1]PREMIOS_ALUMNOS!$CF9&lt;&gt;"",[1]PREMIOS_ALUMNOS!$CF9&lt;&gt;0),[1]PREMIOS_ALUMNOS!$CF9,""),IF($A11="TOTAL",SUM(INDIRECT("AX4:AX"&amp;ROW()-1)),""))</f>
        <v/>
      </c>
      <c r="AY11" s="7" t="str">
        <f ca="1">IF(AND($A11&lt;&gt;"",$A11&lt;&gt;"TOTAL"),IF(AND([1]PREMIOS_ALUMNOS!$CH9&lt;&gt;"",[1]PREMIOS_ALUMNOS!$CH9&lt;&gt;0),[1]PREMIOS_ALUMNOS!$CH9,""),IF($A11="TOTAL",SUM(INDIRECT("AY4:AY"&amp;ROW()-1)),""))</f>
        <v/>
      </c>
      <c r="AZ11" s="7">
        <f t="shared" ca="1" si="16"/>
        <v>0</v>
      </c>
      <c r="BA11" s="7" t="str">
        <f ca="1">IF(AND($A11&lt;&gt;"",$A11&lt;&gt;"TOTAL"),IF(AND([1]PREMIOS_ALUMNOS!$CK9&lt;&gt;"",[1]PREMIOS_ALUMNOS!$CK9&lt;&gt;0),[1]PREMIOS_ALUMNOS!$CK9,""),IF($A11="TOTAL",SUM(INDIRECT("BA4:BA"&amp;ROW()-1)),""))</f>
        <v/>
      </c>
      <c r="BB11" s="7" t="str">
        <f ca="1">IF(AND($A11&lt;&gt;"",$A11&lt;&gt;"TOTAL"),IF(AND([1]PREMIOS_ALUMNOS!$CM9&lt;&gt;"",[1]PREMIOS_ALUMNOS!$CM9&lt;&gt;0),[1]PREMIOS_ALUMNOS!$CM9,""),IF($A11="TOTAL",SUM(INDIRECT("BB4:BB"&amp;ROW()-1)),""))</f>
        <v/>
      </c>
      <c r="BC11" s="7">
        <f t="shared" ca="1" si="17"/>
        <v>0</v>
      </c>
      <c r="BD11" s="7" t="str">
        <f ca="1">IF(AND($A11&lt;&gt;"",$A11&lt;&gt;"TOTAL"),IF(AND([1]PREMIOS_ALUMNOS!$CP9&lt;&gt;"",[1]PREMIOS_ALUMNOS!$CP9&lt;&gt;0),[1]PREMIOS_ALUMNOS!$CP9,""),IF($A11="TOTAL",SUM(INDIRECT("BD4:BD"&amp;ROW()-1)),""))</f>
        <v/>
      </c>
      <c r="BE11" s="7" t="str">
        <f ca="1">IF(AND($A11&lt;&gt;"",$A11&lt;&gt;"TOTAL"),IF(AND([1]PREMIOS_ALUMNOS!$CR9&lt;&gt;"",[1]PREMIOS_ALUMNOS!$CR9&lt;&gt;0),[1]PREMIOS_ALUMNOS!$CR9,""),IF($A11="TOTAL",SUM(INDIRECT("BE4:BE"&amp;ROW()-1)),""))</f>
        <v/>
      </c>
      <c r="BF11" s="7">
        <f t="shared" ca="1" si="18"/>
        <v>0</v>
      </c>
      <c r="BG11" s="8"/>
      <c r="BH11" s="8"/>
      <c r="BI11" s="8"/>
    </row>
    <row r="12" spans="1:61" x14ac:dyDescent="0.2">
      <c r="A12" s="12" t="str">
        <f>IF([1]PREMIOS_ALUMNOS!$C10&lt;&gt;"",[1]PREMIOS_ALUMNOS!$C10,IF(AND([1]PREMIOS_ALUMNOS!$C10="",[1]PREMIOS_ALUMNOS!$C11="",[1]PREMIOS_ALUMNOS!$C9=""),"","TOTAL"))</f>
        <v>Ingeniería Industrial</v>
      </c>
      <c r="B12" s="7" t="str">
        <f ca="1">IF(AND($A12&lt;&gt;"",$A12&lt;&gt;"TOTAL"),IF(AND([1]PREMIOS_ALUMNOS!$D10&lt;&gt;"",[1]PREMIOS_ALUMNOS!$D10&lt;&gt;0),[1]PREMIOS_ALUMNOS!$D10,""),IF($A12="TOTAL",SUM(INDIRECT("B4:B"&amp;ROW()-1)),""))</f>
        <v/>
      </c>
      <c r="C12" s="7">
        <f ca="1">IF(AND($A12&lt;&gt;"",$A12&lt;&gt;"TOTAL"),IF(AND([1]PREMIOS_ALUMNOS!$F10&lt;&gt;"",[1]PREMIOS_ALUMNOS!$F10&lt;&gt;0),[1]PREMIOS_ALUMNOS!$F10,""),IF($A12="TOTAL",SUM(INDIRECT("C4:C"&amp;ROW()-1)),""))</f>
        <v>1</v>
      </c>
      <c r="D12" s="7">
        <f t="shared" ca="1" si="0"/>
        <v>1</v>
      </c>
      <c r="E12" s="7" t="str">
        <f ca="1">IF(AND($A12&lt;&gt;"",$A12&lt;&gt;"TOTAL"),IF(AND([1]PREMIOS_ALUMNOS!$I10&lt;&gt;"",[1]PREMIOS_ALUMNOS!$I10&lt;&gt;0),[1]PREMIOS_ALUMNOS!$I10,""),IF($A12="TOTAL",SUM(INDIRECT("E4:E"&amp;ROW()-1)),""))</f>
        <v/>
      </c>
      <c r="F12" s="7">
        <f ca="1">IF(AND($A12&lt;&gt;"",$A12&lt;&gt;"TOTAL"),IF(AND([1]PREMIOS_ALUMNOS!$K10&lt;&gt;"",[1]PREMIOS_ALUMNOS!$K10&lt;&gt;0),[1]PREMIOS_ALUMNOS!$K10,""),IF($A12="TOTAL",SUM(INDIRECT("F4:F"&amp;ROW()-1)),""))</f>
        <v>1</v>
      </c>
      <c r="G12" s="7">
        <f t="shared" ca="1" si="1"/>
        <v>1</v>
      </c>
      <c r="H12" s="7" t="str">
        <f ca="1">IF(AND($A12&lt;&gt;"",$A12&lt;&gt;"TOTAL"),IF(AND([1]PREMIOS_ALUMNOS!$N10&lt;&gt;"",[1]PREMIOS_ALUMNOS!$N10&lt;&gt;0),[1]PREMIOS_ALUMNOS!$N10,""),IF($A12="TOTAL",SUM(INDIRECT("H4:H"&amp;ROW()-1)),""))</f>
        <v/>
      </c>
      <c r="I12" s="7">
        <f ca="1">IF(AND($A12&lt;&gt;"",$A12&lt;&gt;"TOTAL"),IF(AND([1]PREMIOS_ALUMNOS!$P10&lt;&gt;"",[1]PREMIOS_ALUMNOS!$P10&lt;&gt;0),[1]PREMIOS_ALUMNOS!$P10,""),IF($A12="TOTAL",SUM(INDIRECT("I4:I"&amp;ROW()-1)),""))</f>
        <v>1</v>
      </c>
      <c r="J12" s="7">
        <f t="shared" ca="1" si="2"/>
        <v>1</v>
      </c>
      <c r="K12" s="7" t="str">
        <f ca="1">IF(AND($A12&lt;&gt;"",$A12&lt;&gt;"TOTAL"),IF(AND([1]PREMIOS_ALUMNOS!$S10&lt;&gt;"",[1]PREMIOS_ALUMNOS!$S10&lt;&gt;0),[1]PREMIOS_ALUMNOS!$S10,""),IF($A12="TOTAL",SUM(INDIRECT("K4:K"&amp;ROW()-1)),""))</f>
        <v/>
      </c>
      <c r="L12" s="7" t="str">
        <f ca="1">IF(AND($A12&lt;&gt;"",$A12&lt;&gt;"TOTAL"),IF(AND([1]PREMIOS_ALUMNOS!$U10&lt;&gt;"",[1]PREMIOS_ALUMNOS!$U10&lt;&gt;0),[1]PREMIOS_ALUMNOS!$U10,""),IF($A12="TOTAL",SUM(INDIRECT("L4:L"&amp;ROW()-1)),""))</f>
        <v/>
      </c>
      <c r="M12" s="7">
        <f t="shared" ca="1" si="3"/>
        <v>0</v>
      </c>
      <c r="N12" s="7" t="str">
        <f ca="1">IF(AND($A12&lt;&gt;"",$A12&lt;&gt;"TOTAL"),IF(AND([1]PREMIOS_ALUMNOS!$X10&lt;&gt;"",[1]PREMIOS_ALUMNOS!$X10&lt;&gt;0),[1]PREMIOS_ALUMNOS!$X10,""),IF($A12="TOTAL",SUM(INDIRECT("N4:N"&amp;ROW()-1)),""))</f>
        <v/>
      </c>
      <c r="O12" s="7" t="str">
        <f ca="1">IF(AND($A12&lt;&gt;"",$A12&lt;&gt;"TOTAL"),IF(AND([1]PREMIOS_ALUMNOS!$Z10&lt;&gt;"",[1]PREMIOS_ALUMNOS!$Z10&lt;&gt;0),[1]PREMIOS_ALUMNOS!$Z10,""),IF($A12="TOTAL",SUM(INDIRECT("O4:O"&amp;ROW()-1)),""))</f>
        <v/>
      </c>
      <c r="P12" s="7">
        <f t="shared" ca="1" si="4"/>
        <v>0</v>
      </c>
      <c r="Q12" s="7" t="str">
        <f ca="1">IF(AND($A12&lt;&gt;"",$A12&lt;&gt;"TOTAL"),IF(AND([1]PREMIOS_ALUMNOS!$AC10&lt;&gt;"",[1]PREMIOS_ALUMNOS!$AC10&lt;&gt;0),[1]PREMIOS_ALUMNOS!$AC10,""),IF($A12="TOTAL",SUM(INDIRECT("Q4:Q"&amp;ROW()-1)),""))</f>
        <v/>
      </c>
      <c r="R12" s="7" t="str">
        <f ca="1">IF(AND($A12&lt;&gt;"",$A12&lt;&gt;"TOTAL"),IF(AND([1]PREMIOS_ALUMNOS!$AE10&lt;&gt;"",[1]PREMIOS_ALUMNOS!$AE10&lt;&gt;0),[1]PREMIOS_ALUMNOS!$AE10,""),IF($A12="TOTAL",SUM(INDIRECT("R4:R"&amp;ROW()-1)),""))</f>
        <v/>
      </c>
      <c r="S12" s="7">
        <f t="shared" ca="1" si="5"/>
        <v>0</v>
      </c>
      <c r="T12" s="7" t="str">
        <f ca="1">IF(AND($A12&lt;&gt;"",$A12&lt;&gt;"TOTAL"),IF(AND([1]PREMIOS_ALUMNOS!$AH10&lt;&gt;"",[1]PREMIOS_ALUMNOS!$AH10&lt;&gt;0),[1]PREMIOS_ALUMNOS!$AH10,""),IF($A12="TOTAL",SUM(INDIRECT("T4:T"&amp;ROW()-1)),""))</f>
        <v/>
      </c>
      <c r="U12" s="7" t="str">
        <f ca="1">IF(AND($A12&lt;&gt;"",$A12&lt;&gt;"TOTAL"),IF(AND([1]PREMIOS_ALUMNOS!$AJ10&lt;&gt;"",[1]PREMIOS_ALUMNOS!$AJ10&lt;&gt;0),[1]PREMIOS_ALUMNOS!$AJ10,""),IF($A12="TOTAL",SUM(INDIRECT("U4:U"&amp;ROW()-1)),""))</f>
        <v/>
      </c>
      <c r="V12" s="7">
        <f t="shared" ca="1" si="6"/>
        <v>0</v>
      </c>
      <c r="W12" s="7" t="str">
        <f ca="1">IF(AND($A12&lt;&gt;"",$A12&lt;&gt;"TOTAL"),IF(AND([1]PREMIOS_ALUMNOS!$AM10&lt;&gt;"",[1]PREMIOS_ALUMNOS!$AM10&lt;&gt;0),[1]PREMIOS_ALUMNOS!$AM10,""),IF($A12="TOTAL",SUM(INDIRECT("W4:W"&amp;ROW()-1)),""))</f>
        <v/>
      </c>
      <c r="X12" s="7" t="str">
        <f ca="1">IF(AND($A12&lt;&gt;"",$A12&lt;&gt;"TOTAL"),IF(AND([1]PREMIOS_ALUMNOS!$AO10&lt;&gt;"",[1]PREMIOS_ALUMNOS!$AO10&lt;&gt;0),[1]PREMIOS_ALUMNOS!$AO10,""),IF($A12="TOTAL",SUM(INDIRECT("X4:X"&amp;ROW()-1)),""))</f>
        <v/>
      </c>
      <c r="Y12" s="7">
        <f t="shared" ca="1" si="7"/>
        <v>0</v>
      </c>
      <c r="Z12" s="7" t="str">
        <f ca="1">IF(AND($A12&lt;&gt;"",$A12&lt;&gt;"TOTAL"),IF(AND([1]PREMIOS_ALUMNOS!$AR10&lt;&gt;"",[1]PREMIOS_ALUMNOS!$AR10&lt;&gt;0),[1]PREMIOS_ALUMNOS!$AR10,""),IF($A12="TOTAL",SUM(INDIRECT("Z4:Z"&amp;ROW()-1)),""))</f>
        <v/>
      </c>
      <c r="AA12" s="7" t="str">
        <f ca="1">IF(AND($A12&lt;&gt;"",$A12&lt;&gt;"TOTAL"),IF(AND([1]PREMIOS_ALUMNOS!$AT10&lt;&gt;"",[1]PREMIOS_ALUMNOS!$AT10&lt;&gt;0),[1]PREMIOS_ALUMNOS!$AT10,""),IF($A12="TOTAL",SUM(INDIRECT("AA4:AA"&amp;ROW()-1)),""))</f>
        <v/>
      </c>
      <c r="AB12" s="7">
        <f t="shared" ca="1" si="8"/>
        <v>0</v>
      </c>
      <c r="AC12" s="7" t="str">
        <f ca="1">IF(AND($A12&lt;&gt;"",$A12&lt;&gt;"TOTAL"),IF(AND([1]PREMIOS_ALUMNOS!$AW10&lt;&gt;"",[1]PREMIOS_ALUMNOS!$AW10&lt;&gt;0),[1]PREMIOS_ALUMNOS!$AW10,""),IF($A12="TOTAL",SUM(INDIRECT("AC4:AC"&amp;ROW()-1)),""))</f>
        <v/>
      </c>
      <c r="AD12" s="7" t="str">
        <f ca="1">IF(AND($A12&lt;&gt;"",$A12&lt;&gt;"TOTAL"),IF(AND([1]PREMIOS_ALUMNOS!$AY10&lt;&gt;"",[1]PREMIOS_ALUMNOS!$AY10&lt;&gt;0),[1]PREMIOS_ALUMNOS!$AY10,""),IF($A12="TOTAL",SUM(INDIRECT("AD4:AD"&amp;ROW()-1)),""))</f>
        <v/>
      </c>
      <c r="AE12" s="7">
        <f t="shared" ca="1" si="9"/>
        <v>0</v>
      </c>
      <c r="AF12" s="7" t="str">
        <f ca="1">IF(AND($A12&lt;&gt;"",$A12&lt;&gt;"TOTAL"),IF(AND([1]PREMIOS_ALUMNOS!$BB10&lt;&gt;"",[1]PREMIOS_ALUMNOS!$BB10&lt;&gt;0),[1]PREMIOS_ALUMNOS!$BB10,""),IF($A12="TOTAL",SUM(INDIRECT("AF4:AF"&amp;ROW()-1)),""))</f>
        <v/>
      </c>
      <c r="AG12" s="7" t="str">
        <f ca="1">IF(AND($A12&lt;&gt;"",$A12&lt;&gt;"TOTAL"),IF(AND([1]PREMIOS_ALUMNOS!$BD10&lt;&gt;"",[1]PREMIOS_ALUMNOS!$BD10&lt;&gt;0),[1]PREMIOS_ALUMNOS!$BD10,""),IF($A12="TOTAL",SUM(INDIRECT("AG4:AG"&amp;ROW()-1)),""))</f>
        <v/>
      </c>
      <c r="AH12" s="7">
        <f t="shared" ca="1" si="10"/>
        <v>0</v>
      </c>
      <c r="AI12" s="7" t="str">
        <f ca="1">IF(AND($A12&lt;&gt;"",$A12&lt;&gt;"TOTAL"),IF(AND([1]PREMIOS_ALUMNOS!$BG10&lt;&gt;"",[1]PREMIOS_ALUMNOS!$BG10&lt;&gt;0),[1]PREMIOS_ALUMNOS!$BG10,""),IF($A12="TOTAL",SUM(INDIRECT("AI4:AI"&amp;ROW()-1)),""))</f>
        <v/>
      </c>
      <c r="AJ12" s="7" t="str">
        <f ca="1">IF(AND($A12&lt;&gt;"",$A12&lt;&gt;"TOTAL"),IF(AND([1]PREMIOS_ALUMNOS!$BI10&lt;&gt;"",[1]PREMIOS_ALUMNOS!$BI10&lt;&gt;0),[1]PREMIOS_ALUMNOS!$BI10,""),IF($A12="TOTAL",SUM(INDIRECT("AJ4:AJ"&amp;ROW()-1)),""))</f>
        <v/>
      </c>
      <c r="AK12" s="7">
        <f t="shared" ca="1" si="11"/>
        <v>0</v>
      </c>
      <c r="AL12" s="7" t="str">
        <f ca="1">IF(AND($A12&lt;&gt;"",$A12&lt;&gt;"TOTAL"),IF(AND([1]PREMIOS_ALUMNOS!$BL10&lt;&gt;"",[1]PREMIOS_ALUMNOS!$BL10&lt;&gt;0),[1]PREMIOS_ALUMNOS!$BL10,""),IF($A12="TOTAL",SUM(INDIRECT("AL4:AL"&amp;ROW()-1)),""))</f>
        <v/>
      </c>
      <c r="AM12" s="7" t="str">
        <f ca="1">IF(AND($A12&lt;&gt;"",$A12&lt;&gt;"TOTAL"),IF(AND([1]PREMIOS_ALUMNOS!$BN10&lt;&gt;"",[1]PREMIOS_ALUMNOS!$BN10&lt;&gt;0),[1]PREMIOS_ALUMNOS!$BN10,""),IF($A12="TOTAL",SUM(INDIRECT("AM4:AM"&amp;ROW()-1)),""))</f>
        <v/>
      </c>
      <c r="AN12" s="7">
        <f t="shared" ca="1" si="12"/>
        <v>0</v>
      </c>
      <c r="AO12" s="7" t="str">
        <f ca="1">IF(AND($A12&lt;&gt;"",$A12&lt;&gt;"TOTAL"),IF(AND([1]PREMIOS_ALUMNOS!$BQ10&lt;&gt;"",[1]PREMIOS_ALUMNOS!$BQ10&lt;&gt;0),[1]PREMIOS_ALUMNOS!$BQ10,""),IF($A12="TOTAL",SUM(INDIRECT("AO4:AO"&amp;ROW()-1)),""))</f>
        <v/>
      </c>
      <c r="AP12" s="7" t="str">
        <f ca="1">IF(AND($A12&lt;&gt;"",$A12&lt;&gt;"TOTAL"),IF(AND([1]PREMIOS_ALUMNOS!$BS10&lt;&gt;"",[1]PREMIOS_ALUMNOS!$BS10&lt;&gt;0),[1]PREMIOS_ALUMNOS!$BS10,""),IF($A12="TOTAL",SUM(INDIRECT("AP4:AP"&amp;ROW()-1)),""))</f>
        <v/>
      </c>
      <c r="AQ12" s="7">
        <f t="shared" ca="1" si="13"/>
        <v>0</v>
      </c>
      <c r="AR12" s="7" t="str">
        <f ca="1">IF(AND($A12&lt;&gt;"",$A12&lt;&gt;"TOTAL"),IF(AND([1]PREMIOS_ALUMNOS!$BV10&lt;&gt;"",[1]PREMIOS_ALUMNOS!$BV10&lt;&gt;0),[1]PREMIOS_ALUMNOS!$BV10,""),IF($A12="TOTAL",SUM(INDIRECT("AR4:AR"&amp;ROW()-1)),""))</f>
        <v/>
      </c>
      <c r="AS12" s="7" t="str">
        <f ca="1">IF(AND($A12&lt;&gt;"",$A12&lt;&gt;"TOTAL"),IF(AND([1]PREMIOS_ALUMNOS!$BX10&lt;&gt;"",[1]PREMIOS_ALUMNOS!$BX10&lt;&gt;0),[1]PREMIOS_ALUMNOS!$BX10,""),IF($A12="TOTAL",SUM(INDIRECT("AS4:AS"&amp;ROW()-1)),""))</f>
        <v/>
      </c>
      <c r="AT12" s="7">
        <f t="shared" ca="1" si="14"/>
        <v>0</v>
      </c>
      <c r="AU12" s="7" t="str">
        <f ca="1">IF(AND($A12&lt;&gt;"",$A12&lt;&gt;"TOTAL"),IF(AND([1]PREMIOS_ALUMNOS!$CA10&lt;&gt;"",[1]PREMIOS_ALUMNOS!$CA10&lt;&gt;0),[1]PREMIOS_ALUMNOS!$CA10,""),IF($A12="TOTAL",SUM(INDIRECT("AU4:AU"&amp;ROW()-1)),""))</f>
        <v/>
      </c>
      <c r="AV12" s="7" t="str">
        <f ca="1">IF(AND($A12&lt;&gt;"",$A12&lt;&gt;"TOTAL"),IF(AND([1]PREMIOS_ALUMNOS!$CC10&lt;&gt;"",[1]PREMIOS_ALUMNOS!$CC10&lt;&gt;0),[1]PREMIOS_ALUMNOS!$CC10,""),IF($A12="TOTAL",SUM(INDIRECT("AV4:AV"&amp;ROW()-1)),""))</f>
        <v/>
      </c>
      <c r="AW12" s="7">
        <f t="shared" ca="1" si="15"/>
        <v>0</v>
      </c>
      <c r="AX12" s="7" t="str">
        <f ca="1">IF(AND($A12&lt;&gt;"",$A12&lt;&gt;"TOTAL"),IF(AND([1]PREMIOS_ALUMNOS!$CF10&lt;&gt;"",[1]PREMIOS_ALUMNOS!$CF10&lt;&gt;0),[1]PREMIOS_ALUMNOS!$CF10,""),IF($A12="TOTAL",SUM(INDIRECT("AX4:AX"&amp;ROW()-1)),""))</f>
        <v/>
      </c>
      <c r="AY12" s="7" t="str">
        <f ca="1">IF(AND($A12&lt;&gt;"",$A12&lt;&gt;"TOTAL"),IF(AND([1]PREMIOS_ALUMNOS!$CH10&lt;&gt;"",[1]PREMIOS_ALUMNOS!$CH10&lt;&gt;0),[1]PREMIOS_ALUMNOS!$CH10,""),IF($A12="TOTAL",SUM(INDIRECT("AY4:AY"&amp;ROW()-1)),""))</f>
        <v/>
      </c>
      <c r="AZ12" s="7">
        <f t="shared" ca="1" si="16"/>
        <v>0</v>
      </c>
      <c r="BA12" s="7" t="str">
        <f ca="1">IF(AND($A12&lt;&gt;"",$A12&lt;&gt;"TOTAL"),IF(AND([1]PREMIOS_ALUMNOS!$CK10&lt;&gt;"",[1]PREMIOS_ALUMNOS!$CK10&lt;&gt;0),[1]PREMIOS_ALUMNOS!$CK10,""),IF($A12="TOTAL",SUM(INDIRECT("BA4:BA"&amp;ROW()-1)),""))</f>
        <v/>
      </c>
      <c r="BB12" s="7" t="str">
        <f ca="1">IF(AND($A12&lt;&gt;"",$A12&lt;&gt;"TOTAL"),IF(AND([1]PREMIOS_ALUMNOS!$CM10&lt;&gt;"",[1]PREMIOS_ALUMNOS!$CM10&lt;&gt;0),[1]PREMIOS_ALUMNOS!$CM10,""),IF($A12="TOTAL",SUM(INDIRECT("BB4:BB"&amp;ROW()-1)),""))</f>
        <v/>
      </c>
      <c r="BC12" s="7">
        <f t="shared" ca="1" si="17"/>
        <v>0</v>
      </c>
      <c r="BD12" s="7" t="str">
        <f ca="1">IF(AND($A12&lt;&gt;"",$A12&lt;&gt;"TOTAL"),IF(AND([1]PREMIOS_ALUMNOS!$CP10&lt;&gt;"",[1]PREMIOS_ALUMNOS!$CP10&lt;&gt;0),[1]PREMIOS_ALUMNOS!$CP10,""),IF($A12="TOTAL",SUM(INDIRECT("BD4:BD"&amp;ROW()-1)),""))</f>
        <v/>
      </c>
      <c r="BE12" s="7" t="str">
        <f ca="1">IF(AND($A12&lt;&gt;"",$A12&lt;&gt;"TOTAL"),IF(AND([1]PREMIOS_ALUMNOS!$CR10&lt;&gt;"",[1]PREMIOS_ALUMNOS!$CR10&lt;&gt;0),[1]PREMIOS_ALUMNOS!$CR10,""),IF($A12="TOTAL",SUM(INDIRECT("BE4:BE"&amp;ROW()-1)),""))</f>
        <v/>
      </c>
      <c r="BF12" s="7">
        <f t="shared" ca="1" si="18"/>
        <v>0</v>
      </c>
    </row>
    <row r="13" spans="1:61" x14ac:dyDescent="0.2">
      <c r="A13" s="12" t="str">
        <f>IF([1]PREMIOS_ALUMNOS!$C11&lt;&gt;"",[1]PREMIOS_ALUMNOS!$C11,IF(AND([1]PREMIOS_ALUMNOS!$C11="",[1]PREMIOS_ALUMNOS!$C12="",[1]PREMIOS_ALUMNOS!$C10=""),"","TOTAL"))</f>
        <v>Licenciatura en Administración y Dirección de Empresas</v>
      </c>
      <c r="B13" s="7">
        <f ca="1">IF(AND($A13&lt;&gt;"",$A13&lt;&gt;"TOTAL"),IF(AND([1]PREMIOS_ALUMNOS!$D11&lt;&gt;"",[1]PREMIOS_ALUMNOS!$D11&lt;&gt;0),[1]PREMIOS_ALUMNOS!$D11,""),IF($A13="TOTAL",SUM(INDIRECT("B4:B"&amp;ROW()-1)),""))</f>
        <v>1</v>
      </c>
      <c r="C13" s="7" t="str">
        <f ca="1">IF(AND($A13&lt;&gt;"",$A13&lt;&gt;"TOTAL"),IF(AND([1]PREMIOS_ALUMNOS!$F11&lt;&gt;"",[1]PREMIOS_ALUMNOS!$F11&lt;&gt;0),[1]PREMIOS_ALUMNOS!$F11,""),IF($A13="TOTAL",SUM(INDIRECT("C4:C"&amp;ROW()-1)),""))</f>
        <v/>
      </c>
      <c r="D13" s="7">
        <f t="shared" ca="1" si="0"/>
        <v>1</v>
      </c>
      <c r="E13" s="7" t="str">
        <f ca="1">IF(AND($A13&lt;&gt;"",$A13&lt;&gt;"TOTAL"),IF(AND([1]PREMIOS_ALUMNOS!$I11&lt;&gt;"",[1]PREMIOS_ALUMNOS!$I11&lt;&gt;0),[1]PREMIOS_ALUMNOS!$I11,""),IF($A13="TOTAL",SUM(INDIRECT("E4:E"&amp;ROW()-1)),""))</f>
        <v/>
      </c>
      <c r="F13" s="7" t="str">
        <f ca="1">IF(AND($A13&lt;&gt;"",$A13&lt;&gt;"TOTAL"),IF(AND([1]PREMIOS_ALUMNOS!$K11&lt;&gt;"",[1]PREMIOS_ALUMNOS!$K11&lt;&gt;0),[1]PREMIOS_ALUMNOS!$K11,""),IF($A13="TOTAL",SUM(INDIRECT("F4:F"&amp;ROW()-1)),""))</f>
        <v/>
      </c>
      <c r="G13" s="7">
        <f t="shared" ca="1" si="1"/>
        <v>0</v>
      </c>
      <c r="H13" s="7" t="str">
        <f ca="1">IF(AND($A13&lt;&gt;"",$A13&lt;&gt;"TOTAL"),IF(AND([1]PREMIOS_ALUMNOS!$N11&lt;&gt;"",[1]PREMIOS_ALUMNOS!$N11&lt;&gt;0),[1]PREMIOS_ALUMNOS!$N11,""),IF($A13="TOTAL",SUM(INDIRECT("H4:H"&amp;ROW()-1)),""))</f>
        <v/>
      </c>
      <c r="I13" s="7" t="str">
        <f ca="1">IF(AND($A13&lt;&gt;"",$A13&lt;&gt;"TOTAL"),IF(AND([1]PREMIOS_ALUMNOS!$P11&lt;&gt;"",[1]PREMIOS_ALUMNOS!$P11&lt;&gt;0),[1]PREMIOS_ALUMNOS!$P11,""),IF($A13="TOTAL",SUM(INDIRECT("I4:I"&amp;ROW()-1)),""))</f>
        <v/>
      </c>
      <c r="J13" s="7">
        <f t="shared" ca="1" si="2"/>
        <v>0</v>
      </c>
      <c r="K13" s="7" t="str">
        <f ca="1">IF(AND($A13&lt;&gt;"",$A13&lt;&gt;"TOTAL"),IF(AND([1]PREMIOS_ALUMNOS!$S11&lt;&gt;"",[1]PREMIOS_ALUMNOS!$S11&lt;&gt;0),[1]PREMIOS_ALUMNOS!$S11,""),IF($A13="TOTAL",SUM(INDIRECT("K4:K"&amp;ROW()-1)),""))</f>
        <v/>
      </c>
      <c r="L13" s="7" t="str">
        <f ca="1">IF(AND($A13&lt;&gt;"",$A13&lt;&gt;"TOTAL"),IF(AND([1]PREMIOS_ALUMNOS!$U11&lt;&gt;"",[1]PREMIOS_ALUMNOS!$U11&lt;&gt;0),[1]PREMIOS_ALUMNOS!$U11,""),IF($A13="TOTAL",SUM(INDIRECT("L4:L"&amp;ROW()-1)),""))</f>
        <v/>
      </c>
      <c r="M13" s="7">
        <f t="shared" ca="1" si="3"/>
        <v>0</v>
      </c>
      <c r="N13" s="7" t="str">
        <f ca="1">IF(AND($A13&lt;&gt;"",$A13&lt;&gt;"TOTAL"),IF(AND([1]PREMIOS_ALUMNOS!$X11&lt;&gt;"",[1]PREMIOS_ALUMNOS!$X11&lt;&gt;0),[1]PREMIOS_ALUMNOS!$X11,""),IF($A13="TOTAL",SUM(INDIRECT("N4:N"&amp;ROW()-1)),""))</f>
        <v/>
      </c>
      <c r="O13" s="7" t="str">
        <f ca="1">IF(AND($A13&lt;&gt;"",$A13&lt;&gt;"TOTAL"),IF(AND([1]PREMIOS_ALUMNOS!$Z11&lt;&gt;"",[1]PREMIOS_ALUMNOS!$Z11&lt;&gt;0),[1]PREMIOS_ALUMNOS!$Z11,""),IF($A13="TOTAL",SUM(INDIRECT("O4:O"&amp;ROW()-1)),""))</f>
        <v/>
      </c>
      <c r="P13" s="7">
        <f t="shared" ca="1" si="4"/>
        <v>0</v>
      </c>
      <c r="Q13" s="7" t="str">
        <f ca="1">IF(AND($A13&lt;&gt;"",$A13&lt;&gt;"TOTAL"),IF(AND([1]PREMIOS_ALUMNOS!$AC11&lt;&gt;"",[1]PREMIOS_ALUMNOS!$AC11&lt;&gt;0),[1]PREMIOS_ALUMNOS!$AC11,""),IF($A13="TOTAL",SUM(INDIRECT("Q4:Q"&amp;ROW()-1)),""))</f>
        <v/>
      </c>
      <c r="R13" s="7" t="str">
        <f ca="1">IF(AND($A13&lt;&gt;"",$A13&lt;&gt;"TOTAL"),IF(AND([1]PREMIOS_ALUMNOS!$AE11&lt;&gt;"",[1]PREMIOS_ALUMNOS!$AE11&lt;&gt;0),[1]PREMIOS_ALUMNOS!$AE11,""),IF($A13="TOTAL",SUM(INDIRECT("R4:R"&amp;ROW()-1)),""))</f>
        <v/>
      </c>
      <c r="S13" s="7">
        <f t="shared" ca="1" si="5"/>
        <v>0</v>
      </c>
      <c r="T13" s="7" t="str">
        <f ca="1">IF(AND($A13&lt;&gt;"",$A13&lt;&gt;"TOTAL"),IF(AND([1]PREMIOS_ALUMNOS!$AH11&lt;&gt;"",[1]PREMIOS_ALUMNOS!$AH11&lt;&gt;0),[1]PREMIOS_ALUMNOS!$AH11,""),IF($A13="TOTAL",SUM(INDIRECT("T4:T"&amp;ROW()-1)),""))</f>
        <v/>
      </c>
      <c r="U13" s="7" t="str">
        <f ca="1">IF(AND($A13&lt;&gt;"",$A13&lt;&gt;"TOTAL"),IF(AND([1]PREMIOS_ALUMNOS!$AJ11&lt;&gt;"",[1]PREMIOS_ALUMNOS!$AJ11&lt;&gt;0),[1]PREMIOS_ALUMNOS!$AJ11,""),IF($A13="TOTAL",SUM(INDIRECT("U4:U"&amp;ROW()-1)),""))</f>
        <v/>
      </c>
      <c r="V13" s="7">
        <f t="shared" ca="1" si="6"/>
        <v>0</v>
      </c>
      <c r="W13" s="7" t="str">
        <f ca="1">IF(AND($A13&lt;&gt;"",$A13&lt;&gt;"TOTAL"),IF(AND([1]PREMIOS_ALUMNOS!$AM11&lt;&gt;"",[1]PREMIOS_ALUMNOS!$AM11&lt;&gt;0),[1]PREMIOS_ALUMNOS!$AM11,""),IF($A13="TOTAL",SUM(INDIRECT("W4:W"&amp;ROW()-1)),""))</f>
        <v/>
      </c>
      <c r="X13" s="7" t="str">
        <f ca="1">IF(AND($A13&lt;&gt;"",$A13&lt;&gt;"TOTAL"),IF(AND([1]PREMIOS_ALUMNOS!$AO11&lt;&gt;"",[1]PREMIOS_ALUMNOS!$AO11&lt;&gt;0),[1]PREMIOS_ALUMNOS!$AO11,""),IF($A13="TOTAL",SUM(INDIRECT("X4:X"&amp;ROW()-1)),""))</f>
        <v/>
      </c>
      <c r="Y13" s="7">
        <f t="shared" ca="1" si="7"/>
        <v>0</v>
      </c>
      <c r="Z13" s="7" t="str">
        <f ca="1">IF(AND($A13&lt;&gt;"",$A13&lt;&gt;"TOTAL"),IF(AND([1]PREMIOS_ALUMNOS!$AR11&lt;&gt;"",[1]PREMIOS_ALUMNOS!$AR11&lt;&gt;0),[1]PREMIOS_ALUMNOS!$AR11,""),IF($A13="TOTAL",SUM(INDIRECT("Z4:Z"&amp;ROW()-1)),""))</f>
        <v/>
      </c>
      <c r="AA13" s="7" t="str">
        <f ca="1">IF(AND($A13&lt;&gt;"",$A13&lt;&gt;"TOTAL"),IF(AND([1]PREMIOS_ALUMNOS!$AT11&lt;&gt;"",[1]PREMIOS_ALUMNOS!$AT11&lt;&gt;0),[1]PREMIOS_ALUMNOS!$AT11,""),IF($A13="TOTAL",SUM(INDIRECT("AA4:AA"&amp;ROW()-1)),""))</f>
        <v/>
      </c>
      <c r="AB13" s="7">
        <f t="shared" ca="1" si="8"/>
        <v>0</v>
      </c>
      <c r="AC13" s="7" t="str">
        <f ca="1">IF(AND($A13&lt;&gt;"",$A13&lt;&gt;"TOTAL"),IF(AND([1]PREMIOS_ALUMNOS!$AW11&lt;&gt;"",[1]PREMIOS_ALUMNOS!$AW11&lt;&gt;0),[1]PREMIOS_ALUMNOS!$AW11,""),IF($A13="TOTAL",SUM(INDIRECT("AC4:AC"&amp;ROW()-1)),""))</f>
        <v/>
      </c>
      <c r="AD13" s="7" t="str">
        <f ca="1">IF(AND($A13&lt;&gt;"",$A13&lt;&gt;"TOTAL"),IF(AND([1]PREMIOS_ALUMNOS!$AY11&lt;&gt;"",[1]PREMIOS_ALUMNOS!$AY11&lt;&gt;0),[1]PREMIOS_ALUMNOS!$AY11,""),IF($A13="TOTAL",SUM(INDIRECT("AD4:AD"&amp;ROW()-1)),""))</f>
        <v/>
      </c>
      <c r="AE13" s="7">
        <f t="shared" ca="1" si="9"/>
        <v>0</v>
      </c>
      <c r="AF13" s="7" t="str">
        <f ca="1">IF(AND($A13&lt;&gt;"",$A13&lt;&gt;"TOTAL"),IF(AND([1]PREMIOS_ALUMNOS!$BB11&lt;&gt;"",[1]PREMIOS_ALUMNOS!$BB11&lt;&gt;0),[1]PREMIOS_ALUMNOS!$BB11,""),IF($A13="TOTAL",SUM(INDIRECT("AF4:AF"&amp;ROW()-1)),""))</f>
        <v/>
      </c>
      <c r="AG13" s="7" t="str">
        <f ca="1">IF(AND($A13&lt;&gt;"",$A13&lt;&gt;"TOTAL"),IF(AND([1]PREMIOS_ALUMNOS!$BD11&lt;&gt;"",[1]PREMIOS_ALUMNOS!$BD11&lt;&gt;0),[1]PREMIOS_ALUMNOS!$BD11,""),IF($A13="TOTAL",SUM(INDIRECT("AG4:AG"&amp;ROW()-1)),""))</f>
        <v/>
      </c>
      <c r="AH13" s="7">
        <f t="shared" ca="1" si="10"/>
        <v>0</v>
      </c>
      <c r="AI13" s="7" t="str">
        <f ca="1">IF(AND($A13&lt;&gt;"",$A13&lt;&gt;"TOTAL"),IF(AND([1]PREMIOS_ALUMNOS!$BG11&lt;&gt;"",[1]PREMIOS_ALUMNOS!$BG11&lt;&gt;0),[1]PREMIOS_ALUMNOS!$BG11,""),IF($A13="TOTAL",SUM(INDIRECT("AI4:AI"&amp;ROW()-1)),""))</f>
        <v/>
      </c>
      <c r="AJ13" s="7" t="str">
        <f ca="1">IF(AND($A13&lt;&gt;"",$A13&lt;&gt;"TOTAL"),IF(AND([1]PREMIOS_ALUMNOS!$BI11&lt;&gt;"",[1]PREMIOS_ALUMNOS!$BI11&lt;&gt;0),[1]PREMIOS_ALUMNOS!$BI11,""),IF($A13="TOTAL",SUM(INDIRECT("AJ4:AJ"&amp;ROW()-1)),""))</f>
        <v/>
      </c>
      <c r="AK13" s="7">
        <f t="shared" ca="1" si="11"/>
        <v>0</v>
      </c>
      <c r="AL13" s="7" t="str">
        <f ca="1">IF(AND($A13&lt;&gt;"",$A13&lt;&gt;"TOTAL"),IF(AND([1]PREMIOS_ALUMNOS!$BL11&lt;&gt;"",[1]PREMIOS_ALUMNOS!$BL11&lt;&gt;0),[1]PREMIOS_ALUMNOS!$BL11,""),IF($A13="TOTAL",SUM(INDIRECT("AL4:AL"&amp;ROW()-1)),""))</f>
        <v/>
      </c>
      <c r="AM13" s="7" t="str">
        <f ca="1">IF(AND($A13&lt;&gt;"",$A13&lt;&gt;"TOTAL"),IF(AND([1]PREMIOS_ALUMNOS!$BN11&lt;&gt;"",[1]PREMIOS_ALUMNOS!$BN11&lt;&gt;0),[1]PREMIOS_ALUMNOS!$BN11,""),IF($A13="TOTAL",SUM(INDIRECT("AM4:AM"&amp;ROW()-1)),""))</f>
        <v/>
      </c>
      <c r="AN13" s="7">
        <f t="shared" ca="1" si="12"/>
        <v>0</v>
      </c>
      <c r="AO13" s="7" t="str">
        <f ca="1">IF(AND($A13&lt;&gt;"",$A13&lt;&gt;"TOTAL"),IF(AND([1]PREMIOS_ALUMNOS!$BQ11&lt;&gt;"",[1]PREMIOS_ALUMNOS!$BQ11&lt;&gt;0),[1]PREMIOS_ALUMNOS!$BQ11,""),IF($A13="TOTAL",SUM(INDIRECT("AO4:AO"&amp;ROW()-1)),""))</f>
        <v/>
      </c>
      <c r="AP13" s="7" t="str">
        <f ca="1">IF(AND($A13&lt;&gt;"",$A13&lt;&gt;"TOTAL"),IF(AND([1]PREMIOS_ALUMNOS!$BS11&lt;&gt;"",[1]PREMIOS_ALUMNOS!$BS11&lt;&gt;0),[1]PREMIOS_ALUMNOS!$BS11,""),IF($A13="TOTAL",SUM(INDIRECT("AP4:AP"&amp;ROW()-1)),""))</f>
        <v/>
      </c>
      <c r="AQ13" s="7">
        <f t="shared" ca="1" si="13"/>
        <v>0</v>
      </c>
      <c r="AR13" s="7" t="str">
        <f ca="1">IF(AND($A13&lt;&gt;"",$A13&lt;&gt;"TOTAL"),IF(AND([1]PREMIOS_ALUMNOS!$BV11&lt;&gt;"",[1]PREMIOS_ALUMNOS!$BV11&lt;&gt;0),[1]PREMIOS_ALUMNOS!$BV11,""),IF($A13="TOTAL",SUM(INDIRECT("AR4:AR"&amp;ROW()-1)),""))</f>
        <v/>
      </c>
      <c r="AS13" s="7" t="str">
        <f ca="1">IF(AND($A13&lt;&gt;"",$A13&lt;&gt;"TOTAL"),IF(AND([1]PREMIOS_ALUMNOS!$BX11&lt;&gt;"",[1]PREMIOS_ALUMNOS!$BX11&lt;&gt;0),[1]PREMIOS_ALUMNOS!$BX11,""),IF($A13="TOTAL",SUM(INDIRECT("AS4:AS"&amp;ROW()-1)),""))</f>
        <v/>
      </c>
      <c r="AT13" s="7">
        <f t="shared" ca="1" si="14"/>
        <v>0</v>
      </c>
      <c r="AU13" s="7" t="str">
        <f ca="1">IF(AND($A13&lt;&gt;"",$A13&lt;&gt;"TOTAL"),IF(AND([1]PREMIOS_ALUMNOS!$CA11&lt;&gt;"",[1]PREMIOS_ALUMNOS!$CA11&lt;&gt;0),[1]PREMIOS_ALUMNOS!$CA11,""),IF($A13="TOTAL",SUM(INDIRECT("AU4:AU"&amp;ROW()-1)),""))</f>
        <v/>
      </c>
      <c r="AV13" s="7" t="str">
        <f ca="1">IF(AND($A13&lt;&gt;"",$A13&lt;&gt;"TOTAL"),IF(AND([1]PREMIOS_ALUMNOS!$CC11&lt;&gt;"",[1]PREMIOS_ALUMNOS!$CC11&lt;&gt;0),[1]PREMIOS_ALUMNOS!$CC11,""),IF($A13="TOTAL",SUM(INDIRECT("AV4:AV"&amp;ROW()-1)),""))</f>
        <v/>
      </c>
      <c r="AW13" s="7">
        <f t="shared" ca="1" si="15"/>
        <v>0</v>
      </c>
      <c r="AX13" s="7" t="str">
        <f ca="1">IF(AND($A13&lt;&gt;"",$A13&lt;&gt;"TOTAL"),IF(AND([1]PREMIOS_ALUMNOS!$CF11&lt;&gt;"",[1]PREMIOS_ALUMNOS!$CF11&lt;&gt;0),[1]PREMIOS_ALUMNOS!$CF11,""),IF($A13="TOTAL",SUM(INDIRECT("AX4:AX"&amp;ROW()-1)),""))</f>
        <v/>
      </c>
      <c r="AY13" s="7" t="str">
        <f ca="1">IF(AND($A13&lt;&gt;"",$A13&lt;&gt;"TOTAL"),IF(AND([1]PREMIOS_ALUMNOS!$CH11&lt;&gt;"",[1]PREMIOS_ALUMNOS!$CH11&lt;&gt;0),[1]PREMIOS_ALUMNOS!$CH11,""),IF($A13="TOTAL",SUM(INDIRECT("AY4:AY"&amp;ROW()-1)),""))</f>
        <v/>
      </c>
      <c r="AZ13" s="7">
        <f t="shared" ca="1" si="16"/>
        <v>0</v>
      </c>
      <c r="BA13" s="7" t="str">
        <f ca="1">IF(AND($A13&lt;&gt;"",$A13&lt;&gt;"TOTAL"),IF(AND([1]PREMIOS_ALUMNOS!$CK11&lt;&gt;"",[1]PREMIOS_ALUMNOS!$CK11&lt;&gt;0),[1]PREMIOS_ALUMNOS!$CK11,""),IF($A13="TOTAL",SUM(INDIRECT("BA4:BA"&amp;ROW()-1)),""))</f>
        <v/>
      </c>
      <c r="BB13" s="7" t="str">
        <f ca="1">IF(AND($A13&lt;&gt;"",$A13&lt;&gt;"TOTAL"),IF(AND([1]PREMIOS_ALUMNOS!$CM11&lt;&gt;"",[1]PREMIOS_ALUMNOS!$CM11&lt;&gt;0),[1]PREMIOS_ALUMNOS!$CM11,""),IF($A13="TOTAL",SUM(INDIRECT("BB4:BB"&amp;ROW()-1)),""))</f>
        <v/>
      </c>
      <c r="BC13" s="7">
        <f t="shared" ca="1" si="17"/>
        <v>0</v>
      </c>
      <c r="BD13" s="7" t="str">
        <f ca="1">IF(AND($A13&lt;&gt;"",$A13&lt;&gt;"TOTAL"),IF(AND([1]PREMIOS_ALUMNOS!$CP11&lt;&gt;"",[1]PREMIOS_ALUMNOS!$CP11&lt;&gt;0),[1]PREMIOS_ALUMNOS!$CP11,""),IF($A13="TOTAL",SUM(INDIRECT("BD4:BD"&amp;ROW()-1)),""))</f>
        <v/>
      </c>
      <c r="BE13" s="7" t="str">
        <f ca="1">IF(AND($A13&lt;&gt;"",$A13&lt;&gt;"TOTAL"),IF(AND([1]PREMIOS_ALUMNOS!$CR11&lt;&gt;"",[1]PREMIOS_ALUMNOS!$CR11&lt;&gt;0),[1]PREMIOS_ALUMNOS!$CR11,""),IF($A13="TOTAL",SUM(INDIRECT("BE4:BE"&amp;ROW()-1)),""))</f>
        <v/>
      </c>
      <c r="BF13" s="7">
        <f t="shared" ca="1" si="18"/>
        <v>0</v>
      </c>
    </row>
    <row r="14" spans="1:61" x14ac:dyDescent="0.2">
      <c r="A14" s="12" t="str">
        <f>IF([1]PREMIOS_ALUMNOS!$C12&lt;&gt;"",[1]PREMIOS_ALUMNOS!$C12,IF(AND([1]PREMIOS_ALUMNOS!$C12="",[1]PREMIOS_ALUMNOS!$C13="",[1]PREMIOS_ALUMNOS!$C11=""),"","TOTAL"))</f>
        <v>Licenciatura en Enología</v>
      </c>
      <c r="B14" s="7" t="str">
        <f ca="1">IF(AND($A14&lt;&gt;"",$A14&lt;&gt;"TOTAL"),IF(AND([1]PREMIOS_ALUMNOS!$D12&lt;&gt;"",[1]PREMIOS_ALUMNOS!$D12&lt;&gt;0),[1]PREMIOS_ALUMNOS!$D12,""),IF($A14="TOTAL",SUM(INDIRECT("B4:B"&amp;ROW()-1)),""))</f>
        <v/>
      </c>
      <c r="C14" s="7">
        <f ca="1">IF(AND($A14&lt;&gt;"",$A14&lt;&gt;"TOTAL"),IF(AND([1]PREMIOS_ALUMNOS!$F12&lt;&gt;"",[1]PREMIOS_ALUMNOS!$F12&lt;&gt;0),[1]PREMIOS_ALUMNOS!$F12,""),IF($A14="TOTAL",SUM(INDIRECT("C4:C"&amp;ROW()-1)),""))</f>
        <v>1</v>
      </c>
      <c r="D14" s="7">
        <f t="shared" ca="1" si="0"/>
        <v>1</v>
      </c>
      <c r="E14" s="7" t="str">
        <f ca="1">IF(AND($A14&lt;&gt;"",$A14&lt;&gt;"TOTAL"),IF(AND([1]PREMIOS_ALUMNOS!$I12&lt;&gt;"",[1]PREMIOS_ALUMNOS!$I12&lt;&gt;0),[1]PREMIOS_ALUMNOS!$I12,""),IF($A14="TOTAL",SUM(INDIRECT("E4:E"&amp;ROW()-1)),""))</f>
        <v/>
      </c>
      <c r="F14" s="7">
        <f ca="1">IF(AND($A14&lt;&gt;"",$A14&lt;&gt;"TOTAL"),IF(AND([1]PREMIOS_ALUMNOS!$K12&lt;&gt;"",[1]PREMIOS_ALUMNOS!$K12&lt;&gt;0),[1]PREMIOS_ALUMNOS!$K12,""),IF($A14="TOTAL",SUM(INDIRECT("F4:F"&amp;ROW()-1)),""))</f>
        <v>1</v>
      </c>
      <c r="G14" s="7">
        <f t="shared" ca="1" si="1"/>
        <v>1</v>
      </c>
      <c r="H14" s="7" t="str">
        <f ca="1">IF(AND($A14&lt;&gt;"",$A14&lt;&gt;"TOTAL"),IF(AND([1]PREMIOS_ALUMNOS!$N12&lt;&gt;"",[1]PREMIOS_ALUMNOS!$N12&lt;&gt;0),[1]PREMIOS_ALUMNOS!$N12,""),IF($A14="TOTAL",SUM(INDIRECT("H4:H"&amp;ROW()-1)),""))</f>
        <v/>
      </c>
      <c r="I14" s="7" t="str">
        <f ca="1">IF(AND($A14&lt;&gt;"",$A14&lt;&gt;"TOTAL"),IF(AND([1]PREMIOS_ALUMNOS!$P12&lt;&gt;"",[1]PREMIOS_ALUMNOS!$P12&lt;&gt;0),[1]PREMIOS_ALUMNOS!$P12,""),IF($A14="TOTAL",SUM(INDIRECT("I4:I"&amp;ROW()-1)),""))</f>
        <v/>
      </c>
      <c r="J14" s="7">
        <f t="shared" ca="1" si="2"/>
        <v>0</v>
      </c>
      <c r="K14" s="7" t="str">
        <f ca="1">IF(AND($A14&lt;&gt;"",$A14&lt;&gt;"TOTAL"),IF(AND([1]PREMIOS_ALUMNOS!$S12&lt;&gt;"",[1]PREMIOS_ALUMNOS!$S12&lt;&gt;0),[1]PREMIOS_ALUMNOS!$S12,""),IF($A14="TOTAL",SUM(INDIRECT("K4:K"&amp;ROW()-1)),""))</f>
        <v/>
      </c>
      <c r="L14" s="7" t="str">
        <f ca="1">IF(AND($A14&lt;&gt;"",$A14&lt;&gt;"TOTAL"),IF(AND([1]PREMIOS_ALUMNOS!$U12&lt;&gt;"",[1]PREMIOS_ALUMNOS!$U12&lt;&gt;0),[1]PREMIOS_ALUMNOS!$U12,""),IF($A14="TOTAL",SUM(INDIRECT("L4:L"&amp;ROW()-1)),""))</f>
        <v/>
      </c>
      <c r="M14" s="7">
        <f t="shared" ca="1" si="3"/>
        <v>0</v>
      </c>
      <c r="N14" s="7" t="str">
        <f ca="1">IF(AND($A14&lt;&gt;"",$A14&lt;&gt;"TOTAL"),IF(AND([1]PREMIOS_ALUMNOS!$X12&lt;&gt;"",[1]PREMIOS_ALUMNOS!$X12&lt;&gt;0),[1]PREMIOS_ALUMNOS!$X12,""),IF($A14="TOTAL",SUM(INDIRECT("N4:N"&amp;ROW()-1)),""))</f>
        <v/>
      </c>
      <c r="O14" s="7" t="str">
        <f ca="1">IF(AND($A14&lt;&gt;"",$A14&lt;&gt;"TOTAL"),IF(AND([1]PREMIOS_ALUMNOS!$Z12&lt;&gt;"",[1]PREMIOS_ALUMNOS!$Z12&lt;&gt;0),[1]PREMIOS_ALUMNOS!$Z12,""),IF($A14="TOTAL",SUM(INDIRECT("O4:O"&amp;ROW()-1)),""))</f>
        <v/>
      </c>
      <c r="P14" s="7">
        <f t="shared" ca="1" si="4"/>
        <v>0</v>
      </c>
      <c r="Q14" s="7" t="str">
        <f ca="1">IF(AND($A14&lt;&gt;"",$A14&lt;&gt;"TOTAL"),IF(AND([1]PREMIOS_ALUMNOS!$AC12&lt;&gt;"",[1]PREMIOS_ALUMNOS!$AC12&lt;&gt;0),[1]PREMIOS_ALUMNOS!$AC12,""),IF($A14="TOTAL",SUM(INDIRECT("Q4:Q"&amp;ROW()-1)),""))</f>
        <v/>
      </c>
      <c r="R14" s="7" t="str">
        <f ca="1">IF(AND($A14&lt;&gt;"",$A14&lt;&gt;"TOTAL"),IF(AND([1]PREMIOS_ALUMNOS!$AE12&lt;&gt;"",[1]PREMIOS_ALUMNOS!$AE12&lt;&gt;0),[1]PREMIOS_ALUMNOS!$AE12,""),IF($A14="TOTAL",SUM(INDIRECT("R4:R"&amp;ROW()-1)),""))</f>
        <v/>
      </c>
      <c r="S14" s="7">
        <f t="shared" ca="1" si="5"/>
        <v>0</v>
      </c>
      <c r="T14" s="7" t="str">
        <f ca="1">IF(AND($A14&lt;&gt;"",$A14&lt;&gt;"TOTAL"),IF(AND([1]PREMIOS_ALUMNOS!$AH12&lt;&gt;"",[1]PREMIOS_ALUMNOS!$AH12&lt;&gt;0),[1]PREMIOS_ALUMNOS!$AH12,""),IF($A14="TOTAL",SUM(INDIRECT("T4:T"&amp;ROW()-1)),""))</f>
        <v/>
      </c>
      <c r="U14" s="7" t="str">
        <f ca="1">IF(AND($A14&lt;&gt;"",$A14&lt;&gt;"TOTAL"),IF(AND([1]PREMIOS_ALUMNOS!$AJ12&lt;&gt;"",[1]PREMIOS_ALUMNOS!$AJ12&lt;&gt;0),[1]PREMIOS_ALUMNOS!$AJ12,""),IF($A14="TOTAL",SUM(INDIRECT("U4:U"&amp;ROW()-1)),""))</f>
        <v/>
      </c>
      <c r="V14" s="7">
        <f t="shared" ca="1" si="6"/>
        <v>0</v>
      </c>
      <c r="W14" s="7" t="str">
        <f ca="1">IF(AND($A14&lt;&gt;"",$A14&lt;&gt;"TOTAL"),IF(AND([1]PREMIOS_ALUMNOS!$AM12&lt;&gt;"",[1]PREMIOS_ALUMNOS!$AM12&lt;&gt;0),[1]PREMIOS_ALUMNOS!$AM12,""),IF($A14="TOTAL",SUM(INDIRECT("W4:W"&amp;ROW()-1)),""))</f>
        <v/>
      </c>
      <c r="X14" s="7" t="str">
        <f ca="1">IF(AND($A14&lt;&gt;"",$A14&lt;&gt;"TOTAL"),IF(AND([1]PREMIOS_ALUMNOS!$AO12&lt;&gt;"",[1]PREMIOS_ALUMNOS!$AO12&lt;&gt;0),[1]PREMIOS_ALUMNOS!$AO12,""),IF($A14="TOTAL",SUM(INDIRECT("X4:X"&amp;ROW()-1)),""))</f>
        <v/>
      </c>
      <c r="Y14" s="7">
        <f t="shared" ca="1" si="7"/>
        <v>0</v>
      </c>
      <c r="Z14" s="7" t="str">
        <f ca="1">IF(AND($A14&lt;&gt;"",$A14&lt;&gt;"TOTAL"),IF(AND([1]PREMIOS_ALUMNOS!$AR12&lt;&gt;"",[1]PREMIOS_ALUMNOS!$AR12&lt;&gt;0),[1]PREMIOS_ALUMNOS!$AR12,""),IF($A14="TOTAL",SUM(INDIRECT("Z4:Z"&amp;ROW()-1)),""))</f>
        <v/>
      </c>
      <c r="AA14" s="7" t="str">
        <f ca="1">IF(AND($A14&lt;&gt;"",$A14&lt;&gt;"TOTAL"),IF(AND([1]PREMIOS_ALUMNOS!$AT12&lt;&gt;"",[1]PREMIOS_ALUMNOS!$AT12&lt;&gt;0),[1]PREMIOS_ALUMNOS!$AT12,""),IF($A14="TOTAL",SUM(INDIRECT("AA4:AA"&amp;ROW()-1)),""))</f>
        <v/>
      </c>
      <c r="AB14" s="7">
        <f t="shared" ca="1" si="8"/>
        <v>0</v>
      </c>
      <c r="AC14" s="7" t="str">
        <f ca="1">IF(AND($A14&lt;&gt;"",$A14&lt;&gt;"TOTAL"),IF(AND([1]PREMIOS_ALUMNOS!$AW12&lt;&gt;"",[1]PREMIOS_ALUMNOS!$AW12&lt;&gt;0),[1]PREMIOS_ALUMNOS!$AW12,""),IF($A14="TOTAL",SUM(INDIRECT("AC4:AC"&amp;ROW()-1)),""))</f>
        <v/>
      </c>
      <c r="AD14" s="7" t="str">
        <f ca="1">IF(AND($A14&lt;&gt;"",$A14&lt;&gt;"TOTAL"),IF(AND([1]PREMIOS_ALUMNOS!$AY12&lt;&gt;"",[1]PREMIOS_ALUMNOS!$AY12&lt;&gt;0),[1]PREMIOS_ALUMNOS!$AY12,""),IF($A14="TOTAL",SUM(INDIRECT("AD4:AD"&amp;ROW()-1)),""))</f>
        <v/>
      </c>
      <c r="AE14" s="7">
        <f t="shared" ca="1" si="9"/>
        <v>0</v>
      </c>
      <c r="AF14" s="7" t="str">
        <f ca="1">IF(AND($A14&lt;&gt;"",$A14&lt;&gt;"TOTAL"),IF(AND([1]PREMIOS_ALUMNOS!$BB12&lt;&gt;"",[1]PREMIOS_ALUMNOS!$BB12&lt;&gt;0),[1]PREMIOS_ALUMNOS!$BB12,""),IF($A14="TOTAL",SUM(INDIRECT("AF4:AF"&amp;ROW()-1)),""))</f>
        <v/>
      </c>
      <c r="AG14" s="7" t="str">
        <f ca="1">IF(AND($A14&lt;&gt;"",$A14&lt;&gt;"TOTAL"),IF(AND([1]PREMIOS_ALUMNOS!$BD12&lt;&gt;"",[1]PREMIOS_ALUMNOS!$BD12&lt;&gt;0),[1]PREMIOS_ALUMNOS!$BD12,""),IF($A14="TOTAL",SUM(INDIRECT("AG4:AG"&amp;ROW()-1)),""))</f>
        <v/>
      </c>
      <c r="AH14" s="7">
        <f t="shared" ca="1" si="10"/>
        <v>0</v>
      </c>
      <c r="AI14" s="7" t="str">
        <f ca="1">IF(AND($A14&lt;&gt;"",$A14&lt;&gt;"TOTAL"),IF(AND([1]PREMIOS_ALUMNOS!$BG12&lt;&gt;"",[1]PREMIOS_ALUMNOS!$BG12&lt;&gt;0),[1]PREMIOS_ALUMNOS!$BG12,""),IF($A14="TOTAL",SUM(INDIRECT("AI4:AI"&amp;ROW()-1)),""))</f>
        <v/>
      </c>
      <c r="AJ14" s="7" t="str">
        <f ca="1">IF(AND($A14&lt;&gt;"",$A14&lt;&gt;"TOTAL"),IF(AND([1]PREMIOS_ALUMNOS!$BI12&lt;&gt;"",[1]PREMIOS_ALUMNOS!$BI12&lt;&gt;0),[1]PREMIOS_ALUMNOS!$BI12,""),IF($A14="TOTAL",SUM(INDIRECT("AJ4:AJ"&amp;ROW()-1)),""))</f>
        <v/>
      </c>
      <c r="AK14" s="7">
        <f t="shared" ca="1" si="11"/>
        <v>0</v>
      </c>
      <c r="AL14" s="7" t="str">
        <f ca="1">IF(AND($A14&lt;&gt;"",$A14&lt;&gt;"TOTAL"),IF(AND([1]PREMIOS_ALUMNOS!$BL12&lt;&gt;"",[1]PREMIOS_ALUMNOS!$BL12&lt;&gt;0),[1]PREMIOS_ALUMNOS!$BL12,""),IF($A14="TOTAL",SUM(INDIRECT("AL4:AL"&amp;ROW()-1)),""))</f>
        <v/>
      </c>
      <c r="AM14" s="7" t="str">
        <f ca="1">IF(AND($A14&lt;&gt;"",$A14&lt;&gt;"TOTAL"),IF(AND([1]PREMIOS_ALUMNOS!$BN12&lt;&gt;"",[1]PREMIOS_ALUMNOS!$BN12&lt;&gt;0),[1]PREMIOS_ALUMNOS!$BN12,""),IF($A14="TOTAL",SUM(INDIRECT("AM4:AM"&amp;ROW()-1)),""))</f>
        <v/>
      </c>
      <c r="AN14" s="7">
        <f t="shared" ca="1" si="12"/>
        <v>0</v>
      </c>
      <c r="AO14" s="7" t="str">
        <f ca="1">IF(AND($A14&lt;&gt;"",$A14&lt;&gt;"TOTAL"),IF(AND([1]PREMIOS_ALUMNOS!$BQ12&lt;&gt;"",[1]PREMIOS_ALUMNOS!$BQ12&lt;&gt;0),[1]PREMIOS_ALUMNOS!$BQ12,""),IF($A14="TOTAL",SUM(INDIRECT("AO4:AO"&amp;ROW()-1)),""))</f>
        <v/>
      </c>
      <c r="AP14" s="7" t="str">
        <f ca="1">IF(AND($A14&lt;&gt;"",$A14&lt;&gt;"TOTAL"),IF(AND([1]PREMIOS_ALUMNOS!$BS12&lt;&gt;"",[1]PREMIOS_ALUMNOS!$BS12&lt;&gt;0),[1]PREMIOS_ALUMNOS!$BS12,""),IF($A14="TOTAL",SUM(INDIRECT("AP4:AP"&amp;ROW()-1)),""))</f>
        <v/>
      </c>
      <c r="AQ14" s="7">
        <f t="shared" ca="1" si="13"/>
        <v>0</v>
      </c>
      <c r="AR14" s="7" t="str">
        <f ca="1">IF(AND($A14&lt;&gt;"",$A14&lt;&gt;"TOTAL"),IF(AND([1]PREMIOS_ALUMNOS!$BV12&lt;&gt;"",[1]PREMIOS_ALUMNOS!$BV12&lt;&gt;0),[1]PREMIOS_ALUMNOS!$BV12,""),IF($A14="TOTAL",SUM(INDIRECT("AR4:AR"&amp;ROW()-1)),""))</f>
        <v/>
      </c>
      <c r="AS14" s="7" t="str">
        <f ca="1">IF(AND($A14&lt;&gt;"",$A14&lt;&gt;"TOTAL"),IF(AND([1]PREMIOS_ALUMNOS!$BX12&lt;&gt;"",[1]PREMIOS_ALUMNOS!$BX12&lt;&gt;0),[1]PREMIOS_ALUMNOS!$BX12,""),IF($A14="TOTAL",SUM(INDIRECT("AS4:AS"&amp;ROW()-1)),""))</f>
        <v/>
      </c>
      <c r="AT14" s="7">
        <f t="shared" ca="1" si="14"/>
        <v>0</v>
      </c>
      <c r="AU14" s="7" t="str">
        <f ca="1">IF(AND($A14&lt;&gt;"",$A14&lt;&gt;"TOTAL"),IF(AND([1]PREMIOS_ALUMNOS!$CA12&lt;&gt;"",[1]PREMIOS_ALUMNOS!$CA12&lt;&gt;0),[1]PREMIOS_ALUMNOS!$CA12,""),IF($A14="TOTAL",SUM(INDIRECT("AU4:AU"&amp;ROW()-1)),""))</f>
        <v/>
      </c>
      <c r="AV14" s="7" t="str">
        <f ca="1">IF(AND($A14&lt;&gt;"",$A14&lt;&gt;"TOTAL"),IF(AND([1]PREMIOS_ALUMNOS!$CC12&lt;&gt;"",[1]PREMIOS_ALUMNOS!$CC12&lt;&gt;0),[1]PREMIOS_ALUMNOS!$CC12,""),IF($A14="TOTAL",SUM(INDIRECT("AV4:AV"&amp;ROW()-1)),""))</f>
        <v/>
      </c>
      <c r="AW14" s="7">
        <f t="shared" ca="1" si="15"/>
        <v>0</v>
      </c>
      <c r="AX14" s="7" t="str">
        <f ca="1">IF(AND($A14&lt;&gt;"",$A14&lt;&gt;"TOTAL"),IF(AND([1]PREMIOS_ALUMNOS!$CF12&lt;&gt;"",[1]PREMIOS_ALUMNOS!$CF12&lt;&gt;0),[1]PREMIOS_ALUMNOS!$CF12,""),IF($A14="TOTAL",SUM(INDIRECT("AX4:AX"&amp;ROW()-1)),""))</f>
        <v/>
      </c>
      <c r="AY14" s="7" t="str">
        <f ca="1">IF(AND($A14&lt;&gt;"",$A14&lt;&gt;"TOTAL"),IF(AND([1]PREMIOS_ALUMNOS!$CH12&lt;&gt;"",[1]PREMIOS_ALUMNOS!$CH12&lt;&gt;0),[1]PREMIOS_ALUMNOS!$CH12,""),IF($A14="TOTAL",SUM(INDIRECT("AY4:AY"&amp;ROW()-1)),""))</f>
        <v/>
      </c>
      <c r="AZ14" s="7">
        <f t="shared" ca="1" si="16"/>
        <v>0</v>
      </c>
      <c r="BA14" s="7" t="str">
        <f ca="1">IF(AND($A14&lt;&gt;"",$A14&lt;&gt;"TOTAL"),IF(AND([1]PREMIOS_ALUMNOS!$CK12&lt;&gt;"",[1]PREMIOS_ALUMNOS!$CK12&lt;&gt;0),[1]PREMIOS_ALUMNOS!$CK12,""),IF($A14="TOTAL",SUM(INDIRECT("BA4:BA"&amp;ROW()-1)),""))</f>
        <v/>
      </c>
      <c r="BB14" s="7" t="str">
        <f ca="1">IF(AND($A14&lt;&gt;"",$A14&lt;&gt;"TOTAL"),IF(AND([1]PREMIOS_ALUMNOS!$CM12&lt;&gt;"",[1]PREMIOS_ALUMNOS!$CM12&lt;&gt;0),[1]PREMIOS_ALUMNOS!$CM12,""),IF($A14="TOTAL",SUM(INDIRECT("BB4:BB"&amp;ROW()-1)),""))</f>
        <v/>
      </c>
      <c r="BC14" s="7">
        <f t="shared" ca="1" si="17"/>
        <v>0</v>
      </c>
      <c r="BD14" s="7" t="str">
        <f ca="1">IF(AND($A14&lt;&gt;"",$A14&lt;&gt;"TOTAL"),IF(AND([1]PREMIOS_ALUMNOS!$CP12&lt;&gt;"",[1]PREMIOS_ALUMNOS!$CP12&lt;&gt;0),[1]PREMIOS_ALUMNOS!$CP12,""),IF($A14="TOTAL",SUM(INDIRECT("BD4:BD"&amp;ROW()-1)),""))</f>
        <v/>
      </c>
      <c r="BE14" s="7" t="str">
        <f ca="1">IF(AND($A14&lt;&gt;"",$A14&lt;&gt;"TOTAL"),IF(AND([1]PREMIOS_ALUMNOS!$CR12&lt;&gt;"",[1]PREMIOS_ALUMNOS!$CR12&lt;&gt;0),[1]PREMIOS_ALUMNOS!$CR12,""),IF($A14="TOTAL",SUM(INDIRECT("BE4:BE"&amp;ROW()-1)),""))</f>
        <v/>
      </c>
      <c r="BF14" s="7">
        <f t="shared" ca="1" si="18"/>
        <v>0</v>
      </c>
    </row>
    <row r="15" spans="1:61" x14ac:dyDescent="0.2">
      <c r="A15" s="12" t="str">
        <f>IF([1]PREMIOS_ALUMNOS!$C13&lt;&gt;"",[1]PREMIOS_ALUMNOS!$C13,IF(AND([1]PREMIOS_ALUMNOS!$C13="",[1]PREMIOS_ALUMNOS!$C14="",[1]PREMIOS_ALUMNOS!$C12=""),"","TOTAL"))</f>
        <v>Licenciatura en Filología Hispánica</v>
      </c>
      <c r="B15" s="7">
        <f ca="1">IF(AND($A15&lt;&gt;"",$A15&lt;&gt;"TOTAL"),IF(AND([1]PREMIOS_ALUMNOS!$D13&lt;&gt;"",[1]PREMIOS_ALUMNOS!$D13&lt;&gt;0),[1]PREMIOS_ALUMNOS!$D13,""),IF($A15="TOTAL",SUM(INDIRECT("B4:B"&amp;ROW()-1)),""))</f>
        <v>1</v>
      </c>
      <c r="C15" s="7" t="str">
        <f ca="1">IF(AND($A15&lt;&gt;"",$A15&lt;&gt;"TOTAL"),IF(AND([1]PREMIOS_ALUMNOS!$F13&lt;&gt;"",[1]PREMIOS_ALUMNOS!$F13&lt;&gt;0),[1]PREMIOS_ALUMNOS!$F13,""),IF($A15="TOTAL",SUM(INDIRECT("C4:C"&amp;ROW()-1)),""))</f>
        <v/>
      </c>
      <c r="D15" s="7">
        <f t="shared" ca="1" si="0"/>
        <v>1</v>
      </c>
      <c r="E15" s="7" t="str">
        <f ca="1">IF(AND($A15&lt;&gt;"",$A15&lt;&gt;"TOTAL"),IF(AND([1]PREMIOS_ALUMNOS!$I13&lt;&gt;"",[1]PREMIOS_ALUMNOS!$I13&lt;&gt;0),[1]PREMIOS_ALUMNOS!$I13,""),IF($A15="TOTAL",SUM(INDIRECT("E4:E"&amp;ROW()-1)),""))</f>
        <v/>
      </c>
      <c r="F15" s="7" t="str">
        <f ca="1">IF(AND($A15&lt;&gt;"",$A15&lt;&gt;"TOTAL"),IF(AND([1]PREMIOS_ALUMNOS!$K13&lt;&gt;"",[1]PREMIOS_ALUMNOS!$K13&lt;&gt;0),[1]PREMIOS_ALUMNOS!$K13,""),IF($A15="TOTAL",SUM(INDIRECT("F4:F"&amp;ROW()-1)),""))</f>
        <v/>
      </c>
      <c r="G15" s="7">
        <f t="shared" ca="1" si="1"/>
        <v>0</v>
      </c>
      <c r="H15" s="7" t="str">
        <f ca="1">IF(AND($A15&lt;&gt;"",$A15&lt;&gt;"TOTAL"),IF(AND([1]PREMIOS_ALUMNOS!$N13&lt;&gt;"",[1]PREMIOS_ALUMNOS!$N13&lt;&gt;0),[1]PREMIOS_ALUMNOS!$N13,""),IF($A15="TOTAL",SUM(INDIRECT("H4:H"&amp;ROW()-1)),""))</f>
        <v/>
      </c>
      <c r="I15" s="7" t="str">
        <f ca="1">IF(AND($A15&lt;&gt;"",$A15&lt;&gt;"TOTAL"),IF(AND([1]PREMIOS_ALUMNOS!$P13&lt;&gt;"",[1]PREMIOS_ALUMNOS!$P13&lt;&gt;0),[1]PREMIOS_ALUMNOS!$P13,""),IF($A15="TOTAL",SUM(INDIRECT("I4:I"&amp;ROW()-1)),""))</f>
        <v/>
      </c>
      <c r="J15" s="7">
        <f t="shared" ca="1" si="2"/>
        <v>0</v>
      </c>
      <c r="K15" s="7" t="str">
        <f ca="1">IF(AND($A15&lt;&gt;"",$A15&lt;&gt;"TOTAL"),IF(AND([1]PREMIOS_ALUMNOS!$S13&lt;&gt;"",[1]PREMIOS_ALUMNOS!$S13&lt;&gt;0),[1]PREMIOS_ALUMNOS!$S13,""),IF($A15="TOTAL",SUM(INDIRECT("K4:K"&amp;ROW()-1)),""))</f>
        <v/>
      </c>
      <c r="L15" s="7" t="str">
        <f ca="1">IF(AND($A15&lt;&gt;"",$A15&lt;&gt;"TOTAL"),IF(AND([1]PREMIOS_ALUMNOS!$U13&lt;&gt;"",[1]PREMIOS_ALUMNOS!$U13&lt;&gt;0),[1]PREMIOS_ALUMNOS!$U13,""),IF($A15="TOTAL",SUM(INDIRECT("L4:L"&amp;ROW()-1)),""))</f>
        <v/>
      </c>
      <c r="M15" s="7">
        <f t="shared" ca="1" si="3"/>
        <v>0</v>
      </c>
      <c r="N15" s="7" t="str">
        <f ca="1">IF(AND($A15&lt;&gt;"",$A15&lt;&gt;"TOTAL"),IF(AND([1]PREMIOS_ALUMNOS!$X13&lt;&gt;"",[1]PREMIOS_ALUMNOS!$X13&lt;&gt;0),[1]PREMIOS_ALUMNOS!$X13,""),IF($A15="TOTAL",SUM(INDIRECT("N4:N"&amp;ROW()-1)),""))</f>
        <v/>
      </c>
      <c r="O15" s="7" t="str">
        <f ca="1">IF(AND($A15&lt;&gt;"",$A15&lt;&gt;"TOTAL"),IF(AND([1]PREMIOS_ALUMNOS!$Z13&lt;&gt;"",[1]PREMIOS_ALUMNOS!$Z13&lt;&gt;0),[1]PREMIOS_ALUMNOS!$Z13,""),IF($A15="TOTAL",SUM(INDIRECT("O4:O"&amp;ROW()-1)),""))</f>
        <v/>
      </c>
      <c r="P15" s="7">
        <f t="shared" ca="1" si="4"/>
        <v>0</v>
      </c>
      <c r="Q15" s="7" t="str">
        <f ca="1">IF(AND($A15&lt;&gt;"",$A15&lt;&gt;"TOTAL"),IF(AND([1]PREMIOS_ALUMNOS!$AC13&lt;&gt;"",[1]PREMIOS_ALUMNOS!$AC13&lt;&gt;0),[1]PREMIOS_ALUMNOS!$AC13,""),IF($A15="TOTAL",SUM(INDIRECT("Q4:Q"&amp;ROW()-1)),""))</f>
        <v/>
      </c>
      <c r="R15" s="7" t="str">
        <f ca="1">IF(AND($A15&lt;&gt;"",$A15&lt;&gt;"TOTAL"),IF(AND([1]PREMIOS_ALUMNOS!$AE13&lt;&gt;"",[1]PREMIOS_ALUMNOS!$AE13&lt;&gt;0),[1]PREMIOS_ALUMNOS!$AE13,""),IF($A15="TOTAL",SUM(INDIRECT("R4:R"&amp;ROW()-1)),""))</f>
        <v/>
      </c>
      <c r="S15" s="7">
        <f t="shared" ca="1" si="5"/>
        <v>0</v>
      </c>
      <c r="T15" s="7" t="str">
        <f ca="1">IF(AND($A15&lt;&gt;"",$A15&lt;&gt;"TOTAL"),IF(AND([1]PREMIOS_ALUMNOS!$AH13&lt;&gt;"",[1]PREMIOS_ALUMNOS!$AH13&lt;&gt;0),[1]PREMIOS_ALUMNOS!$AH13,""),IF($A15="TOTAL",SUM(INDIRECT("T4:T"&amp;ROW()-1)),""))</f>
        <v/>
      </c>
      <c r="U15" s="7" t="str">
        <f ca="1">IF(AND($A15&lt;&gt;"",$A15&lt;&gt;"TOTAL"),IF(AND([1]PREMIOS_ALUMNOS!$AJ13&lt;&gt;"",[1]PREMIOS_ALUMNOS!$AJ13&lt;&gt;0),[1]PREMIOS_ALUMNOS!$AJ13,""),IF($A15="TOTAL",SUM(INDIRECT("U4:U"&amp;ROW()-1)),""))</f>
        <v/>
      </c>
      <c r="V15" s="7">
        <f t="shared" ca="1" si="6"/>
        <v>0</v>
      </c>
      <c r="W15" s="7" t="str">
        <f ca="1">IF(AND($A15&lt;&gt;"",$A15&lt;&gt;"TOTAL"),IF(AND([1]PREMIOS_ALUMNOS!$AM13&lt;&gt;"",[1]PREMIOS_ALUMNOS!$AM13&lt;&gt;0),[1]PREMIOS_ALUMNOS!$AM13,""),IF($A15="TOTAL",SUM(INDIRECT("W4:W"&amp;ROW()-1)),""))</f>
        <v/>
      </c>
      <c r="X15" s="7" t="str">
        <f ca="1">IF(AND($A15&lt;&gt;"",$A15&lt;&gt;"TOTAL"),IF(AND([1]PREMIOS_ALUMNOS!$AO13&lt;&gt;"",[1]PREMIOS_ALUMNOS!$AO13&lt;&gt;0),[1]PREMIOS_ALUMNOS!$AO13,""),IF($A15="TOTAL",SUM(INDIRECT("X4:X"&amp;ROW()-1)),""))</f>
        <v/>
      </c>
      <c r="Y15" s="7">
        <f t="shared" ca="1" si="7"/>
        <v>0</v>
      </c>
      <c r="Z15" s="7" t="str">
        <f ca="1">IF(AND($A15&lt;&gt;"",$A15&lt;&gt;"TOTAL"),IF(AND([1]PREMIOS_ALUMNOS!$AR13&lt;&gt;"",[1]PREMIOS_ALUMNOS!$AR13&lt;&gt;0),[1]PREMIOS_ALUMNOS!$AR13,""),IF($A15="TOTAL",SUM(INDIRECT("Z4:Z"&amp;ROW()-1)),""))</f>
        <v/>
      </c>
      <c r="AA15" s="7" t="str">
        <f ca="1">IF(AND($A15&lt;&gt;"",$A15&lt;&gt;"TOTAL"),IF(AND([1]PREMIOS_ALUMNOS!$AT13&lt;&gt;"",[1]PREMIOS_ALUMNOS!$AT13&lt;&gt;0),[1]PREMIOS_ALUMNOS!$AT13,""),IF($A15="TOTAL",SUM(INDIRECT("AA4:AA"&amp;ROW()-1)),""))</f>
        <v/>
      </c>
      <c r="AB15" s="7">
        <f t="shared" ca="1" si="8"/>
        <v>0</v>
      </c>
      <c r="AC15" s="7" t="str">
        <f ca="1">IF(AND($A15&lt;&gt;"",$A15&lt;&gt;"TOTAL"),IF(AND([1]PREMIOS_ALUMNOS!$AW13&lt;&gt;"",[1]PREMIOS_ALUMNOS!$AW13&lt;&gt;0),[1]PREMIOS_ALUMNOS!$AW13,""),IF($A15="TOTAL",SUM(INDIRECT("AC4:AC"&amp;ROW()-1)),""))</f>
        <v/>
      </c>
      <c r="AD15" s="7" t="str">
        <f ca="1">IF(AND($A15&lt;&gt;"",$A15&lt;&gt;"TOTAL"),IF(AND([1]PREMIOS_ALUMNOS!$AY13&lt;&gt;"",[1]PREMIOS_ALUMNOS!$AY13&lt;&gt;0),[1]PREMIOS_ALUMNOS!$AY13,""),IF($A15="TOTAL",SUM(INDIRECT("AD4:AD"&amp;ROW()-1)),""))</f>
        <v/>
      </c>
      <c r="AE15" s="7">
        <f t="shared" ca="1" si="9"/>
        <v>0</v>
      </c>
      <c r="AF15" s="7" t="str">
        <f ca="1">IF(AND($A15&lt;&gt;"",$A15&lt;&gt;"TOTAL"),IF(AND([1]PREMIOS_ALUMNOS!$BB13&lt;&gt;"",[1]PREMIOS_ALUMNOS!$BB13&lt;&gt;0),[1]PREMIOS_ALUMNOS!$BB13,""),IF($A15="TOTAL",SUM(INDIRECT("AF4:AF"&amp;ROW()-1)),""))</f>
        <v/>
      </c>
      <c r="AG15" s="7" t="str">
        <f ca="1">IF(AND($A15&lt;&gt;"",$A15&lt;&gt;"TOTAL"),IF(AND([1]PREMIOS_ALUMNOS!$BD13&lt;&gt;"",[1]PREMIOS_ALUMNOS!$BD13&lt;&gt;0),[1]PREMIOS_ALUMNOS!$BD13,""),IF($A15="TOTAL",SUM(INDIRECT("AG4:AG"&amp;ROW()-1)),""))</f>
        <v/>
      </c>
      <c r="AH15" s="7">
        <f t="shared" ca="1" si="10"/>
        <v>0</v>
      </c>
      <c r="AI15" s="7" t="str">
        <f ca="1">IF(AND($A15&lt;&gt;"",$A15&lt;&gt;"TOTAL"),IF(AND([1]PREMIOS_ALUMNOS!$BG13&lt;&gt;"",[1]PREMIOS_ALUMNOS!$BG13&lt;&gt;0),[1]PREMIOS_ALUMNOS!$BG13,""),IF($A15="TOTAL",SUM(INDIRECT("AI4:AI"&amp;ROW()-1)),""))</f>
        <v/>
      </c>
      <c r="AJ15" s="7" t="str">
        <f ca="1">IF(AND($A15&lt;&gt;"",$A15&lt;&gt;"TOTAL"),IF(AND([1]PREMIOS_ALUMNOS!$BI13&lt;&gt;"",[1]PREMIOS_ALUMNOS!$BI13&lt;&gt;0),[1]PREMIOS_ALUMNOS!$BI13,""),IF($A15="TOTAL",SUM(INDIRECT("AJ4:AJ"&amp;ROW()-1)),""))</f>
        <v/>
      </c>
      <c r="AK15" s="7">
        <f t="shared" ca="1" si="11"/>
        <v>0</v>
      </c>
      <c r="AL15" s="7" t="str">
        <f ca="1">IF(AND($A15&lt;&gt;"",$A15&lt;&gt;"TOTAL"),IF(AND([1]PREMIOS_ALUMNOS!$BL13&lt;&gt;"",[1]PREMIOS_ALUMNOS!$BL13&lt;&gt;0),[1]PREMIOS_ALUMNOS!$BL13,""),IF($A15="TOTAL",SUM(INDIRECT("AL4:AL"&amp;ROW()-1)),""))</f>
        <v/>
      </c>
      <c r="AM15" s="7" t="str">
        <f ca="1">IF(AND($A15&lt;&gt;"",$A15&lt;&gt;"TOTAL"),IF(AND([1]PREMIOS_ALUMNOS!$BN13&lt;&gt;"",[1]PREMIOS_ALUMNOS!$BN13&lt;&gt;0),[1]PREMIOS_ALUMNOS!$BN13,""),IF($A15="TOTAL",SUM(INDIRECT("AM4:AM"&amp;ROW()-1)),""))</f>
        <v/>
      </c>
      <c r="AN15" s="7">
        <f t="shared" ca="1" si="12"/>
        <v>0</v>
      </c>
      <c r="AO15" s="7" t="str">
        <f ca="1">IF(AND($A15&lt;&gt;"",$A15&lt;&gt;"TOTAL"),IF(AND([1]PREMIOS_ALUMNOS!$BQ13&lt;&gt;"",[1]PREMIOS_ALUMNOS!$BQ13&lt;&gt;0),[1]PREMIOS_ALUMNOS!$BQ13,""),IF($A15="TOTAL",SUM(INDIRECT("AO4:AO"&amp;ROW()-1)),""))</f>
        <v/>
      </c>
      <c r="AP15" s="7" t="str">
        <f ca="1">IF(AND($A15&lt;&gt;"",$A15&lt;&gt;"TOTAL"),IF(AND([1]PREMIOS_ALUMNOS!$BS13&lt;&gt;"",[1]PREMIOS_ALUMNOS!$BS13&lt;&gt;0),[1]PREMIOS_ALUMNOS!$BS13,""),IF($A15="TOTAL",SUM(INDIRECT("AP4:AP"&amp;ROW()-1)),""))</f>
        <v/>
      </c>
      <c r="AQ15" s="7">
        <f t="shared" ca="1" si="13"/>
        <v>0</v>
      </c>
      <c r="AR15" s="7" t="str">
        <f ca="1">IF(AND($A15&lt;&gt;"",$A15&lt;&gt;"TOTAL"),IF(AND([1]PREMIOS_ALUMNOS!$BV13&lt;&gt;"",[1]PREMIOS_ALUMNOS!$BV13&lt;&gt;0),[1]PREMIOS_ALUMNOS!$BV13,""),IF($A15="TOTAL",SUM(INDIRECT("AR4:AR"&amp;ROW()-1)),""))</f>
        <v/>
      </c>
      <c r="AS15" s="7" t="str">
        <f ca="1">IF(AND($A15&lt;&gt;"",$A15&lt;&gt;"TOTAL"),IF(AND([1]PREMIOS_ALUMNOS!$BX13&lt;&gt;"",[1]PREMIOS_ALUMNOS!$BX13&lt;&gt;0),[1]PREMIOS_ALUMNOS!$BX13,""),IF($A15="TOTAL",SUM(INDIRECT("AS4:AS"&amp;ROW()-1)),""))</f>
        <v/>
      </c>
      <c r="AT15" s="7">
        <f t="shared" ca="1" si="14"/>
        <v>0</v>
      </c>
      <c r="AU15" s="7" t="str">
        <f ca="1">IF(AND($A15&lt;&gt;"",$A15&lt;&gt;"TOTAL"),IF(AND([1]PREMIOS_ALUMNOS!$CA13&lt;&gt;"",[1]PREMIOS_ALUMNOS!$CA13&lt;&gt;0),[1]PREMIOS_ALUMNOS!$CA13,""),IF($A15="TOTAL",SUM(INDIRECT("AU4:AU"&amp;ROW()-1)),""))</f>
        <v/>
      </c>
      <c r="AV15" s="7" t="str">
        <f ca="1">IF(AND($A15&lt;&gt;"",$A15&lt;&gt;"TOTAL"),IF(AND([1]PREMIOS_ALUMNOS!$CC13&lt;&gt;"",[1]PREMIOS_ALUMNOS!$CC13&lt;&gt;0),[1]PREMIOS_ALUMNOS!$CC13,""),IF($A15="TOTAL",SUM(INDIRECT("AV4:AV"&amp;ROW()-1)),""))</f>
        <v/>
      </c>
      <c r="AW15" s="7">
        <f t="shared" ca="1" si="15"/>
        <v>0</v>
      </c>
      <c r="AX15" s="7" t="str">
        <f ca="1">IF(AND($A15&lt;&gt;"",$A15&lt;&gt;"TOTAL"),IF(AND([1]PREMIOS_ALUMNOS!$CF13&lt;&gt;"",[1]PREMIOS_ALUMNOS!$CF13&lt;&gt;0),[1]PREMIOS_ALUMNOS!$CF13,""),IF($A15="TOTAL",SUM(INDIRECT("AX4:AX"&amp;ROW()-1)),""))</f>
        <v/>
      </c>
      <c r="AY15" s="7" t="str">
        <f ca="1">IF(AND($A15&lt;&gt;"",$A15&lt;&gt;"TOTAL"),IF(AND([1]PREMIOS_ALUMNOS!$CH13&lt;&gt;"",[1]PREMIOS_ALUMNOS!$CH13&lt;&gt;0),[1]PREMIOS_ALUMNOS!$CH13,""),IF($A15="TOTAL",SUM(INDIRECT("AY4:AY"&amp;ROW()-1)),""))</f>
        <v/>
      </c>
      <c r="AZ15" s="7">
        <f t="shared" ca="1" si="16"/>
        <v>0</v>
      </c>
      <c r="BA15" s="7" t="str">
        <f ca="1">IF(AND($A15&lt;&gt;"",$A15&lt;&gt;"TOTAL"),IF(AND([1]PREMIOS_ALUMNOS!$CK13&lt;&gt;"",[1]PREMIOS_ALUMNOS!$CK13&lt;&gt;0),[1]PREMIOS_ALUMNOS!$CK13,""),IF($A15="TOTAL",SUM(INDIRECT("BA4:BA"&amp;ROW()-1)),""))</f>
        <v/>
      </c>
      <c r="BB15" s="7" t="str">
        <f ca="1">IF(AND($A15&lt;&gt;"",$A15&lt;&gt;"TOTAL"),IF(AND([1]PREMIOS_ALUMNOS!$CM13&lt;&gt;"",[1]PREMIOS_ALUMNOS!$CM13&lt;&gt;0),[1]PREMIOS_ALUMNOS!$CM13,""),IF($A15="TOTAL",SUM(INDIRECT("BB4:BB"&amp;ROW()-1)),""))</f>
        <v/>
      </c>
      <c r="BC15" s="7">
        <f t="shared" ca="1" si="17"/>
        <v>0</v>
      </c>
      <c r="BD15" s="7" t="str">
        <f ca="1">IF(AND($A15&lt;&gt;"",$A15&lt;&gt;"TOTAL"),IF(AND([1]PREMIOS_ALUMNOS!$CP13&lt;&gt;"",[1]PREMIOS_ALUMNOS!$CP13&lt;&gt;0),[1]PREMIOS_ALUMNOS!$CP13,""),IF($A15="TOTAL",SUM(INDIRECT("BD4:BD"&amp;ROW()-1)),""))</f>
        <v/>
      </c>
      <c r="BE15" s="7" t="str">
        <f ca="1">IF(AND($A15&lt;&gt;"",$A15&lt;&gt;"TOTAL"),IF(AND([1]PREMIOS_ALUMNOS!$CR13&lt;&gt;"",[1]PREMIOS_ALUMNOS!$CR13&lt;&gt;0),[1]PREMIOS_ALUMNOS!$CR13,""),IF($A15="TOTAL",SUM(INDIRECT("BE4:BE"&amp;ROW()-1)),""))</f>
        <v/>
      </c>
      <c r="BF15" s="7">
        <f t="shared" ca="1" si="18"/>
        <v>0</v>
      </c>
    </row>
    <row r="16" spans="1:61" x14ac:dyDescent="0.2">
      <c r="A16" s="12" t="str">
        <f>IF([1]PREMIOS_ALUMNOS!$C14&lt;&gt;"",[1]PREMIOS_ALUMNOS!$C14,IF(AND([1]PREMIOS_ALUMNOS!$C14="",[1]PREMIOS_ALUMNOS!$C15="",[1]PREMIOS_ALUMNOS!$C13=""),"","TOTAL"))</f>
        <v>Licenciatura en Filología Inglesa</v>
      </c>
      <c r="B16" s="7">
        <f ca="1">IF(AND($A16&lt;&gt;"",$A16&lt;&gt;"TOTAL"),IF(AND([1]PREMIOS_ALUMNOS!$D14&lt;&gt;"",[1]PREMIOS_ALUMNOS!$D14&lt;&gt;0),[1]PREMIOS_ALUMNOS!$D14,""),IF($A16="TOTAL",SUM(INDIRECT("B4:B"&amp;ROW()-1)),""))</f>
        <v>1</v>
      </c>
      <c r="C16" s="7" t="str">
        <f ca="1">IF(AND($A16&lt;&gt;"",$A16&lt;&gt;"TOTAL"),IF(AND([1]PREMIOS_ALUMNOS!$F14&lt;&gt;"",[1]PREMIOS_ALUMNOS!$F14&lt;&gt;0),[1]PREMIOS_ALUMNOS!$F14,""),IF($A16="TOTAL",SUM(INDIRECT("C4:C"&amp;ROW()-1)),""))</f>
        <v/>
      </c>
      <c r="D16" s="7">
        <f t="shared" ca="1" si="0"/>
        <v>1</v>
      </c>
      <c r="E16" s="7" t="str">
        <f ca="1">IF(AND($A16&lt;&gt;"",$A16&lt;&gt;"TOTAL"),IF(AND([1]PREMIOS_ALUMNOS!$I14&lt;&gt;"",[1]PREMIOS_ALUMNOS!$I14&lt;&gt;0),[1]PREMIOS_ALUMNOS!$I14,""),IF($A16="TOTAL",SUM(INDIRECT("E4:E"&amp;ROW()-1)),""))</f>
        <v/>
      </c>
      <c r="F16" s="7" t="str">
        <f ca="1">IF(AND($A16&lt;&gt;"",$A16&lt;&gt;"TOTAL"),IF(AND([1]PREMIOS_ALUMNOS!$K14&lt;&gt;"",[1]PREMIOS_ALUMNOS!$K14&lt;&gt;0),[1]PREMIOS_ALUMNOS!$K14,""),IF($A16="TOTAL",SUM(INDIRECT("F4:F"&amp;ROW()-1)),""))</f>
        <v/>
      </c>
      <c r="G16" s="7">
        <f t="shared" ca="1" si="1"/>
        <v>0</v>
      </c>
      <c r="H16" s="7" t="str">
        <f ca="1">IF(AND($A16&lt;&gt;"",$A16&lt;&gt;"TOTAL"),IF(AND([1]PREMIOS_ALUMNOS!$N14&lt;&gt;"",[1]PREMIOS_ALUMNOS!$N14&lt;&gt;0),[1]PREMIOS_ALUMNOS!$N14,""),IF($A16="TOTAL",SUM(INDIRECT("H4:H"&amp;ROW()-1)),""))</f>
        <v/>
      </c>
      <c r="I16" s="7" t="str">
        <f ca="1">IF(AND($A16&lt;&gt;"",$A16&lt;&gt;"TOTAL"),IF(AND([1]PREMIOS_ALUMNOS!$P14&lt;&gt;"",[1]PREMIOS_ALUMNOS!$P14&lt;&gt;0),[1]PREMIOS_ALUMNOS!$P14,""),IF($A16="TOTAL",SUM(INDIRECT("I4:I"&amp;ROW()-1)),""))</f>
        <v/>
      </c>
      <c r="J16" s="7">
        <f t="shared" ca="1" si="2"/>
        <v>0</v>
      </c>
      <c r="K16" s="7" t="str">
        <f ca="1">IF(AND($A16&lt;&gt;"",$A16&lt;&gt;"TOTAL"),IF(AND([1]PREMIOS_ALUMNOS!$S14&lt;&gt;"",[1]PREMIOS_ALUMNOS!$S14&lt;&gt;0),[1]PREMIOS_ALUMNOS!$S14,""),IF($A16="TOTAL",SUM(INDIRECT("K4:K"&amp;ROW()-1)),""))</f>
        <v/>
      </c>
      <c r="L16" s="7" t="str">
        <f ca="1">IF(AND($A16&lt;&gt;"",$A16&lt;&gt;"TOTAL"),IF(AND([1]PREMIOS_ALUMNOS!$U14&lt;&gt;"",[1]PREMIOS_ALUMNOS!$U14&lt;&gt;0),[1]PREMIOS_ALUMNOS!$U14,""),IF($A16="TOTAL",SUM(INDIRECT("L4:L"&amp;ROW()-1)),""))</f>
        <v/>
      </c>
      <c r="M16" s="7">
        <f t="shared" ca="1" si="3"/>
        <v>0</v>
      </c>
      <c r="N16" s="7" t="str">
        <f ca="1">IF(AND($A16&lt;&gt;"",$A16&lt;&gt;"TOTAL"),IF(AND([1]PREMIOS_ALUMNOS!$X14&lt;&gt;"",[1]PREMIOS_ALUMNOS!$X14&lt;&gt;0),[1]PREMIOS_ALUMNOS!$X14,""),IF($A16="TOTAL",SUM(INDIRECT("N4:N"&amp;ROW()-1)),""))</f>
        <v/>
      </c>
      <c r="O16" s="7" t="str">
        <f ca="1">IF(AND($A16&lt;&gt;"",$A16&lt;&gt;"TOTAL"),IF(AND([1]PREMIOS_ALUMNOS!$Z14&lt;&gt;"",[1]PREMIOS_ALUMNOS!$Z14&lt;&gt;0),[1]PREMIOS_ALUMNOS!$Z14,""),IF($A16="TOTAL",SUM(INDIRECT("O4:O"&amp;ROW()-1)),""))</f>
        <v/>
      </c>
      <c r="P16" s="7">
        <f t="shared" ca="1" si="4"/>
        <v>0</v>
      </c>
      <c r="Q16" s="7" t="str">
        <f ca="1">IF(AND($A16&lt;&gt;"",$A16&lt;&gt;"TOTAL"),IF(AND([1]PREMIOS_ALUMNOS!$AC14&lt;&gt;"",[1]PREMIOS_ALUMNOS!$AC14&lt;&gt;0),[1]PREMIOS_ALUMNOS!$AC14,""),IF($A16="TOTAL",SUM(INDIRECT("Q4:Q"&amp;ROW()-1)),""))</f>
        <v/>
      </c>
      <c r="R16" s="7" t="str">
        <f ca="1">IF(AND($A16&lt;&gt;"",$A16&lt;&gt;"TOTAL"),IF(AND([1]PREMIOS_ALUMNOS!$AE14&lt;&gt;"",[1]PREMIOS_ALUMNOS!$AE14&lt;&gt;0),[1]PREMIOS_ALUMNOS!$AE14,""),IF($A16="TOTAL",SUM(INDIRECT("R4:R"&amp;ROW()-1)),""))</f>
        <v/>
      </c>
      <c r="S16" s="7">
        <f t="shared" ca="1" si="5"/>
        <v>0</v>
      </c>
      <c r="T16" s="7" t="str">
        <f ca="1">IF(AND($A16&lt;&gt;"",$A16&lt;&gt;"TOTAL"),IF(AND([1]PREMIOS_ALUMNOS!$AH14&lt;&gt;"",[1]PREMIOS_ALUMNOS!$AH14&lt;&gt;0),[1]PREMIOS_ALUMNOS!$AH14,""),IF($A16="TOTAL",SUM(INDIRECT("T4:T"&amp;ROW()-1)),""))</f>
        <v/>
      </c>
      <c r="U16" s="7" t="str">
        <f ca="1">IF(AND($A16&lt;&gt;"",$A16&lt;&gt;"TOTAL"),IF(AND([1]PREMIOS_ALUMNOS!$AJ14&lt;&gt;"",[1]PREMIOS_ALUMNOS!$AJ14&lt;&gt;0),[1]PREMIOS_ALUMNOS!$AJ14,""),IF($A16="TOTAL",SUM(INDIRECT("U4:U"&amp;ROW()-1)),""))</f>
        <v/>
      </c>
      <c r="V16" s="7">
        <f t="shared" ca="1" si="6"/>
        <v>0</v>
      </c>
      <c r="W16" s="7" t="str">
        <f ca="1">IF(AND($A16&lt;&gt;"",$A16&lt;&gt;"TOTAL"),IF(AND([1]PREMIOS_ALUMNOS!$AM14&lt;&gt;"",[1]PREMIOS_ALUMNOS!$AM14&lt;&gt;0),[1]PREMIOS_ALUMNOS!$AM14,""),IF($A16="TOTAL",SUM(INDIRECT("W4:W"&amp;ROW()-1)),""))</f>
        <v/>
      </c>
      <c r="X16" s="7" t="str">
        <f ca="1">IF(AND($A16&lt;&gt;"",$A16&lt;&gt;"TOTAL"),IF(AND([1]PREMIOS_ALUMNOS!$AO14&lt;&gt;"",[1]PREMIOS_ALUMNOS!$AO14&lt;&gt;0),[1]PREMIOS_ALUMNOS!$AO14,""),IF($A16="TOTAL",SUM(INDIRECT("X4:X"&amp;ROW()-1)),""))</f>
        <v/>
      </c>
      <c r="Y16" s="7">
        <f t="shared" ca="1" si="7"/>
        <v>0</v>
      </c>
      <c r="Z16" s="7" t="str">
        <f ca="1">IF(AND($A16&lt;&gt;"",$A16&lt;&gt;"TOTAL"),IF(AND([1]PREMIOS_ALUMNOS!$AR14&lt;&gt;"",[1]PREMIOS_ALUMNOS!$AR14&lt;&gt;0),[1]PREMIOS_ALUMNOS!$AR14,""),IF($A16="TOTAL",SUM(INDIRECT("Z4:Z"&amp;ROW()-1)),""))</f>
        <v/>
      </c>
      <c r="AA16" s="7" t="str">
        <f ca="1">IF(AND($A16&lt;&gt;"",$A16&lt;&gt;"TOTAL"),IF(AND([1]PREMIOS_ALUMNOS!$AT14&lt;&gt;"",[1]PREMIOS_ALUMNOS!$AT14&lt;&gt;0),[1]PREMIOS_ALUMNOS!$AT14,""),IF($A16="TOTAL",SUM(INDIRECT("AA4:AA"&amp;ROW()-1)),""))</f>
        <v/>
      </c>
      <c r="AB16" s="7">
        <f t="shared" ca="1" si="8"/>
        <v>0</v>
      </c>
      <c r="AC16" s="7" t="str">
        <f ca="1">IF(AND($A16&lt;&gt;"",$A16&lt;&gt;"TOTAL"),IF(AND([1]PREMIOS_ALUMNOS!$AW14&lt;&gt;"",[1]PREMIOS_ALUMNOS!$AW14&lt;&gt;0),[1]PREMIOS_ALUMNOS!$AW14,""),IF($A16="TOTAL",SUM(INDIRECT("AC4:AC"&amp;ROW()-1)),""))</f>
        <v/>
      </c>
      <c r="AD16" s="7" t="str">
        <f ca="1">IF(AND($A16&lt;&gt;"",$A16&lt;&gt;"TOTAL"),IF(AND([1]PREMIOS_ALUMNOS!$AY14&lt;&gt;"",[1]PREMIOS_ALUMNOS!$AY14&lt;&gt;0),[1]PREMIOS_ALUMNOS!$AY14,""),IF($A16="TOTAL",SUM(INDIRECT("AD4:AD"&amp;ROW()-1)),""))</f>
        <v/>
      </c>
      <c r="AE16" s="7">
        <f t="shared" ca="1" si="9"/>
        <v>0</v>
      </c>
      <c r="AF16" s="7" t="str">
        <f ca="1">IF(AND($A16&lt;&gt;"",$A16&lt;&gt;"TOTAL"),IF(AND([1]PREMIOS_ALUMNOS!$BB14&lt;&gt;"",[1]PREMIOS_ALUMNOS!$BB14&lt;&gt;0),[1]PREMIOS_ALUMNOS!$BB14,""),IF($A16="TOTAL",SUM(INDIRECT("AF4:AF"&amp;ROW()-1)),""))</f>
        <v/>
      </c>
      <c r="AG16" s="7" t="str">
        <f ca="1">IF(AND($A16&lt;&gt;"",$A16&lt;&gt;"TOTAL"),IF(AND([1]PREMIOS_ALUMNOS!$BD14&lt;&gt;"",[1]PREMIOS_ALUMNOS!$BD14&lt;&gt;0),[1]PREMIOS_ALUMNOS!$BD14,""),IF($A16="TOTAL",SUM(INDIRECT("AG4:AG"&amp;ROW()-1)),""))</f>
        <v/>
      </c>
      <c r="AH16" s="7">
        <f t="shared" ca="1" si="10"/>
        <v>0</v>
      </c>
      <c r="AI16" s="7" t="str">
        <f ca="1">IF(AND($A16&lt;&gt;"",$A16&lt;&gt;"TOTAL"),IF(AND([1]PREMIOS_ALUMNOS!$BG14&lt;&gt;"",[1]PREMIOS_ALUMNOS!$BG14&lt;&gt;0),[1]PREMIOS_ALUMNOS!$BG14,""),IF($A16="TOTAL",SUM(INDIRECT("AI4:AI"&amp;ROW()-1)),""))</f>
        <v/>
      </c>
      <c r="AJ16" s="7" t="str">
        <f ca="1">IF(AND($A16&lt;&gt;"",$A16&lt;&gt;"TOTAL"),IF(AND([1]PREMIOS_ALUMNOS!$BI14&lt;&gt;"",[1]PREMIOS_ALUMNOS!$BI14&lt;&gt;0),[1]PREMIOS_ALUMNOS!$BI14,""),IF($A16="TOTAL",SUM(INDIRECT("AJ4:AJ"&amp;ROW()-1)),""))</f>
        <v/>
      </c>
      <c r="AK16" s="7">
        <f t="shared" ca="1" si="11"/>
        <v>0</v>
      </c>
      <c r="AL16" s="7" t="str">
        <f ca="1">IF(AND($A16&lt;&gt;"",$A16&lt;&gt;"TOTAL"),IF(AND([1]PREMIOS_ALUMNOS!$BL14&lt;&gt;"",[1]PREMIOS_ALUMNOS!$BL14&lt;&gt;0),[1]PREMIOS_ALUMNOS!$BL14,""),IF($A16="TOTAL",SUM(INDIRECT("AL4:AL"&amp;ROW()-1)),""))</f>
        <v/>
      </c>
      <c r="AM16" s="7" t="str">
        <f ca="1">IF(AND($A16&lt;&gt;"",$A16&lt;&gt;"TOTAL"),IF(AND([1]PREMIOS_ALUMNOS!$BN14&lt;&gt;"",[1]PREMIOS_ALUMNOS!$BN14&lt;&gt;0),[1]PREMIOS_ALUMNOS!$BN14,""),IF($A16="TOTAL",SUM(INDIRECT("AM4:AM"&amp;ROW()-1)),""))</f>
        <v/>
      </c>
      <c r="AN16" s="7">
        <f t="shared" ca="1" si="12"/>
        <v>0</v>
      </c>
      <c r="AO16" s="7" t="str">
        <f ca="1">IF(AND($A16&lt;&gt;"",$A16&lt;&gt;"TOTAL"),IF(AND([1]PREMIOS_ALUMNOS!$BQ14&lt;&gt;"",[1]PREMIOS_ALUMNOS!$BQ14&lt;&gt;0),[1]PREMIOS_ALUMNOS!$BQ14,""),IF($A16="TOTAL",SUM(INDIRECT("AO4:AO"&amp;ROW()-1)),""))</f>
        <v/>
      </c>
      <c r="AP16" s="7" t="str">
        <f ca="1">IF(AND($A16&lt;&gt;"",$A16&lt;&gt;"TOTAL"),IF(AND([1]PREMIOS_ALUMNOS!$BS14&lt;&gt;"",[1]PREMIOS_ALUMNOS!$BS14&lt;&gt;0),[1]PREMIOS_ALUMNOS!$BS14,""),IF($A16="TOTAL",SUM(INDIRECT("AP4:AP"&amp;ROW()-1)),""))</f>
        <v/>
      </c>
      <c r="AQ16" s="7">
        <f t="shared" ca="1" si="13"/>
        <v>0</v>
      </c>
      <c r="AR16" s="7" t="str">
        <f ca="1">IF(AND($A16&lt;&gt;"",$A16&lt;&gt;"TOTAL"),IF(AND([1]PREMIOS_ALUMNOS!$BV14&lt;&gt;"",[1]PREMIOS_ALUMNOS!$BV14&lt;&gt;0),[1]PREMIOS_ALUMNOS!$BV14,""),IF($A16="TOTAL",SUM(INDIRECT("AR4:AR"&amp;ROW()-1)),""))</f>
        <v/>
      </c>
      <c r="AS16" s="7" t="str">
        <f ca="1">IF(AND($A16&lt;&gt;"",$A16&lt;&gt;"TOTAL"),IF(AND([1]PREMIOS_ALUMNOS!$BX14&lt;&gt;"",[1]PREMIOS_ALUMNOS!$BX14&lt;&gt;0),[1]PREMIOS_ALUMNOS!$BX14,""),IF($A16="TOTAL",SUM(INDIRECT("AS4:AS"&amp;ROW()-1)),""))</f>
        <v/>
      </c>
      <c r="AT16" s="7">
        <f t="shared" ca="1" si="14"/>
        <v>0</v>
      </c>
      <c r="AU16" s="7" t="str">
        <f ca="1">IF(AND($A16&lt;&gt;"",$A16&lt;&gt;"TOTAL"),IF(AND([1]PREMIOS_ALUMNOS!$CA14&lt;&gt;"",[1]PREMIOS_ALUMNOS!$CA14&lt;&gt;0),[1]PREMIOS_ALUMNOS!$CA14,""),IF($A16="TOTAL",SUM(INDIRECT("AU4:AU"&amp;ROW()-1)),""))</f>
        <v/>
      </c>
      <c r="AV16" s="7" t="str">
        <f ca="1">IF(AND($A16&lt;&gt;"",$A16&lt;&gt;"TOTAL"),IF(AND([1]PREMIOS_ALUMNOS!$CC14&lt;&gt;"",[1]PREMIOS_ALUMNOS!$CC14&lt;&gt;0),[1]PREMIOS_ALUMNOS!$CC14,""),IF($A16="TOTAL",SUM(INDIRECT("AV4:AV"&amp;ROW()-1)),""))</f>
        <v/>
      </c>
      <c r="AW16" s="7">
        <f t="shared" ca="1" si="15"/>
        <v>0</v>
      </c>
      <c r="AX16" s="7" t="str">
        <f ca="1">IF(AND($A16&lt;&gt;"",$A16&lt;&gt;"TOTAL"),IF(AND([1]PREMIOS_ALUMNOS!$CF14&lt;&gt;"",[1]PREMIOS_ALUMNOS!$CF14&lt;&gt;0),[1]PREMIOS_ALUMNOS!$CF14,""),IF($A16="TOTAL",SUM(INDIRECT("AX4:AX"&amp;ROW()-1)),""))</f>
        <v/>
      </c>
      <c r="AY16" s="7" t="str">
        <f ca="1">IF(AND($A16&lt;&gt;"",$A16&lt;&gt;"TOTAL"),IF(AND([1]PREMIOS_ALUMNOS!$CH14&lt;&gt;"",[1]PREMIOS_ALUMNOS!$CH14&lt;&gt;0),[1]PREMIOS_ALUMNOS!$CH14,""),IF($A16="TOTAL",SUM(INDIRECT("AY4:AY"&amp;ROW()-1)),""))</f>
        <v/>
      </c>
      <c r="AZ16" s="7">
        <f t="shared" ca="1" si="16"/>
        <v>0</v>
      </c>
      <c r="BA16" s="7" t="str">
        <f ca="1">IF(AND($A16&lt;&gt;"",$A16&lt;&gt;"TOTAL"),IF(AND([1]PREMIOS_ALUMNOS!$CK14&lt;&gt;"",[1]PREMIOS_ALUMNOS!$CK14&lt;&gt;0),[1]PREMIOS_ALUMNOS!$CK14,""),IF($A16="TOTAL",SUM(INDIRECT("BA4:BA"&amp;ROW()-1)),""))</f>
        <v/>
      </c>
      <c r="BB16" s="7" t="str">
        <f ca="1">IF(AND($A16&lt;&gt;"",$A16&lt;&gt;"TOTAL"),IF(AND([1]PREMIOS_ALUMNOS!$CM14&lt;&gt;"",[1]PREMIOS_ALUMNOS!$CM14&lt;&gt;0),[1]PREMIOS_ALUMNOS!$CM14,""),IF($A16="TOTAL",SUM(INDIRECT("BB4:BB"&amp;ROW()-1)),""))</f>
        <v/>
      </c>
      <c r="BC16" s="7">
        <f t="shared" ca="1" si="17"/>
        <v>0</v>
      </c>
      <c r="BD16" s="7" t="str">
        <f ca="1">IF(AND($A16&lt;&gt;"",$A16&lt;&gt;"TOTAL"),IF(AND([1]PREMIOS_ALUMNOS!$CP14&lt;&gt;"",[1]PREMIOS_ALUMNOS!$CP14&lt;&gt;0),[1]PREMIOS_ALUMNOS!$CP14,""),IF($A16="TOTAL",SUM(INDIRECT("BD4:BD"&amp;ROW()-1)),""))</f>
        <v/>
      </c>
      <c r="BE16" s="7" t="str">
        <f ca="1">IF(AND($A16&lt;&gt;"",$A16&lt;&gt;"TOTAL"),IF(AND([1]PREMIOS_ALUMNOS!$CR14&lt;&gt;"",[1]PREMIOS_ALUMNOS!$CR14&lt;&gt;0),[1]PREMIOS_ALUMNOS!$CR14,""),IF($A16="TOTAL",SUM(INDIRECT("BE4:BE"&amp;ROW()-1)),""))</f>
        <v/>
      </c>
      <c r="BF16" s="7">
        <f t="shared" ca="1" si="18"/>
        <v>0</v>
      </c>
    </row>
    <row r="17" spans="1:58" x14ac:dyDescent="0.2">
      <c r="A17" s="12" t="str">
        <f>IF([1]PREMIOS_ALUMNOS!$C15&lt;&gt;"",[1]PREMIOS_ALUMNOS!$C15,IF(AND([1]PREMIOS_ALUMNOS!$C15="",[1]PREMIOS_ALUMNOS!$C16="",[1]PREMIOS_ALUMNOS!$C14=""),"","TOTAL"))</f>
        <v>Licenciatura en Historia y Ciencias de la Música</v>
      </c>
      <c r="B17" s="7" t="str">
        <f ca="1">IF(AND($A17&lt;&gt;"",$A17&lt;&gt;"TOTAL"),IF(AND([1]PREMIOS_ALUMNOS!$D15&lt;&gt;"",[1]PREMIOS_ALUMNOS!$D15&lt;&gt;0),[1]PREMIOS_ALUMNOS!$D15,""),IF($A17="TOTAL",SUM(INDIRECT("B4:B"&amp;ROW()-1)),""))</f>
        <v/>
      </c>
      <c r="C17" s="7">
        <f ca="1">IF(AND($A17&lt;&gt;"",$A17&lt;&gt;"TOTAL"),IF(AND([1]PREMIOS_ALUMNOS!$F15&lt;&gt;"",[1]PREMIOS_ALUMNOS!$F15&lt;&gt;0),[1]PREMIOS_ALUMNOS!$F15,""),IF($A17="TOTAL",SUM(INDIRECT("C4:C"&amp;ROW()-1)),""))</f>
        <v>1</v>
      </c>
      <c r="D17" s="7">
        <f t="shared" ca="1" si="0"/>
        <v>1</v>
      </c>
      <c r="E17" s="7" t="str">
        <f ca="1">IF(AND($A17&lt;&gt;"",$A17&lt;&gt;"TOTAL"),IF(AND([1]PREMIOS_ALUMNOS!$I15&lt;&gt;"",[1]PREMIOS_ALUMNOS!$I15&lt;&gt;0),[1]PREMIOS_ALUMNOS!$I15,""),IF($A17="TOTAL",SUM(INDIRECT("E4:E"&amp;ROW()-1)),""))</f>
        <v/>
      </c>
      <c r="F17" s="7" t="str">
        <f ca="1">IF(AND($A17&lt;&gt;"",$A17&lt;&gt;"TOTAL"),IF(AND([1]PREMIOS_ALUMNOS!$K15&lt;&gt;"",[1]PREMIOS_ALUMNOS!$K15&lt;&gt;0),[1]PREMIOS_ALUMNOS!$K15,""),IF($A17="TOTAL",SUM(INDIRECT("F4:F"&amp;ROW()-1)),""))</f>
        <v/>
      </c>
      <c r="G17" s="7">
        <f t="shared" ca="1" si="1"/>
        <v>0</v>
      </c>
      <c r="H17" s="7" t="str">
        <f ca="1">IF(AND($A17&lt;&gt;"",$A17&lt;&gt;"TOTAL"),IF(AND([1]PREMIOS_ALUMNOS!$N15&lt;&gt;"",[1]PREMIOS_ALUMNOS!$N15&lt;&gt;0),[1]PREMIOS_ALUMNOS!$N15,""),IF($A17="TOTAL",SUM(INDIRECT("H4:H"&amp;ROW()-1)),""))</f>
        <v/>
      </c>
      <c r="I17" s="7">
        <f ca="1">IF(AND($A17&lt;&gt;"",$A17&lt;&gt;"TOTAL"),IF(AND([1]PREMIOS_ALUMNOS!$P15&lt;&gt;"",[1]PREMIOS_ALUMNOS!$P15&lt;&gt;0),[1]PREMIOS_ALUMNOS!$P15,""),IF($A17="TOTAL",SUM(INDIRECT("I4:I"&amp;ROW()-1)),""))</f>
        <v>1</v>
      </c>
      <c r="J17" s="7">
        <f t="shared" ca="1" si="2"/>
        <v>1</v>
      </c>
      <c r="K17" s="7" t="str">
        <f ca="1">IF(AND($A17&lt;&gt;"",$A17&lt;&gt;"TOTAL"),IF(AND([1]PREMIOS_ALUMNOS!$S15&lt;&gt;"",[1]PREMIOS_ALUMNOS!$S15&lt;&gt;0),[1]PREMIOS_ALUMNOS!$S15,""),IF($A17="TOTAL",SUM(INDIRECT("K4:K"&amp;ROW()-1)),""))</f>
        <v/>
      </c>
      <c r="L17" s="7" t="str">
        <f ca="1">IF(AND($A17&lt;&gt;"",$A17&lt;&gt;"TOTAL"),IF(AND([1]PREMIOS_ALUMNOS!$U15&lt;&gt;"",[1]PREMIOS_ALUMNOS!$U15&lt;&gt;0),[1]PREMIOS_ALUMNOS!$U15,""),IF($A17="TOTAL",SUM(INDIRECT("L4:L"&amp;ROW()-1)),""))</f>
        <v/>
      </c>
      <c r="M17" s="7">
        <f t="shared" ca="1" si="3"/>
        <v>0</v>
      </c>
      <c r="N17" s="7" t="str">
        <f ca="1">IF(AND($A17&lt;&gt;"",$A17&lt;&gt;"TOTAL"),IF(AND([1]PREMIOS_ALUMNOS!$X15&lt;&gt;"",[1]PREMIOS_ALUMNOS!$X15&lt;&gt;0),[1]PREMIOS_ALUMNOS!$X15,""),IF($A17="TOTAL",SUM(INDIRECT("N4:N"&amp;ROW()-1)),""))</f>
        <v/>
      </c>
      <c r="O17" s="7" t="str">
        <f ca="1">IF(AND($A17&lt;&gt;"",$A17&lt;&gt;"TOTAL"),IF(AND([1]PREMIOS_ALUMNOS!$Z15&lt;&gt;"",[1]PREMIOS_ALUMNOS!$Z15&lt;&gt;0),[1]PREMIOS_ALUMNOS!$Z15,""),IF($A17="TOTAL",SUM(INDIRECT("O4:O"&amp;ROW()-1)),""))</f>
        <v/>
      </c>
      <c r="P17" s="7">
        <f t="shared" ca="1" si="4"/>
        <v>0</v>
      </c>
      <c r="Q17" s="7" t="str">
        <f ca="1">IF(AND($A17&lt;&gt;"",$A17&lt;&gt;"TOTAL"),IF(AND([1]PREMIOS_ALUMNOS!$AC15&lt;&gt;"",[1]PREMIOS_ALUMNOS!$AC15&lt;&gt;0),[1]PREMIOS_ALUMNOS!$AC15,""),IF($A17="TOTAL",SUM(INDIRECT("Q4:Q"&amp;ROW()-1)),""))</f>
        <v/>
      </c>
      <c r="R17" s="7" t="str">
        <f ca="1">IF(AND($A17&lt;&gt;"",$A17&lt;&gt;"TOTAL"),IF(AND([1]PREMIOS_ALUMNOS!$AE15&lt;&gt;"",[1]PREMIOS_ALUMNOS!$AE15&lt;&gt;0),[1]PREMIOS_ALUMNOS!$AE15,""),IF($A17="TOTAL",SUM(INDIRECT("R4:R"&amp;ROW()-1)),""))</f>
        <v/>
      </c>
      <c r="S17" s="7">
        <f t="shared" ca="1" si="5"/>
        <v>0</v>
      </c>
      <c r="T17" s="7" t="str">
        <f ca="1">IF(AND($A17&lt;&gt;"",$A17&lt;&gt;"TOTAL"),IF(AND([1]PREMIOS_ALUMNOS!$AH15&lt;&gt;"",[1]PREMIOS_ALUMNOS!$AH15&lt;&gt;0),[1]PREMIOS_ALUMNOS!$AH15,""),IF($A17="TOTAL",SUM(INDIRECT("T4:T"&amp;ROW()-1)),""))</f>
        <v/>
      </c>
      <c r="U17" s="7" t="str">
        <f ca="1">IF(AND($A17&lt;&gt;"",$A17&lt;&gt;"TOTAL"),IF(AND([1]PREMIOS_ALUMNOS!$AJ15&lt;&gt;"",[1]PREMIOS_ALUMNOS!$AJ15&lt;&gt;0),[1]PREMIOS_ALUMNOS!$AJ15,""),IF($A17="TOTAL",SUM(INDIRECT("U4:U"&amp;ROW()-1)),""))</f>
        <v/>
      </c>
      <c r="V17" s="7">
        <f t="shared" ca="1" si="6"/>
        <v>0</v>
      </c>
      <c r="W17" s="7" t="str">
        <f ca="1">IF(AND($A17&lt;&gt;"",$A17&lt;&gt;"TOTAL"),IF(AND([1]PREMIOS_ALUMNOS!$AM15&lt;&gt;"",[1]PREMIOS_ALUMNOS!$AM15&lt;&gt;0),[1]PREMIOS_ALUMNOS!$AM15,""),IF($A17="TOTAL",SUM(INDIRECT("W4:W"&amp;ROW()-1)),""))</f>
        <v/>
      </c>
      <c r="X17" s="7" t="str">
        <f ca="1">IF(AND($A17&lt;&gt;"",$A17&lt;&gt;"TOTAL"),IF(AND([1]PREMIOS_ALUMNOS!$AO15&lt;&gt;"",[1]PREMIOS_ALUMNOS!$AO15&lt;&gt;0),[1]PREMIOS_ALUMNOS!$AO15,""),IF($A17="TOTAL",SUM(INDIRECT("X4:X"&amp;ROW()-1)),""))</f>
        <v/>
      </c>
      <c r="Y17" s="7">
        <f t="shared" ca="1" si="7"/>
        <v>0</v>
      </c>
      <c r="Z17" s="7" t="str">
        <f ca="1">IF(AND($A17&lt;&gt;"",$A17&lt;&gt;"TOTAL"),IF(AND([1]PREMIOS_ALUMNOS!$AR15&lt;&gt;"",[1]PREMIOS_ALUMNOS!$AR15&lt;&gt;0),[1]PREMIOS_ALUMNOS!$AR15,""),IF($A17="TOTAL",SUM(INDIRECT("Z4:Z"&amp;ROW()-1)),""))</f>
        <v/>
      </c>
      <c r="AA17" s="7" t="str">
        <f ca="1">IF(AND($A17&lt;&gt;"",$A17&lt;&gt;"TOTAL"),IF(AND([1]PREMIOS_ALUMNOS!$AT15&lt;&gt;"",[1]PREMIOS_ALUMNOS!$AT15&lt;&gt;0),[1]PREMIOS_ALUMNOS!$AT15,""),IF($A17="TOTAL",SUM(INDIRECT("AA4:AA"&amp;ROW()-1)),""))</f>
        <v/>
      </c>
      <c r="AB17" s="7">
        <f t="shared" ca="1" si="8"/>
        <v>0</v>
      </c>
      <c r="AC17" s="7" t="str">
        <f ca="1">IF(AND($A17&lt;&gt;"",$A17&lt;&gt;"TOTAL"),IF(AND([1]PREMIOS_ALUMNOS!$AW15&lt;&gt;"",[1]PREMIOS_ALUMNOS!$AW15&lt;&gt;0),[1]PREMIOS_ALUMNOS!$AW15,""),IF($A17="TOTAL",SUM(INDIRECT("AC4:AC"&amp;ROW()-1)),""))</f>
        <v/>
      </c>
      <c r="AD17" s="7" t="str">
        <f ca="1">IF(AND($A17&lt;&gt;"",$A17&lt;&gt;"TOTAL"),IF(AND([1]PREMIOS_ALUMNOS!$AY15&lt;&gt;"",[1]PREMIOS_ALUMNOS!$AY15&lt;&gt;0),[1]PREMIOS_ALUMNOS!$AY15,""),IF($A17="TOTAL",SUM(INDIRECT("AD4:AD"&amp;ROW()-1)),""))</f>
        <v/>
      </c>
      <c r="AE17" s="7">
        <f t="shared" ca="1" si="9"/>
        <v>0</v>
      </c>
      <c r="AF17" s="7" t="str">
        <f ca="1">IF(AND($A17&lt;&gt;"",$A17&lt;&gt;"TOTAL"),IF(AND([1]PREMIOS_ALUMNOS!$BB15&lt;&gt;"",[1]PREMIOS_ALUMNOS!$BB15&lt;&gt;0),[1]PREMIOS_ALUMNOS!$BB15,""),IF($A17="TOTAL",SUM(INDIRECT("AF4:AF"&amp;ROW()-1)),""))</f>
        <v/>
      </c>
      <c r="AG17" s="7" t="str">
        <f ca="1">IF(AND($A17&lt;&gt;"",$A17&lt;&gt;"TOTAL"),IF(AND([1]PREMIOS_ALUMNOS!$BD15&lt;&gt;"",[1]PREMIOS_ALUMNOS!$BD15&lt;&gt;0),[1]PREMIOS_ALUMNOS!$BD15,""),IF($A17="TOTAL",SUM(INDIRECT("AG4:AG"&amp;ROW()-1)),""))</f>
        <v/>
      </c>
      <c r="AH17" s="7">
        <f t="shared" ca="1" si="10"/>
        <v>0</v>
      </c>
      <c r="AI17" s="7" t="str">
        <f ca="1">IF(AND($A17&lt;&gt;"",$A17&lt;&gt;"TOTAL"),IF(AND([1]PREMIOS_ALUMNOS!$BG15&lt;&gt;"",[1]PREMIOS_ALUMNOS!$BG15&lt;&gt;0),[1]PREMIOS_ALUMNOS!$BG15,""),IF($A17="TOTAL",SUM(INDIRECT("AI4:AI"&amp;ROW()-1)),""))</f>
        <v/>
      </c>
      <c r="AJ17" s="7" t="str">
        <f ca="1">IF(AND($A17&lt;&gt;"",$A17&lt;&gt;"TOTAL"),IF(AND([1]PREMIOS_ALUMNOS!$BI15&lt;&gt;"",[1]PREMIOS_ALUMNOS!$BI15&lt;&gt;0),[1]PREMIOS_ALUMNOS!$BI15,""),IF($A17="TOTAL",SUM(INDIRECT("AJ4:AJ"&amp;ROW()-1)),""))</f>
        <v/>
      </c>
      <c r="AK17" s="7">
        <f t="shared" ca="1" si="11"/>
        <v>0</v>
      </c>
      <c r="AL17" s="7" t="str">
        <f ca="1">IF(AND($A17&lt;&gt;"",$A17&lt;&gt;"TOTAL"),IF(AND([1]PREMIOS_ALUMNOS!$BL15&lt;&gt;"",[1]PREMIOS_ALUMNOS!$BL15&lt;&gt;0),[1]PREMIOS_ALUMNOS!$BL15,""),IF($A17="TOTAL",SUM(INDIRECT("AL4:AL"&amp;ROW()-1)),""))</f>
        <v/>
      </c>
      <c r="AM17" s="7" t="str">
        <f ca="1">IF(AND($A17&lt;&gt;"",$A17&lt;&gt;"TOTAL"),IF(AND([1]PREMIOS_ALUMNOS!$BN15&lt;&gt;"",[1]PREMIOS_ALUMNOS!$BN15&lt;&gt;0),[1]PREMIOS_ALUMNOS!$BN15,""),IF($A17="TOTAL",SUM(INDIRECT("AM4:AM"&amp;ROW()-1)),""))</f>
        <v/>
      </c>
      <c r="AN17" s="7">
        <f t="shared" ca="1" si="12"/>
        <v>0</v>
      </c>
      <c r="AO17" s="7" t="str">
        <f ca="1">IF(AND($A17&lt;&gt;"",$A17&lt;&gt;"TOTAL"),IF(AND([1]PREMIOS_ALUMNOS!$BQ15&lt;&gt;"",[1]PREMIOS_ALUMNOS!$BQ15&lt;&gt;0),[1]PREMIOS_ALUMNOS!$BQ15,""),IF($A17="TOTAL",SUM(INDIRECT("AO4:AO"&amp;ROW()-1)),""))</f>
        <v/>
      </c>
      <c r="AP17" s="7" t="str">
        <f ca="1">IF(AND($A17&lt;&gt;"",$A17&lt;&gt;"TOTAL"),IF(AND([1]PREMIOS_ALUMNOS!$BS15&lt;&gt;"",[1]PREMIOS_ALUMNOS!$BS15&lt;&gt;0),[1]PREMIOS_ALUMNOS!$BS15,""),IF($A17="TOTAL",SUM(INDIRECT("AP4:AP"&amp;ROW()-1)),""))</f>
        <v/>
      </c>
      <c r="AQ17" s="7">
        <f t="shared" ca="1" si="13"/>
        <v>0</v>
      </c>
      <c r="AR17" s="7" t="str">
        <f ca="1">IF(AND($A17&lt;&gt;"",$A17&lt;&gt;"TOTAL"),IF(AND([1]PREMIOS_ALUMNOS!$BV15&lt;&gt;"",[1]PREMIOS_ALUMNOS!$BV15&lt;&gt;0),[1]PREMIOS_ALUMNOS!$BV15,""),IF($A17="TOTAL",SUM(INDIRECT("AR4:AR"&amp;ROW()-1)),""))</f>
        <v/>
      </c>
      <c r="AS17" s="7" t="str">
        <f ca="1">IF(AND($A17&lt;&gt;"",$A17&lt;&gt;"TOTAL"),IF(AND([1]PREMIOS_ALUMNOS!$BX15&lt;&gt;"",[1]PREMIOS_ALUMNOS!$BX15&lt;&gt;0),[1]PREMIOS_ALUMNOS!$BX15,""),IF($A17="TOTAL",SUM(INDIRECT("AS4:AS"&amp;ROW()-1)),""))</f>
        <v/>
      </c>
      <c r="AT17" s="7">
        <f t="shared" ca="1" si="14"/>
        <v>0</v>
      </c>
      <c r="AU17" s="7" t="str">
        <f ca="1">IF(AND($A17&lt;&gt;"",$A17&lt;&gt;"TOTAL"),IF(AND([1]PREMIOS_ALUMNOS!$CA15&lt;&gt;"",[1]PREMIOS_ALUMNOS!$CA15&lt;&gt;0),[1]PREMIOS_ALUMNOS!$CA15,""),IF($A17="TOTAL",SUM(INDIRECT("AU4:AU"&amp;ROW()-1)),""))</f>
        <v/>
      </c>
      <c r="AV17" s="7" t="str">
        <f ca="1">IF(AND($A17&lt;&gt;"",$A17&lt;&gt;"TOTAL"),IF(AND([1]PREMIOS_ALUMNOS!$CC15&lt;&gt;"",[1]PREMIOS_ALUMNOS!$CC15&lt;&gt;0),[1]PREMIOS_ALUMNOS!$CC15,""),IF($A17="TOTAL",SUM(INDIRECT("AV4:AV"&amp;ROW()-1)),""))</f>
        <v/>
      </c>
      <c r="AW17" s="7">
        <f t="shared" ca="1" si="15"/>
        <v>0</v>
      </c>
      <c r="AX17" s="7" t="str">
        <f ca="1">IF(AND($A17&lt;&gt;"",$A17&lt;&gt;"TOTAL"),IF(AND([1]PREMIOS_ALUMNOS!$CF15&lt;&gt;"",[1]PREMIOS_ALUMNOS!$CF15&lt;&gt;0),[1]PREMIOS_ALUMNOS!$CF15,""),IF($A17="TOTAL",SUM(INDIRECT("AX4:AX"&amp;ROW()-1)),""))</f>
        <v/>
      </c>
      <c r="AY17" s="7" t="str">
        <f ca="1">IF(AND($A17&lt;&gt;"",$A17&lt;&gt;"TOTAL"),IF(AND([1]PREMIOS_ALUMNOS!$CH15&lt;&gt;"",[1]PREMIOS_ALUMNOS!$CH15&lt;&gt;0),[1]PREMIOS_ALUMNOS!$CH15,""),IF($A17="TOTAL",SUM(INDIRECT("AY4:AY"&amp;ROW()-1)),""))</f>
        <v/>
      </c>
      <c r="AZ17" s="7">
        <f t="shared" ca="1" si="16"/>
        <v>0</v>
      </c>
      <c r="BA17" s="7" t="str">
        <f ca="1">IF(AND($A17&lt;&gt;"",$A17&lt;&gt;"TOTAL"),IF(AND([1]PREMIOS_ALUMNOS!$CK15&lt;&gt;"",[1]PREMIOS_ALUMNOS!$CK15&lt;&gt;0),[1]PREMIOS_ALUMNOS!$CK15,""),IF($A17="TOTAL",SUM(INDIRECT("BA4:BA"&amp;ROW()-1)),""))</f>
        <v/>
      </c>
      <c r="BB17" s="7" t="str">
        <f ca="1">IF(AND($A17&lt;&gt;"",$A17&lt;&gt;"TOTAL"),IF(AND([1]PREMIOS_ALUMNOS!$CM15&lt;&gt;"",[1]PREMIOS_ALUMNOS!$CM15&lt;&gt;0),[1]PREMIOS_ALUMNOS!$CM15,""),IF($A17="TOTAL",SUM(INDIRECT("BB4:BB"&amp;ROW()-1)),""))</f>
        <v/>
      </c>
      <c r="BC17" s="7">
        <f t="shared" ca="1" si="17"/>
        <v>0</v>
      </c>
      <c r="BD17" s="7" t="str">
        <f ca="1">IF(AND($A17&lt;&gt;"",$A17&lt;&gt;"TOTAL"),IF(AND([1]PREMIOS_ALUMNOS!$CP15&lt;&gt;"",[1]PREMIOS_ALUMNOS!$CP15&lt;&gt;0),[1]PREMIOS_ALUMNOS!$CP15,""),IF($A17="TOTAL",SUM(INDIRECT("BD4:BD"&amp;ROW()-1)),""))</f>
        <v/>
      </c>
      <c r="BE17" s="7" t="str">
        <f ca="1">IF(AND($A17&lt;&gt;"",$A17&lt;&gt;"TOTAL"),IF(AND([1]PREMIOS_ALUMNOS!$CR15&lt;&gt;"",[1]PREMIOS_ALUMNOS!$CR15&lt;&gt;0),[1]PREMIOS_ALUMNOS!$CR15,""),IF($A17="TOTAL",SUM(INDIRECT("BE4:BE"&amp;ROW()-1)),""))</f>
        <v/>
      </c>
      <c r="BF17" s="7">
        <f t="shared" ca="1" si="18"/>
        <v>0</v>
      </c>
    </row>
    <row r="18" spans="1:58" x14ac:dyDescent="0.2">
      <c r="A18" s="12" t="str">
        <f>IF([1]PREMIOS_ALUMNOS!$C16&lt;&gt;"",[1]PREMIOS_ALUMNOS!$C16,IF(AND([1]PREMIOS_ALUMNOS!$C16="",[1]PREMIOS_ALUMNOS!$C17="",[1]PREMIOS_ALUMNOS!$C15=""),"","TOTAL"))</f>
        <v>Licenciatura en Química</v>
      </c>
      <c r="B18" s="7" t="str">
        <f ca="1">IF(AND($A18&lt;&gt;"",$A18&lt;&gt;"TOTAL"),IF(AND([1]PREMIOS_ALUMNOS!$D16&lt;&gt;"",[1]PREMIOS_ALUMNOS!$D16&lt;&gt;0),[1]PREMIOS_ALUMNOS!$D16,""),IF($A18="TOTAL",SUM(INDIRECT("B4:B"&amp;ROW()-1)),""))</f>
        <v/>
      </c>
      <c r="C18" s="7">
        <f ca="1">IF(AND($A18&lt;&gt;"",$A18&lt;&gt;"TOTAL"),IF(AND([1]PREMIOS_ALUMNOS!$F16&lt;&gt;"",[1]PREMIOS_ALUMNOS!$F16&lt;&gt;0),[1]PREMIOS_ALUMNOS!$F16,""),IF($A18="TOTAL",SUM(INDIRECT("C4:C"&amp;ROW()-1)),""))</f>
        <v>1</v>
      </c>
      <c r="D18" s="7">
        <f t="shared" ca="1" si="0"/>
        <v>1</v>
      </c>
      <c r="E18" s="7" t="str">
        <f ca="1">IF(AND($A18&lt;&gt;"",$A18&lt;&gt;"TOTAL"),IF(AND([1]PREMIOS_ALUMNOS!$I16&lt;&gt;"",[1]PREMIOS_ALUMNOS!$I16&lt;&gt;0),[1]PREMIOS_ALUMNOS!$I16,""),IF($A18="TOTAL",SUM(INDIRECT("E4:E"&amp;ROW()-1)),""))</f>
        <v/>
      </c>
      <c r="F18" s="7">
        <f ca="1">IF(AND($A18&lt;&gt;"",$A18&lt;&gt;"TOTAL"),IF(AND([1]PREMIOS_ALUMNOS!$K16&lt;&gt;"",[1]PREMIOS_ALUMNOS!$K16&lt;&gt;0),[1]PREMIOS_ALUMNOS!$K16,""),IF($A18="TOTAL",SUM(INDIRECT("F4:F"&amp;ROW()-1)),""))</f>
        <v>1</v>
      </c>
      <c r="G18" s="7">
        <f t="shared" ca="1" si="1"/>
        <v>1</v>
      </c>
      <c r="H18" s="7" t="str">
        <f ca="1">IF(AND($A18&lt;&gt;"",$A18&lt;&gt;"TOTAL"),IF(AND([1]PREMIOS_ALUMNOS!$N16&lt;&gt;"",[1]PREMIOS_ALUMNOS!$N16&lt;&gt;0),[1]PREMIOS_ALUMNOS!$N16,""),IF($A18="TOTAL",SUM(INDIRECT("H4:H"&amp;ROW()-1)),""))</f>
        <v/>
      </c>
      <c r="I18" s="7" t="str">
        <f ca="1">IF(AND($A18&lt;&gt;"",$A18&lt;&gt;"TOTAL"),IF(AND([1]PREMIOS_ALUMNOS!$P16&lt;&gt;"",[1]PREMIOS_ALUMNOS!$P16&lt;&gt;0),[1]PREMIOS_ALUMNOS!$P16,""),IF($A18="TOTAL",SUM(INDIRECT("I4:I"&amp;ROW()-1)),""))</f>
        <v/>
      </c>
      <c r="J18" s="7">
        <f t="shared" ca="1" si="2"/>
        <v>0</v>
      </c>
      <c r="K18" s="7" t="str">
        <f ca="1">IF(AND($A18&lt;&gt;"",$A18&lt;&gt;"TOTAL"),IF(AND([1]PREMIOS_ALUMNOS!$S16&lt;&gt;"",[1]PREMIOS_ALUMNOS!$S16&lt;&gt;0),[1]PREMIOS_ALUMNOS!$S16,""),IF($A18="TOTAL",SUM(INDIRECT("K4:K"&amp;ROW()-1)),""))</f>
        <v/>
      </c>
      <c r="L18" s="7" t="str">
        <f ca="1">IF(AND($A18&lt;&gt;"",$A18&lt;&gt;"TOTAL"),IF(AND([1]PREMIOS_ALUMNOS!$U16&lt;&gt;"",[1]PREMIOS_ALUMNOS!$U16&lt;&gt;0),[1]PREMIOS_ALUMNOS!$U16,""),IF($A18="TOTAL",SUM(INDIRECT("L4:L"&amp;ROW()-1)),""))</f>
        <v/>
      </c>
      <c r="M18" s="7">
        <f t="shared" ca="1" si="3"/>
        <v>0</v>
      </c>
      <c r="N18" s="7" t="str">
        <f ca="1">IF(AND($A18&lt;&gt;"",$A18&lt;&gt;"TOTAL"),IF(AND([1]PREMIOS_ALUMNOS!$X16&lt;&gt;"",[1]PREMIOS_ALUMNOS!$X16&lt;&gt;0),[1]PREMIOS_ALUMNOS!$X16,""),IF($A18="TOTAL",SUM(INDIRECT("N4:N"&amp;ROW()-1)),""))</f>
        <v/>
      </c>
      <c r="O18" s="7" t="str">
        <f ca="1">IF(AND($A18&lt;&gt;"",$A18&lt;&gt;"TOTAL"),IF(AND([1]PREMIOS_ALUMNOS!$Z16&lt;&gt;"",[1]PREMIOS_ALUMNOS!$Z16&lt;&gt;0),[1]PREMIOS_ALUMNOS!$Z16,""),IF($A18="TOTAL",SUM(INDIRECT("O4:O"&amp;ROW()-1)),""))</f>
        <v/>
      </c>
      <c r="P18" s="7">
        <f t="shared" ca="1" si="4"/>
        <v>0</v>
      </c>
      <c r="Q18" s="7" t="str">
        <f ca="1">IF(AND($A18&lt;&gt;"",$A18&lt;&gt;"TOTAL"),IF(AND([1]PREMIOS_ALUMNOS!$AC16&lt;&gt;"",[1]PREMIOS_ALUMNOS!$AC16&lt;&gt;0),[1]PREMIOS_ALUMNOS!$AC16,""),IF($A18="TOTAL",SUM(INDIRECT("Q4:Q"&amp;ROW()-1)),""))</f>
        <v/>
      </c>
      <c r="R18" s="7" t="str">
        <f ca="1">IF(AND($A18&lt;&gt;"",$A18&lt;&gt;"TOTAL"),IF(AND([1]PREMIOS_ALUMNOS!$AE16&lt;&gt;"",[1]PREMIOS_ALUMNOS!$AE16&lt;&gt;0),[1]PREMIOS_ALUMNOS!$AE16,""),IF($A18="TOTAL",SUM(INDIRECT("R4:R"&amp;ROW()-1)),""))</f>
        <v/>
      </c>
      <c r="S18" s="7">
        <f t="shared" ca="1" si="5"/>
        <v>0</v>
      </c>
      <c r="T18" s="7" t="str">
        <f ca="1">IF(AND($A18&lt;&gt;"",$A18&lt;&gt;"TOTAL"),IF(AND([1]PREMIOS_ALUMNOS!$AH16&lt;&gt;"",[1]PREMIOS_ALUMNOS!$AH16&lt;&gt;0),[1]PREMIOS_ALUMNOS!$AH16,""),IF($A18="TOTAL",SUM(INDIRECT("T4:T"&amp;ROW()-1)),""))</f>
        <v/>
      </c>
      <c r="U18" s="7" t="str">
        <f ca="1">IF(AND($A18&lt;&gt;"",$A18&lt;&gt;"TOTAL"),IF(AND([1]PREMIOS_ALUMNOS!$AJ16&lt;&gt;"",[1]PREMIOS_ALUMNOS!$AJ16&lt;&gt;0),[1]PREMIOS_ALUMNOS!$AJ16,""),IF($A18="TOTAL",SUM(INDIRECT("U4:U"&amp;ROW()-1)),""))</f>
        <v/>
      </c>
      <c r="V18" s="7">
        <f t="shared" ca="1" si="6"/>
        <v>0</v>
      </c>
      <c r="W18" s="7" t="str">
        <f ca="1">IF(AND($A18&lt;&gt;"",$A18&lt;&gt;"TOTAL"),IF(AND([1]PREMIOS_ALUMNOS!$AM16&lt;&gt;"",[1]PREMIOS_ALUMNOS!$AM16&lt;&gt;0),[1]PREMIOS_ALUMNOS!$AM16,""),IF($A18="TOTAL",SUM(INDIRECT("W4:W"&amp;ROW()-1)),""))</f>
        <v/>
      </c>
      <c r="X18" s="7" t="str">
        <f ca="1">IF(AND($A18&lt;&gt;"",$A18&lt;&gt;"TOTAL"),IF(AND([1]PREMIOS_ALUMNOS!$AO16&lt;&gt;"",[1]PREMIOS_ALUMNOS!$AO16&lt;&gt;0),[1]PREMIOS_ALUMNOS!$AO16,""),IF($A18="TOTAL",SUM(INDIRECT("X4:X"&amp;ROW()-1)),""))</f>
        <v/>
      </c>
      <c r="Y18" s="7">
        <f t="shared" ca="1" si="7"/>
        <v>0</v>
      </c>
      <c r="Z18" s="7" t="str">
        <f ca="1">IF(AND($A18&lt;&gt;"",$A18&lt;&gt;"TOTAL"),IF(AND([1]PREMIOS_ALUMNOS!$AR16&lt;&gt;"",[1]PREMIOS_ALUMNOS!$AR16&lt;&gt;0),[1]PREMIOS_ALUMNOS!$AR16,""),IF($A18="TOTAL",SUM(INDIRECT("Z4:Z"&amp;ROW()-1)),""))</f>
        <v/>
      </c>
      <c r="AA18" s="7" t="str">
        <f ca="1">IF(AND($A18&lt;&gt;"",$A18&lt;&gt;"TOTAL"),IF(AND([1]PREMIOS_ALUMNOS!$AT16&lt;&gt;"",[1]PREMIOS_ALUMNOS!$AT16&lt;&gt;0),[1]PREMIOS_ALUMNOS!$AT16,""),IF($A18="TOTAL",SUM(INDIRECT("AA4:AA"&amp;ROW()-1)),""))</f>
        <v/>
      </c>
      <c r="AB18" s="7">
        <f t="shared" ca="1" si="8"/>
        <v>0</v>
      </c>
      <c r="AC18" s="7" t="str">
        <f ca="1">IF(AND($A18&lt;&gt;"",$A18&lt;&gt;"TOTAL"),IF(AND([1]PREMIOS_ALUMNOS!$AW16&lt;&gt;"",[1]PREMIOS_ALUMNOS!$AW16&lt;&gt;0),[1]PREMIOS_ALUMNOS!$AW16,""),IF($A18="TOTAL",SUM(INDIRECT("AC4:AC"&amp;ROW()-1)),""))</f>
        <v/>
      </c>
      <c r="AD18" s="7" t="str">
        <f ca="1">IF(AND($A18&lt;&gt;"",$A18&lt;&gt;"TOTAL"),IF(AND([1]PREMIOS_ALUMNOS!$AY16&lt;&gt;"",[1]PREMIOS_ALUMNOS!$AY16&lt;&gt;0),[1]PREMIOS_ALUMNOS!$AY16,""),IF($A18="TOTAL",SUM(INDIRECT("AD4:AD"&amp;ROW()-1)),""))</f>
        <v/>
      </c>
      <c r="AE18" s="7">
        <f t="shared" ca="1" si="9"/>
        <v>0</v>
      </c>
      <c r="AF18" s="7" t="str">
        <f ca="1">IF(AND($A18&lt;&gt;"",$A18&lt;&gt;"TOTAL"),IF(AND([1]PREMIOS_ALUMNOS!$BB16&lt;&gt;"",[1]PREMIOS_ALUMNOS!$BB16&lt;&gt;0),[1]PREMIOS_ALUMNOS!$BB16,""),IF($A18="TOTAL",SUM(INDIRECT("AF4:AF"&amp;ROW()-1)),""))</f>
        <v/>
      </c>
      <c r="AG18" s="7" t="str">
        <f ca="1">IF(AND($A18&lt;&gt;"",$A18&lt;&gt;"TOTAL"),IF(AND([1]PREMIOS_ALUMNOS!$BD16&lt;&gt;"",[1]PREMIOS_ALUMNOS!$BD16&lt;&gt;0),[1]PREMIOS_ALUMNOS!$BD16,""),IF($A18="TOTAL",SUM(INDIRECT("AG4:AG"&amp;ROW()-1)),""))</f>
        <v/>
      </c>
      <c r="AH18" s="7">
        <f t="shared" ca="1" si="10"/>
        <v>0</v>
      </c>
      <c r="AI18" s="7" t="str">
        <f ca="1">IF(AND($A18&lt;&gt;"",$A18&lt;&gt;"TOTAL"),IF(AND([1]PREMIOS_ALUMNOS!$BG16&lt;&gt;"",[1]PREMIOS_ALUMNOS!$BG16&lt;&gt;0),[1]PREMIOS_ALUMNOS!$BG16,""),IF($A18="TOTAL",SUM(INDIRECT("AI4:AI"&amp;ROW()-1)),""))</f>
        <v/>
      </c>
      <c r="AJ18" s="7" t="str">
        <f ca="1">IF(AND($A18&lt;&gt;"",$A18&lt;&gt;"TOTAL"),IF(AND([1]PREMIOS_ALUMNOS!$BI16&lt;&gt;"",[1]PREMIOS_ALUMNOS!$BI16&lt;&gt;0),[1]PREMIOS_ALUMNOS!$BI16,""),IF($A18="TOTAL",SUM(INDIRECT("AJ4:AJ"&amp;ROW()-1)),""))</f>
        <v/>
      </c>
      <c r="AK18" s="7">
        <f t="shared" ca="1" si="11"/>
        <v>0</v>
      </c>
      <c r="AL18" s="7" t="str">
        <f ca="1">IF(AND($A18&lt;&gt;"",$A18&lt;&gt;"TOTAL"),IF(AND([1]PREMIOS_ALUMNOS!$BL16&lt;&gt;"",[1]PREMIOS_ALUMNOS!$BL16&lt;&gt;0),[1]PREMIOS_ALUMNOS!$BL16,""),IF($A18="TOTAL",SUM(INDIRECT("AL4:AL"&amp;ROW()-1)),""))</f>
        <v/>
      </c>
      <c r="AM18" s="7" t="str">
        <f ca="1">IF(AND($A18&lt;&gt;"",$A18&lt;&gt;"TOTAL"),IF(AND([1]PREMIOS_ALUMNOS!$BN16&lt;&gt;"",[1]PREMIOS_ALUMNOS!$BN16&lt;&gt;0),[1]PREMIOS_ALUMNOS!$BN16,""),IF($A18="TOTAL",SUM(INDIRECT("AM4:AM"&amp;ROW()-1)),""))</f>
        <v/>
      </c>
      <c r="AN18" s="7">
        <f t="shared" ca="1" si="12"/>
        <v>0</v>
      </c>
      <c r="AO18" s="7" t="str">
        <f ca="1">IF(AND($A18&lt;&gt;"",$A18&lt;&gt;"TOTAL"),IF(AND([1]PREMIOS_ALUMNOS!$BQ16&lt;&gt;"",[1]PREMIOS_ALUMNOS!$BQ16&lt;&gt;0),[1]PREMIOS_ALUMNOS!$BQ16,""),IF($A18="TOTAL",SUM(INDIRECT("AO4:AO"&amp;ROW()-1)),""))</f>
        <v/>
      </c>
      <c r="AP18" s="7" t="str">
        <f ca="1">IF(AND($A18&lt;&gt;"",$A18&lt;&gt;"TOTAL"),IF(AND([1]PREMIOS_ALUMNOS!$BS16&lt;&gt;"",[1]PREMIOS_ALUMNOS!$BS16&lt;&gt;0),[1]PREMIOS_ALUMNOS!$BS16,""),IF($A18="TOTAL",SUM(INDIRECT("AP4:AP"&amp;ROW()-1)),""))</f>
        <v/>
      </c>
      <c r="AQ18" s="7">
        <f t="shared" ca="1" si="13"/>
        <v>0</v>
      </c>
      <c r="AR18" s="7" t="str">
        <f ca="1">IF(AND($A18&lt;&gt;"",$A18&lt;&gt;"TOTAL"),IF(AND([1]PREMIOS_ALUMNOS!$BV16&lt;&gt;"",[1]PREMIOS_ALUMNOS!$BV16&lt;&gt;0),[1]PREMIOS_ALUMNOS!$BV16,""),IF($A18="TOTAL",SUM(INDIRECT("AR4:AR"&amp;ROW()-1)),""))</f>
        <v/>
      </c>
      <c r="AS18" s="7" t="str">
        <f ca="1">IF(AND($A18&lt;&gt;"",$A18&lt;&gt;"TOTAL"),IF(AND([1]PREMIOS_ALUMNOS!$BX16&lt;&gt;"",[1]PREMIOS_ALUMNOS!$BX16&lt;&gt;0),[1]PREMIOS_ALUMNOS!$BX16,""),IF($A18="TOTAL",SUM(INDIRECT("AS4:AS"&amp;ROW()-1)),""))</f>
        <v/>
      </c>
      <c r="AT18" s="7">
        <f t="shared" ca="1" si="14"/>
        <v>0</v>
      </c>
      <c r="AU18" s="7" t="str">
        <f ca="1">IF(AND($A18&lt;&gt;"",$A18&lt;&gt;"TOTAL"),IF(AND([1]PREMIOS_ALUMNOS!$CA16&lt;&gt;"",[1]PREMIOS_ALUMNOS!$CA16&lt;&gt;0),[1]PREMIOS_ALUMNOS!$CA16,""),IF($A18="TOTAL",SUM(INDIRECT("AU4:AU"&amp;ROW()-1)),""))</f>
        <v/>
      </c>
      <c r="AV18" s="7" t="str">
        <f ca="1">IF(AND($A18&lt;&gt;"",$A18&lt;&gt;"TOTAL"),IF(AND([1]PREMIOS_ALUMNOS!$CC16&lt;&gt;"",[1]PREMIOS_ALUMNOS!$CC16&lt;&gt;0),[1]PREMIOS_ALUMNOS!$CC16,""),IF($A18="TOTAL",SUM(INDIRECT("AV4:AV"&amp;ROW()-1)),""))</f>
        <v/>
      </c>
      <c r="AW18" s="7">
        <f t="shared" ca="1" si="15"/>
        <v>0</v>
      </c>
      <c r="AX18" s="7" t="str">
        <f ca="1">IF(AND($A18&lt;&gt;"",$A18&lt;&gt;"TOTAL"),IF(AND([1]PREMIOS_ALUMNOS!$CF16&lt;&gt;"",[1]PREMIOS_ALUMNOS!$CF16&lt;&gt;0),[1]PREMIOS_ALUMNOS!$CF16,""),IF($A18="TOTAL",SUM(INDIRECT("AX4:AX"&amp;ROW()-1)),""))</f>
        <v/>
      </c>
      <c r="AY18" s="7" t="str">
        <f ca="1">IF(AND($A18&lt;&gt;"",$A18&lt;&gt;"TOTAL"),IF(AND([1]PREMIOS_ALUMNOS!$CH16&lt;&gt;"",[1]PREMIOS_ALUMNOS!$CH16&lt;&gt;0),[1]PREMIOS_ALUMNOS!$CH16,""),IF($A18="TOTAL",SUM(INDIRECT("AY4:AY"&amp;ROW()-1)),""))</f>
        <v/>
      </c>
      <c r="AZ18" s="7">
        <f t="shared" ca="1" si="16"/>
        <v>0</v>
      </c>
      <c r="BA18" s="7" t="str">
        <f ca="1">IF(AND($A18&lt;&gt;"",$A18&lt;&gt;"TOTAL"),IF(AND([1]PREMIOS_ALUMNOS!$CK16&lt;&gt;"",[1]PREMIOS_ALUMNOS!$CK16&lt;&gt;0),[1]PREMIOS_ALUMNOS!$CK16,""),IF($A18="TOTAL",SUM(INDIRECT("BA4:BA"&amp;ROW()-1)),""))</f>
        <v/>
      </c>
      <c r="BB18" s="7" t="str">
        <f ca="1">IF(AND($A18&lt;&gt;"",$A18&lt;&gt;"TOTAL"),IF(AND([1]PREMIOS_ALUMNOS!$CM16&lt;&gt;"",[1]PREMIOS_ALUMNOS!$CM16&lt;&gt;0),[1]PREMIOS_ALUMNOS!$CM16,""),IF($A18="TOTAL",SUM(INDIRECT("BB4:BB"&amp;ROW()-1)),""))</f>
        <v/>
      </c>
      <c r="BC18" s="7">
        <f t="shared" ca="1" si="17"/>
        <v>0</v>
      </c>
      <c r="BD18" s="7" t="str">
        <f ca="1">IF(AND($A18&lt;&gt;"",$A18&lt;&gt;"TOTAL"),IF(AND([1]PREMIOS_ALUMNOS!$CP16&lt;&gt;"",[1]PREMIOS_ALUMNOS!$CP16&lt;&gt;0),[1]PREMIOS_ALUMNOS!$CP16,""),IF($A18="TOTAL",SUM(INDIRECT("BD4:BD"&amp;ROW()-1)),""))</f>
        <v/>
      </c>
      <c r="BE18" s="7" t="str">
        <f ca="1">IF(AND($A18&lt;&gt;"",$A18&lt;&gt;"TOTAL"),IF(AND([1]PREMIOS_ALUMNOS!$CR16&lt;&gt;"",[1]PREMIOS_ALUMNOS!$CR16&lt;&gt;0),[1]PREMIOS_ALUMNOS!$CR16,""),IF($A18="TOTAL",SUM(INDIRECT("BE4:BE"&amp;ROW()-1)),""))</f>
        <v/>
      </c>
      <c r="BF18" s="7">
        <f t="shared" ca="1" si="18"/>
        <v>0</v>
      </c>
    </row>
    <row r="19" spans="1:58" x14ac:dyDescent="0.2">
      <c r="A19" s="12" t="str">
        <f>IF([1]PREMIOS_ALUMNOS!$C17&lt;&gt;"",[1]PREMIOS_ALUMNOS!$C17,IF(AND([1]PREMIOS_ALUMNOS!$C17="",[1]PREMIOS_ALUMNOS!$C18="",[1]PREMIOS_ALUMNOS!$C16=""),"","TOTAL"))</f>
        <v>Grado en Administración y Dirección de Empresas</v>
      </c>
      <c r="B19" s="7" t="str">
        <f ca="1">IF(AND($A19&lt;&gt;"",$A19&lt;&gt;"TOTAL"),IF(AND([1]PREMIOS_ALUMNOS!$D17&lt;&gt;"",[1]PREMIOS_ALUMNOS!$D17&lt;&gt;0),[1]PREMIOS_ALUMNOS!$D17,""),IF($A19="TOTAL",SUM(INDIRECT("B4:B"&amp;ROW()-1)),""))</f>
        <v/>
      </c>
      <c r="C19" s="7" t="str">
        <f ca="1">IF(AND($A19&lt;&gt;"",$A19&lt;&gt;"TOTAL"),IF(AND([1]PREMIOS_ALUMNOS!$F17&lt;&gt;"",[1]PREMIOS_ALUMNOS!$F17&lt;&gt;0),[1]PREMIOS_ALUMNOS!$F17,""),IF($A19="TOTAL",SUM(INDIRECT("C4:C"&amp;ROW()-1)),""))</f>
        <v/>
      </c>
      <c r="D19" s="7">
        <f t="shared" ca="1" si="0"/>
        <v>0</v>
      </c>
      <c r="E19" s="7">
        <f ca="1">IF(AND($A19&lt;&gt;"",$A19&lt;&gt;"TOTAL"),IF(AND([1]PREMIOS_ALUMNOS!$I17&lt;&gt;"",[1]PREMIOS_ALUMNOS!$I17&lt;&gt;0),[1]PREMIOS_ALUMNOS!$I17,""),IF($A19="TOTAL",SUM(INDIRECT("E4:E"&amp;ROW()-1)),""))</f>
        <v>1</v>
      </c>
      <c r="F19" s="7" t="str">
        <f ca="1">IF(AND($A19&lt;&gt;"",$A19&lt;&gt;"TOTAL"),IF(AND([1]PREMIOS_ALUMNOS!$K17&lt;&gt;"",[1]PREMIOS_ALUMNOS!$K17&lt;&gt;0),[1]PREMIOS_ALUMNOS!$K17,""),IF($A19="TOTAL",SUM(INDIRECT("F4:F"&amp;ROW()-1)),""))</f>
        <v/>
      </c>
      <c r="G19" s="7">
        <f t="shared" ca="1" si="1"/>
        <v>1</v>
      </c>
      <c r="H19" s="7">
        <f ca="1">IF(AND($A19&lt;&gt;"",$A19&lt;&gt;"TOTAL"),IF(AND([1]PREMIOS_ALUMNOS!$N17&lt;&gt;"",[1]PREMIOS_ALUMNOS!$N17&lt;&gt;0),[1]PREMIOS_ALUMNOS!$N17,""),IF($A19="TOTAL",SUM(INDIRECT("H4:H"&amp;ROW()-1)),""))</f>
        <v>1</v>
      </c>
      <c r="I19" s="7" t="str">
        <f ca="1">IF(AND($A19&lt;&gt;"",$A19&lt;&gt;"TOTAL"),IF(AND([1]PREMIOS_ALUMNOS!$P17&lt;&gt;"",[1]PREMIOS_ALUMNOS!$P17&lt;&gt;0),[1]PREMIOS_ALUMNOS!$P17,""),IF($A19="TOTAL",SUM(INDIRECT("I4:I"&amp;ROW()-1)),""))</f>
        <v/>
      </c>
      <c r="J19" s="7">
        <f t="shared" ca="1" si="2"/>
        <v>1</v>
      </c>
      <c r="K19" s="7" t="str">
        <f ca="1">IF(AND($A19&lt;&gt;"",$A19&lt;&gt;"TOTAL"),IF(AND([1]PREMIOS_ALUMNOS!$S17&lt;&gt;"",[1]PREMIOS_ALUMNOS!$S17&lt;&gt;0),[1]PREMIOS_ALUMNOS!$S17,""),IF($A19="TOTAL",SUM(INDIRECT("K4:K"&amp;ROW()-1)),""))</f>
        <v/>
      </c>
      <c r="L19" s="7">
        <f ca="1">IF(AND($A19&lt;&gt;"",$A19&lt;&gt;"TOTAL"),IF(AND([1]PREMIOS_ALUMNOS!$U17&lt;&gt;"",[1]PREMIOS_ALUMNOS!$U17&lt;&gt;0),[1]PREMIOS_ALUMNOS!$U17,""),IF($A19="TOTAL",SUM(INDIRECT("L4:L"&amp;ROW()-1)),""))</f>
        <v>1</v>
      </c>
      <c r="M19" s="7">
        <f t="shared" ca="1" si="3"/>
        <v>1</v>
      </c>
      <c r="N19" s="7">
        <f ca="1">IF(AND($A19&lt;&gt;"",$A19&lt;&gt;"TOTAL"),IF(AND([1]PREMIOS_ALUMNOS!$X17&lt;&gt;"",[1]PREMIOS_ALUMNOS!$X17&lt;&gt;0),[1]PREMIOS_ALUMNOS!$X17,""),IF($A19="TOTAL",SUM(INDIRECT("N4:N"&amp;ROW()-1)),""))</f>
        <v>1</v>
      </c>
      <c r="O19" s="7" t="str">
        <f ca="1">IF(AND($A19&lt;&gt;"",$A19&lt;&gt;"TOTAL"),IF(AND([1]PREMIOS_ALUMNOS!$Z17&lt;&gt;"",[1]PREMIOS_ALUMNOS!$Z17&lt;&gt;0),[1]PREMIOS_ALUMNOS!$Z17,""),IF($A19="TOTAL",SUM(INDIRECT("O4:O"&amp;ROW()-1)),""))</f>
        <v/>
      </c>
      <c r="P19" s="7">
        <f t="shared" ca="1" si="4"/>
        <v>1</v>
      </c>
      <c r="Q19" s="7" t="str">
        <f ca="1">IF(AND($A19&lt;&gt;"",$A19&lt;&gt;"TOTAL"),IF(AND([1]PREMIOS_ALUMNOS!$AC17&lt;&gt;"",[1]PREMIOS_ALUMNOS!$AC17&lt;&gt;0),[1]PREMIOS_ALUMNOS!$AC17,""),IF($A19="TOTAL",SUM(INDIRECT("Q4:Q"&amp;ROW()-1)),""))</f>
        <v/>
      </c>
      <c r="R19" s="7" t="str">
        <f ca="1">IF(AND($A19&lt;&gt;"",$A19&lt;&gt;"TOTAL"),IF(AND([1]PREMIOS_ALUMNOS!$AE17&lt;&gt;"",[1]PREMIOS_ALUMNOS!$AE17&lt;&gt;0),[1]PREMIOS_ALUMNOS!$AE17,""),IF($A19="TOTAL",SUM(INDIRECT("R4:R"&amp;ROW()-1)),""))</f>
        <v/>
      </c>
      <c r="S19" s="7">
        <f t="shared" ca="1" si="5"/>
        <v>0</v>
      </c>
      <c r="T19" s="7" t="str">
        <f ca="1">IF(AND($A19&lt;&gt;"",$A19&lt;&gt;"TOTAL"),IF(AND([1]PREMIOS_ALUMNOS!$AH17&lt;&gt;"",[1]PREMIOS_ALUMNOS!$AH17&lt;&gt;0),[1]PREMIOS_ALUMNOS!$AH17,""),IF($A19="TOTAL",SUM(INDIRECT("T4:T"&amp;ROW()-1)),""))</f>
        <v/>
      </c>
      <c r="U19" s="7" t="str">
        <f ca="1">IF(AND($A19&lt;&gt;"",$A19&lt;&gt;"TOTAL"),IF(AND([1]PREMIOS_ALUMNOS!$AJ17&lt;&gt;"",[1]PREMIOS_ALUMNOS!$AJ17&lt;&gt;0),[1]PREMIOS_ALUMNOS!$AJ17,""),IF($A19="TOTAL",SUM(INDIRECT("U4:U"&amp;ROW()-1)),""))</f>
        <v/>
      </c>
      <c r="V19" s="7">
        <f t="shared" ca="1" si="6"/>
        <v>0</v>
      </c>
      <c r="W19" s="7" t="str">
        <f ca="1">IF(AND($A19&lt;&gt;"",$A19&lt;&gt;"TOTAL"),IF(AND([1]PREMIOS_ALUMNOS!$AM17&lt;&gt;"",[1]PREMIOS_ALUMNOS!$AM17&lt;&gt;0),[1]PREMIOS_ALUMNOS!$AM17,""),IF($A19="TOTAL",SUM(INDIRECT("W4:W"&amp;ROW()-1)),""))</f>
        <v/>
      </c>
      <c r="X19" s="7" t="str">
        <f ca="1">IF(AND($A19&lt;&gt;"",$A19&lt;&gt;"TOTAL"),IF(AND([1]PREMIOS_ALUMNOS!$AO17&lt;&gt;"",[1]PREMIOS_ALUMNOS!$AO17&lt;&gt;0),[1]PREMIOS_ALUMNOS!$AO17,""),IF($A19="TOTAL",SUM(INDIRECT("X4:X"&amp;ROW()-1)),""))</f>
        <v/>
      </c>
      <c r="Y19" s="7">
        <f t="shared" ca="1" si="7"/>
        <v>0</v>
      </c>
      <c r="Z19" s="7" t="str">
        <f ca="1">IF(AND($A19&lt;&gt;"",$A19&lt;&gt;"TOTAL"),IF(AND([1]PREMIOS_ALUMNOS!$AR17&lt;&gt;"",[1]PREMIOS_ALUMNOS!$AR17&lt;&gt;0),[1]PREMIOS_ALUMNOS!$AR17,""),IF($A19="TOTAL",SUM(INDIRECT("Z4:Z"&amp;ROW()-1)),""))</f>
        <v/>
      </c>
      <c r="AA19" s="7" t="str">
        <f ca="1">IF(AND($A19&lt;&gt;"",$A19&lt;&gt;"TOTAL"),IF(AND([1]PREMIOS_ALUMNOS!$AT17&lt;&gt;"",[1]PREMIOS_ALUMNOS!$AT17&lt;&gt;0),[1]PREMIOS_ALUMNOS!$AT17,""),IF($A19="TOTAL",SUM(INDIRECT("AA4:AA"&amp;ROW()-1)),""))</f>
        <v/>
      </c>
      <c r="AB19" s="7">
        <f t="shared" ca="1" si="8"/>
        <v>0</v>
      </c>
      <c r="AC19" s="7" t="str">
        <f ca="1">IF(AND($A19&lt;&gt;"",$A19&lt;&gt;"TOTAL"),IF(AND([1]PREMIOS_ALUMNOS!$AW17&lt;&gt;"",[1]PREMIOS_ALUMNOS!$AW17&lt;&gt;0),[1]PREMIOS_ALUMNOS!$AW17,""),IF($A19="TOTAL",SUM(INDIRECT("AC4:AC"&amp;ROW()-1)),""))</f>
        <v/>
      </c>
      <c r="AD19" s="7" t="str">
        <f ca="1">IF(AND($A19&lt;&gt;"",$A19&lt;&gt;"TOTAL"),IF(AND([1]PREMIOS_ALUMNOS!$AY17&lt;&gt;"",[1]PREMIOS_ALUMNOS!$AY17&lt;&gt;0),[1]PREMIOS_ALUMNOS!$AY17,""),IF($A19="TOTAL",SUM(INDIRECT("AD4:AD"&amp;ROW()-1)),""))</f>
        <v/>
      </c>
      <c r="AE19" s="7">
        <f t="shared" ca="1" si="9"/>
        <v>0</v>
      </c>
      <c r="AF19" s="7" t="str">
        <f ca="1">IF(AND($A19&lt;&gt;"",$A19&lt;&gt;"TOTAL"),IF(AND([1]PREMIOS_ALUMNOS!$BB17&lt;&gt;"",[1]PREMIOS_ALUMNOS!$BB17&lt;&gt;0),[1]PREMIOS_ALUMNOS!$BB17,""),IF($A19="TOTAL",SUM(INDIRECT("AF4:AF"&amp;ROW()-1)),""))</f>
        <v/>
      </c>
      <c r="AG19" s="7" t="str">
        <f ca="1">IF(AND($A19&lt;&gt;"",$A19&lt;&gt;"TOTAL"),IF(AND([1]PREMIOS_ALUMNOS!$BD17&lt;&gt;"",[1]PREMIOS_ALUMNOS!$BD17&lt;&gt;0),[1]PREMIOS_ALUMNOS!$BD17,""),IF($A19="TOTAL",SUM(INDIRECT("AG4:AG"&amp;ROW()-1)),""))</f>
        <v/>
      </c>
      <c r="AH19" s="7">
        <f t="shared" ca="1" si="10"/>
        <v>0</v>
      </c>
      <c r="AI19" s="7" t="str">
        <f ca="1">IF(AND($A19&lt;&gt;"",$A19&lt;&gt;"TOTAL"),IF(AND([1]PREMIOS_ALUMNOS!$BG17&lt;&gt;"",[1]PREMIOS_ALUMNOS!$BG17&lt;&gt;0),[1]PREMIOS_ALUMNOS!$BG17,""),IF($A19="TOTAL",SUM(INDIRECT("AI4:AI"&amp;ROW()-1)),""))</f>
        <v/>
      </c>
      <c r="AJ19" s="7" t="str">
        <f ca="1">IF(AND($A19&lt;&gt;"",$A19&lt;&gt;"TOTAL"),IF(AND([1]PREMIOS_ALUMNOS!$BI17&lt;&gt;"",[1]PREMIOS_ALUMNOS!$BI17&lt;&gt;0),[1]PREMIOS_ALUMNOS!$BI17,""),IF($A19="TOTAL",SUM(INDIRECT("AJ4:AJ"&amp;ROW()-1)),""))</f>
        <v/>
      </c>
      <c r="AK19" s="7">
        <f t="shared" ca="1" si="11"/>
        <v>0</v>
      </c>
      <c r="AL19" s="7" t="str">
        <f ca="1">IF(AND($A19&lt;&gt;"",$A19&lt;&gt;"TOTAL"),IF(AND([1]PREMIOS_ALUMNOS!$BL17&lt;&gt;"",[1]PREMIOS_ALUMNOS!$BL17&lt;&gt;0),[1]PREMIOS_ALUMNOS!$BL17,""),IF($A19="TOTAL",SUM(INDIRECT("AL4:AL"&amp;ROW()-1)),""))</f>
        <v/>
      </c>
      <c r="AM19" s="7" t="str">
        <f ca="1">IF(AND($A19&lt;&gt;"",$A19&lt;&gt;"TOTAL"),IF(AND([1]PREMIOS_ALUMNOS!$BN17&lt;&gt;"",[1]PREMIOS_ALUMNOS!$BN17&lt;&gt;0),[1]PREMIOS_ALUMNOS!$BN17,""),IF($A19="TOTAL",SUM(INDIRECT("AM4:AM"&amp;ROW()-1)),""))</f>
        <v/>
      </c>
      <c r="AN19" s="7">
        <f t="shared" ca="1" si="12"/>
        <v>0</v>
      </c>
      <c r="AO19" s="7" t="str">
        <f ca="1">IF(AND($A19&lt;&gt;"",$A19&lt;&gt;"TOTAL"),IF(AND([1]PREMIOS_ALUMNOS!$BQ17&lt;&gt;"",[1]PREMIOS_ALUMNOS!$BQ17&lt;&gt;0),[1]PREMIOS_ALUMNOS!$BQ17,""),IF($A19="TOTAL",SUM(INDIRECT("AO4:AO"&amp;ROW()-1)),""))</f>
        <v/>
      </c>
      <c r="AP19" s="7" t="str">
        <f ca="1">IF(AND($A19&lt;&gt;"",$A19&lt;&gt;"TOTAL"),IF(AND([1]PREMIOS_ALUMNOS!$BS17&lt;&gt;"",[1]PREMIOS_ALUMNOS!$BS17&lt;&gt;0),[1]PREMIOS_ALUMNOS!$BS17,""),IF($A19="TOTAL",SUM(INDIRECT("AP4:AP"&amp;ROW()-1)),""))</f>
        <v/>
      </c>
      <c r="AQ19" s="7">
        <f t="shared" ca="1" si="13"/>
        <v>0</v>
      </c>
      <c r="AR19" s="7" t="str">
        <f ca="1">IF(AND($A19&lt;&gt;"",$A19&lt;&gt;"TOTAL"),IF(AND([1]PREMIOS_ALUMNOS!$BV17&lt;&gt;"",[1]PREMIOS_ALUMNOS!$BV17&lt;&gt;0),[1]PREMIOS_ALUMNOS!$BV17,""),IF($A19="TOTAL",SUM(INDIRECT("AR4:AR"&amp;ROW()-1)),""))</f>
        <v/>
      </c>
      <c r="AS19" s="7" t="str">
        <f ca="1">IF(AND($A19&lt;&gt;"",$A19&lt;&gt;"TOTAL"),IF(AND([1]PREMIOS_ALUMNOS!$BX17&lt;&gt;"",[1]PREMIOS_ALUMNOS!$BX17&lt;&gt;0),[1]PREMIOS_ALUMNOS!$BX17,""),IF($A19="TOTAL",SUM(INDIRECT("AS4:AS"&amp;ROW()-1)),""))</f>
        <v/>
      </c>
      <c r="AT19" s="7">
        <f t="shared" ca="1" si="14"/>
        <v>0</v>
      </c>
      <c r="AU19" s="7" t="str">
        <f ca="1">IF(AND($A19&lt;&gt;"",$A19&lt;&gt;"TOTAL"),IF(AND([1]PREMIOS_ALUMNOS!$CA17&lt;&gt;"",[1]PREMIOS_ALUMNOS!$CA17&lt;&gt;0),[1]PREMIOS_ALUMNOS!$CA17,""),IF($A19="TOTAL",SUM(INDIRECT("AU4:AU"&amp;ROW()-1)),""))</f>
        <v/>
      </c>
      <c r="AV19" s="7" t="str">
        <f ca="1">IF(AND($A19&lt;&gt;"",$A19&lt;&gt;"TOTAL"),IF(AND([1]PREMIOS_ALUMNOS!$CC17&lt;&gt;"",[1]PREMIOS_ALUMNOS!$CC17&lt;&gt;0),[1]PREMIOS_ALUMNOS!$CC17,""),IF($A19="TOTAL",SUM(INDIRECT("AV4:AV"&amp;ROW()-1)),""))</f>
        <v/>
      </c>
      <c r="AW19" s="7">
        <f t="shared" ca="1" si="15"/>
        <v>0</v>
      </c>
      <c r="AX19" s="7" t="str">
        <f ca="1">IF(AND($A19&lt;&gt;"",$A19&lt;&gt;"TOTAL"),IF(AND([1]PREMIOS_ALUMNOS!$CF17&lt;&gt;"",[1]PREMIOS_ALUMNOS!$CF17&lt;&gt;0),[1]PREMIOS_ALUMNOS!$CF17,""),IF($A19="TOTAL",SUM(INDIRECT("AX4:AX"&amp;ROW()-1)),""))</f>
        <v/>
      </c>
      <c r="AY19" s="7" t="str">
        <f ca="1">IF(AND($A19&lt;&gt;"",$A19&lt;&gt;"TOTAL"),IF(AND([1]PREMIOS_ALUMNOS!$CH17&lt;&gt;"",[1]PREMIOS_ALUMNOS!$CH17&lt;&gt;0),[1]PREMIOS_ALUMNOS!$CH17,""),IF($A19="TOTAL",SUM(INDIRECT("AY4:AY"&amp;ROW()-1)),""))</f>
        <v/>
      </c>
      <c r="AZ19" s="7">
        <f t="shared" ca="1" si="16"/>
        <v>0</v>
      </c>
      <c r="BA19" s="7" t="str">
        <f ca="1">IF(AND($A19&lt;&gt;"",$A19&lt;&gt;"TOTAL"),IF(AND([1]PREMIOS_ALUMNOS!$CK17&lt;&gt;"",[1]PREMIOS_ALUMNOS!$CK17&lt;&gt;0),[1]PREMIOS_ALUMNOS!$CK17,""),IF($A19="TOTAL",SUM(INDIRECT("BA4:BA"&amp;ROW()-1)),""))</f>
        <v/>
      </c>
      <c r="BB19" s="7" t="str">
        <f ca="1">IF(AND($A19&lt;&gt;"",$A19&lt;&gt;"TOTAL"),IF(AND([1]PREMIOS_ALUMNOS!$CM17&lt;&gt;"",[1]PREMIOS_ALUMNOS!$CM17&lt;&gt;0),[1]PREMIOS_ALUMNOS!$CM17,""),IF($A19="TOTAL",SUM(INDIRECT("BB4:BB"&amp;ROW()-1)),""))</f>
        <v/>
      </c>
      <c r="BC19" s="7">
        <f t="shared" ca="1" si="17"/>
        <v>0</v>
      </c>
      <c r="BD19" s="7" t="str">
        <f ca="1">IF(AND($A19&lt;&gt;"",$A19&lt;&gt;"TOTAL"),IF(AND([1]PREMIOS_ALUMNOS!$CP17&lt;&gt;"",[1]PREMIOS_ALUMNOS!$CP17&lt;&gt;0),[1]PREMIOS_ALUMNOS!$CP17,""),IF($A19="TOTAL",SUM(INDIRECT("BD4:BD"&amp;ROW()-1)),""))</f>
        <v/>
      </c>
      <c r="BE19" s="7" t="str">
        <f ca="1">IF(AND($A19&lt;&gt;"",$A19&lt;&gt;"TOTAL"),IF(AND([1]PREMIOS_ALUMNOS!$CR17&lt;&gt;"",[1]PREMIOS_ALUMNOS!$CR17&lt;&gt;0),[1]PREMIOS_ALUMNOS!$CR17,""),IF($A19="TOTAL",SUM(INDIRECT("BE4:BE"&amp;ROW()-1)),""))</f>
        <v/>
      </c>
      <c r="BF19" s="7">
        <f t="shared" ca="1" si="18"/>
        <v>0</v>
      </c>
    </row>
    <row r="20" spans="1:58" x14ac:dyDescent="0.2">
      <c r="A20" s="12" t="str">
        <f>IF([1]PREMIOS_ALUMNOS!$C18&lt;&gt;"",[1]PREMIOS_ALUMNOS!$C18,IF(AND([1]PREMIOS_ALUMNOS!$C18="",[1]PREMIOS_ALUMNOS!$C19="",[1]PREMIOS_ALUMNOS!$C17=""),"","TOTAL"))</f>
        <v>Grado en Derecho</v>
      </c>
      <c r="B20" s="7" t="str">
        <f ca="1">IF(AND($A20&lt;&gt;"",$A20&lt;&gt;"TOTAL"),IF(AND([1]PREMIOS_ALUMNOS!$D18&lt;&gt;"",[1]PREMIOS_ALUMNOS!$D18&lt;&gt;0),[1]PREMIOS_ALUMNOS!$D18,""),IF($A20="TOTAL",SUM(INDIRECT("B4:B"&amp;ROW()-1)),""))</f>
        <v/>
      </c>
      <c r="C20" s="7" t="str">
        <f ca="1">IF(AND($A20&lt;&gt;"",$A20&lt;&gt;"TOTAL"),IF(AND([1]PREMIOS_ALUMNOS!$F18&lt;&gt;"",[1]PREMIOS_ALUMNOS!$F18&lt;&gt;0),[1]PREMIOS_ALUMNOS!$F18,""),IF($A20="TOTAL",SUM(INDIRECT("C4:C"&amp;ROW()-1)),""))</f>
        <v/>
      </c>
      <c r="D20" s="7">
        <f t="shared" ca="1" si="0"/>
        <v>0</v>
      </c>
      <c r="E20" s="7">
        <f ca="1">IF(AND($A20&lt;&gt;"",$A20&lt;&gt;"TOTAL"),IF(AND([1]PREMIOS_ALUMNOS!$I18&lt;&gt;"",[1]PREMIOS_ALUMNOS!$I18&lt;&gt;0),[1]PREMIOS_ALUMNOS!$I18,""),IF($A20="TOTAL",SUM(INDIRECT("E4:E"&amp;ROW()-1)),""))</f>
        <v>1</v>
      </c>
      <c r="F20" s="7" t="str">
        <f ca="1">IF(AND($A20&lt;&gt;"",$A20&lt;&gt;"TOTAL"),IF(AND([1]PREMIOS_ALUMNOS!$K18&lt;&gt;"",[1]PREMIOS_ALUMNOS!$K18&lt;&gt;0),[1]PREMIOS_ALUMNOS!$K18,""),IF($A20="TOTAL",SUM(INDIRECT("F4:F"&amp;ROW()-1)),""))</f>
        <v/>
      </c>
      <c r="G20" s="7">
        <f t="shared" ca="1" si="1"/>
        <v>1</v>
      </c>
      <c r="H20" s="7" t="str">
        <f ca="1">IF(AND($A20&lt;&gt;"",$A20&lt;&gt;"TOTAL"),IF(AND([1]PREMIOS_ALUMNOS!$N18&lt;&gt;"",[1]PREMIOS_ALUMNOS!$N18&lt;&gt;0),[1]PREMIOS_ALUMNOS!$N18,""),IF($A20="TOTAL",SUM(INDIRECT("H4:H"&amp;ROW()-1)),""))</f>
        <v/>
      </c>
      <c r="I20" s="7">
        <f ca="1">IF(AND($A20&lt;&gt;"",$A20&lt;&gt;"TOTAL"),IF(AND([1]PREMIOS_ALUMNOS!$P18&lt;&gt;"",[1]PREMIOS_ALUMNOS!$P18&lt;&gt;0),[1]PREMIOS_ALUMNOS!$P18,""),IF($A20="TOTAL",SUM(INDIRECT("I4:I"&amp;ROW()-1)),""))</f>
        <v>1</v>
      </c>
      <c r="J20" s="7">
        <f t="shared" ca="1" si="2"/>
        <v>1</v>
      </c>
      <c r="K20" s="7">
        <f ca="1">IF(AND($A20&lt;&gt;"",$A20&lt;&gt;"TOTAL"),IF(AND([1]PREMIOS_ALUMNOS!$S18&lt;&gt;"",[1]PREMIOS_ALUMNOS!$S18&lt;&gt;0),[1]PREMIOS_ALUMNOS!$S18,""),IF($A20="TOTAL",SUM(INDIRECT("K4:K"&amp;ROW()-1)),""))</f>
        <v>1</v>
      </c>
      <c r="L20" s="7" t="str">
        <f ca="1">IF(AND($A20&lt;&gt;"",$A20&lt;&gt;"TOTAL"),IF(AND([1]PREMIOS_ALUMNOS!$U18&lt;&gt;"",[1]PREMIOS_ALUMNOS!$U18&lt;&gt;0),[1]PREMIOS_ALUMNOS!$U18,""),IF($A20="TOTAL",SUM(INDIRECT("L4:L"&amp;ROW()-1)),""))</f>
        <v/>
      </c>
      <c r="M20" s="7">
        <f t="shared" ca="1" si="3"/>
        <v>1</v>
      </c>
      <c r="N20" s="7">
        <f ca="1">IF(AND($A20&lt;&gt;"",$A20&lt;&gt;"TOTAL"),IF(AND([1]PREMIOS_ALUMNOS!$X18&lt;&gt;"",[1]PREMIOS_ALUMNOS!$X18&lt;&gt;0),[1]PREMIOS_ALUMNOS!$X18,""),IF($A20="TOTAL",SUM(INDIRECT("N4:N"&amp;ROW()-1)),""))</f>
        <v>1</v>
      </c>
      <c r="O20" s="7" t="str">
        <f ca="1">IF(AND($A20&lt;&gt;"",$A20&lt;&gt;"TOTAL"),IF(AND([1]PREMIOS_ALUMNOS!$Z18&lt;&gt;"",[1]PREMIOS_ALUMNOS!$Z18&lt;&gt;0),[1]PREMIOS_ALUMNOS!$Z18,""),IF($A20="TOTAL",SUM(INDIRECT("O4:O"&amp;ROW()-1)),""))</f>
        <v/>
      </c>
      <c r="P20" s="7">
        <f t="shared" ca="1" si="4"/>
        <v>1</v>
      </c>
      <c r="Q20" s="7" t="str">
        <f ca="1">IF(AND($A20&lt;&gt;"",$A20&lt;&gt;"TOTAL"),IF(AND([1]PREMIOS_ALUMNOS!$AC18&lt;&gt;"",[1]PREMIOS_ALUMNOS!$AC18&lt;&gt;0),[1]PREMIOS_ALUMNOS!$AC18,""),IF($A20="TOTAL",SUM(INDIRECT("Q4:Q"&amp;ROW()-1)),""))</f>
        <v/>
      </c>
      <c r="R20" s="7" t="str">
        <f ca="1">IF(AND($A20&lt;&gt;"",$A20&lt;&gt;"TOTAL"),IF(AND([1]PREMIOS_ALUMNOS!$AE18&lt;&gt;"",[1]PREMIOS_ALUMNOS!$AE18&lt;&gt;0),[1]PREMIOS_ALUMNOS!$AE18,""),IF($A20="TOTAL",SUM(INDIRECT("R4:R"&amp;ROW()-1)),""))</f>
        <v/>
      </c>
      <c r="S20" s="7">
        <f t="shared" ca="1" si="5"/>
        <v>0</v>
      </c>
      <c r="T20" s="7" t="str">
        <f ca="1">IF(AND($A20&lt;&gt;"",$A20&lt;&gt;"TOTAL"),IF(AND([1]PREMIOS_ALUMNOS!$AH18&lt;&gt;"",[1]PREMIOS_ALUMNOS!$AH18&lt;&gt;0),[1]PREMIOS_ALUMNOS!$AH18,""),IF($A20="TOTAL",SUM(INDIRECT("T4:T"&amp;ROW()-1)),""))</f>
        <v/>
      </c>
      <c r="U20" s="7" t="str">
        <f ca="1">IF(AND($A20&lt;&gt;"",$A20&lt;&gt;"TOTAL"),IF(AND([1]PREMIOS_ALUMNOS!$AJ18&lt;&gt;"",[1]PREMIOS_ALUMNOS!$AJ18&lt;&gt;0),[1]PREMIOS_ALUMNOS!$AJ18,""),IF($A20="TOTAL",SUM(INDIRECT("U4:U"&amp;ROW()-1)),""))</f>
        <v/>
      </c>
      <c r="V20" s="7">
        <f t="shared" ca="1" si="6"/>
        <v>0</v>
      </c>
      <c r="W20" s="7" t="str">
        <f ca="1">IF(AND($A20&lt;&gt;"",$A20&lt;&gt;"TOTAL"),IF(AND([1]PREMIOS_ALUMNOS!$AM18&lt;&gt;"",[1]PREMIOS_ALUMNOS!$AM18&lt;&gt;0),[1]PREMIOS_ALUMNOS!$AM18,""),IF($A20="TOTAL",SUM(INDIRECT("W4:W"&amp;ROW()-1)),""))</f>
        <v/>
      </c>
      <c r="X20" s="7" t="str">
        <f ca="1">IF(AND($A20&lt;&gt;"",$A20&lt;&gt;"TOTAL"),IF(AND([1]PREMIOS_ALUMNOS!$AO18&lt;&gt;"",[1]PREMIOS_ALUMNOS!$AO18&lt;&gt;0),[1]PREMIOS_ALUMNOS!$AO18,""),IF($A20="TOTAL",SUM(INDIRECT("X4:X"&amp;ROW()-1)),""))</f>
        <v/>
      </c>
      <c r="Y20" s="7">
        <f t="shared" ca="1" si="7"/>
        <v>0</v>
      </c>
      <c r="Z20" s="7" t="str">
        <f ca="1">IF(AND($A20&lt;&gt;"",$A20&lt;&gt;"TOTAL"),IF(AND([1]PREMIOS_ALUMNOS!$AR18&lt;&gt;"",[1]PREMIOS_ALUMNOS!$AR18&lt;&gt;0),[1]PREMIOS_ALUMNOS!$AR18,""),IF($A20="TOTAL",SUM(INDIRECT("Z4:Z"&amp;ROW()-1)),""))</f>
        <v/>
      </c>
      <c r="AA20" s="7" t="str">
        <f ca="1">IF(AND($A20&lt;&gt;"",$A20&lt;&gt;"TOTAL"),IF(AND([1]PREMIOS_ALUMNOS!$AT18&lt;&gt;"",[1]PREMIOS_ALUMNOS!$AT18&lt;&gt;0),[1]PREMIOS_ALUMNOS!$AT18,""),IF($A20="TOTAL",SUM(INDIRECT("AA4:AA"&amp;ROW()-1)),""))</f>
        <v/>
      </c>
      <c r="AB20" s="7">
        <f t="shared" ca="1" si="8"/>
        <v>0</v>
      </c>
      <c r="AC20" s="7" t="str">
        <f ca="1">IF(AND($A20&lt;&gt;"",$A20&lt;&gt;"TOTAL"),IF(AND([1]PREMIOS_ALUMNOS!$AW18&lt;&gt;"",[1]PREMIOS_ALUMNOS!$AW18&lt;&gt;0),[1]PREMIOS_ALUMNOS!$AW18,""),IF($A20="TOTAL",SUM(INDIRECT("AC4:AC"&amp;ROW()-1)),""))</f>
        <v/>
      </c>
      <c r="AD20" s="7" t="str">
        <f ca="1">IF(AND($A20&lt;&gt;"",$A20&lt;&gt;"TOTAL"),IF(AND([1]PREMIOS_ALUMNOS!$AY18&lt;&gt;"",[1]PREMIOS_ALUMNOS!$AY18&lt;&gt;0),[1]PREMIOS_ALUMNOS!$AY18,""),IF($A20="TOTAL",SUM(INDIRECT("AD4:AD"&amp;ROW()-1)),""))</f>
        <v/>
      </c>
      <c r="AE20" s="7">
        <f t="shared" ca="1" si="9"/>
        <v>0</v>
      </c>
      <c r="AF20" s="7" t="str">
        <f ca="1">IF(AND($A20&lt;&gt;"",$A20&lt;&gt;"TOTAL"),IF(AND([1]PREMIOS_ALUMNOS!$BB18&lt;&gt;"",[1]PREMIOS_ALUMNOS!$BB18&lt;&gt;0),[1]PREMIOS_ALUMNOS!$BB18,""),IF($A20="TOTAL",SUM(INDIRECT("AF4:AF"&amp;ROW()-1)),""))</f>
        <v/>
      </c>
      <c r="AG20" s="7" t="str">
        <f ca="1">IF(AND($A20&lt;&gt;"",$A20&lt;&gt;"TOTAL"),IF(AND([1]PREMIOS_ALUMNOS!$BD18&lt;&gt;"",[1]PREMIOS_ALUMNOS!$BD18&lt;&gt;0),[1]PREMIOS_ALUMNOS!$BD18,""),IF($A20="TOTAL",SUM(INDIRECT("AG4:AG"&amp;ROW()-1)),""))</f>
        <v/>
      </c>
      <c r="AH20" s="7">
        <f t="shared" ca="1" si="10"/>
        <v>0</v>
      </c>
      <c r="AI20" s="7" t="str">
        <f ca="1">IF(AND($A20&lt;&gt;"",$A20&lt;&gt;"TOTAL"),IF(AND([1]PREMIOS_ALUMNOS!$BG18&lt;&gt;"",[1]PREMIOS_ALUMNOS!$BG18&lt;&gt;0),[1]PREMIOS_ALUMNOS!$BG18,""),IF($A20="TOTAL",SUM(INDIRECT("AI4:AI"&amp;ROW()-1)),""))</f>
        <v/>
      </c>
      <c r="AJ20" s="7" t="str">
        <f ca="1">IF(AND($A20&lt;&gt;"",$A20&lt;&gt;"TOTAL"),IF(AND([1]PREMIOS_ALUMNOS!$BI18&lt;&gt;"",[1]PREMIOS_ALUMNOS!$BI18&lt;&gt;0),[1]PREMIOS_ALUMNOS!$BI18,""),IF($A20="TOTAL",SUM(INDIRECT("AJ4:AJ"&amp;ROW()-1)),""))</f>
        <v/>
      </c>
      <c r="AK20" s="7">
        <f t="shared" ca="1" si="11"/>
        <v>0</v>
      </c>
      <c r="AL20" s="7" t="str">
        <f ca="1">IF(AND($A20&lt;&gt;"",$A20&lt;&gt;"TOTAL"),IF(AND([1]PREMIOS_ALUMNOS!$BL18&lt;&gt;"",[1]PREMIOS_ALUMNOS!$BL18&lt;&gt;0),[1]PREMIOS_ALUMNOS!$BL18,""),IF($A20="TOTAL",SUM(INDIRECT("AL4:AL"&amp;ROW()-1)),""))</f>
        <v/>
      </c>
      <c r="AM20" s="7" t="str">
        <f ca="1">IF(AND($A20&lt;&gt;"",$A20&lt;&gt;"TOTAL"),IF(AND([1]PREMIOS_ALUMNOS!$BN18&lt;&gt;"",[1]PREMIOS_ALUMNOS!$BN18&lt;&gt;0),[1]PREMIOS_ALUMNOS!$BN18,""),IF($A20="TOTAL",SUM(INDIRECT("AM4:AM"&amp;ROW()-1)),""))</f>
        <v/>
      </c>
      <c r="AN20" s="7">
        <f t="shared" ca="1" si="12"/>
        <v>0</v>
      </c>
      <c r="AO20" s="7" t="str">
        <f ca="1">IF(AND($A20&lt;&gt;"",$A20&lt;&gt;"TOTAL"),IF(AND([1]PREMIOS_ALUMNOS!$BQ18&lt;&gt;"",[1]PREMIOS_ALUMNOS!$BQ18&lt;&gt;0),[1]PREMIOS_ALUMNOS!$BQ18,""),IF($A20="TOTAL",SUM(INDIRECT("AO4:AO"&amp;ROW()-1)),""))</f>
        <v/>
      </c>
      <c r="AP20" s="7" t="str">
        <f ca="1">IF(AND($A20&lt;&gt;"",$A20&lt;&gt;"TOTAL"),IF(AND([1]PREMIOS_ALUMNOS!$BS18&lt;&gt;"",[1]PREMIOS_ALUMNOS!$BS18&lt;&gt;0),[1]PREMIOS_ALUMNOS!$BS18,""),IF($A20="TOTAL",SUM(INDIRECT("AP4:AP"&amp;ROW()-1)),""))</f>
        <v/>
      </c>
      <c r="AQ20" s="7">
        <f t="shared" ca="1" si="13"/>
        <v>0</v>
      </c>
      <c r="AR20" s="7" t="str">
        <f ca="1">IF(AND($A20&lt;&gt;"",$A20&lt;&gt;"TOTAL"),IF(AND([1]PREMIOS_ALUMNOS!$BV18&lt;&gt;"",[1]PREMIOS_ALUMNOS!$BV18&lt;&gt;0),[1]PREMIOS_ALUMNOS!$BV18,""),IF($A20="TOTAL",SUM(INDIRECT("AR4:AR"&amp;ROW()-1)),""))</f>
        <v/>
      </c>
      <c r="AS20" s="7" t="str">
        <f ca="1">IF(AND($A20&lt;&gt;"",$A20&lt;&gt;"TOTAL"),IF(AND([1]PREMIOS_ALUMNOS!$BX18&lt;&gt;"",[1]PREMIOS_ALUMNOS!$BX18&lt;&gt;0),[1]PREMIOS_ALUMNOS!$BX18,""),IF($A20="TOTAL",SUM(INDIRECT("AS4:AS"&amp;ROW()-1)),""))</f>
        <v/>
      </c>
      <c r="AT20" s="7">
        <f t="shared" ca="1" si="14"/>
        <v>0</v>
      </c>
      <c r="AU20" s="7" t="str">
        <f ca="1">IF(AND($A20&lt;&gt;"",$A20&lt;&gt;"TOTAL"),IF(AND([1]PREMIOS_ALUMNOS!$CA18&lt;&gt;"",[1]PREMIOS_ALUMNOS!$CA18&lt;&gt;0),[1]PREMIOS_ALUMNOS!$CA18,""),IF($A20="TOTAL",SUM(INDIRECT("AU4:AU"&amp;ROW()-1)),""))</f>
        <v/>
      </c>
      <c r="AV20" s="7" t="str">
        <f ca="1">IF(AND($A20&lt;&gt;"",$A20&lt;&gt;"TOTAL"),IF(AND([1]PREMIOS_ALUMNOS!$CC18&lt;&gt;"",[1]PREMIOS_ALUMNOS!$CC18&lt;&gt;0),[1]PREMIOS_ALUMNOS!$CC18,""),IF($A20="TOTAL",SUM(INDIRECT("AV4:AV"&amp;ROW()-1)),""))</f>
        <v/>
      </c>
      <c r="AW20" s="7">
        <f t="shared" ca="1" si="15"/>
        <v>0</v>
      </c>
      <c r="AX20" s="7" t="str">
        <f ca="1">IF(AND($A20&lt;&gt;"",$A20&lt;&gt;"TOTAL"),IF(AND([1]PREMIOS_ALUMNOS!$CF18&lt;&gt;"",[1]PREMIOS_ALUMNOS!$CF18&lt;&gt;0),[1]PREMIOS_ALUMNOS!$CF18,""),IF($A20="TOTAL",SUM(INDIRECT("AX4:AX"&amp;ROW()-1)),""))</f>
        <v/>
      </c>
      <c r="AY20" s="7" t="str">
        <f ca="1">IF(AND($A20&lt;&gt;"",$A20&lt;&gt;"TOTAL"),IF(AND([1]PREMIOS_ALUMNOS!$CH18&lt;&gt;"",[1]PREMIOS_ALUMNOS!$CH18&lt;&gt;0),[1]PREMIOS_ALUMNOS!$CH18,""),IF($A20="TOTAL",SUM(INDIRECT("AY4:AY"&amp;ROW()-1)),""))</f>
        <v/>
      </c>
      <c r="AZ20" s="7">
        <f t="shared" ca="1" si="16"/>
        <v>0</v>
      </c>
      <c r="BA20" s="7" t="str">
        <f ca="1">IF(AND($A20&lt;&gt;"",$A20&lt;&gt;"TOTAL"),IF(AND([1]PREMIOS_ALUMNOS!$CK18&lt;&gt;"",[1]PREMIOS_ALUMNOS!$CK18&lt;&gt;0),[1]PREMIOS_ALUMNOS!$CK18,""),IF($A20="TOTAL",SUM(INDIRECT("BA4:BA"&amp;ROW()-1)),""))</f>
        <v/>
      </c>
      <c r="BB20" s="7" t="str">
        <f ca="1">IF(AND($A20&lt;&gt;"",$A20&lt;&gt;"TOTAL"),IF(AND([1]PREMIOS_ALUMNOS!$CM18&lt;&gt;"",[1]PREMIOS_ALUMNOS!$CM18&lt;&gt;0),[1]PREMIOS_ALUMNOS!$CM18,""),IF($A20="TOTAL",SUM(INDIRECT("BB4:BB"&amp;ROW()-1)),""))</f>
        <v/>
      </c>
      <c r="BC20" s="7">
        <f t="shared" ca="1" si="17"/>
        <v>0</v>
      </c>
      <c r="BD20" s="7" t="str">
        <f ca="1">IF(AND($A20&lt;&gt;"",$A20&lt;&gt;"TOTAL"),IF(AND([1]PREMIOS_ALUMNOS!$CP18&lt;&gt;"",[1]PREMIOS_ALUMNOS!$CP18&lt;&gt;0),[1]PREMIOS_ALUMNOS!$CP18,""),IF($A20="TOTAL",SUM(INDIRECT("BD4:BD"&amp;ROW()-1)),""))</f>
        <v/>
      </c>
      <c r="BE20" s="7" t="str">
        <f ca="1">IF(AND($A20&lt;&gt;"",$A20&lt;&gt;"TOTAL"),IF(AND([1]PREMIOS_ALUMNOS!$CR18&lt;&gt;"",[1]PREMIOS_ALUMNOS!$CR18&lt;&gt;0),[1]PREMIOS_ALUMNOS!$CR18,""),IF($A20="TOTAL",SUM(INDIRECT("BE4:BE"&amp;ROW()-1)),""))</f>
        <v/>
      </c>
      <c r="BF20" s="7">
        <f t="shared" ca="1" si="18"/>
        <v>0</v>
      </c>
    </row>
    <row r="21" spans="1:58" x14ac:dyDescent="0.2">
      <c r="A21" s="12" t="str">
        <f>IF([1]PREMIOS_ALUMNOS!$C19&lt;&gt;"",[1]PREMIOS_ALUMNOS!$C19,IF(AND([1]PREMIOS_ALUMNOS!$C19="",[1]PREMIOS_ALUMNOS!$C20="",[1]PREMIOS_ALUMNOS!$C18=""),"","TOTAL"))</f>
        <v>Grado en Educación Infantil</v>
      </c>
      <c r="B21" s="7" t="str">
        <f ca="1">IF(AND($A21&lt;&gt;"",$A21&lt;&gt;"TOTAL"),IF(AND([1]PREMIOS_ALUMNOS!$D19&lt;&gt;"",[1]PREMIOS_ALUMNOS!$D19&lt;&gt;0),[1]PREMIOS_ALUMNOS!$D19,""),IF($A21="TOTAL",SUM(INDIRECT("B4:B"&amp;ROW()-1)),""))</f>
        <v/>
      </c>
      <c r="C21" s="7" t="str">
        <f ca="1">IF(AND($A21&lt;&gt;"",$A21&lt;&gt;"TOTAL"),IF(AND([1]PREMIOS_ALUMNOS!$F19&lt;&gt;"",[1]PREMIOS_ALUMNOS!$F19&lt;&gt;0),[1]PREMIOS_ALUMNOS!$F19,""),IF($A21="TOTAL",SUM(INDIRECT("C4:C"&amp;ROW()-1)),""))</f>
        <v/>
      </c>
      <c r="D21" s="7">
        <f t="shared" ca="1" si="0"/>
        <v>0</v>
      </c>
      <c r="E21" s="7">
        <f ca="1">IF(AND($A21&lt;&gt;"",$A21&lt;&gt;"TOTAL"),IF(AND([1]PREMIOS_ALUMNOS!$I19&lt;&gt;"",[1]PREMIOS_ALUMNOS!$I19&lt;&gt;0),[1]PREMIOS_ALUMNOS!$I19,""),IF($A21="TOTAL",SUM(INDIRECT("E4:E"&amp;ROW()-1)),""))</f>
        <v>1</v>
      </c>
      <c r="F21" s="7" t="str">
        <f ca="1">IF(AND($A21&lt;&gt;"",$A21&lt;&gt;"TOTAL"),IF(AND([1]PREMIOS_ALUMNOS!$K19&lt;&gt;"",[1]PREMIOS_ALUMNOS!$K19&lt;&gt;0),[1]PREMIOS_ALUMNOS!$K19,""),IF($A21="TOTAL",SUM(INDIRECT("F4:F"&amp;ROW()-1)),""))</f>
        <v/>
      </c>
      <c r="G21" s="7">
        <f t="shared" ca="1" si="1"/>
        <v>1</v>
      </c>
      <c r="H21" s="7">
        <f ca="1">IF(AND($A21&lt;&gt;"",$A21&lt;&gt;"TOTAL"),IF(AND([1]PREMIOS_ALUMNOS!$N19&lt;&gt;"",[1]PREMIOS_ALUMNOS!$N19&lt;&gt;0),[1]PREMIOS_ALUMNOS!$N19,""),IF($A21="TOTAL",SUM(INDIRECT("H4:H"&amp;ROW()-1)),""))</f>
        <v>1</v>
      </c>
      <c r="I21" s="7" t="str">
        <f ca="1">IF(AND($A21&lt;&gt;"",$A21&lt;&gt;"TOTAL"),IF(AND([1]PREMIOS_ALUMNOS!$P19&lt;&gt;"",[1]PREMIOS_ALUMNOS!$P19&lt;&gt;0),[1]PREMIOS_ALUMNOS!$P19,""),IF($A21="TOTAL",SUM(INDIRECT("I4:I"&amp;ROW()-1)),""))</f>
        <v/>
      </c>
      <c r="J21" s="7">
        <f t="shared" ca="1" si="2"/>
        <v>1</v>
      </c>
      <c r="K21" s="7">
        <f ca="1">IF(AND($A21&lt;&gt;"",$A21&lt;&gt;"TOTAL"),IF(AND([1]PREMIOS_ALUMNOS!$S19&lt;&gt;"",[1]PREMIOS_ALUMNOS!$S19&lt;&gt;0),[1]PREMIOS_ALUMNOS!$S19,""),IF($A21="TOTAL",SUM(INDIRECT("K4:K"&amp;ROW()-1)),""))</f>
        <v>1</v>
      </c>
      <c r="L21" s="7" t="str">
        <f ca="1">IF(AND($A21&lt;&gt;"",$A21&lt;&gt;"TOTAL"),IF(AND([1]PREMIOS_ALUMNOS!$U19&lt;&gt;"",[1]PREMIOS_ALUMNOS!$U19&lt;&gt;0),[1]PREMIOS_ALUMNOS!$U19,""),IF($A21="TOTAL",SUM(INDIRECT("L4:L"&amp;ROW()-1)),""))</f>
        <v/>
      </c>
      <c r="M21" s="7">
        <f t="shared" ca="1" si="3"/>
        <v>1</v>
      </c>
      <c r="N21" s="7">
        <f ca="1">IF(AND($A21&lt;&gt;"",$A21&lt;&gt;"TOTAL"),IF(AND([1]PREMIOS_ALUMNOS!$X19&lt;&gt;"",[1]PREMIOS_ALUMNOS!$X19&lt;&gt;0),[1]PREMIOS_ALUMNOS!$X19,""),IF($A21="TOTAL",SUM(INDIRECT("N4:N"&amp;ROW()-1)),""))</f>
        <v>1</v>
      </c>
      <c r="O21" s="7" t="str">
        <f ca="1">IF(AND($A21&lt;&gt;"",$A21&lt;&gt;"TOTAL"),IF(AND([1]PREMIOS_ALUMNOS!$Z19&lt;&gt;"",[1]PREMIOS_ALUMNOS!$Z19&lt;&gt;0),[1]PREMIOS_ALUMNOS!$Z19,""),IF($A21="TOTAL",SUM(INDIRECT("O4:O"&amp;ROW()-1)),""))</f>
        <v/>
      </c>
      <c r="P21" s="7">
        <f t="shared" ca="1" si="4"/>
        <v>1</v>
      </c>
      <c r="Q21" s="7" t="str">
        <f ca="1">IF(AND($A21&lt;&gt;"",$A21&lt;&gt;"TOTAL"),IF(AND([1]PREMIOS_ALUMNOS!$AC19&lt;&gt;"",[1]PREMIOS_ALUMNOS!$AC19&lt;&gt;0),[1]PREMIOS_ALUMNOS!$AC19,""),IF($A21="TOTAL",SUM(INDIRECT("Q4:Q"&amp;ROW()-1)),""))</f>
        <v/>
      </c>
      <c r="R21" s="7" t="str">
        <f ca="1">IF(AND($A21&lt;&gt;"",$A21&lt;&gt;"TOTAL"),IF(AND([1]PREMIOS_ALUMNOS!$AE19&lt;&gt;"",[1]PREMIOS_ALUMNOS!$AE19&lt;&gt;0),[1]PREMIOS_ALUMNOS!$AE19,""),IF($A21="TOTAL",SUM(INDIRECT("R4:R"&amp;ROW()-1)),""))</f>
        <v/>
      </c>
      <c r="S21" s="7">
        <f t="shared" ca="1" si="5"/>
        <v>0</v>
      </c>
      <c r="T21" s="7" t="str">
        <f ca="1">IF(AND($A21&lt;&gt;"",$A21&lt;&gt;"TOTAL"),IF(AND([1]PREMIOS_ALUMNOS!$AH19&lt;&gt;"",[1]PREMIOS_ALUMNOS!$AH19&lt;&gt;0),[1]PREMIOS_ALUMNOS!$AH19,""),IF($A21="TOTAL",SUM(INDIRECT("T4:T"&amp;ROW()-1)),""))</f>
        <v/>
      </c>
      <c r="U21" s="7" t="str">
        <f ca="1">IF(AND($A21&lt;&gt;"",$A21&lt;&gt;"TOTAL"),IF(AND([1]PREMIOS_ALUMNOS!$AJ19&lt;&gt;"",[1]PREMIOS_ALUMNOS!$AJ19&lt;&gt;0),[1]PREMIOS_ALUMNOS!$AJ19,""),IF($A21="TOTAL",SUM(INDIRECT("U4:U"&amp;ROW()-1)),""))</f>
        <v/>
      </c>
      <c r="V21" s="7">
        <f t="shared" ca="1" si="6"/>
        <v>0</v>
      </c>
      <c r="W21" s="7" t="str">
        <f ca="1">IF(AND($A21&lt;&gt;"",$A21&lt;&gt;"TOTAL"),IF(AND([1]PREMIOS_ALUMNOS!$AM19&lt;&gt;"",[1]PREMIOS_ALUMNOS!$AM19&lt;&gt;0),[1]PREMIOS_ALUMNOS!$AM19,""),IF($A21="TOTAL",SUM(INDIRECT("W4:W"&amp;ROW()-1)),""))</f>
        <v/>
      </c>
      <c r="X21" s="7" t="str">
        <f ca="1">IF(AND($A21&lt;&gt;"",$A21&lt;&gt;"TOTAL"),IF(AND([1]PREMIOS_ALUMNOS!$AO19&lt;&gt;"",[1]PREMIOS_ALUMNOS!$AO19&lt;&gt;0),[1]PREMIOS_ALUMNOS!$AO19,""),IF($A21="TOTAL",SUM(INDIRECT("X4:X"&amp;ROW()-1)),""))</f>
        <v/>
      </c>
      <c r="Y21" s="7">
        <f t="shared" ca="1" si="7"/>
        <v>0</v>
      </c>
      <c r="Z21" s="7" t="str">
        <f ca="1">IF(AND($A21&lt;&gt;"",$A21&lt;&gt;"TOTAL"),IF(AND([1]PREMIOS_ALUMNOS!$AR19&lt;&gt;"",[1]PREMIOS_ALUMNOS!$AR19&lt;&gt;0),[1]PREMIOS_ALUMNOS!$AR19,""),IF($A21="TOTAL",SUM(INDIRECT("Z4:Z"&amp;ROW()-1)),""))</f>
        <v/>
      </c>
      <c r="AA21" s="7" t="str">
        <f ca="1">IF(AND($A21&lt;&gt;"",$A21&lt;&gt;"TOTAL"),IF(AND([1]PREMIOS_ALUMNOS!$AT19&lt;&gt;"",[1]PREMIOS_ALUMNOS!$AT19&lt;&gt;0),[1]PREMIOS_ALUMNOS!$AT19,""),IF($A21="TOTAL",SUM(INDIRECT("AA4:AA"&amp;ROW()-1)),""))</f>
        <v/>
      </c>
      <c r="AB21" s="7">
        <f t="shared" ca="1" si="8"/>
        <v>0</v>
      </c>
      <c r="AC21" s="7" t="str">
        <f ca="1">IF(AND($A21&lt;&gt;"",$A21&lt;&gt;"TOTAL"),IF(AND([1]PREMIOS_ALUMNOS!$AW19&lt;&gt;"",[1]PREMIOS_ALUMNOS!$AW19&lt;&gt;0),[1]PREMIOS_ALUMNOS!$AW19,""),IF($A21="TOTAL",SUM(INDIRECT("AC4:AC"&amp;ROW()-1)),""))</f>
        <v/>
      </c>
      <c r="AD21" s="7" t="str">
        <f ca="1">IF(AND($A21&lt;&gt;"",$A21&lt;&gt;"TOTAL"),IF(AND([1]PREMIOS_ALUMNOS!$AY19&lt;&gt;"",[1]PREMIOS_ALUMNOS!$AY19&lt;&gt;0),[1]PREMIOS_ALUMNOS!$AY19,""),IF($A21="TOTAL",SUM(INDIRECT("AD4:AD"&amp;ROW()-1)),""))</f>
        <v/>
      </c>
      <c r="AE21" s="7">
        <f t="shared" ca="1" si="9"/>
        <v>0</v>
      </c>
      <c r="AF21" s="7" t="str">
        <f ca="1">IF(AND($A21&lt;&gt;"",$A21&lt;&gt;"TOTAL"),IF(AND([1]PREMIOS_ALUMNOS!$BB19&lt;&gt;"",[1]PREMIOS_ALUMNOS!$BB19&lt;&gt;0),[1]PREMIOS_ALUMNOS!$BB19,""),IF($A21="TOTAL",SUM(INDIRECT("AF4:AF"&amp;ROW()-1)),""))</f>
        <v/>
      </c>
      <c r="AG21" s="7" t="str">
        <f ca="1">IF(AND($A21&lt;&gt;"",$A21&lt;&gt;"TOTAL"),IF(AND([1]PREMIOS_ALUMNOS!$BD19&lt;&gt;"",[1]PREMIOS_ALUMNOS!$BD19&lt;&gt;0),[1]PREMIOS_ALUMNOS!$BD19,""),IF($A21="TOTAL",SUM(INDIRECT("AG4:AG"&amp;ROW()-1)),""))</f>
        <v/>
      </c>
      <c r="AH21" s="7">
        <f t="shared" ca="1" si="10"/>
        <v>0</v>
      </c>
      <c r="AI21" s="7" t="str">
        <f ca="1">IF(AND($A21&lt;&gt;"",$A21&lt;&gt;"TOTAL"),IF(AND([1]PREMIOS_ALUMNOS!$BG19&lt;&gt;"",[1]PREMIOS_ALUMNOS!$BG19&lt;&gt;0),[1]PREMIOS_ALUMNOS!$BG19,""),IF($A21="TOTAL",SUM(INDIRECT("AI4:AI"&amp;ROW()-1)),""))</f>
        <v/>
      </c>
      <c r="AJ21" s="7" t="str">
        <f ca="1">IF(AND($A21&lt;&gt;"",$A21&lt;&gt;"TOTAL"),IF(AND([1]PREMIOS_ALUMNOS!$BI19&lt;&gt;"",[1]PREMIOS_ALUMNOS!$BI19&lt;&gt;0),[1]PREMIOS_ALUMNOS!$BI19,""),IF($A21="TOTAL",SUM(INDIRECT("AJ4:AJ"&amp;ROW()-1)),""))</f>
        <v/>
      </c>
      <c r="AK21" s="7">
        <f t="shared" ca="1" si="11"/>
        <v>0</v>
      </c>
      <c r="AL21" s="7" t="str">
        <f ca="1">IF(AND($A21&lt;&gt;"",$A21&lt;&gt;"TOTAL"),IF(AND([1]PREMIOS_ALUMNOS!$BL19&lt;&gt;"",[1]PREMIOS_ALUMNOS!$BL19&lt;&gt;0),[1]PREMIOS_ALUMNOS!$BL19,""),IF($A21="TOTAL",SUM(INDIRECT("AL4:AL"&amp;ROW()-1)),""))</f>
        <v/>
      </c>
      <c r="AM21" s="7" t="str">
        <f ca="1">IF(AND($A21&lt;&gt;"",$A21&lt;&gt;"TOTAL"),IF(AND([1]PREMIOS_ALUMNOS!$BN19&lt;&gt;"",[1]PREMIOS_ALUMNOS!$BN19&lt;&gt;0),[1]PREMIOS_ALUMNOS!$BN19,""),IF($A21="TOTAL",SUM(INDIRECT("AM4:AM"&amp;ROW()-1)),""))</f>
        <v/>
      </c>
      <c r="AN21" s="7">
        <f t="shared" ca="1" si="12"/>
        <v>0</v>
      </c>
      <c r="AO21" s="7" t="str">
        <f ca="1">IF(AND($A21&lt;&gt;"",$A21&lt;&gt;"TOTAL"),IF(AND([1]PREMIOS_ALUMNOS!$BQ19&lt;&gt;"",[1]PREMIOS_ALUMNOS!$BQ19&lt;&gt;0),[1]PREMIOS_ALUMNOS!$BQ19,""),IF($A21="TOTAL",SUM(INDIRECT("AO4:AO"&amp;ROW()-1)),""))</f>
        <v/>
      </c>
      <c r="AP21" s="7" t="str">
        <f ca="1">IF(AND($A21&lt;&gt;"",$A21&lt;&gt;"TOTAL"),IF(AND([1]PREMIOS_ALUMNOS!$BS19&lt;&gt;"",[1]PREMIOS_ALUMNOS!$BS19&lt;&gt;0),[1]PREMIOS_ALUMNOS!$BS19,""),IF($A21="TOTAL",SUM(INDIRECT("AP4:AP"&amp;ROW()-1)),""))</f>
        <v/>
      </c>
      <c r="AQ21" s="7">
        <f t="shared" ca="1" si="13"/>
        <v>0</v>
      </c>
      <c r="AR21" s="7" t="str">
        <f ca="1">IF(AND($A21&lt;&gt;"",$A21&lt;&gt;"TOTAL"),IF(AND([1]PREMIOS_ALUMNOS!$BV19&lt;&gt;"",[1]PREMIOS_ALUMNOS!$BV19&lt;&gt;0),[1]PREMIOS_ALUMNOS!$BV19,""),IF($A21="TOTAL",SUM(INDIRECT("AR4:AR"&amp;ROW()-1)),""))</f>
        <v/>
      </c>
      <c r="AS21" s="7" t="str">
        <f ca="1">IF(AND($A21&lt;&gt;"",$A21&lt;&gt;"TOTAL"),IF(AND([1]PREMIOS_ALUMNOS!$BX19&lt;&gt;"",[1]PREMIOS_ALUMNOS!$BX19&lt;&gt;0),[1]PREMIOS_ALUMNOS!$BX19,""),IF($A21="TOTAL",SUM(INDIRECT("AS4:AS"&amp;ROW()-1)),""))</f>
        <v/>
      </c>
      <c r="AT21" s="7">
        <f t="shared" ca="1" si="14"/>
        <v>0</v>
      </c>
      <c r="AU21" s="7" t="str">
        <f ca="1">IF(AND($A21&lt;&gt;"",$A21&lt;&gt;"TOTAL"),IF(AND([1]PREMIOS_ALUMNOS!$CA19&lt;&gt;"",[1]PREMIOS_ALUMNOS!$CA19&lt;&gt;0),[1]PREMIOS_ALUMNOS!$CA19,""),IF($A21="TOTAL",SUM(INDIRECT("AU4:AU"&amp;ROW()-1)),""))</f>
        <v/>
      </c>
      <c r="AV21" s="7" t="str">
        <f ca="1">IF(AND($A21&lt;&gt;"",$A21&lt;&gt;"TOTAL"),IF(AND([1]PREMIOS_ALUMNOS!$CC19&lt;&gt;"",[1]PREMIOS_ALUMNOS!$CC19&lt;&gt;0),[1]PREMIOS_ALUMNOS!$CC19,""),IF($A21="TOTAL",SUM(INDIRECT("AV4:AV"&amp;ROW()-1)),""))</f>
        <v/>
      </c>
      <c r="AW21" s="7">
        <f t="shared" ca="1" si="15"/>
        <v>0</v>
      </c>
      <c r="AX21" s="7" t="str">
        <f ca="1">IF(AND($A21&lt;&gt;"",$A21&lt;&gt;"TOTAL"),IF(AND([1]PREMIOS_ALUMNOS!$CF19&lt;&gt;"",[1]PREMIOS_ALUMNOS!$CF19&lt;&gt;0),[1]PREMIOS_ALUMNOS!$CF19,""),IF($A21="TOTAL",SUM(INDIRECT("AX4:AX"&amp;ROW()-1)),""))</f>
        <v/>
      </c>
      <c r="AY21" s="7" t="str">
        <f ca="1">IF(AND($A21&lt;&gt;"",$A21&lt;&gt;"TOTAL"),IF(AND([1]PREMIOS_ALUMNOS!$CH19&lt;&gt;"",[1]PREMIOS_ALUMNOS!$CH19&lt;&gt;0),[1]PREMIOS_ALUMNOS!$CH19,""),IF($A21="TOTAL",SUM(INDIRECT("AY4:AY"&amp;ROW()-1)),""))</f>
        <v/>
      </c>
      <c r="AZ21" s="7">
        <f t="shared" ca="1" si="16"/>
        <v>0</v>
      </c>
      <c r="BA21" s="7" t="str">
        <f ca="1">IF(AND($A21&lt;&gt;"",$A21&lt;&gt;"TOTAL"),IF(AND([1]PREMIOS_ALUMNOS!$CK19&lt;&gt;"",[1]PREMIOS_ALUMNOS!$CK19&lt;&gt;0),[1]PREMIOS_ALUMNOS!$CK19,""),IF($A21="TOTAL",SUM(INDIRECT("BA4:BA"&amp;ROW()-1)),""))</f>
        <v/>
      </c>
      <c r="BB21" s="7" t="str">
        <f ca="1">IF(AND($A21&lt;&gt;"",$A21&lt;&gt;"TOTAL"),IF(AND([1]PREMIOS_ALUMNOS!$CM19&lt;&gt;"",[1]PREMIOS_ALUMNOS!$CM19&lt;&gt;0),[1]PREMIOS_ALUMNOS!$CM19,""),IF($A21="TOTAL",SUM(INDIRECT("BB4:BB"&amp;ROW()-1)),""))</f>
        <v/>
      </c>
      <c r="BC21" s="7">
        <f t="shared" ca="1" si="17"/>
        <v>0</v>
      </c>
      <c r="BD21" s="7" t="str">
        <f ca="1">IF(AND($A21&lt;&gt;"",$A21&lt;&gt;"TOTAL"),IF(AND([1]PREMIOS_ALUMNOS!$CP19&lt;&gt;"",[1]PREMIOS_ALUMNOS!$CP19&lt;&gt;0),[1]PREMIOS_ALUMNOS!$CP19,""),IF($A21="TOTAL",SUM(INDIRECT("BD4:BD"&amp;ROW()-1)),""))</f>
        <v/>
      </c>
      <c r="BE21" s="7" t="str">
        <f ca="1">IF(AND($A21&lt;&gt;"",$A21&lt;&gt;"TOTAL"),IF(AND([1]PREMIOS_ALUMNOS!$CR19&lt;&gt;"",[1]PREMIOS_ALUMNOS!$CR19&lt;&gt;0),[1]PREMIOS_ALUMNOS!$CR19,""),IF($A21="TOTAL",SUM(INDIRECT("BE4:BE"&amp;ROW()-1)),""))</f>
        <v/>
      </c>
      <c r="BF21" s="7">
        <f t="shared" ca="1" si="18"/>
        <v>0</v>
      </c>
    </row>
    <row r="22" spans="1:58" x14ac:dyDescent="0.2">
      <c r="A22" s="12" t="str">
        <f>IF([1]PREMIOS_ALUMNOS!$C20&lt;&gt;"",[1]PREMIOS_ALUMNOS!$C20,IF(AND([1]PREMIOS_ALUMNOS!$C20="",[1]PREMIOS_ALUMNOS!$C21="",[1]PREMIOS_ALUMNOS!$C19=""),"","TOTAL"))</f>
        <v>Grado en Educación Primaria</v>
      </c>
      <c r="B22" s="7" t="str">
        <f ca="1">IF(AND($A22&lt;&gt;"",$A22&lt;&gt;"TOTAL"),IF(AND([1]PREMIOS_ALUMNOS!$D20&lt;&gt;"",[1]PREMIOS_ALUMNOS!$D20&lt;&gt;0),[1]PREMIOS_ALUMNOS!$D20,""),IF($A22="TOTAL",SUM(INDIRECT("B4:B"&amp;ROW()-1)),""))</f>
        <v/>
      </c>
      <c r="C22" s="7" t="str">
        <f ca="1">IF(AND($A22&lt;&gt;"",$A22&lt;&gt;"TOTAL"),IF(AND([1]PREMIOS_ALUMNOS!$F20&lt;&gt;"",[1]PREMIOS_ALUMNOS!$F20&lt;&gt;0),[1]PREMIOS_ALUMNOS!$F20,""),IF($A22="TOTAL",SUM(INDIRECT("C4:C"&amp;ROW()-1)),""))</f>
        <v/>
      </c>
      <c r="D22" s="7">
        <f t="shared" ca="1" si="0"/>
        <v>0</v>
      </c>
      <c r="E22" s="7">
        <f ca="1">IF(AND($A22&lt;&gt;"",$A22&lt;&gt;"TOTAL"),IF(AND([1]PREMIOS_ALUMNOS!$I20&lt;&gt;"",[1]PREMIOS_ALUMNOS!$I20&lt;&gt;0),[1]PREMIOS_ALUMNOS!$I20,""),IF($A22="TOTAL",SUM(INDIRECT("E4:E"&amp;ROW()-1)),""))</f>
        <v>1</v>
      </c>
      <c r="F22" s="7" t="str">
        <f ca="1">IF(AND($A22&lt;&gt;"",$A22&lt;&gt;"TOTAL"),IF(AND([1]PREMIOS_ALUMNOS!$K20&lt;&gt;"",[1]PREMIOS_ALUMNOS!$K20&lt;&gt;0),[1]PREMIOS_ALUMNOS!$K20,""),IF($A22="TOTAL",SUM(INDIRECT("F4:F"&amp;ROW()-1)),""))</f>
        <v/>
      </c>
      <c r="G22" s="7">
        <f t="shared" ca="1" si="1"/>
        <v>1</v>
      </c>
      <c r="H22" s="7">
        <f ca="1">IF(AND($A22&lt;&gt;"",$A22&lt;&gt;"TOTAL"),IF(AND([1]PREMIOS_ALUMNOS!$N20&lt;&gt;"",[1]PREMIOS_ALUMNOS!$N20&lt;&gt;0),[1]PREMIOS_ALUMNOS!$N20,""),IF($A22="TOTAL",SUM(INDIRECT("H4:H"&amp;ROW()-1)),""))</f>
        <v>1</v>
      </c>
      <c r="I22" s="7" t="str">
        <f ca="1">IF(AND($A22&lt;&gt;"",$A22&lt;&gt;"TOTAL"),IF(AND([1]PREMIOS_ALUMNOS!$P20&lt;&gt;"",[1]PREMIOS_ALUMNOS!$P20&lt;&gt;0),[1]PREMIOS_ALUMNOS!$P20,""),IF($A22="TOTAL",SUM(INDIRECT("I4:I"&amp;ROW()-1)),""))</f>
        <v/>
      </c>
      <c r="J22" s="7">
        <f t="shared" ca="1" si="2"/>
        <v>1</v>
      </c>
      <c r="K22" s="7" t="str">
        <f ca="1">IF(AND($A22&lt;&gt;"",$A22&lt;&gt;"TOTAL"),IF(AND([1]PREMIOS_ALUMNOS!$S20&lt;&gt;"",[1]PREMIOS_ALUMNOS!$S20&lt;&gt;0),[1]PREMIOS_ALUMNOS!$S20,""),IF($A22="TOTAL",SUM(INDIRECT("K4:K"&amp;ROW()-1)),""))</f>
        <v/>
      </c>
      <c r="L22" s="7">
        <f ca="1">IF(AND($A22&lt;&gt;"",$A22&lt;&gt;"TOTAL"),IF(AND([1]PREMIOS_ALUMNOS!$U20&lt;&gt;"",[1]PREMIOS_ALUMNOS!$U20&lt;&gt;0),[1]PREMIOS_ALUMNOS!$U20,""),IF($A22="TOTAL",SUM(INDIRECT("L4:L"&amp;ROW()-1)),""))</f>
        <v>1</v>
      </c>
      <c r="M22" s="7">
        <f t="shared" ca="1" si="3"/>
        <v>1</v>
      </c>
      <c r="N22" s="7" t="str">
        <f ca="1">IF(AND($A22&lt;&gt;"",$A22&lt;&gt;"TOTAL"),IF(AND([1]PREMIOS_ALUMNOS!$X20&lt;&gt;"",[1]PREMIOS_ALUMNOS!$X20&lt;&gt;0),[1]PREMIOS_ALUMNOS!$X20,""),IF($A22="TOTAL",SUM(INDIRECT("N4:N"&amp;ROW()-1)),""))</f>
        <v/>
      </c>
      <c r="O22" s="7">
        <f ca="1">IF(AND($A22&lt;&gt;"",$A22&lt;&gt;"TOTAL"),IF(AND([1]PREMIOS_ALUMNOS!$Z20&lt;&gt;"",[1]PREMIOS_ALUMNOS!$Z20&lt;&gt;0),[1]PREMIOS_ALUMNOS!$Z20,""),IF($A22="TOTAL",SUM(INDIRECT("O4:O"&amp;ROW()-1)),""))</f>
        <v>1</v>
      </c>
      <c r="P22" s="7">
        <f t="shared" ca="1" si="4"/>
        <v>1</v>
      </c>
      <c r="Q22" s="7" t="str">
        <f ca="1">IF(AND($A22&lt;&gt;"",$A22&lt;&gt;"TOTAL"),IF(AND([1]PREMIOS_ALUMNOS!$AC20&lt;&gt;"",[1]PREMIOS_ALUMNOS!$AC20&lt;&gt;0),[1]PREMIOS_ALUMNOS!$AC20,""),IF($A22="TOTAL",SUM(INDIRECT("Q4:Q"&amp;ROW()-1)),""))</f>
        <v/>
      </c>
      <c r="R22" s="7" t="str">
        <f ca="1">IF(AND($A22&lt;&gt;"",$A22&lt;&gt;"TOTAL"),IF(AND([1]PREMIOS_ALUMNOS!$AE20&lt;&gt;"",[1]PREMIOS_ALUMNOS!$AE20&lt;&gt;0),[1]PREMIOS_ALUMNOS!$AE20,""),IF($A22="TOTAL",SUM(INDIRECT("R4:R"&amp;ROW()-1)),""))</f>
        <v/>
      </c>
      <c r="S22" s="7">
        <f t="shared" ca="1" si="5"/>
        <v>0</v>
      </c>
      <c r="T22" s="7" t="str">
        <f ca="1">IF(AND($A22&lt;&gt;"",$A22&lt;&gt;"TOTAL"),IF(AND([1]PREMIOS_ALUMNOS!$AH20&lt;&gt;"",[1]PREMIOS_ALUMNOS!$AH20&lt;&gt;0),[1]PREMIOS_ALUMNOS!$AH20,""),IF($A22="TOTAL",SUM(INDIRECT("T4:T"&amp;ROW()-1)),""))</f>
        <v/>
      </c>
      <c r="U22" s="7" t="str">
        <f ca="1">IF(AND($A22&lt;&gt;"",$A22&lt;&gt;"TOTAL"),IF(AND([1]PREMIOS_ALUMNOS!$AJ20&lt;&gt;"",[1]PREMIOS_ALUMNOS!$AJ20&lt;&gt;0),[1]PREMIOS_ALUMNOS!$AJ20,""),IF($A22="TOTAL",SUM(INDIRECT("U4:U"&amp;ROW()-1)),""))</f>
        <v/>
      </c>
      <c r="V22" s="7">
        <f t="shared" ca="1" si="6"/>
        <v>0</v>
      </c>
      <c r="W22" s="7" t="str">
        <f ca="1">IF(AND($A22&lt;&gt;"",$A22&lt;&gt;"TOTAL"),IF(AND([1]PREMIOS_ALUMNOS!$AM20&lt;&gt;"",[1]PREMIOS_ALUMNOS!$AM20&lt;&gt;0),[1]PREMIOS_ALUMNOS!$AM20,""),IF($A22="TOTAL",SUM(INDIRECT("W4:W"&amp;ROW()-1)),""))</f>
        <v/>
      </c>
      <c r="X22" s="7" t="str">
        <f ca="1">IF(AND($A22&lt;&gt;"",$A22&lt;&gt;"TOTAL"),IF(AND([1]PREMIOS_ALUMNOS!$AO20&lt;&gt;"",[1]PREMIOS_ALUMNOS!$AO20&lt;&gt;0),[1]PREMIOS_ALUMNOS!$AO20,""),IF($A22="TOTAL",SUM(INDIRECT("X4:X"&amp;ROW()-1)),""))</f>
        <v/>
      </c>
      <c r="Y22" s="7">
        <f t="shared" ca="1" si="7"/>
        <v>0</v>
      </c>
      <c r="Z22" s="7" t="str">
        <f ca="1">IF(AND($A22&lt;&gt;"",$A22&lt;&gt;"TOTAL"),IF(AND([1]PREMIOS_ALUMNOS!$AR20&lt;&gt;"",[1]PREMIOS_ALUMNOS!$AR20&lt;&gt;0),[1]PREMIOS_ALUMNOS!$AR20,""),IF($A22="TOTAL",SUM(INDIRECT("Z4:Z"&amp;ROW()-1)),""))</f>
        <v/>
      </c>
      <c r="AA22" s="7" t="str">
        <f ca="1">IF(AND($A22&lt;&gt;"",$A22&lt;&gt;"TOTAL"),IF(AND([1]PREMIOS_ALUMNOS!$AT20&lt;&gt;"",[1]PREMIOS_ALUMNOS!$AT20&lt;&gt;0),[1]PREMIOS_ALUMNOS!$AT20,""),IF($A22="TOTAL",SUM(INDIRECT("AA4:AA"&amp;ROW()-1)),""))</f>
        <v/>
      </c>
      <c r="AB22" s="7">
        <f t="shared" ca="1" si="8"/>
        <v>0</v>
      </c>
      <c r="AC22" s="7" t="str">
        <f ca="1">IF(AND($A22&lt;&gt;"",$A22&lt;&gt;"TOTAL"),IF(AND([1]PREMIOS_ALUMNOS!$AW20&lt;&gt;"",[1]PREMIOS_ALUMNOS!$AW20&lt;&gt;0),[1]PREMIOS_ALUMNOS!$AW20,""),IF($A22="TOTAL",SUM(INDIRECT("AC4:AC"&amp;ROW()-1)),""))</f>
        <v/>
      </c>
      <c r="AD22" s="7" t="str">
        <f ca="1">IF(AND($A22&lt;&gt;"",$A22&lt;&gt;"TOTAL"),IF(AND([1]PREMIOS_ALUMNOS!$AY20&lt;&gt;"",[1]PREMIOS_ALUMNOS!$AY20&lt;&gt;0),[1]PREMIOS_ALUMNOS!$AY20,""),IF($A22="TOTAL",SUM(INDIRECT("AD4:AD"&amp;ROW()-1)),""))</f>
        <v/>
      </c>
      <c r="AE22" s="7">
        <f t="shared" ca="1" si="9"/>
        <v>0</v>
      </c>
      <c r="AF22" s="7" t="str">
        <f ca="1">IF(AND($A22&lt;&gt;"",$A22&lt;&gt;"TOTAL"),IF(AND([1]PREMIOS_ALUMNOS!$BB20&lt;&gt;"",[1]PREMIOS_ALUMNOS!$BB20&lt;&gt;0),[1]PREMIOS_ALUMNOS!$BB20,""),IF($A22="TOTAL",SUM(INDIRECT("AF4:AF"&amp;ROW()-1)),""))</f>
        <v/>
      </c>
      <c r="AG22" s="7" t="str">
        <f ca="1">IF(AND($A22&lt;&gt;"",$A22&lt;&gt;"TOTAL"),IF(AND([1]PREMIOS_ALUMNOS!$BD20&lt;&gt;"",[1]PREMIOS_ALUMNOS!$BD20&lt;&gt;0),[1]PREMIOS_ALUMNOS!$BD20,""),IF($A22="TOTAL",SUM(INDIRECT("AG4:AG"&amp;ROW()-1)),""))</f>
        <v/>
      </c>
      <c r="AH22" s="7">
        <f t="shared" ca="1" si="10"/>
        <v>0</v>
      </c>
      <c r="AI22" s="7" t="str">
        <f ca="1">IF(AND($A22&lt;&gt;"",$A22&lt;&gt;"TOTAL"),IF(AND([1]PREMIOS_ALUMNOS!$BG20&lt;&gt;"",[1]PREMIOS_ALUMNOS!$BG20&lt;&gt;0),[1]PREMIOS_ALUMNOS!$BG20,""),IF($A22="TOTAL",SUM(INDIRECT("AI4:AI"&amp;ROW()-1)),""))</f>
        <v/>
      </c>
      <c r="AJ22" s="7" t="str">
        <f ca="1">IF(AND($A22&lt;&gt;"",$A22&lt;&gt;"TOTAL"),IF(AND([1]PREMIOS_ALUMNOS!$BI20&lt;&gt;"",[1]PREMIOS_ALUMNOS!$BI20&lt;&gt;0),[1]PREMIOS_ALUMNOS!$BI20,""),IF($A22="TOTAL",SUM(INDIRECT("AJ4:AJ"&amp;ROW()-1)),""))</f>
        <v/>
      </c>
      <c r="AK22" s="7">
        <f t="shared" ca="1" si="11"/>
        <v>0</v>
      </c>
      <c r="AL22" s="7" t="str">
        <f ca="1">IF(AND($A22&lt;&gt;"",$A22&lt;&gt;"TOTAL"),IF(AND([1]PREMIOS_ALUMNOS!$BL20&lt;&gt;"",[1]PREMIOS_ALUMNOS!$BL20&lt;&gt;0),[1]PREMIOS_ALUMNOS!$BL20,""),IF($A22="TOTAL",SUM(INDIRECT("AL4:AL"&amp;ROW()-1)),""))</f>
        <v/>
      </c>
      <c r="AM22" s="7" t="str">
        <f ca="1">IF(AND($A22&lt;&gt;"",$A22&lt;&gt;"TOTAL"),IF(AND([1]PREMIOS_ALUMNOS!$BN20&lt;&gt;"",[1]PREMIOS_ALUMNOS!$BN20&lt;&gt;0),[1]PREMIOS_ALUMNOS!$BN20,""),IF($A22="TOTAL",SUM(INDIRECT("AM4:AM"&amp;ROW()-1)),""))</f>
        <v/>
      </c>
      <c r="AN22" s="7">
        <f t="shared" ca="1" si="12"/>
        <v>0</v>
      </c>
      <c r="AO22" s="7" t="str">
        <f ca="1">IF(AND($A22&lt;&gt;"",$A22&lt;&gt;"TOTAL"),IF(AND([1]PREMIOS_ALUMNOS!$BQ20&lt;&gt;"",[1]PREMIOS_ALUMNOS!$BQ20&lt;&gt;0),[1]PREMIOS_ALUMNOS!$BQ20,""),IF($A22="TOTAL",SUM(INDIRECT("AO4:AO"&amp;ROW()-1)),""))</f>
        <v/>
      </c>
      <c r="AP22" s="7" t="str">
        <f ca="1">IF(AND($A22&lt;&gt;"",$A22&lt;&gt;"TOTAL"),IF(AND([1]PREMIOS_ALUMNOS!$BS20&lt;&gt;"",[1]PREMIOS_ALUMNOS!$BS20&lt;&gt;0),[1]PREMIOS_ALUMNOS!$BS20,""),IF($A22="TOTAL",SUM(INDIRECT("AP4:AP"&amp;ROW()-1)),""))</f>
        <v/>
      </c>
      <c r="AQ22" s="7">
        <f t="shared" ca="1" si="13"/>
        <v>0</v>
      </c>
      <c r="AR22" s="7" t="str">
        <f ca="1">IF(AND($A22&lt;&gt;"",$A22&lt;&gt;"TOTAL"),IF(AND([1]PREMIOS_ALUMNOS!$BV20&lt;&gt;"",[1]PREMIOS_ALUMNOS!$BV20&lt;&gt;0),[1]PREMIOS_ALUMNOS!$BV20,""),IF($A22="TOTAL",SUM(INDIRECT("AR4:AR"&amp;ROW()-1)),""))</f>
        <v/>
      </c>
      <c r="AS22" s="7" t="str">
        <f ca="1">IF(AND($A22&lt;&gt;"",$A22&lt;&gt;"TOTAL"),IF(AND([1]PREMIOS_ALUMNOS!$BX20&lt;&gt;"",[1]PREMIOS_ALUMNOS!$BX20&lt;&gt;0),[1]PREMIOS_ALUMNOS!$BX20,""),IF($A22="TOTAL",SUM(INDIRECT("AS4:AS"&amp;ROW()-1)),""))</f>
        <v/>
      </c>
      <c r="AT22" s="7">
        <f t="shared" ca="1" si="14"/>
        <v>0</v>
      </c>
      <c r="AU22" s="7" t="str">
        <f ca="1">IF(AND($A22&lt;&gt;"",$A22&lt;&gt;"TOTAL"),IF(AND([1]PREMIOS_ALUMNOS!$CA20&lt;&gt;"",[1]PREMIOS_ALUMNOS!$CA20&lt;&gt;0),[1]PREMIOS_ALUMNOS!$CA20,""),IF($A22="TOTAL",SUM(INDIRECT("AU4:AU"&amp;ROW()-1)),""))</f>
        <v/>
      </c>
      <c r="AV22" s="7" t="str">
        <f ca="1">IF(AND($A22&lt;&gt;"",$A22&lt;&gt;"TOTAL"),IF(AND([1]PREMIOS_ALUMNOS!$CC20&lt;&gt;"",[1]PREMIOS_ALUMNOS!$CC20&lt;&gt;0),[1]PREMIOS_ALUMNOS!$CC20,""),IF($A22="TOTAL",SUM(INDIRECT("AV4:AV"&amp;ROW()-1)),""))</f>
        <v/>
      </c>
      <c r="AW22" s="7">
        <f t="shared" ca="1" si="15"/>
        <v>0</v>
      </c>
      <c r="AX22" s="7" t="str">
        <f ca="1">IF(AND($A22&lt;&gt;"",$A22&lt;&gt;"TOTAL"),IF(AND([1]PREMIOS_ALUMNOS!$CF20&lt;&gt;"",[1]PREMIOS_ALUMNOS!$CF20&lt;&gt;0),[1]PREMIOS_ALUMNOS!$CF20,""),IF($A22="TOTAL",SUM(INDIRECT("AX4:AX"&amp;ROW()-1)),""))</f>
        <v/>
      </c>
      <c r="AY22" s="7" t="str">
        <f ca="1">IF(AND($A22&lt;&gt;"",$A22&lt;&gt;"TOTAL"),IF(AND([1]PREMIOS_ALUMNOS!$CH20&lt;&gt;"",[1]PREMIOS_ALUMNOS!$CH20&lt;&gt;0),[1]PREMIOS_ALUMNOS!$CH20,""),IF($A22="TOTAL",SUM(INDIRECT("AY4:AY"&amp;ROW()-1)),""))</f>
        <v/>
      </c>
      <c r="AZ22" s="7">
        <f t="shared" ca="1" si="16"/>
        <v>0</v>
      </c>
      <c r="BA22" s="7" t="str">
        <f ca="1">IF(AND($A22&lt;&gt;"",$A22&lt;&gt;"TOTAL"),IF(AND([1]PREMIOS_ALUMNOS!$CK20&lt;&gt;"",[1]PREMIOS_ALUMNOS!$CK20&lt;&gt;0),[1]PREMIOS_ALUMNOS!$CK20,""),IF($A22="TOTAL",SUM(INDIRECT("BA4:BA"&amp;ROW()-1)),""))</f>
        <v/>
      </c>
      <c r="BB22" s="7" t="str">
        <f ca="1">IF(AND($A22&lt;&gt;"",$A22&lt;&gt;"TOTAL"),IF(AND([1]PREMIOS_ALUMNOS!$CM20&lt;&gt;"",[1]PREMIOS_ALUMNOS!$CM20&lt;&gt;0),[1]PREMIOS_ALUMNOS!$CM20,""),IF($A22="TOTAL",SUM(INDIRECT("BB4:BB"&amp;ROW()-1)),""))</f>
        <v/>
      </c>
      <c r="BC22" s="7">
        <f t="shared" ca="1" si="17"/>
        <v>0</v>
      </c>
      <c r="BD22" s="7" t="str">
        <f ca="1">IF(AND($A22&lt;&gt;"",$A22&lt;&gt;"TOTAL"),IF(AND([1]PREMIOS_ALUMNOS!$CP20&lt;&gt;"",[1]PREMIOS_ALUMNOS!$CP20&lt;&gt;0),[1]PREMIOS_ALUMNOS!$CP20,""),IF($A22="TOTAL",SUM(INDIRECT("BD4:BD"&amp;ROW()-1)),""))</f>
        <v/>
      </c>
      <c r="BE22" s="7" t="str">
        <f ca="1">IF(AND($A22&lt;&gt;"",$A22&lt;&gt;"TOTAL"),IF(AND([1]PREMIOS_ALUMNOS!$CR20&lt;&gt;"",[1]PREMIOS_ALUMNOS!$CR20&lt;&gt;0),[1]PREMIOS_ALUMNOS!$CR20,""),IF($A22="TOTAL",SUM(INDIRECT("BE4:BE"&amp;ROW()-1)),""))</f>
        <v/>
      </c>
      <c r="BF22" s="7">
        <f t="shared" ca="1" si="18"/>
        <v>0</v>
      </c>
    </row>
    <row r="23" spans="1:58" x14ac:dyDescent="0.2">
      <c r="A23" s="12" t="str">
        <f>IF([1]PREMIOS_ALUMNOS!$C21&lt;&gt;"",[1]PREMIOS_ALUMNOS!$C21,IF(AND([1]PREMIOS_ALUMNOS!$C21="",[1]PREMIOS_ALUMNOS!$C22="",[1]PREMIOS_ALUMNOS!$C20=""),"","TOTAL"))</f>
        <v>Grado en Enfermería</v>
      </c>
      <c r="B23" s="7" t="str">
        <f ca="1">IF(AND($A23&lt;&gt;"",$A23&lt;&gt;"TOTAL"),IF(AND([1]PREMIOS_ALUMNOS!$D21&lt;&gt;"",[1]PREMIOS_ALUMNOS!$D21&lt;&gt;0),[1]PREMIOS_ALUMNOS!$D21,""),IF($A23="TOTAL",SUM(INDIRECT("B4:B"&amp;ROW()-1)),""))</f>
        <v/>
      </c>
      <c r="C23" s="7" t="str">
        <f ca="1">IF(AND($A23&lt;&gt;"",$A23&lt;&gt;"TOTAL"),IF(AND([1]PREMIOS_ALUMNOS!$F21&lt;&gt;"",[1]PREMIOS_ALUMNOS!$F21&lt;&gt;0),[1]PREMIOS_ALUMNOS!$F21,""),IF($A23="TOTAL",SUM(INDIRECT("C4:C"&amp;ROW()-1)),""))</f>
        <v/>
      </c>
      <c r="D23" s="7">
        <f t="shared" ca="1" si="0"/>
        <v>0</v>
      </c>
      <c r="E23" s="7" t="str">
        <f ca="1">IF(AND($A23&lt;&gt;"",$A23&lt;&gt;"TOTAL"),IF(AND([1]PREMIOS_ALUMNOS!$I21&lt;&gt;"",[1]PREMIOS_ALUMNOS!$I21&lt;&gt;0),[1]PREMIOS_ALUMNOS!$I21,""),IF($A23="TOTAL",SUM(INDIRECT("E4:E"&amp;ROW()-1)),""))</f>
        <v/>
      </c>
      <c r="F23" s="7" t="str">
        <f ca="1">IF(AND($A23&lt;&gt;"",$A23&lt;&gt;"TOTAL"),IF(AND([1]PREMIOS_ALUMNOS!$K21&lt;&gt;"",[1]PREMIOS_ALUMNOS!$K21&lt;&gt;0),[1]PREMIOS_ALUMNOS!$K21,""),IF($A23="TOTAL",SUM(INDIRECT("F4:F"&amp;ROW()-1)),""))</f>
        <v/>
      </c>
      <c r="G23" s="7">
        <f t="shared" ca="1" si="1"/>
        <v>0</v>
      </c>
      <c r="H23" s="7" t="str">
        <f ca="1">IF(AND($A23&lt;&gt;"",$A23&lt;&gt;"TOTAL"),IF(AND([1]PREMIOS_ALUMNOS!$N21&lt;&gt;"",[1]PREMIOS_ALUMNOS!$N21&lt;&gt;0),[1]PREMIOS_ALUMNOS!$N21,""),IF($A23="TOTAL",SUM(INDIRECT("H4:H"&amp;ROW()-1)),""))</f>
        <v/>
      </c>
      <c r="I23" s="7">
        <f ca="1">IF(AND($A23&lt;&gt;"",$A23&lt;&gt;"TOTAL"),IF(AND([1]PREMIOS_ALUMNOS!$P21&lt;&gt;"",[1]PREMIOS_ALUMNOS!$P21&lt;&gt;0),[1]PREMIOS_ALUMNOS!$P21,""),IF($A23="TOTAL",SUM(INDIRECT("I4:I"&amp;ROW()-1)),""))</f>
        <v>1</v>
      </c>
      <c r="J23" s="7">
        <f t="shared" ca="1" si="2"/>
        <v>1</v>
      </c>
      <c r="K23" s="7">
        <f ca="1">IF(AND($A23&lt;&gt;"",$A23&lt;&gt;"TOTAL"),IF(AND([1]PREMIOS_ALUMNOS!$S21&lt;&gt;"",[1]PREMIOS_ALUMNOS!$S21&lt;&gt;0),[1]PREMIOS_ALUMNOS!$S21,""),IF($A23="TOTAL",SUM(INDIRECT("K4:K"&amp;ROW()-1)),""))</f>
        <v>1</v>
      </c>
      <c r="L23" s="7" t="str">
        <f ca="1">IF(AND($A23&lt;&gt;"",$A23&lt;&gt;"TOTAL"),IF(AND([1]PREMIOS_ALUMNOS!$U21&lt;&gt;"",[1]PREMIOS_ALUMNOS!$U21&lt;&gt;0),[1]PREMIOS_ALUMNOS!$U21,""),IF($A23="TOTAL",SUM(INDIRECT("L4:L"&amp;ROW()-1)),""))</f>
        <v/>
      </c>
      <c r="M23" s="7">
        <f t="shared" ca="1" si="3"/>
        <v>1</v>
      </c>
      <c r="N23" s="7">
        <f ca="1">IF(AND($A23&lt;&gt;"",$A23&lt;&gt;"TOTAL"),IF(AND([1]PREMIOS_ALUMNOS!$X21&lt;&gt;"",[1]PREMIOS_ALUMNOS!$X21&lt;&gt;0),[1]PREMIOS_ALUMNOS!$X21,""),IF($A23="TOTAL",SUM(INDIRECT("N4:N"&amp;ROW()-1)),""))</f>
        <v>1</v>
      </c>
      <c r="O23" s="7" t="str">
        <f ca="1">IF(AND($A23&lt;&gt;"",$A23&lt;&gt;"TOTAL"),IF(AND([1]PREMIOS_ALUMNOS!$Z21&lt;&gt;"",[1]PREMIOS_ALUMNOS!$Z21&lt;&gt;0),[1]PREMIOS_ALUMNOS!$Z21,""),IF($A23="TOTAL",SUM(INDIRECT("O4:O"&amp;ROW()-1)),""))</f>
        <v/>
      </c>
      <c r="P23" s="7">
        <f t="shared" ca="1" si="4"/>
        <v>1</v>
      </c>
      <c r="Q23" s="7" t="str">
        <f ca="1">IF(AND($A23&lt;&gt;"",$A23&lt;&gt;"TOTAL"),IF(AND([1]PREMIOS_ALUMNOS!$AC21&lt;&gt;"",[1]PREMIOS_ALUMNOS!$AC21&lt;&gt;0),[1]PREMIOS_ALUMNOS!$AC21,""),IF($A23="TOTAL",SUM(INDIRECT("Q4:Q"&amp;ROW()-1)),""))</f>
        <v/>
      </c>
      <c r="R23" s="7" t="str">
        <f ca="1">IF(AND($A23&lt;&gt;"",$A23&lt;&gt;"TOTAL"),IF(AND([1]PREMIOS_ALUMNOS!$AE21&lt;&gt;"",[1]PREMIOS_ALUMNOS!$AE21&lt;&gt;0),[1]PREMIOS_ALUMNOS!$AE21,""),IF($A23="TOTAL",SUM(INDIRECT("R4:R"&amp;ROW()-1)),""))</f>
        <v/>
      </c>
      <c r="S23" s="7">
        <f t="shared" ca="1" si="5"/>
        <v>0</v>
      </c>
      <c r="T23" s="7" t="str">
        <f ca="1">IF(AND($A23&lt;&gt;"",$A23&lt;&gt;"TOTAL"),IF(AND([1]PREMIOS_ALUMNOS!$AH21&lt;&gt;"",[1]PREMIOS_ALUMNOS!$AH21&lt;&gt;0),[1]PREMIOS_ALUMNOS!$AH21,""),IF($A23="TOTAL",SUM(INDIRECT("T4:T"&amp;ROW()-1)),""))</f>
        <v/>
      </c>
      <c r="U23" s="7" t="str">
        <f ca="1">IF(AND($A23&lt;&gt;"",$A23&lt;&gt;"TOTAL"),IF(AND([1]PREMIOS_ALUMNOS!$AJ21&lt;&gt;"",[1]PREMIOS_ALUMNOS!$AJ21&lt;&gt;0),[1]PREMIOS_ALUMNOS!$AJ21,""),IF($A23="TOTAL",SUM(INDIRECT("U4:U"&amp;ROW()-1)),""))</f>
        <v/>
      </c>
      <c r="V23" s="7">
        <f t="shared" ca="1" si="6"/>
        <v>0</v>
      </c>
      <c r="W23" s="7" t="str">
        <f ca="1">IF(AND($A23&lt;&gt;"",$A23&lt;&gt;"TOTAL"),IF(AND([1]PREMIOS_ALUMNOS!$AM21&lt;&gt;"",[1]PREMIOS_ALUMNOS!$AM21&lt;&gt;0),[1]PREMIOS_ALUMNOS!$AM21,""),IF($A23="TOTAL",SUM(INDIRECT("W4:W"&amp;ROW()-1)),""))</f>
        <v/>
      </c>
      <c r="X23" s="7" t="str">
        <f ca="1">IF(AND($A23&lt;&gt;"",$A23&lt;&gt;"TOTAL"),IF(AND([1]PREMIOS_ALUMNOS!$AO21&lt;&gt;"",[1]PREMIOS_ALUMNOS!$AO21&lt;&gt;0),[1]PREMIOS_ALUMNOS!$AO21,""),IF($A23="TOTAL",SUM(INDIRECT("X4:X"&amp;ROW()-1)),""))</f>
        <v/>
      </c>
      <c r="Y23" s="7">
        <f t="shared" ca="1" si="7"/>
        <v>0</v>
      </c>
      <c r="Z23" s="7" t="str">
        <f ca="1">IF(AND($A23&lt;&gt;"",$A23&lt;&gt;"TOTAL"),IF(AND([1]PREMIOS_ALUMNOS!$AR21&lt;&gt;"",[1]PREMIOS_ALUMNOS!$AR21&lt;&gt;0),[1]PREMIOS_ALUMNOS!$AR21,""),IF($A23="TOTAL",SUM(INDIRECT("Z4:Z"&amp;ROW()-1)),""))</f>
        <v/>
      </c>
      <c r="AA23" s="7" t="str">
        <f ca="1">IF(AND($A23&lt;&gt;"",$A23&lt;&gt;"TOTAL"),IF(AND([1]PREMIOS_ALUMNOS!$AT21&lt;&gt;"",[1]PREMIOS_ALUMNOS!$AT21&lt;&gt;0),[1]PREMIOS_ALUMNOS!$AT21,""),IF($A23="TOTAL",SUM(INDIRECT("AA4:AA"&amp;ROW()-1)),""))</f>
        <v/>
      </c>
      <c r="AB23" s="7">
        <f t="shared" ca="1" si="8"/>
        <v>0</v>
      </c>
      <c r="AC23" s="7" t="str">
        <f ca="1">IF(AND($A23&lt;&gt;"",$A23&lt;&gt;"TOTAL"),IF(AND([1]PREMIOS_ALUMNOS!$AW21&lt;&gt;"",[1]PREMIOS_ALUMNOS!$AW21&lt;&gt;0),[1]PREMIOS_ALUMNOS!$AW21,""),IF($A23="TOTAL",SUM(INDIRECT("AC4:AC"&amp;ROW()-1)),""))</f>
        <v/>
      </c>
      <c r="AD23" s="7" t="str">
        <f ca="1">IF(AND($A23&lt;&gt;"",$A23&lt;&gt;"TOTAL"),IF(AND([1]PREMIOS_ALUMNOS!$AY21&lt;&gt;"",[1]PREMIOS_ALUMNOS!$AY21&lt;&gt;0),[1]PREMIOS_ALUMNOS!$AY21,""),IF($A23="TOTAL",SUM(INDIRECT("AD4:AD"&amp;ROW()-1)),""))</f>
        <v/>
      </c>
      <c r="AE23" s="7">
        <f t="shared" ca="1" si="9"/>
        <v>0</v>
      </c>
      <c r="AF23" s="7" t="str">
        <f ca="1">IF(AND($A23&lt;&gt;"",$A23&lt;&gt;"TOTAL"),IF(AND([1]PREMIOS_ALUMNOS!$BB21&lt;&gt;"",[1]PREMIOS_ALUMNOS!$BB21&lt;&gt;0),[1]PREMIOS_ALUMNOS!$BB21,""),IF($A23="TOTAL",SUM(INDIRECT("AF4:AF"&amp;ROW()-1)),""))</f>
        <v/>
      </c>
      <c r="AG23" s="7" t="str">
        <f ca="1">IF(AND($A23&lt;&gt;"",$A23&lt;&gt;"TOTAL"),IF(AND([1]PREMIOS_ALUMNOS!$BD21&lt;&gt;"",[1]PREMIOS_ALUMNOS!$BD21&lt;&gt;0),[1]PREMIOS_ALUMNOS!$BD21,""),IF($A23="TOTAL",SUM(INDIRECT("AG4:AG"&amp;ROW()-1)),""))</f>
        <v/>
      </c>
      <c r="AH23" s="7">
        <f t="shared" ca="1" si="10"/>
        <v>0</v>
      </c>
      <c r="AI23" s="7" t="str">
        <f ca="1">IF(AND($A23&lt;&gt;"",$A23&lt;&gt;"TOTAL"),IF(AND([1]PREMIOS_ALUMNOS!$BG21&lt;&gt;"",[1]PREMIOS_ALUMNOS!$BG21&lt;&gt;0),[1]PREMIOS_ALUMNOS!$BG21,""),IF($A23="TOTAL",SUM(INDIRECT("AI4:AI"&amp;ROW()-1)),""))</f>
        <v/>
      </c>
      <c r="AJ23" s="7" t="str">
        <f ca="1">IF(AND($A23&lt;&gt;"",$A23&lt;&gt;"TOTAL"),IF(AND([1]PREMIOS_ALUMNOS!$BI21&lt;&gt;"",[1]PREMIOS_ALUMNOS!$BI21&lt;&gt;0),[1]PREMIOS_ALUMNOS!$BI21,""),IF($A23="TOTAL",SUM(INDIRECT("AJ4:AJ"&amp;ROW()-1)),""))</f>
        <v/>
      </c>
      <c r="AK23" s="7">
        <f t="shared" ca="1" si="11"/>
        <v>0</v>
      </c>
      <c r="AL23" s="7" t="str">
        <f ca="1">IF(AND($A23&lt;&gt;"",$A23&lt;&gt;"TOTAL"),IF(AND([1]PREMIOS_ALUMNOS!$BL21&lt;&gt;"",[1]PREMIOS_ALUMNOS!$BL21&lt;&gt;0),[1]PREMIOS_ALUMNOS!$BL21,""),IF($A23="TOTAL",SUM(INDIRECT("AL4:AL"&amp;ROW()-1)),""))</f>
        <v/>
      </c>
      <c r="AM23" s="7" t="str">
        <f ca="1">IF(AND($A23&lt;&gt;"",$A23&lt;&gt;"TOTAL"),IF(AND([1]PREMIOS_ALUMNOS!$BN21&lt;&gt;"",[1]PREMIOS_ALUMNOS!$BN21&lt;&gt;0),[1]PREMIOS_ALUMNOS!$BN21,""),IF($A23="TOTAL",SUM(INDIRECT("AM4:AM"&amp;ROW()-1)),""))</f>
        <v/>
      </c>
      <c r="AN23" s="7">
        <f t="shared" ca="1" si="12"/>
        <v>0</v>
      </c>
      <c r="AO23" s="7" t="str">
        <f ca="1">IF(AND($A23&lt;&gt;"",$A23&lt;&gt;"TOTAL"),IF(AND([1]PREMIOS_ALUMNOS!$BQ21&lt;&gt;"",[1]PREMIOS_ALUMNOS!$BQ21&lt;&gt;0),[1]PREMIOS_ALUMNOS!$BQ21,""),IF($A23="TOTAL",SUM(INDIRECT("AO4:AO"&amp;ROW()-1)),""))</f>
        <v/>
      </c>
      <c r="AP23" s="7" t="str">
        <f ca="1">IF(AND($A23&lt;&gt;"",$A23&lt;&gt;"TOTAL"),IF(AND([1]PREMIOS_ALUMNOS!$BS21&lt;&gt;"",[1]PREMIOS_ALUMNOS!$BS21&lt;&gt;0),[1]PREMIOS_ALUMNOS!$BS21,""),IF($A23="TOTAL",SUM(INDIRECT("AP4:AP"&amp;ROW()-1)),""))</f>
        <v/>
      </c>
      <c r="AQ23" s="7">
        <f t="shared" ca="1" si="13"/>
        <v>0</v>
      </c>
      <c r="AR23" s="7" t="str">
        <f ca="1">IF(AND($A23&lt;&gt;"",$A23&lt;&gt;"TOTAL"),IF(AND([1]PREMIOS_ALUMNOS!$BV21&lt;&gt;"",[1]PREMIOS_ALUMNOS!$BV21&lt;&gt;0),[1]PREMIOS_ALUMNOS!$BV21,""),IF($A23="TOTAL",SUM(INDIRECT("AR4:AR"&amp;ROW()-1)),""))</f>
        <v/>
      </c>
      <c r="AS23" s="7" t="str">
        <f ca="1">IF(AND($A23&lt;&gt;"",$A23&lt;&gt;"TOTAL"),IF(AND([1]PREMIOS_ALUMNOS!$BX21&lt;&gt;"",[1]PREMIOS_ALUMNOS!$BX21&lt;&gt;0),[1]PREMIOS_ALUMNOS!$BX21,""),IF($A23="TOTAL",SUM(INDIRECT("AS4:AS"&amp;ROW()-1)),""))</f>
        <v/>
      </c>
      <c r="AT23" s="7">
        <f t="shared" ca="1" si="14"/>
        <v>0</v>
      </c>
      <c r="AU23" s="7" t="str">
        <f ca="1">IF(AND($A23&lt;&gt;"",$A23&lt;&gt;"TOTAL"),IF(AND([1]PREMIOS_ALUMNOS!$CA21&lt;&gt;"",[1]PREMIOS_ALUMNOS!$CA21&lt;&gt;0),[1]PREMIOS_ALUMNOS!$CA21,""),IF($A23="TOTAL",SUM(INDIRECT("AU4:AU"&amp;ROW()-1)),""))</f>
        <v/>
      </c>
      <c r="AV23" s="7" t="str">
        <f ca="1">IF(AND($A23&lt;&gt;"",$A23&lt;&gt;"TOTAL"),IF(AND([1]PREMIOS_ALUMNOS!$CC21&lt;&gt;"",[1]PREMIOS_ALUMNOS!$CC21&lt;&gt;0),[1]PREMIOS_ALUMNOS!$CC21,""),IF($A23="TOTAL",SUM(INDIRECT("AV4:AV"&amp;ROW()-1)),""))</f>
        <v/>
      </c>
      <c r="AW23" s="7">
        <f t="shared" ca="1" si="15"/>
        <v>0</v>
      </c>
      <c r="AX23" s="7" t="str">
        <f ca="1">IF(AND($A23&lt;&gt;"",$A23&lt;&gt;"TOTAL"),IF(AND([1]PREMIOS_ALUMNOS!$CF21&lt;&gt;"",[1]PREMIOS_ALUMNOS!$CF21&lt;&gt;0),[1]PREMIOS_ALUMNOS!$CF21,""),IF($A23="TOTAL",SUM(INDIRECT("AX4:AX"&amp;ROW()-1)),""))</f>
        <v/>
      </c>
      <c r="AY23" s="7" t="str">
        <f ca="1">IF(AND($A23&lt;&gt;"",$A23&lt;&gt;"TOTAL"),IF(AND([1]PREMIOS_ALUMNOS!$CH21&lt;&gt;"",[1]PREMIOS_ALUMNOS!$CH21&lt;&gt;0),[1]PREMIOS_ALUMNOS!$CH21,""),IF($A23="TOTAL",SUM(INDIRECT("AY4:AY"&amp;ROW()-1)),""))</f>
        <v/>
      </c>
      <c r="AZ23" s="7">
        <f t="shared" ca="1" si="16"/>
        <v>0</v>
      </c>
      <c r="BA23" s="7" t="str">
        <f ca="1">IF(AND($A23&lt;&gt;"",$A23&lt;&gt;"TOTAL"),IF(AND([1]PREMIOS_ALUMNOS!$CK21&lt;&gt;"",[1]PREMIOS_ALUMNOS!$CK21&lt;&gt;0),[1]PREMIOS_ALUMNOS!$CK21,""),IF($A23="TOTAL",SUM(INDIRECT("BA4:BA"&amp;ROW()-1)),""))</f>
        <v/>
      </c>
      <c r="BB23" s="7" t="str">
        <f ca="1">IF(AND($A23&lt;&gt;"",$A23&lt;&gt;"TOTAL"),IF(AND([1]PREMIOS_ALUMNOS!$CM21&lt;&gt;"",[1]PREMIOS_ALUMNOS!$CM21&lt;&gt;0),[1]PREMIOS_ALUMNOS!$CM21,""),IF($A23="TOTAL",SUM(INDIRECT("BB4:BB"&amp;ROW()-1)),""))</f>
        <v/>
      </c>
      <c r="BC23" s="7">
        <f t="shared" ca="1" si="17"/>
        <v>0</v>
      </c>
      <c r="BD23" s="7" t="str">
        <f ca="1">IF(AND($A23&lt;&gt;"",$A23&lt;&gt;"TOTAL"),IF(AND([1]PREMIOS_ALUMNOS!$CP21&lt;&gt;"",[1]PREMIOS_ALUMNOS!$CP21&lt;&gt;0),[1]PREMIOS_ALUMNOS!$CP21,""),IF($A23="TOTAL",SUM(INDIRECT("BD4:BD"&amp;ROW()-1)),""))</f>
        <v/>
      </c>
      <c r="BE23" s="7" t="str">
        <f ca="1">IF(AND($A23&lt;&gt;"",$A23&lt;&gt;"TOTAL"),IF(AND([1]PREMIOS_ALUMNOS!$CR21&lt;&gt;"",[1]PREMIOS_ALUMNOS!$CR21&lt;&gt;0),[1]PREMIOS_ALUMNOS!$CR21,""),IF($A23="TOTAL",SUM(INDIRECT("BE4:BE"&amp;ROW()-1)),""))</f>
        <v/>
      </c>
      <c r="BF23" s="7">
        <f t="shared" ca="1" si="18"/>
        <v>0</v>
      </c>
    </row>
    <row r="24" spans="1:58" x14ac:dyDescent="0.2">
      <c r="A24" s="12" t="str">
        <f>IF([1]PREMIOS_ALUMNOS!$C22&lt;&gt;"",[1]PREMIOS_ALUMNOS!$C22,IF(AND([1]PREMIOS_ALUMNOS!$C22="",[1]PREMIOS_ALUMNOS!$C23="",[1]PREMIOS_ALUMNOS!$C21=""),"","TOTAL"))</f>
        <v>Grado en Enología</v>
      </c>
      <c r="B24" s="7" t="str">
        <f ca="1">IF(AND($A24&lt;&gt;"",$A24&lt;&gt;"TOTAL"),IF(AND([1]PREMIOS_ALUMNOS!$D22&lt;&gt;"",[1]PREMIOS_ALUMNOS!$D22&lt;&gt;0),[1]PREMIOS_ALUMNOS!$D22,""),IF($A24="TOTAL",SUM(INDIRECT("B4:B"&amp;ROW()-1)),""))</f>
        <v/>
      </c>
      <c r="C24" s="7" t="str">
        <f ca="1">IF(AND($A24&lt;&gt;"",$A24&lt;&gt;"TOTAL"),IF(AND([1]PREMIOS_ALUMNOS!$F22&lt;&gt;"",[1]PREMIOS_ALUMNOS!$F22&lt;&gt;0),[1]PREMIOS_ALUMNOS!$F22,""),IF($A24="TOTAL",SUM(INDIRECT("C4:C"&amp;ROW()-1)),""))</f>
        <v/>
      </c>
      <c r="D24" s="7">
        <f t="shared" ca="1" si="0"/>
        <v>0</v>
      </c>
      <c r="E24" s="7" t="str">
        <f ca="1">IF(AND($A24&lt;&gt;"",$A24&lt;&gt;"TOTAL"),IF(AND([1]PREMIOS_ALUMNOS!$I22&lt;&gt;"",[1]PREMIOS_ALUMNOS!$I22&lt;&gt;0),[1]PREMIOS_ALUMNOS!$I22,""),IF($A24="TOTAL",SUM(INDIRECT("E4:E"&amp;ROW()-1)),""))</f>
        <v/>
      </c>
      <c r="F24" s="7" t="str">
        <f ca="1">IF(AND($A24&lt;&gt;"",$A24&lt;&gt;"TOTAL"),IF(AND([1]PREMIOS_ALUMNOS!$K22&lt;&gt;"",[1]PREMIOS_ALUMNOS!$K22&lt;&gt;0),[1]PREMIOS_ALUMNOS!$K22,""),IF($A24="TOTAL",SUM(INDIRECT("F4:F"&amp;ROW()-1)),""))</f>
        <v/>
      </c>
      <c r="G24" s="7">
        <f t="shared" ca="1" si="1"/>
        <v>0</v>
      </c>
      <c r="H24" s="7">
        <f ca="1">IF(AND($A24&lt;&gt;"",$A24&lt;&gt;"TOTAL"),IF(AND([1]PREMIOS_ALUMNOS!$N22&lt;&gt;"",[1]PREMIOS_ALUMNOS!$N22&lt;&gt;0),[1]PREMIOS_ALUMNOS!$N22,""),IF($A24="TOTAL",SUM(INDIRECT("H4:H"&amp;ROW()-1)),""))</f>
        <v>1</v>
      </c>
      <c r="I24" s="7" t="str">
        <f ca="1">IF(AND($A24&lt;&gt;"",$A24&lt;&gt;"TOTAL"),IF(AND([1]PREMIOS_ALUMNOS!$P22&lt;&gt;"",[1]PREMIOS_ALUMNOS!$P22&lt;&gt;0),[1]PREMIOS_ALUMNOS!$P22,""),IF($A24="TOTAL",SUM(INDIRECT("I4:I"&amp;ROW()-1)),""))</f>
        <v/>
      </c>
      <c r="J24" s="7">
        <f t="shared" ca="1" si="2"/>
        <v>1</v>
      </c>
      <c r="K24" s="7" t="str">
        <f ca="1">IF(AND($A24&lt;&gt;"",$A24&lt;&gt;"TOTAL"),IF(AND([1]PREMIOS_ALUMNOS!$S22&lt;&gt;"",[1]PREMIOS_ALUMNOS!$S22&lt;&gt;0),[1]PREMIOS_ALUMNOS!$S22,""),IF($A24="TOTAL",SUM(INDIRECT("K4:K"&amp;ROW()-1)),""))</f>
        <v/>
      </c>
      <c r="L24" s="7">
        <f ca="1">IF(AND($A24&lt;&gt;"",$A24&lt;&gt;"TOTAL"),IF(AND([1]PREMIOS_ALUMNOS!$U22&lt;&gt;"",[1]PREMIOS_ALUMNOS!$U22&lt;&gt;0),[1]PREMIOS_ALUMNOS!$U22,""),IF($A24="TOTAL",SUM(INDIRECT("L4:L"&amp;ROW()-1)),""))</f>
        <v>1</v>
      </c>
      <c r="M24" s="7">
        <f t="shared" ca="1" si="3"/>
        <v>1</v>
      </c>
      <c r="N24" s="7">
        <f ca="1">IF(AND($A24&lt;&gt;"",$A24&lt;&gt;"TOTAL"),IF(AND([1]PREMIOS_ALUMNOS!$X22&lt;&gt;"",[1]PREMIOS_ALUMNOS!$X22&lt;&gt;0),[1]PREMIOS_ALUMNOS!$X22,""),IF($A24="TOTAL",SUM(INDIRECT("N4:N"&amp;ROW()-1)),""))</f>
        <v>1</v>
      </c>
      <c r="O24" s="7" t="str">
        <f ca="1">IF(AND($A24&lt;&gt;"",$A24&lt;&gt;"TOTAL"),IF(AND([1]PREMIOS_ALUMNOS!$Z22&lt;&gt;"",[1]PREMIOS_ALUMNOS!$Z22&lt;&gt;0),[1]PREMIOS_ALUMNOS!$Z22,""),IF($A24="TOTAL",SUM(INDIRECT("O4:O"&amp;ROW()-1)),""))</f>
        <v/>
      </c>
      <c r="P24" s="7">
        <f t="shared" ca="1" si="4"/>
        <v>1</v>
      </c>
      <c r="Q24" s="7" t="str">
        <f ca="1">IF(AND($A24&lt;&gt;"",$A24&lt;&gt;"TOTAL"),IF(AND([1]PREMIOS_ALUMNOS!$AC22&lt;&gt;"",[1]PREMIOS_ALUMNOS!$AC22&lt;&gt;0),[1]PREMIOS_ALUMNOS!$AC22,""),IF($A24="TOTAL",SUM(INDIRECT("Q4:Q"&amp;ROW()-1)),""))</f>
        <v/>
      </c>
      <c r="R24" s="7" t="str">
        <f ca="1">IF(AND($A24&lt;&gt;"",$A24&lt;&gt;"TOTAL"),IF(AND([1]PREMIOS_ALUMNOS!$AE22&lt;&gt;"",[1]PREMIOS_ALUMNOS!$AE22&lt;&gt;0),[1]PREMIOS_ALUMNOS!$AE22,""),IF($A24="TOTAL",SUM(INDIRECT("R4:R"&amp;ROW()-1)),""))</f>
        <v/>
      </c>
      <c r="S24" s="7">
        <f t="shared" ca="1" si="5"/>
        <v>0</v>
      </c>
      <c r="T24" s="7" t="str">
        <f ca="1">IF(AND($A24&lt;&gt;"",$A24&lt;&gt;"TOTAL"),IF(AND([1]PREMIOS_ALUMNOS!$AH22&lt;&gt;"",[1]PREMIOS_ALUMNOS!$AH22&lt;&gt;0),[1]PREMIOS_ALUMNOS!$AH22,""),IF($A24="TOTAL",SUM(INDIRECT("T4:T"&amp;ROW()-1)),""))</f>
        <v/>
      </c>
      <c r="U24" s="7" t="str">
        <f ca="1">IF(AND($A24&lt;&gt;"",$A24&lt;&gt;"TOTAL"),IF(AND([1]PREMIOS_ALUMNOS!$AJ22&lt;&gt;"",[1]PREMIOS_ALUMNOS!$AJ22&lt;&gt;0),[1]PREMIOS_ALUMNOS!$AJ22,""),IF($A24="TOTAL",SUM(INDIRECT("U4:U"&amp;ROW()-1)),""))</f>
        <v/>
      </c>
      <c r="V24" s="7">
        <f t="shared" ca="1" si="6"/>
        <v>0</v>
      </c>
      <c r="W24" s="7" t="str">
        <f ca="1">IF(AND($A24&lt;&gt;"",$A24&lt;&gt;"TOTAL"),IF(AND([1]PREMIOS_ALUMNOS!$AM22&lt;&gt;"",[1]PREMIOS_ALUMNOS!$AM22&lt;&gt;0),[1]PREMIOS_ALUMNOS!$AM22,""),IF($A24="TOTAL",SUM(INDIRECT("W4:W"&amp;ROW()-1)),""))</f>
        <v/>
      </c>
      <c r="X24" s="7" t="str">
        <f ca="1">IF(AND($A24&lt;&gt;"",$A24&lt;&gt;"TOTAL"),IF(AND([1]PREMIOS_ALUMNOS!$AO22&lt;&gt;"",[1]PREMIOS_ALUMNOS!$AO22&lt;&gt;0),[1]PREMIOS_ALUMNOS!$AO22,""),IF($A24="TOTAL",SUM(INDIRECT("X4:X"&amp;ROW()-1)),""))</f>
        <v/>
      </c>
      <c r="Y24" s="7">
        <f t="shared" ca="1" si="7"/>
        <v>0</v>
      </c>
      <c r="Z24" s="7" t="str">
        <f ca="1">IF(AND($A24&lt;&gt;"",$A24&lt;&gt;"TOTAL"),IF(AND([1]PREMIOS_ALUMNOS!$AR22&lt;&gt;"",[1]PREMIOS_ALUMNOS!$AR22&lt;&gt;0),[1]PREMIOS_ALUMNOS!$AR22,""),IF($A24="TOTAL",SUM(INDIRECT("Z4:Z"&amp;ROW()-1)),""))</f>
        <v/>
      </c>
      <c r="AA24" s="7" t="str">
        <f ca="1">IF(AND($A24&lt;&gt;"",$A24&lt;&gt;"TOTAL"),IF(AND([1]PREMIOS_ALUMNOS!$AT22&lt;&gt;"",[1]PREMIOS_ALUMNOS!$AT22&lt;&gt;0),[1]PREMIOS_ALUMNOS!$AT22,""),IF($A24="TOTAL",SUM(INDIRECT("AA4:AA"&amp;ROW()-1)),""))</f>
        <v/>
      </c>
      <c r="AB24" s="7">
        <f t="shared" ca="1" si="8"/>
        <v>0</v>
      </c>
      <c r="AC24" s="7" t="str">
        <f ca="1">IF(AND($A24&lt;&gt;"",$A24&lt;&gt;"TOTAL"),IF(AND([1]PREMIOS_ALUMNOS!$AW22&lt;&gt;"",[1]PREMIOS_ALUMNOS!$AW22&lt;&gt;0),[1]PREMIOS_ALUMNOS!$AW22,""),IF($A24="TOTAL",SUM(INDIRECT("AC4:AC"&amp;ROW()-1)),""))</f>
        <v/>
      </c>
      <c r="AD24" s="7" t="str">
        <f ca="1">IF(AND($A24&lt;&gt;"",$A24&lt;&gt;"TOTAL"),IF(AND([1]PREMIOS_ALUMNOS!$AY22&lt;&gt;"",[1]PREMIOS_ALUMNOS!$AY22&lt;&gt;0),[1]PREMIOS_ALUMNOS!$AY22,""),IF($A24="TOTAL",SUM(INDIRECT("AD4:AD"&amp;ROW()-1)),""))</f>
        <v/>
      </c>
      <c r="AE24" s="7">
        <f t="shared" ca="1" si="9"/>
        <v>0</v>
      </c>
      <c r="AF24" s="7" t="str">
        <f ca="1">IF(AND($A24&lt;&gt;"",$A24&lt;&gt;"TOTAL"),IF(AND([1]PREMIOS_ALUMNOS!$BB22&lt;&gt;"",[1]PREMIOS_ALUMNOS!$BB22&lt;&gt;0),[1]PREMIOS_ALUMNOS!$BB22,""),IF($A24="TOTAL",SUM(INDIRECT("AF4:AF"&amp;ROW()-1)),""))</f>
        <v/>
      </c>
      <c r="AG24" s="7" t="str">
        <f ca="1">IF(AND($A24&lt;&gt;"",$A24&lt;&gt;"TOTAL"),IF(AND([1]PREMIOS_ALUMNOS!$BD22&lt;&gt;"",[1]PREMIOS_ALUMNOS!$BD22&lt;&gt;0),[1]PREMIOS_ALUMNOS!$BD22,""),IF($A24="TOTAL",SUM(INDIRECT("AG4:AG"&amp;ROW()-1)),""))</f>
        <v/>
      </c>
      <c r="AH24" s="7">
        <f t="shared" ca="1" si="10"/>
        <v>0</v>
      </c>
      <c r="AI24" s="7" t="str">
        <f ca="1">IF(AND($A24&lt;&gt;"",$A24&lt;&gt;"TOTAL"),IF(AND([1]PREMIOS_ALUMNOS!$BG22&lt;&gt;"",[1]PREMIOS_ALUMNOS!$BG22&lt;&gt;0),[1]PREMIOS_ALUMNOS!$BG22,""),IF($A24="TOTAL",SUM(INDIRECT("AI4:AI"&amp;ROW()-1)),""))</f>
        <v/>
      </c>
      <c r="AJ24" s="7" t="str">
        <f ca="1">IF(AND($A24&lt;&gt;"",$A24&lt;&gt;"TOTAL"),IF(AND([1]PREMIOS_ALUMNOS!$BI22&lt;&gt;"",[1]PREMIOS_ALUMNOS!$BI22&lt;&gt;0),[1]PREMIOS_ALUMNOS!$BI22,""),IF($A24="TOTAL",SUM(INDIRECT("AJ4:AJ"&amp;ROW()-1)),""))</f>
        <v/>
      </c>
      <c r="AK24" s="7">
        <f t="shared" ca="1" si="11"/>
        <v>0</v>
      </c>
      <c r="AL24" s="7" t="str">
        <f ca="1">IF(AND($A24&lt;&gt;"",$A24&lt;&gt;"TOTAL"),IF(AND([1]PREMIOS_ALUMNOS!$BL22&lt;&gt;"",[1]PREMIOS_ALUMNOS!$BL22&lt;&gt;0),[1]PREMIOS_ALUMNOS!$BL22,""),IF($A24="TOTAL",SUM(INDIRECT("AL4:AL"&amp;ROW()-1)),""))</f>
        <v/>
      </c>
      <c r="AM24" s="7" t="str">
        <f ca="1">IF(AND($A24&lt;&gt;"",$A24&lt;&gt;"TOTAL"),IF(AND([1]PREMIOS_ALUMNOS!$BN22&lt;&gt;"",[1]PREMIOS_ALUMNOS!$BN22&lt;&gt;0),[1]PREMIOS_ALUMNOS!$BN22,""),IF($A24="TOTAL",SUM(INDIRECT("AM4:AM"&amp;ROW()-1)),""))</f>
        <v/>
      </c>
      <c r="AN24" s="7">
        <f t="shared" ca="1" si="12"/>
        <v>0</v>
      </c>
      <c r="AO24" s="7" t="str">
        <f ca="1">IF(AND($A24&lt;&gt;"",$A24&lt;&gt;"TOTAL"),IF(AND([1]PREMIOS_ALUMNOS!$BQ22&lt;&gt;"",[1]PREMIOS_ALUMNOS!$BQ22&lt;&gt;0),[1]PREMIOS_ALUMNOS!$BQ22,""),IF($A24="TOTAL",SUM(INDIRECT("AO4:AO"&amp;ROW()-1)),""))</f>
        <v/>
      </c>
      <c r="AP24" s="7" t="str">
        <f ca="1">IF(AND($A24&lt;&gt;"",$A24&lt;&gt;"TOTAL"),IF(AND([1]PREMIOS_ALUMNOS!$BS22&lt;&gt;"",[1]PREMIOS_ALUMNOS!$BS22&lt;&gt;0),[1]PREMIOS_ALUMNOS!$BS22,""),IF($A24="TOTAL",SUM(INDIRECT("AP4:AP"&amp;ROW()-1)),""))</f>
        <v/>
      </c>
      <c r="AQ24" s="7">
        <f t="shared" ca="1" si="13"/>
        <v>0</v>
      </c>
      <c r="AR24" s="7" t="str">
        <f ca="1">IF(AND($A24&lt;&gt;"",$A24&lt;&gt;"TOTAL"),IF(AND([1]PREMIOS_ALUMNOS!$BV22&lt;&gt;"",[1]PREMIOS_ALUMNOS!$BV22&lt;&gt;0),[1]PREMIOS_ALUMNOS!$BV22,""),IF($A24="TOTAL",SUM(INDIRECT("AR4:AR"&amp;ROW()-1)),""))</f>
        <v/>
      </c>
      <c r="AS24" s="7" t="str">
        <f ca="1">IF(AND($A24&lt;&gt;"",$A24&lt;&gt;"TOTAL"),IF(AND([1]PREMIOS_ALUMNOS!$BX22&lt;&gt;"",[1]PREMIOS_ALUMNOS!$BX22&lt;&gt;0),[1]PREMIOS_ALUMNOS!$BX22,""),IF($A24="TOTAL",SUM(INDIRECT("AS4:AS"&amp;ROW()-1)),""))</f>
        <v/>
      </c>
      <c r="AT24" s="7">
        <f t="shared" ca="1" si="14"/>
        <v>0</v>
      </c>
      <c r="AU24" s="7" t="str">
        <f ca="1">IF(AND($A24&lt;&gt;"",$A24&lt;&gt;"TOTAL"),IF(AND([1]PREMIOS_ALUMNOS!$CA22&lt;&gt;"",[1]PREMIOS_ALUMNOS!$CA22&lt;&gt;0),[1]PREMIOS_ALUMNOS!$CA22,""),IF($A24="TOTAL",SUM(INDIRECT("AU4:AU"&amp;ROW()-1)),""))</f>
        <v/>
      </c>
      <c r="AV24" s="7" t="str">
        <f ca="1">IF(AND($A24&lt;&gt;"",$A24&lt;&gt;"TOTAL"),IF(AND([1]PREMIOS_ALUMNOS!$CC22&lt;&gt;"",[1]PREMIOS_ALUMNOS!$CC22&lt;&gt;0),[1]PREMIOS_ALUMNOS!$CC22,""),IF($A24="TOTAL",SUM(INDIRECT("AV4:AV"&amp;ROW()-1)),""))</f>
        <v/>
      </c>
      <c r="AW24" s="7">
        <f t="shared" ca="1" si="15"/>
        <v>0</v>
      </c>
      <c r="AX24" s="7" t="str">
        <f ca="1">IF(AND($A24&lt;&gt;"",$A24&lt;&gt;"TOTAL"),IF(AND([1]PREMIOS_ALUMNOS!$CF22&lt;&gt;"",[1]PREMIOS_ALUMNOS!$CF22&lt;&gt;0),[1]PREMIOS_ALUMNOS!$CF22,""),IF($A24="TOTAL",SUM(INDIRECT("AX4:AX"&amp;ROW()-1)),""))</f>
        <v/>
      </c>
      <c r="AY24" s="7" t="str">
        <f ca="1">IF(AND($A24&lt;&gt;"",$A24&lt;&gt;"TOTAL"),IF(AND([1]PREMIOS_ALUMNOS!$CH22&lt;&gt;"",[1]PREMIOS_ALUMNOS!$CH22&lt;&gt;0),[1]PREMIOS_ALUMNOS!$CH22,""),IF($A24="TOTAL",SUM(INDIRECT("AY4:AY"&amp;ROW()-1)),""))</f>
        <v/>
      </c>
      <c r="AZ24" s="7">
        <f t="shared" ca="1" si="16"/>
        <v>0</v>
      </c>
      <c r="BA24" s="7" t="str">
        <f ca="1">IF(AND($A24&lt;&gt;"",$A24&lt;&gt;"TOTAL"),IF(AND([1]PREMIOS_ALUMNOS!$CK22&lt;&gt;"",[1]PREMIOS_ALUMNOS!$CK22&lt;&gt;0),[1]PREMIOS_ALUMNOS!$CK22,""),IF($A24="TOTAL",SUM(INDIRECT("BA4:BA"&amp;ROW()-1)),""))</f>
        <v/>
      </c>
      <c r="BB24" s="7" t="str">
        <f ca="1">IF(AND($A24&lt;&gt;"",$A24&lt;&gt;"TOTAL"),IF(AND([1]PREMIOS_ALUMNOS!$CM22&lt;&gt;"",[1]PREMIOS_ALUMNOS!$CM22&lt;&gt;0),[1]PREMIOS_ALUMNOS!$CM22,""),IF($A24="TOTAL",SUM(INDIRECT("BB4:BB"&amp;ROW()-1)),""))</f>
        <v/>
      </c>
      <c r="BC24" s="7">
        <f t="shared" ca="1" si="17"/>
        <v>0</v>
      </c>
      <c r="BD24" s="7" t="str">
        <f ca="1">IF(AND($A24&lt;&gt;"",$A24&lt;&gt;"TOTAL"),IF(AND([1]PREMIOS_ALUMNOS!$CP22&lt;&gt;"",[1]PREMIOS_ALUMNOS!$CP22&lt;&gt;0),[1]PREMIOS_ALUMNOS!$CP22,""),IF($A24="TOTAL",SUM(INDIRECT("BD4:BD"&amp;ROW()-1)),""))</f>
        <v/>
      </c>
      <c r="BE24" s="7" t="str">
        <f ca="1">IF(AND($A24&lt;&gt;"",$A24&lt;&gt;"TOTAL"),IF(AND([1]PREMIOS_ALUMNOS!$CR22&lt;&gt;"",[1]PREMIOS_ALUMNOS!$CR22&lt;&gt;0),[1]PREMIOS_ALUMNOS!$CR22,""),IF($A24="TOTAL",SUM(INDIRECT("BE4:BE"&amp;ROW()-1)),""))</f>
        <v/>
      </c>
      <c r="BF24" s="7">
        <f t="shared" ca="1" si="18"/>
        <v>0</v>
      </c>
    </row>
    <row r="25" spans="1:58" x14ac:dyDescent="0.2">
      <c r="A25" s="12" t="str">
        <f>IF([1]PREMIOS_ALUMNOS!$C23&lt;&gt;"",[1]PREMIOS_ALUMNOS!$C23,IF(AND([1]PREMIOS_ALUMNOS!$C23="",[1]PREMIOS_ALUMNOS!$C24="",[1]PREMIOS_ALUMNOS!$C22=""),"","TOTAL"))</f>
        <v>Grado en Estudios Ingleses</v>
      </c>
      <c r="B25" s="7" t="str">
        <f ca="1">IF(AND($A25&lt;&gt;"",$A25&lt;&gt;"TOTAL"),IF(AND([1]PREMIOS_ALUMNOS!$D23&lt;&gt;"",[1]PREMIOS_ALUMNOS!$D23&lt;&gt;0),[1]PREMIOS_ALUMNOS!$D23,""),IF($A25="TOTAL",SUM(INDIRECT("B4:B"&amp;ROW()-1)),""))</f>
        <v/>
      </c>
      <c r="C25" s="7" t="str">
        <f ca="1">IF(AND($A25&lt;&gt;"",$A25&lt;&gt;"TOTAL"),IF(AND([1]PREMIOS_ALUMNOS!$F23&lt;&gt;"",[1]PREMIOS_ALUMNOS!$F23&lt;&gt;0),[1]PREMIOS_ALUMNOS!$F23,""),IF($A25="TOTAL",SUM(INDIRECT("C4:C"&amp;ROW()-1)),""))</f>
        <v/>
      </c>
      <c r="D25" s="7">
        <f t="shared" ca="1" si="0"/>
        <v>0</v>
      </c>
      <c r="E25" s="7">
        <f ca="1">IF(AND($A25&lt;&gt;"",$A25&lt;&gt;"TOTAL"),IF(AND([1]PREMIOS_ALUMNOS!$I23&lt;&gt;"",[1]PREMIOS_ALUMNOS!$I23&lt;&gt;0),[1]PREMIOS_ALUMNOS!$I23,""),IF($A25="TOTAL",SUM(INDIRECT("E4:E"&amp;ROW()-1)),""))</f>
        <v>1</v>
      </c>
      <c r="F25" s="7" t="str">
        <f ca="1">IF(AND($A25&lt;&gt;"",$A25&lt;&gt;"TOTAL"),IF(AND([1]PREMIOS_ALUMNOS!$K23&lt;&gt;"",[1]PREMIOS_ALUMNOS!$K23&lt;&gt;0),[1]PREMIOS_ALUMNOS!$K23,""),IF($A25="TOTAL",SUM(INDIRECT("F4:F"&amp;ROW()-1)),""))</f>
        <v/>
      </c>
      <c r="G25" s="7">
        <f t="shared" ca="1" si="1"/>
        <v>1</v>
      </c>
      <c r="H25" s="7">
        <f ca="1">IF(AND($A25&lt;&gt;"",$A25&lt;&gt;"TOTAL"),IF(AND([1]PREMIOS_ALUMNOS!$N23&lt;&gt;"",[1]PREMIOS_ALUMNOS!$N23&lt;&gt;0),[1]PREMIOS_ALUMNOS!$N23,""),IF($A25="TOTAL",SUM(INDIRECT("H4:H"&amp;ROW()-1)),""))</f>
        <v>1</v>
      </c>
      <c r="I25" s="7" t="str">
        <f ca="1">IF(AND($A25&lt;&gt;"",$A25&lt;&gt;"TOTAL"),IF(AND([1]PREMIOS_ALUMNOS!$P23&lt;&gt;"",[1]PREMIOS_ALUMNOS!$P23&lt;&gt;0),[1]PREMIOS_ALUMNOS!$P23,""),IF($A25="TOTAL",SUM(INDIRECT("I4:I"&amp;ROW()-1)),""))</f>
        <v/>
      </c>
      <c r="J25" s="7">
        <f t="shared" ca="1" si="2"/>
        <v>1</v>
      </c>
      <c r="K25" s="7" t="str">
        <f ca="1">IF(AND($A25&lt;&gt;"",$A25&lt;&gt;"TOTAL"),IF(AND([1]PREMIOS_ALUMNOS!$S23&lt;&gt;"",[1]PREMIOS_ALUMNOS!$S23&lt;&gt;0),[1]PREMIOS_ALUMNOS!$S23,""),IF($A25="TOTAL",SUM(INDIRECT("K4:K"&amp;ROW()-1)),""))</f>
        <v/>
      </c>
      <c r="L25" s="7">
        <f ca="1">IF(AND($A25&lt;&gt;"",$A25&lt;&gt;"TOTAL"),IF(AND([1]PREMIOS_ALUMNOS!$U23&lt;&gt;"",[1]PREMIOS_ALUMNOS!$U23&lt;&gt;0),[1]PREMIOS_ALUMNOS!$U23,""),IF($A25="TOTAL",SUM(INDIRECT("L4:L"&amp;ROW()-1)),""))</f>
        <v>1</v>
      </c>
      <c r="M25" s="7">
        <f t="shared" ca="1" si="3"/>
        <v>1</v>
      </c>
      <c r="N25" s="7">
        <f ca="1">IF(AND($A25&lt;&gt;"",$A25&lt;&gt;"TOTAL"),IF(AND([1]PREMIOS_ALUMNOS!$X23&lt;&gt;"",[1]PREMIOS_ALUMNOS!$X23&lt;&gt;0),[1]PREMIOS_ALUMNOS!$X23,""),IF($A25="TOTAL",SUM(INDIRECT("N4:N"&amp;ROW()-1)),""))</f>
        <v>1</v>
      </c>
      <c r="O25" s="7" t="str">
        <f ca="1">IF(AND($A25&lt;&gt;"",$A25&lt;&gt;"TOTAL"),IF(AND([1]PREMIOS_ALUMNOS!$Z23&lt;&gt;"",[1]PREMIOS_ALUMNOS!$Z23&lt;&gt;0),[1]PREMIOS_ALUMNOS!$Z23,""),IF($A25="TOTAL",SUM(INDIRECT("O4:O"&amp;ROW()-1)),""))</f>
        <v/>
      </c>
      <c r="P25" s="7">
        <f t="shared" ca="1" si="4"/>
        <v>1</v>
      </c>
      <c r="Q25" s="7" t="str">
        <f ca="1">IF(AND($A25&lt;&gt;"",$A25&lt;&gt;"TOTAL"),IF(AND([1]PREMIOS_ALUMNOS!$AC23&lt;&gt;"",[1]PREMIOS_ALUMNOS!$AC23&lt;&gt;0),[1]PREMIOS_ALUMNOS!$AC23,""),IF($A25="TOTAL",SUM(INDIRECT("Q4:Q"&amp;ROW()-1)),""))</f>
        <v/>
      </c>
      <c r="R25" s="7" t="str">
        <f ca="1">IF(AND($A25&lt;&gt;"",$A25&lt;&gt;"TOTAL"),IF(AND([1]PREMIOS_ALUMNOS!$AE23&lt;&gt;"",[1]PREMIOS_ALUMNOS!$AE23&lt;&gt;0),[1]PREMIOS_ALUMNOS!$AE23,""),IF($A25="TOTAL",SUM(INDIRECT("R4:R"&amp;ROW()-1)),""))</f>
        <v/>
      </c>
      <c r="S25" s="7">
        <f t="shared" ca="1" si="5"/>
        <v>0</v>
      </c>
      <c r="T25" s="7" t="str">
        <f ca="1">IF(AND($A25&lt;&gt;"",$A25&lt;&gt;"TOTAL"),IF(AND([1]PREMIOS_ALUMNOS!$AH23&lt;&gt;"",[1]PREMIOS_ALUMNOS!$AH23&lt;&gt;0),[1]PREMIOS_ALUMNOS!$AH23,""),IF($A25="TOTAL",SUM(INDIRECT("T4:T"&amp;ROW()-1)),""))</f>
        <v/>
      </c>
      <c r="U25" s="7" t="str">
        <f ca="1">IF(AND($A25&lt;&gt;"",$A25&lt;&gt;"TOTAL"),IF(AND([1]PREMIOS_ALUMNOS!$AJ23&lt;&gt;"",[1]PREMIOS_ALUMNOS!$AJ23&lt;&gt;0),[1]PREMIOS_ALUMNOS!$AJ23,""),IF($A25="TOTAL",SUM(INDIRECT("U4:U"&amp;ROW()-1)),""))</f>
        <v/>
      </c>
      <c r="V25" s="7">
        <f t="shared" ca="1" si="6"/>
        <v>0</v>
      </c>
      <c r="W25" s="7" t="str">
        <f ca="1">IF(AND($A25&lt;&gt;"",$A25&lt;&gt;"TOTAL"),IF(AND([1]PREMIOS_ALUMNOS!$AM23&lt;&gt;"",[1]PREMIOS_ALUMNOS!$AM23&lt;&gt;0),[1]PREMIOS_ALUMNOS!$AM23,""),IF($A25="TOTAL",SUM(INDIRECT("W4:W"&amp;ROW()-1)),""))</f>
        <v/>
      </c>
      <c r="X25" s="7" t="str">
        <f ca="1">IF(AND($A25&lt;&gt;"",$A25&lt;&gt;"TOTAL"),IF(AND([1]PREMIOS_ALUMNOS!$AO23&lt;&gt;"",[1]PREMIOS_ALUMNOS!$AO23&lt;&gt;0),[1]PREMIOS_ALUMNOS!$AO23,""),IF($A25="TOTAL",SUM(INDIRECT("X4:X"&amp;ROW()-1)),""))</f>
        <v/>
      </c>
      <c r="Y25" s="7">
        <f t="shared" ca="1" si="7"/>
        <v>0</v>
      </c>
      <c r="Z25" s="7" t="str">
        <f ca="1">IF(AND($A25&lt;&gt;"",$A25&lt;&gt;"TOTAL"),IF(AND([1]PREMIOS_ALUMNOS!$AR23&lt;&gt;"",[1]PREMIOS_ALUMNOS!$AR23&lt;&gt;0),[1]PREMIOS_ALUMNOS!$AR23,""),IF($A25="TOTAL",SUM(INDIRECT("Z4:Z"&amp;ROW()-1)),""))</f>
        <v/>
      </c>
      <c r="AA25" s="7" t="str">
        <f ca="1">IF(AND($A25&lt;&gt;"",$A25&lt;&gt;"TOTAL"),IF(AND([1]PREMIOS_ALUMNOS!$AT23&lt;&gt;"",[1]PREMIOS_ALUMNOS!$AT23&lt;&gt;0),[1]PREMIOS_ALUMNOS!$AT23,""),IF($A25="TOTAL",SUM(INDIRECT("AA4:AA"&amp;ROW()-1)),""))</f>
        <v/>
      </c>
      <c r="AB25" s="7">
        <f t="shared" ca="1" si="8"/>
        <v>0</v>
      </c>
      <c r="AC25" s="7" t="str">
        <f ca="1">IF(AND($A25&lt;&gt;"",$A25&lt;&gt;"TOTAL"),IF(AND([1]PREMIOS_ALUMNOS!$AW23&lt;&gt;"",[1]PREMIOS_ALUMNOS!$AW23&lt;&gt;0),[1]PREMIOS_ALUMNOS!$AW23,""),IF($A25="TOTAL",SUM(INDIRECT("AC4:AC"&amp;ROW()-1)),""))</f>
        <v/>
      </c>
      <c r="AD25" s="7" t="str">
        <f ca="1">IF(AND($A25&lt;&gt;"",$A25&lt;&gt;"TOTAL"),IF(AND([1]PREMIOS_ALUMNOS!$AY23&lt;&gt;"",[1]PREMIOS_ALUMNOS!$AY23&lt;&gt;0),[1]PREMIOS_ALUMNOS!$AY23,""),IF($A25="TOTAL",SUM(INDIRECT("AD4:AD"&amp;ROW()-1)),""))</f>
        <v/>
      </c>
      <c r="AE25" s="7">
        <f t="shared" ca="1" si="9"/>
        <v>0</v>
      </c>
      <c r="AF25" s="7" t="str">
        <f ca="1">IF(AND($A25&lt;&gt;"",$A25&lt;&gt;"TOTAL"),IF(AND([1]PREMIOS_ALUMNOS!$BB23&lt;&gt;"",[1]PREMIOS_ALUMNOS!$BB23&lt;&gt;0),[1]PREMIOS_ALUMNOS!$BB23,""),IF($A25="TOTAL",SUM(INDIRECT("AF4:AF"&amp;ROW()-1)),""))</f>
        <v/>
      </c>
      <c r="AG25" s="7" t="str">
        <f ca="1">IF(AND($A25&lt;&gt;"",$A25&lt;&gt;"TOTAL"),IF(AND([1]PREMIOS_ALUMNOS!$BD23&lt;&gt;"",[1]PREMIOS_ALUMNOS!$BD23&lt;&gt;0),[1]PREMIOS_ALUMNOS!$BD23,""),IF($A25="TOTAL",SUM(INDIRECT("AG4:AG"&amp;ROW()-1)),""))</f>
        <v/>
      </c>
      <c r="AH25" s="7">
        <f t="shared" ca="1" si="10"/>
        <v>0</v>
      </c>
      <c r="AI25" s="7" t="str">
        <f ca="1">IF(AND($A25&lt;&gt;"",$A25&lt;&gt;"TOTAL"),IF(AND([1]PREMIOS_ALUMNOS!$BG23&lt;&gt;"",[1]PREMIOS_ALUMNOS!$BG23&lt;&gt;0),[1]PREMIOS_ALUMNOS!$BG23,""),IF($A25="TOTAL",SUM(INDIRECT("AI4:AI"&amp;ROW()-1)),""))</f>
        <v/>
      </c>
      <c r="AJ25" s="7" t="str">
        <f ca="1">IF(AND($A25&lt;&gt;"",$A25&lt;&gt;"TOTAL"),IF(AND([1]PREMIOS_ALUMNOS!$BI23&lt;&gt;"",[1]PREMIOS_ALUMNOS!$BI23&lt;&gt;0),[1]PREMIOS_ALUMNOS!$BI23,""),IF($A25="TOTAL",SUM(INDIRECT("AJ4:AJ"&amp;ROW()-1)),""))</f>
        <v/>
      </c>
      <c r="AK25" s="7">
        <f t="shared" ca="1" si="11"/>
        <v>0</v>
      </c>
      <c r="AL25" s="7" t="str">
        <f ca="1">IF(AND($A25&lt;&gt;"",$A25&lt;&gt;"TOTAL"),IF(AND([1]PREMIOS_ALUMNOS!$BL23&lt;&gt;"",[1]PREMIOS_ALUMNOS!$BL23&lt;&gt;0),[1]PREMIOS_ALUMNOS!$BL23,""),IF($A25="TOTAL",SUM(INDIRECT("AL4:AL"&amp;ROW()-1)),""))</f>
        <v/>
      </c>
      <c r="AM25" s="7" t="str">
        <f ca="1">IF(AND($A25&lt;&gt;"",$A25&lt;&gt;"TOTAL"),IF(AND([1]PREMIOS_ALUMNOS!$BN23&lt;&gt;"",[1]PREMIOS_ALUMNOS!$BN23&lt;&gt;0),[1]PREMIOS_ALUMNOS!$BN23,""),IF($A25="TOTAL",SUM(INDIRECT("AM4:AM"&amp;ROW()-1)),""))</f>
        <v/>
      </c>
      <c r="AN25" s="7">
        <f t="shared" ca="1" si="12"/>
        <v>0</v>
      </c>
      <c r="AO25" s="7" t="str">
        <f ca="1">IF(AND($A25&lt;&gt;"",$A25&lt;&gt;"TOTAL"),IF(AND([1]PREMIOS_ALUMNOS!$BQ23&lt;&gt;"",[1]PREMIOS_ALUMNOS!$BQ23&lt;&gt;0),[1]PREMIOS_ALUMNOS!$BQ23,""),IF($A25="TOTAL",SUM(INDIRECT("AO4:AO"&amp;ROW()-1)),""))</f>
        <v/>
      </c>
      <c r="AP25" s="7" t="str">
        <f ca="1">IF(AND($A25&lt;&gt;"",$A25&lt;&gt;"TOTAL"),IF(AND([1]PREMIOS_ALUMNOS!$BS23&lt;&gt;"",[1]PREMIOS_ALUMNOS!$BS23&lt;&gt;0),[1]PREMIOS_ALUMNOS!$BS23,""),IF($A25="TOTAL",SUM(INDIRECT("AP4:AP"&amp;ROW()-1)),""))</f>
        <v/>
      </c>
      <c r="AQ25" s="7">
        <f t="shared" ca="1" si="13"/>
        <v>0</v>
      </c>
      <c r="AR25" s="7" t="str">
        <f ca="1">IF(AND($A25&lt;&gt;"",$A25&lt;&gt;"TOTAL"),IF(AND([1]PREMIOS_ALUMNOS!$BV23&lt;&gt;"",[1]PREMIOS_ALUMNOS!$BV23&lt;&gt;0),[1]PREMIOS_ALUMNOS!$BV23,""),IF($A25="TOTAL",SUM(INDIRECT("AR4:AR"&amp;ROW()-1)),""))</f>
        <v/>
      </c>
      <c r="AS25" s="7" t="str">
        <f ca="1">IF(AND($A25&lt;&gt;"",$A25&lt;&gt;"TOTAL"),IF(AND([1]PREMIOS_ALUMNOS!$BX23&lt;&gt;"",[1]PREMIOS_ALUMNOS!$BX23&lt;&gt;0),[1]PREMIOS_ALUMNOS!$BX23,""),IF($A25="TOTAL",SUM(INDIRECT("AS4:AS"&amp;ROW()-1)),""))</f>
        <v/>
      </c>
      <c r="AT25" s="7">
        <f t="shared" ca="1" si="14"/>
        <v>0</v>
      </c>
      <c r="AU25" s="7" t="str">
        <f ca="1">IF(AND($A25&lt;&gt;"",$A25&lt;&gt;"TOTAL"),IF(AND([1]PREMIOS_ALUMNOS!$CA23&lt;&gt;"",[1]PREMIOS_ALUMNOS!$CA23&lt;&gt;0),[1]PREMIOS_ALUMNOS!$CA23,""),IF($A25="TOTAL",SUM(INDIRECT("AU4:AU"&amp;ROW()-1)),""))</f>
        <v/>
      </c>
      <c r="AV25" s="7" t="str">
        <f ca="1">IF(AND($A25&lt;&gt;"",$A25&lt;&gt;"TOTAL"),IF(AND([1]PREMIOS_ALUMNOS!$CC23&lt;&gt;"",[1]PREMIOS_ALUMNOS!$CC23&lt;&gt;0),[1]PREMIOS_ALUMNOS!$CC23,""),IF($A25="TOTAL",SUM(INDIRECT("AV4:AV"&amp;ROW()-1)),""))</f>
        <v/>
      </c>
      <c r="AW25" s="7">
        <f t="shared" ca="1" si="15"/>
        <v>0</v>
      </c>
      <c r="AX25" s="7" t="str">
        <f ca="1">IF(AND($A25&lt;&gt;"",$A25&lt;&gt;"TOTAL"),IF(AND([1]PREMIOS_ALUMNOS!$CF23&lt;&gt;"",[1]PREMIOS_ALUMNOS!$CF23&lt;&gt;0),[1]PREMIOS_ALUMNOS!$CF23,""),IF($A25="TOTAL",SUM(INDIRECT("AX4:AX"&amp;ROW()-1)),""))</f>
        <v/>
      </c>
      <c r="AY25" s="7" t="str">
        <f ca="1">IF(AND($A25&lt;&gt;"",$A25&lt;&gt;"TOTAL"),IF(AND([1]PREMIOS_ALUMNOS!$CH23&lt;&gt;"",[1]PREMIOS_ALUMNOS!$CH23&lt;&gt;0),[1]PREMIOS_ALUMNOS!$CH23,""),IF($A25="TOTAL",SUM(INDIRECT("AY4:AY"&amp;ROW()-1)),""))</f>
        <v/>
      </c>
      <c r="AZ25" s="7">
        <f t="shared" ca="1" si="16"/>
        <v>0</v>
      </c>
      <c r="BA25" s="7" t="str">
        <f ca="1">IF(AND($A25&lt;&gt;"",$A25&lt;&gt;"TOTAL"),IF(AND([1]PREMIOS_ALUMNOS!$CK23&lt;&gt;"",[1]PREMIOS_ALUMNOS!$CK23&lt;&gt;0),[1]PREMIOS_ALUMNOS!$CK23,""),IF($A25="TOTAL",SUM(INDIRECT("BA4:BA"&amp;ROW()-1)),""))</f>
        <v/>
      </c>
      <c r="BB25" s="7" t="str">
        <f ca="1">IF(AND($A25&lt;&gt;"",$A25&lt;&gt;"TOTAL"),IF(AND([1]PREMIOS_ALUMNOS!$CM23&lt;&gt;"",[1]PREMIOS_ALUMNOS!$CM23&lt;&gt;0),[1]PREMIOS_ALUMNOS!$CM23,""),IF($A25="TOTAL",SUM(INDIRECT("BB4:BB"&amp;ROW()-1)),""))</f>
        <v/>
      </c>
      <c r="BC25" s="7">
        <f t="shared" ca="1" si="17"/>
        <v>0</v>
      </c>
      <c r="BD25" s="7" t="str">
        <f ca="1">IF(AND($A25&lt;&gt;"",$A25&lt;&gt;"TOTAL"),IF(AND([1]PREMIOS_ALUMNOS!$CP23&lt;&gt;"",[1]PREMIOS_ALUMNOS!$CP23&lt;&gt;0),[1]PREMIOS_ALUMNOS!$CP23,""),IF($A25="TOTAL",SUM(INDIRECT("BD4:BD"&amp;ROW()-1)),""))</f>
        <v/>
      </c>
      <c r="BE25" s="7" t="str">
        <f ca="1">IF(AND($A25&lt;&gt;"",$A25&lt;&gt;"TOTAL"),IF(AND([1]PREMIOS_ALUMNOS!$CR23&lt;&gt;"",[1]PREMIOS_ALUMNOS!$CR23&lt;&gt;0),[1]PREMIOS_ALUMNOS!$CR23,""),IF($A25="TOTAL",SUM(INDIRECT("BE4:BE"&amp;ROW()-1)),""))</f>
        <v/>
      </c>
      <c r="BF25" s="7">
        <f t="shared" ca="1" si="18"/>
        <v>0</v>
      </c>
    </row>
    <row r="26" spans="1:58" x14ac:dyDescent="0.2">
      <c r="A26" s="12" t="str">
        <f>IF([1]PREMIOS_ALUMNOS!$C24&lt;&gt;"",[1]PREMIOS_ALUMNOS!$C24,IF(AND([1]PREMIOS_ALUMNOS!$C24="",[1]PREMIOS_ALUMNOS!$C25="",[1]PREMIOS_ALUMNOS!$C23=""),"","TOTAL"))</f>
        <v>Grado en Geografía e Historia</v>
      </c>
      <c r="B26" s="7" t="str">
        <f ca="1">IF(AND($A26&lt;&gt;"",$A26&lt;&gt;"TOTAL"),IF(AND([1]PREMIOS_ALUMNOS!$D24&lt;&gt;"",[1]PREMIOS_ALUMNOS!$D24&lt;&gt;0),[1]PREMIOS_ALUMNOS!$D24,""),IF($A26="TOTAL",SUM(INDIRECT("B4:B"&amp;ROW()-1)),""))</f>
        <v/>
      </c>
      <c r="C26" s="7" t="str">
        <f ca="1">IF(AND($A26&lt;&gt;"",$A26&lt;&gt;"TOTAL"),IF(AND([1]PREMIOS_ALUMNOS!$F24&lt;&gt;"",[1]PREMIOS_ALUMNOS!$F24&lt;&gt;0),[1]PREMIOS_ALUMNOS!$F24,""),IF($A26="TOTAL",SUM(INDIRECT("C4:C"&amp;ROW()-1)),""))</f>
        <v/>
      </c>
      <c r="D26" s="7">
        <f t="shared" ca="1" si="0"/>
        <v>0</v>
      </c>
      <c r="E26" s="7" t="str">
        <f ca="1">IF(AND($A26&lt;&gt;"",$A26&lt;&gt;"TOTAL"),IF(AND([1]PREMIOS_ALUMNOS!$I24&lt;&gt;"",[1]PREMIOS_ALUMNOS!$I24&lt;&gt;0),[1]PREMIOS_ALUMNOS!$I24,""),IF($A26="TOTAL",SUM(INDIRECT("E4:E"&amp;ROW()-1)),""))</f>
        <v/>
      </c>
      <c r="F26" s="7">
        <f ca="1">IF(AND($A26&lt;&gt;"",$A26&lt;&gt;"TOTAL"),IF(AND([1]PREMIOS_ALUMNOS!$K24&lt;&gt;"",[1]PREMIOS_ALUMNOS!$K24&lt;&gt;0),[1]PREMIOS_ALUMNOS!$K24,""),IF($A26="TOTAL",SUM(INDIRECT("F4:F"&amp;ROW()-1)),""))</f>
        <v>1</v>
      </c>
      <c r="G26" s="7">
        <f t="shared" ca="1" si="1"/>
        <v>1</v>
      </c>
      <c r="H26" s="7" t="str">
        <f ca="1">IF(AND($A26&lt;&gt;"",$A26&lt;&gt;"TOTAL"),IF(AND([1]PREMIOS_ALUMNOS!$N24&lt;&gt;"",[1]PREMIOS_ALUMNOS!$N24&lt;&gt;0),[1]PREMIOS_ALUMNOS!$N24,""),IF($A26="TOTAL",SUM(INDIRECT("H4:H"&amp;ROW()-1)),""))</f>
        <v/>
      </c>
      <c r="I26" s="7">
        <f ca="1">IF(AND($A26&lt;&gt;"",$A26&lt;&gt;"TOTAL"),IF(AND([1]PREMIOS_ALUMNOS!$P24&lt;&gt;"",[1]PREMIOS_ALUMNOS!$P24&lt;&gt;0),[1]PREMIOS_ALUMNOS!$P24,""),IF($A26="TOTAL",SUM(INDIRECT("I4:I"&amp;ROW()-1)),""))</f>
        <v>1</v>
      </c>
      <c r="J26" s="7">
        <f t="shared" ca="1" si="2"/>
        <v>1</v>
      </c>
      <c r="K26" s="7" t="str">
        <f ca="1">IF(AND($A26&lt;&gt;"",$A26&lt;&gt;"TOTAL"),IF(AND([1]PREMIOS_ALUMNOS!$S24&lt;&gt;"",[1]PREMIOS_ALUMNOS!$S24&lt;&gt;0),[1]PREMIOS_ALUMNOS!$S24,""),IF($A26="TOTAL",SUM(INDIRECT("K4:K"&amp;ROW()-1)),""))</f>
        <v/>
      </c>
      <c r="L26" s="7">
        <f ca="1">IF(AND($A26&lt;&gt;"",$A26&lt;&gt;"TOTAL"),IF(AND([1]PREMIOS_ALUMNOS!$U24&lt;&gt;"",[1]PREMIOS_ALUMNOS!$U24&lt;&gt;0),[1]PREMIOS_ALUMNOS!$U24,""),IF($A26="TOTAL",SUM(INDIRECT("L4:L"&amp;ROW()-1)),""))</f>
        <v>1</v>
      </c>
      <c r="M26" s="7">
        <f t="shared" ca="1" si="3"/>
        <v>1</v>
      </c>
      <c r="N26" s="7">
        <f ca="1">IF(AND($A26&lt;&gt;"",$A26&lt;&gt;"TOTAL"),IF(AND([1]PREMIOS_ALUMNOS!$X24&lt;&gt;"",[1]PREMIOS_ALUMNOS!$X24&lt;&gt;0),[1]PREMIOS_ALUMNOS!$X24,""),IF($A26="TOTAL",SUM(INDIRECT("N4:N"&amp;ROW()-1)),""))</f>
        <v>1</v>
      </c>
      <c r="O26" s="7" t="str">
        <f ca="1">IF(AND($A26&lt;&gt;"",$A26&lt;&gt;"TOTAL"),IF(AND([1]PREMIOS_ALUMNOS!$Z24&lt;&gt;"",[1]PREMIOS_ALUMNOS!$Z24&lt;&gt;0),[1]PREMIOS_ALUMNOS!$Z24,""),IF($A26="TOTAL",SUM(INDIRECT("O4:O"&amp;ROW()-1)),""))</f>
        <v/>
      </c>
      <c r="P26" s="7">
        <f t="shared" ca="1" si="4"/>
        <v>1</v>
      </c>
      <c r="Q26" s="7" t="str">
        <f ca="1">IF(AND($A26&lt;&gt;"",$A26&lt;&gt;"TOTAL"),IF(AND([1]PREMIOS_ALUMNOS!$AC24&lt;&gt;"",[1]PREMIOS_ALUMNOS!$AC24&lt;&gt;0),[1]PREMIOS_ALUMNOS!$AC24,""),IF($A26="TOTAL",SUM(INDIRECT("Q4:Q"&amp;ROW()-1)),""))</f>
        <v/>
      </c>
      <c r="R26" s="7" t="str">
        <f ca="1">IF(AND($A26&lt;&gt;"",$A26&lt;&gt;"TOTAL"),IF(AND([1]PREMIOS_ALUMNOS!$AE24&lt;&gt;"",[1]PREMIOS_ALUMNOS!$AE24&lt;&gt;0),[1]PREMIOS_ALUMNOS!$AE24,""),IF($A26="TOTAL",SUM(INDIRECT("R4:R"&amp;ROW()-1)),""))</f>
        <v/>
      </c>
      <c r="S26" s="7">
        <f t="shared" ca="1" si="5"/>
        <v>0</v>
      </c>
      <c r="T26" s="7" t="str">
        <f ca="1">IF(AND($A26&lt;&gt;"",$A26&lt;&gt;"TOTAL"),IF(AND([1]PREMIOS_ALUMNOS!$AH24&lt;&gt;"",[1]PREMIOS_ALUMNOS!$AH24&lt;&gt;0),[1]PREMIOS_ALUMNOS!$AH24,""),IF($A26="TOTAL",SUM(INDIRECT("T4:T"&amp;ROW()-1)),""))</f>
        <v/>
      </c>
      <c r="U26" s="7" t="str">
        <f ca="1">IF(AND($A26&lt;&gt;"",$A26&lt;&gt;"TOTAL"),IF(AND([1]PREMIOS_ALUMNOS!$AJ24&lt;&gt;"",[1]PREMIOS_ALUMNOS!$AJ24&lt;&gt;0),[1]PREMIOS_ALUMNOS!$AJ24,""),IF($A26="TOTAL",SUM(INDIRECT("U4:U"&amp;ROW()-1)),""))</f>
        <v/>
      </c>
      <c r="V26" s="7">
        <f t="shared" ca="1" si="6"/>
        <v>0</v>
      </c>
      <c r="W26" s="7" t="str">
        <f ca="1">IF(AND($A26&lt;&gt;"",$A26&lt;&gt;"TOTAL"),IF(AND([1]PREMIOS_ALUMNOS!$AM24&lt;&gt;"",[1]PREMIOS_ALUMNOS!$AM24&lt;&gt;0),[1]PREMIOS_ALUMNOS!$AM24,""),IF($A26="TOTAL",SUM(INDIRECT("W4:W"&amp;ROW()-1)),""))</f>
        <v/>
      </c>
      <c r="X26" s="7" t="str">
        <f ca="1">IF(AND($A26&lt;&gt;"",$A26&lt;&gt;"TOTAL"),IF(AND([1]PREMIOS_ALUMNOS!$AO24&lt;&gt;"",[1]PREMIOS_ALUMNOS!$AO24&lt;&gt;0),[1]PREMIOS_ALUMNOS!$AO24,""),IF($A26="TOTAL",SUM(INDIRECT("X4:X"&amp;ROW()-1)),""))</f>
        <v/>
      </c>
      <c r="Y26" s="7">
        <f t="shared" ca="1" si="7"/>
        <v>0</v>
      </c>
      <c r="Z26" s="7" t="str">
        <f ca="1">IF(AND($A26&lt;&gt;"",$A26&lt;&gt;"TOTAL"),IF(AND([1]PREMIOS_ALUMNOS!$AR24&lt;&gt;"",[1]PREMIOS_ALUMNOS!$AR24&lt;&gt;0),[1]PREMIOS_ALUMNOS!$AR24,""),IF($A26="TOTAL",SUM(INDIRECT("Z4:Z"&amp;ROW()-1)),""))</f>
        <v/>
      </c>
      <c r="AA26" s="7" t="str">
        <f ca="1">IF(AND($A26&lt;&gt;"",$A26&lt;&gt;"TOTAL"),IF(AND([1]PREMIOS_ALUMNOS!$AT24&lt;&gt;"",[1]PREMIOS_ALUMNOS!$AT24&lt;&gt;0),[1]PREMIOS_ALUMNOS!$AT24,""),IF($A26="TOTAL",SUM(INDIRECT("AA4:AA"&amp;ROW()-1)),""))</f>
        <v/>
      </c>
      <c r="AB26" s="7">
        <f t="shared" ca="1" si="8"/>
        <v>0</v>
      </c>
      <c r="AC26" s="7" t="str">
        <f ca="1">IF(AND($A26&lt;&gt;"",$A26&lt;&gt;"TOTAL"),IF(AND([1]PREMIOS_ALUMNOS!$AW24&lt;&gt;"",[1]PREMIOS_ALUMNOS!$AW24&lt;&gt;0),[1]PREMIOS_ALUMNOS!$AW24,""),IF($A26="TOTAL",SUM(INDIRECT("AC4:AC"&amp;ROW()-1)),""))</f>
        <v/>
      </c>
      <c r="AD26" s="7" t="str">
        <f ca="1">IF(AND($A26&lt;&gt;"",$A26&lt;&gt;"TOTAL"),IF(AND([1]PREMIOS_ALUMNOS!$AY24&lt;&gt;"",[1]PREMIOS_ALUMNOS!$AY24&lt;&gt;0),[1]PREMIOS_ALUMNOS!$AY24,""),IF($A26="TOTAL",SUM(INDIRECT("AD4:AD"&amp;ROW()-1)),""))</f>
        <v/>
      </c>
      <c r="AE26" s="7">
        <f t="shared" ca="1" si="9"/>
        <v>0</v>
      </c>
      <c r="AF26" s="7" t="str">
        <f ca="1">IF(AND($A26&lt;&gt;"",$A26&lt;&gt;"TOTAL"),IF(AND([1]PREMIOS_ALUMNOS!$BB24&lt;&gt;"",[1]PREMIOS_ALUMNOS!$BB24&lt;&gt;0),[1]PREMIOS_ALUMNOS!$BB24,""),IF($A26="TOTAL",SUM(INDIRECT("AF4:AF"&amp;ROW()-1)),""))</f>
        <v/>
      </c>
      <c r="AG26" s="7" t="str">
        <f ca="1">IF(AND($A26&lt;&gt;"",$A26&lt;&gt;"TOTAL"),IF(AND([1]PREMIOS_ALUMNOS!$BD24&lt;&gt;"",[1]PREMIOS_ALUMNOS!$BD24&lt;&gt;0),[1]PREMIOS_ALUMNOS!$BD24,""),IF($A26="TOTAL",SUM(INDIRECT("AG4:AG"&amp;ROW()-1)),""))</f>
        <v/>
      </c>
      <c r="AH26" s="7">
        <f t="shared" ca="1" si="10"/>
        <v>0</v>
      </c>
      <c r="AI26" s="7" t="str">
        <f ca="1">IF(AND($A26&lt;&gt;"",$A26&lt;&gt;"TOTAL"),IF(AND([1]PREMIOS_ALUMNOS!$BG24&lt;&gt;"",[1]PREMIOS_ALUMNOS!$BG24&lt;&gt;0),[1]PREMIOS_ALUMNOS!$BG24,""),IF($A26="TOTAL",SUM(INDIRECT("AI4:AI"&amp;ROW()-1)),""))</f>
        <v/>
      </c>
      <c r="AJ26" s="7" t="str">
        <f ca="1">IF(AND($A26&lt;&gt;"",$A26&lt;&gt;"TOTAL"),IF(AND([1]PREMIOS_ALUMNOS!$BI24&lt;&gt;"",[1]PREMIOS_ALUMNOS!$BI24&lt;&gt;0),[1]PREMIOS_ALUMNOS!$BI24,""),IF($A26="TOTAL",SUM(INDIRECT("AJ4:AJ"&amp;ROW()-1)),""))</f>
        <v/>
      </c>
      <c r="AK26" s="7">
        <f t="shared" ca="1" si="11"/>
        <v>0</v>
      </c>
      <c r="AL26" s="7" t="str">
        <f ca="1">IF(AND($A26&lt;&gt;"",$A26&lt;&gt;"TOTAL"),IF(AND([1]PREMIOS_ALUMNOS!$BL24&lt;&gt;"",[1]PREMIOS_ALUMNOS!$BL24&lt;&gt;0),[1]PREMIOS_ALUMNOS!$BL24,""),IF($A26="TOTAL",SUM(INDIRECT("AL4:AL"&amp;ROW()-1)),""))</f>
        <v/>
      </c>
      <c r="AM26" s="7" t="str">
        <f ca="1">IF(AND($A26&lt;&gt;"",$A26&lt;&gt;"TOTAL"),IF(AND([1]PREMIOS_ALUMNOS!$BN24&lt;&gt;"",[1]PREMIOS_ALUMNOS!$BN24&lt;&gt;0),[1]PREMIOS_ALUMNOS!$BN24,""),IF($A26="TOTAL",SUM(INDIRECT("AM4:AM"&amp;ROW()-1)),""))</f>
        <v/>
      </c>
      <c r="AN26" s="7">
        <f t="shared" ca="1" si="12"/>
        <v>0</v>
      </c>
      <c r="AO26" s="7" t="str">
        <f ca="1">IF(AND($A26&lt;&gt;"",$A26&lt;&gt;"TOTAL"),IF(AND([1]PREMIOS_ALUMNOS!$BQ24&lt;&gt;"",[1]PREMIOS_ALUMNOS!$BQ24&lt;&gt;0),[1]PREMIOS_ALUMNOS!$BQ24,""),IF($A26="TOTAL",SUM(INDIRECT("AO4:AO"&amp;ROW()-1)),""))</f>
        <v/>
      </c>
      <c r="AP26" s="7" t="str">
        <f ca="1">IF(AND($A26&lt;&gt;"",$A26&lt;&gt;"TOTAL"),IF(AND([1]PREMIOS_ALUMNOS!$BS24&lt;&gt;"",[1]PREMIOS_ALUMNOS!$BS24&lt;&gt;0),[1]PREMIOS_ALUMNOS!$BS24,""),IF($A26="TOTAL",SUM(INDIRECT("AP4:AP"&amp;ROW()-1)),""))</f>
        <v/>
      </c>
      <c r="AQ26" s="7">
        <f t="shared" ca="1" si="13"/>
        <v>0</v>
      </c>
      <c r="AR26" s="7" t="str">
        <f ca="1">IF(AND($A26&lt;&gt;"",$A26&lt;&gt;"TOTAL"),IF(AND([1]PREMIOS_ALUMNOS!$BV24&lt;&gt;"",[1]PREMIOS_ALUMNOS!$BV24&lt;&gt;0),[1]PREMIOS_ALUMNOS!$BV24,""),IF($A26="TOTAL",SUM(INDIRECT("AR4:AR"&amp;ROW()-1)),""))</f>
        <v/>
      </c>
      <c r="AS26" s="7" t="str">
        <f ca="1">IF(AND($A26&lt;&gt;"",$A26&lt;&gt;"TOTAL"),IF(AND([1]PREMIOS_ALUMNOS!$BX24&lt;&gt;"",[1]PREMIOS_ALUMNOS!$BX24&lt;&gt;0),[1]PREMIOS_ALUMNOS!$BX24,""),IF($A26="TOTAL",SUM(INDIRECT("AS4:AS"&amp;ROW()-1)),""))</f>
        <v/>
      </c>
      <c r="AT26" s="7">
        <f t="shared" ca="1" si="14"/>
        <v>0</v>
      </c>
      <c r="AU26" s="7" t="str">
        <f ca="1">IF(AND($A26&lt;&gt;"",$A26&lt;&gt;"TOTAL"),IF(AND([1]PREMIOS_ALUMNOS!$CA24&lt;&gt;"",[1]PREMIOS_ALUMNOS!$CA24&lt;&gt;0),[1]PREMIOS_ALUMNOS!$CA24,""),IF($A26="TOTAL",SUM(INDIRECT("AU4:AU"&amp;ROW()-1)),""))</f>
        <v/>
      </c>
      <c r="AV26" s="7" t="str">
        <f ca="1">IF(AND($A26&lt;&gt;"",$A26&lt;&gt;"TOTAL"),IF(AND([1]PREMIOS_ALUMNOS!$CC24&lt;&gt;"",[1]PREMIOS_ALUMNOS!$CC24&lt;&gt;0),[1]PREMIOS_ALUMNOS!$CC24,""),IF($A26="TOTAL",SUM(INDIRECT("AV4:AV"&amp;ROW()-1)),""))</f>
        <v/>
      </c>
      <c r="AW26" s="7">
        <f t="shared" ca="1" si="15"/>
        <v>0</v>
      </c>
      <c r="AX26" s="7" t="str">
        <f ca="1">IF(AND($A26&lt;&gt;"",$A26&lt;&gt;"TOTAL"),IF(AND([1]PREMIOS_ALUMNOS!$CF24&lt;&gt;"",[1]PREMIOS_ALUMNOS!$CF24&lt;&gt;0),[1]PREMIOS_ALUMNOS!$CF24,""),IF($A26="TOTAL",SUM(INDIRECT("AX4:AX"&amp;ROW()-1)),""))</f>
        <v/>
      </c>
      <c r="AY26" s="7" t="str">
        <f ca="1">IF(AND($A26&lt;&gt;"",$A26&lt;&gt;"TOTAL"),IF(AND([1]PREMIOS_ALUMNOS!$CH24&lt;&gt;"",[1]PREMIOS_ALUMNOS!$CH24&lt;&gt;0),[1]PREMIOS_ALUMNOS!$CH24,""),IF($A26="TOTAL",SUM(INDIRECT("AY4:AY"&amp;ROW()-1)),""))</f>
        <v/>
      </c>
      <c r="AZ26" s="7">
        <f t="shared" ca="1" si="16"/>
        <v>0</v>
      </c>
      <c r="BA26" s="7" t="str">
        <f ca="1">IF(AND($A26&lt;&gt;"",$A26&lt;&gt;"TOTAL"),IF(AND([1]PREMIOS_ALUMNOS!$CK24&lt;&gt;"",[1]PREMIOS_ALUMNOS!$CK24&lt;&gt;0),[1]PREMIOS_ALUMNOS!$CK24,""),IF($A26="TOTAL",SUM(INDIRECT("BA4:BA"&amp;ROW()-1)),""))</f>
        <v/>
      </c>
      <c r="BB26" s="7" t="str">
        <f ca="1">IF(AND($A26&lt;&gt;"",$A26&lt;&gt;"TOTAL"),IF(AND([1]PREMIOS_ALUMNOS!$CM24&lt;&gt;"",[1]PREMIOS_ALUMNOS!$CM24&lt;&gt;0),[1]PREMIOS_ALUMNOS!$CM24,""),IF($A26="TOTAL",SUM(INDIRECT("BB4:BB"&amp;ROW()-1)),""))</f>
        <v/>
      </c>
      <c r="BC26" s="7">
        <f t="shared" ca="1" si="17"/>
        <v>0</v>
      </c>
      <c r="BD26" s="7" t="str">
        <f ca="1">IF(AND($A26&lt;&gt;"",$A26&lt;&gt;"TOTAL"),IF(AND([1]PREMIOS_ALUMNOS!$CP24&lt;&gt;"",[1]PREMIOS_ALUMNOS!$CP24&lt;&gt;0),[1]PREMIOS_ALUMNOS!$CP24,""),IF($A26="TOTAL",SUM(INDIRECT("BD4:BD"&amp;ROW()-1)),""))</f>
        <v/>
      </c>
      <c r="BE26" s="7" t="str">
        <f ca="1">IF(AND($A26&lt;&gt;"",$A26&lt;&gt;"TOTAL"),IF(AND([1]PREMIOS_ALUMNOS!$CR24&lt;&gt;"",[1]PREMIOS_ALUMNOS!$CR24&lt;&gt;0),[1]PREMIOS_ALUMNOS!$CR24,""),IF($A26="TOTAL",SUM(INDIRECT("BE4:BE"&amp;ROW()-1)),""))</f>
        <v/>
      </c>
      <c r="BF26" s="7">
        <f t="shared" ca="1" si="18"/>
        <v>0</v>
      </c>
    </row>
    <row r="27" spans="1:58" x14ac:dyDescent="0.2">
      <c r="A27" s="12" t="str">
        <f>IF([1]PREMIOS_ALUMNOS!$C25&lt;&gt;"",[1]PREMIOS_ALUMNOS!$C25,IF(AND([1]PREMIOS_ALUMNOS!$C25="",[1]PREMIOS_ALUMNOS!$C26="",[1]PREMIOS_ALUMNOS!$C24=""),"","TOTAL"))</f>
        <v>Grado en Ingeniería Agrícola</v>
      </c>
      <c r="B27" s="7" t="str">
        <f ca="1">IF(AND($A27&lt;&gt;"",$A27&lt;&gt;"TOTAL"),IF(AND([1]PREMIOS_ALUMNOS!$D25&lt;&gt;"",[1]PREMIOS_ALUMNOS!$D25&lt;&gt;0),[1]PREMIOS_ALUMNOS!$D25,""),IF($A27="TOTAL",SUM(INDIRECT("B4:B"&amp;ROW()-1)),""))</f>
        <v/>
      </c>
      <c r="C27" s="7" t="str">
        <f ca="1">IF(AND($A27&lt;&gt;"",$A27&lt;&gt;"TOTAL"),IF(AND([1]PREMIOS_ALUMNOS!$F25&lt;&gt;"",[1]PREMIOS_ALUMNOS!$F25&lt;&gt;0),[1]PREMIOS_ALUMNOS!$F25,""),IF($A27="TOTAL",SUM(INDIRECT("C4:C"&amp;ROW()-1)),""))</f>
        <v/>
      </c>
      <c r="D27" s="7">
        <f t="shared" ca="1" si="0"/>
        <v>0</v>
      </c>
      <c r="E27" s="7" t="str">
        <f ca="1">IF(AND($A27&lt;&gt;"",$A27&lt;&gt;"TOTAL"),IF(AND([1]PREMIOS_ALUMNOS!$I25&lt;&gt;"",[1]PREMIOS_ALUMNOS!$I25&lt;&gt;0),[1]PREMIOS_ALUMNOS!$I25,""),IF($A27="TOTAL",SUM(INDIRECT("E4:E"&amp;ROW()-1)),""))</f>
        <v/>
      </c>
      <c r="F27" s="7" t="str">
        <f ca="1">IF(AND($A27&lt;&gt;"",$A27&lt;&gt;"TOTAL"),IF(AND([1]PREMIOS_ALUMNOS!$K25&lt;&gt;"",[1]PREMIOS_ALUMNOS!$K25&lt;&gt;0),[1]PREMIOS_ALUMNOS!$K25,""),IF($A27="TOTAL",SUM(INDIRECT("F4:F"&amp;ROW()-1)),""))</f>
        <v/>
      </c>
      <c r="G27" s="7">
        <f t="shared" ca="1" si="1"/>
        <v>0</v>
      </c>
      <c r="H27" s="7" t="str">
        <f ca="1">IF(AND($A27&lt;&gt;"",$A27&lt;&gt;"TOTAL"),IF(AND([1]PREMIOS_ALUMNOS!$N25&lt;&gt;"",[1]PREMIOS_ALUMNOS!$N25&lt;&gt;0),[1]PREMIOS_ALUMNOS!$N25,""),IF($A27="TOTAL",SUM(INDIRECT("H4:H"&amp;ROW()-1)),""))</f>
        <v/>
      </c>
      <c r="I27" s="7">
        <f ca="1">IF(AND($A27&lt;&gt;"",$A27&lt;&gt;"TOTAL"),IF(AND([1]PREMIOS_ALUMNOS!$P25&lt;&gt;"",[1]PREMIOS_ALUMNOS!$P25&lt;&gt;0),[1]PREMIOS_ALUMNOS!$P25,""),IF($A27="TOTAL",SUM(INDIRECT("I4:I"&amp;ROW()-1)),""))</f>
        <v>1</v>
      </c>
      <c r="J27" s="7">
        <f t="shared" ca="1" si="2"/>
        <v>1</v>
      </c>
      <c r="K27" s="7" t="str">
        <f ca="1">IF(AND($A27&lt;&gt;"",$A27&lt;&gt;"TOTAL"),IF(AND([1]PREMIOS_ALUMNOS!$S25&lt;&gt;"",[1]PREMIOS_ALUMNOS!$S25&lt;&gt;0),[1]PREMIOS_ALUMNOS!$S25,""),IF($A27="TOTAL",SUM(INDIRECT("K4:K"&amp;ROW()-1)),""))</f>
        <v/>
      </c>
      <c r="L27" s="7" t="str">
        <f ca="1">IF(AND($A27&lt;&gt;"",$A27&lt;&gt;"TOTAL"),IF(AND([1]PREMIOS_ALUMNOS!$U25&lt;&gt;"",[1]PREMIOS_ALUMNOS!$U25&lt;&gt;0),[1]PREMIOS_ALUMNOS!$U25,""),IF($A27="TOTAL",SUM(INDIRECT("L4:L"&amp;ROW()-1)),""))</f>
        <v/>
      </c>
      <c r="M27" s="7">
        <f t="shared" ca="1" si="3"/>
        <v>0</v>
      </c>
      <c r="N27" s="7">
        <f ca="1">IF(AND($A27&lt;&gt;"",$A27&lt;&gt;"TOTAL"),IF(AND([1]PREMIOS_ALUMNOS!$X25&lt;&gt;"",[1]PREMIOS_ALUMNOS!$X25&lt;&gt;0),[1]PREMIOS_ALUMNOS!$X25,""),IF($A27="TOTAL",SUM(INDIRECT("N4:N"&amp;ROW()-1)),""))</f>
        <v>1</v>
      </c>
      <c r="O27" s="7" t="str">
        <f ca="1">IF(AND($A27&lt;&gt;"",$A27&lt;&gt;"TOTAL"),IF(AND([1]PREMIOS_ALUMNOS!$Z25&lt;&gt;"",[1]PREMIOS_ALUMNOS!$Z25&lt;&gt;0),[1]PREMIOS_ALUMNOS!$Z25,""),IF($A27="TOTAL",SUM(INDIRECT("O4:O"&amp;ROW()-1)),""))</f>
        <v/>
      </c>
      <c r="P27" s="7">
        <f t="shared" ca="1" si="4"/>
        <v>1</v>
      </c>
      <c r="Q27" s="7" t="str">
        <f ca="1">IF(AND($A27&lt;&gt;"",$A27&lt;&gt;"TOTAL"),IF(AND([1]PREMIOS_ALUMNOS!$AC25&lt;&gt;"",[1]PREMIOS_ALUMNOS!$AC25&lt;&gt;0),[1]PREMIOS_ALUMNOS!$AC25,""),IF($A27="TOTAL",SUM(INDIRECT("Q4:Q"&amp;ROW()-1)),""))</f>
        <v/>
      </c>
      <c r="R27" s="7" t="str">
        <f ca="1">IF(AND($A27&lt;&gt;"",$A27&lt;&gt;"TOTAL"),IF(AND([1]PREMIOS_ALUMNOS!$AE25&lt;&gt;"",[1]PREMIOS_ALUMNOS!$AE25&lt;&gt;0),[1]PREMIOS_ALUMNOS!$AE25,""),IF($A27="TOTAL",SUM(INDIRECT("R4:R"&amp;ROW()-1)),""))</f>
        <v/>
      </c>
      <c r="S27" s="7">
        <f t="shared" ca="1" si="5"/>
        <v>0</v>
      </c>
      <c r="T27" s="7" t="str">
        <f ca="1">IF(AND($A27&lt;&gt;"",$A27&lt;&gt;"TOTAL"),IF(AND([1]PREMIOS_ALUMNOS!$AH25&lt;&gt;"",[1]PREMIOS_ALUMNOS!$AH25&lt;&gt;0),[1]PREMIOS_ALUMNOS!$AH25,""),IF($A27="TOTAL",SUM(INDIRECT("T4:T"&amp;ROW()-1)),""))</f>
        <v/>
      </c>
      <c r="U27" s="7" t="str">
        <f ca="1">IF(AND($A27&lt;&gt;"",$A27&lt;&gt;"TOTAL"),IF(AND([1]PREMIOS_ALUMNOS!$AJ25&lt;&gt;"",[1]PREMIOS_ALUMNOS!$AJ25&lt;&gt;0),[1]PREMIOS_ALUMNOS!$AJ25,""),IF($A27="TOTAL",SUM(INDIRECT("U4:U"&amp;ROW()-1)),""))</f>
        <v/>
      </c>
      <c r="V27" s="7">
        <f t="shared" ca="1" si="6"/>
        <v>0</v>
      </c>
      <c r="W27" s="7" t="str">
        <f ca="1">IF(AND($A27&lt;&gt;"",$A27&lt;&gt;"TOTAL"),IF(AND([1]PREMIOS_ALUMNOS!$AM25&lt;&gt;"",[1]PREMIOS_ALUMNOS!$AM25&lt;&gt;0),[1]PREMIOS_ALUMNOS!$AM25,""),IF($A27="TOTAL",SUM(INDIRECT("W4:W"&amp;ROW()-1)),""))</f>
        <v/>
      </c>
      <c r="X27" s="7" t="str">
        <f ca="1">IF(AND($A27&lt;&gt;"",$A27&lt;&gt;"TOTAL"),IF(AND([1]PREMIOS_ALUMNOS!$AO25&lt;&gt;"",[1]PREMIOS_ALUMNOS!$AO25&lt;&gt;0),[1]PREMIOS_ALUMNOS!$AO25,""),IF($A27="TOTAL",SUM(INDIRECT("X4:X"&amp;ROW()-1)),""))</f>
        <v/>
      </c>
      <c r="Y27" s="7">
        <f t="shared" ca="1" si="7"/>
        <v>0</v>
      </c>
      <c r="Z27" s="7" t="str">
        <f ca="1">IF(AND($A27&lt;&gt;"",$A27&lt;&gt;"TOTAL"),IF(AND([1]PREMIOS_ALUMNOS!$AR25&lt;&gt;"",[1]PREMIOS_ALUMNOS!$AR25&lt;&gt;0),[1]PREMIOS_ALUMNOS!$AR25,""),IF($A27="TOTAL",SUM(INDIRECT("Z4:Z"&amp;ROW()-1)),""))</f>
        <v/>
      </c>
      <c r="AA27" s="7" t="str">
        <f ca="1">IF(AND($A27&lt;&gt;"",$A27&lt;&gt;"TOTAL"),IF(AND([1]PREMIOS_ALUMNOS!$AT25&lt;&gt;"",[1]PREMIOS_ALUMNOS!$AT25&lt;&gt;0),[1]PREMIOS_ALUMNOS!$AT25,""),IF($A27="TOTAL",SUM(INDIRECT("AA4:AA"&amp;ROW()-1)),""))</f>
        <v/>
      </c>
      <c r="AB27" s="7">
        <f t="shared" ca="1" si="8"/>
        <v>0</v>
      </c>
      <c r="AC27" s="7" t="str">
        <f ca="1">IF(AND($A27&lt;&gt;"",$A27&lt;&gt;"TOTAL"),IF(AND([1]PREMIOS_ALUMNOS!$AW25&lt;&gt;"",[1]PREMIOS_ALUMNOS!$AW25&lt;&gt;0),[1]PREMIOS_ALUMNOS!$AW25,""),IF($A27="TOTAL",SUM(INDIRECT("AC4:AC"&amp;ROW()-1)),""))</f>
        <v/>
      </c>
      <c r="AD27" s="7" t="str">
        <f ca="1">IF(AND($A27&lt;&gt;"",$A27&lt;&gt;"TOTAL"),IF(AND([1]PREMIOS_ALUMNOS!$AY25&lt;&gt;"",[1]PREMIOS_ALUMNOS!$AY25&lt;&gt;0),[1]PREMIOS_ALUMNOS!$AY25,""),IF($A27="TOTAL",SUM(INDIRECT("AD4:AD"&amp;ROW()-1)),""))</f>
        <v/>
      </c>
      <c r="AE27" s="7">
        <f t="shared" ca="1" si="9"/>
        <v>0</v>
      </c>
      <c r="AF27" s="7" t="str">
        <f ca="1">IF(AND($A27&lt;&gt;"",$A27&lt;&gt;"TOTAL"),IF(AND([1]PREMIOS_ALUMNOS!$BB25&lt;&gt;"",[1]PREMIOS_ALUMNOS!$BB25&lt;&gt;0),[1]PREMIOS_ALUMNOS!$BB25,""),IF($A27="TOTAL",SUM(INDIRECT("AF4:AF"&amp;ROW()-1)),""))</f>
        <v/>
      </c>
      <c r="AG27" s="7" t="str">
        <f ca="1">IF(AND($A27&lt;&gt;"",$A27&lt;&gt;"TOTAL"),IF(AND([1]PREMIOS_ALUMNOS!$BD25&lt;&gt;"",[1]PREMIOS_ALUMNOS!$BD25&lt;&gt;0),[1]PREMIOS_ALUMNOS!$BD25,""),IF($A27="TOTAL",SUM(INDIRECT("AG4:AG"&amp;ROW()-1)),""))</f>
        <v/>
      </c>
      <c r="AH27" s="7">
        <f t="shared" ca="1" si="10"/>
        <v>0</v>
      </c>
      <c r="AI27" s="7" t="str">
        <f ca="1">IF(AND($A27&lt;&gt;"",$A27&lt;&gt;"TOTAL"),IF(AND([1]PREMIOS_ALUMNOS!$BG25&lt;&gt;"",[1]PREMIOS_ALUMNOS!$BG25&lt;&gt;0),[1]PREMIOS_ALUMNOS!$BG25,""),IF($A27="TOTAL",SUM(INDIRECT("AI4:AI"&amp;ROW()-1)),""))</f>
        <v/>
      </c>
      <c r="AJ27" s="7" t="str">
        <f ca="1">IF(AND($A27&lt;&gt;"",$A27&lt;&gt;"TOTAL"),IF(AND([1]PREMIOS_ALUMNOS!$BI25&lt;&gt;"",[1]PREMIOS_ALUMNOS!$BI25&lt;&gt;0),[1]PREMIOS_ALUMNOS!$BI25,""),IF($A27="TOTAL",SUM(INDIRECT("AJ4:AJ"&amp;ROW()-1)),""))</f>
        <v/>
      </c>
      <c r="AK27" s="7">
        <f t="shared" ca="1" si="11"/>
        <v>0</v>
      </c>
      <c r="AL27" s="7" t="str">
        <f ca="1">IF(AND($A27&lt;&gt;"",$A27&lt;&gt;"TOTAL"),IF(AND([1]PREMIOS_ALUMNOS!$BL25&lt;&gt;"",[1]PREMIOS_ALUMNOS!$BL25&lt;&gt;0),[1]PREMIOS_ALUMNOS!$BL25,""),IF($A27="TOTAL",SUM(INDIRECT("AL4:AL"&amp;ROW()-1)),""))</f>
        <v/>
      </c>
      <c r="AM27" s="7" t="str">
        <f ca="1">IF(AND($A27&lt;&gt;"",$A27&lt;&gt;"TOTAL"),IF(AND([1]PREMIOS_ALUMNOS!$BN25&lt;&gt;"",[1]PREMIOS_ALUMNOS!$BN25&lt;&gt;0),[1]PREMIOS_ALUMNOS!$BN25,""),IF($A27="TOTAL",SUM(INDIRECT("AM4:AM"&amp;ROW()-1)),""))</f>
        <v/>
      </c>
      <c r="AN27" s="7">
        <f t="shared" ca="1" si="12"/>
        <v>0</v>
      </c>
      <c r="AO27" s="7" t="str">
        <f ca="1">IF(AND($A27&lt;&gt;"",$A27&lt;&gt;"TOTAL"),IF(AND([1]PREMIOS_ALUMNOS!$BQ25&lt;&gt;"",[1]PREMIOS_ALUMNOS!$BQ25&lt;&gt;0),[1]PREMIOS_ALUMNOS!$BQ25,""),IF($A27="TOTAL",SUM(INDIRECT("AO4:AO"&amp;ROW()-1)),""))</f>
        <v/>
      </c>
      <c r="AP27" s="7" t="str">
        <f ca="1">IF(AND($A27&lt;&gt;"",$A27&lt;&gt;"TOTAL"),IF(AND([1]PREMIOS_ALUMNOS!$BS25&lt;&gt;"",[1]PREMIOS_ALUMNOS!$BS25&lt;&gt;0),[1]PREMIOS_ALUMNOS!$BS25,""),IF($A27="TOTAL",SUM(INDIRECT("AP4:AP"&amp;ROW()-1)),""))</f>
        <v/>
      </c>
      <c r="AQ27" s="7">
        <f t="shared" ca="1" si="13"/>
        <v>0</v>
      </c>
      <c r="AR27" s="7" t="str">
        <f ca="1">IF(AND($A27&lt;&gt;"",$A27&lt;&gt;"TOTAL"),IF(AND([1]PREMIOS_ALUMNOS!$BV25&lt;&gt;"",[1]PREMIOS_ALUMNOS!$BV25&lt;&gt;0),[1]PREMIOS_ALUMNOS!$BV25,""),IF($A27="TOTAL",SUM(INDIRECT("AR4:AR"&amp;ROW()-1)),""))</f>
        <v/>
      </c>
      <c r="AS27" s="7" t="str">
        <f ca="1">IF(AND($A27&lt;&gt;"",$A27&lt;&gt;"TOTAL"),IF(AND([1]PREMIOS_ALUMNOS!$BX25&lt;&gt;"",[1]PREMIOS_ALUMNOS!$BX25&lt;&gt;0),[1]PREMIOS_ALUMNOS!$BX25,""),IF($A27="TOTAL",SUM(INDIRECT("AS4:AS"&amp;ROW()-1)),""))</f>
        <v/>
      </c>
      <c r="AT27" s="7">
        <f t="shared" ca="1" si="14"/>
        <v>0</v>
      </c>
      <c r="AU27" s="7" t="str">
        <f ca="1">IF(AND($A27&lt;&gt;"",$A27&lt;&gt;"TOTAL"),IF(AND([1]PREMIOS_ALUMNOS!$CA25&lt;&gt;"",[1]PREMIOS_ALUMNOS!$CA25&lt;&gt;0),[1]PREMIOS_ALUMNOS!$CA25,""),IF($A27="TOTAL",SUM(INDIRECT("AU4:AU"&amp;ROW()-1)),""))</f>
        <v/>
      </c>
      <c r="AV27" s="7" t="str">
        <f ca="1">IF(AND($A27&lt;&gt;"",$A27&lt;&gt;"TOTAL"),IF(AND([1]PREMIOS_ALUMNOS!$CC25&lt;&gt;"",[1]PREMIOS_ALUMNOS!$CC25&lt;&gt;0),[1]PREMIOS_ALUMNOS!$CC25,""),IF($A27="TOTAL",SUM(INDIRECT("AV4:AV"&amp;ROW()-1)),""))</f>
        <v/>
      </c>
      <c r="AW27" s="7">
        <f t="shared" ca="1" si="15"/>
        <v>0</v>
      </c>
      <c r="AX27" s="7" t="str">
        <f ca="1">IF(AND($A27&lt;&gt;"",$A27&lt;&gt;"TOTAL"),IF(AND([1]PREMIOS_ALUMNOS!$CF25&lt;&gt;"",[1]PREMIOS_ALUMNOS!$CF25&lt;&gt;0),[1]PREMIOS_ALUMNOS!$CF25,""),IF($A27="TOTAL",SUM(INDIRECT("AX4:AX"&amp;ROW()-1)),""))</f>
        <v/>
      </c>
      <c r="AY27" s="7" t="str">
        <f ca="1">IF(AND($A27&lt;&gt;"",$A27&lt;&gt;"TOTAL"),IF(AND([1]PREMIOS_ALUMNOS!$CH25&lt;&gt;"",[1]PREMIOS_ALUMNOS!$CH25&lt;&gt;0),[1]PREMIOS_ALUMNOS!$CH25,""),IF($A27="TOTAL",SUM(INDIRECT("AY4:AY"&amp;ROW()-1)),""))</f>
        <v/>
      </c>
      <c r="AZ27" s="7">
        <f t="shared" ca="1" si="16"/>
        <v>0</v>
      </c>
      <c r="BA27" s="7" t="str">
        <f ca="1">IF(AND($A27&lt;&gt;"",$A27&lt;&gt;"TOTAL"),IF(AND([1]PREMIOS_ALUMNOS!$CK25&lt;&gt;"",[1]PREMIOS_ALUMNOS!$CK25&lt;&gt;0),[1]PREMIOS_ALUMNOS!$CK25,""),IF($A27="TOTAL",SUM(INDIRECT("BA4:BA"&amp;ROW()-1)),""))</f>
        <v/>
      </c>
      <c r="BB27" s="7" t="str">
        <f ca="1">IF(AND($A27&lt;&gt;"",$A27&lt;&gt;"TOTAL"),IF(AND([1]PREMIOS_ALUMNOS!$CM25&lt;&gt;"",[1]PREMIOS_ALUMNOS!$CM25&lt;&gt;0),[1]PREMIOS_ALUMNOS!$CM25,""),IF($A27="TOTAL",SUM(INDIRECT("BB4:BB"&amp;ROW()-1)),""))</f>
        <v/>
      </c>
      <c r="BC27" s="7">
        <f t="shared" ca="1" si="17"/>
        <v>0</v>
      </c>
      <c r="BD27" s="7" t="str">
        <f ca="1">IF(AND($A27&lt;&gt;"",$A27&lt;&gt;"TOTAL"),IF(AND([1]PREMIOS_ALUMNOS!$CP25&lt;&gt;"",[1]PREMIOS_ALUMNOS!$CP25&lt;&gt;0),[1]PREMIOS_ALUMNOS!$CP25,""),IF($A27="TOTAL",SUM(INDIRECT("BD4:BD"&amp;ROW()-1)),""))</f>
        <v/>
      </c>
      <c r="BE27" s="7" t="str">
        <f ca="1">IF(AND($A27&lt;&gt;"",$A27&lt;&gt;"TOTAL"),IF(AND([1]PREMIOS_ALUMNOS!$CR25&lt;&gt;"",[1]PREMIOS_ALUMNOS!$CR25&lt;&gt;0),[1]PREMIOS_ALUMNOS!$CR25,""),IF($A27="TOTAL",SUM(INDIRECT("BE4:BE"&amp;ROW()-1)),""))</f>
        <v/>
      </c>
      <c r="BF27" s="7">
        <f t="shared" ca="1" si="18"/>
        <v>0</v>
      </c>
    </row>
    <row r="28" spans="1:58" x14ac:dyDescent="0.2">
      <c r="A28" s="12" t="str">
        <f>IF([1]PREMIOS_ALUMNOS!$C26&lt;&gt;"",[1]PREMIOS_ALUMNOS!$C26,IF(AND([1]PREMIOS_ALUMNOS!$C26="",[1]PREMIOS_ALUMNOS!$C27="",[1]PREMIOS_ALUMNOS!$C25=""),"","TOTAL"))</f>
        <v>Grado en Ingeniería Eléctrica</v>
      </c>
      <c r="B28" s="7" t="str">
        <f ca="1">IF(AND($A28&lt;&gt;"",$A28&lt;&gt;"TOTAL"),IF(AND([1]PREMIOS_ALUMNOS!$D26&lt;&gt;"",[1]PREMIOS_ALUMNOS!$D26&lt;&gt;0),[1]PREMIOS_ALUMNOS!$D26,""),IF($A28="TOTAL",SUM(INDIRECT("B4:B"&amp;ROW()-1)),""))</f>
        <v/>
      </c>
      <c r="C28" s="7" t="str">
        <f ca="1">IF(AND($A28&lt;&gt;"",$A28&lt;&gt;"TOTAL"),IF(AND([1]PREMIOS_ALUMNOS!$F26&lt;&gt;"",[1]PREMIOS_ALUMNOS!$F26&lt;&gt;0),[1]PREMIOS_ALUMNOS!$F26,""),IF($A28="TOTAL",SUM(INDIRECT("C4:C"&amp;ROW()-1)),""))</f>
        <v/>
      </c>
      <c r="D28" s="7">
        <f t="shared" ca="1" si="0"/>
        <v>0</v>
      </c>
      <c r="E28" s="7" t="str">
        <f ca="1">IF(AND($A28&lt;&gt;"",$A28&lt;&gt;"TOTAL"),IF(AND([1]PREMIOS_ALUMNOS!$I26&lt;&gt;"",[1]PREMIOS_ALUMNOS!$I26&lt;&gt;0),[1]PREMIOS_ALUMNOS!$I26,""),IF($A28="TOTAL",SUM(INDIRECT("E4:E"&amp;ROW()-1)),""))</f>
        <v/>
      </c>
      <c r="F28" s="7" t="str">
        <f ca="1">IF(AND($A28&lt;&gt;"",$A28&lt;&gt;"TOTAL"),IF(AND([1]PREMIOS_ALUMNOS!$K26&lt;&gt;"",[1]PREMIOS_ALUMNOS!$K26&lt;&gt;0),[1]PREMIOS_ALUMNOS!$K26,""),IF($A28="TOTAL",SUM(INDIRECT("F4:F"&amp;ROW()-1)),""))</f>
        <v/>
      </c>
      <c r="G28" s="7">
        <f t="shared" ca="1" si="1"/>
        <v>0</v>
      </c>
      <c r="H28" s="7" t="str">
        <f ca="1">IF(AND($A28&lt;&gt;"",$A28&lt;&gt;"TOTAL"),IF(AND([1]PREMIOS_ALUMNOS!$N26&lt;&gt;"",[1]PREMIOS_ALUMNOS!$N26&lt;&gt;0),[1]PREMIOS_ALUMNOS!$N26,""),IF($A28="TOTAL",SUM(INDIRECT("H4:H"&amp;ROW()-1)),""))</f>
        <v/>
      </c>
      <c r="I28" s="7">
        <f ca="1">IF(AND($A28&lt;&gt;"",$A28&lt;&gt;"TOTAL"),IF(AND([1]PREMIOS_ALUMNOS!$P26&lt;&gt;"",[1]PREMIOS_ALUMNOS!$P26&lt;&gt;0),[1]PREMIOS_ALUMNOS!$P26,""),IF($A28="TOTAL",SUM(INDIRECT("I4:I"&amp;ROW()-1)),""))</f>
        <v>1</v>
      </c>
      <c r="J28" s="7">
        <f t="shared" ca="1" si="2"/>
        <v>1</v>
      </c>
      <c r="K28" s="7" t="str">
        <f ca="1">IF(AND($A28&lt;&gt;"",$A28&lt;&gt;"TOTAL"),IF(AND([1]PREMIOS_ALUMNOS!$S26&lt;&gt;"",[1]PREMIOS_ALUMNOS!$S26&lt;&gt;0),[1]PREMIOS_ALUMNOS!$S26,""),IF($A28="TOTAL",SUM(INDIRECT("K4:K"&amp;ROW()-1)),""))</f>
        <v/>
      </c>
      <c r="L28" s="7">
        <f ca="1">IF(AND($A28&lt;&gt;"",$A28&lt;&gt;"TOTAL"),IF(AND([1]PREMIOS_ALUMNOS!$U26&lt;&gt;"",[1]PREMIOS_ALUMNOS!$U26&lt;&gt;0),[1]PREMIOS_ALUMNOS!$U26,""),IF($A28="TOTAL",SUM(INDIRECT("L4:L"&amp;ROW()-1)),""))</f>
        <v>1</v>
      </c>
      <c r="M28" s="7">
        <f t="shared" ca="1" si="3"/>
        <v>1</v>
      </c>
      <c r="N28" s="7" t="str">
        <f ca="1">IF(AND($A28&lt;&gt;"",$A28&lt;&gt;"TOTAL"),IF(AND([1]PREMIOS_ALUMNOS!$X26&lt;&gt;"",[1]PREMIOS_ALUMNOS!$X26&lt;&gt;0),[1]PREMIOS_ALUMNOS!$X26,""),IF($A28="TOTAL",SUM(INDIRECT("N4:N"&amp;ROW()-1)),""))</f>
        <v/>
      </c>
      <c r="O28" s="7">
        <f ca="1">IF(AND($A28&lt;&gt;"",$A28&lt;&gt;"TOTAL"),IF(AND([1]PREMIOS_ALUMNOS!$Z26&lt;&gt;"",[1]PREMIOS_ALUMNOS!$Z26&lt;&gt;0),[1]PREMIOS_ALUMNOS!$Z26,""),IF($A28="TOTAL",SUM(INDIRECT("O4:O"&amp;ROW()-1)),""))</f>
        <v>1</v>
      </c>
      <c r="P28" s="7">
        <f t="shared" ca="1" si="4"/>
        <v>1</v>
      </c>
      <c r="Q28" s="7" t="str">
        <f ca="1">IF(AND($A28&lt;&gt;"",$A28&lt;&gt;"TOTAL"),IF(AND([1]PREMIOS_ALUMNOS!$AC26&lt;&gt;"",[1]PREMIOS_ALUMNOS!$AC26&lt;&gt;0),[1]PREMIOS_ALUMNOS!$AC26,""),IF($A28="TOTAL",SUM(INDIRECT("Q4:Q"&amp;ROW()-1)),""))</f>
        <v/>
      </c>
      <c r="R28" s="7" t="str">
        <f ca="1">IF(AND($A28&lt;&gt;"",$A28&lt;&gt;"TOTAL"),IF(AND([1]PREMIOS_ALUMNOS!$AE26&lt;&gt;"",[1]PREMIOS_ALUMNOS!$AE26&lt;&gt;0),[1]PREMIOS_ALUMNOS!$AE26,""),IF($A28="TOTAL",SUM(INDIRECT("R4:R"&amp;ROW()-1)),""))</f>
        <v/>
      </c>
      <c r="S28" s="7">
        <f t="shared" ca="1" si="5"/>
        <v>0</v>
      </c>
      <c r="T28" s="7" t="str">
        <f ca="1">IF(AND($A28&lt;&gt;"",$A28&lt;&gt;"TOTAL"),IF(AND([1]PREMIOS_ALUMNOS!$AH26&lt;&gt;"",[1]PREMIOS_ALUMNOS!$AH26&lt;&gt;0),[1]PREMIOS_ALUMNOS!$AH26,""),IF($A28="TOTAL",SUM(INDIRECT("T4:T"&amp;ROW()-1)),""))</f>
        <v/>
      </c>
      <c r="U28" s="7" t="str">
        <f ca="1">IF(AND($A28&lt;&gt;"",$A28&lt;&gt;"TOTAL"),IF(AND([1]PREMIOS_ALUMNOS!$AJ26&lt;&gt;"",[1]PREMIOS_ALUMNOS!$AJ26&lt;&gt;0),[1]PREMIOS_ALUMNOS!$AJ26,""),IF($A28="TOTAL",SUM(INDIRECT("U4:U"&amp;ROW()-1)),""))</f>
        <v/>
      </c>
      <c r="V28" s="7">
        <f t="shared" ca="1" si="6"/>
        <v>0</v>
      </c>
      <c r="W28" s="7" t="str">
        <f ca="1">IF(AND($A28&lt;&gt;"",$A28&lt;&gt;"TOTAL"),IF(AND([1]PREMIOS_ALUMNOS!$AM26&lt;&gt;"",[1]PREMIOS_ALUMNOS!$AM26&lt;&gt;0),[1]PREMIOS_ALUMNOS!$AM26,""),IF($A28="TOTAL",SUM(INDIRECT("W4:W"&amp;ROW()-1)),""))</f>
        <v/>
      </c>
      <c r="X28" s="7" t="str">
        <f ca="1">IF(AND($A28&lt;&gt;"",$A28&lt;&gt;"TOTAL"),IF(AND([1]PREMIOS_ALUMNOS!$AO26&lt;&gt;"",[1]PREMIOS_ALUMNOS!$AO26&lt;&gt;0),[1]PREMIOS_ALUMNOS!$AO26,""),IF($A28="TOTAL",SUM(INDIRECT("X4:X"&amp;ROW()-1)),""))</f>
        <v/>
      </c>
      <c r="Y28" s="7">
        <f t="shared" ca="1" si="7"/>
        <v>0</v>
      </c>
      <c r="Z28" s="7" t="str">
        <f ca="1">IF(AND($A28&lt;&gt;"",$A28&lt;&gt;"TOTAL"),IF(AND([1]PREMIOS_ALUMNOS!$AR26&lt;&gt;"",[1]PREMIOS_ALUMNOS!$AR26&lt;&gt;0),[1]PREMIOS_ALUMNOS!$AR26,""),IF($A28="TOTAL",SUM(INDIRECT("Z4:Z"&amp;ROW()-1)),""))</f>
        <v/>
      </c>
      <c r="AA28" s="7" t="str">
        <f ca="1">IF(AND($A28&lt;&gt;"",$A28&lt;&gt;"TOTAL"),IF(AND([1]PREMIOS_ALUMNOS!$AT26&lt;&gt;"",[1]PREMIOS_ALUMNOS!$AT26&lt;&gt;0),[1]PREMIOS_ALUMNOS!$AT26,""),IF($A28="TOTAL",SUM(INDIRECT("AA4:AA"&amp;ROW()-1)),""))</f>
        <v/>
      </c>
      <c r="AB28" s="7">
        <f t="shared" ca="1" si="8"/>
        <v>0</v>
      </c>
      <c r="AC28" s="7" t="str">
        <f ca="1">IF(AND($A28&lt;&gt;"",$A28&lt;&gt;"TOTAL"),IF(AND([1]PREMIOS_ALUMNOS!$AW26&lt;&gt;"",[1]PREMIOS_ALUMNOS!$AW26&lt;&gt;0),[1]PREMIOS_ALUMNOS!$AW26,""),IF($A28="TOTAL",SUM(INDIRECT("AC4:AC"&amp;ROW()-1)),""))</f>
        <v/>
      </c>
      <c r="AD28" s="7" t="str">
        <f ca="1">IF(AND($A28&lt;&gt;"",$A28&lt;&gt;"TOTAL"),IF(AND([1]PREMIOS_ALUMNOS!$AY26&lt;&gt;"",[1]PREMIOS_ALUMNOS!$AY26&lt;&gt;0),[1]PREMIOS_ALUMNOS!$AY26,""),IF($A28="TOTAL",SUM(INDIRECT("AD4:AD"&amp;ROW()-1)),""))</f>
        <v/>
      </c>
      <c r="AE28" s="7">
        <f t="shared" ca="1" si="9"/>
        <v>0</v>
      </c>
      <c r="AF28" s="7" t="str">
        <f ca="1">IF(AND($A28&lt;&gt;"",$A28&lt;&gt;"TOTAL"),IF(AND([1]PREMIOS_ALUMNOS!$BB26&lt;&gt;"",[1]PREMIOS_ALUMNOS!$BB26&lt;&gt;0),[1]PREMIOS_ALUMNOS!$BB26,""),IF($A28="TOTAL",SUM(INDIRECT("AF4:AF"&amp;ROW()-1)),""))</f>
        <v/>
      </c>
      <c r="AG28" s="7" t="str">
        <f ca="1">IF(AND($A28&lt;&gt;"",$A28&lt;&gt;"TOTAL"),IF(AND([1]PREMIOS_ALUMNOS!$BD26&lt;&gt;"",[1]PREMIOS_ALUMNOS!$BD26&lt;&gt;0),[1]PREMIOS_ALUMNOS!$BD26,""),IF($A28="TOTAL",SUM(INDIRECT("AG4:AG"&amp;ROW()-1)),""))</f>
        <v/>
      </c>
      <c r="AH28" s="7">
        <f t="shared" ca="1" si="10"/>
        <v>0</v>
      </c>
      <c r="AI28" s="7" t="str">
        <f ca="1">IF(AND($A28&lt;&gt;"",$A28&lt;&gt;"TOTAL"),IF(AND([1]PREMIOS_ALUMNOS!$BG26&lt;&gt;"",[1]PREMIOS_ALUMNOS!$BG26&lt;&gt;0),[1]PREMIOS_ALUMNOS!$BG26,""),IF($A28="TOTAL",SUM(INDIRECT("AI4:AI"&amp;ROW()-1)),""))</f>
        <v/>
      </c>
      <c r="AJ28" s="7" t="str">
        <f ca="1">IF(AND($A28&lt;&gt;"",$A28&lt;&gt;"TOTAL"),IF(AND([1]PREMIOS_ALUMNOS!$BI26&lt;&gt;"",[1]PREMIOS_ALUMNOS!$BI26&lt;&gt;0),[1]PREMIOS_ALUMNOS!$BI26,""),IF($A28="TOTAL",SUM(INDIRECT("AJ4:AJ"&amp;ROW()-1)),""))</f>
        <v/>
      </c>
      <c r="AK28" s="7">
        <f t="shared" ca="1" si="11"/>
        <v>0</v>
      </c>
      <c r="AL28" s="7" t="str">
        <f ca="1">IF(AND($A28&lt;&gt;"",$A28&lt;&gt;"TOTAL"),IF(AND([1]PREMIOS_ALUMNOS!$BL26&lt;&gt;"",[1]PREMIOS_ALUMNOS!$BL26&lt;&gt;0),[1]PREMIOS_ALUMNOS!$BL26,""),IF($A28="TOTAL",SUM(INDIRECT("AL4:AL"&amp;ROW()-1)),""))</f>
        <v/>
      </c>
      <c r="AM28" s="7" t="str">
        <f ca="1">IF(AND($A28&lt;&gt;"",$A28&lt;&gt;"TOTAL"),IF(AND([1]PREMIOS_ALUMNOS!$BN26&lt;&gt;"",[1]PREMIOS_ALUMNOS!$BN26&lt;&gt;0),[1]PREMIOS_ALUMNOS!$BN26,""),IF($A28="TOTAL",SUM(INDIRECT("AM4:AM"&amp;ROW()-1)),""))</f>
        <v/>
      </c>
      <c r="AN28" s="7">
        <f t="shared" ca="1" si="12"/>
        <v>0</v>
      </c>
      <c r="AO28" s="7" t="str">
        <f ca="1">IF(AND($A28&lt;&gt;"",$A28&lt;&gt;"TOTAL"),IF(AND([1]PREMIOS_ALUMNOS!$BQ26&lt;&gt;"",[1]PREMIOS_ALUMNOS!$BQ26&lt;&gt;0),[1]PREMIOS_ALUMNOS!$BQ26,""),IF($A28="TOTAL",SUM(INDIRECT("AO4:AO"&amp;ROW()-1)),""))</f>
        <v/>
      </c>
      <c r="AP28" s="7" t="str">
        <f ca="1">IF(AND($A28&lt;&gt;"",$A28&lt;&gt;"TOTAL"),IF(AND([1]PREMIOS_ALUMNOS!$BS26&lt;&gt;"",[1]PREMIOS_ALUMNOS!$BS26&lt;&gt;0),[1]PREMIOS_ALUMNOS!$BS26,""),IF($A28="TOTAL",SUM(INDIRECT("AP4:AP"&amp;ROW()-1)),""))</f>
        <v/>
      </c>
      <c r="AQ28" s="7">
        <f t="shared" ca="1" si="13"/>
        <v>0</v>
      </c>
      <c r="AR28" s="7" t="str">
        <f ca="1">IF(AND($A28&lt;&gt;"",$A28&lt;&gt;"TOTAL"),IF(AND([1]PREMIOS_ALUMNOS!$BV26&lt;&gt;"",[1]PREMIOS_ALUMNOS!$BV26&lt;&gt;0),[1]PREMIOS_ALUMNOS!$BV26,""),IF($A28="TOTAL",SUM(INDIRECT("AR4:AR"&amp;ROW()-1)),""))</f>
        <v/>
      </c>
      <c r="AS28" s="7" t="str">
        <f ca="1">IF(AND($A28&lt;&gt;"",$A28&lt;&gt;"TOTAL"),IF(AND([1]PREMIOS_ALUMNOS!$BX26&lt;&gt;"",[1]PREMIOS_ALUMNOS!$BX26&lt;&gt;0),[1]PREMIOS_ALUMNOS!$BX26,""),IF($A28="TOTAL",SUM(INDIRECT("AS4:AS"&amp;ROW()-1)),""))</f>
        <v/>
      </c>
      <c r="AT28" s="7">
        <f t="shared" ca="1" si="14"/>
        <v>0</v>
      </c>
      <c r="AU28" s="7" t="str">
        <f ca="1">IF(AND($A28&lt;&gt;"",$A28&lt;&gt;"TOTAL"),IF(AND([1]PREMIOS_ALUMNOS!$CA26&lt;&gt;"",[1]PREMIOS_ALUMNOS!$CA26&lt;&gt;0),[1]PREMIOS_ALUMNOS!$CA26,""),IF($A28="TOTAL",SUM(INDIRECT("AU4:AU"&amp;ROW()-1)),""))</f>
        <v/>
      </c>
      <c r="AV28" s="7" t="str">
        <f ca="1">IF(AND($A28&lt;&gt;"",$A28&lt;&gt;"TOTAL"),IF(AND([1]PREMIOS_ALUMNOS!$CC26&lt;&gt;"",[1]PREMIOS_ALUMNOS!$CC26&lt;&gt;0),[1]PREMIOS_ALUMNOS!$CC26,""),IF($A28="TOTAL",SUM(INDIRECT("AV4:AV"&amp;ROW()-1)),""))</f>
        <v/>
      </c>
      <c r="AW28" s="7">
        <f t="shared" ca="1" si="15"/>
        <v>0</v>
      </c>
      <c r="AX28" s="7" t="str">
        <f ca="1">IF(AND($A28&lt;&gt;"",$A28&lt;&gt;"TOTAL"),IF(AND([1]PREMIOS_ALUMNOS!$CF26&lt;&gt;"",[1]PREMIOS_ALUMNOS!$CF26&lt;&gt;0),[1]PREMIOS_ALUMNOS!$CF26,""),IF($A28="TOTAL",SUM(INDIRECT("AX4:AX"&amp;ROW()-1)),""))</f>
        <v/>
      </c>
      <c r="AY28" s="7" t="str">
        <f ca="1">IF(AND($A28&lt;&gt;"",$A28&lt;&gt;"TOTAL"),IF(AND([1]PREMIOS_ALUMNOS!$CH26&lt;&gt;"",[1]PREMIOS_ALUMNOS!$CH26&lt;&gt;0),[1]PREMIOS_ALUMNOS!$CH26,""),IF($A28="TOTAL",SUM(INDIRECT("AY4:AY"&amp;ROW()-1)),""))</f>
        <v/>
      </c>
      <c r="AZ28" s="7">
        <f t="shared" ca="1" si="16"/>
        <v>0</v>
      </c>
      <c r="BA28" s="7" t="str">
        <f ca="1">IF(AND($A28&lt;&gt;"",$A28&lt;&gt;"TOTAL"),IF(AND([1]PREMIOS_ALUMNOS!$CK26&lt;&gt;"",[1]PREMIOS_ALUMNOS!$CK26&lt;&gt;0),[1]PREMIOS_ALUMNOS!$CK26,""),IF($A28="TOTAL",SUM(INDIRECT("BA4:BA"&amp;ROW()-1)),""))</f>
        <v/>
      </c>
      <c r="BB28" s="7" t="str">
        <f ca="1">IF(AND($A28&lt;&gt;"",$A28&lt;&gt;"TOTAL"),IF(AND([1]PREMIOS_ALUMNOS!$CM26&lt;&gt;"",[1]PREMIOS_ALUMNOS!$CM26&lt;&gt;0),[1]PREMIOS_ALUMNOS!$CM26,""),IF($A28="TOTAL",SUM(INDIRECT("BB4:BB"&amp;ROW()-1)),""))</f>
        <v/>
      </c>
      <c r="BC28" s="7">
        <f t="shared" ca="1" si="17"/>
        <v>0</v>
      </c>
      <c r="BD28" s="7" t="str">
        <f ca="1">IF(AND($A28&lt;&gt;"",$A28&lt;&gt;"TOTAL"),IF(AND([1]PREMIOS_ALUMNOS!$CP26&lt;&gt;"",[1]PREMIOS_ALUMNOS!$CP26&lt;&gt;0),[1]PREMIOS_ALUMNOS!$CP26,""),IF($A28="TOTAL",SUM(INDIRECT("BD4:BD"&amp;ROW()-1)),""))</f>
        <v/>
      </c>
      <c r="BE28" s="7" t="str">
        <f ca="1">IF(AND($A28&lt;&gt;"",$A28&lt;&gt;"TOTAL"),IF(AND([1]PREMIOS_ALUMNOS!$CR26&lt;&gt;"",[1]PREMIOS_ALUMNOS!$CR26&lt;&gt;0),[1]PREMIOS_ALUMNOS!$CR26,""),IF($A28="TOTAL",SUM(INDIRECT("BE4:BE"&amp;ROW()-1)),""))</f>
        <v/>
      </c>
      <c r="BF28" s="7">
        <f t="shared" ca="1" si="18"/>
        <v>0</v>
      </c>
    </row>
    <row r="29" spans="1:58" x14ac:dyDescent="0.2">
      <c r="A29" s="12" t="str">
        <f>IF([1]PREMIOS_ALUMNOS!$C27&lt;&gt;"",[1]PREMIOS_ALUMNOS!$C27,IF(AND([1]PREMIOS_ALUMNOS!$C27="",[1]PREMIOS_ALUMNOS!$C28="",[1]PREMIOS_ALUMNOS!$C26=""),"","TOTAL"))</f>
        <v>Grado en Ingeniería Electrónica Industrial y Automática</v>
      </c>
      <c r="B29" s="7" t="str">
        <f ca="1">IF(AND($A29&lt;&gt;"",$A29&lt;&gt;"TOTAL"),IF(AND([1]PREMIOS_ALUMNOS!$D27&lt;&gt;"",[1]PREMIOS_ALUMNOS!$D27&lt;&gt;0),[1]PREMIOS_ALUMNOS!$D27,""),IF($A29="TOTAL",SUM(INDIRECT("B4:B"&amp;ROW()-1)),""))</f>
        <v/>
      </c>
      <c r="C29" s="7" t="str">
        <f ca="1">IF(AND($A29&lt;&gt;"",$A29&lt;&gt;"TOTAL"),IF(AND([1]PREMIOS_ALUMNOS!$F27&lt;&gt;"",[1]PREMIOS_ALUMNOS!$F27&lt;&gt;0),[1]PREMIOS_ALUMNOS!$F27,""),IF($A29="TOTAL",SUM(INDIRECT("C4:C"&amp;ROW()-1)),""))</f>
        <v/>
      </c>
      <c r="D29" s="7">
        <f t="shared" ca="1" si="0"/>
        <v>0</v>
      </c>
      <c r="E29" s="7" t="str">
        <f ca="1">IF(AND($A29&lt;&gt;"",$A29&lt;&gt;"TOTAL"),IF(AND([1]PREMIOS_ALUMNOS!$I27&lt;&gt;"",[1]PREMIOS_ALUMNOS!$I27&lt;&gt;0),[1]PREMIOS_ALUMNOS!$I27,""),IF($A29="TOTAL",SUM(INDIRECT("E4:E"&amp;ROW()-1)),""))</f>
        <v/>
      </c>
      <c r="F29" s="7" t="str">
        <f ca="1">IF(AND($A29&lt;&gt;"",$A29&lt;&gt;"TOTAL"),IF(AND([1]PREMIOS_ALUMNOS!$K27&lt;&gt;"",[1]PREMIOS_ALUMNOS!$K27&lt;&gt;0),[1]PREMIOS_ALUMNOS!$K27,""),IF($A29="TOTAL",SUM(INDIRECT("F4:F"&amp;ROW()-1)),""))</f>
        <v/>
      </c>
      <c r="G29" s="7">
        <f t="shared" ca="1" si="1"/>
        <v>0</v>
      </c>
      <c r="H29" s="7">
        <f ca="1">IF(AND($A29&lt;&gt;"",$A29&lt;&gt;"TOTAL"),IF(AND([1]PREMIOS_ALUMNOS!$N27&lt;&gt;"",[1]PREMIOS_ALUMNOS!$N27&lt;&gt;0),[1]PREMIOS_ALUMNOS!$N27,""),IF($A29="TOTAL",SUM(INDIRECT("H4:H"&amp;ROW()-1)),""))</f>
        <v>1</v>
      </c>
      <c r="I29" s="7" t="str">
        <f ca="1">IF(AND($A29&lt;&gt;"",$A29&lt;&gt;"TOTAL"),IF(AND([1]PREMIOS_ALUMNOS!$P27&lt;&gt;"",[1]PREMIOS_ALUMNOS!$P27&lt;&gt;0),[1]PREMIOS_ALUMNOS!$P27,""),IF($A29="TOTAL",SUM(INDIRECT("I4:I"&amp;ROW()-1)),""))</f>
        <v/>
      </c>
      <c r="J29" s="7">
        <f t="shared" ca="1" si="2"/>
        <v>1</v>
      </c>
      <c r="K29" s="7" t="str">
        <f ca="1">IF(AND($A29&lt;&gt;"",$A29&lt;&gt;"TOTAL"),IF(AND([1]PREMIOS_ALUMNOS!$S27&lt;&gt;"",[1]PREMIOS_ALUMNOS!$S27&lt;&gt;0),[1]PREMIOS_ALUMNOS!$S27,""),IF($A29="TOTAL",SUM(INDIRECT("K4:K"&amp;ROW()-1)),""))</f>
        <v/>
      </c>
      <c r="L29" s="7">
        <f ca="1">IF(AND($A29&lt;&gt;"",$A29&lt;&gt;"TOTAL"),IF(AND([1]PREMIOS_ALUMNOS!$U27&lt;&gt;"",[1]PREMIOS_ALUMNOS!$U27&lt;&gt;0),[1]PREMIOS_ALUMNOS!$U27,""),IF($A29="TOTAL",SUM(INDIRECT("L4:L"&amp;ROW()-1)),""))</f>
        <v>1</v>
      </c>
      <c r="M29" s="7">
        <f t="shared" ca="1" si="3"/>
        <v>1</v>
      </c>
      <c r="N29" s="7" t="str">
        <f ca="1">IF(AND($A29&lt;&gt;"",$A29&lt;&gt;"TOTAL"),IF(AND([1]PREMIOS_ALUMNOS!$X27&lt;&gt;"",[1]PREMIOS_ALUMNOS!$X27&lt;&gt;0),[1]PREMIOS_ALUMNOS!$X27,""),IF($A29="TOTAL",SUM(INDIRECT("N4:N"&amp;ROW()-1)),""))</f>
        <v/>
      </c>
      <c r="O29" s="7">
        <f ca="1">IF(AND($A29&lt;&gt;"",$A29&lt;&gt;"TOTAL"),IF(AND([1]PREMIOS_ALUMNOS!$Z27&lt;&gt;"",[1]PREMIOS_ALUMNOS!$Z27&lt;&gt;0),[1]PREMIOS_ALUMNOS!$Z27,""),IF($A29="TOTAL",SUM(INDIRECT("O4:O"&amp;ROW()-1)),""))</f>
        <v>1</v>
      </c>
      <c r="P29" s="7">
        <f t="shared" ca="1" si="4"/>
        <v>1</v>
      </c>
      <c r="Q29" s="7" t="str">
        <f ca="1">IF(AND($A29&lt;&gt;"",$A29&lt;&gt;"TOTAL"),IF(AND([1]PREMIOS_ALUMNOS!$AC27&lt;&gt;"",[1]PREMIOS_ALUMNOS!$AC27&lt;&gt;0),[1]PREMIOS_ALUMNOS!$AC27,""),IF($A29="TOTAL",SUM(INDIRECT("Q4:Q"&amp;ROW()-1)),""))</f>
        <v/>
      </c>
      <c r="R29" s="7" t="str">
        <f ca="1">IF(AND($A29&lt;&gt;"",$A29&lt;&gt;"TOTAL"),IF(AND([1]PREMIOS_ALUMNOS!$AE27&lt;&gt;"",[1]PREMIOS_ALUMNOS!$AE27&lt;&gt;0),[1]PREMIOS_ALUMNOS!$AE27,""),IF($A29="TOTAL",SUM(INDIRECT("R4:R"&amp;ROW()-1)),""))</f>
        <v/>
      </c>
      <c r="S29" s="7">
        <f t="shared" ca="1" si="5"/>
        <v>0</v>
      </c>
      <c r="T29" s="7" t="str">
        <f ca="1">IF(AND($A29&lt;&gt;"",$A29&lt;&gt;"TOTAL"),IF(AND([1]PREMIOS_ALUMNOS!$AH27&lt;&gt;"",[1]PREMIOS_ALUMNOS!$AH27&lt;&gt;0),[1]PREMIOS_ALUMNOS!$AH27,""),IF($A29="TOTAL",SUM(INDIRECT("T4:T"&amp;ROW()-1)),""))</f>
        <v/>
      </c>
      <c r="U29" s="7" t="str">
        <f ca="1">IF(AND($A29&lt;&gt;"",$A29&lt;&gt;"TOTAL"),IF(AND([1]PREMIOS_ALUMNOS!$AJ27&lt;&gt;"",[1]PREMIOS_ALUMNOS!$AJ27&lt;&gt;0),[1]PREMIOS_ALUMNOS!$AJ27,""),IF($A29="TOTAL",SUM(INDIRECT("U4:U"&amp;ROW()-1)),""))</f>
        <v/>
      </c>
      <c r="V29" s="7">
        <f t="shared" ca="1" si="6"/>
        <v>0</v>
      </c>
      <c r="W29" s="7" t="str">
        <f ca="1">IF(AND($A29&lt;&gt;"",$A29&lt;&gt;"TOTAL"),IF(AND([1]PREMIOS_ALUMNOS!$AM27&lt;&gt;"",[1]PREMIOS_ALUMNOS!$AM27&lt;&gt;0),[1]PREMIOS_ALUMNOS!$AM27,""),IF($A29="TOTAL",SUM(INDIRECT("W4:W"&amp;ROW()-1)),""))</f>
        <v/>
      </c>
      <c r="X29" s="7" t="str">
        <f ca="1">IF(AND($A29&lt;&gt;"",$A29&lt;&gt;"TOTAL"),IF(AND([1]PREMIOS_ALUMNOS!$AO27&lt;&gt;"",[1]PREMIOS_ALUMNOS!$AO27&lt;&gt;0),[1]PREMIOS_ALUMNOS!$AO27,""),IF($A29="TOTAL",SUM(INDIRECT("X4:X"&amp;ROW()-1)),""))</f>
        <v/>
      </c>
      <c r="Y29" s="7">
        <f t="shared" ca="1" si="7"/>
        <v>0</v>
      </c>
      <c r="Z29" s="7" t="str">
        <f ca="1">IF(AND($A29&lt;&gt;"",$A29&lt;&gt;"TOTAL"),IF(AND([1]PREMIOS_ALUMNOS!$AR27&lt;&gt;"",[1]PREMIOS_ALUMNOS!$AR27&lt;&gt;0),[1]PREMIOS_ALUMNOS!$AR27,""),IF($A29="TOTAL",SUM(INDIRECT("Z4:Z"&amp;ROW()-1)),""))</f>
        <v/>
      </c>
      <c r="AA29" s="7" t="str">
        <f ca="1">IF(AND($A29&lt;&gt;"",$A29&lt;&gt;"TOTAL"),IF(AND([1]PREMIOS_ALUMNOS!$AT27&lt;&gt;"",[1]PREMIOS_ALUMNOS!$AT27&lt;&gt;0),[1]PREMIOS_ALUMNOS!$AT27,""),IF($A29="TOTAL",SUM(INDIRECT("AA4:AA"&amp;ROW()-1)),""))</f>
        <v/>
      </c>
      <c r="AB29" s="7">
        <f t="shared" ca="1" si="8"/>
        <v>0</v>
      </c>
      <c r="AC29" s="7" t="str">
        <f ca="1">IF(AND($A29&lt;&gt;"",$A29&lt;&gt;"TOTAL"),IF(AND([1]PREMIOS_ALUMNOS!$AW27&lt;&gt;"",[1]PREMIOS_ALUMNOS!$AW27&lt;&gt;0),[1]PREMIOS_ALUMNOS!$AW27,""),IF($A29="TOTAL",SUM(INDIRECT("AC4:AC"&amp;ROW()-1)),""))</f>
        <v/>
      </c>
      <c r="AD29" s="7" t="str">
        <f ca="1">IF(AND($A29&lt;&gt;"",$A29&lt;&gt;"TOTAL"),IF(AND([1]PREMIOS_ALUMNOS!$AY27&lt;&gt;"",[1]PREMIOS_ALUMNOS!$AY27&lt;&gt;0),[1]PREMIOS_ALUMNOS!$AY27,""),IF($A29="TOTAL",SUM(INDIRECT("AD4:AD"&amp;ROW()-1)),""))</f>
        <v/>
      </c>
      <c r="AE29" s="7">
        <f t="shared" ca="1" si="9"/>
        <v>0</v>
      </c>
      <c r="AF29" s="7" t="str">
        <f ca="1">IF(AND($A29&lt;&gt;"",$A29&lt;&gt;"TOTAL"),IF(AND([1]PREMIOS_ALUMNOS!$BB27&lt;&gt;"",[1]PREMIOS_ALUMNOS!$BB27&lt;&gt;0),[1]PREMIOS_ALUMNOS!$BB27,""),IF($A29="TOTAL",SUM(INDIRECT("AF4:AF"&amp;ROW()-1)),""))</f>
        <v/>
      </c>
      <c r="AG29" s="7" t="str">
        <f ca="1">IF(AND($A29&lt;&gt;"",$A29&lt;&gt;"TOTAL"),IF(AND([1]PREMIOS_ALUMNOS!$BD27&lt;&gt;"",[1]PREMIOS_ALUMNOS!$BD27&lt;&gt;0),[1]PREMIOS_ALUMNOS!$BD27,""),IF($A29="TOTAL",SUM(INDIRECT("AG4:AG"&amp;ROW()-1)),""))</f>
        <v/>
      </c>
      <c r="AH29" s="7">
        <f t="shared" ca="1" si="10"/>
        <v>0</v>
      </c>
      <c r="AI29" s="7" t="str">
        <f ca="1">IF(AND($A29&lt;&gt;"",$A29&lt;&gt;"TOTAL"),IF(AND([1]PREMIOS_ALUMNOS!$BG27&lt;&gt;"",[1]PREMIOS_ALUMNOS!$BG27&lt;&gt;0),[1]PREMIOS_ALUMNOS!$BG27,""),IF($A29="TOTAL",SUM(INDIRECT("AI4:AI"&amp;ROW()-1)),""))</f>
        <v/>
      </c>
      <c r="AJ29" s="7" t="str">
        <f ca="1">IF(AND($A29&lt;&gt;"",$A29&lt;&gt;"TOTAL"),IF(AND([1]PREMIOS_ALUMNOS!$BI27&lt;&gt;"",[1]PREMIOS_ALUMNOS!$BI27&lt;&gt;0),[1]PREMIOS_ALUMNOS!$BI27,""),IF($A29="TOTAL",SUM(INDIRECT("AJ4:AJ"&amp;ROW()-1)),""))</f>
        <v/>
      </c>
      <c r="AK29" s="7">
        <f t="shared" ca="1" si="11"/>
        <v>0</v>
      </c>
      <c r="AL29" s="7" t="str">
        <f ca="1">IF(AND($A29&lt;&gt;"",$A29&lt;&gt;"TOTAL"),IF(AND([1]PREMIOS_ALUMNOS!$BL27&lt;&gt;"",[1]PREMIOS_ALUMNOS!$BL27&lt;&gt;0),[1]PREMIOS_ALUMNOS!$BL27,""),IF($A29="TOTAL",SUM(INDIRECT("AL4:AL"&amp;ROW()-1)),""))</f>
        <v/>
      </c>
      <c r="AM29" s="7" t="str">
        <f ca="1">IF(AND($A29&lt;&gt;"",$A29&lt;&gt;"TOTAL"),IF(AND([1]PREMIOS_ALUMNOS!$BN27&lt;&gt;"",[1]PREMIOS_ALUMNOS!$BN27&lt;&gt;0),[1]PREMIOS_ALUMNOS!$BN27,""),IF($A29="TOTAL",SUM(INDIRECT("AM4:AM"&amp;ROW()-1)),""))</f>
        <v/>
      </c>
      <c r="AN29" s="7">
        <f t="shared" ca="1" si="12"/>
        <v>0</v>
      </c>
      <c r="AO29" s="7" t="str">
        <f ca="1">IF(AND($A29&lt;&gt;"",$A29&lt;&gt;"TOTAL"),IF(AND([1]PREMIOS_ALUMNOS!$BQ27&lt;&gt;"",[1]PREMIOS_ALUMNOS!$BQ27&lt;&gt;0),[1]PREMIOS_ALUMNOS!$BQ27,""),IF($A29="TOTAL",SUM(INDIRECT("AO4:AO"&amp;ROW()-1)),""))</f>
        <v/>
      </c>
      <c r="AP29" s="7" t="str">
        <f ca="1">IF(AND($A29&lt;&gt;"",$A29&lt;&gt;"TOTAL"),IF(AND([1]PREMIOS_ALUMNOS!$BS27&lt;&gt;"",[1]PREMIOS_ALUMNOS!$BS27&lt;&gt;0),[1]PREMIOS_ALUMNOS!$BS27,""),IF($A29="TOTAL",SUM(INDIRECT("AP4:AP"&amp;ROW()-1)),""))</f>
        <v/>
      </c>
      <c r="AQ29" s="7">
        <f t="shared" ca="1" si="13"/>
        <v>0</v>
      </c>
      <c r="AR29" s="7" t="str">
        <f ca="1">IF(AND($A29&lt;&gt;"",$A29&lt;&gt;"TOTAL"),IF(AND([1]PREMIOS_ALUMNOS!$BV27&lt;&gt;"",[1]PREMIOS_ALUMNOS!$BV27&lt;&gt;0),[1]PREMIOS_ALUMNOS!$BV27,""),IF($A29="TOTAL",SUM(INDIRECT("AR4:AR"&amp;ROW()-1)),""))</f>
        <v/>
      </c>
      <c r="AS29" s="7" t="str">
        <f ca="1">IF(AND($A29&lt;&gt;"",$A29&lt;&gt;"TOTAL"),IF(AND([1]PREMIOS_ALUMNOS!$BX27&lt;&gt;"",[1]PREMIOS_ALUMNOS!$BX27&lt;&gt;0),[1]PREMIOS_ALUMNOS!$BX27,""),IF($A29="TOTAL",SUM(INDIRECT("AS4:AS"&amp;ROW()-1)),""))</f>
        <v/>
      </c>
      <c r="AT29" s="7">
        <f t="shared" ca="1" si="14"/>
        <v>0</v>
      </c>
      <c r="AU29" s="7" t="str">
        <f ca="1">IF(AND($A29&lt;&gt;"",$A29&lt;&gt;"TOTAL"),IF(AND([1]PREMIOS_ALUMNOS!$CA27&lt;&gt;"",[1]PREMIOS_ALUMNOS!$CA27&lt;&gt;0),[1]PREMIOS_ALUMNOS!$CA27,""),IF($A29="TOTAL",SUM(INDIRECT("AU4:AU"&amp;ROW()-1)),""))</f>
        <v/>
      </c>
      <c r="AV29" s="7" t="str">
        <f ca="1">IF(AND($A29&lt;&gt;"",$A29&lt;&gt;"TOTAL"),IF(AND([1]PREMIOS_ALUMNOS!$CC27&lt;&gt;"",[1]PREMIOS_ALUMNOS!$CC27&lt;&gt;0),[1]PREMIOS_ALUMNOS!$CC27,""),IF($A29="TOTAL",SUM(INDIRECT("AV4:AV"&amp;ROW()-1)),""))</f>
        <v/>
      </c>
      <c r="AW29" s="7">
        <f t="shared" ca="1" si="15"/>
        <v>0</v>
      </c>
      <c r="AX29" s="7" t="str">
        <f ca="1">IF(AND($A29&lt;&gt;"",$A29&lt;&gt;"TOTAL"),IF(AND([1]PREMIOS_ALUMNOS!$CF27&lt;&gt;"",[1]PREMIOS_ALUMNOS!$CF27&lt;&gt;0),[1]PREMIOS_ALUMNOS!$CF27,""),IF($A29="TOTAL",SUM(INDIRECT("AX4:AX"&amp;ROW()-1)),""))</f>
        <v/>
      </c>
      <c r="AY29" s="7" t="str">
        <f ca="1">IF(AND($A29&lt;&gt;"",$A29&lt;&gt;"TOTAL"),IF(AND([1]PREMIOS_ALUMNOS!$CH27&lt;&gt;"",[1]PREMIOS_ALUMNOS!$CH27&lt;&gt;0),[1]PREMIOS_ALUMNOS!$CH27,""),IF($A29="TOTAL",SUM(INDIRECT("AY4:AY"&amp;ROW()-1)),""))</f>
        <v/>
      </c>
      <c r="AZ29" s="7">
        <f t="shared" ca="1" si="16"/>
        <v>0</v>
      </c>
      <c r="BA29" s="7" t="str">
        <f ca="1">IF(AND($A29&lt;&gt;"",$A29&lt;&gt;"TOTAL"),IF(AND([1]PREMIOS_ALUMNOS!$CK27&lt;&gt;"",[1]PREMIOS_ALUMNOS!$CK27&lt;&gt;0),[1]PREMIOS_ALUMNOS!$CK27,""),IF($A29="TOTAL",SUM(INDIRECT("BA4:BA"&amp;ROW()-1)),""))</f>
        <v/>
      </c>
      <c r="BB29" s="7" t="str">
        <f ca="1">IF(AND($A29&lt;&gt;"",$A29&lt;&gt;"TOTAL"),IF(AND([1]PREMIOS_ALUMNOS!$CM27&lt;&gt;"",[1]PREMIOS_ALUMNOS!$CM27&lt;&gt;0),[1]PREMIOS_ALUMNOS!$CM27,""),IF($A29="TOTAL",SUM(INDIRECT("BB4:BB"&amp;ROW()-1)),""))</f>
        <v/>
      </c>
      <c r="BC29" s="7">
        <f t="shared" ca="1" si="17"/>
        <v>0</v>
      </c>
      <c r="BD29" s="7" t="str">
        <f ca="1">IF(AND($A29&lt;&gt;"",$A29&lt;&gt;"TOTAL"),IF(AND([1]PREMIOS_ALUMNOS!$CP27&lt;&gt;"",[1]PREMIOS_ALUMNOS!$CP27&lt;&gt;0),[1]PREMIOS_ALUMNOS!$CP27,""),IF($A29="TOTAL",SUM(INDIRECT("BD4:BD"&amp;ROW()-1)),""))</f>
        <v/>
      </c>
      <c r="BE29" s="7" t="str">
        <f ca="1">IF(AND($A29&lt;&gt;"",$A29&lt;&gt;"TOTAL"),IF(AND([1]PREMIOS_ALUMNOS!$CR27&lt;&gt;"",[1]PREMIOS_ALUMNOS!$CR27&lt;&gt;0),[1]PREMIOS_ALUMNOS!$CR27,""),IF($A29="TOTAL",SUM(INDIRECT("BE4:BE"&amp;ROW()-1)),""))</f>
        <v/>
      </c>
      <c r="BF29" s="7">
        <f t="shared" ca="1" si="18"/>
        <v>0</v>
      </c>
    </row>
    <row r="30" spans="1:58" x14ac:dyDescent="0.2">
      <c r="A30" s="12" t="str">
        <f>IF([1]PREMIOS_ALUMNOS!$C28&lt;&gt;"",[1]PREMIOS_ALUMNOS!$C28,IF(AND([1]PREMIOS_ALUMNOS!$C28="",[1]PREMIOS_ALUMNOS!$C29="",[1]PREMIOS_ALUMNOS!$C27=""),"","TOTAL"))</f>
        <v>Grado en Ingeniería Informática</v>
      </c>
      <c r="B30" s="7" t="str">
        <f ca="1">IF(AND($A30&lt;&gt;"",$A30&lt;&gt;"TOTAL"),IF(AND([1]PREMIOS_ALUMNOS!$D28&lt;&gt;"",[1]PREMIOS_ALUMNOS!$D28&lt;&gt;0),[1]PREMIOS_ALUMNOS!$D28,""),IF($A30="TOTAL",SUM(INDIRECT("B4:B"&amp;ROW()-1)),""))</f>
        <v/>
      </c>
      <c r="C30" s="7" t="str">
        <f ca="1">IF(AND($A30&lt;&gt;"",$A30&lt;&gt;"TOTAL"),IF(AND([1]PREMIOS_ALUMNOS!$F28&lt;&gt;"",[1]PREMIOS_ALUMNOS!$F28&lt;&gt;0),[1]PREMIOS_ALUMNOS!$F28,""),IF($A30="TOTAL",SUM(INDIRECT("C4:C"&amp;ROW()-1)),""))</f>
        <v/>
      </c>
      <c r="D30" s="7">
        <f t="shared" ca="1" si="0"/>
        <v>0</v>
      </c>
      <c r="E30" s="7">
        <f ca="1">IF(AND($A30&lt;&gt;"",$A30&lt;&gt;"TOTAL"),IF(AND([1]PREMIOS_ALUMNOS!$I28&lt;&gt;"",[1]PREMIOS_ALUMNOS!$I28&lt;&gt;0),[1]PREMIOS_ALUMNOS!$I28,""),IF($A30="TOTAL",SUM(INDIRECT("E4:E"&amp;ROW()-1)),""))</f>
        <v>1</v>
      </c>
      <c r="F30" s="7" t="str">
        <f ca="1">IF(AND($A30&lt;&gt;"",$A30&lt;&gt;"TOTAL"),IF(AND([1]PREMIOS_ALUMNOS!$K28&lt;&gt;"",[1]PREMIOS_ALUMNOS!$K28&lt;&gt;0),[1]PREMIOS_ALUMNOS!$K28,""),IF($A30="TOTAL",SUM(INDIRECT("F4:F"&amp;ROW()-1)),""))</f>
        <v/>
      </c>
      <c r="G30" s="7">
        <f t="shared" ca="1" si="1"/>
        <v>1</v>
      </c>
      <c r="H30" s="7" t="str">
        <f ca="1">IF(AND($A30&lt;&gt;"",$A30&lt;&gt;"TOTAL"),IF(AND([1]PREMIOS_ALUMNOS!$N28&lt;&gt;"",[1]PREMIOS_ALUMNOS!$N28&lt;&gt;0),[1]PREMIOS_ALUMNOS!$N28,""),IF($A30="TOTAL",SUM(INDIRECT("H4:H"&amp;ROW()-1)),""))</f>
        <v/>
      </c>
      <c r="I30" s="7">
        <f ca="1">IF(AND($A30&lt;&gt;"",$A30&lt;&gt;"TOTAL"),IF(AND([1]PREMIOS_ALUMNOS!$P28&lt;&gt;"",[1]PREMIOS_ALUMNOS!$P28&lt;&gt;0),[1]PREMIOS_ALUMNOS!$P28,""),IF($A30="TOTAL",SUM(INDIRECT("I4:I"&amp;ROW()-1)),""))</f>
        <v>1</v>
      </c>
      <c r="J30" s="7">
        <f t="shared" ca="1" si="2"/>
        <v>1</v>
      </c>
      <c r="K30" s="7" t="str">
        <f ca="1">IF(AND($A30&lt;&gt;"",$A30&lt;&gt;"TOTAL"),IF(AND([1]PREMIOS_ALUMNOS!$S28&lt;&gt;"",[1]PREMIOS_ALUMNOS!$S28&lt;&gt;0),[1]PREMIOS_ALUMNOS!$S28,""),IF($A30="TOTAL",SUM(INDIRECT("K4:K"&amp;ROW()-1)),""))</f>
        <v/>
      </c>
      <c r="L30" s="7">
        <f ca="1">IF(AND($A30&lt;&gt;"",$A30&lt;&gt;"TOTAL"),IF(AND([1]PREMIOS_ALUMNOS!$U28&lt;&gt;"",[1]PREMIOS_ALUMNOS!$U28&lt;&gt;0),[1]PREMIOS_ALUMNOS!$U28,""),IF($A30="TOTAL",SUM(INDIRECT("L4:L"&amp;ROW()-1)),""))</f>
        <v>1</v>
      </c>
      <c r="M30" s="7">
        <f t="shared" ca="1" si="3"/>
        <v>1</v>
      </c>
      <c r="N30" s="7" t="str">
        <f ca="1">IF(AND($A30&lt;&gt;"",$A30&lt;&gt;"TOTAL"),IF(AND([1]PREMIOS_ALUMNOS!$X28&lt;&gt;"",[1]PREMIOS_ALUMNOS!$X28&lt;&gt;0),[1]PREMIOS_ALUMNOS!$X28,""),IF($A30="TOTAL",SUM(INDIRECT("N4:N"&amp;ROW()-1)),""))</f>
        <v/>
      </c>
      <c r="O30" s="7">
        <f ca="1">IF(AND($A30&lt;&gt;"",$A30&lt;&gt;"TOTAL"),IF(AND([1]PREMIOS_ALUMNOS!$Z28&lt;&gt;"",[1]PREMIOS_ALUMNOS!$Z28&lt;&gt;0),[1]PREMIOS_ALUMNOS!$Z28,""),IF($A30="TOTAL",SUM(INDIRECT("O4:O"&amp;ROW()-1)),""))</f>
        <v>1</v>
      </c>
      <c r="P30" s="7">
        <f t="shared" ca="1" si="4"/>
        <v>1</v>
      </c>
      <c r="Q30" s="7" t="str">
        <f ca="1">IF(AND($A30&lt;&gt;"",$A30&lt;&gt;"TOTAL"),IF(AND([1]PREMIOS_ALUMNOS!$AC28&lt;&gt;"",[1]PREMIOS_ALUMNOS!$AC28&lt;&gt;0),[1]PREMIOS_ALUMNOS!$AC28,""),IF($A30="TOTAL",SUM(INDIRECT("Q4:Q"&amp;ROW()-1)),""))</f>
        <v/>
      </c>
      <c r="R30" s="7" t="str">
        <f ca="1">IF(AND($A30&lt;&gt;"",$A30&lt;&gt;"TOTAL"),IF(AND([1]PREMIOS_ALUMNOS!$AE28&lt;&gt;"",[1]PREMIOS_ALUMNOS!$AE28&lt;&gt;0),[1]PREMIOS_ALUMNOS!$AE28,""),IF($A30="TOTAL",SUM(INDIRECT("R4:R"&amp;ROW()-1)),""))</f>
        <v/>
      </c>
      <c r="S30" s="7">
        <f t="shared" ca="1" si="5"/>
        <v>0</v>
      </c>
      <c r="T30" s="7" t="str">
        <f ca="1">IF(AND($A30&lt;&gt;"",$A30&lt;&gt;"TOTAL"),IF(AND([1]PREMIOS_ALUMNOS!$AH28&lt;&gt;"",[1]PREMIOS_ALUMNOS!$AH28&lt;&gt;0),[1]PREMIOS_ALUMNOS!$AH28,""),IF($A30="TOTAL",SUM(INDIRECT("T4:T"&amp;ROW()-1)),""))</f>
        <v/>
      </c>
      <c r="U30" s="7" t="str">
        <f ca="1">IF(AND($A30&lt;&gt;"",$A30&lt;&gt;"TOTAL"),IF(AND([1]PREMIOS_ALUMNOS!$AJ28&lt;&gt;"",[1]PREMIOS_ALUMNOS!$AJ28&lt;&gt;0),[1]PREMIOS_ALUMNOS!$AJ28,""),IF($A30="TOTAL",SUM(INDIRECT("U4:U"&amp;ROW()-1)),""))</f>
        <v/>
      </c>
      <c r="V30" s="7">
        <f t="shared" ca="1" si="6"/>
        <v>0</v>
      </c>
      <c r="W30" s="7" t="str">
        <f ca="1">IF(AND($A30&lt;&gt;"",$A30&lt;&gt;"TOTAL"),IF(AND([1]PREMIOS_ALUMNOS!$AM28&lt;&gt;"",[1]PREMIOS_ALUMNOS!$AM28&lt;&gt;0),[1]PREMIOS_ALUMNOS!$AM28,""),IF($A30="TOTAL",SUM(INDIRECT("W4:W"&amp;ROW()-1)),""))</f>
        <v/>
      </c>
      <c r="X30" s="7" t="str">
        <f ca="1">IF(AND($A30&lt;&gt;"",$A30&lt;&gt;"TOTAL"),IF(AND([1]PREMIOS_ALUMNOS!$AO28&lt;&gt;"",[1]PREMIOS_ALUMNOS!$AO28&lt;&gt;0),[1]PREMIOS_ALUMNOS!$AO28,""),IF($A30="TOTAL",SUM(INDIRECT("X4:X"&amp;ROW()-1)),""))</f>
        <v/>
      </c>
      <c r="Y30" s="7">
        <f t="shared" ca="1" si="7"/>
        <v>0</v>
      </c>
      <c r="Z30" s="7" t="str">
        <f ca="1">IF(AND($A30&lt;&gt;"",$A30&lt;&gt;"TOTAL"),IF(AND([1]PREMIOS_ALUMNOS!$AR28&lt;&gt;"",[1]PREMIOS_ALUMNOS!$AR28&lt;&gt;0),[1]PREMIOS_ALUMNOS!$AR28,""),IF($A30="TOTAL",SUM(INDIRECT("Z4:Z"&amp;ROW()-1)),""))</f>
        <v/>
      </c>
      <c r="AA30" s="7" t="str">
        <f ca="1">IF(AND($A30&lt;&gt;"",$A30&lt;&gt;"TOTAL"),IF(AND([1]PREMIOS_ALUMNOS!$AT28&lt;&gt;"",[1]PREMIOS_ALUMNOS!$AT28&lt;&gt;0),[1]PREMIOS_ALUMNOS!$AT28,""),IF($A30="TOTAL",SUM(INDIRECT("AA4:AA"&amp;ROW()-1)),""))</f>
        <v/>
      </c>
      <c r="AB30" s="7">
        <f t="shared" ca="1" si="8"/>
        <v>0</v>
      </c>
      <c r="AC30" s="7" t="str">
        <f ca="1">IF(AND($A30&lt;&gt;"",$A30&lt;&gt;"TOTAL"),IF(AND([1]PREMIOS_ALUMNOS!$AW28&lt;&gt;"",[1]PREMIOS_ALUMNOS!$AW28&lt;&gt;0),[1]PREMIOS_ALUMNOS!$AW28,""),IF($A30="TOTAL",SUM(INDIRECT("AC4:AC"&amp;ROW()-1)),""))</f>
        <v/>
      </c>
      <c r="AD30" s="7" t="str">
        <f ca="1">IF(AND($A30&lt;&gt;"",$A30&lt;&gt;"TOTAL"),IF(AND([1]PREMIOS_ALUMNOS!$AY28&lt;&gt;"",[1]PREMIOS_ALUMNOS!$AY28&lt;&gt;0),[1]PREMIOS_ALUMNOS!$AY28,""),IF($A30="TOTAL",SUM(INDIRECT("AD4:AD"&amp;ROW()-1)),""))</f>
        <v/>
      </c>
      <c r="AE30" s="7">
        <f t="shared" ca="1" si="9"/>
        <v>0</v>
      </c>
      <c r="AF30" s="7" t="str">
        <f ca="1">IF(AND($A30&lt;&gt;"",$A30&lt;&gt;"TOTAL"),IF(AND([1]PREMIOS_ALUMNOS!$BB28&lt;&gt;"",[1]PREMIOS_ALUMNOS!$BB28&lt;&gt;0),[1]PREMIOS_ALUMNOS!$BB28,""),IF($A30="TOTAL",SUM(INDIRECT("AF4:AF"&amp;ROW()-1)),""))</f>
        <v/>
      </c>
      <c r="AG30" s="7" t="str">
        <f ca="1">IF(AND($A30&lt;&gt;"",$A30&lt;&gt;"TOTAL"),IF(AND([1]PREMIOS_ALUMNOS!$BD28&lt;&gt;"",[1]PREMIOS_ALUMNOS!$BD28&lt;&gt;0),[1]PREMIOS_ALUMNOS!$BD28,""),IF($A30="TOTAL",SUM(INDIRECT("AG4:AG"&amp;ROW()-1)),""))</f>
        <v/>
      </c>
      <c r="AH30" s="7">
        <f t="shared" ca="1" si="10"/>
        <v>0</v>
      </c>
      <c r="AI30" s="7" t="str">
        <f ca="1">IF(AND($A30&lt;&gt;"",$A30&lt;&gt;"TOTAL"),IF(AND([1]PREMIOS_ALUMNOS!$BG28&lt;&gt;"",[1]PREMIOS_ALUMNOS!$BG28&lt;&gt;0),[1]PREMIOS_ALUMNOS!$BG28,""),IF($A30="TOTAL",SUM(INDIRECT("AI4:AI"&amp;ROW()-1)),""))</f>
        <v/>
      </c>
      <c r="AJ30" s="7" t="str">
        <f ca="1">IF(AND($A30&lt;&gt;"",$A30&lt;&gt;"TOTAL"),IF(AND([1]PREMIOS_ALUMNOS!$BI28&lt;&gt;"",[1]PREMIOS_ALUMNOS!$BI28&lt;&gt;0),[1]PREMIOS_ALUMNOS!$BI28,""),IF($A30="TOTAL",SUM(INDIRECT("AJ4:AJ"&amp;ROW()-1)),""))</f>
        <v/>
      </c>
      <c r="AK30" s="7">
        <f t="shared" ca="1" si="11"/>
        <v>0</v>
      </c>
      <c r="AL30" s="7" t="str">
        <f ca="1">IF(AND($A30&lt;&gt;"",$A30&lt;&gt;"TOTAL"),IF(AND([1]PREMIOS_ALUMNOS!$BL28&lt;&gt;"",[1]PREMIOS_ALUMNOS!$BL28&lt;&gt;0),[1]PREMIOS_ALUMNOS!$BL28,""),IF($A30="TOTAL",SUM(INDIRECT("AL4:AL"&amp;ROW()-1)),""))</f>
        <v/>
      </c>
      <c r="AM30" s="7" t="str">
        <f ca="1">IF(AND($A30&lt;&gt;"",$A30&lt;&gt;"TOTAL"),IF(AND([1]PREMIOS_ALUMNOS!$BN28&lt;&gt;"",[1]PREMIOS_ALUMNOS!$BN28&lt;&gt;0),[1]PREMIOS_ALUMNOS!$BN28,""),IF($A30="TOTAL",SUM(INDIRECT("AM4:AM"&amp;ROW()-1)),""))</f>
        <v/>
      </c>
      <c r="AN30" s="7">
        <f t="shared" ca="1" si="12"/>
        <v>0</v>
      </c>
      <c r="AO30" s="7" t="str">
        <f ca="1">IF(AND($A30&lt;&gt;"",$A30&lt;&gt;"TOTAL"),IF(AND([1]PREMIOS_ALUMNOS!$BQ28&lt;&gt;"",[1]PREMIOS_ALUMNOS!$BQ28&lt;&gt;0),[1]PREMIOS_ALUMNOS!$BQ28,""),IF($A30="TOTAL",SUM(INDIRECT("AO4:AO"&amp;ROW()-1)),""))</f>
        <v/>
      </c>
      <c r="AP30" s="7" t="str">
        <f ca="1">IF(AND($A30&lt;&gt;"",$A30&lt;&gt;"TOTAL"),IF(AND([1]PREMIOS_ALUMNOS!$BS28&lt;&gt;"",[1]PREMIOS_ALUMNOS!$BS28&lt;&gt;0),[1]PREMIOS_ALUMNOS!$BS28,""),IF($A30="TOTAL",SUM(INDIRECT("AP4:AP"&amp;ROW()-1)),""))</f>
        <v/>
      </c>
      <c r="AQ30" s="7">
        <f t="shared" ca="1" si="13"/>
        <v>0</v>
      </c>
      <c r="AR30" s="7" t="str">
        <f ca="1">IF(AND($A30&lt;&gt;"",$A30&lt;&gt;"TOTAL"),IF(AND([1]PREMIOS_ALUMNOS!$BV28&lt;&gt;"",[1]PREMIOS_ALUMNOS!$BV28&lt;&gt;0),[1]PREMIOS_ALUMNOS!$BV28,""),IF($A30="TOTAL",SUM(INDIRECT("AR4:AR"&amp;ROW()-1)),""))</f>
        <v/>
      </c>
      <c r="AS30" s="7" t="str">
        <f ca="1">IF(AND($A30&lt;&gt;"",$A30&lt;&gt;"TOTAL"),IF(AND([1]PREMIOS_ALUMNOS!$BX28&lt;&gt;"",[1]PREMIOS_ALUMNOS!$BX28&lt;&gt;0),[1]PREMIOS_ALUMNOS!$BX28,""),IF($A30="TOTAL",SUM(INDIRECT("AS4:AS"&amp;ROW()-1)),""))</f>
        <v/>
      </c>
      <c r="AT30" s="7">
        <f t="shared" ca="1" si="14"/>
        <v>0</v>
      </c>
      <c r="AU30" s="7" t="str">
        <f ca="1">IF(AND($A30&lt;&gt;"",$A30&lt;&gt;"TOTAL"),IF(AND([1]PREMIOS_ALUMNOS!$CA28&lt;&gt;"",[1]PREMIOS_ALUMNOS!$CA28&lt;&gt;0),[1]PREMIOS_ALUMNOS!$CA28,""),IF($A30="TOTAL",SUM(INDIRECT("AU4:AU"&amp;ROW()-1)),""))</f>
        <v/>
      </c>
      <c r="AV30" s="7" t="str">
        <f ca="1">IF(AND($A30&lt;&gt;"",$A30&lt;&gt;"TOTAL"),IF(AND([1]PREMIOS_ALUMNOS!$CC28&lt;&gt;"",[1]PREMIOS_ALUMNOS!$CC28&lt;&gt;0),[1]PREMIOS_ALUMNOS!$CC28,""),IF($A30="TOTAL",SUM(INDIRECT("AV4:AV"&amp;ROW()-1)),""))</f>
        <v/>
      </c>
      <c r="AW30" s="7">
        <f t="shared" ca="1" si="15"/>
        <v>0</v>
      </c>
      <c r="AX30" s="7" t="str">
        <f ca="1">IF(AND($A30&lt;&gt;"",$A30&lt;&gt;"TOTAL"),IF(AND([1]PREMIOS_ALUMNOS!$CF28&lt;&gt;"",[1]PREMIOS_ALUMNOS!$CF28&lt;&gt;0),[1]PREMIOS_ALUMNOS!$CF28,""),IF($A30="TOTAL",SUM(INDIRECT("AX4:AX"&amp;ROW()-1)),""))</f>
        <v/>
      </c>
      <c r="AY30" s="7" t="str">
        <f ca="1">IF(AND($A30&lt;&gt;"",$A30&lt;&gt;"TOTAL"),IF(AND([1]PREMIOS_ALUMNOS!$CH28&lt;&gt;"",[1]PREMIOS_ALUMNOS!$CH28&lt;&gt;0),[1]PREMIOS_ALUMNOS!$CH28,""),IF($A30="TOTAL",SUM(INDIRECT("AY4:AY"&amp;ROW()-1)),""))</f>
        <v/>
      </c>
      <c r="AZ30" s="7">
        <f t="shared" ca="1" si="16"/>
        <v>0</v>
      </c>
      <c r="BA30" s="7" t="str">
        <f ca="1">IF(AND($A30&lt;&gt;"",$A30&lt;&gt;"TOTAL"),IF(AND([1]PREMIOS_ALUMNOS!$CK28&lt;&gt;"",[1]PREMIOS_ALUMNOS!$CK28&lt;&gt;0),[1]PREMIOS_ALUMNOS!$CK28,""),IF($A30="TOTAL",SUM(INDIRECT("BA4:BA"&amp;ROW()-1)),""))</f>
        <v/>
      </c>
      <c r="BB30" s="7" t="str">
        <f ca="1">IF(AND($A30&lt;&gt;"",$A30&lt;&gt;"TOTAL"),IF(AND([1]PREMIOS_ALUMNOS!$CM28&lt;&gt;"",[1]PREMIOS_ALUMNOS!$CM28&lt;&gt;0),[1]PREMIOS_ALUMNOS!$CM28,""),IF($A30="TOTAL",SUM(INDIRECT("BB4:BB"&amp;ROW()-1)),""))</f>
        <v/>
      </c>
      <c r="BC30" s="7">
        <f t="shared" ca="1" si="17"/>
        <v>0</v>
      </c>
      <c r="BD30" s="7" t="str">
        <f ca="1">IF(AND($A30&lt;&gt;"",$A30&lt;&gt;"TOTAL"),IF(AND([1]PREMIOS_ALUMNOS!$CP28&lt;&gt;"",[1]PREMIOS_ALUMNOS!$CP28&lt;&gt;0),[1]PREMIOS_ALUMNOS!$CP28,""),IF($A30="TOTAL",SUM(INDIRECT("BD4:BD"&amp;ROW()-1)),""))</f>
        <v/>
      </c>
      <c r="BE30" s="7" t="str">
        <f ca="1">IF(AND($A30&lt;&gt;"",$A30&lt;&gt;"TOTAL"),IF(AND([1]PREMIOS_ALUMNOS!$CR28&lt;&gt;"",[1]PREMIOS_ALUMNOS!$CR28&lt;&gt;0),[1]PREMIOS_ALUMNOS!$CR28,""),IF($A30="TOTAL",SUM(INDIRECT("BE4:BE"&amp;ROW()-1)),""))</f>
        <v/>
      </c>
      <c r="BF30" s="7">
        <f t="shared" ca="1" si="18"/>
        <v>0</v>
      </c>
    </row>
    <row r="31" spans="1:58" x14ac:dyDescent="0.2">
      <c r="A31" s="12" t="str">
        <f>IF([1]PREMIOS_ALUMNOS!$C29&lt;&gt;"",[1]PREMIOS_ALUMNOS!$C29,IF(AND([1]PREMIOS_ALUMNOS!$C29="",[1]PREMIOS_ALUMNOS!$C30="",[1]PREMIOS_ALUMNOS!$C28=""),"","TOTAL"))</f>
        <v>Grado en Ingeniería Mecánica</v>
      </c>
      <c r="B31" s="7" t="str">
        <f ca="1">IF(AND($A31&lt;&gt;"",$A31&lt;&gt;"TOTAL"),IF(AND([1]PREMIOS_ALUMNOS!$D29&lt;&gt;"",[1]PREMIOS_ALUMNOS!$D29&lt;&gt;0),[1]PREMIOS_ALUMNOS!$D29,""),IF($A31="TOTAL",SUM(INDIRECT("B4:B"&amp;ROW()-1)),""))</f>
        <v/>
      </c>
      <c r="C31" s="7" t="str">
        <f ca="1">IF(AND($A31&lt;&gt;"",$A31&lt;&gt;"TOTAL"),IF(AND([1]PREMIOS_ALUMNOS!$F29&lt;&gt;"",[1]PREMIOS_ALUMNOS!$F29&lt;&gt;0),[1]PREMIOS_ALUMNOS!$F29,""),IF($A31="TOTAL",SUM(INDIRECT("C4:C"&amp;ROW()-1)),""))</f>
        <v/>
      </c>
      <c r="D31" s="7">
        <f t="shared" ca="1" si="0"/>
        <v>0</v>
      </c>
      <c r="E31" s="7" t="str">
        <f ca="1">IF(AND($A31&lt;&gt;"",$A31&lt;&gt;"TOTAL"),IF(AND([1]PREMIOS_ALUMNOS!$I29&lt;&gt;"",[1]PREMIOS_ALUMNOS!$I29&lt;&gt;0),[1]PREMIOS_ALUMNOS!$I29,""),IF($A31="TOTAL",SUM(INDIRECT("E4:E"&amp;ROW()-1)),""))</f>
        <v/>
      </c>
      <c r="F31" s="7" t="str">
        <f ca="1">IF(AND($A31&lt;&gt;"",$A31&lt;&gt;"TOTAL"),IF(AND([1]PREMIOS_ALUMNOS!$K29&lt;&gt;"",[1]PREMIOS_ALUMNOS!$K29&lt;&gt;0),[1]PREMIOS_ALUMNOS!$K29,""),IF($A31="TOTAL",SUM(INDIRECT("F4:F"&amp;ROW()-1)),""))</f>
        <v/>
      </c>
      <c r="G31" s="7">
        <f t="shared" ca="1" si="1"/>
        <v>0</v>
      </c>
      <c r="H31" s="7">
        <f ca="1">IF(AND($A31&lt;&gt;"",$A31&lt;&gt;"TOTAL"),IF(AND([1]PREMIOS_ALUMNOS!$N29&lt;&gt;"",[1]PREMIOS_ALUMNOS!$N29&lt;&gt;0),[1]PREMIOS_ALUMNOS!$N29,""),IF($A31="TOTAL",SUM(INDIRECT("H4:H"&amp;ROW()-1)),""))</f>
        <v>1</v>
      </c>
      <c r="I31" s="7" t="str">
        <f ca="1">IF(AND($A31&lt;&gt;"",$A31&lt;&gt;"TOTAL"),IF(AND([1]PREMIOS_ALUMNOS!$P29&lt;&gt;"",[1]PREMIOS_ALUMNOS!$P29&lt;&gt;0),[1]PREMIOS_ALUMNOS!$P29,""),IF($A31="TOTAL",SUM(INDIRECT("I4:I"&amp;ROW()-1)),""))</f>
        <v/>
      </c>
      <c r="J31" s="7">
        <f t="shared" ca="1" si="2"/>
        <v>1</v>
      </c>
      <c r="K31" s="7" t="str">
        <f ca="1">IF(AND($A31&lt;&gt;"",$A31&lt;&gt;"TOTAL"),IF(AND([1]PREMIOS_ALUMNOS!$S29&lt;&gt;"",[1]PREMIOS_ALUMNOS!$S29&lt;&gt;0),[1]PREMIOS_ALUMNOS!$S29,""),IF($A31="TOTAL",SUM(INDIRECT("K4:K"&amp;ROW()-1)),""))</f>
        <v/>
      </c>
      <c r="L31" s="7">
        <f ca="1">IF(AND($A31&lt;&gt;"",$A31&lt;&gt;"TOTAL"),IF(AND([1]PREMIOS_ALUMNOS!$U29&lt;&gt;"",[1]PREMIOS_ALUMNOS!$U29&lt;&gt;0),[1]PREMIOS_ALUMNOS!$U29,""),IF($A31="TOTAL",SUM(INDIRECT("L4:L"&amp;ROW()-1)),""))</f>
        <v>1</v>
      </c>
      <c r="M31" s="7">
        <f t="shared" ca="1" si="3"/>
        <v>1</v>
      </c>
      <c r="N31" s="7" t="str">
        <f ca="1">IF(AND($A31&lt;&gt;"",$A31&lt;&gt;"TOTAL"),IF(AND([1]PREMIOS_ALUMNOS!$X29&lt;&gt;"",[1]PREMIOS_ALUMNOS!$X29&lt;&gt;0),[1]PREMIOS_ALUMNOS!$X29,""),IF($A31="TOTAL",SUM(INDIRECT("N4:N"&amp;ROW()-1)),""))</f>
        <v/>
      </c>
      <c r="O31" s="7">
        <f ca="1">IF(AND($A31&lt;&gt;"",$A31&lt;&gt;"TOTAL"),IF(AND([1]PREMIOS_ALUMNOS!$Z29&lt;&gt;"",[1]PREMIOS_ALUMNOS!$Z29&lt;&gt;0),[1]PREMIOS_ALUMNOS!$Z29,""),IF($A31="TOTAL",SUM(INDIRECT("O4:O"&amp;ROW()-1)),""))</f>
        <v>1</v>
      </c>
      <c r="P31" s="7">
        <f t="shared" ca="1" si="4"/>
        <v>1</v>
      </c>
      <c r="Q31" s="7" t="str">
        <f ca="1">IF(AND($A31&lt;&gt;"",$A31&lt;&gt;"TOTAL"),IF(AND([1]PREMIOS_ALUMNOS!$AC29&lt;&gt;"",[1]PREMIOS_ALUMNOS!$AC29&lt;&gt;0),[1]PREMIOS_ALUMNOS!$AC29,""),IF($A31="TOTAL",SUM(INDIRECT("Q4:Q"&amp;ROW()-1)),""))</f>
        <v/>
      </c>
      <c r="R31" s="7" t="str">
        <f ca="1">IF(AND($A31&lt;&gt;"",$A31&lt;&gt;"TOTAL"),IF(AND([1]PREMIOS_ALUMNOS!$AE29&lt;&gt;"",[1]PREMIOS_ALUMNOS!$AE29&lt;&gt;0),[1]PREMIOS_ALUMNOS!$AE29,""),IF($A31="TOTAL",SUM(INDIRECT("R4:R"&amp;ROW()-1)),""))</f>
        <v/>
      </c>
      <c r="S31" s="7">
        <f t="shared" ca="1" si="5"/>
        <v>0</v>
      </c>
      <c r="T31" s="7" t="str">
        <f ca="1">IF(AND($A31&lt;&gt;"",$A31&lt;&gt;"TOTAL"),IF(AND([1]PREMIOS_ALUMNOS!$AH29&lt;&gt;"",[1]PREMIOS_ALUMNOS!$AH29&lt;&gt;0),[1]PREMIOS_ALUMNOS!$AH29,""),IF($A31="TOTAL",SUM(INDIRECT("T4:T"&amp;ROW()-1)),""))</f>
        <v/>
      </c>
      <c r="U31" s="7" t="str">
        <f ca="1">IF(AND($A31&lt;&gt;"",$A31&lt;&gt;"TOTAL"),IF(AND([1]PREMIOS_ALUMNOS!$AJ29&lt;&gt;"",[1]PREMIOS_ALUMNOS!$AJ29&lt;&gt;0),[1]PREMIOS_ALUMNOS!$AJ29,""),IF($A31="TOTAL",SUM(INDIRECT("U4:U"&amp;ROW()-1)),""))</f>
        <v/>
      </c>
      <c r="V31" s="7">
        <f t="shared" ca="1" si="6"/>
        <v>0</v>
      </c>
      <c r="W31" s="7" t="str">
        <f ca="1">IF(AND($A31&lt;&gt;"",$A31&lt;&gt;"TOTAL"),IF(AND([1]PREMIOS_ALUMNOS!$AM29&lt;&gt;"",[1]PREMIOS_ALUMNOS!$AM29&lt;&gt;0),[1]PREMIOS_ALUMNOS!$AM29,""),IF($A31="TOTAL",SUM(INDIRECT("W4:W"&amp;ROW()-1)),""))</f>
        <v/>
      </c>
      <c r="X31" s="7" t="str">
        <f ca="1">IF(AND($A31&lt;&gt;"",$A31&lt;&gt;"TOTAL"),IF(AND([1]PREMIOS_ALUMNOS!$AO29&lt;&gt;"",[1]PREMIOS_ALUMNOS!$AO29&lt;&gt;0),[1]PREMIOS_ALUMNOS!$AO29,""),IF($A31="TOTAL",SUM(INDIRECT("X4:X"&amp;ROW()-1)),""))</f>
        <v/>
      </c>
      <c r="Y31" s="7">
        <f t="shared" ca="1" si="7"/>
        <v>0</v>
      </c>
      <c r="Z31" s="7" t="str">
        <f ca="1">IF(AND($A31&lt;&gt;"",$A31&lt;&gt;"TOTAL"),IF(AND([1]PREMIOS_ALUMNOS!$AR29&lt;&gt;"",[1]PREMIOS_ALUMNOS!$AR29&lt;&gt;0),[1]PREMIOS_ALUMNOS!$AR29,""),IF($A31="TOTAL",SUM(INDIRECT("Z4:Z"&amp;ROW()-1)),""))</f>
        <v/>
      </c>
      <c r="AA31" s="7" t="str">
        <f ca="1">IF(AND($A31&lt;&gt;"",$A31&lt;&gt;"TOTAL"),IF(AND([1]PREMIOS_ALUMNOS!$AT29&lt;&gt;"",[1]PREMIOS_ALUMNOS!$AT29&lt;&gt;0),[1]PREMIOS_ALUMNOS!$AT29,""),IF($A31="TOTAL",SUM(INDIRECT("AA4:AA"&amp;ROW()-1)),""))</f>
        <v/>
      </c>
      <c r="AB31" s="7">
        <f t="shared" ca="1" si="8"/>
        <v>0</v>
      </c>
      <c r="AC31" s="7" t="str">
        <f ca="1">IF(AND($A31&lt;&gt;"",$A31&lt;&gt;"TOTAL"),IF(AND([1]PREMIOS_ALUMNOS!$AW29&lt;&gt;"",[1]PREMIOS_ALUMNOS!$AW29&lt;&gt;0),[1]PREMIOS_ALUMNOS!$AW29,""),IF($A31="TOTAL",SUM(INDIRECT("AC4:AC"&amp;ROW()-1)),""))</f>
        <v/>
      </c>
      <c r="AD31" s="7" t="str">
        <f ca="1">IF(AND($A31&lt;&gt;"",$A31&lt;&gt;"TOTAL"),IF(AND([1]PREMIOS_ALUMNOS!$AY29&lt;&gt;"",[1]PREMIOS_ALUMNOS!$AY29&lt;&gt;0),[1]PREMIOS_ALUMNOS!$AY29,""),IF($A31="TOTAL",SUM(INDIRECT("AD4:AD"&amp;ROW()-1)),""))</f>
        <v/>
      </c>
      <c r="AE31" s="7">
        <f t="shared" ca="1" si="9"/>
        <v>0</v>
      </c>
      <c r="AF31" s="7" t="str">
        <f ca="1">IF(AND($A31&lt;&gt;"",$A31&lt;&gt;"TOTAL"),IF(AND([1]PREMIOS_ALUMNOS!$BB29&lt;&gt;"",[1]PREMIOS_ALUMNOS!$BB29&lt;&gt;0),[1]PREMIOS_ALUMNOS!$BB29,""),IF($A31="TOTAL",SUM(INDIRECT("AF4:AF"&amp;ROW()-1)),""))</f>
        <v/>
      </c>
      <c r="AG31" s="7" t="str">
        <f ca="1">IF(AND($A31&lt;&gt;"",$A31&lt;&gt;"TOTAL"),IF(AND([1]PREMIOS_ALUMNOS!$BD29&lt;&gt;"",[1]PREMIOS_ALUMNOS!$BD29&lt;&gt;0),[1]PREMIOS_ALUMNOS!$BD29,""),IF($A31="TOTAL",SUM(INDIRECT("AG4:AG"&amp;ROW()-1)),""))</f>
        <v/>
      </c>
      <c r="AH31" s="7">
        <f t="shared" ca="1" si="10"/>
        <v>0</v>
      </c>
      <c r="AI31" s="7" t="str">
        <f ca="1">IF(AND($A31&lt;&gt;"",$A31&lt;&gt;"TOTAL"),IF(AND([1]PREMIOS_ALUMNOS!$BG29&lt;&gt;"",[1]PREMIOS_ALUMNOS!$BG29&lt;&gt;0),[1]PREMIOS_ALUMNOS!$BG29,""),IF($A31="TOTAL",SUM(INDIRECT("AI4:AI"&amp;ROW()-1)),""))</f>
        <v/>
      </c>
      <c r="AJ31" s="7" t="str">
        <f ca="1">IF(AND($A31&lt;&gt;"",$A31&lt;&gt;"TOTAL"),IF(AND([1]PREMIOS_ALUMNOS!$BI29&lt;&gt;"",[1]PREMIOS_ALUMNOS!$BI29&lt;&gt;0),[1]PREMIOS_ALUMNOS!$BI29,""),IF($A31="TOTAL",SUM(INDIRECT("AJ4:AJ"&amp;ROW()-1)),""))</f>
        <v/>
      </c>
      <c r="AK31" s="7">
        <f t="shared" ca="1" si="11"/>
        <v>0</v>
      </c>
      <c r="AL31" s="7" t="str">
        <f ca="1">IF(AND($A31&lt;&gt;"",$A31&lt;&gt;"TOTAL"),IF(AND([1]PREMIOS_ALUMNOS!$BL29&lt;&gt;"",[1]PREMIOS_ALUMNOS!$BL29&lt;&gt;0),[1]PREMIOS_ALUMNOS!$BL29,""),IF($A31="TOTAL",SUM(INDIRECT("AL4:AL"&amp;ROW()-1)),""))</f>
        <v/>
      </c>
      <c r="AM31" s="7" t="str">
        <f ca="1">IF(AND($A31&lt;&gt;"",$A31&lt;&gt;"TOTAL"),IF(AND([1]PREMIOS_ALUMNOS!$BN29&lt;&gt;"",[1]PREMIOS_ALUMNOS!$BN29&lt;&gt;0),[1]PREMIOS_ALUMNOS!$BN29,""),IF($A31="TOTAL",SUM(INDIRECT("AM4:AM"&amp;ROW()-1)),""))</f>
        <v/>
      </c>
      <c r="AN31" s="7">
        <f t="shared" ca="1" si="12"/>
        <v>0</v>
      </c>
      <c r="AO31" s="7" t="str">
        <f ca="1">IF(AND($A31&lt;&gt;"",$A31&lt;&gt;"TOTAL"),IF(AND([1]PREMIOS_ALUMNOS!$BQ29&lt;&gt;"",[1]PREMIOS_ALUMNOS!$BQ29&lt;&gt;0),[1]PREMIOS_ALUMNOS!$BQ29,""),IF($A31="TOTAL",SUM(INDIRECT("AO4:AO"&amp;ROW()-1)),""))</f>
        <v/>
      </c>
      <c r="AP31" s="7" t="str">
        <f ca="1">IF(AND($A31&lt;&gt;"",$A31&lt;&gt;"TOTAL"),IF(AND([1]PREMIOS_ALUMNOS!$BS29&lt;&gt;"",[1]PREMIOS_ALUMNOS!$BS29&lt;&gt;0),[1]PREMIOS_ALUMNOS!$BS29,""),IF($A31="TOTAL",SUM(INDIRECT("AP4:AP"&amp;ROW()-1)),""))</f>
        <v/>
      </c>
      <c r="AQ31" s="7">
        <f t="shared" ca="1" si="13"/>
        <v>0</v>
      </c>
      <c r="AR31" s="7" t="str">
        <f ca="1">IF(AND($A31&lt;&gt;"",$A31&lt;&gt;"TOTAL"),IF(AND([1]PREMIOS_ALUMNOS!$BV29&lt;&gt;"",[1]PREMIOS_ALUMNOS!$BV29&lt;&gt;0),[1]PREMIOS_ALUMNOS!$BV29,""),IF($A31="TOTAL",SUM(INDIRECT("AR4:AR"&amp;ROW()-1)),""))</f>
        <v/>
      </c>
      <c r="AS31" s="7" t="str">
        <f ca="1">IF(AND($A31&lt;&gt;"",$A31&lt;&gt;"TOTAL"),IF(AND([1]PREMIOS_ALUMNOS!$BX29&lt;&gt;"",[1]PREMIOS_ALUMNOS!$BX29&lt;&gt;0),[1]PREMIOS_ALUMNOS!$BX29,""),IF($A31="TOTAL",SUM(INDIRECT("AS4:AS"&amp;ROW()-1)),""))</f>
        <v/>
      </c>
      <c r="AT31" s="7">
        <f t="shared" ca="1" si="14"/>
        <v>0</v>
      </c>
      <c r="AU31" s="7" t="str">
        <f ca="1">IF(AND($A31&lt;&gt;"",$A31&lt;&gt;"TOTAL"),IF(AND([1]PREMIOS_ALUMNOS!$CA29&lt;&gt;"",[1]PREMIOS_ALUMNOS!$CA29&lt;&gt;0),[1]PREMIOS_ALUMNOS!$CA29,""),IF($A31="TOTAL",SUM(INDIRECT("AU4:AU"&amp;ROW()-1)),""))</f>
        <v/>
      </c>
      <c r="AV31" s="7" t="str">
        <f ca="1">IF(AND($A31&lt;&gt;"",$A31&lt;&gt;"TOTAL"),IF(AND([1]PREMIOS_ALUMNOS!$CC29&lt;&gt;"",[1]PREMIOS_ALUMNOS!$CC29&lt;&gt;0),[1]PREMIOS_ALUMNOS!$CC29,""),IF($A31="TOTAL",SUM(INDIRECT("AV4:AV"&amp;ROW()-1)),""))</f>
        <v/>
      </c>
      <c r="AW31" s="7">
        <f t="shared" ca="1" si="15"/>
        <v>0</v>
      </c>
      <c r="AX31" s="7" t="str">
        <f ca="1">IF(AND($A31&lt;&gt;"",$A31&lt;&gt;"TOTAL"),IF(AND([1]PREMIOS_ALUMNOS!$CF29&lt;&gt;"",[1]PREMIOS_ALUMNOS!$CF29&lt;&gt;0),[1]PREMIOS_ALUMNOS!$CF29,""),IF($A31="TOTAL",SUM(INDIRECT("AX4:AX"&amp;ROW()-1)),""))</f>
        <v/>
      </c>
      <c r="AY31" s="7" t="str">
        <f ca="1">IF(AND($A31&lt;&gt;"",$A31&lt;&gt;"TOTAL"),IF(AND([1]PREMIOS_ALUMNOS!$CH29&lt;&gt;"",[1]PREMIOS_ALUMNOS!$CH29&lt;&gt;0),[1]PREMIOS_ALUMNOS!$CH29,""),IF($A31="TOTAL",SUM(INDIRECT("AY4:AY"&amp;ROW()-1)),""))</f>
        <v/>
      </c>
      <c r="AZ31" s="7">
        <f t="shared" ca="1" si="16"/>
        <v>0</v>
      </c>
      <c r="BA31" s="7" t="str">
        <f ca="1">IF(AND($A31&lt;&gt;"",$A31&lt;&gt;"TOTAL"),IF(AND([1]PREMIOS_ALUMNOS!$CK29&lt;&gt;"",[1]PREMIOS_ALUMNOS!$CK29&lt;&gt;0),[1]PREMIOS_ALUMNOS!$CK29,""),IF($A31="TOTAL",SUM(INDIRECT("BA4:BA"&amp;ROW()-1)),""))</f>
        <v/>
      </c>
      <c r="BB31" s="7" t="str">
        <f ca="1">IF(AND($A31&lt;&gt;"",$A31&lt;&gt;"TOTAL"),IF(AND([1]PREMIOS_ALUMNOS!$CM29&lt;&gt;"",[1]PREMIOS_ALUMNOS!$CM29&lt;&gt;0),[1]PREMIOS_ALUMNOS!$CM29,""),IF($A31="TOTAL",SUM(INDIRECT("BB4:BB"&amp;ROW()-1)),""))</f>
        <v/>
      </c>
      <c r="BC31" s="7">
        <f t="shared" ca="1" si="17"/>
        <v>0</v>
      </c>
      <c r="BD31" s="7" t="str">
        <f ca="1">IF(AND($A31&lt;&gt;"",$A31&lt;&gt;"TOTAL"),IF(AND([1]PREMIOS_ALUMNOS!$CP29&lt;&gt;"",[1]PREMIOS_ALUMNOS!$CP29&lt;&gt;0),[1]PREMIOS_ALUMNOS!$CP29,""),IF($A31="TOTAL",SUM(INDIRECT("BD4:BD"&amp;ROW()-1)),""))</f>
        <v/>
      </c>
      <c r="BE31" s="7" t="str">
        <f ca="1">IF(AND($A31&lt;&gt;"",$A31&lt;&gt;"TOTAL"),IF(AND([1]PREMIOS_ALUMNOS!$CR29&lt;&gt;"",[1]PREMIOS_ALUMNOS!$CR29&lt;&gt;0),[1]PREMIOS_ALUMNOS!$CR29,""),IF($A31="TOTAL",SUM(INDIRECT("BE4:BE"&amp;ROW()-1)),""))</f>
        <v/>
      </c>
      <c r="BF31" s="7">
        <f t="shared" ca="1" si="18"/>
        <v>0</v>
      </c>
    </row>
    <row r="32" spans="1:58" x14ac:dyDescent="0.2">
      <c r="A32" s="12" t="str">
        <f>IF([1]PREMIOS_ALUMNOS!$C30&lt;&gt;"",[1]PREMIOS_ALUMNOS!$C30,IF(AND([1]PREMIOS_ALUMNOS!$C30="",[1]PREMIOS_ALUMNOS!$C31="",[1]PREMIOS_ALUMNOS!$C29=""),"","TOTAL"))</f>
        <v>Grado en Lengua y Literatura Hispánica</v>
      </c>
      <c r="B32" s="7" t="str">
        <f ca="1">IF(AND($A32&lt;&gt;"",$A32&lt;&gt;"TOTAL"),IF(AND([1]PREMIOS_ALUMNOS!$D30&lt;&gt;"",[1]PREMIOS_ALUMNOS!$D30&lt;&gt;0),[1]PREMIOS_ALUMNOS!$D30,""),IF($A32="TOTAL",SUM(INDIRECT("B4:B"&amp;ROW()-1)),""))</f>
        <v/>
      </c>
      <c r="C32" s="7" t="str">
        <f ca="1">IF(AND($A32&lt;&gt;"",$A32&lt;&gt;"TOTAL"),IF(AND([1]PREMIOS_ALUMNOS!$F30&lt;&gt;"",[1]PREMIOS_ALUMNOS!$F30&lt;&gt;0),[1]PREMIOS_ALUMNOS!$F30,""),IF($A32="TOTAL",SUM(INDIRECT("C4:C"&amp;ROW()-1)),""))</f>
        <v/>
      </c>
      <c r="D32" s="7">
        <f t="shared" ca="1" si="0"/>
        <v>0</v>
      </c>
      <c r="E32" s="7" t="str">
        <f ca="1">IF(AND($A32&lt;&gt;"",$A32&lt;&gt;"TOTAL"),IF(AND([1]PREMIOS_ALUMNOS!$I30&lt;&gt;"",[1]PREMIOS_ALUMNOS!$I30&lt;&gt;0),[1]PREMIOS_ALUMNOS!$I30,""),IF($A32="TOTAL",SUM(INDIRECT("E4:E"&amp;ROW()-1)),""))</f>
        <v/>
      </c>
      <c r="F32" s="7" t="str">
        <f ca="1">IF(AND($A32&lt;&gt;"",$A32&lt;&gt;"TOTAL"),IF(AND([1]PREMIOS_ALUMNOS!$K30&lt;&gt;"",[1]PREMIOS_ALUMNOS!$K30&lt;&gt;0),[1]PREMIOS_ALUMNOS!$K30,""),IF($A32="TOTAL",SUM(INDIRECT("F4:F"&amp;ROW()-1)),""))</f>
        <v/>
      </c>
      <c r="G32" s="7">
        <f t="shared" ca="1" si="1"/>
        <v>0</v>
      </c>
      <c r="H32" s="7" t="str">
        <f ca="1">IF(AND($A32&lt;&gt;"",$A32&lt;&gt;"TOTAL"),IF(AND([1]PREMIOS_ALUMNOS!$N30&lt;&gt;"",[1]PREMIOS_ALUMNOS!$N30&lt;&gt;0),[1]PREMIOS_ALUMNOS!$N30,""),IF($A32="TOTAL",SUM(INDIRECT("H4:H"&amp;ROW()-1)),""))</f>
        <v/>
      </c>
      <c r="I32" s="7">
        <f ca="1">IF(AND($A32&lt;&gt;"",$A32&lt;&gt;"TOTAL"),IF(AND([1]PREMIOS_ALUMNOS!$P30&lt;&gt;"",[1]PREMIOS_ALUMNOS!$P30&lt;&gt;0),[1]PREMIOS_ALUMNOS!$P30,""),IF($A32="TOTAL",SUM(INDIRECT("I4:I"&amp;ROW()-1)),""))</f>
        <v>1</v>
      </c>
      <c r="J32" s="7">
        <f t="shared" ca="1" si="2"/>
        <v>1</v>
      </c>
      <c r="K32" s="7" t="str">
        <f ca="1">IF(AND($A32&lt;&gt;"",$A32&lt;&gt;"TOTAL"),IF(AND([1]PREMIOS_ALUMNOS!$S30&lt;&gt;"",[1]PREMIOS_ALUMNOS!$S30&lt;&gt;0),[1]PREMIOS_ALUMNOS!$S30,""),IF($A32="TOTAL",SUM(INDIRECT("K4:K"&amp;ROW()-1)),""))</f>
        <v/>
      </c>
      <c r="L32" s="7">
        <f ca="1">IF(AND($A32&lt;&gt;"",$A32&lt;&gt;"TOTAL"),IF(AND([1]PREMIOS_ALUMNOS!$U30&lt;&gt;"",[1]PREMIOS_ALUMNOS!$U30&lt;&gt;0),[1]PREMIOS_ALUMNOS!$U30,""),IF($A32="TOTAL",SUM(INDIRECT("L4:L"&amp;ROW()-1)),""))</f>
        <v>1</v>
      </c>
      <c r="M32" s="7">
        <f t="shared" ca="1" si="3"/>
        <v>1</v>
      </c>
      <c r="N32" s="7">
        <f ca="1">IF(AND($A32&lt;&gt;"",$A32&lt;&gt;"TOTAL"),IF(AND([1]PREMIOS_ALUMNOS!$X30&lt;&gt;"",[1]PREMIOS_ALUMNOS!$X30&lt;&gt;0),[1]PREMIOS_ALUMNOS!$X30,""),IF($A32="TOTAL",SUM(INDIRECT("N4:N"&amp;ROW()-1)),""))</f>
        <v>1</v>
      </c>
      <c r="O32" s="7" t="str">
        <f ca="1">IF(AND($A32&lt;&gt;"",$A32&lt;&gt;"TOTAL"),IF(AND([1]PREMIOS_ALUMNOS!$Z30&lt;&gt;"",[1]PREMIOS_ALUMNOS!$Z30&lt;&gt;0),[1]PREMIOS_ALUMNOS!$Z30,""),IF($A32="TOTAL",SUM(INDIRECT("O4:O"&amp;ROW()-1)),""))</f>
        <v/>
      </c>
      <c r="P32" s="7">
        <f t="shared" ca="1" si="4"/>
        <v>1</v>
      </c>
      <c r="Q32" s="7" t="str">
        <f ca="1">IF(AND($A32&lt;&gt;"",$A32&lt;&gt;"TOTAL"),IF(AND([1]PREMIOS_ALUMNOS!$AC30&lt;&gt;"",[1]PREMIOS_ALUMNOS!$AC30&lt;&gt;0),[1]PREMIOS_ALUMNOS!$AC30,""),IF($A32="TOTAL",SUM(INDIRECT("Q4:Q"&amp;ROW()-1)),""))</f>
        <v/>
      </c>
      <c r="R32" s="7" t="str">
        <f ca="1">IF(AND($A32&lt;&gt;"",$A32&lt;&gt;"TOTAL"),IF(AND([1]PREMIOS_ALUMNOS!$AE30&lt;&gt;"",[1]PREMIOS_ALUMNOS!$AE30&lt;&gt;0),[1]PREMIOS_ALUMNOS!$AE30,""),IF($A32="TOTAL",SUM(INDIRECT("R4:R"&amp;ROW()-1)),""))</f>
        <v/>
      </c>
      <c r="S32" s="7">
        <f t="shared" ca="1" si="5"/>
        <v>0</v>
      </c>
      <c r="T32" s="7" t="str">
        <f ca="1">IF(AND($A32&lt;&gt;"",$A32&lt;&gt;"TOTAL"),IF(AND([1]PREMIOS_ALUMNOS!$AH30&lt;&gt;"",[1]PREMIOS_ALUMNOS!$AH30&lt;&gt;0),[1]PREMIOS_ALUMNOS!$AH30,""),IF($A32="TOTAL",SUM(INDIRECT("T4:T"&amp;ROW()-1)),""))</f>
        <v/>
      </c>
      <c r="U32" s="7" t="str">
        <f ca="1">IF(AND($A32&lt;&gt;"",$A32&lt;&gt;"TOTAL"),IF(AND([1]PREMIOS_ALUMNOS!$AJ30&lt;&gt;"",[1]PREMIOS_ALUMNOS!$AJ30&lt;&gt;0),[1]PREMIOS_ALUMNOS!$AJ30,""),IF($A32="TOTAL",SUM(INDIRECT("U4:U"&amp;ROW()-1)),""))</f>
        <v/>
      </c>
      <c r="V32" s="7">
        <f t="shared" ca="1" si="6"/>
        <v>0</v>
      </c>
      <c r="W32" s="7" t="str">
        <f ca="1">IF(AND($A32&lt;&gt;"",$A32&lt;&gt;"TOTAL"),IF(AND([1]PREMIOS_ALUMNOS!$AM30&lt;&gt;"",[1]PREMIOS_ALUMNOS!$AM30&lt;&gt;0),[1]PREMIOS_ALUMNOS!$AM30,""),IF($A32="TOTAL",SUM(INDIRECT("W4:W"&amp;ROW()-1)),""))</f>
        <v/>
      </c>
      <c r="X32" s="7" t="str">
        <f ca="1">IF(AND($A32&lt;&gt;"",$A32&lt;&gt;"TOTAL"),IF(AND([1]PREMIOS_ALUMNOS!$AO30&lt;&gt;"",[1]PREMIOS_ALUMNOS!$AO30&lt;&gt;0),[1]PREMIOS_ALUMNOS!$AO30,""),IF($A32="TOTAL",SUM(INDIRECT("X4:X"&amp;ROW()-1)),""))</f>
        <v/>
      </c>
      <c r="Y32" s="7">
        <f t="shared" ca="1" si="7"/>
        <v>0</v>
      </c>
      <c r="Z32" s="7" t="str">
        <f ca="1">IF(AND($A32&lt;&gt;"",$A32&lt;&gt;"TOTAL"),IF(AND([1]PREMIOS_ALUMNOS!$AR30&lt;&gt;"",[1]PREMIOS_ALUMNOS!$AR30&lt;&gt;0),[1]PREMIOS_ALUMNOS!$AR30,""),IF($A32="TOTAL",SUM(INDIRECT("Z4:Z"&amp;ROW()-1)),""))</f>
        <v/>
      </c>
      <c r="AA32" s="7" t="str">
        <f ca="1">IF(AND($A32&lt;&gt;"",$A32&lt;&gt;"TOTAL"),IF(AND([1]PREMIOS_ALUMNOS!$AT30&lt;&gt;"",[1]PREMIOS_ALUMNOS!$AT30&lt;&gt;0),[1]PREMIOS_ALUMNOS!$AT30,""),IF($A32="TOTAL",SUM(INDIRECT("AA4:AA"&amp;ROW()-1)),""))</f>
        <v/>
      </c>
      <c r="AB32" s="7">
        <f t="shared" ca="1" si="8"/>
        <v>0</v>
      </c>
      <c r="AC32" s="7" t="str">
        <f ca="1">IF(AND($A32&lt;&gt;"",$A32&lt;&gt;"TOTAL"),IF(AND([1]PREMIOS_ALUMNOS!$AW30&lt;&gt;"",[1]PREMIOS_ALUMNOS!$AW30&lt;&gt;0),[1]PREMIOS_ALUMNOS!$AW30,""),IF($A32="TOTAL",SUM(INDIRECT("AC4:AC"&amp;ROW()-1)),""))</f>
        <v/>
      </c>
      <c r="AD32" s="7" t="str">
        <f ca="1">IF(AND($A32&lt;&gt;"",$A32&lt;&gt;"TOTAL"),IF(AND([1]PREMIOS_ALUMNOS!$AY30&lt;&gt;"",[1]PREMIOS_ALUMNOS!$AY30&lt;&gt;0),[1]PREMIOS_ALUMNOS!$AY30,""),IF($A32="TOTAL",SUM(INDIRECT("AD4:AD"&amp;ROW()-1)),""))</f>
        <v/>
      </c>
      <c r="AE32" s="7">
        <f t="shared" ca="1" si="9"/>
        <v>0</v>
      </c>
      <c r="AF32" s="7" t="str">
        <f ca="1">IF(AND($A32&lt;&gt;"",$A32&lt;&gt;"TOTAL"),IF(AND([1]PREMIOS_ALUMNOS!$BB30&lt;&gt;"",[1]PREMIOS_ALUMNOS!$BB30&lt;&gt;0),[1]PREMIOS_ALUMNOS!$BB30,""),IF($A32="TOTAL",SUM(INDIRECT("AF4:AF"&amp;ROW()-1)),""))</f>
        <v/>
      </c>
      <c r="AG32" s="7" t="str">
        <f ca="1">IF(AND($A32&lt;&gt;"",$A32&lt;&gt;"TOTAL"),IF(AND([1]PREMIOS_ALUMNOS!$BD30&lt;&gt;"",[1]PREMIOS_ALUMNOS!$BD30&lt;&gt;0),[1]PREMIOS_ALUMNOS!$BD30,""),IF($A32="TOTAL",SUM(INDIRECT("AG4:AG"&amp;ROW()-1)),""))</f>
        <v/>
      </c>
      <c r="AH32" s="7">
        <f t="shared" ca="1" si="10"/>
        <v>0</v>
      </c>
      <c r="AI32" s="7" t="str">
        <f ca="1">IF(AND($A32&lt;&gt;"",$A32&lt;&gt;"TOTAL"),IF(AND([1]PREMIOS_ALUMNOS!$BG30&lt;&gt;"",[1]PREMIOS_ALUMNOS!$BG30&lt;&gt;0),[1]PREMIOS_ALUMNOS!$BG30,""),IF($A32="TOTAL",SUM(INDIRECT("AI4:AI"&amp;ROW()-1)),""))</f>
        <v/>
      </c>
      <c r="AJ32" s="7" t="str">
        <f ca="1">IF(AND($A32&lt;&gt;"",$A32&lt;&gt;"TOTAL"),IF(AND([1]PREMIOS_ALUMNOS!$BI30&lt;&gt;"",[1]PREMIOS_ALUMNOS!$BI30&lt;&gt;0),[1]PREMIOS_ALUMNOS!$BI30,""),IF($A32="TOTAL",SUM(INDIRECT("AJ4:AJ"&amp;ROW()-1)),""))</f>
        <v/>
      </c>
      <c r="AK32" s="7">
        <f t="shared" ca="1" si="11"/>
        <v>0</v>
      </c>
      <c r="AL32" s="7" t="str">
        <f ca="1">IF(AND($A32&lt;&gt;"",$A32&lt;&gt;"TOTAL"),IF(AND([1]PREMIOS_ALUMNOS!$BL30&lt;&gt;"",[1]PREMIOS_ALUMNOS!$BL30&lt;&gt;0),[1]PREMIOS_ALUMNOS!$BL30,""),IF($A32="TOTAL",SUM(INDIRECT("AL4:AL"&amp;ROW()-1)),""))</f>
        <v/>
      </c>
      <c r="AM32" s="7" t="str">
        <f ca="1">IF(AND($A32&lt;&gt;"",$A32&lt;&gt;"TOTAL"),IF(AND([1]PREMIOS_ALUMNOS!$BN30&lt;&gt;"",[1]PREMIOS_ALUMNOS!$BN30&lt;&gt;0),[1]PREMIOS_ALUMNOS!$BN30,""),IF($A32="TOTAL",SUM(INDIRECT("AM4:AM"&amp;ROW()-1)),""))</f>
        <v/>
      </c>
      <c r="AN32" s="7">
        <f t="shared" ca="1" si="12"/>
        <v>0</v>
      </c>
      <c r="AO32" s="7" t="str">
        <f ca="1">IF(AND($A32&lt;&gt;"",$A32&lt;&gt;"TOTAL"),IF(AND([1]PREMIOS_ALUMNOS!$BQ30&lt;&gt;"",[1]PREMIOS_ALUMNOS!$BQ30&lt;&gt;0),[1]PREMIOS_ALUMNOS!$BQ30,""),IF($A32="TOTAL",SUM(INDIRECT("AO4:AO"&amp;ROW()-1)),""))</f>
        <v/>
      </c>
      <c r="AP32" s="7" t="str">
        <f ca="1">IF(AND($A32&lt;&gt;"",$A32&lt;&gt;"TOTAL"),IF(AND([1]PREMIOS_ALUMNOS!$BS30&lt;&gt;"",[1]PREMIOS_ALUMNOS!$BS30&lt;&gt;0),[1]PREMIOS_ALUMNOS!$BS30,""),IF($A32="TOTAL",SUM(INDIRECT("AP4:AP"&amp;ROW()-1)),""))</f>
        <v/>
      </c>
      <c r="AQ32" s="7">
        <f t="shared" ca="1" si="13"/>
        <v>0</v>
      </c>
      <c r="AR32" s="7" t="str">
        <f ca="1">IF(AND($A32&lt;&gt;"",$A32&lt;&gt;"TOTAL"),IF(AND([1]PREMIOS_ALUMNOS!$BV30&lt;&gt;"",[1]PREMIOS_ALUMNOS!$BV30&lt;&gt;0),[1]PREMIOS_ALUMNOS!$BV30,""),IF($A32="TOTAL",SUM(INDIRECT("AR4:AR"&amp;ROW()-1)),""))</f>
        <v/>
      </c>
      <c r="AS32" s="7" t="str">
        <f ca="1">IF(AND($A32&lt;&gt;"",$A32&lt;&gt;"TOTAL"),IF(AND([1]PREMIOS_ALUMNOS!$BX30&lt;&gt;"",[1]PREMIOS_ALUMNOS!$BX30&lt;&gt;0),[1]PREMIOS_ALUMNOS!$BX30,""),IF($A32="TOTAL",SUM(INDIRECT("AS4:AS"&amp;ROW()-1)),""))</f>
        <v/>
      </c>
      <c r="AT32" s="7">
        <f t="shared" ca="1" si="14"/>
        <v>0</v>
      </c>
      <c r="AU32" s="7" t="str">
        <f ca="1">IF(AND($A32&lt;&gt;"",$A32&lt;&gt;"TOTAL"),IF(AND([1]PREMIOS_ALUMNOS!$CA30&lt;&gt;"",[1]PREMIOS_ALUMNOS!$CA30&lt;&gt;0),[1]PREMIOS_ALUMNOS!$CA30,""),IF($A32="TOTAL",SUM(INDIRECT("AU4:AU"&amp;ROW()-1)),""))</f>
        <v/>
      </c>
      <c r="AV32" s="7" t="str">
        <f ca="1">IF(AND($A32&lt;&gt;"",$A32&lt;&gt;"TOTAL"),IF(AND([1]PREMIOS_ALUMNOS!$CC30&lt;&gt;"",[1]PREMIOS_ALUMNOS!$CC30&lt;&gt;0),[1]PREMIOS_ALUMNOS!$CC30,""),IF($A32="TOTAL",SUM(INDIRECT("AV4:AV"&amp;ROW()-1)),""))</f>
        <v/>
      </c>
      <c r="AW32" s="7">
        <f t="shared" ca="1" si="15"/>
        <v>0</v>
      </c>
      <c r="AX32" s="7" t="str">
        <f ca="1">IF(AND($A32&lt;&gt;"",$A32&lt;&gt;"TOTAL"),IF(AND([1]PREMIOS_ALUMNOS!$CF30&lt;&gt;"",[1]PREMIOS_ALUMNOS!$CF30&lt;&gt;0),[1]PREMIOS_ALUMNOS!$CF30,""),IF($A32="TOTAL",SUM(INDIRECT("AX4:AX"&amp;ROW()-1)),""))</f>
        <v/>
      </c>
      <c r="AY32" s="7" t="str">
        <f ca="1">IF(AND($A32&lt;&gt;"",$A32&lt;&gt;"TOTAL"),IF(AND([1]PREMIOS_ALUMNOS!$CH30&lt;&gt;"",[1]PREMIOS_ALUMNOS!$CH30&lt;&gt;0),[1]PREMIOS_ALUMNOS!$CH30,""),IF($A32="TOTAL",SUM(INDIRECT("AY4:AY"&amp;ROW()-1)),""))</f>
        <v/>
      </c>
      <c r="AZ32" s="7">
        <f t="shared" ca="1" si="16"/>
        <v>0</v>
      </c>
      <c r="BA32" s="7" t="str">
        <f ca="1">IF(AND($A32&lt;&gt;"",$A32&lt;&gt;"TOTAL"),IF(AND([1]PREMIOS_ALUMNOS!$CK30&lt;&gt;"",[1]PREMIOS_ALUMNOS!$CK30&lt;&gt;0),[1]PREMIOS_ALUMNOS!$CK30,""),IF($A32="TOTAL",SUM(INDIRECT("BA4:BA"&amp;ROW()-1)),""))</f>
        <v/>
      </c>
      <c r="BB32" s="7" t="str">
        <f ca="1">IF(AND($A32&lt;&gt;"",$A32&lt;&gt;"TOTAL"),IF(AND([1]PREMIOS_ALUMNOS!$CM30&lt;&gt;"",[1]PREMIOS_ALUMNOS!$CM30&lt;&gt;0),[1]PREMIOS_ALUMNOS!$CM30,""),IF($A32="TOTAL",SUM(INDIRECT("BB4:BB"&amp;ROW()-1)),""))</f>
        <v/>
      </c>
      <c r="BC32" s="7">
        <f t="shared" ca="1" si="17"/>
        <v>0</v>
      </c>
      <c r="BD32" s="7" t="str">
        <f ca="1">IF(AND($A32&lt;&gt;"",$A32&lt;&gt;"TOTAL"),IF(AND([1]PREMIOS_ALUMNOS!$CP30&lt;&gt;"",[1]PREMIOS_ALUMNOS!$CP30&lt;&gt;0),[1]PREMIOS_ALUMNOS!$CP30,""),IF($A32="TOTAL",SUM(INDIRECT("BD4:BD"&amp;ROW()-1)),""))</f>
        <v/>
      </c>
      <c r="BE32" s="7" t="str">
        <f ca="1">IF(AND($A32&lt;&gt;"",$A32&lt;&gt;"TOTAL"),IF(AND([1]PREMIOS_ALUMNOS!$CR30&lt;&gt;"",[1]PREMIOS_ALUMNOS!$CR30&lt;&gt;0),[1]PREMIOS_ALUMNOS!$CR30,""),IF($A32="TOTAL",SUM(INDIRECT("BE4:BE"&amp;ROW()-1)),""))</f>
        <v/>
      </c>
      <c r="BF32" s="7">
        <f t="shared" ca="1" si="18"/>
        <v>0</v>
      </c>
    </row>
    <row r="33" spans="1:58" x14ac:dyDescent="0.2">
      <c r="A33" s="12" t="str">
        <f>IF([1]PREMIOS_ALUMNOS!$C31&lt;&gt;"",[1]PREMIOS_ALUMNOS!$C31,IF(AND([1]PREMIOS_ALUMNOS!$C31="",[1]PREMIOS_ALUMNOS!$C32="",[1]PREMIOS_ALUMNOS!$C30=""),"","TOTAL"))</f>
        <v>Grado en Matemáticas</v>
      </c>
      <c r="B33" s="7" t="str">
        <f ca="1">IF(AND($A33&lt;&gt;"",$A33&lt;&gt;"TOTAL"),IF(AND([1]PREMIOS_ALUMNOS!$D31&lt;&gt;"",[1]PREMIOS_ALUMNOS!$D31&lt;&gt;0),[1]PREMIOS_ALUMNOS!$D31,""),IF($A33="TOTAL",SUM(INDIRECT("B4:B"&amp;ROW()-1)),""))</f>
        <v/>
      </c>
      <c r="C33" s="7" t="str">
        <f ca="1">IF(AND($A33&lt;&gt;"",$A33&lt;&gt;"TOTAL"),IF(AND([1]PREMIOS_ALUMNOS!$F31&lt;&gt;"",[1]PREMIOS_ALUMNOS!$F31&lt;&gt;0),[1]PREMIOS_ALUMNOS!$F31,""),IF($A33="TOTAL",SUM(INDIRECT("C4:C"&amp;ROW()-1)),""))</f>
        <v/>
      </c>
      <c r="D33" s="7">
        <f t="shared" ca="1" si="0"/>
        <v>0</v>
      </c>
      <c r="E33" s="7" t="str">
        <f ca="1">IF(AND($A33&lt;&gt;"",$A33&lt;&gt;"TOTAL"),IF(AND([1]PREMIOS_ALUMNOS!$I31&lt;&gt;"",[1]PREMIOS_ALUMNOS!$I31&lt;&gt;0),[1]PREMIOS_ALUMNOS!$I31,""),IF($A33="TOTAL",SUM(INDIRECT("E4:E"&amp;ROW()-1)),""))</f>
        <v/>
      </c>
      <c r="F33" s="7">
        <f ca="1">IF(AND($A33&lt;&gt;"",$A33&lt;&gt;"TOTAL"),IF(AND([1]PREMIOS_ALUMNOS!$K31&lt;&gt;"",[1]PREMIOS_ALUMNOS!$K31&lt;&gt;0),[1]PREMIOS_ALUMNOS!$K31,""),IF($A33="TOTAL",SUM(INDIRECT("F4:F"&amp;ROW()-1)),""))</f>
        <v>1</v>
      </c>
      <c r="G33" s="7">
        <f t="shared" ca="1" si="1"/>
        <v>1</v>
      </c>
      <c r="H33" s="7" t="str">
        <f ca="1">IF(AND($A33&lt;&gt;"",$A33&lt;&gt;"TOTAL"),IF(AND([1]PREMIOS_ALUMNOS!$N31&lt;&gt;"",[1]PREMIOS_ALUMNOS!$N31&lt;&gt;0),[1]PREMIOS_ALUMNOS!$N31,""),IF($A33="TOTAL",SUM(INDIRECT("H4:H"&amp;ROW()-1)),""))</f>
        <v/>
      </c>
      <c r="I33" s="7" t="str">
        <f ca="1">IF(AND($A33&lt;&gt;"",$A33&lt;&gt;"TOTAL"),IF(AND([1]PREMIOS_ALUMNOS!$P31&lt;&gt;"",[1]PREMIOS_ALUMNOS!$P31&lt;&gt;0),[1]PREMIOS_ALUMNOS!$P31,""),IF($A33="TOTAL",SUM(INDIRECT("I4:I"&amp;ROW()-1)),""))</f>
        <v/>
      </c>
      <c r="J33" s="7">
        <f t="shared" ca="1" si="2"/>
        <v>0</v>
      </c>
      <c r="K33" s="7" t="str">
        <f ca="1">IF(AND($A33&lt;&gt;"",$A33&lt;&gt;"TOTAL"),IF(AND([1]PREMIOS_ALUMNOS!$S31&lt;&gt;"",[1]PREMIOS_ALUMNOS!$S31&lt;&gt;0),[1]PREMIOS_ALUMNOS!$S31,""),IF($A33="TOTAL",SUM(INDIRECT("K4:K"&amp;ROW()-1)),""))</f>
        <v/>
      </c>
      <c r="L33" s="7">
        <f ca="1">IF(AND($A33&lt;&gt;"",$A33&lt;&gt;"TOTAL"),IF(AND([1]PREMIOS_ALUMNOS!$U31&lt;&gt;"",[1]PREMIOS_ALUMNOS!$U31&lt;&gt;0),[1]PREMIOS_ALUMNOS!$U31,""),IF($A33="TOTAL",SUM(INDIRECT("L4:L"&amp;ROW()-1)),""))</f>
        <v>1</v>
      </c>
      <c r="M33" s="7">
        <f t="shared" ca="1" si="3"/>
        <v>1</v>
      </c>
      <c r="N33" s="7" t="str">
        <f ca="1">IF(AND($A33&lt;&gt;"",$A33&lt;&gt;"TOTAL"),IF(AND([1]PREMIOS_ALUMNOS!$X31&lt;&gt;"",[1]PREMIOS_ALUMNOS!$X31&lt;&gt;0),[1]PREMIOS_ALUMNOS!$X31,""),IF($A33="TOTAL",SUM(INDIRECT("N4:N"&amp;ROW()-1)),""))</f>
        <v/>
      </c>
      <c r="O33" s="7">
        <f ca="1">IF(AND($A33&lt;&gt;"",$A33&lt;&gt;"TOTAL"),IF(AND([1]PREMIOS_ALUMNOS!$Z31&lt;&gt;"",[1]PREMIOS_ALUMNOS!$Z31&lt;&gt;0),[1]PREMIOS_ALUMNOS!$Z31,""),IF($A33="TOTAL",SUM(INDIRECT("O4:O"&amp;ROW()-1)),""))</f>
        <v>1</v>
      </c>
      <c r="P33" s="7">
        <f t="shared" ca="1" si="4"/>
        <v>1</v>
      </c>
      <c r="Q33" s="7" t="str">
        <f ca="1">IF(AND($A33&lt;&gt;"",$A33&lt;&gt;"TOTAL"),IF(AND([1]PREMIOS_ALUMNOS!$AC31&lt;&gt;"",[1]PREMIOS_ALUMNOS!$AC31&lt;&gt;0),[1]PREMIOS_ALUMNOS!$AC31,""),IF($A33="TOTAL",SUM(INDIRECT("Q4:Q"&amp;ROW()-1)),""))</f>
        <v/>
      </c>
      <c r="R33" s="7" t="str">
        <f ca="1">IF(AND($A33&lt;&gt;"",$A33&lt;&gt;"TOTAL"),IF(AND([1]PREMIOS_ALUMNOS!$AE31&lt;&gt;"",[1]PREMIOS_ALUMNOS!$AE31&lt;&gt;0),[1]PREMIOS_ALUMNOS!$AE31,""),IF($A33="TOTAL",SUM(INDIRECT("R4:R"&amp;ROW()-1)),""))</f>
        <v/>
      </c>
      <c r="S33" s="7">
        <f t="shared" ca="1" si="5"/>
        <v>0</v>
      </c>
      <c r="T33" s="7" t="str">
        <f ca="1">IF(AND($A33&lt;&gt;"",$A33&lt;&gt;"TOTAL"),IF(AND([1]PREMIOS_ALUMNOS!$AH31&lt;&gt;"",[1]PREMIOS_ALUMNOS!$AH31&lt;&gt;0),[1]PREMIOS_ALUMNOS!$AH31,""),IF($A33="TOTAL",SUM(INDIRECT("T4:T"&amp;ROW()-1)),""))</f>
        <v/>
      </c>
      <c r="U33" s="7" t="str">
        <f ca="1">IF(AND($A33&lt;&gt;"",$A33&lt;&gt;"TOTAL"),IF(AND([1]PREMIOS_ALUMNOS!$AJ31&lt;&gt;"",[1]PREMIOS_ALUMNOS!$AJ31&lt;&gt;0),[1]PREMIOS_ALUMNOS!$AJ31,""),IF($A33="TOTAL",SUM(INDIRECT("U4:U"&amp;ROW()-1)),""))</f>
        <v/>
      </c>
      <c r="V33" s="7">
        <f t="shared" ca="1" si="6"/>
        <v>0</v>
      </c>
      <c r="W33" s="7" t="str">
        <f ca="1">IF(AND($A33&lt;&gt;"",$A33&lt;&gt;"TOTAL"),IF(AND([1]PREMIOS_ALUMNOS!$AM31&lt;&gt;"",[1]PREMIOS_ALUMNOS!$AM31&lt;&gt;0),[1]PREMIOS_ALUMNOS!$AM31,""),IF($A33="TOTAL",SUM(INDIRECT("W4:W"&amp;ROW()-1)),""))</f>
        <v/>
      </c>
      <c r="X33" s="7" t="str">
        <f ca="1">IF(AND($A33&lt;&gt;"",$A33&lt;&gt;"TOTAL"),IF(AND([1]PREMIOS_ALUMNOS!$AO31&lt;&gt;"",[1]PREMIOS_ALUMNOS!$AO31&lt;&gt;0),[1]PREMIOS_ALUMNOS!$AO31,""),IF($A33="TOTAL",SUM(INDIRECT("X4:X"&amp;ROW()-1)),""))</f>
        <v/>
      </c>
      <c r="Y33" s="7">
        <f t="shared" ca="1" si="7"/>
        <v>0</v>
      </c>
      <c r="Z33" s="7" t="str">
        <f ca="1">IF(AND($A33&lt;&gt;"",$A33&lt;&gt;"TOTAL"),IF(AND([1]PREMIOS_ALUMNOS!$AR31&lt;&gt;"",[1]PREMIOS_ALUMNOS!$AR31&lt;&gt;0),[1]PREMIOS_ALUMNOS!$AR31,""),IF($A33="TOTAL",SUM(INDIRECT("Z4:Z"&amp;ROW()-1)),""))</f>
        <v/>
      </c>
      <c r="AA33" s="7" t="str">
        <f ca="1">IF(AND($A33&lt;&gt;"",$A33&lt;&gt;"TOTAL"),IF(AND([1]PREMIOS_ALUMNOS!$AT31&lt;&gt;"",[1]PREMIOS_ALUMNOS!$AT31&lt;&gt;0),[1]PREMIOS_ALUMNOS!$AT31,""),IF($A33="TOTAL",SUM(INDIRECT("AA4:AA"&amp;ROW()-1)),""))</f>
        <v/>
      </c>
      <c r="AB33" s="7">
        <f t="shared" ca="1" si="8"/>
        <v>0</v>
      </c>
      <c r="AC33" s="7" t="str">
        <f ca="1">IF(AND($A33&lt;&gt;"",$A33&lt;&gt;"TOTAL"),IF(AND([1]PREMIOS_ALUMNOS!$AW31&lt;&gt;"",[1]PREMIOS_ALUMNOS!$AW31&lt;&gt;0),[1]PREMIOS_ALUMNOS!$AW31,""),IF($A33="TOTAL",SUM(INDIRECT("AC4:AC"&amp;ROW()-1)),""))</f>
        <v/>
      </c>
      <c r="AD33" s="7" t="str">
        <f ca="1">IF(AND($A33&lt;&gt;"",$A33&lt;&gt;"TOTAL"),IF(AND([1]PREMIOS_ALUMNOS!$AY31&lt;&gt;"",[1]PREMIOS_ALUMNOS!$AY31&lt;&gt;0),[1]PREMIOS_ALUMNOS!$AY31,""),IF($A33="TOTAL",SUM(INDIRECT("AD4:AD"&amp;ROW()-1)),""))</f>
        <v/>
      </c>
      <c r="AE33" s="7">
        <f t="shared" ca="1" si="9"/>
        <v>0</v>
      </c>
      <c r="AF33" s="7" t="str">
        <f ca="1">IF(AND($A33&lt;&gt;"",$A33&lt;&gt;"TOTAL"),IF(AND([1]PREMIOS_ALUMNOS!$BB31&lt;&gt;"",[1]PREMIOS_ALUMNOS!$BB31&lt;&gt;0),[1]PREMIOS_ALUMNOS!$BB31,""),IF($A33="TOTAL",SUM(INDIRECT("AF4:AF"&amp;ROW()-1)),""))</f>
        <v/>
      </c>
      <c r="AG33" s="7" t="str">
        <f ca="1">IF(AND($A33&lt;&gt;"",$A33&lt;&gt;"TOTAL"),IF(AND([1]PREMIOS_ALUMNOS!$BD31&lt;&gt;"",[1]PREMIOS_ALUMNOS!$BD31&lt;&gt;0),[1]PREMIOS_ALUMNOS!$BD31,""),IF($A33="TOTAL",SUM(INDIRECT("AG4:AG"&amp;ROW()-1)),""))</f>
        <v/>
      </c>
      <c r="AH33" s="7">
        <f t="shared" ca="1" si="10"/>
        <v>0</v>
      </c>
      <c r="AI33" s="7" t="str">
        <f ca="1">IF(AND($A33&lt;&gt;"",$A33&lt;&gt;"TOTAL"),IF(AND([1]PREMIOS_ALUMNOS!$BG31&lt;&gt;"",[1]PREMIOS_ALUMNOS!$BG31&lt;&gt;0),[1]PREMIOS_ALUMNOS!$BG31,""),IF($A33="TOTAL",SUM(INDIRECT("AI4:AI"&amp;ROW()-1)),""))</f>
        <v/>
      </c>
      <c r="AJ33" s="7" t="str">
        <f ca="1">IF(AND($A33&lt;&gt;"",$A33&lt;&gt;"TOTAL"),IF(AND([1]PREMIOS_ALUMNOS!$BI31&lt;&gt;"",[1]PREMIOS_ALUMNOS!$BI31&lt;&gt;0),[1]PREMIOS_ALUMNOS!$BI31,""),IF($A33="TOTAL",SUM(INDIRECT("AJ4:AJ"&amp;ROW()-1)),""))</f>
        <v/>
      </c>
      <c r="AK33" s="7">
        <f t="shared" ca="1" si="11"/>
        <v>0</v>
      </c>
      <c r="AL33" s="7" t="str">
        <f ca="1">IF(AND($A33&lt;&gt;"",$A33&lt;&gt;"TOTAL"),IF(AND([1]PREMIOS_ALUMNOS!$BL31&lt;&gt;"",[1]PREMIOS_ALUMNOS!$BL31&lt;&gt;0),[1]PREMIOS_ALUMNOS!$BL31,""),IF($A33="TOTAL",SUM(INDIRECT("AL4:AL"&amp;ROW()-1)),""))</f>
        <v/>
      </c>
      <c r="AM33" s="7" t="str">
        <f ca="1">IF(AND($A33&lt;&gt;"",$A33&lt;&gt;"TOTAL"),IF(AND([1]PREMIOS_ALUMNOS!$BN31&lt;&gt;"",[1]PREMIOS_ALUMNOS!$BN31&lt;&gt;0),[1]PREMIOS_ALUMNOS!$BN31,""),IF($A33="TOTAL",SUM(INDIRECT("AM4:AM"&amp;ROW()-1)),""))</f>
        <v/>
      </c>
      <c r="AN33" s="7">
        <f t="shared" ca="1" si="12"/>
        <v>0</v>
      </c>
      <c r="AO33" s="7" t="str">
        <f ca="1">IF(AND($A33&lt;&gt;"",$A33&lt;&gt;"TOTAL"),IF(AND([1]PREMIOS_ALUMNOS!$BQ31&lt;&gt;"",[1]PREMIOS_ALUMNOS!$BQ31&lt;&gt;0),[1]PREMIOS_ALUMNOS!$BQ31,""),IF($A33="TOTAL",SUM(INDIRECT("AO4:AO"&amp;ROW()-1)),""))</f>
        <v/>
      </c>
      <c r="AP33" s="7" t="str">
        <f ca="1">IF(AND($A33&lt;&gt;"",$A33&lt;&gt;"TOTAL"),IF(AND([1]PREMIOS_ALUMNOS!$BS31&lt;&gt;"",[1]PREMIOS_ALUMNOS!$BS31&lt;&gt;0),[1]PREMIOS_ALUMNOS!$BS31,""),IF($A33="TOTAL",SUM(INDIRECT("AP4:AP"&amp;ROW()-1)),""))</f>
        <v/>
      </c>
      <c r="AQ33" s="7">
        <f t="shared" ca="1" si="13"/>
        <v>0</v>
      </c>
      <c r="AR33" s="7" t="str">
        <f ca="1">IF(AND($A33&lt;&gt;"",$A33&lt;&gt;"TOTAL"),IF(AND([1]PREMIOS_ALUMNOS!$BV31&lt;&gt;"",[1]PREMIOS_ALUMNOS!$BV31&lt;&gt;0),[1]PREMIOS_ALUMNOS!$BV31,""),IF($A33="TOTAL",SUM(INDIRECT("AR4:AR"&amp;ROW()-1)),""))</f>
        <v/>
      </c>
      <c r="AS33" s="7" t="str">
        <f ca="1">IF(AND($A33&lt;&gt;"",$A33&lt;&gt;"TOTAL"),IF(AND([1]PREMIOS_ALUMNOS!$BX31&lt;&gt;"",[1]PREMIOS_ALUMNOS!$BX31&lt;&gt;0),[1]PREMIOS_ALUMNOS!$BX31,""),IF($A33="TOTAL",SUM(INDIRECT("AS4:AS"&amp;ROW()-1)),""))</f>
        <v/>
      </c>
      <c r="AT33" s="7">
        <f t="shared" ca="1" si="14"/>
        <v>0</v>
      </c>
      <c r="AU33" s="7" t="str">
        <f ca="1">IF(AND($A33&lt;&gt;"",$A33&lt;&gt;"TOTAL"),IF(AND([1]PREMIOS_ALUMNOS!$CA31&lt;&gt;"",[1]PREMIOS_ALUMNOS!$CA31&lt;&gt;0),[1]PREMIOS_ALUMNOS!$CA31,""),IF($A33="TOTAL",SUM(INDIRECT("AU4:AU"&amp;ROW()-1)),""))</f>
        <v/>
      </c>
      <c r="AV33" s="7" t="str">
        <f ca="1">IF(AND($A33&lt;&gt;"",$A33&lt;&gt;"TOTAL"),IF(AND([1]PREMIOS_ALUMNOS!$CC31&lt;&gt;"",[1]PREMIOS_ALUMNOS!$CC31&lt;&gt;0),[1]PREMIOS_ALUMNOS!$CC31,""),IF($A33="TOTAL",SUM(INDIRECT("AV4:AV"&amp;ROW()-1)),""))</f>
        <v/>
      </c>
      <c r="AW33" s="7">
        <f t="shared" ca="1" si="15"/>
        <v>0</v>
      </c>
      <c r="AX33" s="7" t="str">
        <f ca="1">IF(AND($A33&lt;&gt;"",$A33&lt;&gt;"TOTAL"),IF(AND([1]PREMIOS_ALUMNOS!$CF31&lt;&gt;"",[1]PREMIOS_ALUMNOS!$CF31&lt;&gt;0),[1]PREMIOS_ALUMNOS!$CF31,""),IF($A33="TOTAL",SUM(INDIRECT("AX4:AX"&amp;ROW()-1)),""))</f>
        <v/>
      </c>
      <c r="AY33" s="7" t="str">
        <f ca="1">IF(AND($A33&lt;&gt;"",$A33&lt;&gt;"TOTAL"),IF(AND([1]PREMIOS_ALUMNOS!$CH31&lt;&gt;"",[1]PREMIOS_ALUMNOS!$CH31&lt;&gt;0),[1]PREMIOS_ALUMNOS!$CH31,""),IF($A33="TOTAL",SUM(INDIRECT("AY4:AY"&amp;ROW()-1)),""))</f>
        <v/>
      </c>
      <c r="AZ33" s="7">
        <f t="shared" ca="1" si="16"/>
        <v>0</v>
      </c>
      <c r="BA33" s="7" t="str">
        <f ca="1">IF(AND($A33&lt;&gt;"",$A33&lt;&gt;"TOTAL"),IF(AND([1]PREMIOS_ALUMNOS!$CK31&lt;&gt;"",[1]PREMIOS_ALUMNOS!$CK31&lt;&gt;0),[1]PREMIOS_ALUMNOS!$CK31,""),IF($A33="TOTAL",SUM(INDIRECT("BA4:BA"&amp;ROW()-1)),""))</f>
        <v/>
      </c>
      <c r="BB33" s="7" t="str">
        <f ca="1">IF(AND($A33&lt;&gt;"",$A33&lt;&gt;"TOTAL"),IF(AND([1]PREMIOS_ALUMNOS!$CM31&lt;&gt;"",[1]PREMIOS_ALUMNOS!$CM31&lt;&gt;0),[1]PREMIOS_ALUMNOS!$CM31,""),IF($A33="TOTAL",SUM(INDIRECT("BB4:BB"&amp;ROW()-1)),""))</f>
        <v/>
      </c>
      <c r="BC33" s="7">
        <f t="shared" ca="1" si="17"/>
        <v>0</v>
      </c>
      <c r="BD33" s="7" t="str">
        <f ca="1">IF(AND($A33&lt;&gt;"",$A33&lt;&gt;"TOTAL"),IF(AND([1]PREMIOS_ALUMNOS!$CP31&lt;&gt;"",[1]PREMIOS_ALUMNOS!$CP31&lt;&gt;0),[1]PREMIOS_ALUMNOS!$CP31,""),IF($A33="TOTAL",SUM(INDIRECT("BD4:BD"&amp;ROW()-1)),""))</f>
        <v/>
      </c>
      <c r="BE33" s="7" t="str">
        <f ca="1">IF(AND($A33&lt;&gt;"",$A33&lt;&gt;"TOTAL"),IF(AND([1]PREMIOS_ALUMNOS!$CR31&lt;&gt;"",[1]PREMIOS_ALUMNOS!$CR31&lt;&gt;0),[1]PREMIOS_ALUMNOS!$CR31,""),IF($A33="TOTAL",SUM(INDIRECT("BE4:BE"&amp;ROW()-1)),""))</f>
        <v/>
      </c>
      <c r="BF33" s="7">
        <f t="shared" ca="1" si="18"/>
        <v>0</v>
      </c>
    </row>
    <row r="34" spans="1:58" x14ac:dyDescent="0.2">
      <c r="A34" s="12" t="str">
        <f>IF([1]PREMIOS_ALUMNOS!$C32&lt;&gt;"",[1]PREMIOS_ALUMNOS!$C32,IF(AND([1]PREMIOS_ALUMNOS!$C32="",[1]PREMIOS_ALUMNOS!$C33="",[1]PREMIOS_ALUMNOS!$C31=""),"","TOTAL"))</f>
        <v>Grado en Química</v>
      </c>
      <c r="B34" s="7" t="str">
        <f ca="1">IF(AND($A34&lt;&gt;"",$A34&lt;&gt;"TOTAL"),IF(AND([1]PREMIOS_ALUMNOS!$D32&lt;&gt;"",[1]PREMIOS_ALUMNOS!$D32&lt;&gt;0),[1]PREMIOS_ALUMNOS!$D32,""),IF($A34="TOTAL",SUM(INDIRECT("B4:B"&amp;ROW()-1)),""))</f>
        <v/>
      </c>
      <c r="C34" s="7" t="str">
        <f ca="1">IF(AND($A34&lt;&gt;"",$A34&lt;&gt;"TOTAL"),IF(AND([1]PREMIOS_ALUMNOS!$F32&lt;&gt;"",[1]PREMIOS_ALUMNOS!$F32&lt;&gt;0),[1]PREMIOS_ALUMNOS!$F32,""),IF($A34="TOTAL",SUM(INDIRECT("C4:C"&amp;ROW()-1)),""))</f>
        <v/>
      </c>
      <c r="D34" s="7">
        <f t="shared" ca="1" si="0"/>
        <v>0</v>
      </c>
      <c r="E34" s="7" t="str">
        <f ca="1">IF(AND($A34&lt;&gt;"",$A34&lt;&gt;"TOTAL"),IF(AND([1]PREMIOS_ALUMNOS!$I32&lt;&gt;"",[1]PREMIOS_ALUMNOS!$I32&lt;&gt;0),[1]PREMIOS_ALUMNOS!$I32,""),IF($A34="TOTAL",SUM(INDIRECT("E4:E"&amp;ROW()-1)),""))</f>
        <v/>
      </c>
      <c r="F34" s="7" t="str">
        <f ca="1">IF(AND($A34&lt;&gt;"",$A34&lt;&gt;"TOTAL"),IF(AND([1]PREMIOS_ALUMNOS!$K32&lt;&gt;"",[1]PREMIOS_ALUMNOS!$K32&lt;&gt;0),[1]PREMIOS_ALUMNOS!$K32,""),IF($A34="TOTAL",SUM(INDIRECT("F4:F"&amp;ROW()-1)),""))</f>
        <v/>
      </c>
      <c r="G34" s="7">
        <f t="shared" ca="1" si="1"/>
        <v>0</v>
      </c>
      <c r="H34" s="7" t="str">
        <f ca="1">IF(AND($A34&lt;&gt;"",$A34&lt;&gt;"TOTAL"),IF(AND([1]PREMIOS_ALUMNOS!$N32&lt;&gt;"",[1]PREMIOS_ALUMNOS!$N32&lt;&gt;0),[1]PREMIOS_ALUMNOS!$N32,""),IF($A34="TOTAL",SUM(INDIRECT("H4:H"&amp;ROW()-1)),""))</f>
        <v/>
      </c>
      <c r="I34" s="7">
        <f ca="1">IF(AND($A34&lt;&gt;"",$A34&lt;&gt;"TOTAL"),IF(AND([1]PREMIOS_ALUMNOS!$P32&lt;&gt;"",[1]PREMIOS_ALUMNOS!$P32&lt;&gt;0),[1]PREMIOS_ALUMNOS!$P32,""),IF($A34="TOTAL",SUM(INDIRECT("I4:I"&amp;ROW()-1)),""))</f>
        <v>1</v>
      </c>
      <c r="J34" s="7">
        <f t="shared" ca="1" si="2"/>
        <v>1</v>
      </c>
      <c r="K34" s="7" t="str">
        <f ca="1">IF(AND($A34&lt;&gt;"",$A34&lt;&gt;"TOTAL"),IF(AND([1]PREMIOS_ALUMNOS!$S32&lt;&gt;"",[1]PREMIOS_ALUMNOS!$S32&lt;&gt;0),[1]PREMIOS_ALUMNOS!$S32,""),IF($A34="TOTAL",SUM(INDIRECT("K4:K"&amp;ROW()-1)),""))</f>
        <v/>
      </c>
      <c r="L34" s="7">
        <f ca="1">IF(AND($A34&lt;&gt;"",$A34&lt;&gt;"TOTAL"),IF(AND([1]PREMIOS_ALUMNOS!$U32&lt;&gt;"",[1]PREMIOS_ALUMNOS!$U32&lt;&gt;0),[1]PREMIOS_ALUMNOS!$U32,""),IF($A34="TOTAL",SUM(INDIRECT("L4:L"&amp;ROW()-1)),""))</f>
        <v>1</v>
      </c>
      <c r="M34" s="7">
        <f t="shared" ca="1" si="3"/>
        <v>1</v>
      </c>
      <c r="N34" s="7" t="str">
        <f ca="1">IF(AND($A34&lt;&gt;"",$A34&lt;&gt;"TOTAL"),IF(AND([1]PREMIOS_ALUMNOS!$X32&lt;&gt;"",[1]PREMIOS_ALUMNOS!$X32&lt;&gt;0),[1]PREMIOS_ALUMNOS!$X32,""),IF($A34="TOTAL",SUM(INDIRECT("N4:N"&amp;ROW()-1)),""))</f>
        <v/>
      </c>
      <c r="O34" s="7">
        <f ca="1">IF(AND($A34&lt;&gt;"",$A34&lt;&gt;"TOTAL"),IF(AND([1]PREMIOS_ALUMNOS!$Z32&lt;&gt;"",[1]PREMIOS_ALUMNOS!$Z32&lt;&gt;0),[1]PREMIOS_ALUMNOS!$Z32,""),IF($A34="TOTAL",SUM(INDIRECT("O4:O"&amp;ROW()-1)),""))</f>
        <v>1</v>
      </c>
      <c r="P34" s="7">
        <f t="shared" ca="1" si="4"/>
        <v>1</v>
      </c>
      <c r="Q34" s="7" t="str">
        <f ca="1">IF(AND($A34&lt;&gt;"",$A34&lt;&gt;"TOTAL"),IF(AND([1]PREMIOS_ALUMNOS!$AC32&lt;&gt;"",[1]PREMIOS_ALUMNOS!$AC32&lt;&gt;0),[1]PREMIOS_ALUMNOS!$AC32,""),IF($A34="TOTAL",SUM(INDIRECT("Q4:Q"&amp;ROW()-1)),""))</f>
        <v/>
      </c>
      <c r="R34" s="7" t="str">
        <f ca="1">IF(AND($A34&lt;&gt;"",$A34&lt;&gt;"TOTAL"),IF(AND([1]PREMIOS_ALUMNOS!$AE32&lt;&gt;"",[1]PREMIOS_ALUMNOS!$AE32&lt;&gt;0),[1]PREMIOS_ALUMNOS!$AE32,""),IF($A34="TOTAL",SUM(INDIRECT("R4:R"&amp;ROW()-1)),""))</f>
        <v/>
      </c>
      <c r="S34" s="7">
        <f t="shared" ca="1" si="5"/>
        <v>0</v>
      </c>
      <c r="T34" s="7" t="str">
        <f ca="1">IF(AND($A34&lt;&gt;"",$A34&lt;&gt;"TOTAL"),IF(AND([1]PREMIOS_ALUMNOS!$AH32&lt;&gt;"",[1]PREMIOS_ALUMNOS!$AH32&lt;&gt;0),[1]PREMIOS_ALUMNOS!$AH32,""),IF($A34="TOTAL",SUM(INDIRECT("T4:T"&amp;ROW()-1)),""))</f>
        <v/>
      </c>
      <c r="U34" s="7" t="str">
        <f ca="1">IF(AND($A34&lt;&gt;"",$A34&lt;&gt;"TOTAL"),IF(AND([1]PREMIOS_ALUMNOS!$AJ32&lt;&gt;"",[1]PREMIOS_ALUMNOS!$AJ32&lt;&gt;0),[1]PREMIOS_ALUMNOS!$AJ32,""),IF($A34="TOTAL",SUM(INDIRECT("U4:U"&amp;ROW()-1)),""))</f>
        <v/>
      </c>
      <c r="V34" s="7">
        <f t="shared" ca="1" si="6"/>
        <v>0</v>
      </c>
      <c r="W34" s="7" t="str">
        <f ca="1">IF(AND($A34&lt;&gt;"",$A34&lt;&gt;"TOTAL"),IF(AND([1]PREMIOS_ALUMNOS!$AM32&lt;&gt;"",[1]PREMIOS_ALUMNOS!$AM32&lt;&gt;0),[1]PREMIOS_ALUMNOS!$AM32,""),IF($A34="TOTAL",SUM(INDIRECT("W4:W"&amp;ROW()-1)),""))</f>
        <v/>
      </c>
      <c r="X34" s="7" t="str">
        <f ca="1">IF(AND($A34&lt;&gt;"",$A34&lt;&gt;"TOTAL"),IF(AND([1]PREMIOS_ALUMNOS!$AO32&lt;&gt;"",[1]PREMIOS_ALUMNOS!$AO32&lt;&gt;0),[1]PREMIOS_ALUMNOS!$AO32,""),IF($A34="TOTAL",SUM(INDIRECT("X4:X"&amp;ROW()-1)),""))</f>
        <v/>
      </c>
      <c r="Y34" s="7">
        <f t="shared" ca="1" si="7"/>
        <v>0</v>
      </c>
      <c r="Z34" s="7" t="str">
        <f ca="1">IF(AND($A34&lt;&gt;"",$A34&lt;&gt;"TOTAL"),IF(AND([1]PREMIOS_ALUMNOS!$AR32&lt;&gt;"",[1]PREMIOS_ALUMNOS!$AR32&lt;&gt;0),[1]PREMIOS_ALUMNOS!$AR32,""),IF($A34="TOTAL",SUM(INDIRECT("Z4:Z"&amp;ROW()-1)),""))</f>
        <v/>
      </c>
      <c r="AA34" s="7" t="str">
        <f ca="1">IF(AND($A34&lt;&gt;"",$A34&lt;&gt;"TOTAL"),IF(AND([1]PREMIOS_ALUMNOS!$AT32&lt;&gt;"",[1]PREMIOS_ALUMNOS!$AT32&lt;&gt;0),[1]PREMIOS_ALUMNOS!$AT32,""),IF($A34="TOTAL",SUM(INDIRECT("AA4:AA"&amp;ROW()-1)),""))</f>
        <v/>
      </c>
      <c r="AB34" s="7">
        <f t="shared" ca="1" si="8"/>
        <v>0</v>
      </c>
      <c r="AC34" s="7" t="str">
        <f ca="1">IF(AND($A34&lt;&gt;"",$A34&lt;&gt;"TOTAL"),IF(AND([1]PREMIOS_ALUMNOS!$AW32&lt;&gt;"",[1]PREMIOS_ALUMNOS!$AW32&lt;&gt;0),[1]PREMIOS_ALUMNOS!$AW32,""),IF($A34="TOTAL",SUM(INDIRECT("AC4:AC"&amp;ROW()-1)),""))</f>
        <v/>
      </c>
      <c r="AD34" s="7" t="str">
        <f ca="1">IF(AND($A34&lt;&gt;"",$A34&lt;&gt;"TOTAL"),IF(AND([1]PREMIOS_ALUMNOS!$AY32&lt;&gt;"",[1]PREMIOS_ALUMNOS!$AY32&lt;&gt;0),[1]PREMIOS_ALUMNOS!$AY32,""),IF($A34="TOTAL",SUM(INDIRECT("AD4:AD"&amp;ROW()-1)),""))</f>
        <v/>
      </c>
      <c r="AE34" s="7">
        <f t="shared" ca="1" si="9"/>
        <v>0</v>
      </c>
      <c r="AF34" s="7" t="str">
        <f ca="1">IF(AND($A34&lt;&gt;"",$A34&lt;&gt;"TOTAL"),IF(AND([1]PREMIOS_ALUMNOS!$BB32&lt;&gt;"",[1]PREMIOS_ALUMNOS!$BB32&lt;&gt;0),[1]PREMIOS_ALUMNOS!$BB32,""),IF($A34="TOTAL",SUM(INDIRECT("AF4:AF"&amp;ROW()-1)),""))</f>
        <v/>
      </c>
      <c r="AG34" s="7" t="str">
        <f ca="1">IF(AND($A34&lt;&gt;"",$A34&lt;&gt;"TOTAL"),IF(AND([1]PREMIOS_ALUMNOS!$BD32&lt;&gt;"",[1]PREMIOS_ALUMNOS!$BD32&lt;&gt;0),[1]PREMIOS_ALUMNOS!$BD32,""),IF($A34="TOTAL",SUM(INDIRECT("AG4:AG"&amp;ROW()-1)),""))</f>
        <v/>
      </c>
      <c r="AH34" s="7">
        <f t="shared" ca="1" si="10"/>
        <v>0</v>
      </c>
      <c r="AI34" s="7" t="str">
        <f ca="1">IF(AND($A34&lt;&gt;"",$A34&lt;&gt;"TOTAL"),IF(AND([1]PREMIOS_ALUMNOS!$BG32&lt;&gt;"",[1]PREMIOS_ALUMNOS!$BG32&lt;&gt;0),[1]PREMIOS_ALUMNOS!$BG32,""),IF($A34="TOTAL",SUM(INDIRECT("AI4:AI"&amp;ROW()-1)),""))</f>
        <v/>
      </c>
      <c r="AJ34" s="7" t="str">
        <f ca="1">IF(AND($A34&lt;&gt;"",$A34&lt;&gt;"TOTAL"),IF(AND([1]PREMIOS_ALUMNOS!$BI32&lt;&gt;"",[1]PREMIOS_ALUMNOS!$BI32&lt;&gt;0),[1]PREMIOS_ALUMNOS!$BI32,""),IF($A34="TOTAL",SUM(INDIRECT("AJ4:AJ"&amp;ROW()-1)),""))</f>
        <v/>
      </c>
      <c r="AK34" s="7">
        <f t="shared" ca="1" si="11"/>
        <v>0</v>
      </c>
      <c r="AL34" s="7" t="str">
        <f ca="1">IF(AND($A34&lt;&gt;"",$A34&lt;&gt;"TOTAL"),IF(AND([1]PREMIOS_ALUMNOS!$BL32&lt;&gt;"",[1]PREMIOS_ALUMNOS!$BL32&lt;&gt;0),[1]PREMIOS_ALUMNOS!$BL32,""),IF($A34="TOTAL",SUM(INDIRECT("AL4:AL"&amp;ROW()-1)),""))</f>
        <v/>
      </c>
      <c r="AM34" s="7" t="str">
        <f ca="1">IF(AND($A34&lt;&gt;"",$A34&lt;&gt;"TOTAL"),IF(AND([1]PREMIOS_ALUMNOS!$BN32&lt;&gt;"",[1]PREMIOS_ALUMNOS!$BN32&lt;&gt;0),[1]PREMIOS_ALUMNOS!$BN32,""),IF($A34="TOTAL",SUM(INDIRECT("AM4:AM"&amp;ROW()-1)),""))</f>
        <v/>
      </c>
      <c r="AN34" s="7">
        <f t="shared" ca="1" si="12"/>
        <v>0</v>
      </c>
      <c r="AO34" s="7" t="str">
        <f ca="1">IF(AND($A34&lt;&gt;"",$A34&lt;&gt;"TOTAL"),IF(AND([1]PREMIOS_ALUMNOS!$BQ32&lt;&gt;"",[1]PREMIOS_ALUMNOS!$BQ32&lt;&gt;0),[1]PREMIOS_ALUMNOS!$BQ32,""),IF($A34="TOTAL",SUM(INDIRECT("AO4:AO"&amp;ROW()-1)),""))</f>
        <v/>
      </c>
      <c r="AP34" s="7" t="str">
        <f ca="1">IF(AND($A34&lt;&gt;"",$A34&lt;&gt;"TOTAL"),IF(AND([1]PREMIOS_ALUMNOS!$BS32&lt;&gt;"",[1]PREMIOS_ALUMNOS!$BS32&lt;&gt;0),[1]PREMIOS_ALUMNOS!$BS32,""),IF($A34="TOTAL",SUM(INDIRECT("AP4:AP"&amp;ROW()-1)),""))</f>
        <v/>
      </c>
      <c r="AQ34" s="7">
        <f t="shared" ca="1" si="13"/>
        <v>0</v>
      </c>
      <c r="AR34" s="7" t="str">
        <f ca="1">IF(AND($A34&lt;&gt;"",$A34&lt;&gt;"TOTAL"),IF(AND([1]PREMIOS_ALUMNOS!$BV32&lt;&gt;"",[1]PREMIOS_ALUMNOS!$BV32&lt;&gt;0),[1]PREMIOS_ALUMNOS!$BV32,""),IF($A34="TOTAL",SUM(INDIRECT("AR4:AR"&amp;ROW()-1)),""))</f>
        <v/>
      </c>
      <c r="AS34" s="7" t="str">
        <f ca="1">IF(AND($A34&lt;&gt;"",$A34&lt;&gt;"TOTAL"),IF(AND([1]PREMIOS_ALUMNOS!$BX32&lt;&gt;"",[1]PREMIOS_ALUMNOS!$BX32&lt;&gt;0),[1]PREMIOS_ALUMNOS!$BX32,""),IF($A34="TOTAL",SUM(INDIRECT("AS4:AS"&amp;ROW()-1)),""))</f>
        <v/>
      </c>
      <c r="AT34" s="7">
        <f t="shared" ca="1" si="14"/>
        <v>0</v>
      </c>
      <c r="AU34" s="7" t="str">
        <f ca="1">IF(AND($A34&lt;&gt;"",$A34&lt;&gt;"TOTAL"),IF(AND([1]PREMIOS_ALUMNOS!$CA32&lt;&gt;"",[1]PREMIOS_ALUMNOS!$CA32&lt;&gt;0),[1]PREMIOS_ALUMNOS!$CA32,""),IF($A34="TOTAL",SUM(INDIRECT("AU4:AU"&amp;ROW()-1)),""))</f>
        <v/>
      </c>
      <c r="AV34" s="7" t="str">
        <f ca="1">IF(AND($A34&lt;&gt;"",$A34&lt;&gt;"TOTAL"),IF(AND([1]PREMIOS_ALUMNOS!$CC32&lt;&gt;"",[1]PREMIOS_ALUMNOS!$CC32&lt;&gt;0),[1]PREMIOS_ALUMNOS!$CC32,""),IF($A34="TOTAL",SUM(INDIRECT("AV4:AV"&amp;ROW()-1)),""))</f>
        <v/>
      </c>
      <c r="AW34" s="7">
        <f t="shared" ca="1" si="15"/>
        <v>0</v>
      </c>
      <c r="AX34" s="7" t="str">
        <f ca="1">IF(AND($A34&lt;&gt;"",$A34&lt;&gt;"TOTAL"),IF(AND([1]PREMIOS_ALUMNOS!$CF32&lt;&gt;"",[1]PREMIOS_ALUMNOS!$CF32&lt;&gt;0),[1]PREMIOS_ALUMNOS!$CF32,""),IF($A34="TOTAL",SUM(INDIRECT("AX4:AX"&amp;ROW()-1)),""))</f>
        <v/>
      </c>
      <c r="AY34" s="7" t="str">
        <f ca="1">IF(AND($A34&lt;&gt;"",$A34&lt;&gt;"TOTAL"),IF(AND([1]PREMIOS_ALUMNOS!$CH32&lt;&gt;"",[1]PREMIOS_ALUMNOS!$CH32&lt;&gt;0),[1]PREMIOS_ALUMNOS!$CH32,""),IF($A34="TOTAL",SUM(INDIRECT("AY4:AY"&amp;ROW()-1)),""))</f>
        <v/>
      </c>
      <c r="AZ34" s="7">
        <f t="shared" ca="1" si="16"/>
        <v>0</v>
      </c>
      <c r="BA34" s="7" t="str">
        <f ca="1">IF(AND($A34&lt;&gt;"",$A34&lt;&gt;"TOTAL"),IF(AND([1]PREMIOS_ALUMNOS!$CK32&lt;&gt;"",[1]PREMIOS_ALUMNOS!$CK32&lt;&gt;0),[1]PREMIOS_ALUMNOS!$CK32,""),IF($A34="TOTAL",SUM(INDIRECT("BA4:BA"&amp;ROW()-1)),""))</f>
        <v/>
      </c>
      <c r="BB34" s="7" t="str">
        <f ca="1">IF(AND($A34&lt;&gt;"",$A34&lt;&gt;"TOTAL"),IF(AND([1]PREMIOS_ALUMNOS!$CM32&lt;&gt;"",[1]PREMIOS_ALUMNOS!$CM32&lt;&gt;0),[1]PREMIOS_ALUMNOS!$CM32,""),IF($A34="TOTAL",SUM(INDIRECT("BB4:BB"&amp;ROW()-1)),""))</f>
        <v/>
      </c>
      <c r="BC34" s="7">
        <f t="shared" ca="1" si="17"/>
        <v>0</v>
      </c>
      <c r="BD34" s="7" t="str">
        <f ca="1">IF(AND($A34&lt;&gt;"",$A34&lt;&gt;"TOTAL"),IF(AND([1]PREMIOS_ALUMNOS!$CP32&lt;&gt;"",[1]PREMIOS_ALUMNOS!$CP32&lt;&gt;0),[1]PREMIOS_ALUMNOS!$CP32,""),IF($A34="TOTAL",SUM(INDIRECT("BD4:BD"&amp;ROW()-1)),""))</f>
        <v/>
      </c>
      <c r="BE34" s="7" t="str">
        <f ca="1">IF(AND($A34&lt;&gt;"",$A34&lt;&gt;"TOTAL"),IF(AND([1]PREMIOS_ALUMNOS!$CR32&lt;&gt;"",[1]PREMIOS_ALUMNOS!$CR32&lt;&gt;0),[1]PREMIOS_ALUMNOS!$CR32,""),IF($A34="TOTAL",SUM(INDIRECT("BE4:BE"&amp;ROW()-1)),""))</f>
        <v/>
      </c>
      <c r="BF34" s="7">
        <f t="shared" ca="1" si="18"/>
        <v>0</v>
      </c>
    </row>
    <row r="35" spans="1:58" x14ac:dyDescent="0.2">
      <c r="A35" s="12" t="str">
        <f>IF([1]PREMIOS_ALUMNOS!$C33&lt;&gt;"",[1]PREMIOS_ALUMNOS!$C33,IF(AND([1]PREMIOS_ALUMNOS!$C33="",[1]PREMIOS_ALUMNOS!$C34="",[1]PREMIOS_ALUMNOS!$C32=""),"","TOTAL"))</f>
        <v>Grado en Relaciones Laborales y Recursos Humanos</v>
      </c>
      <c r="B35" s="7" t="str">
        <f ca="1">IF(AND($A35&lt;&gt;"",$A35&lt;&gt;"TOTAL"),IF(AND([1]PREMIOS_ALUMNOS!$D33&lt;&gt;"",[1]PREMIOS_ALUMNOS!$D33&lt;&gt;0),[1]PREMIOS_ALUMNOS!$D33,""),IF($A35="TOTAL",SUM(INDIRECT("B4:B"&amp;ROW()-1)),""))</f>
        <v/>
      </c>
      <c r="C35" s="7" t="str">
        <f ca="1">IF(AND($A35&lt;&gt;"",$A35&lt;&gt;"TOTAL"),IF(AND([1]PREMIOS_ALUMNOS!$F33&lt;&gt;"",[1]PREMIOS_ALUMNOS!$F33&lt;&gt;0),[1]PREMIOS_ALUMNOS!$F33,""),IF($A35="TOTAL",SUM(INDIRECT("C4:C"&amp;ROW()-1)),""))</f>
        <v/>
      </c>
      <c r="D35" s="7">
        <f t="shared" ca="1" si="0"/>
        <v>0</v>
      </c>
      <c r="E35" s="7" t="str">
        <f ca="1">IF(AND($A35&lt;&gt;"",$A35&lt;&gt;"TOTAL"),IF(AND([1]PREMIOS_ALUMNOS!$I33&lt;&gt;"",[1]PREMIOS_ALUMNOS!$I33&lt;&gt;0),[1]PREMIOS_ALUMNOS!$I33,""),IF($A35="TOTAL",SUM(INDIRECT("E4:E"&amp;ROW()-1)),""))</f>
        <v/>
      </c>
      <c r="F35" s="7" t="str">
        <f ca="1">IF(AND($A35&lt;&gt;"",$A35&lt;&gt;"TOTAL"),IF(AND([1]PREMIOS_ALUMNOS!$K33&lt;&gt;"",[1]PREMIOS_ALUMNOS!$K33&lt;&gt;0),[1]PREMIOS_ALUMNOS!$K33,""),IF($A35="TOTAL",SUM(INDIRECT("F4:F"&amp;ROW()-1)),""))</f>
        <v/>
      </c>
      <c r="G35" s="7">
        <f t="shared" ca="1" si="1"/>
        <v>0</v>
      </c>
      <c r="H35" s="7" t="str">
        <f ca="1">IF(AND($A35&lt;&gt;"",$A35&lt;&gt;"TOTAL"),IF(AND([1]PREMIOS_ALUMNOS!$N33&lt;&gt;"",[1]PREMIOS_ALUMNOS!$N33&lt;&gt;0),[1]PREMIOS_ALUMNOS!$N33,""),IF($A35="TOTAL",SUM(INDIRECT("H4:H"&amp;ROW()-1)),""))</f>
        <v/>
      </c>
      <c r="I35" s="7" t="str">
        <f ca="1">IF(AND($A35&lt;&gt;"",$A35&lt;&gt;"TOTAL"),IF(AND([1]PREMIOS_ALUMNOS!$P33&lt;&gt;"",[1]PREMIOS_ALUMNOS!$P33&lt;&gt;0),[1]PREMIOS_ALUMNOS!$P33,""),IF($A35="TOTAL",SUM(INDIRECT("I4:I"&amp;ROW()-1)),""))</f>
        <v/>
      </c>
      <c r="J35" s="7">
        <f t="shared" ca="1" si="2"/>
        <v>0</v>
      </c>
      <c r="K35" s="7">
        <f ca="1">IF(AND($A35&lt;&gt;"",$A35&lt;&gt;"TOTAL"),IF(AND([1]PREMIOS_ALUMNOS!$S33&lt;&gt;"",[1]PREMIOS_ALUMNOS!$S33&lt;&gt;0),[1]PREMIOS_ALUMNOS!$S33,""),IF($A35="TOTAL",SUM(INDIRECT("K4:K"&amp;ROW()-1)),""))</f>
        <v>1</v>
      </c>
      <c r="L35" s="7" t="str">
        <f ca="1">IF(AND($A35&lt;&gt;"",$A35&lt;&gt;"TOTAL"),IF(AND([1]PREMIOS_ALUMNOS!$U33&lt;&gt;"",[1]PREMIOS_ALUMNOS!$U33&lt;&gt;0),[1]PREMIOS_ALUMNOS!$U33,""),IF($A35="TOTAL",SUM(INDIRECT("L4:L"&amp;ROW()-1)),""))</f>
        <v/>
      </c>
      <c r="M35" s="7">
        <f t="shared" ca="1" si="3"/>
        <v>1</v>
      </c>
      <c r="N35" s="7">
        <f ca="1">IF(AND($A35&lt;&gt;"",$A35&lt;&gt;"TOTAL"),IF(AND([1]PREMIOS_ALUMNOS!$X33&lt;&gt;"",[1]PREMIOS_ALUMNOS!$X33&lt;&gt;0),[1]PREMIOS_ALUMNOS!$X33,""),IF($A35="TOTAL",SUM(INDIRECT("N4:N"&amp;ROW()-1)),""))</f>
        <v>1</v>
      </c>
      <c r="O35" s="7" t="str">
        <f ca="1">IF(AND($A35&lt;&gt;"",$A35&lt;&gt;"TOTAL"),IF(AND([1]PREMIOS_ALUMNOS!$Z33&lt;&gt;"",[1]PREMIOS_ALUMNOS!$Z33&lt;&gt;0),[1]PREMIOS_ALUMNOS!$Z33,""),IF($A35="TOTAL",SUM(INDIRECT("O4:O"&amp;ROW()-1)),""))</f>
        <v/>
      </c>
      <c r="P35" s="7">
        <f t="shared" ca="1" si="4"/>
        <v>1</v>
      </c>
      <c r="Q35" s="7" t="str">
        <f ca="1">IF(AND($A35&lt;&gt;"",$A35&lt;&gt;"TOTAL"),IF(AND([1]PREMIOS_ALUMNOS!$AC33&lt;&gt;"",[1]PREMIOS_ALUMNOS!$AC33&lt;&gt;0),[1]PREMIOS_ALUMNOS!$AC33,""),IF($A35="TOTAL",SUM(INDIRECT("Q4:Q"&amp;ROW()-1)),""))</f>
        <v/>
      </c>
      <c r="R35" s="7" t="str">
        <f ca="1">IF(AND($A35&lt;&gt;"",$A35&lt;&gt;"TOTAL"),IF(AND([1]PREMIOS_ALUMNOS!$AE33&lt;&gt;"",[1]PREMIOS_ALUMNOS!$AE33&lt;&gt;0),[1]PREMIOS_ALUMNOS!$AE33,""),IF($A35="TOTAL",SUM(INDIRECT("R4:R"&amp;ROW()-1)),""))</f>
        <v/>
      </c>
      <c r="S35" s="7">
        <f t="shared" ca="1" si="5"/>
        <v>0</v>
      </c>
      <c r="T35" s="7" t="str">
        <f ca="1">IF(AND($A35&lt;&gt;"",$A35&lt;&gt;"TOTAL"),IF(AND([1]PREMIOS_ALUMNOS!$AH33&lt;&gt;"",[1]PREMIOS_ALUMNOS!$AH33&lt;&gt;0),[1]PREMIOS_ALUMNOS!$AH33,""),IF($A35="TOTAL",SUM(INDIRECT("T4:T"&amp;ROW()-1)),""))</f>
        <v/>
      </c>
      <c r="U35" s="7" t="str">
        <f ca="1">IF(AND($A35&lt;&gt;"",$A35&lt;&gt;"TOTAL"),IF(AND([1]PREMIOS_ALUMNOS!$AJ33&lt;&gt;"",[1]PREMIOS_ALUMNOS!$AJ33&lt;&gt;0),[1]PREMIOS_ALUMNOS!$AJ33,""),IF($A35="TOTAL",SUM(INDIRECT("U4:U"&amp;ROW()-1)),""))</f>
        <v/>
      </c>
      <c r="V35" s="7">
        <f t="shared" ca="1" si="6"/>
        <v>0</v>
      </c>
      <c r="W35" s="7" t="str">
        <f ca="1">IF(AND($A35&lt;&gt;"",$A35&lt;&gt;"TOTAL"),IF(AND([1]PREMIOS_ALUMNOS!$AM33&lt;&gt;"",[1]PREMIOS_ALUMNOS!$AM33&lt;&gt;0),[1]PREMIOS_ALUMNOS!$AM33,""),IF($A35="TOTAL",SUM(INDIRECT("W4:W"&amp;ROW()-1)),""))</f>
        <v/>
      </c>
      <c r="X35" s="7" t="str">
        <f ca="1">IF(AND($A35&lt;&gt;"",$A35&lt;&gt;"TOTAL"),IF(AND([1]PREMIOS_ALUMNOS!$AO33&lt;&gt;"",[1]PREMIOS_ALUMNOS!$AO33&lt;&gt;0),[1]PREMIOS_ALUMNOS!$AO33,""),IF($A35="TOTAL",SUM(INDIRECT("X4:X"&amp;ROW()-1)),""))</f>
        <v/>
      </c>
      <c r="Y35" s="7">
        <f t="shared" ca="1" si="7"/>
        <v>0</v>
      </c>
      <c r="Z35" s="7" t="str">
        <f ca="1">IF(AND($A35&lt;&gt;"",$A35&lt;&gt;"TOTAL"),IF(AND([1]PREMIOS_ALUMNOS!$AR33&lt;&gt;"",[1]PREMIOS_ALUMNOS!$AR33&lt;&gt;0),[1]PREMIOS_ALUMNOS!$AR33,""),IF($A35="TOTAL",SUM(INDIRECT("Z4:Z"&amp;ROW()-1)),""))</f>
        <v/>
      </c>
      <c r="AA35" s="7" t="str">
        <f ca="1">IF(AND($A35&lt;&gt;"",$A35&lt;&gt;"TOTAL"),IF(AND([1]PREMIOS_ALUMNOS!$AT33&lt;&gt;"",[1]PREMIOS_ALUMNOS!$AT33&lt;&gt;0),[1]PREMIOS_ALUMNOS!$AT33,""),IF($A35="TOTAL",SUM(INDIRECT("AA4:AA"&amp;ROW()-1)),""))</f>
        <v/>
      </c>
      <c r="AB35" s="7">
        <f t="shared" ca="1" si="8"/>
        <v>0</v>
      </c>
      <c r="AC35" s="7" t="str">
        <f ca="1">IF(AND($A35&lt;&gt;"",$A35&lt;&gt;"TOTAL"),IF(AND([1]PREMIOS_ALUMNOS!$AW33&lt;&gt;"",[1]PREMIOS_ALUMNOS!$AW33&lt;&gt;0),[1]PREMIOS_ALUMNOS!$AW33,""),IF($A35="TOTAL",SUM(INDIRECT("AC4:AC"&amp;ROW()-1)),""))</f>
        <v/>
      </c>
      <c r="AD35" s="7" t="str">
        <f ca="1">IF(AND($A35&lt;&gt;"",$A35&lt;&gt;"TOTAL"),IF(AND([1]PREMIOS_ALUMNOS!$AY33&lt;&gt;"",[1]PREMIOS_ALUMNOS!$AY33&lt;&gt;0),[1]PREMIOS_ALUMNOS!$AY33,""),IF($A35="TOTAL",SUM(INDIRECT("AD4:AD"&amp;ROW()-1)),""))</f>
        <v/>
      </c>
      <c r="AE35" s="7">
        <f t="shared" ca="1" si="9"/>
        <v>0</v>
      </c>
      <c r="AF35" s="7" t="str">
        <f ca="1">IF(AND($A35&lt;&gt;"",$A35&lt;&gt;"TOTAL"),IF(AND([1]PREMIOS_ALUMNOS!$BB33&lt;&gt;"",[1]PREMIOS_ALUMNOS!$BB33&lt;&gt;0),[1]PREMIOS_ALUMNOS!$BB33,""),IF($A35="TOTAL",SUM(INDIRECT("AF4:AF"&amp;ROW()-1)),""))</f>
        <v/>
      </c>
      <c r="AG35" s="7" t="str">
        <f ca="1">IF(AND($A35&lt;&gt;"",$A35&lt;&gt;"TOTAL"),IF(AND([1]PREMIOS_ALUMNOS!$BD33&lt;&gt;"",[1]PREMIOS_ALUMNOS!$BD33&lt;&gt;0),[1]PREMIOS_ALUMNOS!$BD33,""),IF($A35="TOTAL",SUM(INDIRECT("AG4:AG"&amp;ROW()-1)),""))</f>
        <v/>
      </c>
      <c r="AH35" s="7">
        <f t="shared" ca="1" si="10"/>
        <v>0</v>
      </c>
      <c r="AI35" s="7" t="str">
        <f ca="1">IF(AND($A35&lt;&gt;"",$A35&lt;&gt;"TOTAL"),IF(AND([1]PREMIOS_ALUMNOS!$BG33&lt;&gt;"",[1]PREMIOS_ALUMNOS!$BG33&lt;&gt;0),[1]PREMIOS_ALUMNOS!$BG33,""),IF($A35="TOTAL",SUM(INDIRECT("AI4:AI"&amp;ROW()-1)),""))</f>
        <v/>
      </c>
      <c r="AJ35" s="7" t="str">
        <f ca="1">IF(AND($A35&lt;&gt;"",$A35&lt;&gt;"TOTAL"),IF(AND([1]PREMIOS_ALUMNOS!$BI33&lt;&gt;"",[1]PREMIOS_ALUMNOS!$BI33&lt;&gt;0),[1]PREMIOS_ALUMNOS!$BI33,""),IF($A35="TOTAL",SUM(INDIRECT("AJ4:AJ"&amp;ROW()-1)),""))</f>
        <v/>
      </c>
      <c r="AK35" s="7">
        <f t="shared" ca="1" si="11"/>
        <v>0</v>
      </c>
      <c r="AL35" s="7" t="str">
        <f ca="1">IF(AND($A35&lt;&gt;"",$A35&lt;&gt;"TOTAL"),IF(AND([1]PREMIOS_ALUMNOS!$BL33&lt;&gt;"",[1]PREMIOS_ALUMNOS!$BL33&lt;&gt;0),[1]PREMIOS_ALUMNOS!$BL33,""),IF($A35="TOTAL",SUM(INDIRECT("AL4:AL"&amp;ROW()-1)),""))</f>
        <v/>
      </c>
      <c r="AM35" s="7" t="str">
        <f ca="1">IF(AND($A35&lt;&gt;"",$A35&lt;&gt;"TOTAL"),IF(AND([1]PREMIOS_ALUMNOS!$BN33&lt;&gt;"",[1]PREMIOS_ALUMNOS!$BN33&lt;&gt;0),[1]PREMIOS_ALUMNOS!$BN33,""),IF($A35="TOTAL",SUM(INDIRECT("AM4:AM"&amp;ROW()-1)),""))</f>
        <v/>
      </c>
      <c r="AN35" s="7">
        <f t="shared" ca="1" si="12"/>
        <v>0</v>
      </c>
      <c r="AO35" s="7" t="str">
        <f ca="1">IF(AND($A35&lt;&gt;"",$A35&lt;&gt;"TOTAL"),IF(AND([1]PREMIOS_ALUMNOS!$BQ33&lt;&gt;"",[1]PREMIOS_ALUMNOS!$BQ33&lt;&gt;0),[1]PREMIOS_ALUMNOS!$BQ33,""),IF($A35="TOTAL",SUM(INDIRECT("AO4:AO"&amp;ROW()-1)),""))</f>
        <v/>
      </c>
      <c r="AP35" s="7" t="str">
        <f ca="1">IF(AND($A35&lt;&gt;"",$A35&lt;&gt;"TOTAL"),IF(AND([1]PREMIOS_ALUMNOS!$BS33&lt;&gt;"",[1]PREMIOS_ALUMNOS!$BS33&lt;&gt;0),[1]PREMIOS_ALUMNOS!$BS33,""),IF($A35="TOTAL",SUM(INDIRECT("AP4:AP"&amp;ROW()-1)),""))</f>
        <v/>
      </c>
      <c r="AQ35" s="7">
        <f t="shared" ca="1" si="13"/>
        <v>0</v>
      </c>
      <c r="AR35" s="7" t="str">
        <f ca="1">IF(AND($A35&lt;&gt;"",$A35&lt;&gt;"TOTAL"),IF(AND([1]PREMIOS_ALUMNOS!$BV33&lt;&gt;"",[1]PREMIOS_ALUMNOS!$BV33&lt;&gt;0),[1]PREMIOS_ALUMNOS!$BV33,""),IF($A35="TOTAL",SUM(INDIRECT("AR4:AR"&amp;ROW()-1)),""))</f>
        <v/>
      </c>
      <c r="AS35" s="7" t="str">
        <f ca="1">IF(AND($A35&lt;&gt;"",$A35&lt;&gt;"TOTAL"),IF(AND([1]PREMIOS_ALUMNOS!$BX33&lt;&gt;"",[1]PREMIOS_ALUMNOS!$BX33&lt;&gt;0),[1]PREMIOS_ALUMNOS!$BX33,""),IF($A35="TOTAL",SUM(INDIRECT("AS4:AS"&amp;ROW()-1)),""))</f>
        <v/>
      </c>
      <c r="AT35" s="7">
        <f t="shared" ca="1" si="14"/>
        <v>0</v>
      </c>
      <c r="AU35" s="7" t="str">
        <f ca="1">IF(AND($A35&lt;&gt;"",$A35&lt;&gt;"TOTAL"),IF(AND([1]PREMIOS_ALUMNOS!$CA33&lt;&gt;"",[1]PREMIOS_ALUMNOS!$CA33&lt;&gt;0),[1]PREMIOS_ALUMNOS!$CA33,""),IF($A35="TOTAL",SUM(INDIRECT("AU4:AU"&amp;ROW()-1)),""))</f>
        <v/>
      </c>
      <c r="AV35" s="7" t="str">
        <f ca="1">IF(AND($A35&lt;&gt;"",$A35&lt;&gt;"TOTAL"),IF(AND([1]PREMIOS_ALUMNOS!$CC33&lt;&gt;"",[1]PREMIOS_ALUMNOS!$CC33&lt;&gt;0),[1]PREMIOS_ALUMNOS!$CC33,""),IF($A35="TOTAL",SUM(INDIRECT("AV4:AV"&amp;ROW()-1)),""))</f>
        <v/>
      </c>
      <c r="AW35" s="7">
        <f t="shared" ca="1" si="15"/>
        <v>0</v>
      </c>
      <c r="AX35" s="7" t="str">
        <f ca="1">IF(AND($A35&lt;&gt;"",$A35&lt;&gt;"TOTAL"),IF(AND([1]PREMIOS_ALUMNOS!$CF33&lt;&gt;"",[1]PREMIOS_ALUMNOS!$CF33&lt;&gt;0),[1]PREMIOS_ALUMNOS!$CF33,""),IF($A35="TOTAL",SUM(INDIRECT("AX4:AX"&amp;ROW()-1)),""))</f>
        <v/>
      </c>
      <c r="AY35" s="7" t="str">
        <f ca="1">IF(AND($A35&lt;&gt;"",$A35&lt;&gt;"TOTAL"),IF(AND([1]PREMIOS_ALUMNOS!$CH33&lt;&gt;"",[1]PREMIOS_ALUMNOS!$CH33&lt;&gt;0),[1]PREMIOS_ALUMNOS!$CH33,""),IF($A35="TOTAL",SUM(INDIRECT("AY4:AY"&amp;ROW()-1)),""))</f>
        <v/>
      </c>
      <c r="AZ35" s="7">
        <f t="shared" ca="1" si="16"/>
        <v>0</v>
      </c>
      <c r="BA35" s="7" t="str">
        <f ca="1">IF(AND($A35&lt;&gt;"",$A35&lt;&gt;"TOTAL"),IF(AND([1]PREMIOS_ALUMNOS!$CK33&lt;&gt;"",[1]PREMIOS_ALUMNOS!$CK33&lt;&gt;0),[1]PREMIOS_ALUMNOS!$CK33,""),IF($A35="TOTAL",SUM(INDIRECT("BA4:BA"&amp;ROW()-1)),""))</f>
        <v/>
      </c>
      <c r="BB35" s="7" t="str">
        <f ca="1">IF(AND($A35&lt;&gt;"",$A35&lt;&gt;"TOTAL"),IF(AND([1]PREMIOS_ALUMNOS!$CM33&lt;&gt;"",[1]PREMIOS_ALUMNOS!$CM33&lt;&gt;0),[1]PREMIOS_ALUMNOS!$CM33,""),IF($A35="TOTAL",SUM(INDIRECT("BB4:BB"&amp;ROW()-1)),""))</f>
        <v/>
      </c>
      <c r="BC35" s="7">
        <f t="shared" ca="1" si="17"/>
        <v>0</v>
      </c>
      <c r="BD35" s="7" t="str">
        <f ca="1">IF(AND($A35&lt;&gt;"",$A35&lt;&gt;"TOTAL"),IF(AND([1]PREMIOS_ALUMNOS!$CP33&lt;&gt;"",[1]PREMIOS_ALUMNOS!$CP33&lt;&gt;0),[1]PREMIOS_ALUMNOS!$CP33,""),IF($A35="TOTAL",SUM(INDIRECT("BD4:BD"&amp;ROW()-1)),""))</f>
        <v/>
      </c>
      <c r="BE35" s="7" t="str">
        <f ca="1">IF(AND($A35&lt;&gt;"",$A35&lt;&gt;"TOTAL"),IF(AND([1]PREMIOS_ALUMNOS!$CR33&lt;&gt;"",[1]PREMIOS_ALUMNOS!$CR33&lt;&gt;0),[1]PREMIOS_ALUMNOS!$CR33,""),IF($A35="TOTAL",SUM(INDIRECT("BE4:BE"&amp;ROW()-1)),""))</f>
        <v/>
      </c>
      <c r="BF35" s="7">
        <f t="shared" ca="1" si="18"/>
        <v>0</v>
      </c>
    </row>
    <row r="36" spans="1:58" x14ac:dyDescent="0.2">
      <c r="A36" s="12" t="str">
        <f>IF([1]PREMIOS_ALUMNOS!$C34&lt;&gt;"",[1]PREMIOS_ALUMNOS!$C34,IF(AND([1]PREMIOS_ALUMNOS!$C34="",[1]PREMIOS_ALUMNOS!$C35="",[1]PREMIOS_ALUMNOS!$C33=""),"","TOTAL"))</f>
        <v>Grado en Trabajo Social</v>
      </c>
      <c r="B36" s="7" t="str">
        <f ca="1">IF(AND($A36&lt;&gt;"",$A36&lt;&gt;"TOTAL"),IF(AND([1]PREMIOS_ALUMNOS!$D34&lt;&gt;"",[1]PREMIOS_ALUMNOS!$D34&lt;&gt;0),[1]PREMIOS_ALUMNOS!$D34,""),IF($A36="TOTAL",SUM(INDIRECT("B4:B"&amp;ROW()-1)),""))</f>
        <v/>
      </c>
      <c r="C36" s="7" t="str">
        <f ca="1">IF(AND($A36&lt;&gt;"",$A36&lt;&gt;"TOTAL"),IF(AND([1]PREMIOS_ALUMNOS!$F34&lt;&gt;"",[1]PREMIOS_ALUMNOS!$F34&lt;&gt;0),[1]PREMIOS_ALUMNOS!$F34,""),IF($A36="TOTAL",SUM(INDIRECT("C4:C"&amp;ROW()-1)),""))</f>
        <v/>
      </c>
      <c r="D36" s="7">
        <f t="shared" ca="1" si="0"/>
        <v>0</v>
      </c>
      <c r="E36" s="7">
        <f ca="1">IF(AND($A36&lt;&gt;"",$A36&lt;&gt;"TOTAL"),IF(AND([1]PREMIOS_ALUMNOS!$I34&lt;&gt;"",[1]PREMIOS_ALUMNOS!$I34&lt;&gt;0),[1]PREMIOS_ALUMNOS!$I34,""),IF($A36="TOTAL",SUM(INDIRECT("E4:E"&amp;ROW()-1)),""))</f>
        <v>1</v>
      </c>
      <c r="F36" s="7" t="str">
        <f ca="1">IF(AND($A36&lt;&gt;"",$A36&lt;&gt;"TOTAL"),IF(AND([1]PREMIOS_ALUMNOS!$K34&lt;&gt;"",[1]PREMIOS_ALUMNOS!$K34&lt;&gt;0),[1]PREMIOS_ALUMNOS!$K34,""),IF($A36="TOTAL",SUM(INDIRECT("F4:F"&amp;ROW()-1)),""))</f>
        <v/>
      </c>
      <c r="G36" s="7">
        <f t="shared" ca="1" si="1"/>
        <v>1</v>
      </c>
      <c r="H36" s="7">
        <f ca="1">IF(AND($A36&lt;&gt;"",$A36&lt;&gt;"TOTAL"),IF(AND([1]PREMIOS_ALUMNOS!$N34&lt;&gt;"",[1]PREMIOS_ALUMNOS!$N34&lt;&gt;0),[1]PREMIOS_ALUMNOS!$N34,""),IF($A36="TOTAL",SUM(INDIRECT("H4:H"&amp;ROW()-1)),""))</f>
        <v>1</v>
      </c>
      <c r="I36" s="7" t="str">
        <f ca="1">IF(AND($A36&lt;&gt;"",$A36&lt;&gt;"TOTAL"),IF(AND([1]PREMIOS_ALUMNOS!$P34&lt;&gt;"",[1]PREMIOS_ALUMNOS!$P34&lt;&gt;0),[1]PREMIOS_ALUMNOS!$P34,""),IF($A36="TOTAL",SUM(INDIRECT("I4:I"&amp;ROW()-1)),""))</f>
        <v/>
      </c>
      <c r="J36" s="7">
        <f t="shared" ca="1" si="2"/>
        <v>1</v>
      </c>
      <c r="K36" s="7">
        <f ca="1">IF(AND($A36&lt;&gt;"",$A36&lt;&gt;"TOTAL"),IF(AND([1]PREMIOS_ALUMNOS!$S34&lt;&gt;"",[1]PREMIOS_ALUMNOS!$S34&lt;&gt;0),[1]PREMIOS_ALUMNOS!$S34,""),IF($A36="TOTAL",SUM(INDIRECT("K4:K"&amp;ROW()-1)),""))</f>
        <v>1</v>
      </c>
      <c r="L36" s="7" t="str">
        <f ca="1">IF(AND($A36&lt;&gt;"",$A36&lt;&gt;"TOTAL"),IF(AND([1]PREMIOS_ALUMNOS!$U34&lt;&gt;"",[1]PREMIOS_ALUMNOS!$U34&lt;&gt;0),[1]PREMIOS_ALUMNOS!$U34,""),IF($A36="TOTAL",SUM(INDIRECT("L4:L"&amp;ROW()-1)),""))</f>
        <v/>
      </c>
      <c r="M36" s="7">
        <f t="shared" ca="1" si="3"/>
        <v>1</v>
      </c>
      <c r="N36" s="7">
        <f ca="1">IF(AND($A36&lt;&gt;"",$A36&lt;&gt;"TOTAL"),IF(AND([1]PREMIOS_ALUMNOS!$X34&lt;&gt;"",[1]PREMIOS_ALUMNOS!$X34&lt;&gt;0),[1]PREMIOS_ALUMNOS!$X34,""),IF($A36="TOTAL",SUM(INDIRECT("N4:N"&amp;ROW()-1)),""))</f>
        <v>1</v>
      </c>
      <c r="O36" s="7" t="str">
        <f ca="1">IF(AND($A36&lt;&gt;"",$A36&lt;&gt;"TOTAL"),IF(AND([1]PREMIOS_ALUMNOS!$Z34&lt;&gt;"",[1]PREMIOS_ALUMNOS!$Z34&lt;&gt;0),[1]PREMIOS_ALUMNOS!$Z34,""),IF($A36="TOTAL",SUM(INDIRECT("O4:O"&amp;ROW()-1)),""))</f>
        <v/>
      </c>
      <c r="P36" s="7">
        <f t="shared" ca="1" si="4"/>
        <v>1</v>
      </c>
      <c r="Q36" s="7" t="str">
        <f ca="1">IF(AND($A36&lt;&gt;"",$A36&lt;&gt;"TOTAL"),IF(AND([1]PREMIOS_ALUMNOS!$AC34&lt;&gt;"",[1]PREMIOS_ALUMNOS!$AC34&lt;&gt;0),[1]PREMIOS_ALUMNOS!$AC34,""),IF($A36="TOTAL",SUM(INDIRECT("Q4:Q"&amp;ROW()-1)),""))</f>
        <v/>
      </c>
      <c r="R36" s="7" t="str">
        <f ca="1">IF(AND($A36&lt;&gt;"",$A36&lt;&gt;"TOTAL"),IF(AND([1]PREMIOS_ALUMNOS!$AE34&lt;&gt;"",[1]PREMIOS_ALUMNOS!$AE34&lt;&gt;0),[1]PREMIOS_ALUMNOS!$AE34,""),IF($A36="TOTAL",SUM(INDIRECT("R4:R"&amp;ROW()-1)),""))</f>
        <v/>
      </c>
      <c r="S36" s="7">
        <f t="shared" ca="1" si="5"/>
        <v>0</v>
      </c>
      <c r="T36" s="7" t="str">
        <f ca="1">IF(AND($A36&lt;&gt;"",$A36&lt;&gt;"TOTAL"),IF(AND([1]PREMIOS_ALUMNOS!$AH34&lt;&gt;"",[1]PREMIOS_ALUMNOS!$AH34&lt;&gt;0),[1]PREMIOS_ALUMNOS!$AH34,""),IF($A36="TOTAL",SUM(INDIRECT("T4:T"&amp;ROW()-1)),""))</f>
        <v/>
      </c>
      <c r="U36" s="7" t="str">
        <f ca="1">IF(AND($A36&lt;&gt;"",$A36&lt;&gt;"TOTAL"),IF(AND([1]PREMIOS_ALUMNOS!$AJ34&lt;&gt;"",[1]PREMIOS_ALUMNOS!$AJ34&lt;&gt;0),[1]PREMIOS_ALUMNOS!$AJ34,""),IF($A36="TOTAL",SUM(INDIRECT("U4:U"&amp;ROW()-1)),""))</f>
        <v/>
      </c>
      <c r="V36" s="7">
        <f t="shared" ca="1" si="6"/>
        <v>0</v>
      </c>
      <c r="W36" s="7" t="str">
        <f ca="1">IF(AND($A36&lt;&gt;"",$A36&lt;&gt;"TOTAL"),IF(AND([1]PREMIOS_ALUMNOS!$AM34&lt;&gt;"",[1]PREMIOS_ALUMNOS!$AM34&lt;&gt;0),[1]PREMIOS_ALUMNOS!$AM34,""),IF($A36="TOTAL",SUM(INDIRECT("W4:W"&amp;ROW()-1)),""))</f>
        <v/>
      </c>
      <c r="X36" s="7" t="str">
        <f ca="1">IF(AND($A36&lt;&gt;"",$A36&lt;&gt;"TOTAL"),IF(AND([1]PREMIOS_ALUMNOS!$AO34&lt;&gt;"",[1]PREMIOS_ALUMNOS!$AO34&lt;&gt;0),[1]PREMIOS_ALUMNOS!$AO34,""),IF($A36="TOTAL",SUM(INDIRECT("X4:X"&amp;ROW()-1)),""))</f>
        <v/>
      </c>
      <c r="Y36" s="7">
        <f t="shared" ca="1" si="7"/>
        <v>0</v>
      </c>
      <c r="Z36" s="7" t="str">
        <f ca="1">IF(AND($A36&lt;&gt;"",$A36&lt;&gt;"TOTAL"),IF(AND([1]PREMIOS_ALUMNOS!$AR34&lt;&gt;"",[1]PREMIOS_ALUMNOS!$AR34&lt;&gt;0),[1]PREMIOS_ALUMNOS!$AR34,""),IF($A36="TOTAL",SUM(INDIRECT("Z4:Z"&amp;ROW()-1)),""))</f>
        <v/>
      </c>
      <c r="AA36" s="7" t="str">
        <f ca="1">IF(AND($A36&lt;&gt;"",$A36&lt;&gt;"TOTAL"),IF(AND([1]PREMIOS_ALUMNOS!$AT34&lt;&gt;"",[1]PREMIOS_ALUMNOS!$AT34&lt;&gt;0),[1]PREMIOS_ALUMNOS!$AT34,""),IF($A36="TOTAL",SUM(INDIRECT("AA4:AA"&amp;ROW()-1)),""))</f>
        <v/>
      </c>
      <c r="AB36" s="7">
        <f t="shared" ca="1" si="8"/>
        <v>0</v>
      </c>
      <c r="AC36" s="7" t="str">
        <f ca="1">IF(AND($A36&lt;&gt;"",$A36&lt;&gt;"TOTAL"),IF(AND([1]PREMIOS_ALUMNOS!$AW34&lt;&gt;"",[1]PREMIOS_ALUMNOS!$AW34&lt;&gt;0),[1]PREMIOS_ALUMNOS!$AW34,""),IF($A36="TOTAL",SUM(INDIRECT("AC4:AC"&amp;ROW()-1)),""))</f>
        <v/>
      </c>
      <c r="AD36" s="7" t="str">
        <f ca="1">IF(AND($A36&lt;&gt;"",$A36&lt;&gt;"TOTAL"),IF(AND([1]PREMIOS_ALUMNOS!$AY34&lt;&gt;"",[1]PREMIOS_ALUMNOS!$AY34&lt;&gt;0),[1]PREMIOS_ALUMNOS!$AY34,""),IF($A36="TOTAL",SUM(INDIRECT("AD4:AD"&amp;ROW()-1)),""))</f>
        <v/>
      </c>
      <c r="AE36" s="7">
        <f t="shared" ca="1" si="9"/>
        <v>0</v>
      </c>
      <c r="AF36" s="7" t="str">
        <f ca="1">IF(AND($A36&lt;&gt;"",$A36&lt;&gt;"TOTAL"),IF(AND([1]PREMIOS_ALUMNOS!$BB34&lt;&gt;"",[1]PREMIOS_ALUMNOS!$BB34&lt;&gt;0),[1]PREMIOS_ALUMNOS!$BB34,""),IF($A36="TOTAL",SUM(INDIRECT("AF4:AF"&amp;ROW()-1)),""))</f>
        <v/>
      </c>
      <c r="AG36" s="7" t="str">
        <f ca="1">IF(AND($A36&lt;&gt;"",$A36&lt;&gt;"TOTAL"),IF(AND([1]PREMIOS_ALUMNOS!$BD34&lt;&gt;"",[1]PREMIOS_ALUMNOS!$BD34&lt;&gt;0),[1]PREMIOS_ALUMNOS!$BD34,""),IF($A36="TOTAL",SUM(INDIRECT("AG4:AG"&amp;ROW()-1)),""))</f>
        <v/>
      </c>
      <c r="AH36" s="7">
        <f t="shared" ca="1" si="10"/>
        <v>0</v>
      </c>
      <c r="AI36" s="7" t="str">
        <f ca="1">IF(AND($A36&lt;&gt;"",$A36&lt;&gt;"TOTAL"),IF(AND([1]PREMIOS_ALUMNOS!$BG34&lt;&gt;"",[1]PREMIOS_ALUMNOS!$BG34&lt;&gt;0),[1]PREMIOS_ALUMNOS!$BG34,""),IF($A36="TOTAL",SUM(INDIRECT("AI4:AI"&amp;ROW()-1)),""))</f>
        <v/>
      </c>
      <c r="AJ36" s="7" t="str">
        <f ca="1">IF(AND($A36&lt;&gt;"",$A36&lt;&gt;"TOTAL"),IF(AND([1]PREMIOS_ALUMNOS!$BI34&lt;&gt;"",[1]PREMIOS_ALUMNOS!$BI34&lt;&gt;0),[1]PREMIOS_ALUMNOS!$BI34,""),IF($A36="TOTAL",SUM(INDIRECT("AJ4:AJ"&amp;ROW()-1)),""))</f>
        <v/>
      </c>
      <c r="AK36" s="7">
        <f t="shared" ca="1" si="11"/>
        <v>0</v>
      </c>
      <c r="AL36" s="7" t="str">
        <f ca="1">IF(AND($A36&lt;&gt;"",$A36&lt;&gt;"TOTAL"),IF(AND([1]PREMIOS_ALUMNOS!$BL34&lt;&gt;"",[1]PREMIOS_ALUMNOS!$BL34&lt;&gt;0),[1]PREMIOS_ALUMNOS!$BL34,""),IF($A36="TOTAL",SUM(INDIRECT("AL4:AL"&amp;ROW()-1)),""))</f>
        <v/>
      </c>
      <c r="AM36" s="7" t="str">
        <f ca="1">IF(AND($A36&lt;&gt;"",$A36&lt;&gt;"TOTAL"),IF(AND([1]PREMIOS_ALUMNOS!$BN34&lt;&gt;"",[1]PREMIOS_ALUMNOS!$BN34&lt;&gt;0),[1]PREMIOS_ALUMNOS!$BN34,""),IF($A36="TOTAL",SUM(INDIRECT("AM4:AM"&amp;ROW()-1)),""))</f>
        <v/>
      </c>
      <c r="AN36" s="7">
        <f t="shared" ca="1" si="12"/>
        <v>0</v>
      </c>
      <c r="AO36" s="7" t="str">
        <f ca="1">IF(AND($A36&lt;&gt;"",$A36&lt;&gt;"TOTAL"),IF(AND([1]PREMIOS_ALUMNOS!$BQ34&lt;&gt;"",[1]PREMIOS_ALUMNOS!$BQ34&lt;&gt;0),[1]PREMIOS_ALUMNOS!$BQ34,""),IF($A36="TOTAL",SUM(INDIRECT("AO4:AO"&amp;ROW()-1)),""))</f>
        <v/>
      </c>
      <c r="AP36" s="7" t="str">
        <f ca="1">IF(AND($A36&lt;&gt;"",$A36&lt;&gt;"TOTAL"),IF(AND([1]PREMIOS_ALUMNOS!$BS34&lt;&gt;"",[1]PREMIOS_ALUMNOS!$BS34&lt;&gt;0),[1]PREMIOS_ALUMNOS!$BS34,""),IF($A36="TOTAL",SUM(INDIRECT("AP4:AP"&amp;ROW()-1)),""))</f>
        <v/>
      </c>
      <c r="AQ36" s="7">
        <f t="shared" ca="1" si="13"/>
        <v>0</v>
      </c>
      <c r="AR36" s="7" t="str">
        <f ca="1">IF(AND($A36&lt;&gt;"",$A36&lt;&gt;"TOTAL"),IF(AND([1]PREMIOS_ALUMNOS!$BV34&lt;&gt;"",[1]PREMIOS_ALUMNOS!$BV34&lt;&gt;0),[1]PREMIOS_ALUMNOS!$BV34,""),IF($A36="TOTAL",SUM(INDIRECT("AR4:AR"&amp;ROW()-1)),""))</f>
        <v/>
      </c>
      <c r="AS36" s="7" t="str">
        <f ca="1">IF(AND($A36&lt;&gt;"",$A36&lt;&gt;"TOTAL"),IF(AND([1]PREMIOS_ALUMNOS!$BX34&lt;&gt;"",[1]PREMIOS_ALUMNOS!$BX34&lt;&gt;0),[1]PREMIOS_ALUMNOS!$BX34,""),IF($A36="TOTAL",SUM(INDIRECT("AS4:AS"&amp;ROW()-1)),""))</f>
        <v/>
      </c>
      <c r="AT36" s="7">
        <f t="shared" ca="1" si="14"/>
        <v>0</v>
      </c>
      <c r="AU36" s="7" t="str">
        <f ca="1">IF(AND($A36&lt;&gt;"",$A36&lt;&gt;"TOTAL"),IF(AND([1]PREMIOS_ALUMNOS!$CA34&lt;&gt;"",[1]PREMIOS_ALUMNOS!$CA34&lt;&gt;0),[1]PREMIOS_ALUMNOS!$CA34,""),IF($A36="TOTAL",SUM(INDIRECT("AU4:AU"&amp;ROW()-1)),""))</f>
        <v/>
      </c>
      <c r="AV36" s="7" t="str">
        <f ca="1">IF(AND($A36&lt;&gt;"",$A36&lt;&gt;"TOTAL"),IF(AND([1]PREMIOS_ALUMNOS!$CC34&lt;&gt;"",[1]PREMIOS_ALUMNOS!$CC34&lt;&gt;0),[1]PREMIOS_ALUMNOS!$CC34,""),IF($A36="TOTAL",SUM(INDIRECT("AV4:AV"&amp;ROW()-1)),""))</f>
        <v/>
      </c>
      <c r="AW36" s="7">
        <f t="shared" ca="1" si="15"/>
        <v>0</v>
      </c>
      <c r="AX36" s="7" t="str">
        <f ca="1">IF(AND($A36&lt;&gt;"",$A36&lt;&gt;"TOTAL"),IF(AND([1]PREMIOS_ALUMNOS!$CF34&lt;&gt;"",[1]PREMIOS_ALUMNOS!$CF34&lt;&gt;0),[1]PREMIOS_ALUMNOS!$CF34,""),IF($A36="TOTAL",SUM(INDIRECT("AX4:AX"&amp;ROW()-1)),""))</f>
        <v/>
      </c>
      <c r="AY36" s="7" t="str">
        <f ca="1">IF(AND($A36&lt;&gt;"",$A36&lt;&gt;"TOTAL"),IF(AND([1]PREMIOS_ALUMNOS!$CH34&lt;&gt;"",[1]PREMIOS_ALUMNOS!$CH34&lt;&gt;0),[1]PREMIOS_ALUMNOS!$CH34,""),IF($A36="TOTAL",SUM(INDIRECT("AY4:AY"&amp;ROW()-1)),""))</f>
        <v/>
      </c>
      <c r="AZ36" s="7">
        <f t="shared" ca="1" si="16"/>
        <v>0</v>
      </c>
      <c r="BA36" s="7" t="str">
        <f ca="1">IF(AND($A36&lt;&gt;"",$A36&lt;&gt;"TOTAL"),IF(AND([1]PREMIOS_ALUMNOS!$CK34&lt;&gt;"",[1]PREMIOS_ALUMNOS!$CK34&lt;&gt;0),[1]PREMIOS_ALUMNOS!$CK34,""),IF($A36="TOTAL",SUM(INDIRECT("BA4:BA"&amp;ROW()-1)),""))</f>
        <v/>
      </c>
      <c r="BB36" s="7" t="str">
        <f ca="1">IF(AND($A36&lt;&gt;"",$A36&lt;&gt;"TOTAL"),IF(AND([1]PREMIOS_ALUMNOS!$CM34&lt;&gt;"",[1]PREMIOS_ALUMNOS!$CM34&lt;&gt;0),[1]PREMIOS_ALUMNOS!$CM34,""),IF($A36="TOTAL",SUM(INDIRECT("BB4:BB"&amp;ROW()-1)),""))</f>
        <v/>
      </c>
      <c r="BC36" s="7">
        <f t="shared" ca="1" si="17"/>
        <v>0</v>
      </c>
      <c r="BD36" s="7" t="str">
        <f ca="1">IF(AND($A36&lt;&gt;"",$A36&lt;&gt;"TOTAL"),IF(AND([1]PREMIOS_ALUMNOS!$CP34&lt;&gt;"",[1]PREMIOS_ALUMNOS!$CP34&lt;&gt;0),[1]PREMIOS_ALUMNOS!$CP34,""),IF($A36="TOTAL",SUM(INDIRECT("BD4:BD"&amp;ROW()-1)),""))</f>
        <v/>
      </c>
      <c r="BE36" s="7" t="str">
        <f ca="1">IF(AND($A36&lt;&gt;"",$A36&lt;&gt;"TOTAL"),IF(AND([1]PREMIOS_ALUMNOS!$CR34&lt;&gt;"",[1]PREMIOS_ALUMNOS!$CR34&lt;&gt;0),[1]PREMIOS_ALUMNOS!$CR34,""),IF($A36="TOTAL",SUM(INDIRECT("BE4:BE"&amp;ROW()-1)),""))</f>
        <v/>
      </c>
      <c r="BF36" s="7">
        <f t="shared" ca="1" si="18"/>
        <v>0</v>
      </c>
    </row>
    <row r="37" spans="1:58" x14ac:dyDescent="0.2">
      <c r="A37" s="12" t="str">
        <f>IF([1]PREMIOS_ALUMNOS!$C35&lt;&gt;"",[1]PREMIOS_ALUMNOS!$C35,IF(AND([1]PREMIOS_ALUMNOS!$C35="",[1]PREMIOS_ALUMNOS!$C36="",[1]PREMIOS_ALUMNOS!$C34=""),"","TOTAL"))</f>
        <v>Grado en Turismo</v>
      </c>
      <c r="B37" s="7" t="str">
        <f ca="1">IF(AND($A37&lt;&gt;"",$A37&lt;&gt;"TOTAL"),IF(AND([1]PREMIOS_ALUMNOS!$D35&lt;&gt;"",[1]PREMIOS_ALUMNOS!$D35&lt;&gt;0),[1]PREMIOS_ALUMNOS!$D35,""),IF($A37="TOTAL",SUM(INDIRECT("B4:B"&amp;ROW()-1)),""))</f>
        <v/>
      </c>
      <c r="C37" s="7" t="str">
        <f ca="1">IF(AND($A37&lt;&gt;"",$A37&lt;&gt;"TOTAL"),IF(AND([1]PREMIOS_ALUMNOS!$F35&lt;&gt;"",[1]PREMIOS_ALUMNOS!$F35&lt;&gt;0),[1]PREMIOS_ALUMNOS!$F35,""),IF($A37="TOTAL",SUM(INDIRECT("C4:C"&amp;ROW()-1)),""))</f>
        <v/>
      </c>
      <c r="D37" s="7">
        <f t="shared" ca="1" si="0"/>
        <v>0</v>
      </c>
      <c r="E37" s="7" t="str">
        <f ca="1">IF(AND($A37&lt;&gt;"",$A37&lt;&gt;"TOTAL"),IF(AND([1]PREMIOS_ALUMNOS!$I35&lt;&gt;"",[1]PREMIOS_ALUMNOS!$I35&lt;&gt;0),[1]PREMIOS_ALUMNOS!$I35,""),IF($A37="TOTAL",SUM(INDIRECT("E4:E"&amp;ROW()-1)),""))</f>
        <v/>
      </c>
      <c r="F37" s="7" t="str">
        <f ca="1">IF(AND($A37&lt;&gt;"",$A37&lt;&gt;"TOTAL"),IF(AND([1]PREMIOS_ALUMNOS!$K35&lt;&gt;"",[1]PREMIOS_ALUMNOS!$K35&lt;&gt;0),[1]PREMIOS_ALUMNOS!$K35,""),IF($A37="TOTAL",SUM(INDIRECT("F4:F"&amp;ROW()-1)),""))</f>
        <v/>
      </c>
      <c r="G37" s="7">
        <f t="shared" ca="1" si="1"/>
        <v>0</v>
      </c>
      <c r="H37" s="7" t="str">
        <f ca="1">IF(AND($A37&lt;&gt;"",$A37&lt;&gt;"TOTAL"),IF(AND([1]PREMIOS_ALUMNOS!$N35&lt;&gt;"",[1]PREMIOS_ALUMNOS!$N35&lt;&gt;0),[1]PREMIOS_ALUMNOS!$N35,""),IF($A37="TOTAL",SUM(INDIRECT("H4:H"&amp;ROW()-1)),""))</f>
        <v/>
      </c>
      <c r="I37" s="7" t="str">
        <f ca="1">IF(AND($A37&lt;&gt;"",$A37&lt;&gt;"TOTAL"),IF(AND([1]PREMIOS_ALUMNOS!$P35&lt;&gt;"",[1]PREMIOS_ALUMNOS!$P35&lt;&gt;0),[1]PREMIOS_ALUMNOS!$P35,""),IF($A37="TOTAL",SUM(INDIRECT("I4:I"&amp;ROW()-1)),""))</f>
        <v/>
      </c>
      <c r="J37" s="7">
        <f t="shared" ca="1" si="2"/>
        <v>0</v>
      </c>
      <c r="K37" s="7">
        <f ca="1">IF(AND($A37&lt;&gt;"",$A37&lt;&gt;"TOTAL"),IF(AND([1]PREMIOS_ALUMNOS!$S35&lt;&gt;"",[1]PREMIOS_ALUMNOS!$S35&lt;&gt;0),[1]PREMIOS_ALUMNOS!$S35,""),IF($A37="TOTAL",SUM(INDIRECT("K4:K"&amp;ROW()-1)),""))</f>
        <v>1</v>
      </c>
      <c r="L37" s="7" t="str">
        <f ca="1">IF(AND($A37&lt;&gt;"",$A37&lt;&gt;"TOTAL"),IF(AND([1]PREMIOS_ALUMNOS!$U35&lt;&gt;"",[1]PREMIOS_ALUMNOS!$U35&lt;&gt;0),[1]PREMIOS_ALUMNOS!$U35,""),IF($A37="TOTAL",SUM(INDIRECT("L4:L"&amp;ROW()-1)),""))</f>
        <v/>
      </c>
      <c r="M37" s="7">
        <f t="shared" ca="1" si="3"/>
        <v>1</v>
      </c>
      <c r="N37" s="7">
        <f ca="1">IF(AND($A37&lt;&gt;"",$A37&lt;&gt;"TOTAL"),IF(AND([1]PREMIOS_ALUMNOS!$X35&lt;&gt;"",[1]PREMIOS_ALUMNOS!$X35&lt;&gt;0),[1]PREMIOS_ALUMNOS!$X35,""),IF($A37="TOTAL",SUM(INDIRECT("N4:N"&amp;ROW()-1)),""))</f>
        <v>1</v>
      </c>
      <c r="O37" s="7" t="str">
        <f ca="1">IF(AND($A37&lt;&gt;"",$A37&lt;&gt;"TOTAL"),IF(AND([1]PREMIOS_ALUMNOS!$Z35&lt;&gt;"",[1]PREMIOS_ALUMNOS!$Z35&lt;&gt;0),[1]PREMIOS_ALUMNOS!$Z35,""),IF($A37="TOTAL",SUM(INDIRECT("O4:O"&amp;ROW()-1)),""))</f>
        <v/>
      </c>
      <c r="P37" s="7">
        <f t="shared" ca="1" si="4"/>
        <v>1</v>
      </c>
      <c r="Q37" s="7" t="str">
        <f ca="1">IF(AND($A37&lt;&gt;"",$A37&lt;&gt;"TOTAL"),IF(AND([1]PREMIOS_ALUMNOS!$AC35&lt;&gt;"",[1]PREMIOS_ALUMNOS!$AC35&lt;&gt;0),[1]PREMIOS_ALUMNOS!$AC35,""),IF($A37="TOTAL",SUM(INDIRECT("Q4:Q"&amp;ROW()-1)),""))</f>
        <v/>
      </c>
      <c r="R37" s="7" t="str">
        <f ca="1">IF(AND($A37&lt;&gt;"",$A37&lt;&gt;"TOTAL"),IF(AND([1]PREMIOS_ALUMNOS!$AE35&lt;&gt;"",[1]PREMIOS_ALUMNOS!$AE35&lt;&gt;0),[1]PREMIOS_ALUMNOS!$AE35,""),IF($A37="TOTAL",SUM(INDIRECT("R4:R"&amp;ROW()-1)),""))</f>
        <v/>
      </c>
      <c r="S37" s="7">
        <f t="shared" ca="1" si="5"/>
        <v>0</v>
      </c>
      <c r="T37" s="7" t="str">
        <f ca="1">IF(AND($A37&lt;&gt;"",$A37&lt;&gt;"TOTAL"),IF(AND([1]PREMIOS_ALUMNOS!$AH35&lt;&gt;"",[1]PREMIOS_ALUMNOS!$AH35&lt;&gt;0),[1]PREMIOS_ALUMNOS!$AH35,""),IF($A37="TOTAL",SUM(INDIRECT("T4:T"&amp;ROW()-1)),""))</f>
        <v/>
      </c>
      <c r="U37" s="7" t="str">
        <f ca="1">IF(AND($A37&lt;&gt;"",$A37&lt;&gt;"TOTAL"),IF(AND([1]PREMIOS_ALUMNOS!$AJ35&lt;&gt;"",[1]PREMIOS_ALUMNOS!$AJ35&lt;&gt;0),[1]PREMIOS_ALUMNOS!$AJ35,""),IF($A37="TOTAL",SUM(INDIRECT("U4:U"&amp;ROW()-1)),""))</f>
        <v/>
      </c>
      <c r="V37" s="7">
        <f t="shared" ca="1" si="6"/>
        <v>0</v>
      </c>
      <c r="W37" s="7" t="str">
        <f ca="1">IF(AND($A37&lt;&gt;"",$A37&lt;&gt;"TOTAL"),IF(AND([1]PREMIOS_ALUMNOS!$AM35&lt;&gt;"",[1]PREMIOS_ALUMNOS!$AM35&lt;&gt;0),[1]PREMIOS_ALUMNOS!$AM35,""),IF($A37="TOTAL",SUM(INDIRECT("W4:W"&amp;ROW()-1)),""))</f>
        <v/>
      </c>
      <c r="X37" s="7" t="str">
        <f ca="1">IF(AND($A37&lt;&gt;"",$A37&lt;&gt;"TOTAL"),IF(AND([1]PREMIOS_ALUMNOS!$AO35&lt;&gt;"",[1]PREMIOS_ALUMNOS!$AO35&lt;&gt;0),[1]PREMIOS_ALUMNOS!$AO35,""),IF($A37="TOTAL",SUM(INDIRECT("X4:X"&amp;ROW()-1)),""))</f>
        <v/>
      </c>
      <c r="Y37" s="7">
        <f t="shared" ca="1" si="7"/>
        <v>0</v>
      </c>
      <c r="Z37" s="7" t="str">
        <f ca="1">IF(AND($A37&lt;&gt;"",$A37&lt;&gt;"TOTAL"),IF(AND([1]PREMIOS_ALUMNOS!$AR35&lt;&gt;"",[1]PREMIOS_ALUMNOS!$AR35&lt;&gt;0),[1]PREMIOS_ALUMNOS!$AR35,""),IF($A37="TOTAL",SUM(INDIRECT("Z4:Z"&amp;ROW()-1)),""))</f>
        <v/>
      </c>
      <c r="AA37" s="7" t="str">
        <f ca="1">IF(AND($A37&lt;&gt;"",$A37&lt;&gt;"TOTAL"),IF(AND([1]PREMIOS_ALUMNOS!$AT35&lt;&gt;"",[1]PREMIOS_ALUMNOS!$AT35&lt;&gt;0),[1]PREMIOS_ALUMNOS!$AT35,""),IF($A37="TOTAL",SUM(INDIRECT("AA4:AA"&amp;ROW()-1)),""))</f>
        <v/>
      </c>
      <c r="AB37" s="7">
        <f t="shared" ca="1" si="8"/>
        <v>0</v>
      </c>
      <c r="AC37" s="7" t="str">
        <f ca="1">IF(AND($A37&lt;&gt;"",$A37&lt;&gt;"TOTAL"),IF(AND([1]PREMIOS_ALUMNOS!$AW35&lt;&gt;"",[1]PREMIOS_ALUMNOS!$AW35&lt;&gt;0),[1]PREMIOS_ALUMNOS!$AW35,""),IF($A37="TOTAL",SUM(INDIRECT("AC4:AC"&amp;ROW()-1)),""))</f>
        <v/>
      </c>
      <c r="AD37" s="7" t="str">
        <f ca="1">IF(AND($A37&lt;&gt;"",$A37&lt;&gt;"TOTAL"),IF(AND([1]PREMIOS_ALUMNOS!$AY35&lt;&gt;"",[1]PREMIOS_ALUMNOS!$AY35&lt;&gt;0),[1]PREMIOS_ALUMNOS!$AY35,""),IF($A37="TOTAL",SUM(INDIRECT("AD4:AD"&amp;ROW()-1)),""))</f>
        <v/>
      </c>
      <c r="AE37" s="7">
        <f t="shared" ca="1" si="9"/>
        <v>0</v>
      </c>
      <c r="AF37" s="7" t="str">
        <f ca="1">IF(AND($A37&lt;&gt;"",$A37&lt;&gt;"TOTAL"),IF(AND([1]PREMIOS_ALUMNOS!$BB35&lt;&gt;"",[1]PREMIOS_ALUMNOS!$BB35&lt;&gt;0),[1]PREMIOS_ALUMNOS!$BB35,""),IF($A37="TOTAL",SUM(INDIRECT("AF4:AF"&amp;ROW()-1)),""))</f>
        <v/>
      </c>
      <c r="AG37" s="7" t="str">
        <f ca="1">IF(AND($A37&lt;&gt;"",$A37&lt;&gt;"TOTAL"),IF(AND([1]PREMIOS_ALUMNOS!$BD35&lt;&gt;"",[1]PREMIOS_ALUMNOS!$BD35&lt;&gt;0),[1]PREMIOS_ALUMNOS!$BD35,""),IF($A37="TOTAL",SUM(INDIRECT("AG4:AG"&amp;ROW()-1)),""))</f>
        <v/>
      </c>
      <c r="AH37" s="7">
        <f t="shared" ca="1" si="10"/>
        <v>0</v>
      </c>
      <c r="AI37" s="7" t="str">
        <f ca="1">IF(AND($A37&lt;&gt;"",$A37&lt;&gt;"TOTAL"),IF(AND([1]PREMIOS_ALUMNOS!$BG35&lt;&gt;"",[1]PREMIOS_ALUMNOS!$BG35&lt;&gt;0),[1]PREMIOS_ALUMNOS!$BG35,""),IF($A37="TOTAL",SUM(INDIRECT("AI4:AI"&amp;ROW()-1)),""))</f>
        <v/>
      </c>
      <c r="AJ37" s="7" t="str">
        <f ca="1">IF(AND($A37&lt;&gt;"",$A37&lt;&gt;"TOTAL"),IF(AND([1]PREMIOS_ALUMNOS!$BI35&lt;&gt;"",[1]PREMIOS_ALUMNOS!$BI35&lt;&gt;0),[1]PREMIOS_ALUMNOS!$BI35,""),IF($A37="TOTAL",SUM(INDIRECT("AJ4:AJ"&amp;ROW()-1)),""))</f>
        <v/>
      </c>
      <c r="AK37" s="7">
        <f t="shared" ca="1" si="11"/>
        <v>0</v>
      </c>
      <c r="AL37" s="7" t="str">
        <f ca="1">IF(AND($A37&lt;&gt;"",$A37&lt;&gt;"TOTAL"),IF(AND([1]PREMIOS_ALUMNOS!$BL35&lt;&gt;"",[1]PREMIOS_ALUMNOS!$BL35&lt;&gt;0),[1]PREMIOS_ALUMNOS!$BL35,""),IF($A37="TOTAL",SUM(INDIRECT("AL4:AL"&amp;ROW()-1)),""))</f>
        <v/>
      </c>
      <c r="AM37" s="7" t="str">
        <f ca="1">IF(AND($A37&lt;&gt;"",$A37&lt;&gt;"TOTAL"),IF(AND([1]PREMIOS_ALUMNOS!$BN35&lt;&gt;"",[1]PREMIOS_ALUMNOS!$BN35&lt;&gt;0),[1]PREMIOS_ALUMNOS!$BN35,""),IF($A37="TOTAL",SUM(INDIRECT("AM4:AM"&amp;ROW()-1)),""))</f>
        <v/>
      </c>
      <c r="AN37" s="7">
        <f t="shared" ca="1" si="12"/>
        <v>0</v>
      </c>
      <c r="AO37" s="7" t="str">
        <f ca="1">IF(AND($A37&lt;&gt;"",$A37&lt;&gt;"TOTAL"),IF(AND([1]PREMIOS_ALUMNOS!$BQ35&lt;&gt;"",[1]PREMIOS_ALUMNOS!$BQ35&lt;&gt;0),[1]PREMIOS_ALUMNOS!$BQ35,""),IF($A37="TOTAL",SUM(INDIRECT("AO4:AO"&amp;ROW()-1)),""))</f>
        <v/>
      </c>
      <c r="AP37" s="7" t="str">
        <f ca="1">IF(AND($A37&lt;&gt;"",$A37&lt;&gt;"TOTAL"),IF(AND([1]PREMIOS_ALUMNOS!$BS35&lt;&gt;"",[1]PREMIOS_ALUMNOS!$BS35&lt;&gt;0),[1]PREMIOS_ALUMNOS!$BS35,""),IF($A37="TOTAL",SUM(INDIRECT("AP4:AP"&amp;ROW()-1)),""))</f>
        <v/>
      </c>
      <c r="AQ37" s="7">
        <f t="shared" ca="1" si="13"/>
        <v>0</v>
      </c>
      <c r="AR37" s="7" t="str">
        <f ca="1">IF(AND($A37&lt;&gt;"",$A37&lt;&gt;"TOTAL"),IF(AND([1]PREMIOS_ALUMNOS!$BV35&lt;&gt;"",[1]PREMIOS_ALUMNOS!$BV35&lt;&gt;0),[1]PREMIOS_ALUMNOS!$BV35,""),IF($A37="TOTAL",SUM(INDIRECT("AR4:AR"&amp;ROW()-1)),""))</f>
        <v/>
      </c>
      <c r="AS37" s="7" t="str">
        <f ca="1">IF(AND($A37&lt;&gt;"",$A37&lt;&gt;"TOTAL"),IF(AND([1]PREMIOS_ALUMNOS!$BX35&lt;&gt;"",[1]PREMIOS_ALUMNOS!$BX35&lt;&gt;0),[1]PREMIOS_ALUMNOS!$BX35,""),IF($A37="TOTAL",SUM(INDIRECT("AS4:AS"&amp;ROW()-1)),""))</f>
        <v/>
      </c>
      <c r="AT37" s="7">
        <f t="shared" ca="1" si="14"/>
        <v>0</v>
      </c>
      <c r="AU37" s="7" t="str">
        <f ca="1">IF(AND($A37&lt;&gt;"",$A37&lt;&gt;"TOTAL"),IF(AND([1]PREMIOS_ALUMNOS!$CA35&lt;&gt;"",[1]PREMIOS_ALUMNOS!$CA35&lt;&gt;0),[1]PREMIOS_ALUMNOS!$CA35,""),IF($A37="TOTAL",SUM(INDIRECT("AU4:AU"&amp;ROW()-1)),""))</f>
        <v/>
      </c>
      <c r="AV37" s="7" t="str">
        <f ca="1">IF(AND($A37&lt;&gt;"",$A37&lt;&gt;"TOTAL"),IF(AND([1]PREMIOS_ALUMNOS!$CC35&lt;&gt;"",[1]PREMIOS_ALUMNOS!$CC35&lt;&gt;0),[1]PREMIOS_ALUMNOS!$CC35,""),IF($A37="TOTAL",SUM(INDIRECT("AV4:AV"&amp;ROW()-1)),""))</f>
        <v/>
      </c>
      <c r="AW37" s="7">
        <f t="shared" ca="1" si="15"/>
        <v>0</v>
      </c>
      <c r="AX37" s="7" t="str">
        <f ca="1">IF(AND($A37&lt;&gt;"",$A37&lt;&gt;"TOTAL"),IF(AND([1]PREMIOS_ALUMNOS!$CF35&lt;&gt;"",[1]PREMIOS_ALUMNOS!$CF35&lt;&gt;0),[1]PREMIOS_ALUMNOS!$CF35,""),IF($A37="TOTAL",SUM(INDIRECT("AX4:AX"&amp;ROW()-1)),""))</f>
        <v/>
      </c>
      <c r="AY37" s="7" t="str">
        <f ca="1">IF(AND($A37&lt;&gt;"",$A37&lt;&gt;"TOTAL"),IF(AND([1]PREMIOS_ALUMNOS!$CH35&lt;&gt;"",[1]PREMIOS_ALUMNOS!$CH35&lt;&gt;0),[1]PREMIOS_ALUMNOS!$CH35,""),IF($A37="TOTAL",SUM(INDIRECT("AY4:AY"&amp;ROW()-1)),""))</f>
        <v/>
      </c>
      <c r="AZ37" s="7">
        <f t="shared" ca="1" si="16"/>
        <v>0</v>
      </c>
      <c r="BA37" s="7" t="str">
        <f ca="1">IF(AND($A37&lt;&gt;"",$A37&lt;&gt;"TOTAL"),IF(AND([1]PREMIOS_ALUMNOS!$CK35&lt;&gt;"",[1]PREMIOS_ALUMNOS!$CK35&lt;&gt;0),[1]PREMIOS_ALUMNOS!$CK35,""),IF($A37="TOTAL",SUM(INDIRECT("BA4:BA"&amp;ROW()-1)),""))</f>
        <v/>
      </c>
      <c r="BB37" s="7" t="str">
        <f ca="1">IF(AND($A37&lt;&gt;"",$A37&lt;&gt;"TOTAL"),IF(AND([1]PREMIOS_ALUMNOS!$CM35&lt;&gt;"",[1]PREMIOS_ALUMNOS!$CM35&lt;&gt;0),[1]PREMIOS_ALUMNOS!$CM35,""),IF($A37="TOTAL",SUM(INDIRECT("BB4:BB"&amp;ROW()-1)),""))</f>
        <v/>
      </c>
      <c r="BC37" s="7">
        <f t="shared" ca="1" si="17"/>
        <v>0</v>
      </c>
      <c r="BD37" s="7" t="str">
        <f ca="1">IF(AND($A37&lt;&gt;"",$A37&lt;&gt;"TOTAL"),IF(AND([1]PREMIOS_ALUMNOS!$CP35&lt;&gt;"",[1]PREMIOS_ALUMNOS!$CP35&lt;&gt;0),[1]PREMIOS_ALUMNOS!$CP35,""),IF($A37="TOTAL",SUM(INDIRECT("BD4:BD"&amp;ROW()-1)),""))</f>
        <v/>
      </c>
      <c r="BE37" s="7" t="str">
        <f ca="1">IF(AND($A37&lt;&gt;"",$A37&lt;&gt;"TOTAL"),IF(AND([1]PREMIOS_ALUMNOS!$CR35&lt;&gt;"",[1]PREMIOS_ALUMNOS!$CR35&lt;&gt;0),[1]PREMIOS_ALUMNOS!$CR35,""),IF($A37="TOTAL",SUM(INDIRECT("BE4:BE"&amp;ROW()-1)),""))</f>
        <v/>
      </c>
      <c r="BF37" s="7">
        <f t="shared" ca="1" si="18"/>
        <v>0</v>
      </c>
    </row>
    <row r="38" spans="1:58" x14ac:dyDescent="0.2">
      <c r="A38" s="12" t="str">
        <f>IF([1]PREMIOS_ALUMNOS!$C36&lt;&gt;"",[1]PREMIOS_ALUMNOS!$C36,IF(AND([1]PREMIOS_ALUMNOS!$C36="",[1]PREMIOS_ALUMNOS!$C37="",[1]PREMIOS_ALUMNOS!$C35=""),"","TOTAL"))</f>
        <v>Máster Universitario en Acceso a la Abogacía</v>
      </c>
      <c r="B38" s="7" t="str">
        <f ca="1">IF(AND($A38&lt;&gt;"",$A38&lt;&gt;"TOTAL"),IF(AND([1]PREMIOS_ALUMNOS!$D36&lt;&gt;"",[1]PREMIOS_ALUMNOS!$D36&lt;&gt;0),[1]PREMIOS_ALUMNOS!$D36,""),IF($A38="TOTAL",SUM(INDIRECT("B4:B"&amp;ROW()-1)),""))</f>
        <v/>
      </c>
      <c r="C38" s="7" t="str">
        <f ca="1">IF(AND($A38&lt;&gt;"",$A38&lt;&gt;"TOTAL"),IF(AND([1]PREMIOS_ALUMNOS!$F36&lt;&gt;"",[1]PREMIOS_ALUMNOS!$F36&lt;&gt;0),[1]PREMIOS_ALUMNOS!$F36,""),IF($A38="TOTAL",SUM(INDIRECT("C4:C"&amp;ROW()-1)),""))</f>
        <v/>
      </c>
      <c r="D38" s="7">
        <f t="shared" ca="1" si="0"/>
        <v>0</v>
      </c>
      <c r="E38" s="7" t="str">
        <f ca="1">IF(AND($A38&lt;&gt;"",$A38&lt;&gt;"TOTAL"),IF(AND([1]PREMIOS_ALUMNOS!$I36&lt;&gt;"",[1]PREMIOS_ALUMNOS!$I36&lt;&gt;0),[1]PREMIOS_ALUMNOS!$I36,""),IF($A38="TOTAL",SUM(INDIRECT("E4:E"&amp;ROW()-1)),""))</f>
        <v/>
      </c>
      <c r="F38" s="7" t="str">
        <f ca="1">IF(AND($A38&lt;&gt;"",$A38&lt;&gt;"TOTAL"),IF(AND([1]PREMIOS_ALUMNOS!$K36&lt;&gt;"",[1]PREMIOS_ALUMNOS!$K36&lt;&gt;0),[1]PREMIOS_ALUMNOS!$K36,""),IF($A38="TOTAL",SUM(INDIRECT("F4:F"&amp;ROW()-1)),""))</f>
        <v/>
      </c>
      <c r="G38" s="7">
        <f t="shared" ca="1" si="1"/>
        <v>0</v>
      </c>
      <c r="H38" s="7" t="str">
        <f ca="1">IF(AND($A38&lt;&gt;"",$A38&lt;&gt;"TOTAL"),IF(AND([1]PREMIOS_ALUMNOS!$N36&lt;&gt;"",[1]PREMIOS_ALUMNOS!$N36&lt;&gt;0),[1]PREMIOS_ALUMNOS!$N36,""),IF($A38="TOTAL",SUM(INDIRECT("H4:H"&amp;ROW()-1)),""))</f>
        <v/>
      </c>
      <c r="I38" s="7" t="str">
        <f ca="1">IF(AND($A38&lt;&gt;"",$A38&lt;&gt;"TOTAL"),IF(AND([1]PREMIOS_ALUMNOS!$P36&lt;&gt;"",[1]PREMIOS_ALUMNOS!$P36&lt;&gt;0),[1]PREMIOS_ALUMNOS!$P36,""),IF($A38="TOTAL",SUM(INDIRECT("I4:I"&amp;ROW()-1)),""))</f>
        <v/>
      </c>
      <c r="J38" s="7">
        <f t="shared" ca="1" si="2"/>
        <v>0</v>
      </c>
      <c r="K38" s="7" t="str">
        <f ca="1">IF(AND($A38&lt;&gt;"",$A38&lt;&gt;"TOTAL"),IF(AND([1]PREMIOS_ALUMNOS!$S36&lt;&gt;"",[1]PREMIOS_ALUMNOS!$S36&lt;&gt;0),[1]PREMIOS_ALUMNOS!$S36,""),IF($A38="TOTAL",SUM(INDIRECT("K4:K"&amp;ROW()-1)),""))</f>
        <v/>
      </c>
      <c r="L38" s="7">
        <f ca="1">IF(AND($A38&lt;&gt;"",$A38&lt;&gt;"TOTAL"),IF(AND([1]PREMIOS_ALUMNOS!$U36&lt;&gt;"",[1]PREMIOS_ALUMNOS!$U36&lt;&gt;0),[1]PREMIOS_ALUMNOS!$U36,""),IF($A38="TOTAL",SUM(INDIRECT("L4:L"&amp;ROW()-1)),""))</f>
        <v>1</v>
      </c>
      <c r="M38" s="7">
        <f t="shared" ca="1" si="3"/>
        <v>1</v>
      </c>
      <c r="N38" s="7" t="str">
        <f ca="1">IF(AND($A38&lt;&gt;"",$A38&lt;&gt;"TOTAL"),IF(AND([1]PREMIOS_ALUMNOS!$X36&lt;&gt;"",[1]PREMIOS_ALUMNOS!$X36&lt;&gt;0),[1]PREMIOS_ALUMNOS!$X36,""),IF($A38="TOTAL",SUM(INDIRECT("N4:N"&amp;ROW()-1)),""))</f>
        <v/>
      </c>
      <c r="O38" s="7">
        <f ca="1">IF(AND($A38&lt;&gt;"",$A38&lt;&gt;"TOTAL"),IF(AND([1]PREMIOS_ALUMNOS!$Z36&lt;&gt;"",[1]PREMIOS_ALUMNOS!$Z36&lt;&gt;0),[1]PREMIOS_ALUMNOS!$Z36,""),IF($A38="TOTAL",SUM(INDIRECT("O4:O"&amp;ROW()-1)),""))</f>
        <v>1</v>
      </c>
      <c r="P38" s="7">
        <f t="shared" ca="1" si="4"/>
        <v>1</v>
      </c>
      <c r="Q38" s="7" t="str">
        <f ca="1">IF(AND($A38&lt;&gt;"",$A38&lt;&gt;"TOTAL"),IF(AND([1]PREMIOS_ALUMNOS!$AC36&lt;&gt;"",[1]PREMIOS_ALUMNOS!$AC36&lt;&gt;0),[1]PREMIOS_ALUMNOS!$AC36,""),IF($A38="TOTAL",SUM(INDIRECT("Q4:Q"&amp;ROW()-1)),""))</f>
        <v/>
      </c>
      <c r="R38" s="7" t="str">
        <f ca="1">IF(AND($A38&lt;&gt;"",$A38&lt;&gt;"TOTAL"),IF(AND([1]PREMIOS_ALUMNOS!$AE36&lt;&gt;"",[1]PREMIOS_ALUMNOS!$AE36&lt;&gt;0),[1]PREMIOS_ALUMNOS!$AE36,""),IF($A38="TOTAL",SUM(INDIRECT("R4:R"&amp;ROW()-1)),""))</f>
        <v/>
      </c>
      <c r="S38" s="7">
        <f t="shared" ca="1" si="5"/>
        <v>0</v>
      </c>
      <c r="T38" s="7" t="str">
        <f ca="1">IF(AND($A38&lt;&gt;"",$A38&lt;&gt;"TOTAL"),IF(AND([1]PREMIOS_ALUMNOS!$AH36&lt;&gt;"",[1]PREMIOS_ALUMNOS!$AH36&lt;&gt;0),[1]PREMIOS_ALUMNOS!$AH36,""),IF($A38="TOTAL",SUM(INDIRECT("T4:T"&amp;ROW()-1)),""))</f>
        <v/>
      </c>
      <c r="U38" s="7" t="str">
        <f ca="1">IF(AND($A38&lt;&gt;"",$A38&lt;&gt;"TOTAL"),IF(AND([1]PREMIOS_ALUMNOS!$AJ36&lt;&gt;"",[1]PREMIOS_ALUMNOS!$AJ36&lt;&gt;0),[1]PREMIOS_ALUMNOS!$AJ36,""),IF($A38="TOTAL",SUM(INDIRECT("U4:U"&amp;ROW()-1)),""))</f>
        <v/>
      </c>
      <c r="V38" s="7">
        <f t="shared" ca="1" si="6"/>
        <v>0</v>
      </c>
      <c r="W38" s="7" t="str">
        <f ca="1">IF(AND($A38&lt;&gt;"",$A38&lt;&gt;"TOTAL"),IF(AND([1]PREMIOS_ALUMNOS!$AM36&lt;&gt;"",[1]PREMIOS_ALUMNOS!$AM36&lt;&gt;0),[1]PREMIOS_ALUMNOS!$AM36,""),IF($A38="TOTAL",SUM(INDIRECT("W4:W"&amp;ROW()-1)),""))</f>
        <v/>
      </c>
      <c r="X38" s="7" t="str">
        <f ca="1">IF(AND($A38&lt;&gt;"",$A38&lt;&gt;"TOTAL"),IF(AND([1]PREMIOS_ALUMNOS!$AO36&lt;&gt;"",[1]PREMIOS_ALUMNOS!$AO36&lt;&gt;0),[1]PREMIOS_ALUMNOS!$AO36,""),IF($A38="TOTAL",SUM(INDIRECT("X4:X"&amp;ROW()-1)),""))</f>
        <v/>
      </c>
      <c r="Y38" s="7">
        <f t="shared" ca="1" si="7"/>
        <v>0</v>
      </c>
      <c r="Z38" s="7" t="str">
        <f ca="1">IF(AND($A38&lt;&gt;"",$A38&lt;&gt;"TOTAL"),IF(AND([1]PREMIOS_ALUMNOS!$AR36&lt;&gt;"",[1]PREMIOS_ALUMNOS!$AR36&lt;&gt;0),[1]PREMIOS_ALUMNOS!$AR36,""),IF($A38="TOTAL",SUM(INDIRECT("Z4:Z"&amp;ROW()-1)),""))</f>
        <v/>
      </c>
      <c r="AA38" s="7" t="str">
        <f ca="1">IF(AND($A38&lt;&gt;"",$A38&lt;&gt;"TOTAL"),IF(AND([1]PREMIOS_ALUMNOS!$AT36&lt;&gt;"",[1]PREMIOS_ALUMNOS!$AT36&lt;&gt;0),[1]PREMIOS_ALUMNOS!$AT36,""),IF($A38="TOTAL",SUM(INDIRECT("AA4:AA"&amp;ROW()-1)),""))</f>
        <v/>
      </c>
      <c r="AB38" s="7">
        <f t="shared" ca="1" si="8"/>
        <v>0</v>
      </c>
      <c r="AC38" s="7" t="str">
        <f ca="1">IF(AND($A38&lt;&gt;"",$A38&lt;&gt;"TOTAL"),IF(AND([1]PREMIOS_ALUMNOS!$AW36&lt;&gt;"",[1]PREMIOS_ALUMNOS!$AW36&lt;&gt;0),[1]PREMIOS_ALUMNOS!$AW36,""),IF($A38="TOTAL",SUM(INDIRECT("AC4:AC"&amp;ROW()-1)),""))</f>
        <v/>
      </c>
      <c r="AD38" s="7" t="str">
        <f ca="1">IF(AND($A38&lt;&gt;"",$A38&lt;&gt;"TOTAL"),IF(AND([1]PREMIOS_ALUMNOS!$AY36&lt;&gt;"",[1]PREMIOS_ALUMNOS!$AY36&lt;&gt;0),[1]PREMIOS_ALUMNOS!$AY36,""),IF($A38="TOTAL",SUM(INDIRECT("AD4:AD"&amp;ROW()-1)),""))</f>
        <v/>
      </c>
      <c r="AE38" s="7">
        <f t="shared" ca="1" si="9"/>
        <v>0</v>
      </c>
      <c r="AF38" s="7" t="str">
        <f ca="1">IF(AND($A38&lt;&gt;"",$A38&lt;&gt;"TOTAL"),IF(AND([1]PREMIOS_ALUMNOS!$BB36&lt;&gt;"",[1]PREMIOS_ALUMNOS!$BB36&lt;&gt;0),[1]PREMIOS_ALUMNOS!$BB36,""),IF($A38="TOTAL",SUM(INDIRECT("AF4:AF"&amp;ROW()-1)),""))</f>
        <v/>
      </c>
      <c r="AG38" s="7" t="str">
        <f ca="1">IF(AND($A38&lt;&gt;"",$A38&lt;&gt;"TOTAL"),IF(AND([1]PREMIOS_ALUMNOS!$BD36&lt;&gt;"",[1]PREMIOS_ALUMNOS!$BD36&lt;&gt;0),[1]PREMIOS_ALUMNOS!$BD36,""),IF($A38="TOTAL",SUM(INDIRECT("AG4:AG"&amp;ROW()-1)),""))</f>
        <v/>
      </c>
      <c r="AH38" s="7">
        <f t="shared" ca="1" si="10"/>
        <v>0</v>
      </c>
      <c r="AI38" s="7" t="str">
        <f ca="1">IF(AND($A38&lt;&gt;"",$A38&lt;&gt;"TOTAL"),IF(AND([1]PREMIOS_ALUMNOS!$BG36&lt;&gt;"",[1]PREMIOS_ALUMNOS!$BG36&lt;&gt;0),[1]PREMIOS_ALUMNOS!$BG36,""),IF($A38="TOTAL",SUM(INDIRECT("AI4:AI"&amp;ROW()-1)),""))</f>
        <v/>
      </c>
      <c r="AJ38" s="7" t="str">
        <f ca="1">IF(AND($A38&lt;&gt;"",$A38&lt;&gt;"TOTAL"),IF(AND([1]PREMIOS_ALUMNOS!$BI36&lt;&gt;"",[1]PREMIOS_ALUMNOS!$BI36&lt;&gt;0),[1]PREMIOS_ALUMNOS!$BI36,""),IF($A38="TOTAL",SUM(INDIRECT("AJ4:AJ"&amp;ROW()-1)),""))</f>
        <v/>
      </c>
      <c r="AK38" s="7">
        <f t="shared" ca="1" si="11"/>
        <v>0</v>
      </c>
      <c r="AL38" s="7" t="str">
        <f ca="1">IF(AND($A38&lt;&gt;"",$A38&lt;&gt;"TOTAL"),IF(AND([1]PREMIOS_ALUMNOS!$BL36&lt;&gt;"",[1]PREMIOS_ALUMNOS!$BL36&lt;&gt;0),[1]PREMIOS_ALUMNOS!$BL36,""),IF($A38="TOTAL",SUM(INDIRECT("AL4:AL"&amp;ROW()-1)),""))</f>
        <v/>
      </c>
      <c r="AM38" s="7" t="str">
        <f ca="1">IF(AND($A38&lt;&gt;"",$A38&lt;&gt;"TOTAL"),IF(AND([1]PREMIOS_ALUMNOS!$BN36&lt;&gt;"",[1]PREMIOS_ALUMNOS!$BN36&lt;&gt;0),[1]PREMIOS_ALUMNOS!$BN36,""),IF($A38="TOTAL",SUM(INDIRECT("AM4:AM"&amp;ROW()-1)),""))</f>
        <v/>
      </c>
      <c r="AN38" s="7">
        <f t="shared" ca="1" si="12"/>
        <v>0</v>
      </c>
      <c r="AO38" s="7" t="str">
        <f ca="1">IF(AND($A38&lt;&gt;"",$A38&lt;&gt;"TOTAL"),IF(AND([1]PREMIOS_ALUMNOS!$BQ36&lt;&gt;"",[1]PREMIOS_ALUMNOS!$BQ36&lt;&gt;0),[1]PREMIOS_ALUMNOS!$BQ36,""),IF($A38="TOTAL",SUM(INDIRECT("AO4:AO"&amp;ROW()-1)),""))</f>
        <v/>
      </c>
      <c r="AP38" s="7" t="str">
        <f ca="1">IF(AND($A38&lt;&gt;"",$A38&lt;&gt;"TOTAL"),IF(AND([1]PREMIOS_ALUMNOS!$BS36&lt;&gt;"",[1]PREMIOS_ALUMNOS!$BS36&lt;&gt;0),[1]PREMIOS_ALUMNOS!$BS36,""),IF($A38="TOTAL",SUM(INDIRECT("AP4:AP"&amp;ROW()-1)),""))</f>
        <v/>
      </c>
      <c r="AQ38" s="7">
        <f t="shared" ca="1" si="13"/>
        <v>0</v>
      </c>
      <c r="AR38" s="7" t="str">
        <f ca="1">IF(AND($A38&lt;&gt;"",$A38&lt;&gt;"TOTAL"),IF(AND([1]PREMIOS_ALUMNOS!$BV36&lt;&gt;"",[1]PREMIOS_ALUMNOS!$BV36&lt;&gt;0),[1]PREMIOS_ALUMNOS!$BV36,""),IF($A38="TOTAL",SUM(INDIRECT("AR4:AR"&amp;ROW()-1)),""))</f>
        <v/>
      </c>
      <c r="AS38" s="7" t="str">
        <f ca="1">IF(AND($A38&lt;&gt;"",$A38&lt;&gt;"TOTAL"),IF(AND([1]PREMIOS_ALUMNOS!$BX36&lt;&gt;"",[1]PREMIOS_ALUMNOS!$BX36&lt;&gt;0),[1]PREMIOS_ALUMNOS!$BX36,""),IF($A38="TOTAL",SUM(INDIRECT("AS4:AS"&amp;ROW()-1)),""))</f>
        <v/>
      </c>
      <c r="AT38" s="7">
        <f t="shared" ca="1" si="14"/>
        <v>0</v>
      </c>
      <c r="AU38" s="7" t="str">
        <f ca="1">IF(AND($A38&lt;&gt;"",$A38&lt;&gt;"TOTAL"),IF(AND([1]PREMIOS_ALUMNOS!$CA36&lt;&gt;"",[1]PREMIOS_ALUMNOS!$CA36&lt;&gt;0),[1]PREMIOS_ALUMNOS!$CA36,""),IF($A38="TOTAL",SUM(INDIRECT("AU4:AU"&amp;ROW()-1)),""))</f>
        <v/>
      </c>
      <c r="AV38" s="7" t="str">
        <f ca="1">IF(AND($A38&lt;&gt;"",$A38&lt;&gt;"TOTAL"),IF(AND([1]PREMIOS_ALUMNOS!$CC36&lt;&gt;"",[1]PREMIOS_ALUMNOS!$CC36&lt;&gt;0),[1]PREMIOS_ALUMNOS!$CC36,""),IF($A38="TOTAL",SUM(INDIRECT("AV4:AV"&amp;ROW()-1)),""))</f>
        <v/>
      </c>
      <c r="AW38" s="7">
        <f t="shared" ca="1" si="15"/>
        <v>0</v>
      </c>
      <c r="AX38" s="7" t="str">
        <f ca="1">IF(AND($A38&lt;&gt;"",$A38&lt;&gt;"TOTAL"),IF(AND([1]PREMIOS_ALUMNOS!$CF36&lt;&gt;"",[1]PREMIOS_ALUMNOS!$CF36&lt;&gt;0),[1]PREMIOS_ALUMNOS!$CF36,""),IF($A38="TOTAL",SUM(INDIRECT("AX4:AX"&amp;ROW()-1)),""))</f>
        <v/>
      </c>
      <c r="AY38" s="7" t="str">
        <f ca="1">IF(AND($A38&lt;&gt;"",$A38&lt;&gt;"TOTAL"),IF(AND([1]PREMIOS_ALUMNOS!$CH36&lt;&gt;"",[1]PREMIOS_ALUMNOS!$CH36&lt;&gt;0),[1]PREMIOS_ALUMNOS!$CH36,""),IF($A38="TOTAL",SUM(INDIRECT("AY4:AY"&amp;ROW()-1)),""))</f>
        <v/>
      </c>
      <c r="AZ38" s="7">
        <f t="shared" ca="1" si="16"/>
        <v>0</v>
      </c>
      <c r="BA38" s="7" t="str">
        <f ca="1">IF(AND($A38&lt;&gt;"",$A38&lt;&gt;"TOTAL"),IF(AND([1]PREMIOS_ALUMNOS!$CK36&lt;&gt;"",[1]PREMIOS_ALUMNOS!$CK36&lt;&gt;0),[1]PREMIOS_ALUMNOS!$CK36,""),IF($A38="TOTAL",SUM(INDIRECT("BA4:BA"&amp;ROW()-1)),""))</f>
        <v/>
      </c>
      <c r="BB38" s="7" t="str">
        <f ca="1">IF(AND($A38&lt;&gt;"",$A38&lt;&gt;"TOTAL"),IF(AND([1]PREMIOS_ALUMNOS!$CM36&lt;&gt;"",[1]PREMIOS_ALUMNOS!$CM36&lt;&gt;0),[1]PREMIOS_ALUMNOS!$CM36,""),IF($A38="TOTAL",SUM(INDIRECT("BB4:BB"&amp;ROW()-1)),""))</f>
        <v/>
      </c>
      <c r="BC38" s="7">
        <f t="shared" ca="1" si="17"/>
        <v>0</v>
      </c>
      <c r="BD38" s="7" t="str">
        <f ca="1">IF(AND($A38&lt;&gt;"",$A38&lt;&gt;"TOTAL"),IF(AND([1]PREMIOS_ALUMNOS!$CP36&lt;&gt;"",[1]PREMIOS_ALUMNOS!$CP36&lt;&gt;0),[1]PREMIOS_ALUMNOS!$CP36,""),IF($A38="TOTAL",SUM(INDIRECT("BD4:BD"&amp;ROW()-1)),""))</f>
        <v/>
      </c>
      <c r="BE38" s="7" t="str">
        <f ca="1">IF(AND($A38&lt;&gt;"",$A38&lt;&gt;"TOTAL"),IF(AND([1]PREMIOS_ALUMNOS!$CR36&lt;&gt;"",[1]PREMIOS_ALUMNOS!$CR36&lt;&gt;0),[1]PREMIOS_ALUMNOS!$CR36,""),IF($A38="TOTAL",SUM(INDIRECT("BE4:BE"&amp;ROW()-1)),""))</f>
        <v/>
      </c>
      <c r="BF38" s="7">
        <f t="shared" ca="1" si="18"/>
        <v>0</v>
      </c>
    </row>
    <row r="39" spans="1:58" x14ac:dyDescent="0.2">
      <c r="A39" s="12" t="str">
        <f>IF([1]PREMIOS_ALUMNOS!$C37&lt;&gt;"",[1]PREMIOS_ALUMNOS!$C37,IF(AND([1]PREMIOS_ALUMNOS!$C37="",[1]PREMIOS_ALUMNOS!$C38="",[1]PREMIOS_ALUMNOS!$C36=""),"","TOTAL"))</f>
        <v>Máster universitario en Crítica e Interpretación de Textos Hispánicos</v>
      </c>
      <c r="B39" s="7" t="str">
        <f ca="1">IF(AND($A39&lt;&gt;"",$A39&lt;&gt;"TOTAL"),IF(AND([1]PREMIOS_ALUMNOS!$D37&lt;&gt;"",[1]PREMIOS_ALUMNOS!$D37&lt;&gt;0),[1]PREMIOS_ALUMNOS!$D37,""),IF($A39="TOTAL",SUM(INDIRECT("B4:B"&amp;ROW()-1)),""))</f>
        <v/>
      </c>
      <c r="C39" s="7" t="str">
        <f ca="1">IF(AND($A39&lt;&gt;"",$A39&lt;&gt;"TOTAL"),IF(AND([1]PREMIOS_ALUMNOS!$F37&lt;&gt;"",[1]PREMIOS_ALUMNOS!$F37&lt;&gt;0),[1]PREMIOS_ALUMNOS!$F37,""),IF($A39="TOTAL",SUM(INDIRECT("C4:C"&amp;ROW()-1)),""))</f>
        <v/>
      </c>
      <c r="D39" s="7">
        <f t="shared" ca="1" si="0"/>
        <v>0</v>
      </c>
      <c r="E39" s="7">
        <f ca="1">IF(AND($A39&lt;&gt;"",$A39&lt;&gt;"TOTAL"),IF(AND([1]PREMIOS_ALUMNOS!$I37&lt;&gt;"",[1]PREMIOS_ALUMNOS!$I37&lt;&gt;0),[1]PREMIOS_ALUMNOS!$I37,""),IF($A39="TOTAL",SUM(INDIRECT("E4:E"&amp;ROW()-1)),""))</f>
        <v>1</v>
      </c>
      <c r="F39" s="7" t="str">
        <f ca="1">IF(AND($A39&lt;&gt;"",$A39&lt;&gt;"TOTAL"),IF(AND([1]PREMIOS_ALUMNOS!$K37&lt;&gt;"",[1]PREMIOS_ALUMNOS!$K37&lt;&gt;0),[1]PREMIOS_ALUMNOS!$K37,""),IF($A39="TOTAL",SUM(INDIRECT("F4:F"&amp;ROW()-1)),""))</f>
        <v/>
      </c>
      <c r="G39" s="7">
        <f t="shared" ca="1" si="1"/>
        <v>1</v>
      </c>
      <c r="H39" s="7" t="str">
        <f ca="1">IF(AND($A39&lt;&gt;"",$A39&lt;&gt;"TOTAL"),IF(AND([1]PREMIOS_ALUMNOS!$N37&lt;&gt;"",[1]PREMIOS_ALUMNOS!$N37&lt;&gt;0),[1]PREMIOS_ALUMNOS!$N37,""),IF($A39="TOTAL",SUM(INDIRECT("H4:H"&amp;ROW()-1)),""))</f>
        <v/>
      </c>
      <c r="I39" s="7" t="str">
        <f ca="1">IF(AND($A39&lt;&gt;"",$A39&lt;&gt;"TOTAL"),IF(AND([1]PREMIOS_ALUMNOS!$P37&lt;&gt;"",[1]PREMIOS_ALUMNOS!$P37&lt;&gt;0),[1]PREMIOS_ALUMNOS!$P37,""),IF($A39="TOTAL",SUM(INDIRECT("I4:I"&amp;ROW()-1)),""))</f>
        <v/>
      </c>
      <c r="J39" s="7">
        <f t="shared" ca="1" si="2"/>
        <v>0</v>
      </c>
      <c r="K39" s="7" t="str">
        <f ca="1">IF(AND($A39&lt;&gt;"",$A39&lt;&gt;"TOTAL"),IF(AND([1]PREMIOS_ALUMNOS!$S37&lt;&gt;"",[1]PREMIOS_ALUMNOS!$S37&lt;&gt;0),[1]PREMIOS_ALUMNOS!$S37,""),IF($A39="TOTAL",SUM(INDIRECT("K4:K"&amp;ROW()-1)),""))</f>
        <v/>
      </c>
      <c r="L39" s="7" t="str">
        <f ca="1">IF(AND($A39&lt;&gt;"",$A39&lt;&gt;"TOTAL"),IF(AND([1]PREMIOS_ALUMNOS!$U37&lt;&gt;"",[1]PREMIOS_ALUMNOS!$U37&lt;&gt;0),[1]PREMIOS_ALUMNOS!$U37,""),IF($A39="TOTAL",SUM(INDIRECT("L4:L"&amp;ROW()-1)),""))</f>
        <v/>
      </c>
      <c r="M39" s="7">
        <f t="shared" ca="1" si="3"/>
        <v>0</v>
      </c>
      <c r="N39" s="7" t="str">
        <f ca="1">IF(AND($A39&lt;&gt;"",$A39&lt;&gt;"TOTAL"),IF(AND([1]PREMIOS_ALUMNOS!$X37&lt;&gt;"",[1]PREMIOS_ALUMNOS!$X37&lt;&gt;0),[1]PREMIOS_ALUMNOS!$X37,""),IF($A39="TOTAL",SUM(INDIRECT("N4:N"&amp;ROW()-1)),""))</f>
        <v/>
      </c>
      <c r="O39" s="7" t="str">
        <f ca="1">IF(AND($A39&lt;&gt;"",$A39&lt;&gt;"TOTAL"),IF(AND([1]PREMIOS_ALUMNOS!$Z37&lt;&gt;"",[1]PREMIOS_ALUMNOS!$Z37&lt;&gt;0),[1]PREMIOS_ALUMNOS!$Z37,""),IF($A39="TOTAL",SUM(INDIRECT("O4:O"&amp;ROW()-1)),""))</f>
        <v/>
      </c>
      <c r="P39" s="7">
        <f t="shared" ca="1" si="4"/>
        <v>0</v>
      </c>
      <c r="Q39" s="7" t="str">
        <f ca="1">IF(AND($A39&lt;&gt;"",$A39&lt;&gt;"TOTAL"),IF(AND([1]PREMIOS_ALUMNOS!$AC37&lt;&gt;"",[1]PREMIOS_ALUMNOS!$AC37&lt;&gt;0),[1]PREMIOS_ALUMNOS!$AC37,""),IF($A39="TOTAL",SUM(INDIRECT("Q4:Q"&amp;ROW()-1)),""))</f>
        <v/>
      </c>
      <c r="R39" s="7" t="str">
        <f ca="1">IF(AND($A39&lt;&gt;"",$A39&lt;&gt;"TOTAL"),IF(AND([1]PREMIOS_ALUMNOS!$AE37&lt;&gt;"",[1]PREMIOS_ALUMNOS!$AE37&lt;&gt;0),[1]PREMIOS_ALUMNOS!$AE37,""),IF($A39="TOTAL",SUM(INDIRECT("R4:R"&amp;ROW()-1)),""))</f>
        <v/>
      </c>
      <c r="S39" s="7">
        <f t="shared" ca="1" si="5"/>
        <v>0</v>
      </c>
      <c r="T39" s="7" t="str">
        <f ca="1">IF(AND($A39&lt;&gt;"",$A39&lt;&gt;"TOTAL"),IF(AND([1]PREMIOS_ALUMNOS!$AH37&lt;&gt;"",[1]PREMIOS_ALUMNOS!$AH37&lt;&gt;0),[1]PREMIOS_ALUMNOS!$AH37,""),IF($A39="TOTAL",SUM(INDIRECT("T4:T"&amp;ROW()-1)),""))</f>
        <v/>
      </c>
      <c r="U39" s="7" t="str">
        <f ca="1">IF(AND($A39&lt;&gt;"",$A39&lt;&gt;"TOTAL"),IF(AND([1]PREMIOS_ALUMNOS!$AJ37&lt;&gt;"",[1]PREMIOS_ALUMNOS!$AJ37&lt;&gt;0),[1]PREMIOS_ALUMNOS!$AJ37,""),IF($A39="TOTAL",SUM(INDIRECT("U4:U"&amp;ROW()-1)),""))</f>
        <v/>
      </c>
      <c r="V39" s="7">
        <f t="shared" ca="1" si="6"/>
        <v>0</v>
      </c>
      <c r="W39" s="7" t="str">
        <f ca="1">IF(AND($A39&lt;&gt;"",$A39&lt;&gt;"TOTAL"),IF(AND([1]PREMIOS_ALUMNOS!$AM37&lt;&gt;"",[1]PREMIOS_ALUMNOS!$AM37&lt;&gt;0),[1]PREMIOS_ALUMNOS!$AM37,""),IF($A39="TOTAL",SUM(INDIRECT("W4:W"&amp;ROW()-1)),""))</f>
        <v/>
      </c>
      <c r="X39" s="7" t="str">
        <f ca="1">IF(AND($A39&lt;&gt;"",$A39&lt;&gt;"TOTAL"),IF(AND([1]PREMIOS_ALUMNOS!$AO37&lt;&gt;"",[1]PREMIOS_ALUMNOS!$AO37&lt;&gt;0),[1]PREMIOS_ALUMNOS!$AO37,""),IF($A39="TOTAL",SUM(INDIRECT("X4:X"&amp;ROW()-1)),""))</f>
        <v/>
      </c>
      <c r="Y39" s="7">
        <f t="shared" ca="1" si="7"/>
        <v>0</v>
      </c>
      <c r="Z39" s="7" t="str">
        <f ca="1">IF(AND($A39&lt;&gt;"",$A39&lt;&gt;"TOTAL"),IF(AND([1]PREMIOS_ALUMNOS!$AR37&lt;&gt;"",[1]PREMIOS_ALUMNOS!$AR37&lt;&gt;0),[1]PREMIOS_ALUMNOS!$AR37,""),IF($A39="TOTAL",SUM(INDIRECT("Z4:Z"&amp;ROW()-1)),""))</f>
        <v/>
      </c>
      <c r="AA39" s="7" t="str">
        <f ca="1">IF(AND($A39&lt;&gt;"",$A39&lt;&gt;"TOTAL"),IF(AND([1]PREMIOS_ALUMNOS!$AT37&lt;&gt;"",[1]PREMIOS_ALUMNOS!$AT37&lt;&gt;0),[1]PREMIOS_ALUMNOS!$AT37,""),IF($A39="TOTAL",SUM(INDIRECT("AA4:AA"&amp;ROW()-1)),""))</f>
        <v/>
      </c>
      <c r="AB39" s="7">
        <f t="shared" ca="1" si="8"/>
        <v>0</v>
      </c>
      <c r="AC39" s="7" t="str">
        <f ca="1">IF(AND($A39&lt;&gt;"",$A39&lt;&gt;"TOTAL"),IF(AND([1]PREMIOS_ALUMNOS!$AW37&lt;&gt;"",[1]PREMIOS_ALUMNOS!$AW37&lt;&gt;0),[1]PREMIOS_ALUMNOS!$AW37,""),IF($A39="TOTAL",SUM(INDIRECT("AC4:AC"&amp;ROW()-1)),""))</f>
        <v/>
      </c>
      <c r="AD39" s="7" t="str">
        <f ca="1">IF(AND($A39&lt;&gt;"",$A39&lt;&gt;"TOTAL"),IF(AND([1]PREMIOS_ALUMNOS!$AY37&lt;&gt;"",[1]PREMIOS_ALUMNOS!$AY37&lt;&gt;0),[1]PREMIOS_ALUMNOS!$AY37,""),IF($A39="TOTAL",SUM(INDIRECT("AD4:AD"&amp;ROW()-1)),""))</f>
        <v/>
      </c>
      <c r="AE39" s="7">
        <f t="shared" ca="1" si="9"/>
        <v>0</v>
      </c>
      <c r="AF39" s="7" t="str">
        <f ca="1">IF(AND($A39&lt;&gt;"",$A39&lt;&gt;"TOTAL"),IF(AND([1]PREMIOS_ALUMNOS!$BB37&lt;&gt;"",[1]PREMIOS_ALUMNOS!$BB37&lt;&gt;0),[1]PREMIOS_ALUMNOS!$BB37,""),IF($A39="TOTAL",SUM(INDIRECT("AF4:AF"&amp;ROW()-1)),""))</f>
        <v/>
      </c>
      <c r="AG39" s="7" t="str">
        <f ca="1">IF(AND($A39&lt;&gt;"",$A39&lt;&gt;"TOTAL"),IF(AND([1]PREMIOS_ALUMNOS!$BD37&lt;&gt;"",[1]PREMIOS_ALUMNOS!$BD37&lt;&gt;0),[1]PREMIOS_ALUMNOS!$BD37,""),IF($A39="TOTAL",SUM(INDIRECT("AG4:AG"&amp;ROW()-1)),""))</f>
        <v/>
      </c>
      <c r="AH39" s="7">
        <f t="shared" ca="1" si="10"/>
        <v>0</v>
      </c>
      <c r="AI39" s="7" t="str">
        <f ca="1">IF(AND($A39&lt;&gt;"",$A39&lt;&gt;"TOTAL"),IF(AND([1]PREMIOS_ALUMNOS!$BG37&lt;&gt;"",[1]PREMIOS_ALUMNOS!$BG37&lt;&gt;0),[1]PREMIOS_ALUMNOS!$BG37,""),IF($A39="TOTAL",SUM(INDIRECT("AI4:AI"&amp;ROW()-1)),""))</f>
        <v/>
      </c>
      <c r="AJ39" s="7" t="str">
        <f ca="1">IF(AND($A39&lt;&gt;"",$A39&lt;&gt;"TOTAL"),IF(AND([1]PREMIOS_ALUMNOS!$BI37&lt;&gt;"",[1]PREMIOS_ALUMNOS!$BI37&lt;&gt;0),[1]PREMIOS_ALUMNOS!$BI37,""),IF($A39="TOTAL",SUM(INDIRECT("AJ4:AJ"&amp;ROW()-1)),""))</f>
        <v/>
      </c>
      <c r="AK39" s="7">
        <f t="shared" ca="1" si="11"/>
        <v>0</v>
      </c>
      <c r="AL39" s="7" t="str">
        <f ca="1">IF(AND($A39&lt;&gt;"",$A39&lt;&gt;"TOTAL"),IF(AND([1]PREMIOS_ALUMNOS!$BL37&lt;&gt;"",[1]PREMIOS_ALUMNOS!$BL37&lt;&gt;0),[1]PREMIOS_ALUMNOS!$BL37,""),IF($A39="TOTAL",SUM(INDIRECT("AL4:AL"&amp;ROW()-1)),""))</f>
        <v/>
      </c>
      <c r="AM39" s="7" t="str">
        <f ca="1">IF(AND($A39&lt;&gt;"",$A39&lt;&gt;"TOTAL"),IF(AND([1]PREMIOS_ALUMNOS!$BN37&lt;&gt;"",[1]PREMIOS_ALUMNOS!$BN37&lt;&gt;0),[1]PREMIOS_ALUMNOS!$BN37,""),IF($A39="TOTAL",SUM(INDIRECT("AM4:AM"&amp;ROW()-1)),""))</f>
        <v/>
      </c>
      <c r="AN39" s="7">
        <f t="shared" ca="1" si="12"/>
        <v>0</v>
      </c>
      <c r="AO39" s="7" t="str">
        <f ca="1">IF(AND($A39&lt;&gt;"",$A39&lt;&gt;"TOTAL"),IF(AND([1]PREMIOS_ALUMNOS!$BQ37&lt;&gt;"",[1]PREMIOS_ALUMNOS!$BQ37&lt;&gt;0),[1]PREMIOS_ALUMNOS!$BQ37,""),IF($A39="TOTAL",SUM(INDIRECT("AO4:AO"&amp;ROW()-1)),""))</f>
        <v/>
      </c>
      <c r="AP39" s="7" t="str">
        <f ca="1">IF(AND($A39&lt;&gt;"",$A39&lt;&gt;"TOTAL"),IF(AND([1]PREMIOS_ALUMNOS!$BS37&lt;&gt;"",[1]PREMIOS_ALUMNOS!$BS37&lt;&gt;0),[1]PREMIOS_ALUMNOS!$BS37,""),IF($A39="TOTAL",SUM(INDIRECT("AP4:AP"&amp;ROW()-1)),""))</f>
        <v/>
      </c>
      <c r="AQ39" s="7">
        <f t="shared" ca="1" si="13"/>
        <v>0</v>
      </c>
      <c r="AR39" s="7" t="str">
        <f ca="1">IF(AND($A39&lt;&gt;"",$A39&lt;&gt;"TOTAL"),IF(AND([1]PREMIOS_ALUMNOS!$BV37&lt;&gt;"",[1]PREMIOS_ALUMNOS!$BV37&lt;&gt;0),[1]PREMIOS_ALUMNOS!$BV37,""),IF($A39="TOTAL",SUM(INDIRECT("AR4:AR"&amp;ROW()-1)),""))</f>
        <v/>
      </c>
      <c r="AS39" s="7" t="str">
        <f ca="1">IF(AND($A39&lt;&gt;"",$A39&lt;&gt;"TOTAL"),IF(AND([1]PREMIOS_ALUMNOS!$BX37&lt;&gt;"",[1]PREMIOS_ALUMNOS!$BX37&lt;&gt;0),[1]PREMIOS_ALUMNOS!$BX37,""),IF($A39="TOTAL",SUM(INDIRECT("AS4:AS"&amp;ROW()-1)),""))</f>
        <v/>
      </c>
      <c r="AT39" s="7">
        <f t="shared" ca="1" si="14"/>
        <v>0</v>
      </c>
      <c r="AU39" s="7" t="str">
        <f ca="1">IF(AND($A39&lt;&gt;"",$A39&lt;&gt;"TOTAL"),IF(AND([1]PREMIOS_ALUMNOS!$CA37&lt;&gt;"",[1]PREMIOS_ALUMNOS!$CA37&lt;&gt;0),[1]PREMIOS_ALUMNOS!$CA37,""),IF($A39="TOTAL",SUM(INDIRECT("AU4:AU"&amp;ROW()-1)),""))</f>
        <v/>
      </c>
      <c r="AV39" s="7" t="str">
        <f ca="1">IF(AND($A39&lt;&gt;"",$A39&lt;&gt;"TOTAL"),IF(AND([1]PREMIOS_ALUMNOS!$CC37&lt;&gt;"",[1]PREMIOS_ALUMNOS!$CC37&lt;&gt;0),[1]PREMIOS_ALUMNOS!$CC37,""),IF($A39="TOTAL",SUM(INDIRECT("AV4:AV"&amp;ROW()-1)),""))</f>
        <v/>
      </c>
      <c r="AW39" s="7">
        <f t="shared" ca="1" si="15"/>
        <v>0</v>
      </c>
      <c r="AX39" s="7" t="str">
        <f ca="1">IF(AND($A39&lt;&gt;"",$A39&lt;&gt;"TOTAL"),IF(AND([1]PREMIOS_ALUMNOS!$CF37&lt;&gt;"",[1]PREMIOS_ALUMNOS!$CF37&lt;&gt;0),[1]PREMIOS_ALUMNOS!$CF37,""),IF($A39="TOTAL",SUM(INDIRECT("AX4:AX"&amp;ROW()-1)),""))</f>
        <v/>
      </c>
      <c r="AY39" s="7" t="str">
        <f ca="1">IF(AND($A39&lt;&gt;"",$A39&lt;&gt;"TOTAL"),IF(AND([1]PREMIOS_ALUMNOS!$CH37&lt;&gt;"",[1]PREMIOS_ALUMNOS!$CH37&lt;&gt;0),[1]PREMIOS_ALUMNOS!$CH37,""),IF($A39="TOTAL",SUM(INDIRECT("AY4:AY"&amp;ROW()-1)),""))</f>
        <v/>
      </c>
      <c r="AZ39" s="7">
        <f t="shared" ca="1" si="16"/>
        <v>0</v>
      </c>
      <c r="BA39" s="7" t="str">
        <f ca="1">IF(AND($A39&lt;&gt;"",$A39&lt;&gt;"TOTAL"),IF(AND([1]PREMIOS_ALUMNOS!$CK37&lt;&gt;"",[1]PREMIOS_ALUMNOS!$CK37&lt;&gt;0),[1]PREMIOS_ALUMNOS!$CK37,""),IF($A39="TOTAL",SUM(INDIRECT("BA4:BA"&amp;ROW()-1)),""))</f>
        <v/>
      </c>
      <c r="BB39" s="7" t="str">
        <f ca="1">IF(AND($A39&lt;&gt;"",$A39&lt;&gt;"TOTAL"),IF(AND([1]PREMIOS_ALUMNOS!$CM37&lt;&gt;"",[1]PREMIOS_ALUMNOS!$CM37&lt;&gt;0),[1]PREMIOS_ALUMNOS!$CM37,""),IF($A39="TOTAL",SUM(INDIRECT("BB4:BB"&amp;ROW()-1)),""))</f>
        <v/>
      </c>
      <c r="BC39" s="7">
        <f t="shared" ca="1" si="17"/>
        <v>0</v>
      </c>
      <c r="BD39" s="7" t="str">
        <f ca="1">IF(AND($A39&lt;&gt;"",$A39&lt;&gt;"TOTAL"),IF(AND([1]PREMIOS_ALUMNOS!$CP37&lt;&gt;"",[1]PREMIOS_ALUMNOS!$CP37&lt;&gt;0),[1]PREMIOS_ALUMNOS!$CP37,""),IF($A39="TOTAL",SUM(INDIRECT("BD4:BD"&amp;ROW()-1)),""))</f>
        <v/>
      </c>
      <c r="BE39" s="7" t="str">
        <f ca="1">IF(AND($A39&lt;&gt;"",$A39&lt;&gt;"TOTAL"),IF(AND([1]PREMIOS_ALUMNOS!$CR37&lt;&gt;"",[1]PREMIOS_ALUMNOS!$CR37&lt;&gt;0),[1]PREMIOS_ALUMNOS!$CR37,""),IF($A39="TOTAL",SUM(INDIRECT("BE4:BE"&amp;ROW()-1)),""))</f>
        <v/>
      </c>
      <c r="BF39" s="7">
        <f t="shared" ca="1" si="18"/>
        <v>0</v>
      </c>
    </row>
    <row r="40" spans="1:58" x14ac:dyDescent="0.2">
      <c r="A40" s="12" t="str">
        <f>IF([1]PREMIOS_ALUMNOS!$C38&lt;&gt;"",[1]PREMIOS_ALUMNOS!$C38,IF(AND([1]PREMIOS_ALUMNOS!$C38="",[1]PREMIOS_ALUMNOS!$C39="",[1]PREMIOS_ALUMNOS!$C37=""),"","TOTAL"))</f>
        <v>Máster Universitario en Dirección de Proyectos</v>
      </c>
      <c r="B40" s="7" t="str">
        <f ca="1">IF(AND($A40&lt;&gt;"",$A40&lt;&gt;"TOTAL"),IF(AND([1]PREMIOS_ALUMNOS!$D38&lt;&gt;"",[1]PREMIOS_ALUMNOS!$D38&lt;&gt;0),[1]PREMIOS_ALUMNOS!$D38,""),IF($A40="TOTAL",SUM(INDIRECT("B4:B"&amp;ROW()-1)),""))</f>
        <v/>
      </c>
      <c r="C40" s="7" t="str">
        <f ca="1">IF(AND($A40&lt;&gt;"",$A40&lt;&gt;"TOTAL"),IF(AND([1]PREMIOS_ALUMNOS!$F38&lt;&gt;"",[1]PREMIOS_ALUMNOS!$F38&lt;&gt;0),[1]PREMIOS_ALUMNOS!$F38,""),IF($A40="TOTAL",SUM(INDIRECT("C4:C"&amp;ROW()-1)),""))</f>
        <v/>
      </c>
      <c r="D40" s="7">
        <f t="shared" ca="1" si="0"/>
        <v>0</v>
      </c>
      <c r="E40" s="7" t="str">
        <f ca="1">IF(AND($A40&lt;&gt;"",$A40&lt;&gt;"TOTAL"),IF(AND([1]PREMIOS_ALUMNOS!$I38&lt;&gt;"",[1]PREMIOS_ALUMNOS!$I38&lt;&gt;0),[1]PREMIOS_ALUMNOS!$I38,""),IF($A40="TOTAL",SUM(INDIRECT("E4:E"&amp;ROW()-1)),""))</f>
        <v/>
      </c>
      <c r="F40" s="7" t="str">
        <f ca="1">IF(AND($A40&lt;&gt;"",$A40&lt;&gt;"TOTAL"),IF(AND([1]PREMIOS_ALUMNOS!$K38&lt;&gt;"",[1]PREMIOS_ALUMNOS!$K38&lt;&gt;0),[1]PREMIOS_ALUMNOS!$K38,""),IF($A40="TOTAL",SUM(INDIRECT("F4:F"&amp;ROW()-1)),""))</f>
        <v/>
      </c>
      <c r="G40" s="7">
        <f t="shared" ca="1" si="1"/>
        <v>0</v>
      </c>
      <c r="H40" s="7" t="str">
        <f ca="1">IF(AND($A40&lt;&gt;"",$A40&lt;&gt;"TOTAL"),IF(AND([1]PREMIOS_ALUMNOS!$N38&lt;&gt;"",[1]PREMIOS_ALUMNOS!$N38&lt;&gt;0),[1]PREMIOS_ALUMNOS!$N38,""),IF($A40="TOTAL",SUM(INDIRECT("H4:H"&amp;ROW()-1)),""))</f>
        <v/>
      </c>
      <c r="I40" s="7" t="str">
        <f ca="1">IF(AND($A40&lt;&gt;"",$A40&lt;&gt;"TOTAL"),IF(AND([1]PREMIOS_ALUMNOS!$P38&lt;&gt;"",[1]PREMIOS_ALUMNOS!$P38&lt;&gt;0),[1]PREMIOS_ALUMNOS!$P38,""),IF($A40="TOTAL",SUM(INDIRECT("I4:I"&amp;ROW()-1)),""))</f>
        <v/>
      </c>
      <c r="J40" s="7">
        <f t="shared" ca="1" si="2"/>
        <v>0</v>
      </c>
      <c r="K40" s="7" t="str">
        <f ca="1">IF(AND($A40&lt;&gt;"",$A40&lt;&gt;"TOTAL"),IF(AND([1]PREMIOS_ALUMNOS!$S38&lt;&gt;"",[1]PREMIOS_ALUMNOS!$S38&lt;&gt;0),[1]PREMIOS_ALUMNOS!$S38,""),IF($A40="TOTAL",SUM(INDIRECT("K4:K"&amp;ROW()-1)),""))</f>
        <v/>
      </c>
      <c r="L40" s="7">
        <f ca="1">IF(AND($A40&lt;&gt;"",$A40&lt;&gt;"TOTAL"),IF(AND([1]PREMIOS_ALUMNOS!$U38&lt;&gt;"",[1]PREMIOS_ALUMNOS!$U38&lt;&gt;0),[1]PREMIOS_ALUMNOS!$U38,""),IF($A40="TOTAL",SUM(INDIRECT("L4:L"&amp;ROW()-1)),""))</f>
        <v>1</v>
      </c>
      <c r="M40" s="7">
        <f t="shared" ca="1" si="3"/>
        <v>1</v>
      </c>
      <c r="N40" s="7" t="str">
        <f ca="1">IF(AND($A40&lt;&gt;"",$A40&lt;&gt;"TOTAL"),IF(AND([1]PREMIOS_ALUMNOS!$X38&lt;&gt;"",[1]PREMIOS_ALUMNOS!$X38&lt;&gt;0),[1]PREMIOS_ALUMNOS!$X38,""),IF($A40="TOTAL",SUM(INDIRECT("N4:N"&amp;ROW()-1)),""))</f>
        <v/>
      </c>
      <c r="O40" s="7">
        <f ca="1">IF(AND($A40&lt;&gt;"",$A40&lt;&gt;"TOTAL"),IF(AND([1]PREMIOS_ALUMNOS!$Z38&lt;&gt;"",[1]PREMIOS_ALUMNOS!$Z38&lt;&gt;0),[1]PREMIOS_ALUMNOS!$Z38,""),IF($A40="TOTAL",SUM(INDIRECT("O4:O"&amp;ROW()-1)),""))</f>
        <v>1</v>
      </c>
      <c r="P40" s="7">
        <f t="shared" ca="1" si="4"/>
        <v>1</v>
      </c>
      <c r="Q40" s="7" t="str">
        <f ca="1">IF(AND($A40&lt;&gt;"",$A40&lt;&gt;"TOTAL"),IF(AND([1]PREMIOS_ALUMNOS!$AC38&lt;&gt;"",[1]PREMIOS_ALUMNOS!$AC38&lt;&gt;0),[1]PREMIOS_ALUMNOS!$AC38,""),IF($A40="TOTAL",SUM(INDIRECT("Q4:Q"&amp;ROW()-1)),""))</f>
        <v/>
      </c>
      <c r="R40" s="7" t="str">
        <f ca="1">IF(AND($A40&lt;&gt;"",$A40&lt;&gt;"TOTAL"),IF(AND([1]PREMIOS_ALUMNOS!$AE38&lt;&gt;"",[1]PREMIOS_ALUMNOS!$AE38&lt;&gt;0),[1]PREMIOS_ALUMNOS!$AE38,""),IF($A40="TOTAL",SUM(INDIRECT("R4:R"&amp;ROW()-1)),""))</f>
        <v/>
      </c>
      <c r="S40" s="7">
        <f t="shared" ca="1" si="5"/>
        <v>0</v>
      </c>
      <c r="T40" s="7" t="str">
        <f ca="1">IF(AND($A40&lt;&gt;"",$A40&lt;&gt;"TOTAL"),IF(AND([1]PREMIOS_ALUMNOS!$AH38&lt;&gt;"",[1]PREMIOS_ALUMNOS!$AH38&lt;&gt;0),[1]PREMIOS_ALUMNOS!$AH38,""),IF($A40="TOTAL",SUM(INDIRECT("T4:T"&amp;ROW()-1)),""))</f>
        <v/>
      </c>
      <c r="U40" s="7" t="str">
        <f ca="1">IF(AND($A40&lt;&gt;"",$A40&lt;&gt;"TOTAL"),IF(AND([1]PREMIOS_ALUMNOS!$AJ38&lt;&gt;"",[1]PREMIOS_ALUMNOS!$AJ38&lt;&gt;0),[1]PREMIOS_ALUMNOS!$AJ38,""),IF($A40="TOTAL",SUM(INDIRECT("U4:U"&amp;ROW()-1)),""))</f>
        <v/>
      </c>
      <c r="V40" s="7">
        <f t="shared" ca="1" si="6"/>
        <v>0</v>
      </c>
      <c r="W40" s="7" t="str">
        <f ca="1">IF(AND($A40&lt;&gt;"",$A40&lt;&gt;"TOTAL"),IF(AND([1]PREMIOS_ALUMNOS!$AM38&lt;&gt;"",[1]PREMIOS_ALUMNOS!$AM38&lt;&gt;0),[1]PREMIOS_ALUMNOS!$AM38,""),IF($A40="TOTAL",SUM(INDIRECT("W4:W"&amp;ROW()-1)),""))</f>
        <v/>
      </c>
      <c r="X40" s="7" t="str">
        <f ca="1">IF(AND($A40&lt;&gt;"",$A40&lt;&gt;"TOTAL"),IF(AND([1]PREMIOS_ALUMNOS!$AO38&lt;&gt;"",[1]PREMIOS_ALUMNOS!$AO38&lt;&gt;0),[1]PREMIOS_ALUMNOS!$AO38,""),IF($A40="TOTAL",SUM(INDIRECT("X4:X"&amp;ROW()-1)),""))</f>
        <v/>
      </c>
      <c r="Y40" s="7">
        <f t="shared" ca="1" si="7"/>
        <v>0</v>
      </c>
      <c r="Z40" s="7" t="str">
        <f ca="1">IF(AND($A40&lt;&gt;"",$A40&lt;&gt;"TOTAL"),IF(AND([1]PREMIOS_ALUMNOS!$AR38&lt;&gt;"",[1]PREMIOS_ALUMNOS!$AR38&lt;&gt;0),[1]PREMIOS_ALUMNOS!$AR38,""),IF($A40="TOTAL",SUM(INDIRECT("Z4:Z"&amp;ROW()-1)),""))</f>
        <v/>
      </c>
      <c r="AA40" s="7" t="str">
        <f ca="1">IF(AND($A40&lt;&gt;"",$A40&lt;&gt;"TOTAL"),IF(AND([1]PREMIOS_ALUMNOS!$AT38&lt;&gt;"",[1]PREMIOS_ALUMNOS!$AT38&lt;&gt;0),[1]PREMIOS_ALUMNOS!$AT38,""),IF($A40="TOTAL",SUM(INDIRECT("AA4:AA"&amp;ROW()-1)),""))</f>
        <v/>
      </c>
      <c r="AB40" s="7">
        <f t="shared" ca="1" si="8"/>
        <v>0</v>
      </c>
      <c r="AC40" s="7" t="str">
        <f ca="1">IF(AND($A40&lt;&gt;"",$A40&lt;&gt;"TOTAL"),IF(AND([1]PREMIOS_ALUMNOS!$AW38&lt;&gt;"",[1]PREMIOS_ALUMNOS!$AW38&lt;&gt;0),[1]PREMIOS_ALUMNOS!$AW38,""),IF($A40="TOTAL",SUM(INDIRECT("AC4:AC"&amp;ROW()-1)),""))</f>
        <v/>
      </c>
      <c r="AD40" s="7" t="str">
        <f ca="1">IF(AND($A40&lt;&gt;"",$A40&lt;&gt;"TOTAL"),IF(AND([1]PREMIOS_ALUMNOS!$AY38&lt;&gt;"",[1]PREMIOS_ALUMNOS!$AY38&lt;&gt;0),[1]PREMIOS_ALUMNOS!$AY38,""),IF($A40="TOTAL",SUM(INDIRECT("AD4:AD"&amp;ROW()-1)),""))</f>
        <v/>
      </c>
      <c r="AE40" s="7">
        <f t="shared" ca="1" si="9"/>
        <v>0</v>
      </c>
      <c r="AF40" s="7" t="str">
        <f ca="1">IF(AND($A40&lt;&gt;"",$A40&lt;&gt;"TOTAL"),IF(AND([1]PREMIOS_ALUMNOS!$BB38&lt;&gt;"",[1]PREMIOS_ALUMNOS!$BB38&lt;&gt;0),[1]PREMIOS_ALUMNOS!$BB38,""),IF($A40="TOTAL",SUM(INDIRECT("AF4:AF"&amp;ROW()-1)),""))</f>
        <v/>
      </c>
      <c r="AG40" s="7" t="str">
        <f ca="1">IF(AND($A40&lt;&gt;"",$A40&lt;&gt;"TOTAL"),IF(AND([1]PREMIOS_ALUMNOS!$BD38&lt;&gt;"",[1]PREMIOS_ALUMNOS!$BD38&lt;&gt;0),[1]PREMIOS_ALUMNOS!$BD38,""),IF($A40="TOTAL",SUM(INDIRECT("AG4:AG"&amp;ROW()-1)),""))</f>
        <v/>
      </c>
      <c r="AH40" s="7">
        <f t="shared" ca="1" si="10"/>
        <v>0</v>
      </c>
      <c r="AI40" s="7" t="str">
        <f ca="1">IF(AND($A40&lt;&gt;"",$A40&lt;&gt;"TOTAL"),IF(AND([1]PREMIOS_ALUMNOS!$BG38&lt;&gt;"",[1]PREMIOS_ALUMNOS!$BG38&lt;&gt;0),[1]PREMIOS_ALUMNOS!$BG38,""),IF($A40="TOTAL",SUM(INDIRECT("AI4:AI"&amp;ROW()-1)),""))</f>
        <v/>
      </c>
      <c r="AJ40" s="7" t="str">
        <f ca="1">IF(AND($A40&lt;&gt;"",$A40&lt;&gt;"TOTAL"),IF(AND([1]PREMIOS_ALUMNOS!$BI38&lt;&gt;"",[1]PREMIOS_ALUMNOS!$BI38&lt;&gt;0),[1]PREMIOS_ALUMNOS!$BI38,""),IF($A40="TOTAL",SUM(INDIRECT("AJ4:AJ"&amp;ROW()-1)),""))</f>
        <v/>
      </c>
      <c r="AK40" s="7">
        <f t="shared" ca="1" si="11"/>
        <v>0</v>
      </c>
      <c r="AL40" s="7" t="str">
        <f ca="1">IF(AND($A40&lt;&gt;"",$A40&lt;&gt;"TOTAL"),IF(AND([1]PREMIOS_ALUMNOS!$BL38&lt;&gt;"",[1]PREMIOS_ALUMNOS!$BL38&lt;&gt;0),[1]PREMIOS_ALUMNOS!$BL38,""),IF($A40="TOTAL",SUM(INDIRECT("AL4:AL"&amp;ROW()-1)),""))</f>
        <v/>
      </c>
      <c r="AM40" s="7" t="str">
        <f ca="1">IF(AND($A40&lt;&gt;"",$A40&lt;&gt;"TOTAL"),IF(AND([1]PREMIOS_ALUMNOS!$BN38&lt;&gt;"",[1]PREMIOS_ALUMNOS!$BN38&lt;&gt;0),[1]PREMIOS_ALUMNOS!$BN38,""),IF($A40="TOTAL",SUM(INDIRECT("AM4:AM"&amp;ROW()-1)),""))</f>
        <v/>
      </c>
      <c r="AN40" s="7">
        <f t="shared" ca="1" si="12"/>
        <v>0</v>
      </c>
      <c r="AO40" s="7" t="str">
        <f ca="1">IF(AND($A40&lt;&gt;"",$A40&lt;&gt;"TOTAL"),IF(AND([1]PREMIOS_ALUMNOS!$BQ38&lt;&gt;"",[1]PREMIOS_ALUMNOS!$BQ38&lt;&gt;0),[1]PREMIOS_ALUMNOS!$BQ38,""),IF($A40="TOTAL",SUM(INDIRECT("AO4:AO"&amp;ROW()-1)),""))</f>
        <v/>
      </c>
      <c r="AP40" s="7" t="str">
        <f ca="1">IF(AND($A40&lt;&gt;"",$A40&lt;&gt;"TOTAL"),IF(AND([1]PREMIOS_ALUMNOS!$BS38&lt;&gt;"",[1]PREMIOS_ALUMNOS!$BS38&lt;&gt;0),[1]PREMIOS_ALUMNOS!$BS38,""),IF($A40="TOTAL",SUM(INDIRECT("AP4:AP"&amp;ROW()-1)),""))</f>
        <v/>
      </c>
      <c r="AQ40" s="7">
        <f t="shared" ca="1" si="13"/>
        <v>0</v>
      </c>
      <c r="AR40" s="7" t="str">
        <f ca="1">IF(AND($A40&lt;&gt;"",$A40&lt;&gt;"TOTAL"),IF(AND([1]PREMIOS_ALUMNOS!$BV38&lt;&gt;"",[1]PREMIOS_ALUMNOS!$BV38&lt;&gt;0),[1]PREMIOS_ALUMNOS!$BV38,""),IF($A40="TOTAL",SUM(INDIRECT("AR4:AR"&amp;ROW()-1)),""))</f>
        <v/>
      </c>
      <c r="AS40" s="7" t="str">
        <f ca="1">IF(AND($A40&lt;&gt;"",$A40&lt;&gt;"TOTAL"),IF(AND([1]PREMIOS_ALUMNOS!$BX38&lt;&gt;"",[1]PREMIOS_ALUMNOS!$BX38&lt;&gt;0),[1]PREMIOS_ALUMNOS!$BX38,""),IF($A40="TOTAL",SUM(INDIRECT("AS4:AS"&amp;ROW()-1)),""))</f>
        <v/>
      </c>
      <c r="AT40" s="7">
        <f t="shared" ca="1" si="14"/>
        <v>0</v>
      </c>
      <c r="AU40" s="7" t="str">
        <f ca="1">IF(AND($A40&lt;&gt;"",$A40&lt;&gt;"TOTAL"),IF(AND([1]PREMIOS_ALUMNOS!$CA38&lt;&gt;"",[1]PREMIOS_ALUMNOS!$CA38&lt;&gt;0),[1]PREMIOS_ALUMNOS!$CA38,""),IF($A40="TOTAL",SUM(INDIRECT("AU4:AU"&amp;ROW()-1)),""))</f>
        <v/>
      </c>
      <c r="AV40" s="7" t="str">
        <f ca="1">IF(AND($A40&lt;&gt;"",$A40&lt;&gt;"TOTAL"),IF(AND([1]PREMIOS_ALUMNOS!$CC38&lt;&gt;"",[1]PREMIOS_ALUMNOS!$CC38&lt;&gt;0),[1]PREMIOS_ALUMNOS!$CC38,""),IF($A40="TOTAL",SUM(INDIRECT("AV4:AV"&amp;ROW()-1)),""))</f>
        <v/>
      </c>
      <c r="AW40" s="7">
        <f t="shared" ca="1" si="15"/>
        <v>0</v>
      </c>
      <c r="AX40" s="7" t="str">
        <f ca="1">IF(AND($A40&lt;&gt;"",$A40&lt;&gt;"TOTAL"),IF(AND([1]PREMIOS_ALUMNOS!$CF38&lt;&gt;"",[1]PREMIOS_ALUMNOS!$CF38&lt;&gt;0),[1]PREMIOS_ALUMNOS!$CF38,""),IF($A40="TOTAL",SUM(INDIRECT("AX4:AX"&amp;ROW()-1)),""))</f>
        <v/>
      </c>
      <c r="AY40" s="7" t="str">
        <f ca="1">IF(AND($A40&lt;&gt;"",$A40&lt;&gt;"TOTAL"),IF(AND([1]PREMIOS_ALUMNOS!$CH38&lt;&gt;"",[1]PREMIOS_ALUMNOS!$CH38&lt;&gt;0),[1]PREMIOS_ALUMNOS!$CH38,""),IF($A40="TOTAL",SUM(INDIRECT("AY4:AY"&amp;ROW()-1)),""))</f>
        <v/>
      </c>
      <c r="AZ40" s="7">
        <f t="shared" ca="1" si="16"/>
        <v>0</v>
      </c>
      <c r="BA40" s="7" t="str">
        <f ca="1">IF(AND($A40&lt;&gt;"",$A40&lt;&gt;"TOTAL"),IF(AND([1]PREMIOS_ALUMNOS!$CK38&lt;&gt;"",[1]PREMIOS_ALUMNOS!$CK38&lt;&gt;0),[1]PREMIOS_ALUMNOS!$CK38,""),IF($A40="TOTAL",SUM(INDIRECT("BA4:BA"&amp;ROW()-1)),""))</f>
        <v/>
      </c>
      <c r="BB40" s="7" t="str">
        <f ca="1">IF(AND($A40&lt;&gt;"",$A40&lt;&gt;"TOTAL"),IF(AND([1]PREMIOS_ALUMNOS!$CM38&lt;&gt;"",[1]PREMIOS_ALUMNOS!$CM38&lt;&gt;0),[1]PREMIOS_ALUMNOS!$CM38,""),IF($A40="TOTAL",SUM(INDIRECT("BB4:BB"&amp;ROW()-1)),""))</f>
        <v/>
      </c>
      <c r="BC40" s="7">
        <f t="shared" ca="1" si="17"/>
        <v>0</v>
      </c>
      <c r="BD40" s="7" t="str">
        <f ca="1">IF(AND($A40&lt;&gt;"",$A40&lt;&gt;"TOTAL"),IF(AND([1]PREMIOS_ALUMNOS!$CP38&lt;&gt;"",[1]PREMIOS_ALUMNOS!$CP38&lt;&gt;0),[1]PREMIOS_ALUMNOS!$CP38,""),IF($A40="TOTAL",SUM(INDIRECT("BD4:BD"&amp;ROW()-1)),""))</f>
        <v/>
      </c>
      <c r="BE40" s="7" t="str">
        <f ca="1">IF(AND($A40&lt;&gt;"",$A40&lt;&gt;"TOTAL"),IF(AND([1]PREMIOS_ALUMNOS!$CR38&lt;&gt;"",[1]PREMIOS_ALUMNOS!$CR38&lt;&gt;0),[1]PREMIOS_ALUMNOS!$CR38,""),IF($A40="TOTAL",SUM(INDIRECT("BE4:BE"&amp;ROW()-1)),""))</f>
        <v/>
      </c>
      <c r="BF40" s="7">
        <f t="shared" ca="1" si="18"/>
        <v>0</v>
      </c>
    </row>
    <row r="41" spans="1:58" x14ac:dyDescent="0.2">
      <c r="A41" s="12" t="str">
        <f>IF([1]PREMIOS_ALUMNOS!$C39&lt;&gt;"",[1]PREMIOS_ALUMNOS!$C39,IF(AND([1]PREMIOS_ALUMNOS!$C39="",[1]PREMIOS_ALUMNOS!$C40="",[1]PREMIOS_ALUMNOS!$C38=""),"","TOTAL"))</f>
        <v>Máster universitario en Estudios Avanzados en Humanidades</v>
      </c>
      <c r="B41" s="7" t="str">
        <f ca="1">IF(AND($A41&lt;&gt;"",$A41&lt;&gt;"TOTAL"),IF(AND([1]PREMIOS_ALUMNOS!$D39&lt;&gt;"",[1]PREMIOS_ALUMNOS!$D39&lt;&gt;0),[1]PREMIOS_ALUMNOS!$D39,""),IF($A41="TOTAL",SUM(INDIRECT("B4:B"&amp;ROW()-1)),""))</f>
        <v/>
      </c>
      <c r="C41" s="7" t="str">
        <f ca="1">IF(AND($A41&lt;&gt;"",$A41&lt;&gt;"TOTAL"),IF(AND([1]PREMIOS_ALUMNOS!$F39&lt;&gt;"",[1]PREMIOS_ALUMNOS!$F39&lt;&gt;0),[1]PREMIOS_ALUMNOS!$F39,""),IF($A41="TOTAL",SUM(INDIRECT("C4:C"&amp;ROW()-1)),""))</f>
        <v/>
      </c>
      <c r="D41" s="7">
        <f t="shared" ca="1" si="0"/>
        <v>0</v>
      </c>
      <c r="E41" s="7" t="str">
        <f ca="1">IF(AND($A41&lt;&gt;"",$A41&lt;&gt;"TOTAL"),IF(AND([1]PREMIOS_ALUMNOS!$I39&lt;&gt;"",[1]PREMIOS_ALUMNOS!$I39&lt;&gt;0),[1]PREMIOS_ALUMNOS!$I39,""),IF($A41="TOTAL",SUM(INDIRECT("E4:E"&amp;ROW()-1)),""))</f>
        <v/>
      </c>
      <c r="F41" s="7" t="str">
        <f ca="1">IF(AND($A41&lt;&gt;"",$A41&lt;&gt;"TOTAL"),IF(AND([1]PREMIOS_ALUMNOS!$K39&lt;&gt;"",[1]PREMIOS_ALUMNOS!$K39&lt;&gt;0),[1]PREMIOS_ALUMNOS!$K39,""),IF($A41="TOTAL",SUM(INDIRECT("F4:F"&amp;ROW()-1)),""))</f>
        <v/>
      </c>
      <c r="G41" s="7">
        <f t="shared" ca="1" si="1"/>
        <v>0</v>
      </c>
      <c r="H41" s="7" t="str">
        <f ca="1">IF(AND($A41&lt;&gt;"",$A41&lt;&gt;"TOTAL"),IF(AND([1]PREMIOS_ALUMNOS!$N39&lt;&gt;"",[1]PREMIOS_ALUMNOS!$N39&lt;&gt;0),[1]PREMIOS_ALUMNOS!$N39,""),IF($A41="TOTAL",SUM(INDIRECT("H4:H"&amp;ROW()-1)),""))</f>
        <v/>
      </c>
      <c r="I41" s="7" t="str">
        <f ca="1">IF(AND($A41&lt;&gt;"",$A41&lt;&gt;"TOTAL"),IF(AND([1]PREMIOS_ALUMNOS!$P39&lt;&gt;"",[1]PREMIOS_ALUMNOS!$P39&lt;&gt;0),[1]PREMIOS_ALUMNOS!$P39,""),IF($A41="TOTAL",SUM(INDIRECT("I4:I"&amp;ROW()-1)),""))</f>
        <v/>
      </c>
      <c r="J41" s="7">
        <f t="shared" ca="1" si="2"/>
        <v>0</v>
      </c>
      <c r="K41" s="7" t="str">
        <f ca="1">IF(AND($A41&lt;&gt;"",$A41&lt;&gt;"TOTAL"),IF(AND([1]PREMIOS_ALUMNOS!$S39&lt;&gt;"",[1]PREMIOS_ALUMNOS!$S39&lt;&gt;0),[1]PREMIOS_ALUMNOS!$S39,""),IF($A41="TOTAL",SUM(INDIRECT("K4:K"&amp;ROW()-1)),""))</f>
        <v/>
      </c>
      <c r="L41" s="7" t="str">
        <f ca="1">IF(AND($A41&lt;&gt;"",$A41&lt;&gt;"TOTAL"),IF(AND([1]PREMIOS_ALUMNOS!$U39&lt;&gt;"",[1]PREMIOS_ALUMNOS!$U39&lt;&gt;0),[1]PREMIOS_ALUMNOS!$U39,""),IF($A41="TOTAL",SUM(INDIRECT("L4:L"&amp;ROW()-1)),""))</f>
        <v/>
      </c>
      <c r="M41" s="7">
        <f t="shared" ca="1" si="3"/>
        <v>0</v>
      </c>
      <c r="N41" s="7" t="str">
        <f ca="1">IF(AND($A41&lt;&gt;"",$A41&lt;&gt;"TOTAL"),IF(AND([1]PREMIOS_ALUMNOS!$X39&lt;&gt;"",[1]PREMIOS_ALUMNOS!$X39&lt;&gt;0),[1]PREMIOS_ALUMNOS!$X39,""),IF($A41="TOTAL",SUM(INDIRECT("N4:N"&amp;ROW()-1)),""))</f>
        <v/>
      </c>
      <c r="O41" s="7">
        <f ca="1">IF(AND($A41&lt;&gt;"",$A41&lt;&gt;"TOTAL"),IF(AND([1]PREMIOS_ALUMNOS!$Z39&lt;&gt;"",[1]PREMIOS_ALUMNOS!$Z39&lt;&gt;0),[1]PREMIOS_ALUMNOS!$Z39,""),IF($A41="TOTAL",SUM(INDIRECT("O4:O"&amp;ROW()-1)),""))</f>
        <v>1</v>
      </c>
      <c r="P41" s="7">
        <f t="shared" ca="1" si="4"/>
        <v>1</v>
      </c>
      <c r="Q41" s="7" t="str">
        <f ca="1">IF(AND($A41&lt;&gt;"",$A41&lt;&gt;"TOTAL"),IF(AND([1]PREMIOS_ALUMNOS!$AC39&lt;&gt;"",[1]PREMIOS_ALUMNOS!$AC39&lt;&gt;0),[1]PREMIOS_ALUMNOS!$AC39,""),IF($A41="TOTAL",SUM(INDIRECT("Q4:Q"&amp;ROW()-1)),""))</f>
        <v/>
      </c>
      <c r="R41" s="7" t="str">
        <f ca="1">IF(AND($A41&lt;&gt;"",$A41&lt;&gt;"TOTAL"),IF(AND([1]PREMIOS_ALUMNOS!$AE39&lt;&gt;"",[1]PREMIOS_ALUMNOS!$AE39&lt;&gt;0),[1]PREMIOS_ALUMNOS!$AE39,""),IF($A41="TOTAL",SUM(INDIRECT("R4:R"&amp;ROW()-1)),""))</f>
        <v/>
      </c>
      <c r="S41" s="7">
        <f t="shared" ca="1" si="5"/>
        <v>0</v>
      </c>
      <c r="T41" s="7" t="str">
        <f ca="1">IF(AND($A41&lt;&gt;"",$A41&lt;&gt;"TOTAL"),IF(AND([1]PREMIOS_ALUMNOS!$AH39&lt;&gt;"",[1]PREMIOS_ALUMNOS!$AH39&lt;&gt;0),[1]PREMIOS_ALUMNOS!$AH39,""),IF($A41="TOTAL",SUM(INDIRECT("T4:T"&amp;ROW()-1)),""))</f>
        <v/>
      </c>
      <c r="U41" s="7" t="str">
        <f ca="1">IF(AND($A41&lt;&gt;"",$A41&lt;&gt;"TOTAL"),IF(AND([1]PREMIOS_ALUMNOS!$AJ39&lt;&gt;"",[1]PREMIOS_ALUMNOS!$AJ39&lt;&gt;0),[1]PREMIOS_ALUMNOS!$AJ39,""),IF($A41="TOTAL",SUM(INDIRECT("U4:U"&amp;ROW()-1)),""))</f>
        <v/>
      </c>
      <c r="V41" s="7">
        <f t="shared" ca="1" si="6"/>
        <v>0</v>
      </c>
      <c r="W41" s="7" t="str">
        <f ca="1">IF(AND($A41&lt;&gt;"",$A41&lt;&gt;"TOTAL"),IF(AND([1]PREMIOS_ALUMNOS!$AM39&lt;&gt;"",[1]PREMIOS_ALUMNOS!$AM39&lt;&gt;0),[1]PREMIOS_ALUMNOS!$AM39,""),IF($A41="TOTAL",SUM(INDIRECT("W4:W"&amp;ROW()-1)),""))</f>
        <v/>
      </c>
      <c r="X41" s="7" t="str">
        <f ca="1">IF(AND($A41&lt;&gt;"",$A41&lt;&gt;"TOTAL"),IF(AND([1]PREMIOS_ALUMNOS!$AO39&lt;&gt;"",[1]PREMIOS_ALUMNOS!$AO39&lt;&gt;0),[1]PREMIOS_ALUMNOS!$AO39,""),IF($A41="TOTAL",SUM(INDIRECT("X4:X"&amp;ROW()-1)),""))</f>
        <v/>
      </c>
      <c r="Y41" s="7">
        <f t="shared" ca="1" si="7"/>
        <v>0</v>
      </c>
      <c r="Z41" s="7" t="str">
        <f ca="1">IF(AND($A41&lt;&gt;"",$A41&lt;&gt;"TOTAL"),IF(AND([1]PREMIOS_ALUMNOS!$AR39&lt;&gt;"",[1]PREMIOS_ALUMNOS!$AR39&lt;&gt;0),[1]PREMIOS_ALUMNOS!$AR39,""),IF($A41="TOTAL",SUM(INDIRECT("Z4:Z"&amp;ROW()-1)),""))</f>
        <v/>
      </c>
      <c r="AA41" s="7" t="str">
        <f ca="1">IF(AND($A41&lt;&gt;"",$A41&lt;&gt;"TOTAL"),IF(AND([1]PREMIOS_ALUMNOS!$AT39&lt;&gt;"",[1]PREMIOS_ALUMNOS!$AT39&lt;&gt;0),[1]PREMIOS_ALUMNOS!$AT39,""),IF($A41="TOTAL",SUM(INDIRECT("AA4:AA"&amp;ROW()-1)),""))</f>
        <v/>
      </c>
      <c r="AB41" s="7">
        <f t="shared" ca="1" si="8"/>
        <v>0</v>
      </c>
      <c r="AC41" s="7" t="str">
        <f ca="1">IF(AND($A41&lt;&gt;"",$A41&lt;&gt;"TOTAL"),IF(AND([1]PREMIOS_ALUMNOS!$AW39&lt;&gt;"",[1]PREMIOS_ALUMNOS!$AW39&lt;&gt;0),[1]PREMIOS_ALUMNOS!$AW39,""),IF($A41="TOTAL",SUM(INDIRECT("AC4:AC"&amp;ROW()-1)),""))</f>
        <v/>
      </c>
      <c r="AD41" s="7" t="str">
        <f ca="1">IF(AND($A41&lt;&gt;"",$A41&lt;&gt;"TOTAL"),IF(AND([1]PREMIOS_ALUMNOS!$AY39&lt;&gt;"",[1]PREMIOS_ALUMNOS!$AY39&lt;&gt;0),[1]PREMIOS_ALUMNOS!$AY39,""),IF($A41="TOTAL",SUM(INDIRECT("AD4:AD"&amp;ROW()-1)),""))</f>
        <v/>
      </c>
      <c r="AE41" s="7">
        <f t="shared" ca="1" si="9"/>
        <v>0</v>
      </c>
      <c r="AF41" s="7" t="str">
        <f ca="1">IF(AND($A41&lt;&gt;"",$A41&lt;&gt;"TOTAL"),IF(AND([1]PREMIOS_ALUMNOS!$BB39&lt;&gt;"",[1]PREMIOS_ALUMNOS!$BB39&lt;&gt;0),[1]PREMIOS_ALUMNOS!$BB39,""),IF($A41="TOTAL",SUM(INDIRECT("AF4:AF"&amp;ROW()-1)),""))</f>
        <v/>
      </c>
      <c r="AG41" s="7" t="str">
        <f ca="1">IF(AND($A41&lt;&gt;"",$A41&lt;&gt;"TOTAL"),IF(AND([1]PREMIOS_ALUMNOS!$BD39&lt;&gt;"",[1]PREMIOS_ALUMNOS!$BD39&lt;&gt;0),[1]PREMIOS_ALUMNOS!$BD39,""),IF($A41="TOTAL",SUM(INDIRECT("AG4:AG"&amp;ROW()-1)),""))</f>
        <v/>
      </c>
      <c r="AH41" s="7">
        <f t="shared" ca="1" si="10"/>
        <v>0</v>
      </c>
      <c r="AI41" s="7" t="str">
        <f ca="1">IF(AND($A41&lt;&gt;"",$A41&lt;&gt;"TOTAL"),IF(AND([1]PREMIOS_ALUMNOS!$BG39&lt;&gt;"",[1]PREMIOS_ALUMNOS!$BG39&lt;&gt;0),[1]PREMIOS_ALUMNOS!$BG39,""),IF($A41="TOTAL",SUM(INDIRECT("AI4:AI"&amp;ROW()-1)),""))</f>
        <v/>
      </c>
      <c r="AJ41" s="7" t="str">
        <f ca="1">IF(AND($A41&lt;&gt;"",$A41&lt;&gt;"TOTAL"),IF(AND([1]PREMIOS_ALUMNOS!$BI39&lt;&gt;"",[1]PREMIOS_ALUMNOS!$BI39&lt;&gt;0),[1]PREMIOS_ALUMNOS!$BI39,""),IF($A41="TOTAL",SUM(INDIRECT("AJ4:AJ"&amp;ROW()-1)),""))</f>
        <v/>
      </c>
      <c r="AK41" s="7">
        <f t="shared" ca="1" si="11"/>
        <v>0</v>
      </c>
      <c r="AL41" s="7" t="str">
        <f ca="1">IF(AND($A41&lt;&gt;"",$A41&lt;&gt;"TOTAL"),IF(AND([1]PREMIOS_ALUMNOS!$BL39&lt;&gt;"",[1]PREMIOS_ALUMNOS!$BL39&lt;&gt;0),[1]PREMIOS_ALUMNOS!$BL39,""),IF($A41="TOTAL",SUM(INDIRECT("AL4:AL"&amp;ROW()-1)),""))</f>
        <v/>
      </c>
      <c r="AM41" s="7" t="str">
        <f ca="1">IF(AND($A41&lt;&gt;"",$A41&lt;&gt;"TOTAL"),IF(AND([1]PREMIOS_ALUMNOS!$BN39&lt;&gt;"",[1]PREMIOS_ALUMNOS!$BN39&lt;&gt;0),[1]PREMIOS_ALUMNOS!$BN39,""),IF($A41="TOTAL",SUM(INDIRECT("AM4:AM"&amp;ROW()-1)),""))</f>
        <v/>
      </c>
      <c r="AN41" s="7">
        <f t="shared" ca="1" si="12"/>
        <v>0</v>
      </c>
      <c r="AO41" s="7" t="str">
        <f ca="1">IF(AND($A41&lt;&gt;"",$A41&lt;&gt;"TOTAL"),IF(AND([1]PREMIOS_ALUMNOS!$BQ39&lt;&gt;"",[1]PREMIOS_ALUMNOS!$BQ39&lt;&gt;0),[1]PREMIOS_ALUMNOS!$BQ39,""),IF($A41="TOTAL",SUM(INDIRECT("AO4:AO"&amp;ROW()-1)),""))</f>
        <v/>
      </c>
      <c r="AP41" s="7" t="str">
        <f ca="1">IF(AND($A41&lt;&gt;"",$A41&lt;&gt;"TOTAL"),IF(AND([1]PREMIOS_ALUMNOS!$BS39&lt;&gt;"",[1]PREMIOS_ALUMNOS!$BS39&lt;&gt;0),[1]PREMIOS_ALUMNOS!$BS39,""),IF($A41="TOTAL",SUM(INDIRECT("AP4:AP"&amp;ROW()-1)),""))</f>
        <v/>
      </c>
      <c r="AQ41" s="7">
        <f t="shared" ca="1" si="13"/>
        <v>0</v>
      </c>
      <c r="AR41" s="7" t="str">
        <f ca="1">IF(AND($A41&lt;&gt;"",$A41&lt;&gt;"TOTAL"),IF(AND([1]PREMIOS_ALUMNOS!$BV39&lt;&gt;"",[1]PREMIOS_ALUMNOS!$BV39&lt;&gt;0),[1]PREMIOS_ALUMNOS!$BV39,""),IF($A41="TOTAL",SUM(INDIRECT("AR4:AR"&amp;ROW()-1)),""))</f>
        <v/>
      </c>
      <c r="AS41" s="7" t="str">
        <f ca="1">IF(AND($A41&lt;&gt;"",$A41&lt;&gt;"TOTAL"),IF(AND([1]PREMIOS_ALUMNOS!$BX39&lt;&gt;"",[1]PREMIOS_ALUMNOS!$BX39&lt;&gt;0),[1]PREMIOS_ALUMNOS!$BX39,""),IF($A41="TOTAL",SUM(INDIRECT("AS4:AS"&amp;ROW()-1)),""))</f>
        <v/>
      </c>
      <c r="AT41" s="7">
        <f t="shared" ca="1" si="14"/>
        <v>0</v>
      </c>
      <c r="AU41" s="7" t="str">
        <f ca="1">IF(AND($A41&lt;&gt;"",$A41&lt;&gt;"TOTAL"),IF(AND([1]PREMIOS_ALUMNOS!$CA39&lt;&gt;"",[1]PREMIOS_ALUMNOS!$CA39&lt;&gt;0),[1]PREMIOS_ALUMNOS!$CA39,""),IF($A41="TOTAL",SUM(INDIRECT("AU4:AU"&amp;ROW()-1)),""))</f>
        <v/>
      </c>
      <c r="AV41" s="7" t="str">
        <f ca="1">IF(AND($A41&lt;&gt;"",$A41&lt;&gt;"TOTAL"),IF(AND([1]PREMIOS_ALUMNOS!$CC39&lt;&gt;"",[1]PREMIOS_ALUMNOS!$CC39&lt;&gt;0),[1]PREMIOS_ALUMNOS!$CC39,""),IF($A41="TOTAL",SUM(INDIRECT("AV4:AV"&amp;ROW()-1)),""))</f>
        <v/>
      </c>
      <c r="AW41" s="7">
        <f t="shared" ca="1" si="15"/>
        <v>0</v>
      </c>
      <c r="AX41" s="7" t="str">
        <f ca="1">IF(AND($A41&lt;&gt;"",$A41&lt;&gt;"TOTAL"),IF(AND([1]PREMIOS_ALUMNOS!$CF39&lt;&gt;"",[1]PREMIOS_ALUMNOS!$CF39&lt;&gt;0),[1]PREMIOS_ALUMNOS!$CF39,""),IF($A41="TOTAL",SUM(INDIRECT("AX4:AX"&amp;ROW()-1)),""))</f>
        <v/>
      </c>
      <c r="AY41" s="7" t="str">
        <f ca="1">IF(AND($A41&lt;&gt;"",$A41&lt;&gt;"TOTAL"),IF(AND([1]PREMIOS_ALUMNOS!$CH39&lt;&gt;"",[1]PREMIOS_ALUMNOS!$CH39&lt;&gt;0),[1]PREMIOS_ALUMNOS!$CH39,""),IF($A41="TOTAL",SUM(INDIRECT("AY4:AY"&amp;ROW()-1)),""))</f>
        <v/>
      </c>
      <c r="AZ41" s="7">
        <f t="shared" ca="1" si="16"/>
        <v>0</v>
      </c>
      <c r="BA41" s="7" t="str">
        <f ca="1">IF(AND($A41&lt;&gt;"",$A41&lt;&gt;"TOTAL"),IF(AND([1]PREMIOS_ALUMNOS!$CK39&lt;&gt;"",[1]PREMIOS_ALUMNOS!$CK39&lt;&gt;0),[1]PREMIOS_ALUMNOS!$CK39,""),IF($A41="TOTAL",SUM(INDIRECT("BA4:BA"&amp;ROW()-1)),""))</f>
        <v/>
      </c>
      <c r="BB41" s="7" t="str">
        <f ca="1">IF(AND($A41&lt;&gt;"",$A41&lt;&gt;"TOTAL"),IF(AND([1]PREMIOS_ALUMNOS!$CM39&lt;&gt;"",[1]PREMIOS_ALUMNOS!$CM39&lt;&gt;0),[1]PREMIOS_ALUMNOS!$CM39,""),IF($A41="TOTAL",SUM(INDIRECT("BB4:BB"&amp;ROW()-1)),""))</f>
        <v/>
      </c>
      <c r="BC41" s="7">
        <f t="shared" ca="1" si="17"/>
        <v>0</v>
      </c>
      <c r="BD41" s="7" t="str">
        <f ca="1">IF(AND($A41&lt;&gt;"",$A41&lt;&gt;"TOTAL"),IF(AND([1]PREMIOS_ALUMNOS!$CP39&lt;&gt;"",[1]PREMIOS_ALUMNOS!$CP39&lt;&gt;0),[1]PREMIOS_ALUMNOS!$CP39,""),IF($A41="TOTAL",SUM(INDIRECT("BD4:BD"&amp;ROW()-1)),""))</f>
        <v/>
      </c>
      <c r="BE41" s="7" t="str">
        <f ca="1">IF(AND($A41&lt;&gt;"",$A41&lt;&gt;"TOTAL"),IF(AND([1]PREMIOS_ALUMNOS!$CR39&lt;&gt;"",[1]PREMIOS_ALUMNOS!$CR39&lt;&gt;0),[1]PREMIOS_ALUMNOS!$CR39,""),IF($A41="TOTAL",SUM(INDIRECT("BE4:BE"&amp;ROW()-1)),""))</f>
        <v/>
      </c>
      <c r="BF41" s="7">
        <f t="shared" ca="1" si="18"/>
        <v>0</v>
      </c>
    </row>
    <row r="42" spans="1:58" x14ac:dyDescent="0.2">
      <c r="A42" s="12" t="str">
        <f>IF([1]PREMIOS_ALUMNOS!$C40&lt;&gt;"",[1]PREMIOS_ALUMNOS!$C40,IF(AND([1]PREMIOS_ALUMNOS!$C40="",[1]PREMIOS_ALUMNOS!$C41="",[1]PREMIOS_ALUMNOS!$C39=""),"","TOTAL"))</f>
        <v>Máster universitario en Gestión de Empresas</v>
      </c>
      <c r="B42" s="7" t="str">
        <f ca="1">IF(AND($A42&lt;&gt;"",$A42&lt;&gt;"TOTAL"),IF(AND([1]PREMIOS_ALUMNOS!$D40&lt;&gt;"",[1]PREMIOS_ALUMNOS!$D40&lt;&gt;0),[1]PREMIOS_ALUMNOS!$D40,""),IF($A42="TOTAL",SUM(INDIRECT("B4:B"&amp;ROW()-1)),""))</f>
        <v/>
      </c>
      <c r="C42" s="7" t="str">
        <f ca="1">IF(AND($A42&lt;&gt;"",$A42&lt;&gt;"TOTAL"),IF(AND([1]PREMIOS_ALUMNOS!$F40&lt;&gt;"",[1]PREMIOS_ALUMNOS!$F40&lt;&gt;0),[1]PREMIOS_ALUMNOS!$F40,""),IF($A42="TOTAL",SUM(INDIRECT("C4:C"&amp;ROW()-1)),""))</f>
        <v/>
      </c>
      <c r="D42" s="7">
        <f t="shared" ca="1" si="0"/>
        <v>0</v>
      </c>
      <c r="E42" s="7" t="str">
        <f ca="1">IF(AND($A42&lt;&gt;"",$A42&lt;&gt;"TOTAL"),IF(AND([1]PREMIOS_ALUMNOS!$I40&lt;&gt;"",[1]PREMIOS_ALUMNOS!$I40&lt;&gt;0),[1]PREMIOS_ALUMNOS!$I40,""),IF($A42="TOTAL",SUM(INDIRECT("E4:E"&amp;ROW()-1)),""))</f>
        <v/>
      </c>
      <c r="F42" s="7" t="str">
        <f ca="1">IF(AND($A42&lt;&gt;"",$A42&lt;&gt;"TOTAL"),IF(AND([1]PREMIOS_ALUMNOS!$K40&lt;&gt;"",[1]PREMIOS_ALUMNOS!$K40&lt;&gt;0),[1]PREMIOS_ALUMNOS!$K40,""),IF($A42="TOTAL",SUM(INDIRECT("F4:F"&amp;ROW()-1)),""))</f>
        <v/>
      </c>
      <c r="G42" s="7">
        <f t="shared" ca="1" si="1"/>
        <v>0</v>
      </c>
      <c r="H42" s="7" t="str">
        <f ca="1">IF(AND($A42&lt;&gt;"",$A42&lt;&gt;"TOTAL"),IF(AND([1]PREMIOS_ALUMNOS!$N40&lt;&gt;"",[1]PREMIOS_ALUMNOS!$N40&lt;&gt;0),[1]PREMIOS_ALUMNOS!$N40,""),IF($A42="TOTAL",SUM(INDIRECT("H4:H"&amp;ROW()-1)),""))</f>
        <v/>
      </c>
      <c r="I42" s="7" t="str">
        <f ca="1">IF(AND($A42&lt;&gt;"",$A42&lt;&gt;"TOTAL"),IF(AND([1]PREMIOS_ALUMNOS!$P40&lt;&gt;"",[1]PREMIOS_ALUMNOS!$P40&lt;&gt;0),[1]PREMIOS_ALUMNOS!$P40,""),IF($A42="TOTAL",SUM(INDIRECT("I4:I"&amp;ROW()-1)),""))</f>
        <v/>
      </c>
      <c r="J42" s="7">
        <f t="shared" ca="1" si="2"/>
        <v>0</v>
      </c>
      <c r="K42" s="7" t="str">
        <f ca="1">IF(AND($A42&lt;&gt;"",$A42&lt;&gt;"TOTAL"),IF(AND([1]PREMIOS_ALUMNOS!$S40&lt;&gt;"",[1]PREMIOS_ALUMNOS!$S40&lt;&gt;0),[1]PREMIOS_ALUMNOS!$S40,""),IF($A42="TOTAL",SUM(INDIRECT("K4:K"&amp;ROW()-1)),""))</f>
        <v/>
      </c>
      <c r="L42" s="7" t="str">
        <f ca="1">IF(AND($A42&lt;&gt;"",$A42&lt;&gt;"TOTAL"),IF(AND([1]PREMIOS_ALUMNOS!$U40&lt;&gt;"",[1]PREMIOS_ALUMNOS!$U40&lt;&gt;0),[1]PREMIOS_ALUMNOS!$U40,""),IF($A42="TOTAL",SUM(INDIRECT("L4:L"&amp;ROW()-1)),""))</f>
        <v/>
      </c>
      <c r="M42" s="7">
        <f t="shared" ca="1" si="3"/>
        <v>0</v>
      </c>
      <c r="N42" s="7">
        <f ca="1">IF(AND($A42&lt;&gt;"",$A42&lt;&gt;"TOTAL"),IF(AND([1]PREMIOS_ALUMNOS!$X40&lt;&gt;"",[1]PREMIOS_ALUMNOS!$X40&lt;&gt;0),[1]PREMIOS_ALUMNOS!$X40,""),IF($A42="TOTAL",SUM(INDIRECT("N4:N"&amp;ROW()-1)),""))</f>
        <v>1</v>
      </c>
      <c r="O42" s="7" t="str">
        <f ca="1">IF(AND($A42&lt;&gt;"",$A42&lt;&gt;"TOTAL"),IF(AND([1]PREMIOS_ALUMNOS!$Z40&lt;&gt;"",[1]PREMIOS_ALUMNOS!$Z40&lt;&gt;0),[1]PREMIOS_ALUMNOS!$Z40,""),IF($A42="TOTAL",SUM(INDIRECT("O4:O"&amp;ROW()-1)),""))</f>
        <v/>
      </c>
      <c r="P42" s="7">
        <f t="shared" ca="1" si="4"/>
        <v>1</v>
      </c>
      <c r="Q42" s="7" t="str">
        <f ca="1">IF(AND($A42&lt;&gt;"",$A42&lt;&gt;"TOTAL"),IF(AND([1]PREMIOS_ALUMNOS!$AC40&lt;&gt;"",[1]PREMIOS_ALUMNOS!$AC40&lt;&gt;0),[1]PREMIOS_ALUMNOS!$AC40,""),IF($A42="TOTAL",SUM(INDIRECT("Q4:Q"&amp;ROW()-1)),""))</f>
        <v/>
      </c>
      <c r="R42" s="7" t="str">
        <f ca="1">IF(AND($A42&lt;&gt;"",$A42&lt;&gt;"TOTAL"),IF(AND([1]PREMIOS_ALUMNOS!$AE40&lt;&gt;"",[1]PREMIOS_ALUMNOS!$AE40&lt;&gt;0),[1]PREMIOS_ALUMNOS!$AE40,""),IF($A42="TOTAL",SUM(INDIRECT("R4:R"&amp;ROW()-1)),""))</f>
        <v/>
      </c>
      <c r="S42" s="7">
        <f t="shared" ca="1" si="5"/>
        <v>0</v>
      </c>
      <c r="T42" s="7" t="str">
        <f ca="1">IF(AND($A42&lt;&gt;"",$A42&lt;&gt;"TOTAL"),IF(AND([1]PREMIOS_ALUMNOS!$AH40&lt;&gt;"",[1]PREMIOS_ALUMNOS!$AH40&lt;&gt;0),[1]PREMIOS_ALUMNOS!$AH40,""),IF($A42="TOTAL",SUM(INDIRECT("T4:T"&amp;ROW()-1)),""))</f>
        <v/>
      </c>
      <c r="U42" s="7" t="str">
        <f ca="1">IF(AND($A42&lt;&gt;"",$A42&lt;&gt;"TOTAL"),IF(AND([1]PREMIOS_ALUMNOS!$AJ40&lt;&gt;"",[1]PREMIOS_ALUMNOS!$AJ40&lt;&gt;0),[1]PREMIOS_ALUMNOS!$AJ40,""),IF($A42="TOTAL",SUM(INDIRECT("U4:U"&amp;ROW()-1)),""))</f>
        <v/>
      </c>
      <c r="V42" s="7">
        <f t="shared" ca="1" si="6"/>
        <v>0</v>
      </c>
      <c r="W42" s="7" t="str">
        <f ca="1">IF(AND($A42&lt;&gt;"",$A42&lt;&gt;"TOTAL"),IF(AND([1]PREMIOS_ALUMNOS!$AM40&lt;&gt;"",[1]PREMIOS_ALUMNOS!$AM40&lt;&gt;0),[1]PREMIOS_ALUMNOS!$AM40,""),IF($A42="TOTAL",SUM(INDIRECT("W4:W"&amp;ROW()-1)),""))</f>
        <v/>
      </c>
      <c r="X42" s="7" t="str">
        <f ca="1">IF(AND($A42&lt;&gt;"",$A42&lt;&gt;"TOTAL"),IF(AND([1]PREMIOS_ALUMNOS!$AO40&lt;&gt;"",[1]PREMIOS_ALUMNOS!$AO40&lt;&gt;0),[1]PREMIOS_ALUMNOS!$AO40,""),IF($A42="TOTAL",SUM(INDIRECT("X4:X"&amp;ROW()-1)),""))</f>
        <v/>
      </c>
      <c r="Y42" s="7">
        <f t="shared" ca="1" si="7"/>
        <v>0</v>
      </c>
      <c r="Z42" s="7" t="str">
        <f ca="1">IF(AND($A42&lt;&gt;"",$A42&lt;&gt;"TOTAL"),IF(AND([1]PREMIOS_ALUMNOS!$AR40&lt;&gt;"",[1]PREMIOS_ALUMNOS!$AR40&lt;&gt;0),[1]PREMIOS_ALUMNOS!$AR40,""),IF($A42="TOTAL",SUM(INDIRECT("Z4:Z"&amp;ROW()-1)),""))</f>
        <v/>
      </c>
      <c r="AA42" s="7" t="str">
        <f ca="1">IF(AND($A42&lt;&gt;"",$A42&lt;&gt;"TOTAL"),IF(AND([1]PREMIOS_ALUMNOS!$AT40&lt;&gt;"",[1]PREMIOS_ALUMNOS!$AT40&lt;&gt;0),[1]PREMIOS_ALUMNOS!$AT40,""),IF($A42="TOTAL",SUM(INDIRECT("AA4:AA"&amp;ROW()-1)),""))</f>
        <v/>
      </c>
      <c r="AB42" s="7">
        <f t="shared" ca="1" si="8"/>
        <v>0</v>
      </c>
      <c r="AC42" s="7" t="str">
        <f ca="1">IF(AND($A42&lt;&gt;"",$A42&lt;&gt;"TOTAL"),IF(AND([1]PREMIOS_ALUMNOS!$AW40&lt;&gt;"",[1]PREMIOS_ALUMNOS!$AW40&lt;&gt;0),[1]PREMIOS_ALUMNOS!$AW40,""),IF($A42="TOTAL",SUM(INDIRECT("AC4:AC"&amp;ROW()-1)),""))</f>
        <v/>
      </c>
      <c r="AD42" s="7" t="str">
        <f ca="1">IF(AND($A42&lt;&gt;"",$A42&lt;&gt;"TOTAL"),IF(AND([1]PREMIOS_ALUMNOS!$AY40&lt;&gt;"",[1]PREMIOS_ALUMNOS!$AY40&lt;&gt;0),[1]PREMIOS_ALUMNOS!$AY40,""),IF($A42="TOTAL",SUM(INDIRECT("AD4:AD"&amp;ROW()-1)),""))</f>
        <v/>
      </c>
      <c r="AE42" s="7">
        <f t="shared" ca="1" si="9"/>
        <v>0</v>
      </c>
      <c r="AF42" s="7" t="str">
        <f ca="1">IF(AND($A42&lt;&gt;"",$A42&lt;&gt;"TOTAL"),IF(AND([1]PREMIOS_ALUMNOS!$BB40&lt;&gt;"",[1]PREMIOS_ALUMNOS!$BB40&lt;&gt;0),[1]PREMIOS_ALUMNOS!$BB40,""),IF($A42="TOTAL",SUM(INDIRECT("AF4:AF"&amp;ROW()-1)),""))</f>
        <v/>
      </c>
      <c r="AG42" s="7" t="str">
        <f ca="1">IF(AND($A42&lt;&gt;"",$A42&lt;&gt;"TOTAL"),IF(AND([1]PREMIOS_ALUMNOS!$BD40&lt;&gt;"",[1]PREMIOS_ALUMNOS!$BD40&lt;&gt;0),[1]PREMIOS_ALUMNOS!$BD40,""),IF($A42="TOTAL",SUM(INDIRECT("AG4:AG"&amp;ROW()-1)),""))</f>
        <v/>
      </c>
      <c r="AH42" s="7">
        <f t="shared" ca="1" si="10"/>
        <v>0</v>
      </c>
      <c r="AI42" s="7" t="str">
        <f ca="1">IF(AND($A42&lt;&gt;"",$A42&lt;&gt;"TOTAL"),IF(AND([1]PREMIOS_ALUMNOS!$BG40&lt;&gt;"",[1]PREMIOS_ALUMNOS!$BG40&lt;&gt;0),[1]PREMIOS_ALUMNOS!$BG40,""),IF($A42="TOTAL",SUM(INDIRECT("AI4:AI"&amp;ROW()-1)),""))</f>
        <v/>
      </c>
      <c r="AJ42" s="7" t="str">
        <f ca="1">IF(AND($A42&lt;&gt;"",$A42&lt;&gt;"TOTAL"),IF(AND([1]PREMIOS_ALUMNOS!$BI40&lt;&gt;"",[1]PREMIOS_ALUMNOS!$BI40&lt;&gt;0),[1]PREMIOS_ALUMNOS!$BI40,""),IF($A42="TOTAL",SUM(INDIRECT("AJ4:AJ"&amp;ROW()-1)),""))</f>
        <v/>
      </c>
      <c r="AK42" s="7">
        <f t="shared" ca="1" si="11"/>
        <v>0</v>
      </c>
      <c r="AL42" s="7" t="str">
        <f ca="1">IF(AND($A42&lt;&gt;"",$A42&lt;&gt;"TOTAL"),IF(AND([1]PREMIOS_ALUMNOS!$BL40&lt;&gt;"",[1]PREMIOS_ALUMNOS!$BL40&lt;&gt;0),[1]PREMIOS_ALUMNOS!$BL40,""),IF($A42="TOTAL",SUM(INDIRECT("AL4:AL"&amp;ROW()-1)),""))</f>
        <v/>
      </c>
      <c r="AM42" s="7" t="str">
        <f ca="1">IF(AND($A42&lt;&gt;"",$A42&lt;&gt;"TOTAL"),IF(AND([1]PREMIOS_ALUMNOS!$BN40&lt;&gt;"",[1]PREMIOS_ALUMNOS!$BN40&lt;&gt;0),[1]PREMIOS_ALUMNOS!$BN40,""),IF($A42="TOTAL",SUM(INDIRECT("AM4:AM"&amp;ROW()-1)),""))</f>
        <v/>
      </c>
      <c r="AN42" s="7">
        <f t="shared" ca="1" si="12"/>
        <v>0</v>
      </c>
      <c r="AO42" s="7" t="str">
        <f ca="1">IF(AND($A42&lt;&gt;"",$A42&lt;&gt;"TOTAL"),IF(AND([1]PREMIOS_ALUMNOS!$BQ40&lt;&gt;"",[1]PREMIOS_ALUMNOS!$BQ40&lt;&gt;0),[1]PREMIOS_ALUMNOS!$BQ40,""),IF($A42="TOTAL",SUM(INDIRECT("AO4:AO"&amp;ROW()-1)),""))</f>
        <v/>
      </c>
      <c r="AP42" s="7" t="str">
        <f ca="1">IF(AND($A42&lt;&gt;"",$A42&lt;&gt;"TOTAL"),IF(AND([1]PREMIOS_ALUMNOS!$BS40&lt;&gt;"",[1]PREMIOS_ALUMNOS!$BS40&lt;&gt;0),[1]PREMIOS_ALUMNOS!$BS40,""),IF($A42="TOTAL",SUM(INDIRECT("AP4:AP"&amp;ROW()-1)),""))</f>
        <v/>
      </c>
      <c r="AQ42" s="7">
        <f t="shared" ca="1" si="13"/>
        <v>0</v>
      </c>
      <c r="AR42" s="7" t="str">
        <f ca="1">IF(AND($A42&lt;&gt;"",$A42&lt;&gt;"TOTAL"),IF(AND([1]PREMIOS_ALUMNOS!$BV40&lt;&gt;"",[1]PREMIOS_ALUMNOS!$BV40&lt;&gt;0),[1]PREMIOS_ALUMNOS!$BV40,""),IF($A42="TOTAL",SUM(INDIRECT("AR4:AR"&amp;ROW()-1)),""))</f>
        <v/>
      </c>
      <c r="AS42" s="7" t="str">
        <f ca="1">IF(AND($A42&lt;&gt;"",$A42&lt;&gt;"TOTAL"),IF(AND([1]PREMIOS_ALUMNOS!$BX40&lt;&gt;"",[1]PREMIOS_ALUMNOS!$BX40&lt;&gt;0),[1]PREMIOS_ALUMNOS!$BX40,""),IF($A42="TOTAL",SUM(INDIRECT("AS4:AS"&amp;ROW()-1)),""))</f>
        <v/>
      </c>
      <c r="AT42" s="7">
        <f t="shared" ca="1" si="14"/>
        <v>0</v>
      </c>
      <c r="AU42" s="7" t="str">
        <f ca="1">IF(AND($A42&lt;&gt;"",$A42&lt;&gt;"TOTAL"),IF(AND([1]PREMIOS_ALUMNOS!$CA40&lt;&gt;"",[1]PREMIOS_ALUMNOS!$CA40&lt;&gt;0),[1]PREMIOS_ALUMNOS!$CA40,""),IF($A42="TOTAL",SUM(INDIRECT("AU4:AU"&amp;ROW()-1)),""))</f>
        <v/>
      </c>
      <c r="AV42" s="7" t="str">
        <f ca="1">IF(AND($A42&lt;&gt;"",$A42&lt;&gt;"TOTAL"),IF(AND([1]PREMIOS_ALUMNOS!$CC40&lt;&gt;"",[1]PREMIOS_ALUMNOS!$CC40&lt;&gt;0),[1]PREMIOS_ALUMNOS!$CC40,""),IF($A42="TOTAL",SUM(INDIRECT("AV4:AV"&amp;ROW()-1)),""))</f>
        <v/>
      </c>
      <c r="AW42" s="7">
        <f t="shared" ca="1" si="15"/>
        <v>0</v>
      </c>
      <c r="AX42" s="7" t="str">
        <f ca="1">IF(AND($A42&lt;&gt;"",$A42&lt;&gt;"TOTAL"),IF(AND([1]PREMIOS_ALUMNOS!$CF40&lt;&gt;"",[1]PREMIOS_ALUMNOS!$CF40&lt;&gt;0),[1]PREMIOS_ALUMNOS!$CF40,""),IF($A42="TOTAL",SUM(INDIRECT("AX4:AX"&amp;ROW()-1)),""))</f>
        <v/>
      </c>
      <c r="AY42" s="7" t="str">
        <f ca="1">IF(AND($A42&lt;&gt;"",$A42&lt;&gt;"TOTAL"),IF(AND([1]PREMIOS_ALUMNOS!$CH40&lt;&gt;"",[1]PREMIOS_ALUMNOS!$CH40&lt;&gt;0),[1]PREMIOS_ALUMNOS!$CH40,""),IF($A42="TOTAL",SUM(INDIRECT("AY4:AY"&amp;ROW()-1)),""))</f>
        <v/>
      </c>
      <c r="AZ42" s="7">
        <f t="shared" ca="1" si="16"/>
        <v>0</v>
      </c>
      <c r="BA42" s="7" t="str">
        <f ca="1">IF(AND($A42&lt;&gt;"",$A42&lt;&gt;"TOTAL"),IF(AND([1]PREMIOS_ALUMNOS!$CK40&lt;&gt;"",[1]PREMIOS_ALUMNOS!$CK40&lt;&gt;0),[1]PREMIOS_ALUMNOS!$CK40,""),IF($A42="TOTAL",SUM(INDIRECT("BA4:BA"&amp;ROW()-1)),""))</f>
        <v/>
      </c>
      <c r="BB42" s="7" t="str">
        <f ca="1">IF(AND($A42&lt;&gt;"",$A42&lt;&gt;"TOTAL"),IF(AND([1]PREMIOS_ALUMNOS!$CM40&lt;&gt;"",[1]PREMIOS_ALUMNOS!$CM40&lt;&gt;0),[1]PREMIOS_ALUMNOS!$CM40,""),IF($A42="TOTAL",SUM(INDIRECT("BB4:BB"&amp;ROW()-1)),""))</f>
        <v/>
      </c>
      <c r="BC42" s="7">
        <f t="shared" ca="1" si="17"/>
        <v>0</v>
      </c>
      <c r="BD42" s="7" t="str">
        <f ca="1">IF(AND($A42&lt;&gt;"",$A42&lt;&gt;"TOTAL"),IF(AND([1]PREMIOS_ALUMNOS!$CP40&lt;&gt;"",[1]PREMIOS_ALUMNOS!$CP40&lt;&gt;0),[1]PREMIOS_ALUMNOS!$CP40,""),IF($A42="TOTAL",SUM(INDIRECT("BD4:BD"&amp;ROW()-1)),""))</f>
        <v/>
      </c>
      <c r="BE42" s="7" t="str">
        <f ca="1">IF(AND($A42&lt;&gt;"",$A42&lt;&gt;"TOTAL"),IF(AND([1]PREMIOS_ALUMNOS!$CR40&lt;&gt;"",[1]PREMIOS_ALUMNOS!$CR40&lt;&gt;0),[1]PREMIOS_ALUMNOS!$CR40,""),IF($A42="TOTAL",SUM(INDIRECT("BE4:BE"&amp;ROW()-1)),""))</f>
        <v/>
      </c>
      <c r="BF42" s="7">
        <f t="shared" ca="1" si="18"/>
        <v>0</v>
      </c>
    </row>
    <row r="43" spans="1:58" x14ac:dyDescent="0.2">
      <c r="A43" s="12" t="str">
        <f>IF([1]PREMIOS_ALUMNOS!$C41&lt;&gt;"",[1]PREMIOS_ALUMNOS!$C41,IF(AND([1]PREMIOS_ALUMNOS!$C41="",[1]PREMIOS_ALUMNOS!$C42="",[1]PREMIOS_ALUMNOS!$C40=""),"","TOTAL"))</f>
        <v>Máster Universitario en Ingeniería Industrial</v>
      </c>
      <c r="B43" s="7" t="str">
        <f ca="1">IF(AND($A43&lt;&gt;"",$A43&lt;&gt;"TOTAL"),IF(AND([1]PREMIOS_ALUMNOS!$D41&lt;&gt;"",[1]PREMIOS_ALUMNOS!$D41&lt;&gt;0),[1]PREMIOS_ALUMNOS!$D41,""),IF($A43="TOTAL",SUM(INDIRECT("B4:B"&amp;ROW()-1)),""))</f>
        <v/>
      </c>
      <c r="C43" s="7" t="str">
        <f ca="1">IF(AND($A43&lt;&gt;"",$A43&lt;&gt;"TOTAL"),IF(AND([1]PREMIOS_ALUMNOS!$F41&lt;&gt;"",[1]PREMIOS_ALUMNOS!$F41&lt;&gt;0),[1]PREMIOS_ALUMNOS!$F41,""),IF($A43="TOTAL",SUM(INDIRECT("C4:C"&amp;ROW()-1)),""))</f>
        <v/>
      </c>
      <c r="D43" s="7">
        <f t="shared" ca="1" si="0"/>
        <v>0</v>
      </c>
      <c r="E43" s="7" t="str">
        <f ca="1">IF(AND($A43&lt;&gt;"",$A43&lt;&gt;"TOTAL"),IF(AND([1]PREMIOS_ALUMNOS!$I41&lt;&gt;"",[1]PREMIOS_ALUMNOS!$I41&lt;&gt;0),[1]PREMIOS_ALUMNOS!$I41,""),IF($A43="TOTAL",SUM(INDIRECT("E4:E"&amp;ROW()-1)),""))</f>
        <v/>
      </c>
      <c r="F43" s="7" t="str">
        <f ca="1">IF(AND($A43&lt;&gt;"",$A43&lt;&gt;"TOTAL"),IF(AND([1]PREMIOS_ALUMNOS!$K41&lt;&gt;"",[1]PREMIOS_ALUMNOS!$K41&lt;&gt;0),[1]PREMIOS_ALUMNOS!$K41,""),IF($A43="TOTAL",SUM(INDIRECT("F4:F"&amp;ROW()-1)),""))</f>
        <v/>
      </c>
      <c r="G43" s="7">
        <f t="shared" ca="1" si="1"/>
        <v>0</v>
      </c>
      <c r="H43" s="7" t="str">
        <f ca="1">IF(AND($A43&lt;&gt;"",$A43&lt;&gt;"TOTAL"),IF(AND([1]PREMIOS_ALUMNOS!$N41&lt;&gt;"",[1]PREMIOS_ALUMNOS!$N41&lt;&gt;0),[1]PREMIOS_ALUMNOS!$N41,""),IF($A43="TOTAL",SUM(INDIRECT("H4:H"&amp;ROW()-1)),""))</f>
        <v/>
      </c>
      <c r="I43" s="7" t="str">
        <f ca="1">IF(AND($A43&lt;&gt;"",$A43&lt;&gt;"TOTAL"),IF(AND([1]PREMIOS_ALUMNOS!$P41&lt;&gt;"",[1]PREMIOS_ALUMNOS!$P41&lt;&gt;0),[1]PREMIOS_ALUMNOS!$P41,""),IF($A43="TOTAL",SUM(INDIRECT("I4:I"&amp;ROW()-1)),""))</f>
        <v/>
      </c>
      <c r="J43" s="7">
        <f t="shared" ca="1" si="2"/>
        <v>0</v>
      </c>
      <c r="K43" s="7" t="str">
        <f ca="1">IF(AND($A43&lt;&gt;"",$A43&lt;&gt;"TOTAL"),IF(AND([1]PREMIOS_ALUMNOS!$S41&lt;&gt;"",[1]PREMIOS_ALUMNOS!$S41&lt;&gt;0),[1]PREMIOS_ALUMNOS!$S41,""),IF($A43="TOTAL",SUM(INDIRECT("K4:K"&amp;ROW()-1)),""))</f>
        <v/>
      </c>
      <c r="L43" s="7" t="str">
        <f ca="1">IF(AND($A43&lt;&gt;"",$A43&lt;&gt;"TOTAL"),IF(AND([1]PREMIOS_ALUMNOS!$U41&lt;&gt;"",[1]PREMIOS_ALUMNOS!$U41&lt;&gt;0),[1]PREMIOS_ALUMNOS!$U41,""),IF($A43="TOTAL",SUM(INDIRECT("L4:L"&amp;ROW()-1)),""))</f>
        <v/>
      </c>
      <c r="M43" s="7">
        <f t="shared" ca="1" si="3"/>
        <v>0</v>
      </c>
      <c r="N43" s="7">
        <f ca="1">IF(AND($A43&lt;&gt;"",$A43&lt;&gt;"TOTAL"),IF(AND([1]PREMIOS_ALUMNOS!$X41&lt;&gt;"",[1]PREMIOS_ALUMNOS!$X41&lt;&gt;0),[1]PREMIOS_ALUMNOS!$X41,""),IF($A43="TOTAL",SUM(INDIRECT("N4:N"&amp;ROW()-1)),""))</f>
        <v>1</v>
      </c>
      <c r="O43" s="7" t="str">
        <f ca="1">IF(AND($A43&lt;&gt;"",$A43&lt;&gt;"TOTAL"),IF(AND([1]PREMIOS_ALUMNOS!$Z41&lt;&gt;"",[1]PREMIOS_ALUMNOS!$Z41&lt;&gt;0),[1]PREMIOS_ALUMNOS!$Z41,""),IF($A43="TOTAL",SUM(INDIRECT("O4:O"&amp;ROW()-1)),""))</f>
        <v/>
      </c>
      <c r="P43" s="7">
        <f t="shared" ca="1" si="4"/>
        <v>1</v>
      </c>
      <c r="Q43" s="7" t="str">
        <f ca="1">IF(AND($A43&lt;&gt;"",$A43&lt;&gt;"TOTAL"),IF(AND([1]PREMIOS_ALUMNOS!$AC41&lt;&gt;"",[1]PREMIOS_ALUMNOS!$AC41&lt;&gt;0),[1]PREMIOS_ALUMNOS!$AC41,""),IF($A43="TOTAL",SUM(INDIRECT("Q4:Q"&amp;ROW()-1)),""))</f>
        <v/>
      </c>
      <c r="R43" s="7" t="str">
        <f ca="1">IF(AND($A43&lt;&gt;"",$A43&lt;&gt;"TOTAL"),IF(AND([1]PREMIOS_ALUMNOS!$AE41&lt;&gt;"",[1]PREMIOS_ALUMNOS!$AE41&lt;&gt;0),[1]PREMIOS_ALUMNOS!$AE41,""),IF($A43="TOTAL",SUM(INDIRECT("R4:R"&amp;ROW()-1)),""))</f>
        <v/>
      </c>
      <c r="S43" s="7">
        <f t="shared" ca="1" si="5"/>
        <v>0</v>
      </c>
      <c r="T43" s="7" t="str">
        <f ca="1">IF(AND($A43&lt;&gt;"",$A43&lt;&gt;"TOTAL"),IF(AND([1]PREMIOS_ALUMNOS!$AH41&lt;&gt;"",[1]PREMIOS_ALUMNOS!$AH41&lt;&gt;0),[1]PREMIOS_ALUMNOS!$AH41,""),IF($A43="TOTAL",SUM(INDIRECT("T4:T"&amp;ROW()-1)),""))</f>
        <v/>
      </c>
      <c r="U43" s="7" t="str">
        <f ca="1">IF(AND($A43&lt;&gt;"",$A43&lt;&gt;"TOTAL"),IF(AND([1]PREMIOS_ALUMNOS!$AJ41&lt;&gt;"",[1]PREMIOS_ALUMNOS!$AJ41&lt;&gt;0),[1]PREMIOS_ALUMNOS!$AJ41,""),IF($A43="TOTAL",SUM(INDIRECT("U4:U"&amp;ROW()-1)),""))</f>
        <v/>
      </c>
      <c r="V43" s="7">
        <f t="shared" ca="1" si="6"/>
        <v>0</v>
      </c>
      <c r="W43" s="7" t="str">
        <f ca="1">IF(AND($A43&lt;&gt;"",$A43&lt;&gt;"TOTAL"),IF(AND([1]PREMIOS_ALUMNOS!$AM41&lt;&gt;"",[1]PREMIOS_ALUMNOS!$AM41&lt;&gt;0),[1]PREMIOS_ALUMNOS!$AM41,""),IF($A43="TOTAL",SUM(INDIRECT("W4:W"&amp;ROW()-1)),""))</f>
        <v/>
      </c>
      <c r="X43" s="7" t="str">
        <f ca="1">IF(AND($A43&lt;&gt;"",$A43&lt;&gt;"TOTAL"),IF(AND([1]PREMIOS_ALUMNOS!$AO41&lt;&gt;"",[1]PREMIOS_ALUMNOS!$AO41&lt;&gt;0),[1]PREMIOS_ALUMNOS!$AO41,""),IF($A43="TOTAL",SUM(INDIRECT("X4:X"&amp;ROW()-1)),""))</f>
        <v/>
      </c>
      <c r="Y43" s="7">
        <f t="shared" ca="1" si="7"/>
        <v>0</v>
      </c>
      <c r="Z43" s="7" t="str">
        <f ca="1">IF(AND($A43&lt;&gt;"",$A43&lt;&gt;"TOTAL"),IF(AND([1]PREMIOS_ALUMNOS!$AR41&lt;&gt;"",[1]PREMIOS_ALUMNOS!$AR41&lt;&gt;0),[1]PREMIOS_ALUMNOS!$AR41,""),IF($A43="TOTAL",SUM(INDIRECT("Z4:Z"&amp;ROW()-1)),""))</f>
        <v/>
      </c>
      <c r="AA43" s="7" t="str">
        <f ca="1">IF(AND($A43&lt;&gt;"",$A43&lt;&gt;"TOTAL"),IF(AND([1]PREMIOS_ALUMNOS!$AT41&lt;&gt;"",[1]PREMIOS_ALUMNOS!$AT41&lt;&gt;0),[1]PREMIOS_ALUMNOS!$AT41,""),IF($A43="TOTAL",SUM(INDIRECT("AA4:AA"&amp;ROW()-1)),""))</f>
        <v/>
      </c>
      <c r="AB43" s="7">
        <f t="shared" ca="1" si="8"/>
        <v>0</v>
      </c>
      <c r="AC43" s="7" t="str">
        <f ca="1">IF(AND($A43&lt;&gt;"",$A43&lt;&gt;"TOTAL"),IF(AND([1]PREMIOS_ALUMNOS!$AW41&lt;&gt;"",[1]PREMIOS_ALUMNOS!$AW41&lt;&gt;0),[1]PREMIOS_ALUMNOS!$AW41,""),IF($A43="TOTAL",SUM(INDIRECT("AC4:AC"&amp;ROW()-1)),""))</f>
        <v/>
      </c>
      <c r="AD43" s="7" t="str">
        <f ca="1">IF(AND($A43&lt;&gt;"",$A43&lt;&gt;"TOTAL"),IF(AND([1]PREMIOS_ALUMNOS!$AY41&lt;&gt;"",[1]PREMIOS_ALUMNOS!$AY41&lt;&gt;0),[1]PREMIOS_ALUMNOS!$AY41,""),IF($A43="TOTAL",SUM(INDIRECT("AD4:AD"&amp;ROW()-1)),""))</f>
        <v/>
      </c>
      <c r="AE43" s="7">
        <f t="shared" ca="1" si="9"/>
        <v>0</v>
      </c>
      <c r="AF43" s="7" t="str">
        <f ca="1">IF(AND($A43&lt;&gt;"",$A43&lt;&gt;"TOTAL"),IF(AND([1]PREMIOS_ALUMNOS!$BB41&lt;&gt;"",[1]PREMIOS_ALUMNOS!$BB41&lt;&gt;0),[1]PREMIOS_ALUMNOS!$BB41,""),IF($A43="TOTAL",SUM(INDIRECT("AF4:AF"&amp;ROW()-1)),""))</f>
        <v/>
      </c>
      <c r="AG43" s="7" t="str">
        <f ca="1">IF(AND($A43&lt;&gt;"",$A43&lt;&gt;"TOTAL"),IF(AND([1]PREMIOS_ALUMNOS!$BD41&lt;&gt;"",[1]PREMIOS_ALUMNOS!$BD41&lt;&gt;0),[1]PREMIOS_ALUMNOS!$BD41,""),IF($A43="TOTAL",SUM(INDIRECT("AG4:AG"&amp;ROW()-1)),""))</f>
        <v/>
      </c>
      <c r="AH43" s="7">
        <f t="shared" ca="1" si="10"/>
        <v>0</v>
      </c>
      <c r="AI43" s="7" t="str">
        <f ca="1">IF(AND($A43&lt;&gt;"",$A43&lt;&gt;"TOTAL"),IF(AND([1]PREMIOS_ALUMNOS!$BG41&lt;&gt;"",[1]PREMIOS_ALUMNOS!$BG41&lt;&gt;0),[1]PREMIOS_ALUMNOS!$BG41,""),IF($A43="TOTAL",SUM(INDIRECT("AI4:AI"&amp;ROW()-1)),""))</f>
        <v/>
      </c>
      <c r="AJ43" s="7" t="str">
        <f ca="1">IF(AND($A43&lt;&gt;"",$A43&lt;&gt;"TOTAL"),IF(AND([1]PREMIOS_ALUMNOS!$BI41&lt;&gt;"",[1]PREMIOS_ALUMNOS!$BI41&lt;&gt;0),[1]PREMIOS_ALUMNOS!$BI41,""),IF($A43="TOTAL",SUM(INDIRECT("AJ4:AJ"&amp;ROW()-1)),""))</f>
        <v/>
      </c>
      <c r="AK43" s="7">
        <f t="shared" ca="1" si="11"/>
        <v>0</v>
      </c>
      <c r="AL43" s="7" t="str">
        <f ca="1">IF(AND($A43&lt;&gt;"",$A43&lt;&gt;"TOTAL"),IF(AND([1]PREMIOS_ALUMNOS!$BL41&lt;&gt;"",[1]PREMIOS_ALUMNOS!$BL41&lt;&gt;0),[1]PREMIOS_ALUMNOS!$BL41,""),IF($A43="TOTAL",SUM(INDIRECT("AL4:AL"&amp;ROW()-1)),""))</f>
        <v/>
      </c>
      <c r="AM43" s="7" t="str">
        <f ca="1">IF(AND($A43&lt;&gt;"",$A43&lt;&gt;"TOTAL"),IF(AND([1]PREMIOS_ALUMNOS!$BN41&lt;&gt;"",[1]PREMIOS_ALUMNOS!$BN41&lt;&gt;0),[1]PREMIOS_ALUMNOS!$BN41,""),IF($A43="TOTAL",SUM(INDIRECT("AM4:AM"&amp;ROW()-1)),""))</f>
        <v/>
      </c>
      <c r="AN43" s="7">
        <f t="shared" ca="1" si="12"/>
        <v>0</v>
      </c>
      <c r="AO43" s="7" t="str">
        <f ca="1">IF(AND($A43&lt;&gt;"",$A43&lt;&gt;"TOTAL"),IF(AND([1]PREMIOS_ALUMNOS!$BQ41&lt;&gt;"",[1]PREMIOS_ALUMNOS!$BQ41&lt;&gt;0),[1]PREMIOS_ALUMNOS!$BQ41,""),IF($A43="TOTAL",SUM(INDIRECT("AO4:AO"&amp;ROW()-1)),""))</f>
        <v/>
      </c>
      <c r="AP43" s="7" t="str">
        <f ca="1">IF(AND($A43&lt;&gt;"",$A43&lt;&gt;"TOTAL"),IF(AND([1]PREMIOS_ALUMNOS!$BS41&lt;&gt;"",[1]PREMIOS_ALUMNOS!$BS41&lt;&gt;0),[1]PREMIOS_ALUMNOS!$BS41,""),IF($A43="TOTAL",SUM(INDIRECT("AP4:AP"&amp;ROW()-1)),""))</f>
        <v/>
      </c>
      <c r="AQ43" s="7">
        <f t="shared" ca="1" si="13"/>
        <v>0</v>
      </c>
      <c r="AR43" s="7" t="str">
        <f ca="1">IF(AND($A43&lt;&gt;"",$A43&lt;&gt;"TOTAL"),IF(AND([1]PREMIOS_ALUMNOS!$BV41&lt;&gt;"",[1]PREMIOS_ALUMNOS!$BV41&lt;&gt;0),[1]PREMIOS_ALUMNOS!$BV41,""),IF($A43="TOTAL",SUM(INDIRECT("AR4:AR"&amp;ROW()-1)),""))</f>
        <v/>
      </c>
      <c r="AS43" s="7" t="str">
        <f ca="1">IF(AND($A43&lt;&gt;"",$A43&lt;&gt;"TOTAL"),IF(AND([1]PREMIOS_ALUMNOS!$BX41&lt;&gt;"",[1]PREMIOS_ALUMNOS!$BX41&lt;&gt;0),[1]PREMIOS_ALUMNOS!$BX41,""),IF($A43="TOTAL",SUM(INDIRECT("AS4:AS"&amp;ROW()-1)),""))</f>
        <v/>
      </c>
      <c r="AT43" s="7">
        <f t="shared" ca="1" si="14"/>
        <v>0</v>
      </c>
      <c r="AU43" s="7" t="str">
        <f ca="1">IF(AND($A43&lt;&gt;"",$A43&lt;&gt;"TOTAL"),IF(AND([1]PREMIOS_ALUMNOS!$CA41&lt;&gt;"",[1]PREMIOS_ALUMNOS!$CA41&lt;&gt;0),[1]PREMIOS_ALUMNOS!$CA41,""),IF($A43="TOTAL",SUM(INDIRECT("AU4:AU"&amp;ROW()-1)),""))</f>
        <v/>
      </c>
      <c r="AV43" s="7" t="str">
        <f ca="1">IF(AND($A43&lt;&gt;"",$A43&lt;&gt;"TOTAL"),IF(AND([1]PREMIOS_ALUMNOS!$CC41&lt;&gt;"",[1]PREMIOS_ALUMNOS!$CC41&lt;&gt;0),[1]PREMIOS_ALUMNOS!$CC41,""),IF($A43="TOTAL",SUM(INDIRECT("AV4:AV"&amp;ROW()-1)),""))</f>
        <v/>
      </c>
      <c r="AW43" s="7">
        <f t="shared" ca="1" si="15"/>
        <v>0</v>
      </c>
      <c r="AX43" s="7" t="str">
        <f ca="1">IF(AND($A43&lt;&gt;"",$A43&lt;&gt;"TOTAL"),IF(AND([1]PREMIOS_ALUMNOS!$CF41&lt;&gt;"",[1]PREMIOS_ALUMNOS!$CF41&lt;&gt;0),[1]PREMIOS_ALUMNOS!$CF41,""),IF($A43="TOTAL",SUM(INDIRECT("AX4:AX"&amp;ROW()-1)),""))</f>
        <v/>
      </c>
      <c r="AY43" s="7" t="str">
        <f ca="1">IF(AND($A43&lt;&gt;"",$A43&lt;&gt;"TOTAL"),IF(AND([1]PREMIOS_ALUMNOS!$CH41&lt;&gt;"",[1]PREMIOS_ALUMNOS!$CH41&lt;&gt;0),[1]PREMIOS_ALUMNOS!$CH41,""),IF($A43="TOTAL",SUM(INDIRECT("AY4:AY"&amp;ROW()-1)),""))</f>
        <v/>
      </c>
      <c r="AZ43" s="7">
        <f t="shared" ca="1" si="16"/>
        <v>0</v>
      </c>
      <c r="BA43" s="7" t="str">
        <f ca="1">IF(AND($A43&lt;&gt;"",$A43&lt;&gt;"TOTAL"),IF(AND([1]PREMIOS_ALUMNOS!$CK41&lt;&gt;"",[1]PREMIOS_ALUMNOS!$CK41&lt;&gt;0),[1]PREMIOS_ALUMNOS!$CK41,""),IF($A43="TOTAL",SUM(INDIRECT("BA4:BA"&amp;ROW()-1)),""))</f>
        <v/>
      </c>
      <c r="BB43" s="7" t="str">
        <f ca="1">IF(AND($A43&lt;&gt;"",$A43&lt;&gt;"TOTAL"),IF(AND([1]PREMIOS_ALUMNOS!$CM41&lt;&gt;"",[1]PREMIOS_ALUMNOS!$CM41&lt;&gt;0),[1]PREMIOS_ALUMNOS!$CM41,""),IF($A43="TOTAL",SUM(INDIRECT("BB4:BB"&amp;ROW()-1)),""))</f>
        <v/>
      </c>
      <c r="BC43" s="7">
        <f t="shared" ca="1" si="17"/>
        <v>0</v>
      </c>
      <c r="BD43" s="7" t="str">
        <f ca="1">IF(AND($A43&lt;&gt;"",$A43&lt;&gt;"TOTAL"),IF(AND([1]PREMIOS_ALUMNOS!$CP41&lt;&gt;"",[1]PREMIOS_ALUMNOS!$CP41&lt;&gt;0),[1]PREMIOS_ALUMNOS!$CP41,""),IF($A43="TOTAL",SUM(INDIRECT("BD4:BD"&amp;ROW()-1)),""))</f>
        <v/>
      </c>
      <c r="BE43" s="7" t="str">
        <f ca="1">IF(AND($A43&lt;&gt;"",$A43&lt;&gt;"TOTAL"),IF(AND([1]PREMIOS_ALUMNOS!$CR41&lt;&gt;"",[1]PREMIOS_ALUMNOS!$CR41&lt;&gt;0),[1]PREMIOS_ALUMNOS!$CR41,""),IF($A43="TOTAL",SUM(INDIRECT("BE4:BE"&amp;ROW()-1)),""))</f>
        <v/>
      </c>
      <c r="BF43" s="7">
        <f t="shared" ca="1" si="18"/>
        <v>0</v>
      </c>
    </row>
    <row r="44" spans="1:58" x14ac:dyDescent="0.2">
      <c r="A44" s="12" t="str">
        <f>IF([1]PREMIOS_ALUMNOS!$C42&lt;&gt;"",[1]PREMIOS_ALUMNOS!$C42,IF(AND([1]PREMIOS_ALUMNOS!$C42="",[1]PREMIOS_ALUMNOS!$C43="",[1]PREMIOS_ALUMNOS!$C41=""),"","TOTAL"))</f>
        <v>Máster universitario en Intervención e Innovación Educativa</v>
      </c>
      <c r="B44" s="7" t="str">
        <f ca="1">IF(AND($A44&lt;&gt;"",$A44&lt;&gt;"TOTAL"),IF(AND([1]PREMIOS_ALUMNOS!$D42&lt;&gt;"",[1]PREMIOS_ALUMNOS!$D42&lt;&gt;0),[1]PREMIOS_ALUMNOS!$D42,""),IF($A44="TOTAL",SUM(INDIRECT("B4:B"&amp;ROW()-1)),""))</f>
        <v/>
      </c>
      <c r="C44" s="7" t="str">
        <f ca="1">IF(AND($A44&lt;&gt;"",$A44&lt;&gt;"TOTAL"),IF(AND([1]PREMIOS_ALUMNOS!$F42&lt;&gt;"",[1]PREMIOS_ALUMNOS!$F42&lt;&gt;0),[1]PREMIOS_ALUMNOS!$F42,""),IF($A44="TOTAL",SUM(INDIRECT("C4:C"&amp;ROW()-1)),""))</f>
        <v/>
      </c>
      <c r="D44" s="7">
        <f t="shared" ca="1" si="0"/>
        <v>0</v>
      </c>
      <c r="E44" s="7" t="str">
        <f ca="1">IF(AND($A44&lt;&gt;"",$A44&lt;&gt;"TOTAL"),IF(AND([1]PREMIOS_ALUMNOS!$I42&lt;&gt;"",[1]PREMIOS_ALUMNOS!$I42&lt;&gt;0),[1]PREMIOS_ALUMNOS!$I42,""),IF($A44="TOTAL",SUM(INDIRECT("E4:E"&amp;ROW()-1)),""))</f>
        <v/>
      </c>
      <c r="F44" s="7" t="str">
        <f ca="1">IF(AND($A44&lt;&gt;"",$A44&lt;&gt;"TOTAL"),IF(AND([1]PREMIOS_ALUMNOS!$K42&lt;&gt;"",[1]PREMIOS_ALUMNOS!$K42&lt;&gt;0),[1]PREMIOS_ALUMNOS!$K42,""),IF($A44="TOTAL",SUM(INDIRECT("F4:F"&amp;ROW()-1)),""))</f>
        <v/>
      </c>
      <c r="G44" s="7">
        <f t="shared" ca="1" si="1"/>
        <v>0</v>
      </c>
      <c r="H44" s="7" t="str">
        <f ca="1">IF(AND($A44&lt;&gt;"",$A44&lt;&gt;"TOTAL"),IF(AND([1]PREMIOS_ALUMNOS!$N42&lt;&gt;"",[1]PREMIOS_ALUMNOS!$N42&lt;&gt;0),[1]PREMIOS_ALUMNOS!$N42,""),IF($A44="TOTAL",SUM(INDIRECT("H4:H"&amp;ROW()-1)),""))</f>
        <v/>
      </c>
      <c r="I44" s="7" t="str">
        <f ca="1">IF(AND($A44&lt;&gt;"",$A44&lt;&gt;"TOTAL"),IF(AND([1]PREMIOS_ALUMNOS!$P42&lt;&gt;"",[1]PREMIOS_ALUMNOS!$P42&lt;&gt;0),[1]PREMIOS_ALUMNOS!$P42,""),IF($A44="TOTAL",SUM(INDIRECT("I4:I"&amp;ROW()-1)),""))</f>
        <v/>
      </c>
      <c r="J44" s="7">
        <f t="shared" ca="1" si="2"/>
        <v>0</v>
      </c>
      <c r="K44" s="7" t="str">
        <f ca="1">IF(AND($A44&lt;&gt;"",$A44&lt;&gt;"TOTAL"),IF(AND([1]PREMIOS_ALUMNOS!$S42&lt;&gt;"",[1]PREMIOS_ALUMNOS!$S42&lt;&gt;0),[1]PREMIOS_ALUMNOS!$S42,""),IF($A44="TOTAL",SUM(INDIRECT("K4:K"&amp;ROW()-1)),""))</f>
        <v/>
      </c>
      <c r="L44" s="7" t="str">
        <f ca="1">IF(AND($A44&lt;&gt;"",$A44&lt;&gt;"TOTAL"),IF(AND([1]PREMIOS_ALUMNOS!$U42&lt;&gt;"",[1]PREMIOS_ALUMNOS!$U42&lt;&gt;0),[1]PREMIOS_ALUMNOS!$U42,""),IF($A44="TOTAL",SUM(INDIRECT("L4:L"&amp;ROW()-1)),""))</f>
        <v/>
      </c>
      <c r="M44" s="7">
        <f t="shared" ca="1" si="3"/>
        <v>0</v>
      </c>
      <c r="N44" s="7">
        <f ca="1">IF(AND($A44&lt;&gt;"",$A44&lt;&gt;"TOTAL"),IF(AND([1]PREMIOS_ALUMNOS!$X42&lt;&gt;"",[1]PREMIOS_ALUMNOS!$X42&lt;&gt;0),[1]PREMIOS_ALUMNOS!$X42,""),IF($A44="TOTAL",SUM(INDIRECT("N4:N"&amp;ROW()-1)),""))</f>
        <v>1</v>
      </c>
      <c r="O44" s="7" t="str">
        <f ca="1">IF(AND($A44&lt;&gt;"",$A44&lt;&gt;"TOTAL"),IF(AND([1]PREMIOS_ALUMNOS!$Z42&lt;&gt;"",[1]PREMIOS_ALUMNOS!$Z42&lt;&gt;0),[1]PREMIOS_ALUMNOS!$Z42,""),IF($A44="TOTAL",SUM(INDIRECT("O4:O"&amp;ROW()-1)),""))</f>
        <v/>
      </c>
      <c r="P44" s="7">
        <f t="shared" ca="1" si="4"/>
        <v>1</v>
      </c>
      <c r="Q44" s="7" t="str">
        <f ca="1">IF(AND($A44&lt;&gt;"",$A44&lt;&gt;"TOTAL"),IF(AND([1]PREMIOS_ALUMNOS!$AC42&lt;&gt;"",[1]PREMIOS_ALUMNOS!$AC42&lt;&gt;0),[1]PREMIOS_ALUMNOS!$AC42,""),IF($A44="TOTAL",SUM(INDIRECT("Q4:Q"&amp;ROW()-1)),""))</f>
        <v/>
      </c>
      <c r="R44" s="7" t="str">
        <f ca="1">IF(AND($A44&lt;&gt;"",$A44&lt;&gt;"TOTAL"),IF(AND([1]PREMIOS_ALUMNOS!$AE42&lt;&gt;"",[1]PREMIOS_ALUMNOS!$AE42&lt;&gt;0),[1]PREMIOS_ALUMNOS!$AE42,""),IF($A44="TOTAL",SUM(INDIRECT("R4:R"&amp;ROW()-1)),""))</f>
        <v/>
      </c>
      <c r="S44" s="7">
        <f t="shared" ca="1" si="5"/>
        <v>0</v>
      </c>
      <c r="T44" s="7" t="str">
        <f ca="1">IF(AND($A44&lt;&gt;"",$A44&lt;&gt;"TOTAL"),IF(AND([1]PREMIOS_ALUMNOS!$AH42&lt;&gt;"",[1]PREMIOS_ALUMNOS!$AH42&lt;&gt;0),[1]PREMIOS_ALUMNOS!$AH42,""),IF($A44="TOTAL",SUM(INDIRECT("T4:T"&amp;ROW()-1)),""))</f>
        <v/>
      </c>
      <c r="U44" s="7" t="str">
        <f ca="1">IF(AND($A44&lt;&gt;"",$A44&lt;&gt;"TOTAL"),IF(AND([1]PREMIOS_ALUMNOS!$AJ42&lt;&gt;"",[1]PREMIOS_ALUMNOS!$AJ42&lt;&gt;0),[1]PREMIOS_ALUMNOS!$AJ42,""),IF($A44="TOTAL",SUM(INDIRECT("U4:U"&amp;ROW()-1)),""))</f>
        <v/>
      </c>
      <c r="V44" s="7">
        <f t="shared" ca="1" si="6"/>
        <v>0</v>
      </c>
      <c r="W44" s="7" t="str">
        <f ca="1">IF(AND($A44&lt;&gt;"",$A44&lt;&gt;"TOTAL"),IF(AND([1]PREMIOS_ALUMNOS!$AM42&lt;&gt;"",[1]PREMIOS_ALUMNOS!$AM42&lt;&gt;0),[1]PREMIOS_ALUMNOS!$AM42,""),IF($A44="TOTAL",SUM(INDIRECT("W4:W"&amp;ROW()-1)),""))</f>
        <v/>
      </c>
      <c r="X44" s="7" t="str">
        <f ca="1">IF(AND($A44&lt;&gt;"",$A44&lt;&gt;"TOTAL"),IF(AND([1]PREMIOS_ALUMNOS!$AO42&lt;&gt;"",[1]PREMIOS_ALUMNOS!$AO42&lt;&gt;0),[1]PREMIOS_ALUMNOS!$AO42,""),IF($A44="TOTAL",SUM(INDIRECT("X4:X"&amp;ROW()-1)),""))</f>
        <v/>
      </c>
      <c r="Y44" s="7">
        <f t="shared" ca="1" si="7"/>
        <v>0</v>
      </c>
      <c r="Z44" s="7" t="str">
        <f ca="1">IF(AND($A44&lt;&gt;"",$A44&lt;&gt;"TOTAL"),IF(AND([1]PREMIOS_ALUMNOS!$AR42&lt;&gt;"",[1]PREMIOS_ALUMNOS!$AR42&lt;&gt;0),[1]PREMIOS_ALUMNOS!$AR42,""),IF($A44="TOTAL",SUM(INDIRECT("Z4:Z"&amp;ROW()-1)),""))</f>
        <v/>
      </c>
      <c r="AA44" s="7" t="str">
        <f ca="1">IF(AND($A44&lt;&gt;"",$A44&lt;&gt;"TOTAL"),IF(AND([1]PREMIOS_ALUMNOS!$AT42&lt;&gt;"",[1]PREMIOS_ALUMNOS!$AT42&lt;&gt;0),[1]PREMIOS_ALUMNOS!$AT42,""),IF($A44="TOTAL",SUM(INDIRECT("AA4:AA"&amp;ROW()-1)),""))</f>
        <v/>
      </c>
      <c r="AB44" s="7">
        <f t="shared" ca="1" si="8"/>
        <v>0</v>
      </c>
      <c r="AC44" s="7" t="str">
        <f ca="1">IF(AND($A44&lt;&gt;"",$A44&lt;&gt;"TOTAL"),IF(AND([1]PREMIOS_ALUMNOS!$AW42&lt;&gt;"",[1]PREMIOS_ALUMNOS!$AW42&lt;&gt;0),[1]PREMIOS_ALUMNOS!$AW42,""),IF($A44="TOTAL",SUM(INDIRECT("AC4:AC"&amp;ROW()-1)),""))</f>
        <v/>
      </c>
      <c r="AD44" s="7" t="str">
        <f ca="1">IF(AND($A44&lt;&gt;"",$A44&lt;&gt;"TOTAL"),IF(AND([1]PREMIOS_ALUMNOS!$AY42&lt;&gt;"",[1]PREMIOS_ALUMNOS!$AY42&lt;&gt;0),[1]PREMIOS_ALUMNOS!$AY42,""),IF($A44="TOTAL",SUM(INDIRECT("AD4:AD"&amp;ROW()-1)),""))</f>
        <v/>
      </c>
      <c r="AE44" s="7">
        <f t="shared" ca="1" si="9"/>
        <v>0</v>
      </c>
      <c r="AF44" s="7" t="str">
        <f ca="1">IF(AND($A44&lt;&gt;"",$A44&lt;&gt;"TOTAL"),IF(AND([1]PREMIOS_ALUMNOS!$BB42&lt;&gt;"",[1]PREMIOS_ALUMNOS!$BB42&lt;&gt;0),[1]PREMIOS_ALUMNOS!$BB42,""),IF($A44="TOTAL",SUM(INDIRECT("AF4:AF"&amp;ROW()-1)),""))</f>
        <v/>
      </c>
      <c r="AG44" s="7" t="str">
        <f ca="1">IF(AND($A44&lt;&gt;"",$A44&lt;&gt;"TOTAL"),IF(AND([1]PREMIOS_ALUMNOS!$BD42&lt;&gt;"",[1]PREMIOS_ALUMNOS!$BD42&lt;&gt;0),[1]PREMIOS_ALUMNOS!$BD42,""),IF($A44="TOTAL",SUM(INDIRECT("AG4:AG"&amp;ROW()-1)),""))</f>
        <v/>
      </c>
      <c r="AH44" s="7">
        <f t="shared" ca="1" si="10"/>
        <v>0</v>
      </c>
      <c r="AI44" s="7" t="str">
        <f ca="1">IF(AND($A44&lt;&gt;"",$A44&lt;&gt;"TOTAL"),IF(AND([1]PREMIOS_ALUMNOS!$BG42&lt;&gt;"",[1]PREMIOS_ALUMNOS!$BG42&lt;&gt;0),[1]PREMIOS_ALUMNOS!$BG42,""),IF($A44="TOTAL",SUM(INDIRECT("AI4:AI"&amp;ROW()-1)),""))</f>
        <v/>
      </c>
      <c r="AJ44" s="7" t="str">
        <f ca="1">IF(AND($A44&lt;&gt;"",$A44&lt;&gt;"TOTAL"),IF(AND([1]PREMIOS_ALUMNOS!$BI42&lt;&gt;"",[1]PREMIOS_ALUMNOS!$BI42&lt;&gt;0),[1]PREMIOS_ALUMNOS!$BI42,""),IF($A44="TOTAL",SUM(INDIRECT("AJ4:AJ"&amp;ROW()-1)),""))</f>
        <v/>
      </c>
      <c r="AK44" s="7">
        <f t="shared" ca="1" si="11"/>
        <v>0</v>
      </c>
      <c r="AL44" s="7" t="str">
        <f ca="1">IF(AND($A44&lt;&gt;"",$A44&lt;&gt;"TOTAL"),IF(AND([1]PREMIOS_ALUMNOS!$BL42&lt;&gt;"",[1]PREMIOS_ALUMNOS!$BL42&lt;&gt;0),[1]PREMIOS_ALUMNOS!$BL42,""),IF($A44="TOTAL",SUM(INDIRECT("AL4:AL"&amp;ROW()-1)),""))</f>
        <v/>
      </c>
      <c r="AM44" s="7" t="str">
        <f ca="1">IF(AND($A44&lt;&gt;"",$A44&lt;&gt;"TOTAL"),IF(AND([1]PREMIOS_ALUMNOS!$BN42&lt;&gt;"",[1]PREMIOS_ALUMNOS!$BN42&lt;&gt;0),[1]PREMIOS_ALUMNOS!$BN42,""),IF($A44="TOTAL",SUM(INDIRECT("AM4:AM"&amp;ROW()-1)),""))</f>
        <v/>
      </c>
      <c r="AN44" s="7">
        <f t="shared" ca="1" si="12"/>
        <v>0</v>
      </c>
      <c r="AO44" s="7" t="str">
        <f ca="1">IF(AND($A44&lt;&gt;"",$A44&lt;&gt;"TOTAL"),IF(AND([1]PREMIOS_ALUMNOS!$BQ42&lt;&gt;"",[1]PREMIOS_ALUMNOS!$BQ42&lt;&gt;0),[1]PREMIOS_ALUMNOS!$BQ42,""),IF($A44="TOTAL",SUM(INDIRECT("AO4:AO"&amp;ROW()-1)),""))</f>
        <v/>
      </c>
      <c r="AP44" s="7" t="str">
        <f ca="1">IF(AND($A44&lt;&gt;"",$A44&lt;&gt;"TOTAL"),IF(AND([1]PREMIOS_ALUMNOS!$BS42&lt;&gt;"",[1]PREMIOS_ALUMNOS!$BS42&lt;&gt;0),[1]PREMIOS_ALUMNOS!$BS42,""),IF($A44="TOTAL",SUM(INDIRECT("AP4:AP"&amp;ROW()-1)),""))</f>
        <v/>
      </c>
      <c r="AQ44" s="7">
        <f t="shared" ca="1" si="13"/>
        <v>0</v>
      </c>
      <c r="AR44" s="7" t="str">
        <f ca="1">IF(AND($A44&lt;&gt;"",$A44&lt;&gt;"TOTAL"),IF(AND([1]PREMIOS_ALUMNOS!$BV42&lt;&gt;"",[1]PREMIOS_ALUMNOS!$BV42&lt;&gt;0),[1]PREMIOS_ALUMNOS!$BV42,""),IF($A44="TOTAL",SUM(INDIRECT("AR4:AR"&amp;ROW()-1)),""))</f>
        <v/>
      </c>
      <c r="AS44" s="7" t="str">
        <f ca="1">IF(AND($A44&lt;&gt;"",$A44&lt;&gt;"TOTAL"),IF(AND([1]PREMIOS_ALUMNOS!$BX42&lt;&gt;"",[1]PREMIOS_ALUMNOS!$BX42&lt;&gt;0),[1]PREMIOS_ALUMNOS!$BX42,""),IF($A44="TOTAL",SUM(INDIRECT("AS4:AS"&amp;ROW()-1)),""))</f>
        <v/>
      </c>
      <c r="AT44" s="7">
        <f t="shared" ca="1" si="14"/>
        <v>0</v>
      </c>
      <c r="AU44" s="7" t="str">
        <f ca="1">IF(AND($A44&lt;&gt;"",$A44&lt;&gt;"TOTAL"),IF(AND([1]PREMIOS_ALUMNOS!$CA42&lt;&gt;"",[1]PREMIOS_ALUMNOS!$CA42&lt;&gt;0),[1]PREMIOS_ALUMNOS!$CA42,""),IF($A44="TOTAL",SUM(INDIRECT("AU4:AU"&amp;ROW()-1)),""))</f>
        <v/>
      </c>
      <c r="AV44" s="7" t="str">
        <f ca="1">IF(AND($A44&lt;&gt;"",$A44&lt;&gt;"TOTAL"),IF(AND([1]PREMIOS_ALUMNOS!$CC42&lt;&gt;"",[1]PREMIOS_ALUMNOS!$CC42&lt;&gt;0),[1]PREMIOS_ALUMNOS!$CC42,""),IF($A44="TOTAL",SUM(INDIRECT("AV4:AV"&amp;ROW()-1)),""))</f>
        <v/>
      </c>
      <c r="AW44" s="7">
        <f t="shared" ca="1" si="15"/>
        <v>0</v>
      </c>
      <c r="AX44" s="7" t="str">
        <f ca="1">IF(AND($A44&lt;&gt;"",$A44&lt;&gt;"TOTAL"),IF(AND([1]PREMIOS_ALUMNOS!$CF42&lt;&gt;"",[1]PREMIOS_ALUMNOS!$CF42&lt;&gt;0),[1]PREMIOS_ALUMNOS!$CF42,""),IF($A44="TOTAL",SUM(INDIRECT("AX4:AX"&amp;ROW()-1)),""))</f>
        <v/>
      </c>
      <c r="AY44" s="7" t="str">
        <f ca="1">IF(AND($A44&lt;&gt;"",$A44&lt;&gt;"TOTAL"),IF(AND([1]PREMIOS_ALUMNOS!$CH42&lt;&gt;"",[1]PREMIOS_ALUMNOS!$CH42&lt;&gt;0),[1]PREMIOS_ALUMNOS!$CH42,""),IF($A44="TOTAL",SUM(INDIRECT("AY4:AY"&amp;ROW()-1)),""))</f>
        <v/>
      </c>
      <c r="AZ44" s="7">
        <f t="shared" ca="1" si="16"/>
        <v>0</v>
      </c>
      <c r="BA44" s="7" t="str">
        <f ca="1">IF(AND($A44&lt;&gt;"",$A44&lt;&gt;"TOTAL"),IF(AND([1]PREMIOS_ALUMNOS!$CK42&lt;&gt;"",[1]PREMIOS_ALUMNOS!$CK42&lt;&gt;0),[1]PREMIOS_ALUMNOS!$CK42,""),IF($A44="TOTAL",SUM(INDIRECT("BA4:BA"&amp;ROW()-1)),""))</f>
        <v/>
      </c>
      <c r="BB44" s="7" t="str">
        <f ca="1">IF(AND($A44&lt;&gt;"",$A44&lt;&gt;"TOTAL"),IF(AND([1]PREMIOS_ALUMNOS!$CM42&lt;&gt;"",[1]PREMIOS_ALUMNOS!$CM42&lt;&gt;0),[1]PREMIOS_ALUMNOS!$CM42,""),IF($A44="TOTAL",SUM(INDIRECT("BB4:BB"&amp;ROW()-1)),""))</f>
        <v/>
      </c>
      <c r="BC44" s="7">
        <f t="shared" ca="1" si="17"/>
        <v>0</v>
      </c>
      <c r="BD44" s="7" t="str">
        <f ca="1">IF(AND($A44&lt;&gt;"",$A44&lt;&gt;"TOTAL"),IF(AND([1]PREMIOS_ALUMNOS!$CP42&lt;&gt;"",[1]PREMIOS_ALUMNOS!$CP42&lt;&gt;0),[1]PREMIOS_ALUMNOS!$CP42,""),IF($A44="TOTAL",SUM(INDIRECT("BD4:BD"&amp;ROW()-1)),""))</f>
        <v/>
      </c>
      <c r="BE44" s="7" t="str">
        <f ca="1">IF(AND($A44&lt;&gt;"",$A44&lt;&gt;"TOTAL"),IF(AND([1]PREMIOS_ALUMNOS!$CR42&lt;&gt;"",[1]PREMIOS_ALUMNOS!$CR42&lt;&gt;0),[1]PREMIOS_ALUMNOS!$CR42,""),IF($A44="TOTAL",SUM(INDIRECT("BE4:BE"&amp;ROW()-1)),""))</f>
        <v/>
      </c>
      <c r="BF44" s="7">
        <f t="shared" ca="1" si="18"/>
        <v>0</v>
      </c>
    </row>
    <row r="45" spans="1:58" x14ac:dyDescent="0.2">
      <c r="A45" s="12" t="str">
        <f>IF([1]PREMIOS_ALUMNOS!$C43&lt;&gt;"",[1]PREMIOS_ALUMNOS!$C43,IF(AND([1]PREMIOS_ALUMNOS!$C43="",[1]PREMIOS_ALUMNOS!$C44="",[1]PREMIOS_ALUMNOS!$C42=""),"","TOTAL"))</f>
        <v>Máster universitario en Investigación en Bases Psicológicas de la Actividad Físico-Deportiva</v>
      </c>
      <c r="B45" s="7" t="str">
        <f ca="1">IF(AND($A45&lt;&gt;"",$A45&lt;&gt;"TOTAL"),IF(AND([1]PREMIOS_ALUMNOS!$D43&lt;&gt;"",[1]PREMIOS_ALUMNOS!$D43&lt;&gt;0),[1]PREMIOS_ALUMNOS!$D43,""),IF($A45="TOTAL",SUM(INDIRECT("B4:B"&amp;ROW()-1)),""))</f>
        <v/>
      </c>
      <c r="C45" s="7">
        <f ca="1">IF(AND($A45&lt;&gt;"",$A45&lt;&gt;"TOTAL"),IF(AND([1]PREMIOS_ALUMNOS!$F43&lt;&gt;"",[1]PREMIOS_ALUMNOS!$F43&lt;&gt;0),[1]PREMIOS_ALUMNOS!$F43,""),IF($A45="TOTAL",SUM(INDIRECT("C4:C"&amp;ROW()-1)),""))</f>
        <v>1</v>
      </c>
      <c r="D45" s="7">
        <f t="shared" ca="1" si="0"/>
        <v>1</v>
      </c>
      <c r="E45" s="7" t="str">
        <f ca="1">IF(AND($A45&lt;&gt;"",$A45&lt;&gt;"TOTAL"),IF(AND([1]PREMIOS_ALUMNOS!$I43&lt;&gt;"",[1]PREMIOS_ALUMNOS!$I43&lt;&gt;0),[1]PREMIOS_ALUMNOS!$I43,""),IF($A45="TOTAL",SUM(INDIRECT("E4:E"&amp;ROW()-1)),""))</f>
        <v/>
      </c>
      <c r="F45" s="7" t="str">
        <f ca="1">IF(AND($A45&lt;&gt;"",$A45&lt;&gt;"TOTAL"),IF(AND([1]PREMIOS_ALUMNOS!$K43&lt;&gt;"",[1]PREMIOS_ALUMNOS!$K43&lt;&gt;0),[1]PREMIOS_ALUMNOS!$K43,""),IF($A45="TOTAL",SUM(INDIRECT("F4:F"&amp;ROW()-1)),""))</f>
        <v/>
      </c>
      <c r="G45" s="7">
        <f t="shared" ca="1" si="1"/>
        <v>0</v>
      </c>
      <c r="H45" s="7" t="str">
        <f ca="1">IF(AND($A45&lt;&gt;"",$A45&lt;&gt;"TOTAL"),IF(AND([1]PREMIOS_ALUMNOS!$N43&lt;&gt;"",[1]PREMIOS_ALUMNOS!$N43&lt;&gt;0),[1]PREMIOS_ALUMNOS!$N43,""),IF($A45="TOTAL",SUM(INDIRECT("H4:H"&amp;ROW()-1)),""))</f>
        <v/>
      </c>
      <c r="I45" s="7">
        <f ca="1">IF(AND($A45&lt;&gt;"",$A45&lt;&gt;"TOTAL"),IF(AND([1]PREMIOS_ALUMNOS!$P43&lt;&gt;"",[1]PREMIOS_ALUMNOS!$P43&lt;&gt;0),[1]PREMIOS_ALUMNOS!$P43,""),IF($A45="TOTAL",SUM(INDIRECT("I4:I"&amp;ROW()-1)),""))</f>
        <v>1</v>
      </c>
      <c r="J45" s="7">
        <f t="shared" ca="1" si="2"/>
        <v>1</v>
      </c>
      <c r="K45" s="7">
        <f ca="1">IF(AND($A45&lt;&gt;"",$A45&lt;&gt;"TOTAL"),IF(AND([1]PREMIOS_ALUMNOS!$S43&lt;&gt;"",[1]PREMIOS_ALUMNOS!$S43&lt;&gt;0),[1]PREMIOS_ALUMNOS!$S43,""),IF($A45="TOTAL",SUM(INDIRECT("K4:K"&amp;ROW()-1)),""))</f>
        <v>1</v>
      </c>
      <c r="L45" s="7" t="str">
        <f ca="1">IF(AND($A45&lt;&gt;"",$A45&lt;&gt;"TOTAL"),IF(AND([1]PREMIOS_ALUMNOS!$U43&lt;&gt;"",[1]PREMIOS_ALUMNOS!$U43&lt;&gt;0),[1]PREMIOS_ALUMNOS!$U43,""),IF($A45="TOTAL",SUM(INDIRECT("L4:L"&amp;ROW()-1)),""))</f>
        <v/>
      </c>
      <c r="M45" s="7">
        <f t="shared" ca="1" si="3"/>
        <v>1</v>
      </c>
      <c r="N45" s="7" t="str">
        <f ca="1">IF(AND($A45&lt;&gt;"",$A45&lt;&gt;"TOTAL"),IF(AND([1]PREMIOS_ALUMNOS!$X43&lt;&gt;"",[1]PREMIOS_ALUMNOS!$X43&lt;&gt;0),[1]PREMIOS_ALUMNOS!$X43,""),IF($A45="TOTAL",SUM(INDIRECT("N4:N"&amp;ROW()-1)),""))</f>
        <v/>
      </c>
      <c r="O45" s="7" t="str">
        <f ca="1">IF(AND($A45&lt;&gt;"",$A45&lt;&gt;"TOTAL"),IF(AND([1]PREMIOS_ALUMNOS!$Z43&lt;&gt;"",[1]PREMIOS_ALUMNOS!$Z43&lt;&gt;0),[1]PREMIOS_ALUMNOS!$Z43,""),IF($A45="TOTAL",SUM(INDIRECT("O4:O"&amp;ROW()-1)),""))</f>
        <v/>
      </c>
      <c r="P45" s="7">
        <f t="shared" ca="1" si="4"/>
        <v>0</v>
      </c>
      <c r="Q45" s="7" t="str">
        <f ca="1">IF(AND($A45&lt;&gt;"",$A45&lt;&gt;"TOTAL"),IF(AND([1]PREMIOS_ALUMNOS!$AC43&lt;&gt;"",[1]PREMIOS_ALUMNOS!$AC43&lt;&gt;0),[1]PREMIOS_ALUMNOS!$AC43,""),IF($A45="TOTAL",SUM(INDIRECT("Q4:Q"&amp;ROW()-1)),""))</f>
        <v/>
      </c>
      <c r="R45" s="7" t="str">
        <f ca="1">IF(AND($A45&lt;&gt;"",$A45&lt;&gt;"TOTAL"),IF(AND([1]PREMIOS_ALUMNOS!$AE43&lt;&gt;"",[1]PREMIOS_ALUMNOS!$AE43&lt;&gt;0),[1]PREMIOS_ALUMNOS!$AE43,""),IF($A45="TOTAL",SUM(INDIRECT("R4:R"&amp;ROW()-1)),""))</f>
        <v/>
      </c>
      <c r="S45" s="7">
        <f t="shared" ca="1" si="5"/>
        <v>0</v>
      </c>
      <c r="T45" s="7" t="str">
        <f ca="1">IF(AND($A45&lt;&gt;"",$A45&lt;&gt;"TOTAL"),IF(AND([1]PREMIOS_ALUMNOS!$AH43&lt;&gt;"",[1]PREMIOS_ALUMNOS!$AH43&lt;&gt;0),[1]PREMIOS_ALUMNOS!$AH43,""),IF($A45="TOTAL",SUM(INDIRECT("T4:T"&amp;ROW()-1)),""))</f>
        <v/>
      </c>
      <c r="U45" s="7" t="str">
        <f ca="1">IF(AND($A45&lt;&gt;"",$A45&lt;&gt;"TOTAL"),IF(AND([1]PREMIOS_ALUMNOS!$AJ43&lt;&gt;"",[1]PREMIOS_ALUMNOS!$AJ43&lt;&gt;0),[1]PREMIOS_ALUMNOS!$AJ43,""),IF($A45="TOTAL",SUM(INDIRECT("U4:U"&amp;ROW()-1)),""))</f>
        <v/>
      </c>
      <c r="V45" s="7">
        <f t="shared" ca="1" si="6"/>
        <v>0</v>
      </c>
      <c r="W45" s="7" t="str">
        <f ca="1">IF(AND($A45&lt;&gt;"",$A45&lt;&gt;"TOTAL"),IF(AND([1]PREMIOS_ALUMNOS!$AM43&lt;&gt;"",[1]PREMIOS_ALUMNOS!$AM43&lt;&gt;0),[1]PREMIOS_ALUMNOS!$AM43,""),IF($A45="TOTAL",SUM(INDIRECT("W4:W"&amp;ROW()-1)),""))</f>
        <v/>
      </c>
      <c r="X45" s="7" t="str">
        <f ca="1">IF(AND($A45&lt;&gt;"",$A45&lt;&gt;"TOTAL"),IF(AND([1]PREMIOS_ALUMNOS!$AO43&lt;&gt;"",[1]PREMIOS_ALUMNOS!$AO43&lt;&gt;0),[1]PREMIOS_ALUMNOS!$AO43,""),IF($A45="TOTAL",SUM(INDIRECT("X4:X"&amp;ROW()-1)),""))</f>
        <v/>
      </c>
      <c r="Y45" s="7">
        <f t="shared" ca="1" si="7"/>
        <v>0</v>
      </c>
      <c r="Z45" s="7" t="str">
        <f ca="1">IF(AND($A45&lt;&gt;"",$A45&lt;&gt;"TOTAL"),IF(AND([1]PREMIOS_ALUMNOS!$AR43&lt;&gt;"",[1]PREMIOS_ALUMNOS!$AR43&lt;&gt;0),[1]PREMIOS_ALUMNOS!$AR43,""),IF($A45="TOTAL",SUM(INDIRECT("Z4:Z"&amp;ROW()-1)),""))</f>
        <v/>
      </c>
      <c r="AA45" s="7" t="str">
        <f ca="1">IF(AND($A45&lt;&gt;"",$A45&lt;&gt;"TOTAL"),IF(AND([1]PREMIOS_ALUMNOS!$AT43&lt;&gt;"",[1]PREMIOS_ALUMNOS!$AT43&lt;&gt;0),[1]PREMIOS_ALUMNOS!$AT43,""),IF($A45="TOTAL",SUM(INDIRECT("AA4:AA"&amp;ROW()-1)),""))</f>
        <v/>
      </c>
      <c r="AB45" s="7">
        <f t="shared" ca="1" si="8"/>
        <v>0</v>
      </c>
      <c r="AC45" s="7" t="str">
        <f ca="1">IF(AND($A45&lt;&gt;"",$A45&lt;&gt;"TOTAL"),IF(AND([1]PREMIOS_ALUMNOS!$AW43&lt;&gt;"",[1]PREMIOS_ALUMNOS!$AW43&lt;&gt;0),[1]PREMIOS_ALUMNOS!$AW43,""),IF($A45="TOTAL",SUM(INDIRECT("AC4:AC"&amp;ROW()-1)),""))</f>
        <v/>
      </c>
      <c r="AD45" s="7" t="str">
        <f ca="1">IF(AND($A45&lt;&gt;"",$A45&lt;&gt;"TOTAL"),IF(AND([1]PREMIOS_ALUMNOS!$AY43&lt;&gt;"",[1]PREMIOS_ALUMNOS!$AY43&lt;&gt;0),[1]PREMIOS_ALUMNOS!$AY43,""),IF($A45="TOTAL",SUM(INDIRECT("AD4:AD"&amp;ROW()-1)),""))</f>
        <v/>
      </c>
      <c r="AE45" s="7">
        <f t="shared" ca="1" si="9"/>
        <v>0</v>
      </c>
      <c r="AF45" s="7" t="str">
        <f ca="1">IF(AND($A45&lt;&gt;"",$A45&lt;&gt;"TOTAL"),IF(AND([1]PREMIOS_ALUMNOS!$BB43&lt;&gt;"",[1]PREMIOS_ALUMNOS!$BB43&lt;&gt;0),[1]PREMIOS_ALUMNOS!$BB43,""),IF($A45="TOTAL",SUM(INDIRECT("AF4:AF"&amp;ROW()-1)),""))</f>
        <v/>
      </c>
      <c r="AG45" s="7" t="str">
        <f ca="1">IF(AND($A45&lt;&gt;"",$A45&lt;&gt;"TOTAL"),IF(AND([1]PREMIOS_ALUMNOS!$BD43&lt;&gt;"",[1]PREMIOS_ALUMNOS!$BD43&lt;&gt;0),[1]PREMIOS_ALUMNOS!$BD43,""),IF($A45="TOTAL",SUM(INDIRECT("AG4:AG"&amp;ROW()-1)),""))</f>
        <v/>
      </c>
      <c r="AH45" s="7">
        <f t="shared" ca="1" si="10"/>
        <v>0</v>
      </c>
      <c r="AI45" s="7" t="str">
        <f ca="1">IF(AND($A45&lt;&gt;"",$A45&lt;&gt;"TOTAL"),IF(AND([1]PREMIOS_ALUMNOS!$BG43&lt;&gt;"",[1]PREMIOS_ALUMNOS!$BG43&lt;&gt;0),[1]PREMIOS_ALUMNOS!$BG43,""),IF($A45="TOTAL",SUM(INDIRECT("AI4:AI"&amp;ROW()-1)),""))</f>
        <v/>
      </c>
      <c r="AJ45" s="7" t="str">
        <f ca="1">IF(AND($A45&lt;&gt;"",$A45&lt;&gt;"TOTAL"),IF(AND([1]PREMIOS_ALUMNOS!$BI43&lt;&gt;"",[1]PREMIOS_ALUMNOS!$BI43&lt;&gt;0),[1]PREMIOS_ALUMNOS!$BI43,""),IF($A45="TOTAL",SUM(INDIRECT("AJ4:AJ"&amp;ROW()-1)),""))</f>
        <v/>
      </c>
      <c r="AK45" s="7">
        <f t="shared" ca="1" si="11"/>
        <v>0</v>
      </c>
      <c r="AL45" s="7" t="str">
        <f ca="1">IF(AND($A45&lt;&gt;"",$A45&lt;&gt;"TOTAL"),IF(AND([1]PREMIOS_ALUMNOS!$BL43&lt;&gt;"",[1]PREMIOS_ALUMNOS!$BL43&lt;&gt;0),[1]PREMIOS_ALUMNOS!$BL43,""),IF($A45="TOTAL",SUM(INDIRECT("AL4:AL"&amp;ROW()-1)),""))</f>
        <v/>
      </c>
      <c r="AM45" s="7" t="str">
        <f ca="1">IF(AND($A45&lt;&gt;"",$A45&lt;&gt;"TOTAL"),IF(AND([1]PREMIOS_ALUMNOS!$BN43&lt;&gt;"",[1]PREMIOS_ALUMNOS!$BN43&lt;&gt;0),[1]PREMIOS_ALUMNOS!$BN43,""),IF($A45="TOTAL",SUM(INDIRECT("AM4:AM"&amp;ROW()-1)),""))</f>
        <v/>
      </c>
      <c r="AN45" s="7">
        <f t="shared" ca="1" si="12"/>
        <v>0</v>
      </c>
      <c r="AO45" s="7" t="str">
        <f ca="1">IF(AND($A45&lt;&gt;"",$A45&lt;&gt;"TOTAL"),IF(AND([1]PREMIOS_ALUMNOS!$BQ43&lt;&gt;"",[1]PREMIOS_ALUMNOS!$BQ43&lt;&gt;0),[1]PREMIOS_ALUMNOS!$BQ43,""),IF($A45="TOTAL",SUM(INDIRECT("AO4:AO"&amp;ROW()-1)),""))</f>
        <v/>
      </c>
      <c r="AP45" s="7" t="str">
        <f ca="1">IF(AND($A45&lt;&gt;"",$A45&lt;&gt;"TOTAL"),IF(AND([1]PREMIOS_ALUMNOS!$BS43&lt;&gt;"",[1]PREMIOS_ALUMNOS!$BS43&lt;&gt;0),[1]PREMIOS_ALUMNOS!$BS43,""),IF($A45="TOTAL",SUM(INDIRECT("AP4:AP"&amp;ROW()-1)),""))</f>
        <v/>
      </c>
      <c r="AQ45" s="7">
        <f t="shared" ca="1" si="13"/>
        <v>0</v>
      </c>
      <c r="AR45" s="7" t="str">
        <f ca="1">IF(AND($A45&lt;&gt;"",$A45&lt;&gt;"TOTAL"),IF(AND([1]PREMIOS_ALUMNOS!$BV43&lt;&gt;"",[1]PREMIOS_ALUMNOS!$BV43&lt;&gt;0),[1]PREMIOS_ALUMNOS!$BV43,""),IF($A45="TOTAL",SUM(INDIRECT("AR4:AR"&amp;ROW()-1)),""))</f>
        <v/>
      </c>
      <c r="AS45" s="7" t="str">
        <f ca="1">IF(AND($A45&lt;&gt;"",$A45&lt;&gt;"TOTAL"),IF(AND([1]PREMIOS_ALUMNOS!$BX43&lt;&gt;"",[1]PREMIOS_ALUMNOS!$BX43&lt;&gt;0),[1]PREMIOS_ALUMNOS!$BX43,""),IF($A45="TOTAL",SUM(INDIRECT("AS4:AS"&amp;ROW()-1)),""))</f>
        <v/>
      </c>
      <c r="AT45" s="7">
        <f t="shared" ca="1" si="14"/>
        <v>0</v>
      </c>
      <c r="AU45" s="7" t="str">
        <f ca="1">IF(AND($A45&lt;&gt;"",$A45&lt;&gt;"TOTAL"),IF(AND([1]PREMIOS_ALUMNOS!$CA43&lt;&gt;"",[1]PREMIOS_ALUMNOS!$CA43&lt;&gt;0),[1]PREMIOS_ALUMNOS!$CA43,""),IF($A45="TOTAL",SUM(INDIRECT("AU4:AU"&amp;ROW()-1)),""))</f>
        <v/>
      </c>
      <c r="AV45" s="7" t="str">
        <f ca="1">IF(AND($A45&lt;&gt;"",$A45&lt;&gt;"TOTAL"),IF(AND([1]PREMIOS_ALUMNOS!$CC43&lt;&gt;"",[1]PREMIOS_ALUMNOS!$CC43&lt;&gt;0),[1]PREMIOS_ALUMNOS!$CC43,""),IF($A45="TOTAL",SUM(INDIRECT("AV4:AV"&amp;ROW()-1)),""))</f>
        <v/>
      </c>
      <c r="AW45" s="7">
        <f t="shared" ca="1" si="15"/>
        <v>0</v>
      </c>
      <c r="AX45" s="7" t="str">
        <f ca="1">IF(AND($A45&lt;&gt;"",$A45&lt;&gt;"TOTAL"),IF(AND([1]PREMIOS_ALUMNOS!$CF43&lt;&gt;"",[1]PREMIOS_ALUMNOS!$CF43&lt;&gt;0),[1]PREMIOS_ALUMNOS!$CF43,""),IF($A45="TOTAL",SUM(INDIRECT("AX4:AX"&amp;ROW()-1)),""))</f>
        <v/>
      </c>
      <c r="AY45" s="7" t="str">
        <f ca="1">IF(AND($A45&lt;&gt;"",$A45&lt;&gt;"TOTAL"),IF(AND([1]PREMIOS_ALUMNOS!$CH43&lt;&gt;"",[1]PREMIOS_ALUMNOS!$CH43&lt;&gt;0),[1]PREMIOS_ALUMNOS!$CH43,""),IF($A45="TOTAL",SUM(INDIRECT("AY4:AY"&amp;ROW()-1)),""))</f>
        <v/>
      </c>
      <c r="AZ45" s="7">
        <f t="shared" ca="1" si="16"/>
        <v>0</v>
      </c>
      <c r="BA45" s="7" t="str">
        <f ca="1">IF(AND($A45&lt;&gt;"",$A45&lt;&gt;"TOTAL"),IF(AND([1]PREMIOS_ALUMNOS!$CK43&lt;&gt;"",[1]PREMIOS_ALUMNOS!$CK43&lt;&gt;0),[1]PREMIOS_ALUMNOS!$CK43,""),IF($A45="TOTAL",SUM(INDIRECT("BA4:BA"&amp;ROW()-1)),""))</f>
        <v/>
      </c>
      <c r="BB45" s="7" t="str">
        <f ca="1">IF(AND($A45&lt;&gt;"",$A45&lt;&gt;"TOTAL"),IF(AND([1]PREMIOS_ALUMNOS!$CM43&lt;&gt;"",[1]PREMIOS_ALUMNOS!$CM43&lt;&gt;0),[1]PREMIOS_ALUMNOS!$CM43,""),IF($A45="TOTAL",SUM(INDIRECT("BB4:BB"&amp;ROW()-1)),""))</f>
        <v/>
      </c>
      <c r="BC45" s="7">
        <f t="shared" ca="1" si="17"/>
        <v>0</v>
      </c>
      <c r="BD45" s="7" t="str">
        <f ca="1">IF(AND($A45&lt;&gt;"",$A45&lt;&gt;"TOTAL"),IF(AND([1]PREMIOS_ALUMNOS!$CP43&lt;&gt;"",[1]PREMIOS_ALUMNOS!$CP43&lt;&gt;0),[1]PREMIOS_ALUMNOS!$CP43,""),IF($A45="TOTAL",SUM(INDIRECT("BD4:BD"&amp;ROW()-1)),""))</f>
        <v/>
      </c>
      <c r="BE45" s="7" t="str">
        <f ca="1">IF(AND($A45&lt;&gt;"",$A45&lt;&gt;"TOTAL"),IF(AND([1]PREMIOS_ALUMNOS!$CR43&lt;&gt;"",[1]PREMIOS_ALUMNOS!$CR43&lt;&gt;0),[1]PREMIOS_ALUMNOS!$CR43,""),IF($A45="TOTAL",SUM(INDIRECT("BE4:BE"&amp;ROW()-1)),""))</f>
        <v/>
      </c>
      <c r="BF45" s="7">
        <f t="shared" ca="1" si="18"/>
        <v>0</v>
      </c>
    </row>
    <row r="46" spans="1:58" x14ac:dyDescent="0.2">
      <c r="A46" s="12" t="str">
        <f>IF([1]PREMIOS_ALUMNOS!$C44&lt;&gt;"",[1]PREMIOS_ALUMNOS!$C44,IF(AND([1]PREMIOS_ALUMNOS!$C44="",[1]PREMIOS_ALUMNOS!$C45="",[1]PREMIOS_ALUMNOS!$C43=""),"","TOTAL"))</f>
        <v>Máster universitario en Investigación en Economía de la Empresa</v>
      </c>
      <c r="B46" s="7" t="str">
        <f ca="1">IF(AND($A46&lt;&gt;"",$A46&lt;&gt;"TOTAL"),IF(AND([1]PREMIOS_ALUMNOS!$D44&lt;&gt;"",[1]PREMIOS_ALUMNOS!$D44&lt;&gt;0),[1]PREMIOS_ALUMNOS!$D44,""),IF($A46="TOTAL",SUM(INDIRECT("B4:B"&amp;ROW()-1)),""))</f>
        <v/>
      </c>
      <c r="C46" s="7" t="str">
        <f ca="1">IF(AND($A46&lt;&gt;"",$A46&lt;&gt;"TOTAL"),IF(AND([1]PREMIOS_ALUMNOS!$F44&lt;&gt;"",[1]PREMIOS_ALUMNOS!$F44&lt;&gt;0),[1]PREMIOS_ALUMNOS!$F44,""),IF($A46="TOTAL",SUM(INDIRECT("C4:C"&amp;ROW()-1)),""))</f>
        <v/>
      </c>
      <c r="D46" s="7">
        <f t="shared" ca="1" si="0"/>
        <v>0</v>
      </c>
      <c r="E46" s="7">
        <f ca="1">IF(AND($A46&lt;&gt;"",$A46&lt;&gt;"TOTAL"),IF(AND([1]PREMIOS_ALUMNOS!$I44&lt;&gt;"",[1]PREMIOS_ALUMNOS!$I44&lt;&gt;0),[1]PREMIOS_ALUMNOS!$I44,""),IF($A46="TOTAL",SUM(INDIRECT("E4:E"&amp;ROW()-1)),""))</f>
        <v>1</v>
      </c>
      <c r="F46" s="7" t="str">
        <f ca="1">IF(AND($A46&lt;&gt;"",$A46&lt;&gt;"TOTAL"),IF(AND([1]PREMIOS_ALUMNOS!$K44&lt;&gt;"",[1]PREMIOS_ALUMNOS!$K44&lt;&gt;0),[1]PREMIOS_ALUMNOS!$K44,""),IF($A46="TOTAL",SUM(INDIRECT("F4:F"&amp;ROW()-1)),""))</f>
        <v/>
      </c>
      <c r="G46" s="7">
        <f t="shared" ca="1" si="1"/>
        <v>1</v>
      </c>
      <c r="H46" s="7" t="str">
        <f ca="1">IF(AND($A46&lt;&gt;"",$A46&lt;&gt;"TOTAL"),IF(AND([1]PREMIOS_ALUMNOS!$N44&lt;&gt;"",[1]PREMIOS_ALUMNOS!$N44&lt;&gt;0),[1]PREMIOS_ALUMNOS!$N44,""),IF($A46="TOTAL",SUM(INDIRECT("H4:H"&amp;ROW()-1)),""))</f>
        <v/>
      </c>
      <c r="I46" s="7" t="str">
        <f ca="1">IF(AND($A46&lt;&gt;"",$A46&lt;&gt;"TOTAL"),IF(AND([1]PREMIOS_ALUMNOS!$P44&lt;&gt;"",[1]PREMIOS_ALUMNOS!$P44&lt;&gt;0),[1]PREMIOS_ALUMNOS!$P44,""),IF($A46="TOTAL",SUM(INDIRECT("I4:I"&amp;ROW()-1)),""))</f>
        <v/>
      </c>
      <c r="J46" s="7">
        <f t="shared" ca="1" si="2"/>
        <v>0</v>
      </c>
      <c r="K46" s="7" t="str">
        <f ca="1">IF(AND($A46&lt;&gt;"",$A46&lt;&gt;"TOTAL"),IF(AND([1]PREMIOS_ALUMNOS!$S44&lt;&gt;"",[1]PREMIOS_ALUMNOS!$S44&lt;&gt;0),[1]PREMIOS_ALUMNOS!$S44,""),IF($A46="TOTAL",SUM(INDIRECT("K4:K"&amp;ROW()-1)),""))</f>
        <v/>
      </c>
      <c r="L46" s="7" t="str">
        <f ca="1">IF(AND($A46&lt;&gt;"",$A46&lt;&gt;"TOTAL"),IF(AND([1]PREMIOS_ALUMNOS!$U44&lt;&gt;"",[1]PREMIOS_ALUMNOS!$U44&lt;&gt;0),[1]PREMIOS_ALUMNOS!$U44,""),IF($A46="TOTAL",SUM(INDIRECT("L4:L"&amp;ROW()-1)),""))</f>
        <v/>
      </c>
      <c r="M46" s="7">
        <f t="shared" ca="1" si="3"/>
        <v>0</v>
      </c>
      <c r="N46" s="7" t="str">
        <f ca="1">IF(AND($A46&lt;&gt;"",$A46&lt;&gt;"TOTAL"),IF(AND([1]PREMIOS_ALUMNOS!$X44&lt;&gt;"",[1]PREMIOS_ALUMNOS!$X44&lt;&gt;0),[1]PREMIOS_ALUMNOS!$X44,""),IF($A46="TOTAL",SUM(INDIRECT("N4:N"&amp;ROW()-1)),""))</f>
        <v/>
      </c>
      <c r="O46" s="7" t="str">
        <f ca="1">IF(AND($A46&lt;&gt;"",$A46&lt;&gt;"TOTAL"),IF(AND([1]PREMIOS_ALUMNOS!$Z44&lt;&gt;"",[1]PREMIOS_ALUMNOS!$Z44&lt;&gt;0),[1]PREMIOS_ALUMNOS!$Z44,""),IF($A46="TOTAL",SUM(INDIRECT("O4:O"&amp;ROW()-1)),""))</f>
        <v/>
      </c>
      <c r="P46" s="7">
        <f t="shared" ca="1" si="4"/>
        <v>0</v>
      </c>
      <c r="Q46" s="7" t="str">
        <f ca="1">IF(AND($A46&lt;&gt;"",$A46&lt;&gt;"TOTAL"),IF(AND([1]PREMIOS_ALUMNOS!$AC44&lt;&gt;"",[1]PREMIOS_ALUMNOS!$AC44&lt;&gt;0),[1]PREMIOS_ALUMNOS!$AC44,""),IF($A46="TOTAL",SUM(INDIRECT("Q4:Q"&amp;ROW()-1)),""))</f>
        <v/>
      </c>
      <c r="R46" s="7" t="str">
        <f ca="1">IF(AND($A46&lt;&gt;"",$A46&lt;&gt;"TOTAL"),IF(AND([1]PREMIOS_ALUMNOS!$AE44&lt;&gt;"",[1]PREMIOS_ALUMNOS!$AE44&lt;&gt;0),[1]PREMIOS_ALUMNOS!$AE44,""),IF($A46="TOTAL",SUM(INDIRECT("R4:R"&amp;ROW()-1)),""))</f>
        <v/>
      </c>
      <c r="S46" s="7">
        <f t="shared" ca="1" si="5"/>
        <v>0</v>
      </c>
      <c r="T46" s="7" t="str">
        <f ca="1">IF(AND($A46&lt;&gt;"",$A46&lt;&gt;"TOTAL"),IF(AND([1]PREMIOS_ALUMNOS!$AH44&lt;&gt;"",[1]PREMIOS_ALUMNOS!$AH44&lt;&gt;0),[1]PREMIOS_ALUMNOS!$AH44,""),IF($A46="TOTAL",SUM(INDIRECT("T4:T"&amp;ROW()-1)),""))</f>
        <v/>
      </c>
      <c r="U46" s="7" t="str">
        <f ca="1">IF(AND($A46&lt;&gt;"",$A46&lt;&gt;"TOTAL"),IF(AND([1]PREMIOS_ALUMNOS!$AJ44&lt;&gt;"",[1]PREMIOS_ALUMNOS!$AJ44&lt;&gt;0),[1]PREMIOS_ALUMNOS!$AJ44,""),IF($A46="TOTAL",SUM(INDIRECT("U4:U"&amp;ROW()-1)),""))</f>
        <v/>
      </c>
      <c r="V46" s="7">
        <f t="shared" ca="1" si="6"/>
        <v>0</v>
      </c>
      <c r="W46" s="7" t="str">
        <f ca="1">IF(AND($A46&lt;&gt;"",$A46&lt;&gt;"TOTAL"),IF(AND([1]PREMIOS_ALUMNOS!$AM44&lt;&gt;"",[1]PREMIOS_ALUMNOS!$AM44&lt;&gt;0),[1]PREMIOS_ALUMNOS!$AM44,""),IF($A46="TOTAL",SUM(INDIRECT("W4:W"&amp;ROW()-1)),""))</f>
        <v/>
      </c>
      <c r="X46" s="7" t="str">
        <f ca="1">IF(AND($A46&lt;&gt;"",$A46&lt;&gt;"TOTAL"),IF(AND([1]PREMIOS_ALUMNOS!$AO44&lt;&gt;"",[1]PREMIOS_ALUMNOS!$AO44&lt;&gt;0),[1]PREMIOS_ALUMNOS!$AO44,""),IF($A46="TOTAL",SUM(INDIRECT("X4:X"&amp;ROW()-1)),""))</f>
        <v/>
      </c>
      <c r="Y46" s="7">
        <f t="shared" ca="1" si="7"/>
        <v>0</v>
      </c>
      <c r="Z46" s="7" t="str">
        <f ca="1">IF(AND($A46&lt;&gt;"",$A46&lt;&gt;"TOTAL"),IF(AND([1]PREMIOS_ALUMNOS!$AR44&lt;&gt;"",[1]PREMIOS_ALUMNOS!$AR44&lt;&gt;0),[1]PREMIOS_ALUMNOS!$AR44,""),IF($A46="TOTAL",SUM(INDIRECT("Z4:Z"&amp;ROW()-1)),""))</f>
        <v/>
      </c>
      <c r="AA46" s="7" t="str">
        <f ca="1">IF(AND($A46&lt;&gt;"",$A46&lt;&gt;"TOTAL"),IF(AND([1]PREMIOS_ALUMNOS!$AT44&lt;&gt;"",[1]PREMIOS_ALUMNOS!$AT44&lt;&gt;0),[1]PREMIOS_ALUMNOS!$AT44,""),IF($A46="TOTAL",SUM(INDIRECT("AA4:AA"&amp;ROW()-1)),""))</f>
        <v/>
      </c>
      <c r="AB46" s="7">
        <f t="shared" ca="1" si="8"/>
        <v>0</v>
      </c>
      <c r="AC46" s="7" t="str">
        <f ca="1">IF(AND($A46&lt;&gt;"",$A46&lt;&gt;"TOTAL"),IF(AND([1]PREMIOS_ALUMNOS!$AW44&lt;&gt;"",[1]PREMIOS_ALUMNOS!$AW44&lt;&gt;0),[1]PREMIOS_ALUMNOS!$AW44,""),IF($A46="TOTAL",SUM(INDIRECT("AC4:AC"&amp;ROW()-1)),""))</f>
        <v/>
      </c>
      <c r="AD46" s="7" t="str">
        <f ca="1">IF(AND($A46&lt;&gt;"",$A46&lt;&gt;"TOTAL"),IF(AND([1]PREMIOS_ALUMNOS!$AY44&lt;&gt;"",[1]PREMIOS_ALUMNOS!$AY44&lt;&gt;0),[1]PREMIOS_ALUMNOS!$AY44,""),IF($A46="TOTAL",SUM(INDIRECT("AD4:AD"&amp;ROW()-1)),""))</f>
        <v/>
      </c>
      <c r="AE46" s="7">
        <f t="shared" ca="1" si="9"/>
        <v>0</v>
      </c>
      <c r="AF46" s="7" t="str">
        <f ca="1">IF(AND($A46&lt;&gt;"",$A46&lt;&gt;"TOTAL"),IF(AND([1]PREMIOS_ALUMNOS!$BB44&lt;&gt;"",[1]PREMIOS_ALUMNOS!$BB44&lt;&gt;0),[1]PREMIOS_ALUMNOS!$BB44,""),IF($A46="TOTAL",SUM(INDIRECT("AF4:AF"&amp;ROW()-1)),""))</f>
        <v/>
      </c>
      <c r="AG46" s="7" t="str">
        <f ca="1">IF(AND($A46&lt;&gt;"",$A46&lt;&gt;"TOTAL"),IF(AND([1]PREMIOS_ALUMNOS!$BD44&lt;&gt;"",[1]PREMIOS_ALUMNOS!$BD44&lt;&gt;0),[1]PREMIOS_ALUMNOS!$BD44,""),IF($A46="TOTAL",SUM(INDIRECT("AG4:AG"&amp;ROW()-1)),""))</f>
        <v/>
      </c>
      <c r="AH46" s="7">
        <f t="shared" ca="1" si="10"/>
        <v>0</v>
      </c>
      <c r="AI46" s="7" t="str">
        <f ca="1">IF(AND($A46&lt;&gt;"",$A46&lt;&gt;"TOTAL"),IF(AND([1]PREMIOS_ALUMNOS!$BG44&lt;&gt;"",[1]PREMIOS_ALUMNOS!$BG44&lt;&gt;0),[1]PREMIOS_ALUMNOS!$BG44,""),IF($A46="TOTAL",SUM(INDIRECT("AI4:AI"&amp;ROW()-1)),""))</f>
        <v/>
      </c>
      <c r="AJ46" s="7" t="str">
        <f ca="1">IF(AND($A46&lt;&gt;"",$A46&lt;&gt;"TOTAL"),IF(AND([1]PREMIOS_ALUMNOS!$BI44&lt;&gt;"",[1]PREMIOS_ALUMNOS!$BI44&lt;&gt;0),[1]PREMIOS_ALUMNOS!$BI44,""),IF($A46="TOTAL",SUM(INDIRECT("AJ4:AJ"&amp;ROW()-1)),""))</f>
        <v/>
      </c>
      <c r="AK46" s="7">
        <f t="shared" ca="1" si="11"/>
        <v>0</v>
      </c>
      <c r="AL46" s="7" t="str">
        <f ca="1">IF(AND($A46&lt;&gt;"",$A46&lt;&gt;"TOTAL"),IF(AND([1]PREMIOS_ALUMNOS!$BL44&lt;&gt;"",[1]PREMIOS_ALUMNOS!$BL44&lt;&gt;0),[1]PREMIOS_ALUMNOS!$BL44,""),IF($A46="TOTAL",SUM(INDIRECT("AL4:AL"&amp;ROW()-1)),""))</f>
        <v/>
      </c>
      <c r="AM46" s="7" t="str">
        <f ca="1">IF(AND($A46&lt;&gt;"",$A46&lt;&gt;"TOTAL"),IF(AND([1]PREMIOS_ALUMNOS!$BN44&lt;&gt;"",[1]PREMIOS_ALUMNOS!$BN44&lt;&gt;0),[1]PREMIOS_ALUMNOS!$BN44,""),IF($A46="TOTAL",SUM(INDIRECT("AM4:AM"&amp;ROW()-1)),""))</f>
        <v/>
      </c>
      <c r="AN46" s="7">
        <f t="shared" ca="1" si="12"/>
        <v>0</v>
      </c>
      <c r="AO46" s="7" t="str">
        <f ca="1">IF(AND($A46&lt;&gt;"",$A46&lt;&gt;"TOTAL"),IF(AND([1]PREMIOS_ALUMNOS!$BQ44&lt;&gt;"",[1]PREMIOS_ALUMNOS!$BQ44&lt;&gt;0),[1]PREMIOS_ALUMNOS!$BQ44,""),IF($A46="TOTAL",SUM(INDIRECT("AO4:AO"&amp;ROW()-1)),""))</f>
        <v/>
      </c>
      <c r="AP46" s="7" t="str">
        <f ca="1">IF(AND($A46&lt;&gt;"",$A46&lt;&gt;"TOTAL"),IF(AND([1]PREMIOS_ALUMNOS!$BS44&lt;&gt;"",[1]PREMIOS_ALUMNOS!$BS44&lt;&gt;0),[1]PREMIOS_ALUMNOS!$BS44,""),IF($A46="TOTAL",SUM(INDIRECT("AP4:AP"&amp;ROW()-1)),""))</f>
        <v/>
      </c>
      <c r="AQ46" s="7">
        <f t="shared" ca="1" si="13"/>
        <v>0</v>
      </c>
      <c r="AR46" s="7" t="str">
        <f ca="1">IF(AND($A46&lt;&gt;"",$A46&lt;&gt;"TOTAL"),IF(AND([1]PREMIOS_ALUMNOS!$BV44&lt;&gt;"",[1]PREMIOS_ALUMNOS!$BV44&lt;&gt;0),[1]PREMIOS_ALUMNOS!$BV44,""),IF($A46="TOTAL",SUM(INDIRECT("AR4:AR"&amp;ROW()-1)),""))</f>
        <v/>
      </c>
      <c r="AS46" s="7" t="str">
        <f ca="1">IF(AND($A46&lt;&gt;"",$A46&lt;&gt;"TOTAL"),IF(AND([1]PREMIOS_ALUMNOS!$BX44&lt;&gt;"",[1]PREMIOS_ALUMNOS!$BX44&lt;&gt;0),[1]PREMIOS_ALUMNOS!$BX44,""),IF($A46="TOTAL",SUM(INDIRECT("AS4:AS"&amp;ROW()-1)),""))</f>
        <v/>
      </c>
      <c r="AT46" s="7">
        <f t="shared" ca="1" si="14"/>
        <v>0</v>
      </c>
      <c r="AU46" s="7" t="str">
        <f ca="1">IF(AND($A46&lt;&gt;"",$A46&lt;&gt;"TOTAL"),IF(AND([1]PREMIOS_ALUMNOS!$CA44&lt;&gt;"",[1]PREMIOS_ALUMNOS!$CA44&lt;&gt;0),[1]PREMIOS_ALUMNOS!$CA44,""),IF($A46="TOTAL",SUM(INDIRECT("AU4:AU"&amp;ROW()-1)),""))</f>
        <v/>
      </c>
      <c r="AV46" s="7" t="str">
        <f ca="1">IF(AND($A46&lt;&gt;"",$A46&lt;&gt;"TOTAL"),IF(AND([1]PREMIOS_ALUMNOS!$CC44&lt;&gt;"",[1]PREMIOS_ALUMNOS!$CC44&lt;&gt;0),[1]PREMIOS_ALUMNOS!$CC44,""),IF($A46="TOTAL",SUM(INDIRECT("AV4:AV"&amp;ROW()-1)),""))</f>
        <v/>
      </c>
      <c r="AW46" s="7">
        <f t="shared" ca="1" si="15"/>
        <v>0</v>
      </c>
      <c r="AX46" s="7" t="str">
        <f ca="1">IF(AND($A46&lt;&gt;"",$A46&lt;&gt;"TOTAL"),IF(AND([1]PREMIOS_ALUMNOS!$CF44&lt;&gt;"",[1]PREMIOS_ALUMNOS!$CF44&lt;&gt;0),[1]PREMIOS_ALUMNOS!$CF44,""),IF($A46="TOTAL",SUM(INDIRECT("AX4:AX"&amp;ROW()-1)),""))</f>
        <v/>
      </c>
      <c r="AY46" s="7" t="str">
        <f ca="1">IF(AND($A46&lt;&gt;"",$A46&lt;&gt;"TOTAL"),IF(AND([1]PREMIOS_ALUMNOS!$CH44&lt;&gt;"",[1]PREMIOS_ALUMNOS!$CH44&lt;&gt;0),[1]PREMIOS_ALUMNOS!$CH44,""),IF($A46="TOTAL",SUM(INDIRECT("AY4:AY"&amp;ROW()-1)),""))</f>
        <v/>
      </c>
      <c r="AZ46" s="7">
        <f t="shared" ca="1" si="16"/>
        <v>0</v>
      </c>
      <c r="BA46" s="7" t="str">
        <f ca="1">IF(AND($A46&lt;&gt;"",$A46&lt;&gt;"TOTAL"),IF(AND([1]PREMIOS_ALUMNOS!$CK44&lt;&gt;"",[1]PREMIOS_ALUMNOS!$CK44&lt;&gt;0),[1]PREMIOS_ALUMNOS!$CK44,""),IF($A46="TOTAL",SUM(INDIRECT("BA4:BA"&amp;ROW()-1)),""))</f>
        <v/>
      </c>
      <c r="BB46" s="7" t="str">
        <f ca="1">IF(AND($A46&lt;&gt;"",$A46&lt;&gt;"TOTAL"),IF(AND([1]PREMIOS_ALUMNOS!$CM44&lt;&gt;"",[1]PREMIOS_ALUMNOS!$CM44&lt;&gt;0),[1]PREMIOS_ALUMNOS!$CM44,""),IF($A46="TOTAL",SUM(INDIRECT("BB4:BB"&amp;ROW()-1)),""))</f>
        <v/>
      </c>
      <c r="BC46" s="7">
        <f t="shared" ca="1" si="17"/>
        <v>0</v>
      </c>
      <c r="BD46" s="7" t="str">
        <f ca="1">IF(AND($A46&lt;&gt;"",$A46&lt;&gt;"TOTAL"),IF(AND([1]PREMIOS_ALUMNOS!$CP44&lt;&gt;"",[1]PREMIOS_ALUMNOS!$CP44&lt;&gt;0),[1]PREMIOS_ALUMNOS!$CP44,""),IF($A46="TOTAL",SUM(INDIRECT("BD4:BD"&amp;ROW()-1)),""))</f>
        <v/>
      </c>
      <c r="BE46" s="7" t="str">
        <f ca="1">IF(AND($A46&lt;&gt;"",$A46&lt;&gt;"TOTAL"),IF(AND([1]PREMIOS_ALUMNOS!$CR44&lt;&gt;"",[1]PREMIOS_ALUMNOS!$CR44&lt;&gt;0),[1]PREMIOS_ALUMNOS!$CR44,""),IF($A46="TOTAL",SUM(INDIRECT("BE4:BE"&amp;ROW()-1)),""))</f>
        <v/>
      </c>
      <c r="BF46" s="7">
        <f t="shared" ca="1" si="18"/>
        <v>0</v>
      </c>
    </row>
    <row r="47" spans="1:58" x14ac:dyDescent="0.2">
      <c r="A47" s="12" t="str">
        <f>IF([1]PREMIOS_ALUMNOS!$C45&lt;&gt;"",[1]PREMIOS_ALUMNOS!$C45,IF(AND([1]PREMIOS_ALUMNOS!$C45="",[1]PREMIOS_ALUMNOS!$C46="",[1]PREMIOS_ALUMNOS!$C44=""),"","TOTAL"))</f>
        <v>Máster Universitario en Musicología</v>
      </c>
      <c r="B47" s="7" t="str">
        <f ca="1">IF(AND($A47&lt;&gt;"",$A47&lt;&gt;"TOTAL"),IF(AND([1]PREMIOS_ALUMNOS!$D45&lt;&gt;"",[1]PREMIOS_ALUMNOS!$D45&lt;&gt;0),[1]PREMIOS_ALUMNOS!$D45,""),IF($A47="TOTAL",SUM(INDIRECT("B4:B"&amp;ROW()-1)),""))</f>
        <v/>
      </c>
      <c r="C47" s="7" t="str">
        <f ca="1">IF(AND($A47&lt;&gt;"",$A47&lt;&gt;"TOTAL"),IF(AND([1]PREMIOS_ALUMNOS!$F45&lt;&gt;"",[1]PREMIOS_ALUMNOS!$F45&lt;&gt;0),[1]PREMIOS_ALUMNOS!$F45,""),IF($A47="TOTAL",SUM(INDIRECT("C4:C"&amp;ROW()-1)),""))</f>
        <v/>
      </c>
      <c r="D47" s="7">
        <f t="shared" ca="1" si="0"/>
        <v>0</v>
      </c>
      <c r="E47" s="7" t="str">
        <f ca="1">IF(AND($A47&lt;&gt;"",$A47&lt;&gt;"TOTAL"),IF(AND([1]PREMIOS_ALUMNOS!$I45&lt;&gt;"",[1]PREMIOS_ALUMNOS!$I45&lt;&gt;0),[1]PREMIOS_ALUMNOS!$I45,""),IF($A47="TOTAL",SUM(INDIRECT("E4:E"&amp;ROW()-1)),""))</f>
        <v/>
      </c>
      <c r="F47" s="7" t="str">
        <f ca="1">IF(AND($A47&lt;&gt;"",$A47&lt;&gt;"TOTAL"),IF(AND([1]PREMIOS_ALUMNOS!$K45&lt;&gt;"",[1]PREMIOS_ALUMNOS!$K45&lt;&gt;0),[1]PREMIOS_ALUMNOS!$K45,""),IF($A47="TOTAL",SUM(INDIRECT("F4:F"&amp;ROW()-1)),""))</f>
        <v/>
      </c>
      <c r="G47" s="7">
        <f t="shared" ca="1" si="1"/>
        <v>0</v>
      </c>
      <c r="H47" s="7" t="str">
        <f ca="1">IF(AND($A47&lt;&gt;"",$A47&lt;&gt;"TOTAL"),IF(AND([1]PREMIOS_ALUMNOS!$N45&lt;&gt;"",[1]PREMIOS_ALUMNOS!$N45&lt;&gt;0),[1]PREMIOS_ALUMNOS!$N45,""),IF($A47="TOTAL",SUM(INDIRECT("H4:H"&amp;ROW()-1)),""))</f>
        <v/>
      </c>
      <c r="I47" s="7" t="str">
        <f ca="1">IF(AND($A47&lt;&gt;"",$A47&lt;&gt;"TOTAL"),IF(AND([1]PREMIOS_ALUMNOS!$P45&lt;&gt;"",[1]PREMIOS_ALUMNOS!$P45&lt;&gt;0),[1]PREMIOS_ALUMNOS!$P45,""),IF($A47="TOTAL",SUM(INDIRECT("I4:I"&amp;ROW()-1)),""))</f>
        <v/>
      </c>
      <c r="J47" s="7">
        <f t="shared" ca="1" si="2"/>
        <v>0</v>
      </c>
      <c r="K47" s="7" t="str">
        <f ca="1">IF(AND($A47&lt;&gt;"",$A47&lt;&gt;"TOTAL"),IF(AND([1]PREMIOS_ALUMNOS!$S45&lt;&gt;"",[1]PREMIOS_ALUMNOS!$S45&lt;&gt;0),[1]PREMIOS_ALUMNOS!$S45,""),IF($A47="TOTAL",SUM(INDIRECT("K4:K"&amp;ROW()-1)),""))</f>
        <v/>
      </c>
      <c r="L47" s="7" t="str">
        <f ca="1">IF(AND($A47&lt;&gt;"",$A47&lt;&gt;"TOTAL"),IF(AND([1]PREMIOS_ALUMNOS!$U45&lt;&gt;"",[1]PREMIOS_ALUMNOS!$U45&lt;&gt;0),[1]PREMIOS_ALUMNOS!$U45,""),IF($A47="TOTAL",SUM(INDIRECT("L4:L"&amp;ROW()-1)),""))</f>
        <v/>
      </c>
      <c r="M47" s="7">
        <f t="shared" ca="1" si="3"/>
        <v>0</v>
      </c>
      <c r="N47" s="7">
        <f ca="1">IF(AND($A47&lt;&gt;"",$A47&lt;&gt;"TOTAL"),IF(AND([1]PREMIOS_ALUMNOS!$X45&lt;&gt;"",[1]PREMIOS_ALUMNOS!$X45&lt;&gt;0),[1]PREMIOS_ALUMNOS!$X45,""),IF($A47="TOTAL",SUM(INDIRECT("N4:N"&amp;ROW()-1)),""))</f>
        <v>1</v>
      </c>
      <c r="O47" s="7" t="str">
        <f ca="1">IF(AND($A47&lt;&gt;"",$A47&lt;&gt;"TOTAL"),IF(AND([1]PREMIOS_ALUMNOS!$Z45&lt;&gt;"",[1]PREMIOS_ALUMNOS!$Z45&lt;&gt;0),[1]PREMIOS_ALUMNOS!$Z45,""),IF($A47="TOTAL",SUM(INDIRECT("O4:O"&amp;ROW()-1)),""))</f>
        <v/>
      </c>
      <c r="P47" s="7">
        <f t="shared" ca="1" si="4"/>
        <v>1</v>
      </c>
      <c r="Q47" s="7" t="str">
        <f ca="1">IF(AND($A47&lt;&gt;"",$A47&lt;&gt;"TOTAL"),IF(AND([1]PREMIOS_ALUMNOS!$AC45&lt;&gt;"",[1]PREMIOS_ALUMNOS!$AC45&lt;&gt;0),[1]PREMIOS_ALUMNOS!$AC45,""),IF($A47="TOTAL",SUM(INDIRECT("Q4:Q"&amp;ROW()-1)),""))</f>
        <v/>
      </c>
      <c r="R47" s="7" t="str">
        <f ca="1">IF(AND($A47&lt;&gt;"",$A47&lt;&gt;"TOTAL"),IF(AND([1]PREMIOS_ALUMNOS!$AE45&lt;&gt;"",[1]PREMIOS_ALUMNOS!$AE45&lt;&gt;0),[1]PREMIOS_ALUMNOS!$AE45,""),IF($A47="TOTAL",SUM(INDIRECT("R4:R"&amp;ROW()-1)),""))</f>
        <v/>
      </c>
      <c r="S47" s="7">
        <f t="shared" ca="1" si="5"/>
        <v>0</v>
      </c>
      <c r="T47" s="7" t="str">
        <f ca="1">IF(AND($A47&lt;&gt;"",$A47&lt;&gt;"TOTAL"),IF(AND([1]PREMIOS_ALUMNOS!$AH45&lt;&gt;"",[1]PREMIOS_ALUMNOS!$AH45&lt;&gt;0),[1]PREMIOS_ALUMNOS!$AH45,""),IF($A47="TOTAL",SUM(INDIRECT("T4:T"&amp;ROW()-1)),""))</f>
        <v/>
      </c>
      <c r="U47" s="7" t="str">
        <f ca="1">IF(AND($A47&lt;&gt;"",$A47&lt;&gt;"TOTAL"),IF(AND([1]PREMIOS_ALUMNOS!$AJ45&lt;&gt;"",[1]PREMIOS_ALUMNOS!$AJ45&lt;&gt;0),[1]PREMIOS_ALUMNOS!$AJ45,""),IF($A47="TOTAL",SUM(INDIRECT("U4:U"&amp;ROW()-1)),""))</f>
        <v/>
      </c>
      <c r="V47" s="7">
        <f t="shared" ca="1" si="6"/>
        <v>0</v>
      </c>
      <c r="W47" s="7" t="str">
        <f ca="1">IF(AND($A47&lt;&gt;"",$A47&lt;&gt;"TOTAL"),IF(AND([1]PREMIOS_ALUMNOS!$AM45&lt;&gt;"",[1]PREMIOS_ALUMNOS!$AM45&lt;&gt;0),[1]PREMIOS_ALUMNOS!$AM45,""),IF($A47="TOTAL",SUM(INDIRECT("W4:W"&amp;ROW()-1)),""))</f>
        <v/>
      </c>
      <c r="X47" s="7" t="str">
        <f ca="1">IF(AND($A47&lt;&gt;"",$A47&lt;&gt;"TOTAL"),IF(AND([1]PREMIOS_ALUMNOS!$AO45&lt;&gt;"",[1]PREMIOS_ALUMNOS!$AO45&lt;&gt;0),[1]PREMIOS_ALUMNOS!$AO45,""),IF($A47="TOTAL",SUM(INDIRECT("X4:X"&amp;ROW()-1)),""))</f>
        <v/>
      </c>
      <c r="Y47" s="7">
        <f t="shared" ca="1" si="7"/>
        <v>0</v>
      </c>
      <c r="Z47" s="7" t="str">
        <f ca="1">IF(AND($A47&lt;&gt;"",$A47&lt;&gt;"TOTAL"),IF(AND([1]PREMIOS_ALUMNOS!$AR45&lt;&gt;"",[1]PREMIOS_ALUMNOS!$AR45&lt;&gt;0),[1]PREMIOS_ALUMNOS!$AR45,""),IF($A47="TOTAL",SUM(INDIRECT("Z4:Z"&amp;ROW()-1)),""))</f>
        <v/>
      </c>
      <c r="AA47" s="7" t="str">
        <f ca="1">IF(AND($A47&lt;&gt;"",$A47&lt;&gt;"TOTAL"),IF(AND([1]PREMIOS_ALUMNOS!$AT45&lt;&gt;"",[1]PREMIOS_ALUMNOS!$AT45&lt;&gt;0),[1]PREMIOS_ALUMNOS!$AT45,""),IF($A47="TOTAL",SUM(INDIRECT("AA4:AA"&amp;ROW()-1)),""))</f>
        <v/>
      </c>
      <c r="AB47" s="7">
        <f t="shared" ca="1" si="8"/>
        <v>0</v>
      </c>
      <c r="AC47" s="7" t="str">
        <f ca="1">IF(AND($A47&lt;&gt;"",$A47&lt;&gt;"TOTAL"),IF(AND([1]PREMIOS_ALUMNOS!$AW45&lt;&gt;"",[1]PREMIOS_ALUMNOS!$AW45&lt;&gt;0),[1]PREMIOS_ALUMNOS!$AW45,""),IF($A47="TOTAL",SUM(INDIRECT("AC4:AC"&amp;ROW()-1)),""))</f>
        <v/>
      </c>
      <c r="AD47" s="7" t="str">
        <f ca="1">IF(AND($A47&lt;&gt;"",$A47&lt;&gt;"TOTAL"),IF(AND([1]PREMIOS_ALUMNOS!$AY45&lt;&gt;"",[1]PREMIOS_ALUMNOS!$AY45&lt;&gt;0),[1]PREMIOS_ALUMNOS!$AY45,""),IF($A47="TOTAL",SUM(INDIRECT("AD4:AD"&amp;ROW()-1)),""))</f>
        <v/>
      </c>
      <c r="AE47" s="7">
        <f t="shared" ca="1" si="9"/>
        <v>0</v>
      </c>
      <c r="AF47" s="7" t="str">
        <f ca="1">IF(AND($A47&lt;&gt;"",$A47&lt;&gt;"TOTAL"),IF(AND([1]PREMIOS_ALUMNOS!$BB45&lt;&gt;"",[1]PREMIOS_ALUMNOS!$BB45&lt;&gt;0),[1]PREMIOS_ALUMNOS!$BB45,""),IF($A47="TOTAL",SUM(INDIRECT("AF4:AF"&amp;ROW()-1)),""))</f>
        <v/>
      </c>
      <c r="AG47" s="7" t="str">
        <f ca="1">IF(AND($A47&lt;&gt;"",$A47&lt;&gt;"TOTAL"),IF(AND([1]PREMIOS_ALUMNOS!$BD45&lt;&gt;"",[1]PREMIOS_ALUMNOS!$BD45&lt;&gt;0),[1]PREMIOS_ALUMNOS!$BD45,""),IF($A47="TOTAL",SUM(INDIRECT("AG4:AG"&amp;ROW()-1)),""))</f>
        <v/>
      </c>
      <c r="AH47" s="7">
        <f t="shared" ca="1" si="10"/>
        <v>0</v>
      </c>
      <c r="AI47" s="7" t="str">
        <f ca="1">IF(AND($A47&lt;&gt;"",$A47&lt;&gt;"TOTAL"),IF(AND([1]PREMIOS_ALUMNOS!$BG45&lt;&gt;"",[1]PREMIOS_ALUMNOS!$BG45&lt;&gt;0),[1]PREMIOS_ALUMNOS!$BG45,""),IF($A47="TOTAL",SUM(INDIRECT("AI4:AI"&amp;ROW()-1)),""))</f>
        <v/>
      </c>
      <c r="AJ47" s="7" t="str">
        <f ca="1">IF(AND($A47&lt;&gt;"",$A47&lt;&gt;"TOTAL"),IF(AND([1]PREMIOS_ALUMNOS!$BI45&lt;&gt;"",[1]PREMIOS_ALUMNOS!$BI45&lt;&gt;0),[1]PREMIOS_ALUMNOS!$BI45,""),IF($A47="TOTAL",SUM(INDIRECT("AJ4:AJ"&amp;ROW()-1)),""))</f>
        <v/>
      </c>
      <c r="AK47" s="7">
        <f t="shared" ca="1" si="11"/>
        <v>0</v>
      </c>
      <c r="AL47" s="7" t="str">
        <f ca="1">IF(AND($A47&lt;&gt;"",$A47&lt;&gt;"TOTAL"),IF(AND([1]PREMIOS_ALUMNOS!$BL45&lt;&gt;"",[1]PREMIOS_ALUMNOS!$BL45&lt;&gt;0),[1]PREMIOS_ALUMNOS!$BL45,""),IF($A47="TOTAL",SUM(INDIRECT("AL4:AL"&amp;ROW()-1)),""))</f>
        <v/>
      </c>
      <c r="AM47" s="7" t="str">
        <f ca="1">IF(AND($A47&lt;&gt;"",$A47&lt;&gt;"TOTAL"),IF(AND([1]PREMIOS_ALUMNOS!$BN45&lt;&gt;"",[1]PREMIOS_ALUMNOS!$BN45&lt;&gt;0),[1]PREMIOS_ALUMNOS!$BN45,""),IF($A47="TOTAL",SUM(INDIRECT("AM4:AM"&amp;ROW()-1)),""))</f>
        <v/>
      </c>
      <c r="AN47" s="7">
        <f t="shared" ca="1" si="12"/>
        <v>0</v>
      </c>
      <c r="AO47" s="7" t="str">
        <f ca="1">IF(AND($A47&lt;&gt;"",$A47&lt;&gt;"TOTAL"),IF(AND([1]PREMIOS_ALUMNOS!$BQ45&lt;&gt;"",[1]PREMIOS_ALUMNOS!$BQ45&lt;&gt;0),[1]PREMIOS_ALUMNOS!$BQ45,""),IF($A47="TOTAL",SUM(INDIRECT("AO4:AO"&amp;ROW()-1)),""))</f>
        <v/>
      </c>
      <c r="AP47" s="7" t="str">
        <f ca="1">IF(AND($A47&lt;&gt;"",$A47&lt;&gt;"TOTAL"),IF(AND([1]PREMIOS_ALUMNOS!$BS45&lt;&gt;"",[1]PREMIOS_ALUMNOS!$BS45&lt;&gt;0),[1]PREMIOS_ALUMNOS!$BS45,""),IF($A47="TOTAL",SUM(INDIRECT("AP4:AP"&amp;ROW()-1)),""))</f>
        <v/>
      </c>
      <c r="AQ47" s="7">
        <f t="shared" ca="1" si="13"/>
        <v>0</v>
      </c>
      <c r="AR47" s="7" t="str">
        <f ca="1">IF(AND($A47&lt;&gt;"",$A47&lt;&gt;"TOTAL"),IF(AND([1]PREMIOS_ALUMNOS!$BV45&lt;&gt;"",[1]PREMIOS_ALUMNOS!$BV45&lt;&gt;0),[1]PREMIOS_ALUMNOS!$BV45,""),IF($A47="TOTAL",SUM(INDIRECT("AR4:AR"&amp;ROW()-1)),""))</f>
        <v/>
      </c>
      <c r="AS47" s="7" t="str">
        <f ca="1">IF(AND($A47&lt;&gt;"",$A47&lt;&gt;"TOTAL"),IF(AND([1]PREMIOS_ALUMNOS!$BX45&lt;&gt;"",[1]PREMIOS_ALUMNOS!$BX45&lt;&gt;0),[1]PREMIOS_ALUMNOS!$BX45,""),IF($A47="TOTAL",SUM(INDIRECT("AS4:AS"&amp;ROW()-1)),""))</f>
        <v/>
      </c>
      <c r="AT47" s="7">
        <f t="shared" ca="1" si="14"/>
        <v>0</v>
      </c>
      <c r="AU47" s="7" t="str">
        <f ca="1">IF(AND($A47&lt;&gt;"",$A47&lt;&gt;"TOTAL"),IF(AND([1]PREMIOS_ALUMNOS!$CA45&lt;&gt;"",[1]PREMIOS_ALUMNOS!$CA45&lt;&gt;0),[1]PREMIOS_ALUMNOS!$CA45,""),IF($A47="TOTAL",SUM(INDIRECT("AU4:AU"&amp;ROW()-1)),""))</f>
        <v/>
      </c>
      <c r="AV47" s="7" t="str">
        <f ca="1">IF(AND($A47&lt;&gt;"",$A47&lt;&gt;"TOTAL"),IF(AND([1]PREMIOS_ALUMNOS!$CC45&lt;&gt;"",[1]PREMIOS_ALUMNOS!$CC45&lt;&gt;0),[1]PREMIOS_ALUMNOS!$CC45,""),IF($A47="TOTAL",SUM(INDIRECT("AV4:AV"&amp;ROW()-1)),""))</f>
        <v/>
      </c>
      <c r="AW47" s="7">
        <f t="shared" ca="1" si="15"/>
        <v>0</v>
      </c>
      <c r="AX47" s="7" t="str">
        <f ca="1">IF(AND($A47&lt;&gt;"",$A47&lt;&gt;"TOTAL"),IF(AND([1]PREMIOS_ALUMNOS!$CF45&lt;&gt;"",[1]PREMIOS_ALUMNOS!$CF45&lt;&gt;0),[1]PREMIOS_ALUMNOS!$CF45,""),IF($A47="TOTAL",SUM(INDIRECT("AX4:AX"&amp;ROW()-1)),""))</f>
        <v/>
      </c>
      <c r="AY47" s="7" t="str">
        <f ca="1">IF(AND($A47&lt;&gt;"",$A47&lt;&gt;"TOTAL"),IF(AND([1]PREMIOS_ALUMNOS!$CH45&lt;&gt;"",[1]PREMIOS_ALUMNOS!$CH45&lt;&gt;0),[1]PREMIOS_ALUMNOS!$CH45,""),IF($A47="TOTAL",SUM(INDIRECT("AY4:AY"&amp;ROW()-1)),""))</f>
        <v/>
      </c>
      <c r="AZ47" s="7">
        <f t="shared" ca="1" si="16"/>
        <v>0</v>
      </c>
      <c r="BA47" s="7" t="str">
        <f ca="1">IF(AND($A47&lt;&gt;"",$A47&lt;&gt;"TOTAL"),IF(AND([1]PREMIOS_ALUMNOS!$CK45&lt;&gt;"",[1]PREMIOS_ALUMNOS!$CK45&lt;&gt;0),[1]PREMIOS_ALUMNOS!$CK45,""),IF($A47="TOTAL",SUM(INDIRECT("BA4:BA"&amp;ROW()-1)),""))</f>
        <v/>
      </c>
      <c r="BB47" s="7" t="str">
        <f ca="1">IF(AND($A47&lt;&gt;"",$A47&lt;&gt;"TOTAL"),IF(AND([1]PREMIOS_ALUMNOS!$CM45&lt;&gt;"",[1]PREMIOS_ALUMNOS!$CM45&lt;&gt;0),[1]PREMIOS_ALUMNOS!$CM45,""),IF($A47="TOTAL",SUM(INDIRECT("BB4:BB"&amp;ROW()-1)),""))</f>
        <v/>
      </c>
      <c r="BC47" s="7">
        <f t="shared" ca="1" si="17"/>
        <v>0</v>
      </c>
      <c r="BD47" s="7" t="str">
        <f ca="1">IF(AND($A47&lt;&gt;"",$A47&lt;&gt;"TOTAL"),IF(AND([1]PREMIOS_ALUMNOS!$CP45&lt;&gt;"",[1]PREMIOS_ALUMNOS!$CP45&lt;&gt;0),[1]PREMIOS_ALUMNOS!$CP45,""),IF($A47="TOTAL",SUM(INDIRECT("BD4:BD"&amp;ROW()-1)),""))</f>
        <v/>
      </c>
      <c r="BE47" s="7" t="str">
        <f ca="1">IF(AND($A47&lt;&gt;"",$A47&lt;&gt;"TOTAL"),IF(AND([1]PREMIOS_ALUMNOS!$CR45&lt;&gt;"",[1]PREMIOS_ALUMNOS!$CR45&lt;&gt;0),[1]PREMIOS_ALUMNOS!$CR45,""),IF($A47="TOTAL",SUM(INDIRECT("BE4:BE"&amp;ROW()-1)),""))</f>
        <v/>
      </c>
      <c r="BF47" s="7">
        <f t="shared" ca="1" si="18"/>
        <v>0</v>
      </c>
    </row>
    <row r="48" spans="1:58" x14ac:dyDescent="0.2">
      <c r="A48" s="12" t="str">
        <f>IF([1]PREMIOS_ALUMNOS!$C46&lt;&gt;"",[1]PREMIOS_ALUMNOS!$C46,IF(AND([1]PREMIOS_ALUMNOS!$C46="",[1]PREMIOS_ALUMNOS!$C47="",[1]PREMIOS_ALUMNOS!$C45=""),"","TOTAL"))</f>
        <v>Máster universitario en Patrimonio (Historia, Cultura y Territorio)</v>
      </c>
      <c r="B48" s="7">
        <f ca="1">IF(AND($A48&lt;&gt;"",$A48&lt;&gt;"TOTAL"),IF(AND([1]PREMIOS_ALUMNOS!$D46&lt;&gt;"",[1]PREMIOS_ALUMNOS!$D46&lt;&gt;0),[1]PREMIOS_ALUMNOS!$D46,""),IF($A48="TOTAL",SUM(INDIRECT("B4:B"&amp;ROW()-1)),""))</f>
        <v>1</v>
      </c>
      <c r="C48" s="7" t="str">
        <f ca="1">IF(AND($A48&lt;&gt;"",$A48&lt;&gt;"TOTAL"),IF(AND([1]PREMIOS_ALUMNOS!$F46&lt;&gt;"",[1]PREMIOS_ALUMNOS!$F46&lt;&gt;0),[1]PREMIOS_ALUMNOS!$F46,""),IF($A48="TOTAL",SUM(INDIRECT("C4:C"&amp;ROW()-1)),""))</f>
        <v/>
      </c>
      <c r="D48" s="7">
        <f t="shared" ca="1" si="0"/>
        <v>1</v>
      </c>
      <c r="E48" s="7">
        <f ca="1">IF(AND($A48&lt;&gt;"",$A48&lt;&gt;"TOTAL"),IF(AND([1]PREMIOS_ALUMNOS!$I46&lt;&gt;"",[1]PREMIOS_ALUMNOS!$I46&lt;&gt;0),[1]PREMIOS_ALUMNOS!$I46,""),IF($A48="TOTAL",SUM(INDIRECT("E4:E"&amp;ROW()-1)),""))</f>
        <v>1</v>
      </c>
      <c r="F48" s="7" t="str">
        <f ca="1">IF(AND($A48&lt;&gt;"",$A48&lt;&gt;"TOTAL"),IF(AND([1]PREMIOS_ALUMNOS!$K46&lt;&gt;"",[1]PREMIOS_ALUMNOS!$K46&lt;&gt;0),[1]PREMIOS_ALUMNOS!$K46,""),IF($A48="TOTAL",SUM(INDIRECT("F4:F"&amp;ROW()-1)),""))</f>
        <v/>
      </c>
      <c r="G48" s="7">
        <f t="shared" ca="1" si="1"/>
        <v>1</v>
      </c>
      <c r="H48" s="7">
        <f ca="1">IF(AND($A48&lt;&gt;"",$A48&lt;&gt;"TOTAL"),IF(AND([1]PREMIOS_ALUMNOS!$N46&lt;&gt;"",[1]PREMIOS_ALUMNOS!$N46&lt;&gt;0),[1]PREMIOS_ALUMNOS!$N46,""),IF($A48="TOTAL",SUM(INDIRECT("H4:H"&amp;ROW()-1)),""))</f>
        <v>1</v>
      </c>
      <c r="I48" s="7" t="str">
        <f ca="1">IF(AND($A48&lt;&gt;"",$A48&lt;&gt;"TOTAL"),IF(AND([1]PREMIOS_ALUMNOS!$P46&lt;&gt;"",[1]PREMIOS_ALUMNOS!$P46&lt;&gt;0),[1]PREMIOS_ALUMNOS!$P46,""),IF($A48="TOTAL",SUM(INDIRECT("I4:I"&amp;ROW()-1)),""))</f>
        <v/>
      </c>
      <c r="J48" s="7">
        <f t="shared" ca="1" si="2"/>
        <v>1</v>
      </c>
      <c r="K48" s="7" t="str">
        <f ca="1">IF(AND($A48&lt;&gt;"",$A48&lt;&gt;"TOTAL"),IF(AND([1]PREMIOS_ALUMNOS!$S46&lt;&gt;"",[1]PREMIOS_ALUMNOS!$S46&lt;&gt;0),[1]PREMIOS_ALUMNOS!$S46,""),IF($A48="TOTAL",SUM(INDIRECT("K4:K"&amp;ROW()-1)),""))</f>
        <v/>
      </c>
      <c r="L48" s="7">
        <f ca="1">IF(AND($A48&lt;&gt;"",$A48&lt;&gt;"TOTAL"),IF(AND([1]PREMIOS_ALUMNOS!$U46&lt;&gt;"",[1]PREMIOS_ALUMNOS!$U46&lt;&gt;0),[1]PREMIOS_ALUMNOS!$U46,""),IF($A48="TOTAL",SUM(INDIRECT("L4:L"&amp;ROW()-1)),""))</f>
        <v>1</v>
      </c>
      <c r="M48" s="7">
        <f t="shared" ca="1" si="3"/>
        <v>1</v>
      </c>
      <c r="N48" s="7" t="str">
        <f ca="1">IF(AND($A48&lt;&gt;"",$A48&lt;&gt;"TOTAL"),IF(AND([1]PREMIOS_ALUMNOS!$X46&lt;&gt;"",[1]PREMIOS_ALUMNOS!$X46&lt;&gt;0),[1]PREMIOS_ALUMNOS!$X46,""),IF($A48="TOTAL",SUM(INDIRECT("N4:N"&amp;ROW()-1)),""))</f>
        <v/>
      </c>
      <c r="O48" s="7" t="str">
        <f ca="1">IF(AND($A48&lt;&gt;"",$A48&lt;&gt;"TOTAL"),IF(AND([1]PREMIOS_ALUMNOS!$Z46&lt;&gt;"",[1]PREMIOS_ALUMNOS!$Z46&lt;&gt;0),[1]PREMIOS_ALUMNOS!$Z46,""),IF($A48="TOTAL",SUM(INDIRECT("O4:O"&amp;ROW()-1)),""))</f>
        <v/>
      </c>
      <c r="P48" s="7">
        <f t="shared" ca="1" si="4"/>
        <v>0</v>
      </c>
      <c r="Q48" s="7" t="str">
        <f ca="1">IF(AND($A48&lt;&gt;"",$A48&lt;&gt;"TOTAL"),IF(AND([1]PREMIOS_ALUMNOS!$AC46&lt;&gt;"",[1]PREMIOS_ALUMNOS!$AC46&lt;&gt;0),[1]PREMIOS_ALUMNOS!$AC46,""),IF($A48="TOTAL",SUM(INDIRECT("Q4:Q"&amp;ROW()-1)),""))</f>
        <v/>
      </c>
      <c r="R48" s="7" t="str">
        <f ca="1">IF(AND($A48&lt;&gt;"",$A48&lt;&gt;"TOTAL"),IF(AND([1]PREMIOS_ALUMNOS!$AE46&lt;&gt;"",[1]PREMIOS_ALUMNOS!$AE46&lt;&gt;0),[1]PREMIOS_ALUMNOS!$AE46,""),IF($A48="TOTAL",SUM(INDIRECT("R4:R"&amp;ROW()-1)),""))</f>
        <v/>
      </c>
      <c r="S48" s="7">
        <f t="shared" ca="1" si="5"/>
        <v>0</v>
      </c>
      <c r="T48" s="7" t="str">
        <f ca="1">IF(AND($A48&lt;&gt;"",$A48&lt;&gt;"TOTAL"),IF(AND([1]PREMIOS_ALUMNOS!$AH46&lt;&gt;"",[1]PREMIOS_ALUMNOS!$AH46&lt;&gt;0),[1]PREMIOS_ALUMNOS!$AH46,""),IF($A48="TOTAL",SUM(INDIRECT("T4:T"&amp;ROW()-1)),""))</f>
        <v/>
      </c>
      <c r="U48" s="7" t="str">
        <f ca="1">IF(AND($A48&lt;&gt;"",$A48&lt;&gt;"TOTAL"),IF(AND([1]PREMIOS_ALUMNOS!$AJ46&lt;&gt;"",[1]PREMIOS_ALUMNOS!$AJ46&lt;&gt;0),[1]PREMIOS_ALUMNOS!$AJ46,""),IF($A48="TOTAL",SUM(INDIRECT("U4:U"&amp;ROW()-1)),""))</f>
        <v/>
      </c>
      <c r="V48" s="7">
        <f t="shared" ca="1" si="6"/>
        <v>0</v>
      </c>
      <c r="W48" s="7" t="str">
        <f ca="1">IF(AND($A48&lt;&gt;"",$A48&lt;&gt;"TOTAL"),IF(AND([1]PREMIOS_ALUMNOS!$AM46&lt;&gt;"",[1]PREMIOS_ALUMNOS!$AM46&lt;&gt;0),[1]PREMIOS_ALUMNOS!$AM46,""),IF($A48="TOTAL",SUM(INDIRECT("W4:W"&amp;ROW()-1)),""))</f>
        <v/>
      </c>
      <c r="X48" s="7" t="str">
        <f ca="1">IF(AND($A48&lt;&gt;"",$A48&lt;&gt;"TOTAL"),IF(AND([1]PREMIOS_ALUMNOS!$AO46&lt;&gt;"",[1]PREMIOS_ALUMNOS!$AO46&lt;&gt;0),[1]PREMIOS_ALUMNOS!$AO46,""),IF($A48="TOTAL",SUM(INDIRECT("X4:X"&amp;ROW()-1)),""))</f>
        <v/>
      </c>
      <c r="Y48" s="7">
        <f t="shared" ca="1" si="7"/>
        <v>0</v>
      </c>
      <c r="Z48" s="7" t="str">
        <f ca="1">IF(AND($A48&lt;&gt;"",$A48&lt;&gt;"TOTAL"),IF(AND([1]PREMIOS_ALUMNOS!$AR46&lt;&gt;"",[1]PREMIOS_ALUMNOS!$AR46&lt;&gt;0),[1]PREMIOS_ALUMNOS!$AR46,""),IF($A48="TOTAL",SUM(INDIRECT("Z4:Z"&amp;ROW()-1)),""))</f>
        <v/>
      </c>
      <c r="AA48" s="7" t="str">
        <f ca="1">IF(AND($A48&lt;&gt;"",$A48&lt;&gt;"TOTAL"),IF(AND([1]PREMIOS_ALUMNOS!$AT46&lt;&gt;"",[1]PREMIOS_ALUMNOS!$AT46&lt;&gt;0),[1]PREMIOS_ALUMNOS!$AT46,""),IF($A48="TOTAL",SUM(INDIRECT("AA4:AA"&amp;ROW()-1)),""))</f>
        <v/>
      </c>
      <c r="AB48" s="7">
        <f t="shared" ca="1" si="8"/>
        <v>0</v>
      </c>
      <c r="AC48" s="7" t="str">
        <f ca="1">IF(AND($A48&lt;&gt;"",$A48&lt;&gt;"TOTAL"),IF(AND([1]PREMIOS_ALUMNOS!$AW46&lt;&gt;"",[1]PREMIOS_ALUMNOS!$AW46&lt;&gt;0),[1]PREMIOS_ALUMNOS!$AW46,""),IF($A48="TOTAL",SUM(INDIRECT("AC4:AC"&amp;ROW()-1)),""))</f>
        <v/>
      </c>
      <c r="AD48" s="7" t="str">
        <f ca="1">IF(AND($A48&lt;&gt;"",$A48&lt;&gt;"TOTAL"),IF(AND([1]PREMIOS_ALUMNOS!$AY46&lt;&gt;"",[1]PREMIOS_ALUMNOS!$AY46&lt;&gt;0),[1]PREMIOS_ALUMNOS!$AY46,""),IF($A48="TOTAL",SUM(INDIRECT("AD4:AD"&amp;ROW()-1)),""))</f>
        <v/>
      </c>
      <c r="AE48" s="7">
        <f t="shared" ca="1" si="9"/>
        <v>0</v>
      </c>
      <c r="AF48" s="7" t="str">
        <f ca="1">IF(AND($A48&lt;&gt;"",$A48&lt;&gt;"TOTAL"),IF(AND([1]PREMIOS_ALUMNOS!$BB46&lt;&gt;"",[1]PREMIOS_ALUMNOS!$BB46&lt;&gt;0),[1]PREMIOS_ALUMNOS!$BB46,""),IF($A48="TOTAL",SUM(INDIRECT("AF4:AF"&amp;ROW()-1)),""))</f>
        <v/>
      </c>
      <c r="AG48" s="7" t="str">
        <f ca="1">IF(AND($A48&lt;&gt;"",$A48&lt;&gt;"TOTAL"),IF(AND([1]PREMIOS_ALUMNOS!$BD46&lt;&gt;"",[1]PREMIOS_ALUMNOS!$BD46&lt;&gt;0),[1]PREMIOS_ALUMNOS!$BD46,""),IF($A48="TOTAL",SUM(INDIRECT("AG4:AG"&amp;ROW()-1)),""))</f>
        <v/>
      </c>
      <c r="AH48" s="7">
        <f t="shared" ca="1" si="10"/>
        <v>0</v>
      </c>
      <c r="AI48" s="7" t="str">
        <f ca="1">IF(AND($A48&lt;&gt;"",$A48&lt;&gt;"TOTAL"),IF(AND([1]PREMIOS_ALUMNOS!$BG46&lt;&gt;"",[1]PREMIOS_ALUMNOS!$BG46&lt;&gt;0),[1]PREMIOS_ALUMNOS!$BG46,""),IF($A48="TOTAL",SUM(INDIRECT("AI4:AI"&amp;ROW()-1)),""))</f>
        <v/>
      </c>
      <c r="AJ48" s="7" t="str">
        <f ca="1">IF(AND($A48&lt;&gt;"",$A48&lt;&gt;"TOTAL"),IF(AND([1]PREMIOS_ALUMNOS!$BI46&lt;&gt;"",[1]PREMIOS_ALUMNOS!$BI46&lt;&gt;0),[1]PREMIOS_ALUMNOS!$BI46,""),IF($A48="TOTAL",SUM(INDIRECT("AJ4:AJ"&amp;ROW()-1)),""))</f>
        <v/>
      </c>
      <c r="AK48" s="7">
        <f t="shared" ca="1" si="11"/>
        <v>0</v>
      </c>
      <c r="AL48" s="7" t="str">
        <f ca="1">IF(AND($A48&lt;&gt;"",$A48&lt;&gt;"TOTAL"),IF(AND([1]PREMIOS_ALUMNOS!$BL46&lt;&gt;"",[1]PREMIOS_ALUMNOS!$BL46&lt;&gt;0),[1]PREMIOS_ALUMNOS!$BL46,""),IF($A48="TOTAL",SUM(INDIRECT("AL4:AL"&amp;ROW()-1)),""))</f>
        <v/>
      </c>
      <c r="AM48" s="7" t="str">
        <f ca="1">IF(AND($A48&lt;&gt;"",$A48&lt;&gt;"TOTAL"),IF(AND([1]PREMIOS_ALUMNOS!$BN46&lt;&gt;"",[1]PREMIOS_ALUMNOS!$BN46&lt;&gt;0),[1]PREMIOS_ALUMNOS!$BN46,""),IF($A48="TOTAL",SUM(INDIRECT("AM4:AM"&amp;ROW()-1)),""))</f>
        <v/>
      </c>
      <c r="AN48" s="7">
        <f t="shared" ca="1" si="12"/>
        <v>0</v>
      </c>
      <c r="AO48" s="7" t="str">
        <f ca="1">IF(AND($A48&lt;&gt;"",$A48&lt;&gt;"TOTAL"),IF(AND([1]PREMIOS_ALUMNOS!$BQ46&lt;&gt;"",[1]PREMIOS_ALUMNOS!$BQ46&lt;&gt;0),[1]PREMIOS_ALUMNOS!$BQ46,""),IF($A48="TOTAL",SUM(INDIRECT("AO4:AO"&amp;ROW()-1)),""))</f>
        <v/>
      </c>
      <c r="AP48" s="7" t="str">
        <f ca="1">IF(AND($A48&lt;&gt;"",$A48&lt;&gt;"TOTAL"),IF(AND([1]PREMIOS_ALUMNOS!$BS46&lt;&gt;"",[1]PREMIOS_ALUMNOS!$BS46&lt;&gt;0),[1]PREMIOS_ALUMNOS!$BS46,""),IF($A48="TOTAL",SUM(INDIRECT("AP4:AP"&amp;ROW()-1)),""))</f>
        <v/>
      </c>
      <c r="AQ48" s="7">
        <f t="shared" ca="1" si="13"/>
        <v>0</v>
      </c>
      <c r="AR48" s="7" t="str">
        <f ca="1">IF(AND($A48&lt;&gt;"",$A48&lt;&gt;"TOTAL"),IF(AND([1]PREMIOS_ALUMNOS!$BV46&lt;&gt;"",[1]PREMIOS_ALUMNOS!$BV46&lt;&gt;0),[1]PREMIOS_ALUMNOS!$BV46,""),IF($A48="TOTAL",SUM(INDIRECT("AR4:AR"&amp;ROW()-1)),""))</f>
        <v/>
      </c>
      <c r="AS48" s="7" t="str">
        <f ca="1">IF(AND($A48&lt;&gt;"",$A48&lt;&gt;"TOTAL"),IF(AND([1]PREMIOS_ALUMNOS!$BX46&lt;&gt;"",[1]PREMIOS_ALUMNOS!$BX46&lt;&gt;0),[1]PREMIOS_ALUMNOS!$BX46,""),IF($A48="TOTAL",SUM(INDIRECT("AS4:AS"&amp;ROW()-1)),""))</f>
        <v/>
      </c>
      <c r="AT48" s="7">
        <f t="shared" ca="1" si="14"/>
        <v>0</v>
      </c>
      <c r="AU48" s="7" t="str">
        <f ca="1">IF(AND($A48&lt;&gt;"",$A48&lt;&gt;"TOTAL"),IF(AND([1]PREMIOS_ALUMNOS!$CA46&lt;&gt;"",[1]PREMIOS_ALUMNOS!$CA46&lt;&gt;0),[1]PREMIOS_ALUMNOS!$CA46,""),IF($A48="TOTAL",SUM(INDIRECT("AU4:AU"&amp;ROW()-1)),""))</f>
        <v/>
      </c>
      <c r="AV48" s="7" t="str">
        <f ca="1">IF(AND($A48&lt;&gt;"",$A48&lt;&gt;"TOTAL"),IF(AND([1]PREMIOS_ALUMNOS!$CC46&lt;&gt;"",[1]PREMIOS_ALUMNOS!$CC46&lt;&gt;0),[1]PREMIOS_ALUMNOS!$CC46,""),IF($A48="TOTAL",SUM(INDIRECT("AV4:AV"&amp;ROW()-1)),""))</f>
        <v/>
      </c>
      <c r="AW48" s="7">
        <f t="shared" ca="1" si="15"/>
        <v>0</v>
      </c>
      <c r="AX48" s="7" t="str">
        <f ca="1">IF(AND($A48&lt;&gt;"",$A48&lt;&gt;"TOTAL"),IF(AND([1]PREMIOS_ALUMNOS!$CF46&lt;&gt;"",[1]PREMIOS_ALUMNOS!$CF46&lt;&gt;0),[1]PREMIOS_ALUMNOS!$CF46,""),IF($A48="TOTAL",SUM(INDIRECT("AX4:AX"&amp;ROW()-1)),""))</f>
        <v/>
      </c>
      <c r="AY48" s="7" t="str">
        <f ca="1">IF(AND($A48&lt;&gt;"",$A48&lt;&gt;"TOTAL"),IF(AND([1]PREMIOS_ALUMNOS!$CH46&lt;&gt;"",[1]PREMIOS_ALUMNOS!$CH46&lt;&gt;0),[1]PREMIOS_ALUMNOS!$CH46,""),IF($A48="TOTAL",SUM(INDIRECT("AY4:AY"&amp;ROW()-1)),""))</f>
        <v/>
      </c>
      <c r="AZ48" s="7">
        <f t="shared" ca="1" si="16"/>
        <v>0</v>
      </c>
      <c r="BA48" s="7" t="str">
        <f ca="1">IF(AND($A48&lt;&gt;"",$A48&lt;&gt;"TOTAL"),IF(AND([1]PREMIOS_ALUMNOS!$CK46&lt;&gt;"",[1]PREMIOS_ALUMNOS!$CK46&lt;&gt;0),[1]PREMIOS_ALUMNOS!$CK46,""),IF($A48="TOTAL",SUM(INDIRECT("BA4:BA"&amp;ROW()-1)),""))</f>
        <v/>
      </c>
      <c r="BB48" s="7" t="str">
        <f ca="1">IF(AND($A48&lt;&gt;"",$A48&lt;&gt;"TOTAL"),IF(AND([1]PREMIOS_ALUMNOS!$CM46&lt;&gt;"",[1]PREMIOS_ALUMNOS!$CM46&lt;&gt;0),[1]PREMIOS_ALUMNOS!$CM46,""),IF($A48="TOTAL",SUM(INDIRECT("BB4:BB"&amp;ROW()-1)),""))</f>
        <v/>
      </c>
      <c r="BC48" s="7">
        <f t="shared" ca="1" si="17"/>
        <v>0</v>
      </c>
      <c r="BD48" s="7" t="str">
        <f ca="1">IF(AND($A48&lt;&gt;"",$A48&lt;&gt;"TOTAL"),IF(AND([1]PREMIOS_ALUMNOS!$CP46&lt;&gt;"",[1]PREMIOS_ALUMNOS!$CP46&lt;&gt;0),[1]PREMIOS_ALUMNOS!$CP46,""),IF($A48="TOTAL",SUM(INDIRECT("BD4:BD"&amp;ROW()-1)),""))</f>
        <v/>
      </c>
      <c r="BE48" s="7" t="str">
        <f ca="1">IF(AND($A48&lt;&gt;"",$A48&lt;&gt;"TOTAL"),IF(AND([1]PREMIOS_ALUMNOS!$CR46&lt;&gt;"",[1]PREMIOS_ALUMNOS!$CR46&lt;&gt;0),[1]PREMIOS_ALUMNOS!$CR46,""),IF($A48="TOTAL",SUM(INDIRECT("BE4:BE"&amp;ROW()-1)),""))</f>
        <v/>
      </c>
      <c r="BF48" s="7">
        <f t="shared" ca="1" si="18"/>
        <v>0</v>
      </c>
    </row>
    <row r="49" spans="1:58" ht="30.75" customHeight="1" x14ac:dyDescent="0.2">
      <c r="A49" s="12" t="str">
        <f>IF([1]PREMIOS_ALUMNOS!$C47&lt;&gt;"",[1]PREMIOS_ALUMNOS!$C47,IF(AND([1]PREMIOS_ALUMNOS!$C47="",[1]PREMIOS_ALUMNOS!$C48="",[1]PREMIOS_ALUMNOS!$C46=""),"","TOTAL"))</f>
        <v>Máster universitario en Profesorado de Educación Secundaria Obligatoria y Bachillerato, Formación Profesional y Enseñanza de Idiomas</v>
      </c>
      <c r="B49" s="7">
        <f ca="1">IF(AND($A49&lt;&gt;"",$A49&lt;&gt;"TOTAL"),IF(AND([1]PREMIOS_ALUMNOS!$D47&lt;&gt;"",[1]PREMIOS_ALUMNOS!$D47&lt;&gt;0),[1]PREMIOS_ALUMNOS!$D47,""),IF($A49="TOTAL",SUM(INDIRECT("B4:B"&amp;ROW()-1)),""))</f>
        <v>1</v>
      </c>
      <c r="C49" s="7" t="str">
        <f ca="1">IF(AND($A49&lt;&gt;"",$A49&lt;&gt;"TOTAL"),IF(AND([1]PREMIOS_ALUMNOS!$F47&lt;&gt;"",[1]PREMIOS_ALUMNOS!$F47&lt;&gt;0),[1]PREMIOS_ALUMNOS!$F47,""),IF($A49="TOTAL",SUM(INDIRECT("C4:C"&amp;ROW()-1)),""))</f>
        <v/>
      </c>
      <c r="D49" s="7">
        <f t="shared" ca="1" si="0"/>
        <v>1</v>
      </c>
      <c r="E49" s="7">
        <f ca="1">IF(AND($A49&lt;&gt;"",$A49&lt;&gt;"TOTAL"),IF(AND([1]PREMIOS_ALUMNOS!$I47&lt;&gt;"",[1]PREMIOS_ALUMNOS!$I47&lt;&gt;0),[1]PREMIOS_ALUMNOS!$I47,""),IF($A49="TOTAL",SUM(INDIRECT("E4:E"&amp;ROW()-1)),""))</f>
        <v>1</v>
      </c>
      <c r="F49" s="7" t="str">
        <f ca="1">IF(AND($A49&lt;&gt;"",$A49&lt;&gt;"TOTAL"),IF(AND([1]PREMIOS_ALUMNOS!$K47&lt;&gt;"",[1]PREMIOS_ALUMNOS!$K47&lt;&gt;0),[1]PREMIOS_ALUMNOS!$K47,""),IF($A49="TOTAL",SUM(INDIRECT("F4:F"&amp;ROW()-1)),""))</f>
        <v/>
      </c>
      <c r="G49" s="7">
        <f t="shared" ca="1" si="1"/>
        <v>1</v>
      </c>
      <c r="H49" s="7">
        <f ca="1">IF(AND($A49&lt;&gt;"",$A49&lt;&gt;"TOTAL"),IF(AND([1]PREMIOS_ALUMNOS!$N47&lt;&gt;"",[1]PREMIOS_ALUMNOS!$N47&lt;&gt;0),[1]PREMIOS_ALUMNOS!$N47,""),IF($A49="TOTAL",SUM(INDIRECT("H4:H"&amp;ROW()-1)),""))</f>
        <v>1</v>
      </c>
      <c r="I49" s="7" t="str">
        <f ca="1">IF(AND($A49&lt;&gt;"",$A49&lt;&gt;"TOTAL"),IF(AND([1]PREMIOS_ALUMNOS!$P47&lt;&gt;"",[1]PREMIOS_ALUMNOS!$P47&lt;&gt;0),[1]PREMIOS_ALUMNOS!$P47,""),IF($A49="TOTAL",SUM(INDIRECT("I4:I"&amp;ROW()-1)),""))</f>
        <v/>
      </c>
      <c r="J49" s="7">
        <f t="shared" ca="1" si="2"/>
        <v>1</v>
      </c>
      <c r="K49" s="7" t="str">
        <f ca="1">IF(AND($A49&lt;&gt;"",$A49&lt;&gt;"TOTAL"),IF(AND([1]PREMIOS_ALUMNOS!$S47&lt;&gt;"",[1]PREMIOS_ALUMNOS!$S47&lt;&gt;0),[1]PREMIOS_ALUMNOS!$S47,""),IF($A49="TOTAL",SUM(INDIRECT("K4:K"&amp;ROW()-1)),""))</f>
        <v/>
      </c>
      <c r="L49" s="7">
        <f ca="1">IF(AND($A49&lt;&gt;"",$A49&lt;&gt;"TOTAL"),IF(AND([1]PREMIOS_ALUMNOS!$U47&lt;&gt;"",[1]PREMIOS_ALUMNOS!$U47&lt;&gt;0),[1]PREMIOS_ALUMNOS!$U47,""),IF($A49="TOTAL",SUM(INDIRECT("L4:L"&amp;ROW()-1)),""))</f>
        <v>2</v>
      </c>
      <c r="M49" s="7">
        <f t="shared" ca="1" si="3"/>
        <v>2</v>
      </c>
      <c r="N49" s="7">
        <f ca="1">IF(AND($A49&lt;&gt;"",$A49&lt;&gt;"TOTAL"),IF(AND([1]PREMIOS_ALUMNOS!$X47&lt;&gt;"",[1]PREMIOS_ALUMNOS!$X47&lt;&gt;0),[1]PREMIOS_ALUMNOS!$X47,""),IF($A49="TOTAL",SUM(INDIRECT("N4:N"&amp;ROW()-1)),""))</f>
        <v>1</v>
      </c>
      <c r="O49" s="7">
        <f ca="1">IF(AND($A49&lt;&gt;"",$A49&lt;&gt;"TOTAL"),IF(AND([1]PREMIOS_ALUMNOS!$Z47&lt;&gt;"",[1]PREMIOS_ALUMNOS!$Z47&lt;&gt;0),[1]PREMIOS_ALUMNOS!$Z47,""),IF($A49="TOTAL",SUM(INDIRECT("O4:O"&amp;ROW()-1)),""))</f>
        <v>1</v>
      </c>
      <c r="P49" s="7">
        <f t="shared" ca="1" si="4"/>
        <v>2</v>
      </c>
      <c r="Q49" s="7" t="str">
        <f ca="1">IF(AND($A49&lt;&gt;"",$A49&lt;&gt;"TOTAL"),IF(AND([1]PREMIOS_ALUMNOS!$AC47&lt;&gt;"",[1]PREMIOS_ALUMNOS!$AC47&lt;&gt;0),[1]PREMIOS_ALUMNOS!$AC47,""),IF($A49="TOTAL",SUM(INDIRECT("Q4:Q"&amp;ROW()-1)),""))</f>
        <v/>
      </c>
      <c r="R49" s="7" t="str">
        <f ca="1">IF(AND($A49&lt;&gt;"",$A49&lt;&gt;"TOTAL"),IF(AND([1]PREMIOS_ALUMNOS!$AE47&lt;&gt;"",[1]PREMIOS_ALUMNOS!$AE47&lt;&gt;0),[1]PREMIOS_ALUMNOS!$AE47,""),IF($A49="TOTAL",SUM(INDIRECT("R4:R"&amp;ROW()-1)),""))</f>
        <v/>
      </c>
      <c r="S49" s="7">
        <f t="shared" ca="1" si="5"/>
        <v>0</v>
      </c>
      <c r="T49" s="7" t="str">
        <f ca="1">IF(AND($A49&lt;&gt;"",$A49&lt;&gt;"TOTAL"),IF(AND([1]PREMIOS_ALUMNOS!$AH47&lt;&gt;"",[1]PREMIOS_ALUMNOS!$AH47&lt;&gt;0),[1]PREMIOS_ALUMNOS!$AH47,""),IF($A49="TOTAL",SUM(INDIRECT("T4:T"&amp;ROW()-1)),""))</f>
        <v/>
      </c>
      <c r="U49" s="7" t="str">
        <f ca="1">IF(AND($A49&lt;&gt;"",$A49&lt;&gt;"TOTAL"),IF(AND([1]PREMIOS_ALUMNOS!$AJ47&lt;&gt;"",[1]PREMIOS_ALUMNOS!$AJ47&lt;&gt;0),[1]PREMIOS_ALUMNOS!$AJ47,""),IF($A49="TOTAL",SUM(INDIRECT("U4:U"&amp;ROW()-1)),""))</f>
        <v/>
      </c>
      <c r="V49" s="7">
        <f t="shared" ca="1" si="6"/>
        <v>0</v>
      </c>
      <c r="W49" s="7" t="str">
        <f ca="1">IF(AND($A49&lt;&gt;"",$A49&lt;&gt;"TOTAL"),IF(AND([1]PREMIOS_ALUMNOS!$AM47&lt;&gt;"",[1]PREMIOS_ALUMNOS!$AM47&lt;&gt;0),[1]PREMIOS_ALUMNOS!$AM47,""),IF($A49="TOTAL",SUM(INDIRECT("W4:W"&amp;ROW()-1)),""))</f>
        <v/>
      </c>
      <c r="X49" s="7" t="str">
        <f ca="1">IF(AND($A49&lt;&gt;"",$A49&lt;&gt;"TOTAL"),IF(AND([1]PREMIOS_ALUMNOS!$AO47&lt;&gt;"",[1]PREMIOS_ALUMNOS!$AO47&lt;&gt;0),[1]PREMIOS_ALUMNOS!$AO47,""),IF($A49="TOTAL",SUM(INDIRECT("X4:X"&amp;ROW()-1)),""))</f>
        <v/>
      </c>
      <c r="Y49" s="7">
        <f t="shared" ca="1" si="7"/>
        <v>0</v>
      </c>
      <c r="Z49" s="7" t="str">
        <f ca="1">IF(AND($A49&lt;&gt;"",$A49&lt;&gt;"TOTAL"),IF(AND([1]PREMIOS_ALUMNOS!$AR47&lt;&gt;"",[1]PREMIOS_ALUMNOS!$AR47&lt;&gt;0),[1]PREMIOS_ALUMNOS!$AR47,""),IF($A49="TOTAL",SUM(INDIRECT("Z4:Z"&amp;ROW()-1)),""))</f>
        <v/>
      </c>
      <c r="AA49" s="7" t="str">
        <f ca="1">IF(AND($A49&lt;&gt;"",$A49&lt;&gt;"TOTAL"),IF(AND([1]PREMIOS_ALUMNOS!$AT47&lt;&gt;"",[1]PREMIOS_ALUMNOS!$AT47&lt;&gt;0),[1]PREMIOS_ALUMNOS!$AT47,""),IF($A49="TOTAL",SUM(INDIRECT("AA4:AA"&amp;ROW()-1)),""))</f>
        <v/>
      </c>
      <c r="AB49" s="7">
        <f t="shared" ca="1" si="8"/>
        <v>0</v>
      </c>
      <c r="AC49" s="7" t="str">
        <f ca="1">IF(AND($A49&lt;&gt;"",$A49&lt;&gt;"TOTAL"),IF(AND([1]PREMIOS_ALUMNOS!$AW47&lt;&gt;"",[1]PREMIOS_ALUMNOS!$AW47&lt;&gt;0),[1]PREMIOS_ALUMNOS!$AW47,""),IF($A49="TOTAL",SUM(INDIRECT("AC4:AC"&amp;ROW()-1)),""))</f>
        <v/>
      </c>
      <c r="AD49" s="7" t="str">
        <f ca="1">IF(AND($A49&lt;&gt;"",$A49&lt;&gt;"TOTAL"),IF(AND([1]PREMIOS_ALUMNOS!$AY47&lt;&gt;"",[1]PREMIOS_ALUMNOS!$AY47&lt;&gt;0),[1]PREMIOS_ALUMNOS!$AY47,""),IF($A49="TOTAL",SUM(INDIRECT("AD4:AD"&amp;ROW()-1)),""))</f>
        <v/>
      </c>
      <c r="AE49" s="7">
        <f t="shared" ca="1" si="9"/>
        <v>0</v>
      </c>
      <c r="AF49" s="7" t="str">
        <f ca="1">IF(AND($A49&lt;&gt;"",$A49&lt;&gt;"TOTAL"),IF(AND([1]PREMIOS_ALUMNOS!$BB47&lt;&gt;"",[1]PREMIOS_ALUMNOS!$BB47&lt;&gt;0),[1]PREMIOS_ALUMNOS!$BB47,""),IF($A49="TOTAL",SUM(INDIRECT("AF4:AF"&amp;ROW()-1)),""))</f>
        <v/>
      </c>
      <c r="AG49" s="7" t="str">
        <f ca="1">IF(AND($A49&lt;&gt;"",$A49&lt;&gt;"TOTAL"),IF(AND([1]PREMIOS_ALUMNOS!$BD47&lt;&gt;"",[1]PREMIOS_ALUMNOS!$BD47&lt;&gt;0),[1]PREMIOS_ALUMNOS!$BD47,""),IF($A49="TOTAL",SUM(INDIRECT("AG4:AG"&amp;ROW()-1)),""))</f>
        <v/>
      </c>
      <c r="AH49" s="7">
        <f t="shared" ca="1" si="10"/>
        <v>0</v>
      </c>
      <c r="AI49" s="7" t="str">
        <f ca="1">IF(AND($A49&lt;&gt;"",$A49&lt;&gt;"TOTAL"),IF(AND([1]PREMIOS_ALUMNOS!$BG47&lt;&gt;"",[1]PREMIOS_ALUMNOS!$BG47&lt;&gt;0),[1]PREMIOS_ALUMNOS!$BG47,""),IF($A49="TOTAL",SUM(INDIRECT("AI4:AI"&amp;ROW()-1)),""))</f>
        <v/>
      </c>
      <c r="AJ49" s="7" t="str">
        <f ca="1">IF(AND($A49&lt;&gt;"",$A49&lt;&gt;"TOTAL"),IF(AND([1]PREMIOS_ALUMNOS!$BI47&lt;&gt;"",[1]PREMIOS_ALUMNOS!$BI47&lt;&gt;0),[1]PREMIOS_ALUMNOS!$BI47,""),IF($A49="TOTAL",SUM(INDIRECT("AJ4:AJ"&amp;ROW()-1)),""))</f>
        <v/>
      </c>
      <c r="AK49" s="7">
        <f t="shared" ca="1" si="11"/>
        <v>0</v>
      </c>
      <c r="AL49" s="7" t="str">
        <f ca="1">IF(AND($A49&lt;&gt;"",$A49&lt;&gt;"TOTAL"),IF(AND([1]PREMIOS_ALUMNOS!$BL47&lt;&gt;"",[1]PREMIOS_ALUMNOS!$BL47&lt;&gt;0),[1]PREMIOS_ALUMNOS!$BL47,""),IF($A49="TOTAL",SUM(INDIRECT("AL4:AL"&amp;ROW()-1)),""))</f>
        <v/>
      </c>
      <c r="AM49" s="7" t="str">
        <f ca="1">IF(AND($A49&lt;&gt;"",$A49&lt;&gt;"TOTAL"),IF(AND([1]PREMIOS_ALUMNOS!$BN47&lt;&gt;"",[1]PREMIOS_ALUMNOS!$BN47&lt;&gt;0),[1]PREMIOS_ALUMNOS!$BN47,""),IF($A49="TOTAL",SUM(INDIRECT("AM4:AM"&amp;ROW()-1)),""))</f>
        <v/>
      </c>
      <c r="AN49" s="7">
        <f t="shared" ca="1" si="12"/>
        <v>0</v>
      </c>
      <c r="AO49" s="7" t="str">
        <f ca="1">IF(AND($A49&lt;&gt;"",$A49&lt;&gt;"TOTAL"),IF(AND([1]PREMIOS_ALUMNOS!$BQ47&lt;&gt;"",[1]PREMIOS_ALUMNOS!$BQ47&lt;&gt;0),[1]PREMIOS_ALUMNOS!$BQ47,""),IF($A49="TOTAL",SUM(INDIRECT("AO4:AO"&amp;ROW()-1)),""))</f>
        <v/>
      </c>
      <c r="AP49" s="7" t="str">
        <f ca="1">IF(AND($A49&lt;&gt;"",$A49&lt;&gt;"TOTAL"),IF(AND([1]PREMIOS_ALUMNOS!$BS47&lt;&gt;"",[1]PREMIOS_ALUMNOS!$BS47&lt;&gt;0),[1]PREMIOS_ALUMNOS!$BS47,""),IF($A49="TOTAL",SUM(INDIRECT("AP4:AP"&amp;ROW()-1)),""))</f>
        <v/>
      </c>
      <c r="AQ49" s="7">
        <f t="shared" ca="1" si="13"/>
        <v>0</v>
      </c>
      <c r="AR49" s="7" t="str">
        <f ca="1">IF(AND($A49&lt;&gt;"",$A49&lt;&gt;"TOTAL"),IF(AND([1]PREMIOS_ALUMNOS!$BV47&lt;&gt;"",[1]PREMIOS_ALUMNOS!$BV47&lt;&gt;0),[1]PREMIOS_ALUMNOS!$BV47,""),IF($A49="TOTAL",SUM(INDIRECT("AR4:AR"&amp;ROW()-1)),""))</f>
        <v/>
      </c>
      <c r="AS49" s="7" t="str">
        <f ca="1">IF(AND($A49&lt;&gt;"",$A49&lt;&gt;"TOTAL"),IF(AND([1]PREMIOS_ALUMNOS!$BX47&lt;&gt;"",[1]PREMIOS_ALUMNOS!$BX47&lt;&gt;0),[1]PREMIOS_ALUMNOS!$BX47,""),IF($A49="TOTAL",SUM(INDIRECT("AS4:AS"&amp;ROW()-1)),""))</f>
        <v/>
      </c>
      <c r="AT49" s="7">
        <f t="shared" ca="1" si="14"/>
        <v>0</v>
      </c>
      <c r="AU49" s="7" t="str">
        <f ca="1">IF(AND($A49&lt;&gt;"",$A49&lt;&gt;"TOTAL"),IF(AND([1]PREMIOS_ALUMNOS!$CA47&lt;&gt;"",[1]PREMIOS_ALUMNOS!$CA47&lt;&gt;0),[1]PREMIOS_ALUMNOS!$CA47,""),IF($A49="TOTAL",SUM(INDIRECT("AU4:AU"&amp;ROW()-1)),""))</f>
        <v/>
      </c>
      <c r="AV49" s="7" t="str">
        <f ca="1">IF(AND($A49&lt;&gt;"",$A49&lt;&gt;"TOTAL"),IF(AND([1]PREMIOS_ALUMNOS!$CC47&lt;&gt;"",[1]PREMIOS_ALUMNOS!$CC47&lt;&gt;0),[1]PREMIOS_ALUMNOS!$CC47,""),IF($A49="TOTAL",SUM(INDIRECT("AV4:AV"&amp;ROW()-1)),""))</f>
        <v/>
      </c>
      <c r="AW49" s="7">
        <f t="shared" ca="1" si="15"/>
        <v>0</v>
      </c>
      <c r="AX49" s="7" t="str">
        <f ca="1">IF(AND($A49&lt;&gt;"",$A49&lt;&gt;"TOTAL"),IF(AND([1]PREMIOS_ALUMNOS!$CF47&lt;&gt;"",[1]PREMIOS_ALUMNOS!$CF47&lt;&gt;0),[1]PREMIOS_ALUMNOS!$CF47,""),IF($A49="TOTAL",SUM(INDIRECT("AX4:AX"&amp;ROW()-1)),""))</f>
        <v/>
      </c>
      <c r="AY49" s="7" t="str">
        <f ca="1">IF(AND($A49&lt;&gt;"",$A49&lt;&gt;"TOTAL"),IF(AND([1]PREMIOS_ALUMNOS!$CH47&lt;&gt;"",[1]PREMIOS_ALUMNOS!$CH47&lt;&gt;0),[1]PREMIOS_ALUMNOS!$CH47,""),IF($A49="TOTAL",SUM(INDIRECT("AY4:AY"&amp;ROW()-1)),""))</f>
        <v/>
      </c>
      <c r="AZ49" s="7">
        <f t="shared" ca="1" si="16"/>
        <v>0</v>
      </c>
      <c r="BA49" s="7" t="str">
        <f ca="1">IF(AND($A49&lt;&gt;"",$A49&lt;&gt;"TOTAL"),IF(AND([1]PREMIOS_ALUMNOS!$CK47&lt;&gt;"",[1]PREMIOS_ALUMNOS!$CK47&lt;&gt;0),[1]PREMIOS_ALUMNOS!$CK47,""),IF($A49="TOTAL",SUM(INDIRECT("BA4:BA"&amp;ROW()-1)),""))</f>
        <v/>
      </c>
      <c r="BB49" s="7" t="str">
        <f ca="1">IF(AND($A49&lt;&gt;"",$A49&lt;&gt;"TOTAL"),IF(AND([1]PREMIOS_ALUMNOS!$CM47&lt;&gt;"",[1]PREMIOS_ALUMNOS!$CM47&lt;&gt;0),[1]PREMIOS_ALUMNOS!$CM47,""),IF($A49="TOTAL",SUM(INDIRECT("BB4:BB"&amp;ROW()-1)),""))</f>
        <v/>
      </c>
      <c r="BC49" s="7">
        <f t="shared" ca="1" si="17"/>
        <v>0</v>
      </c>
      <c r="BD49" s="7" t="str">
        <f ca="1">IF(AND($A49&lt;&gt;"",$A49&lt;&gt;"TOTAL"),IF(AND([1]PREMIOS_ALUMNOS!$CP47&lt;&gt;"",[1]PREMIOS_ALUMNOS!$CP47&lt;&gt;0),[1]PREMIOS_ALUMNOS!$CP47,""),IF($A49="TOTAL",SUM(INDIRECT("BD4:BD"&amp;ROW()-1)),""))</f>
        <v/>
      </c>
      <c r="BE49" s="7" t="str">
        <f ca="1">IF(AND($A49&lt;&gt;"",$A49&lt;&gt;"TOTAL"),IF(AND([1]PREMIOS_ALUMNOS!$CR47&lt;&gt;"",[1]PREMIOS_ALUMNOS!$CR47&lt;&gt;0),[1]PREMIOS_ALUMNOS!$CR47,""),IF($A49="TOTAL",SUM(INDIRECT("BE4:BE"&amp;ROW()-1)),""))</f>
        <v/>
      </c>
      <c r="BF49" s="7">
        <f t="shared" ca="1" si="18"/>
        <v>0</v>
      </c>
    </row>
    <row r="50" spans="1:58" x14ac:dyDescent="0.2">
      <c r="A50" s="12" t="str">
        <f>IF([1]PREMIOS_ALUMNOS!$C48&lt;&gt;"",[1]PREMIOS_ALUMNOS!$C48,IF(AND([1]PREMIOS_ALUMNOS!$C48="",[1]PREMIOS_ALUMNOS!$C49="",[1]PREMIOS_ALUMNOS!$C47=""),"","TOTAL"))</f>
        <v>Máster universitario en Química Avanzada</v>
      </c>
      <c r="B50" s="7" t="str">
        <f ca="1">IF(AND($A50&lt;&gt;"",$A50&lt;&gt;"TOTAL"),IF(AND([1]PREMIOS_ALUMNOS!$D48&lt;&gt;"",[1]PREMIOS_ALUMNOS!$D48&lt;&gt;0),[1]PREMIOS_ALUMNOS!$D48,""),IF($A50="TOTAL",SUM(INDIRECT("B4:B"&amp;ROW()-1)),""))</f>
        <v/>
      </c>
      <c r="C50" s="7">
        <f ca="1">IF(AND($A50&lt;&gt;"",$A50&lt;&gt;"TOTAL"),IF(AND([1]PREMIOS_ALUMNOS!$F48&lt;&gt;"",[1]PREMIOS_ALUMNOS!$F48&lt;&gt;0),[1]PREMIOS_ALUMNOS!$F48,""),IF($A50="TOTAL",SUM(INDIRECT("C4:C"&amp;ROW()-1)),""))</f>
        <v>1</v>
      </c>
      <c r="D50" s="7">
        <f t="shared" ca="1" si="0"/>
        <v>1</v>
      </c>
      <c r="E50" s="7">
        <f ca="1">IF(AND($A50&lt;&gt;"",$A50&lt;&gt;"TOTAL"),IF(AND([1]PREMIOS_ALUMNOS!$I48&lt;&gt;"",[1]PREMIOS_ALUMNOS!$I48&lt;&gt;0),[1]PREMIOS_ALUMNOS!$I48,""),IF($A50="TOTAL",SUM(INDIRECT("E4:E"&amp;ROW()-1)),""))</f>
        <v>1</v>
      </c>
      <c r="F50" s="7" t="str">
        <f ca="1">IF(AND($A50&lt;&gt;"",$A50&lt;&gt;"TOTAL"),IF(AND([1]PREMIOS_ALUMNOS!$K48&lt;&gt;"",[1]PREMIOS_ALUMNOS!$K48&lt;&gt;0),[1]PREMIOS_ALUMNOS!$K48,""),IF($A50="TOTAL",SUM(INDIRECT("F4:F"&amp;ROW()-1)),""))</f>
        <v/>
      </c>
      <c r="G50" s="7">
        <f t="shared" ca="1" si="1"/>
        <v>1</v>
      </c>
      <c r="H50" s="7" t="str">
        <f ca="1">IF(AND($A50&lt;&gt;"",$A50&lt;&gt;"TOTAL"),IF(AND([1]PREMIOS_ALUMNOS!$N48&lt;&gt;"",[1]PREMIOS_ALUMNOS!$N48&lt;&gt;0),[1]PREMIOS_ALUMNOS!$N48,""),IF($A50="TOTAL",SUM(INDIRECT("H4:H"&amp;ROW()-1)),""))</f>
        <v/>
      </c>
      <c r="I50" s="7">
        <f ca="1">IF(AND($A50&lt;&gt;"",$A50&lt;&gt;"TOTAL"),IF(AND([1]PREMIOS_ALUMNOS!$P48&lt;&gt;"",[1]PREMIOS_ALUMNOS!$P48&lt;&gt;0),[1]PREMIOS_ALUMNOS!$P48,""),IF($A50="TOTAL",SUM(INDIRECT("I4:I"&amp;ROW()-1)),""))</f>
        <v>1</v>
      </c>
      <c r="J50" s="7">
        <f t="shared" ca="1" si="2"/>
        <v>1</v>
      </c>
      <c r="K50" s="7">
        <f ca="1">IF(AND($A50&lt;&gt;"",$A50&lt;&gt;"TOTAL"),IF(AND([1]PREMIOS_ALUMNOS!$S48&lt;&gt;"",[1]PREMIOS_ALUMNOS!$S48&lt;&gt;0),[1]PREMIOS_ALUMNOS!$S48,""),IF($A50="TOTAL",SUM(INDIRECT("K4:K"&amp;ROW()-1)),""))</f>
        <v>1</v>
      </c>
      <c r="L50" s="7" t="str">
        <f ca="1">IF(AND($A50&lt;&gt;"",$A50&lt;&gt;"TOTAL"),IF(AND([1]PREMIOS_ALUMNOS!$U48&lt;&gt;"",[1]PREMIOS_ALUMNOS!$U48&lt;&gt;0),[1]PREMIOS_ALUMNOS!$U48,""),IF($A50="TOTAL",SUM(INDIRECT("L4:L"&amp;ROW()-1)),""))</f>
        <v/>
      </c>
      <c r="M50" s="7">
        <f t="shared" ca="1" si="3"/>
        <v>1</v>
      </c>
      <c r="N50" s="7" t="str">
        <f ca="1">IF(AND($A50&lt;&gt;"",$A50&lt;&gt;"TOTAL"),IF(AND([1]PREMIOS_ALUMNOS!$X48&lt;&gt;"",[1]PREMIOS_ALUMNOS!$X48&lt;&gt;0),[1]PREMIOS_ALUMNOS!$X48,""),IF($A50="TOTAL",SUM(INDIRECT("N4:N"&amp;ROW()-1)),""))</f>
        <v/>
      </c>
      <c r="O50" s="7" t="str">
        <f ca="1">IF(AND($A50&lt;&gt;"",$A50&lt;&gt;"TOTAL"),IF(AND([1]PREMIOS_ALUMNOS!$Z48&lt;&gt;"",[1]PREMIOS_ALUMNOS!$Z48&lt;&gt;0),[1]PREMIOS_ALUMNOS!$Z48,""),IF($A50="TOTAL",SUM(INDIRECT("O4:O"&amp;ROW()-1)),""))</f>
        <v/>
      </c>
      <c r="P50" s="7">
        <f t="shared" ca="1" si="4"/>
        <v>0</v>
      </c>
      <c r="Q50" s="7" t="str">
        <f ca="1">IF(AND($A50&lt;&gt;"",$A50&lt;&gt;"TOTAL"),IF(AND([1]PREMIOS_ALUMNOS!$AC48&lt;&gt;"",[1]PREMIOS_ALUMNOS!$AC48&lt;&gt;0),[1]PREMIOS_ALUMNOS!$AC48,""),IF($A50="TOTAL",SUM(INDIRECT("Q4:Q"&amp;ROW()-1)),""))</f>
        <v/>
      </c>
      <c r="R50" s="7" t="str">
        <f ca="1">IF(AND($A50&lt;&gt;"",$A50&lt;&gt;"TOTAL"),IF(AND([1]PREMIOS_ALUMNOS!$AE48&lt;&gt;"",[1]PREMIOS_ALUMNOS!$AE48&lt;&gt;0),[1]PREMIOS_ALUMNOS!$AE48,""),IF($A50="TOTAL",SUM(INDIRECT("R4:R"&amp;ROW()-1)),""))</f>
        <v/>
      </c>
      <c r="S50" s="7">
        <f t="shared" ca="1" si="5"/>
        <v>0</v>
      </c>
      <c r="T50" s="7" t="str">
        <f ca="1">IF(AND($A50&lt;&gt;"",$A50&lt;&gt;"TOTAL"),IF(AND([1]PREMIOS_ALUMNOS!$AH48&lt;&gt;"",[1]PREMIOS_ALUMNOS!$AH48&lt;&gt;0),[1]PREMIOS_ALUMNOS!$AH48,""),IF($A50="TOTAL",SUM(INDIRECT("T4:T"&amp;ROW()-1)),""))</f>
        <v/>
      </c>
      <c r="U50" s="7" t="str">
        <f ca="1">IF(AND($A50&lt;&gt;"",$A50&lt;&gt;"TOTAL"),IF(AND([1]PREMIOS_ALUMNOS!$AJ48&lt;&gt;"",[1]PREMIOS_ALUMNOS!$AJ48&lt;&gt;0),[1]PREMIOS_ALUMNOS!$AJ48,""),IF($A50="TOTAL",SUM(INDIRECT("U4:U"&amp;ROW()-1)),""))</f>
        <v/>
      </c>
      <c r="V50" s="7">
        <f t="shared" ca="1" si="6"/>
        <v>0</v>
      </c>
      <c r="W50" s="7" t="str">
        <f ca="1">IF(AND($A50&lt;&gt;"",$A50&lt;&gt;"TOTAL"),IF(AND([1]PREMIOS_ALUMNOS!$AM48&lt;&gt;"",[1]PREMIOS_ALUMNOS!$AM48&lt;&gt;0),[1]PREMIOS_ALUMNOS!$AM48,""),IF($A50="TOTAL",SUM(INDIRECT("W4:W"&amp;ROW()-1)),""))</f>
        <v/>
      </c>
      <c r="X50" s="7" t="str">
        <f ca="1">IF(AND($A50&lt;&gt;"",$A50&lt;&gt;"TOTAL"),IF(AND([1]PREMIOS_ALUMNOS!$AO48&lt;&gt;"",[1]PREMIOS_ALUMNOS!$AO48&lt;&gt;0),[1]PREMIOS_ALUMNOS!$AO48,""),IF($A50="TOTAL",SUM(INDIRECT("X4:X"&amp;ROW()-1)),""))</f>
        <v/>
      </c>
      <c r="Y50" s="7">
        <f t="shared" ca="1" si="7"/>
        <v>0</v>
      </c>
      <c r="Z50" s="7" t="str">
        <f ca="1">IF(AND($A50&lt;&gt;"",$A50&lt;&gt;"TOTAL"),IF(AND([1]PREMIOS_ALUMNOS!$AR48&lt;&gt;"",[1]PREMIOS_ALUMNOS!$AR48&lt;&gt;0),[1]PREMIOS_ALUMNOS!$AR48,""),IF($A50="TOTAL",SUM(INDIRECT("Z4:Z"&amp;ROW()-1)),""))</f>
        <v/>
      </c>
      <c r="AA50" s="7" t="str">
        <f ca="1">IF(AND($A50&lt;&gt;"",$A50&lt;&gt;"TOTAL"),IF(AND([1]PREMIOS_ALUMNOS!$AT48&lt;&gt;"",[1]PREMIOS_ALUMNOS!$AT48&lt;&gt;0),[1]PREMIOS_ALUMNOS!$AT48,""),IF($A50="TOTAL",SUM(INDIRECT("AA4:AA"&amp;ROW()-1)),""))</f>
        <v/>
      </c>
      <c r="AB50" s="7">
        <f t="shared" ca="1" si="8"/>
        <v>0</v>
      </c>
      <c r="AC50" s="7" t="str">
        <f ca="1">IF(AND($A50&lt;&gt;"",$A50&lt;&gt;"TOTAL"),IF(AND([1]PREMIOS_ALUMNOS!$AW48&lt;&gt;"",[1]PREMIOS_ALUMNOS!$AW48&lt;&gt;0),[1]PREMIOS_ALUMNOS!$AW48,""),IF($A50="TOTAL",SUM(INDIRECT("AC4:AC"&amp;ROW()-1)),""))</f>
        <v/>
      </c>
      <c r="AD50" s="7" t="str">
        <f ca="1">IF(AND($A50&lt;&gt;"",$A50&lt;&gt;"TOTAL"),IF(AND([1]PREMIOS_ALUMNOS!$AY48&lt;&gt;"",[1]PREMIOS_ALUMNOS!$AY48&lt;&gt;0),[1]PREMIOS_ALUMNOS!$AY48,""),IF($A50="TOTAL",SUM(INDIRECT("AD4:AD"&amp;ROW()-1)),""))</f>
        <v/>
      </c>
      <c r="AE50" s="7">
        <f t="shared" ca="1" si="9"/>
        <v>0</v>
      </c>
      <c r="AF50" s="7" t="str">
        <f ca="1">IF(AND($A50&lt;&gt;"",$A50&lt;&gt;"TOTAL"),IF(AND([1]PREMIOS_ALUMNOS!$BB48&lt;&gt;"",[1]PREMIOS_ALUMNOS!$BB48&lt;&gt;0),[1]PREMIOS_ALUMNOS!$BB48,""),IF($A50="TOTAL",SUM(INDIRECT("AF4:AF"&amp;ROW()-1)),""))</f>
        <v/>
      </c>
      <c r="AG50" s="7" t="str">
        <f ca="1">IF(AND($A50&lt;&gt;"",$A50&lt;&gt;"TOTAL"),IF(AND([1]PREMIOS_ALUMNOS!$BD48&lt;&gt;"",[1]PREMIOS_ALUMNOS!$BD48&lt;&gt;0),[1]PREMIOS_ALUMNOS!$BD48,""),IF($A50="TOTAL",SUM(INDIRECT("AG4:AG"&amp;ROW()-1)),""))</f>
        <v/>
      </c>
      <c r="AH50" s="7">
        <f t="shared" ca="1" si="10"/>
        <v>0</v>
      </c>
      <c r="AI50" s="7" t="str">
        <f ca="1">IF(AND($A50&lt;&gt;"",$A50&lt;&gt;"TOTAL"),IF(AND([1]PREMIOS_ALUMNOS!$BG48&lt;&gt;"",[1]PREMIOS_ALUMNOS!$BG48&lt;&gt;0),[1]PREMIOS_ALUMNOS!$BG48,""),IF($A50="TOTAL",SUM(INDIRECT("AI4:AI"&amp;ROW()-1)),""))</f>
        <v/>
      </c>
      <c r="AJ50" s="7" t="str">
        <f ca="1">IF(AND($A50&lt;&gt;"",$A50&lt;&gt;"TOTAL"),IF(AND([1]PREMIOS_ALUMNOS!$BI48&lt;&gt;"",[1]PREMIOS_ALUMNOS!$BI48&lt;&gt;0),[1]PREMIOS_ALUMNOS!$BI48,""),IF($A50="TOTAL",SUM(INDIRECT("AJ4:AJ"&amp;ROW()-1)),""))</f>
        <v/>
      </c>
      <c r="AK50" s="7">
        <f t="shared" ca="1" si="11"/>
        <v>0</v>
      </c>
      <c r="AL50" s="7" t="str">
        <f ca="1">IF(AND($A50&lt;&gt;"",$A50&lt;&gt;"TOTAL"),IF(AND([1]PREMIOS_ALUMNOS!$BL48&lt;&gt;"",[1]PREMIOS_ALUMNOS!$BL48&lt;&gt;0),[1]PREMIOS_ALUMNOS!$BL48,""),IF($A50="TOTAL",SUM(INDIRECT("AL4:AL"&amp;ROW()-1)),""))</f>
        <v/>
      </c>
      <c r="AM50" s="7" t="str">
        <f ca="1">IF(AND($A50&lt;&gt;"",$A50&lt;&gt;"TOTAL"),IF(AND([1]PREMIOS_ALUMNOS!$BN48&lt;&gt;"",[1]PREMIOS_ALUMNOS!$BN48&lt;&gt;0),[1]PREMIOS_ALUMNOS!$BN48,""),IF($A50="TOTAL",SUM(INDIRECT("AM4:AM"&amp;ROW()-1)),""))</f>
        <v/>
      </c>
      <c r="AN50" s="7">
        <f t="shared" ca="1" si="12"/>
        <v>0</v>
      </c>
      <c r="AO50" s="7" t="str">
        <f ca="1">IF(AND($A50&lt;&gt;"",$A50&lt;&gt;"TOTAL"),IF(AND([1]PREMIOS_ALUMNOS!$BQ48&lt;&gt;"",[1]PREMIOS_ALUMNOS!$BQ48&lt;&gt;0),[1]PREMIOS_ALUMNOS!$BQ48,""),IF($A50="TOTAL",SUM(INDIRECT("AO4:AO"&amp;ROW()-1)),""))</f>
        <v/>
      </c>
      <c r="AP50" s="7" t="str">
        <f ca="1">IF(AND($A50&lt;&gt;"",$A50&lt;&gt;"TOTAL"),IF(AND([1]PREMIOS_ALUMNOS!$BS48&lt;&gt;"",[1]PREMIOS_ALUMNOS!$BS48&lt;&gt;0),[1]PREMIOS_ALUMNOS!$BS48,""),IF($A50="TOTAL",SUM(INDIRECT("AP4:AP"&amp;ROW()-1)),""))</f>
        <v/>
      </c>
      <c r="AQ50" s="7">
        <f t="shared" ca="1" si="13"/>
        <v>0</v>
      </c>
      <c r="AR50" s="7" t="str">
        <f ca="1">IF(AND($A50&lt;&gt;"",$A50&lt;&gt;"TOTAL"),IF(AND([1]PREMIOS_ALUMNOS!$BV48&lt;&gt;"",[1]PREMIOS_ALUMNOS!$BV48&lt;&gt;0),[1]PREMIOS_ALUMNOS!$BV48,""),IF($A50="TOTAL",SUM(INDIRECT("AR4:AR"&amp;ROW()-1)),""))</f>
        <v/>
      </c>
      <c r="AS50" s="7" t="str">
        <f ca="1">IF(AND($A50&lt;&gt;"",$A50&lt;&gt;"TOTAL"),IF(AND([1]PREMIOS_ALUMNOS!$BX48&lt;&gt;"",[1]PREMIOS_ALUMNOS!$BX48&lt;&gt;0),[1]PREMIOS_ALUMNOS!$BX48,""),IF($A50="TOTAL",SUM(INDIRECT("AS4:AS"&amp;ROW()-1)),""))</f>
        <v/>
      </c>
      <c r="AT50" s="7">
        <f t="shared" ca="1" si="14"/>
        <v>0</v>
      </c>
      <c r="AU50" s="7" t="str">
        <f ca="1">IF(AND($A50&lt;&gt;"",$A50&lt;&gt;"TOTAL"),IF(AND([1]PREMIOS_ALUMNOS!$CA48&lt;&gt;"",[1]PREMIOS_ALUMNOS!$CA48&lt;&gt;0),[1]PREMIOS_ALUMNOS!$CA48,""),IF($A50="TOTAL",SUM(INDIRECT("AU4:AU"&amp;ROW()-1)),""))</f>
        <v/>
      </c>
      <c r="AV50" s="7" t="str">
        <f ca="1">IF(AND($A50&lt;&gt;"",$A50&lt;&gt;"TOTAL"),IF(AND([1]PREMIOS_ALUMNOS!$CC48&lt;&gt;"",[1]PREMIOS_ALUMNOS!$CC48&lt;&gt;0),[1]PREMIOS_ALUMNOS!$CC48,""),IF($A50="TOTAL",SUM(INDIRECT("AV4:AV"&amp;ROW()-1)),""))</f>
        <v/>
      </c>
      <c r="AW50" s="7">
        <f t="shared" ca="1" si="15"/>
        <v>0</v>
      </c>
      <c r="AX50" s="7" t="str">
        <f ca="1">IF(AND($A50&lt;&gt;"",$A50&lt;&gt;"TOTAL"),IF(AND([1]PREMIOS_ALUMNOS!$CF48&lt;&gt;"",[1]PREMIOS_ALUMNOS!$CF48&lt;&gt;0),[1]PREMIOS_ALUMNOS!$CF48,""),IF($A50="TOTAL",SUM(INDIRECT("AX4:AX"&amp;ROW()-1)),""))</f>
        <v/>
      </c>
      <c r="AY50" s="7" t="str">
        <f ca="1">IF(AND($A50&lt;&gt;"",$A50&lt;&gt;"TOTAL"),IF(AND([1]PREMIOS_ALUMNOS!$CH48&lt;&gt;"",[1]PREMIOS_ALUMNOS!$CH48&lt;&gt;0),[1]PREMIOS_ALUMNOS!$CH48,""),IF($A50="TOTAL",SUM(INDIRECT("AY4:AY"&amp;ROW()-1)),""))</f>
        <v/>
      </c>
      <c r="AZ50" s="7">
        <f t="shared" ca="1" si="16"/>
        <v>0</v>
      </c>
      <c r="BA50" s="7" t="str">
        <f ca="1">IF(AND($A50&lt;&gt;"",$A50&lt;&gt;"TOTAL"),IF(AND([1]PREMIOS_ALUMNOS!$CK48&lt;&gt;"",[1]PREMIOS_ALUMNOS!$CK48&lt;&gt;0),[1]PREMIOS_ALUMNOS!$CK48,""),IF($A50="TOTAL",SUM(INDIRECT("BA4:BA"&amp;ROW()-1)),""))</f>
        <v/>
      </c>
      <c r="BB50" s="7" t="str">
        <f ca="1">IF(AND($A50&lt;&gt;"",$A50&lt;&gt;"TOTAL"),IF(AND([1]PREMIOS_ALUMNOS!$CM48&lt;&gt;"",[1]PREMIOS_ALUMNOS!$CM48&lt;&gt;0),[1]PREMIOS_ALUMNOS!$CM48,""),IF($A50="TOTAL",SUM(INDIRECT("BB4:BB"&amp;ROW()-1)),""))</f>
        <v/>
      </c>
      <c r="BC50" s="7">
        <f t="shared" ca="1" si="17"/>
        <v>0</v>
      </c>
      <c r="BD50" s="7" t="str">
        <f ca="1">IF(AND($A50&lt;&gt;"",$A50&lt;&gt;"TOTAL"),IF(AND([1]PREMIOS_ALUMNOS!$CP48&lt;&gt;"",[1]PREMIOS_ALUMNOS!$CP48&lt;&gt;0),[1]PREMIOS_ALUMNOS!$CP48,""),IF($A50="TOTAL",SUM(INDIRECT("BD4:BD"&amp;ROW()-1)),""))</f>
        <v/>
      </c>
      <c r="BE50" s="7" t="str">
        <f ca="1">IF(AND($A50&lt;&gt;"",$A50&lt;&gt;"TOTAL"),IF(AND([1]PREMIOS_ALUMNOS!$CR48&lt;&gt;"",[1]PREMIOS_ALUMNOS!$CR48&lt;&gt;0),[1]PREMIOS_ALUMNOS!$CR48,""),IF($A50="TOTAL",SUM(INDIRECT("BE4:BE"&amp;ROW()-1)),""))</f>
        <v/>
      </c>
      <c r="BF50" s="7">
        <f t="shared" ca="1" si="18"/>
        <v>0</v>
      </c>
    </row>
    <row r="51" spans="1:58" x14ac:dyDescent="0.2">
      <c r="A51" s="12" t="str">
        <f>IF([1]PREMIOS_ALUMNOS!$C49&lt;&gt;"",[1]PREMIOS_ALUMNOS!$C49,IF(AND([1]PREMIOS_ALUMNOS!$C49="",[1]PREMIOS_ALUMNOS!$C50="",[1]PREMIOS_ALUMNOS!$C48=""),"","TOTAL"))</f>
        <v>Máster universitario en Química y Biotecnología</v>
      </c>
      <c r="B51" s="7" t="str">
        <f ca="1">IF(AND($A51&lt;&gt;"",$A51&lt;&gt;"TOTAL"),IF(AND([1]PREMIOS_ALUMNOS!$D49&lt;&gt;"",[1]PREMIOS_ALUMNOS!$D49&lt;&gt;0),[1]PREMIOS_ALUMNOS!$D49,""),IF($A51="TOTAL",SUM(INDIRECT("B4:B"&amp;ROW()-1)),""))</f>
        <v/>
      </c>
      <c r="C51" s="7" t="str">
        <f ca="1">IF(AND($A51&lt;&gt;"",$A51&lt;&gt;"TOTAL"),IF(AND([1]PREMIOS_ALUMNOS!$F49&lt;&gt;"",[1]PREMIOS_ALUMNOS!$F49&lt;&gt;0),[1]PREMIOS_ALUMNOS!$F49,""),IF($A51="TOTAL",SUM(INDIRECT("C4:C"&amp;ROW()-1)),""))</f>
        <v/>
      </c>
      <c r="D51" s="7">
        <f t="shared" ca="1" si="0"/>
        <v>0</v>
      </c>
      <c r="E51" s="7" t="str">
        <f ca="1">IF(AND($A51&lt;&gt;"",$A51&lt;&gt;"TOTAL"),IF(AND([1]PREMIOS_ALUMNOS!$I49&lt;&gt;"",[1]PREMIOS_ALUMNOS!$I49&lt;&gt;0),[1]PREMIOS_ALUMNOS!$I49,""),IF($A51="TOTAL",SUM(INDIRECT("E4:E"&amp;ROW()-1)),""))</f>
        <v/>
      </c>
      <c r="F51" s="7" t="str">
        <f ca="1">IF(AND($A51&lt;&gt;"",$A51&lt;&gt;"TOTAL"),IF(AND([1]PREMIOS_ALUMNOS!$K49&lt;&gt;"",[1]PREMIOS_ALUMNOS!$K49&lt;&gt;0),[1]PREMIOS_ALUMNOS!$K49,""),IF($A51="TOTAL",SUM(INDIRECT("F4:F"&amp;ROW()-1)),""))</f>
        <v/>
      </c>
      <c r="G51" s="7">
        <f t="shared" ca="1" si="1"/>
        <v>0</v>
      </c>
      <c r="H51" s="7" t="str">
        <f ca="1">IF(AND($A51&lt;&gt;"",$A51&lt;&gt;"TOTAL"),IF(AND([1]PREMIOS_ALUMNOS!$N49&lt;&gt;"",[1]PREMIOS_ALUMNOS!$N49&lt;&gt;0),[1]PREMIOS_ALUMNOS!$N49,""),IF($A51="TOTAL",SUM(INDIRECT("H4:H"&amp;ROW()-1)),""))</f>
        <v/>
      </c>
      <c r="I51" s="7" t="str">
        <f ca="1">IF(AND($A51&lt;&gt;"",$A51&lt;&gt;"TOTAL"),IF(AND([1]PREMIOS_ALUMNOS!$P49&lt;&gt;"",[1]PREMIOS_ALUMNOS!$P49&lt;&gt;0),[1]PREMIOS_ALUMNOS!$P49,""),IF($A51="TOTAL",SUM(INDIRECT("I4:I"&amp;ROW()-1)),""))</f>
        <v/>
      </c>
      <c r="J51" s="7">
        <f t="shared" ca="1" si="2"/>
        <v>0</v>
      </c>
      <c r="K51" s="7" t="str">
        <f ca="1">IF(AND($A51&lt;&gt;"",$A51&lt;&gt;"TOTAL"),IF(AND([1]PREMIOS_ALUMNOS!$S49&lt;&gt;"",[1]PREMIOS_ALUMNOS!$S49&lt;&gt;0),[1]PREMIOS_ALUMNOS!$S49,""),IF($A51="TOTAL",SUM(INDIRECT("K4:K"&amp;ROW()-1)),""))</f>
        <v/>
      </c>
      <c r="L51" s="7" t="str">
        <f ca="1">IF(AND($A51&lt;&gt;"",$A51&lt;&gt;"TOTAL"),IF(AND([1]PREMIOS_ALUMNOS!$U49&lt;&gt;"",[1]PREMIOS_ALUMNOS!$U49&lt;&gt;0),[1]PREMIOS_ALUMNOS!$U49,""),IF($A51="TOTAL",SUM(INDIRECT("L4:L"&amp;ROW()-1)),""))</f>
        <v/>
      </c>
      <c r="M51" s="7">
        <f t="shared" ca="1" si="3"/>
        <v>0</v>
      </c>
      <c r="N51" s="7" t="str">
        <f ca="1">IF(AND($A51&lt;&gt;"",$A51&lt;&gt;"TOTAL"),IF(AND([1]PREMIOS_ALUMNOS!$X49&lt;&gt;"",[1]PREMIOS_ALUMNOS!$X49&lt;&gt;0),[1]PREMIOS_ALUMNOS!$X49,""),IF($A51="TOTAL",SUM(INDIRECT("N4:N"&amp;ROW()-1)),""))</f>
        <v/>
      </c>
      <c r="O51" s="7">
        <f ca="1">IF(AND($A51&lt;&gt;"",$A51&lt;&gt;"TOTAL"),IF(AND([1]PREMIOS_ALUMNOS!$Z49&lt;&gt;"",[1]PREMIOS_ALUMNOS!$Z49&lt;&gt;0),[1]PREMIOS_ALUMNOS!$Z49,""),IF($A51="TOTAL",SUM(INDIRECT("O4:O"&amp;ROW()-1)),""))</f>
        <v>1</v>
      </c>
      <c r="P51" s="7">
        <f t="shared" ca="1" si="4"/>
        <v>1</v>
      </c>
      <c r="Q51" s="7" t="str">
        <f ca="1">IF(AND($A51&lt;&gt;"",$A51&lt;&gt;"TOTAL"),IF(AND([1]PREMIOS_ALUMNOS!$AC49&lt;&gt;"",[1]PREMIOS_ALUMNOS!$AC49&lt;&gt;0),[1]PREMIOS_ALUMNOS!$AC49,""),IF($A51="TOTAL",SUM(INDIRECT("Q4:Q"&amp;ROW()-1)),""))</f>
        <v/>
      </c>
      <c r="R51" s="7" t="str">
        <f ca="1">IF(AND($A51&lt;&gt;"",$A51&lt;&gt;"TOTAL"),IF(AND([1]PREMIOS_ALUMNOS!$AE49&lt;&gt;"",[1]PREMIOS_ALUMNOS!$AE49&lt;&gt;0),[1]PREMIOS_ALUMNOS!$AE49,""),IF($A51="TOTAL",SUM(INDIRECT("R4:R"&amp;ROW()-1)),""))</f>
        <v/>
      </c>
      <c r="S51" s="7">
        <f t="shared" ca="1" si="5"/>
        <v>0</v>
      </c>
      <c r="T51" s="7" t="str">
        <f ca="1">IF(AND($A51&lt;&gt;"",$A51&lt;&gt;"TOTAL"),IF(AND([1]PREMIOS_ALUMNOS!$AH49&lt;&gt;"",[1]PREMIOS_ALUMNOS!$AH49&lt;&gt;0),[1]PREMIOS_ALUMNOS!$AH49,""),IF($A51="TOTAL",SUM(INDIRECT("T4:T"&amp;ROW()-1)),""))</f>
        <v/>
      </c>
      <c r="U51" s="7" t="str">
        <f ca="1">IF(AND($A51&lt;&gt;"",$A51&lt;&gt;"TOTAL"),IF(AND([1]PREMIOS_ALUMNOS!$AJ49&lt;&gt;"",[1]PREMIOS_ALUMNOS!$AJ49&lt;&gt;0),[1]PREMIOS_ALUMNOS!$AJ49,""),IF($A51="TOTAL",SUM(INDIRECT("U4:U"&amp;ROW()-1)),""))</f>
        <v/>
      </c>
      <c r="V51" s="7">
        <f t="shared" ca="1" si="6"/>
        <v>0</v>
      </c>
      <c r="W51" s="7" t="str">
        <f ca="1">IF(AND($A51&lt;&gt;"",$A51&lt;&gt;"TOTAL"),IF(AND([1]PREMIOS_ALUMNOS!$AM49&lt;&gt;"",[1]PREMIOS_ALUMNOS!$AM49&lt;&gt;0),[1]PREMIOS_ALUMNOS!$AM49,""),IF($A51="TOTAL",SUM(INDIRECT("W4:W"&amp;ROW()-1)),""))</f>
        <v/>
      </c>
      <c r="X51" s="7" t="str">
        <f ca="1">IF(AND($A51&lt;&gt;"",$A51&lt;&gt;"TOTAL"),IF(AND([1]PREMIOS_ALUMNOS!$AO49&lt;&gt;"",[1]PREMIOS_ALUMNOS!$AO49&lt;&gt;0),[1]PREMIOS_ALUMNOS!$AO49,""),IF($A51="TOTAL",SUM(INDIRECT("X4:X"&amp;ROW()-1)),""))</f>
        <v/>
      </c>
      <c r="Y51" s="7">
        <f t="shared" ca="1" si="7"/>
        <v>0</v>
      </c>
      <c r="Z51" s="7" t="str">
        <f ca="1">IF(AND($A51&lt;&gt;"",$A51&lt;&gt;"TOTAL"),IF(AND([1]PREMIOS_ALUMNOS!$AR49&lt;&gt;"",[1]PREMIOS_ALUMNOS!$AR49&lt;&gt;0),[1]PREMIOS_ALUMNOS!$AR49,""),IF($A51="TOTAL",SUM(INDIRECT("Z4:Z"&amp;ROW()-1)),""))</f>
        <v/>
      </c>
      <c r="AA51" s="7" t="str">
        <f ca="1">IF(AND($A51&lt;&gt;"",$A51&lt;&gt;"TOTAL"),IF(AND([1]PREMIOS_ALUMNOS!$AT49&lt;&gt;"",[1]PREMIOS_ALUMNOS!$AT49&lt;&gt;0),[1]PREMIOS_ALUMNOS!$AT49,""),IF($A51="TOTAL",SUM(INDIRECT("AA4:AA"&amp;ROW()-1)),""))</f>
        <v/>
      </c>
      <c r="AB51" s="7">
        <f t="shared" ca="1" si="8"/>
        <v>0</v>
      </c>
      <c r="AC51" s="7" t="str">
        <f ca="1">IF(AND($A51&lt;&gt;"",$A51&lt;&gt;"TOTAL"),IF(AND([1]PREMIOS_ALUMNOS!$AW49&lt;&gt;"",[1]PREMIOS_ALUMNOS!$AW49&lt;&gt;0),[1]PREMIOS_ALUMNOS!$AW49,""),IF($A51="TOTAL",SUM(INDIRECT("AC4:AC"&amp;ROW()-1)),""))</f>
        <v/>
      </c>
      <c r="AD51" s="7" t="str">
        <f ca="1">IF(AND($A51&lt;&gt;"",$A51&lt;&gt;"TOTAL"),IF(AND([1]PREMIOS_ALUMNOS!$AY49&lt;&gt;"",[1]PREMIOS_ALUMNOS!$AY49&lt;&gt;0),[1]PREMIOS_ALUMNOS!$AY49,""),IF($A51="TOTAL",SUM(INDIRECT("AD4:AD"&amp;ROW()-1)),""))</f>
        <v/>
      </c>
      <c r="AE51" s="7">
        <f t="shared" ca="1" si="9"/>
        <v>0</v>
      </c>
      <c r="AF51" s="7" t="str">
        <f ca="1">IF(AND($A51&lt;&gt;"",$A51&lt;&gt;"TOTAL"),IF(AND([1]PREMIOS_ALUMNOS!$BB49&lt;&gt;"",[1]PREMIOS_ALUMNOS!$BB49&lt;&gt;0),[1]PREMIOS_ALUMNOS!$BB49,""),IF($A51="TOTAL",SUM(INDIRECT("AF4:AF"&amp;ROW()-1)),""))</f>
        <v/>
      </c>
      <c r="AG51" s="7" t="str">
        <f ca="1">IF(AND($A51&lt;&gt;"",$A51&lt;&gt;"TOTAL"),IF(AND([1]PREMIOS_ALUMNOS!$BD49&lt;&gt;"",[1]PREMIOS_ALUMNOS!$BD49&lt;&gt;0),[1]PREMIOS_ALUMNOS!$BD49,""),IF($A51="TOTAL",SUM(INDIRECT("AG4:AG"&amp;ROW()-1)),""))</f>
        <v/>
      </c>
      <c r="AH51" s="7">
        <f t="shared" ca="1" si="10"/>
        <v>0</v>
      </c>
      <c r="AI51" s="7" t="str">
        <f ca="1">IF(AND($A51&lt;&gt;"",$A51&lt;&gt;"TOTAL"),IF(AND([1]PREMIOS_ALUMNOS!$BG49&lt;&gt;"",[1]PREMIOS_ALUMNOS!$BG49&lt;&gt;0),[1]PREMIOS_ALUMNOS!$BG49,""),IF($A51="TOTAL",SUM(INDIRECT("AI4:AI"&amp;ROW()-1)),""))</f>
        <v/>
      </c>
      <c r="AJ51" s="7" t="str">
        <f ca="1">IF(AND($A51&lt;&gt;"",$A51&lt;&gt;"TOTAL"),IF(AND([1]PREMIOS_ALUMNOS!$BI49&lt;&gt;"",[1]PREMIOS_ALUMNOS!$BI49&lt;&gt;0),[1]PREMIOS_ALUMNOS!$BI49,""),IF($A51="TOTAL",SUM(INDIRECT("AJ4:AJ"&amp;ROW()-1)),""))</f>
        <v/>
      </c>
      <c r="AK51" s="7">
        <f t="shared" ca="1" si="11"/>
        <v>0</v>
      </c>
      <c r="AL51" s="7" t="str">
        <f ca="1">IF(AND($A51&lt;&gt;"",$A51&lt;&gt;"TOTAL"),IF(AND([1]PREMIOS_ALUMNOS!$BL49&lt;&gt;"",[1]PREMIOS_ALUMNOS!$BL49&lt;&gt;0),[1]PREMIOS_ALUMNOS!$BL49,""),IF($A51="TOTAL",SUM(INDIRECT("AL4:AL"&amp;ROW()-1)),""))</f>
        <v/>
      </c>
      <c r="AM51" s="7" t="str">
        <f ca="1">IF(AND($A51&lt;&gt;"",$A51&lt;&gt;"TOTAL"),IF(AND([1]PREMIOS_ALUMNOS!$BN49&lt;&gt;"",[1]PREMIOS_ALUMNOS!$BN49&lt;&gt;0),[1]PREMIOS_ALUMNOS!$BN49,""),IF($A51="TOTAL",SUM(INDIRECT("AM4:AM"&amp;ROW()-1)),""))</f>
        <v/>
      </c>
      <c r="AN51" s="7">
        <f t="shared" ca="1" si="12"/>
        <v>0</v>
      </c>
      <c r="AO51" s="7" t="str">
        <f ca="1">IF(AND($A51&lt;&gt;"",$A51&lt;&gt;"TOTAL"),IF(AND([1]PREMIOS_ALUMNOS!$BQ49&lt;&gt;"",[1]PREMIOS_ALUMNOS!$BQ49&lt;&gt;0),[1]PREMIOS_ALUMNOS!$BQ49,""),IF($A51="TOTAL",SUM(INDIRECT("AO4:AO"&amp;ROW()-1)),""))</f>
        <v/>
      </c>
      <c r="AP51" s="7" t="str">
        <f ca="1">IF(AND($A51&lt;&gt;"",$A51&lt;&gt;"TOTAL"),IF(AND([1]PREMIOS_ALUMNOS!$BS49&lt;&gt;"",[1]PREMIOS_ALUMNOS!$BS49&lt;&gt;0),[1]PREMIOS_ALUMNOS!$BS49,""),IF($A51="TOTAL",SUM(INDIRECT("AP4:AP"&amp;ROW()-1)),""))</f>
        <v/>
      </c>
      <c r="AQ51" s="7">
        <f t="shared" ca="1" si="13"/>
        <v>0</v>
      </c>
      <c r="AR51" s="7" t="str">
        <f ca="1">IF(AND($A51&lt;&gt;"",$A51&lt;&gt;"TOTAL"),IF(AND([1]PREMIOS_ALUMNOS!$BV49&lt;&gt;"",[1]PREMIOS_ALUMNOS!$BV49&lt;&gt;0),[1]PREMIOS_ALUMNOS!$BV49,""),IF($A51="TOTAL",SUM(INDIRECT("AR4:AR"&amp;ROW()-1)),""))</f>
        <v/>
      </c>
      <c r="AS51" s="7" t="str">
        <f ca="1">IF(AND($A51&lt;&gt;"",$A51&lt;&gt;"TOTAL"),IF(AND([1]PREMIOS_ALUMNOS!$BX49&lt;&gt;"",[1]PREMIOS_ALUMNOS!$BX49&lt;&gt;0),[1]PREMIOS_ALUMNOS!$BX49,""),IF($A51="TOTAL",SUM(INDIRECT("AS4:AS"&amp;ROW()-1)),""))</f>
        <v/>
      </c>
      <c r="AT51" s="7">
        <f t="shared" ca="1" si="14"/>
        <v>0</v>
      </c>
      <c r="AU51" s="7" t="str">
        <f ca="1">IF(AND($A51&lt;&gt;"",$A51&lt;&gt;"TOTAL"),IF(AND([1]PREMIOS_ALUMNOS!$CA49&lt;&gt;"",[1]PREMIOS_ALUMNOS!$CA49&lt;&gt;0),[1]PREMIOS_ALUMNOS!$CA49,""),IF($A51="TOTAL",SUM(INDIRECT("AU4:AU"&amp;ROW()-1)),""))</f>
        <v/>
      </c>
      <c r="AV51" s="7" t="str">
        <f ca="1">IF(AND($A51&lt;&gt;"",$A51&lt;&gt;"TOTAL"),IF(AND([1]PREMIOS_ALUMNOS!$CC49&lt;&gt;"",[1]PREMIOS_ALUMNOS!$CC49&lt;&gt;0),[1]PREMIOS_ALUMNOS!$CC49,""),IF($A51="TOTAL",SUM(INDIRECT("AV4:AV"&amp;ROW()-1)),""))</f>
        <v/>
      </c>
      <c r="AW51" s="7">
        <f t="shared" ca="1" si="15"/>
        <v>0</v>
      </c>
      <c r="AX51" s="7" t="str">
        <f ca="1">IF(AND($A51&lt;&gt;"",$A51&lt;&gt;"TOTAL"),IF(AND([1]PREMIOS_ALUMNOS!$CF49&lt;&gt;"",[1]PREMIOS_ALUMNOS!$CF49&lt;&gt;0),[1]PREMIOS_ALUMNOS!$CF49,""),IF($A51="TOTAL",SUM(INDIRECT("AX4:AX"&amp;ROW()-1)),""))</f>
        <v/>
      </c>
      <c r="AY51" s="7" t="str">
        <f ca="1">IF(AND($A51&lt;&gt;"",$A51&lt;&gt;"TOTAL"),IF(AND([1]PREMIOS_ALUMNOS!$CH49&lt;&gt;"",[1]PREMIOS_ALUMNOS!$CH49&lt;&gt;0),[1]PREMIOS_ALUMNOS!$CH49,""),IF($A51="TOTAL",SUM(INDIRECT("AY4:AY"&amp;ROW()-1)),""))</f>
        <v/>
      </c>
      <c r="AZ51" s="7">
        <f t="shared" ca="1" si="16"/>
        <v>0</v>
      </c>
      <c r="BA51" s="7" t="str">
        <f ca="1">IF(AND($A51&lt;&gt;"",$A51&lt;&gt;"TOTAL"),IF(AND([1]PREMIOS_ALUMNOS!$CK49&lt;&gt;"",[1]PREMIOS_ALUMNOS!$CK49&lt;&gt;0),[1]PREMIOS_ALUMNOS!$CK49,""),IF($A51="TOTAL",SUM(INDIRECT("BA4:BA"&amp;ROW()-1)),""))</f>
        <v/>
      </c>
      <c r="BB51" s="7" t="str">
        <f ca="1">IF(AND($A51&lt;&gt;"",$A51&lt;&gt;"TOTAL"),IF(AND([1]PREMIOS_ALUMNOS!$CM49&lt;&gt;"",[1]PREMIOS_ALUMNOS!$CM49&lt;&gt;0),[1]PREMIOS_ALUMNOS!$CM49,""),IF($A51="TOTAL",SUM(INDIRECT("BB4:BB"&amp;ROW()-1)),""))</f>
        <v/>
      </c>
      <c r="BC51" s="7">
        <f t="shared" ca="1" si="17"/>
        <v>0</v>
      </c>
      <c r="BD51" s="7" t="str">
        <f ca="1">IF(AND($A51&lt;&gt;"",$A51&lt;&gt;"TOTAL"),IF(AND([1]PREMIOS_ALUMNOS!$CP49&lt;&gt;"",[1]PREMIOS_ALUMNOS!$CP49&lt;&gt;0),[1]PREMIOS_ALUMNOS!$CP49,""),IF($A51="TOTAL",SUM(INDIRECT("BD4:BD"&amp;ROW()-1)),""))</f>
        <v/>
      </c>
      <c r="BE51" s="7" t="str">
        <f ca="1">IF(AND($A51&lt;&gt;"",$A51&lt;&gt;"TOTAL"),IF(AND([1]PREMIOS_ALUMNOS!$CR49&lt;&gt;"",[1]PREMIOS_ALUMNOS!$CR49&lt;&gt;0),[1]PREMIOS_ALUMNOS!$CR49,""),IF($A51="TOTAL",SUM(INDIRECT("BE4:BE"&amp;ROW()-1)),""))</f>
        <v/>
      </c>
      <c r="BF51" s="7">
        <f t="shared" ca="1" si="18"/>
        <v>0</v>
      </c>
    </row>
    <row r="52" spans="1:58" x14ac:dyDescent="0.2">
      <c r="A52" s="12" t="str">
        <f>IF([1]PREMIOS_ALUMNOS!$C50&lt;&gt;"",[1]PREMIOS_ALUMNOS!$C50,IF(AND([1]PREMIOS_ALUMNOS!$C50="",[1]PREMIOS_ALUMNOS!$C51="",[1]PREMIOS_ALUMNOS!$C49=""),"","TOTAL"))</f>
        <v>Máster universitario en Tecnologías Informáticas</v>
      </c>
      <c r="B52" s="7" t="str">
        <f ca="1">IF(AND($A52&lt;&gt;"",$A52&lt;&gt;"TOTAL"),IF(AND([1]PREMIOS_ALUMNOS!$D50&lt;&gt;"",[1]PREMIOS_ALUMNOS!$D50&lt;&gt;0),[1]PREMIOS_ALUMNOS!$D50,""),IF($A52="TOTAL",SUM(INDIRECT("B4:B"&amp;ROW()-1)),""))</f>
        <v/>
      </c>
      <c r="C52" s="7" t="str">
        <f ca="1">IF(AND($A52&lt;&gt;"",$A52&lt;&gt;"TOTAL"),IF(AND([1]PREMIOS_ALUMNOS!$F50&lt;&gt;"",[1]PREMIOS_ALUMNOS!$F50&lt;&gt;0),[1]PREMIOS_ALUMNOS!$F50,""),IF($A52="TOTAL",SUM(INDIRECT("C4:C"&amp;ROW()-1)),""))</f>
        <v/>
      </c>
      <c r="D52" s="7">
        <f t="shared" ca="1" si="0"/>
        <v>0</v>
      </c>
      <c r="E52" s="7" t="str">
        <f ca="1">IF(AND($A52&lt;&gt;"",$A52&lt;&gt;"TOTAL"),IF(AND([1]PREMIOS_ALUMNOS!$I50&lt;&gt;"",[1]PREMIOS_ALUMNOS!$I50&lt;&gt;0),[1]PREMIOS_ALUMNOS!$I50,""),IF($A52="TOTAL",SUM(INDIRECT("E4:E"&amp;ROW()-1)),""))</f>
        <v/>
      </c>
      <c r="F52" s="7" t="str">
        <f ca="1">IF(AND($A52&lt;&gt;"",$A52&lt;&gt;"TOTAL"),IF(AND([1]PREMIOS_ALUMNOS!$K50&lt;&gt;"",[1]PREMIOS_ALUMNOS!$K50&lt;&gt;0),[1]PREMIOS_ALUMNOS!$K50,""),IF($A52="TOTAL",SUM(INDIRECT("F4:F"&amp;ROW()-1)),""))</f>
        <v/>
      </c>
      <c r="G52" s="7">
        <f t="shared" ca="1" si="1"/>
        <v>0</v>
      </c>
      <c r="H52" s="7" t="str">
        <f ca="1">IF(AND($A52&lt;&gt;"",$A52&lt;&gt;"TOTAL"),IF(AND([1]PREMIOS_ALUMNOS!$N50&lt;&gt;"",[1]PREMIOS_ALUMNOS!$N50&lt;&gt;0),[1]PREMIOS_ALUMNOS!$N50,""),IF($A52="TOTAL",SUM(INDIRECT("H4:H"&amp;ROW()-1)),""))</f>
        <v/>
      </c>
      <c r="I52" s="7" t="str">
        <f ca="1">IF(AND($A52&lt;&gt;"",$A52&lt;&gt;"TOTAL"),IF(AND([1]PREMIOS_ALUMNOS!$P50&lt;&gt;"",[1]PREMIOS_ALUMNOS!$P50&lt;&gt;0),[1]PREMIOS_ALUMNOS!$P50,""),IF($A52="TOTAL",SUM(INDIRECT("I4:I"&amp;ROW()-1)),""))</f>
        <v/>
      </c>
      <c r="J52" s="7">
        <f t="shared" ca="1" si="2"/>
        <v>0</v>
      </c>
      <c r="K52" s="7" t="str">
        <f ca="1">IF(AND($A52&lt;&gt;"",$A52&lt;&gt;"TOTAL"),IF(AND([1]PREMIOS_ALUMNOS!$S50&lt;&gt;"",[1]PREMIOS_ALUMNOS!$S50&lt;&gt;0),[1]PREMIOS_ALUMNOS!$S50,""),IF($A52="TOTAL",SUM(INDIRECT("K4:K"&amp;ROW()-1)),""))</f>
        <v/>
      </c>
      <c r="L52" s="7" t="str">
        <f ca="1">IF(AND($A52&lt;&gt;"",$A52&lt;&gt;"TOTAL"),IF(AND([1]PREMIOS_ALUMNOS!$U50&lt;&gt;"",[1]PREMIOS_ALUMNOS!$U50&lt;&gt;0),[1]PREMIOS_ALUMNOS!$U50,""),IF($A52="TOTAL",SUM(INDIRECT("L4:L"&amp;ROW()-1)),""))</f>
        <v/>
      </c>
      <c r="M52" s="7">
        <f t="shared" ca="1" si="3"/>
        <v>0</v>
      </c>
      <c r="N52" s="7" t="str">
        <f ca="1">IF(AND($A52&lt;&gt;"",$A52&lt;&gt;"TOTAL"),IF(AND([1]PREMIOS_ALUMNOS!$X50&lt;&gt;"",[1]PREMIOS_ALUMNOS!$X50&lt;&gt;0),[1]PREMIOS_ALUMNOS!$X50,""),IF($A52="TOTAL",SUM(INDIRECT("N4:N"&amp;ROW()-1)),""))</f>
        <v/>
      </c>
      <c r="O52" s="7">
        <f ca="1">IF(AND($A52&lt;&gt;"",$A52&lt;&gt;"TOTAL"),IF(AND([1]PREMIOS_ALUMNOS!$Z50&lt;&gt;"",[1]PREMIOS_ALUMNOS!$Z50&lt;&gt;0),[1]PREMIOS_ALUMNOS!$Z50,""),IF($A52="TOTAL",SUM(INDIRECT("O4:O"&amp;ROW()-1)),""))</f>
        <v>1</v>
      </c>
      <c r="P52" s="7">
        <f t="shared" ca="1" si="4"/>
        <v>1</v>
      </c>
      <c r="Q52" s="7" t="str">
        <f ca="1">IF(AND($A52&lt;&gt;"",$A52&lt;&gt;"TOTAL"),IF(AND([1]PREMIOS_ALUMNOS!$AC50&lt;&gt;"",[1]PREMIOS_ALUMNOS!$AC50&lt;&gt;0),[1]PREMIOS_ALUMNOS!$AC50,""),IF($A52="TOTAL",SUM(INDIRECT("Q4:Q"&amp;ROW()-1)),""))</f>
        <v/>
      </c>
      <c r="R52" s="7" t="str">
        <f ca="1">IF(AND($A52&lt;&gt;"",$A52&lt;&gt;"TOTAL"),IF(AND([1]PREMIOS_ALUMNOS!$AE50&lt;&gt;"",[1]PREMIOS_ALUMNOS!$AE50&lt;&gt;0),[1]PREMIOS_ALUMNOS!$AE50,""),IF($A52="TOTAL",SUM(INDIRECT("R4:R"&amp;ROW()-1)),""))</f>
        <v/>
      </c>
      <c r="S52" s="7">
        <f t="shared" ca="1" si="5"/>
        <v>0</v>
      </c>
      <c r="T52" s="7" t="str">
        <f ca="1">IF(AND($A52&lt;&gt;"",$A52&lt;&gt;"TOTAL"),IF(AND([1]PREMIOS_ALUMNOS!$AH50&lt;&gt;"",[1]PREMIOS_ALUMNOS!$AH50&lt;&gt;0),[1]PREMIOS_ALUMNOS!$AH50,""),IF($A52="TOTAL",SUM(INDIRECT("T4:T"&amp;ROW()-1)),""))</f>
        <v/>
      </c>
      <c r="U52" s="7" t="str">
        <f ca="1">IF(AND($A52&lt;&gt;"",$A52&lt;&gt;"TOTAL"),IF(AND([1]PREMIOS_ALUMNOS!$AJ50&lt;&gt;"",[1]PREMIOS_ALUMNOS!$AJ50&lt;&gt;0),[1]PREMIOS_ALUMNOS!$AJ50,""),IF($A52="TOTAL",SUM(INDIRECT("U4:U"&amp;ROW()-1)),""))</f>
        <v/>
      </c>
      <c r="V52" s="7">
        <f t="shared" ca="1" si="6"/>
        <v>0</v>
      </c>
      <c r="W52" s="7" t="str">
        <f ca="1">IF(AND($A52&lt;&gt;"",$A52&lt;&gt;"TOTAL"),IF(AND([1]PREMIOS_ALUMNOS!$AM50&lt;&gt;"",[1]PREMIOS_ALUMNOS!$AM50&lt;&gt;0),[1]PREMIOS_ALUMNOS!$AM50,""),IF($A52="TOTAL",SUM(INDIRECT("W4:W"&amp;ROW()-1)),""))</f>
        <v/>
      </c>
      <c r="X52" s="7" t="str">
        <f ca="1">IF(AND($A52&lt;&gt;"",$A52&lt;&gt;"TOTAL"),IF(AND([1]PREMIOS_ALUMNOS!$AO50&lt;&gt;"",[1]PREMIOS_ALUMNOS!$AO50&lt;&gt;0),[1]PREMIOS_ALUMNOS!$AO50,""),IF($A52="TOTAL",SUM(INDIRECT("X4:X"&amp;ROW()-1)),""))</f>
        <v/>
      </c>
      <c r="Y52" s="7">
        <f t="shared" ca="1" si="7"/>
        <v>0</v>
      </c>
      <c r="Z52" s="7" t="str">
        <f ca="1">IF(AND($A52&lt;&gt;"",$A52&lt;&gt;"TOTAL"),IF(AND([1]PREMIOS_ALUMNOS!$AR50&lt;&gt;"",[1]PREMIOS_ALUMNOS!$AR50&lt;&gt;0),[1]PREMIOS_ALUMNOS!$AR50,""),IF($A52="TOTAL",SUM(INDIRECT("Z4:Z"&amp;ROW()-1)),""))</f>
        <v/>
      </c>
      <c r="AA52" s="7" t="str">
        <f ca="1">IF(AND($A52&lt;&gt;"",$A52&lt;&gt;"TOTAL"),IF(AND([1]PREMIOS_ALUMNOS!$AT50&lt;&gt;"",[1]PREMIOS_ALUMNOS!$AT50&lt;&gt;0),[1]PREMIOS_ALUMNOS!$AT50,""),IF($A52="TOTAL",SUM(INDIRECT("AA4:AA"&amp;ROW()-1)),""))</f>
        <v/>
      </c>
      <c r="AB52" s="7">
        <f t="shared" ca="1" si="8"/>
        <v>0</v>
      </c>
      <c r="AC52" s="7" t="str">
        <f ca="1">IF(AND($A52&lt;&gt;"",$A52&lt;&gt;"TOTAL"),IF(AND([1]PREMIOS_ALUMNOS!$AW50&lt;&gt;"",[1]PREMIOS_ALUMNOS!$AW50&lt;&gt;0),[1]PREMIOS_ALUMNOS!$AW50,""),IF($A52="TOTAL",SUM(INDIRECT("AC4:AC"&amp;ROW()-1)),""))</f>
        <v/>
      </c>
      <c r="AD52" s="7" t="str">
        <f ca="1">IF(AND($A52&lt;&gt;"",$A52&lt;&gt;"TOTAL"),IF(AND([1]PREMIOS_ALUMNOS!$AY50&lt;&gt;"",[1]PREMIOS_ALUMNOS!$AY50&lt;&gt;0),[1]PREMIOS_ALUMNOS!$AY50,""),IF($A52="TOTAL",SUM(INDIRECT("AD4:AD"&amp;ROW()-1)),""))</f>
        <v/>
      </c>
      <c r="AE52" s="7">
        <f t="shared" ca="1" si="9"/>
        <v>0</v>
      </c>
      <c r="AF52" s="7" t="str">
        <f ca="1">IF(AND($A52&lt;&gt;"",$A52&lt;&gt;"TOTAL"),IF(AND([1]PREMIOS_ALUMNOS!$BB50&lt;&gt;"",[1]PREMIOS_ALUMNOS!$BB50&lt;&gt;0),[1]PREMIOS_ALUMNOS!$BB50,""),IF($A52="TOTAL",SUM(INDIRECT("AF4:AF"&amp;ROW()-1)),""))</f>
        <v/>
      </c>
      <c r="AG52" s="7" t="str">
        <f ca="1">IF(AND($A52&lt;&gt;"",$A52&lt;&gt;"TOTAL"),IF(AND([1]PREMIOS_ALUMNOS!$BD50&lt;&gt;"",[1]PREMIOS_ALUMNOS!$BD50&lt;&gt;0),[1]PREMIOS_ALUMNOS!$BD50,""),IF($A52="TOTAL",SUM(INDIRECT("AG4:AG"&amp;ROW()-1)),""))</f>
        <v/>
      </c>
      <c r="AH52" s="7">
        <f t="shared" ca="1" si="10"/>
        <v>0</v>
      </c>
      <c r="AI52" s="7" t="str">
        <f ca="1">IF(AND($A52&lt;&gt;"",$A52&lt;&gt;"TOTAL"),IF(AND([1]PREMIOS_ALUMNOS!$BG50&lt;&gt;"",[1]PREMIOS_ALUMNOS!$BG50&lt;&gt;0),[1]PREMIOS_ALUMNOS!$BG50,""),IF($A52="TOTAL",SUM(INDIRECT("AI4:AI"&amp;ROW()-1)),""))</f>
        <v/>
      </c>
      <c r="AJ52" s="7" t="str">
        <f ca="1">IF(AND($A52&lt;&gt;"",$A52&lt;&gt;"TOTAL"),IF(AND([1]PREMIOS_ALUMNOS!$BI50&lt;&gt;"",[1]PREMIOS_ALUMNOS!$BI50&lt;&gt;0),[1]PREMIOS_ALUMNOS!$BI50,""),IF($A52="TOTAL",SUM(INDIRECT("AJ4:AJ"&amp;ROW()-1)),""))</f>
        <v/>
      </c>
      <c r="AK52" s="7">
        <f t="shared" ca="1" si="11"/>
        <v>0</v>
      </c>
      <c r="AL52" s="7" t="str">
        <f ca="1">IF(AND($A52&lt;&gt;"",$A52&lt;&gt;"TOTAL"),IF(AND([1]PREMIOS_ALUMNOS!$BL50&lt;&gt;"",[1]PREMIOS_ALUMNOS!$BL50&lt;&gt;0),[1]PREMIOS_ALUMNOS!$BL50,""),IF($A52="TOTAL",SUM(INDIRECT("AL4:AL"&amp;ROW()-1)),""))</f>
        <v/>
      </c>
      <c r="AM52" s="7" t="str">
        <f ca="1">IF(AND($A52&lt;&gt;"",$A52&lt;&gt;"TOTAL"),IF(AND([1]PREMIOS_ALUMNOS!$BN50&lt;&gt;"",[1]PREMIOS_ALUMNOS!$BN50&lt;&gt;0),[1]PREMIOS_ALUMNOS!$BN50,""),IF($A52="TOTAL",SUM(INDIRECT("AM4:AM"&amp;ROW()-1)),""))</f>
        <v/>
      </c>
      <c r="AN52" s="7">
        <f t="shared" ca="1" si="12"/>
        <v>0</v>
      </c>
      <c r="AO52" s="7" t="str">
        <f ca="1">IF(AND($A52&lt;&gt;"",$A52&lt;&gt;"TOTAL"),IF(AND([1]PREMIOS_ALUMNOS!$BQ50&lt;&gt;"",[1]PREMIOS_ALUMNOS!$BQ50&lt;&gt;0),[1]PREMIOS_ALUMNOS!$BQ50,""),IF($A52="TOTAL",SUM(INDIRECT("AO4:AO"&amp;ROW()-1)),""))</f>
        <v/>
      </c>
      <c r="AP52" s="7" t="str">
        <f ca="1">IF(AND($A52&lt;&gt;"",$A52&lt;&gt;"TOTAL"),IF(AND([1]PREMIOS_ALUMNOS!$BS50&lt;&gt;"",[1]PREMIOS_ALUMNOS!$BS50&lt;&gt;0),[1]PREMIOS_ALUMNOS!$BS50,""),IF($A52="TOTAL",SUM(INDIRECT("AP4:AP"&amp;ROW()-1)),""))</f>
        <v/>
      </c>
      <c r="AQ52" s="7">
        <f t="shared" ca="1" si="13"/>
        <v>0</v>
      </c>
      <c r="AR52" s="7" t="str">
        <f ca="1">IF(AND($A52&lt;&gt;"",$A52&lt;&gt;"TOTAL"),IF(AND([1]PREMIOS_ALUMNOS!$BV50&lt;&gt;"",[1]PREMIOS_ALUMNOS!$BV50&lt;&gt;0),[1]PREMIOS_ALUMNOS!$BV50,""),IF($A52="TOTAL",SUM(INDIRECT("AR4:AR"&amp;ROW()-1)),""))</f>
        <v/>
      </c>
      <c r="AS52" s="7" t="str">
        <f ca="1">IF(AND($A52&lt;&gt;"",$A52&lt;&gt;"TOTAL"),IF(AND([1]PREMIOS_ALUMNOS!$BX50&lt;&gt;"",[1]PREMIOS_ALUMNOS!$BX50&lt;&gt;0),[1]PREMIOS_ALUMNOS!$BX50,""),IF($A52="TOTAL",SUM(INDIRECT("AS4:AS"&amp;ROW()-1)),""))</f>
        <v/>
      </c>
      <c r="AT52" s="7">
        <f t="shared" ca="1" si="14"/>
        <v>0</v>
      </c>
      <c r="AU52" s="7" t="str">
        <f ca="1">IF(AND($A52&lt;&gt;"",$A52&lt;&gt;"TOTAL"),IF(AND([1]PREMIOS_ALUMNOS!$CA50&lt;&gt;"",[1]PREMIOS_ALUMNOS!$CA50&lt;&gt;0),[1]PREMIOS_ALUMNOS!$CA50,""),IF($A52="TOTAL",SUM(INDIRECT("AU4:AU"&amp;ROW()-1)),""))</f>
        <v/>
      </c>
      <c r="AV52" s="7" t="str">
        <f ca="1">IF(AND($A52&lt;&gt;"",$A52&lt;&gt;"TOTAL"),IF(AND([1]PREMIOS_ALUMNOS!$CC50&lt;&gt;"",[1]PREMIOS_ALUMNOS!$CC50&lt;&gt;0),[1]PREMIOS_ALUMNOS!$CC50,""),IF($A52="TOTAL",SUM(INDIRECT("AV4:AV"&amp;ROW()-1)),""))</f>
        <v/>
      </c>
      <c r="AW52" s="7">
        <f t="shared" ca="1" si="15"/>
        <v>0</v>
      </c>
      <c r="AX52" s="7" t="str">
        <f ca="1">IF(AND($A52&lt;&gt;"",$A52&lt;&gt;"TOTAL"),IF(AND([1]PREMIOS_ALUMNOS!$CF50&lt;&gt;"",[1]PREMIOS_ALUMNOS!$CF50&lt;&gt;0),[1]PREMIOS_ALUMNOS!$CF50,""),IF($A52="TOTAL",SUM(INDIRECT("AX4:AX"&amp;ROW()-1)),""))</f>
        <v/>
      </c>
      <c r="AY52" s="7" t="str">
        <f ca="1">IF(AND($A52&lt;&gt;"",$A52&lt;&gt;"TOTAL"),IF(AND([1]PREMIOS_ALUMNOS!$CH50&lt;&gt;"",[1]PREMIOS_ALUMNOS!$CH50&lt;&gt;0),[1]PREMIOS_ALUMNOS!$CH50,""),IF($A52="TOTAL",SUM(INDIRECT("AY4:AY"&amp;ROW()-1)),""))</f>
        <v/>
      </c>
      <c r="AZ52" s="7">
        <f t="shared" ca="1" si="16"/>
        <v>0</v>
      </c>
      <c r="BA52" s="7" t="str">
        <f ca="1">IF(AND($A52&lt;&gt;"",$A52&lt;&gt;"TOTAL"),IF(AND([1]PREMIOS_ALUMNOS!$CK50&lt;&gt;"",[1]PREMIOS_ALUMNOS!$CK50&lt;&gt;0),[1]PREMIOS_ALUMNOS!$CK50,""),IF($A52="TOTAL",SUM(INDIRECT("BA4:BA"&amp;ROW()-1)),""))</f>
        <v/>
      </c>
      <c r="BB52" s="7" t="str">
        <f ca="1">IF(AND($A52&lt;&gt;"",$A52&lt;&gt;"TOTAL"),IF(AND([1]PREMIOS_ALUMNOS!$CM50&lt;&gt;"",[1]PREMIOS_ALUMNOS!$CM50&lt;&gt;0),[1]PREMIOS_ALUMNOS!$CM50,""),IF($A52="TOTAL",SUM(INDIRECT("BB4:BB"&amp;ROW()-1)),""))</f>
        <v/>
      </c>
      <c r="BC52" s="7">
        <f t="shared" ca="1" si="17"/>
        <v>0</v>
      </c>
      <c r="BD52" s="7" t="str">
        <f ca="1">IF(AND($A52&lt;&gt;"",$A52&lt;&gt;"TOTAL"),IF(AND([1]PREMIOS_ALUMNOS!$CP50&lt;&gt;"",[1]PREMIOS_ALUMNOS!$CP50&lt;&gt;0),[1]PREMIOS_ALUMNOS!$CP50,""),IF($A52="TOTAL",SUM(INDIRECT("BD4:BD"&amp;ROW()-1)),""))</f>
        <v/>
      </c>
      <c r="BE52" s="7" t="str">
        <f ca="1">IF(AND($A52&lt;&gt;"",$A52&lt;&gt;"TOTAL"),IF(AND([1]PREMIOS_ALUMNOS!$CR50&lt;&gt;"",[1]PREMIOS_ALUMNOS!$CR50&lt;&gt;0),[1]PREMIOS_ALUMNOS!$CR50,""),IF($A52="TOTAL",SUM(INDIRECT("BE4:BE"&amp;ROW()-1)),""))</f>
        <v/>
      </c>
      <c r="BF52" s="7">
        <f t="shared" ca="1" si="18"/>
        <v>0</v>
      </c>
    </row>
    <row r="53" spans="1:58" x14ac:dyDescent="0.2">
      <c r="A53" s="12" t="str">
        <f>IF([1]PREMIOS_ALUMNOS!$C51&lt;&gt;"",[1]PREMIOS_ALUMNOS!$C51,IF(AND([1]PREMIOS_ALUMNOS!$C51="",[1]PREMIOS_ALUMNOS!$C52="",[1]PREMIOS_ALUMNOS!$C50=""),"","TOTAL"))</f>
        <v>Máster universitario Perspectivas Linguísticas y Literarias sobre el Texto</v>
      </c>
      <c r="B53" s="7">
        <f ca="1">IF(AND($A53&lt;&gt;"",$A53&lt;&gt;"TOTAL"),IF(AND([1]PREMIOS_ALUMNOS!$D51&lt;&gt;"",[1]PREMIOS_ALUMNOS!$D51&lt;&gt;0),[1]PREMIOS_ALUMNOS!$D51,""),IF($A53="TOTAL",SUM(INDIRECT("B4:B"&amp;ROW()-1)),""))</f>
        <v>1</v>
      </c>
      <c r="C53" s="7" t="str">
        <f ca="1">IF(AND($A53&lt;&gt;"",$A53&lt;&gt;"TOTAL"),IF(AND([1]PREMIOS_ALUMNOS!$F51&lt;&gt;"",[1]PREMIOS_ALUMNOS!$F51&lt;&gt;0),[1]PREMIOS_ALUMNOS!$F51,""),IF($A53="TOTAL",SUM(INDIRECT("C4:C"&amp;ROW()-1)),""))</f>
        <v/>
      </c>
      <c r="D53" s="7">
        <f t="shared" ca="1" si="0"/>
        <v>1</v>
      </c>
      <c r="E53" s="7">
        <f ca="1">IF(AND($A53&lt;&gt;"",$A53&lt;&gt;"TOTAL"),IF(AND([1]PREMIOS_ALUMNOS!$I51&lt;&gt;"",[1]PREMIOS_ALUMNOS!$I51&lt;&gt;0),[1]PREMIOS_ALUMNOS!$I51,""),IF($A53="TOTAL",SUM(INDIRECT("E4:E"&amp;ROW()-1)),""))</f>
        <v>1</v>
      </c>
      <c r="F53" s="7" t="str">
        <f ca="1">IF(AND($A53&lt;&gt;"",$A53&lt;&gt;"TOTAL"),IF(AND([1]PREMIOS_ALUMNOS!$K51&lt;&gt;"",[1]PREMIOS_ALUMNOS!$K51&lt;&gt;0),[1]PREMIOS_ALUMNOS!$K51,""),IF($A53="TOTAL",SUM(INDIRECT("F4:F"&amp;ROW()-1)),""))</f>
        <v/>
      </c>
      <c r="G53" s="7">
        <f t="shared" ca="1" si="1"/>
        <v>1</v>
      </c>
      <c r="H53" s="7">
        <f ca="1">IF(AND($A53&lt;&gt;"",$A53&lt;&gt;"TOTAL"),IF(AND([1]PREMIOS_ALUMNOS!$N51&lt;&gt;"",[1]PREMIOS_ALUMNOS!$N51&lt;&gt;0),[1]PREMIOS_ALUMNOS!$N51,""),IF($A53="TOTAL",SUM(INDIRECT("H4:H"&amp;ROW()-1)),""))</f>
        <v>1</v>
      </c>
      <c r="I53" s="7" t="str">
        <f ca="1">IF(AND($A53&lt;&gt;"",$A53&lt;&gt;"TOTAL"),IF(AND([1]PREMIOS_ALUMNOS!$P51&lt;&gt;"",[1]PREMIOS_ALUMNOS!$P51&lt;&gt;0),[1]PREMIOS_ALUMNOS!$P51,""),IF($A53="TOTAL",SUM(INDIRECT("I4:I"&amp;ROW()-1)),""))</f>
        <v/>
      </c>
      <c r="J53" s="7">
        <f t="shared" ca="1" si="2"/>
        <v>1</v>
      </c>
      <c r="K53" s="7">
        <f ca="1">IF(AND($A53&lt;&gt;"",$A53&lt;&gt;"TOTAL"),IF(AND([1]PREMIOS_ALUMNOS!$S51&lt;&gt;"",[1]PREMIOS_ALUMNOS!$S51&lt;&gt;0),[1]PREMIOS_ALUMNOS!$S51,""),IF($A53="TOTAL",SUM(INDIRECT("K4:K"&amp;ROW()-1)),""))</f>
        <v>1</v>
      </c>
      <c r="L53" s="7" t="str">
        <f ca="1">IF(AND($A53&lt;&gt;"",$A53&lt;&gt;"TOTAL"),IF(AND([1]PREMIOS_ALUMNOS!$U51&lt;&gt;"",[1]PREMIOS_ALUMNOS!$U51&lt;&gt;0),[1]PREMIOS_ALUMNOS!$U51,""),IF($A53="TOTAL",SUM(INDIRECT("L4:L"&amp;ROW()-1)),""))</f>
        <v/>
      </c>
      <c r="M53" s="7">
        <f t="shared" ca="1" si="3"/>
        <v>1</v>
      </c>
      <c r="N53" s="7" t="str">
        <f ca="1">IF(AND($A53&lt;&gt;"",$A53&lt;&gt;"TOTAL"),IF(AND([1]PREMIOS_ALUMNOS!$X51&lt;&gt;"",[1]PREMIOS_ALUMNOS!$X51&lt;&gt;0),[1]PREMIOS_ALUMNOS!$X51,""),IF($A53="TOTAL",SUM(INDIRECT("N4:N"&amp;ROW()-1)),""))</f>
        <v/>
      </c>
      <c r="O53" s="7" t="str">
        <f ca="1">IF(AND($A53&lt;&gt;"",$A53&lt;&gt;"TOTAL"),IF(AND([1]PREMIOS_ALUMNOS!$Z51&lt;&gt;"",[1]PREMIOS_ALUMNOS!$Z51&lt;&gt;0),[1]PREMIOS_ALUMNOS!$Z51,""),IF($A53="TOTAL",SUM(INDIRECT("O4:O"&amp;ROW()-1)),""))</f>
        <v/>
      </c>
      <c r="P53" s="7">
        <f t="shared" ca="1" si="4"/>
        <v>0</v>
      </c>
      <c r="Q53" s="7" t="str">
        <f ca="1">IF(AND($A53&lt;&gt;"",$A53&lt;&gt;"TOTAL"),IF(AND([1]PREMIOS_ALUMNOS!$AC51&lt;&gt;"",[1]PREMIOS_ALUMNOS!$AC51&lt;&gt;0),[1]PREMIOS_ALUMNOS!$AC51,""),IF($A53="TOTAL",SUM(INDIRECT("Q4:Q"&amp;ROW()-1)),""))</f>
        <v/>
      </c>
      <c r="R53" s="7" t="str">
        <f ca="1">IF(AND($A53&lt;&gt;"",$A53&lt;&gt;"TOTAL"),IF(AND([1]PREMIOS_ALUMNOS!$AE51&lt;&gt;"",[1]PREMIOS_ALUMNOS!$AE51&lt;&gt;0),[1]PREMIOS_ALUMNOS!$AE51,""),IF($A53="TOTAL",SUM(INDIRECT("R4:R"&amp;ROW()-1)),""))</f>
        <v/>
      </c>
      <c r="S53" s="7">
        <f t="shared" ca="1" si="5"/>
        <v>0</v>
      </c>
      <c r="T53" s="7" t="str">
        <f ca="1">IF(AND($A53&lt;&gt;"",$A53&lt;&gt;"TOTAL"),IF(AND([1]PREMIOS_ALUMNOS!$AH51&lt;&gt;"",[1]PREMIOS_ALUMNOS!$AH51&lt;&gt;0),[1]PREMIOS_ALUMNOS!$AH51,""),IF($A53="TOTAL",SUM(INDIRECT("T4:T"&amp;ROW()-1)),""))</f>
        <v/>
      </c>
      <c r="U53" s="7" t="str">
        <f ca="1">IF(AND($A53&lt;&gt;"",$A53&lt;&gt;"TOTAL"),IF(AND([1]PREMIOS_ALUMNOS!$AJ51&lt;&gt;"",[1]PREMIOS_ALUMNOS!$AJ51&lt;&gt;0),[1]PREMIOS_ALUMNOS!$AJ51,""),IF($A53="TOTAL",SUM(INDIRECT("U4:U"&amp;ROW()-1)),""))</f>
        <v/>
      </c>
      <c r="V53" s="7">
        <f t="shared" ca="1" si="6"/>
        <v>0</v>
      </c>
      <c r="W53" s="7" t="str">
        <f ca="1">IF(AND($A53&lt;&gt;"",$A53&lt;&gt;"TOTAL"),IF(AND([1]PREMIOS_ALUMNOS!$AM51&lt;&gt;"",[1]PREMIOS_ALUMNOS!$AM51&lt;&gt;0),[1]PREMIOS_ALUMNOS!$AM51,""),IF($A53="TOTAL",SUM(INDIRECT("W4:W"&amp;ROW()-1)),""))</f>
        <v/>
      </c>
      <c r="X53" s="7" t="str">
        <f ca="1">IF(AND($A53&lt;&gt;"",$A53&lt;&gt;"TOTAL"),IF(AND([1]PREMIOS_ALUMNOS!$AO51&lt;&gt;"",[1]PREMIOS_ALUMNOS!$AO51&lt;&gt;0),[1]PREMIOS_ALUMNOS!$AO51,""),IF($A53="TOTAL",SUM(INDIRECT("X4:X"&amp;ROW()-1)),""))</f>
        <v/>
      </c>
      <c r="Y53" s="7">
        <f t="shared" ca="1" si="7"/>
        <v>0</v>
      </c>
      <c r="Z53" s="7" t="str">
        <f ca="1">IF(AND($A53&lt;&gt;"",$A53&lt;&gt;"TOTAL"),IF(AND([1]PREMIOS_ALUMNOS!$AR51&lt;&gt;"",[1]PREMIOS_ALUMNOS!$AR51&lt;&gt;0),[1]PREMIOS_ALUMNOS!$AR51,""),IF($A53="TOTAL",SUM(INDIRECT("Z4:Z"&amp;ROW()-1)),""))</f>
        <v/>
      </c>
      <c r="AA53" s="7" t="str">
        <f ca="1">IF(AND($A53&lt;&gt;"",$A53&lt;&gt;"TOTAL"),IF(AND([1]PREMIOS_ALUMNOS!$AT51&lt;&gt;"",[1]PREMIOS_ALUMNOS!$AT51&lt;&gt;0),[1]PREMIOS_ALUMNOS!$AT51,""),IF($A53="TOTAL",SUM(INDIRECT("AA4:AA"&amp;ROW()-1)),""))</f>
        <v/>
      </c>
      <c r="AB53" s="7">
        <f t="shared" ca="1" si="8"/>
        <v>0</v>
      </c>
      <c r="AC53" s="7" t="str">
        <f ca="1">IF(AND($A53&lt;&gt;"",$A53&lt;&gt;"TOTAL"),IF(AND([1]PREMIOS_ALUMNOS!$AW51&lt;&gt;"",[1]PREMIOS_ALUMNOS!$AW51&lt;&gt;0),[1]PREMIOS_ALUMNOS!$AW51,""),IF($A53="TOTAL",SUM(INDIRECT("AC4:AC"&amp;ROW()-1)),""))</f>
        <v/>
      </c>
      <c r="AD53" s="7" t="str">
        <f ca="1">IF(AND($A53&lt;&gt;"",$A53&lt;&gt;"TOTAL"),IF(AND([1]PREMIOS_ALUMNOS!$AY51&lt;&gt;"",[1]PREMIOS_ALUMNOS!$AY51&lt;&gt;0),[1]PREMIOS_ALUMNOS!$AY51,""),IF($A53="TOTAL",SUM(INDIRECT("AD4:AD"&amp;ROW()-1)),""))</f>
        <v/>
      </c>
      <c r="AE53" s="7">
        <f t="shared" ca="1" si="9"/>
        <v>0</v>
      </c>
      <c r="AF53" s="7" t="str">
        <f ca="1">IF(AND($A53&lt;&gt;"",$A53&lt;&gt;"TOTAL"),IF(AND([1]PREMIOS_ALUMNOS!$BB51&lt;&gt;"",[1]PREMIOS_ALUMNOS!$BB51&lt;&gt;0),[1]PREMIOS_ALUMNOS!$BB51,""),IF($A53="TOTAL",SUM(INDIRECT("AF4:AF"&amp;ROW()-1)),""))</f>
        <v/>
      </c>
      <c r="AG53" s="7" t="str">
        <f ca="1">IF(AND($A53&lt;&gt;"",$A53&lt;&gt;"TOTAL"),IF(AND([1]PREMIOS_ALUMNOS!$BD51&lt;&gt;"",[1]PREMIOS_ALUMNOS!$BD51&lt;&gt;0),[1]PREMIOS_ALUMNOS!$BD51,""),IF($A53="TOTAL",SUM(INDIRECT("AG4:AG"&amp;ROW()-1)),""))</f>
        <v/>
      </c>
      <c r="AH53" s="7">
        <f t="shared" ca="1" si="10"/>
        <v>0</v>
      </c>
      <c r="AI53" s="7" t="str">
        <f ca="1">IF(AND($A53&lt;&gt;"",$A53&lt;&gt;"TOTAL"),IF(AND([1]PREMIOS_ALUMNOS!$BG51&lt;&gt;"",[1]PREMIOS_ALUMNOS!$BG51&lt;&gt;0),[1]PREMIOS_ALUMNOS!$BG51,""),IF($A53="TOTAL",SUM(INDIRECT("AI4:AI"&amp;ROW()-1)),""))</f>
        <v/>
      </c>
      <c r="AJ53" s="7" t="str">
        <f ca="1">IF(AND($A53&lt;&gt;"",$A53&lt;&gt;"TOTAL"),IF(AND([1]PREMIOS_ALUMNOS!$BI51&lt;&gt;"",[1]PREMIOS_ALUMNOS!$BI51&lt;&gt;0),[1]PREMIOS_ALUMNOS!$BI51,""),IF($A53="TOTAL",SUM(INDIRECT("AJ4:AJ"&amp;ROW()-1)),""))</f>
        <v/>
      </c>
      <c r="AK53" s="7">
        <f t="shared" ca="1" si="11"/>
        <v>0</v>
      </c>
      <c r="AL53" s="7" t="str">
        <f ca="1">IF(AND($A53&lt;&gt;"",$A53&lt;&gt;"TOTAL"),IF(AND([1]PREMIOS_ALUMNOS!$BL51&lt;&gt;"",[1]PREMIOS_ALUMNOS!$BL51&lt;&gt;0),[1]PREMIOS_ALUMNOS!$BL51,""),IF($A53="TOTAL",SUM(INDIRECT("AL4:AL"&amp;ROW()-1)),""))</f>
        <v/>
      </c>
      <c r="AM53" s="7" t="str">
        <f ca="1">IF(AND($A53&lt;&gt;"",$A53&lt;&gt;"TOTAL"),IF(AND([1]PREMIOS_ALUMNOS!$BN51&lt;&gt;"",[1]PREMIOS_ALUMNOS!$BN51&lt;&gt;0),[1]PREMIOS_ALUMNOS!$BN51,""),IF($A53="TOTAL",SUM(INDIRECT("AM4:AM"&amp;ROW()-1)),""))</f>
        <v/>
      </c>
      <c r="AN53" s="7">
        <f t="shared" ca="1" si="12"/>
        <v>0</v>
      </c>
      <c r="AO53" s="7" t="str">
        <f ca="1">IF(AND($A53&lt;&gt;"",$A53&lt;&gt;"TOTAL"),IF(AND([1]PREMIOS_ALUMNOS!$BQ51&lt;&gt;"",[1]PREMIOS_ALUMNOS!$BQ51&lt;&gt;0),[1]PREMIOS_ALUMNOS!$BQ51,""),IF($A53="TOTAL",SUM(INDIRECT("AO4:AO"&amp;ROW()-1)),""))</f>
        <v/>
      </c>
      <c r="AP53" s="7" t="str">
        <f ca="1">IF(AND($A53&lt;&gt;"",$A53&lt;&gt;"TOTAL"),IF(AND([1]PREMIOS_ALUMNOS!$BS51&lt;&gt;"",[1]PREMIOS_ALUMNOS!$BS51&lt;&gt;0),[1]PREMIOS_ALUMNOS!$BS51,""),IF($A53="TOTAL",SUM(INDIRECT("AP4:AP"&amp;ROW()-1)),""))</f>
        <v/>
      </c>
      <c r="AQ53" s="7">
        <f t="shared" ca="1" si="13"/>
        <v>0</v>
      </c>
      <c r="AR53" s="7" t="str">
        <f ca="1">IF(AND($A53&lt;&gt;"",$A53&lt;&gt;"TOTAL"),IF(AND([1]PREMIOS_ALUMNOS!$BV51&lt;&gt;"",[1]PREMIOS_ALUMNOS!$BV51&lt;&gt;0),[1]PREMIOS_ALUMNOS!$BV51,""),IF($A53="TOTAL",SUM(INDIRECT("AR4:AR"&amp;ROW()-1)),""))</f>
        <v/>
      </c>
      <c r="AS53" s="7" t="str">
        <f ca="1">IF(AND($A53&lt;&gt;"",$A53&lt;&gt;"TOTAL"),IF(AND([1]PREMIOS_ALUMNOS!$BX51&lt;&gt;"",[1]PREMIOS_ALUMNOS!$BX51&lt;&gt;0),[1]PREMIOS_ALUMNOS!$BX51,""),IF($A53="TOTAL",SUM(INDIRECT("AS4:AS"&amp;ROW()-1)),""))</f>
        <v/>
      </c>
      <c r="AT53" s="7">
        <f t="shared" ca="1" si="14"/>
        <v>0</v>
      </c>
      <c r="AU53" s="7" t="str">
        <f ca="1">IF(AND($A53&lt;&gt;"",$A53&lt;&gt;"TOTAL"),IF(AND([1]PREMIOS_ALUMNOS!$CA51&lt;&gt;"",[1]PREMIOS_ALUMNOS!$CA51&lt;&gt;0),[1]PREMIOS_ALUMNOS!$CA51,""),IF($A53="TOTAL",SUM(INDIRECT("AU4:AU"&amp;ROW()-1)),""))</f>
        <v/>
      </c>
      <c r="AV53" s="7" t="str">
        <f ca="1">IF(AND($A53&lt;&gt;"",$A53&lt;&gt;"TOTAL"),IF(AND([1]PREMIOS_ALUMNOS!$CC51&lt;&gt;"",[1]PREMIOS_ALUMNOS!$CC51&lt;&gt;0),[1]PREMIOS_ALUMNOS!$CC51,""),IF($A53="TOTAL",SUM(INDIRECT("AV4:AV"&amp;ROW()-1)),""))</f>
        <v/>
      </c>
      <c r="AW53" s="7">
        <f t="shared" ca="1" si="15"/>
        <v>0</v>
      </c>
      <c r="AX53" s="7" t="str">
        <f ca="1">IF(AND($A53&lt;&gt;"",$A53&lt;&gt;"TOTAL"),IF(AND([1]PREMIOS_ALUMNOS!$CF51&lt;&gt;"",[1]PREMIOS_ALUMNOS!$CF51&lt;&gt;0),[1]PREMIOS_ALUMNOS!$CF51,""),IF($A53="TOTAL",SUM(INDIRECT("AX4:AX"&amp;ROW()-1)),""))</f>
        <v/>
      </c>
      <c r="AY53" s="7" t="str">
        <f ca="1">IF(AND($A53&lt;&gt;"",$A53&lt;&gt;"TOTAL"),IF(AND([1]PREMIOS_ALUMNOS!$CH51&lt;&gt;"",[1]PREMIOS_ALUMNOS!$CH51&lt;&gt;0),[1]PREMIOS_ALUMNOS!$CH51,""),IF($A53="TOTAL",SUM(INDIRECT("AY4:AY"&amp;ROW()-1)),""))</f>
        <v/>
      </c>
      <c r="AZ53" s="7">
        <f t="shared" ca="1" si="16"/>
        <v>0</v>
      </c>
      <c r="BA53" s="7" t="str">
        <f ca="1">IF(AND($A53&lt;&gt;"",$A53&lt;&gt;"TOTAL"),IF(AND([1]PREMIOS_ALUMNOS!$CK51&lt;&gt;"",[1]PREMIOS_ALUMNOS!$CK51&lt;&gt;0),[1]PREMIOS_ALUMNOS!$CK51,""),IF($A53="TOTAL",SUM(INDIRECT("BA4:BA"&amp;ROW()-1)),""))</f>
        <v/>
      </c>
      <c r="BB53" s="7" t="str">
        <f ca="1">IF(AND($A53&lt;&gt;"",$A53&lt;&gt;"TOTAL"),IF(AND([1]PREMIOS_ALUMNOS!$CM51&lt;&gt;"",[1]PREMIOS_ALUMNOS!$CM51&lt;&gt;0),[1]PREMIOS_ALUMNOS!$CM51,""),IF($A53="TOTAL",SUM(INDIRECT("BB4:BB"&amp;ROW()-1)),""))</f>
        <v/>
      </c>
      <c r="BC53" s="7">
        <f t="shared" ca="1" si="17"/>
        <v>0</v>
      </c>
      <c r="BD53" s="7" t="str">
        <f ca="1">IF(AND($A53&lt;&gt;"",$A53&lt;&gt;"TOTAL"),IF(AND([1]PREMIOS_ALUMNOS!$CP51&lt;&gt;"",[1]PREMIOS_ALUMNOS!$CP51&lt;&gt;0),[1]PREMIOS_ALUMNOS!$CP51,""),IF($A53="TOTAL",SUM(INDIRECT("BD4:BD"&amp;ROW()-1)),""))</f>
        <v/>
      </c>
      <c r="BE53" s="7" t="str">
        <f ca="1">IF(AND($A53&lt;&gt;"",$A53&lt;&gt;"TOTAL"),IF(AND([1]PREMIOS_ALUMNOS!$CR51&lt;&gt;"",[1]PREMIOS_ALUMNOS!$CR51&lt;&gt;0),[1]PREMIOS_ALUMNOS!$CR51,""),IF($A53="TOTAL",SUM(INDIRECT("BE4:BE"&amp;ROW()-1)),""))</f>
        <v/>
      </c>
      <c r="BF53" s="7">
        <f t="shared" ca="1" si="18"/>
        <v>0</v>
      </c>
    </row>
    <row r="54" spans="1:58" x14ac:dyDescent="0.2">
      <c r="A54" s="12" t="str">
        <f>IF([1]PREMIOS_ALUMNOS!$C52&lt;&gt;"",[1]PREMIOS_ALUMNOS!$C52,IF(AND([1]PREMIOS_ALUMNOS!$C52="",[1]PREMIOS_ALUMNOS!$C53="",[1]PREMIOS_ALUMNOS!$C51=""),"","TOTAL"))</f>
        <v>TOTAL</v>
      </c>
      <c r="B54" s="7">
        <f ca="1">IF(AND($A54&lt;&gt;"",$A54&lt;&gt;"TOTAL"),IF(AND([1]PREMIOS_ALUMNOS!$D52&lt;&gt;"",[1]PREMIOS_ALUMNOS!$D52&lt;&gt;0),[1]PREMIOS_ALUMNOS!$D52,""),IF($A54="TOTAL",SUM(INDIRECT("B4:B"&amp;ROW()-1)),""))</f>
        <v>11</v>
      </c>
      <c r="C54" s="7">
        <f ca="1">IF(AND($A54&lt;&gt;"",$A54&lt;&gt;"TOTAL"),IF(AND([1]PREMIOS_ALUMNOS!$F52&lt;&gt;"",[1]PREMIOS_ALUMNOS!$F52&lt;&gt;0),[1]PREMIOS_ALUMNOS!$F52,""),IF($A54="TOTAL",SUM(INDIRECT("C4:C"&amp;ROW()-1)),""))</f>
        <v>9</v>
      </c>
      <c r="D54" s="7">
        <f t="shared" ca="1" si="0"/>
        <v>20</v>
      </c>
      <c r="E54" s="7">
        <f ca="1">IF(AND($A54&lt;&gt;"",$A54&lt;&gt;"TOTAL"),IF(AND([1]PREMIOS_ALUMNOS!$I52&lt;&gt;"",[1]PREMIOS_ALUMNOS!$I52&lt;&gt;0),[1]PREMIOS_ALUMNOS!$I52,""),IF($A54="TOTAL",SUM(INDIRECT("E4:E"&amp;ROW()-1)),""))</f>
        <v>13</v>
      </c>
      <c r="F54" s="7">
        <f ca="1">IF(AND($A54&lt;&gt;"",$A54&lt;&gt;"TOTAL"),IF(AND([1]PREMIOS_ALUMNOS!$K52&lt;&gt;"",[1]PREMIOS_ALUMNOS!$K52&lt;&gt;0),[1]PREMIOS_ALUMNOS!$K52,""),IF($A54="TOTAL",SUM(INDIRECT("F4:F"&amp;ROW()-1)),""))</f>
        <v>5</v>
      </c>
      <c r="G54" s="7">
        <f t="shared" ca="1" si="1"/>
        <v>18</v>
      </c>
      <c r="H54" s="7">
        <f ca="1">IF(AND($A54&lt;&gt;"",$A54&lt;&gt;"TOTAL"),IF(AND([1]PREMIOS_ALUMNOS!$N52&lt;&gt;"",[1]PREMIOS_ALUMNOS!$N52&lt;&gt;0),[1]PREMIOS_ALUMNOS!$N52,""),IF($A54="TOTAL",SUM(INDIRECT("H4:H"&amp;ROW()-1)),""))</f>
        <v>11</v>
      </c>
      <c r="I54" s="7">
        <f ca="1">IF(AND($A54&lt;&gt;"",$A54&lt;&gt;"TOTAL"),IF(AND([1]PREMIOS_ALUMNOS!$P52&lt;&gt;"",[1]PREMIOS_ALUMNOS!$P52&lt;&gt;0),[1]PREMIOS_ALUMNOS!$P52,""),IF($A54="TOTAL",SUM(INDIRECT("I4:I"&amp;ROW()-1)),""))</f>
        <v>12</v>
      </c>
      <c r="J54" s="7">
        <f t="shared" ca="1" si="2"/>
        <v>23</v>
      </c>
      <c r="K54" s="7">
        <f ca="1">IF(AND($A54&lt;&gt;"",$A54&lt;&gt;"TOTAL"),IF(AND([1]PREMIOS_ALUMNOS!$S52&lt;&gt;"",[1]PREMIOS_ALUMNOS!$S52&lt;&gt;0),[1]PREMIOS_ALUMNOS!$S52,""),IF($A54="TOTAL",SUM(INDIRECT("K4:K"&amp;ROW()-1)),""))</f>
        <v>9</v>
      </c>
      <c r="L54" s="7">
        <f ca="1">IF(AND($A54&lt;&gt;"",$A54&lt;&gt;"TOTAL"),IF(AND([1]PREMIOS_ALUMNOS!$U52&lt;&gt;"",[1]PREMIOS_ALUMNOS!$U52&lt;&gt;0),[1]PREMIOS_ALUMNOS!$U52,""),IF($A54="TOTAL",SUM(INDIRECT("L4:L"&amp;ROW()-1)),""))</f>
        <v>17</v>
      </c>
      <c r="M54" s="7">
        <f t="shared" ca="1" si="3"/>
        <v>26</v>
      </c>
      <c r="N54" s="7">
        <f ca="1">IF(AND($A54&lt;&gt;"",$A54&lt;&gt;"TOTAL"),IF(AND([1]PREMIOS_ALUMNOS!$X52&lt;&gt;"",[1]PREMIOS_ALUMNOS!$X52&lt;&gt;0),[1]PREMIOS_ALUMNOS!$X52,""),IF($A54="TOTAL",SUM(INDIRECT("N4:N"&amp;ROW()-1)),""))</f>
        <v>17</v>
      </c>
      <c r="O54" s="7">
        <f ca="1">IF(AND($A54&lt;&gt;"",$A54&lt;&gt;"TOTAL"),IF(AND([1]PREMIOS_ALUMNOS!$Z52&lt;&gt;"",[1]PREMIOS_ALUMNOS!$Z52&lt;&gt;0),[1]PREMIOS_ALUMNOS!$Z52,""),IF($A54="TOTAL",SUM(INDIRECT("O4:O"&amp;ROW()-1)),""))</f>
        <v>13</v>
      </c>
      <c r="P54" s="7">
        <f t="shared" ca="1" si="4"/>
        <v>30</v>
      </c>
      <c r="Q54" s="7">
        <f ca="1">IF(AND($A54&lt;&gt;"",$A54&lt;&gt;"TOTAL"),IF(AND([1]PREMIOS_ALUMNOS!$AC52&lt;&gt;"",[1]PREMIOS_ALUMNOS!$AC52&lt;&gt;0),[1]PREMIOS_ALUMNOS!$AC52,""),IF($A54="TOTAL",SUM(INDIRECT("Q4:Q"&amp;ROW()-1)),""))</f>
        <v>0</v>
      </c>
      <c r="R54" s="7">
        <f ca="1">IF(AND($A54&lt;&gt;"",$A54&lt;&gt;"TOTAL"),IF(AND([1]PREMIOS_ALUMNOS!$AE52&lt;&gt;"",[1]PREMIOS_ALUMNOS!$AE52&lt;&gt;0),[1]PREMIOS_ALUMNOS!$AE52,""),IF($A54="TOTAL",SUM(INDIRECT("R4:R"&amp;ROW()-1)),""))</f>
        <v>0</v>
      </c>
      <c r="S54" s="7">
        <f t="shared" ca="1" si="5"/>
        <v>0</v>
      </c>
      <c r="T54" s="7">
        <f ca="1">IF(AND($A54&lt;&gt;"",$A54&lt;&gt;"TOTAL"),IF(AND([1]PREMIOS_ALUMNOS!$AH52&lt;&gt;"",[1]PREMIOS_ALUMNOS!$AH52&lt;&gt;0),[1]PREMIOS_ALUMNOS!$AH52,""),IF($A54="TOTAL",SUM(INDIRECT("T4:T"&amp;ROW()-1)),""))</f>
        <v>0</v>
      </c>
      <c r="U54" s="7">
        <f ca="1">IF(AND($A54&lt;&gt;"",$A54&lt;&gt;"TOTAL"),IF(AND([1]PREMIOS_ALUMNOS!$AJ52&lt;&gt;"",[1]PREMIOS_ALUMNOS!$AJ52&lt;&gt;0),[1]PREMIOS_ALUMNOS!$AJ52,""),IF($A54="TOTAL",SUM(INDIRECT("U4:U"&amp;ROW()-1)),""))</f>
        <v>0</v>
      </c>
      <c r="V54" s="7">
        <f t="shared" ca="1" si="6"/>
        <v>0</v>
      </c>
      <c r="W54" s="7">
        <f ca="1">IF(AND($A54&lt;&gt;"",$A54&lt;&gt;"TOTAL"),IF(AND([1]PREMIOS_ALUMNOS!$AM52&lt;&gt;"",[1]PREMIOS_ALUMNOS!$AM52&lt;&gt;0),[1]PREMIOS_ALUMNOS!$AM52,""),IF($A54="TOTAL",SUM(INDIRECT("W4:W"&amp;ROW()-1)),""))</f>
        <v>0</v>
      </c>
      <c r="X54" s="7">
        <f ca="1">IF(AND($A54&lt;&gt;"",$A54&lt;&gt;"TOTAL"),IF(AND([1]PREMIOS_ALUMNOS!$AO52&lt;&gt;"",[1]PREMIOS_ALUMNOS!$AO52&lt;&gt;0),[1]PREMIOS_ALUMNOS!$AO52,""),IF($A54="TOTAL",SUM(INDIRECT("X4:X"&amp;ROW()-1)),""))</f>
        <v>0</v>
      </c>
      <c r="Y54" s="7">
        <f t="shared" ca="1" si="7"/>
        <v>0</v>
      </c>
      <c r="Z54" s="7">
        <f ca="1">IF(AND($A54&lt;&gt;"",$A54&lt;&gt;"TOTAL"),IF(AND([1]PREMIOS_ALUMNOS!$AR52&lt;&gt;"",[1]PREMIOS_ALUMNOS!$AR52&lt;&gt;0),[1]PREMIOS_ALUMNOS!$AR52,""),IF($A54="TOTAL",SUM(INDIRECT("Z4:Z"&amp;ROW()-1)),""))</f>
        <v>0</v>
      </c>
      <c r="AA54" s="7">
        <f ca="1">IF(AND($A54&lt;&gt;"",$A54&lt;&gt;"TOTAL"),IF(AND([1]PREMIOS_ALUMNOS!$AT52&lt;&gt;"",[1]PREMIOS_ALUMNOS!$AT52&lt;&gt;0),[1]PREMIOS_ALUMNOS!$AT52,""),IF($A54="TOTAL",SUM(INDIRECT("AA4:AA"&amp;ROW()-1)),""))</f>
        <v>0</v>
      </c>
      <c r="AB54" s="7">
        <f t="shared" ca="1" si="8"/>
        <v>0</v>
      </c>
      <c r="AC54" s="7">
        <f ca="1">IF(AND($A54&lt;&gt;"",$A54&lt;&gt;"TOTAL"),IF(AND([1]PREMIOS_ALUMNOS!$AW52&lt;&gt;"",[1]PREMIOS_ALUMNOS!$AW52&lt;&gt;0),[1]PREMIOS_ALUMNOS!$AW52,""),IF($A54="TOTAL",SUM(INDIRECT("AC4:AC"&amp;ROW()-1)),""))</f>
        <v>0</v>
      </c>
      <c r="AD54" s="7">
        <f ca="1">IF(AND($A54&lt;&gt;"",$A54&lt;&gt;"TOTAL"),IF(AND([1]PREMIOS_ALUMNOS!$AY52&lt;&gt;"",[1]PREMIOS_ALUMNOS!$AY52&lt;&gt;0),[1]PREMIOS_ALUMNOS!$AY52,""),IF($A54="TOTAL",SUM(INDIRECT("AD4:AD"&amp;ROW()-1)),""))</f>
        <v>0</v>
      </c>
      <c r="AE54" s="7">
        <f t="shared" ca="1" si="9"/>
        <v>0</v>
      </c>
      <c r="AF54" s="7">
        <f ca="1">IF(AND($A54&lt;&gt;"",$A54&lt;&gt;"TOTAL"),IF(AND([1]PREMIOS_ALUMNOS!$BB52&lt;&gt;"",[1]PREMIOS_ALUMNOS!$BB52&lt;&gt;0),[1]PREMIOS_ALUMNOS!$BB52,""),IF($A54="TOTAL",SUM(INDIRECT("AF4:AF"&amp;ROW()-1)),""))</f>
        <v>0</v>
      </c>
      <c r="AG54" s="7">
        <f ca="1">IF(AND($A54&lt;&gt;"",$A54&lt;&gt;"TOTAL"),IF(AND([1]PREMIOS_ALUMNOS!$BD52&lt;&gt;"",[1]PREMIOS_ALUMNOS!$BD52&lt;&gt;0),[1]PREMIOS_ALUMNOS!$BD52,""),IF($A54="TOTAL",SUM(INDIRECT("AG4:AG"&amp;ROW()-1)),""))</f>
        <v>0</v>
      </c>
      <c r="AH54" s="7">
        <f t="shared" ca="1" si="10"/>
        <v>0</v>
      </c>
      <c r="AI54" s="7">
        <f ca="1">IF(AND($A54&lt;&gt;"",$A54&lt;&gt;"TOTAL"),IF(AND([1]PREMIOS_ALUMNOS!$BG52&lt;&gt;"",[1]PREMIOS_ALUMNOS!$BG52&lt;&gt;0),[1]PREMIOS_ALUMNOS!$BG52,""),IF($A54="TOTAL",SUM(INDIRECT("AI4:AI"&amp;ROW()-1)),""))</f>
        <v>0</v>
      </c>
      <c r="AJ54" s="7">
        <f ca="1">IF(AND($A54&lt;&gt;"",$A54&lt;&gt;"TOTAL"),IF(AND([1]PREMIOS_ALUMNOS!$BI52&lt;&gt;"",[1]PREMIOS_ALUMNOS!$BI52&lt;&gt;0),[1]PREMIOS_ALUMNOS!$BI52,""),IF($A54="TOTAL",SUM(INDIRECT("AJ4:AJ"&amp;ROW()-1)),""))</f>
        <v>0</v>
      </c>
      <c r="AK54" s="7">
        <f t="shared" ca="1" si="11"/>
        <v>0</v>
      </c>
      <c r="AL54" s="7">
        <f ca="1">IF(AND($A54&lt;&gt;"",$A54&lt;&gt;"TOTAL"),IF(AND([1]PREMIOS_ALUMNOS!$BL52&lt;&gt;"",[1]PREMIOS_ALUMNOS!$BL52&lt;&gt;0),[1]PREMIOS_ALUMNOS!$BL52,""),IF($A54="TOTAL",SUM(INDIRECT("AL4:AL"&amp;ROW()-1)),""))</f>
        <v>0</v>
      </c>
      <c r="AM54" s="7">
        <f ca="1">IF(AND($A54&lt;&gt;"",$A54&lt;&gt;"TOTAL"),IF(AND([1]PREMIOS_ALUMNOS!$BN52&lt;&gt;"",[1]PREMIOS_ALUMNOS!$BN52&lt;&gt;0),[1]PREMIOS_ALUMNOS!$BN52,""),IF($A54="TOTAL",SUM(INDIRECT("AM4:AM"&amp;ROW()-1)),""))</f>
        <v>0</v>
      </c>
      <c r="AN54" s="7">
        <f t="shared" ca="1" si="12"/>
        <v>0</v>
      </c>
      <c r="AO54" s="7">
        <f ca="1">IF(AND($A54&lt;&gt;"",$A54&lt;&gt;"TOTAL"),IF(AND([1]PREMIOS_ALUMNOS!$BQ52&lt;&gt;"",[1]PREMIOS_ALUMNOS!$BQ52&lt;&gt;0),[1]PREMIOS_ALUMNOS!$BQ52,""),IF($A54="TOTAL",SUM(INDIRECT("AO4:AO"&amp;ROW()-1)),""))</f>
        <v>0</v>
      </c>
      <c r="AP54" s="7">
        <f ca="1">IF(AND($A54&lt;&gt;"",$A54&lt;&gt;"TOTAL"),IF(AND([1]PREMIOS_ALUMNOS!$BS52&lt;&gt;"",[1]PREMIOS_ALUMNOS!$BS52&lt;&gt;0),[1]PREMIOS_ALUMNOS!$BS52,""),IF($A54="TOTAL",SUM(INDIRECT("AP4:AP"&amp;ROW()-1)),""))</f>
        <v>0</v>
      </c>
      <c r="AQ54" s="7">
        <f t="shared" ca="1" si="13"/>
        <v>0</v>
      </c>
      <c r="AR54" s="7">
        <f ca="1">IF(AND($A54&lt;&gt;"",$A54&lt;&gt;"TOTAL"),IF(AND([1]PREMIOS_ALUMNOS!$BV52&lt;&gt;"",[1]PREMIOS_ALUMNOS!$BV52&lt;&gt;0),[1]PREMIOS_ALUMNOS!$BV52,""),IF($A54="TOTAL",SUM(INDIRECT("AR4:AR"&amp;ROW()-1)),""))</f>
        <v>0</v>
      </c>
      <c r="AS54" s="7">
        <f ca="1">IF(AND($A54&lt;&gt;"",$A54&lt;&gt;"TOTAL"),IF(AND([1]PREMIOS_ALUMNOS!$BX52&lt;&gt;"",[1]PREMIOS_ALUMNOS!$BX52&lt;&gt;0),[1]PREMIOS_ALUMNOS!$BX52,""),IF($A54="TOTAL",SUM(INDIRECT("AS4:AS"&amp;ROW()-1)),""))</f>
        <v>0</v>
      </c>
      <c r="AT54" s="7">
        <f t="shared" ca="1" si="14"/>
        <v>0</v>
      </c>
      <c r="AU54" s="7">
        <f ca="1">IF(AND($A54&lt;&gt;"",$A54&lt;&gt;"TOTAL"),IF(AND([1]PREMIOS_ALUMNOS!$CA52&lt;&gt;"",[1]PREMIOS_ALUMNOS!$CA52&lt;&gt;0),[1]PREMIOS_ALUMNOS!$CA52,""),IF($A54="TOTAL",SUM(INDIRECT("AU4:AU"&amp;ROW()-1)),""))</f>
        <v>0</v>
      </c>
      <c r="AV54" s="7">
        <f ca="1">IF(AND($A54&lt;&gt;"",$A54&lt;&gt;"TOTAL"),IF(AND([1]PREMIOS_ALUMNOS!$CC52&lt;&gt;"",[1]PREMIOS_ALUMNOS!$CC52&lt;&gt;0),[1]PREMIOS_ALUMNOS!$CC52,""),IF($A54="TOTAL",SUM(INDIRECT("AV4:AV"&amp;ROW()-1)),""))</f>
        <v>0</v>
      </c>
      <c r="AW54" s="7">
        <f t="shared" ca="1" si="15"/>
        <v>0</v>
      </c>
      <c r="AX54" s="7">
        <f ca="1">IF(AND($A54&lt;&gt;"",$A54&lt;&gt;"TOTAL"),IF(AND([1]PREMIOS_ALUMNOS!$CF52&lt;&gt;"",[1]PREMIOS_ALUMNOS!$CF52&lt;&gt;0),[1]PREMIOS_ALUMNOS!$CF52,""),IF($A54="TOTAL",SUM(INDIRECT("AX4:AX"&amp;ROW()-1)),""))</f>
        <v>0</v>
      </c>
      <c r="AY54" s="7">
        <f ca="1">IF(AND($A54&lt;&gt;"",$A54&lt;&gt;"TOTAL"),IF(AND([1]PREMIOS_ALUMNOS!$CH52&lt;&gt;"",[1]PREMIOS_ALUMNOS!$CH52&lt;&gt;0),[1]PREMIOS_ALUMNOS!$CH52,""),IF($A54="TOTAL",SUM(INDIRECT("AY4:AY"&amp;ROW()-1)),""))</f>
        <v>0</v>
      </c>
      <c r="AZ54" s="7">
        <f t="shared" ca="1" si="16"/>
        <v>0</v>
      </c>
      <c r="BA54" s="7">
        <f ca="1">IF(AND($A54&lt;&gt;"",$A54&lt;&gt;"TOTAL"),IF(AND([1]PREMIOS_ALUMNOS!$CK52&lt;&gt;"",[1]PREMIOS_ALUMNOS!$CK52&lt;&gt;0),[1]PREMIOS_ALUMNOS!$CK52,""),IF($A54="TOTAL",SUM(INDIRECT("BA4:BA"&amp;ROW()-1)),""))</f>
        <v>0</v>
      </c>
      <c r="BB54" s="7">
        <f ca="1">IF(AND($A54&lt;&gt;"",$A54&lt;&gt;"TOTAL"),IF(AND([1]PREMIOS_ALUMNOS!$CM52&lt;&gt;"",[1]PREMIOS_ALUMNOS!$CM52&lt;&gt;0),[1]PREMIOS_ALUMNOS!$CM52,""),IF($A54="TOTAL",SUM(INDIRECT("BB4:BB"&amp;ROW()-1)),""))</f>
        <v>0</v>
      </c>
      <c r="BC54" s="7">
        <f t="shared" ca="1" si="17"/>
        <v>0</v>
      </c>
      <c r="BD54" s="7">
        <f ca="1">IF(AND($A54&lt;&gt;"",$A54&lt;&gt;"TOTAL"),IF(AND([1]PREMIOS_ALUMNOS!$CP52&lt;&gt;"",[1]PREMIOS_ALUMNOS!$CP52&lt;&gt;0),[1]PREMIOS_ALUMNOS!$CP52,""),IF($A54="TOTAL",SUM(INDIRECT("BD4:BD"&amp;ROW()-1)),""))</f>
        <v>0</v>
      </c>
      <c r="BE54" s="7">
        <f ca="1">IF(AND($A54&lt;&gt;"",$A54&lt;&gt;"TOTAL"),IF(AND([1]PREMIOS_ALUMNOS!$CR52&lt;&gt;"",[1]PREMIOS_ALUMNOS!$CR52&lt;&gt;0),[1]PREMIOS_ALUMNOS!$CR52,""),IF($A54="TOTAL",SUM(INDIRECT("BE4:BE"&amp;ROW()-1)),""))</f>
        <v>0</v>
      </c>
      <c r="BF54" s="7">
        <f t="shared" ca="1" si="18"/>
        <v>0</v>
      </c>
    </row>
    <row r="55" spans="1:58" x14ac:dyDescent="0.2">
      <c r="A55" s="12" t="str">
        <f>IF([1]PREMIOS_ALUMNOS!$C53&lt;&gt;"",[1]PREMIOS_ALUMNOS!$C53,IF(AND([1]PREMIOS_ALUMNOS!$C53="",[1]PREMIOS_ALUMNOS!$C54="",[1]PREMIOS_ALUMNOS!$C52=""),"","TOTAL"))</f>
        <v/>
      </c>
      <c r="B55" s="7" t="str">
        <f ca="1">IF(AND($A55&lt;&gt;"",$A55&lt;&gt;"TOTAL"),IF(AND([1]PREMIOS_ALUMNOS!$D53&lt;&gt;"",[1]PREMIOS_ALUMNOS!$D53&lt;&gt;0),[1]PREMIOS_ALUMNOS!$D53,""),IF($A55="TOTAL",SUM(INDIRECT("B4:B"&amp;ROW()-1)),""))</f>
        <v/>
      </c>
      <c r="C55" s="7" t="str">
        <f ca="1">IF(AND($A55&lt;&gt;"",$A55&lt;&gt;"TOTAL"),IF(AND([1]PREMIOS_ALUMNOS!$F53&lt;&gt;"",[1]PREMIOS_ALUMNOS!$F53&lt;&gt;0),[1]PREMIOS_ALUMNOS!$F53,""),IF($A55="TOTAL",SUM(INDIRECT("C4:C"&amp;ROW()-1)),""))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IF(AND($A55&lt;&gt;"",$A55&lt;&gt;"TOTAL"),IF(AND([1]PREMIOS_ALUMNOS!$I53&lt;&gt;"",[1]PREMIOS_ALUMNOS!$I53&lt;&gt;0),[1]PREMIOS_ALUMNOS!$I53,""),IF($A55="TOTAL",SUM(INDIRECT("E4:E"&amp;ROW()-1)),""))</f>
        <v/>
      </c>
      <c r="F55" s="7" t="str">
        <f ca="1">IF(AND($A55&lt;&gt;"",$A55&lt;&gt;"TOTAL"),IF(AND([1]PREMIOS_ALUMNOS!$K53&lt;&gt;"",[1]PREMIOS_ALUMNOS!$K53&lt;&gt;0),[1]PREMIOS_ALUMNOS!$K53,""),IF($A55="TOTAL",SUM(INDIRECT("F4:F"&amp;ROW()-1)),""))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IF(AND($A55&lt;&gt;"",$A55&lt;&gt;"TOTAL"),IF(AND([1]PREMIOS_ALUMNOS!$N53&lt;&gt;"",[1]PREMIOS_ALUMNOS!$N53&lt;&gt;0),[1]PREMIOS_ALUMNOS!$N53,""),IF($A55="TOTAL",SUM(INDIRECT("H4:H"&amp;ROW()-1)),""))</f>
        <v/>
      </c>
      <c r="I55" s="7" t="str">
        <f ca="1">IF(AND($A55&lt;&gt;"",$A55&lt;&gt;"TOTAL"),IF(AND([1]PREMIOS_ALUMNOS!$P53&lt;&gt;"",[1]PREMIOS_ALUMNOS!$P53&lt;&gt;0),[1]PREMIOS_ALUMNOS!$P53,""),IF($A55="TOTAL",SUM(INDIRECT("I4:I"&amp;ROW()-1)),""))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IF(AND($A55&lt;&gt;"",$A55&lt;&gt;"TOTAL"),IF(AND([1]PREMIOS_ALUMNOS!$S53&lt;&gt;"",[1]PREMIOS_ALUMNOS!$S53&lt;&gt;0),[1]PREMIOS_ALUMNOS!$S53,""),IF($A55="TOTAL",SUM(INDIRECT("K4:K"&amp;ROW()-1)),""))</f>
        <v/>
      </c>
      <c r="L55" s="7" t="str">
        <f ca="1">IF(AND($A55&lt;&gt;"",$A55&lt;&gt;"TOTAL"),IF(AND([1]PREMIOS_ALUMNOS!$U53&lt;&gt;"",[1]PREMIOS_ALUMNOS!$U53&lt;&gt;0),[1]PREMIOS_ALUMNOS!$U53,""),IF($A55="TOTAL",SUM(INDIRECT("L4:L"&amp;ROW()-1)),""))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IF(AND($A55&lt;&gt;"",$A55&lt;&gt;"TOTAL"),IF(AND([1]PREMIOS_ALUMNOS!$X53&lt;&gt;"",[1]PREMIOS_ALUMNOS!$X53&lt;&gt;0),[1]PREMIOS_ALUMNOS!$X53,""),IF($A55="TOTAL",SUM(INDIRECT("N4:N"&amp;ROW()-1)),""))</f>
        <v/>
      </c>
      <c r="O55" s="7" t="str">
        <f ca="1">IF(AND($A55&lt;&gt;"",$A55&lt;&gt;"TOTAL"),IF(AND([1]PREMIOS_ALUMNOS!$Z53&lt;&gt;"",[1]PREMIOS_ALUMNOS!$Z53&lt;&gt;0),[1]PREMIOS_ALUMNOS!$Z53,""),IF($A55="TOTAL",SUM(INDIRECT("O4:O"&amp;ROW()-1)),""))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IF(AND($A55&lt;&gt;"",$A55&lt;&gt;"TOTAL"),IF(AND([1]PREMIOS_ALUMNOS!$AC53&lt;&gt;"",[1]PREMIOS_ALUMNOS!$AC53&lt;&gt;0),[1]PREMIOS_ALUMNOS!$AC53,""),IF($A55="TOTAL",SUM(INDIRECT("Q4:Q"&amp;ROW()-1)),""))</f>
        <v/>
      </c>
      <c r="R55" s="7" t="str">
        <f ca="1">IF(AND($A55&lt;&gt;"",$A55&lt;&gt;"TOTAL"),IF(AND([1]PREMIOS_ALUMNOS!$AE53&lt;&gt;"",[1]PREMIOS_ALUMNOS!$AE53&lt;&gt;0),[1]PREMIOS_ALUMNOS!$AE53,""),IF($A55="TOTAL",SUM(INDIRECT("R4:R"&amp;ROW()-1)),""))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IF(AND($A55&lt;&gt;"",$A55&lt;&gt;"TOTAL"),IF(AND([1]PREMIOS_ALUMNOS!$AH53&lt;&gt;"",[1]PREMIOS_ALUMNOS!$AH53&lt;&gt;0),[1]PREMIOS_ALUMNOS!$AH53,""),IF($A55="TOTAL",SUM(INDIRECT("T4:T"&amp;ROW()-1)),""))</f>
        <v/>
      </c>
      <c r="U55" s="7" t="str">
        <f ca="1">IF(AND($A55&lt;&gt;"",$A55&lt;&gt;"TOTAL"),IF(AND([1]PREMIOS_ALUMNOS!$AJ53&lt;&gt;"",[1]PREMIOS_ALUMNOS!$AJ53&lt;&gt;0),[1]PREMIOS_ALUMNOS!$AJ53,""),IF($A55="TOTAL",SUM(INDIRECT("U4:U"&amp;ROW()-1)),""))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IF(AND($A55&lt;&gt;"",$A55&lt;&gt;"TOTAL"),IF(AND([1]PREMIOS_ALUMNOS!$AM53&lt;&gt;"",[1]PREMIOS_ALUMNOS!$AM53&lt;&gt;0),[1]PREMIOS_ALUMNOS!$AM53,""),IF($A55="TOTAL",SUM(INDIRECT("W4:W"&amp;ROW()-1)),""))</f>
        <v/>
      </c>
      <c r="X55" s="7" t="str">
        <f ca="1">IF(AND($A55&lt;&gt;"",$A55&lt;&gt;"TOTAL"),IF(AND([1]PREMIOS_ALUMNOS!$AO53&lt;&gt;"",[1]PREMIOS_ALUMNOS!$AO53&lt;&gt;0),[1]PREMIOS_ALUMNOS!$AO53,""),IF($A55="TOTAL",SUM(INDIRECT("X4:X"&amp;ROW()-1)),""))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IF(AND($A55&lt;&gt;"",$A55&lt;&gt;"TOTAL"),IF(AND([1]PREMIOS_ALUMNOS!$AR53&lt;&gt;"",[1]PREMIOS_ALUMNOS!$AR53&lt;&gt;0),[1]PREMIOS_ALUMNOS!$AR53,""),IF($A55="TOTAL",SUM(INDIRECT("Z4:Z"&amp;ROW()-1)),""))</f>
        <v/>
      </c>
      <c r="AA55" s="7" t="str">
        <f ca="1">IF(AND($A55&lt;&gt;"",$A55&lt;&gt;"TOTAL"),IF(AND([1]PREMIOS_ALUMNOS!$AT53&lt;&gt;"",[1]PREMIOS_ALUMNOS!$AT53&lt;&gt;0),[1]PREMIOS_ALUMNOS!$AT53,""),IF($A55="TOTAL",SUM(INDIRECT("AA4:AA"&amp;ROW()-1)),""))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IF(AND($A55&lt;&gt;"",$A55&lt;&gt;"TOTAL"),IF(AND([1]PREMIOS_ALUMNOS!$AW53&lt;&gt;"",[1]PREMIOS_ALUMNOS!$AW53&lt;&gt;0),[1]PREMIOS_ALUMNOS!$AW53,""),IF($A55="TOTAL",SUM(INDIRECT("AC4:AC"&amp;ROW()-1)),""))</f>
        <v/>
      </c>
      <c r="AD55" s="7" t="str">
        <f ca="1">IF(AND($A55&lt;&gt;"",$A55&lt;&gt;"TOTAL"),IF(AND([1]PREMIOS_ALUMNOS!$AY53&lt;&gt;"",[1]PREMIOS_ALUMNOS!$AY53&lt;&gt;0),[1]PREMIOS_ALUMNOS!$AY53,""),IF($A55="TOTAL",SUM(INDIRECT("AD4:AD"&amp;ROW()-1)),""))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IF(AND($A55&lt;&gt;"",$A55&lt;&gt;"TOTAL"),IF(AND([1]PREMIOS_ALUMNOS!$BB53&lt;&gt;"",[1]PREMIOS_ALUMNOS!$BB53&lt;&gt;0),[1]PREMIOS_ALUMNOS!$BB53,""),IF($A55="TOTAL",SUM(INDIRECT("AF4:AF"&amp;ROW()-1)),""))</f>
        <v/>
      </c>
      <c r="AG55" s="7" t="str">
        <f ca="1">IF(AND($A55&lt;&gt;"",$A55&lt;&gt;"TOTAL"),IF(AND([1]PREMIOS_ALUMNOS!$BD53&lt;&gt;"",[1]PREMIOS_ALUMNOS!$BD53&lt;&gt;0),[1]PREMIOS_ALUMNOS!$BD53,""),IF($A55="TOTAL",SUM(INDIRECT("AG4:AG"&amp;ROW()-1)),""))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IF(AND($A55&lt;&gt;"",$A55&lt;&gt;"TOTAL"),IF(AND([1]PREMIOS_ALUMNOS!$BG53&lt;&gt;"",[1]PREMIOS_ALUMNOS!$BG53&lt;&gt;0),[1]PREMIOS_ALUMNOS!$BG53,""),IF($A55="TOTAL",SUM(INDIRECT("AI4:AI"&amp;ROW()-1)),""))</f>
        <v/>
      </c>
      <c r="AJ55" s="7" t="str">
        <f ca="1">IF(AND($A55&lt;&gt;"",$A55&lt;&gt;"TOTAL"),IF(AND([1]PREMIOS_ALUMNOS!$BI53&lt;&gt;"",[1]PREMIOS_ALUMNOS!$BI53&lt;&gt;0),[1]PREMIOS_ALUMNOS!$BI53,""),IF($A55="TOTAL",SUM(INDIRECT("AJ4:AJ"&amp;ROW()-1)),""))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IF(AND($A55&lt;&gt;"",$A55&lt;&gt;"TOTAL"),IF(AND([1]PREMIOS_ALUMNOS!$BL53&lt;&gt;"",[1]PREMIOS_ALUMNOS!$BL53&lt;&gt;0),[1]PREMIOS_ALUMNOS!$BL53,""),IF($A55="TOTAL",SUM(INDIRECT("AL4:AL"&amp;ROW()-1)),""))</f>
        <v/>
      </c>
      <c r="AM55" s="7" t="str">
        <f ca="1">IF(AND($A55&lt;&gt;"",$A55&lt;&gt;"TOTAL"),IF(AND([1]PREMIOS_ALUMNOS!$BN53&lt;&gt;"",[1]PREMIOS_ALUMNOS!$BN53&lt;&gt;0),[1]PREMIOS_ALUMNOS!$BN53,""),IF($A55="TOTAL",SUM(INDIRECT("AM4:AM"&amp;ROW()-1)),""))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IF(AND($A55&lt;&gt;"",$A55&lt;&gt;"TOTAL"),IF(AND([1]PREMIOS_ALUMNOS!$BQ53&lt;&gt;"",[1]PREMIOS_ALUMNOS!$BQ53&lt;&gt;0),[1]PREMIOS_ALUMNOS!$BQ53,""),IF($A55="TOTAL",SUM(INDIRECT("AO4:AO"&amp;ROW()-1)),""))</f>
        <v/>
      </c>
      <c r="AP55" s="7" t="str">
        <f ca="1">IF(AND($A55&lt;&gt;"",$A55&lt;&gt;"TOTAL"),IF(AND([1]PREMIOS_ALUMNOS!$BS53&lt;&gt;"",[1]PREMIOS_ALUMNOS!$BS53&lt;&gt;0),[1]PREMIOS_ALUMNOS!$BS53,""),IF($A55="TOTAL",SUM(INDIRECT("AP4:AP"&amp;ROW()-1)),""))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IF(AND($A55&lt;&gt;"",$A55&lt;&gt;"TOTAL"),IF(AND([1]PREMIOS_ALUMNOS!$BV53&lt;&gt;"",[1]PREMIOS_ALUMNOS!$BV53&lt;&gt;0),[1]PREMIOS_ALUMNOS!$BV53,""),IF($A55="TOTAL",SUM(INDIRECT("AR4:AR"&amp;ROW()-1)),""))</f>
        <v/>
      </c>
      <c r="AS55" s="7" t="str">
        <f ca="1">IF(AND($A55&lt;&gt;"",$A55&lt;&gt;"TOTAL"),IF(AND([1]PREMIOS_ALUMNOS!$BX53&lt;&gt;"",[1]PREMIOS_ALUMNOS!$BX53&lt;&gt;0),[1]PREMIOS_ALUMNOS!$BX53,""),IF($A55="TOTAL",SUM(INDIRECT("AS4:AS"&amp;ROW()-1)),""))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IF(AND($A55&lt;&gt;"",$A55&lt;&gt;"TOTAL"),IF(AND([1]PREMIOS_ALUMNOS!$CA53&lt;&gt;"",[1]PREMIOS_ALUMNOS!$CA53&lt;&gt;0),[1]PREMIOS_ALUMNOS!$CA53,""),IF($A55="TOTAL",SUM(INDIRECT("AU4:AU"&amp;ROW()-1)),""))</f>
        <v/>
      </c>
      <c r="AV55" s="7" t="str">
        <f ca="1">IF(AND($A55&lt;&gt;"",$A55&lt;&gt;"TOTAL"),IF(AND([1]PREMIOS_ALUMNOS!$CC53&lt;&gt;"",[1]PREMIOS_ALUMNOS!$CC53&lt;&gt;0),[1]PREMIOS_ALUMNOS!$CC53,""),IF($A55="TOTAL",SUM(INDIRECT("AV4:AV"&amp;ROW()-1)),""))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IF(AND($A55&lt;&gt;"",$A55&lt;&gt;"TOTAL"),IF(AND([1]PREMIOS_ALUMNOS!$CF53&lt;&gt;"",[1]PREMIOS_ALUMNOS!$CF53&lt;&gt;0),[1]PREMIOS_ALUMNOS!$CF53,""),IF($A55="TOTAL",SUM(INDIRECT("AX4:AX"&amp;ROW()-1)),""))</f>
        <v/>
      </c>
      <c r="AY55" s="7" t="str">
        <f ca="1">IF(AND($A55&lt;&gt;"",$A55&lt;&gt;"TOTAL"),IF(AND([1]PREMIOS_ALUMNOS!$CH53&lt;&gt;"",[1]PREMIOS_ALUMNOS!$CH53&lt;&gt;0),[1]PREMIOS_ALUMNOS!$CH53,""),IF($A55="TOTAL",SUM(INDIRECT("AY4:AY"&amp;ROW()-1)),""))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IF(AND($A55&lt;&gt;"",$A55&lt;&gt;"TOTAL"),IF(AND([1]PREMIOS_ALUMNOS!$CK53&lt;&gt;"",[1]PREMIOS_ALUMNOS!$CK53&lt;&gt;0),[1]PREMIOS_ALUMNOS!$CK53,""),IF($A55="TOTAL",SUM(INDIRECT("BA4:BA"&amp;ROW()-1)),""))</f>
        <v/>
      </c>
      <c r="BB55" s="7" t="str">
        <f ca="1">IF(AND($A55&lt;&gt;"",$A55&lt;&gt;"TOTAL"),IF(AND([1]PREMIOS_ALUMNOS!$CM53&lt;&gt;"",[1]PREMIOS_ALUMNOS!$CM53&lt;&gt;0),[1]PREMIOS_ALUMNOS!$CM53,""),IF($A55="TOTAL",SUM(INDIRECT("BB4:BB"&amp;ROW()-1)),""))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IF(AND($A55&lt;&gt;"",$A55&lt;&gt;"TOTAL"),IF(AND([1]PREMIOS_ALUMNOS!$CP53&lt;&gt;"",[1]PREMIOS_ALUMNOS!$CP53&lt;&gt;0),[1]PREMIOS_ALUMNOS!$CP53,""),IF($A55="TOTAL",SUM(INDIRECT("BD4:BD"&amp;ROW()-1)),""))</f>
        <v/>
      </c>
      <c r="BE55" s="7" t="str">
        <f ca="1">IF(AND($A55&lt;&gt;"",$A55&lt;&gt;"TOTAL"),IF(AND([1]PREMIOS_ALUMNOS!$CR53&lt;&gt;"",[1]PREMIOS_ALUMNOS!$CR53&lt;&gt;0),[1]PREMIOS_ALUMNOS!$CR53,""),IF($A55="TOTAL",SUM(INDIRECT("BE4:BE"&amp;ROW()-1)),""))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IF([1]PREMIOS_ALUMNOS!$C54&lt;&gt;"",[1]PREMIOS_ALUMNOS!$C54,IF(AND([1]PREMIOS_ALUMNOS!$C54="",[1]PREMIOS_ALUMNOS!$C55="",[1]PREMIOS_ALUMNOS!$C53=""),"","TOTAL"))</f>
        <v/>
      </c>
      <c r="B56" s="7" t="str">
        <f ca="1">IF(AND($A56&lt;&gt;"",$A56&lt;&gt;"TOTAL"),IF(AND([1]PREMIOS_ALUMNOS!$D54&lt;&gt;"",[1]PREMIOS_ALUMNOS!$D54&lt;&gt;0),[1]PREMIOS_ALUMNOS!$D54,""),IF($A56="TOTAL",SUM(INDIRECT("B4:B"&amp;ROW()-1)),""))</f>
        <v/>
      </c>
      <c r="C56" s="7" t="str">
        <f ca="1">IF(AND($A56&lt;&gt;"",$A56&lt;&gt;"TOTAL"),IF(AND([1]PREMIOS_ALUMNOS!$F54&lt;&gt;"",[1]PREMIOS_ALUMNOS!$F54&lt;&gt;0),[1]PREMIOS_ALUMNOS!$F54,""),IF($A56="TOTAL",SUM(INDIRECT("C4:C"&amp;ROW()-1)),""))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IF(AND($A56&lt;&gt;"",$A56&lt;&gt;"TOTAL"),IF(AND([1]PREMIOS_ALUMNOS!$I54&lt;&gt;"",[1]PREMIOS_ALUMNOS!$I54&lt;&gt;0),[1]PREMIOS_ALUMNOS!$I54,""),IF($A56="TOTAL",SUM(INDIRECT("E4:E"&amp;ROW()-1)),""))</f>
        <v/>
      </c>
      <c r="F56" s="7" t="str">
        <f ca="1">IF(AND($A56&lt;&gt;"",$A56&lt;&gt;"TOTAL"),IF(AND([1]PREMIOS_ALUMNOS!$K54&lt;&gt;"",[1]PREMIOS_ALUMNOS!$K54&lt;&gt;0),[1]PREMIOS_ALUMNOS!$K54,""),IF($A56="TOTAL",SUM(INDIRECT("F4:F"&amp;ROW()-1)),""))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IF(AND($A56&lt;&gt;"",$A56&lt;&gt;"TOTAL"),IF(AND([1]PREMIOS_ALUMNOS!$N54&lt;&gt;"",[1]PREMIOS_ALUMNOS!$N54&lt;&gt;0),[1]PREMIOS_ALUMNOS!$N54,""),IF($A56="TOTAL",SUM(INDIRECT("H4:H"&amp;ROW()-1)),""))</f>
        <v/>
      </c>
      <c r="I56" s="7" t="str">
        <f ca="1">IF(AND($A56&lt;&gt;"",$A56&lt;&gt;"TOTAL"),IF(AND([1]PREMIOS_ALUMNOS!$P54&lt;&gt;"",[1]PREMIOS_ALUMNOS!$P54&lt;&gt;0),[1]PREMIOS_ALUMNOS!$P54,""),IF($A56="TOTAL",SUM(INDIRECT("I4:I"&amp;ROW()-1)),""))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IF(AND($A56&lt;&gt;"",$A56&lt;&gt;"TOTAL"),IF(AND([1]PREMIOS_ALUMNOS!$S54&lt;&gt;"",[1]PREMIOS_ALUMNOS!$S54&lt;&gt;0),[1]PREMIOS_ALUMNOS!$S54,""),IF($A56="TOTAL",SUM(INDIRECT("K4:K"&amp;ROW()-1)),""))</f>
        <v/>
      </c>
      <c r="L56" s="7" t="str">
        <f ca="1">IF(AND($A56&lt;&gt;"",$A56&lt;&gt;"TOTAL"),IF(AND([1]PREMIOS_ALUMNOS!$U54&lt;&gt;"",[1]PREMIOS_ALUMNOS!$U54&lt;&gt;0),[1]PREMIOS_ALUMNOS!$U54,""),IF($A56="TOTAL",SUM(INDIRECT("L4:L"&amp;ROW()-1)),""))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IF(AND($A56&lt;&gt;"",$A56&lt;&gt;"TOTAL"),IF(AND([1]PREMIOS_ALUMNOS!$X54&lt;&gt;"",[1]PREMIOS_ALUMNOS!$X54&lt;&gt;0),[1]PREMIOS_ALUMNOS!$X54,""),IF($A56="TOTAL",SUM(INDIRECT("N4:N"&amp;ROW()-1)),""))</f>
        <v/>
      </c>
      <c r="O56" s="7" t="str">
        <f ca="1">IF(AND($A56&lt;&gt;"",$A56&lt;&gt;"TOTAL"),IF(AND([1]PREMIOS_ALUMNOS!$Z54&lt;&gt;"",[1]PREMIOS_ALUMNOS!$Z54&lt;&gt;0),[1]PREMIOS_ALUMNOS!$Z54,""),IF($A56="TOTAL",SUM(INDIRECT("O4:O"&amp;ROW()-1)),""))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IF(AND($A56&lt;&gt;"",$A56&lt;&gt;"TOTAL"),IF(AND([1]PREMIOS_ALUMNOS!$AC54&lt;&gt;"",[1]PREMIOS_ALUMNOS!$AC54&lt;&gt;0),[1]PREMIOS_ALUMNOS!$AC54,""),IF($A56="TOTAL",SUM(INDIRECT("Q4:Q"&amp;ROW()-1)),""))</f>
        <v/>
      </c>
      <c r="R56" s="7" t="str">
        <f ca="1">IF(AND($A56&lt;&gt;"",$A56&lt;&gt;"TOTAL"),IF(AND([1]PREMIOS_ALUMNOS!$AE54&lt;&gt;"",[1]PREMIOS_ALUMNOS!$AE54&lt;&gt;0),[1]PREMIOS_ALUMNOS!$AE54,""),IF($A56="TOTAL",SUM(INDIRECT("R4:R"&amp;ROW()-1)),""))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IF(AND($A56&lt;&gt;"",$A56&lt;&gt;"TOTAL"),IF(AND([1]PREMIOS_ALUMNOS!$AH54&lt;&gt;"",[1]PREMIOS_ALUMNOS!$AH54&lt;&gt;0),[1]PREMIOS_ALUMNOS!$AH54,""),IF($A56="TOTAL",SUM(INDIRECT("T4:T"&amp;ROW()-1)),""))</f>
        <v/>
      </c>
      <c r="U56" s="7" t="str">
        <f ca="1">IF(AND($A56&lt;&gt;"",$A56&lt;&gt;"TOTAL"),IF(AND([1]PREMIOS_ALUMNOS!$AJ54&lt;&gt;"",[1]PREMIOS_ALUMNOS!$AJ54&lt;&gt;0),[1]PREMIOS_ALUMNOS!$AJ54,""),IF($A56="TOTAL",SUM(INDIRECT("U4:U"&amp;ROW()-1)),""))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IF(AND($A56&lt;&gt;"",$A56&lt;&gt;"TOTAL"),IF(AND([1]PREMIOS_ALUMNOS!$AM54&lt;&gt;"",[1]PREMIOS_ALUMNOS!$AM54&lt;&gt;0),[1]PREMIOS_ALUMNOS!$AM54,""),IF($A56="TOTAL",SUM(INDIRECT("W4:W"&amp;ROW()-1)),""))</f>
        <v/>
      </c>
      <c r="X56" s="7" t="str">
        <f ca="1">IF(AND($A56&lt;&gt;"",$A56&lt;&gt;"TOTAL"),IF(AND([1]PREMIOS_ALUMNOS!$AO54&lt;&gt;"",[1]PREMIOS_ALUMNOS!$AO54&lt;&gt;0),[1]PREMIOS_ALUMNOS!$AO54,""),IF($A56="TOTAL",SUM(INDIRECT("X4:X"&amp;ROW()-1)),""))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IF(AND($A56&lt;&gt;"",$A56&lt;&gt;"TOTAL"),IF(AND([1]PREMIOS_ALUMNOS!$AR54&lt;&gt;"",[1]PREMIOS_ALUMNOS!$AR54&lt;&gt;0),[1]PREMIOS_ALUMNOS!$AR54,""),IF($A56="TOTAL",SUM(INDIRECT("Z4:Z"&amp;ROW()-1)),""))</f>
        <v/>
      </c>
      <c r="AA56" s="7" t="str">
        <f ca="1">IF(AND($A56&lt;&gt;"",$A56&lt;&gt;"TOTAL"),IF(AND([1]PREMIOS_ALUMNOS!$AT54&lt;&gt;"",[1]PREMIOS_ALUMNOS!$AT54&lt;&gt;0),[1]PREMIOS_ALUMNOS!$AT54,""),IF($A56="TOTAL",SUM(INDIRECT("AA4:AA"&amp;ROW()-1)),""))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IF(AND($A56&lt;&gt;"",$A56&lt;&gt;"TOTAL"),IF(AND([1]PREMIOS_ALUMNOS!$AW54&lt;&gt;"",[1]PREMIOS_ALUMNOS!$AW54&lt;&gt;0),[1]PREMIOS_ALUMNOS!$AW54,""),IF($A56="TOTAL",SUM(INDIRECT("AC4:AC"&amp;ROW()-1)),""))</f>
        <v/>
      </c>
      <c r="AD56" s="7" t="str">
        <f ca="1">IF(AND($A56&lt;&gt;"",$A56&lt;&gt;"TOTAL"),IF(AND([1]PREMIOS_ALUMNOS!$AY54&lt;&gt;"",[1]PREMIOS_ALUMNOS!$AY54&lt;&gt;0),[1]PREMIOS_ALUMNOS!$AY54,""),IF($A56="TOTAL",SUM(INDIRECT("AD4:AD"&amp;ROW()-1)),""))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IF(AND($A56&lt;&gt;"",$A56&lt;&gt;"TOTAL"),IF(AND([1]PREMIOS_ALUMNOS!$BB54&lt;&gt;"",[1]PREMIOS_ALUMNOS!$BB54&lt;&gt;0),[1]PREMIOS_ALUMNOS!$BB54,""),IF($A56="TOTAL",SUM(INDIRECT("AF4:AF"&amp;ROW()-1)),""))</f>
        <v/>
      </c>
      <c r="AG56" s="7" t="str">
        <f ca="1">IF(AND($A56&lt;&gt;"",$A56&lt;&gt;"TOTAL"),IF(AND([1]PREMIOS_ALUMNOS!$BD54&lt;&gt;"",[1]PREMIOS_ALUMNOS!$BD54&lt;&gt;0),[1]PREMIOS_ALUMNOS!$BD54,""),IF($A56="TOTAL",SUM(INDIRECT("AG4:AG"&amp;ROW()-1)),""))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IF(AND($A56&lt;&gt;"",$A56&lt;&gt;"TOTAL"),IF(AND([1]PREMIOS_ALUMNOS!$BG54&lt;&gt;"",[1]PREMIOS_ALUMNOS!$BG54&lt;&gt;0),[1]PREMIOS_ALUMNOS!$BG54,""),IF($A56="TOTAL",SUM(INDIRECT("AI4:AI"&amp;ROW()-1)),""))</f>
        <v/>
      </c>
      <c r="AJ56" s="7" t="str">
        <f ca="1">IF(AND($A56&lt;&gt;"",$A56&lt;&gt;"TOTAL"),IF(AND([1]PREMIOS_ALUMNOS!$BI54&lt;&gt;"",[1]PREMIOS_ALUMNOS!$BI54&lt;&gt;0),[1]PREMIOS_ALUMNOS!$BI54,""),IF($A56="TOTAL",SUM(INDIRECT("AJ4:AJ"&amp;ROW()-1)),""))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IF(AND($A56&lt;&gt;"",$A56&lt;&gt;"TOTAL"),IF(AND([1]PREMIOS_ALUMNOS!$BL54&lt;&gt;"",[1]PREMIOS_ALUMNOS!$BL54&lt;&gt;0),[1]PREMIOS_ALUMNOS!$BL54,""),IF($A56="TOTAL",SUM(INDIRECT("AL4:AL"&amp;ROW()-1)),""))</f>
        <v/>
      </c>
      <c r="AM56" s="7" t="str">
        <f ca="1">IF(AND($A56&lt;&gt;"",$A56&lt;&gt;"TOTAL"),IF(AND([1]PREMIOS_ALUMNOS!$BN54&lt;&gt;"",[1]PREMIOS_ALUMNOS!$BN54&lt;&gt;0),[1]PREMIOS_ALUMNOS!$BN54,""),IF($A56="TOTAL",SUM(INDIRECT("AM4:AM"&amp;ROW()-1)),""))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IF(AND($A56&lt;&gt;"",$A56&lt;&gt;"TOTAL"),IF(AND([1]PREMIOS_ALUMNOS!$BQ54&lt;&gt;"",[1]PREMIOS_ALUMNOS!$BQ54&lt;&gt;0),[1]PREMIOS_ALUMNOS!$BQ54,""),IF($A56="TOTAL",SUM(INDIRECT("AO4:AO"&amp;ROW()-1)),""))</f>
        <v/>
      </c>
      <c r="AP56" s="7" t="str">
        <f ca="1">IF(AND($A56&lt;&gt;"",$A56&lt;&gt;"TOTAL"),IF(AND([1]PREMIOS_ALUMNOS!$BS54&lt;&gt;"",[1]PREMIOS_ALUMNOS!$BS54&lt;&gt;0),[1]PREMIOS_ALUMNOS!$BS54,""),IF($A56="TOTAL",SUM(INDIRECT("AP4:AP"&amp;ROW()-1)),""))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IF(AND($A56&lt;&gt;"",$A56&lt;&gt;"TOTAL"),IF(AND([1]PREMIOS_ALUMNOS!$BV54&lt;&gt;"",[1]PREMIOS_ALUMNOS!$BV54&lt;&gt;0),[1]PREMIOS_ALUMNOS!$BV54,""),IF($A56="TOTAL",SUM(INDIRECT("AR4:AR"&amp;ROW()-1)),""))</f>
        <v/>
      </c>
      <c r="AS56" s="7" t="str">
        <f ca="1">IF(AND($A56&lt;&gt;"",$A56&lt;&gt;"TOTAL"),IF(AND([1]PREMIOS_ALUMNOS!$BX54&lt;&gt;"",[1]PREMIOS_ALUMNOS!$BX54&lt;&gt;0),[1]PREMIOS_ALUMNOS!$BX54,""),IF($A56="TOTAL",SUM(INDIRECT("AS4:AS"&amp;ROW()-1)),""))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IF(AND($A56&lt;&gt;"",$A56&lt;&gt;"TOTAL"),IF(AND([1]PREMIOS_ALUMNOS!$CA54&lt;&gt;"",[1]PREMIOS_ALUMNOS!$CA54&lt;&gt;0),[1]PREMIOS_ALUMNOS!$CA54,""),IF($A56="TOTAL",SUM(INDIRECT("AU4:AU"&amp;ROW()-1)),""))</f>
        <v/>
      </c>
      <c r="AV56" s="7" t="str">
        <f ca="1">IF(AND($A56&lt;&gt;"",$A56&lt;&gt;"TOTAL"),IF(AND([1]PREMIOS_ALUMNOS!$CC54&lt;&gt;"",[1]PREMIOS_ALUMNOS!$CC54&lt;&gt;0),[1]PREMIOS_ALUMNOS!$CC54,""),IF($A56="TOTAL",SUM(INDIRECT("AV4:AV"&amp;ROW()-1)),""))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IF(AND($A56&lt;&gt;"",$A56&lt;&gt;"TOTAL"),IF(AND([1]PREMIOS_ALUMNOS!$CF54&lt;&gt;"",[1]PREMIOS_ALUMNOS!$CF54&lt;&gt;0),[1]PREMIOS_ALUMNOS!$CF54,""),IF($A56="TOTAL",SUM(INDIRECT("AX4:AX"&amp;ROW()-1)),""))</f>
        <v/>
      </c>
      <c r="AY56" s="7" t="str">
        <f ca="1">IF(AND($A56&lt;&gt;"",$A56&lt;&gt;"TOTAL"),IF(AND([1]PREMIOS_ALUMNOS!$CH54&lt;&gt;"",[1]PREMIOS_ALUMNOS!$CH54&lt;&gt;0),[1]PREMIOS_ALUMNOS!$CH54,""),IF($A56="TOTAL",SUM(INDIRECT("AY4:AY"&amp;ROW()-1)),""))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IF(AND($A56&lt;&gt;"",$A56&lt;&gt;"TOTAL"),IF(AND([1]PREMIOS_ALUMNOS!$CK54&lt;&gt;"",[1]PREMIOS_ALUMNOS!$CK54&lt;&gt;0),[1]PREMIOS_ALUMNOS!$CK54,""),IF($A56="TOTAL",SUM(INDIRECT("BA4:BA"&amp;ROW()-1)),""))</f>
        <v/>
      </c>
      <c r="BB56" s="7" t="str">
        <f ca="1">IF(AND($A56&lt;&gt;"",$A56&lt;&gt;"TOTAL"),IF(AND([1]PREMIOS_ALUMNOS!$CM54&lt;&gt;"",[1]PREMIOS_ALUMNOS!$CM54&lt;&gt;0),[1]PREMIOS_ALUMNOS!$CM54,""),IF($A56="TOTAL",SUM(INDIRECT("BB4:BB"&amp;ROW()-1)),""))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IF(AND($A56&lt;&gt;"",$A56&lt;&gt;"TOTAL"),IF(AND([1]PREMIOS_ALUMNOS!$CP54&lt;&gt;"",[1]PREMIOS_ALUMNOS!$CP54&lt;&gt;0),[1]PREMIOS_ALUMNOS!$CP54,""),IF($A56="TOTAL",SUM(INDIRECT("BD4:BD"&amp;ROW()-1)),""))</f>
        <v/>
      </c>
      <c r="BE56" s="7" t="str">
        <f ca="1">IF(AND($A56&lt;&gt;"",$A56&lt;&gt;"TOTAL"),IF(AND([1]PREMIOS_ALUMNOS!$CR54&lt;&gt;"",[1]PREMIOS_ALUMNOS!$CR54&lt;&gt;0),[1]PREMIOS_ALUMNOS!$CR54,""),IF($A56="TOTAL",SUM(INDIRECT("BE4:BE"&amp;ROW()-1)),""))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IF([1]PREMIOS_ALUMNOS!$C55&lt;&gt;"",[1]PREMIOS_ALUMNOS!$C55,IF(AND([1]PREMIOS_ALUMNOS!$C55="",[1]PREMIOS_ALUMNOS!$C56="",[1]PREMIOS_ALUMNOS!$C54=""),"","TOTAL"))</f>
        <v/>
      </c>
      <c r="B57" s="7" t="str">
        <f ca="1">IF(AND($A57&lt;&gt;"",$A57&lt;&gt;"TOTAL"),IF(AND([1]PREMIOS_ALUMNOS!$D55&lt;&gt;"",[1]PREMIOS_ALUMNOS!$D55&lt;&gt;0),[1]PREMIOS_ALUMNOS!$D55,""),IF($A57="TOTAL",SUM(INDIRECT("B4:B"&amp;ROW()-1)),""))</f>
        <v/>
      </c>
      <c r="C57" s="7" t="str">
        <f ca="1">IF(AND($A57&lt;&gt;"",$A57&lt;&gt;"TOTAL"),IF(AND([1]PREMIOS_ALUMNOS!$F55&lt;&gt;"",[1]PREMIOS_ALUMNOS!$F55&lt;&gt;0),[1]PREMIOS_ALUMNOS!$F55,""),IF($A57="TOTAL",SUM(INDIRECT("C4:C"&amp;ROW()-1)),""))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IF(AND($A57&lt;&gt;"",$A57&lt;&gt;"TOTAL"),IF(AND([1]PREMIOS_ALUMNOS!$I55&lt;&gt;"",[1]PREMIOS_ALUMNOS!$I55&lt;&gt;0),[1]PREMIOS_ALUMNOS!$I55,""),IF($A57="TOTAL",SUM(INDIRECT("E4:E"&amp;ROW()-1)),""))</f>
        <v/>
      </c>
      <c r="F57" s="7" t="str">
        <f ca="1">IF(AND($A57&lt;&gt;"",$A57&lt;&gt;"TOTAL"),IF(AND([1]PREMIOS_ALUMNOS!$K55&lt;&gt;"",[1]PREMIOS_ALUMNOS!$K55&lt;&gt;0),[1]PREMIOS_ALUMNOS!$K55,""),IF($A57="TOTAL",SUM(INDIRECT("F4:F"&amp;ROW()-1)),""))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IF(AND($A57&lt;&gt;"",$A57&lt;&gt;"TOTAL"),IF(AND([1]PREMIOS_ALUMNOS!$N55&lt;&gt;"",[1]PREMIOS_ALUMNOS!$N55&lt;&gt;0),[1]PREMIOS_ALUMNOS!$N55,""),IF($A57="TOTAL",SUM(INDIRECT("H4:H"&amp;ROW()-1)),""))</f>
        <v/>
      </c>
      <c r="I57" s="7" t="str">
        <f ca="1">IF(AND($A57&lt;&gt;"",$A57&lt;&gt;"TOTAL"),IF(AND([1]PREMIOS_ALUMNOS!$P55&lt;&gt;"",[1]PREMIOS_ALUMNOS!$P55&lt;&gt;0),[1]PREMIOS_ALUMNOS!$P55,""),IF($A57="TOTAL",SUM(INDIRECT("I4:I"&amp;ROW()-1)),""))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IF(AND($A57&lt;&gt;"",$A57&lt;&gt;"TOTAL"),IF(AND([1]PREMIOS_ALUMNOS!$S55&lt;&gt;"",[1]PREMIOS_ALUMNOS!$S55&lt;&gt;0),[1]PREMIOS_ALUMNOS!$S55,""),IF($A57="TOTAL",SUM(INDIRECT("K4:K"&amp;ROW()-1)),""))</f>
        <v/>
      </c>
      <c r="L57" s="7" t="str">
        <f ca="1">IF(AND($A57&lt;&gt;"",$A57&lt;&gt;"TOTAL"),IF(AND([1]PREMIOS_ALUMNOS!$U55&lt;&gt;"",[1]PREMIOS_ALUMNOS!$U55&lt;&gt;0),[1]PREMIOS_ALUMNOS!$U55,""),IF($A57="TOTAL",SUM(INDIRECT("L4:L"&amp;ROW()-1)),""))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IF(AND($A57&lt;&gt;"",$A57&lt;&gt;"TOTAL"),IF(AND([1]PREMIOS_ALUMNOS!$X55&lt;&gt;"",[1]PREMIOS_ALUMNOS!$X55&lt;&gt;0),[1]PREMIOS_ALUMNOS!$X55,""),IF($A57="TOTAL",SUM(INDIRECT("N4:N"&amp;ROW()-1)),""))</f>
        <v/>
      </c>
      <c r="O57" s="7" t="str">
        <f ca="1">IF(AND($A57&lt;&gt;"",$A57&lt;&gt;"TOTAL"),IF(AND([1]PREMIOS_ALUMNOS!$Z55&lt;&gt;"",[1]PREMIOS_ALUMNOS!$Z55&lt;&gt;0),[1]PREMIOS_ALUMNOS!$Z55,""),IF($A57="TOTAL",SUM(INDIRECT("O4:O"&amp;ROW()-1)),""))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IF(AND($A57&lt;&gt;"",$A57&lt;&gt;"TOTAL"),IF(AND([1]PREMIOS_ALUMNOS!$AC55&lt;&gt;"",[1]PREMIOS_ALUMNOS!$AC55&lt;&gt;0),[1]PREMIOS_ALUMNOS!$AC55,""),IF($A57="TOTAL",SUM(INDIRECT("Q4:Q"&amp;ROW()-1)),""))</f>
        <v/>
      </c>
      <c r="R57" s="7" t="str">
        <f ca="1">IF(AND($A57&lt;&gt;"",$A57&lt;&gt;"TOTAL"),IF(AND([1]PREMIOS_ALUMNOS!$AE55&lt;&gt;"",[1]PREMIOS_ALUMNOS!$AE55&lt;&gt;0),[1]PREMIOS_ALUMNOS!$AE55,""),IF($A57="TOTAL",SUM(INDIRECT("R4:R"&amp;ROW()-1)),""))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IF(AND($A57&lt;&gt;"",$A57&lt;&gt;"TOTAL"),IF(AND([1]PREMIOS_ALUMNOS!$AH55&lt;&gt;"",[1]PREMIOS_ALUMNOS!$AH55&lt;&gt;0),[1]PREMIOS_ALUMNOS!$AH55,""),IF($A57="TOTAL",SUM(INDIRECT("T4:T"&amp;ROW()-1)),""))</f>
        <v/>
      </c>
      <c r="U57" s="7" t="str">
        <f ca="1">IF(AND($A57&lt;&gt;"",$A57&lt;&gt;"TOTAL"),IF(AND([1]PREMIOS_ALUMNOS!$AJ55&lt;&gt;"",[1]PREMIOS_ALUMNOS!$AJ55&lt;&gt;0),[1]PREMIOS_ALUMNOS!$AJ55,""),IF($A57="TOTAL",SUM(INDIRECT("U4:U"&amp;ROW()-1)),""))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IF(AND($A57&lt;&gt;"",$A57&lt;&gt;"TOTAL"),IF(AND([1]PREMIOS_ALUMNOS!$AM55&lt;&gt;"",[1]PREMIOS_ALUMNOS!$AM55&lt;&gt;0),[1]PREMIOS_ALUMNOS!$AM55,""),IF($A57="TOTAL",SUM(INDIRECT("W4:W"&amp;ROW()-1)),""))</f>
        <v/>
      </c>
      <c r="X57" s="7" t="str">
        <f ca="1">IF(AND($A57&lt;&gt;"",$A57&lt;&gt;"TOTAL"),IF(AND([1]PREMIOS_ALUMNOS!$AO55&lt;&gt;"",[1]PREMIOS_ALUMNOS!$AO55&lt;&gt;0),[1]PREMIOS_ALUMNOS!$AO55,""),IF($A57="TOTAL",SUM(INDIRECT("X4:X"&amp;ROW()-1)),""))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IF(AND($A57&lt;&gt;"",$A57&lt;&gt;"TOTAL"),IF(AND([1]PREMIOS_ALUMNOS!$AR55&lt;&gt;"",[1]PREMIOS_ALUMNOS!$AR55&lt;&gt;0),[1]PREMIOS_ALUMNOS!$AR55,""),IF($A57="TOTAL",SUM(INDIRECT("Z4:Z"&amp;ROW()-1)),""))</f>
        <v/>
      </c>
      <c r="AA57" s="7" t="str">
        <f ca="1">IF(AND($A57&lt;&gt;"",$A57&lt;&gt;"TOTAL"),IF(AND([1]PREMIOS_ALUMNOS!$AT55&lt;&gt;"",[1]PREMIOS_ALUMNOS!$AT55&lt;&gt;0),[1]PREMIOS_ALUMNOS!$AT55,""),IF($A57="TOTAL",SUM(INDIRECT("AA4:AA"&amp;ROW()-1)),""))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IF(AND($A57&lt;&gt;"",$A57&lt;&gt;"TOTAL"),IF(AND([1]PREMIOS_ALUMNOS!$AW55&lt;&gt;"",[1]PREMIOS_ALUMNOS!$AW55&lt;&gt;0),[1]PREMIOS_ALUMNOS!$AW55,""),IF($A57="TOTAL",SUM(INDIRECT("AC4:AC"&amp;ROW()-1)),""))</f>
        <v/>
      </c>
      <c r="AD57" s="7" t="str">
        <f ca="1">IF(AND($A57&lt;&gt;"",$A57&lt;&gt;"TOTAL"),IF(AND([1]PREMIOS_ALUMNOS!$AY55&lt;&gt;"",[1]PREMIOS_ALUMNOS!$AY55&lt;&gt;0),[1]PREMIOS_ALUMNOS!$AY55,""),IF($A57="TOTAL",SUM(INDIRECT("AD4:AD"&amp;ROW()-1)),""))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IF(AND($A57&lt;&gt;"",$A57&lt;&gt;"TOTAL"),IF(AND([1]PREMIOS_ALUMNOS!$BB55&lt;&gt;"",[1]PREMIOS_ALUMNOS!$BB55&lt;&gt;0),[1]PREMIOS_ALUMNOS!$BB55,""),IF($A57="TOTAL",SUM(INDIRECT("AF4:AF"&amp;ROW()-1)),""))</f>
        <v/>
      </c>
      <c r="AG57" s="7" t="str">
        <f ca="1">IF(AND($A57&lt;&gt;"",$A57&lt;&gt;"TOTAL"),IF(AND([1]PREMIOS_ALUMNOS!$BD55&lt;&gt;"",[1]PREMIOS_ALUMNOS!$BD55&lt;&gt;0),[1]PREMIOS_ALUMNOS!$BD55,""),IF($A57="TOTAL",SUM(INDIRECT("AG4:AG"&amp;ROW()-1)),""))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IF(AND($A57&lt;&gt;"",$A57&lt;&gt;"TOTAL"),IF(AND([1]PREMIOS_ALUMNOS!$BG55&lt;&gt;"",[1]PREMIOS_ALUMNOS!$BG55&lt;&gt;0),[1]PREMIOS_ALUMNOS!$BG55,""),IF($A57="TOTAL",SUM(INDIRECT("AI4:AI"&amp;ROW()-1)),""))</f>
        <v/>
      </c>
      <c r="AJ57" s="7" t="str">
        <f ca="1">IF(AND($A57&lt;&gt;"",$A57&lt;&gt;"TOTAL"),IF(AND([1]PREMIOS_ALUMNOS!$BI55&lt;&gt;"",[1]PREMIOS_ALUMNOS!$BI55&lt;&gt;0),[1]PREMIOS_ALUMNOS!$BI55,""),IF($A57="TOTAL",SUM(INDIRECT("AJ4:AJ"&amp;ROW()-1)),""))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IF(AND($A57&lt;&gt;"",$A57&lt;&gt;"TOTAL"),IF(AND([1]PREMIOS_ALUMNOS!$BL55&lt;&gt;"",[1]PREMIOS_ALUMNOS!$BL55&lt;&gt;0),[1]PREMIOS_ALUMNOS!$BL55,""),IF($A57="TOTAL",SUM(INDIRECT("AL4:AL"&amp;ROW()-1)),""))</f>
        <v/>
      </c>
      <c r="AM57" s="7" t="str">
        <f ca="1">IF(AND($A57&lt;&gt;"",$A57&lt;&gt;"TOTAL"),IF(AND([1]PREMIOS_ALUMNOS!$BN55&lt;&gt;"",[1]PREMIOS_ALUMNOS!$BN55&lt;&gt;0),[1]PREMIOS_ALUMNOS!$BN55,""),IF($A57="TOTAL",SUM(INDIRECT("AM4:AM"&amp;ROW()-1)),""))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IF(AND($A57&lt;&gt;"",$A57&lt;&gt;"TOTAL"),IF(AND([1]PREMIOS_ALUMNOS!$BQ55&lt;&gt;"",[1]PREMIOS_ALUMNOS!$BQ55&lt;&gt;0),[1]PREMIOS_ALUMNOS!$BQ55,""),IF($A57="TOTAL",SUM(INDIRECT("AO4:AO"&amp;ROW()-1)),""))</f>
        <v/>
      </c>
      <c r="AP57" s="7" t="str">
        <f ca="1">IF(AND($A57&lt;&gt;"",$A57&lt;&gt;"TOTAL"),IF(AND([1]PREMIOS_ALUMNOS!$BS55&lt;&gt;"",[1]PREMIOS_ALUMNOS!$BS55&lt;&gt;0),[1]PREMIOS_ALUMNOS!$BS55,""),IF($A57="TOTAL",SUM(INDIRECT("AP4:AP"&amp;ROW()-1)),""))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IF(AND($A57&lt;&gt;"",$A57&lt;&gt;"TOTAL"),IF(AND([1]PREMIOS_ALUMNOS!$BV55&lt;&gt;"",[1]PREMIOS_ALUMNOS!$BV55&lt;&gt;0),[1]PREMIOS_ALUMNOS!$BV55,""),IF($A57="TOTAL",SUM(INDIRECT("AR4:AR"&amp;ROW()-1)),""))</f>
        <v/>
      </c>
      <c r="AS57" s="7" t="str">
        <f ca="1">IF(AND($A57&lt;&gt;"",$A57&lt;&gt;"TOTAL"),IF(AND([1]PREMIOS_ALUMNOS!$BX55&lt;&gt;"",[1]PREMIOS_ALUMNOS!$BX55&lt;&gt;0),[1]PREMIOS_ALUMNOS!$BX55,""),IF($A57="TOTAL",SUM(INDIRECT("AS4:AS"&amp;ROW()-1)),""))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IF(AND($A57&lt;&gt;"",$A57&lt;&gt;"TOTAL"),IF(AND([1]PREMIOS_ALUMNOS!$CA55&lt;&gt;"",[1]PREMIOS_ALUMNOS!$CA55&lt;&gt;0),[1]PREMIOS_ALUMNOS!$CA55,""),IF($A57="TOTAL",SUM(INDIRECT("AU4:AU"&amp;ROW()-1)),""))</f>
        <v/>
      </c>
      <c r="AV57" s="7" t="str">
        <f ca="1">IF(AND($A57&lt;&gt;"",$A57&lt;&gt;"TOTAL"),IF(AND([1]PREMIOS_ALUMNOS!$CC55&lt;&gt;"",[1]PREMIOS_ALUMNOS!$CC55&lt;&gt;0),[1]PREMIOS_ALUMNOS!$CC55,""),IF($A57="TOTAL",SUM(INDIRECT("AV4:AV"&amp;ROW()-1)),""))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IF(AND($A57&lt;&gt;"",$A57&lt;&gt;"TOTAL"),IF(AND([1]PREMIOS_ALUMNOS!$CF55&lt;&gt;"",[1]PREMIOS_ALUMNOS!$CF55&lt;&gt;0),[1]PREMIOS_ALUMNOS!$CF55,""),IF($A57="TOTAL",SUM(INDIRECT("AX4:AX"&amp;ROW()-1)),""))</f>
        <v/>
      </c>
      <c r="AY57" s="7" t="str">
        <f ca="1">IF(AND($A57&lt;&gt;"",$A57&lt;&gt;"TOTAL"),IF(AND([1]PREMIOS_ALUMNOS!$CH55&lt;&gt;"",[1]PREMIOS_ALUMNOS!$CH55&lt;&gt;0),[1]PREMIOS_ALUMNOS!$CH55,""),IF($A57="TOTAL",SUM(INDIRECT("AY4:AY"&amp;ROW()-1)),""))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IF(AND($A57&lt;&gt;"",$A57&lt;&gt;"TOTAL"),IF(AND([1]PREMIOS_ALUMNOS!$CK55&lt;&gt;"",[1]PREMIOS_ALUMNOS!$CK55&lt;&gt;0),[1]PREMIOS_ALUMNOS!$CK55,""),IF($A57="TOTAL",SUM(INDIRECT("BA4:BA"&amp;ROW()-1)),""))</f>
        <v/>
      </c>
      <c r="BB57" s="7" t="str">
        <f ca="1">IF(AND($A57&lt;&gt;"",$A57&lt;&gt;"TOTAL"),IF(AND([1]PREMIOS_ALUMNOS!$CM55&lt;&gt;"",[1]PREMIOS_ALUMNOS!$CM55&lt;&gt;0),[1]PREMIOS_ALUMNOS!$CM55,""),IF($A57="TOTAL",SUM(INDIRECT("BB4:BB"&amp;ROW()-1)),""))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IF(AND($A57&lt;&gt;"",$A57&lt;&gt;"TOTAL"),IF(AND([1]PREMIOS_ALUMNOS!$CP55&lt;&gt;"",[1]PREMIOS_ALUMNOS!$CP55&lt;&gt;0),[1]PREMIOS_ALUMNOS!$CP55,""),IF($A57="TOTAL",SUM(INDIRECT("BD4:BD"&amp;ROW()-1)),""))</f>
        <v/>
      </c>
      <c r="BE57" s="7" t="str">
        <f ca="1">IF(AND($A57&lt;&gt;"",$A57&lt;&gt;"TOTAL"),IF(AND([1]PREMIOS_ALUMNOS!$CR55&lt;&gt;"",[1]PREMIOS_ALUMNOS!$CR55&lt;&gt;0),[1]PREMIOS_ALUMNOS!$CR55,""),IF($A57="TOTAL",SUM(INDIRECT("BE4:BE"&amp;ROW()-1)),""))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IF([1]PREMIOS_ALUMNOS!$C56&lt;&gt;"",[1]PREMIOS_ALUMNOS!$C56,IF(AND([1]PREMIOS_ALUMNOS!$C56="",[1]PREMIOS_ALUMNOS!$C57="",[1]PREMIOS_ALUMNOS!$C55=""),"","TOTAL"))</f>
        <v/>
      </c>
      <c r="B58" s="7" t="str">
        <f ca="1">IF(AND($A58&lt;&gt;"",$A58&lt;&gt;"TOTAL"),IF(AND([1]PREMIOS_ALUMNOS!$D56&lt;&gt;"",[1]PREMIOS_ALUMNOS!$D56&lt;&gt;0),[1]PREMIOS_ALUMNOS!$D56,""),IF($A58="TOTAL",SUM(INDIRECT("B4:B"&amp;ROW()-1)),""))</f>
        <v/>
      </c>
      <c r="C58" s="7" t="str">
        <f ca="1">IF(AND($A58&lt;&gt;"",$A58&lt;&gt;"TOTAL"),IF(AND([1]PREMIOS_ALUMNOS!$F56&lt;&gt;"",[1]PREMIOS_ALUMNOS!$F56&lt;&gt;0),[1]PREMIOS_ALUMNOS!$F56,""),IF($A58="TOTAL",SUM(INDIRECT("C4:C"&amp;ROW()-1)),""))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IF(AND($A58&lt;&gt;"",$A58&lt;&gt;"TOTAL"),IF(AND([1]PREMIOS_ALUMNOS!$I56&lt;&gt;"",[1]PREMIOS_ALUMNOS!$I56&lt;&gt;0),[1]PREMIOS_ALUMNOS!$I56,""),IF($A58="TOTAL",SUM(INDIRECT("E4:E"&amp;ROW()-1)),""))</f>
        <v/>
      </c>
      <c r="F58" s="7" t="str">
        <f ca="1">IF(AND($A58&lt;&gt;"",$A58&lt;&gt;"TOTAL"),IF(AND([1]PREMIOS_ALUMNOS!$K56&lt;&gt;"",[1]PREMIOS_ALUMNOS!$K56&lt;&gt;0),[1]PREMIOS_ALUMNOS!$K56,""),IF($A58="TOTAL",SUM(INDIRECT("F4:F"&amp;ROW()-1)),""))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IF(AND($A58&lt;&gt;"",$A58&lt;&gt;"TOTAL"),IF(AND([1]PREMIOS_ALUMNOS!$N56&lt;&gt;"",[1]PREMIOS_ALUMNOS!$N56&lt;&gt;0),[1]PREMIOS_ALUMNOS!$N56,""),IF($A58="TOTAL",SUM(INDIRECT("H4:H"&amp;ROW()-1)),""))</f>
        <v/>
      </c>
      <c r="I58" s="7" t="str">
        <f ca="1">IF(AND($A58&lt;&gt;"",$A58&lt;&gt;"TOTAL"),IF(AND([1]PREMIOS_ALUMNOS!$P56&lt;&gt;"",[1]PREMIOS_ALUMNOS!$P56&lt;&gt;0),[1]PREMIOS_ALUMNOS!$P56,""),IF($A58="TOTAL",SUM(INDIRECT("I4:I"&amp;ROW()-1)),""))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IF(AND($A58&lt;&gt;"",$A58&lt;&gt;"TOTAL"),IF(AND([1]PREMIOS_ALUMNOS!$S56&lt;&gt;"",[1]PREMIOS_ALUMNOS!$S56&lt;&gt;0),[1]PREMIOS_ALUMNOS!$S56,""),IF($A58="TOTAL",SUM(INDIRECT("K4:K"&amp;ROW()-1)),""))</f>
        <v/>
      </c>
      <c r="L58" s="7" t="str">
        <f ca="1">IF(AND($A58&lt;&gt;"",$A58&lt;&gt;"TOTAL"),IF(AND([1]PREMIOS_ALUMNOS!$U56&lt;&gt;"",[1]PREMIOS_ALUMNOS!$U56&lt;&gt;0),[1]PREMIOS_ALUMNOS!$U56,""),IF($A58="TOTAL",SUM(INDIRECT("L4:L"&amp;ROW()-1)),""))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IF(AND($A58&lt;&gt;"",$A58&lt;&gt;"TOTAL"),IF(AND([1]PREMIOS_ALUMNOS!$X56&lt;&gt;"",[1]PREMIOS_ALUMNOS!$X56&lt;&gt;0),[1]PREMIOS_ALUMNOS!$X56,""),IF($A58="TOTAL",SUM(INDIRECT("N4:N"&amp;ROW()-1)),""))</f>
        <v/>
      </c>
      <c r="O58" s="7" t="str">
        <f ca="1">IF(AND($A58&lt;&gt;"",$A58&lt;&gt;"TOTAL"),IF(AND([1]PREMIOS_ALUMNOS!$Z56&lt;&gt;"",[1]PREMIOS_ALUMNOS!$Z56&lt;&gt;0),[1]PREMIOS_ALUMNOS!$Z56,""),IF($A58="TOTAL",SUM(INDIRECT("O4:O"&amp;ROW()-1)),""))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IF(AND($A58&lt;&gt;"",$A58&lt;&gt;"TOTAL"),IF(AND([1]PREMIOS_ALUMNOS!$AC56&lt;&gt;"",[1]PREMIOS_ALUMNOS!$AC56&lt;&gt;0),[1]PREMIOS_ALUMNOS!$AC56,""),IF($A58="TOTAL",SUM(INDIRECT("Q4:Q"&amp;ROW()-1)),""))</f>
        <v/>
      </c>
      <c r="R58" s="7" t="str">
        <f ca="1">IF(AND($A58&lt;&gt;"",$A58&lt;&gt;"TOTAL"),IF(AND([1]PREMIOS_ALUMNOS!$AE56&lt;&gt;"",[1]PREMIOS_ALUMNOS!$AE56&lt;&gt;0),[1]PREMIOS_ALUMNOS!$AE56,""),IF($A58="TOTAL",SUM(INDIRECT("R4:R"&amp;ROW()-1)),""))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IF(AND($A58&lt;&gt;"",$A58&lt;&gt;"TOTAL"),IF(AND([1]PREMIOS_ALUMNOS!$AH56&lt;&gt;"",[1]PREMIOS_ALUMNOS!$AH56&lt;&gt;0),[1]PREMIOS_ALUMNOS!$AH56,""),IF($A58="TOTAL",SUM(INDIRECT("T4:T"&amp;ROW()-1)),""))</f>
        <v/>
      </c>
      <c r="U58" s="7" t="str">
        <f ca="1">IF(AND($A58&lt;&gt;"",$A58&lt;&gt;"TOTAL"),IF(AND([1]PREMIOS_ALUMNOS!$AJ56&lt;&gt;"",[1]PREMIOS_ALUMNOS!$AJ56&lt;&gt;0),[1]PREMIOS_ALUMNOS!$AJ56,""),IF($A58="TOTAL",SUM(INDIRECT("U4:U"&amp;ROW()-1)),""))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IF(AND($A58&lt;&gt;"",$A58&lt;&gt;"TOTAL"),IF(AND([1]PREMIOS_ALUMNOS!$AM56&lt;&gt;"",[1]PREMIOS_ALUMNOS!$AM56&lt;&gt;0),[1]PREMIOS_ALUMNOS!$AM56,""),IF($A58="TOTAL",SUM(INDIRECT("W4:W"&amp;ROW()-1)),""))</f>
        <v/>
      </c>
      <c r="X58" s="7" t="str">
        <f ca="1">IF(AND($A58&lt;&gt;"",$A58&lt;&gt;"TOTAL"),IF(AND([1]PREMIOS_ALUMNOS!$AO56&lt;&gt;"",[1]PREMIOS_ALUMNOS!$AO56&lt;&gt;0),[1]PREMIOS_ALUMNOS!$AO56,""),IF($A58="TOTAL",SUM(INDIRECT("X4:X"&amp;ROW()-1)),""))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IF(AND($A58&lt;&gt;"",$A58&lt;&gt;"TOTAL"),IF(AND([1]PREMIOS_ALUMNOS!$AR56&lt;&gt;"",[1]PREMIOS_ALUMNOS!$AR56&lt;&gt;0),[1]PREMIOS_ALUMNOS!$AR56,""),IF($A58="TOTAL",SUM(INDIRECT("Z4:Z"&amp;ROW()-1)),""))</f>
        <v/>
      </c>
      <c r="AA58" s="7" t="str">
        <f ca="1">IF(AND($A58&lt;&gt;"",$A58&lt;&gt;"TOTAL"),IF(AND([1]PREMIOS_ALUMNOS!$AT56&lt;&gt;"",[1]PREMIOS_ALUMNOS!$AT56&lt;&gt;0),[1]PREMIOS_ALUMNOS!$AT56,""),IF($A58="TOTAL",SUM(INDIRECT("AA4:AA"&amp;ROW()-1)),""))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IF(AND($A58&lt;&gt;"",$A58&lt;&gt;"TOTAL"),IF(AND([1]PREMIOS_ALUMNOS!$AW56&lt;&gt;"",[1]PREMIOS_ALUMNOS!$AW56&lt;&gt;0),[1]PREMIOS_ALUMNOS!$AW56,""),IF($A58="TOTAL",SUM(INDIRECT("AC4:AC"&amp;ROW()-1)),""))</f>
        <v/>
      </c>
      <c r="AD58" s="7" t="str">
        <f ca="1">IF(AND($A58&lt;&gt;"",$A58&lt;&gt;"TOTAL"),IF(AND([1]PREMIOS_ALUMNOS!$AY56&lt;&gt;"",[1]PREMIOS_ALUMNOS!$AY56&lt;&gt;0),[1]PREMIOS_ALUMNOS!$AY56,""),IF($A58="TOTAL",SUM(INDIRECT("AD4:AD"&amp;ROW()-1)),""))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IF(AND($A58&lt;&gt;"",$A58&lt;&gt;"TOTAL"),IF(AND([1]PREMIOS_ALUMNOS!$BB56&lt;&gt;"",[1]PREMIOS_ALUMNOS!$BB56&lt;&gt;0),[1]PREMIOS_ALUMNOS!$BB56,""),IF($A58="TOTAL",SUM(INDIRECT("AF4:AF"&amp;ROW()-1)),""))</f>
        <v/>
      </c>
      <c r="AG58" s="7" t="str">
        <f ca="1">IF(AND($A58&lt;&gt;"",$A58&lt;&gt;"TOTAL"),IF(AND([1]PREMIOS_ALUMNOS!$BD56&lt;&gt;"",[1]PREMIOS_ALUMNOS!$BD56&lt;&gt;0),[1]PREMIOS_ALUMNOS!$BD56,""),IF($A58="TOTAL",SUM(INDIRECT("AG4:AG"&amp;ROW()-1)),""))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IF(AND($A58&lt;&gt;"",$A58&lt;&gt;"TOTAL"),IF(AND([1]PREMIOS_ALUMNOS!$BG56&lt;&gt;"",[1]PREMIOS_ALUMNOS!$BG56&lt;&gt;0),[1]PREMIOS_ALUMNOS!$BG56,""),IF($A58="TOTAL",SUM(INDIRECT("AI4:AI"&amp;ROW()-1)),""))</f>
        <v/>
      </c>
      <c r="AJ58" s="7" t="str">
        <f ca="1">IF(AND($A58&lt;&gt;"",$A58&lt;&gt;"TOTAL"),IF(AND([1]PREMIOS_ALUMNOS!$BI56&lt;&gt;"",[1]PREMIOS_ALUMNOS!$BI56&lt;&gt;0),[1]PREMIOS_ALUMNOS!$BI56,""),IF($A58="TOTAL",SUM(INDIRECT("AJ4:AJ"&amp;ROW()-1)),""))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IF(AND($A58&lt;&gt;"",$A58&lt;&gt;"TOTAL"),IF(AND([1]PREMIOS_ALUMNOS!$BL56&lt;&gt;"",[1]PREMIOS_ALUMNOS!$BL56&lt;&gt;0),[1]PREMIOS_ALUMNOS!$BL56,""),IF($A58="TOTAL",SUM(INDIRECT("AL4:AL"&amp;ROW()-1)),""))</f>
        <v/>
      </c>
      <c r="AM58" s="7" t="str">
        <f ca="1">IF(AND($A58&lt;&gt;"",$A58&lt;&gt;"TOTAL"),IF(AND([1]PREMIOS_ALUMNOS!$BN56&lt;&gt;"",[1]PREMIOS_ALUMNOS!$BN56&lt;&gt;0),[1]PREMIOS_ALUMNOS!$BN56,""),IF($A58="TOTAL",SUM(INDIRECT("AM4:AM"&amp;ROW()-1)),""))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IF(AND($A58&lt;&gt;"",$A58&lt;&gt;"TOTAL"),IF(AND([1]PREMIOS_ALUMNOS!$BQ56&lt;&gt;"",[1]PREMIOS_ALUMNOS!$BQ56&lt;&gt;0),[1]PREMIOS_ALUMNOS!$BQ56,""),IF($A58="TOTAL",SUM(INDIRECT("AO4:AO"&amp;ROW()-1)),""))</f>
        <v/>
      </c>
      <c r="AP58" s="7" t="str">
        <f ca="1">IF(AND($A58&lt;&gt;"",$A58&lt;&gt;"TOTAL"),IF(AND([1]PREMIOS_ALUMNOS!$BS56&lt;&gt;"",[1]PREMIOS_ALUMNOS!$BS56&lt;&gt;0),[1]PREMIOS_ALUMNOS!$BS56,""),IF($A58="TOTAL",SUM(INDIRECT("AP4:AP"&amp;ROW()-1)),""))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IF(AND($A58&lt;&gt;"",$A58&lt;&gt;"TOTAL"),IF(AND([1]PREMIOS_ALUMNOS!$BV56&lt;&gt;"",[1]PREMIOS_ALUMNOS!$BV56&lt;&gt;0),[1]PREMIOS_ALUMNOS!$BV56,""),IF($A58="TOTAL",SUM(INDIRECT("AR4:AR"&amp;ROW()-1)),""))</f>
        <v/>
      </c>
      <c r="AS58" s="7" t="str">
        <f ca="1">IF(AND($A58&lt;&gt;"",$A58&lt;&gt;"TOTAL"),IF(AND([1]PREMIOS_ALUMNOS!$BX56&lt;&gt;"",[1]PREMIOS_ALUMNOS!$BX56&lt;&gt;0),[1]PREMIOS_ALUMNOS!$BX56,""),IF($A58="TOTAL",SUM(INDIRECT("AS4:AS"&amp;ROW()-1)),""))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IF(AND($A58&lt;&gt;"",$A58&lt;&gt;"TOTAL"),IF(AND([1]PREMIOS_ALUMNOS!$CA56&lt;&gt;"",[1]PREMIOS_ALUMNOS!$CA56&lt;&gt;0),[1]PREMIOS_ALUMNOS!$CA56,""),IF($A58="TOTAL",SUM(INDIRECT("AU4:AU"&amp;ROW()-1)),""))</f>
        <v/>
      </c>
      <c r="AV58" s="7" t="str">
        <f ca="1">IF(AND($A58&lt;&gt;"",$A58&lt;&gt;"TOTAL"),IF(AND([1]PREMIOS_ALUMNOS!$CC56&lt;&gt;"",[1]PREMIOS_ALUMNOS!$CC56&lt;&gt;0),[1]PREMIOS_ALUMNOS!$CC56,""),IF($A58="TOTAL",SUM(INDIRECT("AV4:AV"&amp;ROW()-1)),""))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IF(AND($A58&lt;&gt;"",$A58&lt;&gt;"TOTAL"),IF(AND([1]PREMIOS_ALUMNOS!$CF56&lt;&gt;"",[1]PREMIOS_ALUMNOS!$CF56&lt;&gt;0),[1]PREMIOS_ALUMNOS!$CF56,""),IF($A58="TOTAL",SUM(INDIRECT("AX4:AX"&amp;ROW()-1)),""))</f>
        <v/>
      </c>
      <c r="AY58" s="7" t="str">
        <f ca="1">IF(AND($A58&lt;&gt;"",$A58&lt;&gt;"TOTAL"),IF(AND([1]PREMIOS_ALUMNOS!$CH56&lt;&gt;"",[1]PREMIOS_ALUMNOS!$CH56&lt;&gt;0),[1]PREMIOS_ALUMNOS!$CH56,""),IF($A58="TOTAL",SUM(INDIRECT("AY4:AY"&amp;ROW()-1)),""))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IF(AND($A58&lt;&gt;"",$A58&lt;&gt;"TOTAL"),IF(AND([1]PREMIOS_ALUMNOS!$CK56&lt;&gt;"",[1]PREMIOS_ALUMNOS!$CK56&lt;&gt;0),[1]PREMIOS_ALUMNOS!$CK56,""),IF($A58="TOTAL",SUM(INDIRECT("BA4:BA"&amp;ROW()-1)),""))</f>
        <v/>
      </c>
      <c r="BB58" s="7" t="str">
        <f ca="1">IF(AND($A58&lt;&gt;"",$A58&lt;&gt;"TOTAL"),IF(AND([1]PREMIOS_ALUMNOS!$CM56&lt;&gt;"",[1]PREMIOS_ALUMNOS!$CM56&lt;&gt;0),[1]PREMIOS_ALUMNOS!$CM56,""),IF($A58="TOTAL",SUM(INDIRECT("BB4:BB"&amp;ROW()-1)),""))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IF(AND($A58&lt;&gt;"",$A58&lt;&gt;"TOTAL"),IF(AND([1]PREMIOS_ALUMNOS!$CP56&lt;&gt;"",[1]PREMIOS_ALUMNOS!$CP56&lt;&gt;0),[1]PREMIOS_ALUMNOS!$CP56,""),IF($A58="TOTAL",SUM(INDIRECT("BD4:BD"&amp;ROW()-1)),""))</f>
        <v/>
      </c>
      <c r="BE58" s="7" t="str">
        <f ca="1">IF(AND($A58&lt;&gt;"",$A58&lt;&gt;"TOTAL"),IF(AND([1]PREMIOS_ALUMNOS!$CR56&lt;&gt;"",[1]PREMIOS_ALUMNOS!$CR56&lt;&gt;0),[1]PREMIOS_ALUMNOS!$CR56,""),IF($A58="TOTAL",SUM(INDIRECT("BE4:BE"&amp;ROW()-1)),""))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IF([1]PREMIOS_ALUMNOS!$C57&lt;&gt;"",[1]PREMIOS_ALUMNOS!$C57,IF(AND([1]PREMIOS_ALUMNOS!$C57="",[1]PREMIOS_ALUMNOS!$C58="",[1]PREMIOS_ALUMNOS!$C56=""),"","TOTAL"))</f>
        <v/>
      </c>
      <c r="B59" s="7" t="str">
        <f ca="1">IF(AND($A59&lt;&gt;"",$A59&lt;&gt;"TOTAL"),IF(AND([1]PREMIOS_ALUMNOS!$D57&lt;&gt;"",[1]PREMIOS_ALUMNOS!$D57&lt;&gt;0),[1]PREMIOS_ALUMNOS!$D57,""),IF($A59="TOTAL",SUM(INDIRECT("B4:B"&amp;ROW()-1)),""))</f>
        <v/>
      </c>
      <c r="C59" s="7" t="str">
        <f ca="1">IF(AND($A59&lt;&gt;"",$A59&lt;&gt;"TOTAL"),IF(AND([1]PREMIOS_ALUMNOS!$F57&lt;&gt;"",[1]PREMIOS_ALUMNOS!$F57&lt;&gt;0),[1]PREMIOS_ALUMNOS!$F57,""),IF($A59="TOTAL",SUM(INDIRECT("C4:C"&amp;ROW()-1)),""))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IF(AND($A59&lt;&gt;"",$A59&lt;&gt;"TOTAL"),IF(AND([1]PREMIOS_ALUMNOS!$I57&lt;&gt;"",[1]PREMIOS_ALUMNOS!$I57&lt;&gt;0),[1]PREMIOS_ALUMNOS!$I57,""),IF($A59="TOTAL",SUM(INDIRECT("E4:E"&amp;ROW()-1)),""))</f>
        <v/>
      </c>
      <c r="F59" s="7" t="str">
        <f ca="1">IF(AND($A59&lt;&gt;"",$A59&lt;&gt;"TOTAL"),IF(AND([1]PREMIOS_ALUMNOS!$K57&lt;&gt;"",[1]PREMIOS_ALUMNOS!$K57&lt;&gt;0),[1]PREMIOS_ALUMNOS!$K57,""),IF($A59="TOTAL",SUM(INDIRECT("F4:F"&amp;ROW()-1)),""))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IF(AND($A59&lt;&gt;"",$A59&lt;&gt;"TOTAL"),IF(AND([1]PREMIOS_ALUMNOS!$N57&lt;&gt;"",[1]PREMIOS_ALUMNOS!$N57&lt;&gt;0),[1]PREMIOS_ALUMNOS!$N57,""),IF($A59="TOTAL",SUM(INDIRECT("H4:H"&amp;ROW()-1)),""))</f>
        <v/>
      </c>
      <c r="I59" s="7" t="str">
        <f ca="1">IF(AND($A59&lt;&gt;"",$A59&lt;&gt;"TOTAL"),IF(AND([1]PREMIOS_ALUMNOS!$P57&lt;&gt;"",[1]PREMIOS_ALUMNOS!$P57&lt;&gt;0),[1]PREMIOS_ALUMNOS!$P57,""),IF($A59="TOTAL",SUM(INDIRECT("I4:I"&amp;ROW()-1)),""))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IF(AND($A59&lt;&gt;"",$A59&lt;&gt;"TOTAL"),IF(AND([1]PREMIOS_ALUMNOS!$S57&lt;&gt;"",[1]PREMIOS_ALUMNOS!$S57&lt;&gt;0),[1]PREMIOS_ALUMNOS!$S57,""),IF($A59="TOTAL",SUM(INDIRECT("K4:K"&amp;ROW()-1)),""))</f>
        <v/>
      </c>
      <c r="L59" s="7" t="str">
        <f ca="1">IF(AND($A59&lt;&gt;"",$A59&lt;&gt;"TOTAL"),IF(AND([1]PREMIOS_ALUMNOS!$U57&lt;&gt;"",[1]PREMIOS_ALUMNOS!$U57&lt;&gt;0),[1]PREMIOS_ALUMNOS!$U57,""),IF($A59="TOTAL",SUM(INDIRECT("L4:L"&amp;ROW()-1)),""))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IF(AND($A59&lt;&gt;"",$A59&lt;&gt;"TOTAL"),IF(AND([1]PREMIOS_ALUMNOS!$X57&lt;&gt;"",[1]PREMIOS_ALUMNOS!$X57&lt;&gt;0),[1]PREMIOS_ALUMNOS!$X57,""),IF($A59="TOTAL",SUM(INDIRECT("N4:N"&amp;ROW()-1)),""))</f>
        <v/>
      </c>
      <c r="O59" s="7" t="str">
        <f ca="1">IF(AND($A59&lt;&gt;"",$A59&lt;&gt;"TOTAL"),IF(AND([1]PREMIOS_ALUMNOS!$Z57&lt;&gt;"",[1]PREMIOS_ALUMNOS!$Z57&lt;&gt;0),[1]PREMIOS_ALUMNOS!$Z57,""),IF($A59="TOTAL",SUM(INDIRECT("O4:O"&amp;ROW()-1)),""))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IF(AND($A59&lt;&gt;"",$A59&lt;&gt;"TOTAL"),IF(AND([1]PREMIOS_ALUMNOS!$AC57&lt;&gt;"",[1]PREMIOS_ALUMNOS!$AC57&lt;&gt;0),[1]PREMIOS_ALUMNOS!$AC57,""),IF($A59="TOTAL",SUM(INDIRECT("Q4:Q"&amp;ROW()-1)),""))</f>
        <v/>
      </c>
      <c r="R59" s="7" t="str">
        <f ca="1">IF(AND($A59&lt;&gt;"",$A59&lt;&gt;"TOTAL"),IF(AND([1]PREMIOS_ALUMNOS!$AE57&lt;&gt;"",[1]PREMIOS_ALUMNOS!$AE57&lt;&gt;0),[1]PREMIOS_ALUMNOS!$AE57,""),IF($A59="TOTAL",SUM(INDIRECT("R4:R"&amp;ROW()-1)),""))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IF(AND($A59&lt;&gt;"",$A59&lt;&gt;"TOTAL"),IF(AND([1]PREMIOS_ALUMNOS!$AH57&lt;&gt;"",[1]PREMIOS_ALUMNOS!$AH57&lt;&gt;0),[1]PREMIOS_ALUMNOS!$AH57,""),IF($A59="TOTAL",SUM(INDIRECT("T4:T"&amp;ROW()-1)),""))</f>
        <v/>
      </c>
      <c r="U59" s="7" t="str">
        <f ca="1">IF(AND($A59&lt;&gt;"",$A59&lt;&gt;"TOTAL"),IF(AND([1]PREMIOS_ALUMNOS!$AJ57&lt;&gt;"",[1]PREMIOS_ALUMNOS!$AJ57&lt;&gt;0),[1]PREMIOS_ALUMNOS!$AJ57,""),IF($A59="TOTAL",SUM(INDIRECT("U4:U"&amp;ROW()-1)),""))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IF(AND($A59&lt;&gt;"",$A59&lt;&gt;"TOTAL"),IF(AND([1]PREMIOS_ALUMNOS!$AM57&lt;&gt;"",[1]PREMIOS_ALUMNOS!$AM57&lt;&gt;0),[1]PREMIOS_ALUMNOS!$AM57,""),IF($A59="TOTAL",SUM(INDIRECT("W4:W"&amp;ROW()-1)),""))</f>
        <v/>
      </c>
      <c r="X59" s="7" t="str">
        <f ca="1">IF(AND($A59&lt;&gt;"",$A59&lt;&gt;"TOTAL"),IF(AND([1]PREMIOS_ALUMNOS!$AO57&lt;&gt;"",[1]PREMIOS_ALUMNOS!$AO57&lt;&gt;0),[1]PREMIOS_ALUMNOS!$AO57,""),IF($A59="TOTAL",SUM(INDIRECT("X4:X"&amp;ROW()-1)),""))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IF(AND($A59&lt;&gt;"",$A59&lt;&gt;"TOTAL"),IF(AND([1]PREMIOS_ALUMNOS!$AR57&lt;&gt;"",[1]PREMIOS_ALUMNOS!$AR57&lt;&gt;0),[1]PREMIOS_ALUMNOS!$AR57,""),IF($A59="TOTAL",SUM(INDIRECT("Z4:Z"&amp;ROW()-1)),""))</f>
        <v/>
      </c>
      <c r="AA59" s="7" t="str">
        <f ca="1">IF(AND($A59&lt;&gt;"",$A59&lt;&gt;"TOTAL"),IF(AND([1]PREMIOS_ALUMNOS!$AT57&lt;&gt;"",[1]PREMIOS_ALUMNOS!$AT57&lt;&gt;0),[1]PREMIOS_ALUMNOS!$AT57,""),IF($A59="TOTAL",SUM(INDIRECT("AA4:AA"&amp;ROW()-1)),""))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IF(AND($A59&lt;&gt;"",$A59&lt;&gt;"TOTAL"),IF(AND([1]PREMIOS_ALUMNOS!$AW57&lt;&gt;"",[1]PREMIOS_ALUMNOS!$AW57&lt;&gt;0),[1]PREMIOS_ALUMNOS!$AW57,""),IF($A59="TOTAL",SUM(INDIRECT("AC4:AC"&amp;ROW()-1)),""))</f>
        <v/>
      </c>
      <c r="AD59" s="7" t="str">
        <f ca="1">IF(AND($A59&lt;&gt;"",$A59&lt;&gt;"TOTAL"),IF(AND([1]PREMIOS_ALUMNOS!$AY57&lt;&gt;"",[1]PREMIOS_ALUMNOS!$AY57&lt;&gt;0),[1]PREMIOS_ALUMNOS!$AY57,""),IF($A59="TOTAL",SUM(INDIRECT("AD4:AD"&amp;ROW()-1)),""))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IF(AND($A59&lt;&gt;"",$A59&lt;&gt;"TOTAL"),IF(AND([1]PREMIOS_ALUMNOS!$BB57&lt;&gt;"",[1]PREMIOS_ALUMNOS!$BB57&lt;&gt;0),[1]PREMIOS_ALUMNOS!$BB57,""),IF($A59="TOTAL",SUM(INDIRECT("AF4:AF"&amp;ROW()-1)),""))</f>
        <v/>
      </c>
      <c r="AG59" s="7" t="str">
        <f ca="1">IF(AND($A59&lt;&gt;"",$A59&lt;&gt;"TOTAL"),IF(AND([1]PREMIOS_ALUMNOS!$BD57&lt;&gt;"",[1]PREMIOS_ALUMNOS!$BD57&lt;&gt;0),[1]PREMIOS_ALUMNOS!$BD57,""),IF($A59="TOTAL",SUM(INDIRECT("AG4:AG"&amp;ROW()-1)),""))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IF(AND($A59&lt;&gt;"",$A59&lt;&gt;"TOTAL"),IF(AND([1]PREMIOS_ALUMNOS!$BG57&lt;&gt;"",[1]PREMIOS_ALUMNOS!$BG57&lt;&gt;0),[1]PREMIOS_ALUMNOS!$BG57,""),IF($A59="TOTAL",SUM(INDIRECT("AI4:AI"&amp;ROW()-1)),""))</f>
        <v/>
      </c>
      <c r="AJ59" s="7" t="str">
        <f ca="1">IF(AND($A59&lt;&gt;"",$A59&lt;&gt;"TOTAL"),IF(AND([1]PREMIOS_ALUMNOS!$BI57&lt;&gt;"",[1]PREMIOS_ALUMNOS!$BI57&lt;&gt;0),[1]PREMIOS_ALUMNOS!$BI57,""),IF($A59="TOTAL",SUM(INDIRECT("AJ4:AJ"&amp;ROW()-1)),""))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IF(AND($A59&lt;&gt;"",$A59&lt;&gt;"TOTAL"),IF(AND([1]PREMIOS_ALUMNOS!$BL57&lt;&gt;"",[1]PREMIOS_ALUMNOS!$BL57&lt;&gt;0),[1]PREMIOS_ALUMNOS!$BL57,""),IF($A59="TOTAL",SUM(INDIRECT("AL4:AL"&amp;ROW()-1)),""))</f>
        <v/>
      </c>
      <c r="AM59" s="7" t="str">
        <f ca="1">IF(AND($A59&lt;&gt;"",$A59&lt;&gt;"TOTAL"),IF(AND([1]PREMIOS_ALUMNOS!$BN57&lt;&gt;"",[1]PREMIOS_ALUMNOS!$BN57&lt;&gt;0),[1]PREMIOS_ALUMNOS!$BN57,""),IF($A59="TOTAL",SUM(INDIRECT("AM4:AM"&amp;ROW()-1)),""))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IF(AND($A59&lt;&gt;"",$A59&lt;&gt;"TOTAL"),IF(AND([1]PREMIOS_ALUMNOS!$BQ57&lt;&gt;"",[1]PREMIOS_ALUMNOS!$BQ57&lt;&gt;0),[1]PREMIOS_ALUMNOS!$BQ57,""),IF($A59="TOTAL",SUM(INDIRECT("AO4:AO"&amp;ROW()-1)),""))</f>
        <v/>
      </c>
      <c r="AP59" s="7" t="str">
        <f ca="1">IF(AND($A59&lt;&gt;"",$A59&lt;&gt;"TOTAL"),IF(AND([1]PREMIOS_ALUMNOS!$BS57&lt;&gt;"",[1]PREMIOS_ALUMNOS!$BS57&lt;&gt;0),[1]PREMIOS_ALUMNOS!$BS57,""),IF($A59="TOTAL",SUM(INDIRECT("AP4:AP"&amp;ROW()-1)),""))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IF(AND($A59&lt;&gt;"",$A59&lt;&gt;"TOTAL"),IF(AND([1]PREMIOS_ALUMNOS!$BV57&lt;&gt;"",[1]PREMIOS_ALUMNOS!$BV57&lt;&gt;0),[1]PREMIOS_ALUMNOS!$BV57,""),IF($A59="TOTAL",SUM(INDIRECT("AR4:AR"&amp;ROW()-1)),""))</f>
        <v/>
      </c>
      <c r="AS59" s="7" t="str">
        <f ca="1">IF(AND($A59&lt;&gt;"",$A59&lt;&gt;"TOTAL"),IF(AND([1]PREMIOS_ALUMNOS!$BX57&lt;&gt;"",[1]PREMIOS_ALUMNOS!$BX57&lt;&gt;0),[1]PREMIOS_ALUMNOS!$BX57,""),IF($A59="TOTAL",SUM(INDIRECT("AS4:AS"&amp;ROW()-1)),""))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IF(AND($A59&lt;&gt;"",$A59&lt;&gt;"TOTAL"),IF(AND([1]PREMIOS_ALUMNOS!$CA57&lt;&gt;"",[1]PREMIOS_ALUMNOS!$CA57&lt;&gt;0),[1]PREMIOS_ALUMNOS!$CA57,""),IF($A59="TOTAL",SUM(INDIRECT("AU4:AU"&amp;ROW()-1)),""))</f>
        <v/>
      </c>
      <c r="AV59" s="7" t="str">
        <f ca="1">IF(AND($A59&lt;&gt;"",$A59&lt;&gt;"TOTAL"),IF(AND([1]PREMIOS_ALUMNOS!$CC57&lt;&gt;"",[1]PREMIOS_ALUMNOS!$CC57&lt;&gt;0),[1]PREMIOS_ALUMNOS!$CC57,""),IF($A59="TOTAL",SUM(INDIRECT("AV4:AV"&amp;ROW()-1)),""))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IF(AND($A59&lt;&gt;"",$A59&lt;&gt;"TOTAL"),IF(AND([1]PREMIOS_ALUMNOS!$CF57&lt;&gt;"",[1]PREMIOS_ALUMNOS!$CF57&lt;&gt;0),[1]PREMIOS_ALUMNOS!$CF57,""),IF($A59="TOTAL",SUM(INDIRECT("AX4:AX"&amp;ROW()-1)),""))</f>
        <v/>
      </c>
      <c r="AY59" s="7" t="str">
        <f ca="1">IF(AND($A59&lt;&gt;"",$A59&lt;&gt;"TOTAL"),IF(AND([1]PREMIOS_ALUMNOS!$CH57&lt;&gt;"",[1]PREMIOS_ALUMNOS!$CH57&lt;&gt;0),[1]PREMIOS_ALUMNOS!$CH57,""),IF($A59="TOTAL",SUM(INDIRECT("AY4:AY"&amp;ROW()-1)),""))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IF(AND($A59&lt;&gt;"",$A59&lt;&gt;"TOTAL"),IF(AND([1]PREMIOS_ALUMNOS!$CK57&lt;&gt;"",[1]PREMIOS_ALUMNOS!$CK57&lt;&gt;0),[1]PREMIOS_ALUMNOS!$CK57,""),IF($A59="TOTAL",SUM(INDIRECT("BA4:BA"&amp;ROW()-1)),""))</f>
        <v/>
      </c>
      <c r="BB59" s="7" t="str">
        <f ca="1">IF(AND($A59&lt;&gt;"",$A59&lt;&gt;"TOTAL"),IF(AND([1]PREMIOS_ALUMNOS!$CM57&lt;&gt;"",[1]PREMIOS_ALUMNOS!$CM57&lt;&gt;0),[1]PREMIOS_ALUMNOS!$CM57,""),IF($A59="TOTAL",SUM(INDIRECT("BB4:BB"&amp;ROW()-1)),""))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IF(AND($A59&lt;&gt;"",$A59&lt;&gt;"TOTAL"),IF(AND([1]PREMIOS_ALUMNOS!$CP57&lt;&gt;"",[1]PREMIOS_ALUMNOS!$CP57&lt;&gt;0),[1]PREMIOS_ALUMNOS!$CP57,""),IF($A59="TOTAL",SUM(INDIRECT("BD4:BD"&amp;ROW()-1)),""))</f>
        <v/>
      </c>
      <c r="BE59" s="7" t="str">
        <f ca="1">IF(AND($A59&lt;&gt;"",$A59&lt;&gt;"TOTAL"),IF(AND([1]PREMIOS_ALUMNOS!$CR57&lt;&gt;"",[1]PREMIOS_ALUMNOS!$CR57&lt;&gt;0),[1]PREMIOS_ALUMNOS!$CR57,""),IF($A59="TOTAL",SUM(INDIRECT("BE4:BE"&amp;ROW()-1)),""))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IF([1]PREMIOS_ALUMNOS!$C58&lt;&gt;"",[1]PREMIOS_ALUMNOS!$C58,IF(AND([1]PREMIOS_ALUMNOS!$C58="",[1]PREMIOS_ALUMNOS!$C59="",[1]PREMIOS_ALUMNOS!$C57=""),"","TOTAL"))</f>
        <v/>
      </c>
      <c r="B60" s="7" t="str">
        <f ca="1">IF(AND($A60&lt;&gt;"",$A60&lt;&gt;"TOTAL"),IF(AND([1]PREMIOS_ALUMNOS!$D58&lt;&gt;"",[1]PREMIOS_ALUMNOS!$D58&lt;&gt;0),[1]PREMIOS_ALUMNOS!$D58,""),IF($A60="TOTAL",SUM(INDIRECT("B4:B"&amp;ROW()-1)),""))</f>
        <v/>
      </c>
      <c r="C60" s="7" t="str">
        <f ca="1">IF(AND($A60&lt;&gt;"",$A60&lt;&gt;"TOTAL"),IF(AND([1]PREMIOS_ALUMNOS!$F58&lt;&gt;"",[1]PREMIOS_ALUMNOS!$F58&lt;&gt;0),[1]PREMIOS_ALUMNOS!$F58,""),IF($A60="TOTAL",SUM(INDIRECT("C4:C"&amp;ROW()-1)),""))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IF(AND($A60&lt;&gt;"",$A60&lt;&gt;"TOTAL"),IF(AND([1]PREMIOS_ALUMNOS!$I58&lt;&gt;"",[1]PREMIOS_ALUMNOS!$I58&lt;&gt;0),[1]PREMIOS_ALUMNOS!$I58,""),IF($A60="TOTAL",SUM(INDIRECT("E4:E"&amp;ROW()-1)),""))</f>
        <v/>
      </c>
      <c r="F60" s="7" t="str">
        <f ca="1">IF(AND($A60&lt;&gt;"",$A60&lt;&gt;"TOTAL"),IF(AND([1]PREMIOS_ALUMNOS!$K58&lt;&gt;"",[1]PREMIOS_ALUMNOS!$K58&lt;&gt;0),[1]PREMIOS_ALUMNOS!$K58,""),IF($A60="TOTAL",SUM(INDIRECT("F4:F"&amp;ROW()-1)),""))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IF(AND($A60&lt;&gt;"",$A60&lt;&gt;"TOTAL"),IF(AND([1]PREMIOS_ALUMNOS!$N58&lt;&gt;"",[1]PREMIOS_ALUMNOS!$N58&lt;&gt;0),[1]PREMIOS_ALUMNOS!$N58,""),IF($A60="TOTAL",SUM(INDIRECT("H4:H"&amp;ROW()-1)),""))</f>
        <v/>
      </c>
      <c r="I60" s="7" t="str">
        <f ca="1">IF(AND($A60&lt;&gt;"",$A60&lt;&gt;"TOTAL"),IF(AND([1]PREMIOS_ALUMNOS!$P58&lt;&gt;"",[1]PREMIOS_ALUMNOS!$P58&lt;&gt;0),[1]PREMIOS_ALUMNOS!$P58,""),IF($A60="TOTAL",SUM(INDIRECT("I4:I"&amp;ROW()-1)),""))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IF(AND($A60&lt;&gt;"",$A60&lt;&gt;"TOTAL"),IF(AND([1]PREMIOS_ALUMNOS!$S58&lt;&gt;"",[1]PREMIOS_ALUMNOS!$S58&lt;&gt;0),[1]PREMIOS_ALUMNOS!$S58,""),IF($A60="TOTAL",SUM(INDIRECT("K4:K"&amp;ROW()-1)),""))</f>
        <v/>
      </c>
      <c r="L60" s="7" t="str">
        <f ca="1">IF(AND($A60&lt;&gt;"",$A60&lt;&gt;"TOTAL"),IF(AND([1]PREMIOS_ALUMNOS!$U58&lt;&gt;"",[1]PREMIOS_ALUMNOS!$U58&lt;&gt;0),[1]PREMIOS_ALUMNOS!$U58,""),IF($A60="TOTAL",SUM(INDIRECT("L4:L"&amp;ROW()-1)),""))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IF(AND($A60&lt;&gt;"",$A60&lt;&gt;"TOTAL"),IF(AND([1]PREMIOS_ALUMNOS!$X58&lt;&gt;"",[1]PREMIOS_ALUMNOS!$X58&lt;&gt;0),[1]PREMIOS_ALUMNOS!$X58,""),IF($A60="TOTAL",SUM(INDIRECT("N4:N"&amp;ROW()-1)),""))</f>
        <v/>
      </c>
      <c r="O60" s="7" t="str">
        <f ca="1">IF(AND($A60&lt;&gt;"",$A60&lt;&gt;"TOTAL"),IF(AND([1]PREMIOS_ALUMNOS!$Z58&lt;&gt;"",[1]PREMIOS_ALUMNOS!$Z58&lt;&gt;0),[1]PREMIOS_ALUMNOS!$Z58,""),IF($A60="TOTAL",SUM(INDIRECT("O4:O"&amp;ROW()-1)),""))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IF(AND($A60&lt;&gt;"",$A60&lt;&gt;"TOTAL"),IF(AND([1]PREMIOS_ALUMNOS!$AC58&lt;&gt;"",[1]PREMIOS_ALUMNOS!$AC58&lt;&gt;0),[1]PREMIOS_ALUMNOS!$AC58,""),IF($A60="TOTAL",SUM(INDIRECT("Q4:Q"&amp;ROW()-1)),""))</f>
        <v/>
      </c>
      <c r="R60" s="7" t="str">
        <f ca="1">IF(AND($A60&lt;&gt;"",$A60&lt;&gt;"TOTAL"),IF(AND([1]PREMIOS_ALUMNOS!$AE58&lt;&gt;"",[1]PREMIOS_ALUMNOS!$AE58&lt;&gt;0),[1]PREMIOS_ALUMNOS!$AE58,""),IF($A60="TOTAL",SUM(INDIRECT("R4:R"&amp;ROW()-1)),""))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IF(AND($A60&lt;&gt;"",$A60&lt;&gt;"TOTAL"),IF(AND([1]PREMIOS_ALUMNOS!$AH58&lt;&gt;"",[1]PREMIOS_ALUMNOS!$AH58&lt;&gt;0),[1]PREMIOS_ALUMNOS!$AH58,""),IF($A60="TOTAL",SUM(INDIRECT("T4:T"&amp;ROW()-1)),""))</f>
        <v/>
      </c>
      <c r="U60" s="7" t="str">
        <f ca="1">IF(AND($A60&lt;&gt;"",$A60&lt;&gt;"TOTAL"),IF(AND([1]PREMIOS_ALUMNOS!$AJ58&lt;&gt;"",[1]PREMIOS_ALUMNOS!$AJ58&lt;&gt;0),[1]PREMIOS_ALUMNOS!$AJ58,""),IF($A60="TOTAL",SUM(INDIRECT("U4:U"&amp;ROW()-1)),""))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IF(AND($A60&lt;&gt;"",$A60&lt;&gt;"TOTAL"),IF(AND([1]PREMIOS_ALUMNOS!$AM58&lt;&gt;"",[1]PREMIOS_ALUMNOS!$AM58&lt;&gt;0),[1]PREMIOS_ALUMNOS!$AM58,""),IF($A60="TOTAL",SUM(INDIRECT("W4:W"&amp;ROW()-1)),""))</f>
        <v/>
      </c>
      <c r="X60" s="7" t="str">
        <f ca="1">IF(AND($A60&lt;&gt;"",$A60&lt;&gt;"TOTAL"),IF(AND([1]PREMIOS_ALUMNOS!$AO58&lt;&gt;"",[1]PREMIOS_ALUMNOS!$AO58&lt;&gt;0),[1]PREMIOS_ALUMNOS!$AO58,""),IF($A60="TOTAL",SUM(INDIRECT("X4:X"&amp;ROW()-1)),""))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IF(AND($A60&lt;&gt;"",$A60&lt;&gt;"TOTAL"),IF(AND([1]PREMIOS_ALUMNOS!$AR58&lt;&gt;"",[1]PREMIOS_ALUMNOS!$AR58&lt;&gt;0),[1]PREMIOS_ALUMNOS!$AR58,""),IF($A60="TOTAL",SUM(INDIRECT("Z4:Z"&amp;ROW()-1)),""))</f>
        <v/>
      </c>
      <c r="AA60" s="7" t="str">
        <f ca="1">IF(AND($A60&lt;&gt;"",$A60&lt;&gt;"TOTAL"),IF(AND([1]PREMIOS_ALUMNOS!$AT58&lt;&gt;"",[1]PREMIOS_ALUMNOS!$AT58&lt;&gt;0),[1]PREMIOS_ALUMNOS!$AT58,""),IF($A60="TOTAL",SUM(INDIRECT("AA4:AA"&amp;ROW()-1)),""))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IF(AND($A60&lt;&gt;"",$A60&lt;&gt;"TOTAL"),IF(AND([1]PREMIOS_ALUMNOS!$AW58&lt;&gt;"",[1]PREMIOS_ALUMNOS!$AW58&lt;&gt;0),[1]PREMIOS_ALUMNOS!$AW58,""),IF($A60="TOTAL",SUM(INDIRECT("AC4:AC"&amp;ROW()-1)),""))</f>
        <v/>
      </c>
      <c r="AD60" s="7" t="str">
        <f ca="1">IF(AND($A60&lt;&gt;"",$A60&lt;&gt;"TOTAL"),IF(AND([1]PREMIOS_ALUMNOS!$AY58&lt;&gt;"",[1]PREMIOS_ALUMNOS!$AY58&lt;&gt;0),[1]PREMIOS_ALUMNOS!$AY58,""),IF($A60="TOTAL",SUM(INDIRECT("AD4:AD"&amp;ROW()-1)),""))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IF(AND($A60&lt;&gt;"",$A60&lt;&gt;"TOTAL"),IF(AND([1]PREMIOS_ALUMNOS!$BB58&lt;&gt;"",[1]PREMIOS_ALUMNOS!$BB58&lt;&gt;0),[1]PREMIOS_ALUMNOS!$BB58,""),IF($A60="TOTAL",SUM(INDIRECT("AF4:AF"&amp;ROW()-1)),""))</f>
        <v/>
      </c>
      <c r="AG60" s="7" t="str">
        <f ca="1">IF(AND($A60&lt;&gt;"",$A60&lt;&gt;"TOTAL"),IF(AND([1]PREMIOS_ALUMNOS!$BD58&lt;&gt;"",[1]PREMIOS_ALUMNOS!$BD58&lt;&gt;0),[1]PREMIOS_ALUMNOS!$BD58,""),IF($A60="TOTAL",SUM(INDIRECT("AG4:AG"&amp;ROW()-1)),""))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IF(AND($A60&lt;&gt;"",$A60&lt;&gt;"TOTAL"),IF(AND([1]PREMIOS_ALUMNOS!$BG58&lt;&gt;"",[1]PREMIOS_ALUMNOS!$BG58&lt;&gt;0),[1]PREMIOS_ALUMNOS!$BG58,""),IF($A60="TOTAL",SUM(INDIRECT("AI4:AI"&amp;ROW()-1)),""))</f>
        <v/>
      </c>
      <c r="AJ60" s="7" t="str">
        <f ca="1">IF(AND($A60&lt;&gt;"",$A60&lt;&gt;"TOTAL"),IF(AND([1]PREMIOS_ALUMNOS!$BI58&lt;&gt;"",[1]PREMIOS_ALUMNOS!$BI58&lt;&gt;0),[1]PREMIOS_ALUMNOS!$BI58,""),IF($A60="TOTAL",SUM(INDIRECT("AJ4:AJ"&amp;ROW()-1)),""))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IF(AND($A60&lt;&gt;"",$A60&lt;&gt;"TOTAL"),IF(AND([1]PREMIOS_ALUMNOS!$BL58&lt;&gt;"",[1]PREMIOS_ALUMNOS!$BL58&lt;&gt;0),[1]PREMIOS_ALUMNOS!$BL58,""),IF($A60="TOTAL",SUM(INDIRECT("AL4:AL"&amp;ROW()-1)),""))</f>
        <v/>
      </c>
      <c r="AM60" s="7" t="str">
        <f ca="1">IF(AND($A60&lt;&gt;"",$A60&lt;&gt;"TOTAL"),IF(AND([1]PREMIOS_ALUMNOS!$BN58&lt;&gt;"",[1]PREMIOS_ALUMNOS!$BN58&lt;&gt;0),[1]PREMIOS_ALUMNOS!$BN58,""),IF($A60="TOTAL",SUM(INDIRECT("AM4:AM"&amp;ROW()-1)),""))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IF(AND($A60&lt;&gt;"",$A60&lt;&gt;"TOTAL"),IF(AND([1]PREMIOS_ALUMNOS!$BQ58&lt;&gt;"",[1]PREMIOS_ALUMNOS!$BQ58&lt;&gt;0),[1]PREMIOS_ALUMNOS!$BQ58,""),IF($A60="TOTAL",SUM(INDIRECT("AO4:AO"&amp;ROW()-1)),""))</f>
        <v/>
      </c>
      <c r="AP60" s="7" t="str">
        <f ca="1">IF(AND($A60&lt;&gt;"",$A60&lt;&gt;"TOTAL"),IF(AND([1]PREMIOS_ALUMNOS!$BS58&lt;&gt;"",[1]PREMIOS_ALUMNOS!$BS58&lt;&gt;0),[1]PREMIOS_ALUMNOS!$BS58,""),IF($A60="TOTAL",SUM(INDIRECT("AP4:AP"&amp;ROW()-1)),""))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IF(AND($A60&lt;&gt;"",$A60&lt;&gt;"TOTAL"),IF(AND([1]PREMIOS_ALUMNOS!$BV58&lt;&gt;"",[1]PREMIOS_ALUMNOS!$BV58&lt;&gt;0),[1]PREMIOS_ALUMNOS!$BV58,""),IF($A60="TOTAL",SUM(INDIRECT("AR4:AR"&amp;ROW()-1)),""))</f>
        <v/>
      </c>
      <c r="AS60" s="7" t="str">
        <f ca="1">IF(AND($A60&lt;&gt;"",$A60&lt;&gt;"TOTAL"),IF(AND([1]PREMIOS_ALUMNOS!$BX58&lt;&gt;"",[1]PREMIOS_ALUMNOS!$BX58&lt;&gt;0),[1]PREMIOS_ALUMNOS!$BX58,""),IF($A60="TOTAL",SUM(INDIRECT("AS4:AS"&amp;ROW()-1)),""))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IF(AND($A60&lt;&gt;"",$A60&lt;&gt;"TOTAL"),IF(AND([1]PREMIOS_ALUMNOS!$CA58&lt;&gt;"",[1]PREMIOS_ALUMNOS!$CA58&lt;&gt;0),[1]PREMIOS_ALUMNOS!$CA58,""),IF($A60="TOTAL",SUM(INDIRECT("AU4:AU"&amp;ROW()-1)),""))</f>
        <v/>
      </c>
      <c r="AV60" s="7" t="str">
        <f ca="1">IF(AND($A60&lt;&gt;"",$A60&lt;&gt;"TOTAL"),IF(AND([1]PREMIOS_ALUMNOS!$CC58&lt;&gt;"",[1]PREMIOS_ALUMNOS!$CC58&lt;&gt;0),[1]PREMIOS_ALUMNOS!$CC58,""),IF($A60="TOTAL",SUM(INDIRECT("AV4:AV"&amp;ROW()-1)),""))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IF(AND($A60&lt;&gt;"",$A60&lt;&gt;"TOTAL"),IF(AND([1]PREMIOS_ALUMNOS!$CF58&lt;&gt;"",[1]PREMIOS_ALUMNOS!$CF58&lt;&gt;0),[1]PREMIOS_ALUMNOS!$CF58,""),IF($A60="TOTAL",SUM(INDIRECT("AX4:AX"&amp;ROW()-1)),""))</f>
        <v/>
      </c>
      <c r="AY60" s="7" t="str">
        <f ca="1">IF(AND($A60&lt;&gt;"",$A60&lt;&gt;"TOTAL"),IF(AND([1]PREMIOS_ALUMNOS!$CH58&lt;&gt;"",[1]PREMIOS_ALUMNOS!$CH58&lt;&gt;0),[1]PREMIOS_ALUMNOS!$CH58,""),IF($A60="TOTAL",SUM(INDIRECT("AY4:AY"&amp;ROW()-1)),""))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IF(AND($A60&lt;&gt;"",$A60&lt;&gt;"TOTAL"),IF(AND([1]PREMIOS_ALUMNOS!$CK58&lt;&gt;"",[1]PREMIOS_ALUMNOS!$CK58&lt;&gt;0),[1]PREMIOS_ALUMNOS!$CK58,""),IF($A60="TOTAL",SUM(INDIRECT("BA4:BA"&amp;ROW()-1)),""))</f>
        <v/>
      </c>
      <c r="BB60" s="7" t="str">
        <f ca="1">IF(AND($A60&lt;&gt;"",$A60&lt;&gt;"TOTAL"),IF(AND([1]PREMIOS_ALUMNOS!$CM58&lt;&gt;"",[1]PREMIOS_ALUMNOS!$CM58&lt;&gt;0),[1]PREMIOS_ALUMNOS!$CM58,""),IF($A60="TOTAL",SUM(INDIRECT("BB4:BB"&amp;ROW()-1)),""))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IF(AND($A60&lt;&gt;"",$A60&lt;&gt;"TOTAL"),IF(AND([1]PREMIOS_ALUMNOS!$CP58&lt;&gt;"",[1]PREMIOS_ALUMNOS!$CP58&lt;&gt;0),[1]PREMIOS_ALUMNOS!$CP58,""),IF($A60="TOTAL",SUM(INDIRECT("BD4:BD"&amp;ROW()-1)),""))</f>
        <v/>
      </c>
      <c r="BE60" s="7" t="str">
        <f ca="1">IF(AND($A60&lt;&gt;"",$A60&lt;&gt;"TOTAL"),IF(AND([1]PREMIOS_ALUMNOS!$CR58&lt;&gt;"",[1]PREMIOS_ALUMNOS!$CR58&lt;&gt;0),[1]PREMIOS_ALUMNOS!$CR58,""),IF($A60="TOTAL",SUM(INDIRECT("BE4:BE"&amp;ROW()-1)),""))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IF([1]PREMIOS_ALUMNOS!$C59&lt;&gt;"",[1]PREMIOS_ALUMNOS!$C59,IF(AND([1]PREMIOS_ALUMNOS!$C59="",[1]PREMIOS_ALUMNOS!$C60="",[1]PREMIOS_ALUMNOS!$C58=""),"","TOTAL"))</f>
        <v/>
      </c>
      <c r="B61" s="7" t="str">
        <f ca="1">IF(AND($A61&lt;&gt;"",$A61&lt;&gt;"TOTAL"),IF(AND([1]PREMIOS_ALUMNOS!$D59&lt;&gt;"",[1]PREMIOS_ALUMNOS!$D59&lt;&gt;0),[1]PREMIOS_ALUMNOS!$D59,""),IF($A61="TOTAL",SUM(INDIRECT("B4:B"&amp;ROW()-1)),""))</f>
        <v/>
      </c>
      <c r="C61" s="7" t="str">
        <f ca="1">IF(AND($A61&lt;&gt;"",$A61&lt;&gt;"TOTAL"),IF(AND([1]PREMIOS_ALUMNOS!$F59&lt;&gt;"",[1]PREMIOS_ALUMNOS!$F59&lt;&gt;0),[1]PREMIOS_ALUMNOS!$F59,""),IF($A61="TOTAL",SUM(INDIRECT("C4:C"&amp;ROW()-1)),""))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IF(AND($A61&lt;&gt;"",$A61&lt;&gt;"TOTAL"),IF(AND([1]PREMIOS_ALUMNOS!$I59&lt;&gt;"",[1]PREMIOS_ALUMNOS!$I59&lt;&gt;0),[1]PREMIOS_ALUMNOS!$I59,""),IF($A61="TOTAL",SUM(INDIRECT("E4:E"&amp;ROW()-1)),""))</f>
        <v/>
      </c>
      <c r="F61" s="7" t="str">
        <f ca="1">IF(AND($A61&lt;&gt;"",$A61&lt;&gt;"TOTAL"),IF(AND([1]PREMIOS_ALUMNOS!$K59&lt;&gt;"",[1]PREMIOS_ALUMNOS!$K59&lt;&gt;0),[1]PREMIOS_ALUMNOS!$K59,""),IF($A61="TOTAL",SUM(INDIRECT("F4:F"&amp;ROW()-1)),""))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IF(AND($A61&lt;&gt;"",$A61&lt;&gt;"TOTAL"),IF(AND([1]PREMIOS_ALUMNOS!$N59&lt;&gt;"",[1]PREMIOS_ALUMNOS!$N59&lt;&gt;0),[1]PREMIOS_ALUMNOS!$N59,""),IF($A61="TOTAL",SUM(INDIRECT("H4:H"&amp;ROW()-1)),""))</f>
        <v/>
      </c>
      <c r="I61" s="7" t="str">
        <f ca="1">IF(AND($A61&lt;&gt;"",$A61&lt;&gt;"TOTAL"),IF(AND([1]PREMIOS_ALUMNOS!$P59&lt;&gt;"",[1]PREMIOS_ALUMNOS!$P59&lt;&gt;0),[1]PREMIOS_ALUMNOS!$P59,""),IF($A61="TOTAL",SUM(INDIRECT("I4:I"&amp;ROW()-1)),""))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IF(AND($A61&lt;&gt;"",$A61&lt;&gt;"TOTAL"),IF(AND([1]PREMIOS_ALUMNOS!$S59&lt;&gt;"",[1]PREMIOS_ALUMNOS!$S59&lt;&gt;0),[1]PREMIOS_ALUMNOS!$S59,""),IF($A61="TOTAL",SUM(INDIRECT("K4:K"&amp;ROW()-1)),""))</f>
        <v/>
      </c>
      <c r="L61" s="7" t="str">
        <f ca="1">IF(AND($A61&lt;&gt;"",$A61&lt;&gt;"TOTAL"),IF(AND([1]PREMIOS_ALUMNOS!$U59&lt;&gt;"",[1]PREMIOS_ALUMNOS!$U59&lt;&gt;0),[1]PREMIOS_ALUMNOS!$U59,""),IF($A61="TOTAL",SUM(INDIRECT("L4:L"&amp;ROW()-1)),""))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IF(AND($A61&lt;&gt;"",$A61&lt;&gt;"TOTAL"),IF(AND([1]PREMIOS_ALUMNOS!$X59&lt;&gt;"",[1]PREMIOS_ALUMNOS!$X59&lt;&gt;0),[1]PREMIOS_ALUMNOS!$X59,""),IF($A61="TOTAL",SUM(INDIRECT("N4:N"&amp;ROW()-1)),""))</f>
        <v/>
      </c>
      <c r="O61" s="7" t="str">
        <f ca="1">IF(AND($A61&lt;&gt;"",$A61&lt;&gt;"TOTAL"),IF(AND([1]PREMIOS_ALUMNOS!$Z59&lt;&gt;"",[1]PREMIOS_ALUMNOS!$Z59&lt;&gt;0),[1]PREMIOS_ALUMNOS!$Z59,""),IF($A61="TOTAL",SUM(INDIRECT("O4:O"&amp;ROW()-1)),""))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IF(AND($A61&lt;&gt;"",$A61&lt;&gt;"TOTAL"),IF(AND([1]PREMIOS_ALUMNOS!$AC59&lt;&gt;"",[1]PREMIOS_ALUMNOS!$AC59&lt;&gt;0),[1]PREMIOS_ALUMNOS!$AC59,""),IF($A61="TOTAL",SUM(INDIRECT("Q4:Q"&amp;ROW()-1)),""))</f>
        <v/>
      </c>
      <c r="R61" s="7" t="str">
        <f ca="1">IF(AND($A61&lt;&gt;"",$A61&lt;&gt;"TOTAL"),IF(AND([1]PREMIOS_ALUMNOS!$AE59&lt;&gt;"",[1]PREMIOS_ALUMNOS!$AE59&lt;&gt;0),[1]PREMIOS_ALUMNOS!$AE59,""),IF($A61="TOTAL",SUM(INDIRECT("R4:R"&amp;ROW()-1)),""))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IF(AND($A61&lt;&gt;"",$A61&lt;&gt;"TOTAL"),IF(AND([1]PREMIOS_ALUMNOS!$AH59&lt;&gt;"",[1]PREMIOS_ALUMNOS!$AH59&lt;&gt;0),[1]PREMIOS_ALUMNOS!$AH59,""),IF($A61="TOTAL",SUM(INDIRECT("T4:T"&amp;ROW()-1)),""))</f>
        <v/>
      </c>
      <c r="U61" s="7" t="str">
        <f ca="1">IF(AND($A61&lt;&gt;"",$A61&lt;&gt;"TOTAL"),IF(AND([1]PREMIOS_ALUMNOS!$AJ59&lt;&gt;"",[1]PREMIOS_ALUMNOS!$AJ59&lt;&gt;0),[1]PREMIOS_ALUMNOS!$AJ59,""),IF($A61="TOTAL",SUM(INDIRECT("U4:U"&amp;ROW()-1)),""))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IF(AND($A61&lt;&gt;"",$A61&lt;&gt;"TOTAL"),IF(AND([1]PREMIOS_ALUMNOS!$AM59&lt;&gt;"",[1]PREMIOS_ALUMNOS!$AM59&lt;&gt;0),[1]PREMIOS_ALUMNOS!$AM59,""),IF($A61="TOTAL",SUM(INDIRECT("W4:W"&amp;ROW()-1)),""))</f>
        <v/>
      </c>
      <c r="X61" s="7" t="str">
        <f ca="1">IF(AND($A61&lt;&gt;"",$A61&lt;&gt;"TOTAL"),IF(AND([1]PREMIOS_ALUMNOS!$AO59&lt;&gt;"",[1]PREMIOS_ALUMNOS!$AO59&lt;&gt;0),[1]PREMIOS_ALUMNOS!$AO59,""),IF($A61="TOTAL",SUM(INDIRECT("X4:X"&amp;ROW()-1)),""))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IF(AND($A61&lt;&gt;"",$A61&lt;&gt;"TOTAL"),IF(AND([1]PREMIOS_ALUMNOS!$AR59&lt;&gt;"",[1]PREMIOS_ALUMNOS!$AR59&lt;&gt;0),[1]PREMIOS_ALUMNOS!$AR59,""),IF($A61="TOTAL",SUM(INDIRECT("Z4:Z"&amp;ROW()-1)),""))</f>
        <v/>
      </c>
      <c r="AA61" s="7" t="str">
        <f ca="1">IF(AND($A61&lt;&gt;"",$A61&lt;&gt;"TOTAL"),IF(AND([1]PREMIOS_ALUMNOS!$AT59&lt;&gt;"",[1]PREMIOS_ALUMNOS!$AT59&lt;&gt;0),[1]PREMIOS_ALUMNOS!$AT59,""),IF($A61="TOTAL",SUM(INDIRECT("AA4:AA"&amp;ROW()-1)),""))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IF(AND($A61&lt;&gt;"",$A61&lt;&gt;"TOTAL"),IF(AND([1]PREMIOS_ALUMNOS!$AW59&lt;&gt;"",[1]PREMIOS_ALUMNOS!$AW59&lt;&gt;0),[1]PREMIOS_ALUMNOS!$AW59,""),IF($A61="TOTAL",SUM(INDIRECT("AC4:AC"&amp;ROW()-1)),""))</f>
        <v/>
      </c>
      <c r="AD61" s="7" t="str">
        <f ca="1">IF(AND($A61&lt;&gt;"",$A61&lt;&gt;"TOTAL"),IF(AND([1]PREMIOS_ALUMNOS!$AY59&lt;&gt;"",[1]PREMIOS_ALUMNOS!$AY59&lt;&gt;0),[1]PREMIOS_ALUMNOS!$AY59,""),IF($A61="TOTAL",SUM(INDIRECT("AD4:AD"&amp;ROW()-1)),""))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IF(AND($A61&lt;&gt;"",$A61&lt;&gt;"TOTAL"),IF(AND([1]PREMIOS_ALUMNOS!$BB59&lt;&gt;"",[1]PREMIOS_ALUMNOS!$BB59&lt;&gt;0),[1]PREMIOS_ALUMNOS!$BB59,""),IF($A61="TOTAL",SUM(INDIRECT("AF4:AF"&amp;ROW()-1)),""))</f>
        <v/>
      </c>
      <c r="AG61" s="7" t="str">
        <f ca="1">IF(AND($A61&lt;&gt;"",$A61&lt;&gt;"TOTAL"),IF(AND([1]PREMIOS_ALUMNOS!$BD59&lt;&gt;"",[1]PREMIOS_ALUMNOS!$BD59&lt;&gt;0),[1]PREMIOS_ALUMNOS!$BD59,""),IF($A61="TOTAL",SUM(INDIRECT("AG4:AG"&amp;ROW()-1)),""))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IF(AND($A61&lt;&gt;"",$A61&lt;&gt;"TOTAL"),IF(AND([1]PREMIOS_ALUMNOS!$BG59&lt;&gt;"",[1]PREMIOS_ALUMNOS!$BG59&lt;&gt;0),[1]PREMIOS_ALUMNOS!$BG59,""),IF($A61="TOTAL",SUM(INDIRECT("AI4:AI"&amp;ROW()-1)),""))</f>
        <v/>
      </c>
      <c r="AJ61" s="7" t="str">
        <f ca="1">IF(AND($A61&lt;&gt;"",$A61&lt;&gt;"TOTAL"),IF(AND([1]PREMIOS_ALUMNOS!$BI59&lt;&gt;"",[1]PREMIOS_ALUMNOS!$BI59&lt;&gt;0),[1]PREMIOS_ALUMNOS!$BI59,""),IF($A61="TOTAL",SUM(INDIRECT("AJ4:AJ"&amp;ROW()-1)),""))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IF(AND($A61&lt;&gt;"",$A61&lt;&gt;"TOTAL"),IF(AND([1]PREMIOS_ALUMNOS!$BL59&lt;&gt;"",[1]PREMIOS_ALUMNOS!$BL59&lt;&gt;0),[1]PREMIOS_ALUMNOS!$BL59,""),IF($A61="TOTAL",SUM(INDIRECT("AL4:AL"&amp;ROW()-1)),""))</f>
        <v/>
      </c>
      <c r="AM61" s="7" t="str">
        <f ca="1">IF(AND($A61&lt;&gt;"",$A61&lt;&gt;"TOTAL"),IF(AND([1]PREMIOS_ALUMNOS!$BN59&lt;&gt;"",[1]PREMIOS_ALUMNOS!$BN59&lt;&gt;0),[1]PREMIOS_ALUMNOS!$BN59,""),IF($A61="TOTAL",SUM(INDIRECT("AM4:AM"&amp;ROW()-1)),""))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IF(AND($A61&lt;&gt;"",$A61&lt;&gt;"TOTAL"),IF(AND([1]PREMIOS_ALUMNOS!$BQ59&lt;&gt;"",[1]PREMIOS_ALUMNOS!$BQ59&lt;&gt;0),[1]PREMIOS_ALUMNOS!$BQ59,""),IF($A61="TOTAL",SUM(INDIRECT("AO4:AO"&amp;ROW()-1)),""))</f>
        <v/>
      </c>
      <c r="AP61" s="7" t="str">
        <f ca="1">IF(AND($A61&lt;&gt;"",$A61&lt;&gt;"TOTAL"),IF(AND([1]PREMIOS_ALUMNOS!$BS59&lt;&gt;"",[1]PREMIOS_ALUMNOS!$BS59&lt;&gt;0),[1]PREMIOS_ALUMNOS!$BS59,""),IF($A61="TOTAL",SUM(INDIRECT("AP4:AP"&amp;ROW()-1)),""))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IF(AND($A61&lt;&gt;"",$A61&lt;&gt;"TOTAL"),IF(AND([1]PREMIOS_ALUMNOS!$BV59&lt;&gt;"",[1]PREMIOS_ALUMNOS!$BV59&lt;&gt;0),[1]PREMIOS_ALUMNOS!$BV59,""),IF($A61="TOTAL",SUM(INDIRECT("AR4:AR"&amp;ROW()-1)),""))</f>
        <v/>
      </c>
      <c r="AS61" s="7" t="str">
        <f ca="1">IF(AND($A61&lt;&gt;"",$A61&lt;&gt;"TOTAL"),IF(AND([1]PREMIOS_ALUMNOS!$BX59&lt;&gt;"",[1]PREMIOS_ALUMNOS!$BX59&lt;&gt;0),[1]PREMIOS_ALUMNOS!$BX59,""),IF($A61="TOTAL",SUM(INDIRECT("AS4:AS"&amp;ROW()-1)),""))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IF(AND($A61&lt;&gt;"",$A61&lt;&gt;"TOTAL"),IF(AND([1]PREMIOS_ALUMNOS!$CA59&lt;&gt;"",[1]PREMIOS_ALUMNOS!$CA59&lt;&gt;0),[1]PREMIOS_ALUMNOS!$CA59,""),IF($A61="TOTAL",SUM(INDIRECT("AU4:AU"&amp;ROW()-1)),""))</f>
        <v/>
      </c>
      <c r="AV61" s="7" t="str">
        <f ca="1">IF(AND($A61&lt;&gt;"",$A61&lt;&gt;"TOTAL"),IF(AND([1]PREMIOS_ALUMNOS!$CC59&lt;&gt;"",[1]PREMIOS_ALUMNOS!$CC59&lt;&gt;0),[1]PREMIOS_ALUMNOS!$CC59,""),IF($A61="TOTAL",SUM(INDIRECT("AV4:AV"&amp;ROW()-1)),""))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IF(AND($A61&lt;&gt;"",$A61&lt;&gt;"TOTAL"),IF(AND([1]PREMIOS_ALUMNOS!$CF59&lt;&gt;"",[1]PREMIOS_ALUMNOS!$CF59&lt;&gt;0),[1]PREMIOS_ALUMNOS!$CF59,""),IF($A61="TOTAL",SUM(INDIRECT("AX4:AX"&amp;ROW()-1)),""))</f>
        <v/>
      </c>
      <c r="AY61" s="7" t="str">
        <f ca="1">IF(AND($A61&lt;&gt;"",$A61&lt;&gt;"TOTAL"),IF(AND([1]PREMIOS_ALUMNOS!$CH59&lt;&gt;"",[1]PREMIOS_ALUMNOS!$CH59&lt;&gt;0),[1]PREMIOS_ALUMNOS!$CH59,""),IF($A61="TOTAL",SUM(INDIRECT("AY4:AY"&amp;ROW()-1)),""))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IF(AND($A61&lt;&gt;"",$A61&lt;&gt;"TOTAL"),IF(AND([1]PREMIOS_ALUMNOS!$CK59&lt;&gt;"",[1]PREMIOS_ALUMNOS!$CK59&lt;&gt;0),[1]PREMIOS_ALUMNOS!$CK59,""),IF($A61="TOTAL",SUM(INDIRECT("BA4:BA"&amp;ROW()-1)),""))</f>
        <v/>
      </c>
      <c r="BB61" s="7" t="str">
        <f ca="1">IF(AND($A61&lt;&gt;"",$A61&lt;&gt;"TOTAL"),IF(AND([1]PREMIOS_ALUMNOS!$CM59&lt;&gt;"",[1]PREMIOS_ALUMNOS!$CM59&lt;&gt;0),[1]PREMIOS_ALUMNOS!$CM59,""),IF($A61="TOTAL",SUM(INDIRECT("BB4:BB"&amp;ROW()-1)),""))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IF(AND($A61&lt;&gt;"",$A61&lt;&gt;"TOTAL"),IF(AND([1]PREMIOS_ALUMNOS!$CP59&lt;&gt;"",[1]PREMIOS_ALUMNOS!$CP59&lt;&gt;0),[1]PREMIOS_ALUMNOS!$CP59,""),IF($A61="TOTAL",SUM(INDIRECT("BD4:BD"&amp;ROW()-1)),""))</f>
        <v/>
      </c>
      <c r="BE61" s="7" t="str">
        <f ca="1">IF(AND($A61&lt;&gt;"",$A61&lt;&gt;"TOTAL"),IF(AND([1]PREMIOS_ALUMNOS!$CR59&lt;&gt;"",[1]PREMIOS_ALUMNOS!$CR59&lt;&gt;0),[1]PREMIOS_ALUMNOS!$CR59,""),IF($A61="TOTAL",SUM(INDIRECT("BE4:BE"&amp;ROW()-1)),""))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IF([1]PREMIOS_ALUMNOS!$C60&lt;&gt;"",[1]PREMIOS_ALUMNOS!$C60,IF(AND([1]PREMIOS_ALUMNOS!$C60="",[1]PREMIOS_ALUMNOS!$C61="",[1]PREMIOS_ALUMNOS!$C59=""),"","TOTAL"))</f>
        <v/>
      </c>
      <c r="B62" s="7" t="str">
        <f ca="1">IF(AND($A62&lt;&gt;"",$A62&lt;&gt;"TOTAL"),IF(AND([1]PREMIOS_ALUMNOS!$D60&lt;&gt;"",[1]PREMIOS_ALUMNOS!$D60&lt;&gt;0),[1]PREMIOS_ALUMNOS!$D60,""),IF($A62="TOTAL",SUM(INDIRECT("B4:B"&amp;ROW()-1)),""))</f>
        <v/>
      </c>
      <c r="C62" s="7" t="str">
        <f ca="1">IF(AND($A62&lt;&gt;"",$A62&lt;&gt;"TOTAL"),IF(AND([1]PREMIOS_ALUMNOS!$F60&lt;&gt;"",[1]PREMIOS_ALUMNOS!$F60&lt;&gt;0),[1]PREMIOS_ALUMNOS!$F60,""),IF($A62="TOTAL",SUM(INDIRECT("C4:C"&amp;ROW()-1)),""))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IF(AND($A62&lt;&gt;"",$A62&lt;&gt;"TOTAL"),IF(AND([1]PREMIOS_ALUMNOS!$I60&lt;&gt;"",[1]PREMIOS_ALUMNOS!$I60&lt;&gt;0),[1]PREMIOS_ALUMNOS!$I60,""),IF($A62="TOTAL",SUM(INDIRECT("E4:E"&amp;ROW()-1)),""))</f>
        <v/>
      </c>
      <c r="F62" s="7" t="str">
        <f ca="1">IF(AND($A62&lt;&gt;"",$A62&lt;&gt;"TOTAL"),IF(AND([1]PREMIOS_ALUMNOS!$K60&lt;&gt;"",[1]PREMIOS_ALUMNOS!$K60&lt;&gt;0),[1]PREMIOS_ALUMNOS!$K60,""),IF($A62="TOTAL",SUM(INDIRECT("F4:F"&amp;ROW()-1)),""))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IF(AND($A62&lt;&gt;"",$A62&lt;&gt;"TOTAL"),IF(AND([1]PREMIOS_ALUMNOS!$N60&lt;&gt;"",[1]PREMIOS_ALUMNOS!$N60&lt;&gt;0),[1]PREMIOS_ALUMNOS!$N60,""),IF($A62="TOTAL",SUM(INDIRECT("H4:H"&amp;ROW()-1)),""))</f>
        <v/>
      </c>
      <c r="I62" s="7" t="str">
        <f ca="1">IF(AND($A62&lt;&gt;"",$A62&lt;&gt;"TOTAL"),IF(AND([1]PREMIOS_ALUMNOS!$P60&lt;&gt;"",[1]PREMIOS_ALUMNOS!$P60&lt;&gt;0),[1]PREMIOS_ALUMNOS!$P60,""),IF($A62="TOTAL",SUM(INDIRECT("I4:I"&amp;ROW()-1)),""))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IF(AND($A62&lt;&gt;"",$A62&lt;&gt;"TOTAL"),IF(AND([1]PREMIOS_ALUMNOS!$S60&lt;&gt;"",[1]PREMIOS_ALUMNOS!$S60&lt;&gt;0),[1]PREMIOS_ALUMNOS!$S60,""),IF($A62="TOTAL",SUM(INDIRECT("K4:K"&amp;ROW()-1)),""))</f>
        <v/>
      </c>
      <c r="L62" s="7" t="str">
        <f ca="1">IF(AND($A62&lt;&gt;"",$A62&lt;&gt;"TOTAL"),IF(AND([1]PREMIOS_ALUMNOS!$U60&lt;&gt;"",[1]PREMIOS_ALUMNOS!$U60&lt;&gt;0),[1]PREMIOS_ALUMNOS!$U60,""),IF($A62="TOTAL",SUM(INDIRECT("L4:L"&amp;ROW()-1)),""))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IF(AND($A62&lt;&gt;"",$A62&lt;&gt;"TOTAL"),IF(AND([1]PREMIOS_ALUMNOS!$X60&lt;&gt;"",[1]PREMIOS_ALUMNOS!$X60&lt;&gt;0),[1]PREMIOS_ALUMNOS!$X60,""),IF($A62="TOTAL",SUM(INDIRECT("N4:N"&amp;ROW()-1)),""))</f>
        <v/>
      </c>
      <c r="O62" s="7" t="str">
        <f ca="1">IF(AND($A62&lt;&gt;"",$A62&lt;&gt;"TOTAL"),IF(AND([1]PREMIOS_ALUMNOS!$Z60&lt;&gt;"",[1]PREMIOS_ALUMNOS!$Z60&lt;&gt;0),[1]PREMIOS_ALUMNOS!$Z60,""),IF($A62="TOTAL",SUM(INDIRECT("O4:O"&amp;ROW()-1)),""))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IF(AND($A62&lt;&gt;"",$A62&lt;&gt;"TOTAL"),IF(AND([1]PREMIOS_ALUMNOS!$AC60&lt;&gt;"",[1]PREMIOS_ALUMNOS!$AC60&lt;&gt;0),[1]PREMIOS_ALUMNOS!$AC60,""),IF($A62="TOTAL",SUM(INDIRECT("Q4:Q"&amp;ROW()-1)),""))</f>
        <v/>
      </c>
      <c r="R62" s="7" t="str">
        <f ca="1">IF(AND($A62&lt;&gt;"",$A62&lt;&gt;"TOTAL"),IF(AND([1]PREMIOS_ALUMNOS!$AE60&lt;&gt;"",[1]PREMIOS_ALUMNOS!$AE60&lt;&gt;0),[1]PREMIOS_ALUMNOS!$AE60,""),IF($A62="TOTAL",SUM(INDIRECT("R4:R"&amp;ROW()-1)),""))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IF(AND($A62&lt;&gt;"",$A62&lt;&gt;"TOTAL"),IF(AND([1]PREMIOS_ALUMNOS!$AH60&lt;&gt;"",[1]PREMIOS_ALUMNOS!$AH60&lt;&gt;0),[1]PREMIOS_ALUMNOS!$AH60,""),IF($A62="TOTAL",SUM(INDIRECT("T4:T"&amp;ROW()-1)),""))</f>
        <v/>
      </c>
      <c r="U62" s="7" t="str">
        <f ca="1">IF(AND($A62&lt;&gt;"",$A62&lt;&gt;"TOTAL"),IF(AND([1]PREMIOS_ALUMNOS!$AJ60&lt;&gt;"",[1]PREMIOS_ALUMNOS!$AJ60&lt;&gt;0),[1]PREMIOS_ALUMNOS!$AJ60,""),IF($A62="TOTAL",SUM(INDIRECT("U4:U"&amp;ROW()-1)),""))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IF(AND($A62&lt;&gt;"",$A62&lt;&gt;"TOTAL"),IF(AND([1]PREMIOS_ALUMNOS!$AM60&lt;&gt;"",[1]PREMIOS_ALUMNOS!$AM60&lt;&gt;0),[1]PREMIOS_ALUMNOS!$AM60,""),IF($A62="TOTAL",SUM(INDIRECT("W4:W"&amp;ROW()-1)),""))</f>
        <v/>
      </c>
      <c r="X62" s="7" t="str">
        <f ca="1">IF(AND($A62&lt;&gt;"",$A62&lt;&gt;"TOTAL"),IF(AND([1]PREMIOS_ALUMNOS!$AO60&lt;&gt;"",[1]PREMIOS_ALUMNOS!$AO60&lt;&gt;0),[1]PREMIOS_ALUMNOS!$AO60,""),IF($A62="TOTAL",SUM(INDIRECT("X4:X"&amp;ROW()-1)),""))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IF(AND($A62&lt;&gt;"",$A62&lt;&gt;"TOTAL"),IF(AND([1]PREMIOS_ALUMNOS!$AR60&lt;&gt;"",[1]PREMIOS_ALUMNOS!$AR60&lt;&gt;0),[1]PREMIOS_ALUMNOS!$AR60,""),IF($A62="TOTAL",SUM(INDIRECT("Z4:Z"&amp;ROW()-1)),""))</f>
        <v/>
      </c>
      <c r="AA62" s="7" t="str">
        <f ca="1">IF(AND($A62&lt;&gt;"",$A62&lt;&gt;"TOTAL"),IF(AND([1]PREMIOS_ALUMNOS!$AT60&lt;&gt;"",[1]PREMIOS_ALUMNOS!$AT60&lt;&gt;0),[1]PREMIOS_ALUMNOS!$AT60,""),IF($A62="TOTAL",SUM(INDIRECT("AA4:AA"&amp;ROW()-1)),""))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IF(AND($A62&lt;&gt;"",$A62&lt;&gt;"TOTAL"),IF(AND([1]PREMIOS_ALUMNOS!$AW60&lt;&gt;"",[1]PREMIOS_ALUMNOS!$AW60&lt;&gt;0),[1]PREMIOS_ALUMNOS!$AW60,""),IF($A62="TOTAL",SUM(INDIRECT("AC4:AC"&amp;ROW()-1)),""))</f>
        <v/>
      </c>
      <c r="AD62" s="7" t="str">
        <f ca="1">IF(AND($A62&lt;&gt;"",$A62&lt;&gt;"TOTAL"),IF(AND([1]PREMIOS_ALUMNOS!$AY60&lt;&gt;"",[1]PREMIOS_ALUMNOS!$AY60&lt;&gt;0),[1]PREMIOS_ALUMNOS!$AY60,""),IF($A62="TOTAL",SUM(INDIRECT("AD4:AD"&amp;ROW()-1)),""))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IF(AND($A62&lt;&gt;"",$A62&lt;&gt;"TOTAL"),IF(AND([1]PREMIOS_ALUMNOS!$BB60&lt;&gt;"",[1]PREMIOS_ALUMNOS!$BB60&lt;&gt;0),[1]PREMIOS_ALUMNOS!$BB60,""),IF($A62="TOTAL",SUM(INDIRECT("AF4:AF"&amp;ROW()-1)),""))</f>
        <v/>
      </c>
      <c r="AG62" s="7" t="str">
        <f ca="1">IF(AND($A62&lt;&gt;"",$A62&lt;&gt;"TOTAL"),IF(AND([1]PREMIOS_ALUMNOS!$BD60&lt;&gt;"",[1]PREMIOS_ALUMNOS!$BD60&lt;&gt;0),[1]PREMIOS_ALUMNOS!$BD60,""),IF($A62="TOTAL",SUM(INDIRECT("AG4:AG"&amp;ROW()-1)),""))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IF(AND($A62&lt;&gt;"",$A62&lt;&gt;"TOTAL"),IF(AND([1]PREMIOS_ALUMNOS!$BG60&lt;&gt;"",[1]PREMIOS_ALUMNOS!$BG60&lt;&gt;0),[1]PREMIOS_ALUMNOS!$BG60,""),IF($A62="TOTAL",SUM(INDIRECT("AI4:AI"&amp;ROW()-1)),""))</f>
        <v/>
      </c>
      <c r="AJ62" s="7" t="str">
        <f ca="1">IF(AND($A62&lt;&gt;"",$A62&lt;&gt;"TOTAL"),IF(AND([1]PREMIOS_ALUMNOS!$BI60&lt;&gt;"",[1]PREMIOS_ALUMNOS!$BI60&lt;&gt;0),[1]PREMIOS_ALUMNOS!$BI60,""),IF($A62="TOTAL",SUM(INDIRECT("AJ4:AJ"&amp;ROW()-1)),""))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IF(AND($A62&lt;&gt;"",$A62&lt;&gt;"TOTAL"),IF(AND([1]PREMIOS_ALUMNOS!$BL60&lt;&gt;"",[1]PREMIOS_ALUMNOS!$BL60&lt;&gt;0),[1]PREMIOS_ALUMNOS!$BL60,""),IF($A62="TOTAL",SUM(INDIRECT("AL4:AL"&amp;ROW()-1)),""))</f>
        <v/>
      </c>
      <c r="AM62" s="7" t="str">
        <f ca="1">IF(AND($A62&lt;&gt;"",$A62&lt;&gt;"TOTAL"),IF(AND([1]PREMIOS_ALUMNOS!$BN60&lt;&gt;"",[1]PREMIOS_ALUMNOS!$BN60&lt;&gt;0),[1]PREMIOS_ALUMNOS!$BN60,""),IF($A62="TOTAL",SUM(INDIRECT("AM4:AM"&amp;ROW()-1)),""))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IF(AND($A62&lt;&gt;"",$A62&lt;&gt;"TOTAL"),IF(AND([1]PREMIOS_ALUMNOS!$BQ60&lt;&gt;"",[1]PREMIOS_ALUMNOS!$BQ60&lt;&gt;0),[1]PREMIOS_ALUMNOS!$BQ60,""),IF($A62="TOTAL",SUM(INDIRECT("AO4:AO"&amp;ROW()-1)),""))</f>
        <v/>
      </c>
      <c r="AP62" s="7" t="str">
        <f ca="1">IF(AND($A62&lt;&gt;"",$A62&lt;&gt;"TOTAL"),IF(AND([1]PREMIOS_ALUMNOS!$BS60&lt;&gt;"",[1]PREMIOS_ALUMNOS!$BS60&lt;&gt;0),[1]PREMIOS_ALUMNOS!$BS60,""),IF($A62="TOTAL",SUM(INDIRECT("AP4:AP"&amp;ROW()-1)),""))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IF(AND($A62&lt;&gt;"",$A62&lt;&gt;"TOTAL"),IF(AND([1]PREMIOS_ALUMNOS!$BV60&lt;&gt;"",[1]PREMIOS_ALUMNOS!$BV60&lt;&gt;0),[1]PREMIOS_ALUMNOS!$BV60,""),IF($A62="TOTAL",SUM(INDIRECT("AR4:AR"&amp;ROW()-1)),""))</f>
        <v/>
      </c>
      <c r="AS62" s="7" t="str">
        <f ca="1">IF(AND($A62&lt;&gt;"",$A62&lt;&gt;"TOTAL"),IF(AND([1]PREMIOS_ALUMNOS!$BX60&lt;&gt;"",[1]PREMIOS_ALUMNOS!$BX60&lt;&gt;0),[1]PREMIOS_ALUMNOS!$BX60,""),IF($A62="TOTAL",SUM(INDIRECT("AS4:AS"&amp;ROW()-1)),""))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IF(AND($A62&lt;&gt;"",$A62&lt;&gt;"TOTAL"),IF(AND([1]PREMIOS_ALUMNOS!$CA60&lt;&gt;"",[1]PREMIOS_ALUMNOS!$CA60&lt;&gt;0),[1]PREMIOS_ALUMNOS!$CA60,""),IF($A62="TOTAL",SUM(INDIRECT("AU4:AU"&amp;ROW()-1)),""))</f>
        <v/>
      </c>
      <c r="AV62" s="7" t="str">
        <f ca="1">IF(AND($A62&lt;&gt;"",$A62&lt;&gt;"TOTAL"),IF(AND([1]PREMIOS_ALUMNOS!$CC60&lt;&gt;"",[1]PREMIOS_ALUMNOS!$CC60&lt;&gt;0),[1]PREMIOS_ALUMNOS!$CC60,""),IF($A62="TOTAL",SUM(INDIRECT("AV4:AV"&amp;ROW()-1)),""))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IF(AND($A62&lt;&gt;"",$A62&lt;&gt;"TOTAL"),IF(AND([1]PREMIOS_ALUMNOS!$CF60&lt;&gt;"",[1]PREMIOS_ALUMNOS!$CF60&lt;&gt;0),[1]PREMIOS_ALUMNOS!$CF60,""),IF($A62="TOTAL",SUM(INDIRECT("AX4:AX"&amp;ROW()-1)),""))</f>
        <v/>
      </c>
      <c r="AY62" s="7" t="str">
        <f ca="1">IF(AND($A62&lt;&gt;"",$A62&lt;&gt;"TOTAL"),IF(AND([1]PREMIOS_ALUMNOS!$CH60&lt;&gt;"",[1]PREMIOS_ALUMNOS!$CH60&lt;&gt;0),[1]PREMIOS_ALUMNOS!$CH60,""),IF($A62="TOTAL",SUM(INDIRECT("AY4:AY"&amp;ROW()-1)),""))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IF(AND($A62&lt;&gt;"",$A62&lt;&gt;"TOTAL"),IF(AND([1]PREMIOS_ALUMNOS!$CK60&lt;&gt;"",[1]PREMIOS_ALUMNOS!$CK60&lt;&gt;0),[1]PREMIOS_ALUMNOS!$CK60,""),IF($A62="TOTAL",SUM(INDIRECT("BA4:BA"&amp;ROW()-1)),""))</f>
        <v/>
      </c>
      <c r="BB62" s="7" t="str">
        <f ca="1">IF(AND($A62&lt;&gt;"",$A62&lt;&gt;"TOTAL"),IF(AND([1]PREMIOS_ALUMNOS!$CM60&lt;&gt;"",[1]PREMIOS_ALUMNOS!$CM60&lt;&gt;0),[1]PREMIOS_ALUMNOS!$CM60,""),IF($A62="TOTAL",SUM(INDIRECT("BB4:BB"&amp;ROW()-1)),""))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IF(AND($A62&lt;&gt;"",$A62&lt;&gt;"TOTAL"),IF(AND([1]PREMIOS_ALUMNOS!$CP60&lt;&gt;"",[1]PREMIOS_ALUMNOS!$CP60&lt;&gt;0),[1]PREMIOS_ALUMNOS!$CP60,""),IF($A62="TOTAL",SUM(INDIRECT("BD4:BD"&amp;ROW()-1)),""))</f>
        <v/>
      </c>
      <c r="BE62" s="7" t="str">
        <f ca="1">IF(AND($A62&lt;&gt;"",$A62&lt;&gt;"TOTAL"),IF(AND([1]PREMIOS_ALUMNOS!$CR60&lt;&gt;"",[1]PREMIOS_ALUMNOS!$CR60&lt;&gt;0),[1]PREMIOS_ALUMNOS!$CR60,""),IF($A62="TOTAL",SUM(INDIRECT("BE4:BE"&amp;ROW()-1)),""))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IF([1]PREMIOS_ALUMNOS!$C61&lt;&gt;"",[1]PREMIOS_ALUMNOS!$C61,IF(AND([1]PREMIOS_ALUMNOS!$C61="",[1]PREMIOS_ALUMNOS!$C62="",[1]PREMIOS_ALUMNOS!$C60=""),"","TOTAL"))</f>
        <v/>
      </c>
      <c r="B63" s="7" t="str">
        <f ca="1">IF(AND($A63&lt;&gt;"",$A63&lt;&gt;"TOTAL"),IF(AND([1]PREMIOS_ALUMNOS!$D61&lt;&gt;"",[1]PREMIOS_ALUMNOS!$D61&lt;&gt;0),[1]PREMIOS_ALUMNOS!$D61,""),IF($A63="TOTAL",SUM(INDIRECT("B4:B"&amp;ROW()-1)),""))</f>
        <v/>
      </c>
      <c r="C63" s="7" t="str">
        <f ca="1">IF(AND($A63&lt;&gt;"",$A63&lt;&gt;"TOTAL"),IF(AND([1]PREMIOS_ALUMNOS!$F61&lt;&gt;"",[1]PREMIOS_ALUMNOS!$F61&lt;&gt;0),[1]PREMIOS_ALUMNOS!$F61,""),IF($A63="TOTAL",SUM(INDIRECT("C4:C"&amp;ROW()-1)),""))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IF(AND($A63&lt;&gt;"",$A63&lt;&gt;"TOTAL"),IF(AND([1]PREMIOS_ALUMNOS!$I61&lt;&gt;"",[1]PREMIOS_ALUMNOS!$I61&lt;&gt;0),[1]PREMIOS_ALUMNOS!$I61,""),IF($A63="TOTAL",SUM(INDIRECT("E4:E"&amp;ROW()-1)),""))</f>
        <v/>
      </c>
      <c r="F63" s="7" t="str">
        <f ca="1">IF(AND($A63&lt;&gt;"",$A63&lt;&gt;"TOTAL"),IF(AND([1]PREMIOS_ALUMNOS!$K61&lt;&gt;"",[1]PREMIOS_ALUMNOS!$K61&lt;&gt;0),[1]PREMIOS_ALUMNOS!$K61,""),IF($A63="TOTAL",SUM(INDIRECT("F4:F"&amp;ROW()-1)),""))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IF(AND($A63&lt;&gt;"",$A63&lt;&gt;"TOTAL"),IF(AND([1]PREMIOS_ALUMNOS!$N61&lt;&gt;"",[1]PREMIOS_ALUMNOS!$N61&lt;&gt;0),[1]PREMIOS_ALUMNOS!$N61,""),IF($A63="TOTAL",SUM(INDIRECT("H4:H"&amp;ROW()-1)),""))</f>
        <v/>
      </c>
      <c r="I63" s="7" t="str">
        <f ca="1">IF(AND($A63&lt;&gt;"",$A63&lt;&gt;"TOTAL"),IF(AND([1]PREMIOS_ALUMNOS!$P61&lt;&gt;"",[1]PREMIOS_ALUMNOS!$P61&lt;&gt;0),[1]PREMIOS_ALUMNOS!$P61,""),IF($A63="TOTAL",SUM(INDIRECT("I4:I"&amp;ROW()-1)),""))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IF(AND($A63&lt;&gt;"",$A63&lt;&gt;"TOTAL"),IF(AND([1]PREMIOS_ALUMNOS!$S61&lt;&gt;"",[1]PREMIOS_ALUMNOS!$S61&lt;&gt;0),[1]PREMIOS_ALUMNOS!$S61,""),IF($A63="TOTAL",SUM(INDIRECT("K4:K"&amp;ROW()-1)),""))</f>
        <v/>
      </c>
      <c r="L63" s="7" t="str">
        <f ca="1">IF(AND($A63&lt;&gt;"",$A63&lt;&gt;"TOTAL"),IF(AND([1]PREMIOS_ALUMNOS!$U61&lt;&gt;"",[1]PREMIOS_ALUMNOS!$U61&lt;&gt;0),[1]PREMIOS_ALUMNOS!$U61,""),IF($A63="TOTAL",SUM(INDIRECT("L4:L"&amp;ROW()-1)),""))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IF(AND($A63&lt;&gt;"",$A63&lt;&gt;"TOTAL"),IF(AND([1]PREMIOS_ALUMNOS!$X61&lt;&gt;"",[1]PREMIOS_ALUMNOS!$X61&lt;&gt;0),[1]PREMIOS_ALUMNOS!$X61,""),IF($A63="TOTAL",SUM(INDIRECT("N4:N"&amp;ROW()-1)),""))</f>
        <v/>
      </c>
      <c r="O63" s="7" t="str">
        <f ca="1">IF(AND($A63&lt;&gt;"",$A63&lt;&gt;"TOTAL"),IF(AND([1]PREMIOS_ALUMNOS!$Z61&lt;&gt;"",[1]PREMIOS_ALUMNOS!$Z61&lt;&gt;0),[1]PREMIOS_ALUMNOS!$Z61,""),IF($A63="TOTAL",SUM(INDIRECT("O4:O"&amp;ROW()-1)),""))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IF(AND($A63&lt;&gt;"",$A63&lt;&gt;"TOTAL"),IF(AND([1]PREMIOS_ALUMNOS!$AC61&lt;&gt;"",[1]PREMIOS_ALUMNOS!$AC61&lt;&gt;0),[1]PREMIOS_ALUMNOS!$AC61,""),IF($A63="TOTAL",SUM(INDIRECT("Q4:Q"&amp;ROW()-1)),""))</f>
        <v/>
      </c>
      <c r="R63" s="7" t="str">
        <f ca="1">IF(AND($A63&lt;&gt;"",$A63&lt;&gt;"TOTAL"),IF(AND([1]PREMIOS_ALUMNOS!$AE61&lt;&gt;"",[1]PREMIOS_ALUMNOS!$AE61&lt;&gt;0),[1]PREMIOS_ALUMNOS!$AE61,""),IF($A63="TOTAL",SUM(INDIRECT("R4:R"&amp;ROW()-1)),""))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IF(AND($A63&lt;&gt;"",$A63&lt;&gt;"TOTAL"),IF(AND([1]PREMIOS_ALUMNOS!$AH61&lt;&gt;"",[1]PREMIOS_ALUMNOS!$AH61&lt;&gt;0),[1]PREMIOS_ALUMNOS!$AH61,""),IF($A63="TOTAL",SUM(INDIRECT("T4:T"&amp;ROW()-1)),""))</f>
        <v/>
      </c>
      <c r="U63" s="7" t="str">
        <f ca="1">IF(AND($A63&lt;&gt;"",$A63&lt;&gt;"TOTAL"),IF(AND([1]PREMIOS_ALUMNOS!$AJ61&lt;&gt;"",[1]PREMIOS_ALUMNOS!$AJ61&lt;&gt;0),[1]PREMIOS_ALUMNOS!$AJ61,""),IF($A63="TOTAL",SUM(INDIRECT("U4:U"&amp;ROW()-1)),""))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IF(AND($A63&lt;&gt;"",$A63&lt;&gt;"TOTAL"),IF(AND([1]PREMIOS_ALUMNOS!$AM61&lt;&gt;"",[1]PREMIOS_ALUMNOS!$AM61&lt;&gt;0),[1]PREMIOS_ALUMNOS!$AM61,""),IF($A63="TOTAL",SUM(INDIRECT("W4:W"&amp;ROW()-1)),""))</f>
        <v/>
      </c>
      <c r="X63" s="7" t="str">
        <f ca="1">IF(AND($A63&lt;&gt;"",$A63&lt;&gt;"TOTAL"),IF(AND([1]PREMIOS_ALUMNOS!$AO61&lt;&gt;"",[1]PREMIOS_ALUMNOS!$AO61&lt;&gt;0),[1]PREMIOS_ALUMNOS!$AO61,""),IF($A63="TOTAL",SUM(INDIRECT("X4:X"&amp;ROW()-1)),""))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IF(AND($A63&lt;&gt;"",$A63&lt;&gt;"TOTAL"),IF(AND([1]PREMIOS_ALUMNOS!$AR61&lt;&gt;"",[1]PREMIOS_ALUMNOS!$AR61&lt;&gt;0),[1]PREMIOS_ALUMNOS!$AR61,""),IF($A63="TOTAL",SUM(INDIRECT("Z4:Z"&amp;ROW()-1)),""))</f>
        <v/>
      </c>
      <c r="AA63" s="7" t="str">
        <f ca="1">IF(AND($A63&lt;&gt;"",$A63&lt;&gt;"TOTAL"),IF(AND([1]PREMIOS_ALUMNOS!$AT61&lt;&gt;"",[1]PREMIOS_ALUMNOS!$AT61&lt;&gt;0),[1]PREMIOS_ALUMNOS!$AT61,""),IF($A63="TOTAL",SUM(INDIRECT("AA4:AA"&amp;ROW()-1)),""))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IF(AND($A63&lt;&gt;"",$A63&lt;&gt;"TOTAL"),IF(AND([1]PREMIOS_ALUMNOS!$AW61&lt;&gt;"",[1]PREMIOS_ALUMNOS!$AW61&lt;&gt;0),[1]PREMIOS_ALUMNOS!$AW61,""),IF($A63="TOTAL",SUM(INDIRECT("AC4:AC"&amp;ROW()-1)),""))</f>
        <v/>
      </c>
      <c r="AD63" s="7" t="str">
        <f ca="1">IF(AND($A63&lt;&gt;"",$A63&lt;&gt;"TOTAL"),IF(AND([1]PREMIOS_ALUMNOS!$AY61&lt;&gt;"",[1]PREMIOS_ALUMNOS!$AY61&lt;&gt;0),[1]PREMIOS_ALUMNOS!$AY61,""),IF($A63="TOTAL",SUM(INDIRECT("AD4:AD"&amp;ROW()-1)),""))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IF(AND($A63&lt;&gt;"",$A63&lt;&gt;"TOTAL"),IF(AND([1]PREMIOS_ALUMNOS!$BB61&lt;&gt;"",[1]PREMIOS_ALUMNOS!$BB61&lt;&gt;0),[1]PREMIOS_ALUMNOS!$BB61,""),IF($A63="TOTAL",SUM(INDIRECT("AF4:AF"&amp;ROW()-1)),""))</f>
        <v/>
      </c>
      <c r="AG63" s="7" t="str">
        <f ca="1">IF(AND($A63&lt;&gt;"",$A63&lt;&gt;"TOTAL"),IF(AND([1]PREMIOS_ALUMNOS!$BD61&lt;&gt;"",[1]PREMIOS_ALUMNOS!$BD61&lt;&gt;0),[1]PREMIOS_ALUMNOS!$BD61,""),IF($A63="TOTAL",SUM(INDIRECT("AG4:AG"&amp;ROW()-1)),""))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IF(AND($A63&lt;&gt;"",$A63&lt;&gt;"TOTAL"),IF(AND([1]PREMIOS_ALUMNOS!$BG61&lt;&gt;"",[1]PREMIOS_ALUMNOS!$BG61&lt;&gt;0),[1]PREMIOS_ALUMNOS!$BG61,""),IF($A63="TOTAL",SUM(INDIRECT("AI4:AI"&amp;ROW()-1)),""))</f>
        <v/>
      </c>
      <c r="AJ63" s="7" t="str">
        <f ca="1">IF(AND($A63&lt;&gt;"",$A63&lt;&gt;"TOTAL"),IF(AND([1]PREMIOS_ALUMNOS!$BI61&lt;&gt;"",[1]PREMIOS_ALUMNOS!$BI61&lt;&gt;0),[1]PREMIOS_ALUMNOS!$BI61,""),IF($A63="TOTAL",SUM(INDIRECT("AJ4:AJ"&amp;ROW()-1)),""))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IF(AND($A63&lt;&gt;"",$A63&lt;&gt;"TOTAL"),IF(AND([1]PREMIOS_ALUMNOS!$BL61&lt;&gt;"",[1]PREMIOS_ALUMNOS!$BL61&lt;&gt;0),[1]PREMIOS_ALUMNOS!$BL61,""),IF($A63="TOTAL",SUM(INDIRECT("AL4:AL"&amp;ROW()-1)),""))</f>
        <v/>
      </c>
      <c r="AM63" s="7" t="str">
        <f ca="1">IF(AND($A63&lt;&gt;"",$A63&lt;&gt;"TOTAL"),IF(AND([1]PREMIOS_ALUMNOS!$BN61&lt;&gt;"",[1]PREMIOS_ALUMNOS!$BN61&lt;&gt;0),[1]PREMIOS_ALUMNOS!$BN61,""),IF($A63="TOTAL",SUM(INDIRECT("AM4:AM"&amp;ROW()-1)),""))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IF(AND($A63&lt;&gt;"",$A63&lt;&gt;"TOTAL"),IF(AND([1]PREMIOS_ALUMNOS!$BQ61&lt;&gt;"",[1]PREMIOS_ALUMNOS!$BQ61&lt;&gt;0),[1]PREMIOS_ALUMNOS!$BQ61,""),IF($A63="TOTAL",SUM(INDIRECT("AO4:AO"&amp;ROW()-1)),""))</f>
        <v/>
      </c>
      <c r="AP63" s="7" t="str">
        <f ca="1">IF(AND($A63&lt;&gt;"",$A63&lt;&gt;"TOTAL"),IF(AND([1]PREMIOS_ALUMNOS!$BS61&lt;&gt;"",[1]PREMIOS_ALUMNOS!$BS61&lt;&gt;0),[1]PREMIOS_ALUMNOS!$BS61,""),IF($A63="TOTAL",SUM(INDIRECT("AP4:AP"&amp;ROW()-1)),""))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IF(AND($A63&lt;&gt;"",$A63&lt;&gt;"TOTAL"),IF(AND([1]PREMIOS_ALUMNOS!$BV61&lt;&gt;"",[1]PREMIOS_ALUMNOS!$BV61&lt;&gt;0),[1]PREMIOS_ALUMNOS!$BV61,""),IF($A63="TOTAL",SUM(INDIRECT("AR4:AR"&amp;ROW()-1)),""))</f>
        <v/>
      </c>
      <c r="AS63" s="7" t="str">
        <f ca="1">IF(AND($A63&lt;&gt;"",$A63&lt;&gt;"TOTAL"),IF(AND([1]PREMIOS_ALUMNOS!$BX61&lt;&gt;"",[1]PREMIOS_ALUMNOS!$BX61&lt;&gt;0),[1]PREMIOS_ALUMNOS!$BX61,""),IF($A63="TOTAL",SUM(INDIRECT("AS4:AS"&amp;ROW()-1)),""))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IF(AND($A63&lt;&gt;"",$A63&lt;&gt;"TOTAL"),IF(AND([1]PREMIOS_ALUMNOS!$CA61&lt;&gt;"",[1]PREMIOS_ALUMNOS!$CA61&lt;&gt;0),[1]PREMIOS_ALUMNOS!$CA61,""),IF($A63="TOTAL",SUM(INDIRECT("AU4:AU"&amp;ROW()-1)),""))</f>
        <v/>
      </c>
      <c r="AV63" s="7" t="str">
        <f ca="1">IF(AND($A63&lt;&gt;"",$A63&lt;&gt;"TOTAL"),IF(AND([1]PREMIOS_ALUMNOS!$CC61&lt;&gt;"",[1]PREMIOS_ALUMNOS!$CC61&lt;&gt;0),[1]PREMIOS_ALUMNOS!$CC61,""),IF($A63="TOTAL",SUM(INDIRECT("AV4:AV"&amp;ROW()-1)),""))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IF(AND($A63&lt;&gt;"",$A63&lt;&gt;"TOTAL"),IF(AND([1]PREMIOS_ALUMNOS!$CF61&lt;&gt;"",[1]PREMIOS_ALUMNOS!$CF61&lt;&gt;0),[1]PREMIOS_ALUMNOS!$CF61,""),IF($A63="TOTAL",SUM(INDIRECT("AX4:AX"&amp;ROW()-1)),""))</f>
        <v/>
      </c>
      <c r="AY63" s="7" t="str">
        <f ca="1">IF(AND($A63&lt;&gt;"",$A63&lt;&gt;"TOTAL"),IF(AND([1]PREMIOS_ALUMNOS!$CH61&lt;&gt;"",[1]PREMIOS_ALUMNOS!$CH61&lt;&gt;0),[1]PREMIOS_ALUMNOS!$CH61,""),IF($A63="TOTAL",SUM(INDIRECT("AY4:AY"&amp;ROW()-1)),""))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IF(AND($A63&lt;&gt;"",$A63&lt;&gt;"TOTAL"),IF(AND([1]PREMIOS_ALUMNOS!$CK61&lt;&gt;"",[1]PREMIOS_ALUMNOS!$CK61&lt;&gt;0),[1]PREMIOS_ALUMNOS!$CK61,""),IF($A63="TOTAL",SUM(INDIRECT("BA4:BA"&amp;ROW()-1)),""))</f>
        <v/>
      </c>
      <c r="BB63" s="7" t="str">
        <f ca="1">IF(AND($A63&lt;&gt;"",$A63&lt;&gt;"TOTAL"),IF(AND([1]PREMIOS_ALUMNOS!$CM61&lt;&gt;"",[1]PREMIOS_ALUMNOS!$CM61&lt;&gt;0),[1]PREMIOS_ALUMNOS!$CM61,""),IF($A63="TOTAL",SUM(INDIRECT("BB4:BB"&amp;ROW()-1)),""))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IF(AND($A63&lt;&gt;"",$A63&lt;&gt;"TOTAL"),IF(AND([1]PREMIOS_ALUMNOS!$CP61&lt;&gt;"",[1]PREMIOS_ALUMNOS!$CP61&lt;&gt;0),[1]PREMIOS_ALUMNOS!$CP61,""),IF($A63="TOTAL",SUM(INDIRECT("BD4:BD"&amp;ROW()-1)),""))</f>
        <v/>
      </c>
      <c r="BE63" s="7" t="str">
        <f ca="1">IF(AND($A63&lt;&gt;"",$A63&lt;&gt;"TOTAL"),IF(AND([1]PREMIOS_ALUMNOS!$CR61&lt;&gt;"",[1]PREMIOS_ALUMNOS!$CR61&lt;&gt;0),[1]PREMIOS_ALUMNOS!$CR61,""),IF($A63="TOTAL",SUM(INDIRECT("BE4:BE"&amp;ROW()-1)),""))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IF([1]PREMIOS_ALUMNOS!$C62&lt;&gt;"",[1]PREMIOS_ALUMNOS!$C62,IF(AND([1]PREMIOS_ALUMNOS!$C62="",[1]PREMIOS_ALUMNOS!$C63="",[1]PREMIOS_ALUMNOS!$C61=""),"","TOTAL"))</f>
        <v/>
      </c>
      <c r="B64" s="7" t="str">
        <f ca="1">IF(AND($A64&lt;&gt;"",$A64&lt;&gt;"TOTAL"),IF(AND([1]PREMIOS_ALUMNOS!$D62&lt;&gt;"",[1]PREMIOS_ALUMNOS!$D62&lt;&gt;0),[1]PREMIOS_ALUMNOS!$D62,""),IF($A64="TOTAL",SUM(INDIRECT("B4:B"&amp;ROW()-1)),""))</f>
        <v/>
      </c>
      <c r="C64" s="7" t="str">
        <f ca="1">IF(AND($A64&lt;&gt;"",$A64&lt;&gt;"TOTAL"),IF(AND([1]PREMIOS_ALUMNOS!$F62&lt;&gt;"",[1]PREMIOS_ALUMNOS!$F62&lt;&gt;0),[1]PREMIOS_ALUMNOS!$F62,""),IF($A64="TOTAL",SUM(INDIRECT("C4:C"&amp;ROW()-1)),""))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IF(AND($A64&lt;&gt;"",$A64&lt;&gt;"TOTAL"),IF(AND([1]PREMIOS_ALUMNOS!$I62&lt;&gt;"",[1]PREMIOS_ALUMNOS!$I62&lt;&gt;0),[1]PREMIOS_ALUMNOS!$I62,""),IF($A64="TOTAL",SUM(INDIRECT("E4:E"&amp;ROW()-1)),""))</f>
        <v/>
      </c>
      <c r="F64" s="7" t="str">
        <f ca="1">IF(AND($A64&lt;&gt;"",$A64&lt;&gt;"TOTAL"),IF(AND([1]PREMIOS_ALUMNOS!$K62&lt;&gt;"",[1]PREMIOS_ALUMNOS!$K62&lt;&gt;0),[1]PREMIOS_ALUMNOS!$K62,""),IF($A64="TOTAL",SUM(INDIRECT("F4:F"&amp;ROW()-1)),""))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IF(AND($A64&lt;&gt;"",$A64&lt;&gt;"TOTAL"),IF(AND([1]PREMIOS_ALUMNOS!$N62&lt;&gt;"",[1]PREMIOS_ALUMNOS!$N62&lt;&gt;0),[1]PREMIOS_ALUMNOS!$N62,""),IF($A64="TOTAL",SUM(INDIRECT("H4:H"&amp;ROW()-1)),""))</f>
        <v/>
      </c>
      <c r="I64" s="7" t="str">
        <f ca="1">IF(AND($A64&lt;&gt;"",$A64&lt;&gt;"TOTAL"),IF(AND([1]PREMIOS_ALUMNOS!$P62&lt;&gt;"",[1]PREMIOS_ALUMNOS!$P62&lt;&gt;0),[1]PREMIOS_ALUMNOS!$P62,""),IF($A64="TOTAL",SUM(INDIRECT("I4:I"&amp;ROW()-1)),""))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IF(AND($A64&lt;&gt;"",$A64&lt;&gt;"TOTAL"),IF(AND([1]PREMIOS_ALUMNOS!$S62&lt;&gt;"",[1]PREMIOS_ALUMNOS!$S62&lt;&gt;0),[1]PREMIOS_ALUMNOS!$S62,""),IF($A64="TOTAL",SUM(INDIRECT("K4:K"&amp;ROW()-1)),""))</f>
        <v/>
      </c>
      <c r="L64" s="7" t="str">
        <f ca="1">IF(AND($A64&lt;&gt;"",$A64&lt;&gt;"TOTAL"),IF(AND([1]PREMIOS_ALUMNOS!$U62&lt;&gt;"",[1]PREMIOS_ALUMNOS!$U62&lt;&gt;0),[1]PREMIOS_ALUMNOS!$U62,""),IF($A64="TOTAL",SUM(INDIRECT("L4:L"&amp;ROW()-1)),""))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IF(AND($A64&lt;&gt;"",$A64&lt;&gt;"TOTAL"),IF(AND([1]PREMIOS_ALUMNOS!$X62&lt;&gt;"",[1]PREMIOS_ALUMNOS!$X62&lt;&gt;0),[1]PREMIOS_ALUMNOS!$X62,""),IF($A64="TOTAL",SUM(INDIRECT("N4:N"&amp;ROW()-1)),""))</f>
        <v/>
      </c>
      <c r="O64" s="7" t="str">
        <f ca="1">IF(AND($A64&lt;&gt;"",$A64&lt;&gt;"TOTAL"),IF(AND([1]PREMIOS_ALUMNOS!$Z62&lt;&gt;"",[1]PREMIOS_ALUMNOS!$Z62&lt;&gt;0),[1]PREMIOS_ALUMNOS!$Z62,""),IF($A64="TOTAL",SUM(INDIRECT("O4:O"&amp;ROW()-1)),""))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IF(AND($A64&lt;&gt;"",$A64&lt;&gt;"TOTAL"),IF(AND([1]PREMIOS_ALUMNOS!$AC62&lt;&gt;"",[1]PREMIOS_ALUMNOS!$AC62&lt;&gt;0),[1]PREMIOS_ALUMNOS!$AC62,""),IF($A64="TOTAL",SUM(INDIRECT("Q4:Q"&amp;ROW()-1)),""))</f>
        <v/>
      </c>
      <c r="R64" s="7" t="str">
        <f ca="1">IF(AND($A64&lt;&gt;"",$A64&lt;&gt;"TOTAL"),IF(AND([1]PREMIOS_ALUMNOS!$AE62&lt;&gt;"",[1]PREMIOS_ALUMNOS!$AE62&lt;&gt;0),[1]PREMIOS_ALUMNOS!$AE62,""),IF($A64="TOTAL",SUM(INDIRECT("R4:R"&amp;ROW()-1)),""))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IF(AND($A64&lt;&gt;"",$A64&lt;&gt;"TOTAL"),IF(AND([1]PREMIOS_ALUMNOS!$AH62&lt;&gt;"",[1]PREMIOS_ALUMNOS!$AH62&lt;&gt;0),[1]PREMIOS_ALUMNOS!$AH62,""),IF($A64="TOTAL",SUM(INDIRECT("T4:T"&amp;ROW()-1)),""))</f>
        <v/>
      </c>
      <c r="U64" s="7" t="str">
        <f ca="1">IF(AND($A64&lt;&gt;"",$A64&lt;&gt;"TOTAL"),IF(AND([1]PREMIOS_ALUMNOS!$AJ62&lt;&gt;"",[1]PREMIOS_ALUMNOS!$AJ62&lt;&gt;0),[1]PREMIOS_ALUMNOS!$AJ62,""),IF($A64="TOTAL",SUM(INDIRECT("U4:U"&amp;ROW()-1)),""))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IF(AND($A64&lt;&gt;"",$A64&lt;&gt;"TOTAL"),IF(AND([1]PREMIOS_ALUMNOS!$AM62&lt;&gt;"",[1]PREMIOS_ALUMNOS!$AM62&lt;&gt;0),[1]PREMIOS_ALUMNOS!$AM62,""),IF($A64="TOTAL",SUM(INDIRECT("W4:W"&amp;ROW()-1)),""))</f>
        <v/>
      </c>
      <c r="X64" s="7" t="str">
        <f ca="1">IF(AND($A64&lt;&gt;"",$A64&lt;&gt;"TOTAL"),IF(AND([1]PREMIOS_ALUMNOS!$AO62&lt;&gt;"",[1]PREMIOS_ALUMNOS!$AO62&lt;&gt;0),[1]PREMIOS_ALUMNOS!$AO62,""),IF($A64="TOTAL",SUM(INDIRECT("X4:X"&amp;ROW()-1)),""))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IF(AND($A64&lt;&gt;"",$A64&lt;&gt;"TOTAL"),IF(AND([1]PREMIOS_ALUMNOS!$AR62&lt;&gt;"",[1]PREMIOS_ALUMNOS!$AR62&lt;&gt;0),[1]PREMIOS_ALUMNOS!$AR62,""),IF($A64="TOTAL",SUM(INDIRECT("Z4:Z"&amp;ROW()-1)),""))</f>
        <v/>
      </c>
      <c r="AA64" s="7" t="str">
        <f ca="1">IF(AND($A64&lt;&gt;"",$A64&lt;&gt;"TOTAL"),IF(AND([1]PREMIOS_ALUMNOS!$AT62&lt;&gt;"",[1]PREMIOS_ALUMNOS!$AT62&lt;&gt;0),[1]PREMIOS_ALUMNOS!$AT62,""),IF($A64="TOTAL",SUM(INDIRECT("AA4:AA"&amp;ROW()-1)),""))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IF(AND($A64&lt;&gt;"",$A64&lt;&gt;"TOTAL"),IF(AND([1]PREMIOS_ALUMNOS!$AW62&lt;&gt;"",[1]PREMIOS_ALUMNOS!$AW62&lt;&gt;0),[1]PREMIOS_ALUMNOS!$AW62,""),IF($A64="TOTAL",SUM(INDIRECT("AC4:AC"&amp;ROW()-1)),""))</f>
        <v/>
      </c>
      <c r="AD64" s="7" t="str">
        <f ca="1">IF(AND($A64&lt;&gt;"",$A64&lt;&gt;"TOTAL"),IF(AND([1]PREMIOS_ALUMNOS!$AY62&lt;&gt;"",[1]PREMIOS_ALUMNOS!$AY62&lt;&gt;0),[1]PREMIOS_ALUMNOS!$AY62,""),IF($A64="TOTAL",SUM(INDIRECT("AD4:AD"&amp;ROW()-1)),""))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IF(AND($A64&lt;&gt;"",$A64&lt;&gt;"TOTAL"),IF(AND([1]PREMIOS_ALUMNOS!$BB62&lt;&gt;"",[1]PREMIOS_ALUMNOS!$BB62&lt;&gt;0),[1]PREMIOS_ALUMNOS!$BB62,""),IF($A64="TOTAL",SUM(INDIRECT("AF4:AF"&amp;ROW()-1)),""))</f>
        <v/>
      </c>
      <c r="AG64" s="7" t="str">
        <f ca="1">IF(AND($A64&lt;&gt;"",$A64&lt;&gt;"TOTAL"),IF(AND([1]PREMIOS_ALUMNOS!$BD62&lt;&gt;"",[1]PREMIOS_ALUMNOS!$BD62&lt;&gt;0),[1]PREMIOS_ALUMNOS!$BD62,""),IF($A64="TOTAL",SUM(INDIRECT("AG4:AG"&amp;ROW()-1)),""))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IF(AND($A64&lt;&gt;"",$A64&lt;&gt;"TOTAL"),IF(AND([1]PREMIOS_ALUMNOS!$BG62&lt;&gt;"",[1]PREMIOS_ALUMNOS!$BG62&lt;&gt;0),[1]PREMIOS_ALUMNOS!$BG62,""),IF($A64="TOTAL",SUM(INDIRECT("AI4:AI"&amp;ROW()-1)),""))</f>
        <v/>
      </c>
      <c r="AJ64" s="7" t="str">
        <f ca="1">IF(AND($A64&lt;&gt;"",$A64&lt;&gt;"TOTAL"),IF(AND([1]PREMIOS_ALUMNOS!$BI62&lt;&gt;"",[1]PREMIOS_ALUMNOS!$BI62&lt;&gt;0),[1]PREMIOS_ALUMNOS!$BI62,""),IF($A64="TOTAL",SUM(INDIRECT("AJ4:AJ"&amp;ROW()-1)),""))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IF(AND($A64&lt;&gt;"",$A64&lt;&gt;"TOTAL"),IF(AND([1]PREMIOS_ALUMNOS!$BL62&lt;&gt;"",[1]PREMIOS_ALUMNOS!$BL62&lt;&gt;0),[1]PREMIOS_ALUMNOS!$BL62,""),IF($A64="TOTAL",SUM(INDIRECT("AL4:AL"&amp;ROW()-1)),""))</f>
        <v/>
      </c>
      <c r="AM64" s="7" t="str">
        <f ca="1">IF(AND($A64&lt;&gt;"",$A64&lt;&gt;"TOTAL"),IF(AND([1]PREMIOS_ALUMNOS!$BN62&lt;&gt;"",[1]PREMIOS_ALUMNOS!$BN62&lt;&gt;0),[1]PREMIOS_ALUMNOS!$BN62,""),IF($A64="TOTAL",SUM(INDIRECT("AM4:AM"&amp;ROW()-1)),""))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IF(AND($A64&lt;&gt;"",$A64&lt;&gt;"TOTAL"),IF(AND([1]PREMIOS_ALUMNOS!$BQ62&lt;&gt;"",[1]PREMIOS_ALUMNOS!$BQ62&lt;&gt;0),[1]PREMIOS_ALUMNOS!$BQ62,""),IF($A64="TOTAL",SUM(INDIRECT("AO4:AO"&amp;ROW()-1)),""))</f>
        <v/>
      </c>
      <c r="AP64" s="7" t="str">
        <f ca="1">IF(AND($A64&lt;&gt;"",$A64&lt;&gt;"TOTAL"),IF(AND([1]PREMIOS_ALUMNOS!$BS62&lt;&gt;"",[1]PREMIOS_ALUMNOS!$BS62&lt;&gt;0),[1]PREMIOS_ALUMNOS!$BS62,""),IF($A64="TOTAL",SUM(INDIRECT("AP4:AP"&amp;ROW()-1)),""))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IF(AND($A64&lt;&gt;"",$A64&lt;&gt;"TOTAL"),IF(AND([1]PREMIOS_ALUMNOS!$BV62&lt;&gt;"",[1]PREMIOS_ALUMNOS!$BV62&lt;&gt;0),[1]PREMIOS_ALUMNOS!$BV62,""),IF($A64="TOTAL",SUM(INDIRECT("AR4:AR"&amp;ROW()-1)),""))</f>
        <v/>
      </c>
      <c r="AS64" s="7" t="str">
        <f ca="1">IF(AND($A64&lt;&gt;"",$A64&lt;&gt;"TOTAL"),IF(AND([1]PREMIOS_ALUMNOS!$BX62&lt;&gt;"",[1]PREMIOS_ALUMNOS!$BX62&lt;&gt;0),[1]PREMIOS_ALUMNOS!$BX62,""),IF($A64="TOTAL",SUM(INDIRECT("AS4:AS"&amp;ROW()-1)),""))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IF(AND($A64&lt;&gt;"",$A64&lt;&gt;"TOTAL"),IF(AND([1]PREMIOS_ALUMNOS!$CA62&lt;&gt;"",[1]PREMIOS_ALUMNOS!$CA62&lt;&gt;0),[1]PREMIOS_ALUMNOS!$CA62,""),IF($A64="TOTAL",SUM(INDIRECT("AU4:AU"&amp;ROW()-1)),""))</f>
        <v/>
      </c>
      <c r="AV64" s="7" t="str">
        <f ca="1">IF(AND($A64&lt;&gt;"",$A64&lt;&gt;"TOTAL"),IF(AND([1]PREMIOS_ALUMNOS!$CC62&lt;&gt;"",[1]PREMIOS_ALUMNOS!$CC62&lt;&gt;0),[1]PREMIOS_ALUMNOS!$CC62,""),IF($A64="TOTAL",SUM(INDIRECT("AV4:AV"&amp;ROW()-1)),""))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IF(AND($A64&lt;&gt;"",$A64&lt;&gt;"TOTAL"),IF(AND([1]PREMIOS_ALUMNOS!$CF62&lt;&gt;"",[1]PREMIOS_ALUMNOS!$CF62&lt;&gt;0),[1]PREMIOS_ALUMNOS!$CF62,""),IF($A64="TOTAL",SUM(INDIRECT("AX4:AX"&amp;ROW()-1)),""))</f>
        <v/>
      </c>
      <c r="AY64" s="7" t="str">
        <f ca="1">IF(AND($A64&lt;&gt;"",$A64&lt;&gt;"TOTAL"),IF(AND([1]PREMIOS_ALUMNOS!$CH62&lt;&gt;"",[1]PREMIOS_ALUMNOS!$CH62&lt;&gt;0),[1]PREMIOS_ALUMNOS!$CH62,""),IF($A64="TOTAL",SUM(INDIRECT("AY4:AY"&amp;ROW()-1)),""))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IF(AND($A64&lt;&gt;"",$A64&lt;&gt;"TOTAL"),IF(AND([1]PREMIOS_ALUMNOS!$CK62&lt;&gt;"",[1]PREMIOS_ALUMNOS!$CK62&lt;&gt;0),[1]PREMIOS_ALUMNOS!$CK62,""),IF($A64="TOTAL",SUM(INDIRECT("BA4:BA"&amp;ROW()-1)),""))</f>
        <v/>
      </c>
      <c r="BB64" s="7" t="str">
        <f ca="1">IF(AND($A64&lt;&gt;"",$A64&lt;&gt;"TOTAL"),IF(AND([1]PREMIOS_ALUMNOS!$CM62&lt;&gt;"",[1]PREMIOS_ALUMNOS!$CM62&lt;&gt;0),[1]PREMIOS_ALUMNOS!$CM62,""),IF($A64="TOTAL",SUM(INDIRECT("BB4:BB"&amp;ROW()-1)),""))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IF(AND($A64&lt;&gt;"",$A64&lt;&gt;"TOTAL"),IF(AND([1]PREMIOS_ALUMNOS!$CP62&lt;&gt;"",[1]PREMIOS_ALUMNOS!$CP62&lt;&gt;0),[1]PREMIOS_ALUMNOS!$CP62,""),IF($A64="TOTAL",SUM(INDIRECT("BD4:BD"&amp;ROW()-1)),""))</f>
        <v/>
      </c>
      <c r="BE64" s="7" t="str">
        <f ca="1">IF(AND($A64&lt;&gt;"",$A64&lt;&gt;"TOTAL"),IF(AND([1]PREMIOS_ALUMNOS!$CR62&lt;&gt;"",[1]PREMIOS_ALUMNOS!$CR62&lt;&gt;0),[1]PREMIOS_ALUMNOS!$CR62,""),IF($A64="TOTAL",SUM(INDIRECT("BE4:BE"&amp;ROW()-1)),""))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IF([1]PREMIOS_ALUMNOS!$C63&lt;&gt;"",[1]PREMIOS_ALUMNOS!$C63,IF(AND([1]PREMIOS_ALUMNOS!$C63="",[1]PREMIOS_ALUMNOS!$C64="",[1]PREMIOS_ALUMNOS!$C62=""),"","TOTAL"))</f>
        <v/>
      </c>
      <c r="B65" s="7" t="str">
        <f ca="1">IF(AND($A65&lt;&gt;"",$A65&lt;&gt;"TOTAL"),IF(AND([1]PREMIOS_ALUMNOS!$D63&lt;&gt;"",[1]PREMIOS_ALUMNOS!$D63&lt;&gt;0),[1]PREMIOS_ALUMNOS!$D63,""),IF($A65="TOTAL",SUM(INDIRECT("B4:B"&amp;ROW()-1)),""))</f>
        <v/>
      </c>
      <c r="C65" s="7" t="str">
        <f ca="1">IF(AND($A65&lt;&gt;"",$A65&lt;&gt;"TOTAL"),IF(AND([1]PREMIOS_ALUMNOS!$F63&lt;&gt;"",[1]PREMIOS_ALUMNOS!$F63&lt;&gt;0),[1]PREMIOS_ALUMNOS!$F63,""),IF($A65="TOTAL",SUM(INDIRECT("C4:C"&amp;ROW()-1)),""))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IF(AND($A65&lt;&gt;"",$A65&lt;&gt;"TOTAL"),IF(AND([1]PREMIOS_ALUMNOS!$I63&lt;&gt;"",[1]PREMIOS_ALUMNOS!$I63&lt;&gt;0),[1]PREMIOS_ALUMNOS!$I63,""),IF($A65="TOTAL",SUM(INDIRECT("E4:E"&amp;ROW()-1)),""))</f>
        <v/>
      </c>
      <c r="F65" s="7" t="str">
        <f ca="1">IF(AND($A65&lt;&gt;"",$A65&lt;&gt;"TOTAL"),IF(AND([1]PREMIOS_ALUMNOS!$K63&lt;&gt;"",[1]PREMIOS_ALUMNOS!$K63&lt;&gt;0),[1]PREMIOS_ALUMNOS!$K63,""),IF($A65="TOTAL",SUM(INDIRECT("F4:F"&amp;ROW()-1)),""))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IF(AND($A65&lt;&gt;"",$A65&lt;&gt;"TOTAL"),IF(AND([1]PREMIOS_ALUMNOS!$N63&lt;&gt;"",[1]PREMIOS_ALUMNOS!$N63&lt;&gt;0),[1]PREMIOS_ALUMNOS!$N63,""),IF($A65="TOTAL",SUM(INDIRECT("H4:H"&amp;ROW()-1)),""))</f>
        <v/>
      </c>
      <c r="I65" s="7" t="str">
        <f ca="1">IF(AND($A65&lt;&gt;"",$A65&lt;&gt;"TOTAL"),IF(AND([1]PREMIOS_ALUMNOS!$P63&lt;&gt;"",[1]PREMIOS_ALUMNOS!$P63&lt;&gt;0),[1]PREMIOS_ALUMNOS!$P63,""),IF($A65="TOTAL",SUM(INDIRECT("I4:I"&amp;ROW()-1)),""))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IF(AND($A65&lt;&gt;"",$A65&lt;&gt;"TOTAL"),IF(AND([1]PREMIOS_ALUMNOS!$S63&lt;&gt;"",[1]PREMIOS_ALUMNOS!$S63&lt;&gt;0),[1]PREMIOS_ALUMNOS!$S63,""),IF($A65="TOTAL",SUM(INDIRECT("K4:K"&amp;ROW()-1)),""))</f>
        <v/>
      </c>
      <c r="L65" s="7" t="str">
        <f ca="1">IF(AND($A65&lt;&gt;"",$A65&lt;&gt;"TOTAL"),IF(AND([1]PREMIOS_ALUMNOS!$U63&lt;&gt;"",[1]PREMIOS_ALUMNOS!$U63&lt;&gt;0),[1]PREMIOS_ALUMNOS!$U63,""),IF($A65="TOTAL",SUM(INDIRECT("L4:L"&amp;ROW()-1)),""))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IF(AND($A65&lt;&gt;"",$A65&lt;&gt;"TOTAL"),IF(AND([1]PREMIOS_ALUMNOS!$X63&lt;&gt;"",[1]PREMIOS_ALUMNOS!$X63&lt;&gt;0),[1]PREMIOS_ALUMNOS!$X63,""),IF($A65="TOTAL",SUM(INDIRECT("N4:N"&amp;ROW()-1)),""))</f>
        <v/>
      </c>
      <c r="O65" s="7" t="str">
        <f ca="1">IF(AND($A65&lt;&gt;"",$A65&lt;&gt;"TOTAL"),IF(AND([1]PREMIOS_ALUMNOS!$Z63&lt;&gt;"",[1]PREMIOS_ALUMNOS!$Z63&lt;&gt;0),[1]PREMIOS_ALUMNOS!$Z63,""),IF($A65="TOTAL",SUM(INDIRECT("O4:O"&amp;ROW()-1)),""))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IF(AND($A65&lt;&gt;"",$A65&lt;&gt;"TOTAL"),IF(AND([1]PREMIOS_ALUMNOS!$AC63&lt;&gt;"",[1]PREMIOS_ALUMNOS!$AC63&lt;&gt;0),[1]PREMIOS_ALUMNOS!$AC63,""),IF($A65="TOTAL",SUM(INDIRECT("Q4:Q"&amp;ROW()-1)),""))</f>
        <v/>
      </c>
      <c r="R65" s="7" t="str">
        <f ca="1">IF(AND($A65&lt;&gt;"",$A65&lt;&gt;"TOTAL"),IF(AND([1]PREMIOS_ALUMNOS!$AE63&lt;&gt;"",[1]PREMIOS_ALUMNOS!$AE63&lt;&gt;0),[1]PREMIOS_ALUMNOS!$AE63,""),IF($A65="TOTAL",SUM(INDIRECT("R4:R"&amp;ROW()-1)),""))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IF(AND($A65&lt;&gt;"",$A65&lt;&gt;"TOTAL"),IF(AND([1]PREMIOS_ALUMNOS!$AH63&lt;&gt;"",[1]PREMIOS_ALUMNOS!$AH63&lt;&gt;0),[1]PREMIOS_ALUMNOS!$AH63,""),IF($A65="TOTAL",SUM(INDIRECT("T4:T"&amp;ROW()-1)),""))</f>
        <v/>
      </c>
      <c r="U65" s="7" t="str">
        <f ca="1">IF(AND($A65&lt;&gt;"",$A65&lt;&gt;"TOTAL"),IF(AND([1]PREMIOS_ALUMNOS!$AJ63&lt;&gt;"",[1]PREMIOS_ALUMNOS!$AJ63&lt;&gt;0),[1]PREMIOS_ALUMNOS!$AJ63,""),IF($A65="TOTAL",SUM(INDIRECT("U4:U"&amp;ROW()-1)),""))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IF(AND($A65&lt;&gt;"",$A65&lt;&gt;"TOTAL"),IF(AND([1]PREMIOS_ALUMNOS!$AM63&lt;&gt;"",[1]PREMIOS_ALUMNOS!$AM63&lt;&gt;0),[1]PREMIOS_ALUMNOS!$AM63,""),IF($A65="TOTAL",SUM(INDIRECT("W4:W"&amp;ROW()-1)),""))</f>
        <v/>
      </c>
      <c r="X65" s="7" t="str">
        <f ca="1">IF(AND($A65&lt;&gt;"",$A65&lt;&gt;"TOTAL"),IF(AND([1]PREMIOS_ALUMNOS!$AO63&lt;&gt;"",[1]PREMIOS_ALUMNOS!$AO63&lt;&gt;0),[1]PREMIOS_ALUMNOS!$AO63,""),IF($A65="TOTAL",SUM(INDIRECT("X4:X"&amp;ROW()-1)),""))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IF(AND($A65&lt;&gt;"",$A65&lt;&gt;"TOTAL"),IF(AND([1]PREMIOS_ALUMNOS!$AR63&lt;&gt;"",[1]PREMIOS_ALUMNOS!$AR63&lt;&gt;0),[1]PREMIOS_ALUMNOS!$AR63,""),IF($A65="TOTAL",SUM(INDIRECT("Z4:Z"&amp;ROW()-1)),""))</f>
        <v/>
      </c>
      <c r="AA65" s="7" t="str">
        <f ca="1">IF(AND($A65&lt;&gt;"",$A65&lt;&gt;"TOTAL"),IF(AND([1]PREMIOS_ALUMNOS!$AT63&lt;&gt;"",[1]PREMIOS_ALUMNOS!$AT63&lt;&gt;0),[1]PREMIOS_ALUMNOS!$AT63,""),IF($A65="TOTAL",SUM(INDIRECT("AA4:AA"&amp;ROW()-1)),""))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IF(AND($A65&lt;&gt;"",$A65&lt;&gt;"TOTAL"),IF(AND([1]PREMIOS_ALUMNOS!$AW63&lt;&gt;"",[1]PREMIOS_ALUMNOS!$AW63&lt;&gt;0),[1]PREMIOS_ALUMNOS!$AW63,""),IF($A65="TOTAL",SUM(INDIRECT("AC4:AC"&amp;ROW()-1)),""))</f>
        <v/>
      </c>
      <c r="AD65" s="7" t="str">
        <f ca="1">IF(AND($A65&lt;&gt;"",$A65&lt;&gt;"TOTAL"),IF(AND([1]PREMIOS_ALUMNOS!$AY63&lt;&gt;"",[1]PREMIOS_ALUMNOS!$AY63&lt;&gt;0),[1]PREMIOS_ALUMNOS!$AY63,""),IF($A65="TOTAL",SUM(INDIRECT("AD4:AD"&amp;ROW()-1)),""))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IF(AND($A65&lt;&gt;"",$A65&lt;&gt;"TOTAL"),IF(AND([1]PREMIOS_ALUMNOS!$BB63&lt;&gt;"",[1]PREMIOS_ALUMNOS!$BB63&lt;&gt;0),[1]PREMIOS_ALUMNOS!$BB63,""),IF($A65="TOTAL",SUM(INDIRECT("AF4:AF"&amp;ROW()-1)),""))</f>
        <v/>
      </c>
      <c r="AG65" s="7" t="str">
        <f ca="1">IF(AND($A65&lt;&gt;"",$A65&lt;&gt;"TOTAL"),IF(AND([1]PREMIOS_ALUMNOS!$BD63&lt;&gt;"",[1]PREMIOS_ALUMNOS!$BD63&lt;&gt;0),[1]PREMIOS_ALUMNOS!$BD63,""),IF($A65="TOTAL",SUM(INDIRECT("AG4:AG"&amp;ROW()-1)),""))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IF(AND($A65&lt;&gt;"",$A65&lt;&gt;"TOTAL"),IF(AND([1]PREMIOS_ALUMNOS!$BG63&lt;&gt;"",[1]PREMIOS_ALUMNOS!$BG63&lt;&gt;0),[1]PREMIOS_ALUMNOS!$BG63,""),IF($A65="TOTAL",SUM(INDIRECT("AI4:AI"&amp;ROW()-1)),""))</f>
        <v/>
      </c>
      <c r="AJ65" s="7" t="str">
        <f ca="1">IF(AND($A65&lt;&gt;"",$A65&lt;&gt;"TOTAL"),IF(AND([1]PREMIOS_ALUMNOS!$BI63&lt;&gt;"",[1]PREMIOS_ALUMNOS!$BI63&lt;&gt;0),[1]PREMIOS_ALUMNOS!$BI63,""),IF($A65="TOTAL",SUM(INDIRECT("AJ4:AJ"&amp;ROW()-1)),""))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IF(AND($A65&lt;&gt;"",$A65&lt;&gt;"TOTAL"),IF(AND([1]PREMIOS_ALUMNOS!$BL63&lt;&gt;"",[1]PREMIOS_ALUMNOS!$BL63&lt;&gt;0),[1]PREMIOS_ALUMNOS!$BL63,""),IF($A65="TOTAL",SUM(INDIRECT("AL4:AL"&amp;ROW()-1)),""))</f>
        <v/>
      </c>
      <c r="AM65" s="7" t="str">
        <f ca="1">IF(AND($A65&lt;&gt;"",$A65&lt;&gt;"TOTAL"),IF(AND([1]PREMIOS_ALUMNOS!$BN63&lt;&gt;"",[1]PREMIOS_ALUMNOS!$BN63&lt;&gt;0),[1]PREMIOS_ALUMNOS!$BN63,""),IF($A65="TOTAL",SUM(INDIRECT("AM4:AM"&amp;ROW()-1)),""))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IF(AND($A65&lt;&gt;"",$A65&lt;&gt;"TOTAL"),IF(AND([1]PREMIOS_ALUMNOS!$BQ63&lt;&gt;"",[1]PREMIOS_ALUMNOS!$BQ63&lt;&gt;0),[1]PREMIOS_ALUMNOS!$BQ63,""),IF($A65="TOTAL",SUM(INDIRECT("AO4:AO"&amp;ROW()-1)),""))</f>
        <v/>
      </c>
      <c r="AP65" s="7" t="str">
        <f ca="1">IF(AND($A65&lt;&gt;"",$A65&lt;&gt;"TOTAL"),IF(AND([1]PREMIOS_ALUMNOS!$BS63&lt;&gt;"",[1]PREMIOS_ALUMNOS!$BS63&lt;&gt;0),[1]PREMIOS_ALUMNOS!$BS63,""),IF($A65="TOTAL",SUM(INDIRECT("AP4:AP"&amp;ROW()-1)),""))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IF(AND($A65&lt;&gt;"",$A65&lt;&gt;"TOTAL"),IF(AND([1]PREMIOS_ALUMNOS!$BV63&lt;&gt;"",[1]PREMIOS_ALUMNOS!$BV63&lt;&gt;0),[1]PREMIOS_ALUMNOS!$BV63,""),IF($A65="TOTAL",SUM(INDIRECT("AR4:AR"&amp;ROW()-1)),""))</f>
        <v/>
      </c>
      <c r="AS65" s="7" t="str">
        <f ca="1">IF(AND($A65&lt;&gt;"",$A65&lt;&gt;"TOTAL"),IF(AND([1]PREMIOS_ALUMNOS!$BX63&lt;&gt;"",[1]PREMIOS_ALUMNOS!$BX63&lt;&gt;0),[1]PREMIOS_ALUMNOS!$BX63,""),IF($A65="TOTAL",SUM(INDIRECT("AS4:AS"&amp;ROW()-1)),""))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IF(AND($A65&lt;&gt;"",$A65&lt;&gt;"TOTAL"),IF(AND([1]PREMIOS_ALUMNOS!$CA63&lt;&gt;"",[1]PREMIOS_ALUMNOS!$CA63&lt;&gt;0),[1]PREMIOS_ALUMNOS!$CA63,""),IF($A65="TOTAL",SUM(INDIRECT("AU4:AU"&amp;ROW()-1)),""))</f>
        <v/>
      </c>
      <c r="AV65" s="7" t="str">
        <f ca="1">IF(AND($A65&lt;&gt;"",$A65&lt;&gt;"TOTAL"),IF(AND([1]PREMIOS_ALUMNOS!$CC63&lt;&gt;"",[1]PREMIOS_ALUMNOS!$CC63&lt;&gt;0),[1]PREMIOS_ALUMNOS!$CC63,""),IF($A65="TOTAL",SUM(INDIRECT("AV4:AV"&amp;ROW()-1)),""))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IF(AND($A65&lt;&gt;"",$A65&lt;&gt;"TOTAL"),IF(AND([1]PREMIOS_ALUMNOS!$CF63&lt;&gt;"",[1]PREMIOS_ALUMNOS!$CF63&lt;&gt;0),[1]PREMIOS_ALUMNOS!$CF63,""),IF($A65="TOTAL",SUM(INDIRECT("AX4:AX"&amp;ROW()-1)),""))</f>
        <v/>
      </c>
      <c r="AY65" s="7" t="str">
        <f ca="1">IF(AND($A65&lt;&gt;"",$A65&lt;&gt;"TOTAL"),IF(AND([1]PREMIOS_ALUMNOS!$CH63&lt;&gt;"",[1]PREMIOS_ALUMNOS!$CH63&lt;&gt;0),[1]PREMIOS_ALUMNOS!$CH63,""),IF($A65="TOTAL",SUM(INDIRECT("AY4:AY"&amp;ROW()-1)),""))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IF(AND($A65&lt;&gt;"",$A65&lt;&gt;"TOTAL"),IF(AND([1]PREMIOS_ALUMNOS!$CK63&lt;&gt;"",[1]PREMIOS_ALUMNOS!$CK63&lt;&gt;0),[1]PREMIOS_ALUMNOS!$CK63,""),IF($A65="TOTAL",SUM(INDIRECT("BA4:BA"&amp;ROW()-1)),""))</f>
        <v/>
      </c>
      <c r="BB65" s="7" t="str">
        <f ca="1">IF(AND($A65&lt;&gt;"",$A65&lt;&gt;"TOTAL"),IF(AND([1]PREMIOS_ALUMNOS!$CM63&lt;&gt;"",[1]PREMIOS_ALUMNOS!$CM63&lt;&gt;0),[1]PREMIOS_ALUMNOS!$CM63,""),IF($A65="TOTAL",SUM(INDIRECT("BB4:BB"&amp;ROW()-1)),""))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IF(AND($A65&lt;&gt;"",$A65&lt;&gt;"TOTAL"),IF(AND([1]PREMIOS_ALUMNOS!$CP63&lt;&gt;"",[1]PREMIOS_ALUMNOS!$CP63&lt;&gt;0),[1]PREMIOS_ALUMNOS!$CP63,""),IF($A65="TOTAL",SUM(INDIRECT("BD4:BD"&amp;ROW()-1)),""))</f>
        <v/>
      </c>
      <c r="BE65" s="7" t="str">
        <f ca="1">IF(AND($A65&lt;&gt;"",$A65&lt;&gt;"TOTAL"),IF(AND([1]PREMIOS_ALUMNOS!$CR63&lt;&gt;"",[1]PREMIOS_ALUMNOS!$CR63&lt;&gt;0),[1]PREMIOS_ALUMNOS!$CR63,""),IF($A65="TOTAL",SUM(INDIRECT("BE4:BE"&amp;ROW()-1)),""))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IF([1]PREMIOS_ALUMNOS!$C64&lt;&gt;"",[1]PREMIOS_ALUMNOS!$C64,IF(AND([1]PREMIOS_ALUMNOS!$C64="",[1]PREMIOS_ALUMNOS!$C65="",[1]PREMIOS_ALUMNOS!$C63=""),"","TOTAL"))</f>
        <v/>
      </c>
      <c r="B66" s="7" t="str">
        <f ca="1">IF(AND($A66&lt;&gt;"",$A66&lt;&gt;"TOTAL"),IF(AND([1]PREMIOS_ALUMNOS!$D64&lt;&gt;"",[1]PREMIOS_ALUMNOS!$D64&lt;&gt;0),[1]PREMIOS_ALUMNOS!$D64,""),IF($A66="TOTAL",SUM(INDIRECT("B4:B"&amp;ROW()-1)),""))</f>
        <v/>
      </c>
      <c r="C66" s="7" t="str">
        <f ca="1">IF(AND($A66&lt;&gt;"",$A66&lt;&gt;"TOTAL"),IF(AND([1]PREMIOS_ALUMNOS!$F64&lt;&gt;"",[1]PREMIOS_ALUMNOS!$F64&lt;&gt;0),[1]PREMIOS_ALUMNOS!$F64,""),IF($A66="TOTAL",SUM(INDIRECT("C4:C"&amp;ROW()-1)),""))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IF(AND($A66&lt;&gt;"",$A66&lt;&gt;"TOTAL"),IF(AND([1]PREMIOS_ALUMNOS!$I64&lt;&gt;"",[1]PREMIOS_ALUMNOS!$I64&lt;&gt;0),[1]PREMIOS_ALUMNOS!$I64,""),IF($A66="TOTAL",SUM(INDIRECT("E4:E"&amp;ROW()-1)),""))</f>
        <v/>
      </c>
      <c r="F66" s="7" t="str">
        <f ca="1">IF(AND($A66&lt;&gt;"",$A66&lt;&gt;"TOTAL"),IF(AND([1]PREMIOS_ALUMNOS!$K64&lt;&gt;"",[1]PREMIOS_ALUMNOS!$K64&lt;&gt;0),[1]PREMIOS_ALUMNOS!$K64,""),IF($A66="TOTAL",SUM(INDIRECT("F4:F"&amp;ROW()-1)),""))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IF(AND($A66&lt;&gt;"",$A66&lt;&gt;"TOTAL"),IF(AND([1]PREMIOS_ALUMNOS!$N64&lt;&gt;"",[1]PREMIOS_ALUMNOS!$N64&lt;&gt;0),[1]PREMIOS_ALUMNOS!$N64,""),IF($A66="TOTAL",SUM(INDIRECT("H4:H"&amp;ROW()-1)),""))</f>
        <v/>
      </c>
      <c r="I66" s="7" t="str">
        <f ca="1">IF(AND($A66&lt;&gt;"",$A66&lt;&gt;"TOTAL"),IF(AND([1]PREMIOS_ALUMNOS!$P64&lt;&gt;"",[1]PREMIOS_ALUMNOS!$P64&lt;&gt;0),[1]PREMIOS_ALUMNOS!$P64,""),IF($A66="TOTAL",SUM(INDIRECT("I4:I"&amp;ROW()-1)),""))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IF(AND($A66&lt;&gt;"",$A66&lt;&gt;"TOTAL"),IF(AND([1]PREMIOS_ALUMNOS!$S64&lt;&gt;"",[1]PREMIOS_ALUMNOS!$S64&lt;&gt;0),[1]PREMIOS_ALUMNOS!$S64,""),IF($A66="TOTAL",SUM(INDIRECT("K4:K"&amp;ROW()-1)),""))</f>
        <v/>
      </c>
      <c r="L66" s="7" t="str">
        <f ca="1">IF(AND($A66&lt;&gt;"",$A66&lt;&gt;"TOTAL"),IF(AND([1]PREMIOS_ALUMNOS!$U64&lt;&gt;"",[1]PREMIOS_ALUMNOS!$U64&lt;&gt;0),[1]PREMIOS_ALUMNOS!$U64,""),IF($A66="TOTAL",SUM(INDIRECT("L4:L"&amp;ROW()-1)),""))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IF(AND($A66&lt;&gt;"",$A66&lt;&gt;"TOTAL"),IF(AND([1]PREMIOS_ALUMNOS!$X64&lt;&gt;"",[1]PREMIOS_ALUMNOS!$X64&lt;&gt;0),[1]PREMIOS_ALUMNOS!$X64,""),IF($A66="TOTAL",SUM(INDIRECT("N4:N"&amp;ROW()-1)),""))</f>
        <v/>
      </c>
      <c r="O66" s="7" t="str">
        <f ca="1">IF(AND($A66&lt;&gt;"",$A66&lt;&gt;"TOTAL"),IF(AND([1]PREMIOS_ALUMNOS!$Z64&lt;&gt;"",[1]PREMIOS_ALUMNOS!$Z64&lt;&gt;0),[1]PREMIOS_ALUMNOS!$Z64,""),IF($A66="TOTAL",SUM(INDIRECT("O4:O"&amp;ROW()-1)),""))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IF(AND($A66&lt;&gt;"",$A66&lt;&gt;"TOTAL"),IF(AND([1]PREMIOS_ALUMNOS!$AC64&lt;&gt;"",[1]PREMIOS_ALUMNOS!$AC64&lt;&gt;0),[1]PREMIOS_ALUMNOS!$AC64,""),IF($A66="TOTAL",SUM(INDIRECT("Q4:Q"&amp;ROW()-1)),""))</f>
        <v/>
      </c>
      <c r="R66" s="7" t="str">
        <f ca="1">IF(AND($A66&lt;&gt;"",$A66&lt;&gt;"TOTAL"),IF(AND([1]PREMIOS_ALUMNOS!$AE64&lt;&gt;"",[1]PREMIOS_ALUMNOS!$AE64&lt;&gt;0),[1]PREMIOS_ALUMNOS!$AE64,""),IF($A66="TOTAL",SUM(INDIRECT("R4:R"&amp;ROW()-1)),""))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IF(AND($A66&lt;&gt;"",$A66&lt;&gt;"TOTAL"),IF(AND([1]PREMIOS_ALUMNOS!$AH64&lt;&gt;"",[1]PREMIOS_ALUMNOS!$AH64&lt;&gt;0),[1]PREMIOS_ALUMNOS!$AH64,""),IF($A66="TOTAL",SUM(INDIRECT("T4:T"&amp;ROW()-1)),""))</f>
        <v/>
      </c>
      <c r="U66" s="7" t="str">
        <f ca="1">IF(AND($A66&lt;&gt;"",$A66&lt;&gt;"TOTAL"),IF(AND([1]PREMIOS_ALUMNOS!$AJ64&lt;&gt;"",[1]PREMIOS_ALUMNOS!$AJ64&lt;&gt;0),[1]PREMIOS_ALUMNOS!$AJ64,""),IF($A66="TOTAL",SUM(INDIRECT("U4:U"&amp;ROW()-1)),""))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IF(AND($A66&lt;&gt;"",$A66&lt;&gt;"TOTAL"),IF(AND([1]PREMIOS_ALUMNOS!$AM64&lt;&gt;"",[1]PREMIOS_ALUMNOS!$AM64&lt;&gt;0),[1]PREMIOS_ALUMNOS!$AM64,""),IF($A66="TOTAL",SUM(INDIRECT("W4:W"&amp;ROW()-1)),""))</f>
        <v/>
      </c>
      <c r="X66" s="7" t="str">
        <f ca="1">IF(AND($A66&lt;&gt;"",$A66&lt;&gt;"TOTAL"),IF(AND([1]PREMIOS_ALUMNOS!$AO64&lt;&gt;"",[1]PREMIOS_ALUMNOS!$AO64&lt;&gt;0),[1]PREMIOS_ALUMNOS!$AO64,""),IF($A66="TOTAL",SUM(INDIRECT("X4:X"&amp;ROW()-1)),""))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IF(AND($A66&lt;&gt;"",$A66&lt;&gt;"TOTAL"),IF(AND([1]PREMIOS_ALUMNOS!$AR64&lt;&gt;"",[1]PREMIOS_ALUMNOS!$AR64&lt;&gt;0),[1]PREMIOS_ALUMNOS!$AR64,""),IF($A66="TOTAL",SUM(INDIRECT("Z4:Z"&amp;ROW()-1)),""))</f>
        <v/>
      </c>
      <c r="AA66" s="7" t="str">
        <f ca="1">IF(AND($A66&lt;&gt;"",$A66&lt;&gt;"TOTAL"),IF(AND([1]PREMIOS_ALUMNOS!$AT64&lt;&gt;"",[1]PREMIOS_ALUMNOS!$AT64&lt;&gt;0),[1]PREMIOS_ALUMNOS!$AT64,""),IF($A66="TOTAL",SUM(INDIRECT("AA4:AA"&amp;ROW()-1)),""))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IF(AND($A66&lt;&gt;"",$A66&lt;&gt;"TOTAL"),IF(AND([1]PREMIOS_ALUMNOS!$AW64&lt;&gt;"",[1]PREMIOS_ALUMNOS!$AW64&lt;&gt;0),[1]PREMIOS_ALUMNOS!$AW64,""),IF($A66="TOTAL",SUM(INDIRECT("AC4:AC"&amp;ROW()-1)),""))</f>
        <v/>
      </c>
      <c r="AD66" s="7" t="str">
        <f ca="1">IF(AND($A66&lt;&gt;"",$A66&lt;&gt;"TOTAL"),IF(AND([1]PREMIOS_ALUMNOS!$AY64&lt;&gt;"",[1]PREMIOS_ALUMNOS!$AY64&lt;&gt;0),[1]PREMIOS_ALUMNOS!$AY64,""),IF($A66="TOTAL",SUM(INDIRECT("AD4:AD"&amp;ROW()-1)),""))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IF(AND($A66&lt;&gt;"",$A66&lt;&gt;"TOTAL"),IF(AND([1]PREMIOS_ALUMNOS!$BB64&lt;&gt;"",[1]PREMIOS_ALUMNOS!$BB64&lt;&gt;0),[1]PREMIOS_ALUMNOS!$BB64,""),IF($A66="TOTAL",SUM(INDIRECT("AF4:AF"&amp;ROW()-1)),""))</f>
        <v/>
      </c>
      <c r="AG66" s="7" t="str">
        <f ca="1">IF(AND($A66&lt;&gt;"",$A66&lt;&gt;"TOTAL"),IF(AND([1]PREMIOS_ALUMNOS!$BD64&lt;&gt;"",[1]PREMIOS_ALUMNOS!$BD64&lt;&gt;0),[1]PREMIOS_ALUMNOS!$BD64,""),IF($A66="TOTAL",SUM(INDIRECT("AG4:AG"&amp;ROW()-1)),""))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IF(AND($A66&lt;&gt;"",$A66&lt;&gt;"TOTAL"),IF(AND([1]PREMIOS_ALUMNOS!$BG64&lt;&gt;"",[1]PREMIOS_ALUMNOS!$BG64&lt;&gt;0),[1]PREMIOS_ALUMNOS!$BG64,""),IF($A66="TOTAL",SUM(INDIRECT("AI4:AI"&amp;ROW()-1)),""))</f>
        <v/>
      </c>
      <c r="AJ66" s="7" t="str">
        <f ca="1">IF(AND($A66&lt;&gt;"",$A66&lt;&gt;"TOTAL"),IF(AND([1]PREMIOS_ALUMNOS!$BI64&lt;&gt;"",[1]PREMIOS_ALUMNOS!$BI64&lt;&gt;0),[1]PREMIOS_ALUMNOS!$BI64,""),IF($A66="TOTAL",SUM(INDIRECT("AJ4:AJ"&amp;ROW()-1)),""))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IF(AND($A66&lt;&gt;"",$A66&lt;&gt;"TOTAL"),IF(AND([1]PREMIOS_ALUMNOS!$BL64&lt;&gt;"",[1]PREMIOS_ALUMNOS!$BL64&lt;&gt;0),[1]PREMIOS_ALUMNOS!$BL64,""),IF($A66="TOTAL",SUM(INDIRECT("AL4:AL"&amp;ROW()-1)),""))</f>
        <v/>
      </c>
      <c r="AM66" s="7" t="str">
        <f ca="1">IF(AND($A66&lt;&gt;"",$A66&lt;&gt;"TOTAL"),IF(AND([1]PREMIOS_ALUMNOS!$BN64&lt;&gt;"",[1]PREMIOS_ALUMNOS!$BN64&lt;&gt;0),[1]PREMIOS_ALUMNOS!$BN64,""),IF($A66="TOTAL",SUM(INDIRECT("AM4:AM"&amp;ROW()-1)),""))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IF(AND($A66&lt;&gt;"",$A66&lt;&gt;"TOTAL"),IF(AND([1]PREMIOS_ALUMNOS!$BQ64&lt;&gt;"",[1]PREMIOS_ALUMNOS!$BQ64&lt;&gt;0),[1]PREMIOS_ALUMNOS!$BQ64,""),IF($A66="TOTAL",SUM(INDIRECT("AO4:AO"&amp;ROW()-1)),""))</f>
        <v/>
      </c>
      <c r="AP66" s="7" t="str">
        <f ca="1">IF(AND($A66&lt;&gt;"",$A66&lt;&gt;"TOTAL"),IF(AND([1]PREMIOS_ALUMNOS!$BS64&lt;&gt;"",[1]PREMIOS_ALUMNOS!$BS64&lt;&gt;0),[1]PREMIOS_ALUMNOS!$BS64,""),IF($A66="TOTAL",SUM(INDIRECT("AP4:AP"&amp;ROW()-1)),""))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IF(AND($A66&lt;&gt;"",$A66&lt;&gt;"TOTAL"),IF(AND([1]PREMIOS_ALUMNOS!$BV64&lt;&gt;"",[1]PREMIOS_ALUMNOS!$BV64&lt;&gt;0),[1]PREMIOS_ALUMNOS!$BV64,""),IF($A66="TOTAL",SUM(INDIRECT("AR4:AR"&amp;ROW()-1)),""))</f>
        <v/>
      </c>
      <c r="AS66" s="7" t="str">
        <f ca="1">IF(AND($A66&lt;&gt;"",$A66&lt;&gt;"TOTAL"),IF(AND([1]PREMIOS_ALUMNOS!$BX64&lt;&gt;"",[1]PREMIOS_ALUMNOS!$BX64&lt;&gt;0),[1]PREMIOS_ALUMNOS!$BX64,""),IF($A66="TOTAL",SUM(INDIRECT("AS4:AS"&amp;ROW()-1)),""))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IF(AND($A66&lt;&gt;"",$A66&lt;&gt;"TOTAL"),IF(AND([1]PREMIOS_ALUMNOS!$CA64&lt;&gt;"",[1]PREMIOS_ALUMNOS!$CA64&lt;&gt;0),[1]PREMIOS_ALUMNOS!$CA64,""),IF($A66="TOTAL",SUM(INDIRECT("AU4:AU"&amp;ROW()-1)),""))</f>
        <v/>
      </c>
      <c r="AV66" s="7" t="str">
        <f ca="1">IF(AND($A66&lt;&gt;"",$A66&lt;&gt;"TOTAL"),IF(AND([1]PREMIOS_ALUMNOS!$CC64&lt;&gt;"",[1]PREMIOS_ALUMNOS!$CC64&lt;&gt;0),[1]PREMIOS_ALUMNOS!$CC64,""),IF($A66="TOTAL",SUM(INDIRECT("AV4:AV"&amp;ROW()-1)),""))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IF(AND($A66&lt;&gt;"",$A66&lt;&gt;"TOTAL"),IF(AND([1]PREMIOS_ALUMNOS!$CF64&lt;&gt;"",[1]PREMIOS_ALUMNOS!$CF64&lt;&gt;0),[1]PREMIOS_ALUMNOS!$CF64,""),IF($A66="TOTAL",SUM(INDIRECT("AX4:AX"&amp;ROW()-1)),""))</f>
        <v/>
      </c>
      <c r="AY66" s="7" t="str">
        <f ca="1">IF(AND($A66&lt;&gt;"",$A66&lt;&gt;"TOTAL"),IF(AND([1]PREMIOS_ALUMNOS!$CH64&lt;&gt;"",[1]PREMIOS_ALUMNOS!$CH64&lt;&gt;0),[1]PREMIOS_ALUMNOS!$CH64,""),IF($A66="TOTAL",SUM(INDIRECT("AY4:AY"&amp;ROW()-1)),""))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IF(AND($A66&lt;&gt;"",$A66&lt;&gt;"TOTAL"),IF(AND([1]PREMIOS_ALUMNOS!$CK64&lt;&gt;"",[1]PREMIOS_ALUMNOS!$CK64&lt;&gt;0),[1]PREMIOS_ALUMNOS!$CK64,""),IF($A66="TOTAL",SUM(INDIRECT("BA4:BA"&amp;ROW()-1)),""))</f>
        <v/>
      </c>
      <c r="BB66" s="7" t="str">
        <f ca="1">IF(AND($A66&lt;&gt;"",$A66&lt;&gt;"TOTAL"),IF(AND([1]PREMIOS_ALUMNOS!$CM64&lt;&gt;"",[1]PREMIOS_ALUMNOS!$CM64&lt;&gt;0),[1]PREMIOS_ALUMNOS!$CM64,""),IF($A66="TOTAL",SUM(INDIRECT("BB4:BB"&amp;ROW()-1)),""))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IF(AND($A66&lt;&gt;"",$A66&lt;&gt;"TOTAL"),IF(AND([1]PREMIOS_ALUMNOS!$CP64&lt;&gt;"",[1]PREMIOS_ALUMNOS!$CP64&lt;&gt;0),[1]PREMIOS_ALUMNOS!$CP64,""),IF($A66="TOTAL",SUM(INDIRECT("BD4:BD"&amp;ROW()-1)),""))</f>
        <v/>
      </c>
      <c r="BE66" s="7" t="str">
        <f ca="1">IF(AND($A66&lt;&gt;"",$A66&lt;&gt;"TOTAL"),IF(AND([1]PREMIOS_ALUMNOS!$CR64&lt;&gt;"",[1]PREMIOS_ALUMNOS!$CR64&lt;&gt;0),[1]PREMIOS_ALUMNOS!$CR64,""),IF($A66="TOTAL",SUM(INDIRECT("BE4:BE"&amp;ROW()-1)),""))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IF([1]PREMIOS_ALUMNOS!$C65&lt;&gt;"",[1]PREMIOS_ALUMNOS!$C65,IF(AND([1]PREMIOS_ALUMNOS!$C65="",[1]PREMIOS_ALUMNOS!$C66="",[1]PREMIOS_ALUMNOS!$C64=""),"","TOTAL"))</f>
        <v/>
      </c>
      <c r="B67" s="7" t="str">
        <f ca="1">IF(AND($A67&lt;&gt;"",$A67&lt;&gt;"TOTAL"),IF(AND([1]PREMIOS_ALUMNOS!$D65&lt;&gt;"",[1]PREMIOS_ALUMNOS!$D65&lt;&gt;0),[1]PREMIOS_ALUMNOS!$D65,""),IF($A67="TOTAL",SUM(INDIRECT("B4:B"&amp;ROW()-1)),""))</f>
        <v/>
      </c>
      <c r="C67" s="7" t="str">
        <f ca="1">IF(AND($A67&lt;&gt;"",$A67&lt;&gt;"TOTAL"),IF(AND([1]PREMIOS_ALUMNOS!$F65&lt;&gt;"",[1]PREMIOS_ALUMNOS!$F65&lt;&gt;0),[1]PREMIOS_ALUMNOS!$F65,""),IF($A67="TOTAL",SUM(INDIRECT("C4:C"&amp;ROW()-1)),""))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IF(AND($A67&lt;&gt;"",$A67&lt;&gt;"TOTAL"),IF(AND([1]PREMIOS_ALUMNOS!$I65&lt;&gt;"",[1]PREMIOS_ALUMNOS!$I65&lt;&gt;0),[1]PREMIOS_ALUMNOS!$I65,""),IF($A67="TOTAL",SUM(INDIRECT("E4:E"&amp;ROW()-1)),""))</f>
        <v/>
      </c>
      <c r="F67" s="7" t="str">
        <f ca="1">IF(AND($A67&lt;&gt;"",$A67&lt;&gt;"TOTAL"),IF(AND([1]PREMIOS_ALUMNOS!$K65&lt;&gt;"",[1]PREMIOS_ALUMNOS!$K65&lt;&gt;0),[1]PREMIOS_ALUMNOS!$K65,""),IF($A67="TOTAL",SUM(INDIRECT("F4:F"&amp;ROW()-1)),""))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IF(AND($A67&lt;&gt;"",$A67&lt;&gt;"TOTAL"),IF(AND([1]PREMIOS_ALUMNOS!$N65&lt;&gt;"",[1]PREMIOS_ALUMNOS!$N65&lt;&gt;0),[1]PREMIOS_ALUMNOS!$N65,""),IF($A67="TOTAL",SUM(INDIRECT("H4:H"&amp;ROW()-1)),""))</f>
        <v/>
      </c>
      <c r="I67" s="7" t="str">
        <f ca="1">IF(AND($A67&lt;&gt;"",$A67&lt;&gt;"TOTAL"),IF(AND([1]PREMIOS_ALUMNOS!$P65&lt;&gt;"",[1]PREMIOS_ALUMNOS!$P65&lt;&gt;0),[1]PREMIOS_ALUMNOS!$P65,""),IF($A67="TOTAL",SUM(INDIRECT("I4:I"&amp;ROW()-1)),""))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IF(AND($A67&lt;&gt;"",$A67&lt;&gt;"TOTAL"),IF(AND([1]PREMIOS_ALUMNOS!$S65&lt;&gt;"",[1]PREMIOS_ALUMNOS!$S65&lt;&gt;0),[1]PREMIOS_ALUMNOS!$S65,""),IF($A67="TOTAL",SUM(INDIRECT("K4:K"&amp;ROW()-1)),""))</f>
        <v/>
      </c>
      <c r="L67" s="7" t="str">
        <f ca="1">IF(AND($A67&lt;&gt;"",$A67&lt;&gt;"TOTAL"),IF(AND([1]PREMIOS_ALUMNOS!$U65&lt;&gt;"",[1]PREMIOS_ALUMNOS!$U65&lt;&gt;0),[1]PREMIOS_ALUMNOS!$U65,""),IF($A67="TOTAL",SUM(INDIRECT("L4:L"&amp;ROW()-1)),""))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IF(AND($A67&lt;&gt;"",$A67&lt;&gt;"TOTAL"),IF(AND([1]PREMIOS_ALUMNOS!$X65&lt;&gt;"",[1]PREMIOS_ALUMNOS!$X65&lt;&gt;0),[1]PREMIOS_ALUMNOS!$X65,""),IF($A67="TOTAL",SUM(INDIRECT("N4:N"&amp;ROW()-1)),""))</f>
        <v/>
      </c>
      <c r="O67" s="7" t="str">
        <f ca="1">IF(AND($A67&lt;&gt;"",$A67&lt;&gt;"TOTAL"),IF(AND([1]PREMIOS_ALUMNOS!$Z65&lt;&gt;"",[1]PREMIOS_ALUMNOS!$Z65&lt;&gt;0),[1]PREMIOS_ALUMNOS!$Z65,""),IF($A67="TOTAL",SUM(INDIRECT("O4:O"&amp;ROW()-1)),""))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IF(AND($A67&lt;&gt;"",$A67&lt;&gt;"TOTAL"),IF(AND([1]PREMIOS_ALUMNOS!$AC65&lt;&gt;"",[1]PREMIOS_ALUMNOS!$AC65&lt;&gt;0),[1]PREMIOS_ALUMNOS!$AC65,""),IF($A67="TOTAL",SUM(INDIRECT("Q4:Q"&amp;ROW()-1)),""))</f>
        <v/>
      </c>
      <c r="R67" s="7" t="str">
        <f ca="1">IF(AND($A67&lt;&gt;"",$A67&lt;&gt;"TOTAL"),IF(AND([1]PREMIOS_ALUMNOS!$AE65&lt;&gt;"",[1]PREMIOS_ALUMNOS!$AE65&lt;&gt;0),[1]PREMIOS_ALUMNOS!$AE65,""),IF($A67="TOTAL",SUM(INDIRECT("R4:R"&amp;ROW()-1)),""))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IF(AND($A67&lt;&gt;"",$A67&lt;&gt;"TOTAL"),IF(AND([1]PREMIOS_ALUMNOS!$AH65&lt;&gt;"",[1]PREMIOS_ALUMNOS!$AH65&lt;&gt;0),[1]PREMIOS_ALUMNOS!$AH65,""),IF($A67="TOTAL",SUM(INDIRECT("T4:T"&amp;ROW()-1)),""))</f>
        <v/>
      </c>
      <c r="U67" s="7" t="str">
        <f ca="1">IF(AND($A67&lt;&gt;"",$A67&lt;&gt;"TOTAL"),IF(AND([1]PREMIOS_ALUMNOS!$AJ65&lt;&gt;"",[1]PREMIOS_ALUMNOS!$AJ65&lt;&gt;0),[1]PREMIOS_ALUMNOS!$AJ65,""),IF($A67="TOTAL",SUM(INDIRECT("U4:U"&amp;ROW()-1)),""))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IF(AND($A67&lt;&gt;"",$A67&lt;&gt;"TOTAL"),IF(AND([1]PREMIOS_ALUMNOS!$AM65&lt;&gt;"",[1]PREMIOS_ALUMNOS!$AM65&lt;&gt;0),[1]PREMIOS_ALUMNOS!$AM65,""),IF($A67="TOTAL",SUM(INDIRECT("W4:W"&amp;ROW()-1)),""))</f>
        <v/>
      </c>
      <c r="X67" s="7" t="str">
        <f ca="1">IF(AND($A67&lt;&gt;"",$A67&lt;&gt;"TOTAL"),IF(AND([1]PREMIOS_ALUMNOS!$AO65&lt;&gt;"",[1]PREMIOS_ALUMNOS!$AO65&lt;&gt;0),[1]PREMIOS_ALUMNOS!$AO65,""),IF($A67="TOTAL",SUM(INDIRECT("X4:X"&amp;ROW()-1)),""))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IF(AND($A67&lt;&gt;"",$A67&lt;&gt;"TOTAL"),IF(AND([1]PREMIOS_ALUMNOS!$AR65&lt;&gt;"",[1]PREMIOS_ALUMNOS!$AR65&lt;&gt;0),[1]PREMIOS_ALUMNOS!$AR65,""),IF($A67="TOTAL",SUM(INDIRECT("Z4:Z"&amp;ROW()-1)),""))</f>
        <v/>
      </c>
      <c r="AA67" s="7" t="str">
        <f ca="1">IF(AND($A67&lt;&gt;"",$A67&lt;&gt;"TOTAL"),IF(AND([1]PREMIOS_ALUMNOS!$AT65&lt;&gt;"",[1]PREMIOS_ALUMNOS!$AT65&lt;&gt;0),[1]PREMIOS_ALUMNOS!$AT65,""),IF($A67="TOTAL",SUM(INDIRECT("AA4:AA"&amp;ROW()-1)),""))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IF(AND($A67&lt;&gt;"",$A67&lt;&gt;"TOTAL"),IF(AND([1]PREMIOS_ALUMNOS!$AW65&lt;&gt;"",[1]PREMIOS_ALUMNOS!$AW65&lt;&gt;0),[1]PREMIOS_ALUMNOS!$AW65,""),IF($A67="TOTAL",SUM(INDIRECT("AC4:AC"&amp;ROW()-1)),""))</f>
        <v/>
      </c>
      <c r="AD67" s="7" t="str">
        <f ca="1">IF(AND($A67&lt;&gt;"",$A67&lt;&gt;"TOTAL"),IF(AND([1]PREMIOS_ALUMNOS!$AY65&lt;&gt;"",[1]PREMIOS_ALUMNOS!$AY65&lt;&gt;0),[1]PREMIOS_ALUMNOS!$AY65,""),IF($A67="TOTAL",SUM(INDIRECT("AD4:AD"&amp;ROW()-1)),""))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IF(AND($A67&lt;&gt;"",$A67&lt;&gt;"TOTAL"),IF(AND([1]PREMIOS_ALUMNOS!$BB65&lt;&gt;"",[1]PREMIOS_ALUMNOS!$BB65&lt;&gt;0),[1]PREMIOS_ALUMNOS!$BB65,""),IF($A67="TOTAL",SUM(INDIRECT("AF4:AF"&amp;ROW()-1)),""))</f>
        <v/>
      </c>
      <c r="AG67" s="7" t="str">
        <f ca="1">IF(AND($A67&lt;&gt;"",$A67&lt;&gt;"TOTAL"),IF(AND([1]PREMIOS_ALUMNOS!$BD65&lt;&gt;"",[1]PREMIOS_ALUMNOS!$BD65&lt;&gt;0),[1]PREMIOS_ALUMNOS!$BD65,""),IF($A67="TOTAL",SUM(INDIRECT("AG4:AG"&amp;ROW()-1)),""))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IF(AND($A67&lt;&gt;"",$A67&lt;&gt;"TOTAL"),IF(AND([1]PREMIOS_ALUMNOS!$BG65&lt;&gt;"",[1]PREMIOS_ALUMNOS!$BG65&lt;&gt;0),[1]PREMIOS_ALUMNOS!$BG65,""),IF($A67="TOTAL",SUM(INDIRECT("AI4:AI"&amp;ROW()-1)),""))</f>
        <v/>
      </c>
      <c r="AJ67" s="7" t="str">
        <f ca="1">IF(AND($A67&lt;&gt;"",$A67&lt;&gt;"TOTAL"),IF(AND([1]PREMIOS_ALUMNOS!$BI65&lt;&gt;"",[1]PREMIOS_ALUMNOS!$BI65&lt;&gt;0),[1]PREMIOS_ALUMNOS!$BI65,""),IF($A67="TOTAL",SUM(INDIRECT("AJ4:AJ"&amp;ROW()-1)),""))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IF(AND($A67&lt;&gt;"",$A67&lt;&gt;"TOTAL"),IF(AND([1]PREMIOS_ALUMNOS!$BL65&lt;&gt;"",[1]PREMIOS_ALUMNOS!$BL65&lt;&gt;0),[1]PREMIOS_ALUMNOS!$BL65,""),IF($A67="TOTAL",SUM(INDIRECT("AL4:AL"&amp;ROW()-1)),""))</f>
        <v/>
      </c>
      <c r="AM67" s="7" t="str">
        <f ca="1">IF(AND($A67&lt;&gt;"",$A67&lt;&gt;"TOTAL"),IF(AND([1]PREMIOS_ALUMNOS!$BN65&lt;&gt;"",[1]PREMIOS_ALUMNOS!$BN65&lt;&gt;0),[1]PREMIOS_ALUMNOS!$BN65,""),IF($A67="TOTAL",SUM(INDIRECT("AM4:AM"&amp;ROW()-1)),""))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IF(AND($A67&lt;&gt;"",$A67&lt;&gt;"TOTAL"),IF(AND([1]PREMIOS_ALUMNOS!$BQ65&lt;&gt;"",[1]PREMIOS_ALUMNOS!$BQ65&lt;&gt;0),[1]PREMIOS_ALUMNOS!$BQ65,""),IF($A67="TOTAL",SUM(INDIRECT("AO4:AO"&amp;ROW()-1)),""))</f>
        <v/>
      </c>
      <c r="AP67" s="7" t="str">
        <f ca="1">IF(AND($A67&lt;&gt;"",$A67&lt;&gt;"TOTAL"),IF(AND([1]PREMIOS_ALUMNOS!$BS65&lt;&gt;"",[1]PREMIOS_ALUMNOS!$BS65&lt;&gt;0),[1]PREMIOS_ALUMNOS!$BS65,""),IF($A67="TOTAL",SUM(INDIRECT("AP4:AP"&amp;ROW()-1)),""))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IF(AND($A67&lt;&gt;"",$A67&lt;&gt;"TOTAL"),IF(AND([1]PREMIOS_ALUMNOS!$BV65&lt;&gt;"",[1]PREMIOS_ALUMNOS!$BV65&lt;&gt;0),[1]PREMIOS_ALUMNOS!$BV65,""),IF($A67="TOTAL",SUM(INDIRECT("AR4:AR"&amp;ROW()-1)),""))</f>
        <v/>
      </c>
      <c r="AS67" s="7" t="str">
        <f ca="1">IF(AND($A67&lt;&gt;"",$A67&lt;&gt;"TOTAL"),IF(AND([1]PREMIOS_ALUMNOS!$BX65&lt;&gt;"",[1]PREMIOS_ALUMNOS!$BX65&lt;&gt;0),[1]PREMIOS_ALUMNOS!$BX65,""),IF($A67="TOTAL",SUM(INDIRECT("AS4:AS"&amp;ROW()-1)),""))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IF(AND($A67&lt;&gt;"",$A67&lt;&gt;"TOTAL"),IF(AND([1]PREMIOS_ALUMNOS!$CA65&lt;&gt;"",[1]PREMIOS_ALUMNOS!$CA65&lt;&gt;0),[1]PREMIOS_ALUMNOS!$CA65,""),IF($A67="TOTAL",SUM(INDIRECT("AU4:AU"&amp;ROW()-1)),""))</f>
        <v/>
      </c>
      <c r="AV67" s="7" t="str">
        <f ca="1">IF(AND($A67&lt;&gt;"",$A67&lt;&gt;"TOTAL"),IF(AND([1]PREMIOS_ALUMNOS!$CC65&lt;&gt;"",[1]PREMIOS_ALUMNOS!$CC65&lt;&gt;0),[1]PREMIOS_ALUMNOS!$CC65,""),IF($A67="TOTAL",SUM(INDIRECT("AV4:AV"&amp;ROW()-1)),""))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IF(AND($A67&lt;&gt;"",$A67&lt;&gt;"TOTAL"),IF(AND([1]PREMIOS_ALUMNOS!$CF65&lt;&gt;"",[1]PREMIOS_ALUMNOS!$CF65&lt;&gt;0),[1]PREMIOS_ALUMNOS!$CF65,""),IF($A67="TOTAL",SUM(INDIRECT("AX4:AX"&amp;ROW()-1)),""))</f>
        <v/>
      </c>
      <c r="AY67" s="7" t="str">
        <f ca="1">IF(AND($A67&lt;&gt;"",$A67&lt;&gt;"TOTAL"),IF(AND([1]PREMIOS_ALUMNOS!$CH65&lt;&gt;"",[1]PREMIOS_ALUMNOS!$CH65&lt;&gt;0),[1]PREMIOS_ALUMNOS!$CH65,""),IF($A67="TOTAL",SUM(INDIRECT("AY4:AY"&amp;ROW()-1)),""))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IF(AND($A67&lt;&gt;"",$A67&lt;&gt;"TOTAL"),IF(AND([1]PREMIOS_ALUMNOS!$CK65&lt;&gt;"",[1]PREMIOS_ALUMNOS!$CK65&lt;&gt;0),[1]PREMIOS_ALUMNOS!$CK65,""),IF($A67="TOTAL",SUM(INDIRECT("BA4:BA"&amp;ROW()-1)),""))</f>
        <v/>
      </c>
      <c r="BB67" s="7" t="str">
        <f ca="1">IF(AND($A67&lt;&gt;"",$A67&lt;&gt;"TOTAL"),IF(AND([1]PREMIOS_ALUMNOS!$CM65&lt;&gt;"",[1]PREMIOS_ALUMNOS!$CM65&lt;&gt;0),[1]PREMIOS_ALUMNOS!$CM65,""),IF($A67="TOTAL",SUM(INDIRECT("BB4:BB"&amp;ROW()-1)),""))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IF(AND($A67&lt;&gt;"",$A67&lt;&gt;"TOTAL"),IF(AND([1]PREMIOS_ALUMNOS!$CP65&lt;&gt;"",[1]PREMIOS_ALUMNOS!$CP65&lt;&gt;0),[1]PREMIOS_ALUMNOS!$CP65,""),IF($A67="TOTAL",SUM(INDIRECT("BD4:BD"&amp;ROW()-1)),""))</f>
        <v/>
      </c>
      <c r="BE67" s="7" t="str">
        <f ca="1">IF(AND($A67&lt;&gt;"",$A67&lt;&gt;"TOTAL"),IF(AND([1]PREMIOS_ALUMNOS!$CR65&lt;&gt;"",[1]PREMIOS_ALUMNOS!$CR65&lt;&gt;0),[1]PREMIOS_ALUMNOS!$CR65,""),IF($A67="TOTAL",SUM(INDIRECT("BE4:BE"&amp;ROW()-1)),""))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IF([1]PREMIOS_ALUMNOS!$C66&lt;&gt;"",[1]PREMIOS_ALUMNOS!$C66,IF(AND([1]PREMIOS_ALUMNOS!$C66="",[1]PREMIOS_ALUMNOS!$C67="",[1]PREMIOS_ALUMNOS!$C65=""),"","TOTAL"))</f>
        <v/>
      </c>
      <c r="B68" s="7" t="str">
        <f ca="1">IF(AND($A68&lt;&gt;"",$A68&lt;&gt;"TOTAL"),IF(AND([1]PREMIOS_ALUMNOS!$D66&lt;&gt;"",[1]PREMIOS_ALUMNOS!$D66&lt;&gt;0),[1]PREMIOS_ALUMNOS!$D66,""),IF($A68="TOTAL",SUM(INDIRECT("B4:B"&amp;ROW()-1)),""))</f>
        <v/>
      </c>
      <c r="C68" s="7" t="str">
        <f ca="1">IF(AND($A68&lt;&gt;"",$A68&lt;&gt;"TOTAL"),IF(AND([1]PREMIOS_ALUMNOS!$F66&lt;&gt;"",[1]PREMIOS_ALUMNOS!$F66&lt;&gt;0),[1]PREMIOS_ALUMNOS!$F66,""),IF($A68="TOTAL",SUM(INDIRECT("C4:C"&amp;ROW()-1)),""))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IF(AND($A68&lt;&gt;"",$A68&lt;&gt;"TOTAL"),IF(AND([1]PREMIOS_ALUMNOS!$I66&lt;&gt;"",[1]PREMIOS_ALUMNOS!$I66&lt;&gt;0),[1]PREMIOS_ALUMNOS!$I66,""),IF($A68="TOTAL",SUM(INDIRECT("E4:E"&amp;ROW()-1)),""))</f>
        <v/>
      </c>
      <c r="F68" s="7" t="str">
        <f ca="1">IF(AND($A68&lt;&gt;"",$A68&lt;&gt;"TOTAL"),IF(AND([1]PREMIOS_ALUMNOS!$K66&lt;&gt;"",[1]PREMIOS_ALUMNOS!$K66&lt;&gt;0),[1]PREMIOS_ALUMNOS!$K66,""),IF($A68="TOTAL",SUM(INDIRECT("F4:F"&amp;ROW()-1)),""))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IF(AND($A68&lt;&gt;"",$A68&lt;&gt;"TOTAL"),IF(AND([1]PREMIOS_ALUMNOS!$N66&lt;&gt;"",[1]PREMIOS_ALUMNOS!$N66&lt;&gt;0),[1]PREMIOS_ALUMNOS!$N66,""),IF($A68="TOTAL",SUM(INDIRECT("H4:H"&amp;ROW()-1)),""))</f>
        <v/>
      </c>
      <c r="I68" s="7" t="str">
        <f ca="1">IF(AND($A68&lt;&gt;"",$A68&lt;&gt;"TOTAL"),IF(AND([1]PREMIOS_ALUMNOS!$P66&lt;&gt;"",[1]PREMIOS_ALUMNOS!$P66&lt;&gt;0),[1]PREMIOS_ALUMNOS!$P66,""),IF($A68="TOTAL",SUM(INDIRECT("I4:I"&amp;ROW()-1)),""))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IF(AND($A68&lt;&gt;"",$A68&lt;&gt;"TOTAL"),IF(AND([1]PREMIOS_ALUMNOS!$S66&lt;&gt;"",[1]PREMIOS_ALUMNOS!$S66&lt;&gt;0),[1]PREMIOS_ALUMNOS!$S66,""),IF($A68="TOTAL",SUM(INDIRECT("K4:K"&amp;ROW()-1)),""))</f>
        <v/>
      </c>
      <c r="L68" s="7" t="str">
        <f ca="1">IF(AND($A68&lt;&gt;"",$A68&lt;&gt;"TOTAL"),IF(AND([1]PREMIOS_ALUMNOS!$U66&lt;&gt;"",[1]PREMIOS_ALUMNOS!$U66&lt;&gt;0),[1]PREMIOS_ALUMNOS!$U66,""),IF($A68="TOTAL",SUM(INDIRECT("L4:L"&amp;ROW()-1)),""))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IF(AND($A68&lt;&gt;"",$A68&lt;&gt;"TOTAL"),IF(AND([1]PREMIOS_ALUMNOS!$X66&lt;&gt;"",[1]PREMIOS_ALUMNOS!$X66&lt;&gt;0),[1]PREMIOS_ALUMNOS!$X66,""),IF($A68="TOTAL",SUM(INDIRECT("N4:N"&amp;ROW()-1)),""))</f>
        <v/>
      </c>
      <c r="O68" s="7" t="str">
        <f ca="1">IF(AND($A68&lt;&gt;"",$A68&lt;&gt;"TOTAL"),IF(AND([1]PREMIOS_ALUMNOS!$Z66&lt;&gt;"",[1]PREMIOS_ALUMNOS!$Z66&lt;&gt;0),[1]PREMIOS_ALUMNOS!$Z66,""),IF($A68="TOTAL",SUM(INDIRECT("O4:O"&amp;ROW()-1)),""))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IF(AND($A68&lt;&gt;"",$A68&lt;&gt;"TOTAL"),IF(AND([1]PREMIOS_ALUMNOS!$AC66&lt;&gt;"",[1]PREMIOS_ALUMNOS!$AC66&lt;&gt;0),[1]PREMIOS_ALUMNOS!$AC66,""),IF($A68="TOTAL",SUM(INDIRECT("Q4:Q"&amp;ROW()-1)),""))</f>
        <v/>
      </c>
      <c r="R68" s="7" t="str">
        <f ca="1">IF(AND($A68&lt;&gt;"",$A68&lt;&gt;"TOTAL"),IF(AND([1]PREMIOS_ALUMNOS!$AE66&lt;&gt;"",[1]PREMIOS_ALUMNOS!$AE66&lt;&gt;0),[1]PREMIOS_ALUMNOS!$AE66,""),IF($A68="TOTAL",SUM(INDIRECT("R4:R"&amp;ROW()-1)),""))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IF(AND($A68&lt;&gt;"",$A68&lt;&gt;"TOTAL"),IF(AND([1]PREMIOS_ALUMNOS!$AH66&lt;&gt;"",[1]PREMIOS_ALUMNOS!$AH66&lt;&gt;0),[1]PREMIOS_ALUMNOS!$AH66,""),IF($A68="TOTAL",SUM(INDIRECT("T4:T"&amp;ROW()-1)),""))</f>
        <v/>
      </c>
      <c r="U68" s="7" t="str">
        <f ca="1">IF(AND($A68&lt;&gt;"",$A68&lt;&gt;"TOTAL"),IF(AND([1]PREMIOS_ALUMNOS!$AJ66&lt;&gt;"",[1]PREMIOS_ALUMNOS!$AJ66&lt;&gt;0),[1]PREMIOS_ALUMNOS!$AJ66,""),IF($A68="TOTAL",SUM(INDIRECT("U4:U"&amp;ROW()-1)),""))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IF(AND($A68&lt;&gt;"",$A68&lt;&gt;"TOTAL"),IF(AND([1]PREMIOS_ALUMNOS!$AM66&lt;&gt;"",[1]PREMIOS_ALUMNOS!$AM66&lt;&gt;0),[1]PREMIOS_ALUMNOS!$AM66,""),IF($A68="TOTAL",SUM(INDIRECT("W4:W"&amp;ROW()-1)),""))</f>
        <v/>
      </c>
      <c r="X68" s="7" t="str">
        <f ca="1">IF(AND($A68&lt;&gt;"",$A68&lt;&gt;"TOTAL"),IF(AND([1]PREMIOS_ALUMNOS!$AO66&lt;&gt;"",[1]PREMIOS_ALUMNOS!$AO66&lt;&gt;0),[1]PREMIOS_ALUMNOS!$AO66,""),IF($A68="TOTAL",SUM(INDIRECT("X4:X"&amp;ROW()-1)),""))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IF(AND($A68&lt;&gt;"",$A68&lt;&gt;"TOTAL"),IF(AND([1]PREMIOS_ALUMNOS!$AR66&lt;&gt;"",[1]PREMIOS_ALUMNOS!$AR66&lt;&gt;0),[1]PREMIOS_ALUMNOS!$AR66,""),IF($A68="TOTAL",SUM(INDIRECT("Z4:Z"&amp;ROW()-1)),""))</f>
        <v/>
      </c>
      <c r="AA68" s="7" t="str">
        <f ca="1">IF(AND($A68&lt;&gt;"",$A68&lt;&gt;"TOTAL"),IF(AND([1]PREMIOS_ALUMNOS!$AT66&lt;&gt;"",[1]PREMIOS_ALUMNOS!$AT66&lt;&gt;0),[1]PREMIOS_ALUMNOS!$AT66,""),IF($A68="TOTAL",SUM(INDIRECT("AA4:AA"&amp;ROW()-1)),""))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IF(AND($A68&lt;&gt;"",$A68&lt;&gt;"TOTAL"),IF(AND([1]PREMIOS_ALUMNOS!$AW66&lt;&gt;"",[1]PREMIOS_ALUMNOS!$AW66&lt;&gt;0),[1]PREMIOS_ALUMNOS!$AW66,""),IF($A68="TOTAL",SUM(INDIRECT("AC4:AC"&amp;ROW()-1)),""))</f>
        <v/>
      </c>
      <c r="AD68" s="7" t="str">
        <f ca="1">IF(AND($A68&lt;&gt;"",$A68&lt;&gt;"TOTAL"),IF(AND([1]PREMIOS_ALUMNOS!$AY66&lt;&gt;"",[1]PREMIOS_ALUMNOS!$AY66&lt;&gt;0),[1]PREMIOS_ALUMNOS!$AY66,""),IF($A68="TOTAL",SUM(INDIRECT("AD4:AD"&amp;ROW()-1)),""))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IF(AND($A68&lt;&gt;"",$A68&lt;&gt;"TOTAL"),IF(AND([1]PREMIOS_ALUMNOS!$BB66&lt;&gt;"",[1]PREMIOS_ALUMNOS!$BB66&lt;&gt;0),[1]PREMIOS_ALUMNOS!$BB66,""),IF($A68="TOTAL",SUM(INDIRECT("AF4:AF"&amp;ROW()-1)),""))</f>
        <v/>
      </c>
      <c r="AG68" s="7" t="str">
        <f ca="1">IF(AND($A68&lt;&gt;"",$A68&lt;&gt;"TOTAL"),IF(AND([1]PREMIOS_ALUMNOS!$BD66&lt;&gt;"",[1]PREMIOS_ALUMNOS!$BD66&lt;&gt;0),[1]PREMIOS_ALUMNOS!$BD66,""),IF($A68="TOTAL",SUM(INDIRECT("AG4:AG"&amp;ROW()-1)),""))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IF(AND($A68&lt;&gt;"",$A68&lt;&gt;"TOTAL"),IF(AND([1]PREMIOS_ALUMNOS!$BG66&lt;&gt;"",[1]PREMIOS_ALUMNOS!$BG66&lt;&gt;0),[1]PREMIOS_ALUMNOS!$BG66,""),IF($A68="TOTAL",SUM(INDIRECT("AI4:AI"&amp;ROW()-1)),""))</f>
        <v/>
      </c>
      <c r="AJ68" s="7" t="str">
        <f ca="1">IF(AND($A68&lt;&gt;"",$A68&lt;&gt;"TOTAL"),IF(AND([1]PREMIOS_ALUMNOS!$BI66&lt;&gt;"",[1]PREMIOS_ALUMNOS!$BI66&lt;&gt;0),[1]PREMIOS_ALUMNOS!$BI66,""),IF($A68="TOTAL",SUM(INDIRECT("AJ4:AJ"&amp;ROW()-1)),""))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IF(AND($A68&lt;&gt;"",$A68&lt;&gt;"TOTAL"),IF(AND([1]PREMIOS_ALUMNOS!$BL66&lt;&gt;"",[1]PREMIOS_ALUMNOS!$BL66&lt;&gt;0),[1]PREMIOS_ALUMNOS!$BL66,""),IF($A68="TOTAL",SUM(INDIRECT("AL4:AL"&amp;ROW()-1)),""))</f>
        <v/>
      </c>
      <c r="AM68" s="7" t="str">
        <f ca="1">IF(AND($A68&lt;&gt;"",$A68&lt;&gt;"TOTAL"),IF(AND([1]PREMIOS_ALUMNOS!$BN66&lt;&gt;"",[1]PREMIOS_ALUMNOS!$BN66&lt;&gt;0),[1]PREMIOS_ALUMNOS!$BN66,""),IF($A68="TOTAL",SUM(INDIRECT("AM4:AM"&amp;ROW()-1)),""))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IF(AND($A68&lt;&gt;"",$A68&lt;&gt;"TOTAL"),IF(AND([1]PREMIOS_ALUMNOS!$BQ66&lt;&gt;"",[1]PREMIOS_ALUMNOS!$BQ66&lt;&gt;0),[1]PREMIOS_ALUMNOS!$BQ66,""),IF($A68="TOTAL",SUM(INDIRECT("AO4:AO"&amp;ROW()-1)),""))</f>
        <v/>
      </c>
      <c r="AP68" s="7" t="str">
        <f ca="1">IF(AND($A68&lt;&gt;"",$A68&lt;&gt;"TOTAL"),IF(AND([1]PREMIOS_ALUMNOS!$BS66&lt;&gt;"",[1]PREMIOS_ALUMNOS!$BS66&lt;&gt;0),[1]PREMIOS_ALUMNOS!$BS66,""),IF($A68="TOTAL",SUM(INDIRECT("AP4:AP"&amp;ROW()-1)),""))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IF(AND($A68&lt;&gt;"",$A68&lt;&gt;"TOTAL"),IF(AND([1]PREMIOS_ALUMNOS!$BV66&lt;&gt;"",[1]PREMIOS_ALUMNOS!$BV66&lt;&gt;0),[1]PREMIOS_ALUMNOS!$BV66,""),IF($A68="TOTAL",SUM(INDIRECT("AR4:AR"&amp;ROW()-1)),""))</f>
        <v/>
      </c>
      <c r="AS68" s="7" t="str">
        <f ca="1">IF(AND($A68&lt;&gt;"",$A68&lt;&gt;"TOTAL"),IF(AND([1]PREMIOS_ALUMNOS!$BX66&lt;&gt;"",[1]PREMIOS_ALUMNOS!$BX66&lt;&gt;0),[1]PREMIOS_ALUMNOS!$BX66,""),IF($A68="TOTAL",SUM(INDIRECT("AS4:AS"&amp;ROW()-1)),""))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IF(AND($A68&lt;&gt;"",$A68&lt;&gt;"TOTAL"),IF(AND([1]PREMIOS_ALUMNOS!$CA66&lt;&gt;"",[1]PREMIOS_ALUMNOS!$CA66&lt;&gt;0),[1]PREMIOS_ALUMNOS!$CA66,""),IF($A68="TOTAL",SUM(INDIRECT("AU4:AU"&amp;ROW()-1)),""))</f>
        <v/>
      </c>
      <c r="AV68" s="7" t="str">
        <f ca="1">IF(AND($A68&lt;&gt;"",$A68&lt;&gt;"TOTAL"),IF(AND([1]PREMIOS_ALUMNOS!$CC66&lt;&gt;"",[1]PREMIOS_ALUMNOS!$CC66&lt;&gt;0),[1]PREMIOS_ALUMNOS!$CC66,""),IF($A68="TOTAL",SUM(INDIRECT("AV4:AV"&amp;ROW()-1)),""))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IF(AND($A68&lt;&gt;"",$A68&lt;&gt;"TOTAL"),IF(AND([1]PREMIOS_ALUMNOS!$CF66&lt;&gt;"",[1]PREMIOS_ALUMNOS!$CF66&lt;&gt;0),[1]PREMIOS_ALUMNOS!$CF66,""),IF($A68="TOTAL",SUM(INDIRECT("AX4:AX"&amp;ROW()-1)),""))</f>
        <v/>
      </c>
      <c r="AY68" s="7" t="str">
        <f ca="1">IF(AND($A68&lt;&gt;"",$A68&lt;&gt;"TOTAL"),IF(AND([1]PREMIOS_ALUMNOS!$CH66&lt;&gt;"",[1]PREMIOS_ALUMNOS!$CH66&lt;&gt;0),[1]PREMIOS_ALUMNOS!$CH66,""),IF($A68="TOTAL",SUM(INDIRECT("AY4:AY"&amp;ROW()-1)),""))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IF(AND($A68&lt;&gt;"",$A68&lt;&gt;"TOTAL"),IF(AND([1]PREMIOS_ALUMNOS!$CK66&lt;&gt;"",[1]PREMIOS_ALUMNOS!$CK66&lt;&gt;0),[1]PREMIOS_ALUMNOS!$CK66,""),IF($A68="TOTAL",SUM(INDIRECT("BA4:BA"&amp;ROW()-1)),""))</f>
        <v/>
      </c>
      <c r="BB68" s="7" t="str">
        <f ca="1">IF(AND($A68&lt;&gt;"",$A68&lt;&gt;"TOTAL"),IF(AND([1]PREMIOS_ALUMNOS!$CM66&lt;&gt;"",[1]PREMIOS_ALUMNOS!$CM66&lt;&gt;0),[1]PREMIOS_ALUMNOS!$CM66,""),IF($A68="TOTAL",SUM(INDIRECT("BB4:BB"&amp;ROW()-1)),""))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IF(AND($A68&lt;&gt;"",$A68&lt;&gt;"TOTAL"),IF(AND([1]PREMIOS_ALUMNOS!$CP66&lt;&gt;"",[1]PREMIOS_ALUMNOS!$CP66&lt;&gt;0),[1]PREMIOS_ALUMNOS!$CP66,""),IF($A68="TOTAL",SUM(INDIRECT("BD4:BD"&amp;ROW()-1)),""))</f>
        <v/>
      </c>
      <c r="BE68" s="7" t="str">
        <f ca="1">IF(AND($A68&lt;&gt;"",$A68&lt;&gt;"TOTAL"),IF(AND([1]PREMIOS_ALUMNOS!$CR66&lt;&gt;"",[1]PREMIOS_ALUMNOS!$CR66&lt;&gt;0),[1]PREMIOS_ALUMNOS!$CR66,""),IF($A68="TOTAL",SUM(INDIRECT("BE4:BE"&amp;ROW()-1)),""))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IF([1]PREMIOS_ALUMNOS!$C67&lt;&gt;"",[1]PREMIOS_ALUMNOS!$C67,IF(AND([1]PREMIOS_ALUMNOS!$C67="",[1]PREMIOS_ALUMNOS!$C68="",[1]PREMIOS_ALUMNOS!$C66=""),"","TOTAL"))</f>
        <v/>
      </c>
      <c r="B69" s="7" t="str">
        <f ca="1">IF(AND($A69&lt;&gt;"",$A69&lt;&gt;"TOTAL"),IF(AND([1]PREMIOS_ALUMNOS!$D67&lt;&gt;"",[1]PREMIOS_ALUMNOS!$D67&lt;&gt;0),[1]PREMIOS_ALUMNOS!$D67,""),IF($A69="TOTAL",SUM(INDIRECT("B4:B"&amp;ROW()-1)),""))</f>
        <v/>
      </c>
      <c r="C69" s="7" t="str">
        <f ca="1">IF(AND($A69&lt;&gt;"",$A69&lt;&gt;"TOTAL"),IF(AND([1]PREMIOS_ALUMNOS!$F67&lt;&gt;"",[1]PREMIOS_ALUMNOS!$F67&lt;&gt;0),[1]PREMIOS_ALUMNOS!$F67,""),IF($A69="TOTAL",SUM(INDIRECT("C4:C"&amp;ROW()-1)),""))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IF(AND($A69&lt;&gt;"",$A69&lt;&gt;"TOTAL"),IF(AND([1]PREMIOS_ALUMNOS!$I67&lt;&gt;"",[1]PREMIOS_ALUMNOS!$I67&lt;&gt;0),[1]PREMIOS_ALUMNOS!$I67,""),IF($A69="TOTAL",SUM(INDIRECT("E4:E"&amp;ROW()-1)),""))</f>
        <v/>
      </c>
      <c r="F69" s="7" t="str">
        <f ca="1">IF(AND($A69&lt;&gt;"",$A69&lt;&gt;"TOTAL"),IF(AND([1]PREMIOS_ALUMNOS!$K67&lt;&gt;"",[1]PREMIOS_ALUMNOS!$K67&lt;&gt;0),[1]PREMIOS_ALUMNOS!$K67,""),IF($A69="TOTAL",SUM(INDIRECT("F4:F"&amp;ROW()-1)),""))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IF(AND($A69&lt;&gt;"",$A69&lt;&gt;"TOTAL"),IF(AND([1]PREMIOS_ALUMNOS!$N67&lt;&gt;"",[1]PREMIOS_ALUMNOS!$N67&lt;&gt;0),[1]PREMIOS_ALUMNOS!$N67,""),IF($A69="TOTAL",SUM(INDIRECT("H4:H"&amp;ROW()-1)),""))</f>
        <v/>
      </c>
      <c r="I69" s="7" t="str">
        <f ca="1">IF(AND($A69&lt;&gt;"",$A69&lt;&gt;"TOTAL"),IF(AND([1]PREMIOS_ALUMNOS!$P67&lt;&gt;"",[1]PREMIOS_ALUMNOS!$P67&lt;&gt;0),[1]PREMIOS_ALUMNOS!$P67,""),IF($A69="TOTAL",SUM(INDIRECT("I4:I"&amp;ROW()-1)),""))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IF(AND($A69&lt;&gt;"",$A69&lt;&gt;"TOTAL"),IF(AND([1]PREMIOS_ALUMNOS!$S67&lt;&gt;"",[1]PREMIOS_ALUMNOS!$S67&lt;&gt;0),[1]PREMIOS_ALUMNOS!$S67,""),IF($A69="TOTAL",SUM(INDIRECT("K4:K"&amp;ROW()-1)),""))</f>
        <v/>
      </c>
      <c r="L69" s="7" t="str">
        <f ca="1">IF(AND($A69&lt;&gt;"",$A69&lt;&gt;"TOTAL"),IF(AND([1]PREMIOS_ALUMNOS!$U67&lt;&gt;"",[1]PREMIOS_ALUMNOS!$U67&lt;&gt;0),[1]PREMIOS_ALUMNOS!$U67,""),IF($A69="TOTAL",SUM(INDIRECT("L4:L"&amp;ROW()-1)),""))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IF(AND($A69&lt;&gt;"",$A69&lt;&gt;"TOTAL"),IF(AND([1]PREMIOS_ALUMNOS!$X67&lt;&gt;"",[1]PREMIOS_ALUMNOS!$X67&lt;&gt;0),[1]PREMIOS_ALUMNOS!$X67,""),IF($A69="TOTAL",SUM(INDIRECT("N4:N"&amp;ROW()-1)),""))</f>
        <v/>
      </c>
      <c r="O69" s="7" t="str">
        <f ca="1">IF(AND($A69&lt;&gt;"",$A69&lt;&gt;"TOTAL"),IF(AND([1]PREMIOS_ALUMNOS!$Z67&lt;&gt;"",[1]PREMIOS_ALUMNOS!$Z67&lt;&gt;0),[1]PREMIOS_ALUMNOS!$Z67,""),IF($A69="TOTAL",SUM(INDIRECT("O4:O"&amp;ROW()-1)),""))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IF(AND($A69&lt;&gt;"",$A69&lt;&gt;"TOTAL"),IF(AND([1]PREMIOS_ALUMNOS!$AC67&lt;&gt;"",[1]PREMIOS_ALUMNOS!$AC67&lt;&gt;0),[1]PREMIOS_ALUMNOS!$AC67,""),IF($A69="TOTAL",SUM(INDIRECT("Q4:Q"&amp;ROW()-1)),""))</f>
        <v/>
      </c>
      <c r="R69" s="7" t="str">
        <f ca="1">IF(AND($A69&lt;&gt;"",$A69&lt;&gt;"TOTAL"),IF(AND([1]PREMIOS_ALUMNOS!$AE67&lt;&gt;"",[1]PREMIOS_ALUMNOS!$AE67&lt;&gt;0),[1]PREMIOS_ALUMNOS!$AE67,""),IF($A69="TOTAL",SUM(INDIRECT("R4:R"&amp;ROW()-1)),""))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IF(AND($A69&lt;&gt;"",$A69&lt;&gt;"TOTAL"),IF(AND([1]PREMIOS_ALUMNOS!$AH67&lt;&gt;"",[1]PREMIOS_ALUMNOS!$AH67&lt;&gt;0),[1]PREMIOS_ALUMNOS!$AH67,""),IF($A69="TOTAL",SUM(INDIRECT("T4:T"&amp;ROW()-1)),""))</f>
        <v/>
      </c>
      <c r="U69" s="7" t="str">
        <f ca="1">IF(AND($A69&lt;&gt;"",$A69&lt;&gt;"TOTAL"),IF(AND([1]PREMIOS_ALUMNOS!$AJ67&lt;&gt;"",[1]PREMIOS_ALUMNOS!$AJ67&lt;&gt;0),[1]PREMIOS_ALUMNOS!$AJ67,""),IF($A69="TOTAL",SUM(INDIRECT("U4:U"&amp;ROW()-1)),""))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IF(AND($A69&lt;&gt;"",$A69&lt;&gt;"TOTAL"),IF(AND([1]PREMIOS_ALUMNOS!$AM67&lt;&gt;"",[1]PREMIOS_ALUMNOS!$AM67&lt;&gt;0),[1]PREMIOS_ALUMNOS!$AM67,""),IF($A69="TOTAL",SUM(INDIRECT("W4:W"&amp;ROW()-1)),""))</f>
        <v/>
      </c>
      <c r="X69" s="7" t="str">
        <f ca="1">IF(AND($A69&lt;&gt;"",$A69&lt;&gt;"TOTAL"),IF(AND([1]PREMIOS_ALUMNOS!$AO67&lt;&gt;"",[1]PREMIOS_ALUMNOS!$AO67&lt;&gt;0),[1]PREMIOS_ALUMNOS!$AO67,""),IF($A69="TOTAL",SUM(INDIRECT("X4:X"&amp;ROW()-1)),""))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IF(AND($A69&lt;&gt;"",$A69&lt;&gt;"TOTAL"),IF(AND([1]PREMIOS_ALUMNOS!$AR67&lt;&gt;"",[1]PREMIOS_ALUMNOS!$AR67&lt;&gt;0),[1]PREMIOS_ALUMNOS!$AR67,""),IF($A69="TOTAL",SUM(INDIRECT("Z4:Z"&amp;ROW()-1)),""))</f>
        <v/>
      </c>
      <c r="AA69" s="7" t="str">
        <f ca="1">IF(AND($A69&lt;&gt;"",$A69&lt;&gt;"TOTAL"),IF(AND([1]PREMIOS_ALUMNOS!$AT67&lt;&gt;"",[1]PREMIOS_ALUMNOS!$AT67&lt;&gt;0),[1]PREMIOS_ALUMNOS!$AT67,""),IF($A69="TOTAL",SUM(INDIRECT("AA4:AA"&amp;ROW()-1)),""))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IF(AND($A69&lt;&gt;"",$A69&lt;&gt;"TOTAL"),IF(AND([1]PREMIOS_ALUMNOS!$AW67&lt;&gt;"",[1]PREMIOS_ALUMNOS!$AW67&lt;&gt;0),[1]PREMIOS_ALUMNOS!$AW67,""),IF($A69="TOTAL",SUM(INDIRECT("AC4:AC"&amp;ROW()-1)),""))</f>
        <v/>
      </c>
      <c r="AD69" s="7" t="str">
        <f ca="1">IF(AND($A69&lt;&gt;"",$A69&lt;&gt;"TOTAL"),IF(AND([1]PREMIOS_ALUMNOS!$AY67&lt;&gt;"",[1]PREMIOS_ALUMNOS!$AY67&lt;&gt;0),[1]PREMIOS_ALUMNOS!$AY67,""),IF($A69="TOTAL",SUM(INDIRECT("AD4:AD"&amp;ROW()-1)),""))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IF(AND($A69&lt;&gt;"",$A69&lt;&gt;"TOTAL"),IF(AND([1]PREMIOS_ALUMNOS!$BB67&lt;&gt;"",[1]PREMIOS_ALUMNOS!$BB67&lt;&gt;0),[1]PREMIOS_ALUMNOS!$BB67,""),IF($A69="TOTAL",SUM(INDIRECT("AF4:AF"&amp;ROW()-1)),""))</f>
        <v/>
      </c>
      <c r="AG69" s="7" t="str">
        <f ca="1">IF(AND($A69&lt;&gt;"",$A69&lt;&gt;"TOTAL"),IF(AND([1]PREMIOS_ALUMNOS!$BD67&lt;&gt;"",[1]PREMIOS_ALUMNOS!$BD67&lt;&gt;0),[1]PREMIOS_ALUMNOS!$BD67,""),IF($A69="TOTAL",SUM(INDIRECT("AG4:AG"&amp;ROW()-1)),""))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IF(AND($A69&lt;&gt;"",$A69&lt;&gt;"TOTAL"),IF(AND([1]PREMIOS_ALUMNOS!$BG67&lt;&gt;"",[1]PREMIOS_ALUMNOS!$BG67&lt;&gt;0),[1]PREMIOS_ALUMNOS!$BG67,""),IF($A69="TOTAL",SUM(INDIRECT("AI4:AI"&amp;ROW()-1)),""))</f>
        <v/>
      </c>
      <c r="AJ69" s="7" t="str">
        <f ca="1">IF(AND($A69&lt;&gt;"",$A69&lt;&gt;"TOTAL"),IF(AND([1]PREMIOS_ALUMNOS!$BI67&lt;&gt;"",[1]PREMIOS_ALUMNOS!$BI67&lt;&gt;0),[1]PREMIOS_ALUMNOS!$BI67,""),IF($A69="TOTAL",SUM(INDIRECT("AJ4:AJ"&amp;ROW()-1)),""))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IF(AND($A69&lt;&gt;"",$A69&lt;&gt;"TOTAL"),IF(AND([1]PREMIOS_ALUMNOS!$BL67&lt;&gt;"",[1]PREMIOS_ALUMNOS!$BL67&lt;&gt;0),[1]PREMIOS_ALUMNOS!$BL67,""),IF($A69="TOTAL",SUM(INDIRECT("AL4:AL"&amp;ROW()-1)),""))</f>
        <v/>
      </c>
      <c r="AM69" s="7" t="str">
        <f ca="1">IF(AND($A69&lt;&gt;"",$A69&lt;&gt;"TOTAL"),IF(AND([1]PREMIOS_ALUMNOS!$BN67&lt;&gt;"",[1]PREMIOS_ALUMNOS!$BN67&lt;&gt;0),[1]PREMIOS_ALUMNOS!$BN67,""),IF($A69="TOTAL",SUM(INDIRECT("AM4:AM"&amp;ROW()-1)),""))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IF(AND($A69&lt;&gt;"",$A69&lt;&gt;"TOTAL"),IF(AND([1]PREMIOS_ALUMNOS!$BQ67&lt;&gt;"",[1]PREMIOS_ALUMNOS!$BQ67&lt;&gt;0),[1]PREMIOS_ALUMNOS!$BQ67,""),IF($A69="TOTAL",SUM(INDIRECT("AO4:AO"&amp;ROW()-1)),""))</f>
        <v/>
      </c>
      <c r="AP69" s="7" t="str">
        <f ca="1">IF(AND($A69&lt;&gt;"",$A69&lt;&gt;"TOTAL"),IF(AND([1]PREMIOS_ALUMNOS!$BS67&lt;&gt;"",[1]PREMIOS_ALUMNOS!$BS67&lt;&gt;0),[1]PREMIOS_ALUMNOS!$BS67,""),IF($A69="TOTAL",SUM(INDIRECT("AP4:AP"&amp;ROW()-1)),""))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IF(AND($A69&lt;&gt;"",$A69&lt;&gt;"TOTAL"),IF(AND([1]PREMIOS_ALUMNOS!$BV67&lt;&gt;"",[1]PREMIOS_ALUMNOS!$BV67&lt;&gt;0),[1]PREMIOS_ALUMNOS!$BV67,""),IF($A69="TOTAL",SUM(INDIRECT("AR4:AR"&amp;ROW()-1)),""))</f>
        <v/>
      </c>
      <c r="AS69" s="7" t="str">
        <f ca="1">IF(AND($A69&lt;&gt;"",$A69&lt;&gt;"TOTAL"),IF(AND([1]PREMIOS_ALUMNOS!$BX67&lt;&gt;"",[1]PREMIOS_ALUMNOS!$BX67&lt;&gt;0),[1]PREMIOS_ALUMNOS!$BX67,""),IF($A69="TOTAL",SUM(INDIRECT("AS4:AS"&amp;ROW()-1)),""))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IF(AND($A69&lt;&gt;"",$A69&lt;&gt;"TOTAL"),IF(AND([1]PREMIOS_ALUMNOS!$CA67&lt;&gt;"",[1]PREMIOS_ALUMNOS!$CA67&lt;&gt;0),[1]PREMIOS_ALUMNOS!$CA67,""),IF($A69="TOTAL",SUM(INDIRECT("AU4:AU"&amp;ROW()-1)),""))</f>
        <v/>
      </c>
      <c r="AV69" s="7" t="str">
        <f ca="1">IF(AND($A69&lt;&gt;"",$A69&lt;&gt;"TOTAL"),IF(AND([1]PREMIOS_ALUMNOS!$CC67&lt;&gt;"",[1]PREMIOS_ALUMNOS!$CC67&lt;&gt;0),[1]PREMIOS_ALUMNOS!$CC67,""),IF($A69="TOTAL",SUM(INDIRECT("AV4:AV"&amp;ROW()-1)),""))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IF(AND($A69&lt;&gt;"",$A69&lt;&gt;"TOTAL"),IF(AND([1]PREMIOS_ALUMNOS!$CF67&lt;&gt;"",[1]PREMIOS_ALUMNOS!$CF67&lt;&gt;0),[1]PREMIOS_ALUMNOS!$CF67,""),IF($A69="TOTAL",SUM(INDIRECT("AX4:AX"&amp;ROW()-1)),""))</f>
        <v/>
      </c>
      <c r="AY69" s="7" t="str">
        <f ca="1">IF(AND($A69&lt;&gt;"",$A69&lt;&gt;"TOTAL"),IF(AND([1]PREMIOS_ALUMNOS!$CH67&lt;&gt;"",[1]PREMIOS_ALUMNOS!$CH67&lt;&gt;0),[1]PREMIOS_ALUMNOS!$CH67,""),IF($A69="TOTAL",SUM(INDIRECT("AY4:AY"&amp;ROW()-1)),""))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IF(AND($A69&lt;&gt;"",$A69&lt;&gt;"TOTAL"),IF(AND([1]PREMIOS_ALUMNOS!$CK67&lt;&gt;"",[1]PREMIOS_ALUMNOS!$CK67&lt;&gt;0),[1]PREMIOS_ALUMNOS!$CK67,""),IF($A69="TOTAL",SUM(INDIRECT("BA4:BA"&amp;ROW()-1)),""))</f>
        <v/>
      </c>
      <c r="BB69" s="7" t="str">
        <f ca="1">IF(AND($A69&lt;&gt;"",$A69&lt;&gt;"TOTAL"),IF(AND([1]PREMIOS_ALUMNOS!$CM67&lt;&gt;"",[1]PREMIOS_ALUMNOS!$CM67&lt;&gt;0),[1]PREMIOS_ALUMNOS!$CM67,""),IF($A69="TOTAL",SUM(INDIRECT("BB4:BB"&amp;ROW()-1)),""))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IF(AND($A69&lt;&gt;"",$A69&lt;&gt;"TOTAL"),IF(AND([1]PREMIOS_ALUMNOS!$CP67&lt;&gt;"",[1]PREMIOS_ALUMNOS!$CP67&lt;&gt;0),[1]PREMIOS_ALUMNOS!$CP67,""),IF($A69="TOTAL",SUM(INDIRECT("BD4:BD"&amp;ROW()-1)),""))</f>
        <v/>
      </c>
      <c r="BE69" s="7" t="str">
        <f ca="1">IF(AND($A69&lt;&gt;"",$A69&lt;&gt;"TOTAL"),IF(AND([1]PREMIOS_ALUMNOS!$CR67&lt;&gt;"",[1]PREMIOS_ALUMNOS!$CR67&lt;&gt;0),[1]PREMIOS_ALUMNOS!$CR67,""),IF($A69="TOTAL",SUM(INDIRECT("BE4:BE"&amp;ROW()-1)),""))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IF([1]PREMIOS_ALUMNOS!$C68&lt;&gt;"",[1]PREMIOS_ALUMNOS!$C68,IF(AND([1]PREMIOS_ALUMNOS!$C68="",[1]PREMIOS_ALUMNOS!$C69="",[1]PREMIOS_ALUMNOS!$C67=""),"","TOTAL"))</f>
        <v/>
      </c>
      <c r="B70" s="7" t="str">
        <f ca="1">IF(AND($A70&lt;&gt;"",$A70&lt;&gt;"TOTAL"),IF(AND([1]PREMIOS_ALUMNOS!$D68&lt;&gt;"",[1]PREMIOS_ALUMNOS!$D68&lt;&gt;0),[1]PREMIOS_ALUMNOS!$D68,""),IF($A70="TOTAL",SUM(INDIRECT("B4:B"&amp;ROW()-1)),""))</f>
        <v/>
      </c>
      <c r="C70" s="7" t="str">
        <f ca="1">IF(AND($A70&lt;&gt;"",$A70&lt;&gt;"TOTAL"),IF(AND([1]PREMIOS_ALUMNOS!$F68&lt;&gt;"",[1]PREMIOS_ALUMNOS!$F68&lt;&gt;0),[1]PREMIOS_ALUMNOS!$F68,""),IF($A70="TOTAL",SUM(INDIRECT("C4:C"&amp;ROW()-1)),""))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IF(AND($A70&lt;&gt;"",$A70&lt;&gt;"TOTAL"),IF(AND([1]PREMIOS_ALUMNOS!$I68&lt;&gt;"",[1]PREMIOS_ALUMNOS!$I68&lt;&gt;0),[1]PREMIOS_ALUMNOS!$I68,""),IF($A70="TOTAL",SUM(INDIRECT("E4:E"&amp;ROW()-1)),""))</f>
        <v/>
      </c>
      <c r="F70" s="7" t="str">
        <f ca="1">IF(AND($A70&lt;&gt;"",$A70&lt;&gt;"TOTAL"),IF(AND([1]PREMIOS_ALUMNOS!$K68&lt;&gt;"",[1]PREMIOS_ALUMNOS!$K68&lt;&gt;0),[1]PREMIOS_ALUMNOS!$K68,""),IF($A70="TOTAL",SUM(INDIRECT("F4:F"&amp;ROW()-1)),""))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IF(AND($A70&lt;&gt;"",$A70&lt;&gt;"TOTAL"),IF(AND([1]PREMIOS_ALUMNOS!$N68&lt;&gt;"",[1]PREMIOS_ALUMNOS!$N68&lt;&gt;0),[1]PREMIOS_ALUMNOS!$N68,""),IF($A70="TOTAL",SUM(INDIRECT("H4:H"&amp;ROW()-1)),""))</f>
        <v/>
      </c>
      <c r="I70" s="7" t="str">
        <f ca="1">IF(AND($A70&lt;&gt;"",$A70&lt;&gt;"TOTAL"),IF(AND([1]PREMIOS_ALUMNOS!$P68&lt;&gt;"",[1]PREMIOS_ALUMNOS!$P68&lt;&gt;0),[1]PREMIOS_ALUMNOS!$P68,""),IF($A70="TOTAL",SUM(INDIRECT("I4:I"&amp;ROW()-1)),""))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IF(AND($A70&lt;&gt;"",$A70&lt;&gt;"TOTAL"),IF(AND([1]PREMIOS_ALUMNOS!$S68&lt;&gt;"",[1]PREMIOS_ALUMNOS!$S68&lt;&gt;0),[1]PREMIOS_ALUMNOS!$S68,""),IF($A70="TOTAL",SUM(INDIRECT("K4:K"&amp;ROW()-1)),""))</f>
        <v/>
      </c>
      <c r="L70" s="7" t="str">
        <f ca="1">IF(AND($A70&lt;&gt;"",$A70&lt;&gt;"TOTAL"),IF(AND([1]PREMIOS_ALUMNOS!$U68&lt;&gt;"",[1]PREMIOS_ALUMNOS!$U68&lt;&gt;0),[1]PREMIOS_ALUMNOS!$U68,""),IF($A70="TOTAL",SUM(INDIRECT("L4:L"&amp;ROW()-1)),""))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IF(AND($A70&lt;&gt;"",$A70&lt;&gt;"TOTAL"),IF(AND([1]PREMIOS_ALUMNOS!$X68&lt;&gt;"",[1]PREMIOS_ALUMNOS!$X68&lt;&gt;0),[1]PREMIOS_ALUMNOS!$X68,""),IF($A70="TOTAL",SUM(INDIRECT("N4:N"&amp;ROW()-1)),""))</f>
        <v/>
      </c>
      <c r="O70" s="7" t="str">
        <f ca="1">IF(AND($A70&lt;&gt;"",$A70&lt;&gt;"TOTAL"),IF(AND([1]PREMIOS_ALUMNOS!$Z68&lt;&gt;"",[1]PREMIOS_ALUMNOS!$Z68&lt;&gt;0),[1]PREMIOS_ALUMNOS!$Z68,""),IF($A70="TOTAL",SUM(INDIRECT("O4:O"&amp;ROW()-1)),""))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IF(AND($A70&lt;&gt;"",$A70&lt;&gt;"TOTAL"),IF(AND([1]PREMIOS_ALUMNOS!$AC68&lt;&gt;"",[1]PREMIOS_ALUMNOS!$AC68&lt;&gt;0),[1]PREMIOS_ALUMNOS!$AC68,""),IF($A70="TOTAL",SUM(INDIRECT("Q4:Q"&amp;ROW()-1)),""))</f>
        <v/>
      </c>
      <c r="R70" s="7" t="str">
        <f ca="1">IF(AND($A70&lt;&gt;"",$A70&lt;&gt;"TOTAL"),IF(AND([1]PREMIOS_ALUMNOS!$AE68&lt;&gt;"",[1]PREMIOS_ALUMNOS!$AE68&lt;&gt;0),[1]PREMIOS_ALUMNOS!$AE68,""),IF($A70="TOTAL",SUM(INDIRECT("R4:R"&amp;ROW()-1)),""))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IF(AND($A70&lt;&gt;"",$A70&lt;&gt;"TOTAL"),IF(AND([1]PREMIOS_ALUMNOS!$AH68&lt;&gt;"",[1]PREMIOS_ALUMNOS!$AH68&lt;&gt;0),[1]PREMIOS_ALUMNOS!$AH68,""),IF($A70="TOTAL",SUM(INDIRECT("T4:T"&amp;ROW()-1)),""))</f>
        <v/>
      </c>
      <c r="U70" s="7" t="str">
        <f ca="1">IF(AND($A70&lt;&gt;"",$A70&lt;&gt;"TOTAL"),IF(AND([1]PREMIOS_ALUMNOS!$AJ68&lt;&gt;"",[1]PREMIOS_ALUMNOS!$AJ68&lt;&gt;0),[1]PREMIOS_ALUMNOS!$AJ68,""),IF($A70="TOTAL",SUM(INDIRECT("U4:U"&amp;ROW()-1)),""))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IF(AND($A70&lt;&gt;"",$A70&lt;&gt;"TOTAL"),IF(AND([1]PREMIOS_ALUMNOS!$AM68&lt;&gt;"",[1]PREMIOS_ALUMNOS!$AM68&lt;&gt;0),[1]PREMIOS_ALUMNOS!$AM68,""),IF($A70="TOTAL",SUM(INDIRECT("W4:W"&amp;ROW()-1)),""))</f>
        <v/>
      </c>
      <c r="X70" s="7" t="str">
        <f ca="1">IF(AND($A70&lt;&gt;"",$A70&lt;&gt;"TOTAL"),IF(AND([1]PREMIOS_ALUMNOS!$AO68&lt;&gt;"",[1]PREMIOS_ALUMNOS!$AO68&lt;&gt;0),[1]PREMIOS_ALUMNOS!$AO68,""),IF($A70="TOTAL",SUM(INDIRECT("X4:X"&amp;ROW()-1)),""))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IF(AND($A70&lt;&gt;"",$A70&lt;&gt;"TOTAL"),IF(AND([1]PREMIOS_ALUMNOS!$AR68&lt;&gt;"",[1]PREMIOS_ALUMNOS!$AR68&lt;&gt;0),[1]PREMIOS_ALUMNOS!$AR68,""),IF($A70="TOTAL",SUM(INDIRECT("Z4:Z"&amp;ROW()-1)),""))</f>
        <v/>
      </c>
      <c r="AA70" s="7" t="str">
        <f ca="1">IF(AND($A70&lt;&gt;"",$A70&lt;&gt;"TOTAL"),IF(AND([1]PREMIOS_ALUMNOS!$AT68&lt;&gt;"",[1]PREMIOS_ALUMNOS!$AT68&lt;&gt;0),[1]PREMIOS_ALUMNOS!$AT68,""),IF($A70="TOTAL",SUM(INDIRECT("AA4:AA"&amp;ROW()-1)),""))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IF(AND($A70&lt;&gt;"",$A70&lt;&gt;"TOTAL"),IF(AND([1]PREMIOS_ALUMNOS!$AW68&lt;&gt;"",[1]PREMIOS_ALUMNOS!$AW68&lt;&gt;0),[1]PREMIOS_ALUMNOS!$AW68,""),IF($A70="TOTAL",SUM(INDIRECT("AC4:AC"&amp;ROW()-1)),""))</f>
        <v/>
      </c>
      <c r="AD70" s="7" t="str">
        <f ca="1">IF(AND($A70&lt;&gt;"",$A70&lt;&gt;"TOTAL"),IF(AND([1]PREMIOS_ALUMNOS!$AY68&lt;&gt;"",[1]PREMIOS_ALUMNOS!$AY68&lt;&gt;0),[1]PREMIOS_ALUMNOS!$AY68,""),IF($A70="TOTAL",SUM(INDIRECT("AD4:AD"&amp;ROW()-1)),""))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IF(AND($A70&lt;&gt;"",$A70&lt;&gt;"TOTAL"),IF(AND([1]PREMIOS_ALUMNOS!$BB68&lt;&gt;"",[1]PREMIOS_ALUMNOS!$BB68&lt;&gt;0),[1]PREMIOS_ALUMNOS!$BB68,""),IF($A70="TOTAL",SUM(INDIRECT("AF4:AF"&amp;ROW()-1)),""))</f>
        <v/>
      </c>
      <c r="AG70" s="7" t="str">
        <f ca="1">IF(AND($A70&lt;&gt;"",$A70&lt;&gt;"TOTAL"),IF(AND([1]PREMIOS_ALUMNOS!$BD68&lt;&gt;"",[1]PREMIOS_ALUMNOS!$BD68&lt;&gt;0),[1]PREMIOS_ALUMNOS!$BD68,""),IF($A70="TOTAL",SUM(INDIRECT("AG4:AG"&amp;ROW()-1)),""))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IF(AND($A70&lt;&gt;"",$A70&lt;&gt;"TOTAL"),IF(AND([1]PREMIOS_ALUMNOS!$BG68&lt;&gt;"",[1]PREMIOS_ALUMNOS!$BG68&lt;&gt;0),[1]PREMIOS_ALUMNOS!$BG68,""),IF($A70="TOTAL",SUM(INDIRECT("AI4:AI"&amp;ROW()-1)),""))</f>
        <v/>
      </c>
      <c r="AJ70" s="7" t="str">
        <f ca="1">IF(AND($A70&lt;&gt;"",$A70&lt;&gt;"TOTAL"),IF(AND([1]PREMIOS_ALUMNOS!$BI68&lt;&gt;"",[1]PREMIOS_ALUMNOS!$BI68&lt;&gt;0),[1]PREMIOS_ALUMNOS!$BI68,""),IF($A70="TOTAL",SUM(INDIRECT("AJ4:AJ"&amp;ROW()-1)),""))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IF(AND($A70&lt;&gt;"",$A70&lt;&gt;"TOTAL"),IF(AND([1]PREMIOS_ALUMNOS!$BL68&lt;&gt;"",[1]PREMIOS_ALUMNOS!$BL68&lt;&gt;0),[1]PREMIOS_ALUMNOS!$BL68,""),IF($A70="TOTAL",SUM(INDIRECT("AL4:AL"&amp;ROW()-1)),""))</f>
        <v/>
      </c>
      <c r="AM70" s="7" t="str">
        <f ca="1">IF(AND($A70&lt;&gt;"",$A70&lt;&gt;"TOTAL"),IF(AND([1]PREMIOS_ALUMNOS!$BN68&lt;&gt;"",[1]PREMIOS_ALUMNOS!$BN68&lt;&gt;0),[1]PREMIOS_ALUMNOS!$BN68,""),IF($A70="TOTAL",SUM(INDIRECT("AM4:AM"&amp;ROW()-1)),""))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IF(AND($A70&lt;&gt;"",$A70&lt;&gt;"TOTAL"),IF(AND([1]PREMIOS_ALUMNOS!$BQ68&lt;&gt;"",[1]PREMIOS_ALUMNOS!$BQ68&lt;&gt;0),[1]PREMIOS_ALUMNOS!$BQ68,""),IF($A70="TOTAL",SUM(INDIRECT("AO4:AO"&amp;ROW()-1)),""))</f>
        <v/>
      </c>
      <c r="AP70" s="7" t="str">
        <f ca="1">IF(AND($A70&lt;&gt;"",$A70&lt;&gt;"TOTAL"),IF(AND([1]PREMIOS_ALUMNOS!$BS68&lt;&gt;"",[1]PREMIOS_ALUMNOS!$BS68&lt;&gt;0),[1]PREMIOS_ALUMNOS!$BS68,""),IF($A70="TOTAL",SUM(INDIRECT("AP4:AP"&amp;ROW()-1)),""))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IF(AND($A70&lt;&gt;"",$A70&lt;&gt;"TOTAL"),IF(AND([1]PREMIOS_ALUMNOS!$BV68&lt;&gt;"",[1]PREMIOS_ALUMNOS!$BV68&lt;&gt;0),[1]PREMIOS_ALUMNOS!$BV68,""),IF($A70="TOTAL",SUM(INDIRECT("AR4:AR"&amp;ROW()-1)),""))</f>
        <v/>
      </c>
      <c r="AS70" s="7" t="str">
        <f ca="1">IF(AND($A70&lt;&gt;"",$A70&lt;&gt;"TOTAL"),IF(AND([1]PREMIOS_ALUMNOS!$BX68&lt;&gt;"",[1]PREMIOS_ALUMNOS!$BX68&lt;&gt;0),[1]PREMIOS_ALUMNOS!$BX68,""),IF($A70="TOTAL",SUM(INDIRECT("AS4:AS"&amp;ROW()-1)),""))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IF(AND($A70&lt;&gt;"",$A70&lt;&gt;"TOTAL"),IF(AND([1]PREMIOS_ALUMNOS!$CA68&lt;&gt;"",[1]PREMIOS_ALUMNOS!$CA68&lt;&gt;0),[1]PREMIOS_ALUMNOS!$CA68,""),IF($A70="TOTAL",SUM(INDIRECT("AU4:AU"&amp;ROW()-1)),""))</f>
        <v/>
      </c>
      <c r="AV70" s="7" t="str">
        <f ca="1">IF(AND($A70&lt;&gt;"",$A70&lt;&gt;"TOTAL"),IF(AND([1]PREMIOS_ALUMNOS!$CC68&lt;&gt;"",[1]PREMIOS_ALUMNOS!$CC68&lt;&gt;0),[1]PREMIOS_ALUMNOS!$CC68,""),IF($A70="TOTAL",SUM(INDIRECT("AV4:AV"&amp;ROW()-1)),""))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IF(AND($A70&lt;&gt;"",$A70&lt;&gt;"TOTAL"),IF(AND([1]PREMIOS_ALUMNOS!$CF68&lt;&gt;"",[1]PREMIOS_ALUMNOS!$CF68&lt;&gt;0),[1]PREMIOS_ALUMNOS!$CF68,""),IF($A70="TOTAL",SUM(INDIRECT("AX4:AX"&amp;ROW()-1)),""))</f>
        <v/>
      </c>
      <c r="AY70" s="7" t="str">
        <f ca="1">IF(AND($A70&lt;&gt;"",$A70&lt;&gt;"TOTAL"),IF(AND([1]PREMIOS_ALUMNOS!$CH68&lt;&gt;"",[1]PREMIOS_ALUMNOS!$CH68&lt;&gt;0),[1]PREMIOS_ALUMNOS!$CH68,""),IF($A70="TOTAL",SUM(INDIRECT("AY4:AY"&amp;ROW()-1)),""))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IF(AND($A70&lt;&gt;"",$A70&lt;&gt;"TOTAL"),IF(AND([1]PREMIOS_ALUMNOS!$CK68&lt;&gt;"",[1]PREMIOS_ALUMNOS!$CK68&lt;&gt;0),[1]PREMIOS_ALUMNOS!$CK68,""),IF($A70="TOTAL",SUM(INDIRECT("BA4:BA"&amp;ROW()-1)),""))</f>
        <v/>
      </c>
      <c r="BB70" s="7" t="str">
        <f ca="1">IF(AND($A70&lt;&gt;"",$A70&lt;&gt;"TOTAL"),IF(AND([1]PREMIOS_ALUMNOS!$CM68&lt;&gt;"",[1]PREMIOS_ALUMNOS!$CM68&lt;&gt;0),[1]PREMIOS_ALUMNOS!$CM68,""),IF($A70="TOTAL",SUM(INDIRECT("BB4:BB"&amp;ROW()-1)),""))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IF(AND($A70&lt;&gt;"",$A70&lt;&gt;"TOTAL"),IF(AND([1]PREMIOS_ALUMNOS!$CP68&lt;&gt;"",[1]PREMIOS_ALUMNOS!$CP68&lt;&gt;0),[1]PREMIOS_ALUMNOS!$CP68,""),IF($A70="TOTAL",SUM(INDIRECT("BD4:BD"&amp;ROW()-1)),""))</f>
        <v/>
      </c>
      <c r="BE70" s="7" t="str">
        <f ca="1">IF(AND($A70&lt;&gt;"",$A70&lt;&gt;"TOTAL"),IF(AND([1]PREMIOS_ALUMNOS!$CR68&lt;&gt;"",[1]PREMIOS_ALUMNOS!$CR68&lt;&gt;0),[1]PREMIOS_ALUMNOS!$CR68,""),IF($A70="TOTAL",SUM(INDIRECT("BE4:BE"&amp;ROW()-1)),""))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IF([1]PREMIOS_ALUMNOS!$C69&lt;&gt;"",[1]PREMIOS_ALUMNOS!$C69,IF(AND([1]PREMIOS_ALUMNOS!$C69="",[1]PREMIOS_ALUMNOS!$C70="",[1]PREMIOS_ALUMNOS!$C68=""),"","TOTAL"))</f>
        <v/>
      </c>
      <c r="B71" s="7" t="str">
        <f ca="1">IF(AND($A71&lt;&gt;"",$A71&lt;&gt;"TOTAL"),IF(AND([1]PREMIOS_ALUMNOS!$D69&lt;&gt;"",[1]PREMIOS_ALUMNOS!$D69&lt;&gt;0),[1]PREMIOS_ALUMNOS!$D69,""),IF($A71="TOTAL",SUM(INDIRECT("B4:B"&amp;ROW()-1)),""))</f>
        <v/>
      </c>
      <c r="C71" s="7" t="str">
        <f ca="1">IF(AND($A71&lt;&gt;"",$A71&lt;&gt;"TOTAL"),IF(AND([1]PREMIOS_ALUMNOS!$F69&lt;&gt;"",[1]PREMIOS_ALUMNOS!$F69&lt;&gt;0),[1]PREMIOS_ALUMNOS!$F69,""),IF($A71="TOTAL",SUM(INDIRECT("C4:C"&amp;ROW()-1)),""))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IF(AND($A71&lt;&gt;"",$A71&lt;&gt;"TOTAL"),IF(AND([1]PREMIOS_ALUMNOS!$I69&lt;&gt;"",[1]PREMIOS_ALUMNOS!$I69&lt;&gt;0),[1]PREMIOS_ALUMNOS!$I69,""),IF($A71="TOTAL",SUM(INDIRECT("E4:E"&amp;ROW()-1)),""))</f>
        <v/>
      </c>
      <c r="F71" s="7" t="str">
        <f ca="1">IF(AND($A71&lt;&gt;"",$A71&lt;&gt;"TOTAL"),IF(AND([1]PREMIOS_ALUMNOS!$K69&lt;&gt;"",[1]PREMIOS_ALUMNOS!$K69&lt;&gt;0),[1]PREMIOS_ALUMNOS!$K69,""),IF($A71="TOTAL",SUM(INDIRECT("F4:F"&amp;ROW()-1)),""))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IF(AND($A71&lt;&gt;"",$A71&lt;&gt;"TOTAL"),IF(AND([1]PREMIOS_ALUMNOS!$N69&lt;&gt;"",[1]PREMIOS_ALUMNOS!$N69&lt;&gt;0),[1]PREMIOS_ALUMNOS!$N69,""),IF($A71="TOTAL",SUM(INDIRECT("H4:H"&amp;ROW()-1)),""))</f>
        <v/>
      </c>
      <c r="I71" s="7" t="str">
        <f ca="1">IF(AND($A71&lt;&gt;"",$A71&lt;&gt;"TOTAL"),IF(AND([1]PREMIOS_ALUMNOS!$P69&lt;&gt;"",[1]PREMIOS_ALUMNOS!$P69&lt;&gt;0),[1]PREMIOS_ALUMNOS!$P69,""),IF($A71="TOTAL",SUM(INDIRECT("I4:I"&amp;ROW()-1)),""))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IF(AND($A71&lt;&gt;"",$A71&lt;&gt;"TOTAL"),IF(AND([1]PREMIOS_ALUMNOS!$S69&lt;&gt;"",[1]PREMIOS_ALUMNOS!$S69&lt;&gt;0),[1]PREMIOS_ALUMNOS!$S69,""),IF($A71="TOTAL",SUM(INDIRECT("K4:K"&amp;ROW()-1)),""))</f>
        <v/>
      </c>
      <c r="L71" s="7" t="str">
        <f ca="1">IF(AND($A71&lt;&gt;"",$A71&lt;&gt;"TOTAL"),IF(AND([1]PREMIOS_ALUMNOS!$U69&lt;&gt;"",[1]PREMIOS_ALUMNOS!$U69&lt;&gt;0),[1]PREMIOS_ALUMNOS!$U69,""),IF($A71="TOTAL",SUM(INDIRECT("L4:L"&amp;ROW()-1)),""))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IF(AND($A71&lt;&gt;"",$A71&lt;&gt;"TOTAL"),IF(AND([1]PREMIOS_ALUMNOS!$X69&lt;&gt;"",[1]PREMIOS_ALUMNOS!$X69&lt;&gt;0),[1]PREMIOS_ALUMNOS!$X69,""),IF($A71="TOTAL",SUM(INDIRECT("N4:N"&amp;ROW()-1)),""))</f>
        <v/>
      </c>
      <c r="O71" s="7" t="str">
        <f ca="1">IF(AND($A71&lt;&gt;"",$A71&lt;&gt;"TOTAL"),IF(AND([1]PREMIOS_ALUMNOS!$Z69&lt;&gt;"",[1]PREMIOS_ALUMNOS!$Z69&lt;&gt;0),[1]PREMIOS_ALUMNOS!$Z69,""),IF($A71="TOTAL",SUM(INDIRECT("O4:O"&amp;ROW()-1)),""))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IF(AND($A71&lt;&gt;"",$A71&lt;&gt;"TOTAL"),IF(AND([1]PREMIOS_ALUMNOS!$AC69&lt;&gt;"",[1]PREMIOS_ALUMNOS!$AC69&lt;&gt;0),[1]PREMIOS_ALUMNOS!$AC69,""),IF($A71="TOTAL",SUM(INDIRECT("Q4:Q"&amp;ROW()-1)),""))</f>
        <v/>
      </c>
      <c r="R71" s="7" t="str">
        <f ca="1">IF(AND($A71&lt;&gt;"",$A71&lt;&gt;"TOTAL"),IF(AND([1]PREMIOS_ALUMNOS!$AE69&lt;&gt;"",[1]PREMIOS_ALUMNOS!$AE69&lt;&gt;0),[1]PREMIOS_ALUMNOS!$AE69,""),IF($A71="TOTAL",SUM(INDIRECT("R4:R"&amp;ROW()-1)),""))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IF(AND($A71&lt;&gt;"",$A71&lt;&gt;"TOTAL"),IF(AND([1]PREMIOS_ALUMNOS!$AH69&lt;&gt;"",[1]PREMIOS_ALUMNOS!$AH69&lt;&gt;0),[1]PREMIOS_ALUMNOS!$AH69,""),IF($A71="TOTAL",SUM(INDIRECT("T4:T"&amp;ROW()-1)),""))</f>
        <v/>
      </c>
      <c r="U71" s="7" t="str">
        <f ca="1">IF(AND($A71&lt;&gt;"",$A71&lt;&gt;"TOTAL"),IF(AND([1]PREMIOS_ALUMNOS!$AJ69&lt;&gt;"",[1]PREMIOS_ALUMNOS!$AJ69&lt;&gt;0),[1]PREMIOS_ALUMNOS!$AJ69,""),IF($A71="TOTAL",SUM(INDIRECT("U4:U"&amp;ROW()-1)),""))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IF(AND($A71&lt;&gt;"",$A71&lt;&gt;"TOTAL"),IF(AND([1]PREMIOS_ALUMNOS!$AM69&lt;&gt;"",[1]PREMIOS_ALUMNOS!$AM69&lt;&gt;0),[1]PREMIOS_ALUMNOS!$AM69,""),IF($A71="TOTAL",SUM(INDIRECT("W4:W"&amp;ROW()-1)),""))</f>
        <v/>
      </c>
      <c r="X71" s="7" t="str">
        <f ca="1">IF(AND($A71&lt;&gt;"",$A71&lt;&gt;"TOTAL"),IF(AND([1]PREMIOS_ALUMNOS!$AO69&lt;&gt;"",[1]PREMIOS_ALUMNOS!$AO69&lt;&gt;0),[1]PREMIOS_ALUMNOS!$AO69,""),IF($A71="TOTAL",SUM(INDIRECT("X4:X"&amp;ROW()-1)),""))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IF(AND($A71&lt;&gt;"",$A71&lt;&gt;"TOTAL"),IF(AND([1]PREMIOS_ALUMNOS!$AR69&lt;&gt;"",[1]PREMIOS_ALUMNOS!$AR69&lt;&gt;0),[1]PREMIOS_ALUMNOS!$AR69,""),IF($A71="TOTAL",SUM(INDIRECT("Z4:Z"&amp;ROW()-1)),""))</f>
        <v/>
      </c>
      <c r="AA71" s="7" t="str">
        <f ca="1">IF(AND($A71&lt;&gt;"",$A71&lt;&gt;"TOTAL"),IF(AND([1]PREMIOS_ALUMNOS!$AT69&lt;&gt;"",[1]PREMIOS_ALUMNOS!$AT69&lt;&gt;0),[1]PREMIOS_ALUMNOS!$AT69,""),IF($A71="TOTAL",SUM(INDIRECT("AA4:AA"&amp;ROW()-1)),""))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IF(AND($A71&lt;&gt;"",$A71&lt;&gt;"TOTAL"),IF(AND([1]PREMIOS_ALUMNOS!$AW69&lt;&gt;"",[1]PREMIOS_ALUMNOS!$AW69&lt;&gt;0),[1]PREMIOS_ALUMNOS!$AW69,""),IF($A71="TOTAL",SUM(INDIRECT("AC4:AC"&amp;ROW()-1)),""))</f>
        <v/>
      </c>
      <c r="AD71" s="7" t="str">
        <f ca="1">IF(AND($A71&lt;&gt;"",$A71&lt;&gt;"TOTAL"),IF(AND([1]PREMIOS_ALUMNOS!$AY69&lt;&gt;"",[1]PREMIOS_ALUMNOS!$AY69&lt;&gt;0),[1]PREMIOS_ALUMNOS!$AY69,""),IF($A71="TOTAL",SUM(INDIRECT("AD4:AD"&amp;ROW()-1)),""))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IF(AND($A71&lt;&gt;"",$A71&lt;&gt;"TOTAL"),IF(AND([1]PREMIOS_ALUMNOS!$BB69&lt;&gt;"",[1]PREMIOS_ALUMNOS!$BB69&lt;&gt;0),[1]PREMIOS_ALUMNOS!$BB69,""),IF($A71="TOTAL",SUM(INDIRECT("AF4:AF"&amp;ROW()-1)),""))</f>
        <v/>
      </c>
      <c r="AG71" s="7" t="str">
        <f ca="1">IF(AND($A71&lt;&gt;"",$A71&lt;&gt;"TOTAL"),IF(AND([1]PREMIOS_ALUMNOS!$BD69&lt;&gt;"",[1]PREMIOS_ALUMNOS!$BD69&lt;&gt;0),[1]PREMIOS_ALUMNOS!$BD69,""),IF($A71="TOTAL",SUM(INDIRECT("AG4:AG"&amp;ROW()-1)),""))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IF(AND($A71&lt;&gt;"",$A71&lt;&gt;"TOTAL"),IF(AND([1]PREMIOS_ALUMNOS!$BG69&lt;&gt;"",[1]PREMIOS_ALUMNOS!$BG69&lt;&gt;0),[1]PREMIOS_ALUMNOS!$BG69,""),IF($A71="TOTAL",SUM(INDIRECT("AI4:AI"&amp;ROW()-1)),""))</f>
        <v/>
      </c>
      <c r="AJ71" s="7" t="str">
        <f ca="1">IF(AND($A71&lt;&gt;"",$A71&lt;&gt;"TOTAL"),IF(AND([1]PREMIOS_ALUMNOS!$BI69&lt;&gt;"",[1]PREMIOS_ALUMNOS!$BI69&lt;&gt;0),[1]PREMIOS_ALUMNOS!$BI69,""),IF($A71="TOTAL",SUM(INDIRECT("AJ4:AJ"&amp;ROW()-1)),""))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IF(AND($A71&lt;&gt;"",$A71&lt;&gt;"TOTAL"),IF(AND([1]PREMIOS_ALUMNOS!$BL69&lt;&gt;"",[1]PREMIOS_ALUMNOS!$BL69&lt;&gt;0),[1]PREMIOS_ALUMNOS!$BL69,""),IF($A71="TOTAL",SUM(INDIRECT("AL4:AL"&amp;ROW()-1)),""))</f>
        <v/>
      </c>
      <c r="AM71" s="7" t="str">
        <f ca="1">IF(AND($A71&lt;&gt;"",$A71&lt;&gt;"TOTAL"),IF(AND([1]PREMIOS_ALUMNOS!$BN69&lt;&gt;"",[1]PREMIOS_ALUMNOS!$BN69&lt;&gt;0),[1]PREMIOS_ALUMNOS!$BN69,""),IF($A71="TOTAL",SUM(INDIRECT("AM4:AM"&amp;ROW()-1)),""))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IF(AND($A71&lt;&gt;"",$A71&lt;&gt;"TOTAL"),IF(AND([1]PREMIOS_ALUMNOS!$BQ69&lt;&gt;"",[1]PREMIOS_ALUMNOS!$BQ69&lt;&gt;0),[1]PREMIOS_ALUMNOS!$BQ69,""),IF($A71="TOTAL",SUM(INDIRECT("AO4:AO"&amp;ROW()-1)),""))</f>
        <v/>
      </c>
      <c r="AP71" s="7" t="str">
        <f ca="1">IF(AND($A71&lt;&gt;"",$A71&lt;&gt;"TOTAL"),IF(AND([1]PREMIOS_ALUMNOS!$BS69&lt;&gt;"",[1]PREMIOS_ALUMNOS!$BS69&lt;&gt;0),[1]PREMIOS_ALUMNOS!$BS69,""),IF($A71="TOTAL",SUM(INDIRECT("AP4:AP"&amp;ROW()-1)),""))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IF(AND($A71&lt;&gt;"",$A71&lt;&gt;"TOTAL"),IF(AND([1]PREMIOS_ALUMNOS!$BV69&lt;&gt;"",[1]PREMIOS_ALUMNOS!$BV69&lt;&gt;0),[1]PREMIOS_ALUMNOS!$BV69,""),IF($A71="TOTAL",SUM(INDIRECT("AR4:AR"&amp;ROW()-1)),""))</f>
        <v/>
      </c>
      <c r="AS71" s="7" t="str">
        <f ca="1">IF(AND($A71&lt;&gt;"",$A71&lt;&gt;"TOTAL"),IF(AND([1]PREMIOS_ALUMNOS!$BX69&lt;&gt;"",[1]PREMIOS_ALUMNOS!$BX69&lt;&gt;0),[1]PREMIOS_ALUMNOS!$BX69,""),IF($A71="TOTAL",SUM(INDIRECT("AS4:AS"&amp;ROW()-1)),""))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IF(AND($A71&lt;&gt;"",$A71&lt;&gt;"TOTAL"),IF(AND([1]PREMIOS_ALUMNOS!$CA69&lt;&gt;"",[1]PREMIOS_ALUMNOS!$CA69&lt;&gt;0),[1]PREMIOS_ALUMNOS!$CA69,""),IF($A71="TOTAL",SUM(INDIRECT("AU4:AU"&amp;ROW()-1)),""))</f>
        <v/>
      </c>
      <c r="AV71" s="7" t="str">
        <f ca="1">IF(AND($A71&lt;&gt;"",$A71&lt;&gt;"TOTAL"),IF(AND([1]PREMIOS_ALUMNOS!$CC69&lt;&gt;"",[1]PREMIOS_ALUMNOS!$CC69&lt;&gt;0),[1]PREMIOS_ALUMNOS!$CC69,""),IF($A71="TOTAL",SUM(INDIRECT("AV4:AV"&amp;ROW()-1)),""))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IF(AND($A71&lt;&gt;"",$A71&lt;&gt;"TOTAL"),IF(AND([1]PREMIOS_ALUMNOS!$CF69&lt;&gt;"",[1]PREMIOS_ALUMNOS!$CF69&lt;&gt;0),[1]PREMIOS_ALUMNOS!$CF69,""),IF($A71="TOTAL",SUM(INDIRECT("AX4:AX"&amp;ROW()-1)),""))</f>
        <v/>
      </c>
      <c r="AY71" s="7" t="str">
        <f ca="1">IF(AND($A71&lt;&gt;"",$A71&lt;&gt;"TOTAL"),IF(AND([1]PREMIOS_ALUMNOS!$CH69&lt;&gt;"",[1]PREMIOS_ALUMNOS!$CH69&lt;&gt;0),[1]PREMIOS_ALUMNOS!$CH69,""),IF($A71="TOTAL",SUM(INDIRECT("AY4:AY"&amp;ROW()-1)),""))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IF(AND($A71&lt;&gt;"",$A71&lt;&gt;"TOTAL"),IF(AND([1]PREMIOS_ALUMNOS!$CK69&lt;&gt;"",[1]PREMIOS_ALUMNOS!$CK69&lt;&gt;0),[1]PREMIOS_ALUMNOS!$CK69,""),IF($A71="TOTAL",SUM(INDIRECT("BA4:BA"&amp;ROW()-1)),""))</f>
        <v/>
      </c>
      <c r="BB71" s="7" t="str">
        <f ca="1">IF(AND($A71&lt;&gt;"",$A71&lt;&gt;"TOTAL"),IF(AND([1]PREMIOS_ALUMNOS!$CM69&lt;&gt;"",[1]PREMIOS_ALUMNOS!$CM69&lt;&gt;0),[1]PREMIOS_ALUMNOS!$CM69,""),IF($A71="TOTAL",SUM(INDIRECT("BB4:BB"&amp;ROW()-1)),""))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IF(AND($A71&lt;&gt;"",$A71&lt;&gt;"TOTAL"),IF(AND([1]PREMIOS_ALUMNOS!$CP69&lt;&gt;"",[1]PREMIOS_ALUMNOS!$CP69&lt;&gt;0),[1]PREMIOS_ALUMNOS!$CP69,""),IF($A71="TOTAL",SUM(INDIRECT("BD4:BD"&amp;ROW()-1)),""))</f>
        <v/>
      </c>
      <c r="BE71" s="7" t="str">
        <f ca="1">IF(AND($A71&lt;&gt;"",$A71&lt;&gt;"TOTAL"),IF(AND([1]PREMIOS_ALUMNOS!$CR69&lt;&gt;"",[1]PREMIOS_ALUMNOS!$CR69&lt;&gt;0),[1]PREMIOS_ALUMNOS!$CR69,""),IF($A71="TOTAL",SUM(INDIRECT("BE4:BE"&amp;ROW()-1)),""))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IF([1]PREMIOS_ALUMNOS!$C70&lt;&gt;"",[1]PREMIOS_ALUMNOS!$C70,IF(AND([1]PREMIOS_ALUMNOS!$C70="",[1]PREMIOS_ALUMNOS!$C71="",[1]PREMIOS_ALUMNOS!$C69=""),"","TOTAL"))</f>
        <v/>
      </c>
      <c r="B72" s="7" t="str">
        <f ca="1">IF(AND($A72&lt;&gt;"",$A72&lt;&gt;"TOTAL"),IF(AND([1]PREMIOS_ALUMNOS!$D70&lt;&gt;"",[1]PREMIOS_ALUMNOS!$D70&lt;&gt;0),[1]PREMIOS_ALUMNOS!$D70,""),IF($A72="TOTAL",SUM(INDIRECT("B4:B"&amp;ROW()-1)),""))</f>
        <v/>
      </c>
      <c r="C72" s="7" t="str">
        <f ca="1">IF(AND($A72&lt;&gt;"",$A72&lt;&gt;"TOTAL"),IF(AND([1]PREMIOS_ALUMNOS!$F70&lt;&gt;"",[1]PREMIOS_ALUMNOS!$F70&lt;&gt;0),[1]PREMIOS_ALUMNOS!$F70,""),IF($A72="TOTAL",SUM(INDIRECT("C4:C"&amp;ROW()-1)),""))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IF(AND($A72&lt;&gt;"",$A72&lt;&gt;"TOTAL"),IF(AND([1]PREMIOS_ALUMNOS!$I70&lt;&gt;"",[1]PREMIOS_ALUMNOS!$I70&lt;&gt;0),[1]PREMIOS_ALUMNOS!$I70,""),IF($A72="TOTAL",SUM(INDIRECT("E4:E"&amp;ROW()-1)),""))</f>
        <v/>
      </c>
      <c r="F72" s="7" t="str">
        <f ca="1">IF(AND($A72&lt;&gt;"",$A72&lt;&gt;"TOTAL"),IF(AND([1]PREMIOS_ALUMNOS!$K70&lt;&gt;"",[1]PREMIOS_ALUMNOS!$K70&lt;&gt;0),[1]PREMIOS_ALUMNOS!$K70,""),IF($A72="TOTAL",SUM(INDIRECT("F4:F"&amp;ROW()-1)),""))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IF(AND($A72&lt;&gt;"",$A72&lt;&gt;"TOTAL"),IF(AND([1]PREMIOS_ALUMNOS!$N70&lt;&gt;"",[1]PREMIOS_ALUMNOS!$N70&lt;&gt;0),[1]PREMIOS_ALUMNOS!$N70,""),IF($A72="TOTAL",SUM(INDIRECT("H4:H"&amp;ROW()-1)),""))</f>
        <v/>
      </c>
      <c r="I72" s="7" t="str">
        <f ca="1">IF(AND($A72&lt;&gt;"",$A72&lt;&gt;"TOTAL"),IF(AND([1]PREMIOS_ALUMNOS!$P70&lt;&gt;"",[1]PREMIOS_ALUMNOS!$P70&lt;&gt;0),[1]PREMIOS_ALUMNOS!$P70,""),IF($A72="TOTAL",SUM(INDIRECT("I4:I"&amp;ROW()-1)),""))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IF(AND($A72&lt;&gt;"",$A72&lt;&gt;"TOTAL"),IF(AND([1]PREMIOS_ALUMNOS!$S70&lt;&gt;"",[1]PREMIOS_ALUMNOS!$S70&lt;&gt;0),[1]PREMIOS_ALUMNOS!$S70,""),IF($A72="TOTAL",SUM(INDIRECT("K4:K"&amp;ROW()-1)),""))</f>
        <v/>
      </c>
      <c r="L72" s="7" t="str">
        <f ca="1">IF(AND($A72&lt;&gt;"",$A72&lt;&gt;"TOTAL"),IF(AND([1]PREMIOS_ALUMNOS!$U70&lt;&gt;"",[1]PREMIOS_ALUMNOS!$U70&lt;&gt;0),[1]PREMIOS_ALUMNOS!$U70,""),IF($A72="TOTAL",SUM(INDIRECT("L4:L"&amp;ROW()-1)),""))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IF(AND($A72&lt;&gt;"",$A72&lt;&gt;"TOTAL"),IF(AND([1]PREMIOS_ALUMNOS!$X70&lt;&gt;"",[1]PREMIOS_ALUMNOS!$X70&lt;&gt;0),[1]PREMIOS_ALUMNOS!$X70,""),IF($A72="TOTAL",SUM(INDIRECT("N4:N"&amp;ROW()-1)),""))</f>
        <v/>
      </c>
      <c r="O72" s="7" t="str">
        <f ca="1">IF(AND($A72&lt;&gt;"",$A72&lt;&gt;"TOTAL"),IF(AND([1]PREMIOS_ALUMNOS!$Z70&lt;&gt;"",[1]PREMIOS_ALUMNOS!$Z70&lt;&gt;0),[1]PREMIOS_ALUMNOS!$Z70,""),IF($A72="TOTAL",SUM(INDIRECT("O4:O"&amp;ROW()-1)),""))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IF(AND($A72&lt;&gt;"",$A72&lt;&gt;"TOTAL"),IF(AND([1]PREMIOS_ALUMNOS!$AC70&lt;&gt;"",[1]PREMIOS_ALUMNOS!$AC70&lt;&gt;0),[1]PREMIOS_ALUMNOS!$AC70,""),IF($A72="TOTAL",SUM(INDIRECT("Q4:Q"&amp;ROW()-1)),""))</f>
        <v/>
      </c>
      <c r="R72" s="7" t="str">
        <f ca="1">IF(AND($A72&lt;&gt;"",$A72&lt;&gt;"TOTAL"),IF(AND([1]PREMIOS_ALUMNOS!$AE70&lt;&gt;"",[1]PREMIOS_ALUMNOS!$AE70&lt;&gt;0),[1]PREMIOS_ALUMNOS!$AE70,""),IF($A72="TOTAL",SUM(INDIRECT("R4:R"&amp;ROW()-1)),""))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IF(AND($A72&lt;&gt;"",$A72&lt;&gt;"TOTAL"),IF(AND([1]PREMIOS_ALUMNOS!$AH70&lt;&gt;"",[1]PREMIOS_ALUMNOS!$AH70&lt;&gt;0),[1]PREMIOS_ALUMNOS!$AH70,""),IF($A72="TOTAL",SUM(INDIRECT("T4:T"&amp;ROW()-1)),""))</f>
        <v/>
      </c>
      <c r="U72" s="7" t="str">
        <f ca="1">IF(AND($A72&lt;&gt;"",$A72&lt;&gt;"TOTAL"),IF(AND([1]PREMIOS_ALUMNOS!$AJ70&lt;&gt;"",[1]PREMIOS_ALUMNOS!$AJ70&lt;&gt;0),[1]PREMIOS_ALUMNOS!$AJ70,""),IF($A72="TOTAL",SUM(INDIRECT("U4:U"&amp;ROW()-1)),""))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IF(AND($A72&lt;&gt;"",$A72&lt;&gt;"TOTAL"),IF(AND([1]PREMIOS_ALUMNOS!$AM70&lt;&gt;"",[1]PREMIOS_ALUMNOS!$AM70&lt;&gt;0),[1]PREMIOS_ALUMNOS!$AM70,""),IF($A72="TOTAL",SUM(INDIRECT("W4:W"&amp;ROW()-1)),""))</f>
        <v/>
      </c>
      <c r="X72" s="7" t="str">
        <f ca="1">IF(AND($A72&lt;&gt;"",$A72&lt;&gt;"TOTAL"),IF(AND([1]PREMIOS_ALUMNOS!$AO70&lt;&gt;"",[1]PREMIOS_ALUMNOS!$AO70&lt;&gt;0),[1]PREMIOS_ALUMNOS!$AO70,""),IF($A72="TOTAL",SUM(INDIRECT("X4:X"&amp;ROW()-1)),""))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IF(AND($A72&lt;&gt;"",$A72&lt;&gt;"TOTAL"),IF(AND([1]PREMIOS_ALUMNOS!$AR70&lt;&gt;"",[1]PREMIOS_ALUMNOS!$AR70&lt;&gt;0),[1]PREMIOS_ALUMNOS!$AR70,""),IF($A72="TOTAL",SUM(INDIRECT("Z4:Z"&amp;ROW()-1)),""))</f>
        <v/>
      </c>
      <c r="AA72" s="7" t="str">
        <f ca="1">IF(AND($A72&lt;&gt;"",$A72&lt;&gt;"TOTAL"),IF(AND([1]PREMIOS_ALUMNOS!$AT70&lt;&gt;"",[1]PREMIOS_ALUMNOS!$AT70&lt;&gt;0),[1]PREMIOS_ALUMNOS!$AT70,""),IF($A72="TOTAL",SUM(INDIRECT("AA4:AA"&amp;ROW()-1)),""))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IF(AND($A72&lt;&gt;"",$A72&lt;&gt;"TOTAL"),IF(AND([1]PREMIOS_ALUMNOS!$AW70&lt;&gt;"",[1]PREMIOS_ALUMNOS!$AW70&lt;&gt;0),[1]PREMIOS_ALUMNOS!$AW70,""),IF($A72="TOTAL",SUM(INDIRECT("AC4:AC"&amp;ROW()-1)),""))</f>
        <v/>
      </c>
      <c r="AD72" s="7" t="str">
        <f ca="1">IF(AND($A72&lt;&gt;"",$A72&lt;&gt;"TOTAL"),IF(AND([1]PREMIOS_ALUMNOS!$AY70&lt;&gt;"",[1]PREMIOS_ALUMNOS!$AY70&lt;&gt;0),[1]PREMIOS_ALUMNOS!$AY70,""),IF($A72="TOTAL",SUM(INDIRECT("AD4:AD"&amp;ROW()-1)),""))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IF(AND($A72&lt;&gt;"",$A72&lt;&gt;"TOTAL"),IF(AND([1]PREMIOS_ALUMNOS!$BB70&lt;&gt;"",[1]PREMIOS_ALUMNOS!$BB70&lt;&gt;0),[1]PREMIOS_ALUMNOS!$BB70,""),IF($A72="TOTAL",SUM(INDIRECT("AF4:AF"&amp;ROW()-1)),""))</f>
        <v/>
      </c>
      <c r="AG72" s="7" t="str">
        <f ca="1">IF(AND($A72&lt;&gt;"",$A72&lt;&gt;"TOTAL"),IF(AND([1]PREMIOS_ALUMNOS!$BD70&lt;&gt;"",[1]PREMIOS_ALUMNOS!$BD70&lt;&gt;0),[1]PREMIOS_ALUMNOS!$BD70,""),IF($A72="TOTAL",SUM(INDIRECT("AG4:AG"&amp;ROW()-1)),""))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IF(AND($A72&lt;&gt;"",$A72&lt;&gt;"TOTAL"),IF(AND([1]PREMIOS_ALUMNOS!$BG70&lt;&gt;"",[1]PREMIOS_ALUMNOS!$BG70&lt;&gt;0),[1]PREMIOS_ALUMNOS!$BG70,""),IF($A72="TOTAL",SUM(INDIRECT("AI4:AI"&amp;ROW()-1)),""))</f>
        <v/>
      </c>
      <c r="AJ72" s="7" t="str">
        <f ca="1">IF(AND($A72&lt;&gt;"",$A72&lt;&gt;"TOTAL"),IF(AND([1]PREMIOS_ALUMNOS!$BI70&lt;&gt;"",[1]PREMIOS_ALUMNOS!$BI70&lt;&gt;0),[1]PREMIOS_ALUMNOS!$BI70,""),IF($A72="TOTAL",SUM(INDIRECT("AJ4:AJ"&amp;ROW()-1)),""))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IF(AND($A72&lt;&gt;"",$A72&lt;&gt;"TOTAL"),IF(AND([1]PREMIOS_ALUMNOS!$BL70&lt;&gt;"",[1]PREMIOS_ALUMNOS!$BL70&lt;&gt;0),[1]PREMIOS_ALUMNOS!$BL70,""),IF($A72="TOTAL",SUM(INDIRECT("AL4:AL"&amp;ROW()-1)),""))</f>
        <v/>
      </c>
      <c r="AM72" s="7" t="str">
        <f ca="1">IF(AND($A72&lt;&gt;"",$A72&lt;&gt;"TOTAL"),IF(AND([1]PREMIOS_ALUMNOS!$BN70&lt;&gt;"",[1]PREMIOS_ALUMNOS!$BN70&lt;&gt;0),[1]PREMIOS_ALUMNOS!$BN70,""),IF($A72="TOTAL",SUM(INDIRECT("AM4:AM"&amp;ROW()-1)),""))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IF(AND($A72&lt;&gt;"",$A72&lt;&gt;"TOTAL"),IF(AND([1]PREMIOS_ALUMNOS!$BQ70&lt;&gt;"",[1]PREMIOS_ALUMNOS!$BQ70&lt;&gt;0),[1]PREMIOS_ALUMNOS!$BQ70,""),IF($A72="TOTAL",SUM(INDIRECT("AO4:AO"&amp;ROW()-1)),""))</f>
        <v/>
      </c>
      <c r="AP72" s="7" t="str">
        <f ca="1">IF(AND($A72&lt;&gt;"",$A72&lt;&gt;"TOTAL"),IF(AND([1]PREMIOS_ALUMNOS!$BS70&lt;&gt;"",[1]PREMIOS_ALUMNOS!$BS70&lt;&gt;0),[1]PREMIOS_ALUMNOS!$BS70,""),IF($A72="TOTAL",SUM(INDIRECT("AP4:AP"&amp;ROW()-1)),""))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IF(AND($A72&lt;&gt;"",$A72&lt;&gt;"TOTAL"),IF(AND([1]PREMIOS_ALUMNOS!$BV70&lt;&gt;"",[1]PREMIOS_ALUMNOS!$BV70&lt;&gt;0),[1]PREMIOS_ALUMNOS!$BV70,""),IF($A72="TOTAL",SUM(INDIRECT("AR4:AR"&amp;ROW()-1)),""))</f>
        <v/>
      </c>
      <c r="AS72" s="7" t="str">
        <f ca="1">IF(AND($A72&lt;&gt;"",$A72&lt;&gt;"TOTAL"),IF(AND([1]PREMIOS_ALUMNOS!$BX70&lt;&gt;"",[1]PREMIOS_ALUMNOS!$BX70&lt;&gt;0),[1]PREMIOS_ALUMNOS!$BX70,""),IF($A72="TOTAL",SUM(INDIRECT("AS4:AS"&amp;ROW()-1)),""))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IF(AND($A72&lt;&gt;"",$A72&lt;&gt;"TOTAL"),IF(AND([1]PREMIOS_ALUMNOS!$CA70&lt;&gt;"",[1]PREMIOS_ALUMNOS!$CA70&lt;&gt;0),[1]PREMIOS_ALUMNOS!$CA70,""),IF($A72="TOTAL",SUM(INDIRECT("AU4:AU"&amp;ROW()-1)),""))</f>
        <v/>
      </c>
      <c r="AV72" s="7" t="str">
        <f ca="1">IF(AND($A72&lt;&gt;"",$A72&lt;&gt;"TOTAL"),IF(AND([1]PREMIOS_ALUMNOS!$CC70&lt;&gt;"",[1]PREMIOS_ALUMNOS!$CC70&lt;&gt;0),[1]PREMIOS_ALUMNOS!$CC70,""),IF($A72="TOTAL",SUM(INDIRECT("AV4:AV"&amp;ROW()-1)),""))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IF(AND($A72&lt;&gt;"",$A72&lt;&gt;"TOTAL"),IF(AND([1]PREMIOS_ALUMNOS!$CF70&lt;&gt;"",[1]PREMIOS_ALUMNOS!$CF70&lt;&gt;0),[1]PREMIOS_ALUMNOS!$CF70,""),IF($A72="TOTAL",SUM(INDIRECT("AX4:AX"&amp;ROW()-1)),""))</f>
        <v/>
      </c>
      <c r="AY72" s="7" t="str">
        <f ca="1">IF(AND($A72&lt;&gt;"",$A72&lt;&gt;"TOTAL"),IF(AND([1]PREMIOS_ALUMNOS!$CH70&lt;&gt;"",[1]PREMIOS_ALUMNOS!$CH70&lt;&gt;0),[1]PREMIOS_ALUMNOS!$CH70,""),IF($A72="TOTAL",SUM(INDIRECT("AY4:AY"&amp;ROW()-1)),""))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IF(AND($A72&lt;&gt;"",$A72&lt;&gt;"TOTAL"),IF(AND([1]PREMIOS_ALUMNOS!$CK70&lt;&gt;"",[1]PREMIOS_ALUMNOS!$CK70&lt;&gt;0),[1]PREMIOS_ALUMNOS!$CK70,""),IF($A72="TOTAL",SUM(INDIRECT("BA4:BA"&amp;ROW()-1)),""))</f>
        <v/>
      </c>
      <c r="BB72" s="7" t="str">
        <f ca="1">IF(AND($A72&lt;&gt;"",$A72&lt;&gt;"TOTAL"),IF(AND([1]PREMIOS_ALUMNOS!$CM70&lt;&gt;"",[1]PREMIOS_ALUMNOS!$CM70&lt;&gt;0),[1]PREMIOS_ALUMNOS!$CM70,""),IF($A72="TOTAL",SUM(INDIRECT("BB4:BB"&amp;ROW()-1)),""))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IF(AND($A72&lt;&gt;"",$A72&lt;&gt;"TOTAL"),IF(AND([1]PREMIOS_ALUMNOS!$CP70&lt;&gt;"",[1]PREMIOS_ALUMNOS!$CP70&lt;&gt;0),[1]PREMIOS_ALUMNOS!$CP70,""),IF($A72="TOTAL",SUM(INDIRECT("BD4:BD"&amp;ROW()-1)),""))</f>
        <v/>
      </c>
      <c r="BE72" s="7" t="str">
        <f ca="1">IF(AND($A72&lt;&gt;"",$A72&lt;&gt;"TOTAL"),IF(AND([1]PREMIOS_ALUMNOS!$CR70&lt;&gt;"",[1]PREMIOS_ALUMNOS!$CR70&lt;&gt;0),[1]PREMIOS_ALUMNOS!$CR70,""),IF($A72="TOTAL",SUM(INDIRECT("BE4:BE"&amp;ROW()-1)),""))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IF([1]PREMIOS_ALUMNOS!$C71&lt;&gt;"",[1]PREMIOS_ALUMNOS!$C71,IF(AND([1]PREMIOS_ALUMNOS!$C71="",[1]PREMIOS_ALUMNOS!$C72="",[1]PREMIOS_ALUMNOS!$C70=""),"","TOTAL"))</f>
        <v/>
      </c>
      <c r="B73" s="7" t="str">
        <f ca="1">IF(AND($A73&lt;&gt;"",$A73&lt;&gt;"TOTAL"),IF(AND([1]PREMIOS_ALUMNOS!$D71&lt;&gt;"",[1]PREMIOS_ALUMNOS!$D71&lt;&gt;0),[1]PREMIOS_ALUMNOS!$D71,""),IF($A73="TOTAL",SUM(INDIRECT("B4:B"&amp;ROW()-1)),""))</f>
        <v/>
      </c>
      <c r="C73" s="7" t="str">
        <f ca="1">IF(AND($A73&lt;&gt;"",$A73&lt;&gt;"TOTAL"),IF(AND([1]PREMIOS_ALUMNOS!$F71&lt;&gt;"",[1]PREMIOS_ALUMNOS!$F71&lt;&gt;0),[1]PREMIOS_ALUMNOS!$F71,""),IF($A73="TOTAL",SUM(INDIRECT("C4:C"&amp;ROW()-1)),""))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IF(AND($A73&lt;&gt;"",$A73&lt;&gt;"TOTAL"),IF(AND([1]PREMIOS_ALUMNOS!$I71&lt;&gt;"",[1]PREMIOS_ALUMNOS!$I71&lt;&gt;0),[1]PREMIOS_ALUMNOS!$I71,""),IF($A73="TOTAL",SUM(INDIRECT("E4:E"&amp;ROW()-1)),""))</f>
        <v/>
      </c>
      <c r="F73" s="7" t="str">
        <f ca="1">IF(AND($A73&lt;&gt;"",$A73&lt;&gt;"TOTAL"),IF(AND([1]PREMIOS_ALUMNOS!$K71&lt;&gt;"",[1]PREMIOS_ALUMNOS!$K71&lt;&gt;0),[1]PREMIOS_ALUMNOS!$K71,""),IF($A73="TOTAL",SUM(INDIRECT("F4:F"&amp;ROW()-1)),""))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IF(AND($A73&lt;&gt;"",$A73&lt;&gt;"TOTAL"),IF(AND([1]PREMIOS_ALUMNOS!$N71&lt;&gt;"",[1]PREMIOS_ALUMNOS!$N71&lt;&gt;0),[1]PREMIOS_ALUMNOS!$N71,""),IF($A73="TOTAL",SUM(INDIRECT("H4:H"&amp;ROW()-1)),""))</f>
        <v/>
      </c>
      <c r="I73" s="7" t="str">
        <f ca="1">IF(AND($A73&lt;&gt;"",$A73&lt;&gt;"TOTAL"),IF(AND([1]PREMIOS_ALUMNOS!$P71&lt;&gt;"",[1]PREMIOS_ALUMNOS!$P71&lt;&gt;0),[1]PREMIOS_ALUMNOS!$P71,""),IF($A73="TOTAL",SUM(INDIRECT("I4:I"&amp;ROW()-1)),""))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IF(AND($A73&lt;&gt;"",$A73&lt;&gt;"TOTAL"),IF(AND([1]PREMIOS_ALUMNOS!$S71&lt;&gt;"",[1]PREMIOS_ALUMNOS!$S71&lt;&gt;0),[1]PREMIOS_ALUMNOS!$S71,""),IF($A73="TOTAL",SUM(INDIRECT("K4:K"&amp;ROW()-1)),""))</f>
        <v/>
      </c>
      <c r="L73" s="7" t="str">
        <f ca="1">IF(AND($A73&lt;&gt;"",$A73&lt;&gt;"TOTAL"),IF(AND([1]PREMIOS_ALUMNOS!$U71&lt;&gt;"",[1]PREMIOS_ALUMNOS!$U71&lt;&gt;0),[1]PREMIOS_ALUMNOS!$U71,""),IF($A73="TOTAL",SUM(INDIRECT("L4:L"&amp;ROW()-1)),""))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IF(AND($A73&lt;&gt;"",$A73&lt;&gt;"TOTAL"),IF(AND([1]PREMIOS_ALUMNOS!$X71&lt;&gt;"",[1]PREMIOS_ALUMNOS!$X71&lt;&gt;0),[1]PREMIOS_ALUMNOS!$X71,""),IF($A73="TOTAL",SUM(INDIRECT("N4:N"&amp;ROW()-1)),""))</f>
        <v/>
      </c>
      <c r="O73" s="7" t="str">
        <f ca="1">IF(AND($A73&lt;&gt;"",$A73&lt;&gt;"TOTAL"),IF(AND([1]PREMIOS_ALUMNOS!$Z71&lt;&gt;"",[1]PREMIOS_ALUMNOS!$Z71&lt;&gt;0),[1]PREMIOS_ALUMNOS!$Z71,""),IF($A73="TOTAL",SUM(INDIRECT("O4:O"&amp;ROW()-1)),""))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IF(AND($A73&lt;&gt;"",$A73&lt;&gt;"TOTAL"),IF(AND([1]PREMIOS_ALUMNOS!$AC71&lt;&gt;"",[1]PREMIOS_ALUMNOS!$AC71&lt;&gt;0),[1]PREMIOS_ALUMNOS!$AC71,""),IF($A73="TOTAL",SUM(INDIRECT("Q4:Q"&amp;ROW()-1)),""))</f>
        <v/>
      </c>
      <c r="R73" s="7" t="str">
        <f ca="1">IF(AND($A73&lt;&gt;"",$A73&lt;&gt;"TOTAL"),IF(AND([1]PREMIOS_ALUMNOS!$AE71&lt;&gt;"",[1]PREMIOS_ALUMNOS!$AE71&lt;&gt;0),[1]PREMIOS_ALUMNOS!$AE71,""),IF($A73="TOTAL",SUM(INDIRECT("R4:R"&amp;ROW()-1)),""))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IF(AND($A73&lt;&gt;"",$A73&lt;&gt;"TOTAL"),IF(AND([1]PREMIOS_ALUMNOS!$AH71&lt;&gt;"",[1]PREMIOS_ALUMNOS!$AH71&lt;&gt;0),[1]PREMIOS_ALUMNOS!$AH71,""),IF($A73="TOTAL",SUM(INDIRECT("T4:T"&amp;ROW()-1)),""))</f>
        <v/>
      </c>
      <c r="U73" s="7" t="str">
        <f ca="1">IF(AND($A73&lt;&gt;"",$A73&lt;&gt;"TOTAL"),IF(AND([1]PREMIOS_ALUMNOS!$AJ71&lt;&gt;"",[1]PREMIOS_ALUMNOS!$AJ71&lt;&gt;0),[1]PREMIOS_ALUMNOS!$AJ71,""),IF($A73="TOTAL",SUM(INDIRECT("U4:U"&amp;ROW()-1)),""))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IF(AND($A73&lt;&gt;"",$A73&lt;&gt;"TOTAL"),IF(AND([1]PREMIOS_ALUMNOS!$AM71&lt;&gt;"",[1]PREMIOS_ALUMNOS!$AM71&lt;&gt;0),[1]PREMIOS_ALUMNOS!$AM71,""),IF($A73="TOTAL",SUM(INDIRECT("W4:W"&amp;ROW()-1)),""))</f>
        <v/>
      </c>
      <c r="X73" s="7" t="str">
        <f ca="1">IF(AND($A73&lt;&gt;"",$A73&lt;&gt;"TOTAL"),IF(AND([1]PREMIOS_ALUMNOS!$AO71&lt;&gt;"",[1]PREMIOS_ALUMNOS!$AO71&lt;&gt;0),[1]PREMIOS_ALUMNOS!$AO71,""),IF($A73="TOTAL",SUM(INDIRECT("X4:X"&amp;ROW()-1)),""))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IF(AND($A73&lt;&gt;"",$A73&lt;&gt;"TOTAL"),IF(AND([1]PREMIOS_ALUMNOS!$AR71&lt;&gt;"",[1]PREMIOS_ALUMNOS!$AR71&lt;&gt;0),[1]PREMIOS_ALUMNOS!$AR71,""),IF($A73="TOTAL",SUM(INDIRECT("Z4:Z"&amp;ROW()-1)),""))</f>
        <v/>
      </c>
      <c r="AA73" s="7" t="str">
        <f ca="1">IF(AND($A73&lt;&gt;"",$A73&lt;&gt;"TOTAL"),IF(AND([1]PREMIOS_ALUMNOS!$AT71&lt;&gt;"",[1]PREMIOS_ALUMNOS!$AT71&lt;&gt;0),[1]PREMIOS_ALUMNOS!$AT71,""),IF($A73="TOTAL",SUM(INDIRECT("AA4:AA"&amp;ROW()-1)),""))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IF(AND($A73&lt;&gt;"",$A73&lt;&gt;"TOTAL"),IF(AND([1]PREMIOS_ALUMNOS!$AW71&lt;&gt;"",[1]PREMIOS_ALUMNOS!$AW71&lt;&gt;0),[1]PREMIOS_ALUMNOS!$AW71,""),IF($A73="TOTAL",SUM(INDIRECT("AC4:AC"&amp;ROW()-1)),""))</f>
        <v/>
      </c>
      <c r="AD73" s="7" t="str">
        <f ca="1">IF(AND($A73&lt;&gt;"",$A73&lt;&gt;"TOTAL"),IF(AND([1]PREMIOS_ALUMNOS!$AY71&lt;&gt;"",[1]PREMIOS_ALUMNOS!$AY71&lt;&gt;0),[1]PREMIOS_ALUMNOS!$AY71,""),IF($A73="TOTAL",SUM(INDIRECT("AD4:AD"&amp;ROW()-1)),""))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IF(AND($A73&lt;&gt;"",$A73&lt;&gt;"TOTAL"),IF(AND([1]PREMIOS_ALUMNOS!$BB71&lt;&gt;"",[1]PREMIOS_ALUMNOS!$BB71&lt;&gt;0),[1]PREMIOS_ALUMNOS!$BB71,""),IF($A73="TOTAL",SUM(INDIRECT("AF4:AF"&amp;ROW()-1)),""))</f>
        <v/>
      </c>
      <c r="AG73" s="7" t="str">
        <f ca="1">IF(AND($A73&lt;&gt;"",$A73&lt;&gt;"TOTAL"),IF(AND([1]PREMIOS_ALUMNOS!$BD71&lt;&gt;"",[1]PREMIOS_ALUMNOS!$BD71&lt;&gt;0),[1]PREMIOS_ALUMNOS!$BD71,""),IF($A73="TOTAL",SUM(INDIRECT("AG4:AG"&amp;ROW()-1)),""))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IF(AND($A73&lt;&gt;"",$A73&lt;&gt;"TOTAL"),IF(AND([1]PREMIOS_ALUMNOS!$BG71&lt;&gt;"",[1]PREMIOS_ALUMNOS!$BG71&lt;&gt;0),[1]PREMIOS_ALUMNOS!$BG71,""),IF($A73="TOTAL",SUM(INDIRECT("AI4:AI"&amp;ROW()-1)),""))</f>
        <v/>
      </c>
      <c r="AJ73" s="7" t="str">
        <f ca="1">IF(AND($A73&lt;&gt;"",$A73&lt;&gt;"TOTAL"),IF(AND([1]PREMIOS_ALUMNOS!$BI71&lt;&gt;"",[1]PREMIOS_ALUMNOS!$BI71&lt;&gt;0),[1]PREMIOS_ALUMNOS!$BI71,""),IF($A73="TOTAL",SUM(INDIRECT("AJ4:AJ"&amp;ROW()-1)),""))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IF(AND($A73&lt;&gt;"",$A73&lt;&gt;"TOTAL"),IF(AND([1]PREMIOS_ALUMNOS!$BL71&lt;&gt;"",[1]PREMIOS_ALUMNOS!$BL71&lt;&gt;0),[1]PREMIOS_ALUMNOS!$BL71,""),IF($A73="TOTAL",SUM(INDIRECT("AL4:AL"&amp;ROW()-1)),""))</f>
        <v/>
      </c>
      <c r="AM73" s="7" t="str">
        <f ca="1">IF(AND($A73&lt;&gt;"",$A73&lt;&gt;"TOTAL"),IF(AND([1]PREMIOS_ALUMNOS!$BN71&lt;&gt;"",[1]PREMIOS_ALUMNOS!$BN71&lt;&gt;0),[1]PREMIOS_ALUMNOS!$BN71,""),IF($A73="TOTAL",SUM(INDIRECT("AM4:AM"&amp;ROW()-1)),""))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IF(AND($A73&lt;&gt;"",$A73&lt;&gt;"TOTAL"),IF(AND([1]PREMIOS_ALUMNOS!$BQ71&lt;&gt;"",[1]PREMIOS_ALUMNOS!$BQ71&lt;&gt;0),[1]PREMIOS_ALUMNOS!$BQ71,""),IF($A73="TOTAL",SUM(INDIRECT("AO4:AO"&amp;ROW()-1)),""))</f>
        <v/>
      </c>
      <c r="AP73" s="7" t="str">
        <f ca="1">IF(AND($A73&lt;&gt;"",$A73&lt;&gt;"TOTAL"),IF(AND([1]PREMIOS_ALUMNOS!$BS71&lt;&gt;"",[1]PREMIOS_ALUMNOS!$BS71&lt;&gt;0),[1]PREMIOS_ALUMNOS!$BS71,""),IF($A73="TOTAL",SUM(INDIRECT("AP4:AP"&amp;ROW()-1)),""))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IF(AND($A73&lt;&gt;"",$A73&lt;&gt;"TOTAL"),IF(AND([1]PREMIOS_ALUMNOS!$BV71&lt;&gt;"",[1]PREMIOS_ALUMNOS!$BV71&lt;&gt;0),[1]PREMIOS_ALUMNOS!$BV71,""),IF($A73="TOTAL",SUM(INDIRECT("AR4:AR"&amp;ROW()-1)),""))</f>
        <v/>
      </c>
      <c r="AS73" s="7" t="str">
        <f ca="1">IF(AND($A73&lt;&gt;"",$A73&lt;&gt;"TOTAL"),IF(AND([1]PREMIOS_ALUMNOS!$BX71&lt;&gt;"",[1]PREMIOS_ALUMNOS!$BX71&lt;&gt;0),[1]PREMIOS_ALUMNOS!$BX71,""),IF($A73="TOTAL",SUM(INDIRECT("AS4:AS"&amp;ROW()-1)),""))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IF(AND($A73&lt;&gt;"",$A73&lt;&gt;"TOTAL"),IF(AND([1]PREMIOS_ALUMNOS!$CA71&lt;&gt;"",[1]PREMIOS_ALUMNOS!$CA71&lt;&gt;0),[1]PREMIOS_ALUMNOS!$CA71,""),IF($A73="TOTAL",SUM(INDIRECT("AU4:AU"&amp;ROW()-1)),""))</f>
        <v/>
      </c>
      <c r="AV73" s="7" t="str">
        <f ca="1">IF(AND($A73&lt;&gt;"",$A73&lt;&gt;"TOTAL"),IF(AND([1]PREMIOS_ALUMNOS!$CC71&lt;&gt;"",[1]PREMIOS_ALUMNOS!$CC71&lt;&gt;0),[1]PREMIOS_ALUMNOS!$CC71,""),IF($A73="TOTAL",SUM(INDIRECT("AV4:AV"&amp;ROW()-1)),""))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IF(AND($A73&lt;&gt;"",$A73&lt;&gt;"TOTAL"),IF(AND([1]PREMIOS_ALUMNOS!$CF71&lt;&gt;"",[1]PREMIOS_ALUMNOS!$CF71&lt;&gt;0),[1]PREMIOS_ALUMNOS!$CF71,""),IF($A73="TOTAL",SUM(INDIRECT("AX4:AX"&amp;ROW()-1)),""))</f>
        <v/>
      </c>
      <c r="AY73" s="7" t="str">
        <f ca="1">IF(AND($A73&lt;&gt;"",$A73&lt;&gt;"TOTAL"),IF(AND([1]PREMIOS_ALUMNOS!$CH71&lt;&gt;"",[1]PREMIOS_ALUMNOS!$CH71&lt;&gt;0),[1]PREMIOS_ALUMNOS!$CH71,""),IF($A73="TOTAL",SUM(INDIRECT("AY4:AY"&amp;ROW()-1)),""))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IF(AND($A73&lt;&gt;"",$A73&lt;&gt;"TOTAL"),IF(AND([1]PREMIOS_ALUMNOS!$CK71&lt;&gt;"",[1]PREMIOS_ALUMNOS!$CK71&lt;&gt;0),[1]PREMIOS_ALUMNOS!$CK71,""),IF($A73="TOTAL",SUM(INDIRECT("BA4:BA"&amp;ROW()-1)),""))</f>
        <v/>
      </c>
      <c r="BB73" s="7" t="str">
        <f ca="1">IF(AND($A73&lt;&gt;"",$A73&lt;&gt;"TOTAL"),IF(AND([1]PREMIOS_ALUMNOS!$CM71&lt;&gt;"",[1]PREMIOS_ALUMNOS!$CM71&lt;&gt;0),[1]PREMIOS_ALUMNOS!$CM71,""),IF($A73="TOTAL",SUM(INDIRECT("BB4:BB"&amp;ROW()-1)),""))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IF(AND($A73&lt;&gt;"",$A73&lt;&gt;"TOTAL"),IF(AND([1]PREMIOS_ALUMNOS!$CP71&lt;&gt;"",[1]PREMIOS_ALUMNOS!$CP71&lt;&gt;0),[1]PREMIOS_ALUMNOS!$CP71,""),IF($A73="TOTAL",SUM(INDIRECT("BD4:BD"&amp;ROW()-1)),""))</f>
        <v/>
      </c>
      <c r="BE73" s="7" t="str">
        <f ca="1">IF(AND($A73&lt;&gt;"",$A73&lt;&gt;"TOTAL"),IF(AND([1]PREMIOS_ALUMNOS!$CR71&lt;&gt;"",[1]PREMIOS_ALUMNOS!$CR71&lt;&gt;0),[1]PREMIOS_ALUMNOS!$CR71,""),IF($A73="TOTAL",SUM(INDIRECT("BE4:BE"&amp;ROW()-1)),""))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IF([1]PREMIOS_ALUMNOS!$C72&lt;&gt;"",[1]PREMIOS_ALUMNOS!$C72,IF(AND([1]PREMIOS_ALUMNOS!$C72="",[1]PREMIOS_ALUMNOS!$C73="",[1]PREMIOS_ALUMNOS!$C71=""),"","TOTAL"))</f>
        <v/>
      </c>
      <c r="B74" s="7" t="str">
        <f ca="1">IF(AND($A74&lt;&gt;"",$A74&lt;&gt;"TOTAL"),IF(AND([1]PREMIOS_ALUMNOS!$D72&lt;&gt;"",[1]PREMIOS_ALUMNOS!$D72&lt;&gt;0),[1]PREMIOS_ALUMNOS!$D72,""),IF($A74="TOTAL",SUM(INDIRECT("B4:B"&amp;ROW()-1)),""))</f>
        <v/>
      </c>
      <c r="C74" s="7" t="str">
        <f ca="1">IF(AND($A74&lt;&gt;"",$A74&lt;&gt;"TOTAL"),IF(AND([1]PREMIOS_ALUMNOS!$F72&lt;&gt;"",[1]PREMIOS_ALUMNOS!$F72&lt;&gt;0),[1]PREMIOS_ALUMNOS!$F72,""),IF($A74="TOTAL",SUM(INDIRECT("C4:C"&amp;ROW()-1)),""))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IF(AND($A74&lt;&gt;"",$A74&lt;&gt;"TOTAL"),IF(AND([1]PREMIOS_ALUMNOS!$I72&lt;&gt;"",[1]PREMIOS_ALUMNOS!$I72&lt;&gt;0),[1]PREMIOS_ALUMNOS!$I72,""),IF($A74="TOTAL",SUM(INDIRECT("E4:E"&amp;ROW()-1)),""))</f>
        <v/>
      </c>
      <c r="F74" s="7" t="str">
        <f ca="1">IF(AND($A74&lt;&gt;"",$A74&lt;&gt;"TOTAL"),IF(AND([1]PREMIOS_ALUMNOS!$K72&lt;&gt;"",[1]PREMIOS_ALUMNOS!$K72&lt;&gt;0),[1]PREMIOS_ALUMNOS!$K72,""),IF($A74="TOTAL",SUM(INDIRECT("F4:F"&amp;ROW()-1)),""))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IF(AND($A74&lt;&gt;"",$A74&lt;&gt;"TOTAL"),IF(AND([1]PREMIOS_ALUMNOS!$N72&lt;&gt;"",[1]PREMIOS_ALUMNOS!$N72&lt;&gt;0),[1]PREMIOS_ALUMNOS!$N72,""),IF($A74="TOTAL",SUM(INDIRECT("H4:H"&amp;ROW()-1)),""))</f>
        <v/>
      </c>
      <c r="I74" s="7" t="str">
        <f ca="1">IF(AND($A74&lt;&gt;"",$A74&lt;&gt;"TOTAL"),IF(AND([1]PREMIOS_ALUMNOS!$P72&lt;&gt;"",[1]PREMIOS_ALUMNOS!$P72&lt;&gt;0),[1]PREMIOS_ALUMNOS!$P72,""),IF($A74="TOTAL",SUM(INDIRECT("I4:I"&amp;ROW()-1)),""))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IF(AND($A74&lt;&gt;"",$A74&lt;&gt;"TOTAL"),IF(AND([1]PREMIOS_ALUMNOS!$S72&lt;&gt;"",[1]PREMIOS_ALUMNOS!$S72&lt;&gt;0),[1]PREMIOS_ALUMNOS!$S72,""),IF($A74="TOTAL",SUM(INDIRECT("K4:K"&amp;ROW()-1)),""))</f>
        <v/>
      </c>
      <c r="L74" s="7" t="str">
        <f ca="1">IF(AND($A74&lt;&gt;"",$A74&lt;&gt;"TOTAL"),IF(AND([1]PREMIOS_ALUMNOS!$U72&lt;&gt;"",[1]PREMIOS_ALUMNOS!$U72&lt;&gt;0),[1]PREMIOS_ALUMNOS!$U72,""),IF($A74="TOTAL",SUM(INDIRECT("L4:L"&amp;ROW()-1)),""))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IF(AND($A74&lt;&gt;"",$A74&lt;&gt;"TOTAL"),IF(AND([1]PREMIOS_ALUMNOS!$X72&lt;&gt;"",[1]PREMIOS_ALUMNOS!$X72&lt;&gt;0),[1]PREMIOS_ALUMNOS!$X72,""),IF($A74="TOTAL",SUM(INDIRECT("N4:N"&amp;ROW()-1)),""))</f>
        <v/>
      </c>
      <c r="O74" s="7" t="str">
        <f ca="1">IF(AND($A74&lt;&gt;"",$A74&lt;&gt;"TOTAL"),IF(AND([1]PREMIOS_ALUMNOS!$Z72&lt;&gt;"",[1]PREMIOS_ALUMNOS!$Z72&lt;&gt;0),[1]PREMIOS_ALUMNOS!$Z72,""),IF($A74="TOTAL",SUM(INDIRECT("O4:O"&amp;ROW()-1)),""))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IF(AND($A74&lt;&gt;"",$A74&lt;&gt;"TOTAL"),IF(AND([1]PREMIOS_ALUMNOS!$AC72&lt;&gt;"",[1]PREMIOS_ALUMNOS!$AC72&lt;&gt;0),[1]PREMIOS_ALUMNOS!$AC72,""),IF($A74="TOTAL",SUM(INDIRECT("Q4:Q"&amp;ROW()-1)),""))</f>
        <v/>
      </c>
      <c r="R74" s="7" t="str">
        <f ca="1">IF(AND($A74&lt;&gt;"",$A74&lt;&gt;"TOTAL"),IF(AND([1]PREMIOS_ALUMNOS!$AE72&lt;&gt;"",[1]PREMIOS_ALUMNOS!$AE72&lt;&gt;0),[1]PREMIOS_ALUMNOS!$AE72,""),IF($A74="TOTAL",SUM(INDIRECT("R4:R"&amp;ROW()-1)),""))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IF(AND($A74&lt;&gt;"",$A74&lt;&gt;"TOTAL"),IF(AND([1]PREMIOS_ALUMNOS!$AH72&lt;&gt;"",[1]PREMIOS_ALUMNOS!$AH72&lt;&gt;0),[1]PREMIOS_ALUMNOS!$AH72,""),IF($A74="TOTAL",SUM(INDIRECT("T4:T"&amp;ROW()-1)),""))</f>
        <v/>
      </c>
      <c r="U74" s="7" t="str">
        <f ca="1">IF(AND($A74&lt;&gt;"",$A74&lt;&gt;"TOTAL"),IF(AND([1]PREMIOS_ALUMNOS!$AJ72&lt;&gt;"",[1]PREMIOS_ALUMNOS!$AJ72&lt;&gt;0),[1]PREMIOS_ALUMNOS!$AJ72,""),IF($A74="TOTAL",SUM(INDIRECT("U4:U"&amp;ROW()-1)),""))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IF(AND($A74&lt;&gt;"",$A74&lt;&gt;"TOTAL"),IF(AND([1]PREMIOS_ALUMNOS!$AM72&lt;&gt;"",[1]PREMIOS_ALUMNOS!$AM72&lt;&gt;0),[1]PREMIOS_ALUMNOS!$AM72,""),IF($A74="TOTAL",SUM(INDIRECT("W4:W"&amp;ROW()-1)),""))</f>
        <v/>
      </c>
      <c r="X74" s="7" t="str">
        <f ca="1">IF(AND($A74&lt;&gt;"",$A74&lt;&gt;"TOTAL"),IF(AND([1]PREMIOS_ALUMNOS!$AO72&lt;&gt;"",[1]PREMIOS_ALUMNOS!$AO72&lt;&gt;0),[1]PREMIOS_ALUMNOS!$AO72,""),IF($A74="TOTAL",SUM(INDIRECT("X4:X"&amp;ROW()-1)),""))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IF(AND($A74&lt;&gt;"",$A74&lt;&gt;"TOTAL"),IF(AND([1]PREMIOS_ALUMNOS!$AR72&lt;&gt;"",[1]PREMIOS_ALUMNOS!$AR72&lt;&gt;0),[1]PREMIOS_ALUMNOS!$AR72,""),IF($A74="TOTAL",SUM(INDIRECT("Z4:Z"&amp;ROW()-1)),""))</f>
        <v/>
      </c>
      <c r="AA74" s="7" t="str">
        <f ca="1">IF(AND($A74&lt;&gt;"",$A74&lt;&gt;"TOTAL"),IF(AND([1]PREMIOS_ALUMNOS!$AT72&lt;&gt;"",[1]PREMIOS_ALUMNOS!$AT72&lt;&gt;0),[1]PREMIOS_ALUMNOS!$AT72,""),IF($A74="TOTAL",SUM(INDIRECT("AA4:AA"&amp;ROW()-1)),""))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IF(AND($A74&lt;&gt;"",$A74&lt;&gt;"TOTAL"),IF(AND([1]PREMIOS_ALUMNOS!$AW72&lt;&gt;"",[1]PREMIOS_ALUMNOS!$AW72&lt;&gt;0),[1]PREMIOS_ALUMNOS!$AW72,""),IF($A74="TOTAL",SUM(INDIRECT("AC4:AC"&amp;ROW()-1)),""))</f>
        <v/>
      </c>
      <c r="AD74" s="7" t="str">
        <f ca="1">IF(AND($A74&lt;&gt;"",$A74&lt;&gt;"TOTAL"),IF(AND([1]PREMIOS_ALUMNOS!$AY72&lt;&gt;"",[1]PREMIOS_ALUMNOS!$AY72&lt;&gt;0),[1]PREMIOS_ALUMNOS!$AY72,""),IF($A74="TOTAL",SUM(INDIRECT("AD4:AD"&amp;ROW()-1)),""))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IF(AND($A74&lt;&gt;"",$A74&lt;&gt;"TOTAL"),IF(AND([1]PREMIOS_ALUMNOS!$BB72&lt;&gt;"",[1]PREMIOS_ALUMNOS!$BB72&lt;&gt;0),[1]PREMIOS_ALUMNOS!$BB72,""),IF($A74="TOTAL",SUM(INDIRECT("AF4:AF"&amp;ROW()-1)),""))</f>
        <v/>
      </c>
      <c r="AG74" s="7" t="str">
        <f ca="1">IF(AND($A74&lt;&gt;"",$A74&lt;&gt;"TOTAL"),IF(AND([1]PREMIOS_ALUMNOS!$BD72&lt;&gt;"",[1]PREMIOS_ALUMNOS!$BD72&lt;&gt;0),[1]PREMIOS_ALUMNOS!$BD72,""),IF($A74="TOTAL",SUM(INDIRECT("AG4:AG"&amp;ROW()-1)),""))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IF(AND($A74&lt;&gt;"",$A74&lt;&gt;"TOTAL"),IF(AND([1]PREMIOS_ALUMNOS!$BG72&lt;&gt;"",[1]PREMIOS_ALUMNOS!$BG72&lt;&gt;0),[1]PREMIOS_ALUMNOS!$BG72,""),IF($A74="TOTAL",SUM(INDIRECT("AI4:AI"&amp;ROW()-1)),""))</f>
        <v/>
      </c>
      <c r="AJ74" s="7" t="str">
        <f ca="1">IF(AND($A74&lt;&gt;"",$A74&lt;&gt;"TOTAL"),IF(AND([1]PREMIOS_ALUMNOS!$BI72&lt;&gt;"",[1]PREMIOS_ALUMNOS!$BI72&lt;&gt;0),[1]PREMIOS_ALUMNOS!$BI72,""),IF($A74="TOTAL",SUM(INDIRECT("AJ4:AJ"&amp;ROW()-1)),""))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IF(AND($A74&lt;&gt;"",$A74&lt;&gt;"TOTAL"),IF(AND([1]PREMIOS_ALUMNOS!$BL72&lt;&gt;"",[1]PREMIOS_ALUMNOS!$BL72&lt;&gt;0),[1]PREMIOS_ALUMNOS!$BL72,""),IF($A74="TOTAL",SUM(INDIRECT("AL4:AL"&amp;ROW()-1)),""))</f>
        <v/>
      </c>
      <c r="AM74" s="7" t="str">
        <f ca="1">IF(AND($A74&lt;&gt;"",$A74&lt;&gt;"TOTAL"),IF(AND([1]PREMIOS_ALUMNOS!$BN72&lt;&gt;"",[1]PREMIOS_ALUMNOS!$BN72&lt;&gt;0),[1]PREMIOS_ALUMNOS!$BN72,""),IF($A74="TOTAL",SUM(INDIRECT("AM4:AM"&amp;ROW()-1)),""))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IF(AND($A74&lt;&gt;"",$A74&lt;&gt;"TOTAL"),IF(AND([1]PREMIOS_ALUMNOS!$BQ72&lt;&gt;"",[1]PREMIOS_ALUMNOS!$BQ72&lt;&gt;0),[1]PREMIOS_ALUMNOS!$BQ72,""),IF($A74="TOTAL",SUM(INDIRECT("AO4:AO"&amp;ROW()-1)),""))</f>
        <v/>
      </c>
      <c r="AP74" s="7" t="str">
        <f ca="1">IF(AND($A74&lt;&gt;"",$A74&lt;&gt;"TOTAL"),IF(AND([1]PREMIOS_ALUMNOS!$BS72&lt;&gt;"",[1]PREMIOS_ALUMNOS!$BS72&lt;&gt;0),[1]PREMIOS_ALUMNOS!$BS72,""),IF($A74="TOTAL",SUM(INDIRECT("AP4:AP"&amp;ROW()-1)),""))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IF(AND($A74&lt;&gt;"",$A74&lt;&gt;"TOTAL"),IF(AND([1]PREMIOS_ALUMNOS!$BV72&lt;&gt;"",[1]PREMIOS_ALUMNOS!$BV72&lt;&gt;0),[1]PREMIOS_ALUMNOS!$BV72,""),IF($A74="TOTAL",SUM(INDIRECT("AR4:AR"&amp;ROW()-1)),""))</f>
        <v/>
      </c>
      <c r="AS74" s="7" t="str">
        <f ca="1">IF(AND($A74&lt;&gt;"",$A74&lt;&gt;"TOTAL"),IF(AND([1]PREMIOS_ALUMNOS!$BX72&lt;&gt;"",[1]PREMIOS_ALUMNOS!$BX72&lt;&gt;0),[1]PREMIOS_ALUMNOS!$BX72,""),IF($A74="TOTAL",SUM(INDIRECT("AS4:AS"&amp;ROW()-1)),""))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IF(AND($A74&lt;&gt;"",$A74&lt;&gt;"TOTAL"),IF(AND([1]PREMIOS_ALUMNOS!$CA72&lt;&gt;"",[1]PREMIOS_ALUMNOS!$CA72&lt;&gt;0),[1]PREMIOS_ALUMNOS!$CA72,""),IF($A74="TOTAL",SUM(INDIRECT("AU4:AU"&amp;ROW()-1)),""))</f>
        <v/>
      </c>
      <c r="AV74" s="7" t="str">
        <f ca="1">IF(AND($A74&lt;&gt;"",$A74&lt;&gt;"TOTAL"),IF(AND([1]PREMIOS_ALUMNOS!$CC72&lt;&gt;"",[1]PREMIOS_ALUMNOS!$CC72&lt;&gt;0),[1]PREMIOS_ALUMNOS!$CC72,""),IF($A74="TOTAL",SUM(INDIRECT("AV4:AV"&amp;ROW()-1)),""))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IF(AND($A74&lt;&gt;"",$A74&lt;&gt;"TOTAL"),IF(AND([1]PREMIOS_ALUMNOS!$CF72&lt;&gt;"",[1]PREMIOS_ALUMNOS!$CF72&lt;&gt;0),[1]PREMIOS_ALUMNOS!$CF72,""),IF($A74="TOTAL",SUM(INDIRECT("AX4:AX"&amp;ROW()-1)),""))</f>
        <v/>
      </c>
      <c r="AY74" s="7" t="str">
        <f ca="1">IF(AND($A74&lt;&gt;"",$A74&lt;&gt;"TOTAL"),IF(AND([1]PREMIOS_ALUMNOS!$CH72&lt;&gt;"",[1]PREMIOS_ALUMNOS!$CH72&lt;&gt;0),[1]PREMIOS_ALUMNOS!$CH72,""),IF($A74="TOTAL",SUM(INDIRECT("AY4:AY"&amp;ROW()-1)),""))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IF(AND($A74&lt;&gt;"",$A74&lt;&gt;"TOTAL"),IF(AND([1]PREMIOS_ALUMNOS!$CK72&lt;&gt;"",[1]PREMIOS_ALUMNOS!$CK72&lt;&gt;0),[1]PREMIOS_ALUMNOS!$CK72,""),IF($A74="TOTAL",SUM(INDIRECT("BA4:BA"&amp;ROW()-1)),""))</f>
        <v/>
      </c>
      <c r="BB74" s="7" t="str">
        <f ca="1">IF(AND($A74&lt;&gt;"",$A74&lt;&gt;"TOTAL"),IF(AND([1]PREMIOS_ALUMNOS!$CM72&lt;&gt;"",[1]PREMIOS_ALUMNOS!$CM72&lt;&gt;0),[1]PREMIOS_ALUMNOS!$CM72,""),IF($A74="TOTAL",SUM(INDIRECT("BB4:BB"&amp;ROW()-1)),""))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IF(AND($A74&lt;&gt;"",$A74&lt;&gt;"TOTAL"),IF(AND([1]PREMIOS_ALUMNOS!$CP72&lt;&gt;"",[1]PREMIOS_ALUMNOS!$CP72&lt;&gt;0),[1]PREMIOS_ALUMNOS!$CP72,""),IF($A74="TOTAL",SUM(INDIRECT("BD4:BD"&amp;ROW()-1)),""))</f>
        <v/>
      </c>
      <c r="BE74" s="7" t="str">
        <f ca="1">IF(AND($A74&lt;&gt;"",$A74&lt;&gt;"TOTAL"),IF(AND([1]PREMIOS_ALUMNOS!$CR72&lt;&gt;"",[1]PREMIOS_ALUMNOS!$CR72&lt;&gt;0),[1]PREMIOS_ALUMNOS!$CR72,""),IF($A74="TOTAL",SUM(INDIRECT("BE4:BE"&amp;ROW()-1)),""))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IF([1]PREMIOS_ALUMNOS!$C73&lt;&gt;"",[1]PREMIOS_ALUMNOS!$C73,IF(AND([1]PREMIOS_ALUMNOS!$C73="",[1]PREMIOS_ALUMNOS!$C74="",[1]PREMIOS_ALUMNOS!$C72=""),"","TOTAL"))</f>
        <v/>
      </c>
      <c r="B75" s="7" t="str">
        <f ca="1">IF(AND($A75&lt;&gt;"",$A75&lt;&gt;"TOTAL"),IF(AND([1]PREMIOS_ALUMNOS!$D73&lt;&gt;"",[1]PREMIOS_ALUMNOS!$D73&lt;&gt;0),[1]PREMIOS_ALUMNOS!$D73,""),IF($A75="TOTAL",SUM(INDIRECT("B4:B"&amp;ROW()-1)),""))</f>
        <v/>
      </c>
      <c r="C75" s="7" t="str">
        <f ca="1">IF(AND($A75&lt;&gt;"",$A75&lt;&gt;"TOTAL"),IF(AND([1]PREMIOS_ALUMNOS!$F73&lt;&gt;"",[1]PREMIOS_ALUMNOS!$F73&lt;&gt;0),[1]PREMIOS_ALUMNOS!$F73,""),IF($A75="TOTAL",SUM(INDIRECT("C4:C"&amp;ROW()-1)),""))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IF(AND($A75&lt;&gt;"",$A75&lt;&gt;"TOTAL"),IF(AND([1]PREMIOS_ALUMNOS!$I73&lt;&gt;"",[1]PREMIOS_ALUMNOS!$I73&lt;&gt;0),[1]PREMIOS_ALUMNOS!$I73,""),IF($A75="TOTAL",SUM(INDIRECT("E4:E"&amp;ROW()-1)),""))</f>
        <v/>
      </c>
      <c r="F75" s="7" t="str">
        <f ca="1">IF(AND($A75&lt;&gt;"",$A75&lt;&gt;"TOTAL"),IF(AND([1]PREMIOS_ALUMNOS!$K73&lt;&gt;"",[1]PREMIOS_ALUMNOS!$K73&lt;&gt;0),[1]PREMIOS_ALUMNOS!$K73,""),IF($A75="TOTAL",SUM(INDIRECT("F4:F"&amp;ROW()-1)),""))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IF(AND($A75&lt;&gt;"",$A75&lt;&gt;"TOTAL"),IF(AND([1]PREMIOS_ALUMNOS!$N73&lt;&gt;"",[1]PREMIOS_ALUMNOS!$N73&lt;&gt;0),[1]PREMIOS_ALUMNOS!$N73,""),IF($A75="TOTAL",SUM(INDIRECT("H4:H"&amp;ROW()-1)),""))</f>
        <v/>
      </c>
      <c r="I75" s="7" t="str">
        <f ca="1">IF(AND($A75&lt;&gt;"",$A75&lt;&gt;"TOTAL"),IF(AND([1]PREMIOS_ALUMNOS!$P73&lt;&gt;"",[1]PREMIOS_ALUMNOS!$P73&lt;&gt;0),[1]PREMIOS_ALUMNOS!$P73,""),IF($A75="TOTAL",SUM(INDIRECT("I4:I"&amp;ROW()-1)),""))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IF(AND($A75&lt;&gt;"",$A75&lt;&gt;"TOTAL"),IF(AND([1]PREMIOS_ALUMNOS!$S73&lt;&gt;"",[1]PREMIOS_ALUMNOS!$S73&lt;&gt;0),[1]PREMIOS_ALUMNOS!$S73,""),IF($A75="TOTAL",SUM(INDIRECT("K4:K"&amp;ROW()-1)),""))</f>
        <v/>
      </c>
      <c r="L75" s="7" t="str">
        <f ca="1">IF(AND($A75&lt;&gt;"",$A75&lt;&gt;"TOTAL"),IF(AND([1]PREMIOS_ALUMNOS!$U73&lt;&gt;"",[1]PREMIOS_ALUMNOS!$U73&lt;&gt;0),[1]PREMIOS_ALUMNOS!$U73,""),IF($A75="TOTAL",SUM(INDIRECT("L4:L"&amp;ROW()-1)),""))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IF(AND($A75&lt;&gt;"",$A75&lt;&gt;"TOTAL"),IF(AND([1]PREMIOS_ALUMNOS!$X73&lt;&gt;"",[1]PREMIOS_ALUMNOS!$X73&lt;&gt;0),[1]PREMIOS_ALUMNOS!$X73,""),IF($A75="TOTAL",SUM(INDIRECT("N4:N"&amp;ROW()-1)),""))</f>
        <v/>
      </c>
      <c r="O75" s="7" t="str">
        <f ca="1">IF(AND($A75&lt;&gt;"",$A75&lt;&gt;"TOTAL"),IF(AND([1]PREMIOS_ALUMNOS!$Z73&lt;&gt;"",[1]PREMIOS_ALUMNOS!$Z73&lt;&gt;0),[1]PREMIOS_ALUMNOS!$Z73,""),IF($A75="TOTAL",SUM(INDIRECT("O4:O"&amp;ROW()-1)),""))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IF(AND($A75&lt;&gt;"",$A75&lt;&gt;"TOTAL"),IF(AND([1]PREMIOS_ALUMNOS!$AC73&lt;&gt;"",[1]PREMIOS_ALUMNOS!$AC73&lt;&gt;0),[1]PREMIOS_ALUMNOS!$AC73,""),IF($A75="TOTAL",SUM(INDIRECT("Q4:Q"&amp;ROW()-1)),""))</f>
        <v/>
      </c>
      <c r="R75" s="7" t="str">
        <f ca="1">IF(AND($A75&lt;&gt;"",$A75&lt;&gt;"TOTAL"),IF(AND([1]PREMIOS_ALUMNOS!$AE73&lt;&gt;"",[1]PREMIOS_ALUMNOS!$AE73&lt;&gt;0),[1]PREMIOS_ALUMNOS!$AE73,""),IF($A75="TOTAL",SUM(INDIRECT("R4:R"&amp;ROW()-1)),""))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IF(AND($A75&lt;&gt;"",$A75&lt;&gt;"TOTAL"),IF(AND([1]PREMIOS_ALUMNOS!$AH73&lt;&gt;"",[1]PREMIOS_ALUMNOS!$AH73&lt;&gt;0),[1]PREMIOS_ALUMNOS!$AH73,""),IF($A75="TOTAL",SUM(INDIRECT("T4:T"&amp;ROW()-1)),""))</f>
        <v/>
      </c>
      <c r="U75" s="7" t="str">
        <f ca="1">IF(AND($A75&lt;&gt;"",$A75&lt;&gt;"TOTAL"),IF(AND([1]PREMIOS_ALUMNOS!$AJ73&lt;&gt;"",[1]PREMIOS_ALUMNOS!$AJ73&lt;&gt;0),[1]PREMIOS_ALUMNOS!$AJ73,""),IF($A75="TOTAL",SUM(INDIRECT("U4:U"&amp;ROW()-1)),""))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IF(AND($A75&lt;&gt;"",$A75&lt;&gt;"TOTAL"),IF(AND([1]PREMIOS_ALUMNOS!$AM73&lt;&gt;"",[1]PREMIOS_ALUMNOS!$AM73&lt;&gt;0),[1]PREMIOS_ALUMNOS!$AM73,""),IF($A75="TOTAL",SUM(INDIRECT("W4:W"&amp;ROW()-1)),""))</f>
        <v/>
      </c>
      <c r="X75" s="7" t="str">
        <f ca="1">IF(AND($A75&lt;&gt;"",$A75&lt;&gt;"TOTAL"),IF(AND([1]PREMIOS_ALUMNOS!$AO73&lt;&gt;"",[1]PREMIOS_ALUMNOS!$AO73&lt;&gt;0),[1]PREMIOS_ALUMNOS!$AO73,""),IF($A75="TOTAL",SUM(INDIRECT("X4:X"&amp;ROW()-1)),""))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IF(AND($A75&lt;&gt;"",$A75&lt;&gt;"TOTAL"),IF(AND([1]PREMIOS_ALUMNOS!$AR73&lt;&gt;"",[1]PREMIOS_ALUMNOS!$AR73&lt;&gt;0),[1]PREMIOS_ALUMNOS!$AR73,""),IF($A75="TOTAL",SUM(INDIRECT("Z4:Z"&amp;ROW()-1)),""))</f>
        <v/>
      </c>
      <c r="AA75" s="7" t="str">
        <f ca="1">IF(AND($A75&lt;&gt;"",$A75&lt;&gt;"TOTAL"),IF(AND([1]PREMIOS_ALUMNOS!$AT73&lt;&gt;"",[1]PREMIOS_ALUMNOS!$AT73&lt;&gt;0),[1]PREMIOS_ALUMNOS!$AT73,""),IF($A75="TOTAL",SUM(INDIRECT("AA4:AA"&amp;ROW()-1)),""))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IF(AND($A75&lt;&gt;"",$A75&lt;&gt;"TOTAL"),IF(AND([1]PREMIOS_ALUMNOS!$AW73&lt;&gt;"",[1]PREMIOS_ALUMNOS!$AW73&lt;&gt;0),[1]PREMIOS_ALUMNOS!$AW73,""),IF($A75="TOTAL",SUM(INDIRECT("AC4:AC"&amp;ROW()-1)),""))</f>
        <v/>
      </c>
      <c r="AD75" s="7" t="str">
        <f ca="1">IF(AND($A75&lt;&gt;"",$A75&lt;&gt;"TOTAL"),IF(AND([1]PREMIOS_ALUMNOS!$AY73&lt;&gt;"",[1]PREMIOS_ALUMNOS!$AY73&lt;&gt;0),[1]PREMIOS_ALUMNOS!$AY73,""),IF($A75="TOTAL",SUM(INDIRECT("AD4:AD"&amp;ROW()-1)),""))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IF(AND($A75&lt;&gt;"",$A75&lt;&gt;"TOTAL"),IF(AND([1]PREMIOS_ALUMNOS!$BB73&lt;&gt;"",[1]PREMIOS_ALUMNOS!$BB73&lt;&gt;0),[1]PREMIOS_ALUMNOS!$BB73,""),IF($A75="TOTAL",SUM(INDIRECT("AF4:AF"&amp;ROW()-1)),""))</f>
        <v/>
      </c>
      <c r="AG75" s="7" t="str">
        <f ca="1">IF(AND($A75&lt;&gt;"",$A75&lt;&gt;"TOTAL"),IF(AND([1]PREMIOS_ALUMNOS!$BD73&lt;&gt;"",[1]PREMIOS_ALUMNOS!$BD73&lt;&gt;0),[1]PREMIOS_ALUMNOS!$BD73,""),IF($A75="TOTAL",SUM(INDIRECT("AG4:AG"&amp;ROW()-1)),""))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IF(AND($A75&lt;&gt;"",$A75&lt;&gt;"TOTAL"),IF(AND([1]PREMIOS_ALUMNOS!$BG73&lt;&gt;"",[1]PREMIOS_ALUMNOS!$BG73&lt;&gt;0),[1]PREMIOS_ALUMNOS!$BG73,""),IF($A75="TOTAL",SUM(INDIRECT("AI4:AI"&amp;ROW()-1)),""))</f>
        <v/>
      </c>
      <c r="AJ75" s="7" t="str">
        <f ca="1">IF(AND($A75&lt;&gt;"",$A75&lt;&gt;"TOTAL"),IF(AND([1]PREMIOS_ALUMNOS!$BI73&lt;&gt;"",[1]PREMIOS_ALUMNOS!$BI73&lt;&gt;0),[1]PREMIOS_ALUMNOS!$BI73,""),IF($A75="TOTAL",SUM(INDIRECT("AJ4:AJ"&amp;ROW()-1)),""))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IF(AND($A75&lt;&gt;"",$A75&lt;&gt;"TOTAL"),IF(AND([1]PREMIOS_ALUMNOS!$BL73&lt;&gt;"",[1]PREMIOS_ALUMNOS!$BL73&lt;&gt;0),[1]PREMIOS_ALUMNOS!$BL73,""),IF($A75="TOTAL",SUM(INDIRECT("AL4:AL"&amp;ROW()-1)),""))</f>
        <v/>
      </c>
      <c r="AM75" s="7" t="str">
        <f ca="1">IF(AND($A75&lt;&gt;"",$A75&lt;&gt;"TOTAL"),IF(AND([1]PREMIOS_ALUMNOS!$BN73&lt;&gt;"",[1]PREMIOS_ALUMNOS!$BN73&lt;&gt;0),[1]PREMIOS_ALUMNOS!$BN73,""),IF($A75="TOTAL",SUM(INDIRECT("AM4:AM"&amp;ROW()-1)),""))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IF(AND($A75&lt;&gt;"",$A75&lt;&gt;"TOTAL"),IF(AND([1]PREMIOS_ALUMNOS!$BQ73&lt;&gt;"",[1]PREMIOS_ALUMNOS!$BQ73&lt;&gt;0),[1]PREMIOS_ALUMNOS!$BQ73,""),IF($A75="TOTAL",SUM(INDIRECT("AO4:AO"&amp;ROW()-1)),""))</f>
        <v/>
      </c>
      <c r="AP75" s="7" t="str">
        <f ca="1">IF(AND($A75&lt;&gt;"",$A75&lt;&gt;"TOTAL"),IF(AND([1]PREMIOS_ALUMNOS!$BS73&lt;&gt;"",[1]PREMIOS_ALUMNOS!$BS73&lt;&gt;0),[1]PREMIOS_ALUMNOS!$BS73,""),IF($A75="TOTAL",SUM(INDIRECT("AP4:AP"&amp;ROW()-1)),""))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IF(AND($A75&lt;&gt;"",$A75&lt;&gt;"TOTAL"),IF(AND([1]PREMIOS_ALUMNOS!$BV73&lt;&gt;"",[1]PREMIOS_ALUMNOS!$BV73&lt;&gt;0),[1]PREMIOS_ALUMNOS!$BV73,""),IF($A75="TOTAL",SUM(INDIRECT("AR4:AR"&amp;ROW()-1)),""))</f>
        <v/>
      </c>
      <c r="AS75" s="7" t="str">
        <f ca="1">IF(AND($A75&lt;&gt;"",$A75&lt;&gt;"TOTAL"),IF(AND([1]PREMIOS_ALUMNOS!$BX73&lt;&gt;"",[1]PREMIOS_ALUMNOS!$BX73&lt;&gt;0),[1]PREMIOS_ALUMNOS!$BX73,""),IF($A75="TOTAL",SUM(INDIRECT("AS4:AS"&amp;ROW()-1)),""))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IF(AND($A75&lt;&gt;"",$A75&lt;&gt;"TOTAL"),IF(AND([1]PREMIOS_ALUMNOS!$CA73&lt;&gt;"",[1]PREMIOS_ALUMNOS!$CA73&lt;&gt;0),[1]PREMIOS_ALUMNOS!$CA73,""),IF($A75="TOTAL",SUM(INDIRECT("AU4:AU"&amp;ROW()-1)),""))</f>
        <v/>
      </c>
      <c r="AV75" s="7" t="str">
        <f ca="1">IF(AND($A75&lt;&gt;"",$A75&lt;&gt;"TOTAL"),IF(AND([1]PREMIOS_ALUMNOS!$CC73&lt;&gt;"",[1]PREMIOS_ALUMNOS!$CC73&lt;&gt;0),[1]PREMIOS_ALUMNOS!$CC73,""),IF($A75="TOTAL",SUM(INDIRECT("AV4:AV"&amp;ROW()-1)),""))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IF(AND($A75&lt;&gt;"",$A75&lt;&gt;"TOTAL"),IF(AND([1]PREMIOS_ALUMNOS!$CF73&lt;&gt;"",[1]PREMIOS_ALUMNOS!$CF73&lt;&gt;0),[1]PREMIOS_ALUMNOS!$CF73,""),IF($A75="TOTAL",SUM(INDIRECT("AX4:AX"&amp;ROW()-1)),""))</f>
        <v/>
      </c>
      <c r="AY75" s="7" t="str">
        <f ca="1">IF(AND($A75&lt;&gt;"",$A75&lt;&gt;"TOTAL"),IF(AND([1]PREMIOS_ALUMNOS!$CH73&lt;&gt;"",[1]PREMIOS_ALUMNOS!$CH73&lt;&gt;0),[1]PREMIOS_ALUMNOS!$CH73,""),IF($A75="TOTAL",SUM(INDIRECT("AY4:AY"&amp;ROW()-1)),""))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IF(AND($A75&lt;&gt;"",$A75&lt;&gt;"TOTAL"),IF(AND([1]PREMIOS_ALUMNOS!$CK73&lt;&gt;"",[1]PREMIOS_ALUMNOS!$CK73&lt;&gt;0),[1]PREMIOS_ALUMNOS!$CK73,""),IF($A75="TOTAL",SUM(INDIRECT("BA4:BA"&amp;ROW()-1)),""))</f>
        <v/>
      </c>
      <c r="BB75" s="7" t="str">
        <f ca="1">IF(AND($A75&lt;&gt;"",$A75&lt;&gt;"TOTAL"),IF(AND([1]PREMIOS_ALUMNOS!$CM73&lt;&gt;"",[1]PREMIOS_ALUMNOS!$CM73&lt;&gt;0),[1]PREMIOS_ALUMNOS!$CM73,""),IF($A75="TOTAL",SUM(INDIRECT("BB4:BB"&amp;ROW()-1)),""))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IF(AND($A75&lt;&gt;"",$A75&lt;&gt;"TOTAL"),IF(AND([1]PREMIOS_ALUMNOS!$CP73&lt;&gt;"",[1]PREMIOS_ALUMNOS!$CP73&lt;&gt;0),[1]PREMIOS_ALUMNOS!$CP73,""),IF($A75="TOTAL",SUM(INDIRECT("BD4:BD"&amp;ROW()-1)),""))</f>
        <v/>
      </c>
      <c r="BE75" s="7" t="str">
        <f ca="1">IF(AND($A75&lt;&gt;"",$A75&lt;&gt;"TOTAL"),IF(AND([1]PREMIOS_ALUMNOS!$CR73&lt;&gt;"",[1]PREMIOS_ALUMNOS!$CR73&lt;&gt;0),[1]PREMIOS_ALUMNOS!$CR73,""),IF($A75="TOTAL",SUM(INDIRECT("BE4:BE"&amp;ROW()-1)),""))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IF([1]PREMIOS_ALUMNOS!$C74&lt;&gt;"",[1]PREMIOS_ALUMNOS!$C74,IF(AND([1]PREMIOS_ALUMNOS!$C74="",[1]PREMIOS_ALUMNOS!$C75="",[1]PREMIOS_ALUMNOS!$C73=""),"","TOTAL"))</f>
        <v/>
      </c>
      <c r="B76" s="7" t="str">
        <f ca="1">IF(AND($A76&lt;&gt;"",$A76&lt;&gt;"TOTAL"),IF(AND([1]PREMIOS_ALUMNOS!$D74&lt;&gt;"",[1]PREMIOS_ALUMNOS!$D74&lt;&gt;0),[1]PREMIOS_ALUMNOS!$D74,""),IF($A76="TOTAL",SUM(INDIRECT("B4:B"&amp;ROW()-1)),""))</f>
        <v/>
      </c>
      <c r="C76" s="7" t="str">
        <f ca="1">IF(AND($A76&lt;&gt;"",$A76&lt;&gt;"TOTAL"),IF(AND([1]PREMIOS_ALUMNOS!$F74&lt;&gt;"",[1]PREMIOS_ALUMNOS!$F74&lt;&gt;0),[1]PREMIOS_ALUMNOS!$F74,""),IF($A76="TOTAL",SUM(INDIRECT("C4:C"&amp;ROW()-1)),""))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IF(AND($A76&lt;&gt;"",$A76&lt;&gt;"TOTAL"),IF(AND([1]PREMIOS_ALUMNOS!$I74&lt;&gt;"",[1]PREMIOS_ALUMNOS!$I74&lt;&gt;0),[1]PREMIOS_ALUMNOS!$I74,""),IF($A76="TOTAL",SUM(INDIRECT("E4:E"&amp;ROW()-1)),""))</f>
        <v/>
      </c>
      <c r="F76" s="7" t="str">
        <f ca="1">IF(AND($A76&lt;&gt;"",$A76&lt;&gt;"TOTAL"),IF(AND([1]PREMIOS_ALUMNOS!$K74&lt;&gt;"",[1]PREMIOS_ALUMNOS!$K74&lt;&gt;0),[1]PREMIOS_ALUMNOS!$K74,""),IF($A76="TOTAL",SUM(INDIRECT("F4:F"&amp;ROW()-1)),""))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IF(AND($A76&lt;&gt;"",$A76&lt;&gt;"TOTAL"),IF(AND([1]PREMIOS_ALUMNOS!$N74&lt;&gt;"",[1]PREMIOS_ALUMNOS!$N74&lt;&gt;0),[1]PREMIOS_ALUMNOS!$N74,""),IF($A76="TOTAL",SUM(INDIRECT("H4:H"&amp;ROW()-1)),""))</f>
        <v/>
      </c>
      <c r="I76" s="7" t="str">
        <f ca="1">IF(AND($A76&lt;&gt;"",$A76&lt;&gt;"TOTAL"),IF(AND([1]PREMIOS_ALUMNOS!$P74&lt;&gt;"",[1]PREMIOS_ALUMNOS!$P74&lt;&gt;0),[1]PREMIOS_ALUMNOS!$P74,""),IF($A76="TOTAL",SUM(INDIRECT("I4:I"&amp;ROW()-1)),""))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IF(AND($A76&lt;&gt;"",$A76&lt;&gt;"TOTAL"),IF(AND([1]PREMIOS_ALUMNOS!$S74&lt;&gt;"",[1]PREMIOS_ALUMNOS!$S74&lt;&gt;0),[1]PREMIOS_ALUMNOS!$S74,""),IF($A76="TOTAL",SUM(INDIRECT("K4:K"&amp;ROW()-1)),""))</f>
        <v/>
      </c>
      <c r="L76" s="7" t="str">
        <f ca="1">IF(AND($A76&lt;&gt;"",$A76&lt;&gt;"TOTAL"),IF(AND([1]PREMIOS_ALUMNOS!$U74&lt;&gt;"",[1]PREMIOS_ALUMNOS!$U74&lt;&gt;0),[1]PREMIOS_ALUMNOS!$U74,""),IF($A76="TOTAL",SUM(INDIRECT("L4:L"&amp;ROW()-1)),""))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IF(AND($A76&lt;&gt;"",$A76&lt;&gt;"TOTAL"),IF(AND([1]PREMIOS_ALUMNOS!$X74&lt;&gt;"",[1]PREMIOS_ALUMNOS!$X74&lt;&gt;0),[1]PREMIOS_ALUMNOS!$X74,""),IF($A76="TOTAL",SUM(INDIRECT("N4:N"&amp;ROW()-1)),""))</f>
        <v/>
      </c>
      <c r="O76" s="7" t="str">
        <f ca="1">IF(AND($A76&lt;&gt;"",$A76&lt;&gt;"TOTAL"),IF(AND([1]PREMIOS_ALUMNOS!$Z74&lt;&gt;"",[1]PREMIOS_ALUMNOS!$Z74&lt;&gt;0),[1]PREMIOS_ALUMNOS!$Z74,""),IF($A76="TOTAL",SUM(INDIRECT("O4:O"&amp;ROW()-1)),""))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IF(AND($A76&lt;&gt;"",$A76&lt;&gt;"TOTAL"),IF(AND([1]PREMIOS_ALUMNOS!$AC74&lt;&gt;"",[1]PREMIOS_ALUMNOS!$AC74&lt;&gt;0),[1]PREMIOS_ALUMNOS!$AC74,""),IF($A76="TOTAL",SUM(INDIRECT("Q4:Q"&amp;ROW()-1)),""))</f>
        <v/>
      </c>
      <c r="R76" s="7" t="str">
        <f ca="1">IF(AND($A76&lt;&gt;"",$A76&lt;&gt;"TOTAL"),IF(AND([1]PREMIOS_ALUMNOS!$AE74&lt;&gt;"",[1]PREMIOS_ALUMNOS!$AE74&lt;&gt;0),[1]PREMIOS_ALUMNOS!$AE74,""),IF($A76="TOTAL",SUM(INDIRECT("R4:R"&amp;ROW()-1)),""))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IF(AND($A76&lt;&gt;"",$A76&lt;&gt;"TOTAL"),IF(AND([1]PREMIOS_ALUMNOS!$AH74&lt;&gt;"",[1]PREMIOS_ALUMNOS!$AH74&lt;&gt;0),[1]PREMIOS_ALUMNOS!$AH74,""),IF($A76="TOTAL",SUM(INDIRECT("T4:T"&amp;ROW()-1)),""))</f>
        <v/>
      </c>
      <c r="U76" s="7" t="str">
        <f ca="1">IF(AND($A76&lt;&gt;"",$A76&lt;&gt;"TOTAL"),IF(AND([1]PREMIOS_ALUMNOS!$AJ74&lt;&gt;"",[1]PREMIOS_ALUMNOS!$AJ74&lt;&gt;0),[1]PREMIOS_ALUMNOS!$AJ74,""),IF($A76="TOTAL",SUM(INDIRECT("U4:U"&amp;ROW()-1)),""))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IF(AND($A76&lt;&gt;"",$A76&lt;&gt;"TOTAL"),IF(AND([1]PREMIOS_ALUMNOS!$AM74&lt;&gt;"",[1]PREMIOS_ALUMNOS!$AM74&lt;&gt;0),[1]PREMIOS_ALUMNOS!$AM74,""),IF($A76="TOTAL",SUM(INDIRECT("W4:W"&amp;ROW()-1)),""))</f>
        <v/>
      </c>
      <c r="X76" s="7" t="str">
        <f ca="1">IF(AND($A76&lt;&gt;"",$A76&lt;&gt;"TOTAL"),IF(AND([1]PREMIOS_ALUMNOS!$AO74&lt;&gt;"",[1]PREMIOS_ALUMNOS!$AO74&lt;&gt;0),[1]PREMIOS_ALUMNOS!$AO74,""),IF($A76="TOTAL",SUM(INDIRECT("X4:X"&amp;ROW()-1)),""))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IF(AND($A76&lt;&gt;"",$A76&lt;&gt;"TOTAL"),IF(AND([1]PREMIOS_ALUMNOS!$AR74&lt;&gt;"",[1]PREMIOS_ALUMNOS!$AR74&lt;&gt;0),[1]PREMIOS_ALUMNOS!$AR74,""),IF($A76="TOTAL",SUM(INDIRECT("Z4:Z"&amp;ROW()-1)),""))</f>
        <v/>
      </c>
      <c r="AA76" s="7" t="str">
        <f ca="1">IF(AND($A76&lt;&gt;"",$A76&lt;&gt;"TOTAL"),IF(AND([1]PREMIOS_ALUMNOS!$AT74&lt;&gt;"",[1]PREMIOS_ALUMNOS!$AT74&lt;&gt;0),[1]PREMIOS_ALUMNOS!$AT74,""),IF($A76="TOTAL",SUM(INDIRECT("AA4:AA"&amp;ROW()-1)),""))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IF(AND($A76&lt;&gt;"",$A76&lt;&gt;"TOTAL"),IF(AND([1]PREMIOS_ALUMNOS!$AW74&lt;&gt;"",[1]PREMIOS_ALUMNOS!$AW74&lt;&gt;0),[1]PREMIOS_ALUMNOS!$AW74,""),IF($A76="TOTAL",SUM(INDIRECT("AC4:AC"&amp;ROW()-1)),""))</f>
        <v/>
      </c>
      <c r="AD76" s="7" t="str">
        <f ca="1">IF(AND($A76&lt;&gt;"",$A76&lt;&gt;"TOTAL"),IF(AND([1]PREMIOS_ALUMNOS!$AY74&lt;&gt;"",[1]PREMIOS_ALUMNOS!$AY74&lt;&gt;0),[1]PREMIOS_ALUMNOS!$AY74,""),IF($A76="TOTAL",SUM(INDIRECT("AD4:AD"&amp;ROW()-1)),""))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IF(AND($A76&lt;&gt;"",$A76&lt;&gt;"TOTAL"),IF(AND([1]PREMIOS_ALUMNOS!$BB74&lt;&gt;"",[1]PREMIOS_ALUMNOS!$BB74&lt;&gt;0),[1]PREMIOS_ALUMNOS!$BB74,""),IF($A76="TOTAL",SUM(INDIRECT("AF4:AF"&amp;ROW()-1)),""))</f>
        <v/>
      </c>
      <c r="AG76" s="7" t="str">
        <f ca="1">IF(AND($A76&lt;&gt;"",$A76&lt;&gt;"TOTAL"),IF(AND([1]PREMIOS_ALUMNOS!$BD74&lt;&gt;"",[1]PREMIOS_ALUMNOS!$BD74&lt;&gt;0),[1]PREMIOS_ALUMNOS!$BD74,""),IF($A76="TOTAL",SUM(INDIRECT("AG4:AG"&amp;ROW()-1)),""))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IF(AND($A76&lt;&gt;"",$A76&lt;&gt;"TOTAL"),IF(AND([1]PREMIOS_ALUMNOS!$BG74&lt;&gt;"",[1]PREMIOS_ALUMNOS!$BG74&lt;&gt;0),[1]PREMIOS_ALUMNOS!$BG74,""),IF($A76="TOTAL",SUM(INDIRECT("AI4:AI"&amp;ROW()-1)),""))</f>
        <v/>
      </c>
      <c r="AJ76" s="7" t="str">
        <f ca="1">IF(AND($A76&lt;&gt;"",$A76&lt;&gt;"TOTAL"),IF(AND([1]PREMIOS_ALUMNOS!$BI74&lt;&gt;"",[1]PREMIOS_ALUMNOS!$BI74&lt;&gt;0),[1]PREMIOS_ALUMNOS!$BI74,""),IF($A76="TOTAL",SUM(INDIRECT("AJ4:AJ"&amp;ROW()-1)),""))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IF(AND($A76&lt;&gt;"",$A76&lt;&gt;"TOTAL"),IF(AND([1]PREMIOS_ALUMNOS!$BL74&lt;&gt;"",[1]PREMIOS_ALUMNOS!$BL74&lt;&gt;0),[1]PREMIOS_ALUMNOS!$BL74,""),IF($A76="TOTAL",SUM(INDIRECT("AL4:AL"&amp;ROW()-1)),""))</f>
        <v/>
      </c>
      <c r="AM76" s="7" t="str">
        <f ca="1">IF(AND($A76&lt;&gt;"",$A76&lt;&gt;"TOTAL"),IF(AND([1]PREMIOS_ALUMNOS!$BN74&lt;&gt;"",[1]PREMIOS_ALUMNOS!$BN74&lt;&gt;0),[1]PREMIOS_ALUMNOS!$BN74,""),IF($A76="TOTAL",SUM(INDIRECT("AM4:AM"&amp;ROW()-1)),""))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IF(AND($A76&lt;&gt;"",$A76&lt;&gt;"TOTAL"),IF(AND([1]PREMIOS_ALUMNOS!$BQ74&lt;&gt;"",[1]PREMIOS_ALUMNOS!$BQ74&lt;&gt;0),[1]PREMIOS_ALUMNOS!$BQ74,""),IF($A76="TOTAL",SUM(INDIRECT("AO4:AO"&amp;ROW()-1)),""))</f>
        <v/>
      </c>
      <c r="AP76" s="7" t="str">
        <f ca="1">IF(AND($A76&lt;&gt;"",$A76&lt;&gt;"TOTAL"),IF(AND([1]PREMIOS_ALUMNOS!$BS74&lt;&gt;"",[1]PREMIOS_ALUMNOS!$BS74&lt;&gt;0),[1]PREMIOS_ALUMNOS!$BS74,""),IF($A76="TOTAL",SUM(INDIRECT("AP4:AP"&amp;ROW()-1)),""))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IF(AND($A76&lt;&gt;"",$A76&lt;&gt;"TOTAL"),IF(AND([1]PREMIOS_ALUMNOS!$BV74&lt;&gt;"",[1]PREMIOS_ALUMNOS!$BV74&lt;&gt;0),[1]PREMIOS_ALUMNOS!$BV74,""),IF($A76="TOTAL",SUM(INDIRECT("AR4:AR"&amp;ROW()-1)),""))</f>
        <v/>
      </c>
      <c r="AS76" s="7" t="str">
        <f ca="1">IF(AND($A76&lt;&gt;"",$A76&lt;&gt;"TOTAL"),IF(AND([1]PREMIOS_ALUMNOS!$BX74&lt;&gt;"",[1]PREMIOS_ALUMNOS!$BX74&lt;&gt;0),[1]PREMIOS_ALUMNOS!$BX74,""),IF($A76="TOTAL",SUM(INDIRECT("AS4:AS"&amp;ROW()-1)),""))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IF(AND($A76&lt;&gt;"",$A76&lt;&gt;"TOTAL"),IF(AND([1]PREMIOS_ALUMNOS!$CA74&lt;&gt;"",[1]PREMIOS_ALUMNOS!$CA74&lt;&gt;0),[1]PREMIOS_ALUMNOS!$CA74,""),IF($A76="TOTAL",SUM(INDIRECT("AU4:AU"&amp;ROW()-1)),""))</f>
        <v/>
      </c>
      <c r="AV76" s="7" t="str">
        <f ca="1">IF(AND($A76&lt;&gt;"",$A76&lt;&gt;"TOTAL"),IF(AND([1]PREMIOS_ALUMNOS!$CC74&lt;&gt;"",[1]PREMIOS_ALUMNOS!$CC74&lt;&gt;0),[1]PREMIOS_ALUMNOS!$CC74,""),IF($A76="TOTAL",SUM(INDIRECT("AV4:AV"&amp;ROW()-1)),""))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IF(AND($A76&lt;&gt;"",$A76&lt;&gt;"TOTAL"),IF(AND([1]PREMIOS_ALUMNOS!$CF74&lt;&gt;"",[1]PREMIOS_ALUMNOS!$CF74&lt;&gt;0),[1]PREMIOS_ALUMNOS!$CF74,""),IF($A76="TOTAL",SUM(INDIRECT("AX4:AX"&amp;ROW()-1)),""))</f>
        <v/>
      </c>
      <c r="AY76" s="7" t="str">
        <f ca="1">IF(AND($A76&lt;&gt;"",$A76&lt;&gt;"TOTAL"),IF(AND([1]PREMIOS_ALUMNOS!$CH74&lt;&gt;"",[1]PREMIOS_ALUMNOS!$CH74&lt;&gt;0),[1]PREMIOS_ALUMNOS!$CH74,""),IF($A76="TOTAL",SUM(INDIRECT("AY4:AY"&amp;ROW()-1)),""))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IF(AND($A76&lt;&gt;"",$A76&lt;&gt;"TOTAL"),IF(AND([1]PREMIOS_ALUMNOS!$CK74&lt;&gt;"",[1]PREMIOS_ALUMNOS!$CK74&lt;&gt;0),[1]PREMIOS_ALUMNOS!$CK74,""),IF($A76="TOTAL",SUM(INDIRECT("BA4:BA"&amp;ROW()-1)),""))</f>
        <v/>
      </c>
      <c r="BB76" s="7" t="str">
        <f ca="1">IF(AND($A76&lt;&gt;"",$A76&lt;&gt;"TOTAL"),IF(AND([1]PREMIOS_ALUMNOS!$CM74&lt;&gt;"",[1]PREMIOS_ALUMNOS!$CM74&lt;&gt;0),[1]PREMIOS_ALUMNOS!$CM74,""),IF($A76="TOTAL",SUM(INDIRECT("BB4:BB"&amp;ROW()-1)),""))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IF(AND($A76&lt;&gt;"",$A76&lt;&gt;"TOTAL"),IF(AND([1]PREMIOS_ALUMNOS!$CP74&lt;&gt;"",[1]PREMIOS_ALUMNOS!$CP74&lt;&gt;0),[1]PREMIOS_ALUMNOS!$CP74,""),IF($A76="TOTAL",SUM(INDIRECT("BD4:BD"&amp;ROW()-1)),""))</f>
        <v/>
      </c>
      <c r="BE76" s="7" t="str">
        <f ca="1">IF(AND($A76&lt;&gt;"",$A76&lt;&gt;"TOTAL"),IF(AND([1]PREMIOS_ALUMNOS!$CR74&lt;&gt;"",[1]PREMIOS_ALUMNOS!$CR74&lt;&gt;0),[1]PREMIOS_ALUMNOS!$CR74,""),IF($A76="TOTAL",SUM(INDIRECT("BE4:BE"&amp;ROW()-1)),""))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IF([1]PREMIOS_ALUMNOS!$C75&lt;&gt;"",[1]PREMIOS_ALUMNOS!$C75,IF(AND([1]PREMIOS_ALUMNOS!$C75="",[1]PREMIOS_ALUMNOS!$C76="",[1]PREMIOS_ALUMNOS!$C74=""),"","TOTAL"))</f>
        <v/>
      </c>
      <c r="B77" s="7" t="str">
        <f ca="1">IF(AND($A77&lt;&gt;"",$A77&lt;&gt;"TOTAL"),IF(AND([1]PREMIOS_ALUMNOS!$D75&lt;&gt;"",[1]PREMIOS_ALUMNOS!$D75&lt;&gt;0),[1]PREMIOS_ALUMNOS!$D75,""),IF($A77="TOTAL",SUM(INDIRECT("B4:B"&amp;ROW()-1)),""))</f>
        <v/>
      </c>
      <c r="C77" s="7" t="str">
        <f ca="1">IF(AND($A77&lt;&gt;"",$A77&lt;&gt;"TOTAL"),IF(AND([1]PREMIOS_ALUMNOS!$F75&lt;&gt;"",[1]PREMIOS_ALUMNOS!$F75&lt;&gt;0),[1]PREMIOS_ALUMNOS!$F75,""),IF($A77="TOTAL",SUM(INDIRECT("C4:C"&amp;ROW()-1)),""))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IF(AND($A77&lt;&gt;"",$A77&lt;&gt;"TOTAL"),IF(AND([1]PREMIOS_ALUMNOS!$I75&lt;&gt;"",[1]PREMIOS_ALUMNOS!$I75&lt;&gt;0),[1]PREMIOS_ALUMNOS!$I75,""),IF($A77="TOTAL",SUM(INDIRECT("E4:E"&amp;ROW()-1)),""))</f>
        <v/>
      </c>
      <c r="F77" s="7" t="str">
        <f ca="1">IF(AND($A77&lt;&gt;"",$A77&lt;&gt;"TOTAL"),IF(AND([1]PREMIOS_ALUMNOS!$K75&lt;&gt;"",[1]PREMIOS_ALUMNOS!$K75&lt;&gt;0),[1]PREMIOS_ALUMNOS!$K75,""),IF($A77="TOTAL",SUM(INDIRECT("F4:F"&amp;ROW()-1)),""))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IF(AND($A77&lt;&gt;"",$A77&lt;&gt;"TOTAL"),IF(AND([1]PREMIOS_ALUMNOS!$N75&lt;&gt;"",[1]PREMIOS_ALUMNOS!$N75&lt;&gt;0),[1]PREMIOS_ALUMNOS!$N75,""),IF($A77="TOTAL",SUM(INDIRECT("H4:H"&amp;ROW()-1)),""))</f>
        <v/>
      </c>
      <c r="I77" s="7" t="str">
        <f ca="1">IF(AND($A77&lt;&gt;"",$A77&lt;&gt;"TOTAL"),IF(AND([1]PREMIOS_ALUMNOS!$P75&lt;&gt;"",[1]PREMIOS_ALUMNOS!$P75&lt;&gt;0),[1]PREMIOS_ALUMNOS!$P75,""),IF($A77="TOTAL",SUM(INDIRECT("I4:I"&amp;ROW()-1)),""))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IF(AND($A77&lt;&gt;"",$A77&lt;&gt;"TOTAL"),IF(AND([1]PREMIOS_ALUMNOS!$S75&lt;&gt;"",[1]PREMIOS_ALUMNOS!$S75&lt;&gt;0),[1]PREMIOS_ALUMNOS!$S75,""),IF($A77="TOTAL",SUM(INDIRECT("K4:K"&amp;ROW()-1)),""))</f>
        <v/>
      </c>
      <c r="L77" s="7" t="str">
        <f ca="1">IF(AND($A77&lt;&gt;"",$A77&lt;&gt;"TOTAL"),IF(AND([1]PREMIOS_ALUMNOS!$U75&lt;&gt;"",[1]PREMIOS_ALUMNOS!$U75&lt;&gt;0),[1]PREMIOS_ALUMNOS!$U75,""),IF($A77="TOTAL",SUM(INDIRECT("L4:L"&amp;ROW()-1)),""))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IF(AND($A77&lt;&gt;"",$A77&lt;&gt;"TOTAL"),IF(AND([1]PREMIOS_ALUMNOS!$X75&lt;&gt;"",[1]PREMIOS_ALUMNOS!$X75&lt;&gt;0),[1]PREMIOS_ALUMNOS!$X75,""),IF($A77="TOTAL",SUM(INDIRECT("N4:N"&amp;ROW()-1)),""))</f>
        <v/>
      </c>
      <c r="O77" s="7" t="str">
        <f ca="1">IF(AND($A77&lt;&gt;"",$A77&lt;&gt;"TOTAL"),IF(AND([1]PREMIOS_ALUMNOS!$Z75&lt;&gt;"",[1]PREMIOS_ALUMNOS!$Z75&lt;&gt;0),[1]PREMIOS_ALUMNOS!$Z75,""),IF($A77="TOTAL",SUM(INDIRECT("O4:O"&amp;ROW()-1)),""))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IF(AND($A77&lt;&gt;"",$A77&lt;&gt;"TOTAL"),IF(AND([1]PREMIOS_ALUMNOS!$AC75&lt;&gt;"",[1]PREMIOS_ALUMNOS!$AC75&lt;&gt;0),[1]PREMIOS_ALUMNOS!$AC75,""),IF($A77="TOTAL",SUM(INDIRECT("Q4:Q"&amp;ROW()-1)),""))</f>
        <v/>
      </c>
      <c r="R77" s="7" t="str">
        <f ca="1">IF(AND($A77&lt;&gt;"",$A77&lt;&gt;"TOTAL"),IF(AND([1]PREMIOS_ALUMNOS!$AE75&lt;&gt;"",[1]PREMIOS_ALUMNOS!$AE75&lt;&gt;0),[1]PREMIOS_ALUMNOS!$AE75,""),IF($A77="TOTAL",SUM(INDIRECT("R4:R"&amp;ROW()-1)),""))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IF(AND($A77&lt;&gt;"",$A77&lt;&gt;"TOTAL"),IF(AND([1]PREMIOS_ALUMNOS!$AH75&lt;&gt;"",[1]PREMIOS_ALUMNOS!$AH75&lt;&gt;0),[1]PREMIOS_ALUMNOS!$AH75,""),IF($A77="TOTAL",SUM(INDIRECT("T4:T"&amp;ROW()-1)),""))</f>
        <v/>
      </c>
      <c r="U77" s="7" t="str">
        <f ca="1">IF(AND($A77&lt;&gt;"",$A77&lt;&gt;"TOTAL"),IF(AND([1]PREMIOS_ALUMNOS!$AJ75&lt;&gt;"",[1]PREMIOS_ALUMNOS!$AJ75&lt;&gt;0),[1]PREMIOS_ALUMNOS!$AJ75,""),IF($A77="TOTAL",SUM(INDIRECT("U4:U"&amp;ROW()-1)),""))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IF(AND($A77&lt;&gt;"",$A77&lt;&gt;"TOTAL"),IF(AND([1]PREMIOS_ALUMNOS!$AM75&lt;&gt;"",[1]PREMIOS_ALUMNOS!$AM75&lt;&gt;0),[1]PREMIOS_ALUMNOS!$AM75,""),IF($A77="TOTAL",SUM(INDIRECT("W4:W"&amp;ROW()-1)),""))</f>
        <v/>
      </c>
      <c r="X77" s="7" t="str">
        <f ca="1">IF(AND($A77&lt;&gt;"",$A77&lt;&gt;"TOTAL"),IF(AND([1]PREMIOS_ALUMNOS!$AO75&lt;&gt;"",[1]PREMIOS_ALUMNOS!$AO75&lt;&gt;0),[1]PREMIOS_ALUMNOS!$AO75,""),IF($A77="TOTAL",SUM(INDIRECT("X4:X"&amp;ROW()-1)),""))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IF(AND($A77&lt;&gt;"",$A77&lt;&gt;"TOTAL"),IF(AND([1]PREMIOS_ALUMNOS!$AR75&lt;&gt;"",[1]PREMIOS_ALUMNOS!$AR75&lt;&gt;0),[1]PREMIOS_ALUMNOS!$AR75,""),IF($A77="TOTAL",SUM(INDIRECT("Z4:Z"&amp;ROW()-1)),""))</f>
        <v/>
      </c>
      <c r="AA77" s="7" t="str">
        <f ca="1">IF(AND($A77&lt;&gt;"",$A77&lt;&gt;"TOTAL"),IF(AND([1]PREMIOS_ALUMNOS!$AT75&lt;&gt;"",[1]PREMIOS_ALUMNOS!$AT75&lt;&gt;0),[1]PREMIOS_ALUMNOS!$AT75,""),IF($A77="TOTAL",SUM(INDIRECT("AA4:AA"&amp;ROW()-1)),""))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IF(AND($A77&lt;&gt;"",$A77&lt;&gt;"TOTAL"),IF(AND([1]PREMIOS_ALUMNOS!$AW75&lt;&gt;"",[1]PREMIOS_ALUMNOS!$AW75&lt;&gt;0),[1]PREMIOS_ALUMNOS!$AW75,""),IF($A77="TOTAL",SUM(INDIRECT("AC4:AC"&amp;ROW()-1)),""))</f>
        <v/>
      </c>
      <c r="AD77" s="7" t="str">
        <f ca="1">IF(AND($A77&lt;&gt;"",$A77&lt;&gt;"TOTAL"),IF(AND([1]PREMIOS_ALUMNOS!$AY75&lt;&gt;"",[1]PREMIOS_ALUMNOS!$AY75&lt;&gt;0),[1]PREMIOS_ALUMNOS!$AY75,""),IF($A77="TOTAL",SUM(INDIRECT("AD4:AD"&amp;ROW()-1)),""))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IF(AND($A77&lt;&gt;"",$A77&lt;&gt;"TOTAL"),IF(AND([1]PREMIOS_ALUMNOS!$BB75&lt;&gt;"",[1]PREMIOS_ALUMNOS!$BB75&lt;&gt;0),[1]PREMIOS_ALUMNOS!$BB75,""),IF($A77="TOTAL",SUM(INDIRECT("AF4:AF"&amp;ROW()-1)),""))</f>
        <v/>
      </c>
      <c r="AG77" s="7" t="str">
        <f ca="1">IF(AND($A77&lt;&gt;"",$A77&lt;&gt;"TOTAL"),IF(AND([1]PREMIOS_ALUMNOS!$BD75&lt;&gt;"",[1]PREMIOS_ALUMNOS!$BD75&lt;&gt;0),[1]PREMIOS_ALUMNOS!$BD75,""),IF($A77="TOTAL",SUM(INDIRECT("AG4:AG"&amp;ROW()-1)),""))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IF(AND($A77&lt;&gt;"",$A77&lt;&gt;"TOTAL"),IF(AND([1]PREMIOS_ALUMNOS!$BG75&lt;&gt;"",[1]PREMIOS_ALUMNOS!$BG75&lt;&gt;0),[1]PREMIOS_ALUMNOS!$BG75,""),IF($A77="TOTAL",SUM(INDIRECT("AI4:AI"&amp;ROW()-1)),""))</f>
        <v/>
      </c>
      <c r="AJ77" s="7" t="str">
        <f ca="1">IF(AND($A77&lt;&gt;"",$A77&lt;&gt;"TOTAL"),IF(AND([1]PREMIOS_ALUMNOS!$BI75&lt;&gt;"",[1]PREMIOS_ALUMNOS!$BI75&lt;&gt;0),[1]PREMIOS_ALUMNOS!$BI75,""),IF($A77="TOTAL",SUM(INDIRECT("AJ4:AJ"&amp;ROW()-1)),""))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IF(AND($A77&lt;&gt;"",$A77&lt;&gt;"TOTAL"),IF(AND([1]PREMIOS_ALUMNOS!$BL75&lt;&gt;"",[1]PREMIOS_ALUMNOS!$BL75&lt;&gt;0),[1]PREMIOS_ALUMNOS!$BL75,""),IF($A77="TOTAL",SUM(INDIRECT("AL4:AL"&amp;ROW()-1)),""))</f>
        <v/>
      </c>
      <c r="AM77" s="7" t="str">
        <f ca="1">IF(AND($A77&lt;&gt;"",$A77&lt;&gt;"TOTAL"),IF(AND([1]PREMIOS_ALUMNOS!$BN75&lt;&gt;"",[1]PREMIOS_ALUMNOS!$BN75&lt;&gt;0),[1]PREMIOS_ALUMNOS!$BN75,""),IF($A77="TOTAL",SUM(INDIRECT("AM4:AM"&amp;ROW()-1)),""))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IF(AND($A77&lt;&gt;"",$A77&lt;&gt;"TOTAL"),IF(AND([1]PREMIOS_ALUMNOS!$BQ75&lt;&gt;"",[1]PREMIOS_ALUMNOS!$BQ75&lt;&gt;0),[1]PREMIOS_ALUMNOS!$BQ75,""),IF($A77="TOTAL",SUM(INDIRECT("AO4:AO"&amp;ROW()-1)),""))</f>
        <v/>
      </c>
      <c r="AP77" s="7" t="str">
        <f ca="1">IF(AND($A77&lt;&gt;"",$A77&lt;&gt;"TOTAL"),IF(AND([1]PREMIOS_ALUMNOS!$BS75&lt;&gt;"",[1]PREMIOS_ALUMNOS!$BS75&lt;&gt;0),[1]PREMIOS_ALUMNOS!$BS75,""),IF($A77="TOTAL",SUM(INDIRECT("AP4:AP"&amp;ROW()-1)),""))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IF(AND($A77&lt;&gt;"",$A77&lt;&gt;"TOTAL"),IF(AND([1]PREMIOS_ALUMNOS!$BV75&lt;&gt;"",[1]PREMIOS_ALUMNOS!$BV75&lt;&gt;0),[1]PREMIOS_ALUMNOS!$BV75,""),IF($A77="TOTAL",SUM(INDIRECT("AR4:AR"&amp;ROW()-1)),""))</f>
        <v/>
      </c>
      <c r="AS77" s="7" t="str">
        <f ca="1">IF(AND($A77&lt;&gt;"",$A77&lt;&gt;"TOTAL"),IF(AND([1]PREMIOS_ALUMNOS!$BX75&lt;&gt;"",[1]PREMIOS_ALUMNOS!$BX75&lt;&gt;0),[1]PREMIOS_ALUMNOS!$BX75,""),IF($A77="TOTAL",SUM(INDIRECT("AS4:AS"&amp;ROW()-1)),""))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IF(AND($A77&lt;&gt;"",$A77&lt;&gt;"TOTAL"),IF(AND([1]PREMIOS_ALUMNOS!$CA75&lt;&gt;"",[1]PREMIOS_ALUMNOS!$CA75&lt;&gt;0),[1]PREMIOS_ALUMNOS!$CA75,""),IF($A77="TOTAL",SUM(INDIRECT("AU4:AU"&amp;ROW()-1)),""))</f>
        <v/>
      </c>
      <c r="AV77" s="7" t="str">
        <f ca="1">IF(AND($A77&lt;&gt;"",$A77&lt;&gt;"TOTAL"),IF(AND([1]PREMIOS_ALUMNOS!$CC75&lt;&gt;"",[1]PREMIOS_ALUMNOS!$CC75&lt;&gt;0),[1]PREMIOS_ALUMNOS!$CC75,""),IF($A77="TOTAL",SUM(INDIRECT("AV4:AV"&amp;ROW()-1)),""))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IF(AND($A77&lt;&gt;"",$A77&lt;&gt;"TOTAL"),IF(AND([1]PREMIOS_ALUMNOS!$CF75&lt;&gt;"",[1]PREMIOS_ALUMNOS!$CF75&lt;&gt;0),[1]PREMIOS_ALUMNOS!$CF75,""),IF($A77="TOTAL",SUM(INDIRECT("AX4:AX"&amp;ROW()-1)),""))</f>
        <v/>
      </c>
      <c r="AY77" s="7" t="str">
        <f ca="1">IF(AND($A77&lt;&gt;"",$A77&lt;&gt;"TOTAL"),IF(AND([1]PREMIOS_ALUMNOS!$CH75&lt;&gt;"",[1]PREMIOS_ALUMNOS!$CH75&lt;&gt;0),[1]PREMIOS_ALUMNOS!$CH75,""),IF($A77="TOTAL",SUM(INDIRECT("AY4:AY"&amp;ROW()-1)),""))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IF(AND($A77&lt;&gt;"",$A77&lt;&gt;"TOTAL"),IF(AND([1]PREMIOS_ALUMNOS!$CK75&lt;&gt;"",[1]PREMIOS_ALUMNOS!$CK75&lt;&gt;0),[1]PREMIOS_ALUMNOS!$CK75,""),IF($A77="TOTAL",SUM(INDIRECT("BA4:BA"&amp;ROW()-1)),""))</f>
        <v/>
      </c>
      <c r="BB77" s="7" t="str">
        <f ca="1">IF(AND($A77&lt;&gt;"",$A77&lt;&gt;"TOTAL"),IF(AND([1]PREMIOS_ALUMNOS!$CM75&lt;&gt;"",[1]PREMIOS_ALUMNOS!$CM75&lt;&gt;0),[1]PREMIOS_ALUMNOS!$CM75,""),IF($A77="TOTAL",SUM(INDIRECT("BB4:BB"&amp;ROW()-1)),""))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IF(AND($A77&lt;&gt;"",$A77&lt;&gt;"TOTAL"),IF(AND([1]PREMIOS_ALUMNOS!$CP75&lt;&gt;"",[1]PREMIOS_ALUMNOS!$CP75&lt;&gt;0),[1]PREMIOS_ALUMNOS!$CP75,""),IF($A77="TOTAL",SUM(INDIRECT("BD4:BD"&amp;ROW()-1)),""))</f>
        <v/>
      </c>
      <c r="BE77" s="7" t="str">
        <f ca="1">IF(AND($A77&lt;&gt;"",$A77&lt;&gt;"TOTAL"),IF(AND([1]PREMIOS_ALUMNOS!$CR75&lt;&gt;"",[1]PREMIOS_ALUMNOS!$CR75&lt;&gt;0),[1]PREMIOS_ALUMNOS!$CR75,""),IF($A77="TOTAL",SUM(INDIRECT("BE4:BE"&amp;ROW()-1)),""))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IF([1]PREMIOS_ALUMNOS!$C76&lt;&gt;"",[1]PREMIOS_ALUMNOS!$C76,IF(AND([1]PREMIOS_ALUMNOS!$C76="",[1]PREMIOS_ALUMNOS!$C77="",[1]PREMIOS_ALUMNOS!$C75=""),"","TOTAL"))</f>
        <v/>
      </c>
      <c r="B78" s="7" t="str">
        <f ca="1">IF(AND($A78&lt;&gt;"",$A78&lt;&gt;"TOTAL"),IF(AND([1]PREMIOS_ALUMNOS!$D76&lt;&gt;"",[1]PREMIOS_ALUMNOS!$D76&lt;&gt;0),[1]PREMIOS_ALUMNOS!$D76,""),IF($A78="TOTAL",SUM(INDIRECT("B4:B"&amp;ROW()-1)),""))</f>
        <v/>
      </c>
      <c r="C78" s="7" t="str">
        <f ca="1">IF(AND($A78&lt;&gt;"",$A78&lt;&gt;"TOTAL"),IF(AND([1]PREMIOS_ALUMNOS!$F76&lt;&gt;"",[1]PREMIOS_ALUMNOS!$F76&lt;&gt;0),[1]PREMIOS_ALUMNOS!$F76,""),IF($A78="TOTAL",SUM(INDIRECT("C4:C"&amp;ROW()-1)),""))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IF(AND($A78&lt;&gt;"",$A78&lt;&gt;"TOTAL"),IF(AND([1]PREMIOS_ALUMNOS!$I76&lt;&gt;"",[1]PREMIOS_ALUMNOS!$I76&lt;&gt;0),[1]PREMIOS_ALUMNOS!$I76,""),IF($A78="TOTAL",SUM(INDIRECT("E4:E"&amp;ROW()-1)),""))</f>
        <v/>
      </c>
      <c r="F78" s="7" t="str">
        <f ca="1">IF(AND($A78&lt;&gt;"",$A78&lt;&gt;"TOTAL"),IF(AND([1]PREMIOS_ALUMNOS!$K76&lt;&gt;"",[1]PREMIOS_ALUMNOS!$K76&lt;&gt;0),[1]PREMIOS_ALUMNOS!$K76,""),IF($A78="TOTAL",SUM(INDIRECT("F4:F"&amp;ROW()-1)),""))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IF(AND($A78&lt;&gt;"",$A78&lt;&gt;"TOTAL"),IF(AND([1]PREMIOS_ALUMNOS!$N76&lt;&gt;"",[1]PREMIOS_ALUMNOS!$N76&lt;&gt;0),[1]PREMIOS_ALUMNOS!$N76,""),IF($A78="TOTAL",SUM(INDIRECT("H4:H"&amp;ROW()-1)),""))</f>
        <v/>
      </c>
      <c r="I78" s="7" t="str">
        <f ca="1">IF(AND($A78&lt;&gt;"",$A78&lt;&gt;"TOTAL"),IF(AND([1]PREMIOS_ALUMNOS!$P76&lt;&gt;"",[1]PREMIOS_ALUMNOS!$P76&lt;&gt;0),[1]PREMIOS_ALUMNOS!$P76,""),IF($A78="TOTAL",SUM(INDIRECT("I4:I"&amp;ROW()-1)),""))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IF(AND($A78&lt;&gt;"",$A78&lt;&gt;"TOTAL"),IF(AND([1]PREMIOS_ALUMNOS!$S76&lt;&gt;"",[1]PREMIOS_ALUMNOS!$S76&lt;&gt;0),[1]PREMIOS_ALUMNOS!$S76,""),IF($A78="TOTAL",SUM(INDIRECT("K4:K"&amp;ROW()-1)),""))</f>
        <v/>
      </c>
      <c r="L78" s="7" t="str">
        <f ca="1">IF(AND($A78&lt;&gt;"",$A78&lt;&gt;"TOTAL"),IF(AND([1]PREMIOS_ALUMNOS!$U76&lt;&gt;"",[1]PREMIOS_ALUMNOS!$U76&lt;&gt;0),[1]PREMIOS_ALUMNOS!$U76,""),IF($A78="TOTAL",SUM(INDIRECT("L4:L"&amp;ROW()-1)),""))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IF(AND($A78&lt;&gt;"",$A78&lt;&gt;"TOTAL"),IF(AND([1]PREMIOS_ALUMNOS!$X76&lt;&gt;"",[1]PREMIOS_ALUMNOS!$X76&lt;&gt;0),[1]PREMIOS_ALUMNOS!$X76,""),IF($A78="TOTAL",SUM(INDIRECT("N4:N"&amp;ROW()-1)),""))</f>
        <v/>
      </c>
      <c r="O78" s="7" t="str">
        <f ca="1">IF(AND($A78&lt;&gt;"",$A78&lt;&gt;"TOTAL"),IF(AND([1]PREMIOS_ALUMNOS!$Z76&lt;&gt;"",[1]PREMIOS_ALUMNOS!$Z76&lt;&gt;0),[1]PREMIOS_ALUMNOS!$Z76,""),IF($A78="TOTAL",SUM(INDIRECT("O4:O"&amp;ROW()-1)),""))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IF(AND($A78&lt;&gt;"",$A78&lt;&gt;"TOTAL"),IF(AND([1]PREMIOS_ALUMNOS!$AC76&lt;&gt;"",[1]PREMIOS_ALUMNOS!$AC76&lt;&gt;0),[1]PREMIOS_ALUMNOS!$AC76,""),IF($A78="TOTAL",SUM(INDIRECT("Q4:Q"&amp;ROW()-1)),""))</f>
        <v/>
      </c>
      <c r="R78" s="7" t="str">
        <f ca="1">IF(AND($A78&lt;&gt;"",$A78&lt;&gt;"TOTAL"),IF(AND([1]PREMIOS_ALUMNOS!$AE76&lt;&gt;"",[1]PREMIOS_ALUMNOS!$AE76&lt;&gt;0),[1]PREMIOS_ALUMNOS!$AE76,""),IF($A78="TOTAL",SUM(INDIRECT("R4:R"&amp;ROW()-1)),""))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IF(AND($A78&lt;&gt;"",$A78&lt;&gt;"TOTAL"),IF(AND([1]PREMIOS_ALUMNOS!$AH76&lt;&gt;"",[1]PREMIOS_ALUMNOS!$AH76&lt;&gt;0),[1]PREMIOS_ALUMNOS!$AH76,""),IF($A78="TOTAL",SUM(INDIRECT("T4:T"&amp;ROW()-1)),""))</f>
        <v/>
      </c>
      <c r="U78" s="7" t="str">
        <f ca="1">IF(AND($A78&lt;&gt;"",$A78&lt;&gt;"TOTAL"),IF(AND([1]PREMIOS_ALUMNOS!$AJ76&lt;&gt;"",[1]PREMIOS_ALUMNOS!$AJ76&lt;&gt;0),[1]PREMIOS_ALUMNOS!$AJ76,""),IF($A78="TOTAL",SUM(INDIRECT("U4:U"&amp;ROW()-1)),""))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IF(AND($A78&lt;&gt;"",$A78&lt;&gt;"TOTAL"),IF(AND([1]PREMIOS_ALUMNOS!$AM76&lt;&gt;"",[1]PREMIOS_ALUMNOS!$AM76&lt;&gt;0),[1]PREMIOS_ALUMNOS!$AM76,""),IF($A78="TOTAL",SUM(INDIRECT("W4:W"&amp;ROW()-1)),""))</f>
        <v/>
      </c>
      <c r="X78" s="7" t="str">
        <f ca="1">IF(AND($A78&lt;&gt;"",$A78&lt;&gt;"TOTAL"),IF(AND([1]PREMIOS_ALUMNOS!$AO76&lt;&gt;"",[1]PREMIOS_ALUMNOS!$AO76&lt;&gt;0),[1]PREMIOS_ALUMNOS!$AO76,""),IF($A78="TOTAL",SUM(INDIRECT("X4:X"&amp;ROW()-1)),""))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IF(AND($A78&lt;&gt;"",$A78&lt;&gt;"TOTAL"),IF(AND([1]PREMIOS_ALUMNOS!$AR76&lt;&gt;"",[1]PREMIOS_ALUMNOS!$AR76&lt;&gt;0),[1]PREMIOS_ALUMNOS!$AR76,""),IF($A78="TOTAL",SUM(INDIRECT("Z4:Z"&amp;ROW()-1)),""))</f>
        <v/>
      </c>
      <c r="AA78" s="7" t="str">
        <f ca="1">IF(AND($A78&lt;&gt;"",$A78&lt;&gt;"TOTAL"),IF(AND([1]PREMIOS_ALUMNOS!$AT76&lt;&gt;"",[1]PREMIOS_ALUMNOS!$AT76&lt;&gt;0),[1]PREMIOS_ALUMNOS!$AT76,""),IF($A78="TOTAL",SUM(INDIRECT("AA4:AA"&amp;ROW()-1)),""))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IF(AND($A78&lt;&gt;"",$A78&lt;&gt;"TOTAL"),IF(AND([1]PREMIOS_ALUMNOS!$AW76&lt;&gt;"",[1]PREMIOS_ALUMNOS!$AW76&lt;&gt;0),[1]PREMIOS_ALUMNOS!$AW76,""),IF($A78="TOTAL",SUM(INDIRECT("AC4:AC"&amp;ROW()-1)),""))</f>
        <v/>
      </c>
      <c r="AD78" s="7" t="str">
        <f ca="1">IF(AND($A78&lt;&gt;"",$A78&lt;&gt;"TOTAL"),IF(AND([1]PREMIOS_ALUMNOS!$AY76&lt;&gt;"",[1]PREMIOS_ALUMNOS!$AY76&lt;&gt;0),[1]PREMIOS_ALUMNOS!$AY76,""),IF($A78="TOTAL",SUM(INDIRECT("AD4:AD"&amp;ROW()-1)),""))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IF(AND($A78&lt;&gt;"",$A78&lt;&gt;"TOTAL"),IF(AND([1]PREMIOS_ALUMNOS!$BB76&lt;&gt;"",[1]PREMIOS_ALUMNOS!$BB76&lt;&gt;0),[1]PREMIOS_ALUMNOS!$BB76,""),IF($A78="TOTAL",SUM(INDIRECT("AF4:AF"&amp;ROW()-1)),""))</f>
        <v/>
      </c>
      <c r="AG78" s="7" t="str">
        <f ca="1">IF(AND($A78&lt;&gt;"",$A78&lt;&gt;"TOTAL"),IF(AND([1]PREMIOS_ALUMNOS!$BD76&lt;&gt;"",[1]PREMIOS_ALUMNOS!$BD76&lt;&gt;0),[1]PREMIOS_ALUMNOS!$BD76,""),IF($A78="TOTAL",SUM(INDIRECT("AG4:AG"&amp;ROW()-1)),""))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IF(AND($A78&lt;&gt;"",$A78&lt;&gt;"TOTAL"),IF(AND([1]PREMIOS_ALUMNOS!$BG76&lt;&gt;"",[1]PREMIOS_ALUMNOS!$BG76&lt;&gt;0),[1]PREMIOS_ALUMNOS!$BG76,""),IF($A78="TOTAL",SUM(INDIRECT("AI4:AI"&amp;ROW()-1)),""))</f>
        <v/>
      </c>
      <c r="AJ78" s="7" t="str">
        <f ca="1">IF(AND($A78&lt;&gt;"",$A78&lt;&gt;"TOTAL"),IF(AND([1]PREMIOS_ALUMNOS!$BI76&lt;&gt;"",[1]PREMIOS_ALUMNOS!$BI76&lt;&gt;0),[1]PREMIOS_ALUMNOS!$BI76,""),IF($A78="TOTAL",SUM(INDIRECT("AJ4:AJ"&amp;ROW()-1)),""))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IF(AND($A78&lt;&gt;"",$A78&lt;&gt;"TOTAL"),IF(AND([1]PREMIOS_ALUMNOS!$BL76&lt;&gt;"",[1]PREMIOS_ALUMNOS!$BL76&lt;&gt;0),[1]PREMIOS_ALUMNOS!$BL76,""),IF($A78="TOTAL",SUM(INDIRECT("AL4:AL"&amp;ROW()-1)),""))</f>
        <v/>
      </c>
      <c r="AM78" s="7" t="str">
        <f ca="1">IF(AND($A78&lt;&gt;"",$A78&lt;&gt;"TOTAL"),IF(AND([1]PREMIOS_ALUMNOS!$BN76&lt;&gt;"",[1]PREMIOS_ALUMNOS!$BN76&lt;&gt;0),[1]PREMIOS_ALUMNOS!$BN76,""),IF($A78="TOTAL",SUM(INDIRECT("AM4:AM"&amp;ROW()-1)),""))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IF(AND($A78&lt;&gt;"",$A78&lt;&gt;"TOTAL"),IF(AND([1]PREMIOS_ALUMNOS!$BQ76&lt;&gt;"",[1]PREMIOS_ALUMNOS!$BQ76&lt;&gt;0),[1]PREMIOS_ALUMNOS!$BQ76,""),IF($A78="TOTAL",SUM(INDIRECT("AO4:AO"&amp;ROW()-1)),""))</f>
        <v/>
      </c>
      <c r="AP78" s="7" t="str">
        <f ca="1">IF(AND($A78&lt;&gt;"",$A78&lt;&gt;"TOTAL"),IF(AND([1]PREMIOS_ALUMNOS!$BS76&lt;&gt;"",[1]PREMIOS_ALUMNOS!$BS76&lt;&gt;0),[1]PREMIOS_ALUMNOS!$BS76,""),IF($A78="TOTAL",SUM(INDIRECT("AP4:AP"&amp;ROW()-1)),""))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IF(AND($A78&lt;&gt;"",$A78&lt;&gt;"TOTAL"),IF(AND([1]PREMIOS_ALUMNOS!$BV76&lt;&gt;"",[1]PREMIOS_ALUMNOS!$BV76&lt;&gt;0),[1]PREMIOS_ALUMNOS!$BV76,""),IF($A78="TOTAL",SUM(INDIRECT("AR4:AR"&amp;ROW()-1)),""))</f>
        <v/>
      </c>
      <c r="AS78" s="7" t="str">
        <f ca="1">IF(AND($A78&lt;&gt;"",$A78&lt;&gt;"TOTAL"),IF(AND([1]PREMIOS_ALUMNOS!$BX76&lt;&gt;"",[1]PREMIOS_ALUMNOS!$BX76&lt;&gt;0),[1]PREMIOS_ALUMNOS!$BX76,""),IF($A78="TOTAL",SUM(INDIRECT("AS4:AS"&amp;ROW()-1)),""))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IF(AND($A78&lt;&gt;"",$A78&lt;&gt;"TOTAL"),IF(AND([1]PREMIOS_ALUMNOS!$CA76&lt;&gt;"",[1]PREMIOS_ALUMNOS!$CA76&lt;&gt;0),[1]PREMIOS_ALUMNOS!$CA76,""),IF($A78="TOTAL",SUM(INDIRECT("AU4:AU"&amp;ROW()-1)),""))</f>
        <v/>
      </c>
      <c r="AV78" s="7" t="str">
        <f ca="1">IF(AND($A78&lt;&gt;"",$A78&lt;&gt;"TOTAL"),IF(AND([1]PREMIOS_ALUMNOS!$CC76&lt;&gt;"",[1]PREMIOS_ALUMNOS!$CC76&lt;&gt;0),[1]PREMIOS_ALUMNOS!$CC76,""),IF($A78="TOTAL",SUM(INDIRECT("AV4:AV"&amp;ROW()-1)),""))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IF(AND($A78&lt;&gt;"",$A78&lt;&gt;"TOTAL"),IF(AND([1]PREMIOS_ALUMNOS!$CF76&lt;&gt;"",[1]PREMIOS_ALUMNOS!$CF76&lt;&gt;0),[1]PREMIOS_ALUMNOS!$CF76,""),IF($A78="TOTAL",SUM(INDIRECT("AX4:AX"&amp;ROW()-1)),""))</f>
        <v/>
      </c>
      <c r="AY78" s="7" t="str">
        <f ca="1">IF(AND($A78&lt;&gt;"",$A78&lt;&gt;"TOTAL"),IF(AND([1]PREMIOS_ALUMNOS!$CH76&lt;&gt;"",[1]PREMIOS_ALUMNOS!$CH76&lt;&gt;0),[1]PREMIOS_ALUMNOS!$CH76,""),IF($A78="TOTAL",SUM(INDIRECT("AY4:AY"&amp;ROW()-1)),""))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IF(AND($A78&lt;&gt;"",$A78&lt;&gt;"TOTAL"),IF(AND([1]PREMIOS_ALUMNOS!$CK76&lt;&gt;"",[1]PREMIOS_ALUMNOS!$CK76&lt;&gt;0),[1]PREMIOS_ALUMNOS!$CK76,""),IF($A78="TOTAL",SUM(INDIRECT("BA4:BA"&amp;ROW()-1)),""))</f>
        <v/>
      </c>
      <c r="BB78" s="7" t="str">
        <f ca="1">IF(AND($A78&lt;&gt;"",$A78&lt;&gt;"TOTAL"),IF(AND([1]PREMIOS_ALUMNOS!$CM76&lt;&gt;"",[1]PREMIOS_ALUMNOS!$CM76&lt;&gt;0),[1]PREMIOS_ALUMNOS!$CM76,""),IF($A78="TOTAL",SUM(INDIRECT("BB4:BB"&amp;ROW()-1)),""))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IF(AND($A78&lt;&gt;"",$A78&lt;&gt;"TOTAL"),IF(AND([1]PREMIOS_ALUMNOS!$CP76&lt;&gt;"",[1]PREMIOS_ALUMNOS!$CP76&lt;&gt;0),[1]PREMIOS_ALUMNOS!$CP76,""),IF($A78="TOTAL",SUM(INDIRECT("BD4:BD"&amp;ROW()-1)),""))</f>
        <v/>
      </c>
      <c r="BE78" s="7" t="str">
        <f ca="1">IF(AND($A78&lt;&gt;"",$A78&lt;&gt;"TOTAL"),IF(AND([1]PREMIOS_ALUMNOS!$CR76&lt;&gt;"",[1]PREMIOS_ALUMNOS!$CR76&lt;&gt;0),[1]PREMIOS_ALUMNOS!$CR76,""),IF($A78="TOTAL",SUM(INDIRECT("BE4:BE"&amp;ROW()-1)),""))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IF([1]PREMIOS_ALUMNOS!$C77&lt;&gt;"",[1]PREMIOS_ALUMNOS!$C77,IF(AND([1]PREMIOS_ALUMNOS!$C77="",[1]PREMIOS_ALUMNOS!$C78="",[1]PREMIOS_ALUMNOS!$C76=""),"","TOTAL"))</f>
        <v/>
      </c>
      <c r="B79" s="7" t="str">
        <f ca="1">IF(AND($A79&lt;&gt;"",$A79&lt;&gt;"TOTAL"),IF(AND([1]PREMIOS_ALUMNOS!$D77&lt;&gt;"",[1]PREMIOS_ALUMNOS!$D77&lt;&gt;0),[1]PREMIOS_ALUMNOS!$D77,""),IF($A79="TOTAL",SUM(INDIRECT("B4:B"&amp;ROW()-1)),""))</f>
        <v/>
      </c>
      <c r="C79" s="7" t="str">
        <f ca="1">IF(AND($A79&lt;&gt;"",$A79&lt;&gt;"TOTAL"),IF(AND([1]PREMIOS_ALUMNOS!$F77&lt;&gt;"",[1]PREMIOS_ALUMNOS!$F77&lt;&gt;0),[1]PREMIOS_ALUMNOS!$F77,""),IF($A79="TOTAL",SUM(INDIRECT("C4:C"&amp;ROW()-1)),""))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IF(AND($A79&lt;&gt;"",$A79&lt;&gt;"TOTAL"),IF(AND([1]PREMIOS_ALUMNOS!$I77&lt;&gt;"",[1]PREMIOS_ALUMNOS!$I77&lt;&gt;0),[1]PREMIOS_ALUMNOS!$I77,""),IF($A79="TOTAL",SUM(INDIRECT("E4:E"&amp;ROW()-1)),""))</f>
        <v/>
      </c>
      <c r="F79" s="7" t="str">
        <f ca="1">IF(AND($A79&lt;&gt;"",$A79&lt;&gt;"TOTAL"),IF(AND([1]PREMIOS_ALUMNOS!$K77&lt;&gt;"",[1]PREMIOS_ALUMNOS!$K77&lt;&gt;0),[1]PREMIOS_ALUMNOS!$K77,""),IF($A79="TOTAL",SUM(INDIRECT("F4:F"&amp;ROW()-1)),""))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IF(AND($A79&lt;&gt;"",$A79&lt;&gt;"TOTAL"),IF(AND([1]PREMIOS_ALUMNOS!$N77&lt;&gt;"",[1]PREMIOS_ALUMNOS!$N77&lt;&gt;0),[1]PREMIOS_ALUMNOS!$N77,""),IF($A79="TOTAL",SUM(INDIRECT("H4:H"&amp;ROW()-1)),""))</f>
        <v/>
      </c>
      <c r="I79" s="7" t="str">
        <f ca="1">IF(AND($A79&lt;&gt;"",$A79&lt;&gt;"TOTAL"),IF(AND([1]PREMIOS_ALUMNOS!$P77&lt;&gt;"",[1]PREMIOS_ALUMNOS!$P77&lt;&gt;0),[1]PREMIOS_ALUMNOS!$P77,""),IF($A79="TOTAL",SUM(INDIRECT("I4:I"&amp;ROW()-1)),""))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IF(AND($A79&lt;&gt;"",$A79&lt;&gt;"TOTAL"),IF(AND([1]PREMIOS_ALUMNOS!$S77&lt;&gt;"",[1]PREMIOS_ALUMNOS!$S77&lt;&gt;0),[1]PREMIOS_ALUMNOS!$S77,""),IF($A79="TOTAL",SUM(INDIRECT("K4:K"&amp;ROW()-1)),""))</f>
        <v/>
      </c>
      <c r="L79" s="7" t="str">
        <f ca="1">IF(AND($A79&lt;&gt;"",$A79&lt;&gt;"TOTAL"),IF(AND([1]PREMIOS_ALUMNOS!$U77&lt;&gt;"",[1]PREMIOS_ALUMNOS!$U77&lt;&gt;0),[1]PREMIOS_ALUMNOS!$U77,""),IF($A79="TOTAL",SUM(INDIRECT("L4:L"&amp;ROW()-1)),""))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IF(AND($A79&lt;&gt;"",$A79&lt;&gt;"TOTAL"),IF(AND([1]PREMIOS_ALUMNOS!$X77&lt;&gt;"",[1]PREMIOS_ALUMNOS!$X77&lt;&gt;0),[1]PREMIOS_ALUMNOS!$X77,""),IF($A79="TOTAL",SUM(INDIRECT("N4:N"&amp;ROW()-1)),""))</f>
        <v/>
      </c>
      <c r="O79" s="7" t="str">
        <f ca="1">IF(AND($A79&lt;&gt;"",$A79&lt;&gt;"TOTAL"),IF(AND([1]PREMIOS_ALUMNOS!$Z77&lt;&gt;"",[1]PREMIOS_ALUMNOS!$Z77&lt;&gt;0),[1]PREMIOS_ALUMNOS!$Z77,""),IF($A79="TOTAL",SUM(INDIRECT("O4:O"&amp;ROW()-1)),""))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IF(AND($A79&lt;&gt;"",$A79&lt;&gt;"TOTAL"),IF(AND([1]PREMIOS_ALUMNOS!$AC77&lt;&gt;"",[1]PREMIOS_ALUMNOS!$AC77&lt;&gt;0),[1]PREMIOS_ALUMNOS!$AC77,""),IF($A79="TOTAL",SUM(INDIRECT("Q4:Q"&amp;ROW()-1)),""))</f>
        <v/>
      </c>
      <c r="R79" s="7" t="str">
        <f ca="1">IF(AND($A79&lt;&gt;"",$A79&lt;&gt;"TOTAL"),IF(AND([1]PREMIOS_ALUMNOS!$AE77&lt;&gt;"",[1]PREMIOS_ALUMNOS!$AE77&lt;&gt;0),[1]PREMIOS_ALUMNOS!$AE77,""),IF($A79="TOTAL",SUM(INDIRECT("R4:R"&amp;ROW()-1)),""))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IF(AND($A79&lt;&gt;"",$A79&lt;&gt;"TOTAL"),IF(AND([1]PREMIOS_ALUMNOS!$AH77&lt;&gt;"",[1]PREMIOS_ALUMNOS!$AH77&lt;&gt;0),[1]PREMIOS_ALUMNOS!$AH77,""),IF($A79="TOTAL",SUM(INDIRECT("T4:T"&amp;ROW()-1)),""))</f>
        <v/>
      </c>
      <c r="U79" s="7" t="str">
        <f ca="1">IF(AND($A79&lt;&gt;"",$A79&lt;&gt;"TOTAL"),IF(AND([1]PREMIOS_ALUMNOS!$AJ77&lt;&gt;"",[1]PREMIOS_ALUMNOS!$AJ77&lt;&gt;0),[1]PREMIOS_ALUMNOS!$AJ77,""),IF($A79="TOTAL",SUM(INDIRECT("U4:U"&amp;ROW()-1)),""))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IF(AND($A79&lt;&gt;"",$A79&lt;&gt;"TOTAL"),IF(AND([1]PREMIOS_ALUMNOS!$AM77&lt;&gt;"",[1]PREMIOS_ALUMNOS!$AM77&lt;&gt;0),[1]PREMIOS_ALUMNOS!$AM77,""),IF($A79="TOTAL",SUM(INDIRECT("W4:W"&amp;ROW()-1)),""))</f>
        <v/>
      </c>
      <c r="X79" s="7" t="str">
        <f ca="1">IF(AND($A79&lt;&gt;"",$A79&lt;&gt;"TOTAL"),IF(AND([1]PREMIOS_ALUMNOS!$AO77&lt;&gt;"",[1]PREMIOS_ALUMNOS!$AO77&lt;&gt;0),[1]PREMIOS_ALUMNOS!$AO77,""),IF($A79="TOTAL",SUM(INDIRECT("X4:X"&amp;ROW()-1)),""))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IF(AND($A79&lt;&gt;"",$A79&lt;&gt;"TOTAL"),IF(AND([1]PREMIOS_ALUMNOS!$AR77&lt;&gt;"",[1]PREMIOS_ALUMNOS!$AR77&lt;&gt;0),[1]PREMIOS_ALUMNOS!$AR77,""),IF($A79="TOTAL",SUM(INDIRECT("Z4:Z"&amp;ROW()-1)),""))</f>
        <v/>
      </c>
      <c r="AA79" s="7" t="str">
        <f ca="1">IF(AND($A79&lt;&gt;"",$A79&lt;&gt;"TOTAL"),IF(AND([1]PREMIOS_ALUMNOS!$AT77&lt;&gt;"",[1]PREMIOS_ALUMNOS!$AT77&lt;&gt;0),[1]PREMIOS_ALUMNOS!$AT77,""),IF($A79="TOTAL",SUM(INDIRECT("AA4:AA"&amp;ROW()-1)),""))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IF(AND($A79&lt;&gt;"",$A79&lt;&gt;"TOTAL"),IF(AND([1]PREMIOS_ALUMNOS!$AW77&lt;&gt;"",[1]PREMIOS_ALUMNOS!$AW77&lt;&gt;0),[1]PREMIOS_ALUMNOS!$AW77,""),IF($A79="TOTAL",SUM(INDIRECT("AC4:AC"&amp;ROW()-1)),""))</f>
        <v/>
      </c>
      <c r="AD79" s="7" t="str">
        <f ca="1">IF(AND($A79&lt;&gt;"",$A79&lt;&gt;"TOTAL"),IF(AND([1]PREMIOS_ALUMNOS!$AY77&lt;&gt;"",[1]PREMIOS_ALUMNOS!$AY77&lt;&gt;0),[1]PREMIOS_ALUMNOS!$AY77,""),IF($A79="TOTAL",SUM(INDIRECT("AD4:AD"&amp;ROW()-1)),""))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IF(AND($A79&lt;&gt;"",$A79&lt;&gt;"TOTAL"),IF(AND([1]PREMIOS_ALUMNOS!$BB77&lt;&gt;"",[1]PREMIOS_ALUMNOS!$BB77&lt;&gt;0),[1]PREMIOS_ALUMNOS!$BB77,""),IF($A79="TOTAL",SUM(INDIRECT("AF4:AF"&amp;ROW()-1)),""))</f>
        <v/>
      </c>
      <c r="AG79" s="7" t="str">
        <f ca="1">IF(AND($A79&lt;&gt;"",$A79&lt;&gt;"TOTAL"),IF(AND([1]PREMIOS_ALUMNOS!$BD77&lt;&gt;"",[1]PREMIOS_ALUMNOS!$BD77&lt;&gt;0),[1]PREMIOS_ALUMNOS!$BD77,""),IF($A79="TOTAL",SUM(INDIRECT("AG4:AG"&amp;ROW()-1)),""))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IF(AND($A79&lt;&gt;"",$A79&lt;&gt;"TOTAL"),IF(AND([1]PREMIOS_ALUMNOS!$BG77&lt;&gt;"",[1]PREMIOS_ALUMNOS!$BG77&lt;&gt;0),[1]PREMIOS_ALUMNOS!$BG77,""),IF($A79="TOTAL",SUM(INDIRECT("AI4:AI"&amp;ROW()-1)),""))</f>
        <v/>
      </c>
      <c r="AJ79" s="7" t="str">
        <f ca="1">IF(AND($A79&lt;&gt;"",$A79&lt;&gt;"TOTAL"),IF(AND([1]PREMIOS_ALUMNOS!$BI77&lt;&gt;"",[1]PREMIOS_ALUMNOS!$BI77&lt;&gt;0),[1]PREMIOS_ALUMNOS!$BI77,""),IF($A79="TOTAL",SUM(INDIRECT("AJ4:AJ"&amp;ROW()-1)),""))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IF(AND($A79&lt;&gt;"",$A79&lt;&gt;"TOTAL"),IF(AND([1]PREMIOS_ALUMNOS!$BL77&lt;&gt;"",[1]PREMIOS_ALUMNOS!$BL77&lt;&gt;0),[1]PREMIOS_ALUMNOS!$BL77,""),IF($A79="TOTAL",SUM(INDIRECT("AL4:AL"&amp;ROW()-1)),""))</f>
        <v/>
      </c>
      <c r="AM79" s="7" t="str">
        <f ca="1">IF(AND($A79&lt;&gt;"",$A79&lt;&gt;"TOTAL"),IF(AND([1]PREMIOS_ALUMNOS!$BN77&lt;&gt;"",[1]PREMIOS_ALUMNOS!$BN77&lt;&gt;0),[1]PREMIOS_ALUMNOS!$BN77,""),IF($A79="TOTAL",SUM(INDIRECT("AM4:AM"&amp;ROW()-1)),""))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IF(AND($A79&lt;&gt;"",$A79&lt;&gt;"TOTAL"),IF(AND([1]PREMIOS_ALUMNOS!$BQ77&lt;&gt;"",[1]PREMIOS_ALUMNOS!$BQ77&lt;&gt;0),[1]PREMIOS_ALUMNOS!$BQ77,""),IF($A79="TOTAL",SUM(INDIRECT("AO4:AO"&amp;ROW()-1)),""))</f>
        <v/>
      </c>
      <c r="AP79" s="7" t="str">
        <f ca="1">IF(AND($A79&lt;&gt;"",$A79&lt;&gt;"TOTAL"),IF(AND([1]PREMIOS_ALUMNOS!$BS77&lt;&gt;"",[1]PREMIOS_ALUMNOS!$BS77&lt;&gt;0),[1]PREMIOS_ALUMNOS!$BS77,""),IF($A79="TOTAL",SUM(INDIRECT("AP4:AP"&amp;ROW()-1)),""))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IF(AND($A79&lt;&gt;"",$A79&lt;&gt;"TOTAL"),IF(AND([1]PREMIOS_ALUMNOS!$BV77&lt;&gt;"",[1]PREMIOS_ALUMNOS!$BV77&lt;&gt;0),[1]PREMIOS_ALUMNOS!$BV77,""),IF($A79="TOTAL",SUM(INDIRECT("AR4:AR"&amp;ROW()-1)),""))</f>
        <v/>
      </c>
      <c r="AS79" s="7" t="str">
        <f ca="1">IF(AND($A79&lt;&gt;"",$A79&lt;&gt;"TOTAL"),IF(AND([1]PREMIOS_ALUMNOS!$BX77&lt;&gt;"",[1]PREMIOS_ALUMNOS!$BX77&lt;&gt;0),[1]PREMIOS_ALUMNOS!$BX77,""),IF($A79="TOTAL",SUM(INDIRECT("AS4:AS"&amp;ROW()-1)),""))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IF(AND($A79&lt;&gt;"",$A79&lt;&gt;"TOTAL"),IF(AND([1]PREMIOS_ALUMNOS!$CA77&lt;&gt;"",[1]PREMIOS_ALUMNOS!$CA77&lt;&gt;0),[1]PREMIOS_ALUMNOS!$CA77,""),IF($A79="TOTAL",SUM(INDIRECT("AU4:AU"&amp;ROW()-1)),""))</f>
        <v/>
      </c>
      <c r="AV79" s="7" t="str">
        <f ca="1">IF(AND($A79&lt;&gt;"",$A79&lt;&gt;"TOTAL"),IF(AND([1]PREMIOS_ALUMNOS!$CC77&lt;&gt;"",[1]PREMIOS_ALUMNOS!$CC77&lt;&gt;0),[1]PREMIOS_ALUMNOS!$CC77,""),IF($A79="TOTAL",SUM(INDIRECT("AV4:AV"&amp;ROW()-1)),""))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IF(AND($A79&lt;&gt;"",$A79&lt;&gt;"TOTAL"),IF(AND([1]PREMIOS_ALUMNOS!$CF77&lt;&gt;"",[1]PREMIOS_ALUMNOS!$CF77&lt;&gt;0),[1]PREMIOS_ALUMNOS!$CF77,""),IF($A79="TOTAL",SUM(INDIRECT("AX4:AX"&amp;ROW()-1)),""))</f>
        <v/>
      </c>
      <c r="AY79" s="7" t="str">
        <f ca="1">IF(AND($A79&lt;&gt;"",$A79&lt;&gt;"TOTAL"),IF(AND([1]PREMIOS_ALUMNOS!$CH77&lt;&gt;"",[1]PREMIOS_ALUMNOS!$CH77&lt;&gt;0),[1]PREMIOS_ALUMNOS!$CH77,""),IF($A79="TOTAL",SUM(INDIRECT("AY4:AY"&amp;ROW()-1)),""))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IF(AND($A79&lt;&gt;"",$A79&lt;&gt;"TOTAL"),IF(AND([1]PREMIOS_ALUMNOS!$CK77&lt;&gt;"",[1]PREMIOS_ALUMNOS!$CK77&lt;&gt;0),[1]PREMIOS_ALUMNOS!$CK77,""),IF($A79="TOTAL",SUM(INDIRECT("BA4:BA"&amp;ROW()-1)),""))</f>
        <v/>
      </c>
      <c r="BB79" s="7" t="str">
        <f ca="1">IF(AND($A79&lt;&gt;"",$A79&lt;&gt;"TOTAL"),IF(AND([1]PREMIOS_ALUMNOS!$CM77&lt;&gt;"",[1]PREMIOS_ALUMNOS!$CM77&lt;&gt;0),[1]PREMIOS_ALUMNOS!$CM77,""),IF($A79="TOTAL",SUM(INDIRECT("BB4:BB"&amp;ROW()-1)),""))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IF(AND($A79&lt;&gt;"",$A79&lt;&gt;"TOTAL"),IF(AND([1]PREMIOS_ALUMNOS!$CP77&lt;&gt;"",[1]PREMIOS_ALUMNOS!$CP77&lt;&gt;0),[1]PREMIOS_ALUMNOS!$CP77,""),IF($A79="TOTAL",SUM(INDIRECT("BD4:BD"&amp;ROW()-1)),""))</f>
        <v/>
      </c>
      <c r="BE79" s="7" t="str">
        <f ca="1">IF(AND($A79&lt;&gt;"",$A79&lt;&gt;"TOTAL"),IF(AND([1]PREMIOS_ALUMNOS!$CR77&lt;&gt;"",[1]PREMIOS_ALUMNOS!$CR77&lt;&gt;0),[1]PREMIOS_ALUMNOS!$CR77,""),IF($A79="TOTAL",SUM(INDIRECT("BE4:BE"&amp;ROW()-1)),""))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IF([1]PREMIOS_ALUMNOS!$C78&lt;&gt;"",[1]PREMIOS_ALUMNOS!$C78,IF(AND([1]PREMIOS_ALUMNOS!$C78="",[1]PREMIOS_ALUMNOS!$C79="",[1]PREMIOS_ALUMNOS!$C77=""),"","TOTAL"))</f>
        <v/>
      </c>
      <c r="B80" s="7" t="str">
        <f ca="1">IF(AND($A80&lt;&gt;"",$A80&lt;&gt;"TOTAL"),IF(AND([1]PREMIOS_ALUMNOS!$D78&lt;&gt;"",[1]PREMIOS_ALUMNOS!$D78&lt;&gt;0),[1]PREMIOS_ALUMNOS!$D78,""),IF($A80="TOTAL",SUM(INDIRECT("B4:B"&amp;ROW()-1)),""))</f>
        <v/>
      </c>
      <c r="C80" s="7" t="str">
        <f ca="1">IF(AND($A80&lt;&gt;"",$A80&lt;&gt;"TOTAL"),IF(AND([1]PREMIOS_ALUMNOS!$F78&lt;&gt;"",[1]PREMIOS_ALUMNOS!$F78&lt;&gt;0),[1]PREMIOS_ALUMNOS!$F78,""),IF($A80="TOTAL",SUM(INDIRECT("C4:C"&amp;ROW()-1)),""))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IF(AND($A80&lt;&gt;"",$A80&lt;&gt;"TOTAL"),IF(AND([1]PREMIOS_ALUMNOS!$I78&lt;&gt;"",[1]PREMIOS_ALUMNOS!$I78&lt;&gt;0),[1]PREMIOS_ALUMNOS!$I78,""),IF($A80="TOTAL",SUM(INDIRECT("E4:E"&amp;ROW()-1)),""))</f>
        <v/>
      </c>
      <c r="F80" s="7" t="str">
        <f ca="1">IF(AND($A80&lt;&gt;"",$A80&lt;&gt;"TOTAL"),IF(AND([1]PREMIOS_ALUMNOS!$K78&lt;&gt;"",[1]PREMIOS_ALUMNOS!$K78&lt;&gt;0),[1]PREMIOS_ALUMNOS!$K78,""),IF($A80="TOTAL",SUM(INDIRECT("F4:F"&amp;ROW()-1)),""))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IF(AND($A80&lt;&gt;"",$A80&lt;&gt;"TOTAL"),IF(AND([1]PREMIOS_ALUMNOS!$N78&lt;&gt;"",[1]PREMIOS_ALUMNOS!$N78&lt;&gt;0),[1]PREMIOS_ALUMNOS!$N78,""),IF($A80="TOTAL",SUM(INDIRECT("H4:H"&amp;ROW()-1)),""))</f>
        <v/>
      </c>
      <c r="I80" s="7" t="str">
        <f ca="1">IF(AND($A80&lt;&gt;"",$A80&lt;&gt;"TOTAL"),IF(AND([1]PREMIOS_ALUMNOS!$P78&lt;&gt;"",[1]PREMIOS_ALUMNOS!$P78&lt;&gt;0),[1]PREMIOS_ALUMNOS!$P78,""),IF($A80="TOTAL",SUM(INDIRECT("I4:I"&amp;ROW()-1)),""))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IF(AND($A80&lt;&gt;"",$A80&lt;&gt;"TOTAL"),IF(AND([1]PREMIOS_ALUMNOS!$S78&lt;&gt;"",[1]PREMIOS_ALUMNOS!$S78&lt;&gt;0),[1]PREMIOS_ALUMNOS!$S78,""),IF($A80="TOTAL",SUM(INDIRECT("K4:K"&amp;ROW()-1)),""))</f>
        <v/>
      </c>
      <c r="L80" s="7" t="str">
        <f ca="1">IF(AND($A80&lt;&gt;"",$A80&lt;&gt;"TOTAL"),IF(AND([1]PREMIOS_ALUMNOS!$U78&lt;&gt;"",[1]PREMIOS_ALUMNOS!$U78&lt;&gt;0),[1]PREMIOS_ALUMNOS!$U78,""),IF($A80="TOTAL",SUM(INDIRECT("L4:L"&amp;ROW()-1)),""))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IF(AND($A80&lt;&gt;"",$A80&lt;&gt;"TOTAL"),IF(AND([1]PREMIOS_ALUMNOS!$X78&lt;&gt;"",[1]PREMIOS_ALUMNOS!$X78&lt;&gt;0),[1]PREMIOS_ALUMNOS!$X78,""),IF($A80="TOTAL",SUM(INDIRECT("N4:N"&amp;ROW()-1)),""))</f>
        <v/>
      </c>
      <c r="O80" s="7" t="str">
        <f ca="1">IF(AND($A80&lt;&gt;"",$A80&lt;&gt;"TOTAL"),IF(AND([1]PREMIOS_ALUMNOS!$Z78&lt;&gt;"",[1]PREMIOS_ALUMNOS!$Z78&lt;&gt;0),[1]PREMIOS_ALUMNOS!$Z78,""),IF($A80="TOTAL",SUM(INDIRECT("O4:O"&amp;ROW()-1)),""))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IF(AND($A80&lt;&gt;"",$A80&lt;&gt;"TOTAL"),IF(AND([1]PREMIOS_ALUMNOS!$AC78&lt;&gt;"",[1]PREMIOS_ALUMNOS!$AC78&lt;&gt;0),[1]PREMIOS_ALUMNOS!$AC78,""),IF($A80="TOTAL",SUM(INDIRECT("Q4:Q"&amp;ROW()-1)),""))</f>
        <v/>
      </c>
      <c r="R80" s="7" t="str">
        <f ca="1">IF(AND($A80&lt;&gt;"",$A80&lt;&gt;"TOTAL"),IF(AND([1]PREMIOS_ALUMNOS!$AE78&lt;&gt;"",[1]PREMIOS_ALUMNOS!$AE78&lt;&gt;0),[1]PREMIOS_ALUMNOS!$AE78,""),IF($A80="TOTAL",SUM(INDIRECT("R4:R"&amp;ROW()-1)),""))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IF(AND($A80&lt;&gt;"",$A80&lt;&gt;"TOTAL"),IF(AND([1]PREMIOS_ALUMNOS!$AH78&lt;&gt;"",[1]PREMIOS_ALUMNOS!$AH78&lt;&gt;0),[1]PREMIOS_ALUMNOS!$AH78,""),IF($A80="TOTAL",SUM(INDIRECT("T4:T"&amp;ROW()-1)),""))</f>
        <v/>
      </c>
      <c r="U80" s="7" t="str">
        <f ca="1">IF(AND($A80&lt;&gt;"",$A80&lt;&gt;"TOTAL"),IF(AND([1]PREMIOS_ALUMNOS!$AJ78&lt;&gt;"",[1]PREMIOS_ALUMNOS!$AJ78&lt;&gt;0),[1]PREMIOS_ALUMNOS!$AJ78,""),IF($A80="TOTAL",SUM(INDIRECT("U4:U"&amp;ROW()-1)),""))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IF(AND($A80&lt;&gt;"",$A80&lt;&gt;"TOTAL"),IF(AND([1]PREMIOS_ALUMNOS!$AM78&lt;&gt;"",[1]PREMIOS_ALUMNOS!$AM78&lt;&gt;0),[1]PREMIOS_ALUMNOS!$AM78,""),IF($A80="TOTAL",SUM(INDIRECT("W4:W"&amp;ROW()-1)),""))</f>
        <v/>
      </c>
      <c r="X80" s="7" t="str">
        <f ca="1">IF(AND($A80&lt;&gt;"",$A80&lt;&gt;"TOTAL"),IF(AND([1]PREMIOS_ALUMNOS!$AO78&lt;&gt;"",[1]PREMIOS_ALUMNOS!$AO78&lt;&gt;0),[1]PREMIOS_ALUMNOS!$AO78,""),IF($A80="TOTAL",SUM(INDIRECT("X4:X"&amp;ROW()-1)),""))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IF(AND($A80&lt;&gt;"",$A80&lt;&gt;"TOTAL"),IF(AND([1]PREMIOS_ALUMNOS!$AR78&lt;&gt;"",[1]PREMIOS_ALUMNOS!$AR78&lt;&gt;0),[1]PREMIOS_ALUMNOS!$AR78,""),IF($A80="TOTAL",SUM(INDIRECT("Z4:Z"&amp;ROW()-1)),""))</f>
        <v/>
      </c>
      <c r="AA80" s="7" t="str">
        <f ca="1">IF(AND($A80&lt;&gt;"",$A80&lt;&gt;"TOTAL"),IF(AND([1]PREMIOS_ALUMNOS!$AT78&lt;&gt;"",[1]PREMIOS_ALUMNOS!$AT78&lt;&gt;0),[1]PREMIOS_ALUMNOS!$AT78,""),IF($A80="TOTAL",SUM(INDIRECT("AA4:AA"&amp;ROW()-1)),""))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IF(AND($A80&lt;&gt;"",$A80&lt;&gt;"TOTAL"),IF(AND([1]PREMIOS_ALUMNOS!$AW78&lt;&gt;"",[1]PREMIOS_ALUMNOS!$AW78&lt;&gt;0),[1]PREMIOS_ALUMNOS!$AW78,""),IF($A80="TOTAL",SUM(INDIRECT("AC4:AC"&amp;ROW()-1)),""))</f>
        <v/>
      </c>
      <c r="AD80" s="7" t="str">
        <f ca="1">IF(AND($A80&lt;&gt;"",$A80&lt;&gt;"TOTAL"),IF(AND([1]PREMIOS_ALUMNOS!$AY78&lt;&gt;"",[1]PREMIOS_ALUMNOS!$AY78&lt;&gt;0),[1]PREMIOS_ALUMNOS!$AY78,""),IF($A80="TOTAL",SUM(INDIRECT("AD4:AD"&amp;ROW()-1)),""))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IF(AND($A80&lt;&gt;"",$A80&lt;&gt;"TOTAL"),IF(AND([1]PREMIOS_ALUMNOS!$BB78&lt;&gt;"",[1]PREMIOS_ALUMNOS!$BB78&lt;&gt;0),[1]PREMIOS_ALUMNOS!$BB78,""),IF($A80="TOTAL",SUM(INDIRECT("AF4:AF"&amp;ROW()-1)),""))</f>
        <v/>
      </c>
      <c r="AG80" s="7" t="str">
        <f ca="1">IF(AND($A80&lt;&gt;"",$A80&lt;&gt;"TOTAL"),IF(AND([1]PREMIOS_ALUMNOS!$BD78&lt;&gt;"",[1]PREMIOS_ALUMNOS!$BD78&lt;&gt;0),[1]PREMIOS_ALUMNOS!$BD78,""),IF($A80="TOTAL",SUM(INDIRECT("AG4:AG"&amp;ROW()-1)),""))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IF(AND($A80&lt;&gt;"",$A80&lt;&gt;"TOTAL"),IF(AND([1]PREMIOS_ALUMNOS!$BG78&lt;&gt;"",[1]PREMIOS_ALUMNOS!$BG78&lt;&gt;0),[1]PREMIOS_ALUMNOS!$BG78,""),IF($A80="TOTAL",SUM(INDIRECT("AI4:AI"&amp;ROW()-1)),""))</f>
        <v/>
      </c>
      <c r="AJ80" s="7" t="str">
        <f ca="1">IF(AND($A80&lt;&gt;"",$A80&lt;&gt;"TOTAL"),IF(AND([1]PREMIOS_ALUMNOS!$BI78&lt;&gt;"",[1]PREMIOS_ALUMNOS!$BI78&lt;&gt;0),[1]PREMIOS_ALUMNOS!$BI78,""),IF($A80="TOTAL",SUM(INDIRECT("AJ4:AJ"&amp;ROW()-1)),""))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IF(AND($A80&lt;&gt;"",$A80&lt;&gt;"TOTAL"),IF(AND([1]PREMIOS_ALUMNOS!$BL78&lt;&gt;"",[1]PREMIOS_ALUMNOS!$BL78&lt;&gt;0),[1]PREMIOS_ALUMNOS!$BL78,""),IF($A80="TOTAL",SUM(INDIRECT("AL4:AL"&amp;ROW()-1)),""))</f>
        <v/>
      </c>
      <c r="AM80" s="7" t="str">
        <f ca="1">IF(AND($A80&lt;&gt;"",$A80&lt;&gt;"TOTAL"),IF(AND([1]PREMIOS_ALUMNOS!$BN78&lt;&gt;"",[1]PREMIOS_ALUMNOS!$BN78&lt;&gt;0),[1]PREMIOS_ALUMNOS!$BN78,""),IF($A80="TOTAL",SUM(INDIRECT("AM4:AM"&amp;ROW()-1)),""))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IF(AND($A80&lt;&gt;"",$A80&lt;&gt;"TOTAL"),IF(AND([1]PREMIOS_ALUMNOS!$BQ78&lt;&gt;"",[1]PREMIOS_ALUMNOS!$BQ78&lt;&gt;0),[1]PREMIOS_ALUMNOS!$BQ78,""),IF($A80="TOTAL",SUM(INDIRECT("AO4:AO"&amp;ROW()-1)),""))</f>
        <v/>
      </c>
      <c r="AP80" s="7" t="str">
        <f ca="1">IF(AND($A80&lt;&gt;"",$A80&lt;&gt;"TOTAL"),IF(AND([1]PREMIOS_ALUMNOS!$BS78&lt;&gt;"",[1]PREMIOS_ALUMNOS!$BS78&lt;&gt;0),[1]PREMIOS_ALUMNOS!$BS78,""),IF($A80="TOTAL",SUM(INDIRECT("AP4:AP"&amp;ROW()-1)),""))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IF(AND($A80&lt;&gt;"",$A80&lt;&gt;"TOTAL"),IF(AND([1]PREMIOS_ALUMNOS!$BV78&lt;&gt;"",[1]PREMIOS_ALUMNOS!$BV78&lt;&gt;0),[1]PREMIOS_ALUMNOS!$BV78,""),IF($A80="TOTAL",SUM(INDIRECT("AR4:AR"&amp;ROW()-1)),""))</f>
        <v/>
      </c>
      <c r="AS80" s="7" t="str">
        <f ca="1">IF(AND($A80&lt;&gt;"",$A80&lt;&gt;"TOTAL"),IF(AND([1]PREMIOS_ALUMNOS!$BX78&lt;&gt;"",[1]PREMIOS_ALUMNOS!$BX78&lt;&gt;0),[1]PREMIOS_ALUMNOS!$BX78,""),IF($A80="TOTAL",SUM(INDIRECT("AS4:AS"&amp;ROW()-1)),""))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IF(AND($A80&lt;&gt;"",$A80&lt;&gt;"TOTAL"),IF(AND([1]PREMIOS_ALUMNOS!$CA78&lt;&gt;"",[1]PREMIOS_ALUMNOS!$CA78&lt;&gt;0),[1]PREMIOS_ALUMNOS!$CA78,""),IF($A80="TOTAL",SUM(INDIRECT("AU4:AU"&amp;ROW()-1)),""))</f>
        <v/>
      </c>
      <c r="AV80" s="7" t="str">
        <f ca="1">IF(AND($A80&lt;&gt;"",$A80&lt;&gt;"TOTAL"),IF(AND([1]PREMIOS_ALUMNOS!$CC78&lt;&gt;"",[1]PREMIOS_ALUMNOS!$CC78&lt;&gt;0),[1]PREMIOS_ALUMNOS!$CC78,""),IF($A80="TOTAL",SUM(INDIRECT("AV4:AV"&amp;ROW()-1)),""))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IF(AND($A80&lt;&gt;"",$A80&lt;&gt;"TOTAL"),IF(AND([1]PREMIOS_ALUMNOS!$CF78&lt;&gt;"",[1]PREMIOS_ALUMNOS!$CF78&lt;&gt;0),[1]PREMIOS_ALUMNOS!$CF78,""),IF($A80="TOTAL",SUM(INDIRECT("AX4:AX"&amp;ROW()-1)),""))</f>
        <v/>
      </c>
      <c r="AY80" s="7" t="str">
        <f ca="1">IF(AND($A80&lt;&gt;"",$A80&lt;&gt;"TOTAL"),IF(AND([1]PREMIOS_ALUMNOS!$CH78&lt;&gt;"",[1]PREMIOS_ALUMNOS!$CH78&lt;&gt;0),[1]PREMIOS_ALUMNOS!$CH78,""),IF($A80="TOTAL",SUM(INDIRECT("AY4:AY"&amp;ROW()-1)),""))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IF(AND($A80&lt;&gt;"",$A80&lt;&gt;"TOTAL"),IF(AND([1]PREMIOS_ALUMNOS!$CK78&lt;&gt;"",[1]PREMIOS_ALUMNOS!$CK78&lt;&gt;0),[1]PREMIOS_ALUMNOS!$CK78,""),IF($A80="TOTAL",SUM(INDIRECT("BA4:BA"&amp;ROW()-1)),""))</f>
        <v/>
      </c>
      <c r="BB80" s="7" t="str">
        <f ca="1">IF(AND($A80&lt;&gt;"",$A80&lt;&gt;"TOTAL"),IF(AND([1]PREMIOS_ALUMNOS!$CM78&lt;&gt;"",[1]PREMIOS_ALUMNOS!$CM78&lt;&gt;0),[1]PREMIOS_ALUMNOS!$CM78,""),IF($A80="TOTAL",SUM(INDIRECT("BB4:BB"&amp;ROW()-1)),""))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IF(AND($A80&lt;&gt;"",$A80&lt;&gt;"TOTAL"),IF(AND([1]PREMIOS_ALUMNOS!$CP78&lt;&gt;"",[1]PREMIOS_ALUMNOS!$CP78&lt;&gt;0),[1]PREMIOS_ALUMNOS!$CP78,""),IF($A80="TOTAL",SUM(INDIRECT("BD4:BD"&amp;ROW()-1)),""))</f>
        <v/>
      </c>
      <c r="BE80" s="7" t="str">
        <f ca="1">IF(AND($A80&lt;&gt;"",$A80&lt;&gt;"TOTAL"),IF(AND([1]PREMIOS_ALUMNOS!$CR78&lt;&gt;"",[1]PREMIOS_ALUMNOS!$CR78&lt;&gt;0),[1]PREMIOS_ALUMNOS!$CR78,""),IF($A80="TOTAL",SUM(INDIRECT("BE4:BE"&amp;ROW()-1)),""))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IF([1]PREMIOS_ALUMNOS!$C79&lt;&gt;"",[1]PREMIOS_ALUMNOS!$C79,IF(AND([1]PREMIOS_ALUMNOS!$C79="",[1]PREMIOS_ALUMNOS!$C80="",[1]PREMIOS_ALUMNOS!$C78=""),"","TOTAL"))</f>
        <v/>
      </c>
      <c r="B81" s="7" t="str">
        <f ca="1">IF(AND($A81&lt;&gt;"",$A81&lt;&gt;"TOTAL"),IF(AND([1]PREMIOS_ALUMNOS!$D79&lt;&gt;"",[1]PREMIOS_ALUMNOS!$D79&lt;&gt;0),[1]PREMIOS_ALUMNOS!$D79,""),IF($A81="TOTAL",SUM(INDIRECT("B4:B"&amp;ROW()-1)),""))</f>
        <v/>
      </c>
      <c r="C81" s="7" t="str">
        <f ca="1">IF(AND($A81&lt;&gt;"",$A81&lt;&gt;"TOTAL"),IF(AND([1]PREMIOS_ALUMNOS!$F79&lt;&gt;"",[1]PREMIOS_ALUMNOS!$F79&lt;&gt;0),[1]PREMIOS_ALUMNOS!$F79,""),IF($A81="TOTAL",SUM(INDIRECT("C4:C"&amp;ROW()-1)),""))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IF(AND($A81&lt;&gt;"",$A81&lt;&gt;"TOTAL"),IF(AND([1]PREMIOS_ALUMNOS!$I79&lt;&gt;"",[1]PREMIOS_ALUMNOS!$I79&lt;&gt;0),[1]PREMIOS_ALUMNOS!$I79,""),IF($A81="TOTAL",SUM(INDIRECT("E4:E"&amp;ROW()-1)),""))</f>
        <v/>
      </c>
      <c r="F81" s="7" t="str">
        <f ca="1">IF(AND($A81&lt;&gt;"",$A81&lt;&gt;"TOTAL"),IF(AND([1]PREMIOS_ALUMNOS!$K79&lt;&gt;"",[1]PREMIOS_ALUMNOS!$K79&lt;&gt;0),[1]PREMIOS_ALUMNOS!$K79,""),IF($A81="TOTAL",SUM(INDIRECT("F4:F"&amp;ROW()-1)),""))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IF(AND($A81&lt;&gt;"",$A81&lt;&gt;"TOTAL"),IF(AND([1]PREMIOS_ALUMNOS!$N79&lt;&gt;"",[1]PREMIOS_ALUMNOS!$N79&lt;&gt;0),[1]PREMIOS_ALUMNOS!$N79,""),IF($A81="TOTAL",SUM(INDIRECT("H4:H"&amp;ROW()-1)),""))</f>
        <v/>
      </c>
      <c r="I81" s="7" t="str">
        <f ca="1">IF(AND($A81&lt;&gt;"",$A81&lt;&gt;"TOTAL"),IF(AND([1]PREMIOS_ALUMNOS!$P79&lt;&gt;"",[1]PREMIOS_ALUMNOS!$P79&lt;&gt;0),[1]PREMIOS_ALUMNOS!$P79,""),IF($A81="TOTAL",SUM(INDIRECT("I4:I"&amp;ROW()-1)),""))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IF(AND($A81&lt;&gt;"",$A81&lt;&gt;"TOTAL"),IF(AND([1]PREMIOS_ALUMNOS!$S79&lt;&gt;"",[1]PREMIOS_ALUMNOS!$S79&lt;&gt;0),[1]PREMIOS_ALUMNOS!$S79,""),IF($A81="TOTAL",SUM(INDIRECT("K4:K"&amp;ROW()-1)),""))</f>
        <v/>
      </c>
      <c r="L81" s="7" t="str">
        <f ca="1">IF(AND($A81&lt;&gt;"",$A81&lt;&gt;"TOTAL"),IF(AND([1]PREMIOS_ALUMNOS!$U79&lt;&gt;"",[1]PREMIOS_ALUMNOS!$U79&lt;&gt;0),[1]PREMIOS_ALUMNOS!$U79,""),IF($A81="TOTAL",SUM(INDIRECT("L4:L"&amp;ROW()-1)),""))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IF(AND($A81&lt;&gt;"",$A81&lt;&gt;"TOTAL"),IF(AND([1]PREMIOS_ALUMNOS!$X79&lt;&gt;"",[1]PREMIOS_ALUMNOS!$X79&lt;&gt;0),[1]PREMIOS_ALUMNOS!$X79,""),IF($A81="TOTAL",SUM(INDIRECT("N4:N"&amp;ROW()-1)),""))</f>
        <v/>
      </c>
      <c r="O81" s="7" t="str">
        <f ca="1">IF(AND($A81&lt;&gt;"",$A81&lt;&gt;"TOTAL"),IF(AND([1]PREMIOS_ALUMNOS!$Z79&lt;&gt;"",[1]PREMIOS_ALUMNOS!$Z79&lt;&gt;0),[1]PREMIOS_ALUMNOS!$Z79,""),IF($A81="TOTAL",SUM(INDIRECT("O4:O"&amp;ROW()-1)),""))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IF(AND($A81&lt;&gt;"",$A81&lt;&gt;"TOTAL"),IF(AND([1]PREMIOS_ALUMNOS!$AC79&lt;&gt;"",[1]PREMIOS_ALUMNOS!$AC79&lt;&gt;0),[1]PREMIOS_ALUMNOS!$AC79,""),IF($A81="TOTAL",SUM(INDIRECT("Q4:Q"&amp;ROW()-1)),""))</f>
        <v/>
      </c>
      <c r="R81" s="7" t="str">
        <f ca="1">IF(AND($A81&lt;&gt;"",$A81&lt;&gt;"TOTAL"),IF(AND([1]PREMIOS_ALUMNOS!$AE79&lt;&gt;"",[1]PREMIOS_ALUMNOS!$AE79&lt;&gt;0),[1]PREMIOS_ALUMNOS!$AE79,""),IF($A81="TOTAL",SUM(INDIRECT("R4:R"&amp;ROW()-1)),""))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IF(AND($A81&lt;&gt;"",$A81&lt;&gt;"TOTAL"),IF(AND([1]PREMIOS_ALUMNOS!$AH79&lt;&gt;"",[1]PREMIOS_ALUMNOS!$AH79&lt;&gt;0),[1]PREMIOS_ALUMNOS!$AH79,""),IF($A81="TOTAL",SUM(INDIRECT("T4:T"&amp;ROW()-1)),""))</f>
        <v/>
      </c>
      <c r="U81" s="7" t="str">
        <f ca="1">IF(AND($A81&lt;&gt;"",$A81&lt;&gt;"TOTAL"),IF(AND([1]PREMIOS_ALUMNOS!$AJ79&lt;&gt;"",[1]PREMIOS_ALUMNOS!$AJ79&lt;&gt;0),[1]PREMIOS_ALUMNOS!$AJ79,""),IF($A81="TOTAL",SUM(INDIRECT("U4:U"&amp;ROW()-1)),""))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IF(AND($A81&lt;&gt;"",$A81&lt;&gt;"TOTAL"),IF(AND([1]PREMIOS_ALUMNOS!$AM79&lt;&gt;"",[1]PREMIOS_ALUMNOS!$AM79&lt;&gt;0),[1]PREMIOS_ALUMNOS!$AM79,""),IF($A81="TOTAL",SUM(INDIRECT("W4:W"&amp;ROW()-1)),""))</f>
        <v/>
      </c>
      <c r="X81" s="7" t="str">
        <f ca="1">IF(AND($A81&lt;&gt;"",$A81&lt;&gt;"TOTAL"),IF(AND([1]PREMIOS_ALUMNOS!$AO79&lt;&gt;"",[1]PREMIOS_ALUMNOS!$AO79&lt;&gt;0),[1]PREMIOS_ALUMNOS!$AO79,""),IF($A81="TOTAL",SUM(INDIRECT("X4:X"&amp;ROW()-1)),""))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IF(AND($A81&lt;&gt;"",$A81&lt;&gt;"TOTAL"),IF(AND([1]PREMIOS_ALUMNOS!$AR79&lt;&gt;"",[1]PREMIOS_ALUMNOS!$AR79&lt;&gt;0),[1]PREMIOS_ALUMNOS!$AR79,""),IF($A81="TOTAL",SUM(INDIRECT("Z4:Z"&amp;ROW()-1)),""))</f>
        <v/>
      </c>
      <c r="AA81" s="7" t="str">
        <f ca="1">IF(AND($A81&lt;&gt;"",$A81&lt;&gt;"TOTAL"),IF(AND([1]PREMIOS_ALUMNOS!$AT79&lt;&gt;"",[1]PREMIOS_ALUMNOS!$AT79&lt;&gt;0),[1]PREMIOS_ALUMNOS!$AT79,""),IF($A81="TOTAL",SUM(INDIRECT("AA4:AA"&amp;ROW()-1)),""))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IF(AND($A81&lt;&gt;"",$A81&lt;&gt;"TOTAL"),IF(AND([1]PREMIOS_ALUMNOS!$AW79&lt;&gt;"",[1]PREMIOS_ALUMNOS!$AW79&lt;&gt;0),[1]PREMIOS_ALUMNOS!$AW79,""),IF($A81="TOTAL",SUM(INDIRECT("AC4:AC"&amp;ROW()-1)),""))</f>
        <v/>
      </c>
      <c r="AD81" s="7" t="str">
        <f ca="1">IF(AND($A81&lt;&gt;"",$A81&lt;&gt;"TOTAL"),IF(AND([1]PREMIOS_ALUMNOS!$AY79&lt;&gt;"",[1]PREMIOS_ALUMNOS!$AY79&lt;&gt;0),[1]PREMIOS_ALUMNOS!$AY79,""),IF($A81="TOTAL",SUM(INDIRECT("AD4:AD"&amp;ROW()-1)),""))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IF(AND($A81&lt;&gt;"",$A81&lt;&gt;"TOTAL"),IF(AND([1]PREMIOS_ALUMNOS!$BB79&lt;&gt;"",[1]PREMIOS_ALUMNOS!$BB79&lt;&gt;0),[1]PREMIOS_ALUMNOS!$BB79,""),IF($A81="TOTAL",SUM(INDIRECT("AF4:AF"&amp;ROW()-1)),""))</f>
        <v/>
      </c>
      <c r="AG81" s="7" t="str">
        <f ca="1">IF(AND($A81&lt;&gt;"",$A81&lt;&gt;"TOTAL"),IF(AND([1]PREMIOS_ALUMNOS!$BD79&lt;&gt;"",[1]PREMIOS_ALUMNOS!$BD79&lt;&gt;0),[1]PREMIOS_ALUMNOS!$BD79,""),IF($A81="TOTAL",SUM(INDIRECT("AG4:AG"&amp;ROW()-1)),""))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IF(AND($A81&lt;&gt;"",$A81&lt;&gt;"TOTAL"),IF(AND([1]PREMIOS_ALUMNOS!$BG79&lt;&gt;"",[1]PREMIOS_ALUMNOS!$BG79&lt;&gt;0),[1]PREMIOS_ALUMNOS!$BG79,""),IF($A81="TOTAL",SUM(INDIRECT("AI4:AI"&amp;ROW()-1)),""))</f>
        <v/>
      </c>
      <c r="AJ81" s="7" t="str">
        <f ca="1">IF(AND($A81&lt;&gt;"",$A81&lt;&gt;"TOTAL"),IF(AND([1]PREMIOS_ALUMNOS!$BI79&lt;&gt;"",[1]PREMIOS_ALUMNOS!$BI79&lt;&gt;0),[1]PREMIOS_ALUMNOS!$BI79,""),IF($A81="TOTAL",SUM(INDIRECT("AJ4:AJ"&amp;ROW()-1)),""))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IF(AND($A81&lt;&gt;"",$A81&lt;&gt;"TOTAL"),IF(AND([1]PREMIOS_ALUMNOS!$BL79&lt;&gt;"",[1]PREMIOS_ALUMNOS!$BL79&lt;&gt;0),[1]PREMIOS_ALUMNOS!$BL79,""),IF($A81="TOTAL",SUM(INDIRECT("AL4:AL"&amp;ROW()-1)),""))</f>
        <v/>
      </c>
      <c r="AM81" s="7" t="str">
        <f ca="1">IF(AND($A81&lt;&gt;"",$A81&lt;&gt;"TOTAL"),IF(AND([1]PREMIOS_ALUMNOS!$BN79&lt;&gt;"",[1]PREMIOS_ALUMNOS!$BN79&lt;&gt;0),[1]PREMIOS_ALUMNOS!$BN79,""),IF($A81="TOTAL",SUM(INDIRECT("AM4:AM"&amp;ROW()-1)),""))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IF(AND($A81&lt;&gt;"",$A81&lt;&gt;"TOTAL"),IF(AND([1]PREMIOS_ALUMNOS!$BQ79&lt;&gt;"",[1]PREMIOS_ALUMNOS!$BQ79&lt;&gt;0),[1]PREMIOS_ALUMNOS!$BQ79,""),IF($A81="TOTAL",SUM(INDIRECT("AO4:AO"&amp;ROW()-1)),""))</f>
        <v/>
      </c>
      <c r="AP81" s="7" t="str">
        <f ca="1">IF(AND($A81&lt;&gt;"",$A81&lt;&gt;"TOTAL"),IF(AND([1]PREMIOS_ALUMNOS!$BS79&lt;&gt;"",[1]PREMIOS_ALUMNOS!$BS79&lt;&gt;0),[1]PREMIOS_ALUMNOS!$BS79,""),IF($A81="TOTAL",SUM(INDIRECT("AP4:AP"&amp;ROW()-1)),""))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IF(AND($A81&lt;&gt;"",$A81&lt;&gt;"TOTAL"),IF(AND([1]PREMIOS_ALUMNOS!$BV79&lt;&gt;"",[1]PREMIOS_ALUMNOS!$BV79&lt;&gt;0),[1]PREMIOS_ALUMNOS!$BV79,""),IF($A81="TOTAL",SUM(INDIRECT("AR4:AR"&amp;ROW()-1)),""))</f>
        <v/>
      </c>
      <c r="AS81" s="7" t="str">
        <f ca="1">IF(AND($A81&lt;&gt;"",$A81&lt;&gt;"TOTAL"),IF(AND([1]PREMIOS_ALUMNOS!$BX79&lt;&gt;"",[1]PREMIOS_ALUMNOS!$BX79&lt;&gt;0),[1]PREMIOS_ALUMNOS!$BX79,""),IF($A81="TOTAL",SUM(INDIRECT("AS4:AS"&amp;ROW()-1)),""))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IF(AND($A81&lt;&gt;"",$A81&lt;&gt;"TOTAL"),IF(AND([1]PREMIOS_ALUMNOS!$CA79&lt;&gt;"",[1]PREMIOS_ALUMNOS!$CA79&lt;&gt;0),[1]PREMIOS_ALUMNOS!$CA79,""),IF($A81="TOTAL",SUM(INDIRECT("AU4:AU"&amp;ROW()-1)),""))</f>
        <v/>
      </c>
      <c r="AV81" s="7" t="str">
        <f ca="1">IF(AND($A81&lt;&gt;"",$A81&lt;&gt;"TOTAL"),IF(AND([1]PREMIOS_ALUMNOS!$CC79&lt;&gt;"",[1]PREMIOS_ALUMNOS!$CC79&lt;&gt;0),[1]PREMIOS_ALUMNOS!$CC79,""),IF($A81="TOTAL",SUM(INDIRECT("AV4:AV"&amp;ROW()-1)),""))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IF(AND($A81&lt;&gt;"",$A81&lt;&gt;"TOTAL"),IF(AND([1]PREMIOS_ALUMNOS!$CF79&lt;&gt;"",[1]PREMIOS_ALUMNOS!$CF79&lt;&gt;0),[1]PREMIOS_ALUMNOS!$CF79,""),IF($A81="TOTAL",SUM(INDIRECT("AX4:AX"&amp;ROW()-1)),""))</f>
        <v/>
      </c>
      <c r="AY81" s="7" t="str">
        <f ca="1">IF(AND($A81&lt;&gt;"",$A81&lt;&gt;"TOTAL"),IF(AND([1]PREMIOS_ALUMNOS!$CH79&lt;&gt;"",[1]PREMIOS_ALUMNOS!$CH79&lt;&gt;0),[1]PREMIOS_ALUMNOS!$CH79,""),IF($A81="TOTAL",SUM(INDIRECT("AY4:AY"&amp;ROW()-1)),""))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IF(AND($A81&lt;&gt;"",$A81&lt;&gt;"TOTAL"),IF(AND([1]PREMIOS_ALUMNOS!$CK79&lt;&gt;"",[1]PREMIOS_ALUMNOS!$CK79&lt;&gt;0),[1]PREMIOS_ALUMNOS!$CK79,""),IF($A81="TOTAL",SUM(INDIRECT("BA4:BA"&amp;ROW()-1)),""))</f>
        <v/>
      </c>
      <c r="BB81" s="7" t="str">
        <f ca="1">IF(AND($A81&lt;&gt;"",$A81&lt;&gt;"TOTAL"),IF(AND([1]PREMIOS_ALUMNOS!$CM79&lt;&gt;"",[1]PREMIOS_ALUMNOS!$CM79&lt;&gt;0),[1]PREMIOS_ALUMNOS!$CM79,""),IF($A81="TOTAL",SUM(INDIRECT("BB4:BB"&amp;ROW()-1)),""))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IF(AND($A81&lt;&gt;"",$A81&lt;&gt;"TOTAL"),IF(AND([1]PREMIOS_ALUMNOS!$CP79&lt;&gt;"",[1]PREMIOS_ALUMNOS!$CP79&lt;&gt;0),[1]PREMIOS_ALUMNOS!$CP79,""),IF($A81="TOTAL",SUM(INDIRECT("BD4:BD"&amp;ROW()-1)),""))</f>
        <v/>
      </c>
      <c r="BE81" s="7" t="str">
        <f ca="1">IF(AND($A81&lt;&gt;"",$A81&lt;&gt;"TOTAL"),IF(AND([1]PREMIOS_ALUMNOS!$CR79&lt;&gt;"",[1]PREMIOS_ALUMNOS!$CR79&lt;&gt;0),[1]PREMIOS_ALUMNOS!$CR79,""),IF($A81="TOTAL",SUM(INDIRECT("BE4:BE"&amp;ROW()-1)),""))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IF([1]PREMIOS_ALUMNOS!$C80&lt;&gt;"",[1]PREMIOS_ALUMNOS!$C80,IF(AND([1]PREMIOS_ALUMNOS!$C80="",[1]PREMIOS_ALUMNOS!$C81="",[1]PREMIOS_ALUMNOS!$C79=""),"","TOTAL"))</f>
        <v/>
      </c>
      <c r="B82" s="7" t="str">
        <f ca="1">IF(AND($A82&lt;&gt;"",$A82&lt;&gt;"TOTAL"),IF(AND([1]PREMIOS_ALUMNOS!$D80&lt;&gt;"",[1]PREMIOS_ALUMNOS!$D80&lt;&gt;0),[1]PREMIOS_ALUMNOS!$D80,""),IF($A82="TOTAL",SUM(INDIRECT("B4:B"&amp;ROW()-1)),""))</f>
        <v/>
      </c>
      <c r="C82" s="7" t="str">
        <f ca="1">IF(AND($A82&lt;&gt;"",$A82&lt;&gt;"TOTAL"),IF(AND([1]PREMIOS_ALUMNOS!$F80&lt;&gt;"",[1]PREMIOS_ALUMNOS!$F80&lt;&gt;0),[1]PREMIOS_ALUMNOS!$F80,""),IF($A82="TOTAL",SUM(INDIRECT("C4:C"&amp;ROW()-1)),""))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IF(AND($A82&lt;&gt;"",$A82&lt;&gt;"TOTAL"),IF(AND([1]PREMIOS_ALUMNOS!$I80&lt;&gt;"",[1]PREMIOS_ALUMNOS!$I80&lt;&gt;0),[1]PREMIOS_ALUMNOS!$I80,""),IF($A82="TOTAL",SUM(INDIRECT("E4:E"&amp;ROW()-1)),""))</f>
        <v/>
      </c>
      <c r="F82" s="7" t="str">
        <f ca="1">IF(AND($A82&lt;&gt;"",$A82&lt;&gt;"TOTAL"),IF(AND([1]PREMIOS_ALUMNOS!$K80&lt;&gt;"",[1]PREMIOS_ALUMNOS!$K80&lt;&gt;0),[1]PREMIOS_ALUMNOS!$K80,""),IF($A82="TOTAL",SUM(INDIRECT("F4:F"&amp;ROW()-1)),""))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IF(AND($A82&lt;&gt;"",$A82&lt;&gt;"TOTAL"),IF(AND([1]PREMIOS_ALUMNOS!$N80&lt;&gt;"",[1]PREMIOS_ALUMNOS!$N80&lt;&gt;0),[1]PREMIOS_ALUMNOS!$N80,""),IF($A82="TOTAL",SUM(INDIRECT("H4:H"&amp;ROW()-1)),""))</f>
        <v/>
      </c>
      <c r="I82" s="7" t="str">
        <f ca="1">IF(AND($A82&lt;&gt;"",$A82&lt;&gt;"TOTAL"),IF(AND([1]PREMIOS_ALUMNOS!$P80&lt;&gt;"",[1]PREMIOS_ALUMNOS!$P80&lt;&gt;0),[1]PREMIOS_ALUMNOS!$P80,""),IF($A82="TOTAL",SUM(INDIRECT("I4:I"&amp;ROW()-1)),""))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IF(AND($A82&lt;&gt;"",$A82&lt;&gt;"TOTAL"),IF(AND([1]PREMIOS_ALUMNOS!$S80&lt;&gt;"",[1]PREMIOS_ALUMNOS!$S80&lt;&gt;0),[1]PREMIOS_ALUMNOS!$S80,""),IF($A82="TOTAL",SUM(INDIRECT("K4:K"&amp;ROW()-1)),""))</f>
        <v/>
      </c>
      <c r="L82" s="7" t="str">
        <f ca="1">IF(AND($A82&lt;&gt;"",$A82&lt;&gt;"TOTAL"),IF(AND([1]PREMIOS_ALUMNOS!$U80&lt;&gt;"",[1]PREMIOS_ALUMNOS!$U80&lt;&gt;0),[1]PREMIOS_ALUMNOS!$U80,""),IF($A82="TOTAL",SUM(INDIRECT("L4:L"&amp;ROW()-1)),""))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IF(AND($A82&lt;&gt;"",$A82&lt;&gt;"TOTAL"),IF(AND([1]PREMIOS_ALUMNOS!$X80&lt;&gt;"",[1]PREMIOS_ALUMNOS!$X80&lt;&gt;0),[1]PREMIOS_ALUMNOS!$X80,""),IF($A82="TOTAL",SUM(INDIRECT("N4:N"&amp;ROW()-1)),""))</f>
        <v/>
      </c>
      <c r="O82" s="7" t="str">
        <f ca="1">IF(AND($A82&lt;&gt;"",$A82&lt;&gt;"TOTAL"),IF(AND([1]PREMIOS_ALUMNOS!$Z80&lt;&gt;"",[1]PREMIOS_ALUMNOS!$Z80&lt;&gt;0),[1]PREMIOS_ALUMNOS!$Z80,""),IF($A82="TOTAL",SUM(INDIRECT("O4:O"&amp;ROW()-1)),""))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IF(AND($A82&lt;&gt;"",$A82&lt;&gt;"TOTAL"),IF(AND([1]PREMIOS_ALUMNOS!$AC80&lt;&gt;"",[1]PREMIOS_ALUMNOS!$AC80&lt;&gt;0),[1]PREMIOS_ALUMNOS!$AC80,""),IF($A82="TOTAL",SUM(INDIRECT("Q4:Q"&amp;ROW()-1)),""))</f>
        <v/>
      </c>
      <c r="R82" s="7" t="str">
        <f ca="1">IF(AND($A82&lt;&gt;"",$A82&lt;&gt;"TOTAL"),IF(AND([1]PREMIOS_ALUMNOS!$AE80&lt;&gt;"",[1]PREMIOS_ALUMNOS!$AE80&lt;&gt;0),[1]PREMIOS_ALUMNOS!$AE80,""),IF($A82="TOTAL",SUM(INDIRECT("R4:R"&amp;ROW()-1)),""))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IF(AND($A82&lt;&gt;"",$A82&lt;&gt;"TOTAL"),IF(AND([1]PREMIOS_ALUMNOS!$AH80&lt;&gt;"",[1]PREMIOS_ALUMNOS!$AH80&lt;&gt;0),[1]PREMIOS_ALUMNOS!$AH80,""),IF($A82="TOTAL",SUM(INDIRECT("T4:T"&amp;ROW()-1)),""))</f>
        <v/>
      </c>
      <c r="U82" s="7" t="str">
        <f ca="1">IF(AND($A82&lt;&gt;"",$A82&lt;&gt;"TOTAL"),IF(AND([1]PREMIOS_ALUMNOS!$AJ80&lt;&gt;"",[1]PREMIOS_ALUMNOS!$AJ80&lt;&gt;0),[1]PREMIOS_ALUMNOS!$AJ80,""),IF($A82="TOTAL",SUM(INDIRECT("U4:U"&amp;ROW()-1)),""))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IF(AND($A82&lt;&gt;"",$A82&lt;&gt;"TOTAL"),IF(AND([1]PREMIOS_ALUMNOS!$AM80&lt;&gt;"",[1]PREMIOS_ALUMNOS!$AM80&lt;&gt;0),[1]PREMIOS_ALUMNOS!$AM80,""),IF($A82="TOTAL",SUM(INDIRECT("W4:W"&amp;ROW()-1)),""))</f>
        <v/>
      </c>
      <c r="X82" s="7" t="str">
        <f ca="1">IF(AND($A82&lt;&gt;"",$A82&lt;&gt;"TOTAL"),IF(AND([1]PREMIOS_ALUMNOS!$AO80&lt;&gt;"",[1]PREMIOS_ALUMNOS!$AO80&lt;&gt;0),[1]PREMIOS_ALUMNOS!$AO80,""),IF($A82="TOTAL",SUM(INDIRECT("X4:X"&amp;ROW()-1)),""))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IF(AND($A82&lt;&gt;"",$A82&lt;&gt;"TOTAL"),IF(AND([1]PREMIOS_ALUMNOS!$AR80&lt;&gt;"",[1]PREMIOS_ALUMNOS!$AR80&lt;&gt;0),[1]PREMIOS_ALUMNOS!$AR80,""),IF($A82="TOTAL",SUM(INDIRECT("Z4:Z"&amp;ROW()-1)),""))</f>
        <v/>
      </c>
      <c r="AA82" s="7" t="str">
        <f ca="1">IF(AND($A82&lt;&gt;"",$A82&lt;&gt;"TOTAL"),IF(AND([1]PREMIOS_ALUMNOS!$AT80&lt;&gt;"",[1]PREMIOS_ALUMNOS!$AT80&lt;&gt;0),[1]PREMIOS_ALUMNOS!$AT80,""),IF($A82="TOTAL",SUM(INDIRECT("AA4:AA"&amp;ROW()-1)),""))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IF(AND($A82&lt;&gt;"",$A82&lt;&gt;"TOTAL"),IF(AND([1]PREMIOS_ALUMNOS!$AW80&lt;&gt;"",[1]PREMIOS_ALUMNOS!$AW80&lt;&gt;0),[1]PREMIOS_ALUMNOS!$AW80,""),IF($A82="TOTAL",SUM(INDIRECT("AC4:AC"&amp;ROW()-1)),""))</f>
        <v/>
      </c>
      <c r="AD82" s="7" t="str">
        <f ca="1">IF(AND($A82&lt;&gt;"",$A82&lt;&gt;"TOTAL"),IF(AND([1]PREMIOS_ALUMNOS!$AY80&lt;&gt;"",[1]PREMIOS_ALUMNOS!$AY80&lt;&gt;0),[1]PREMIOS_ALUMNOS!$AY80,""),IF($A82="TOTAL",SUM(INDIRECT("AD4:AD"&amp;ROW()-1)),""))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IF(AND($A82&lt;&gt;"",$A82&lt;&gt;"TOTAL"),IF(AND([1]PREMIOS_ALUMNOS!$BB80&lt;&gt;"",[1]PREMIOS_ALUMNOS!$BB80&lt;&gt;0),[1]PREMIOS_ALUMNOS!$BB80,""),IF($A82="TOTAL",SUM(INDIRECT("AF4:AF"&amp;ROW()-1)),""))</f>
        <v/>
      </c>
      <c r="AG82" s="7" t="str">
        <f ca="1">IF(AND($A82&lt;&gt;"",$A82&lt;&gt;"TOTAL"),IF(AND([1]PREMIOS_ALUMNOS!$BD80&lt;&gt;"",[1]PREMIOS_ALUMNOS!$BD80&lt;&gt;0),[1]PREMIOS_ALUMNOS!$BD80,""),IF($A82="TOTAL",SUM(INDIRECT("AG4:AG"&amp;ROW()-1)),""))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IF(AND($A82&lt;&gt;"",$A82&lt;&gt;"TOTAL"),IF(AND([1]PREMIOS_ALUMNOS!$BG80&lt;&gt;"",[1]PREMIOS_ALUMNOS!$BG80&lt;&gt;0),[1]PREMIOS_ALUMNOS!$BG80,""),IF($A82="TOTAL",SUM(INDIRECT("AI4:AI"&amp;ROW()-1)),""))</f>
        <v/>
      </c>
      <c r="AJ82" s="7" t="str">
        <f ca="1">IF(AND($A82&lt;&gt;"",$A82&lt;&gt;"TOTAL"),IF(AND([1]PREMIOS_ALUMNOS!$BI80&lt;&gt;"",[1]PREMIOS_ALUMNOS!$BI80&lt;&gt;0),[1]PREMIOS_ALUMNOS!$BI80,""),IF($A82="TOTAL",SUM(INDIRECT("AJ4:AJ"&amp;ROW()-1)),""))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IF(AND($A82&lt;&gt;"",$A82&lt;&gt;"TOTAL"),IF(AND([1]PREMIOS_ALUMNOS!$BL80&lt;&gt;"",[1]PREMIOS_ALUMNOS!$BL80&lt;&gt;0),[1]PREMIOS_ALUMNOS!$BL80,""),IF($A82="TOTAL",SUM(INDIRECT("AL4:AL"&amp;ROW()-1)),""))</f>
        <v/>
      </c>
      <c r="AM82" s="7" t="str">
        <f ca="1">IF(AND($A82&lt;&gt;"",$A82&lt;&gt;"TOTAL"),IF(AND([1]PREMIOS_ALUMNOS!$BN80&lt;&gt;"",[1]PREMIOS_ALUMNOS!$BN80&lt;&gt;0),[1]PREMIOS_ALUMNOS!$BN80,""),IF($A82="TOTAL",SUM(INDIRECT("AM4:AM"&amp;ROW()-1)),""))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IF(AND($A82&lt;&gt;"",$A82&lt;&gt;"TOTAL"),IF(AND([1]PREMIOS_ALUMNOS!$BQ80&lt;&gt;"",[1]PREMIOS_ALUMNOS!$BQ80&lt;&gt;0),[1]PREMIOS_ALUMNOS!$BQ80,""),IF($A82="TOTAL",SUM(INDIRECT("AO4:AO"&amp;ROW()-1)),""))</f>
        <v/>
      </c>
      <c r="AP82" s="7" t="str">
        <f ca="1">IF(AND($A82&lt;&gt;"",$A82&lt;&gt;"TOTAL"),IF(AND([1]PREMIOS_ALUMNOS!$BS80&lt;&gt;"",[1]PREMIOS_ALUMNOS!$BS80&lt;&gt;0),[1]PREMIOS_ALUMNOS!$BS80,""),IF($A82="TOTAL",SUM(INDIRECT("AP4:AP"&amp;ROW()-1)),""))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IF(AND($A82&lt;&gt;"",$A82&lt;&gt;"TOTAL"),IF(AND([1]PREMIOS_ALUMNOS!$BV80&lt;&gt;"",[1]PREMIOS_ALUMNOS!$BV80&lt;&gt;0),[1]PREMIOS_ALUMNOS!$BV80,""),IF($A82="TOTAL",SUM(INDIRECT("AR4:AR"&amp;ROW()-1)),""))</f>
        <v/>
      </c>
      <c r="AS82" s="7" t="str">
        <f ca="1">IF(AND($A82&lt;&gt;"",$A82&lt;&gt;"TOTAL"),IF(AND([1]PREMIOS_ALUMNOS!$BX80&lt;&gt;"",[1]PREMIOS_ALUMNOS!$BX80&lt;&gt;0),[1]PREMIOS_ALUMNOS!$BX80,""),IF($A82="TOTAL",SUM(INDIRECT("AS4:AS"&amp;ROW()-1)),""))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IF(AND($A82&lt;&gt;"",$A82&lt;&gt;"TOTAL"),IF(AND([1]PREMIOS_ALUMNOS!$CA80&lt;&gt;"",[1]PREMIOS_ALUMNOS!$CA80&lt;&gt;0),[1]PREMIOS_ALUMNOS!$CA80,""),IF($A82="TOTAL",SUM(INDIRECT("AU4:AU"&amp;ROW()-1)),""))</f>
        <v/>
      </c>
      <c r="AV82" s="7" t="str">
        <f ca="1">IF(AND($A82&lt;&gt;"",$A82&lt;&gt;"TOTAL"),IF(AND([1]PREMIOS_ALUMNOS!$CC80&lt;&gt;"",[1]PREMIOS_ALUMNOS!$CC80&lt;&gt;0),[1]PREMIOS_ALUMNOS!$CC80,""),IF($A82="TOTAL",SUM(INDIRECT("AV4:AV"&amp;ROW()-1)),""))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IF(AND($A82&lt;&gt;"",$A82&lt;&gt;"TOTAL"),IF(AND([1]PREMIOS_ALUMNOS!$CF80&lt;&gt;"",[1]PREMIOS_ALUMNOS!$CF80&lt;&gt;0),[1]PREMIOS_ALUMNOS!$CF80,""),IF($A82="TOTAL",SUM(INDIRECT("AX4:AX"&amp;ROW()-1)),""))</f>
        <v/>
      </c>
      <c r="AY82" s="7" t="str">
        <f ca="1">IF(AND($A82&lt;&gt;"",$A82&lt;&gt;"TOTAL"),IF(AND([1]PREMIOS_ALUMNOS!$CH80&lt;&gt;"",[1]PREMIOS_ALUMNOS!$CH80&lt;&gt;0),[1]PREMIOS_ALUMNOS!$CH80,""),IF($A82="TOTAL",SUM(INDIRECT("AY4:AY"&amp;ROW()-1)),""))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IF(AND($A82&lt;&gt;"",$A82&lt;&gt;"TOTAL"),IF(AND([1]PREMIOS_ALUMNOS!$CK80&lt;&gt;"",[1]PREMIOS_ALUMNOS!$CK80&lt;&gt;0),[1]PREMIOS_ALUMNOS!$CK80,""),IF($A82="TOTAL",SUM(INDIRECT("BA4:BA"&amp;ROW()-1)),""))</f>
        <v/>
      </c>
      <c r="BB82" s="7" t="str">
        <f ca="1">IF(AND($A82&lt;&gt;"",$A82&lt;&gt;"TOTAL"),IF(AND([1]PREMIOS_ALUMNOS!$CM80&lt;&gt;"",[1]PREMIOS_ALUMNOS!$CM80&lt;&gt;0),[1]PREMIOS_ALUMNOS!$CM80,""),IF($A82="TOTAL",SUM(INDIRECT("BB4:BB"&amp;ROW()-1)),""))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IF(AND($A82&lt;&gt;"",$A82&lt;&gt;"TOTAL"),IF(AND([1]PREMIOS_ALUMNOS!$CP80&lt;&gt;"",[1]PREMIOS_ALUMNOS!$CP80&lt;&gt;0),[1]PREMIOS_ALUMNOS!$CP80,""),IF($A82="TOTAL",SUM(INDIRECT("BD4:BD"&amp;ROW()-1)),""))</f>
        <v/>
      </c>
      <c r="BE82" s="7" t="str">
        <f ca="1">IF(AND($A82&lt;&gt;"",$A82&lt;&gt;"TOTAL"),IF(AND([1]PREMIOS_ALUMNOS!$CR80&lt;&gt;"",[1]PREMIOS_ALUMNOS!$CR80&lt;&gt;0),[1]PREMIOS_ALUMNOS!$CR80,""),IF($A82="TOTAL",SUM(INDIRECT("BE4:BE"&amp;ROW()-1)),""))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IF([1]PREMIOS_ALUMNOS!$C81&lt;&gt;"",[1]PREMIOS_ALUMNOS!$C81,IF(AND([1]PREMIOS_ALUMNOS!$C81="",[1]PREMIOS_ALUMNOS!$C82="",[1]PREMIOS_ALUMNOS!$C80=""),"","TOTAL"))</f>
        <v/>
      </c>
      <c r="B83" s="7" t="str">
        <f ca="1">IF(AND($A83&lt;&gt;"",$A83&lt;&gt;"TOTAL"),IF(AND([1]PREMIOS_ALUMNOS!$D81&lt;&gt;"",[1]PREMIOS_ALUMNOS!$D81&lt;&gt;0),[1]PREMIOS_ALUMNOS!$D81,""),IF($A83="TOTAL",SUM(INDIRECT("B4:B"&amp;ROW()-1)),""))</f>
        <v/>
      </c>
      <c r="C83" s="7" t="str">
        <f ca="1">IF(AND($A83&lt;&gt;"",$A83&lt;&gt;"TOTAL"),IF(AND([1]PREMIOS_ALUMNOS!$F81&lt;&gt;"",[1]PREMIOS_ALUMNOS!$F81&lt;&gt;0),[1]PREMIOS_ALUMNOS!$F81,""),IF($A83="TOTAL",SUM(INDIRECT("C4:C"&amp;ROW()-1)),""))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IF(AND($A83&lt;&gt;"",$A83&lt;&gt;"TOTAL"),IF(AND([1]PREMIOS_ALUMNOS!$I81&lt;&gt;"",[1]PREMIOS_ALUMNOS!$I81&lt;&gt;0),[1]PREMIOS_ALUMNOS!$I81,""),IF($A83="TOTAL",SUM(INDIRECT("E4:E"&amp;ROW()-1)),""))</f>
        <v/>
      </c>
      <c r="F83" s="7" t="str">
        <f ca="1">IF(AND($A83&lt;&gt;"",$A83&lt;&gt;"TOTAL"),IF(AND([1]PREMIOS_ALUMNOS!$K81&lt;&gt;"",[1]PREMIOS_ALUMNOS!$K81&lt;&gt;0),[1]PREMIOS_ALUMNOS!$K81,""),IF($A83="TOTAL",SUM(INDIRECT("F4:F"&amp;ROW()-1)),""))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IF(AND($A83&lt;&gt;"",$A83&lt;&gt;"TOTAL"),IF(AND([1]PREMIOS_ALUMNOS!$N81&lt;&gt;"",[1]PREMIOS_ALUMNOS!$N81&lt;&gt;0),[1]PREMIOS_ALUMNOS!$N81,""),IF($A83="TOTAL",SUM(INDIRECT("H4:H"&amp;ROW()-1)),""))</f>
        <v/>
      </c>
      <c r="I83" s="7" t="str">
        <f ca="1">IF(AND($A83&lt;&gt;"",$A83&lt;&gt;"TOTAL"),IF(AND([1]PREMIOS_ALUMNOS!$P81&lt;&gt;"",[1]PREMIOS_ALUMNOS!$P81&lt;&gt;0),[1]PREMIOS_ALUMNOS!$P81,""),IF($A83="TOTAL",SUM(INDIRECT("I4:I"&amp;ROW()-1)),""))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IF(AND($A83&lt;&gt;"",$A83&lt;&gt;"TOTAL"),IF(AND([1]PREMIOS_ALUMNOS!$S81&lt;&gt;"",[1]PREMIOS_ALUMNOS!$S81&lt;&gt;0),[1]PREMIOS_ALUMNOS!$S81,""),IF($A83="TOTAL",SUM(INDIRECT("K4:K"&amp;ROW()-1)),""))</f>
        <v/>
      </c>
      <c r="L83" s="7" t="str">
        <f ca="1">IF(AND($A83&lt;&gt;"",$A83&lt;&gt;"TOTAL"),IF(AND([1]PREMIOS_ALUMNOS!$U81&lt;&gt;"",[1]PREMIOS_ALUMNOS!$U81&lt;&gt;0),[1]PREMIOS_ALUMNOS!$U81,""),IF($A83="TOTAL",SUM(INDIRECT("L4:L"&amp;ROW()-1)),""))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IF(AND($A83&lt;&gt;"",$A83&lt;&gt;"TOTAL"),IF(AND([1]PREMIOS_ALUMNOS!$X81&lt;&gt;"",[1]PREMIOS_ALUMNOS!$X81&lt;&gt;0),[1]PREMIOS_ALUMNOS!$X81,""),IF($A83="TOTAL",SUM(INDIRECT("N4:N"&amp;ROW()-1)),""))</f>
        <v/>
      </c>
      <c r="O83" s="7" t="str">
        <f ca="1">IF(AND($A83&lt;&gt;"",$A83&lt;&gt;"TOTAL"),IF(AND([1]PREMIOS_ALUMNOS!$Z81&lt;&gt;"",[1]PREMIOS_ALUMNOS!$Z81&lt;&gt;0),[1]PREMIOS_ALUMNOS!$Z81,""),IF($A83="TOTAL",SUM(INDIRECT("O4:O"&amp;ROW()-1)),""))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IF(AND($A83&lt;&gt;"",$A83&lt;&gt;"TOTAL"),IF(AND([1]PREMIOS_ALUMNOS!$AC81&lt;&gt;"",[1]PREMIOS_ALUMNOS!$AC81&lt;&gt;0),[1]PREMIOS_ALUMNOS!$AC81,""),IF($A83="TOTAL",SUM(INDIRECT("Q4:Q"&amp;ROW()-1)),""))</f>
        <v/>
      </c>
      <c r="R83" s="7" t="str">
        <f ca="1">IF(AND($A83&lt;&gt;"",$A83&lt;&gt;"TOTAL"),IF(AND([1]PREMIOS_ALUMNOS!$AE81&lt;&gt;"",[1]PREMIOS_ALUMNOS!$AE81&lt;&gt;0),[1]PREMIOS_ALUMNOS!$AE81,""),IF($A83="TOTAL",SUM(INDIRECT("R4:R"&amp;ROW()-1)),""))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IF(AND($A83&lt;&gt;"",$A83&lt;&gt;"TOTAL"),IF(AND([1]PREMIOS_ALUMNOS!$AH81&lt;&gt;"",[1]PREMIOS_ALUMNOS!$AH81&lt;&gt;0),[1]PREMIOS_ALUMNOS!$AH81,""),IF($A83="TOTAL",SUM(INDIRECT("T4:T"&amp;ROW()-1)),""))</f>
        <v/>
      </c>
      <c r="U83" s="7" t="str">
        <f ca="1">IF(AND($A83&lt;&gt;"",$A83&lt;&gt;"TOTAL"),IF(AND([1]PREMIOS_ALUMNOS!$AJ81&lt;&gt;"",[1]PREMIOS_ALUMNOS!$AJ81&lt;&gt;0),[1]PREMIOS_ALUMNOS!$AJ81,""),IF($A83="TOTAL",SUM(INDIRECT("U4:U"&amp;ROW()-1)),""))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IF(AND($A83&lt;&gt;"",$A83&lt;&gt;"TOTAL"),IF(AND([1]PREMIOS_ALUMNOS!$AM81&lt;&gt;"",[1]PREMIOS_ALUMNOS!$AM81&lt;&gt;0),[1]PREMIOS_ALUMNOS!$AM81,""),IF($A83="TOTAL",SUM(INDIRECT("W4:W"&amp;ROW()-1)),""))</f>
        <v/>
      </c>
      <c r="X83" s="7" t="str">
        <f ca="1">IF(AND($A83&lt;&gt;"",$A83&lt;&gt;"TOTAL"),IF(AND([1]PREMIOS_ALUMNOS!$AO81&lt;&gt;"",[1]PREMIOS_ALUMNOS!$AO81&lt;&gt;0),[1]PREMIOS_ALUMNOS!$AO81,""),IF($A83="TOTAL",SUM(INDIRECT("X4:X"&amp;ROW()-1)),""))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IF(AND($A83&lt;&gt;"",$A83&lt;&gt;"TOTAL"),IF(AND([1]PREMIOS_ALUMNOS!$AR81&lt;&gt;"",[1]PREMIOS_ALUMNOS!$AR81&lt;&gt;0),[1]PREMIOS_ALUMNOS!$AR81,""),IF($A83="TOTAL",SUM(INDIRECT("Z4:Z"&amp;ROW()-1)),""))</f>
        <v/>
      </c>
      <c r="AA83" s="7" t="str">
        <f ca="1">IF(AND($A83&lt;&gt;"",$A83&lt;&gt;"TOTAL"),IF(AND([1]PREMIOS_ALUMNOS!$AT81&lt;&gt;"",[1]PREMIOS_ALUMNOS!$AT81&lt;&gt;0),[1]PREMIOS_ALUMNOS!$AT81,""),IF($A83="TOTAL",SUM(INDIRECT("AA4:AA"&amp;ROW()-1)),""))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IF(AND($A83&lt;&gt;"",$A83&lt;&gt;"TOTAL"),IF(AND([1]PREMIOS_ALUMNOS!$AW81&lt;&gt;"",[1]PREMIOS_ALUMNOS!$AW81&lt;&gt;0),[1]PREMIOS_ALUMNOS!$AW81,""),IF($A83="TOTAL",SUM(INDIRECT("AC4:AC"&amp;ROW()-1)),""))</f>
        <v/>
      </c>
      <c r="AD83" s="7" t="str">
        <f ca="1">IF(AND($A83&lt;&gt;"",$A83&lt;&gt;"TOTAL"),IF(AND([1]PREMIOS_ALUMNOS!$AY81&lt;&gt;"",[1]PREMIOS_ALUMNOS!$AY81&lt;&gt;0),[1]PREMIOS_ALUMNOS!$AY81,""),IF($A83="TOTAL",SUM(INDIRECT("AD4:AD"&amp;ROW()-1)),""))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IF(AND($A83&lt;&gt;"",$A83&lt;&gt;"TOTAL"),IF(AND([1]PREMIOS_ALUMNOS!$BB81&lt;&gt;"",[1]PREMIOS_ALUMNOS!$BB81&lt;&gt;0),[1]PREMIOS_ALUMNOS!$BB81,""),IF($A83="TOTAL",SUM(INDIRECT("AF4:AF"&amp;ROW()-1)),""))</f>
        <v/>
      </c>
      <c r="AG83" s="7" t="str">
        <f ca="1">IF(AND($A83&lt;&gt;"",$A83&lt;&gt;"TOTAL"),IF(AND([1]PREMIOS_ALUMNOS!$BD81&lt;&gt;"",[1]PREMIOS_ALUMNOS!$BD81&lt;&gt;0),[1]PREMIOS_ALUMNOS!$BD81,""),IF($A83="TOTAL",SUM(INDIRECT("AG4:AG"&amp;ROW()-1)),""))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IF(AND($A83&lt;&gt;"",$A83&lt;&gt;"TOTAL"),IF(AND([1]PREMIOS_ALUMNOS!$BG81&lt;&gt;"",[1]PREMIOS_ALUMNOS!$BG81&lt;&gt;0),[1]PREMIOS_ALUMNOS!$BG81,""),IF($A83="TOTAL",SUM(INDIRECT("AI4:AI"&amp;ROW()-1)),""))</f>
        <v/>
      </c>
      <c r="AJ83" s="7" t="str">
        <f ca="1">IF(AND($A83&lt;&gt;"",$A83&lt;&gt;"TOTAL"),IF(AND([1]PREMIOS_ALUMNOS!$BI81&lt;&gt;"",[1]PREMIOS_ALUMNOS!$BI81&lt;&gt;0),[1]PREMIOS_ALUMNOS!$BI81,""),IF($A83="TOTAL",SUM(INDIRECT("AJ4:AJ"&amp;ROW()-1)),""))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IF(AND($A83&lt;&gt;"",$A83&lt;&gt;"TOTAL"),IF(AND([1]PREMIOS_ALUMNOS!$BL81&lt;&gt;"",[1]PREMIOS_ALUMNOS!$BL81&lt;&gt;0),[1]PREMIOS_ALUMNOS!$BL81,""),IF($A83="TOTAL",SUM(INDIRECT("AL4:AL"&amp;ROW()-1)),""))</f>
        <v/>
      </c>
      <c r="AM83" s="7" t="str">
        <f ca="1">IF(AND($A83&lt;&gt;"",$A83&lt;&gt;"TOTAL"),IF(AND([1]PREMIOS_ALUMNOS!$BN81&lt;&gt;"",[1]PREMIOS_ALUMNOS!$BN81&lt;&gt;0),[1]PREMIOS_ALUMNOS!$BN81,""),IF($A83="TOTAL",SUM(INDIRECT("AM4:AM"&amp;ROW()-1)),""))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IF(AND($A83&lt;&gt;"",$A83&lt;&gt;"TOTAL"),IF(AND([1]PREMIOS_ALUMNOS!$BQ81&lt;&gt;"",[1]PREMIOS_ALUMNOS!$BQ81&lt;&gt;0),[1]PREMIOS_ALUMNOS!$BQ81,""),IF($A83="TOTAL",SUM(INDIRECT("AO4:AO"&amp;ROW()-1)),""))</f>
        <v/>
      </c>
      <c r="AP83" s="7" t="str">
        <f ca="1">IF(AND($A83&lt;&gt;"",$A83&lt;&gt;"TOTAL"),IF(AND([1]PREMIOS_ALUMNOS!$BS81&lt;&gt;"",[1]PREMIOS_ALUMNOS!$BS81&lt;&gt;0),[1]PREMIOS_ALUMNOS!$BS81,""),IF($A83="TOTAL",SUM(INDIRECT("AP4:AP"&amp;ROW()-1)),""))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IF(AND($A83&lt;&gt;"",$A83&lt;&gt;"TOTAL"),IF(AND([1]PREMIOS_ALUMNOS!$BV81&lt;&gt;"",[1]PREMIOS_ALUMNOS!$BV81&lt;&gt;0),[1]PREMIOS_ALUMNOS!$BV81,""),IF($A83="TOTAL",SUM(INDIRECT("AR4:AR"&amp;ROW()-1)),""))</f>
        <v/>
      </c>
      <c r="AS83" s="7" t="str">
        <f ca="1">IF(AND($A83&lt;&gt;"",$A83&lt;&gt;"TOTAL"),IF(AND([1]PREMIOS_ALUMNOS!$BX81&lt;&gt;"",[1]PREMIOS_ALUMNOS!$BX81&lt;&gt;0),[1]PREMIOS_ALUMNOS!$BX81,""),IF($A83="TOTAL",SUM(INDIRECT("AS4:AS"&amp;ROW()-1)),""))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IF(AND($A83&lt;&gt;"",$A83&lt;&gt;"TOTAL"),IF(AND([1]PREMIOS_ALUMNOS!$CA81&lt;&gt;"",[1]PREMIOS_ALUMNOS!$CA81&lt;&gt;0),[1]PREMIOS_ALUMNOS!$CA81,""),IF($A83="TOTAL",SUM(INDIRECT("AU4:AU"&amp;ROW()-1)),""))</f>
        <v/>
      </c>
      <c r="AV83" s="7" t="str">
        <f ca="1">IF(AND($A83&lt;&gt;"",$A83&lt;&gt;"TOTAL"),IF(AND([1]PREMIOS_ALUMNOS!$CC81&lt;&gt;"",[1]PREMIOS_ALUMNOS!$CC81&lt;&gt;0),[1]PREMIOS_ALUMNOS!$CC81,""),IF($A83="TOTAL",SUM(INDIRECT("AV4:AV"&amp;ROW()-1)),""))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IF(AND($A83&lt;&gt;"",$A83&lt;&gt;"TOTAL"),IF(AND([1]PREMIOS_ALUMNOS!$CF81&lt;&gt;"",[1]PREMIOS_ALUMNOS!$CF81&lt;&gt;0),[1]PREMIOS_ALUMNOS!$CF81,""),IF($A83="TOTAL",SUM(INDIRECT("AX4:AX"&amp;ROW()-1)),""))</f>
        <v/>
      </c>
      <c r="AY83" s="7" t="str">
        <f ca="1">IF(AND($A83&lt;&gt;"",$A83&lt;&gt;"TOTAL"),IF(AND([1]PREMIOS_ALUMNOS!$CH81&lt;&gt;"",[1]PREMIOS_ALUMNOS!$CH81&lt;&gt;0),[1]PREMIOS_ALUMNOS!$CH81,""),IF($A83="TOTAL",SUM(INDIRECT("AY4:AY"&amp;ROW()-1)),""))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IF(AND($A83&lt;&gt;"",$A83&lt;&gt;"TOTAL"),IF(AND([1]PREMIOS_ALUMNOS!$CK81&lt;&gt;"",[1]PREMIOS_ALUMNOS!$CK81&lt;&gt;0),[1]PREMIOS_ALUMNOS!$CK81,""),IF($A83="TOTAL",SUM(INDIRECT("BA4:BA"&amp;ROW()-1)),""))</f>
        <v/>
      </c>
      <c r="BB83" s="7" t="str">
        <f ca="1">IF(AND($A83&lt;&gt;"",$A83&lt;&gt;"TOTAL"),IF(AND([1]PREMIOS_ALUMNOS!$CM81&lt;&gt;"",[1]PREMIOS_ALUMNOS!$CM81&lt;&gt;0),[1]PREMIOS_ALUMNOS!$CM81,""),IF($A83="TOTAL",SUM(INDIRECT("BB4:BB"&amp;ROW()-1)),""))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IF(AND($A83&lt;&gt;"",$A83&lt;&gt;"TOTAL"),IF(AND([1]PREMIOS_ALUMNOS!$CP81&lt;&gt;"",[1]PREMIOS_ALUMNOS!$CP81&lt;&gt;0),[1]PREMIOS_ALUMNOS!$CP81,""),IF($A83="TOTAL",SUM(INDIRECT("BD4:BD"&amp;ROW()-1)),""))</f>
        <v/>
      </c>
      <c r="BE83" s="7" t="str">
        <f ca="1">IF(AND($A83&lt;&gt;"",$A83&lt;&gt;"TOTAL"),IF(AND([1]PREMIOS_ALUMNOS!$CR81&lt;&gt;"",[1]PREMIOS_ALUMNOS!$CR81&lt;&gt;0),[1]PREMIOS_ALUMNOS!$CR81,""),IF($A83="TOTAL",SUM(INDIRECT("BE4:BE"&amp;ROW()-1)),""))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IF([1]PREMIOS_ALUMNOS!$C82&lt;&gt;"",[1]PREMIOS_ALUMNOS!$C82,IF(AND([1]PREMIOS_ALUMNOS!$C82="",[1]PREMIOS_ALUMNOS!$C83="",[1]PREMIOS_ALUMNOS!$C81=""),"","TOTAL"))</f>
        <v/>
      </c>
      <c r="B84" s="7" t="str">
        <f ca="1">IF(AND($A84&lt;&gt;"",$A84&lt;&gt;"TOTAL"),IF(AND([1]PREMIOS_ALUMNOS!$D82&lt;&gt;"",[1]PREMIOS_ALUMNOS!$D82&lt;&gt;0),[1]PREMIOS_ALUMNOS!$D82,""),IF($A84="TOTAL",SUM(INDIRECT("B4:B"&amp;ROW()-1)),""))</f>
        <v/>
      </c>
      <c r="C84" s="7" t="str">
        <f ca="1">IF(AND($A84&lt;&gt;"",$A84&lt;&gt;"TOTAL"),IF(AND([1]PREMIOS_ALUMNOS!$F82&lt;&gt;"",[1]PREMIOS_ALUMNOS!$F82&lt;&gt;0),[1]PREMIOS_ALUMNOS!$F82,""),IF($A84="TOTAL",SUM(INDIRECT("C4:C"&amp;ROW()-1)),""))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IF(AND($A84&lt;&gt;"",$A84&lt;&gt;"TOTAL"),IF(AND([1]PREMIOS_ALUMNOS!$I82&lt;&gt;"",[1]PREMIOS_ALUMNOS!$I82&lt;&gt;0),[1]PREMIOS_ALUMNOS!$I82,""),IF($A84="TOTAL",SUM(INDIRECT("E4:E"&amp;ROW()-1)),""))</f>
        <v/>
      </c>
      <c r="F84" s="7" t="str">
        <f ca="1">IF(AND($A84&lt;&gt;"",$A84&lt;&gt;"TOTAL"),IF(AND([1]PREMIOS_ALUMNOS!$K82&lt;&gt;"",[1]PREMIOS_ALUMNOS!$K82&lt;&gt;0),[1]PREMIOS_ALUMNOS!$K82,""),IF($A84="TOTAL",SUM(INDIRECT("F4:F"&amp;ROW()-1)),""))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IF(AND($A84&lt;&gt;"",$A84&lt;&gt;"TOTAL"),IF(AND([1]PREMIOS_ALUMNOS!$N82&lt;&gt;"",[1]PREMIOS_ALUMNOS!$N82&lt;&gt;0),[1]PREMIOS_ALUMNOS!$N82,""),IF($A84="TOTAL",SUM(INDIRECT("H4:H"&amp;ROW()-1)),""))</f>
        <v/>
      </c>
      <c r="I84" s="7" t="str">
        <f ca="1">IF(AND($A84&lt;&gt;"",$A84&lt;&gt;"TOTAL"),IF(AND([1]PREMIOS_ALUMNOS!$P82&lt;&gt;"",[1]PREMIOS_ALUMNOS!$P82&lt;&gt;0),[1]PREMIOS_ALUMNOS!$P82,""),IF($A84="TOTAL",SUM(INDIRECT("I4:I"&amp;ROW()-1)),""))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IF(AND($A84&lt;&gt;"",$A84&lt;&gt;"TOTAL"),IF(AND([1]PREMIOS_ALUMNOS!$S82&lt;&gt;"",[1]PREMIOS_ALUMNOS!$S82&lt;&gt;0),[1]PREMIOS_ALUMNOS!$S82,""),IF($A84="TOTAL",SUM(INDIRECT("K4:K"&amp;ROW()-1)),""))</f>
        <v/>
      </c>
      <c r="L84" s="7" t="str">
        <f ca="1">IF(AND($A84&lt;&gt;"",$A84&lt;&gt;"TOTAL"),IF(AND([1]PREMIOS_ALUMNOS!$U82&lt;&gt;"",[1]PREMIOS_ALUMNOS!$U82&lt;&gt;0),[1]PREMIOS_ALUMNOS!$U82,""),IF($A84="TOTAL",SUM(INDIRECT("L4:L"&amp;ROW()-1)),""))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IF(AND($A84&lt;&gt;"",$A84&lt;&gt;"TOTAL"),IF(AND([1]PREMIOS_ALUMNOS!$X82&lt;&gt;"",[1]PREMIOS_ALUMNOS!$X82&lt;&gt;0),[1]PREMIOS_ALUMNOS!$X82,""),IF($A84="TOTAL",SUM(INDIRECT("N4:N"&amp;ROW()-1)),""))</f>
        <v/>
      </c>
      <c r="O84" s="7" t="str">
        <f ca="1">IF(AND($A84&lt;&gt;"",$A84&lt;&gt;"TOTAL"),IF(AND([1]PREMIOS_ALUMNOS!$Z82&lt;&gt;"",[1]PREMIOS_ALUMNOS!$Z82&lt;&gt;0),[1]PREMIOS_ALUMNOS!$Z82,""),IF($A84="TOTAL",SUM(INDIRECT("O4:O"&amp;ROW()-1)),""))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IF(AND($A84&lt;&gt;"",$A84&lt;&gt;"TOTAL"),IF(AND([1]PREMIOS_ALUMNOS!$AC82&lt;&gt;"",[1]PREMIOS_ALUMNOS!$AC82&lt;&gt;0),[1]PREMIOS_ALUMNOS!$AC82,""),IF($A84="TOTAL",SUM(INDIRECT("Q4:Q"&amp;ROW()-1)),""))</f>
        <v/>
      </c>
      <c r="R84" s="7" t="str">
        <f ca="1">IF(AND($A84&lt;&gt;"",$A84&lt;&gt;"TOTAL"),IF(AND([1]PREMIOS_ALUMNOS!$AE82&lt;&gt;"",[1]PREMIOS_ALUMNOS!$AE82&lt;&gt;0),[1]PREMIOS_ALUMNOS!$AE82,""),IF($A84="TOTAL",SUM(INDIRECT("R4:R"&amp;ROW()-1)),""))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IF(AND($A84&lt;&gt;"",$A84&lt;&gt;"TOTAL"),IF(AND([1]PREMIOS_ALUMNOS!$AH82&lt;&gt;"",[1]PREMIOS_ALUMNOS!$AH82&lt;&gt;0),[1]PREMIOS_ALUMNOS!$AH82,""),IF($A84="TOTAL",SUM(INDIRECT("T4:T"&amp;ROW()-1)),""))</f>
        <v/>
      </c>
      <c r="U84" s="7" t="str">
        <f ca="1">IF(AND($A84&lt;&gt;"",$A84&lt;&gt;"TOTAL"),IF(AND([1]PREMIOS_ALUMNOS!$AJ82&lt;&gt;"",[1]PREMIOS_ALUMNOS!$AJ82&lt;&gt;0),[1]PREMIOS_ALUMNOS!$AJ82,""),IF($A84="TOTAL",SUM(INDIRECT("U4:U"&amp;ROW()-1)),""))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IF(AND($A84&lt;&gt;"",$A84&lt;&gt;"TOTAL"),IF(AND([1]PREMIOS_ALUMNOS!$AM82&lt;&gt;"",[1]PREMIOS_ALUMNOS!$AM82&lt;&gt;0),[1]PREMIOS_ALUMNOS!$AM82,""),IF($A84="TOTAL",SUM(INDIRECT("W4:W"&amp;ROW()-1)),""))</f>
        <v/>
      </c>
      <c r="X84" s="7" t="str">
        <f ca="1">IF(AND($A84&lt;&gt;"",$A84&lt;&gt;"TOTAL"),IF(AND([1]PREMIOS_ALUMNOS!$AO82&lt;&gt;"",[1]PREMIOS_ALUMNOS!$AO82&lt;&gt;0),[1]PREMIOS_ALUMNOS!$AO82,""),IF($A84="TOTAL",SUM(INDIRECT("X4:X"&amp;ROW()-1)),""))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IF(AND($A84&lt;&gt;"",$A84&lt;&gt;"TOTAL"),IF(AND([1]PREMIOS_ALUMNOS!$AR82&lt;&gt;"",[1]PREMIOS_ALUMNOS!$AR82&lt;&gt;0),[1]PREMIOS_ALUMNOS!$AR82,""),IF($A84="TOTAL",SUM(INDIRECT("Z4:Z"&amp;ROW()-1)),""))</f>
        <v/>
      </c>
      <c r="AA84" s="7" t="str">
        <f ca="1">IF(AND($A84&lt;&gt;"",$A84&lt;&gt;"TOTAL"),IF(AND([1]PREMIOS_ALUMNOS!$AT82&lt;&gt;"",[1]PREMIOS_ALUMNOS!$AT82&lt;&gt;0),[1]PREMIOS_ALUMNOS!$AT82,""),IF($A84="TOTAL",SUM(INDIRECT("AA4:AA"&amp;ROW()-1)),""))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IF(AND($A84&lt;&gt;"",$A84&lt;&gt;"TOTAL"),IF(AND([1]PREMIOS_ALUMNOS!$AW82&lt;&gt;"",[1]PREMIOS_ALUMNOS!$AW82&lt;&gt;0),[1]PREMIOS_ALUMNOS!$AW82,""),IF($A84="TOTAL",SUM(INDIRECT("AC4:AC"&amp;ROW()-1)),""))</f>
        <v/>
      </c>
      <c r="AD84" s="7" t="str">
        <f ca="1">IF(AND($A84&lt;&gt;"",$A84&lt;&gt;"TOTAL"),IF(AND([1]PREMIOS_ALUMNOS!$AY82&lt;&gt;"",[1]PREMIOS_ALUMNOS!$AY82&lt;&gt;0),[1]PREMIOS_ALUMNOS!$AY82,""),IF($A84="TOTAL",SUM(INDIRECT("AD4:AD"&amp;ROW()-1)),""))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IF(AND($A84&lt;&gt;"",$A84&lt;&gt;"TOTAL"),IF(AND([1]PREMIOS_ALUMNOS!$BB82&lt;&gt;"",[1]PREMIOS_ALUMNOS!$BB82&lt;&gt;0),[1]PREMIOS_ALUMNOS!$BB82,""),IF($A84="TOTAL",SUM(INDIRECT("AF4:AF"&amp;ROW()-1)),""))</f>
        <v/>
      </c>
      <c r="AG84" s="7" t="str">
        <f ca="1">IF(AND($A84&lt;&gt;"",$A84&lt;&gt;"TOTAL"),IF(AND([1]PREMIOS_ALUMNOS!$BD82&lt;&gt;"",[1]PREMIOS_ALUMNOS!$BD82&lt;&gt;0),[1]PREMIOS_ALUMNOS!$BD82,""),IF($A84="TOTAL",SUM(INDIRECT("AG4:AG"&amp;ROW()-1)),""))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IF(AND($A84&lt;&gt;"",$A84&lt;&gt;"TOTAL"),IF(AND([1]PREMIOS_ALUMNOS!$BG82&lt;&gt;"",[1]PREMIOS_ALUMNOS!$BG82&lt;&gt;0),[1]PREMIOS_ALUMNOS!$BG82,""),IF($A84="TOTAL",SUM(INDIRECT("AI4:AI"&amp;ROW()-1)),""))</f>
        <v/>
      </c>
      <c r="AJ84" s="7" t="str">
        <f ca="1">IF(AND($A84&lt;&gt;"",$A84&lt;&gt;"TOTAL"),IF(AND([1]PREMIOS_ALUMNOS!$BI82&lt;&gt;"",[1]PREMIOS_ALUMNOS!$BI82&lt;&gt;0),[1]PREMIOS_ALUMNOS!$BI82,""),IF($A84="TOTAL",SUM(INDIRECT("AJ4:AJ"&amp;ROW()-1)),""))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IF(AND($A84&lt;&gt;"",$A84&lt;&gt;"TOTAL"),IF(AND([1]PREMIOS_ALUMNOS!$BL82&lt;&gt;"",[1]PREMIOS_ALUMNOS!$BL82&lt;&gt;0),[1]PREMIOS_ALUMNOS!$BL82,""),IF($A84="TOTAL",SUM(INDIRECT("AL4:AL"&amp;ROW()-1)),""))</f>
        <v/>
      </c>
      <c r="AM84" s="7" t="str">
        <f ca="1">IF(AND($A84&lt;&gt;"",$A84&lt;&gt;"TOTAL"),IF(AND([1]PREMIOS_ALUMNOS!$BN82&lt;&gt;"",[1]PREMIOS_ALUMNOS!$BN82&lt;&gt;0),[1]PREMIOS_ALUMNOS!$BN82,""),IF($A84="TOTAL",SUM(INDIRECT("AM4:AM"&amp;ROW()-1)),""))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IF(AND($A84&lt;&gt;"",$A84&lt;&gt;"TOTAL"),IF(AND([1]PREMIOS_ALUMNOS!$BQ82&lt;&gt;"",[1]PREMIOS_ALUMNOS!$BQ82&lt;&gt;0),[1]PREMIOS_ALUMNOS!$BQ82,""),IF($A84="TOTAL",SUM(INDIRECT("AO4:AO"&amp;ROW()-1)),""))</f>
        <v/>
      </c>
      <c r="AP84" s="7" t="str">
        <f ca="1">IF(AND($A84&lt;&gt;"",$A84&lt;&gt;"TOTAL"),IF(AND([1]PREMIOS_ALUMNOS!$BS82&lt;&gt;"",[1]PREMIOS_ALUMNOS!$BS82&lt;&gt;0),[1]PREMIOS_ALUMNOS!$BS82,""),IF($A84="TOTAL",SUM(INDIRECT("AP4:AP"&amp;ROW()-1)),""))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IF(AND($A84&lt;&gt;"",$A84&lt;&gt;"TOTAL"),IF(AND([1]PREMIOS_ALUMNOS!$BV82&lt;&gt;"",[1]PREMIOS_ALUMNOS!$BV82&lt;&gt;0),[1]PREMIOS_ALUMNOS!$BV82,""),IF($A84="TOTAL",SUM(INDIRECT("AR4:AR"&amp;ROW()-1)),""))</f>
        <v/>
      </c>
      <c r="AS84" s="7" t="str">
        <f ca="1">IF(AND($A84&lt;&gt;"",$A84&lt;&gt;"TOTAL"),IF(AND([1]PREMIOS_ALUMNOS!$BX82&lt;&gt;"",[1]PREMIOS_ALUMNOS!$BX82&lt;&gt;0),[1]PREMIOS_ALUMNOS!$BX82,""),IF($A84="TOTAL",SUM(INDIRECT("AS4:AS"&amp;ROW()-1)),""))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IF(AND($A84&lt;&gt;"",$A84&lt;&gt;"TOTAL"),IF(AND([1]PREMIOS_ALUMNOS!$CA82&lt;&gt;"",[1]PREMIOS_ALUMNOS!$CA82&lt;&gt;0),[1]PREMIOS_ALUMNOS!$CA82,""),IF($A84="TOTAL",SUM(INDIRECT("AU4:AU"&amp;ROW()-1)),""))</f>
        <v/>
      </c>
      <c r="AV84" s="7" t="str">
        <f ca="1">IF(AND($A84&lt;&gt;"",$A84&lt;&gt;"TOTAL"),IF(AND([1]PREMIOS_ALUMNOS!$CC82&lt;&gt;"",[1]PREMIOS_ALUMNOS!$CC82&lt;&gt;0),[1]PREMIOS_ALUMNOS!$CC82,""),IF($A84="TOTAL",SUM(INDIRECT("AV4:AV"&amp;ROW()-1)),""))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IF(AND($A84&lt;&gt;"",$A84&lt;&gt;"TOTAL"),IF(AND([1]PREMIOS_ALUMNOS!$CF82&lt;&gt;"",[1]PREMIOS_ALUMNOS!$CF82&lt;&gt;0),[1]PREMIOS_ALUMNOS!$CF82,""),IF($A84="TOTAL",SUM(INDIRECT("AX4:AX"&amp;ROW()-1)),""))</f>
        <v/>
      </c>
      <c r="AY84" s="7" t="str">
        <f ca="1">IF(AND($A84&lt;&gt;"",$A84&lt;&gt;"TOTAL"),IF(AND([1]PREMIOS_ALUMNOS!$CH82&lt;&gt;"",[1]PREMIOS_ALUMNOS!$CH82&lt;&gt;0),[1]PREMIOS_ALUMNOS!$CH82,""),IF($A84="TOTAL",SUM(INDIRECT("AY4:AY"&amp;ROW()-1)),""))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IF(AND($A84&lt;&gt;"",$A84&lt;&gt;"TOTAL"),IF(AND([1]PREMIOS_ALUMNOS!$CK82&lt;&gt;"",[1]PREMIOS_ALUMNOS!$CK82&lt;&gt;0),[1]PREMIOS_ALUMNOS!$CK82,""),IF($A84="TOTAL",SUM(INDIRECT("BA4:BA"&amp;ROW()-1)),""))</f>
        <v/>
      </c>
      <c r="BB84" s="7" t="str">
        <f ca="1">IF(AND($A84&lt;&gt;"",$A84&lt;&gt;"TOTAL"),IF(AND([1]PREMIOS_ALUMNOS!$CM82&lt;&gt;"",[1]PREMIOS_ALUMNOS!$CM82&lt;&gt;0),[1]PREMIOS_ALUMNOS!$CM82,""),IF($A84="TOTAL",SUM(INDIRECT("BB4:BB"&amp;ROW()-1)),""))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IF(AND($A84&lt;&gt;"",$A84&lt;&gt;"TOTAL"),IF(AND([1]PREMIOS_ALUMNOS!$CP82&lt;&gt;"",[1]PREMIOS_ALUMNOS!$CP82&lt;&gt;0),[1]PREMIOS_ALUMNOS!$CP82,""),IF($A84="TOTAL",SUM(INDIRECT("BD4:BD"&amp;ROW()-1)),""))</f>
        <v/>
      </c>
      <c r="BE84" s="7" t="str">
        <f ca="1">IF(AND($A84&lt;&gt;"",$A84&lt;&gt;"TOTAL"),IF(AND([1]PREMIOS_ALUMNOS!$CR82&lt;&gt;"",[1]PREMIOS_ALUMNOS!$CR82&lt;&gt;0),[1]PREMIOS_ALUMNOS!$CR82,""),IF($A84="TOTAL",SUM(INDIRECT("BE4:BE"&amp;ROW()-1)),""))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IF([1]PREMIOS_ALUMNOS!$C83&lt;&gt;"",[1]PREMIOS_ALUMNOS!$C83,IF(AND([1]PREMIOS_ALUMNOS!$C83="",[1]PREMIOS_ALUMNOS!$C84="",[1]PREMIOS_ALUMNOS!$C82=""),"","TOTAL"))</f>
        <v/>
      </c>
      <c r="B85" s="7" t="str">
        <f ca="1">IF(AND($A85&lt;&gt;"",$A85&lt;&gt;"TOTAL"),IF(AND([1]PREMIOS_ALUMNOS!$D83&lt;&gt;"",[1]PREMIOS_ALUMNOS!$D83&lt;&gt;0),[1]PREMIOS_ALUMNOS!$D83,""),IF($A85="TOTAL",SUM(INDIRECT("B4:B"&amp;ROW()-1)),""))</f>
        <v/>
      </c>
      <c r="C85" s="7" t="str">
        <f ca="1">IF(AND($A85&lt;&gt;"",$A85&lt;&gt;"TOTAL"),IF(AND([1]PREMIOS_ALUMNOS!$F83&lt;&gt;"",[1]PREMIOS_ALUMNOS!$F83&lt;&gt;0),[1]PREMIOS_ALUMNOS!$F83,""),IF($A85="TOTAL",SUM(INDIRECT("C4:C"&amp;ROW()-1)),""))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IF(AND($A85&lt;&gt;"",$A85&lt;&gt;"TOTAL"),IF(AND([1]PREMIOS_ALUMNOS!$I83&lt;&gt;"",[1]PREMIOS_ALUMNOS!$I83&lt;&gt;0),[1]PREMIOS_ALUMNOS!$I83,""),IF($A85="TOTAL",SUM(INDIRECT("E4:E"&amp;ROW()-1)),""))</f>
        <v/>
      </c>
      <c r="F85" s="7" t="str">
        <f ca="1">IF(AND($A85&lt;&gt;"",$A85&lt;&gt;"TOTAL"),IF(AND([1]PREMIOS_ALUMNOS!$K83&lt;&gt;"",[1]PREMIOS_ALUMNOS!$K83&lt;&gt;0),[1]PREMIOS_ALUMNOS!$K83,""),IF($A85="TOTAL",SUM(INDIRECT("F4:F"&amp;ROW()-1)),""))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IF(AND($A85&lt;&gt;"",$A85&lt;&gt;"TOTAL"),IF(AND([1]PREMIOS_ALUMNOS!$N83&lt;&gt;"",[1]PREMIOS_ALUMNOS!$N83&lt;&gt;0),[1]PREMIOS_ALUMNOS!$N83,""),IF($A85="TOTAL",SUM(INDIRECT("H4:H"&amp;ROW()-1)),""))</f>
        <v/>
      </c>
      <c r="I85" s="7" t="str">
        <f ca="1">IF(AND($A85&lt;&gt;"",$A85&lt;&gt;"TOTAL"),IF(AND([1]PREMIOS_ALUMNOS!$P83&lt;&gt;"",[1]PREMIOS_ALUMNOS!$P83&lt;&gt;0),[1]PREMIOS_ALUMNOS!$P83,""),IF($A85="TOTAL",SUM(INDIRECT("I4:I"&amp;ROW()-1)),""))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IF(AND($A85&lt;&gt;"",$A85&lt;&gt;"TOTAL"),IF(AND([1]PREMIOS_ALUMNOS!$S83&lt;&gt;"",[1]PREMIOS_ALUMNOS!$S83&lt;&gt;0),[1]PREMIOS_ALUMNOS!$S83,""),IF($A85="TOTAL",SUM(INDIRECT("K4:K"&amp;ROW()-1)),""))</f>
        <v/>
      </c>
      <c r="L85" s="7" t="str">
        <f ca="1">IF(AND($A85&lt;&gt;"",$A85&lt;&gt;"TOTAL"),IF(AND([1]PREMIOS_ALUMNOS!$U83&lt;&gt;"",[1]PREMIOS_ALUMNOS!$U83&lt;&gt;0),[1]PREMIOS_ALUMNOS!$U83,""),IF($A85="TOTAL",SUM(INDIRECT("L4:L"&amp;ROW()-1)),""))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IF(AND($A85&lt;&gt;"",$A85&lt;&gt;"TOTAL"),IF(AND([1]PREMIOS_ALUMNOS!$X83&lt;&gt;"",[1]PREMIOS_ALUMNOS!$X83&lt;&gt;0),[1]PREMIOS_ALUMNOS!$X83,""),IF($A85="TOTAL",SUM(INDIRECT("N4:N"&amp;ROW()-1)),""))</f>
        <v/>
      </c>
      <c r="O85" s="7" t="str">
        <f ca="1">IF(AND($A85&lt;&gt;"",$A85&lt;&gt;"TOTAL"),IF(AND([1]PREMIOS_ALUMNOS!$Z83&lt;&gt;"",[1]PREMIOS_ALUMNOS!$Z83&lt;&gt;0),[1]PREMIOS_ALUMNOS!$Z83,""),IF($A85="TOTAL",SUM(INDIRECT("O4:O"&amp;ROW()-1)),""))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IF(AND($A85&lt;&gt;"",$A85&lt;&gt;"TOTAL"),IF(AND([1]PREMIOS_ALUMNOS!$AC83&lt;&gt;"",[1]PREMIOS_ALUMNOS!$AC83&lt;&gt;0),[1]PREMIOS_ALUMNOS!$AC83,""),IF($A85="TOTAL",SUM(INDIRECT("Q4:Q"&amp;ROW()-1)),""))</f>
        <v/>
      </c>
      <c r="R85" s="7" t="str">
        <f ca="1">IF(AND($A85&lt;&gt;"",$A85&lt;&gt;"TOTAL"),IF(AND([1]PREMIOS_ALUMNOS!$AE83&lt;&gt;"",[1]PREMIOS_ALUMNOS!$AE83&lt;&gt;0),[1]PREMIOS_ALUMNOS!$AE83,""),IF($A85="TOTAL",SUM(INDIRECT("R4:R"&amp;ROW()-1)),""))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IF(AND($A85&lt;&gt;"",$A85&lt;&gt;"TOTAL"),IF(AND([1]PREMIOS_ALUMNOS!$AH83&lt;&gt;"",[1]PREMIOS_ALUMNOS!$AH83&lt;&gt;0),[1]PREMIOS_ALUMNOS!$AH83,""),IF($A85="TOTAL",SUM(INDIRECT("T4:T"&amp;ROW()-1)),""))</f>
        <v/>
      </c>
      <c r="U85" s="7" t="str">
        <f ca="1">IF(AND($A85&lt;&gt;"",$A85&lt;&gt;"TOTAL"),IF(AND([1]PREMIOS_ALUMNOS!$AJ83&lt;&gt;"",[1]PREMIOS_ALUMNOS!$AJ83&lt;&gt;0),[1]PREMIOS_ALUMNOS!$AJ83,""),IF($A85="TOTAL",SUM(INDIRECT("U4:U"&amp;ROW()-1)),""))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IF(AND($A85&lt;&gt;"",$A85&lt;&gt;"TOTAL"),IF(AND([1]PREMIOS_ALUMNOS!$AM83&lt;&gt;"",[1]PREMIOS_ALUMNOS!$AM83&lt;&gt;0),[1]PREMIOS_ALUMNOS!$AM83,""),IF($A85="TOTAL",SUM(INDIRECT("W4:W"&amp;ROW()-1)),""))</f>
        <v/>
      </c>
      <c r="X85" s="7" t="str">
        <f ca="1">IF(AND($A85&lt;&gt;"",$A85&lt;&gt;"TOTAL"),IF(AND([1]PREMIOS_ALUMNOS!$AO83&lt;&gt;"",[1]PREMIOS_ALUMNOS!$AO83&lt;&gt;0),[1]PREMIOS_ALUMNOS!$AO83,""),IF($A85="TOTAL",SUM(INDIRECT("X4:X"&amp;ROW()-1)),""))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IF(AND($A85&lt;&gt;"",$A85&lt;&gt;"TOTAL"),IF(AND([1]PREMIOS_ALUMNOS!$AR83&lt;&gt;"",[1]PREMIOS_ALUMNOS!$AR83&lt;&gt;0),[1]PREMIOS_ALUMNOS!$AR83,""),IF($A85="TOTAL",SUM(INDIRECT("Z4:Z"&amp;ROW()-1)),""))</f>
        <v/>
      </c>
      <c r="AA85" s="7" t="str">
        <f ca="1">IF(AND($A85&lt;&gt;"",$A85&lt;&gt;"TOTAL"),IF(AND([1]PREMIOS_ALUMNOS!$AT83&lt;&gt;"",[1]PREMIOS_ALUMNOS!$AT83&lt;&gt;0),[1]PREMIOS_ALUMNOS!$AT83,""),IF($A85="TOTAL",SUM(INDIRECT("AA4:AA"&amp;ROW()-1)),""))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IF(AND($A85&lt;&gt;"",$A85&lt;&gt;"TOTAL"),IF(AND([1]PREMIOS_ALUMNOS!$AW83&lt;&gt;"",[1]PREMIOS_ALUMNOS!$AW83&lt;&gt;0),[1]PREMIOS_ALUMNOS!$AW83,""),IF($A85="TOTAL",SUM(INDIRECT("AC4:AC"&amp;ROW()-1)),""))</f>
        <v/>
      </c>
      <c r="AD85" s="7" t="str">
        <f ca="1">IF(AND($A85&lt;&gt;"",$A85&lt;&gt;"TOTAL"),IF(AND([1]PREMIOS_ALUMNOS!$AY83&lt;&gt;"",[1]PREMIOS_ALUMNOS!$AY83&lt;&gt;0),[1]PREMIOS_ALUMNOS!$AY83,""),IF($A85="TOTAL",SUM(INDIRECT("AD4:AD"&amp;ROW()-1)),""))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IF(AND($A85&lt;&gt;"",$A85&lt;&gt;"TOTAL"),IF(AND([1]PREMIOS_ALUMNOS!$BB83&lt;&gt;"",[1]PREMIOS_ALUMNOS!$BB83&lt;&gt;0),[1]PREMIOS_ALUMNOS!$BB83,""),IF($A85="TOTAL",SUM(INDIRECT("AF4:AF"&amp;ROW()-1)),""))</f>
        <v/>
      </c>
      <c r="AG85" s="7" t="str">
        <f ca="1">IF(AND($A85&lt;&gt;"",$A85&lt;&gt;"TOTAL"),IF(AND([1]PREMIOS_ALUMNOS!$BD83&lt;&gt;"",[1]PREMIOS_ALUMNOS!$BD83&lt;&gt;0),[1]PREMIOS_ALUMNOS!$BD83,""),IF($A85="TOTAL",SUM(INDIRECT("AG4:AG"&amp;ROW()-1)),""))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IF(AND($A85&lt;&gt;"",$A85&lt;&gt;"TOTAL"),IF(AND([1]PREMIOS_ALUMNOS!$BG83&lt;&gt;"",[1]PREMIOS_ALUMNOS!$BG83&lt;&gt;0),[1]PREMIOS_ALUMNOS!$BG83,""),IF($A85="TOTAL",SUM(INDIRECT("AI4:AI"&amp;ROW()-1)),""))</f>
        <v/>
      </c>
      <c r="AJ85" s="7" t="str">
        <f ca="1">IF(AND($A85&lt;&gt;"",$A85&lt;&gt;"TOTAL"),IF(AND([1]PREMIOS_ALUMNOS!$BI83&lt;&gt;"",[1]PREMIOS_ALUMNOS!$BI83&lt;&gt;0),[1]PREMIOS_ALUMNOS!$BI83,""),IF($A85="TOTAL",SUM(INDIRECT("AJ4:AJ"&amp;ROW()-1)),""))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IF(AND($A85&lt;&gt;"",$A85&lt;&gt;"TOTAL"),IF(AND([1]PREMIOS_ALUMNOS!$BL83&lt;&gt;"",[1]PREMIOS_ALUMNOS!$BL83&lt;&gt;0),[1]PREMIOS_ALUMNOS!$BL83,""),IF($A85="TOTAL",SUM(INDIRECT("AL4:AL"&amp;ROW()-1)),""))</f>
        <v/>
      </c>
      <c r="AM85" s="7" t="str">
        <f ca="1">IF(AND($A85&lt;&gt;"",$A85&lt;&gt;"TOTAL"),IF(AND([1]PREMIOS_ALUMNOS!$BN83&lt;&gt;"",[1]PREMIOS_ALUMNOS!$BN83&lt;&gt;0),[1]PREMIOS_ALUMNOS!$BN83,""),IF($A85="TOTAL",SUM(INDIRECT("AM4:AM"&amp;ROW()-1)),""))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IF(AND($A85&lt;&gt;"",$A85&lt;&gt;"TOTAL"),IF(AND([1]PREMIOS_ALUMNOS!$BQ83&lt;&gt;"",[1]PREMIOS_ALUMNOS!$BQ83&lt;&gt;0),[1]PREMIOS_ALUMNOS!$BQ83,""),IF($A85="TOTAL",SUM(INDIRECT("AO4:AO"&amp;ROW()-1)),""))</f>
        <v/>
      </c>
      <c r="AP85" s="7" t="str">
        <f ca="1">IF(AND($A85&lt;&gt;"",$A85&lt;&gt;"TOTAL"),IF(AND([1]PREMIOS_ALUMNOS!$BS83&lt;&gt;"",[1]PREMIOS_ALUMNOS!$BS83&lt;&gt;0),[1]PREMIOS_ALUMNOS!$BS83,""),IF($A85="TOTAL",SUM(INDIRECT("AP4:AP"&amp;ROW()-1)),""))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IF(AND($A85&lt;&gt;"",$A85&lt;&gt;"TOTAL"),IF(AND([1]PREMIOS_ALUMNOS!$BV83&lt;&gt;"",[1]PREMIOS_ALUMNOS!$BV83&lt;&gt;0),[1]PREMIOS_ALUMNOS!$BV83,""),IF($A85="TOTAL",SUM(INDIRECT("AR4:AR"&amp;ROW()-1)),""))</f>
        <v/>
      </c>
      <c r="AS85" s="7" t="str">
        <f ca="1">IF(AND($A85&lt;&gt;"",$A85&lt;&gt;"TOTAL"),IF(AND([1]PREMIOS_ALUMNOS!$BX83&lt;&gt;"",[1]PREMIOS_ALUMNOS!$BX83&lt;&gt;0),[1]PREMIOS_ALUMNOS!$BX83,""),IF($A85="TOTAL",SUM(INDIRECT("AS4:AS"&amp;ROW()-1)),""))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IF(AND($A85&lt;&gt;"",$A85&lt;&gt;"TOTAL"),IF(AND([1]PREMIOS_ALUMNOS!$CA83&lt;&gt;"",[1]PREMIOS_ALUMNOS!$CA83&lt;&gt;0),[1]PREMIOS_ALUMNOS!$CA83,""),IF($A85="TOTAL",SUM(INDIRECT("AU4:AU"&amp;ROW()-1)),""))</f>
        <v/>
      </c>
      <c r="AV85" s="7" t="str">
        <f ca="1">IF(AND($A85&lt;&gt;"",$A85&lt;&gt;"TOTAL"),IF(AND([1]PREMIOS_ALUMNOS!$CC83&lt;&gt;"",[1]PREMIOS_ALUMNOS!$CC83&lt;&gt;0),[1]PREMIOS_ALUMNOS!$CC83,""),IF($A85="TOTAL",SUM(INDIRECT("AV4:AV"&amp;ROW()-1)),""))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IF(AND($A85&lt;&gt;"",$A85&lt;&gt;"TOTAL"),IF(AND([1]PREMIOS_ALUMNOS!$CF83&lt;&gt;"",[1]PREMIOS_ALUMNOS!$CF83&lt;&gt;0),[1]PREMIOS_ALUMNOS!$CF83,""),IF($A85="TOTAL",SUM(INDIRECT("AX4:AX"&amp;ROW()-1)),""))</f>
        <v/>
      </c>
      <c r="AY85" s="7" t="str">
        <f ca="1">IF(AND($A85&lt;&gt;"",$A85&lt;&gt;"TOTAL"),IF(AND([1]PREMIOS_ALUMNOS!$CH83&lt;&gt;"",[1]PREMIOS_ALUMNOS!$CH83&lt;&gt;0),[1]PREMIOS_ALUMNOS!$CH83,""),IF($A85="TOTAL",SUM(INDIRECT("AY4:AY"&amp;ROW()-1)),""))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IF(AND($A85&lt;&gt;"",$A85&lt;&gt;"TOTAL"),IF(AND([1]PREMIOS_ALUMNOS!$CK83&lt;&gt;"",[1]PREMIOS_ALUMNOS!$CK83&lt;&gt;0),[1]PREMIOS_ALUMNOS!$CK83,""),IF($A85="TOTAL",SUM(INDIRECT("BA4:BA"&amp;ROW()-1)),""))</f>
        <v/>
      </c>
      <c r="BB85" s="7" t="str">
        <f ca="1">IF(AND($A85&lt;&gt;"",$A85&lt;&gt;"TOTAL"),IF(AND([1]PREMIOS_ALUMNOS!$CM83&lt;&gt;"",[1]PREMIOS_ALUMNOS!$CM83&lt;&gt;0),[1]PREMIOS_ALUMNOS!$CM83,""),IF($A85="TOTAL",SUM(INDIRECT("BB4:BB"&amp;ROW()-1)),""))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IF(AND($A85&lt;&gt;"",$A85&lt;&gt;"TOTAL"),IF(AND([1]PREMIOS_ALUMNOS!$CP83&lt;&gt;"",[1]PREMIOS_ALUMNOS!$CP83&lt;&gt;0),[1]PREMIOS_ALUMNOS!$CP83,""),IF($A85="TOTAL",SUM(INDIRECT("BD4:BD"&amp;ROW()-1)),""))</f>
        <v/>
      </c>
      <c r="BE85" s="7" t="str">
        <f ca="1">IF(AND($A85&lt;&gt;"",$A85&lt;&gt;"TOTAL"),IF(AND([1]PREMIOS_ALUMNOS!$CR83&lt;&gt;"",[1]PREMIOS_ALUMNOS!$CR83&lt;&gt;0),[1]PREMIOS_ALUMNOS!$CR83,""),IF($A85="TOTAL",SUM(INDIRECT("BE4:BE"&amp;ROW()-1)),""))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IF([1]PREMIOS_ALUMNOS!$C84&lt;&gt;"",[1]PREMIOS_ALUMNOS!$C84,IF(AND([1]PREMIOS_ALUMNOS!$C84="",[1]PREMIOS_ALUMNOS!$C85="",[1]PREMIOS_ALUMNOS!$C83=""),"","TOTAL"))</f>
        <v/>
      </c>
      <c r="B86" s="7" t="str">
        <f ca="1">IF(AND($A86&lt;&gt;"",$A86&lt;&gt;"TOTAL"),IF(AND([1]PREMIOS_ALUMNOS!$D84&lt;&gt;"",[1]PREMIOS_ALUMNOS!$D84&lt;&gt;0),[1]PREMIOS_ALUMNOS!$D84,""),IF($A86="TOTAL",SUM(INDIRECT("B4:B"&amp;ROW()-1)),""))</f>
        <v/>
      </c>
      <c r="C86" s="7" t="str">
        <f ca="1">IF(AND($A86&lt;&gt;"",$A86&lt;&gt;"TOTAL"),IF(AND([1]PREMIOS_ALUMNOS!$F84&lt;&gt;"",[1]PREMIOS_ALUMNOS!$F84&lt;&gt;0),[1]PREMIOS_ALUMNOS!$F84,""),IF($A86="TOTAL",SUM(INDIRECT("C4:C"&amp;ROW()-1)),""))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IF(AND($A86&lt;&gt;"",$A86&lt;&gt;"TOTAL"),IF(AND([1]PREMIOS_ALUMNOS!$I84&lt;&gt;"",[1]PREMIOS_ALUMNOS!$I84&lt;&gt;0),[1]PREMIOS_ALUMNOS!$I84,""),IF($A86="TOTAL",SUM(INDIRECT("E4:E"&amp;ROW()-1)),""))</f>
        <v/>
      </c>
      <c r="F86" s="7" t="str">
        <f ca="1">IF(AND($A86&lt;&gt;"",$A86&lt;&gt;"TOTAL"),IF(AND([1]PREMIOS_ALUMNOS!$K84&lt;&gt;"",[1]PREMIOS_ALUMNOS!$K84&lt;&gt;0),[1]PREMIOS_ALUMNOS!$K84,""),IF($A86="TOTAL",SUM(INDIRECT("F4:F"&amp;ROW()-1)),""))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IF(AND($A86&lt;&gt;"",$A86&lt;&gt;"TOTAL"),IF(AND([1]PREMIOS_ALUMNOS!$N84&lt;&gt;"",[1]PREMIOS_ALUMNOS!$N84&lt;&gt;0),[1]PREMIOS_ALUMNOS!$N84,""),IF($A86="TOTAL",SUM(INDIRECT("H4:H"&amp;ROW()-1)),""))</f>
        <v/>
      </c>
      <c r="I86" s="7" t="str">
        <f ca="1">IF(AND($A86&lt;&gt;"",$A86&lt;&gt;"TOTAL"),IF(AND([1]PREMIOS_ALUMNOS!$P84&lt;&gt;"",[1]PREMIOS_ALUMNOS!$P84&lt;&gt;0),[1]PREMIOS_ALUMNOS!$P84,""),IF($A86="TOTAL",SUM(INDIRECT("I4:I"&amp;ROW()-1)),""))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IF(AND($A86&lt;&gt;"",$A86&lt;&gt;"TOTAL"),IF(AND([1]PREMIOS_ALUMNOS!$S84&lt;&gt;"",[1]PREMIOS_ALUMNOS!$S84&lt;&gt;0),[1]PREMIOS_ALUMNOS!$S84,""),IF($A86="TOTAL",SUM(INDIRECT("K4:K"&amp;ROW()-1)),""))</f>
        <v/>
      </c>
      <c r="L86" s="7" t="str">
        <f ca="1">IF(AND($A86&lt;&gt;"",$A86&lt;&gt;"TOTAL"),IF(AND([1]PREMIOS_ALUMNOS!$U84&lt;&gt;"",[1]PREMIOS_ALUMNOS!$U84&lt;&gt;0),[1]PREMIOS_ALUMNOS!$U84,""),IF($A86="TOTAL",SUM(INDIRECT("L4:L"&amp;ROW()-1)),""))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IF(AND($A86&lt;&gt;"",$A86&lt;&gt;"TOTAL"),IF(AND([1]PREMIOS_ALUMNOS!$X84&lt;&gt;"",[1]PREMIOS_ALUMNOS!$X84&lt;&gt;0),[1]PREMIOS_ALUMNOS!$X84,""),IF($A86="TOTAL",SUM(INDIRECT("N4:N"&amp;ROW()-1)),""))</f>
        <v/>
      </c>
      <c r="O86" s="7" t="str">
        <f ca="1">IF(AND($A86&lt;&gt;"",$A86&lt;&gt;"TOTAL"),IF(AND([1]PREMIOS_ALUMNOS!$Z84&lt;&gt;"",[1]PREMIOS_ALUMNOS!$Z84&lt;&gt;0),[1]PREMIOS_ALUMNOS!$Z84,""),IF($A86="TOTAL",SUM(INDIRECT("O4:O"&amp;ROW()-1)),""))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IF(AND($A86&lt;&gt;"",$A86&lt;&gt;"TOTAL"),IF(AND([1]PREMIOS_ALUMNOS!$AC84&lt;&gt;"",[1]PREMIOS_ALUMNOS!$AC84&lt;&gt;0),[1]PREMIOS_ALUMNOS!$AC84,""),IF($A86="TOTAL",SUM(INDIRECT("Q4:Q"&amp;ROW()-1)),""))</f>
        <v/>
      </c>
      <c r="R86" s="7" t="str">
        <f ca="1">IF(AND($A86&lt;&gt;"",$A86&lt;&gt;"TOTAL"),IF(AND([1]PREMIOS_ALUMNOS!$AE84&lt;&gt;"",[1]PREMIOS_ALUMNOS!$AE84&lt;&gt;0),[1]PREMIOS_ALUMNOS!$AE84,""),IF($A86="TOTAL",SUM(INDIRECT("R4:R"&amp;ROW()-1)),""))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IF(AND($A86&lt;&gt;"",$A86&lt;&gt;"TOTAL"),IF(AND([1]PREMIOS_ALUMNOS!$AH84&lt;&gt;"",[1]PREMIOS_ALUMNOS!$AH84&lt;&gt;0),[1]PREMIOS_ALUMNOS!$AH84,""),IF($A86="TOTAL",SUM(INDIRECT("T4:T"&amp;ROW()-1)),""))</f>
        <v/>
      </c>
      <c r="U86" s="7" t="str">
        <f ca="1">IF(AND($A86&lt;&gt;"",$A86&lt;&gt;"TOTAL"),IF(AND([1]PREMIOS_ALUMNOS!$AJ84&lt;&gt;"",[1]PREMIOS_ALUMNOS!$AJ84&lt;&gt;0),[1]PREMIOS_ALUMNOS!$AJ84,""),IF($A86="TOTAL",SUM(INDIRECT("U4:U"&amp;ROW()-1)),""))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IF(AND($A86&lt;&gt;"",$A86&lt;&gt;"TOTAL"),IF(AND([1]PREMIOS_ALUMNOS!$AM84&lt;&gt;"",[1]PREMIOS_ALUMNOS!$AM84&lt;&gt;0),[1]PREMIOS_ALUMNOS!$AM84,""),IF($A86="TOTAL",SUM(INDIRECT("W4:W"&amp;ROW()-1)),""))</f>
        <v/>
      </c>
      <c r="X86" s="7" t="str">
        <f ca="1">IF(AND($A86&lt;&gt;"",$A86&lt;&gt;"TOTAL"),IF(AND([1]PREMIOS_ALUMNOS!$AO84&lt;&gt;"",[1]PREMIOS_ALUMNOS!$AO84&lt;&gt;0),[1]PREMIOS_ALUMNOS!$AO84,""),IF($A86="TOTAL",SUM(INDIRECT("X4:X"&amp;ROW()-1)),""))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IF(AND($A86&lt;&gt;"",$A86&lt;&gt;"TOTAL"),IF(AND([1]PREMIOS_ALUMNOS!$AR84&lt;&gt;"",[1]PREMIOS_ALUMNOS!$AR84&lt;&gt;0),[1]PREMIOS_ALUMNOS!$AR84,""),IF($A86="TOTAL",SUM(INDIRECT("Z4:Z"&amp;ROW()-1)),""))</f>
        <v/>
      </c>
      <c r="AA86" s="7" t="str">
        <f ca="1">IF(AND($A86&lt;&gt;"",$A86&lt;&gt;"TOTAL"),IF(AND([1]PREMIOS_ALUMNOS!$AT84&lt;&gt;"",[1]PREMIOS_ALUMNOS!$AT84&lt;&gt;0),[1]PREMIOS_ALUMNOS!$AT84,""),IF($A86="TOTAL",SUM(INDIRECT("AA4:AA"&amp;ROW()-1)),""))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IF(AND($A86&lt;&gt;"",$A86&lt;&gt;"TOTAL"),IF(AND([1]PREMIOS_ALUMNOS!$AW84&lt;&gt;"",[1]PREMIOS_ALUMNOS!$AW84&lt;&gt;0),[1]PREMIOS_ALUMNOS!$AW84,""),IF($A86="TOTAL",SUM(INDIRECT("AC4:AC"&amp;ROW()-1)),""))</f>
        <v/>
      </c>
      <c r="AD86" s="7" t="str">
        <f ca="1">IF(AND($A86&lt;&gt;"",$A86&lt;&gt;"TOTAL"),IF(AND([1]PREMIOS_ALUMNOS!$AY84&lt;&gt;"",[1]PREMIOS_ALUMNOS!$AY84&lt;&gt;0),[1]PREMIOS_ALUMNOS!$AY84,""),IF($A86="TOTAL",SUM(INDIRECT("AD4:AD"&amp;ROW()-1)),""))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IF(AND($A86&lt;&gt;"",$A86&lt;&gt;"TOTAL"),IF(AND([1]PREMIOS_ALUMNOS!$BB84&lt;&gt;"",[1]PREMIOS_ALUMNOS!$BB84&lt;&gt;0),[1]PREMIOS_ALUMNOS!$BB84,""),IF($A86="TOTAL",SUM(INDIRECT("AF4:AF"&amp;ROW()-1)),""))</f>
        <v/>
      </c>
      <c r="AG86" s="7" t="str">
        <f ca="1">IF(AND($A86&lt;&gt;"",$A86&lt;&gt;"TOTAL"),IF(AND([1]PREMIOS_ALUMNOS!$BD84&lt;&gt;"",[1]PREMIOS_ALUMNOS!$BD84&lt;&gt;0),[1]PREMIOS_ALUMNOS!$BD84,""),IF($A86="TOTAL",SUM(INDIRECT("AG4:AG"&amp;ROW()-1)),""))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IF(AND($A86&lt;&gt;"",$A86&lt;&gt;"TOTAL"),IF(AND([1]PREMIOS_ALUMNOS!$BG84&lt;&gt;"",[1]PREMIOS_ALUMNOS!$BG84&lt;&gt;0),[1]PREMIOS_ALUMNOS!$BG84,""),IF($A86="TOTAL",SUM(INDIRECT("AI4:AI"&amp;ROW()-1)),""))</f>
        <v/>
      </c>
      <c r="AJ86" s="7" t="str">
        <f ca="1">IF(AND($A86&lt;&gt;"",$A86&lt;&gt;"TOTAL"),IF(AND([1]PREMIOS_ALUMNOS!$BI84&lt;&gt;"",[1]PREMIOS_ALUMNOS!$BI84&lt;&gt;0),[1]PREMIOS_ALUMNOS!$BI84,""),IF($A86="TOTAL",SUM(INDIRECT("AJ4:AJ"&amp;ROW()-1)),""))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IF(AND($A86&lt;&gt;"",$A86&lt;&gt;"TOTAL"),IF(AND([1]PREMIOS_ALUMNOS!$BL84&lt;&gt;"",[1]PREMIOS_ALUMNOS!$BL84&lt;&gt;0),[1]PREMIOS_ALUMNOS!$BL84,""),IF($A86="TOTAL",SUM(INDIRECT("AL4:AL"&amp;ROW()-1)),""))</f>
        <v/>
      </c>
      <c r="AM86" s="7" t="str">
        <f ca="1">IF(AND($A86&lt;&gt;"",$A86&lt;&gt;"TOTAL"),IF(AND([1]PREMIOS_ALUMNOS!$BN84&lt;&gt;"",[1]PREMIOS_ALUMNOS!$BN84&lt;&gt;0),[1]PREMIOS_ALUMNOS!$BN84,""),IF($A86="TOTAL",SUM(INDIRECT("AM4:AM"&amp;ROW()-1)),""))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IF(AND($A86&lt;&gt;"",$A86&lt;&gt;"TOTAL"),IF(AND([1]PREMIOS_ALUMNOS!$BQ84&lt;&gt;"",[1]PREMIOS_ALUMNOS!$BQ84&lt;&gt;0),[1]PREMIOS_ALUMNOS!$BQ84,""),IF($A86="TOTAL",SUM(INDIRECT("AO4:AO"&amp;ROW()-1)),""))</f>
        <v/>
      </c>
      <c r="AP86" s="7" t="str">
        <f ca="1">IF(AND($A86&lt;&gt;"",$A86&lt;&gt;"TOTAL"),IF(AND([1]PREMIOS_ALUMNOS!$BS84&lt;&gt;"",[1]PREMIOS_ALUMNOS!$BS84&lt;&gt;0),[1]PREMIOS_ALUMNOS!$BS84,""),IF($A86="TOTAL",SUM(INDIRECT("AP4:AP"&amp;ROW()-1)),""))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IF(AND($A86&lt;&gt;"",$A86&lt;&gt;"TOTAL"),IF(AND([1]PREMIOS_ALUMNOS!$BV84&lt;&gt;"",[1]PREMIOS_ALUMNOS!$BV84&lt;&gt;0),[1]PREMIOS_ALUMNOS!$BV84,""),IF($A86="TOTAL",SUM(INDIRECT("AR4:AR"&amp;ROW()-1)),""))</f>
        <v/>
      </c>
      <c r="AS86" s="7" t="str">
        <f ca="1">IF(AND($A86&lt;&gt;"",$A86&lt;&gt;"TOTAL"),IF(AND([1]PREMIOS_ALUMNOS!$BX84&lt;&gt;"",[1]PREMIOS_ALUMNOS!$BX84&lt;&gt;0),[1]PREMIOS_ALUMNOS!$BX84,""),IF($A86="TOTAL",SUM(INDIRECT("AS4:AS"&amp;ROW()-1)),""))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IF(AND($A86&lt;&gt;"",$A86&lt;&gt;"TOTAL"),IF(AND([1]PREMIOS_ALUMNOS!$CA84&lt;&gt;"",[1]PREMIOS_ALUMNOS!$CA84&lt;&gt;0),[1]PREMIOS_ALUMNOS!$CA84,""),IF($A86="TOTAL",SUM(INDIRECT("AU4:AU"&amp;ROW()-1)),""))</f>
        <v/>
      </c>
      <c r="AV86" s="7" t="str">
        <f ca="1">IF(AND($A86&lt;&gt;"",$A86&lt;&gt;"TOTAL"),IF(AND([1]PREMIOS_ALUMNOS!$CC84&lt;&gt;"",[1]PREMIOS_ALUMNOS!$CC84&lt;&gt;0),[1]PREMIOS_ALUMNOS!$CC84,""),IF($A86="TOTAL",SUM(INDIRECT("AV4:AV"&amp;ROW()-1)),""))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IF(AND($A86&lt;&gt;"",$A86&lt;&gt;"TOTAL"),IF(AND([1]PREMIOS_ALUMNOS!$CF84&lt;&gt;"",[1]PREMIOS_ALUMNOS!$CF84&lt;&gt;0),[1]PREMIOS_ALUMNOS!$CF84,""),IF($A86="TOTAL",SUM(INDIRECT("AX4:AX"&amp;ROW()-1)),""))</f>
        <v/>
      </c>
      <c r="AY86" s="7" t="str">
        <f ca="1">IF(AND($A86&lt;&gt;"",$A86&lt;&gt;"TOTAL"),IF(AND([1]PREMIOS_ALUMNOS!$CH84&lt;&gt;"",[1]PREMIOS_ALUMNOS!$CH84&lt;&gt;0),[1]PREMIOS_ALUMNOS!$CH84,""),IF($A86="TOTAL",SUM(INDIRECT("AY4:AY"&amp;ROW()-1)),""))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IF(AND($A86&lt;&gt;"",$A86&lt;&gt;"TOTAL"),IF(AND([1]PREMIOS_ALUMNOS!$CK84&lt;&gt;"",[1]PREMIOS_ALUMNOS!$CK84&lt;&gt;0),[1]PREMIOS_ALUMNOS!$CK84,""),IF($A86="TOTAL",SUM(INDIRECT("BA4:BA"&amp;ROW()-1)),""))</f>
        <v/>
      </c>
      <c r="BB86" s="7" t="str">
        <f ca="1">IF(AND($A86&lt;&gt;"",$A86&lt;&gt;"TOTAL"),IF(AND([1]PREMIOS_ALUMNOS!$CM84&lt;&gt;"",[1]PREMIOS_ALUMNOS!$CM84&lt;&gt;0),[1]PREMIOS_ALUMNOS!$CM84,""),IF($A86="TOTAL",SUM(INDIRECT("BB4:BB"&amp;ROW()-1)),""))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IF(AND($A86&lt;&gt;"",$A86&lt;&gt;"TOTAL"),IF(AND([1]PREMIOS_ALUMNOS!$CP84&lt;&gt;"",[1]PREMIOS_ALUMNOS!$CP84&lt;&gt;0),[1]PREMIOS_ALUMNOS!$CP84,""),IF($A86="TOTAL",SUM(INDIRECT("BD4:BD"&amp;ROW()-1)),""))</f>
        <v/>
      </c>
      <c r="BE86" s="7" t="str">
        <f ca="1">IF(AND($A86&lt;&gt;"",$A86&lt;&gt;"TOTAL"),IF(AND([1]PREMIOS_ALUMNOS!$CR84&lt;&gt;"",[1]PREMIOS_ALUMNOS!$CR84&lt;&gt;0),[1]PREMIOS_ALUMNOS!$CR84,""),IF($A86="TOTAL",SUM(INDIRECT("BE4:BE"&amp;ROW()-1)),""))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IF([1]PREMIOS_ALUMNOS!$C85&lt;&gt;"",[1]PREMIOS_ALUMNOS!$C85,IF(AND([1]PREMIOS_ALUMNOS!$C85="",[1]PREMIOS_ALUMNOS!$C86="",[1]PREMIOS_ALUMNOS!$C84=""),"","TOTAL"))</f>
        <v/>
      </c>
      <c r="B87" s="7" t="str">
        <f ca="1">IF(AND($A87&lt;&gt;"",$A87&lt;&gt;"TOTAL"),IF(AND([1]PREMIOS_ALUMNOS!$D85&lt;&gt;"",[1]PREMIOS_ALUMNOS!$D85&lt;&gt;0),[1]PREMIOS_ALUMNOS!$D85,""),IF($A87="TOTAL",SUM(INDIRECT("B4:B"&amp;ROW()-1)),""))</f>
        <v/>
      </c>
      <c r="C87" s="7" t="str">
        <f ca="1">IF(AND($A87&lt;&gt;"",$A87&lt;&gt;"TOTAL"),IF(AND([1]PREMIOS_ALUMNOS!$F85&lt;&gt;"",[1]PREMIOS_ALUMNOS!$F85&lt;&gt;0),[1]PREMIOS_ALUMNOS!$F85,""),IF($A87="TOTAL",SUM(INDIRECT("C4:C"&amp;ROW()-1)),""))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IF(AND($A87&lt;&gt;"",$A87&lt;&gt;"TOTAL"),IF(AND([1]PREMIOS_ALUMNOS!$I85&lt;&gt;"",[1]PREMIOS_ALUMNOS!$I85&lt;&gt;0),[1]PREMIOS_ALUMNOS!$I85,""),IF($A87="TOTAL",SUM(INDIRECT("E4:E"&amp;ROW()-1)),""))</f>
        <v/>
      </c>
      <c r="F87" s="7" t="str">
        <f ca="1">IF(AND($A87&lt;&gt;"",$A87&lt;&gt;"TOTAL"),IF(AND([1]PREMIOS_ALUMNOS!$K85&lt;&gt;"",[1]PREMIOS_ALUMNOS!$K85&lt;&gt;0),[1]PREMIOS_ALUMNOS!$K85,""),IF($A87="TOTAL",SUM(INDIRECT("F4:F"&amp;ROW()-1)),""))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IF(AND($A87&lt;&gt;"",$A87&lt;&gt;"TOTAL"),IF(AND([1]PREMIOS_ALUMNOS!$N85&lt;&gt;"",[1]PREMIOS_ALUMNOS!$N85&lt;&gt;0),[1]PREMIOS_ALUMNOS!$N85,""),IF($A87="TOTAL",SUM(INDIRECT("H4:H"&amp;ROW()-1)),""))</f>
        <v/>
      </c>
      <c r="I87" s="7" t="str">
        <f ca="1">IF(AND($A87&lt;&gt;"",$A87&lt;&gt;"TOTAL"),IF(AND([1]PREMIOS_ALUMNOS!$P85&lt;&gt;"",[1]PREMIOS_ALUMNOS!$P85&lt;&gt;0),[1]PREMIOS_ALUMNOS!$P85,""),IF($A87="TOTAL",SUM(INDIRECT("I4:I"&amp;ROW()-1)),""))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IF(AND($A87&lt;&gt;"",$A87&lt;&gt;"TOTAL"),IF(AND([1]PREMIOS_ALUMNOS!$S85&lt;&gt;"",[1]PREMIOS_ALUMNOS!$S85&lt;&gt;0),[1]PREMIOS_ALUMNOS!$S85,""),IF($A87="TOTAL",SUM(INDIRECT("K4:K"&amp;ROW()-1)),""))</f>
        <v/>
      </c>
      <c r="L87" s="7" t="str">
        <f ca="1">IF(AND($A87&lt;&gt;"",$A87&lt;&gt;"TOTAL"),IF(AND([1]PREMIOS_ALUMNOS!$U85&lt;&gt;"",[1]PREMIOS_ALUMNOS!$U85&lt;&gt;0),[1]PREMIOS_ALUMNOS!$U85,""),IF($A87="TOTAL",SUM(INDIRECT("L4:L"&amp;ROW()-1)),""))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IF(AND($A87&lt;&gt;"",$A87&lt;&gt;"TOTAL"),IF(AND([1]PREMIOS_ALUMNOS!$X85&lt;&gt;"",[1]PREMIOS_ALUMNOS!$X85&lt;&gt;0),[1]PREMIOS_ALUMNOS!$X85,""),IF($A87="TOTAL",SUM(INDIRECT("N4:N"&amp;ROW()-1)),""))</f>
        <v/>
      </c>
      <c r="O87" s="7" t="str">
        <f ca="1">IF(AND($A87&lt;&gt;"",$A87&lt;&gt;"TOTAL"),IF(AND([1]PREMIOS_ALUMNOS!$Z85&lt;&gt;"",[1]PREMIOS_ALUMNOS!$Z85&lt;&gt;0),[1]PREMIOS_ALUMNOS!$Z85,""),IF($A87="TOTAL",SUM(INDIRECT("O4:O"&amp;ROW()-1)),""))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IF(AND($A87&lt;&gt;"",$A87&lt;&gt;"TOTAL"),IF(AND([1]PREMIOS_ALUMNOS!$AC85&lt;&gt;"",[1]PREMIOS_ALUMNOS!$AC85&lt;&gt;0),[1]PREMIOS_ALUMNOS!$AC85,""),IF($A87="TOTAL",SUM(INDIRECT("Q4:Q"&amp;ROW()-1)),""))</f>
        <v/>
      </c>
      <c r="R87" s="7" t="str">
        <f ca="1">IF(AND($A87&lt;&gt;"",$A87&lt;&gt;"TOTAL"),IF(AND([1]PREMIOS_ALUMNOS!$AE85&lt;&gt;"",[1]PREMIOS_ALUMNOS!$AE85&lt;&gt;0),[1]PREMIOS_ALUMNOS!$AE85,""),IF($A87="TOTAL",SUM(INDIRECT("R4:R"&amp;ROW()-1)),""))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IF(AND($A87&lt;&gt;"",$A87&lt;&gt;"TOTAL"),IF(AND([1]PREMIOS_ALUMNOS!$AH85&lt;&gt;"",[1]PREMIOS_ALUMNOS!$AH85&lt;&gt;0),[1]PREMIOS_ALUMNOS!$AH85,""),IF($A87="TOTAL",SUM(INDIRECT("T4:T"&amp;ROW()-1)),""))</f>
        <v/>
      </c>
      <c r="U87" s="7" t="str">
        <f ca="1">IF(AND($A87&lt;&gt;"",$A87&lt;&gt;"TOTAL"),IF(AND([1]PREMIOS_ALUMNOS!$AJ85&lt;&gt;"",[1]PREMIOS_ALUMNOS!$AJ85&lt;&gt;0),[1]PREMIOS_ALUMNOS!$AJ85,""),IF($A87="TOTAL",SUM(INDIRECT("U4:U"&amp;ROW()-1)),""))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IF(AND($A87&lt;&gt;"",$A87&lt;&gt;"TOTAL"),IF(AND([1]PREMIOS_ALUMNOS!$AM85&lt;&gt;"",[1]PREMIOS_ALUMNOS!$AM85&lt;&gt;0),[1]PREMIOS_ALUMNOS!$AM85,""),IF($A87="TOTAL",SUM(INDIRECT("W4:W"&amp;ROW()-1)),""))</f>
        <v/>
      </c>
      <c r="X87" s="7" t="str">
        <f ca="1">IF(AND($A87&lt;&gt;"",$A87&lt;&gt;"TOTAL"),IF(AND([1]PREMIOS_ALUMNOS!$AO85&lt;&gt;"",[1]PREMIOS_ALUMNOS!$AO85&lt;&gt;0),[1]PREMIOS_ALUMNOS!$AO85,""),IF($A87="TOTAL",SUM(INDIRECT("X4:X"&amp;ROW()-1)),""))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IF(AND($A87&lt;&gt;"",$A87&lt;&gt;"TOTAL"),IF(AND([1]PREMIOS_ALUMNOS!$AR85&lt;&gt;"",[1]PREMIOS_ALUMNOS!$AR85&lt;&gt;0),[1]PREMIOS_ALUMNOS!$AR85,""),IF($A87="TOTAL",SUM(INDIRECT("Z4:Z"&amp;ROW()-1)),""))</f>
        <v/>
      </c>
      <c r="AA87" s="7" t="str">
        <f ca="1">IF(AND($A87&lt;&gt;"",$A87&lt;&gt;"TOTAL"),IF(AND([1]PREMIOS_ALUMNOS!$AT85&lt;&gt;"",[1]PREMIOS_ALUMNOS!$AT85&lt;&gt;0),[1]PREMIOS_ALUMNOS!$AT85,""),IF($A87="TOTAL",SUM(INDIRECT("AA4:AA"&amp;ROW()-1)),""))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IF(AND($A87&lt;&gt;"",$A87&lt;&gt;"TOTAL"),IF(AND([1]PREMIOS_ALUMNOS!$AW85&lt;&gt;"",[1]PREMIOS_ALUMNOS!$AW85&lt;&gt;0),[1]PREMIOS_ALUMNOS!$AW85,""),IF($A87="TOTAL",SUM(INDIRECT("AC4:AC"&amp;ROW()-1)),""))</f>
        <v/>
      </c>
      <c r="AD87" s="7" t="str">
        <f ca="1">IF(AND($A87&lt;&gt;"",$A87&lt;&gt;"TOTAL"),IF(AND([1]PREMIOS_ALUMNOS!$AY85&lt;&gt;"",[1]PREMIOS_ALUMNOS!$AY85&lt;&gt;0),[1]PREMIOS_ALUMNOS!$AY85,""),IF($A87="TOTAL",SUM(INDIRECT("AD4:AD"&amp;ROW()-1)),""))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IF(AND($A87&lt;&gt;"",$A87&lt;&gt;"TOTAL"),IF(AND([1]PREMIOS_ALUMNOS!$BB85&lt;&gt;"",[1]PREMIOS_ALUMNOS!$BB85&lt;&gt;0),[1]PREMIOS_ALUMNOS!$BB85,""),IF($A87="TOTAL",SUM(INDIRECT("AF4:AF"&amp;ROW()-1)),""))</f>
        <v/>
      </c>
      <c r="AG87" s="7" t="str">
        <f ca="1">IF(AND($A87&lt;&gt;"",$A87&lt;&gt;"TOTAL"),IF(AND([1]PREMIOS_ALUMNOS!$BD85&lt;&gt;"",[1]PREMIOS_ALUMNOS!$BD85&lt;&gt;0),[1]PREMIOS_ALUMNOS!$BD85,""),IF($A87="TOTAL",SUM(INDIRECT("AG4:AG"&amp;ROW()-1)),""))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IF(AND($A87&lt;&gt;"",$A87&lt;&gt;"TOTAL"),IF(AND([1]PREMIOS_ALUMNOS!$BG85&lt;&gt;"",[1]PREMIOS_ALUMNOS!$BG85&lt;&gt;0),[1]PREMIOS_ALUMNOS!$BG85,""),IF($A87="TOTAL",SUM(INDIRECT("AI4:AI"&amp;ROW()-1)),""))</f>
        <v/>
      </c>
      <c r="AJ87" s="7" t="str">
        <f ca="1">IF(AND($A87&lt;&gt;"",$A87&lt;&gt;"TOTAL"),IF(AND([1]PREMIOS_ALUMNOS!$BI85&lt;&gt;"",[1]PREMIOS_ALUMNOS!$BI85&lt;&gt;0),[1]PREMIOS_ALUMNOS!$BI85,""),IF($A87="TOTAL",SUM(INDIRECT("AJ4:AJ"&amp;ROW()-1)),""))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IF(AND($A87&lt;&gt;"",$A87&lt;&gt;"TOTAL"),IF(AND([1]PREMIOS_ALUMNOS!$BL85&lt;&gt;"",[1]PREMIOS_ALUMNOS!$BL85&lt;&gt;0),[1]PREMIOS_ALUMNOS!$BL85,""),IF($A87="TOTAL",SUM(INDIRECT("AL4:AL"&amp;ROW()-1)),""))</f>
        <v/>
      </c>
      <c r="AM87" s="7" t="str">
        <f ca="1">IF(AND($A87&lt;&gt;"",$A87&lt;&gt;"TOTAL"),IF(AND([1]PREMIOS_ALUMNOS!$BN85&lt;&gt;"",[1]PREMIOS_ALUMNOS!$BN85&lt;&gt;0),[1]PREMIOS_ALUMNOS!$BN85,""),IF($A87="TOTAL",SUM(INDIRECT("AM4:AM"&amp;ROW()-1)),""))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IF(AND($A87&lt;&gt;"",$A87&lt;&gt;"TOTAL"),IF(AND([1]PREMIOS_ALUMNOS!$BQ85&lt;&gt;"",[1]PREMIOS_ALUMNOS!$BQ85&lt;&gt;0),[1]PREMIOS_ALUMNOS!$BQ85,""),IF($A87="TOTAL",SUM(INDIRECT("AO4:AO"&amp;ROW()-1)),""))</f>
        <v/>
      </c>
      <c r="AP87" s="7" t="str">
        <f ca="1">IF(AND($A87&lt;&gt;"",$A87&lt;&gt;"TOTAL"),IF(AND([1]PREMIOS_ALUMNOS!$BS85&lt;&gt;"",[1]PREMIOS_ALUMNOS!$BS85&lt;&gt;0),[1]PREMIOS_ALUMNOS!$BS85,""),IF($A87="TOTAL",SUM(INDIRECT("AP4:AP"&amp;ROW()-1)),""))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IF(AND($A87&lt;&gt;"",$A87&lt;&gt;"TOTAL"),IF(AND([1]PREMIOS_ALUMNOS!$BV85&lt;&gt;"",[1]PREMIOS_ALUMNOS!$BV85&lt;&gt;0),[1]PREMIOS_ALUMNOS!$BV85,""),IF($A87="TOTAL",SUM(INDIRECT("AR4:AR"&amp;ROW()-1)),""))</f>
        <v/>
      </c>
      <c r="AS87" s="7" t="str">
        <f ca="1">IF(AND($A87&lt;&gt;"",$A87&lt;&gt;"TOTAL"),IF(AND([1]PREMIOS_ALUMNOS!$BX85&lt;&gt;"",[1]PREMIOS_ALUMNOS!$BX85&lt;&gt;0),[1]PREMIOS_ALUMNOS!$BX85,""),IF($A87="TOTAL",SUM(INDIRECT("AS4:AS"&amp;ROW()-1)),""))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IF(AND($A87&lt;&gt;"",$A87&lt;&gt;"TOTAL"),IF(AND([1]PREMIOS_ALUMNOS!$CA85&lt;&gt;"",[1]PREMIOS_ALUMNOS!$CA85&lt;&gt;0),[1]PREMIOS_ALUMNOS!$CA85,""),IF($A87="TOTAL",SUM(INDIRECT("AU4:AU"&amp;ROW()-1)),""))</f>
        <v/>
      </c>
      <c r="AV87" s="7" t="str">
        <f ca="1">IF(AND($A87&lt;&gt;"",$A87&lt;&gt;"TOTAL"),IF(AND([1]PREMIOS_ALUMNOS!$CC85&lt;&gt;"",[1]PREMIOS_ALUMNOS!$CC85&lt;&gt;0),[1]PREMIOS_ALUMNOS!$CC85,""),IF($A87="TOTAL",SUM(INDIRECT("AV4:AV"&amp;ROW()-1)),""))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IF(AND($A87&lt;&gt;"",$A87&lt;&gt;"TOTAL"),IF(AND([1]PREMIOS_ALUMNOS!$CF85&lt;&gt;"",[1]PREMIOS_ALUMNOS!$CF85&lt;&gt;0),[1]PREMIOS_ALUMNOS!$CF85,""),IF($A87="TOTAL",SUM(INDIRECT("AX4:AX"&amp;ROW()-1)),""))</f>
        <v/>
      </c>
      <c r="AY87" s="7" t="str">
        <f ca="1">IF(AND($A87&lt;&gt;"",$A87&lt;&gt;"TOTAL"),IF(AND([1]PREMIOS_ALUMNOS!$CH85&lt;&gt;"",[1]PREMIOS_ALUMNOS!$CH85&lt;&gt;0),[1]PREMIOS_ALUMNOS!$CH85,""),IF($A87="TOTAL",SUM(INDIRECT("AY4:AY"&amp;ROW()-1)),""))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IF(AND($A87&lt;&gt;"",$A87&lt;&gt;"TOTAL"),IF(AND([1]PREMIOS_ALUMNOS!$CK85&lt;&gt;"",[1]PREMIOS_ALUMNOS!$CK85&lt;&gt;0),[1]PREMIOS_ALUMNOS!$CK85,""),IF($A87="TOTAL",SUM(INDIRECT("BA4:BA"&amp;ROW()-1)),""))</f>
        <v/>
      </c>
      <c r="BB87" s="7" t="str">
        <f ca="1">IF(AND($A87&lt;&gt;"",$A87&lt;&gt;"TOTAL"),IF(AND([1]PREMIOS_ALUMNOS!$CM85&lt;&gt;"",[1]PREMIOS_ALUMNOS!$CM85&lt;&gt;0),[1]PREMIOS_ALUMNOS!$CM85,""),IF($A87="TOTAL",SUM(INDIRECT("BB4:BB"&amp;ROW()-1)),""))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IF(AND($A87&lt;&gt;"",$A87&lt;&gt;"TOTAL"),IF(AND([1]PREMIOS_ALUMNOS!$CP85&lt;&gt;"",[1]PREMIOS_ALUMNOS!$CP85&lt;&gt;0),[1]PREMIOS_ALUMNOS!$CP85,""),IF($A87="TOTAL",SUM(INDIRECT("BD4:BD"&amp;ROW()-1)),""))</f>
        <v/>
      </c>
      <c r="BE87" s="7" t="str">
        <f ca="1">IF(AND($A87&lt;&gt;"",$A87&lt;&gt;"TOTAL"),IF(AND([1]PREMIOS_ALUMNOS!$CR85&lt;&gt;"",[1]PREMIOS_ALUMNOS!$CR85&lt;&gt;0),[1]PREMIOS_ALUMNOS!$CR85,""),IF($A87="TOTAL",SUM(INDIRECT("BE4:BE"&amp;ROW()-1)),""))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IF([1]PREMIOS_ALUMNOS!$C86&lt;&gt;"",[1]PREMIOS_ALUMNOS!$C86,IF(AND([1]PREMIOS_ALUMNOS!$C86="",[1]PREMIOS_ALUMNOS!$C87="",[1]PREMIOS_ALUMNOS!$C85=""),"","TOTAL"))</f>
        <v/>
      </c>
      <c r="B88" s="7" t="str">
        <f ca="1">IF(AND($A88&lt;&gt;"",$A88&lt;&gt;"TOTAL"),IF(AND([1]PREMIOS_ALUMNOS!$D86&lt;&gt;"",[1]PREMIOS_ALUMNOS!$D86&lt;&gt;0),[1]PREMIOS_ALUMNOS!$D86,""),IF($A88="TOTAL",SUM(INDIRECT("B4:B"&amp;ROW()-1)),""))</f>
        <v/>
      </c>
      <c r="C88" s="7" t="str">
        <f ca="1">IF(AND($A88&lt;&gt;"",$A88&lt;&gt;"TOTAL"),IF(AND([1]PREMIOS_ALUMNOS!$F86&lt;&gt;"",[1]PREMIOS_ALUMNOS!$F86&lt;&gt;0),[1]PREMIOS_ALUMNOS!$F86,""),IF($A88="TOTAL",SUM(INDIRECT("C4:C"&amp;ROW()-1)),""))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IF(AND($A88&lt;&gt;"",$A88&lt;&gt;"TOTAL"),IF(AND([1]PREMIOS_ALUMNOS!$I86&lt;&gt;"",[1]PREMIOS_ALUMNOS!$I86&lt;&gt;0),[1]PREMIOS_ALUMNOS!$I86,""),IF($A88="TOTAL",SUM(INDIRECT("E4:E"&amp;ROW()-1)),""))</f>
        <v/>
      </c>
      <c r="F88" s="7" t="str">
        <f ca="1">IF(AND($A88&lt;&gt;"",$A88&lt;&gt;"TOTAL"),IF(AND([1]PREMIOS_ALUMNOS!$K86&lt;&gt;"",[1]PREMIOS_ALUMNOS!$K86&lt;&gt;0),[1]PREMIOS_ALUMNOS!$K86,""),IF($A88="TOTAL",SUM(INDIRECT("F4:F"&amp;ROW()-1)),""))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IF(AND($A88&lt;&gt;"",$A88&lt;&gt;"TOTAL"),IF(AND([1]PREMIOS_ALUMNOS!$N86&lt;&gt;"",[1]PREMIOS_ALUMNOS!$N86&lt;&gt;0),[1]PREMIOS_ALUMNOS!$N86,""),IF($A88="TOTAL",SUM(INDIRECT("H4:H"&amp;ROW()-1)),""))</f>
        <v/>
      </c>
      <c r="I88" s="7" t="str">
        <f ca="1">IF(AND($A88&lt;&gt;"",$A88&lt;&gt;"TOTAL"),IF(AND([1]PREMIOS_ALUMNOS!$P86&lt;&gt;"",[1]PREMIOS_ALUMNOS!$P86&lt;&gt;0),[1]PREMIOS_ALUMNOS!$P86,""),IF($A88="TOTAL",SUM(INDIRECT("I4:I"&amp;ROW()-1)),""))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IF(AND($A88&lt;&gt;"",$A88&lt;&gt;"TOTAL"),IF(AND([1]PREMIOS_ALUMNOS!$S86&lt;&gt;"",[1]PREMIOS_ALUMNOS!$S86&lt;&gt;0),[1]PREMIOS_ALUMNOS!$S86,""),IF($A88="TOTAL",SUM(INDIRECT("K4:K"&amp;ROW()-1)),""))</f>
        <v/>
      </c>
      <c r="L88" s="7" t="str">
        <f ca="1">IF(AND($A88&lt;&gt;"",$A88&lt;&gt;"TOTAL"),IF(AND([1]PREMIOS_ALUMNOS!$U86&lt;&gt;"",[1]PREMIOS_ALUMNOS!$U86&lt;&gt;0),[1]PREMIOS_ALUMNOS!$U86,""),IF($A88="TOTAL",SUM(INDIRECT("L4:L"&amp;ROW()-1)),""))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IF(AND($A88&lt;&gt;"",$A88&lt;&gt;"TOTAL"),IF(AND([1]PREMIOS_ALUMNOS!$X86&lt;&gt;"",[1]PREMIOS_ALUMNOS!$X86&lt;&gt;0),[1]PREMIOS_ALUMNOS!$X86,""),IF($A88="TOTAL",SUM(INDIRECT("N4:N"&amp;ROW()-1)),""))</f>
        <v/>
      </c>
      <c r="O88" s="7" t="str">
        <f ca="1">IF(AND($A88&lt;&gt;"",$A88&lt;&gt;"TOTAL"),IF(AND([1]PREMIOS_ALUMNOS!$Z86&lt;&gt;"",[1]PREMIOS_ALUMNOS!$Z86&lt;&gt;0),[1]PREMIOS_ALUMNOS!$Z86,""),IF($A88="TOTAL",SUM(INDIRECT("O4:O"&amp;ROW()-1)),""))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IF(AND($A88&lt;&gt;"",$A88&lt;&gt;"TOTAL"),IF(AND([1]PREMIOS_ALUMNOS!$AC86&lt;&gt;"",[1]PREMIOS_ALUMNOS!$AC86&lt;&gt;0),[1]PREMIOS_ALUMNOS!$AC86,""),IF($A88="TOTAL",SUM(INDIRECT("Q4:Q"&amp;ROW()-1)),""))</f>
        <v/>
      </c>
      <c r="R88" s="7" t="str">
        <f ca="1">IF(AND($A88&lt;&gt;"",$A88&lt;&gt;"TOTAL"),IF(AND([1]PREMIOS_ALUMNOS!$AE86&lt;&gt;"",[1]PREMIOS_ALUMNOS!$AE86&lt;&gt;0),[1]PREMIOS_ALUMNOS!$AE86,""),IF($A88="TOTAL",SUM(INDIRECT("R4:R"&amp;ROW()-1)),""))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IF(AND($A88&lt;&gt;"",$A88&lt;&gt;"TOTAL"),IF(AND([1]PREMIOS_ALUMNOS!$AH86&lt;&gt;"",[1]PREMIOS_ALUMNOS!$AH86&lt;&gt;0),[1]PREMIOS_ALUMNOS!$AH86,""),IF($A88="TOTAL",SUM(INDIRECT("T4:T"&amp;ROW()-1)),""))</f>
        <v/>
      </c>
      <c r="U88" s="7" t="str">
        <f ca="1">IF(AND($A88&lt;&gt;"",$A88&lt;&gt;"TOTAL"),IF(AND([1]PREMIOS_ALUMNOS!$AJ86&lt;&gt;"",[1]PREMIOS_ALUMNOS!$AJ86&lt;&gt;0),[1]PREMIOS_ALUMNOS!$AJ86,""),IF($A88="TOTAL",SUM(INDIRECT("U4:U"&amp;ROW()-1)),""))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IF(AND($A88&lt;&gt;"",$A88&lt;&gt;"TOTAL"),IF(AND([1]PREMIOS_ALUMNOS!$AM86&lt;&gt;"",[1]PREMIOS_ALUMNOS!$AM86&lt;&gt;0),[1]PREMIOS_ALUMNOS!$AM86,""),IF($A88="TOTAL",SUM(INDIRECT("W4:W"&amp;ROW()-1)),""))</f>
        <v/>
      </c>
      <c r="X88" s="7" t="str">
        <f ca="1">IF(AND($A88&lt;&gt;"",$A88&lt;&gt;"TOTAL"),IF(AND([1]PREMIOS_ALUMNOS!$AO86&lt;&gt;"",[1]PREMIOS_ALUMNOS!$AO86&lt;&gt;0),[1]PREMIOS_ALUMNOS!$AO86,""),IF($A88="TOTAL",SUM(INDIRECT("X4:X"&amp;ROW()-1)),""))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IF(AND($A88&lt;&gt;"",$A88&lt;&gt;"TOTAL"),IF(AND([1]PREMIOS_ALUMNOS!$AR86&lt;&gt;"",[1]PREMIOS_ALUMNOS!$AR86&lt;&gt;0),[1]PREMIOS_ALUMNOS!$AR86,""),IF($A88="TOTAL",SUM(INDIRECT("Z4:Z"&amp;ROW()-1)),""))</f>
        <v/>
      </c>
      <c r="AA88" s="7" t="str">
        <f ca="1">IF(AND($A88&lt;&gt;"",$A88&lt;&gt;"TOTAL"),IF(AND([1]PREMIOS_ALUMNOS!$AT86&lt;&gt;"",[1]PREMIOS_ALUMNOS!$AT86&lt;&gt;0),[1]PREMIOS_ALUMNOS!$AT86,""),IF($A88="TOTAL",SUM(INDIRECT("AA4:AA"&amp;ROW()-1)),""))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IF(AND($A88&lt;&gt;"",$A88&lt;&gt;"TOTAL"),IF(AND([1]PREMIOS_ALUMNOS!$AW86&lt;&gt;"",[1]PREMIOS_ALUMNOS!$AW86&lt;&gt;0),[1]PREMIOS_ALUMNOS!$AW86,""),IF($A88="TOTAL",SUM(INDIRECT("AC4:AC"&amp;ROW()-1)),""))</f>
        <v/>
      </c>
      <c r="AD88" s="7" t="str">
        <f ca="1">IF(AND($A88&lt;&gt;"",$A88&lt;&gt;"TOTAL"),IF(AND([1]PREMIOS_ALUMNOS!$AY86&lt;&gt;"",[1]PREMIOS_ALUMNOS!$AY86&lt;&gt;0),[1]PREMIOS_ALUMNOS!$AY86,""),IF($A88="TOTAL",SUM(INDIRECT("AD4:AD"&amp;ROW()-1)),""))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IF(AND($A88&lt;&gt;"",$A88&lt;&gt;"TOTAL"),IF(AND([1]PREMIOS_ALUMNOS!$BB86&lt;&gt;"",[1]PREMIOS_ALUMNOS!$BB86&lt;&gt;0),[1]PREMIOS_ALUMNOS!$BB86,""),IF($A88="TOTAL",SUM(INDIRECT("AF4:AF"&amp;ROW()-1)),""))</f>
        <v/>
      </c>
      <c r="AG88" s="7" t="str">
        <f ca="1">IF(AND($A88&lt;&gt;"",$A88&lt;&gt;"TOTAL"),IF(AND([1]PREMIOS_ALUMNOS!$BD86&lt;&gt;"",[1]PREMIOS_ALUMNOS!$BD86&lt;&gt;0),[1]PREMIOS_ALUMNOS!$BD86,""),IF($A88="TOTAL",SUM(INDIRECT("AG4:AG"&amp;ROW()-1)),""))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IF(AND($A88&lt;&gt;"",$A88&lt;&gt;"TOTAL"),IF(AND([1]PREMIOS_ALUMNOS!$BG86&lt;&gt;"",[1]PREMIOS_ALUMNOS!$BG86&lt;&gt;0),[1]PREMIOS_ALUMNOS!$BG86,""),IF($A88="TOTAL",SUM(INDIRECT("AI4:AI"&amp;ROW()-1)),""))</f>
        <v/>
      </c>
      <c r="AJ88" s="7" t="str">
        <f ca="1">IF(AND($A88&lt;&gt;"",$A88&lt;&gt;"TOTAL"),IF(AND([1]PREMIOS_ALUMNOS!$BI86&lt;&gt;"",[1]PREMIOS_ALUMNOS!$BI86&lt;&gt;0),[1]PREMIOS_ALUMNOS!$BI86,""),IF($A88="TOTAL",SUM(INDIRECT("AJ4:AJ"&amp;ROW()-1)),""))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IF(AND($A88&lt;&gt;"",$A88&lt;&gt;"TOTAL"),IF(AND([1]PREMIOS_ALUMNOS!$BL86&lt;&gt;"",[1]PREMIOS_ALUMNOS!$BL86&lt;&gt;0),[1]PREMIOS_ALUMNOS!$BL86,""),IF($A88="TOTAL",SUM(INDIRECT("AL4:AL"&amp;ROW()-1)),""))</f>
        <v/>
      </c>
      <c r="AM88" s="7" t="str">
        <f ca="1">IF(AND($A88&lt;&gt;"",$A88&lt;&gt;"TOTAL"),IF(AND([1]PREMIOS_ALUMNOS!$BN86&lt;&gt;"",[1]PREMIOS_ALUMNOS!$BN86&lt;&gt;0),[1]PREMIOS_ALUMNOS!$BN86,""),IF($A88="TOTAL",SUM(INDIRECT("AM4:AM"&amp;ROW()-1)),""))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IF(AND($A88&lt;&gt;"",$A88&lt;&gt;"TOTAL"),IF(AND([1]PREMIOS_ALUMNOS!$BQ86&lt;&gt;"",[1]PREMIOS_ALUMNOS!$BQ86&lt;&gt;0),[1]PREMIOS_ALUMNOS!$BQ86,""),IF($A88="TOTAL",SUM(INDIRECT("AO4:AO"&amp;ROW()-1)),""))</f>
        <v/>
      </c>
      <c r="AP88" s="7" t="str">
        <f ca="1">IF(AND($A88&lt;&gt;"",$A88&lt;&gt;"TOTAL"),IF(AND([1]PREMIOS_ALUMNOS!$BS86&lt;&gt;"",[1]PREMIOS_ALUMNOS!$BS86&lt;&gt;0),[1]PREMIOS_ALUMNOS!$BS86,""),IF($A88="TOTAL",SUM(INDIRECT("AP4:AP"&amp;ROW()-1)),""))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IF(AND($A88&lt;&gt;"",$A88&lt;&gt;"TOTAL"),IF(AND([1]PREMIOS_ALUMNOS!$BV86&lt;&gt;"",[1]PREMIOS_ALUMNOS!$BV86&lt;&gt;0),[1]PREMIOS_ALUMNOS!$BV86,""),IF($A88="TOTAL",SUM(INDIRECT("AR4:AR"&amp;ROW()-1)),""))</f>
        <v/>
      </c>
      <c r="AS88" s="7" t="str">
        <f ca="1">IF(AND($A88&lt;&gt;"",$A88&lt;&gt;"TOTAL"),IF(AND([1]PREMIOS_ALUMNOS!$BX86&lt;&gt;"",[1]PREMIOS_ALUMNOS!$BX86&lt;&gt;0),[1]PREMIOS_ALUMNOS!$BX86,""),IF($A88="TOTAL",SUM(INDIRECT("AS4:AS"&amp;ROW()-1)),""))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IF(AND($A88&lt;&gt;"",$A88&lt;&gt;"TOTAL"),IF(AND([1]PREMIOS_ALUMNOS!$CA86&lt;&gt;"",[1]PREMIOS_ALUMNOS!$CA86&lt;&gt;0),[1]PREMIOS_ALUMNOS!$CA86,""),IF($A88="TOTAL",SUM(INDIRECT("AU4:AU"&amp;ROW()-1)),""))</f>
        <v/>
      </c>
      <c r="AV88" s="7" t="str">
        <f ca="1">IF(AND($A88&lt;&gt;"",$A88&lt;&gt;"TOTAL"),IF(AND([1]PREMIOS_ALUMNOS!$CC86&lt;&gt;"",[1]PREMIOS_ALUMNOS!$CC86&lt;&gt;0),[1]PREMIOS_ALUMNOS!$CC86,""),IF($A88="TOTAL",SUM(INDIRECT("AV4:AV"&amp;ROW()-1)),""))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IF(AND($A88&lt;&gt;"",$A88&lt;&gt;"TOTAL"),IF(AND([1]PREMIOS_ALUMNOS!$CF86&lt;&gt;"",[1]PREMIOS_ALUMNOS!$CF86&lt;&gt;0),[1]PREMIOS_ALUMNOS!$CF86,""),IF($A88="TOTAL",SUM(INDIRECT("AX4:AX"&amp;ROW()-1)),""))</f>
        <v/>
      </c>
      <c r="AY88" s="7" t="str">
        <f ca="1">IF(AND($A88&lt;&gt;"",$A88&lt;&gt;"TOTAL"),IF(AND([1]PREMIOS_ALUMNOS!$CH86&lt;&gt;"",[1]PREMIOS_ALUMNOS!$CH86&lt;&gt;0),[1]PREMIOS_ALUMNOS!$CH86,""),IF($A88="TOTAL",SUM(INDIRECT("AY4:AY"&amp;ROW()-1)),""))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IF(AND($A88&lt;&gt;"",$A88&lt;&gt;"TOTAL"),IF(AND([1]PREMIOS_ALUMNOS!$CK86&lt;&gt;"",[1]PREMIOS_ALUMNOS!$CK86&lt;&gt;0),[1]PREMIOS_ALUMNOS!$CK86,""),IF($A88="TOTAL",SUM(INDIRECT("BA4:BA"&amp;ROW()-1)),""))</f>
        <v/>
      </c>
      <c r="BB88" s="7" t="str">
        <f ca="1">IF(AND($A88&lt;&gt;"",$A88&lt;&gt;"TOTAL"),IF(AND([1]PREMIOS_ALUMNOS!$CM86&lt;&gt;"",[1]PREMIOS_ALUMNOS!$CM86&lt;&gt;0),[1]PREMIOS_ALUMNOS!$CM86,""),IF($A88="TOTAL",SUM(INDIRECT("BB4:BB"&amp;ROW()-1)),""))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IF(AND($A88&lt;&gt;"",$A88&lt;&gt;"TOTAL"),IF(AND([1]PREMIOS_ALUMNOS!$CP86&lt;&gt;"",[1]PREMIOS_ALUMNOS!$CP86&lt;&gt;0),[1]PREMIOS_ALUMNOS!$CP86,""),IF($A88="TOTAL",SUM(INDIRECT("BD4:BD"&amp;ROW()-1)),""))</f>
        <v/>
      </c>
      <c r="BE88" s="7" t="str">
        <f ca="1">IF(AND($A88&lt;&gt;"",$A88&lt;&gt;"TOTAL"),IF(AND([1]PREMIOS_ALUMNOS!$CR86&lt;&gt;"",[1]PREMIOS_ALUMNOS!$CR86&lt;&gt;0),[1]PREMIOS_ALUMNOS!$CR86,""),IF($A88="TOTAL",SUM(INDIRECT("BE4:BE"&amp;ROW()-1)),""))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IF([1]PREMIOS_ALUMNOS!$C87&lt;&gt;"",[1]PREMIOS_ALUMNOS!$C87,IF(AND([1]PREMIOS_ALUMNOS!$C87="",[1]PREMIOS_ALUMNOS!$C88="",[1]PREMIOS_ALUMNOS!$C86=""),"","TOTAL"))</f>
        <v/>
      </c>
      <c r="B89" s="7" t="str">
        <f ca="1">IF(AND($A89&lt;&gt;"",$A89&lt;&gt;"TOTAL"),IF(AND([1]PREMIOS_ALUMNOS!$D87&lt;&gt;"",[1]PREMIOS_ALUMNOS!$D87&lt;&gt;0),[1]PREMIOS_ALUMNOS!$D87,""),IF($A89="TOTAL",SUM(INDIRECT("B4:B"&amp;ROW()-1)),""))</f>
        <v/>
      </c>
      <c r="C89" s="7" t="str">
        <f ca="1">IF(AND($A89&lt;&gt;"",$A89&lt;&gt;"TOTAL"),IF(AND([1]PREMIOS_ALUMNOS!$F87&lt;&gt;"",[1]PREMIOS_ALUMNOS!$F87&lt;&gt;0),[1]PREMIOS_ALUMNOS!$F87,""),IF($A89="TOTAL",SUM(INDIRECT("C4:C"&amp;ROW()-1)),""))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IF(AND($A89&lt;&gt;"",$A89&lt;&gt;"TOTAL"),IF(AND([1]PREMIOS_ALUMNOS!$I87&lt;&gt;"",[1]PREMIOS_ALUMNOS!$I87&lt;&gt;0),[1]PREMIOS_ALUMNOS!$I87,""),IF($A89="TOTAL",SUM(INDIRECT("E4:E"&amp;ROW()-1)),""))</f>
        <v/>
      </c>
      <c r="F89" s="7" t="str">
        <f ca="1">IF(AND($A89&lt;&gt;"",$A89&lt;&gt;"TOTAL"),IF(AND([1]PREMIOS_ALUMNOS!$K87&lt;&gt;"",[1]PREMIOS_ALUMNOS!$K87&lt;&gt;0),[1]PREMIOS_ALUMNOS!$K87,""),IF($A89="TOTAL",SUM(INDIRECT("F4:F"&amp;ROW()-1)),""))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IF(AND($A89&lt;&gt;"",$A89&lt;&gt;"TOTAL"),IF(AND([1]PREMIOS_ALUMNOS!$N87&lt;&gt;"",[1]PREMIOS_ALUMNOS!$N87&lt;&gt;0),[1]PREMIOS_ALUMNOS!$N87,""),IF($A89="TOTAL",SUM(INDIRECT("H4:H"&amp;ROW()-1)),""))</f>
        <v/>
      </c>
      <c r="I89" s="7" t="str">
        <f ca="1">IF(AND($A89&lt;&gt;"",$A89&lt;&gt;"TOTAL"),IF(AND([1]PREMIOS_ALUMNOS!$P87&lt;&gt;"",[1]PREMIOS_ALUMNOS!$P87&lt;&gt;0),[1]PREMIOS_ALUMNOS!$P87,""),IF($A89="TOTAL",SUM(INDIRECT("I4:I"&amp;ROW()-1)),""))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IF(AND($A89&lt;&gt;"",$A89&lt;&gt;"TOTAL"),IF(AND([1]PREMIOS_ALUMNOS!$S87&lt;&gt;"",[1]PREMIOS_ALUMNOS!$S87&lt;&gt;0),[1]PREMIOS_ALUMNOS!$S87,""),IF($A89="TOTAL",SUM(INDIRECT("K4:K"&amp;ROW()-1)),""))</f>
        <v/>
      </c>
      <c r="L89" s="7" t="str">
        <f ca="1">IF(AND($A89&lt;&gt;"",$A89&lt;&gt;"TOTAL"),IF(AND([1]PREMIOS_ALUMNOS!$U87&lt;&gt;"",[1]PREMIOS_ALUMNOS!$U87&lt;&gt;0),[1]PREMIOS_ALUMNOS!$U87,""),IF($A89="TOTAL",SUM(INDIRECT("L4:L"&amp;ROW()-1)),""))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IF(AND($A89&lt;&gt;"",$A89&lt;&gt;"TOTAL"),IF(AND([1]PREMIOS_ALUMNOS!$X87&lt;&gt;"",[1]PREMIOS_ALUMNOS!$X87&lt;&gt;0),[1]PREMIOS_ALUMNOS!$X87,""),IF($A89="TOTAL",SUM(INDIRECT("N4:N"&amp;ROW()-1)),""))</f>
        <v/>
      </c>
      <c r="O89" s="7" t="str">
        <f ca="1">IF(AND($A89&lt;&gt;"",$A89&lt;&gt;"TOTAL"),IF(AND([1]PREMIOS_ALUMNOS!$Z87&lt;&gt;"",[1]PREMIOS_ALUMNOS!$Z87&lt;&gt;0),[1]PREMIOS_ALUMNOS!$Z87,""),IF($A89="TOTAL",SUM(INDIRECT("O4:O"&amp;ROW()-1)),""))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IF(AND($A89&lt;&gt;"",$A89&lt;&gt;"TOTAL"),IF(AND([1]PREMIOS_ALUMNOS!$AC87&lt;&gt;"",[1]PREMIOS_ALUMNOS!$AC87&lt;&gt;0),[1]PREMIOS_ALUMNOS!$AC87,""),IF($A89="TOTAL",SUM(INDIRECT("Q4:Q"&amp;ROW()-1)),""))</f>
        <v/>
      </c>
      <c r="R89" s="7" t="str">
        <f ca="1">IF(AND($A89&lt;&gt;"",$A89&lt;&gt;"TOTAL"),IF(AND([1]PREMIOS_ALUMNOS!$AE87&lt;&gt;"",[1]PREMIOS_ALUMNOS!$AE87&lt;&gt;0),[1]PREMIOS_ALUMNOS!$AE87,""),IF($A89="TOTAL",SUM(INDIRECT("R4:R"&amp;ROW()-1)),""))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IF(AND($A89&lt;&gt;"",$A89&lt;&gt;"TOTAL"),IF(AND([1]PREMIOS_ALUMNOS!$AH87&lt;&gt;"",[1]PREMIOS_ALUMNOS!$AH87&lt;&gt;0),[1]PREMIOS_ALUMNOS!$AH87,""),IF($A89="TOTAL",SUM(INDIRECT("T4:T"&amp;ROW()-1)),""))</f>
        <v/>
      </c>
      <c r="U89" s="7" t="str">
        <f ca="1">IF(AND($A89&lt;&gt;"",$A89&lt;&gt;"TOTAL"),IF(AND([1]PREMIOS_ALUMNOS!$AJ87&lt;&gt;"",[1]PREMIOS_ALUMNOS!$AJ87&lt;&gt;0),[1]PREMIOS_ALUMNOS!$AJ87,""),IF($A89="TOTAL",SUM(INDIRECT("U4:U"&amp;ROW()-1)),""))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IF(AND($A89&lt;&gt;"",$A89&lt;&gt;"TOTAL"),IF(AND([1]PREMIOS_ALUMNOS!$AM87&lt;&gt;"",[1]PREMIOS_ALUMNOS!$AM87&lt;&gt;0),[1]PREMIOS_ALUMNOS!$AM87,""),IF($A89="TOTAL",SUM(INDIRECT("W4:W"&amp;ROW()-1)),""))</f>
        <v/>
      </c>
      <c r="X89" s="7" t="str">
        <f ca="1">IF(AND($A89&lt;&gt;"",$A89&lt;&gt;"TOTAL"),IF(AND([1]PREMIOS_ALUMNOS!$AO87&lt;&gt;"",[1]PREMIOS_ALUMNOS!$AO87&lt;&gt;0),[1]PREMIOS_ALUMNOS!$AO87,""),IF($A89="TOTAL",SUM(INDIRECT("X4:X"&amp;ROW()-1)),""))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IF(AND($A89&lt;&gt;"",$A89&lt;&gt;"TOTAL"),IF(AND([1]PREMIOS_ALUMNOS!$AR87&lt;&gt;"",[1]PREMIOS_ALUMNOS!$AR87&lt;&gt;0),[1]PREMIOS_ALUMNOS!$AR87,""),IF($A89="TOTAL",SUM(INDIRECT("Z4:Z"&amp;ROW()-1)),""))</f>
        <v/>
      </c>
      <c r="AA89" s="7" t="str">
        <f ca="1">IF(AND($A89&lt;&gt;"",$A89&lt;&gt;"TOTAL"),IF(AND([1]PREMIOS_ALUMNOS!$AT87&lt;&gt;"",[1]PREMIOS_ALUMNOS!$AT87&lt;&gt;0),[1]PREMIOS_ALUMNOS!$AT87,""),IF($A89="TOTAL",SUM(INDIRECT("AA4:AA"&amp;ROW()-1)),""))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IF(AND($A89&lt;&gt;"",$A89&lt;&gt;"TOTAL"),IF(AND([1]PREMIOS_ALUMNOS!$AW87&lt;&gt;"",[1]PREMIOS_ALUMNOS!$AW87&lt;&gt;0),[1]PREMIOS_ALUMNOS!$AW87,""),IF($A89="TOTAL",SUM(INDIRECT("AC4:AC"&amp;ROW()-1)),""))</f>
        <v/>
      </c>
      <c r="AD89" s="7" t="str">
        <f ca="1">IF(AND($A89&lt;&gt;"",$A89&lt;&gt;"TOTAL"),IF(AND([1]PREMIOS_ALUMNOS!$AY87&lt;&gt;"",[1]PREMIOS_ALUMNOS!$AY87&lt;&gt;0),[1]PREMIOS_ALUMNOS!$AY87,""),IF($A89="TOTAL",SUM(INDIRECT("AD4:AD"&amp;ROW()-1)),""))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IF(AND($A89&lt;&gt;"",$A89&lt;&gt;"TOTAL"),IF(AND([1]PREMIOS_ALUMNOS!$BB87&lt;&gt;"",[1]PREMIOS_ALUMNOS!$BB87&lt;&gt;0),[1]PREMIOS_ALUMNOS!$BB87,""),IF($A89="TOTAL",SUM(INDIRECT("AF4:AF"&amp;ROW()-1)),""))</f>
        <v/>
      </c>
      <c r="AG89" s="7" t="str">
        <f ca="1">IF(AND($A89&lt;&gt;"",$A89&lt;&gt;"TOTAL"),IF(AND([1]PREMIOS_ALUMNOS!$BD87&lt;&gt;"",[1]PREMIOS_ALUMNOS!$BD87&lt;&gt;0),[1]PREMIOS_ALUMNOS!$BD87,""),IF($A89="TOTAL",SUM(INDIRECT("AG4:AG"&amp;ROW()-1)),""))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IF(AND($A89&lt;&gt;"",$A89&lt;&gt;"TOTAL"),IF(AND([1]PREMIOS_ALUMNOS!$BG87&lt;&gt;"",[1]PREMIOS_ALUMNOS!$BG87&lt;&gt;0),[1]PREMIOS_ALUMNOS!$BG87,""),IF($A89="TOTAL",SUM(INDIRECT("AI4:AI"&amp;ROW()-1)),""))</f>
        <v/>
      </c>
      <c r="AJ89" s="7" t="str">
        <f ca="1">IF(AND($A89&lt;&gt;"",$A89&lt;&gt;"TOTAL"),IF(AND([1]PREMIOS_ALUMNOS!$BI87&lt;&gt;"",[1]PREMIOS_ALUMNOS!$BI87&lt;&gt;0),[1]PREMIOS_ALUMNOS!$BI87,""),IF($A89="TOTAL",SUM(INDIRECT("AJ4:AJ"&amp;ROW()-1)),""))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IF(AND($A89&lt;&gt;"",$A89&lt;&gt;"TOTAL"),IF(AND([1]PREMIOS_ALUMNOS!$BL87&lt;&gt;"",[1]PREMIOS_ALUMNOS!$BL87&lt;&gt;0),[1]PREMIOS_ALUMNOS!$BL87,""),IF($A89="TOTAL",SUM(INDIRECT("AL4:AL"&amp;ROW()-1)),""))</f>
        <v/>
      </c>
      <c r="AM89" s="7" t="str">
        <f ca="1">IF(AND($A89&lt;&gt;"",$A89&lt;&gt;"TOTAL"),IF(AND([1]PREMIOS_ALUMNOS!$BN87&lt;&gt;"",[1]PREMIOS_ALUMNOS!$BN87&lt;&gt;0),[1]PREMIOS_ALUMNOS!$BN87,""),IF($A89="TOTAL",SUM(INDIRECT("AM4:AM"&amp;ROW()-1)),""))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IF(AND($A89&lt;&gt;"",$A89&lt;&gt;"TOTAL"),IF(AND([1]PREMIOS_ALUMNOS!$BQ87&lt;&gt;"",[1]PREMIOS_ALUMNOS!$BQ87&lt;&gt;0),[1]PREMIOS_ALUMNOS!$BQ87,""),IF($A89="TOTAL",SUM(INDIRECT("AO4:AO"&amp;ROW()-1)),""))</f>
        <v/>
      </c>
      <c r="AP89" s="7" t="str">
        <f ca="1">IF(AND($A89&lt;&gt;"",$A89&lt;&gt;"TOTAL"),IF(AND([1]PREMIOS_ALUMNOS!$BS87&lt;&gt;"",[1]PREMIOS_ALUMNOS!$BS87&lt;&gt;0),[1]PREMIOS_ALUMNOS!$BS87,""),IF($A89="TOTAL",SUM(INDIRECT("AP4:AP"&amp;ROW()-1)),""))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IF(AND($A89&lt;&gt;"",$A89&lt;&gt;"TOTAL"),IF(AND([1]PREMIOS_ALUMNOS!$BV87&lt;&gt;"",[1]PREMIOS_ALUMNOS!$BV87&lt;&gt;0),[1]PREMIOS_ALUMNOS!$BV87,""),IF($A89="TOTAL",SUM(INDIRECT("AR4:AR"&amp;ROW()-1)),""))</f>
        <v/>
      </c>
      <c r="AS89" s="7" t="str">
        <f ca="1">IF(AND($A89&lt;&gt;"",$A89&lt;&gt;"TOTAL"),IF(AND([1]PREMIOS_ALUMNOS!$BX87&lt;&gt;"",[1]PREMIOS_ALUMNOS!$BX87&lt;&gt;0),[1]PREMIOS_ALUMNOS!$BX87,""),IF($A89="TOTAL",SUM(INDIRECT("AS4:AS"&amp;ROW()-1)),""))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IF(AND($A89&lt;&gt;"",$A89&lt;&gt;"TOTAL"),IF(AND([1]PREMIOS_ALUMNOS!$CA87&lt;&gt;"",[1]PREMIOS_ALUMNOS!$CA87&lt;&gt;0),[1]PREMIOS_ALUMNOS!$CA87,""),IF($A89="TOTAL",SUM(INDIRECT("AU4:AU"&amp;ROW()-1)),""))</f>
        <v/>
      </c>
      <c r="AV89" s="7" t="str">
        <f ca="1">IF(AND($A89&lt;&gt;"",$A89&lt;&gt;"TOTAL"),IF(AND([1]PREMIOS_ALUMNOS!$CC87&lt;&gt;"",[1]PREMIOS_ALUMNOS!$CC87&lt;&gt;0),[1]PREMIOS_ALUMNOS!$CC87,""),IF($A89="TOTAL",SUM(INDIRECT("AV4:AV"&amp;ROW()-1)),""))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IF(AND($A89&lt;&gt;"",$A89&lt;&gt;"TOTAL"),IF(AND([1]PREMIOS_ALUMNOS!$CF87&lt;&gt;"",[1]PREMIOS_ALUMNOS!$CF87&lt;&gt;0),[1]PREMIOS_ALUMNOS!$CF87,""),IF($A89="TOTAL",SUM(INDIRECT("AX4:AX"&amp;ROW()-1)),""))</f>
        <v/>
      </c>
      <c r="AY89" s="7" t="str">
        <f ca="1">IF(AND($A89&lt;&gt;"",$A89&lt;&gt;"TOTAL"),IF(AND([1]PREMIOS_ALUMNOS!$CH87&lt;&gt;"",[1]PREMIOS_ALUMNOS!$CH87&lt;&gt;0),[1]PREMIOS_ALUMNOS!$CH87,""),IF($A89="TOTAL",SUM(INDIRECT("AY4:AY"&amp;ROW()-1)),""))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IF(AND($A89&lt;&gt;"",$A89&lt;&gt;"TOTAL"),IF(AND([1]PREMIOS_ALUMNOS!$CK87&lt;&gt;"",[1]PREMIOS_ALUMNOS!$CK87&lt;&gt;0),[1]PREMIOS_ALUMNOS!$CK87,""),IF($A89="TOTAL",SUM(INDIRECT("BA4:BA"&amp;ROW()-1)),""))</f>
        <v/>
      </c>
      <c r="BB89" s="7" t="str">
        <f ca="1">IF(AND($A89&lt;&gt;"",$A89&lt;&gt;"TOTAL"),IF(AND([1]PREMIOS_ALUMNOS!$CM87&lt;&gt;"",[1]PREMIOS_ALUMNOS!$CM87&lt;&gt;0),[1]PREMIOS_ALUMNOS!$CM87,""),IF($A89="TOTAL",SUM(INDIRECT("BB4:BB"&amp;ROW()-1)),""))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IF(AND($A89&lt;&gt;"",$A89&lt;&gt;"TOTAL"),IF(AND([1]PREMIOS_ALUMNOS!$CP87&lt;&gt;"",[1]PREMIOS_ALUMNOS!$CP87&lt;&gt;0),[1]PREMIOS_ALUMNOS!$CP87,""),IF($A89="TOTAL",SUM(INDIRECT("BD4:BD"&amp;ROW()-1)),""))</f>
        <v/>
      </c>
      <c r="BE89" s="7" t="str">
        <f ca="1">IF(AND($A89&lt;&gt;"",$A89&lt;&gt;"TOTAL"),IF(AND([1]PREMIOS_ALUMNOS!$CR87&lt;&gt;"",[1]PREMIOS_ALUMNOS!$CR87&lt;&gt;0),[1]PREMIOS_ALUMNOS!$CR87,""),IF($A89="TOTAL",SUM(INDIRECT("BE4:BE"&amp;ROW()-1)),""))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IF([1]PREMIOS_ALUMNOS!$C88&lt;&gt;"",[1]PREMIOS_ALUMNOS!$C88,IF(AND([1]PREMIOS_ALUMNOS!$C88="",[1]PREMIOS_ALUMNOS!$C89="",[1]PREMIOS_ALUMNOS!$C87=""),"","TOTAL"))</f>
        <v/>
      </c>
      <c r="B90" s="7" t="str">
        <f ca="1">IF(AND($A90&lt;&gt;"",$A90&lt;&gt;"TOTAL"),IF(AND([1]PREMIOS_ALUMNOS!$D88&lt;&gt;"",[1]PREMIOS_ALUMNOS!$D88&lt;&gt;0),[1]PREMIOS_ALUMNOS!$D88,""),IF($A90="TOTAL",SUM(INDIRECT("B4:B"&amp;ROW()-1)),""))</f>
        <v/>
      </c>
      <c r="C90" s="7" t="str">
        <f ca="1">IF(AND($A90&lt;&gt;"",$A90&lt;&gt;"TOTAL"),IF(AND([1]PREMIOS_ALUMNOS!$F88&lt;&gt;"",[1]PREMIOS_ALUMNOS!$F88&lt;&gt;0),[1]PREMIOS_ALUMNOS!$F88,""),IF($A90="TOTAL",SUM(INDIRECT("C4:C"&amp;ROW()-1)),""))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IF(AND($A90&lt;&gt;"",$A90&lt;&gt;"TOTAL"),IF(AND([1]PREMIOS_ALUMNOS!$I88&lt;&gt;"",[1]PREMIOS_ALUMNOS!$I88&lt;&gt;0),[1]PREMIOS_ALUMNOS!$I88,""),IF($A90="TOTAL",SUM(INDIRECT("E4:E"&amp;ROW()-1)),""))</f>
        <v/>
      </c>
      <c r="F90" s="7" t="str">
        <f ca="1">IF(AND($A90&lt;&gt;"",$A90&lt;&gt;"TOTAL"),IF(AND([1]PREMIOS_ALUMNOS!$K88&lt;&gt;"",[1]PREMIOS_ALUMNOS!$K88&lt;&gt;0),[1]PREMIOS_ALUMNOS!$K88,""),IF($A90="TOTAL",SUM(INDIRECT("F4:F"&amp;ROW()-1)),""))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IF(AND($A90&lt;&gt;"",$A90&lt;&gt;"TOTAL"),IF(AND([1]PREMIOS_ALUMNOS!$N88&lt;&gt;"",[1]PREMIOS_ALUMNOS!$N88&lt;&gt;0),[1]PREMIOS_ALUMNOS!$N88,""),IF($A90="TOTAL",SUM(INDIRECT("H4:H"&amp;ROW()-1)),""))</f>
        <v/>
      </c>
      <c r="I90" s="7" t="str">
        <f ca="1">IF(AND($A90&lt;&gt;"",$A90&lt;&gt;"TOTAL"),IF(AND([1]PREMIOS_ALUMNOS!$P88&lt;&gt;"",[1]PREMIOS_ALUMNOS!$P88&lt;&gt;0),[1]PREMIOS_ALUMNOS!$P88,""),IF($A90="TOTAL",SUM(INDIRECT("I4:I"&amp;ROW()-1)),""))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IF(AND($A90&lt;&gt;"",$A90&lt;&gt;"TOTAL"),IF(AND([1]PREMIOS_ALUMNOS!$S88&lt;&gt;"",[1]PREMIOS_ALUMNOS!$S88&lt;&gt;0),[1]PREMIOS_ALUMNOS!$S88,""),IF($A90="TOTAL",SUM(INDIRECT("K4:K"&amp;ROW()-1)),""))</f>
        <v/>
      </c>
      <c r="L90" s="7" t="str">
        <f ca="1">IF(AND($A90&lt;&gt;"",$A90&lt;&gt;"TOTAL"),IF(AND([1]PREMIOS_ALUMNOS!$U88&lt;&gt;"",[1]PREMIOS_ALUMNOS!$U88&lt;&gt;0),[1]PREMIOS_ALUMNOS!$U88,""),IF($A90="TOTAL",SUM(INDIRECT("L4:L"&amp;ROW()-1)),""))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IF(AND($A90&lt;&gt;"",$A90&lt;&gt;"TOTAL"),IF(AND([1]PREMIOS_ALUMNOS!$X88&lt;&gt;"",[1]PREMIOS_ALUMNOS!$X88&lt;&gt;0),[1]PREMIOS_ALUMNOS!$X88,""),IF($A90="TOTAL",SUM(INDIRECT("N4:N"&amp;ROW()-1)),""))</f>
        <v/>
      </c>
      <c r="O90" s="7" t="str">
        <f ca="1">IF(AND($A90&lt;&gt;"",$A90&lt;&gt;"TOTAL"),IF(AND([1]PREMIOS_ALUMNOS!$Z88&lt;&gt;"",[1]PREMIOS_ALUMNOS!$Z88&lt;&gt;0),[1]PREMIOS_ALUMNOS!$Z88,""),IF($A90="TOTAL",SUM(INDIRECT("O4:O"&amp;ROW()-1)),""))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IF(AND($A90&lt;&gt;"",$A90&lt;&gt;"TOTAL"),IF(AND([1]PREMIOS_ALUMNOS!$AC88&lt;&gt;"",[1]PREMIOS_ALUMNOS!$AC88&lt;&gt;0),[1]PREMIOS_ALUMNOS!$AC88,""),IF($A90="TOTAL",SUM(INDIRECT("Q4:Q"&amp;ROW()-1)),""))</f>
        <v/>
      </c>
      <c r="R90" s="7" t="str">
        <f ca="1">IF(AND($A90&lt;&gt;"",$A90&lt;&gt;"TOTAL"),IF(AND([1]PREMIOS_ALUMNOS!$AE88&lt;&gt;"",[1]PREMIOS_ALUMNOS!$AE88&lt;&gt;0),[1]PREMIOS_ALUMNOS!$AE88,""),IF($A90="TOTAL",SUM(INDIRECT("R4:R"&amp;ROW()-1)),""))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IF(AND($A90&lt;&gt;"",$A90&lt;&gt;"TOTAL"),IF(AND([1]PREMIOS_ALUMNOS!$AH88&lt;&gt;"",[1]PREMIOS_ALUMNOS!$AH88&lt;&gt;0),[1]PREMIOS_ALUMNOS!$AH88,""),IF($A90="TOTAL",SUM(INDIRECT("T4:T"&amp;ROW()-1)),""))</f>
        <v/>
      </c>
      <c r="U90" s="7" t="str">
        <f ca="1">IF(AND($A90&lt;&gt;"",$A90&lt;&gt;"TOTAL"),IF(AND([1]PREMIOS_ALUMNOS!$AJ88&lt;&gt;"",[1]PREMIOS_ALUMNOS!$AJ88&lt;&gt;0),[1]PREMIOS_ALUMNOS!$AJ88,""),IF($A90="TOTAL",SUM(INDIRECT("U4:U"&amp;ROW()-1)),""))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IF(AND($A90&lt;&gt;"",$A90&lt;&gt;"TOTAL"),IF(AND([1]PREMIOS_ALUMNOS!$AM88&lt;&gt;"",[1]PREMIOS_ALUMNOS!$AM88&lt;&gt;0),[1]PREMIOS_ALUMNOS!$AM88,""),IF($A90="TOTAL",SUM(INDIRECT("W4:W"&amp;ROW()-1)),""))</f>
        <v/>
      </c>
      <c r="X90" s="7" t="str">
        <f ca="1">IF(AND($A90&lt;&gt;"",$A90&lt;&gt;"TOTAL"),IF(AND([1]PREMIOS_ALUMNOS!$AO88&lt;&gt;"",[1]PREMIOS_ALUMNOS!$AO88&lt;&gt;0),[1]PREMIOS_ALUMNOS!$AO88,""),IF($A90="TOTAL",SUM(INDIRECT("X4:X"&amp;ROW()-1)),""))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IF(AND($A90&lt;&gt;"",$A90&lt;&gt;"TOTAL"),IF(AND([1]PREMIOS_ALUMNOS!$AR88&lt;&gt;"",[1]PREMIOS_ALUMNOS!$AR88&lt;&gt;0),[1]PREMIOS_ALUMNOS!$AR88,""),IF($A90="TOTAL",SUM(INDIRECT("Z4:Z"&amp;ROW()-1)),""))</f>
        <v/>
      </c>
      <c r="AA90" s="7" t="str">
        <f ca="1">IF(AND($A90&lt;&gt;"",$A90&lt;&gt;"TOTAL"),IF(AND([1]PREMIOS_ALUMNOS!$AT88&lt;&gt;"",[1]PREMIOS_ALUMNOS!$AT88&lt;&gt;0),[1]PREMIOS_ALUMNOS!$AT88,""),IF($A90="TOTAL",SUM(INDIRECT("AA4:AA"&amp;ROW()-1)),""))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IF(AND($A90&lt;&gt;"",$A90&lt;&gt;"TOTAL"),IF(AND([1]PREMIOS_ALUMNOS!$AW88&lt;&gt;"",[1]PREMIOS_ALUMNOS!$AW88&lt;&gt;0),[1]PREMIOS_ALUMNOS!$AW88,""),IF($A90="TOTAL",SUM(INDIRECT("AC4:AC"&amp;ROW()-1)),""))</f>
        <v/>
      </c>
      <c r="AD90" s="7" t="str">
        <f ca="1">IF(AND($A90&lt;&gt;"",$A90&lt;&gt;"TOTAL"),IF(AND([1]PREMIOS_ALUMNOS!$AY88&lt;&gt;"",[1]PREMIOS_ALUMNOS!$AY88&lt;&gt;0),[1]PREMIOS_ALUMNOS!$AY88,""),IF($A90="TOTAL",SUM(INDIRECT("AD4:AD"&amp;ROW()-1)),""))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IF(AND($A90&lt;&gt;"",$A90&lt;&gt;"TOTAL"),IF(AND([1]PREMIOS_ALUMNOS!$BB88&lt;&gt;"",[1]PREMIOS_ALUMNOS!$BB88&lt;&gt;0),[1]PREMIOS_ALUMNOS!$BB88,""),IF($A90="TOTAL",SUM(INDIRECT("AF4:AF"&amp;ROW()-1)),""))</f>
        <v/>
      </c>
      <c r="AG90" s="7" t="str">
        <f ca="1">IF(AND($A90&lt;&gt;"",$A90&lt;&gt;"TOTAL"),IF(AND([1]PREMIOS_ALUMNOS!$BD88&lt;&gt;"",[1]PREMIOS_ALUMNOS!$BD88&lt;&gt;0),[1]PREMIOS_ALUMNOS!$BD88,""),IF($A90="TOTAL",SUM(INDIRECT("AG4:AG"&amp;ROW()-1)),""))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IF(AND($A90&lt;&gt;"",$A90&lt;&gt;"TOTAL"),IF(AND([1]PREMIOS_ALUMNOS!$BG88&lt;&gt;"",[1]PREMIOS_ALUMNOS!$BG88&lt;&gt;0),[1]PREMIOS_ALUMNOS!$BG88,""),IF($A90="TOTAL",SUM(INDIRECT("AI4:AI"&amp;ROW()-1)),""))</f>
        <v/>
      </c>
      <c r="AJ90" s="7" t="str">
        <f ca="1">IF(AND($A90&lt;&gt;"",$A90&lt;&gt;"TOTAL"),IF(AND([1]PREMIOS_ALUMNOS!$BI88&lt;&gt;"",[1]PREMIOS_ALUMNOS!$BI88&lt;&gt;0),[1]PREMIOS_ALUMNOS!$BI88,""),IF($A90="TOTAL",SUM(INDIRECT("AJ4:AJ"&amp;ROW()-1)),""))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IF(AND($A90&lt;&gt;"",$A90&lt;&gt;"TOTAL"),IF(AND([1]PREMIOS_ALUMNOS!$BL88&lt;&gt;"",[1]PREMIOS_ALUMNOS!$BL88&lt;&gt;0),[1]PREMIOS_ALUMNOS!$BL88,""),IF($A90="TOTAL",SUM(INDIRECT("AL4:AL"&amp;ROW()-1)),""))</f>
        <v/>
      </c>
      <c r="AM90" s="7" t="str">
        <f ca="1">IF(AND($A90&lt;&gt;"",$A90&lt;&gt;"TOTAL"),IF(AND([1]PREMIOS_ALUMNOS!$BN88&lt;&gt;"",[1]PREMIOS_ALUMNOS!$BN88&lt;&gt;0),[1]PREMIOS_ALUMNOS!$BN88,""),IF($A90="TOTAL",SUM(INDIRECT("AM4:AM"&amp;ROW()-1)),""))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IF(AND($A90&lt;&gt;"",$A90&lt;&gt;"TOTAL"),IF(AND([1]PREMIOS_ALUMNOS!$BQ88&lt;&gt;"",[1]PREMIOS_ALUMNOS!$BQ88&lt;&gt;0),[1]PREMIOS_ALUMNOS!$BQ88,""),IF($A90="TOTAL",SUM(INDIRECT("AO4:AO"&amp;ROW()-1)),""))</f>
        <v/>
      </c>
      <c r="AP90" s="7" t="str">
        <f ca="1">IF(AND($A90&lt;&gt;"",$A90&lt;&gt;"TOTAL"),IF(AND([1]PREMIOS_ALUMNOS!$BS88&lt;&gt;"",[1]PREMIOS_ALUMNOS!$BS88&lt;&gt;0),[1]PREMIOS_ALUMNOS!$BS88,""),IF($A90="TOTAL",SUM(INDIRECT("AP4:AP"&amp;ROW()-1)),""))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IF(AND($A90&lt;&gt;"",$A90&lt;&gt;"TOTAL"),IF(AND([1]PREMIOS_ALUMNOS!$BV88&lt;&gt;"",[1]PREMIOS_ALUMNOS!$BV88&lt;&gt;0),[1]PREMIOS_ALUMNOS!$BV88,""),IF($A90="TOTAL",SUM(INDIRECT("AR4:AR"&amp;ROW()-1)),""))</f>
        <v/>
      </c>
      <c r="AS90" s="7" t="str">
        <f ca="1">IF(AND($A90&lt;&gt;"",$A90&lt;&gt;"TOTAL"),IF(AND([1]PREMIOS_ALUMNOS!$BX88&lt;&gt;"",[1]PREMIOS_ALUMNOS!$BX88&lt;&gt;0),[1]PREMIOS_ALUMNOS!$BX88,""),IF($A90="TOTAL",SUM(INDIRECT("AS4:AS"&amp;ROW()-1)),""))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IF(AND($A90&lt;&gt;"",$A90&lt;&gt;"TOTAL"),IF(AND([1]PREMIOS_ALUMNOS!$CA88&lt;&gt;"",[1]PREMIOS_ALUMNOS!$CA88&lt;&gt;0),[1]PREMIOS_ALUMNOS!$CA88,""),IF($A90="TOTAL",SUM(INDIRECT("AU4:AU"&amp;ROW()-1)),""))</f>
        <v/>
      </c>
      <c r="AV90" s="7" t="str">
        <f ca="1">IF(AND($A90&lt;&gt;"",$A90&lt;&gt;"TOTAL"),IF(AND([1]PREMIOS_ALUMNOS!$CC88&lt;&gt;"",[1]PREMIOS_ALUMNOS!$CC88&lt;&gt;0),[1]PREMIOS_ALUMNOS!$CC88,""),IF($A90="TOTAL",SUM(INDIRECT("AV4:AV"&amp;ROW()-1)),""))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IF(AND($A90&lt;&gt;"",$A90&lt;&gt;"TOTAL"),IF(AND([1]PREMIOS_ALUMNOS!$CF88&lt;&gt;"",[1]PREMIOS_ALUMNOS!$CF88&lt;&gt;0),[1]PREMIOS_ALUMNOS!$CF88,""),IF($A90="TOTAL",SUM(INDIRECT("AX4:AX"&amp;ROW()-1)),""))</f>
        <v/>
      </c>
      <c r="AY90" s="7" t="str">
        <f ca="1">IF(AND($A90&lt;&gt;"",$A90&lt;&gt;"TOTAL"),IF(AND([1]PREMIOS_ALUMNOS!$CH88&lt;&gt;"",[1]PREMIOS_ALUMNOS!$CH88&lt;&gt;0),[1]PREMIOS_ALUMNOS!$CH88,""),IF($A90="TOTAL",SUM(INDIRECT("AY4:AY"&amp;ROW()-1)),""))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IF(AND($A90&lt;&gt;"",$A90&lt;&gt;"TOTAL"),IF(AND([1]PREMIOS_ALUMNOS!$CK88&lt;&gt;"",[1]PREMIOS_ALUMNOS!$CK88&lt;&gt;0),[1]PREMIOS_ALUMNOS!$CK88,""),IF($A90="TOTAL",SUM(INDIRECT("BA4:BA"&amp;ROW()-1)),""))</f>
        <v/>
      </c>
      <c r="BB90" s="7" t="str">
        <f ca="1">IF(AND($A90&lt;&gt;"",$A90&lt;&gt;"TOTAL"),IF(AND([1]PREMIOS_ALUMNOS!$CM88&lt;&gt;"",[1]PREMIOS_ALUMNOS!$CM88&lt;&gt;0),[1]PREMIOS_ALUMNOS!$CM88,""),IF($A90="TOTAL",SUM(INDIRECT("BB4:BB"&amp;ROW()-1)),""))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IF(AND($A90&lt;&gt;"",$A90&lt;&gt;"TOTAL"),IF(AND([1]PREMIOS_ALUMNOS!$CP88&lt;&gt;"",[1]PREMIOS_ALUMNOS!$CP88&lt;&gt;0),[1]PREMIOS_ALUMNOS!$CP88,""),IF($A90="TOTAL",SUM(INDIRECT("BD4:BD"&amp;ROW()-1)),""))</f>
        <v/>
      </c>
      <c r="BE90" s="7" t="str">
        <f ca="1">IF(AND($A90&lt;&gt;"",$A90&lt;&gt;"TOTAL"),IF(AND([1]PREMIOS_ALUMNOS!$CR88&lt;&gt;"",[1]PREMIOS_ALUMNOS!$CR88&lt;&gt;0),[1]PREMIOS_ALUMNOS!$CR88,""),IF($A90="TOTAL",SUM(INDIRECT("BE4:BE"&amp;ROW()-1)),""))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IF([1]PREMIOS_ALUMNOS!$C89&lt;&gt;"",[1]PREMIOS_ALUMNOS!$C89,IF(AND([1]PREMIOS_ALUMNOS!$C89="",[1]PREMIOS_ALUMNOS!$C90="",[1]PREMIOS_ALUMNOS!$C88=""),"","TOTAL"))</f>
        <v/>
      </c>
      <c r="B91" s="7" t="str">
        <f ca="1">IF(AND($A91&lt;&gt;"",$A91&lt;&gt;"TOTAL"),IF(AND([1]PREMIOS_ALUMNOS!$D89&lt;&gt;"",[1]PREMIOS_ALUMNOS!$D89&lt;&gt;0),[1]PREMIOS_ALUMNOS!$D89,""),IF($A91="TOTAL",SUM(INDIRECT("B4:B"&amp;ROW()-1)),""))</f>
        <v/>
      </c>
      <c r="C91" s="7" t="str">
        <f ca="1">IF(AND($A91&lt;&gt;"",$A91&lt;&gt;"TOTAL"),IF(AND([1]PREMIOS_ALUMNOS!$F89&lt;&gt;"",[1]PREMIOS_ALUMNOS!$F89&lt;&gt;0),[1]PREMIOS_ALUMNOS!$F89,""),IF($A91="TOTAL",SUM(INDIRECT("C4:C"&amp;ROW()-1)),""))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IF(AND($A91&lt;&gt;"",$A91&lt;&gt;"TOTAL"),IF(AND([1]PREMIOS_ALUMNOS!$I89&lt;&gt;"",[1]PREMIOS_ALUMNOS!$I89&lt;&gt;0),[1]PREMIOS_ALUMNOS!$I89,""),IF($A91="TOTAL",SUM(INDIRECT("E4:E"&amp;ROW()-1)),""))</f>
        <v/>
      </c>
      <c r="F91" s="7" t="str">
        <f ca="1">IF(AND($A91&lt;&gt;"",$A91&lt;&gt;"TOTAL"),IF(AND([1]PREMIOS_ALUMNOS!$K89&lt;&gt;"",[1]PREMIOS_ALUMNOS!$K89&lt;&gt;0),[1]PREMIOS_ALUMNOS!$K89,""),IF($A91="TOTAL",SUM(INDIRECT("F4:F"&amp;ROW()-1)),""))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IF(AND($A91&lt;&gt;"",$A91&lt;&gt;"TOTAL"),IF(AND([1]PREMIOS_ALUMNOS!$N89&lt;&gt;"",[1]PREMIOS_ALUMNOS!$N89&lt;&gt;0),[1]PREMIOS_ALUMNOS!$N89,""),IF($A91="TOTAL",SUM(INDIRECT("H4:H"&amp;ROW()-1)),""))</f>
        <v/>
      </c>
      <c r="I91" s="7" t="str">
        <f ca="1">IF(AND($A91&lt;&gt;"",$A91&lt;&gt;"TOTAL"),IF(AND([1]PREMIOS_ALUMNOS!$P89&lt;&gt;"",[1]PREMIOS_ALUMNOS!$P89&lt;&gt;0),[1]PREMIOS_ALUMNOS!$P89,""),IF($A91="TOTAL",SUM(INDIRECT("I4:I"&amp;ROW()-1)),""))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IF(AND($A91&lt;&gt;"",$A91&lt;&gt;"TOTAL"),IF(AND([1]PREMIOS_ALUMNOS!$S89&lt;&gt;"",[1]PREMIOS_ALUMNOS!$S89&lt;&gt;0),[1]PREMIOS_ALUMNOS!$S89,""),IF($A91="TOTAL",SUM(INDIRECT("K4:K"&amp;ROW()-1)),""))</f>
        <v/>
      </c>
      <c r="L91" s="7" t="str">
        <f ca="1">IF(AND($A91&lt;&gt;"",$A91&lt;&gt;"TOTAL"),IF(AND([1]PREMIOS_ALUMNOS!$U89&lt;&gt;"",[1]PREMIOS_ALUMNOS!$U89&lt;&gt;0),[1]PREMIOS_ALUMNOS!$U89,""),IF($A91="TOTAL",SUM(INDIRECT("L4:L"&amp;ROW()-1)),""))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IF(AND($A91&lt;&gt;"",$A91&lt;&gt;"TOTAL"),IF(AND([1]PREMIOS_ALUMNOS!$X89&lt;&gt;"",[1]PREMIOS_ALUMNOS!$X89&lt;&gt;0),[1]PREMIOS_ALUMNOS!$X89,""),IF($A91="TOTAL",SUM(INDIRECT("N4:N"&amp;ROW()-1)),""))</f>
        <v/>
      </c>
      <c r="O91" s="7" t="str">
        <f ca="1">IF(AND($A91&lt;&gt;"",$A91&lt;&gt;"TOTAL"),IF(AND([1]PREMIOS_ALUMNOS!$Z89&lt;&gt;"",[1]PREMIOS_ALUMNOS!$Z89&lt;&gt;0),[1]PREMIOS_ALUMNOS!$Z89,""),IF($A91="TOTAL",SUM(INDIRECT("O4:O"&amp;ROW()-1)),""))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IF(AND($A91&lt;&gt;"",$A91&lt;&gt;"TOTAL"),IF(AND([1]PREMIOS_ALUMNOS!$AC89&lt;&gt;"",[1]PREMIOS_ALUMNOS!$AC89&lt;&gt;0),[1]PREMIOS_ALUMNOS!$AC89,""),IF($A91="TOTAL",SUM(INDIRECT("Q4:Q"&amp;ROW()-1)),""))</f>
        <v/>
      </c>
      <c r="R91" s="7" t="str">
        <f ca="1">IF(AND($A91&lt;&gt;"",$A91&lt;&gt;"TOTAL"),IF(AND([1]PREMIOS_ALUMNOS!$AE89&lt;&gt;"",[1]PREMIOS_ALUMNOS!$AE89&lt;&gt;0),[1]PREMIOS_ALUMNOS!$AE89,""),IF($A91="TOTAL",SUM(INDIRECT("R4:R"&amp;ROW()-1)),""))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IF(AND($A91&lt;&gt;"",$A91&lt;&gt;"TOTAL"),IF(AND([1]PREMIOS_ALUMNOS!$AH89&lt;&gt;"",[1]PREMIOS_ALUMNOS!$AH89&lt;&gt;0),[1]PREMIOS_ALUMNOS!$AH89,""),IF($A91="TOTAL",SUM(INDIRECT("T4:T"&amp;ROW()-1)),""))</f>
        <v/>
      </c>
      <c r="U91" s="7" t="str">
        <f ca="1">IF(AND($A91&lt;&gt;"",$A91&lt;&gt;"TOTAL"),IF(AND([1]PREMIOS_ALUMNOS!$AJ89&lt;&gt;"",[1]PREMIOS_ALUMNOS!$AJ89&lt;&gt;0),[1]PREMIOS_ALUMNOS!$AJ89,""),IF($A91="TOTAL",SUM(INDIRECT("U4:U"&amp;ROW()-1)),""))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IF(AND($A91&lt;&gt;"",$A91&lt;&gt;"TOTAL"),IF(AND([1]PREMIOS_ALUMNOS!$AM89&lt;&gt;"",[1]PREMIOS_ALUMNOS!$AM89&lt;&gt;0),[1]PREMIOS_ALUMNOS!$AM89,""),IF($A91="TOTAL",SUM(INDIRECT("W4:W"&amp;ROW()-1)),""))</f>
        <v/>
      </c>
      <c r="X91" s="7" t="str">
        <f ca="1">IF(AND($A91&lt;&gt;"",$A91&lt;&gt;"TOTAL"),IF(AND([1]PREMIOS_ALUMNOS!$AO89&lt;&gt;"",[1]PREMIOS_ALUMNOS!$AO89&lt;&gt;0),[1]PREMIOS_ALUMNOS!$AO89,""),IF($A91="TOTAL",SUM(INDIRECT("X4:X"&amp;ROW()-1)),""))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IF(AND($A91&lt;&gt;"",$A91&lt;&gt;"TOTAL"),IF(AND([1]PREMIOS_ALUMNOS!$AR89&lt;&gt;"",[1]PREMIOS_ALUMNOS!$AR89&lt;&gt;0),[1]PREMIOS_ALUMNOS!$AR89,""),IF($A91="TOTAL",SUM(INDIRECT("Z4:Z"&amp;ROW()-1)),""))</f>
        <v/>
      </c>
      <c r="AA91" s="7" t="str">
        <f ca="1">IF(AND($A91&lt;&gt;"",$A91&lt;&gt;"TOTAL"),IF(AND([1]PREMIOS_ALUMNOS!$AT89&lt;&gt;"",[1]PREMIOS_ALUMNOS!$AT89&lt;&gt;0),[1]PREMIOS_ALUMNOS!$AT89,""),IF($A91="TOTAL",SUM(INDIRECT("AA4:AA"&amp;ROW()-1)),""))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IF(AND($A91&lt;&gt;"",$A91&lt;&gt;"TOTAL"),IF(AND([1]PREMIOS_ALUMNOS!$AW89&lt;&gt;"",[1]PREMIOS_ALUMNOS!$AW89&lt;&gt;0),[1]PREMIOS_ALUMNOS!$AW89,""),IF($A91="TOTAL",SUM(INDIRECT("AC4:AC"&amp;ROW()-1)),""))</f>
        <v/>
      </c>
      <c r="AD91" s="7" t="str">
        <f ca="1">IF(AND($A91&lt;&gt;"",$A91&lt;&gt;"TOTAL"),IF(AND([1]PREMIOS_ALUMNOS!$AY89&lt;&gt;"",[1]PREMIOS_ALUMNOS!$AY89&lt;&gt;0),[1]PREMIOS_ALUMNOS!$AY89,""),IF($A91="TOTAL",SUM(INDIRECT("AD4:AD"&amp;ROW()-1)),""))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IF(AND($A91&lt;&gt;"",$A91&lt;&gt;"TOTAL"),IF(AND([1]PREMIOS_ALUMNOS!$BB89&lt;&gt;"",[1]PREMIOS_ALUMNOS!$BB89&lt;&gt;0),[1]PREMIOS_ALUMNOS!$BB89,""),IF($A91="TOTAL",SUM(INDIRECT("AF4:AF"&amp;ROW()-1)),""))</f>
        <v/>
      </c>
      <c r="AG91" s="7" t="str">
        <f ca="1">IF(AND($A91&lt;&gt;"",$A91&lt;&gt;"TOTAL"),IF(AND([1]PREMIOS_ALUMNOS!$BD89&lt;&gt;"",[1]PREMIOS_ALUMNOS!$BD89&lt;&gt;0),[1]PREMIOS_ALUMNOS!$BD89,""),IF($A91="TOTAL",SUM(INDIRECT("AG4:AG"&amp;ROW()-1)),""))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IF(AND($A91&lt;&gt;"",$A91&lt;&gt;"TOTAL"),IF(AND([1]PREMIOS_ALUMNOS!$BG89&lt;&gt;"",[1]PREMIOS_ALUMNOS!$BG89&lt;&gt;0),[1]PREMIOS_ALUMNOS!$BG89,""),IF($A91="TOTAL",SUM(INDIRECT("AI4:AI"&amp;ROW()-1)),""))</f>
        <v/>
      </c>
      <c r="AJ91" s="7" t="str">
        <f ca="1">IF(AND($A91&lt;&gt;"",$A91&lt;&gt;"TOTAL"),IF(AND([1]PREMIOS_ALUMNOS!$BI89&lt;&gt;"",[1]PREMIOS_ALUMNOS!$BI89&lt;&gt;0),[1]PREMIOS_ALUMNOS!$BI89,""),IF($A91="TOTAL",SUM(INDIRECT("AJ4:AJ"&amp;ROW()-1)),""))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IF(AND($A91&lt;&gt;"",$A91&lt;&gt;"TOTAL"),IF(AND([1]PREMIOS_ALUMNOS!$BL89&lt;&gt;"",[1]PREMIOS_ALUMNOS!$BL89&lt;&gt;0),[1]PREMIOS_ALUMNOS!$BL89,""),IF($A91="TOTAL",SUM(INDIRECT("AL4:AL"&amp;ROW()-1)),""))</f>
        <v/>
      </c>
      <c r="AM91" s="7" t="str">
        <f ca="1">IF(AND($A91&lt;&gt;"",$A91&lt;&gt;"TOTAL"),IF(AND([1]PREMIOS_ALUMNOS!$BN89&lt;&gt;"",[1]PREMIOS_ALUMNOS!$BN89&lt;&gt;0),[1]PREMIOS_ALUMNOS!$BN89,""),IF($A91="TOTAL",SUM(INDIRECT("AM4:AM"&amp;ROW()-1)),""))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IF(AND($A91&lt;&gt;"",$A91&lt;&gt;"TOTAL"),IF(AND([1]PREMIOS_ALUMNOS!$BQ89&lt;&gt;"",[1]PREMIOS_ALUMNOS!$BQ89&lt;&gt;0),[1]PREMIOS_ALUMNOS!$BQ89,""),IF($A91="TOTAL",SUM(INDIRECT("AO4:AO"&amp;ROW()-1)),""))</f>
        <v/>
      </c>
      <c r="AP91" s="7" t="str">
        <f ca="1">IF(AND($A91&lt;&gt;"",$A91&lt;&gt;"TOTAL"),IF(AND([1]PREMIOS_ALUMNOS!$BS89&lt;&gt;"",[1]PREMIOS_ALUMNOS!$BS89&lt;&gt;0),[1]PREMIOS_ALUMNOS!$BS89,""),IF($A91="TOTAL",SUM(INDIRECT("AP4:AP"&amp;ROW()-1)),""))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IF(AND($A91&lt;&gt;"",$A91&lt;&gt;"TOTAL"),IF(AND([1]PREMIOS_ALUMNOS!$BV89&lt;&gt;"",[1]PREMIOS_ALUMNOS!$BV89&lt;&gt;0),[1]PREMIOS_ALUMNOS!$BV89,""),IF($A91="TOTAL",SUM(INDIRECT("AR4:AR"&amp;ROW()-1)),""))</f>
        <v/>
      </c>
      <c r="AS91" s="7" t="str">
        <f ca="1">IF(AND($A91&lt;&gt;"",$A91&lt;&gt;"TOTAL"),IF(AND([1]PREMIOS_ALUMNOS!$BX89&lt;&gt;"",[1]PREMIOS_ALUMNOS!$BX89&lt;&gt;0),[1]PREMIOS_ALUMNOS!$BX89,""),IF($A91="TOTAL",SUM(INDIRECT("AS4:AS"&amp;ROW()-1)),""))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IF(AND($A91&lt;&gt;"",$A91&lt;&gt;"TOTAL"),IF(AND([1]PREMIOS_ALUMNOS!$CA89&lt;&gt;"",[1]PREMIOS_ALUMNOS!$CA89&lt;&gt;0),[1]PREMIOS_ALUMNOS!$CA89,""),IF($A91="TOTAL",SUM(INDIRECT("AU4:AU"&amp;ROW()-1)),""))</f>
        <v/>
      </c>
      <c r="AV91" s="7" t="str">
        <f ca="1">IF(AND($A91&lt;&gt;"",$A91&lt;&gt;"TOTAL"),IF(AND([1]PREMIOS_ALUMNOS!$CC89&lt;&gt;"",[1]PREMIOS_ALUMNOS!$CC89&lt;&gt;0),[1]PREMIOS_ALUMNOS!$CC89,""),IF($A91="TOTAL",SUM(INDIRECT("AV4:AV"&amp;ROW()-1)),""))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IF(AND($A91&lt;&gt;"",$A91&lt;&gt;"TOTAL"),IF(AND([1]PREMIOS_ALUMNOS!$CF89&lt;&gt;"",[1]PREMIOS_ALUMNOS!$CF89&lt;&gt;0),[1]PREMIOS_ALUMNOS!$CF89,""),IF($A91="TOTAL",SUM(INDIRECT("AX4:AX"&amp;ROW()-1)),""))</f>
        <v/>
      </c>
      <c r="AY91" s="7" t="str">
        <f ca="1">IF(AND($A91&lt;&gt;"",$A91&lt;&gt;"TOTAL"),IF(AND([1]PREMIOS_ALUMNOS!$CH89&lt;&gt;"",[1]PREMIOS_ALUMNOS!$CH89&lt;&gt;0),[1]PREMIOS_ALUMNOS!$CH89,""),IF($A91="TOTAL",SUM(INDIRECT("AY4:AY"&amp;ROW()-1)),""))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IF(AND($A91&lt;&gt;"",$A91&lt;&gt;"TOTAL"),IF(AND([1]PREMIOS_ALUMNOS!$CK89&lt;&gt;"",[1]PREMIOS_ALUMNOS!$CK89&lt;&gt;0),[1]PREMIOS_ALUMNOS!$CK89,""),IF($A91="TOTAL",SUM(INDIRECT("BA4:BA"&amp;ROW()-1)),""))</f>
        <v/>
      </c>
      <c r="BB91" s="7" t="str">
        <f ca="1">IF(AND($A91&lt;&gt;"",$A91&lt;&gt;"TOTAL"),IF(AND([1]PREMIOS_ALUMNOS!$CM89&lt;&gt;"",[1]PREMIOS_ALUMNOS!$CM89&lt;&gt;0),[1]PREMIOS_ALUMNOS!$CM89,""),IF($A91="TOTAL",SUM(INDIRECT("BB4:BB"&amp;ROW()-1)),""))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IF(AND($A91&lt;&gt;"",$A91&lt;&gt;"TOTAL"),IF(AND([1]PREMIOS_ALUMNOS!$CP89&lt;&gt;"",[1]PREMIOS_ALUMNOS!$CP89&lt;&gt;0),[1]PREMIOS_ALUMNOS!$CP89,""),IF($A91="TOTAL",SUM(INDIRECT("BD4:BD"&amp;ROW()-1)),""))</f>
        <v/>
      </c>
      <c r="BE91" s="7" t="str">
        <f ca="1">IF(AND($A91&lt;&gt;"",$A91&lt;&gt;"TOTAL"),IF(AND([1]PREMIOS_ALUMNOS!$CR89&lt;&gt;"",[1]PREMIOS_ALUMNOS!$CR89&lt;&gt;0),[1]PREMIOS_ALUMNOS!$CR89,""),IF($A91="TOTAL",SUM(INDIRECT("BE4:BE"&amp;ROW()-1)),""))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IF([1]PREMIOS_ALUMNOS!$C90&lt;&gt;"",[1]PREMIOS_ALUMNOS!$C90,IF(AND([1]PREMIOS_ALUMNOS!$C90="",[1]PREMIOS_ALUMNOS!$C91="",[1]PREMIOS_ALUMNOS!$C89=""),"","TOTAL"))</f>
        <v/>
      </c>
      <c r="B92" s="7" t="str">
        <f ca="1">IF(AND($A92&lt;&gt;"",$A92&lt;&gt;"TOTAL"),IF(AND([1]PREMIOS_ALUMNOS!$D90&lt;&gt;"",[1]PREMIOS_ALUMNOS!$D90&lt;&gt;0),[1]PREMIOS_ALUMNOS!$D90,""),IF($A92="TOTAL",SUM(INDIRECT("B4:B"&amp;ROW()-1)),""))</f>
        <v/>
      </c>
      <c r="C92" s="7" t="str">
        <f ca="1">IF(AND($A92&lt;&gt;"",$A92&lt;&gt;"TOTAL"),IF(AND([1]PREMIOS_ALUMNOS!$F90&lt;&gt;"",[1]PREMIOS_ALUMNOS!$F90&lt;&gt;0),[1]PREMIOS_ALUMNOS!$F90,""),IF($A92="TOTAL",SUM(INDIRECT("C4:C"&amp;ROW()-1)),""))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IF(AND($A92&lt;&gt;"",$A92&lt;&gt;"TOTAL"),IF(AND([1]PREMIOS_ALUMNOS!$I90&lt;&gt;"",[1]PREMIOS_ALUMNOS!$I90&lt;&gt;0),[1]PREMIOS_ALUMNOS!$I90,""),IF($A92="TOTAL",SUM(INDIRECT("E4:E"&amp;ROW()-1)),""))</f>
        <v/>
      </c>
      <c r="F92" s="7" t="str">
        <f ca="1">IF(AND($A92&lt;&gt;"",$A92&lt;&gt;"TOTAL"),IF(AND([1]PREMIOS_ALUMNOS!$K90&lt;&gt;"",[1]PREMIOS_ALUMNOS!$K90&lt;&gt;0),[1]PREMIOS_ALUMNOS!$K90,""),IF($A92="TOTAL",SUM(INDIRECT("F4:F"&amp;ROW()-1)),""))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IF(AND($A92&lt;&gt;"",$A92&lt;&gt;"TOTAL"),IF(AND([1]PREMIOS_ALUMNOS!$N90&lt;&gt;"",[1]PREMIOS_ALUMNOS!$N90&lt;&gt;0),[1]PREMIOS_ALUMNOS!$N90,""),IF($A92="TOTAL",SUM(INDIRECT("H4:H"&amp;ROW()-1)),""))</f>
        <v/>
      </c>
      <c r="I92" s="7" t="str">
        <f ca="1">IF(AND($A92&lt;&gt;"",$A92&lt;&gt;"TOTAL"),IF(AND([1]PREMIOS_ALUMNOS!$P90&lt;&gt;"",[1]PREMIOS_ALUMNOS!$P90&lt;&gt;0),[1]PREMIOS_ALUMNOS!$P90,""),IF($A92="TOTAL",SUM(INDIRECT("I4:I"&amp;ROW()-1)),""))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IF(AND($A92&lt;&gt;"",$A92&lt;&gt;"TOTAL"),IF(AND([1]PREMIOS_ALUMNOS!$S90&lt;&gt;"",[1]PREMIOS_ALUMNOS!$S90&lt;&gt;0),[1]PREMIOS_ALUMNOS!$S90,""),IF($A92="TOTAL",SUM(INDIRECT("K4:K"&amp;ROW()-1)),""))</f>
        <v/>
      </c>
      <c r="L92" s="7" t="str">
        <f ca="1">IF(AND($A92&lt;&gt;"",$A92&lt;&gt;"TOTAL"),IF(AND([1]PREMIOS_ALUMNOS!$U90&lt;&gt;"",[1]PREMIOS_ALUMNOS!$U90&lt;&gt;0),[1]PREMIOS_ALUMNOS!$U90,""),IF($A92="TOTAL",SUM(INDIRECT("L4:L"&amp;ROW()-1)),""))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IF(AND($A92&lt;&gt;"",$A92&lt;&gt;"TOTAL"),IF(AND([1]PREMIOS_ALUMNOS!$X90&lt;&gt;"",[1]PREMIOS_ALUMNOS!$X90&lt;&gt;0),[1]PREMIOS_ALUMNOS!$X90,""),IF($A92="TOTAL",SUM(INDIRECT("N4:N"&amp;ROW()-1)),""))</f>
        <v/>
      </c>
      <c r="O92" s="7" t="str">
        <f ca="1">IF(AND($A92&lt;&gt;"",$A92&lt;&gt;"TOTAL"),IF(AND([1]PREMIOS_ALUMNOS!$Z90&lt;&gt;"",[1]PREMIOS_ALUMNOS!$Z90&lt;&gt;0),[1]PREMIOS_ALUMNOS!$Z90,""),IF($A92="TOTAL",SUM(INDIRECT("O4:O"&amp;ROW()-1)),""))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IF(AND($A92&lt;&gt;"",$A92&lt;&gt;"TOTAL"),IF(AND([1]PREMIOS_ALUMNOS!$AC90&lt;&gt;"",[1]PREMIOS_ALUMNOS!$AC90&lt;&gt;0),[1]PREMIOS_ALUMNOS!$AC90,""),IF($A92="TOTAL",SUM(INDIRECT("Q4:Q"&amp;ROW()-1)),""))</f>
        <v/>
      </c>
      <c r="R92" s="7" t="str">
        <f ca="1">IF(AND($A92&lt;&gt;"",$A92&lt;&gt;"TOTAL"),IF(AND([1]PREMIOS_ALUMNOS!$AE90&lt;&gt;"",[1]PREMIOS_ALUMNOS!$AE90&lt;&gt;0),[1]PREMIOS_ALUMNOS!$AE90,""),IF($A92="TOTAL",SUM(INDIRECT("R4:R"&amp;ROW()-1)),""))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IF(AND($A92&lt;&gt;"",$A92&lt;&gt;"TOTAL"),IF(AND([1]PREMIOS_ALUMNOS!$AH90&lt;&gt;"",[1]PREMIOS_ALUMNOS!$AH90&lt;&gt;0),[1]PREMIOS_ALUMNOS!$AH90,""),IF($A92="TOTAL",SUM(INDIRECT("T4:T"&amp;ROW()-1)),""))</f>
        <v/>
      </c>
      <c r="U92" s="7" t="str">
        <f ca="1">IF(AND($A92&lt;&gt;"",$A92&lt;&gt;"TOTAL"),IF(AND([1]PREMIOS_ALUMNOS!$AJ90&lt;&gt;"",[1]PREMIOS_ALUMNOS!$AJ90&lt;&gt;0),[1]PREMIOS_ALUMNOS!$AJ90,""),IF($A92="TOTAL",SUM(INDIRECT("U4:U"&amp;ROW()-1)),""))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IF(AND($A92&lt;&gt;"",$A92&lt;&gt;"TOTAL"),IF(AND([1]PREMIOS_ALUMNOS!$AM90&lt;&gt;"",[1]PREMIOS_ALUMNOS!$AM90&lt;&gt;0),[1]PREMIOS_ALUMNOS!$AM90,""),IF($A92="TOTAL",SUM(INDIRECT("W4:W"&amp;ROW()-1)),""))</f>
        <v/>
      </c>
      <c r="X92" s="7" t="str">
        <f ca="1">IF(AND($A92&lt;&gt;"",$A92&lt;&gt;"TOTAL"),IF(AND([1]PREMIOS_ALUMNOS!$AO90&lt;&gt;"",[1]PREMIOS_ALUMNOS!$AO90&lt;&gt;0),[1]PREMIOS_ALUMNOS!$AO90,""),IF($A92="TOTAL",SUM(INDIRECT("X4:X"&amp;ROW()-1)),""))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IF(AND($A92&lt;&gt;"",$A92&lt;&gt;"TOTAL"),IF(AND([1]PREMIOS_ALUMNOS!$AR90&lt;&gt;"",[1]PREMIOS_ALUMNOS!$AR90&lt;&gt;0),[1]PREMIOS_ALUMNOS!$AR90,""),IF($A92="TOTAL",SUM(INDIRECT("Z4:Z"&amp;ROW()-1)),""))</f>
        <v/>
      </c>
      <c r="AA92" s="7" t="str">
        <f ca="1">IF(AND($A92&lt;&gt;"",$A92&lt;&gt;"TOTAL"),IF(AND([1]PREMIOS_ALUMNOS!$AT90&lt;&gt;"",[1]PREMIOS_ALUMNOS!$AT90&lt;&gt;0),[1]PREMIOS_ALUMNOS!$AT90,""),IF($A92="TOTAL",SUM(INDIRECT("AA4:AA"&amp;ROW()-1)),""))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IF(AND($A92&lt;&gt;"",$A92&lt;&gt;"TOTAL"),IF(AND([1]PREMIOS_ALUMNOS!$AW90&lt;&gt;"",[1]PREMIOS_ALUMNOS!$AW90&lt;&gt;0),[1]PREMIOS_ALUMNOS!$AW90,""),IF($A92="TOTAL",SUM(INDIRECT("AC4:AC"&amp;ROW()-1)),""))</f>
        <v/>
      </c>
      <c r="AD92" s="7" t="str">
        <f ca="1">IF(AND($A92&lt;&gt;"",$A92&lt;&gt;"TOTAL"),IF(AND([1]PREMIOS_ALUMNOS!$AY90&lt;&gt;"",[1]PREMIOS_ALUMNOS!$AY90&lt;&gt;0),[1]PREMIOS_ALUMNOS!$AY90,""),IF($A92="TOTAL",SUM(INDIRECT("AD4:AD"&amp;ROW()-1)),""))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IF(AND($A92&lt;&gt;"",$A92&lt;&gt;"TOTAL"),IF(AND([1]PREMIOS_ALUMNOS!$BB90&lt;&gt;"",[1]PREMIOS_ALUMNOS!$BB90&lt;&gt;0),[1]PREMIOS_ALUMNOS!$BB90,""),IF($A92="TOTAL",SUM(INDIRECT("AF4:AF"&amp;ROW()-1)),""))</f>
        <v/>
      </c>
      <c r="AG92" s="7" t="str">
        <f ca="1">IF(AND($A92&lt;&gt;"",$A92&lt;&gt;"TOTAL"),IF(AND([1]PREMIOS_ALUMNOS!$BD90&lt;&gt;"",[1]PREMIOS_ALUMNOS!$BD90&lt;&gt;0),[1]PREMIOS_ALUMNOS!$BD90,""),IF($A92="TOTAL",SUM(INDIRECT("AG4:AG"&amp;ROW()-1)),""))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IF(AND($A92&lt;&gt;"",$A92&lt;&gt;"TOTAL"),IF(AND([1]PREMIOS_ALUMNOS!$BG90&lt;&gt;"",[1]PREMIOS_ALUMNOS!$BG90&lt;&gt;0),[1]PREMIOS_ALUMNOS!$BG90,""),IF($A92="TOTAL",SUM(INDIRECT("AI4:AI"&amp;ROW()-1)),""))</f>
        <v/>
      </c>
      <c r="AJ92" s="7" t="str">
        <f ca="1">IF(AND($A92&lt;&gt;"",$A92&lt;&gt;"TOTAL"),IF(AND([1]PREMIOS_ALUMNOS!$BI90&lt;&gt;"",[1]PREMIOS_ALUMNOS!$BI90&lt;&gt;0),[1]PREMIOS_ALUMNOS!$BI90,""),IF($A92="TOTAL",SUM(INDIRECT("AJ4:AJ"&amp;ROW()-1)),""))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IF(AND($A92&lt;&gt;"",$A92&lt;&gt;"TOTAL"),IF(AND([1]PREMIOS_ALUMNOS!$BL90&lt;&gt;"",[1]PREMIOS_ALUMNOS!$BL90&lt;&gt;0),[1]PREMIOS_ALUMNOS!$BL90,""),IF($A92="TOTAL",SUM(INDIRECT("AL4:AL"&amp;ROW()-1)),""))</f>
        <v/>
      </c>
      <c r="AM92" s="7" t="str">
        <f ca="1">IF(AND($A92&lt;&gt;"",$A92&lt;&gt;"TOTAL"),IF(AND([1]PREMIOS_ALUMNOS!$BN90&lt;&gt;"",[1]PREMIOS_ALUMNOS!$BN90&lt;&gt;0),[1]PREMIOS_ALUMNOS!$BN90,""),IF($A92="TOTAL",SUM(INDIRECT("AM4:AM"&amp;ROW()-1)),""))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IF(AND($A92&lt;&gt;"",$A92&lt;&gt;"TOTAL"),IF(AND([1]PREMIOS_ALUMNOS!$BQ90&lt;&gt;"",[1]PREMIOS_ALUMNOS!$BQ90&lt;&gt;0),[1]PREMIOS_ALUMNOS!$BQ90,""),IF($A92="TOTAL",SUM(INDIRECT("AO4:AO"&amp;ROW()-1)),""))</f>
        <v/>
      </c>
      <c r="AP92" s="7" t="str">
        <f ca="1">IF(AND($A92&lt;&gt;"",$A92&lt;&gt;"TOTAL"),IF(AND([1]PREMIOS_ALUMNOS!$BS90&lt;&gt;"",[1]PREMIOS_ALUMNOS!$BS90&lt;&gt;0),[1]PREMIOS_ALUMNOS!$BS90,""),IF($A92="TOTAL",SUM(INDIRECT("AP4:AP"&amp;ROW()-1)),""))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IF(AND($A92&lt;&gt;"",$A92&lt;&gt;"TOTAL"),IF(AND([1]PREMIOS_ALUMNOS!$BV90&lt;&gt;"",[1]PREMIOS_ALUMNOS!$BV90&lt;&gt;0),[1]PREMIOS_ALUMNOS!$BV90,""),IF($A92="TOTAL",SUM(INDIRECT("AR4:AR"&amp;ROW()-1)),""))</f>
        <v/>
      </c>
      <c r="AS92" s="7" t="str">
        <f ca="1">IF(AND($A92&lt;&gt;"",$A92&lt;&gt;"TOTAL"),IF(AND([1]PREMIOS_ALUMNOS!$BX90&lt;&gt;"",[1]PREMIOS_ALUMNOS!$BX90&lt;&gt;0),[1]PREMIOS_ALUMNOS!$BX90,""),IF($A92="TOTAL",SUM(INDIRECT("AS4:AS"&amp;ROW()-1)),""))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IF(AND($A92&lt;&gt;"",$A92&lt;&gt;"TOTAL"),IF(AND([1]PREMIOS_ALUMNOS!$CA90&lt;&gt;"",[1]PREMIOS_ALUMNOS!$CA90&lt;&gt;0),[1]PREMIOS_ALUMNOS!$CA90,""),IF($A92="TOTAL",SUM(INDIRECT("AU4:AU"&amp;ROW()-1)),""))</f>
        <v/>
      </c>
      <c r="AV92" s="7" t="str">
        <f ca="1">IF(AND($A92&lt;&gt;"",$A92&lt;&gt;"TOTAL"),IF(AND([1]PREMIOS_ALUMNOS!$CC90&lt;&gt;"",[1]PREMIOS_ALUMNOS!$CC90&lt;&gt;0),[1]PREMIOS_ALUMNOS!$CC90,""),IF($A92="TOTAL",SUM(INDIRECT("AV4:AV"&amp;ROW()-1)),""))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IF(AND($A92&lt;&gt;"",$A92&lt;&gt;"TOTAL"),IF(AND([1]PREMIOS_ALUMNOS!$CF90&lt;&gt;"",[1]PREMIOS_ALUMNOS!$CF90&lt;&gt;0),[1]PREMIOS_ALUMNOS!$CF90,""),IF($A92="TOTAL",SUM(INDIRECT("AX4:AX"&amp;ROW()-1)),""))</f>
        <v/>
      </c>
      <c r="AY92" s="7" t="str">
        <f ca="1">IF(AND($A92&lt;&gt;"",$A92&lt;&gt;"TOTAL"),IF(AND([1]PREMIOS_ALUMNOS!$CH90&lt;&gt;"",[1]PREMIOS_ALUMNOS!$CH90&lt;&gt;0),[1]PREMIOS_ALUMNOS!$CH90,""),IF($A92="TOTAL",SUM(INDIRECT("AY4:AY"&amp;ROW()-1)),""))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IF(AND($A92&lt;&gt;"",$A92&lt;&gt;"TOTAL"),IF(AND([1]PREMIOS_ALUMNOS!$CK90&lt;&gt;"",[1]PREMIOS_ALUMNOS!$CK90&lt;&gt;0),[1]PREMIOS_ALUMNOS!$CK90,""),IF($A92="TOTAL",SUM(INDIRECT("BA4:BA"&amp;ROW()-1)),""))</f>
        <v/>
      </c>
      <c r="BB92" s="7" t="str">
        <f ca="1">IF(AND($A92&lt;&gt;"",$A92&lt;&gt;"TOTAL"),IF(AND([1]PREMIOS_ALUMNOS!$CM90&lt;&gt;"",[1]PREMIOS_ALUMNOS!$CM90&lt;&gt;0),[1]PREMIOS_ALUMNOS!$CM90,""),IF($A92="TOTAL",SUM(INDIRECT("BB4:BB"&amp;ROW()-1)),""))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IF(AND($A92&lt;&gt;"",$A92&lt;&gt;"TOTAL"),IF(AND([1]PREMIOS_ALUMNOS!$CP90&lt;&gt;"",[1]PREMIOS_ALUMNOS!$CP90&lt;&gt;0),[1]PREMIOS_ALUMNOS!$CP90,""),IF($A92="TOTAL",SUM(INDIRECT("BD4:BD"&amp;ROW()-1)),""))</f>
        <v/>
      </c>
      <c r="BE92" s="7" t="str">
        <f ca="1">IF(AND($A92&lt;&gt;"",$A92&lt;&gt;"TOTAL"),IF(AND([1]PREMIOS_ALUMNOS!$CR90&lt;&gt;"",[1]PREMIOS_ALUMNOS!$CR90&lt;&gt;0),[1]PREMIOS_ALUMNOS!$CR90,""),IF($A92="TOTAL",SUM(INDIRECT("BE4:BE"&amp;ROW()-1)),""))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IF([1]PREMIOS_ALUMNOS!$C91&lt;&gt;"",[1]PREMIOS_ALUMNOS!$C91,IF(AND([1]PREMIOS_ALUMNOS!$C91="",[1]PREMIOS_ALUMNOS!$C92="",[1]PREMIOS_ALUMNOS!$C90=""),"","TOTAL"))</f>
        <v/>
      </c>
      <c r="B93" s="7" t="str">
        <f ca="1">IF(AND($A93&lt;&gt;"",$A93&lt;&gt;"TOTAL"),IF(AND([1]PREMIOS_ALUMNOS!$D91&lt;&gt;"",[1]PREMIOS_ALUMNOS!$D91&lt;&gt;0),[1]PREMIOS_ALUMNOS!$D91,""),IF($A93="TOTAL",SUM(INDIRECT("B4:B"&amp;ROW()-1)),""))</f>
        <v/>
      </c>
      <c r="C93" s="7" t="str">
        <f ca="1">IF(AND($A93&lt;&gt;"",$A93&lt;&gt;"TOTAL"),IF(AND([1]PREMIOS_ALUMNOS!$F91&lt;&gt;"",[1]PREMIOS_ALUMNOS!$F91&lt;&gt;0),[1]PREMIOS_ALUMNOS!$F91,""),IF($A93="TOTAL",SUM(INDIRECT("C4:C"&amp;ROW()-1)),""))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IF(AND($A93&lt;&gt;"",$A93&lt;&gt;"TOTAL"),IF(AND([1]PREMIOS_ALUMNOS!$I91&lt;&gt;"",[1]PREMIOS_ALUMNOS!$I91&lt;&gt;0),[1]PREMIOS_ALUMNOS!$I91,""),IF($A93="TOTAL",SUM(INDIRECT("E4:E"&amp;ROW()-1)),""))</f>
        <v/>
      </c>
      <c r="F93" s="7" t="str">
        <f ca="1">IF(AND($A93&lt;&gt;"",$A93&lt;&gt;"TOTAL"),IF(AND([1]PREMIOS_ALUMNOS!$K91&lt;&gt;"",[1]PREMIOS_ALUMNOS!$K91&lt;&gt;0),[1]PREMIOS_ALUMNOS!$K91,""),IF($A93="TOTAL",SUM(INDIRECT("F4:F"&amp;ROW()-1)),""))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IF(AND($A93&lt;&gt;"",$A93&lt;&gt;"TOTAL"),IF(AND([1]PREMIOS_ALUMNOS!$N91&lt;&gt;"",[1]PREMIOS_ALUMNOS!$N91&lt;&gt;0),[1]PREMIOS_ALUMNOS!$N91,""),IF($A93="TOTAL",SUM(INDIRECT("H4:H"&amp;ROW()-1)),""))</f>
        <v/>
      </c>
      <c r="I93" s="7" t="str">
        <f ca="1">IF(AND($A93&lt;&gt;"",$A93&lt;&gt;"TOTAL"),IF(AND([1]PREMIOS_ALUMNOS!$P91&lt;&gt;"",[1]PREMIOS_ALUMNOS!$P91&lt;&gt;0),[1]PREMIOS_ALUMNOS!$P91,""),IF($A93="TOTAL",SUM(INDIRECT("I4:I"&amp;ROW()-1)),""))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IF(AND($A93&lt;&gt;"",$A93&lt;&gt;"TOTAL"),IF(AND([1]PREMIOS_ALUMNOS!$S91&lt;&gt;"",[1]PREMIOS_ALUMNOS!$S91&lt;&gt;0),[1]PREMIOS_ALUMNOS!$S91,""),IF($A93="TOTAL",SUM(INDIRECT("K4:K"&amp;ROW()-1)),""))</f>
        <v/>
      </c>
      <c r="L93" s="7" t="str">
        <f ca="1">IF(AND($A93&lt;&gt;"",$A93&lt;&gt;"TOTAL"),IF(AND([1]PREMIOS_ALUMNOS!$U91&lt;&gt;"",[1]PREMIOS_ALUMNOS!$U91&lt;&gt;0),[1]PREMIOS_ALUMNOS!$U91,""),IF($A93="TOTAL",SUM(INDIRECT("L4:L"&amp;ROW()-1)),""))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IF(AND($A93&lt;&gt;"",$A93&lt;&gt;"TOTAL"),IF(AND([1]PREMIOS_ALUMNOS!$X91&lt;&gt;"",[1]PREMIOS_ALUMNOS!$X91&lt;&gt;0),[1]PREMIOS_ALUMNOS!$X91,""),IF($A93="TOTAL",SUM(INDIRECT("N4:N"&amp;ROW()-1)),""))</f>
        <v/>
      </c>
      <c r="O93" s="7" t="str">
        <f ca="1">IF(AND($A93&lt;&gt;"",$A93&lt;&gt;"TOTAL"),IF(AND([1]PREMIOS_ALUMNOS!$Z91&lt;&gt;"",[1]PREMIOS_ALUMNOS!$Z91&lt;&gt;0),[1]PREMIOS_ALUMNOS!$Z91,""),IF($A93="TOTAL",SUM(INDIRECT("O4:O"&amp;ROW()-1)),""))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IF(AND($A93&lt;&gt;"",$A93&lt;&gt;"TOTAL"),IF(AND([1]PREMIOS_ALUMNOS!$AC91&lt;&gt;"",[1]PREMIOS_ALUMNOS!$AC91&lt;&gt;0),[1]PREMIOS_ALUMNOS!$AC91,""),IF($A93="TOTAL",SUM(INDIRECT("Q4:Q"&amp;ROW()-1)),""))</f>
        <v/>
      </c>
      <c r="R93" s="7" t="str">
        <f ca="1">IF(AND($A93&lt;&gt;"",$A93&lt;&gt;"TOTAL"),IF(AND([1]PREMIOS_ALUMNOS!$AE91&lt;&gt;"",[1]PREMIOS_ALUMNOS!$AE91&lt;&gt;0),[1]PREMIOS_ALUMNOS!$AE91,""),IF($A93="TOTAL",SUM(INDIRECT("R4:R"&amp;ROW()-1)),""))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IF(AND($A93&lt;&gt;"",$A93&lt;&gt;"TOTAL"),IF(AND([1]PREMIOS_ALUMNOS!$AH91&lt;&gt;"",[1]PREMIOS_ALUMNOS!$AH91&lt;&gt;0),[1]PREMIOS_ALUMNOS!$AH91,""),IF($A93="TOTAL",SUM(INDIRECT("T4:T"&amp;ROW()-1)),""))</f>
        <v/>
      </c>
      <c r="U93" s="7" t="str">
        <f ca="1">IF(AND($A93&lt;&gt;"",$A93&lt;&gt;"TOTAL"),IF(AND([1]PREMIOS_ALUMNOS!$AJ91&lt;&gt;"",[1]PREMIOS_ALUMNOS!$AJ91&lt;&gt;0),[1]PREMIOS_ALUMNOS!$AJ91,""),IF($A93="TOTAL",SUM(INDIRECT("U4:U"&amp;ROW()-1)),""))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IF(AND($A93&lt;&gt;"",$A93&lt;&gt;"TOTAL"),IF(AND([1]PREMIOS_ALUMNOS!$AM91&lt;&gt;"",[1]PREMIOS_ALUMNOS!$AM91&lt;&gt;0),[1]PREMIOS_ALUMNOS!$AM91,""),IF($A93="TOTAL",SUM(INDIRECT("W4:W"&amp;ROW()-1)),""))</f>
        <v/>
      </c>
      <c r="X93" s="7" t="str">
        <f ca="1">IF(AND($A93&lt;&gt;"",$A93&lt;&gt;"TOTAL"),IF(AND([1]PREMIOS_ALUMNOS!$AO91&lt;&gt;"",[1]PREMIOS_ALUMNOS!$AO91&lt;&gt;0),[1]PREMIOS_ALUMNOS!$AO91,""),IF($A93="TOTAL",SUM(INDIRECT("X4:X"&amp;ROW()-1)),""))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IF(AND($A93&lt;&gt;"",$A93&lt;&gt;"TOTAL"),IF(AND([1]PREMIOS_ALUMNOS!$AR91&lt;&gt;"",[1]PREMIOS_ALUMNOS!$AR91&lt;&gt;0),[1]PREMIOS_ALUMNOS!$AR91,""),IF($A93="TOTAL",SUM(INDIRECT("Z4:Z"&amp;ROW()-1)),""))</f>
        <v/>
      </c>
      <c r="AA93" s="7" t="str">
        <f ca="1">IF(AND($A93&lt;&gt;"",$A93&lt;&gt;"TOTAL"),IF(AND([1]PREMIOS_ALUMNOS!$AT91&lt;&gt;"",[1]PREMIOS_ALUMNOS!$AT91&lt;&gt;0),[1]PREMIOS_ALUMNOS!$AT91,""),IF($A93="TOTAL",SUM(INDIRECT("AA4:AA"&amp;ROW()-1)),""))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IF(AND($A93&lt;&gt;"",$A93&lt;&gt;"TOTAL"),IF(AND([1]PREMIOS_ALUMNOS!$AW91&lt;&gt;"",[1]PREMIOS_ALUMNOS!$AW91&lt;&gt;0),[1]PREMIOS_ALUMNOS!$AW91,""),IF($A93="TOTAL",SUM(INDIRECT("AC4:AC"&amp;ROW()-1)),""))</f>
        <v/>
      </c>
      <c r="AD93" s="7" t="str">
        <f ca="1">IF(AND($A93&lt;&gt;"",$A93&lt;&gt;"TOTAL"),IF(AND([1]PREMIOS_ALUMNOS!$AY91&lt;&gt;"",[1]PREMIOS_ALUMNOS!$AY91&lt;&gt;0),[1]PREMIOS_ALUMNOS!$AY91,""),IF($A93="TOTAL",SUM(INDIRECT("AD4:AD"&amp;ROW()-1)),""))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IF(AND($A93&lt;&gt;"",$A93&lt;&gt;"TOTAL"),IF(AND([1]PREMIOS_ALUMNOS!$BB91&lt;&gt;"",[1]PREMIOS_ALUMNOS!$BB91&lt;&gt;0),[1]PREMIOS_ALUMNOS!$BB91,""),IF($A93="TOTAL",SUM(INDIRECT("AF4:AF"&amp;ROW()-1)),""))</f>
        <v/>
      </c>
      <c r="AG93" s="7" t="str">
        <f ca="1">IF(AND($A93&lt;&gt;"",$A93&lt;&gt;"TOTAL"),IF(AND([1]PREMIOS_ALUMNOS!$BD91&lt;&gt;"",[1]PREMIOS_ALUMNOS!$BD91&lt;&gt;0),[1]PREMIOS_ALUMNOS!$BD91,""),IF($A93="TOTAL",SUM(INDIRECT("AG4:AG"&amp;ROW()-1)),""))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IF(AND($A93&lt;&gt;"",$A93&lt;&gt;"TOTAL"),IF(AND([1]PREMIOS_ALUMNOS!$BG91&lt;&gt;"",[1]PREMIOS_ALUMNOS!$BG91&lt;&gt;0),[1]PREMIOS_ALUMNOS!$BG91,""),IF($A93="TOTAL",SUM(INDIRECT("AI4:AI"&amp;ROW()-1)),""))</f>
        <v/>
      </c>
      <c r="AJ93" s="7" t="str">
        <f ca="1">IF(AND($A93&lt;&gt;"",$A93&lt;&gt;"TOTAL"),IF(AND([1]PREMIOS_ALUMNOS!$BI91&lt;&gt;"",[1]PREMIOS_ALUMNOS!$BI91&lt;&gt;0),[1]PREMIOS_ALUMNOS!$BI91,""),IF($A93="TOTAL",SUM(INDIRECT("AJ4:AJ"&amp;ROW()-1)),""))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IF(AND($A93&lt;&gt;"",$A93&lt;&gt;"TOTAL"),IF(AND([1]PREMIOS_ALUMNOS!$BL91&lt;&gt;"",[1]PREMIOS_ALUMNOS!$BL91&lt;&gt;0),[1]PREMIOS_ALUMNOS!$BL91,""),IF($A93="TOTAL",SUM(INDIRECT("AL4:AL"&amp;ROW()-1)),""))</f>
        <v/>
      </c>
      <c r="AM93" s="7" t="str">
        <f ca="1">IF(AND($A93&lt;&gt;"",$A93&lt;&gt;"TOTAL"),IF(AND([1]PREMIOS_ALUMNOS!$BN91&lt;&gt;"",[1]PREMIOS_ALUMNOS!$BN91&lt;&gt;0),[1]PREMIOS_ALUMNOS!$BN91,""),IF($A93="TOTAL",SUM(INDIRECT("AM4:AM"&amp;ROW()-1)),""))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IF(AND($A93&lt;&gt;"",$A93&lt;&gt;"TOTAL"),IF(AND([1]PREMIOS_ALUMNOS!$BQ91&lt;&gt;"",[1]PREMIOS_ALUMNOS!$BQ91&lt;&gt;0),[1]PREMIOS_ALUMNOS!$BQ91,""),IF($A93="TOTAL",SUM(INDIRECT("AO4:AO"&amp;ROW()-1)),""))</f>
        <v/>
      </c>
      <c r="AP93" s="7" t="str">
        <f ca="1">IF(AND($A93&lt;&gt;"",$A93&lt;&gt;"TOTAL"),IF(AND([1]PREMIOS_ALUMNOS!$BS91&lt;&gt;"",[1]PREMIOS_ALUMNOS!$BS91&lt;&gt;0),[1]PREMIOS_ALUMNOS!$BS91,""),IF($A93="TOTAL",SUM(INDIRECT("AP4:AP"&amp;ROW()-1)),""))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IF(AND($A93&lt;&gt;"",$A93&lt;&gt;"TOTAL"),IF(AND([1]PREMIOS_ALUMNOS!$BV91&lt;&gt;"",[1]PREMIOS_ALUMNOS!$BV91&lt;&gt;0),[1]PREMIOS_ALUMNOS!$BV91,""),IF($A93="TOTAL",SUM(INDIRECT("AR4:AR"&amp;ROW()-1)),""))</f>
        <v/>
      </c>
      <c r="AS93" s="7" t="str">
        <f ca="1">IF(AND($A93&lt;&gt;"",$A93&lt;&gt;"TOTAL"),IF(AND([1]PREMIOS_ALUMNOS!$BX91&lt;&gt;"",[1]PREMIOS_ALUMNOS!$BX91&lt;&gt;0),[1]PREMIOS_ALUMNOS!$BX91,""),IF($A93="TOTAL",SUM(INDIRECT("AS4:AS"&amp;ROW()-1)),""))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IF(AND($A93&lt;&gt;"",$A93&lt;&gt;"TOTAL"),IF(AND([1]PREMIOS_ALUMNOS!$CA91&lt;&gt;"",[1]PREMIOS_ALUMNOS!$CA91&lt;&gt;0),[1]PREMIOS_ALUMNOS!$CA91,""),IF($A93="TOTAL",SUM(INDIRECT("AU4:AU"&amp;ROW()-1)),""))</f>
        <v/>
      </c>
      <c r="AV93" s="7" t="str">
        <f ca="1">IF(AND($A93&lt;&gt;"",$A93&lt;&gt;"TOTAL"),IF(AND([1]PREMIOS_ALUMNOS!$CC91&lt;&gt;"",[1]PREMIOS_ALUMNOS!$CC91&lt;&gt;0),[1]PREMIOS_ALUMNOS!$CC91,""),IF($A93="TOTAL",SUM(INDIRECT("AV4:AV"&amp;ROW()-1)),""))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IF(AND($A93&lt;&gt;"",$A93&lt;&gt;"TOTAL"),IF(AND([1]PREMIOS_ALUMNOS!$CF91&lt;&gt;"",[1]PREMIOS_ALUMNOS!$CF91&lt;&gt;0),[1]PREMIOS_ALUMNOS!$CF91,""),IF($A93="TOTAL",SUM(INDIRECT("AX4:AX"&amp;ROW()-1)),""))</f>
        <v/>
      </c>
      <c r="AY93" s="7" t="str">
        <f ca="1">IF(AND($A93&lt;&gt;"",$A93&lt;&gt;"TOTAL"),IF(AND([1]PREMIOS_ALUMNOS!$CH91&lt;&gt;"",[1]PREMIOS_ALUMNOS!$CH91&lt;&gt;0),[1]PREMIOS_ALUMNOS!$CH91,""),IF($A93="TOTAL",SUM(INDIRECT("AY4:AY"&amp;ROW()-1)),""))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IF(AND($A93&lt;&gt;"",$A93&lt;&gt;"TOTAL"),IF(AND([1]PREMIOS_ALUMNOS!$CK91&lt;&gt;"",[1]PREMIOS_ALUMNOS!$CK91&lt;&gt;0),[1]PREMIOS_ALUMNOS!$CK91,""),IF($A93="TOTAL",SUM(INDIRECT("BA4:BA"&amp;ROW()-1)),""))</f>
        <v/>
      </c>
      <c r="BB93" s="7" t="str">
        <f ca="1">IF(AND($A93&lt;&gt;"",$A93&lt;&gt;"TOTAL"),IF(AND([1]PREMIOS_ALUMNOS!$CM91&lt;&gt;"",[1]PREMIOS_ALUMNOS!$CM91&lt;&gt;0),[1]PREMIOS_ALUMNOS!$CM91,""),IF($A93="TOTAL",SUM(INDIRECT("BB4:BB"&amp;ROW()-1)),""))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IF(AND($A93&lt;&gt;"",$A93&lt;&gt;"TOTAL"),IF(AND([1]PREMIOS_ALUMNOS!$CP91&lt;&gt;"",[1]PREMIOS_ALUMNOS!$CP91&lt;&gt;0),[1]PREMIOS_ALUMNOS!$CP91,""),IF($A93="TOTAL",SUM(INDIRECT("BD4:BD"&amp;ROW()-1)),""))</f>
        <v/>
      </c>
      <c r="BE93" s="7" t="str">
        <f ca="1">IF(AND($A93&lt;&gt;"",$A93&lt;&gt;"TOTAL"),IF(AND([1]PREMIOS_ALUMNOS!$CR91&lt;&gt;"",[1]PREMIOS_ALUMNOS!$CR91&lt;&gt;0),[1]PREMIOS_ALUMNOS!$CR91,""),IF($A93="TOTAL",SUM(INDIRECT("BE4:BE"&amp;ROW()-1)),""))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IF([1]PREMIOS_ALUMNOS!$C92&lt;&gt;"",[1]PREMIOS_ALUMNOS!$C92,IF(AND([1]PREMIOS_ALUMNOS!$C92="",[1]PREMIOS_ALUMNOS!$C93="",[1]PREMIOS_ALUMNOS!$C91=""),"","TOTAL"))</f>
        <v/>
      </c>
      <c r="B94" s="7" t="str">
        <f ca="1">IF(AND($A94&lt;&gt;"",$A94&lt;&gt;"TOTAL"),IF(AND([1]PREMIOS_ALUMNOS!$D92&lt;&gt;"",[1]PREMIOS_ALUMNOS!$D92&lt;&gt;0),[1]PREMIOS_ALUMNOS!$D92,""),IF($A94="TOTAL",SUM(INDIRECT("B4:B"&amp;ROW()-1)),""))</f>
        <v/>
      </c>
      <c r="C94" s="7" t="str">
        <f ca="1">IF(AND($A94&lt;&gt;"",$A94&lt;&gt;"TOTAL"),IF(AND([1]PREMIOS_ALUMNOS!$F92&lt;&gt;"",[1]PREMIOS_ALUMNOS!$F92&lt;&gt;0),[1]PREMIOS_ALUMNOS!$F92,""),IF($A94="TOTAL",SUM(INDIRECT("C4:C"&amp;ROW()-1)),""))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IF(AND($A94&lt;&gt;"",$A94&lt;&gt;"TOTAL"),IF(AND([1]PREMIOS_ALUMNOS!$I92&lt;&gt;"",[1]PREMIOS_ALUMNOS!$I92&lt;&gt;0),[1]PREMIOS_ALUMNOS!$I92,""),IF($A94="TOTAL",SUM(INDIRECT("E4:E"&amp;ROW()-1)),""))</f>
        <v/>
      </c>
      <c r="F94" s="7" t="str">
        <f ca="1">IF(AND($A94&lt;&gt;"",$A94&lt;&gt;"TOTAL"),IF(AND([1]PREMIOS_ALUMNOS!$K92&lt;&gt;"",[1]PREMIOS_ALUMNOS!$K92&lt;&gt;0),[1]PREMIOS_ALUMNOS!$K92,""),IF($A94="TOTAL",SUM(INDIRECT("F4:F"&amp;ROW()-1)),""))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IF(AND($A94&lt;&gt;"",$A94&lt;&gt;"TOTAL"),IF(AND([1]PREMIOS_ALUMNOS!$N92&lt;&gt;"",[1]PREMIOS_ALUMNOS!$N92&lt;&gt;0),[1]PREMIOS_ALUMNOS!$N92,""),IF($A94="TOTAL",SUM(INDIRECT("H4:H"&amp;ROW()-1)),""))</f>
        <v/>
      </c>
      <c r="I94" s="7" t="str">
        <f ca="1">IF(AND($A94&lt;&gt;"",$A94&lt;&gt;"TOTAL"),IF(AND([1]PREMIOS_ALUMNOS!$P92&lt;&gt;"",[1]PREMIOS_ALUMNOS!$P92&lt;&gt;0),[1]PREMIOS_ALUMNOS!$P92,""),IF($A94="TOTAL",SUM(INDIRECT("I4:I"&amp;ROW()-1)),""))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IF(AND($A94&lt;&gt;"",$A94&lt;&gt;"TOTAL"),IF(AND([1]PREMIOS_ALUMNOS!$S92&lt;&gt;"",[1]PREMIOS_ALUMNOS!$S92&lt;&gt;0),[1]PREMIOS_ALUMNOS!$S92,""),IF($A94="TOTAL",SUM(INDIRECT("K4:K"&amp;ROW()-1)),""))</f>
        <v/>
      </c>
      <c r="L94" s="7" t="str">
        <f ca="1">IF(AND($A94&lt;&gt;"",$A94&lt;&gt;"TOTAL"),IF(AND([1]PREMIOS_ALUMNOS!$U92&lt;&gt;"",[1]PREMIOS_ALUMNOS!$U92&lt;&gt;0),[1]PREMIOS_ALUMNOS!$U92,""),IF($A94="TOTAL",SUM(INDIRECT("L4:L"&amp;ROW()-1)),""))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IF(AND($A94&lt;&gt;"",$A94&lt;&gt;"TOTAL"),IF(AND([1]PREMIOS_ALUMNOS!$X92&lt;&gt;"",[1]PREMIOS_ALUMNOS!$X92&lt;&gt;0),[1]PREMIOS_ALUMNOS!$X92,""),IF($A94="TOTAL",SUM(INDIRECT("N4:N"&amp;ROW()-1)),""))</f>
        <v/>
      </c>
      <c r="O94" s="7" t="str">
        <f ca="1">IF(AND($A94&lt;&gt;"",$A94&lt;&gt;"TOTAL"),IF(AND([1]PREMIOS_ALUMNOS!$Z92&lt;&gt;"",[1]PREMIOS_ALUMNOS!$Z92&lt;&gt;0),[1]PREMIOS_ALUMNOS!$Z92,""),IF($A94="TOTAL",SUM(INDIRECT("O4:O"&amp;ROW()-1)),""))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IF(AND($A94&lt;&gt;"",$A94&lt;&gt;"TOTAL"),IF(AND([1]PREMIOS_ALUMNOS!$AC92&lt;&gt;"",[1]PREMIOS_ALUMNOS!$AC92&lt;&gt;0),[1]PREMIOS_ALUMNOS!$AC92,""),IF($A94="TOTAL",SUM(INDIRECT("Q4:Q"&amp;ROW()-1)),""))</f>
        <v/>
      </c>
      <c r="R94" s="7" t="str">
        <f ca="1">IF(AND($A94&lt;&gt;"",$A94&lt;&gt;"TOTAL"),IF(AND([1]PREMIOS_ALUMNOS!$AE92&lt;&gt;"",[1]PREMIOS_ALUMNOS!$AE92&lt;&gt;0),[1]PREMIOS_ALUMNOS!$AE92,""),IF($A94="TOTAL",SUM(INDIRECT("R4:R"&amp;ROW()-1)),""))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IF(AND($A94&lt;&gt;"",$A94&lt;&gt;"TOTAL"),IF(AND([1]PREMIOS_ALUMNOS!$AH92&lt;&gt;"",[1]PREMIOS_ALUMNOS!$AH92&lt;&gt;0),[1]PREMIOS_ALUMNOS!$AH92,""),IF($A94="TOTAL",SUM(INDIRECT("T4:T"&amp;ROW()-1)),""))</f>
        <v/>
      </c>
      <c r="U94" s="7" t="str">
        <f ca="1">IF(AND($A94&lt;&gt;"",$A94&lt;&gt;"TOTAL"),IF(AND([1]PREMIOS_ALUMNOS!$AJ92&lt;&gt;"",[1]PREMIOS_ALUMNOS!$AJ92&lt;&gt;0),[1]PREMIOS_ALUMNOS!$AJ92,""),IF($A94="TOTAL",SUM(INDIRECT("U4:U"&amp;ROW()-1)),""))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IF(AND($A94&lt;&gt;"",$A94&lt;&gt;"TOTAL"),IF(AND([1]PREMIOS_ALUMNOS!$AM92&lt;&gt;"",[1]PREMIOS_ALUMNOS!$AM92&lt;&gt;0),[1]PREMIOS_ALUMNOS!$AM92,""),IF($A94="TOTAL",SUM(INDIRECT("W4:W"&amp;ROW()-1)),""))</f>
        <v/>
      </c>
      <c r="X94" s="7" t="str">
        <f ca="1">IF(AND($A94&lt;&gt;"",$A94&lt;&gt;"TOTAL"),IF(AND([1]PREMIOS_ALUMNOS!$AO92&lt;&gt;"",[1]PREMIOS_ALUMNOS!$AO92&lt;&gt;0),[1]PREMIOS_ALUMNOS!$AO92,""),IF($A94="TOTAL",SUM(INDIRECT("X4:X"&amp;ROW()-1)),""))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IF(AND($A94&lt;&gt;"",$A94&lt;&gt;"TOTAL"),IF(AND([1]PREMIOS_ALUMNOS!$AR92&lt;&gt;"",[1]PREMIOS_ALUMNOS!$AR92&lt;&gt;0),[1]PREMIOS_ALUMNOS!$AR92,""),IF($A94="TOTAL",SUM(INDIRECT("Z4:Z"&amp;ROW()-1)),""))</f>
        <v/>
      </c>
      <c r="AA94" s="7" t="str">
        <f ca="1">IF(AND($A94&lt;&gt;"",$A94&lt;&gt;"TOTAL"),IF(AND([1]PREMIOS_ALUMNOS!$AT92&lt;&gt;"",[1]PREMIOS_ALUMNOS!$AT92&lt;&gt;0),[1]PREMIOS_ALUMNOS!$AT92,""),IF($A94="TOTAL",SUM(INDIRECT("AA4:AA"&amp;ROW()-1)),""))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IF(AND($A94&lt;&gt;"",$A94&lt;&gt;"TOTAL"),IF(AND([1]PREMIOS_ALUMNOS!$AW92&lt;&gt;"",[1]PREMIOS_ALUMNOS!$AW92&lt;&gt;0),[1]PREMIOS_ALUMNOS!$AW92,""),IF($A94="TOTAL",SUM(INDIRECT("AC4:AC"&amp;ROW()-1)),""))</f>
        <v/>
      </c>
      <c r="AD94" s="7" t="str">
        <f ca="1">IF(AND($A94&lt;&gt;"",$A94&lt;&gt;"TOTAL"),IF(AND([1]PREMIOS_ALUMNOS!$AY92&lt;&gt;"",[1]PREMIOS_ALUMNOS!$AY92&lt;&gt;0),[1]PREMIOS_ALUMNOS!$AY92,""),IF($A94="TOTAL",SUM(INDIRECT("AD4:AD"&amp;ROW()-1)),""))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IF(AND($A94&lt;&gt;"",$A94&lt;&gt;"TOTAL"),IF(AND([1]PREMIOS_ALUMNOS!$BB92&lt;&gt;"",[1]PREMIOS_ALUMNOS!$BB92&lt;&gt;0),[1]PREMIOS_ALUMNOS!$BB92,""),IF($A94="TOTAL",SUM(INDIRECT("AF4:AF"&amp;ROW()-1)),""))</f>
        <v/>
      </c>
      <c r="AG94" s="7" t="str">
        <f ca="1">IF(AND($A94&lt;&gt;"",$A94&lt;&gt;"TOTAL"),IF(AND([1]PREMIOS_ALUMNOS!$BD92&lt;&gt;"",[1]PREMIOS_ALUMNOS!$BD92&lt;&gt;0),[1]PREMIOS_ALUMNOS!$BD92,""),IF($A94="TOTAL",SUM(INDIRECT("AG4:AG"&amp;ROW()-1)),""))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IF(AND($A94&lt;&gt;"",$A94&lt;&gt;"TOTAL"),IF(AND([1]PREMIOS_ALUMNOS!$BG92&lt;&gt;"",[1]PREMIOS_ALUMNOS!$BG92&lt;&gt;0),[1]PREMIOS_ALUMNOS!$BG92,""),IF($A94="TOTAL",SUM(INDIRECT("AI4:AI"&amp;ROW()-1)),""))</f>
        <v/>
      </c>
      <c r="AJ94" s="7" t="str">
        <f ca="1">IF(AND($A94&lt;&gt;"",$A94&lt;&gt;"TOTAL"),IF(AND([1]PREMIOS_ALUMNOS!$BI92&lt;&gt;"",[1]PREMIOS_ALUMNOS!$BI92&lt;&gt;0),[1]PREMIOS_ALUMNOS!$BI92,""),IF($A94="TOTAL",SUM(INDIRECT("AJ4:AJ"&amp;ROW()-1)),""))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IF(AND($A94&lt;&gt;"",$A94&lt;&gt;"TOTAL"),IF(AND([1]PREMIOS_ALUMNOS!$BL92&lt;&gt;"",[1]PREMIOS_ALUMNOS!$BL92&lt;&gt;0),[1]PREMIOS_ALUMNOS!$BL92,""),IF($A94="TOTAL",SUM(INDIRECT("AL4:AL"&amp;ROW()-1)),""))</f>
        <v/>
      </c>
      <c r="AM94" s="7" t="str">
        <f ca="1">IF(AND($A94&lt;&gt;"",$A94&lt;&gt;"TOTAL"),IF(AND([1]PREMIOS_ALUMNOS!$BN92&lt;&gt;"",[1]PREMIOS_ALUMNOS!$BN92&lt;&gt;0),[1]PREMIOS_ALUMNOS!$BN92,""),IF($A94="TOTAL",SUM(INDIRECT("AM4:AM"&amp;ROW()-1)),""))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IF(AND($A94&lt;&gt;"",$A94&lt;&gt;"TOTAL"),IF(AND([1]PREMIOS_ALUMNOS!$BQ92&lt;&gt;"",[1]PREMIOS_ALUMNOS!$BQ92&lt;&gt;0),[1]PREMIOS_ALUMNOS!$BQ92,""),IF($A94="TOTAL",SUM(INDIRECT("AO4:AO"&amp;ROW()-1)),""))</f>
        <v/>
      </c>
      <c r="AP94" s="7" t="str">
        <f ca="1">IF(AND($A94&lt;&gt;"",$A94&lt;&gt;"TOTAL"),IF(AND([1]PREMIOS_ALUMNOS!$BS92&lt;&gt;"",[1]PREMIOS_ALUMNOS!$BS92&lt;&gt;0),[1]PREMIOS_ALUMNOS!$BS92,""),IF($A94="TOTAL",SUM(INDIRECT("AP4:AP"&amp;ROW()-1)),""))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IF(AND($A94&lt;&gt;"",$A94&lt;&gt;"TOTAL"),IF(AND([1]PREMIOS_ALUMNOS!$BV92&lt;&gt;"",[1]PREMIOS_ALUMNOS!$BV92&lt;&gt;0),[1]PREMIOS_ALUMNOS!$BV92,""),IF($A94="TOTAL",SUM(INDIRECT("AR4:AR"&amp;ROW()-1)),""))</f>
        <v/>
      </c>
      <c r="AS94" s="7" t="str">
        <f ca="1">IF(AND($A94&lt;&gt;"",$A94&lt;&gt;"TOTAL"),IF(AND([1]PREMIOS_ALUMNOS!$BX92&lt;&gt;"",[1]PREMIOS_ALUMNOS!$BX92&lt;&gt;0),[1]PREMIOS_ALUMNOS!$BX92,""),IF($A94="TOTAL",SUM(INDIRECT("AS4:AS"&amp;ROW()-1)),""))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IF(AND($A94&lt;&gt;"",$A94&lt;&gt;"TOTAL"),IF(AND([1]PREMIOS_ALUMNOS!$CA92&lt;&gt;"",[1]PREMIOS_ALUMNOS!$CA92&lt;&gt;0),[1]PREMIOS_ALUMNOS!$CA92,""),IF($A94="TOTAL",SUM(INDIRECT("AU4:AU"&amp;ROW()-1)),""))</f>
        <v/>
      </c>
      <c r="AV94" s="7" t="str">
        <f ca="1">IF(AND($A94&lt;&gt;"",$A94&lt;&gt;"TOTAL"),IF(AND([1]PREMIOS_ALUMNOS!$CC92&lt;&gt;"",[1]PREMIOS_ALUMNOS!$CC92&lt;&gt;0),[1]PREMIOS_ALUMNOS!$CC92,""),IF($A94="TOTAL",SUM(INDIRECT("AV4:AV"&amp;ROW()-1)),""))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IF(AND($A94&lt;&gt;"",$A94&lt;&gt;"TOTAL"),IF(AND([1]PREMIOS_ALUMNOS!$CF92&lt;&gt;"",[1]PREMIOS_ALUMNOS!$CF92&lt;&gt;0),[1]PREMIOS_ALUMNOS!$CF92,""),IF($A94="TOTAL",SUM(INDIRECT("AX4:AX"&amp;ROW()-1)),""))</f>
        <v/>
      </c>
      <c r="AY94" s="7" t="str">
        <f ca="1">IF(AND($A94&lt;&gt;"",$A94&lt;&gt;"TOTAL"),IF(AND([1]PREMIOS_ALUMNOS!$CH92&lt;&gt;"",[1]PREMIOS_ALUMNOS!$CH92&lt;&gt;0),[1]PREMIOS_ALUMNOS!$CH92,""),IF($A94="TOTAL",SUM(INDIRECT("AY4:AY"&amp;ROW()-1)),""))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IF(AND($A94&lt;&gt;"",$A94&lt;&gt;"TOTAL"),IF(AND([1]PREMIOS_ALUMNOS!$CK92&lt;&gt;"",[1]PREMIOS_ALUMNOS!$CK92&lt;&gt;0),[1]PREMIOS_ALUMNOS!$CK92,""),IF($A94="TOTAL",SUM(INDIRECT("BA4:BA"&amp;ROW()-1)),""))</f>
        <v/>
      </c>
      <c r="BB94" s="7" t="str">
        <f ca="1">IF(AND($A94&lt;&gt;"",$A94&lt;&gt;"TOTAL"),IF(AND([1]PREMIOS_ALUMNOS!$CM92&lt;&gt;"",[1]PREMIOS_ALUMNOS!$CM92&lt;&gt;0),[1]PREMIOS_ALUMNOS!$CM92,""),IF($A94="TOTAL",SUM(INDIRECT("BB4:BB"&amp;ROW()-1)),""))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IF(AND($A94&lt;&gt;"",$A94&lt;&gt;"TOTAL"),IF(AND([1]PREMIOS_ALUMNOS!$CP92&lt;&gt;"",[1]PREMIOS_ALUMNOS!$CP92&lt;&gt;0),[1]PREMIOS_ALUMNOS!$CP92,""),IF($A94="TOTAL",SUM(INDIRECT("BD4:BD"&amp;ROW()-1)),""))</f>
        <v/>
      </c>
      <c r="BE94" s="7" t="str">
        <f ca="1">IF(AND($A94&lt;&gt;"",$A94&lt;&gt;"TOTAL"),IF(AND([1]PREMIOS_ALUMNOS!$CR92&lt;&gt;"",[1]PREMIOS_ALUMNOS!$CR92&lt;&gt;0),[1]PREMIOS_ALUMNOS!$CR92,""),IF($A94="TOTAL",SUM(INDIRECT("BE4:BE"&amp;ROW()-1)),""))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IF([1]PREMIOS_ALUMNOS!$C93&lt;&gt;"",[1]PREMIOS_ALUMNOS!$C93,IF(AND([1]PREMIOS_ALUMNOS!$C93="",[1]PREMIOS_ALUMNOS!$C94="",[1]PREMIOS_ALUMNOS!$C92=""),"","TOTAL"))</f>
        <v/>
      </c>
      <c r="B95" s="7" t="str">
        <f ca="1">IF(AND($A95&lt;&gt;"",$A95&lt;&gt;"TOTAL"),IF(AND([1]PREMIOS_ALUMNOS!$D93&lt;&gt;"",[1]PREMIOS_ALUMNOS!$D93&lt;&gt;0),[1]PREMIOS_ALUMNOS!$D93,""),IF($A95="TOTAL",SUM(INDIRECT("B4:B"&amp;ROW()-1)),""))</f>
        <v/>
      </c>
      <c r="C95" s="7" t="str">
        <f ca="1">IF(AND($A95&lt;&gt;"",$A95&lt;&gt;"TOTAL"),IF(AND([1]PREMIOS_ALUMNOS!$F93&lt;&gt;"",[1]PREMIOS_ALUMNOS!$F93&lt;&gt;0),[1]PREMIOS_ALUMNOS!$F93,""),IF($A95="TOTAL",SUM(INDIRECT("C4:C"&amp;ROW()-1)),""))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IF(AND($A95&lt;&gt;"",$A95&lt;&gt;"TOTAL"),IF(AND([1]PREMIOS_ALUMNOS!$I93&lt;&gt;"",[1]PREMIOS_ALUMNOS!$I93&lt;&gt;0),[1]PREMIOS_ALUMNOS!$I93,""),IF($A95="TOTAL",SUM(INDIRECT("E4:E"&amp;ROW()-1)),""))</f>
        <v/>
      </c>
      <c r="F95" s="7" t="str">
        <f ca="1">IF(AND($A95&lt;&gt;"",$A95&lt;&gt;"TOTAL"),IF(AND([1]PREMIOS_ALUMNOS!$K93&lt;&gt;"",[1]PREMIOS_ALUMNOS!$K93&lt;&gt;0),[1]PREMIOS_ALUMNOS!$K93,""),IF($A95="TOTAL",SUM(INDIRECT("F4:F"&amp;ROW()-1)),""))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IF(AND($A95&lt;&gt;"",$A95&lt;&gt;"TOTAL"),IF(AND([1]PREMIOS_ALUMNOS!$N93&lt;&gt;"",[1]PREMIOS_ALUMNOS!$N93&lt;&gt;0),[1]PREMIOS_ALUMNOS!$N93,""),IF($A95="TOTAL",SUM(INDIRECT("H4:H"&amp;ROW()-1)),""))</f>
        <v/>
      </c>
      <c r="I95" s="7" t="str">
        <f ca="1">IF(AND($A95&lt;&gt;"",$A95&lt;&gt;"TOTAL"),IF(AND([1]PREMIOS_ALUMNOS!$P93&lt;&gt;"",[1]PREMIOS_ALUMNOS!$P93&lt;&gt;0),[1]PREMIOS_ALUMNOS!$P93,""),IF($A95="TOTAL",SUM(INDIRECT("I4:I"&amp;ROW()-1)),""))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IF(AND($A95&lt;&gt;"",$A95&lt;&gt;"TOTAL"),IF(AND([1]PREMIOS_ALUMNOS!$S93&lt;&gt;"",[1]PREMIOS_ALUMNOS!$S93&lt;&gt;0),[1]PREMIOS_ALUMNOS!$S93,""),IF($A95="TOTAL",SUM(INDIRECT("K4:K"&amp;ROW()-1)),""))</f>
        <v/>
      </c>
      <c r="L95" s="7" t="str">
        <f ca="1">IF(AND($A95&lt;&gt;"",$A95&lt;&gt;"TOTAL"),IF(AND([1]PREMIOS_ALUMNOS!$U93&lt;&gt;"",[1]PREMIOS_ALUMNOS!$U93&lt;&gt;0),[1]PREMIOS_ALUMNOS!$U93,""),IF($A95="TOTAL",SUM(INDIRECT("L4:L"&amp;ROW()-1)),""))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IF(AND($A95&lt;&gt;"",$A95&lt;&gt;"TOTAL"),IF(AND([1]PREMIOS_ALUMNOS!$X93&lt;&gt;"",[1]PREMIOS_ALUMNOS!$X93&lt;&gt;0),[1]PREMIOS_ALUMNOS!$X93,""),IF($A95="TOTAL",SUM(INDIRECT("N4:N"&amp;ROW()-1)),""))</f>
        <v/>
      </c>
      <c r="O95" s="7" t="str">
        <f ca="1">IF(AND($A95&lt;&gt;"",$A95&lt;&gt;"TOTAL"),IF(AND([1]PREMIOS_ALUMNOS!$Z93&lt;&gt;"",[1]PREMIOS_ALUMNOS!$Z93&lt;&gt;0),[1]PREMIOS_ALUMNOS!$Z93,""),IF($A95="TOTAL",SUM(INDIRECT("O4:O"&amp;ROW()-1)),""))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IF(AND($A95&lt;&gt;"",$A95&lt;&gt;"TOTAL"),IF(AND([1]PREMIOS_ALUMNOS!$AC93&lt;&gt;"",[1]PREMIOS_ALUMNOS!$AC93&lt;&gt;0),[1]PREMIOS_ALUMNOS!$AC93,""),IF($A95="TOTAL",SUM(INDIRECT("Q4:Q"&amp;ROW()-1)),""))</f>
        <v/>
      </c>
      <c r="R95" s="7" t="str">
        <f ca="1">IF(AND($A95&lt;&gt;"",$A95&lt;&gt;"TOTAL"),IF(AND([1]PREMIOS_ALUMNOS!$AE93&lt;&gt;"",[1]PREMIOS_ALUMNOS!$AE93&lt;&gt;0),[1]PREMIOS_ALUMNOS!$AE93,""),IF($A95="TOTAL",SUM(INDIRECT("R4:R"&amp;ROW()-1)),""))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IF(AND($A95&lt;&gt;"",$A95&lt;&gt;"TOTAL"),IF(AND([1]PREMIOS_ALUMNOS!$AH93&lt;&gt;"",[1]PREMIOS_ALUMNOS!$AH93&lt;&gt;0),[1]PREMIOS_ALUMNOS!$AH93,""),IF($A95="TOTAL",SUM(INDIRECT("T4:T"&amp;ROW()-1)),""))</f>
        <v/>
      </c>
      <c r="U95" s="7" t="str">
        <f ca="1">IF(AND($A95&lt;&gt;"",$A95&lt;&gt;"TOTAL"),IF(AND([1]PREMIOS_ALUMNOS!$AJ93&lt;&gt;"",[1]PREMIOS_ALUMNOS!$AJ93&lt;&gt;0),[1]PREMIOS_ALUMNOS!$AJ93,""),IF($A95="TOTAL",SUM(INDIRECT("U4:U"&amp;ROW()-1)),""))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IF(AND($A95&lt;&gt;"",$A95&lt;&gt;"TOTAL"),IF(AND([1]PREMIOS_ALUMNOS!$AM93&lt;&gt;"",[1]PREMIOS_ALUMNOS!$AM93&lt;&gt;0),[1]PREMIOS_ALUMNOS!$AM93,""),IF($A95="TOTAL",SUM(INDIRECT("W4:W"&amp;ROW()-1)),""))</f>
        <v/>
      </c>
      <c r="X95" s="7" t="str">
        <f ca="1">IF(AND($A95&lt;&gt;"",$A95&lt;&gt;"TOTAL"),IF(AND([1]PREMIOS_ALUMNOS!$AO93&lt;&gt;"",[1]PREMIOS_ALUMNOS!$AO93&lt;&gt;0),[1]PREMIOS_ALUMNOS!$AO93,""),IF($A95="TOTAL",SUM(INDIRECT("X4:X"&amp;ROW()-1)),""))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IF(AND($A95&lt;&gt;"",$A95&lt;&gt;"TOTAL"),IF(AND([1]PREMIOS_ALUMNOS!$AR93&lt;&gt;"",[1]PREMIOS_ALUMNOS!$AR93&lt;&gt;0),[1]PREMIOS_ALUMNOS!$AR93,""),IF($A95="TOTAL",SUM(INDIRECT("Z4:Z"&amp;ROW()-1)),""))</f>
        <v/>
      </c>
      <c r="AA95" s="7" t="str">
        <f ca="1">IF(AND($A95&lt;&gt;"",$A95&lt;&gt;"TOTAL"),IF(AND([1]PREMIOS_ALUMNOS!$AT93&lt;&gt;"",[1]PREMIOS_ALUMNOS!$AT93&lt;&gt;0),[1]PREMIOS_ALUMNOS!$AT93,""),IF($A95="TOTAL",SUM(INDIRECT("AA4:AA"&amp;ROW()-1)),""))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IF(AND($A95&lt;&gt;"",$A95&lt;&gt;"TOTAL"),IF(AND([1]PREMIOS_ALUMNOS!$AW93&lt;&gt;"",[1]PREMIOS_ALUMNOS!$AW93&lt;&gt;0),[1]PREMIOS_ALUMNOS!$AW93,""),IF($A95="TOTAL",SUM(INDIRECT("AC4:AC"&amp;ROW()-1)),""))</f>
        <v/>
      </c>
      <c r="AD95" s="7" t="str">
        <f ca="1">IF(AND($A95&lt;&gt;"",$A95&lt;&gt;"TOTAL"),IF(AND([1]PREMIOS_ALUMNOS!$AY93&lt;&gt;"",[1]PREMIOS_ALUMNOS!$AY93&lt;&gt;0),[1]PREMIOS_ALUMNOS!$AY93,""),IF($A95="TOTAL",SUM(INDIRECT("AD4:AD"&amp;ROW()-1)),""))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IF(AND($A95&lt;&gt;"",$A95&lt;&gt;"TOTAL"),IF(AND([1]PREMIOS_ALUMNOS!$BB93&lt;&gt;"",[1]PREMIOS_ALUMNOS!$BB93&lt;&gt;0),[1]PREMIOS_ALUMNOS!$BB93,""),IF($A95="TOTAL",SUM(INDIRECT("AF4:AF"&amp;ROW()-1)),""))</f>
        <v/>
      </c>
      <c r="AG95" s="7" t="str">
        <f ca="1">IF(AND($A95&lt;&gt;"",$A95&lt;&gt;"TOTAL"),IF(AND([1]PREMIOS_ALUMNOS!$BD93&lt;&gt;"",[1]PREMIOS_ALUMNOS!$BD93&lt;&gt;0),[1]PREMIOS_ALUMNOS!$BD93,""),IF($A95="TOTAL",SUM(INDIRECT("AG4:AG"&amp;ROW()-1)),""))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IF(AND($A95&lt;&gt;"",$A95&lt;&gt;"TOTAL"),IF(AND([1]PREMIOS_ALUMNOS!$BG93&lt;&gt;"",[1]PREMIOS_ALUMNOS!$BG93&lt;&gt;0),[1]PREMIOS_ALUMNOS!$BG93,""),IF($A95="TOTAL",SUM(INDIRECT("AI4:AI"&amp;ROW()-1)),""))</f>
        <v/>
      </c>
      <c r="AJ95" s="7" t="str">
        <f ca="1">IF(AND($A95&lt;&gt;"",$A95&lt;&gt;"TOTAL"),IF(AND([1]PREMIOS_ALUMNOS!$BI93&lt;&gt;"",[1]PREMIOS_ALUMNOS!$BI93&lt;&gt;0),[1]PREMIOS_ALUMNOS!$BI93,""),IF($A95="TOTAL",SUM(INDIRECT("AJ4:AJ"&amp;ROW()-1)),""))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IF(AND($A95&lt;&gt;"",$A95&lt;&gt;"TOTAL"),IF(AND([1]PREMIOS_ALUMNOS!$BL93&lt;&gt;"",[1]PREMIOS_ALUMNOS!$BL93&lt;&gt;0),[1]PREMIOS_ALUMNOS!$BL93,""),IF($A95="TOTAL",SUM(INDIRECT("AL4:AL"&amp;ROW()-1)),""))</f>
        <v/>
      </c>
      <c r="AM95" s="7" t="str">
        <f ca="1">IF(AND($A95&lt;&gt;"",$A95&lt;&gt;"TOTAL"),IF(AND([1]PREMIOS_ALUMNOS!$BN93&lt;&gt;"",[1]PREMIOS_ALUMNOS!$BN93&lt;&gt;0),[1]PREMIOS_ALUMNOS!$BN93,""),IF($A95="TOTAL",SUM(INDIRECT("AM4:AM"&amp;ROW()-1)),""))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IF(AND($A95&lt;&gt;"",$A95&lt;&gt;"TOTAL"),IF(AND([1]PREMIOS_ALUMNOS!$BQ93&lt;&gt;"",[1]PREMIOS_ALUMNOS!$BQ93&lt;&gt;0),[1]PREMIOS_ALUMNOS!$BQ93,""),IF($A95="TOTAL",SUM(INDIRECT("AO4:AO"&amp;ROW()-1)),""))</f>
        <v/>
      </c>
      <c r="AP95" s="7" t="str">
        <f ca="1">IF(AND($A95&lt;&gt;"",$A95&lt;&gt;"TOTAL"),IF(AND([1]PREMIOS_ALUMNOS!$BS93&lt;&gt;"",[1]PREMIOS_ALUMNOS!$BS93&lt;&gt;0),[1]PREMIOS_ALUMNOS!$BS93,""),IF($A95="TOTAL",SUM(INDIRECT("AP4:AP"&amp;ROW()-1)),""))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IF(AND($A95&lt;&gt;"",$A95&lt;&gt;"TOTAL"),IF(AND([1]PREMIOS_ALUMNOS!$BV93&lt;&gt;"",[1]PREMIOS_ALUMNOS!$BV93&lt;&gt;0),[1]PREMIOS_ALUMNOS!$BV93,""),IF($A95="TOTAL",SUM(INDIRECT("AR4:AR"&amp;ROW()-1)),""))</f>
        <v/>
      </c>
      <c r="AS95" s="7" t="str">
        <f ca="1">IF(AND($A95&lt;&gt;"",$A95&lt;&gt;"TOTAL"),IF(AND([1]PREMIOS_ALUMNOS!$BX93&lt;&gt;"",[1]PREMIOS_ALUMNOS!$BX93&lt;&gt;0),[1]PREMIOS_ALUMNOS!$BX93,""),IF($A95="TOTAL",SUM(INDIRECT("AS4:AS"&amp;ROW()-1)),""))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IF(AND($A95&lt;&gt;"",$A95&lt;&gt;"TOTAL"),IF(AND([1]PREMIOS_ALUMNOS!$CA93&lt;&gt;"",[1]PREMIOS_ALUMNOS!$CA93&lt;&gt;0),[1]PREMIOS_ALUMNOS!$CA93,""),IF($A95="TOTAL",SUM(INDIRECT("AU4:AU"&amp;ROW()-1)),""))</f>
        <v/>
      </c>
      <c r="AV95" s="7" t="str">
        <f ca="1">IF(AND($A95&lt;&gt;"",$A95&lt;&gt;"TOTAL"),IF(AND([1]PREMIOS_ALUMNOS!$CC93&lt;&gt;"",[1]PREMIOS_ALUMNOS!$CC93&lt;&gt;0),[1]PREMIOS_ALUMNOS!$CC93,""),IF($A95="TOTAL",SUM(INDIRECT("AV4:AV"&amp;ROW()-1)),""))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IF(AND($A95&lt;&gt;"",$A95&lt;&gt;"TOTAL"),IF(AND([1]PREMIOS_ALUMNOS!$CF93&lt;&gt;"",[1]PREMIOS_ALUMNOS!$CF93&lt;&gt;0),[1]PREMIOS_ALUMNOS!$CF93,""),IF($A95="TOTAL",SUM(INDIRECT("AX4:AX"&amp;ROW()-1)),""))</f>
        <v/>
      </c>
      <c r="AY95" s="7" t="str">
        <f ca="1">IF(AND($A95&lt;&gt;"",$A95&lt;&gt;"TOTAL"),IF(AND([1]PREMIOS_ALUMNOS!$CH93&lt;&gt;"",[1]PREMIOS_ALUMNOS!$CH93&lt;&gt;0),[1]PREMIOS_ALUMNOS!$CH93,""),IF($A95="TOTAL",SUM(INDIRECT("AY4:AY"&amp;ROW()-1)),""))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IF(AND($A95&lt;&gt;"",$A95&lt;&gt;"TOTAL"),IF(AND([1]PREMIOS_ALUMNOS!$CK93&lt;&gt;"",[1]PREMIOS_ALUMNOS!$CK93&lt;&gt;0),[1]PREMIOS_ALUMNOS!$CK93,""),IF($A95="TOTAL",SUM(INDIRECT("BA4:BA"&amp;ROW()-1)),""))</f>
        <v/>
      </c>
      <c r="BB95" s="7" t="str">
        <f ca="1">IF(AND($A95&lt;&gt;"",$A95&lt;&gt;"TOTAL"),IF(AND([1]PREMIOS_ALUMNOS!$CM93&lt;&gt;"",[1]PREMIOS_ALUMNOS!$CM93&lt;&gt;0),[1]PREMIOS_ALUMNOS!$CM93,""),IF($A95="TOTAL",SUM(INDIRECT("BB4:BB"&amp;ROW()-1)),""))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IF(AND($A95&lt;&gt;"",$A95&lt;&gt;"TOTAL"),IF(AND([1]PREMIOS_ALUMNOS!$CP93&lt;&gt;"",[1]PREMIOS_ALUMNOS!$CP93&lt;&gt;0),[1]PREMIOS_ALUMNOS!$CP93,""),IF($A95="TOTAL",SUM(INDIRECT("BD4:BD"&amp;ROW()-1)),""))</f>
        <v/>
      </c>
      <c r="BE95" s="7" t="str">
        <f ca="1">IF(AND($A95&lt;&gt;"",$A95&lt;&gt;"TOTAL"),IF(AND([1]PREMIOS_ALUMNOS!$CR93&lt;&gt;"",[1]PREMIOS_ALUMNOS!$CR93&lt;&gt;0),[1]PREMIOS_ALUMNOS!$CR93,""),IF($A95="TOTAL",SUM(INDIRECT("BE4:BE"&amp;ROW()-1)),""))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IF([1]PREMIOS_ALUMNOS!$C94&lt;&gt;"",[1]PREMIOS_ALUMNOS!$C94,IF(AND([1]PREMIOS_ALUMNOS!$C94="",[1]PREMIOS_ALUMNOS!$C95="",[1]PREMIOS_ALUMNOS!$C93=""),"","TOTAL"))</f>
        <v/>
      </c>
      <c r="B96" s="7" t="str">
        <f ca="1">IF(AND($A96&lt;&gt;"",$A96&lt;&gt;"TOTAL"),IF(AND([1]PREMIOS_ALUMNOS!$D94&lt;&gt;"",[1]PREMIOS_ALUMNOS!$D94&lt;&gt;0),[1]PREMIOS_ALUMNOS!$D94,""),IF($A96="TOTAL",SUM(INDIRECT("B4:B"&amp;ROW()-1)),""))</f>
        <v/>
      </c>
      <c r="C96" s="7" t="str">
        <f ca="1">IF(AND($A96&lt;&gt;"",$A96&lt;&gt;"TOTAL"),IF(AND([1]PREMIOS_ALUMNOS!$F94&lt;&gt;"",[1]PREMIOS_ALUMNOS!$F94&lt;&gt;0),[1]PREMIOS_ALUMNOS!$F94,""),IF($A96="TOTAL",SUM(INDIRECT("C4:C"&amp;ROW()-1)),""))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IF(AND($A96&lt;&gt;"",$A96&lt;&gt;"TOTAL"),IF(AND([1]PREMIOS_ALUMNOS!$I94&lt;&gt;"",[1]PREMIOS_ALUMNOS!$I94&lt;&gt;0),[1]PREMIOS_ALUMNOS!$I94,""),IF($A96="TOTAL",SUM(INDIRECT("E4:E"&amp;ROW()-1)),""))</f>
        <v/>
      </c>
      <c r="F96" s="7" t="str">
        <f ca="1">IF(AND($A96&lt;&gt;"",$A96&lt;&gt;"TOTAL"),IF(AND([1]PREMIOS_ALUMNOS!$K94&lt;&gt;"",[1]PREMIOS_ALUMNOS!$K94&lt;&gt;0),[1]PREMIOS_ALUMNOS!$K94,""),IF($A96="TOTAL",SUM(INDIRECT("F4:F"&amp;ROW()-1)),""))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IF(AND($A96&lt;&gt;"",$A96&lt;&gt;"TOTAL"),IF(AND([1]PREMIOS_ALUMNOS!$N94&lt;&gt;"",[1]PREMIOS_ALUMNOS!$N94&lt;&gt;0),[1]PREMIOS_ALUMNOS!$N94,""),IF($A96="TOTAL",SUM(INDIRECT("H4:H"&amp;ROW()-1)),""))</f>
        <v/>
      </c>
      <c r="I96" s="7" t="str">
        <f ca="1">IF(AND($A96&lt;&gt;"",$A96&lt;&gt;"TOTAL"),IF(AND([1]PREMIOS_ALUMNOS!$P94&lt;&gt;"",[1]PREMIOS_ALUMNOS!$P94&lt;&gt;0),[1]PREMIOS_ALUMNOS!$P94,""),IF($A96="TOTAL",SUM(INDIRECT("I4:I"&amp;ROW()-1)),""))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IF(AND($A96&lt;&gt;"",$A96&lt;&gt;"TOTAL"),IF(AND([1]PREMIOS_ALUMNOS!$S94&lt;&gt;"",[1]PREMIOS_ALUMNOS!$S94&lt;&gt;0),[1]PREMIOS_ALUMNOS!$S94,""),IF($A96="TOTAL",SUM(INDIRECT("K4:K"&amp;ROW()-1)),""))</f>
        <v/>
      </c>
      <c r="L96" s="7" t="str">
        <f ca="1">IF(AND($A96&lt;&gt;"",$A96&lt;&gt;"TOTAL"),IF(AND([1]PREMIOS_ALUMNOS!$U94&lt;&gt;"",[1]PREMIOS_ALUMNOS!$U94&lt;&gt;0),[1]PREMIOS_ALUMNOS!$U94,""),IF($A96="TOTAL",SUM(INDIRECT("L4:L"&amp;ROW()-1)),""))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IF(AND($A96&lt;&gt;"",$A96&lt;&gt;"TOTAL"),IF(AND([1]PREMIOS_ALUMNOS!$X94&lt;&gt;"",[1]PREMIOS_ALUMNOS!$X94&lt;&gt;0),[1]PREMIOS_ALUMNOS!$X94,""),IF($A96="TOTAL",SUM(INDIRECT("N4:N"&amp;ROW()-1)),""))</f>
        <v/>
      </c>
      <c r="O96" s="7" t="str">
        <f ca="1">IF(AND($A96&lt;&gt;"",$A96&lt;&gt;"TOTAL"),IF(AND([1]PREMIOS_ALUMNOS!$Z94&lt;&gt;"",[1]PREMIOS_ALUMNOS!$Z94&lt;&gt;0),[1]PREMIOS_ALUMNOS!$Z94,""),IF($A96="TOTAL",SUM(INDIRECT("O4:O"&amp;ROW()-1)),""))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IF(AND($A96&lt;&gt;"",$A96&lt;&gt;"TOTAL"),IF(AND([1]PREMIOS_ALUMNOS!$AC94&lt;&gt;"",[1]PREMIOS_ALUMNOS!$AC94&lt;&gt;0),[1]PREMIOS_ALUMNOS!$AC94,""),IF($A96="TOTAL",SUM(INDIRECT("Q4:Q"&amp;ROW()-1)),""))</f>
        <v/>
      </c>
      <c r="R96" s="7" t="str">
        <f ca="1">IF(AND($A96&lt;&gt;"",$A96&lt;&gt;"TOTAL"),IF(AND([1]PREMIOS_ALUMNOS!$AE94&lt;&gt;"",[1]PREMIOS_ALUMNOS!$AE94&lt;&gt;0),[1]PREMIOS_ALUMNOS!$AE94,""),IF($A96="TOTAL",SUM(INDIRECT("R4:R"&amp;ROW()-1)),""))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IF(AND($A96&lt;&gt;"",$A96&lt;&gt;"TOTAL"),IF(AND([1]PREMIOS_ALUMNOS!$AH94&lt;&gt;"",[1]PREMIOS_ALUMNOS!$AH94&lt;&gt;0),[1]PREMIOS_ALUMNOS!$AH94,""),IF($A96="TOTAL",SUM(INDIRECT("T4:T"&amp;ROW()-1)),""))</f>
        <v/>
      </c>
      <c r="U96" s="7" t="str">
        <f ca="1">IF(AND($A96&lt;&gt;"",$A96&lt;&gt;"TOTAL"),IF(AND([1]PREMIOS_ALUMNOS!$AJ94&lt;&gt;"",[1]PREMIOS_ALUMNOS!$AJ94&lt;&gt;0),[1]PREMIOS_ALUMNOS!$AJ94,""),IF($A96="TOTAL",SUM(INDIRECT("U4:U"&amp;ROW()-1)),""))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IF(AND($A96&lt;&gt;"",$A96&lt;&gt;"TOTAL"),IF(AND([1]PREMIOS_ALUMNOS!$AM94&lt;&gt;"",[1]PREMIOS_ALUMNOS!$AM94&lt;&gt;0),[1]PREMIOS_ALUMNOS!$AM94,""),IF($A96="TOTAL",SUM(INDIRECT("W4:W"&amp;ROW()-1)),""))</f>
        <v/>
      </c>
      <c r="X96" s="7" t="str">
        <f ca="1">IF(AND($A96&lt;&gt;"",$A96&lt;&gt;"TOTAL"),IF(AND([1]PREMIOS_ALUMNOS!$AO94&lt;&gt;"",[1]PREMIOS_ALUMNOS!$AO94&lt;&gt;0),[1]PREMIOS_ALUMNOS!$AO94,""),IF($A96="TOTAL",SUM(INDIRECT("X4:X"&amp;ROW()-1)),""))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IF(AND($A96&lt;&gt;"",$A96&lt;&gt;"TOTAL"),IF(AND([1]PREMIOS_ALUMNOS!$AR94&lt;&gt;"",[1]PREMIOS_ALUMNOS!$AR94&lt;&gt;0),[1]PREMIOS_ALUMNOS!$AR94,""),IF($A96="TOTAL",SUM(INDIRECT("Z4:Z"&amp;ROW()-1)),""))</f>
        <v/>
      </c>
      <c r="AA96" s="7" t="str">
        <f ca="1">IF(AND($A96&lt;&gt;"",$A96&lt;&gt;"TOTAL"),IF(AND([1]PREMIOS_ALUMNOS!$AT94&lt;&gt;"",[1]PREMIOS_ALUMNOS!$AT94&lt;&gt;0),[1]PREMIOS_ALUMNOS!$AT94,""),IF($A96="TOTAL",SUM(INDIRECT("AA4:AA"&amp;ROW()-1)),""))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IF(AND($A96&lt;&gt;"",$A96&lt;&gt;"TOTAL"),IF(AND([1]PREMIOS_ALUMNOS!$AW94&lt;&gt;"",[1]PREMIOS_ALUMNOS!$AW94&lt;&gt;0),[1]PREMIOS_ALUMNOS!$AW94,""),IF($A96="TOTAL",SUM(INDIRECT("AC4:AC"&amp;ROW()-1)),""))</f>
        <v/>
      </c>
      <c r="AD96" s="7" t="str">
        <f ca="1">IF(AND($A96&lt;&gt;"",$A96&lt;&gt;"TOTAL"),IF(AND([1]PREMIOS_ALUMNOS!$AY94&lt;&gt;"",[1]PREMIOS_ALUMNOS!$AY94&lt;&gt;0),[1]PREMIOS_ALUMNOS!$AY94,""),IF($A96="TOTAL",SUM(INDIRECT("AD4:AD"&amp;ROW()-1)),""))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IF(AND($A96&lt;&gt;"",$A96&lt;&gt;"TOTAL"),IF(AND([1]PREMIOS_ALUMNOS!$BB94&lt;&gt;"",[1]PREMIOS_ALUMNOS!$BB94&lt;&gt;0),[1]PREMIOS_ALUMNOS!$BB94,""),IF($A96="TOTAL",SUM(INDIRECT("AF4:AF"&amp;ROW()-1)),""))</f>
        <v/>
      </c>
      <c r="AG96" s="7" t="str">
        <f ca="1">IF(AND($A96&lt;&gt;"",$A96&lt;&gt;"TOTAL"),IF(AND([1]PREMIOS_ALUMNOS!$BD94&lt;&gt;"",[1]PREMIOS_ALUMNOS!$BD94&lt;&gt;0),[1]PREMIOS_ALUMNOS!$BD94,""),IF($A96="TOTAL",SUM(INDIRECT("AG4:AG"&amp;ROW()-1)),""))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IF(AND($A96&lt;&gt;"",$A96&lt;&gt;"TOTAL"),IF(AND([1]PREMIOS_ALUMNOS!$BG94&lt;&gt;"",[1]PREMIOS_ALUMNOS!$BG94&lt;&gt;0),[1]PREMIOS_ALUMNOS!$BG94,""),IF($A96="TOTAL",SUM(INDIRECT("AI4:AI"&amp;ROW()-1)),""))</f>
        <v/>
      </c>
      <c r="AJ96" s="7" t="str">
        <f ca="1">IF(AND($A96&lt;&gt;"",$A96&lt;&gt;"TOTAL"),IF(AND([1]PREMIOS_ALUMNOS!$BI94&lt;&gt;"",[1]PREMIOS_ALUMNOS!$BI94&lt;&gt;0),[1]PREMIOS_ALUMNOS!$BI94,""),IF($A96="TOTAL",SUM(INDIRECT("AJ4:AJ"&amp;ROW()-1)),""))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IF(AND($A96&lt;&gt;"",$A96&lt;&gt;"TOTAL"),IF(AND([1]PREMIOS_ALUMNOS!$BL94&lt;&gt;"",[1]PREMIOS_ALUMNOS!$BL94&lt;&gt;0),[1]PREMIOS_ALUMNOS!$BL94,""),IF($A96="TOTAL",SUM(INDIRECT("AL4:AL"&amp;ROW()-1)),""))</f>
        <v/>
      </c>
      <c r="AM96" s="7" t="str">
        <f ca="1">IF(AND($A96&lt;&gt;"",$A96&lt;&gt;"TOTAL"),IF(AND([1]PREMIOS_ALUMNOS!$BN94&lt;&gt;"",[1]PREMIOS_ALUMNOS!$BN94&lt;&gt;0),[1]PREMIOS_ALUMNOS!$BN94,""),IF($A96="TOTAL",SUM(INDIRECT("AM4:AM"&amp;ROW()-1)),""))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IF(AND($A96&lt;&gt;"",$A96&lt;&gt;"TOTAL"),IF(AND([1]PREMIOS_ALUMNOS!$BQ94&lt;&gt;"",[1]PREMIOS_ALUMNOS!$BQ94&lt;&gt;0),[1]PREMIOS_ALUMNOS!$BQ94,""),IF($A96="TOTAL",SUM(INDIRECT("AO4:AO"&amp;ROW()-1)),""))</f>
        <v/>
      </c>
      <c r="AP96" s="7" t="str">
        <f ca="1">IF(AND($A96&lt;&gt;"",$A96&lt;&gt;"TOTAL"),IF(AND([1]PREMIOS_ALUMNOS!$BS94&lt;&gt;"",[1]PREMIOS_ALUMNOS!$BS94&lt;&gt;0),[1]PREMIOS_ALUMNOS!$BS94,""),IF($A96="TOTAL",SUM(INDIRECT("AP4:AP"&amp;ROW()-1)),""))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IF(AND($A96&lt;&gt;"",$A96&lt;&gt;"TOTAL"),IF(AND([1]PREMIOS_ALUMNOS!$BV94&lt;&gt;"",[1]PREMIOS_ALUMNOS!$BV94&lt;&gt;0),[1]PREMIOS_ALUMNOS!$BV94,""),IF($A96="TOTAL",SUM(INDIRECT("AR4:AR"&amp;ROW()-1)),""))</f>
        <v/>
      </c>
      <c r="AS96" s="7" t="str">
        <f ca="1">IF(AND($A96&lt;&gt;"",$A96&lt;&gt;"TOTAL"),IF(AND([1]PREMIOS_ALUMNOS!$BX94&lt;&gt;"",[1]PREMIOS_ALUMNOS!$BX94&lt;&gt;0),[1]PREMIOS_ALUMNOS!$BX94,""),IF($A96="TOTAL",SUM(INDIRECT("AS4:AS"&amp;ROW()-1)),""))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IF(AND($A96&lt;&gt;"",$A96&lt;&gt;"TOTAL"),IF(AND([1]PREMIOS_ALUMNOS!$CA94&lt;&gt;"",[1]PREMIOS_ALUMNOS!$CA94&lt;&gt;0),[1]PREMIOS_ALUMNOS!$CA94,""),IF($A96="TOTAL",SUM(INDIRECT("AU4:AU"&amp;ROW()-1)),""))</f>
        <v/>
      </c>
      <c r="AV96" s="7" t="str">
        <f ca="1">IF(AND($A96&lt;&gt;"",$A96&lt;&gt;"TOTAL"),IF(AND([1]PREMIOS_ALUMNOS!$CC94&lt;&gt;"",[1]PREMIOS_ALUMNOS!$CC94&lt;&gt;0),[1]PREMIOS_ALUMNOS!$CC94,""),IF($A96="TOTAL",SUM(INDIRECT("AV4:AV"&amp;ROW()-1)),""))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IF(AND($A96&lt;&gt;"",$A96&lt;&gt;"TOTAL"),IF(AND([1]PREMIOS_ALUMNOS!$CF94&lt;&gt;"",[1]PREMIOS_ALUMNOS!$CF94&lt;&gt;0),[1]PREMIOS_ALUMNOS!$CF94,""),IF($A96="TOTAL",SUM(INDIRECT("AX4:AX"&amp;ROW()-1)),""))</f>
        <v/>
      </c>
      <c r="AY96" s="7" t="str">
        <f ca="1">IF(AND($A96&lt;&gt;"",$A96&lt;&gt;"TOTAL"),IF(AND([1]PREMIOS_ALUMNOS!$CH94&lt;&gt;"",[1]PREMIOS_ALUMNOS!$CH94&lt;&gt;0),[1]PREMIOS_ALUMNOS!$CH94,""),IF($A96="TOTAL",SUM(INDIRECT("AY4:AY"&amp;ROW()-1)),""))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IF(AND($A96&lt;&gt;"",$A96&lt;&gt;"TOTAL"),IF(AND([1]PREMIOS_ALUMNOS!$CK94&lt;&gt;"",[1]PREMIOS_ALUMNOS!$CK94&lt;&gt;0),[1]PREMIOS_ALUMNOS!$CK94,""),IF($A96="TOTAL",SUM(INDIRECT("BA4:BA"&amp;ROW()-1)),""))</f>
        <v/>
      </c>
      <c r="BB96" s="7" t="str">
        <f ca="1">IF(AND($A96&lt;&gt;"",$A96&lt;&gt;"TOTAL"),IF(AND([1]PREMIOS_ALUMNOS!$CM94&lt;&gt;"",[1]PREMIOS_ALUMNOS!$CM94&lt;&gt;0),[1]PREMIOS_ALUMNOS!$CM94,""),IF($A96="TOTAL",SUM(INDIRECT("BB4:BB"&amp;ROW()-1)),""))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IF(AND($A96&lt;&gt;"",$A96&lt;&gt;"TOTAL"),IF(AND([1]PREMIOS_ALUMNOS!$CP94&lt;&gt;"",[1]PREMIOS_ALUMNOS!$CP94&lt;&gt;0),[1]PREMIOS_ALUMNOS!$CP94,""),IF($A96="TOTAL",SUM(INDIRECT("BD4:BD"&amp;ROW()-1)),""))</f>
        <v/>
      </c>
      <c r="BE96" s="7" t="str">
        <f ca="1">IF(AND($A96&lt;&gt;"",$A96&lt;&gt;"TOTAL"),IF(AND([1]PREMIOS_ALUMNOS!$CR94&lt;&gt;"",[1]PREMIOS_ALUMNOS!$CR94&lt;&gt;0),[1]PREMIOS_ALUMNOS!$CR94,""),IF($A96="TOTAL",SUM(INDIRECT("BE4:BE"&amp;ROW()-1)),""))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IF([1]PREMIOS_ALUMNOS!$C95&lt;&gt;"",[1]PREMIOS_ALUMNOS!$C95,IF(AND([1]PREMIOS_ALUMNOS!$C95="",[1]PREMIOS_ALUMNOS!$C96="",[1]PREMIOS_ALUMNOS!$C94=""),"","TOTAL"))</f>
        <v/>
      </c>
      <c r="B97" s="7" t="str">
        <f ca="1">IF(AND($A97&lt;&gt;"",$A97&lt;&gt;"TOTAL"),IF(AND([1]PREMIOS_ALUMNOS!$D95&lt;&gt;"",[1]PREMIOS_ALUMNOS!$D95&lt;&gt;0),[1]PREMIOS_ALUMNOS!$D95,""),IF($A97="TOTAL",SUM(INDIRECT("B4:B"&amp;ROW()-1)),""))</f>
        <v/>
      </c>
      <c r="C97" s="7" t="str">
        <f ca="1">IF(AND($A97&lt;&gt;"",$A97&lt;&gt;"TOTAL"),IF(AND([1]PREMIOS_ALUMNOS!$F95&lt;&gt;"",[1]PREMIOS_ALUMNOS!$F95&lt;&gt;0),[1]PREMIOS_ALUMNOS!$F95,""),IF($A97="TOTAL",SUM(INDIRECT("C4:C"&amp;ROW()-1)),""))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IF(AND($A97&lt;&gt;"",$A97&lt;&gt;"TOTAL"),IF(AND([1]PREMIOS_ALUMNOS!$I95&lt;&gt;"",[1]PREMIOS_ALUMNOS!$I95&lt;&gt;0),[1]PREMIOS_ALUMNOS!$I95,""),IF($A97="TOTAL",SUM(INDIRECT("E4:E"&amp;ROW()-1)),""))</f>
        <v/>
      </c>
      <c r="F97" s="7" t="str">
        <f ca="1">IF(AND($A97&lt;&gt;"",$A97&lt;&gt;"TOTAL"),IF(AND([1]PREMIOS_ALUMNOS!$K95&lt;&gt;"",[1]PREMIOS_ALUMNOS!$K95&lt;&gt;0),[1]PREMIOS_ALUMNOS!$K95,""),IF($A97="TOTAL",SUM(INDIRECT("F4:F"&amp;ROW()-1)),""))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IF(AND($A97&lt;&gt;"",$A97&lt;&gt;"TOTAL"),IF(AND([1]PREMIOS_ALUMNOS!$N95&lt;&gt;"",[1]PREMIOS_ALUMNOS!$N95&lt;&gt;0),[1]PREMIOS_ALUMNOS!$N95,""),IF($A97="TOTAL",SUM(INDIRECT("H4:H"&amp;ROW()-1)),""))</f>
        <v/>
      </c>
      <c r="I97" s="7" t="str">
        <f ca="1">IF(AND($A97&lt;&gt;"",$A97&lt;&gt;"TOTAL"),IF(AND([1]PREMIOS_ALUMNOS!$P95&lt;&gt;"",[1]PREMIOS_ALUMNOS!$P95&lt;&gt;0),[1]PREMIOS_ALUMNOS!$P95,""),IF($A97="TOTAL",SUM(INDIRECT("I4:I"&amp;ROW()-1)),""))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IF(AND($A97&lt;&gt;"",$A97&lt;&gt;"TOTAL"),IF(AND([1]PREMIOS_ALUMNOS!$S95&lt;&gt;"",[1]PREMIOS_ALUMNOS!$S95&lt;&gt;0),[1]PREMIOS_ALUMNOS!$S95,""),IF($A97="TOTAL",SUM(INDIRECT("K4:K"&amp;ROW()-1)),""))</f>
        <v/>
      </c>
      <c r="L97" s="7" t="str">
        <f ca="1">IF(AND($A97&lt;&gt;"",$A97&lt;&gt;"TOTAL"),IF(AND([1]PREMIOS_ALUMNOS!$U95&lt;&gt;"",[1]PREMIOS_ALUMNOS!$U95&lt;&gt;0),[1]PREMIOS_ALUMNOS!$U95,""),IF($A97="TOTAL",SUM(INDIRECT("L4:L"&amp;ROW()-1)),""))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IF(AND($A97&lt;&gt;"",$A97&lt;&gt;"TOTAL"),IF(AND([1]PREMIOS_ALUMNOS!$X95&lt;&gt;"",[1]PREMIOS_ALUMNOS!$X95&lt;&gt;0),[1]PREMIOS_ALUMNOS!$X95,""),IF($A97="TOTAL",SUM(INDIRECT("N4:N"&amp;ROW()-1)),""))</f>
        <v/>
      </c>
      <c r="O97" s="7" t="str">
        <f ca="1">IF(AND($A97&lt;&gt;"",$A97&lt;&gt;"TOTAL"),IF(AND([1]PREMIOS_ALUMNOS!$Z95&lt;&gt;"",[1]PREMIOS_ALUMNOS!$Z95&lt;&gt;0),[1]PREMIOS_ALUMNOS!$Z95,""),IF($A97="TOTAL",SUM(INDIRECT("O4:O"&amp;ROW()-1)),""))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IF(AND($A97&lt;&gt;"",$A97&lt;&gt;"TOTAL"),IF(AND([1]PREMIOS_ALUMNOS!$AC95&lt;&gt;"",[1]PREMIOS_ALUMNOS!$AC95&lt;&gt;0),[1]PREMIOS_ALUMNOS!$AC95,""),IF($A97="TOTAL",SUM(INDIRECT("Q4:Q"&amp;ROW()-1)),""))</f>
        <v/>
      </c>
      <c r="R97" s="7" t="str">
        <f ca="1">IF(AND($A97&lt;&gt;"",$A97&lt;&gt;"TOTAL"),IF(AND([1]PREMIOS_ALUMNOS!$AE95&lt;&gt;"",[1]PREMIOS_ALUMNOS!$AE95&lt;&gt;0),[1]PREMIOS_ALUMNOS!$AE95,""),IF($A97="TOTAL",SUM(INDIRECT("R4:R"&amp;ROW()-1)),""))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IF(AND($A97&lt;&gt;"",$A97&lt;&gt;"TOTAL"),IF(AND([1]PREMIOS_ALUMNOS!$AH95&lt;&gt;"",[1]PREMIOS_ALUMNOS!$AH95&lt;&gt;0),[1]PREMIOS_ALUMNOS!$AH95,""),IF($A97="TOTAL",SUM(INDIRECT("T4:T"&amp;ROW()-1)),""))</f>
        <v/>
      </c>
      <c r="U97" s="7" t="str">
        <f ca="1">IF(AND($A97&lt;&gt;"",$A97&lt;&gt;"TOTAL"),IF(AND([1]PREMIOS_ALUMNOS!$AJ95&lt;&gt;"",[1]PREMIOS_ALUMNOS!$AJ95&lt;&gt;0),[1]PREMIOS_ALUMNOS!$AJ95,""),IF($A97="TOTAL",SUM(INDIRECT("U4:U"&amp;ROW()-1)),""))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IF(AND($A97&lt;&gt;"",$A97&lt;&gt;"TOTAL"),IF(AND([1]PREMIOS_ALUMNOS!$AM95&lt;&gt;"",[1]PREMIOS_ALUMNOS!$AM95&lt;&gt;0),[1]PREMIOS_ALUMNOS!$AM95,""),IF($A97="TOTAL",SUM(INDIRECT("W4:W"&amp;ROW()-1)),""))</f>
        <v/>
      </c>
      <c r="X97" s="7" t="str">
        <f ca="1">IF(AND($A97&lt;&gt;"",$A97&lt;&gt;"TOTAL"),IF(AND([1]PREMIOS_ALUMNOS!$AO95&lt;&gt;"",[1]PREMIOS_ALUMNOS!$AO95&lt;&gt;0),[1]PREMIOS_ALUMNOS!$AO95,""),IF($A97="TOTAL",SUM(INDIRECT("X4:X"&amp;ROW()-1)),""))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IF(AND($A97&lt;&gt;"",$A97&lt;&gt;"TOTAL"),IF(AND([1]PREMIOS_ALUMNOS!$AR95&lt;&gt;"",[1]PREMIOS_ALUMNOS!$AR95&lt;&gt;0),[1]PREMIOS_ALUMNOS!$AR95,""),IF($A97="TOTAL",SUM(INDIRECT("Z4:Z"&amp;ROW()-1)),""))</f>
        <v/>
      </c>
      <c r="AA97" s="7" t="str">
        <f ca="1">IF(AND($A97&lt;&gt;"",$A97&lt;&gt;"TOTAL"),IF(AND([1]PREMIOS_ALUMNOS!$AT95&lt;&gt;"",[1]PREMIOS_ALUMNOS!$AT95&lt;&gt;0),[1]PREMIOS_ALUMNOS!$AT95,""),IF($A97="TOTAL",SUM(INDIRECT("AA4:AA"&amp;ROW()-1)),""))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IF(AND($A97&lt;&gt;"",$A97&lt;&gt;"TOTAL"),IF(AND([1]PREMIOS_ALUMNOS!$AW95&lt;&gt;"",[1]PREMIOS_ALUMNOS!$AW95&lt;&gt;0),[1]PREMIOS_ALUMNOS!$AW95,""),IF($A97="TOTAL",SUM(INDIRECT("AC4:AC"&amp;ROW()-1)),""))</f>
        <v/>
      </c>
      <c r="AD97" s="7" t="str">
        <f ca="1">IF(AND($A97&lt;&gt;"",$A97&lt;&gt;"TOTAL"),IF(AND([1]PREMIOS_ALUMNOS!$AY95&lt;&gt;"",[1]PREMIOS_ALUMNOS!$AY95&lt;&gt;0),[1]PREMIOS_ALUMNOS!$AY95,""),IF($A97="TOTAL",SUM(INDIRECT("AD4:AD"&amp;ROW()-1)),""))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IF(AND($A97&lt;&gt;"",$A97&lt;&gt;"TOTAL"),IF(AND([1]PREMIOS_ALUMNOS!$BB95&lt;&gt;"",[1]PREMIOS_ALUMNOS!$BB95&lt;&gt;0),[1]PREMIOS_ALUMNOS!$BB95,""),IF($A97="TOTAL",SUM(INDIRECT("AF4:AF"&amp;ROW()-1)),""))</f>
        <v/>
      </c>
      <c r="AG97" s="7" t="str">
        <f ca="1">IF(AND($A97&lt;&gt;"",$A97&lt;&gt;"TOTAL"),IF(AND([1]PREMIOS_ALUMNOS!$BD95&lt;&gt;"",[1]PREMIOS_ALUMNOS!$BD95&lt;&gt;0),[1]PREMIOS_ALUMNOS!$BD95,""),IF($A97="TOTAL",SUM(INDIRECT("AG4:AG"&amp;ROW()-1)),""))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IF(AND($A97&lt;&gt;"",$A97&lt;&gt;"TOTAL"),IF(AND([1]PREMIOS_ALUMNOS!$BG95&lt;&gt;"",[1]PREMIOS_ALUMNOS!$BG95&lt;&gt;0),[1]PREMIOS_ALUMNOS!$BG95,""),IF($A97="TOTAL",SUM(INDIRECT("AI4:AI"&amp;ROW()-1)),""))</f>
        <v/>
      </c>
      <c r="AJ97" s="7" t="str">
        <f ca="1">IF(AND($A97&lt;&gt;"",$A97&lt;&gt;"TOTAL"),IF(AND([1]PREMIOS_ALUMNOS!$BI95&lt;&gt;"",[1]PREMIOS_ALUMNOS!$BI95&lt;&gt;0),[1]PREMIOS_ALUMNOS!$BI95,""),IF($A97="TOTAL",SUM(INDIRECT("AJ4:AJ"&amp;ROW()-1)),""))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IF(AND($A97&lt;&gt;"",$A97&lt;&gt;"TOTAL"),IF(AND([1]PREMIOS_ALUMNOS!$BL95&lt;&gt;"",[1]PREMIOS_ALUMNOS!$BL95&lt;&gt;0),[1]PREMIOS_ALUMNOS!$BL95,""),IF($A97="TOTAL",SUM(INDIRECT("AL4:AL"&amp;ROW()-1)),""))</f>
        <v/>
      </c>
      <c r="AM97" s="7" t="str">
        <f ca="1">IF(AND($A97&lt;&gt;"",$A97&lt;&gt;"TOTAL"),IF(AND([1]PREMIOS_ALUMNOS!$BN95&lt;&gt;"",[1]PREMIOS_ALUMNOS!$BN95&lt;&gt;0),[1]PREMIOS_ALUMNOS!$BN95,""),IF($A97="TOTAL",SUM(INDIRECT("AM4:AM"&amp;ROW()-1)),""))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IF(AND($A97&lt;&gt;"",$A97&lt;&gt;"TOTAL"),IF(AND([1]PREMIOS_ALUMNOS!$BQ95&lt;&gt;"",[1]PREMIOS_ALUMNOS!$BQ95&lt;&gt;0),[1]PREMIOS_ALUMNOS!$BQ95,""),IF($A97="TOTAL",SUM(INDIRECT("AO4:AO"&amp;ROW()-1)),""))</f>
        <v/>
      </c>
      <c r="AP97" s="7" t="str">
        <f ca="1">IF(AND($A97&lt;&gt;"",$A97&lt;&gt;"TOTAL"),IF(AND([1]PREMIOS_ALUMNOS!$BS95&lt;&gt;"",[1]PREMIOS_ALUMNOS!$BS95&lt;&gt;0),[1]PREMIOS_ALUMNOS!$BS95,""),IF($A97="TOTAL",SUM(INDIRECT("AP4:AP"&amp;ROW()-1)),""))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IF(AND($A97&lt;&gt;"",$A97&lt;&gt;"TOTAL"),IF(AND([1]PREMIOS_ALUMNOS!$BV95&lt;&gt;"",[1]PREMIOS_ALUMNOS!$BV95&lt;&gt;0),[1]PREMIOS_ALUMNOS!$BV95,""),IF($A97="TOTAL",SUM(INDIRECT("AR4:AR"&amp;ROW()-1)),""))</f>
        <v/>
      </c>
      <c r="AS97" s="7" t="str">
        <f ca="1">IF(AND($A97&lt;&gt;"",$A97&lt;&gt;"TOTAL"),IF(AND([1]PREMIOS_ALUMNOS!$BX95&lt;&gt;"",[1]PREMIOS_ALUMNOS!$BX95&lt;&gt;0),[1]PREMIOS_ALUMNOS!$BX95,""),IF($A97="TOTAL",SUM(INDIRECT("AS4:AS"&amp;ROW()-1)),""))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IF(AND($A97&lt;&gt;"",$A97&lt;&gt;"TOTAL"),IF(AND([1]PREMIOS_ALUMNOS!$CA95&lt;&gt;"",[1]PREMIOS_ALUMNOS!$CA95&lt;&gt;0),[1]PREMIOS_ALUMNOS!$CA95,""),IF($A97="TOTAL",SUM(INDIRECT("AU4:AU"&amp;ROW()-1)),""))</f>
        <v/>
      </c>
      <c r="AV97" s="7" t="str">
        <f ca="1">IF(AND($A97&lt;&gt;"",$A97&lt;&gt;"TOTAL"),IF(AND([1]PREMIOS_ALUMNOS!$CC95&lt;&gt;"",[1]PREMIOS_ALUMNOS!$CC95&lt;&gt;0),[1]PREMIOS_ALUMNOS!$CC95,""),IF($A97="TOTAL",SUM(INDIRECT("AV4:AV"&amp;ROW()-1)),""))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IF(AND($A97&lt;&gt;"",$A97&lt;&gt;"TOTAL"),IF(AND([1]PREMIOS_ALUMNOS!$CF95&lt;&gt;"",[1]PREMIOS_ALUMNOS!$CF95&lt;&gt;0),[1]PREMIOS_ALUMNOS!$CF95,""),IF($A97="TOTAL",SUM(INDIRECT("AX4:AX"&amp;ROW()-1)),""))</f>
        <v/>
      </c>
      <c r="AY97" s="7" t="str">
        <f ca="1">IF(AND($A97&lt;&gt;"",$A97&lt;&gt;"TOTAL"),IF(AND([1]PREMIOS_ALUMNOS!$CH95&lt;&gt;"",[1]PREMIOS_ALUMNOS!$CH95&lt;&gt;0),[1]PREMIOS_ALUMNOS!$CH95,""),IF($A97="TOTAL",SUM(INDIRECT("AY4:AY"&amp;ROW()-1)),""))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IF(AND($A97&lt;&gt;"",$A97&lt;&gt;"TOTAL"),IF(AND([1]PREMIOS_ALUMNOS!$CK95&lt;&gt;"",[1]PREMIOS_ALUMNOS!$CK95&lt;&gt;0),[1]PREMIOS_ALUMNOS!$CK95,""),IF($A97="TOTAL",SUM(INDIRECT("BA4:BA"&amp;ROW()-1)),""))</f>
        <v/>
      </c>
      <c r="BB97" s="7" t="str">
        <f ca="1">IF(AND($A97&lt;&gt;"",$A97&lt;&gt;"TOTAL"),IF(AND([1]PREMIOS_ALUMNOS!$CM95&lt;&gt;"",[1]PREMIOS_ALUMNOS!$CM95&lt;&gt;0),[1]PREMIOS_ALUMNOS!$CM95,""),IF($A97="TOTAL",SUM(INDIRECT("BB4:BB"&amp;ROW()-1)),""))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IF(AND($A97&lt;&gt;"",$A97&lt;&gt;"TOTAL"),IF(AND([1]PREMIOS_ALUMNOS!$CP95&lt;&gt;"",[1]PREMIOS_ALUMNOS!$CP95&lt;&gt;0),[1]PREMIOS_ALUMNOS!$CP95,""),IF($A97="TOTAL",SUM(INDIRECT("BD4:BD"&amp;ROW()-1)),""))</f>
        <v/>
      </c>
      <c r="BE97" s="7" t="str">
        <f ca="1">IF(AND($A97&lt;&gt;"",$A97&lt;&gt;"TOTAL"),IF(AND([1]PREMIOS_ALUMNOS!$CR95&lt;&gt;"",[1]PREMIOS_ALUMNOS!$CR95&lt;&gt;0),[1]PREMIOS_ALUMNOS!$CR95,""),IF($A97="TOTAL",SUM(INDIRECT("BE4:BE"&amp;ROW()-1)),""))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IF([1]PREMIOS_ALUMNOS!$C96&lt;&gt;"",[1]PREMIOS_ALUMNOS!$C96,IF(AND([1]PREMIOS_ALUMNOS!$C96="",[1]PREMIOS_ALUMNOS!$C97="",[1]PREMIOS_ALUMNOS!$C95=""),"","TOTAL"))</f>
        <v/>
      </c>
      <c r="B98" s="7" t="str">
        <f ca="1">IF(AND($A98&lt;&gt;"",$A98&lt;&gt;"TOTAL"),IF(AND([1]PREMIOS_ALUMNOS!$D96&lt;&gt;"",[1]PREMIOS_ALUMNOS!$D96&lt;&gt;0),[1]PREMIOS_ALUMNOS!$D96,""),IF($A98="TOTAL",SUM(INDIRECT("B4:B"&amp;ROW()-1)),""))</f>
        <v/>
      </c>
      <c r="C98" s="7" t="str">
        <f ca="1">IF(AND($A98&lt;&gt;"",$A98&lt;&gt;"TOTAL"),IF(AND([1]PREMIOS_ALUMNOS!$F96&lt;&gt;"",[1]PREMIOS_ALUMNOS!$F96&lt;&gt;0),[1]PREMIOS_ALUMNOS!$F96,""),IF($A98="TOTAL",SUM(INDIRECT("C4:C"&amp;ROW()-1)),""))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IF(AND($A98&lt;&gt;"",$A98&lt;&gt;"TOTAL"),IF(AND([1]PREMIOS_ALUMNOS!$I96&lt;&gt;"",[1]PREMIOS_ALUMNOS!$I96&lt;&gt;0),[1]PREMIOS_ALUMNOS!$I96,""),IF($A98="TOTAL",SUM(INDIRECT("E4:E"&amp;ROW()-1)),""))</f>
        <v/>
      </c>
      <c r="F98" s="7" t="str">
        <f ca="1">IF(AND($A98&lt;&gt;"",$A98&lt;&gt;"TOTAL"),IF(AND([1]PREMIOS_ALUMNOS!$K96&lt;&gt;"",[1]PREMIOS_ALUMNOS!$K96&lt;&gt;0),[1]PREMIOS_ALUMNOS!$K96,""),IF($A98="TOTAL",SUM(INDIRECT("F4:F"&amp;ROW()-1)),""))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IF(AND($A98&lt;&gt;"",$A98&lt;&gt;"TOTAL"),IF(AND([1]PREMIOS_ALUMNOS!$N96&lt;&gt;"",[1]PREMIOS_ALUMNOS!$N96&lt;&gt;0),[1]PREMIOS_ALUMNOS!$N96,""),IF($A98="TOTAL",SUM(INDIRECT("H4:H"&amp;ROW()-1)),""))</f>
        <v/>
      </c>
      <c r="I98" s="7" t="str">
        <f ca="1">IF(AND($A98&lt;&gt;"",$A98&lt;&gt;"TOTAL"),IF(AND([1]PREMIOS_ALUMNOS!$P96&lt;&gt;"",[1]PREMIOS_ALUMNOS!$P96&lt;&gt;0),[1]PREMIOS_ALUMNOS!$P96,""),IF($A98="TOTAL",SUM(INDIRECT("I4:I"&amp;ROW()-1)),""))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IF(AND($A98&lt;&gt;"",$A98&lt;&gt;"TOTAL"),IF(AND([1]PREMIOS_ALUMNOS!$S96&lt;&gt;"",[1]PREMIOS_ALUMNOS!$S96&lt;&gt;0),[1]PREMIOS_ALUMNOS!$S96,""),IF($A98="TOTAL",SUM(INDIRECT("K4:K"&amp;ROW()-1)),""))</f>
        <v/>
      </c>
      <c r="L98" s="7" t="str">
        <f ca="1">IF(AND($A98&lt;&gt;"",$A98&lt;&gt;"TOTAL"),IF(AND([1]PREMIOS_ALUMNOS!$U96&lt;&gt;"",[1]PREMIOS_ALUMNOS!$U96&lt;&gt;0),[1]PREMIOS_ALUMNOS!$U96,""),IF($A98="TOTAL",SUM(INDIRECT("L4:L"&amp;ROW()-1)),""))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IF(AND($A98&lt;&gt;"",$A98&lt;&gt;"TOTAL"),IF(AND([1]PREMIOS_ALUMNOS!$X96&lt;&gt;"",[1]PREMIOS_ALUMNOS!$X96&lt;&gt;0),[1]PREMIOS_ALUMNOS!$X96,""),IF($A98="TOTAL",SUM(INDIRECT("N4:N"&amp;ROW()-1)),""))</f>
        <v/>
      </c>
      <c r="O98" s="7" t="str">
        <f ca="1">IF(AND($A98&lt;&gt;"",$A98&lt;&gt;"TOTAL"),IF(AND([1]PREMIOS_ALUMNOS!$Z96&lt;&gt;"",[1]PREMIOS_ALUMNOS!$Z96&lt;&gt;0),[1]PREMIOS_ALUMNOS!$Z96,""),IF($A98="TOTAL",SUM(INDIRECT("O4:O"&amp;ROW()-1)),""))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IF(AND($A98&lt;&gt;"",$A98&lt;&gt;"TOTAL"),IF(AND([1]PREMIOS_ALUMNOS!$AC96&lt;&gt;"",[1]PREMIOS_ALUMNOS!$AC96&lt;&gt;0),[1]PREMIOS_ALUMNOS!$AC96,""),IF($A98="TOTAL",SUM(INDIRECT("Q4:Q"&amp;ROW()-1)),""))</f>
        <v/>
      </c>
      <c r="R98" s="7" t="str">
        <f ca="1">IF(AND($A98&lt;&gt;"",$A98&lt;&gt;"TOTAL"),IF(AND([1]PREMIOS_ALUMNOS!$AE96&lt;&gt;"",[1]PREMIOS_ALUMNOS!$AE96&lt;&gt;0),[1]PREMIOS_ALUMNOS!$AE96,""),IF($A98="TOTAL",SUM(INDIRECT("R4:R"&amp;ROW()-1)),""))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IF(AND($A98&lt;&gt;"",$A98&lt;&gt;"TOTAL"),IF(AND([1]PREMIOS_ALUMNOS!$AH96&lt;&gt;"",[1]PREMIOS_ALUMNOS!$AH96&lt;&gt;0),[1]PREMIOS_ALUMNOS!$AH96,""),IF($A98="TOTAL",SUM(INDIRECT("T4:T"&amp;ROW()-1)),""))</f>
        <v/>
      </c>
      <c r="U98" s="7" t="str">
        <f ca="1">IF(AND($A98&lt;&gt;"",$A98&lt;&gt;"TOTAL"),IF(AND([1]PREMIOS_ALUMNOS!$AJ96&lt;&gt;"",[1]PREMIOS_ALUMNOS!$AJ96&lt;&gt;0),[1]PREMIOS_ALUMNOS!$AJ96,""),IF($A98="TOTAL",SUM(INDIRECT("U4:U"&amp;ROW()-1)),""))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IF(AND($A98&lt;&gt;"",$A98&lt;&gt;"TOTAL"),IF(AND([1]PREMIOS_ALUMNOS!$AM96&lt;&gt;"",[1]PREMIOS_ALUMNOS!$AM96&lt;&gt;0),[1]PREMIOS_ALUMNOS!$AM96,""),IF($A98="TOTAL",SUM(INDIRECT("W4:W"&amp;ROW()-1)),""))</f>
        <v/>
      </c>
      <c r="X98" s="7" t="str">
        <f ca="1">IF(AND($A98&lt;&gt;"",$A98&lt;&gt;"TOTAL"),IF(AND([1]PREMIOS_ALUMNOS!$AO96&lt;&gt;"",[1]PREMIOS_ALUMNOS!$AO96&lt;&gt;0),[1]PREMIOS_ALUMNOS!$AO96,""),IF($A98="TOTAL",SUM(INDIRECT("X4:X"&amp;ROW()-1)),""))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IF(AND($A98&lt;&gt;"",$A98&lt;&gt;"TOTAL"),IF(AND([1]PREMIOS_ALUMNOS!$AR96&lt;&gt;"",[1]PREMIOS_ALUMNOS!$AR96&lt;&gt;0),[1]PREMIOS_ALUMNOS!$AR96,""),IF($A98="TOTAL",SUM(INDIRECT("Z4:Z"&amp;ROW()-1)),""))</f>
        <v/>
      </c>
      <c r="AA98" s="7" t="str">
        <f ca="1">IF(AND($A98&lt;&gt;"",$A98&lt;&gt;"TOTAL"),IF(AND([1]PREMIOS_ALUMNOS!$AT96&lt;&gt;"",[1]PREMIOS_ALUMNOS!$AT96&lt;&gt;0),[1]PREMIOS_ALUMNOS!$AT96,""),IF($A98="TOTAL",SUM(INDIRECT("AA4:AA"&amp;ROW()-1)),""))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IF(AND($A98&lt;&gt;"",$A98&lt;&gt;"TOTAL"),IF(AND([1]PREMIOS_ALUMNOS!$AW96&lt;&gt;"",[1]PREMIOS_ALUMNOS!$AW96&lt;&gt;0),[1]PREMIOS_ALUMNOS!$AW96,""),IF($A98="TOTAL",SUM(INDIRECT("AC4:AC"&amp;ROW()-1)),""))</f>
        <v/>
      </c>
      <c r="AD98" s="7" t="str">
        <f ca="1">IF(AND($A98&lt;&gt;"",$A98&lt;&gt;"TOTAL"),IF(AND([1]PREMIOS_ALUMNOS!$AY96&lt;&gt;"",[1]PREMIOS_ALUMNOS!$AY96&lt;&gt;0),[1]PREMIOS_ALUMNOS!$AY96,""),IF($A98="TOTAL",SUM(INDIRECT("AD4:AD"&amp;ROW()-1)),""))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IF(AND($A98&lt;&gt;"",$A98&lt;&gt;"TOTAL"),IF(AND([1]PREMIOS_ALUMNOS!$BB96&lt;&gt;"",[1]PREMIOS_ALUMNOS!$BB96&lt;&gt;0),[1]PREMIOS_ALUMNOS!$BB96,""),IF($A98="TOTAL",SUM(INDIRECT("AF4:AF"&amp;ROW()-1)),""))</f>
        <v/>
      </c>
      <c r="AG98" s="7" t="str">
        <f ca="1">IF(AND($A98&lt;&gt;"",$A98&lt;&gt;"TOTAL"),IF(AND([1]PREMIOS_ALUMNOS!$BD96&lt;&gt;"",[1]PREMIOS_ALUMNOS!$BD96&lt;&gt;0),[1]PREMIOS_ALUMNOS!$BD96,""),IF($A98="TOTAL",SUM(INDIRECT("AG4:AG"&amp;ROW()-1)),""))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IF(AND($A98&lt;&gt;"",$A98&lt;&gt;"TOTAL"),IF(AND([1]PREMIOS_ALUMNOS!$BG96&lt;&gt;"",[1]PREMIOS_ALUMNOS!$BG96&lt;&gt;0),[1]PREMIOS_ALUMNOS!$BG96,""),IF($A98="TOTAL",SUM(INDIRECT("AI4:AI"&amp;ROW()-1)),""))</f>
        <v/>
      </c>
      <c r="AJ98" s="7" t="str">
        <f ca="1">IF(AND($A98&lt;&gt;"",$A98&lt;&gt;"TOTAL"),IF(AND([1]PREMIOS_ALUMNOS!$BI96&lt;&gt;"",[1]PREMIOS_ALUMNOS!$BI96&lt;&gt;0),[1]PREMIOS_ALUMNOS!$BI96,""),IF($A98="TOTAL",SUM(INDIRECT("AJ4:AJ"&amp;ROW()-1)),""))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IF(AND($A98&lt;&gt;"",$A98&lt;&gt;"TOTAL"),IF(AND([1]PREMIOS_ALUMNOS!$BL96&lt;&gt;"",[1]PREMIOS_ALUMNOS!$BL96&lt;&gt;0),[1]PREMIOS_ALUMNOS!$BL96,""),IF($A98="TOTAL",SUM(INDIRECT("AL4:AL"&amp;ROW()-1)),""))</f>
        <v/>
      </c>
      <c r="AM98" s="7" t="str">
        <f ca="1">IF(AND($A98&lt;&gt;"",$A98&lt;&gt;"TOTAL"),IF(AND([1]PREMIOS_ALUMNOS!$BN96&lt;&gt;"",[1]PREMIOS_ALUMNOS!$BN96&lt;&gt;0),[1]PREMIOS_ALUMNOS!$BN96,""),IF($A98="TOTAL",SUM(INDIRECT("AM4:AM"&amp;ROW()-1)),""))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IF(AND($A98&lt;&gt;"",$A98&lt;&gt;"TOTAL"),IF(AND([1]PREMIOS_ALUMNOS!$BQ96&lt;&gt;"",[1]PREMIOS_ALUMNOS!$BQ96&lt;&gt;0),[1]PREMIOS_ALUMNOS!$BQ96,""),IF($A98="TOTAL",SUM(INDIRECT("AO4:AO"&amp;ROW()-1)),""))</f>
        <v/>
      </c>
      <c r="AP98" s="7" t="str">
        <f ca="1">IF(AND($A98&lt;&gt;"",$A98&lt;&gt;"TOTAL"),IF(AND([1]PREMIOS_ALUMNOS!$BS96&lt;&gt;"",[1]PREMIOS_ALUMNOS!$BS96&lt;&gt;0),[1]PREMIOS_ALUMNOS!$BS96,""),IF($A98="TOTAL",SUM(INDIRECT("AP4:AP"&amp;ROW()-1)),""))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IF(AND($A98&lt;&gt;"",$A98&lt;&gt;"TOTAL"),IF(AND([1]PREMIOS_ALUMNOS!$BV96&lt;&gt;"",[1]PREMIOS_ALUMNOS!$BV96&lt;&gt;0),[1]PREMIOS_ALUMNOS!$BV96,""),IF($A98="TOTAL",SUM(INDIRECT("AR4:AR"&amp;ROW()-1)),""))</f>
        <v/>
      </c>
      <c r="AS98" s="7" t="str">
        <f ca="1">IF(AND($A98&lt;&gt;"",$A98&lt;&gt;"TOTAL"),IF(AND([1]PREMIOS_ALUMNOS!$BX96&lt;&gt;"",[1]PREMIOS_ALUMNOS!$BX96&lt;&gt;0),[1]PREMIOS_ALUMNOS!$BX96,""),IF($A98="TOTAL",SUM(INDIRECT("AS4:AS"&amp;ROW()-1)),""))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IF(AND($A98&lt;&gt;"",$A98&lt;&gt;"TOTAL"),IF(AND([1]PREMIOS_ALUMNOS!$CA96&lt;&gt;"",[1]PREMIOS_ALUMNOS!$CA96&lt;&gt;0),[1]PREMIOS_ALUMNOS!$CA96,""),IF($A98="TOTAL",SUM(INDIRECT("AU4:AU"&amp;ROW()-1)),""))</f>
        <v/>
      </c>
      <c r="AV98" s="7" t="str">
        <f ca="1">IF(AND($A98&lt;&gt;"",$A98&lt;&gt;"TOTAL"),IF(AND([1]PREMIOS_ALUMNOS!$CC96&lt;&gt;"",[1]PREMIOS_ALUMNOS!$CC96&lt;&gt;0),[1]PREMIOS_ALUMNOS!$CC96,""),IF($A98="TOTAL",SUM(INDIRECT("AV4:AV"&amp;ROW()-1)),""))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IF(AND($A98&lt;&gt;"",$A98&lt;&gt;"TOTAL"),IF(AND([1]PREMIOS_ALUMNOS!$CF96&lt;&gt;"",[1]PREMIOS_ALUMNOS!$CF96&lt;&gt;0),[1]PREMIOS_ALUMNOS!$CF96,""),IF($A98="TOTAL",SUM(INDIRECT("AX4:AX"&amp;ROW()-1)),""))</f>
        <v/>
      </c>
      <c r="AY98" s="7" t="str">
        <f ca="1">IF(AND($A98&lt;&gt;"",$A98&lt;&gt;"TOTAL"),IF(AND([1]PREMIOS_ALUMNOS!$CH96&lt;&gt;"",[1]PREMIOS_ALUMNOS!$CH96&lt;&gt;0),[1]PREMIOS_ALUMNOS!$CH96,""),IF($A98="TOTAL",SUM(INDIRECT("AY4:AY"&amp;ROW()-1)),""))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IF(AND($A98&lt;&gt;"",$A98&lt;&gt;"TOTAL"),IF(AND([1]PREMIOS_ALUMNOS!$CK96&lt;&gt;"",[1]PREMIOS_ALUMNOS!$CK96&lt;&gt;0),[1]PREMIOS_ALUMNOS!$CK96,""),IF($A98="TOTAL",SUM(INDIRECT("BA4:BA"&amp;ROW()-1)),""))</f>
        <v/>
      </c>
      <c r="BB98" s="7" t="str">
        <f ca="1">IF(AND($A98&lt;&gt;"",$A98&lt;&gt;"TOTAL"),IF(AND([1]PREMIOS_ALUMNOS!$CM96&lt;&gt;"",[1]PREMIOS_ALUMNOS!$CM96&lt;&gt;0),[1]PREMIOS_ALUMNOS!$CM96,""),IF($A98="TOTAL",SUM(INDIRECT("BB4:BB"&amp;ROW()-1)),""))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IF(AND($A98&lt;&gt;"",$A98&lt;&gt;"TOTAL"),IF(AND([1]PREMIOS_ALUMNOS!$CP96&lt;&gt;"",[1]PREMIOS_ALUMNOS!$CP96&lt;&gt;0),[1]PREMIOS_ALUMNOS!$CP96,""),IF($A98="TOTAL",SUM(INDIRECT("BD4:BD"&amp;ROW()-1)),""))</f>
        <v/>
      </c>
      <c r="BE98" s="7" t="str">
        <f ca="1">IF(AND($A98&lt;&gt;"",$A98&lt;&gt;"TOTAL"),IF(AND([1]PREMIOS_ALUMNOS!$CR96&lt;&gt;"",[1]PREMIOS_ALUMNOS!$CR96&lt;&gt;0),[1]PREMIOS_ALUMNOS!$CR96,""),IF($A98="TOTAL",SUM(INDIRECT("BE4:BE"&amp;ROW()-1)),""))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IF([1]PREMIOS_ALUMNOS!$C97&lt;&gt;"",[1]PREMIOS_ALUMNOS!$C97,IF(AND([1]PREMIOS_ALUMNOS!$C97="",[1]PREMIOS_ALUMNOS!$C98="",[1]PREMIOS_ALUMNOS!$C96=""),"","TOTAL"))</f>
        <v/>
      </c>
      <c r="B99" s="7" t="str">
        <f ca="1">IF(AND($A99&lt;&gt;"",$A99&lt;&gt;"TOTAL"),IF(AND([1]PREMIOS_ALUMNOS!$D97&lt;&gt;"",[1]PREMIOS_ALUMNOS!$D97&lt;&gt;0),[1]PREMIOS_ALUMNOS!$D97,""),IF($A99="TOTAL",SUM(INDIRECT("B4:B"&amp;ROW()-1)),""))</f>
        <v/>
      </c>
      <c r="C99" s="7" t="str">
        <f ca="1">IF(AND($A99&lt;&gt;"",$A99&lt;&gt;"TOTAL"),IF(AND([1]PREMIOS_ALUMNOS!$F97&lt;&gt;"",[1]PREMIOS_ALUMNOS!$F97&lt;&gt;0),[1]PREMIOS_ALUMNOS!$F97,""),IF($A99="TOTAL",SUM(INDIRECT("C4:C"&amp;ROW()-1)),""))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IF(AND($A99&lt;&gt;"",$A99&lt;&gt;"TOTAL"),IF(AND([1]PREMIOS_ALUMNOS!$I97&lt;&gt;"",[1]PREMIOS_ALUMNOS!$I97&lt;&gt;0),[1]PREMIOS_ALUMNOS!$I97,""),IF($A99="TOTAL",SUM(INDIRECT("E4:E"&amp;ROW()-1)),""))</f>
        <v/>
      </c>
      <c r="F99" s="7" t="str">
        <f ca="1">IF(AND($A99&lt;&gt;"",$A99&lt;&gt;"TOTAL"),IF(AND([1]PREMIOS_ALUMNOS!$K97&lt;&gt;"",[1]PREMIOS_ALUMNOS!$K97&lt;&gt;0),[1]PREMIOS_ALUMNOS!$K97,""),IF($A99="TOTAL",SUM(INDIRECT("F4:F"&amp;ROW()-1)),""))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IF(AND($A99&lt;&gt;"",$A99&lt;&gt;"TOTAL"),IF(AND([1]PREMIOS_ALUMNOS!$N97&lt;&gt;"",[1]PREMIOS_ALUMNOS!$N97&lt;&gt;0),[1]PREMIOS_ALUMNOS!$N97,""),IF($A99="TOTAL",SUM(INDIRECT("H4:H"&amp;ROW()-1)),""))</f>
        <v/>
      </c>
      <c r="I99" s="7" t="str">
        <f ca="1">IF(AND($A99&lt;&gt;"",$A99&lt;&gt;"TOTAL"),IF(AND([1]PREMIOS_ALUMNOS!$P97&lt;&gt;"",[1]PREMIOS_ALUMNOS!$P97&lt;&gt;0),[1]PREMIOS_ALUMNOS!$P97,""),IF($A99="TOTAL",SUM(INDIRECT("I4:I"&amp;ROW()-1)),""))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IF(AND($A99&lt;&gt;"",$A99&lt;&gt;"TOTAL"),IF(AND([1]PREMIOS_ALUMNOS!$S97&lt;&gt;"",[1]PREMIOS_ALUMNOS!$S97&lt;&gt;0),[1]PREMIOS_ALUMNOS!$S97,""),IF($A99="TOTAL",SUM(INDIRECT("K4:K"&amp;ROW()-1)),""))</f>
        <v/>
      </c>
      <c r="L99" s="7" t="str">
        <f ca="1">IF(AND($A99&lt;&gt;"",$A99&lt;&gt;"TOTAL"),IF(AND([1]PREMIOS_ALUMNOS!$U97&lt;&gt;"",[1]PREMIOS_ALUMNOS!$U97&lt;&gt;0),[1]PREMIOS_ALUMNOS!$U97,""),IF($A99="TOTAL",SUM(INDIRECT("L4:L"&amp;ROW()-1)),""))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IF(AND($A99&lt;&gt;"",$A99&lt;&gt;"TOTAL"),IF(AND([1]PREMIOS_ALUMNOS!$X97&lt;&gt;"",[1]PREMIOS_ALUMNOS!$X97&lt;&gt;0),[1]PREMIOS_ALUMNOS!$X97,""),IF($A99="TOTAL",SUM(INDIRECT("N4:N"&amp;ROW()-1)),""))</f>
        <v/>
      </c>
      <c r="O99" s="7" t="str">
        <f ca="1">IF(AND($A99&lt;&gt;"",$A99&lt;&gt;"TOTAL"),IF(AND([1]PREMIOS_ALUMNOS!$Z97&lt;&gt;"",[1]PREMIOS_ALUMNOS!$Z97&lt;&gt;0),[1]PREMIOS_ALUMNOS!$Z97,""),IF($A99="TOTAL",SUM(INDIRECT("O4:O"&amp;ROW()-1)),""))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IF(AND($A99&lt;&gt;"",$A99&lt;&gt;"TOTAL"),IF(AND([1]PREMIOS_ALUMNOS!$AC97&lt;&gt;"",[1]PREMIOS_ALUMNOS!$AC97&lt;&gt;0),[1]PREMIOS_ALUMNOS!$AC97,""),IF($A99="TOTAL",SUM(INDIRECT("Q4:Q"&amp;ROW()-1)),""))</f>
        <v/>
      </c>
      <c r="R99" s="7" t="str">
        <f ca="1">IF(AND($A99&lt;&gt;"",$A99&lt;&gt;"TOTAL"),IF(AND([1]PREMIOS_ALUMNOS!$AE97&lt;&gt;"",[1]PREMIOS_ALUMNOS!$AE97&lt;&gt;0),[1]PREMIOS_ALUMNOS!$AE97,""),IF($A99="TOTAL",SUM(INDIRECT("R4:R"&amp;ROW()-1)),""))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IF(AND($A99&lt;&gt;"",$A99&lt;&gt;"TOTAL"),IF(AND([1]PREMIOS_ALUMNOS!$AH97&lt;&gt;"",[1]PREMIOS_ALUMNOS!$AH97&lt;&gt;0),[1]PREMIOS_ALUMNOS!$AH97,""),IF($A99="TOTAL",SUM(INDIRECT("T4:T"&amp;ROW()-1)),""))</f>
        <v/>
      </c>
      <c r="U99" s="7" t="str">
        <f ca="1">IF(AND($A99&lt;&gt;"",$A99&lt;&gt;"TOTAL"),IF(AND([1]PREMIOS_ALUMNOS!$AJ97&lt;&gt;"",[1]PREMIOS_ALUMNOS!$AJ97&lt;&gt;0),[1]PREMIOS_ALUMNOS!$AJ97,""),IF($A99="TOTAL",SUM(INDIRECT("U4:U"&amp;ROW()-1)),""))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IF(AND($A99&lt;&gt;"",$A99&lt;&gt;"TOTAL"),IF(AND([1]PREMIOS_ALUMNOS!$AM97&lt;&gt;"",[1]PREMIOS_ALUMNOS!$AM97&lt;&gt;0),[1]PREMIOS_ALUMNOS!$AM97,""),IF($A99="TOTAL",SUM(INDIRECT("W4:W"&amp;ROW()-1)),""))</f>
        <v/>
      </c>
      <c r="X99" s="7" t="str">
        <f ca="1">IF(AND($A99&lt;&gt;"",$A99&lt;&gt;"TOTAL"),IF(AND([1]PREMIOS_ALUMNOS!$AO97&lt;&gt;"",[1]PREMIOS_ALUMNOS!$AO97&lt;&gt;0),[1]PREMIOS_ALUMNOS!$AO97,""),IF($A99="TOTAL",SUM(INDIRECT("X4:X"&amp;ROW()-1)),""))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IF(AND($A99&lt;&gt;"",$A99&lt;&gt;"TOTAL"),IF(AND([1]PREMIOS_ALUMNOS!$AR97&lt;&gt;"",[1]PREMIOS_ALUMNOS!$AR97&lt;&gt;0),[1]PREMIOS_ALUMNOS!$AR97,""),IF($A99="TOTAL",SUM(INDIRECT("Z4:Z"&amp;ROW()-1)),""))</f>
        <v/>
      </c>
      <c r="AA99" s="7" t="str">
        <f ca="1">IF(AND($A99&lt;&gt;"",$A99&lt;&gt;"TOTAL"),IF(AND([1]PREMIOS_ALUMNOS!$AT97&lt;&gt;"",[1]PREMIOS_ALUMNOS!$AT97&lt;&gt;0),[1]PREMIOS_ALUMNOS!$AT97,""),IF($A99="TOTAL",SUM(INDIRECT("AA4:AA"&amp;ROW()-1)),""))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IF(AND($A99&lt;&gt;"",$A99&lt;&gt;"TOTAL"),IF(AND([1]PREMIOS_ALUMNOS!$AW97&lt;&gt;"",[1]PREMIOS_ALUMNOS!$AW97&lt;&gt;0),[1]PREMIOS_ALUMNOS!$AW97,""),IF($A99="TOTAL",SUM(INDIRECT("AC4:AC"&amp;ROW()-1)),""))</f>
        <v/>
      </c>
      <c r="AD99" s="7" t="str">
        <f ca="1">IF(AND($A99&lt;&gt;"",$A99&lt;&gt;"TOTAL"),IF(AND([1]PREMIOS_ALUMNOS!$AY97&lt;&gt;"",[1]PREMIOS_ALUMNOS!$AY97&lt;&gt;0),[1]PREMIOS_ALUMNOS!$AY97,""),IF($A99="TOTAL",SUM(INDIRECT("AD4:AD"&amp;ROW()-1)),""))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IF(AND($A99&lt;&gt;"",$A99&lt;&gt;"TOTAL"),IF(AND([1]PREMIOS_ALUMNOS!$BB97&lt;&gt;"",[1]PREMIOS_ALUMNOS!$BB97&lt;&gt;0),[1]PREMIOS_ALUMNOS!$BB97,""),IF($A99="TOTAL",SUM(INDIRECT("AF4:AF"&amp;ROW()-1)),""))</f>
        <v/>
      </c>
      <c r="AG99" s="7" t="str">
        <f ca="1">IF(AND($A99&lt;&gt;"",$A99&lt;&gt;"TOTAL"),IF(AND([1]PREMIOS_ALUMNOS!$BD97&lt;&gt;"",[1]PREMIOS_ALUMNOS!$BD97&lt;&gt;0),[1]PREMIOS_ALUMNOS!$BD97,""),IF($A99="TOTAL",SUM(INDIRECT("AG4:AG"&amp;ROW()-1)),""))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IF(AND($A99&lt;&gt;"",$A99&lt;&gt;"TOTAL"),IF(AND([1]PREMIOS_ALUMNOS!$BG97&lt;&gt;"",[1]PREMIOS_ALUMNOS!$BG97&lt;&gt;0),[1]PREMIOS_ALUMNOS!$BG97,""),IF($A99="TOTAL",SUM(INDIRECT("AI4:AI"&amp;ROW()-1)),""))</f>
        <v/>
      </c>
      <c r="AJ99" s="7" t="str">
        <f ca="1">IF(AND($A99&lt;&gt;"",$A99&lt;&gt;"TOTAL"),IF(AND([1]PREMIOS_ALUMNOS!$BI97&lt;&gt;"",[1]PREMIOS_ALUMNOS!$BI97&lt;&gt;0),[1]PREMIOS_ALUMNOS!$BI97,""),IF($A99="TOTAL",SUM(INDIRECT("AJ4:AJ"&amp;ROW()-1)),""))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IF(AND($A99&lt;&gt;"",$A99&lt;&gt;"TOTAL"),IF(AND([1]PREMIOS_ALUMNOS!$BL97&lt;&gt;"",[1]PREMIOS_ALUMNOS!$BL97&lt;&gt;0),[1]PREMIOS_ALUMNOS!$BL97,""),IF($A99="TOTAL",SUM(INDIRECT("AL4:AL"&amp;ROW()-1)),""))</f>
        <v/>
      </c>
      <c r="AM99" s="7" t="str">
        <f ca="1">IF(AND($A99&lt;&gt;"",$A99&lt;&gt;"TOTAL"),IF(AND([1]PREMIOS_ALUMNOS!$BN97&lt;&gt;"",[1]PREMIOS_ALUMNOS!$BN97&lt;&gt;0),[1]PREMIOS_ALUMNOS!$BN97,""),IF($A99="TOTAL",SUM(INDIRECT("AM4:AM"&amp;ROW()-1)),""))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IF(AND($A99&lt;&gt;"",$A99&lt;&gt;"TOTAL"),IF(AND([1]PREMIOS_ALUMNOS!$BQ97&lt;&gt;"",[1]PREMIOS_ALUMNOS!$BQ97&lt;&gt;0),[1]PREMIOS_ALUMNOS!$BQ97,""),IF($A99="TOTAL",SUM(INDIRECT("AO4:AO"&amp;ROW()-1)),""))</f>
        <v/>
      </c>
      <c r="AP99" s="7" t="str">
        <f ca="1">IF(AND($A99&lt;&gt;"",$A99&lt;&gt;"TOTAL"),IF(AND([1]PREMIOS_ALUMNOS!$BS97&lt;&gt;"",[1]PREMIOS_ALUMNOS!$BS97&lt;&gt;0),[1]PREMIOS_ALUMNOS!$BS97,""),IF($A99="TOTAL",SUM(INDIRECT("AP4:AP"&amp;ROW()-1)),""))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IF(AND($A99&lt;&gt;"",$A99&lt;&gt;"TOTAL"),IF(AND([1]PREMIOS_ALUMNOS!$BV97&lt;&gt;"",[1]PREMIOS_ALUMNOS!$BV97&lt;&gt;0),[1]PREMIOS_ALUMNOS!$BV97,""),IF($A99="TOTAL",SUM(INDIRECT("AR4:AR"&amp;ROW()-1)),""))</f>
        <v/>
      </c>
      <c r="AS99" s="7" t="str">
        <f ca="1">IF(AND($A99&lt;&gt;"",$A99&lt;&gt;"TOTAL"),IF(AND([1]PREMIOS_ALUMNOS!$BX97&lt;&gt;"",[1]PREMIOS_ALUMNOS!$BX97&lt;&gt;0),[1]PREMIOS_ALUMNOS!$BX97,""),IF($A99="TOTAL",SUM(INDIRECT("AS4:AS"&amp;ROW()-1)),""))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IF(AND($A99&lt;&gt;"",$A99&lt;&gt;"TOTAL"),IF(AND([1]PREMIOS_ALUMNOS!$CA97&lt;&gt;"",[1]PREMIOS_ALUMNOS!$CA97&lt;&gt;0),[1]PREMIOS_ALUMNOS!$CA97,""),IF($A99="TOTAL",SUM(INDIRECT("AU4:AU"&amp;ROW()-1)),""))</f>
        <v/>
      </c>
      <c r="AV99" s="7" t="str">
        <f ca="1">IF(AND($A99&lt;&gt;"",$A99&lt;&gt;"TOTAL"),IF(AND([1]PREMIOS_ALUMNOS!$CC97&lt;&gt;"",[1]PREMIOS_ALUMNOS!$CC97&lt;&gt;0),[1]PREMIOS_ALUMNOS!$CC97,""),IF($A99="TOTAL",SUM(INDIRECT("AV4:AV"&amp;ROW()-1)),""))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IF(AND($A99&lt;&gt;"",$A99&lt;&gt;"TOTAL"),IF(AND([1]PREMIOS_ALUMNOS!$CF97&lt;&gt;"",[1]PREMIOS_ALUMNOS!$CF97&lt;&gt;0),[1]PREMIOS_ALUMNOS!$CF97,""),IF($A99="TOTAL",SUM(INDIRECT("AX4:AX"&amp;ROW()-1)),""))</f>
        <v/>
      </c>
      <c r="AY99" s="7" t="str">
        <f ca="1">IF(AND($A99&lt;&gt;"",$A99&lt;&gt;"TOTAL"),IF(AND([1]PREMIOS_ALUMNOS!$CH97&lt;&gt;"",[1]PREMIOS_ALUMNOS!$CH97&lt;&gt;0),[1]PREMIOS_ALUMNOS!$CH97,""),IF($A99="TOTAL",SUM(INDIRECT("AY4:AY"&amp;ROW()-1)),""))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IF(AND($A99&lt;&gt;"",$A99&lt;&gt;"TOTAL"),IF(AND([1]PREMIOS_ALUMNOS!$CK97&lt;&gt;"",[1]PREMIOS_ALUMNOS!$CK97&lt;&gt;0),[1]PREMIOS_ALUMNOS!$CK97,""),IF($A99="TOTAL",SUM(INDIRECT("BA4:BA"&amp;ROW()-1)),""))</f>
        <v/>
      </c>
      <c r="BB99" s="7" t="str">
        <f ca="1">IF(AND($A99&lt;&gt;"",$A99&lt;&gt;"TOTAL"),IF(AND([1]PREMIOS_ALUMNOS!$CM97&lt;&gt;"",[1]PREMIOS_ALUMNOS!$CM97&lt;&gt;0),[1]PREMIOS_ALUMNOS!$CM97,""),IF($A99="TOTAL",SUM(INDIRECT("BB4:BB"&amp;ROW()-1)),""))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IF(AND($A99&lt;&gt;"",$A99&lt;&gt;"TOTAL"),IF(AND([1]PREMIOS_ALUMNOS!$CP97&lt;&gt;"",[1]PREMIOS_ALUMNOS!$CP97&lt;&gt;0),[1]PREMIOS_ALUMNOS!$CP97,""),IF($A99="TOTAL",SUM(INDIRECT("BD4:BD"&amp;ROW()-1)),""))</f>
        <v/>
      </c>
      <c r="BE99" s="7" t="str">
        <f ca="1">IF(AND($A99&lt;&gt;"",$A99&lt;&gt;"TOTAL"),IF(AND([1]PREMIOS_ALUMNOS!$CR97&lt;&gt;"",[1]PREMIOS_ALUMNOS!$CR97&lt;&gt;0),[1]PREMIOS_ALUMNOS!$CR97,""),IF($A99="TOTAL",SUM(INDIRECT("BE4:BE"&amp;ROW()-1)),""))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IF([1]PREMIOS_ALUMNOS!$C98&lt;&gt;"",[1]PREMIOS_ALUMNOS!$C98,IF(AND([1]PREMIOS_ALUMNOS!$C98="",[1]PREMIOS_ALUMNOS!$C99="",[1]PREMIOS_ALUMNOS!$C97=""),"","TOTAL"))</f>
        <v/>
      </c>
      <c r="B100" s="7" t="str">
        <f ca="1">IF(AND($A100&lt;&gt;"",$A100&lt;&gt;"TOTAL"),IF(AND([1]PREMIOS_ALUMNOS!$D98&lt;&gt;"",[1]PREMIOS_ALUMNOS!$D98&lt;&gt;0),[1]PREMIOS_ALUMNOS!$D98,""),IF($A100="TOTAL",SUM(INDIRECT("B4:B"&amp;ROW()-1)),""))</f>
        <v/>
      </c>
      <c r="C100" s="7" t="str">
        <f ca="1">IF(AND($A100&lt;&gt;"",$A100&lt;&gt;"TOTAL"),IF(AND([1]PREMIOS_ALUMNOS!$F98&lt;&gt;"",[1]PREMIOS_ALUMNOS!$F98&lt;&gt;0),[1]PREMIOS_ALUMNOS!$F98,""),IF($A100="TOTAL",SUM(INDIRECT("C4:C"&amp;ROW()-1)),""))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IF(AND($A100&lt;&gt;"",$A100&lt;&gt;"TOTAL"),IF(AND([1]PREMIOS_ALUMNOS!$I98&lt;&gt;"",[1]PREMIOS_ALUMNOS!$I98&lt;&gt;0),[1]PREMIOS_ALUMNOS!$I98,""),IF($A100="TOTAL",SUM(INDIRECT("E4:E"&amp;ROW()-1)),""))</f>
        <v/>
      </c>
      <c r="F100" s="7" t="str">
        <f ca="1">IF(AND($A100&lt;&gt;"",$A100&lt;&gt;"TOTAL"),IF(AND([1]PREMIOS_ALUMNOS!$K98&lt;&gt;"",[1]PREMIOS_ALUMNOS!$K98&lt;&gt;0),[1]PREMIOS_ALUMNOS!$K98,""),IF($A100="TOTAL",SUM(INDIRECT("F4:F"&amp;ROW()-1)),""))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IF(AND($A100&lt;&gt;"",$A100&lt;&gt;"TOTAL"),IF(AND([1]PREMIOS_ALUMNOS!$N98&lt;&gt;"",[1]PREMIOS_ALUMNOS!$N98&lt;&gt;0),[1]PREMIOS_ALUMNOS!$N98,""),IF($A100="TOTAL",SUM(INDIRECT("H4:H"&amp;ROW()-1)),""))</f>
        <v/>
      </c>
      <c r="I100" s="7" t="str">
        <f ca="1">IF(AND($A100&lt;&gt;"",$A100&lt;&gt;"TOTAL"),IF(AND([1]PREMIOS_ALUMNOS!$P98&lt;&gt;"",[1]PREMIOS_ALUMNOS!$P98&lt;&gt;0),[1]PREMIOS_ALUMNOS!$P98,""),IF($A100="TOTAL",SUM(INDIRECT("I4:I"&amp;ROW()-1)),""))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IF(AND($A100&lt;&gt;"",$A100&lt;&gt;"TOTAL"),IF(AND([1]PREMIOS_ALUMNOS!$S98&lt;&gt;"",[1]PREMIOS_ALUMNOS!$S98&lt;&gt;0),[1]PREMIOS_ALUMNOS!$S98,""),IF($A100="TOTAL",SUM(INDIRECT("K4:K"&amp;ROW()-1)),""))</f>
        <v/>
      </c>
      <c r="L100" s="7" t="str">
        <f ca="1">IF(AND($A100&lt;&gt;"",$A100&lt;&gt;"TOTAL"),IF(AND([1]PREMIOS_ALUMNOS!$U98&lt;&gt;"",[1]PREMIOS_ALUMNOS!$U98&lt;&gt;0),[1]PREMIOS_ALUMNOS!$U98,""),IF($A100="TOTAL",SUM(INDIRECT("L4:L"&amp;ROW()-1)),""))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IF(AND($A100&lt;&gt;"",$A100&lt;&gt;"TOTAL"),IF(AND([1]PREMIOS_ALUMNOS!$X98&lt;&gt;"",[1]PREMIOS_ALUMNOS!$X98&lt;&gt;0),[1]PREMIOS_ALUMNOS!$X98,""),IF($A100="TOTAL",SUM(INDIRECT("N4:N"&amp;ROW()-1)),""))</f>
        <v/>
      </c>
      <c r="O100" s="7" t="str">
        <f ca="1">IF(AND($A100&lt;&gt;"",$A100&lt;&gt;"TOTAL"),IF(AND([1]PREMIOS_ALUMNOS!$Z98&lt;&gt;"",[1]PREMIOS_ALUMNOS!$Z98&lt;&gt;0),[1]PREMIOS_ALUMNOS!$Z98,""),IF($A100="TOTAL",SUM(INDIRECT("O4:O"&amp;ROW()-1)),""))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IF(AND($A100&lt;&gt;"",$A100&lt;&gt;"TOTAL"),IF(AND([1]PREMIOS_ALUMNOS!$AC98&lt;&gt;"",[1]PREMIOS_ALUMNOS!$AC98&lt;&gt;0),[1]PREMIOS_ALUMNOS!$AC98,""),IF($A100="TOTAL",SUM(INDIRECT("Q4:Q"&amp;ROW()-1)),""))</f>
        <v/>
      </c>
      <c r="R100" s="7" t="str">
        <f ca="1">IF(AND($A100&lt;&gt;"",$A100&lt;&gt;"TOTAL"),IF(AND([1]PREMIOS_ALUMNOS!$AE98&lt;&gt;"",[1]PREMIOS_ALUMNOS!$AE98&lt;&gt;0),[1]PREMIOS_ALUMNOS!$AE98,""),IF($A100="TOTAL",SUM(INDIRECT("R4:R"&amp;ROW()-1)),""))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IF(AND($A100&lt;&gt;"",$A100&lt;&gt;"TOTAL"),IF(AND([1]PREMIOS_ALUMNOS!$AH98&lt;&gt;"",[1]PREMIOS_ALUMNOS!$AH98&lt;&gt;0),[1]PREMIOS_ALUMNOS!$AH98,""),IF($A100="TOTAL",SUM(INDIRECT("T4:T"&amp;ROW()-1)),""))</f>
        <v/>
      </c>
      <c r="U100" s="7" t="str">
        <f ca="1">IF(AND($A100&lt;&gt;"",$A100&lt;&gt;"TOTAL"),IF(AND([1]PREMIOS_ALUMNOS!$AJ98&lt;&gt;"",[1]PREMIOS_ALUMNOS!$AJ98&lt;&gt;0),[1]PREMIOS_ALUMNOS!$AJ98,""),IF($A100="TOTAL",SUM(INDIRECT("U4:U"&amp;ROW()-1)),""))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IF(AND($A100&lt;&gt;"",$A100&lt;&gt;"TOTAL"),IF(AND([1]PREMIOS_ALUMNOS!$AM98&lt;&gt;"",[1]PREMIOS_ALUMNOS!$AM98&lt;&gt;0),[1]PREMIOS_ALUMNOS!$AM98,""),IF($A100="TOTAL",SUM(INDIRECT("W4:W"&amp;ROW()-1)),""))</f>
        <v/>
      </c>
      <c r="X100" s="7" t="str">
        <f ca="1">IF(AND($A100&lt;&gt;"",$A100&lt;&gt;"TOTAL"),IF(AND([1]PREMIOS_ALUMNOS!$AO98&lt;&gt;"",[1]PREMIOS_ALUMNOS!$AO98&lt;&gt;0),[1]PREMIOS_ALUMNOS!$AO98,""),IF($A100="TOTAL",SUM(INDIRECT("X4:X"&amp;ROW()-1)),""))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IF(AND($A100&lt;&gt;"",$A100&lt;&gt;"TOTAL"),IF(AND([1]PREMIOS_ALUMNOS!$AR98&lt;&gt;"",[1]PREMIOS_ALUMNOS!$AR98&lt;&gt;0),[1]PREMIOS_ALUMNOS!$AR98,""),IF($A100="TOTAL",SUM(INDIRECT("Z4:Z"&amp;ROW()-1)),""))</f>
        <v/>
      </c>
      <c r="AA100" s="7" t="str">
        <f ca="1">IF(AND($A100&lt;&gt;"",$A100&lt;&gt;"TOTAL"),IF(AND([1]PREMIOS_ALUMNOS!$AT98&lt;&gt;"",[1]PREMIOS_ALUMNOS!$AT98&lt;&gt;0),[1]PREMIOS_ALUMNOS!$AT98,""),IF($A100="TOTAL",SUM(INDIRECT("AA4:AA"&amp;ROW()-1)),""))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IF(AND($A100&lt;&gt;"",$A100&lt;&gt;"TOTAL"),IF(AND([1]PREMIOS_ALUMNOS!$AW98&lt;&gt;"",[1]PREMIOS_ALUMNOS!$AW98&lt;&gt;0),[1]PREMIOS_ALUMNOS!$AW98,""),IF($A100="TOTAL",SUM(INDIRECT("AC4:AC"&amp;ROW()-1)),""))</f>
        <v/>
      </c>
      <c r="AD100" s="7" t="str">
        <f ca="1">IF(AND($A100&lt;&gt;"",$A100&lt;&gt;"TOTAL"),IF(AND([1]PREMIOS_ALUMNOS!$AY98&lt;&gt;"",[1]PREMIOS_ALUMNOS!$AY98&lt;&gt;0),[1]PREMIOS_ALUMNOS!$AY98,""),IF($A100="TOTAL",SUM(INDIRECT("AD4:AD"&amp;ROW()-1)),""))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IF(AND($A100&lt;&gt;"",$A100&lt;&gt;"TOTAL"),IF(AND([1]PREMIOS_ALUMNOS!$BB98&lt;&gt;"",[1]PREMIOS_ALUMNOS!$BB98&lt;&gt;0),[1]PREMIOS_ALUMNOS!$BB98,""),IF($A100="TOTAL",SUM(INDIRECT("AF4:AF"&amp;ROW()-1)),""))</f>
        <v/>
      </c>
      <c r="AG100" s="7" t="str">
        <f ca="1">IF(AND($A100&lt;&gt;"",$A100&lt;&gt;"TOTAL"),IF(AND([1]PREMIOS_ALUMNOS!$BD98&lt;&gt;"",[1]PREMIOS_ALUMNOS!$BD98&lt;&gt;0),[1]PREMIOS_ALUMNOS!$BD98,""),IF($A100="TOTAL",SUM(INDIRECT("AG4:AG"&amp;ROW()-1)),""))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IF(AND($A100&lt;&gt;"",$A100&lt;&gt;"TOTAL"),IF(AND([1]PREMIOS_ALUMNOS!$BG98&lt;&gt;"",[1]PREMIOS_ALUMNOS!$BG98&lt;&gt;0),[1]PREMIOS_ALUMNOS!$BG98,""),IF($A100="TOTAL",SUM(INDIRECT("AI4:AI"&amp;ROW()-1)),""))</f>
        <v/>
      </c>
      <c r="AJ100" s="7" t="str">
        <f ca="1">IF(AND($A100&lt;&gt;"",$A100&lt;&gt;"TOTAL"),IF(AND([1]PREMIOS_ALUMNOS!$BI98&lt;&gt;"",[1]PREMIOS_ALUMNOS!$BI98&lt;&gt;0),[1]PREMIOS_ALUMNOS!$BI98,""),IF($A100="TOTAL",SUM(INDIRECT("AJ4:AJ"&amp;ROW()-1)),""))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IF(AND($A100&lt;&gt;"",$A100&lt;&gt;"TOTAL"),IF(AND([1]PREMIOS_ALUMNOS!$BL98&lt;&gt;"",[1]PREMIOS_ALUMNOS!$BL98&lt;&gt;0),[1]PREMIOS_ALUMNOS!$BL98,""),IF($A100="TOTAL",SUM(INDIRECT("AL4:AL"&amp;ROW()-1)),""))</f>
        <v/>
      </c>
      <c r="AM100" s="7" t="str">
        <f ca="1">IF(AND($A100&lt;&gt;"",$A100&lt;&gt;"TOTAL"),IF(AND([1]PREMIOS_ALUMNOS!$BN98&lt;&gt;"",[1]PREMIOS_ALUMNOS!$BN98&lt;&gt;0),[1]PREMIOS_ALUMNOS!$BN98,""),IF($A100="TOTAL",SUM(INDIRECT("AM4:AM"&amp;ROW()-1)),""))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IF(AND($A100&lt;&gt;"",$A100&lt;&gt;"TOTAL"),IF(AND([1]PREMIOS_ALUMNOS!$BQ98&lt;&gt;"",[1]PREMIOS_ALUMNOS!$BQ98&lt;&gt;0),[1]PREMIOS_ALUMNOS!$BQ98,""),IF($A100="TOTAL",SUM(INDIRECT("AO4:AO"&amp;ROW()-1)),""))</f>
        <v/>
      </c>
      <c r="AP100" s="7" t="str">
        <f ca="1">IF(AND($A100&lt;&gt;"",$A100&lt;&gt;"TOTAL"),IF(AND([1]PREMIOS_ALUMNOS!$BS98&lt;&gt;"",[1]PREMIOS_ALUMNOS!$BS98&lt;&gt;0),[1]PREMIOS_ALUMNOS!$BS98,""),IF($A100="TOTAL",SUM(INDIRECT("AP4:AP"&amp;ROW()-1)),""))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IF(AND($A100&lt;&gt;"",$A100&lt;&gt;"TOTAL"),IF(AND([1]PREMIOS_ALUMNOS!$BV98&lt;&gt;"",[1]PREMIOS_ALUMNOS!$BV98&lt;&gt;0),[1]PREMIOS_ALUMNOS!$BV98,""),IF($A100="TOTAL",SUM(INDIRECT("AR4:AR"&amp;ROW()-1)),""))</f>
        <v/>
      </c>
      <c r="AS100" s="7" t="str">
        <f ca="1">IF(AND($A100&lt;&gt;"",$A100&lt;&gt;"TOTAL"),IF(AND([1]PREMIOS_ALUMNOS!$BX98&lt;&gt;"",[1]PREMIOS_ALUMNOS!$BX98&lt;&gt;0),[1]PREMIOS_ALUMNOS!$BX98,""),IF($A100="TOTAL",SUM(INDIRECT("AS4:AS"&amp;ROW()-1)),""))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IF(AND($A100&lt;&gt;"",$A100&lt;&gt;"TOTAL"),IF(AND([1]PREMIOS_ALUMNOS!$CA98&lt;&gt;"",[1]PREMIOS_ALUMNOS!$CA98&lt;&gt;0),[1]PREMIOS_ALUMNOS!$CA98,""),IF($A100="TOTAL",SUM(INDIRECT("AU4:AU"&amp;ROW()-1)),""))</f>
        <v/>
      </c>
      <c r="AV100" s="7" t="str">
        <f ca="1">IF(AND($A100&lt;&gt;"",$A100&lt;&gt;"TOTAL"),IF(AND([1]PREMIOS_ALUMNOS!$CC98&lt;&gt;"",[1]PREMIOS_ALUMNOS!$CC98&lt;&gt;0),[1]PREMIOS_ALUMNOS!$CC98,""),IF($A100="TOTAL",SUM(INDIRECT("AV4:AV"&amp;ROW()-1)),""))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IF(AND($A100&lt;&gt;"",$A100&lt;&gt;"TOTAL"),IF(AND([1]PREMIOS_ALUMNOS!$CF98&lt;&gt;"",[1]PREMIOS_ALUMNOS!$CF98&lt;&gt;0),[1]PREMIOS_ALUMNOS!$CF98,""),IF($A100="TOTAL",SUM(INDIRECT("AX4:AX"&amp;ROW()-1)),""))</f>
        <v/>
      </c>
      <c r="AY100" s="7" t="str">
        <f ca="1">IF(AND($A100&lt;&gt;"",$A100&lt;&gt;"TOTAL"),IF(AND([1]PREMIOS_ALUMNOS!$CH98&lt;&gt;"",[1]PREMIOS_ALUMNOS!$CH98&lt;&gt;0),[1]PREMIOS_ALUMNOS!$CH98,""),IF($A100="TOTAL",SUM(INDIRECT("AY4:AY"&amp;ROW()-1)),""))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IF(AND($A100&lt;&gt;"",$A100&lt;&gt;"TOTAL"),IF(AND([1]PREMIOS_ALUMNOS!$CK98&lt;&gt;"",[1]PREMIOS_ALUMNOS!$CK98&lt;&gt;0),[1]PREMIOS_ALUMNOS!$CK98,""),IF($A100="TOTAL",SUM(INDIRECT("BA4:BA"&amp;ROW()-1)),""))</f>
        <v/>
      </c>
      <c r="BB100" s="7" t="str">
        <f ca="1">IF(AND($A100&lt;&gt;"",$A100&lt;&gt;"TOTAL"),IF(AND([1]PREMIOS_ALUMNOS!$CM98&lt;&gt;"",[1]PREMIOS_ALUMNOS!$CM98&lt;&gt;0),[1]PREMIOS_ALUMNOS!$CM98,""),IF($A100="TOTAL",SUM(INDIRECT("BB4:BB"&amp;ROW()-1)),""))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IF(AND($A100&lt;&gt;"",$A100&lt;&gt;"TOTAL"),IF(AND([1]PREMIOS_ALUMNOS!$CP98&lt;&gt;"",[1]PREMIOS_ALUMNOS!$CP98&lt;&gt;0),[1]PREMIOS_ALUMNOS!$CP98,""),IF($A100="TOTAL",SUM(INDIRECT("BD4:BD"&amp;ROW()-1)),""))</f>
        <v/>
      </c>
      <c r="BE100" s="7" t="str">
        <f ca="1">IF(AND($A100&lt;&gt;"",$A100&lt;&gt;"TOTAL"),IF(AND([1]PREMIOS_ALUMNOS!$CR98&lt;&gt;"",[1]PREMIOS_ALUMNOS!$CR98&lt;&gt;0),[1]PREMIOS_ALUMNOS!$CR98,""),IF($A100="TOTAL",SUM(INDIRECT("BE4:BE"&amp;ROW()-1)),""))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IF([1]PREMIOS_ALUMNOS!$C99&lt;&gt;"",[1]PREMIOS_ALUMNOS!$C99,IF(AND([1]PREMIOS_ALUMNOS!$C99="",[1]PREMIOS_ALUMNOS!$C100="",[1]PREMIOS_ALUMNOS!$C98=""),"","TOTAL"))</f>
        <v/>
      </c>
      <c r="B101" s="7" t="str">
        <f ca="1">IF(AND($A101&lt;&gt;"",$A101&lt;&gt;"TOTAL"),IF(AND([1]PREMIOS_ALUMNOS!$D99&lt;&gt;"",[1]PREMIOS_ALUMNOS!$D99&lt;&gt;0),[1]PREMIOS_ALUMNOS!$D99,""),IF($A101="TOTAL",SUM(INDIRECT("B4:B"&amp;ROW()-1)),""))</f>
        <v/>
      </c>
      <c r="C101" s="7" t="str">
        <f ca="1">IF(AND($A101&lt;&gt;"",$A101&lt;&gt;"TOTAL"),IF(AND([1]PREMIOS_ALUMNOS!$F99&lt;&gt;"",[1]PREMIOS_ALUMNOS!$F99&lt;&gt;0),[1]PREMIOS_ALUMNOS!$F99,""),IF($A101="TOTAL",SUM(INDIRECT("C4:C"&amp;ROW()-1)),""))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IF(AND($A101&lt;&gt;"",$A101&lt;&gt;"TOTAL"),IF(AND([1]PREMIOS_ALUMNOS!$I99&lt;&gt;"",[1]PREMIOS_ALUMNOS!$I99&lt;&gt;0),[1]PREMIOS_ALUMNOS!$I99,""),IF($A101="TOTAL",SUM(INDIRECT("E4:E"&amp;ROW()-1)),""))</f>
        <v/>
      </c>
      <c r="F101" s="7" t="str">
        <f ca="1">IF(AND($A101&lt;&gt;"",$A101&lt;&gt;"TOTAL"),IF(AND([1]PREMIOS_ALUMNOS!$K99&lt;&gt;"",[1]PREMIOS_ALUMNOS!$K99&lt;&gt;0),[1]PREMIOS_ALUMNOS!$K99,""),IF($A101="TOTAL",SUM(INDIRECT("F4:F"&amp;ROW()-1)),""))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IF(AND($A101&lt;&gt;"",$A101&lt;&gt;"TOTAL"),IF(AND([1]PREMIOS_ALUMNOS!$N99&lt;&gt;"",[1]PREMIOS_ALUMNOS!$N99&lt;&gt;0),[1]PREMIOS_ALUMNOS!$N99,""),IF($A101="TOTAL",SUM(INDIRECT("H4:H"&amp;ROW()-1)),""))</f>
        <v/>
      </c>
      <c r="I101" s="7" t="str">
        <f ca="1">IF(AND($A101&lt;&gt;"",$A101&lt;&gt;"TOTAL"),IF(AND([1]PREMIOS_ALUMNOS!$P99&lt;&gt;"",[1]PREMIOS_ALUMNOS!$P99&lt;&gt;0),[1]PREMIOS_ALUMNOS!$P99,""),IF($A101="TOTAL",SUM(INDIRECT("I4:I"&amp;ROW()-1)),""))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IF(AND($A101&lt;&gt;"",$A101&lt;&gt;"TOTAL"),IF(AND([1]PREMIOS_ALUMNOS!$S99&lt;&gt;"",[1]PREMIOS_ALUMNOS!$S99&lt;&gt;0),[1]PREMIOS_ALUMNOS!$S99,""),IF($A101="TOTAL",SUM(INDIRECT("K4:K"&amp;ROW()-1)),""))</f>
        <v/>
      </c>
      <c r="L101" s="7" t="str">
        <f ca="1">IF(AND($A101&lt;&gt;"",$A101&lt;&gt;"TOTAL"),IF(AND([1]PREMIOS_ALUMNOS!$U99&lt;&gt;"",[1]PREMIOS_ALUMNOS!$U99&lt;&gt;0),[1]PREMIOS_ALUMNOS!$U99,""),IF($A101="TOTAL",SUM(INDIRECT("L4:L"&amp;ROW()-1)),""))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IF(AND($A101&lt;&gt;"",$A101&lt;&gt;"TOTAL"),IF(AND([1]PREMIOS_ALUMNOS!$X99&lt;&gt;"",[1]PREMIOS_ALUMNOS!$X99&lt;&gt;0),[1]PREMIOS_ALUMNOS!$X99,""),IF($A101="TOTAL",SUM(INDIRECT("N4:N"&amp;ROW()-1)),""))</f>
        <v/>
      </c>
      <c r="O101" s="7" t="str">
        <f ca="1">IF(AND($A101&lt;&gt;"",$A101&lt;&gt;"TOTAL"),IF(AND([1]PREMIOS_ALUMNOS!$Z99&lt;&gt;"",[1]PREMIOS_ALUMNOS!$Z99&lt;&gt;0),[1]PREMIOS_ALUMNOS!$Z99,""),IF($A101="TOTAL",SUM(INDIRECT("O4:O"&amp;ROW()-1)),""))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IF(AND($A101&lt;&gt;"",$A101&lt;&gt;"TOTAL"),IF(AND([1]PREMIOS_ALUMNOS!$AC99&lt;&gt;"",[1]PREMIOS_ALUMNOS!$AC99&lt;&gt;0),[1]PREMIOS_ALUMNOS!$AC99,""),IF($A101="TOTAL",SUM(INDIRECT("Q4:Q"&amp;ROW()-1)),""))</f>
        <v/>
      </c>
      <c r="R101" s="7" t="str">
        <f ca="1">IF(AND($A101&lt;&gt;"",$A101&lt;&gt;"TOTAL"),IF(AND([1]PREMIOS_ALUMNOS!$AE99&lt;&gt;"",[1]PREMIOS_ALUMNOS!$AE99&lt;&gt;0),[1]PREMIOS_ALUMNOS!$AE99,""),IF($A101="TOTAL",SUM(INDIRECT("R4:R"&amp;ROW()-1)),""))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IF(AND($A101&lt;&gt;"",$A101&lt;&gt;"TOTAL"),IF(AND([1]PREMIOS_ALUMNOS!$AH99&lt;&gt;"",[1]PREMIOS_ALUMNOS!$AH99&lt;&gt;0),[1]PREMIOS_ALUMNOS!$AH99,""),IF($A101="TOTAL",SUM(INDIRECT("T4:T"&amp;ROW()-1)),""))</f>
        <v/>
      </c>
      <c r="U101" s="7" t="str">
        <f ca="1">IF(AND($A101&lt;&gt;"",$A101&lt;&gt;"TOTAL"),IF(AND([1]PREMIOS_ALUMNOS!$AJ99&lt;&gt;"",[1]PREMIOS_ALUMNOS!$AJ99&lt;&gt;0),[1]PREMIOS_ALUMNOS!$AJ99,""),IF($A101="TOTAL",SUM(INDIRECT("U4:U"&amp;ROW()-1)),""))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IF(AND($A101&lt;&gt;"",$A101&lt;&gt;"TOTAL"),IF(AND([1]PREMIOS_ALUMNOS!$AM99&lt;&gt;"",[1]PREMIOS_ALUMNOS!$AM99&lt;&gt;0),[1]PREMIOS_ALUMNOS!$AM99,""),IF($A101="TOTAL",SUM(INDIRECT("W4:W"&amp;ROW()-1)),""))</f>
        <v/>
      </c>
      <c r="X101" s="7" t="str">
        <f ca="1">IF(AND($A101&lt;&gt;"",$A101&lt;&gt;"TOTAL"),IF(AND([1]PREMIOS_ALUMNOS!$AO99&lt;&gt;"",[1]PREMIOS_ALUMNOS!$AO99&lt;&gt;0),[1]PREMIOS_ALUMNOS!$AO99,""),IF($A101="TOTAL",SUM(INDIRECT("X4:X"&amp;ROW()-1)),""))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IF(AND($A101&lt;&gt;"",$A101&lt;&gt;"TOTAL"),IF(AND([1]PREMIOS_ALUMNOS!$AR99&lt;&gt;"",[1]PREMIOS_ALUMNOS!$AR99&lt;&gt;0),[1]PREMIOS_ALUMNOS!$AR99,""),IF($A101="TOTAL",SUM(INDIRECT("Z4:Z"&amp;ROW()-1)),""))</f>
        <v/>
      </c>
      <c r="AA101" s="7" t="str">
        <f ca="1">IF(AND($A101&lt;&gt;"",$A101&lt;&gt;"TOTAL"),IF(AND([1]PREMIOS_ALUMNOS!$AT99&lt;&gt;"",[1]PREMIOS_ALUMNOS!$AT99&lt;&gt;0),[1]PREMIOS_ALUMNOS!$AT99,""),IF($A101="TOTAL",SUM(INDIRECT("AA4:AA"&amp;ROW()-1)),""))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IF(AND($A101&lt;&gt;"",$A101&lt;&gt;"TOTAL"),IF(AND([1]PREMIOS_ALUMNOS!$AW99&lt;&gt;"",[1]PREMIOS_ALUMNOS!$AW99&lt;&gt;0),[1]PREMIOS_ALUMNOS!$AW99,""),IF($A101="TOTAL",SUM(INDIRECT("AC4:AC"&amp;ROW()-1)),""))</f>
        <v/>
      </c>
      <c r="AD101" s="7" t="str">
        <f ca="1">IF(AND($A101&lt;&gt;"",$A101&lt;&gt;"TOTAL"),IF(AND([1]PREMIOS_ALUMNOS!$AY99&lt;&gt;"",[1]PREMIOS_ALUMNOS!$AY99&lt;&gt;0),[1]PREMIOS_ALUMNOS!$AY99,""),IF($A101="TOTAL",SUM(INDIRECT("AD4:AD"&amp;ROW()-1)),""))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IF(AND($A101&lt;&gt;"",$A101&lt;&gt;"TOTAL"),IF(AND([1]PREMIOS_ALUMNOS!$BB99&lt;&gt;"",[1]PREMIOS_ALUMNOS!$BB99&lt;&gt;0),[1]PREMIOS_ALUMNOS!$BB99,""),IF($A101="TOTAL",SUM(INDIRECT("AF4:AF"&amp;ROW()-1)),""))</f>
        <v/>
      </c>
      <c r="AG101" s="7" t="str">
        <f ca="1">IF(AND($A101&lt;&gt;"",$A101&lt;&gt;"TOTAL"),IF(AND([1]PREMIOS_ALUMNOS!$BD99&lt;&gt;"",[1]PREMIOS_ALUMNOS!$BD99&lt;&gt;0),[1]PREMIOS_ALUMNOS!$BD99,""),IF($A101="TOTAL",SUM(INDIRECT("AG4:AG"&amp;ROW()-1)),""))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IF(AND($A101&lt;&gt;"",$A101&lt;&gt;"TOTAL"),IF(AND([1]PREMIOS_ALUMNOS!$BG99&lt;&gt;"",[1]PREMIOS_ALUMNOS!$BG99&lt;&gt;0),[1]PREMIOS_ALUMNOS!$BG99,""),IF($A101="TOTAL",SUM(INDIRECT("AI4:AI"&amp;ROW()-1)),""))</f>
        <v/>
      </c>
      <c r="AJ101" s="7" t="str">
        <f ca="1">IF(AND($A101&lt;&gt;"",$A101&lt;&gt;"TOTAL"),IF(AND([1]PREMIOS_ALUMNOS!$BI99&lt;&gt;"",[1]PREMIOS_ALUMNOS!$BI99&lt;&gt;0),[1]PREMIOS_ALUMNOS!$BI99,""),IF($A101="TOTAL",SUM(INDIRECT("AJ4:AJ"&amp;ROW()-1)),""))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IF(AND($A101&lt;&gt;"",$A101&lt;&gt;"TOTAL"),IF(AND([1]PREMIOS_ALUMNOS!$BL99&lt;&gt;"",[1]PREMIOS_ALUMNOS!$BL99&lt;&gt;0),[1]PREMIOS_ALUMNOS!$BL99,""),IF($A101="TOTAL",SUM(INDIRECT("AL4:AL"&amp;ROW()-1)),""))</f>
        <v/>
      </c>
      <c r="AM101" s="7" t="str">
        <f ca="1">IF(AND($A101&lt;&gt;"",$A101&lt;&gt;"TOTAL"),IF(AND([1]PREMIOS_ALUMNOS!$BN99&lt;&gt;"",[1]PREMIOS_ALUMNOS!$BN99&lt;&gt;0),[1]PREMIOS_ALUMNOS!$BN99,""),IF($A101="TOTAL",SUM(INDIRECT("AM4:AM"&amp;ROW()-1)),""))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IF(AND($A101&lt;&gt;"",$A101&lt;&gt;"TOTAL"),IF(AND([1]PREMIOS_ALUMNOS!$BQ99&lt;&gt;"",[1]PREMIOS_ALUMNOS!$BQ99&lt;&gt;0),[1]PREMIOS_ALUMNOS!$BQ99,""),IF($A101="TOTAL",SUM(INDIRECT("AO4:AO"&amp;ROW()-1)),""))</f>
        <v/>
      </c>
      <c r="AP101" s="7" t="str">
        <f ca="1">IF(AND($A101&lt;&gt;"",$A101&lt;&gt;"TOTAL"),IF(AND([1]PREMIOS_ALUMNOS!$BS99&lt;&gt;"",[1]PREMIOS_ALUMNOS!$BS99&lt;&gt;0),[1]PREMIOS_ALUMNOS!$BS99,""),IF($A101="TOTAL",SUM(INDIRECT("AP4:AP"&amp;ROW()-1)),""))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IF(AND($A101&lt;&gt;"",$A101&lt;&gt;"TOTAL"),IF(AND([1]PREMIOS_ALUMNOS!$BV99&lt;&gt;"",[1]PREMIOS_ALUMNOS!$BV99&lt;&gt;0),[1]PREMIOS_ALUMNOS!$BV99,""),IF($A101="TOTAL",SUM(INDIRECT("AR4:AR"&amp;ROW()-1)),""))</f>
        <v/>
      </c>
      <c r="AS101" s="7" t="str">
        <f ca="1">IF(AND($A101&lt;&gt;"",$A101&lt;&gt;"TOTAL"),IF(AND([1]PREMIOS_ALUMNOS!$BX99&lt;&gt;"",[1]PREMIOS_ALUMNOS!$BX99&lt;&gt;0),[1]PREMIOS_ALUMNOS!$BX99,""),IF($A101="TOTAL",SUM(INDIRECT("AS4:AS"&amp;ROW()-1)),""))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IF(AND($A101&lt;&gt;"",$A101&lt;&gt;"TOTAL"),IF(AND([1]PREMIOS_ALUMNOS!$CA99&lt;&gt;"",[1]PREMIOS_ALUMNOS!$CA99&lt;&gt;0),[1]PREMIOS_ALUMNOS!$CA99,""),IF($A101="TOTAL",SUM(INDIRECT("AU4:AU"&amp;ROW()-1)),""))</f>
        <v/>
      </c>
      <c r="AV101" s="7" t="str">
        <f ca="1">IF(AND($A101&lt;&gt;"",$A101&lt;&gt;"TOTAL"),IF(AND([1]PREMIOS_ALUMNOS!$CC99&lt;&gt;"",[1]PREMIOS_ALUMNOS!$CC99&lt;&gt;0),[1]PREMIOS_ALUMNOS!$CC99,""),IF($A101="TOTAL",SUM(INDIRECT("AV4:AV"&amp;ROW()-1)),""))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IF(AND($A101&lt;&gt;"",$A101&lt;&gt;"TOTAL"),IF(AND([1]PREMIOS_ALUMNOS!$CF99&lt;&gt;"",[1]PREMIOS_ALUMNOS!$CF99&lt;&gt;0),[1]PREMIOS_ALUMNOS!$CF99,""),IF($A101="TOTAL",SUM(INDIRECT("AX4:AX"&amp;ROW()-1)),""))</f>
        <v/>
      </c>
      <c r="AY101" s="7" t="str">
        <f ca="1">IF(AND($A101&lt;&gt;"",$A101&lt;&gt;"TOTAL"),IF(AND([1]PREMIOS_ALUMNOS!$CH99&lt;&gt;"",[1]PREMIOS_ALUMNOS!$CH99&lt;&gt;0),[1]PREMIOS_ALUMNOS!$CH99,""),IF($A101="TOTAL",SUM(INDIRECT("AY4:AY"&amp;ROW()-1)),""))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IF(AND($A101&lt;&gt;"",$A101&lt;&gt;"TOTAL"),IF(AND([1]PREMIOS_ALUMNOS!$CK99&lt;&gt;"",[1]PREMIOS_ALUMNOS!$CK99&lt;&gt;0),[1]PREMIOS_ALUMNOS!$CK99,""),IF($A101="TOTAL",SUM(INDIRECT("BA4:BA"&amp;ROW()-1)),""))</f>
        <v/>
      </c>
      <c r="BB101" s="7" t="str">
        <f ca="1">IF(AND($A101&lt;&gt;"",$A101&lt;&gt;"TOTAL"),IF(AND([1]PREMIOS_ALUMNOS!$CM99&lt;&gt;"",[1]PREMIOS_ALUMNOS!$CM99&lt;&gt;0),[1]PREMIOS_ALUMNOS!$CM99,""),IF($A101="TOTAL",SUM(INDIRECT("BB4:BB"&amp;ROW()-1)),""))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IF(AND($A101&lt;&gt;"",$A101&lt;&gt;"TOTAL"),IF(AND([1]PREMIOS_ALUMNOS!$CP99&lt;&gt;"",[1]PREMIOS_ALUMNOS!$CP99&lt;&gt;0),[1]PREMIOS_ALUMNOS!$CP99,""),IF($A101="TOTAL",SUM(INDIRECT("BD4:BD"&amp;ROW()-1)),""))</f>
        <v/>
      </c>
      <c r="BE101" s="7" t="str">
        <f ca="1">IF(AND($A101&lt;&gt;"",$A101&lt;&gt;"TOTAL"),IF(AND([1]PREMIOS_ALUMNOS!$CR99&lt;&gt;"",[1]PREMIOS_ALUMNOS!$CR99&lt;&gt;0),[1]PREMIOS_ALUMNOS!$CR99,""),IF($A101="TOTAL",SUM(INDIRECT("BE4:BE"&amp;ROW()-1)),""))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IF([1]PREMIOS_ALUMNOS!$C100&lt;&gt;"",[1]PREMIOS_ALUMNOS!$C100,IF(AND([1]PREMIOS_ALUMNOS!$C100="",[1]PREMIOS_ALUMNOS!$C101="",[1]PREMIOS_ALUMNOS!$C99=""),"","TOTAL"))</f>
        <v/>
      </c>
      <c r="B102" s="7" t="str">
        <f ca="1">IF(AND($A102&lt;&gt;"",$A102&lt;&gt;"TOTAL"),IF(AND([1]PREMIOS_ALUMNOS!$D100&lt;&gt;"",[1]PREMIOS_ALUMNOS!$D100&lt;&gt;0),[1]PREMIOS_ALUMNOS!$D100,""),IF($A102="TOTAL",SUM(INDIRECT("B4:B"&amp;ROW()-1)),""))</f>
        <v/>
      </c>
      <c r="C102" s="7" t="str">
        <f ca="1">IF(AND($A102&lt;&gt;"",$A102&lt;&gt;"TOTAL"),IF(AND([1]PREMIOS_ALUMNOS!$F100&lt;&gt;"",[1]PREMIOS_ALUMNOS!$F100&lt;&gt;0),[1]PREMIOS_ALUMNOS!$F100,""),IF($A102="TOTAL",SUM(INDIRECT("C4:C"&amp;ROW()-1)),""))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IF(AND($A102&lt;&gt;"",$A102&lt;&gt;"TOTAL"),IF(AND([1]PREMIOS_ALUMNOS!$I100&lt;&gt;"",[1]PREMIOS_ALUMNOS!$I100&lt;&gt;0),[1]PREMIOS_ALUMNOS!$I100,""),IF($A102="TOTAL",SUM(INDIRECT("E4:E"&amp;ROW()-1)),""))</f>
        <v/>
      </c>
      <c r="F102" s="7" t="str">
        <f ca="1">IF(AND($A102&lt;&gt;"",$A102&lt;&gt;"TOTAL"),IF(AND([1]PREMIOS_ALUMNOS!$K100&lt;&gt;"",[1]PREMIOS_ALUMNOS!$K100&lt;&gt;0),[1]PREMIOS_ALUMNOS!$K100,""),IF($A102="TOTAL",SUM(INDIRECT("F4:F"&amp;ROW()-1)),""))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IF(AND($A102&lt;&gt;"",$A102&lt;&gt;"TOTAL"),IF(AND([1]PREMIOS_ALUMNOS!$N100&lt;&gt;"",[1]PREMIOS_ALUMNOS!$N100&lt;&gt;0),[1]PREMIOS_ALUMNOS!$N100,""),IF($A102="TOTAL",SUM(INDIRECT("H4:H"&amp;ROW()-1)),""))</f>
        <v/>
      </c>
      <c r="I102" s="7" t="str">
        <f ca="1">IF(AND($A102&lt;&gt;"",$A102&lt;&gt;"TOTAL"),IF(AND([1]PREMIOS_ALUMNOS!$P100&lt;&gt;"",[1]PREMIOS_ALUMNOS!$P100&lt;&gt;0),[1]PREMIOS_ALUMNOS!$P100,""),IF($A102="TOTAL",SUM(INDIRECT("I4:I"&amp;ROW()-1)),""))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IF(AND($A102&lt;&gt;"",$A102&lt;&gt;"TOTAL"),IF(AND([1]PREMIOS_ALUMNOS!$S100&lt;&gt;"",[1]PREMIOS_ALUMNOS!$S100&lt;&gt;0),[1]PREMIOS_ALUMNOS!$S100,""),IF($A102="TOTAL",SUM(INDIRECT("K4:K"&amp;ROW()-1)),""))</f>
        <v/>
      </c>
      <c r="L102" s="7" t="str">
        <f ca="1">IF(AND($A102&lt;&gt;"",$A102&lt;&gt;"TOTAL"),IF(AND([1]PREMIOS_ALUMNOS!$U100&lt;&gt;"",[1]PREMIOS_ALUMNOS!$U100&lt;&gt;0),[1]PREMIOS_ALUMNOS!$U100,""),IF($A102="TOTAL",SUM(INDIRECT("L4:L"&amp;ROW()-1)),""))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IF(AND($A102&lt;&gt;"",$A102&lt;&gt;"TOTAL"),IF(AND([1]PREMIOS_ALUMNOS!$X100&lt;&gt;"",[1]PREMIOS_ALUMNOS!$X100&lt;&gt;0),[1]PREMIOS_ALUMNOS!$X100,""),IF($A102="TOTAL",SUM(INDIRECT("N4:N"&amp;ROW()-1)),""))</f>
        <v/>
      </c>
      <c r="O102" s="7" t="str">
        <f ca="1">IF(AND($A102&lt;&gt;"",$A102&lt;&gt;"TOTAL"),IF(AND([1]PREMIOS_ALUMNOS!$Z100&lt;&gt;"",[1]PREMIOS_ALUMNOS!$Z100&lt;&gt;0),[1]PREMIOS_ALUMNOS!$Z100,""),IF($A102="TOTAL",SUM(INDIRECT("O4:O"&amp;ROW()-1)),""))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IF(AND($A102&lt;&gt;"",$A102&lt;&gt;"TOTAL"),IF(AND([1]PREMIOS_ALUMNOS!$AC100&lt;&gt;"",[1]PREMIOS_ALUMNOS!$AC100&lt;&gt;0),[1]PREMIOS_ALUMNOS!$AC100,""),IF($A102="TOTAL",SUM(INDIRECT("Q4:Q"&amp;ROW()-1)),""))</f>
        <v/>
      </c>
      <c r="R102" s="7" t="str">
        <f ca="1">IF(AND($A102&lt;&gt;"",$A102&lt;&gt;"TOTAL"),IF(AND([1]PREMIOS_ALUMNOS!$AE100&lt;&gt;"",[1]PREMIOS_ALUMNOS!$AE100&lt;&gt;0),[1]PREMIOS_ALUMNOS!$AE100,""),IF($A102="TOTAL",SUM(INDIRECT("R4:R"&amp;ROW()-1)),""))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IF(AND($A102&lt;&gt;"",$A102&lt;&gt;"TOTAL"),IF(AND([1]PREMIOS_ALUMNOS!$AH100&lt;&gt;"",[1]PREMIOS_ALUMNOS!$AH100&lt;&gt;0),[1]PREMIOS_ALUMNOS!$AH100,""),IF($A102="TOTAL",SUM(INDIRECT("T4:T"&amp;ROW()-1)),""))</f>
        <v/>
      </c>
      <c r="U102" s="7" t="str">
        <f ca="1">IF(AND($A102&lt;&gt;"",$A102&lt;&gt;"TOTAL"),IF(AND([1]PREMIOS_ALUMNOS!$AJ100&lt;&gt;"",[1]PREMIOS_ALUMNOS!$AJ100&lt;&gt;0),[1]PREMIOS_ALUMNOS!$AJ100,""),IF($A102="TOTAL",SUM(INDIRECT("U4:U"&amp;ROW()-1)),""))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IF(AND($A102&lt;&gt;"",$A102&lt;&gt;"TOTAL"),IF(AND([1]PREMIOS_ALUMNOS!$AM100&lt;&gt;"",[1]PREMIOS_ALUMNOS!$AM100&lt;&gt;0),[1]PREMIOS_ALUMNOS!$AM100,""),IF($A102="TOTAL",SUM(INDIRECT("W4:W"&amp;ROW()-1)),""))</f>
        <v/>
      </c>
      <c r="X102" s="7" t="str">
        <f ca="1">IF(AND($A102&lt;&gt;"",$A102&lt;&gt;"TOTAL"),IF(AND([1]PREMIOS_ALUMNOS!$AO100&lt;&gt;"",[1]PREMIOS_ALUMNOS!$AO100&lt;&gt;0),[1]PREMIOS_ALUMNOS!$AO100,""),IF($A102="TOTAL",SUM(INDIRECT("X4:X"&amp;ROW()-1)),""))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IF(AND($A102&lt;&gt;"",$A102&lt;&gt;"TOTAL"),IF(AND([1]PREMIOS_ALUMNOS!$AR100&lt;&gt;"",[1]PREMIOS_ALUMNOS!$AR100&lt;&gt;0),[1]PREMIOS_ALUMNOS!$AR100,""),IF($A102="TOTAL",SUM(INDIRECT("Z4:Z"&amp;ROW()-1)),""))</f>
        <v/>
      </c>
      <c r="AA102" s="7" t="str">
        <f ca="1">IF(AND($A102&lt;&gt;"",$A102&lt;&gt;"TOTAL"),IF(AND([1]PREMIOS_ALUMNOS!$AT100&lt;&gt;"",[1]PREMIOS_ALUMNOS!$AT100&lt;&gt;0),[1]PREMIOS_ALUMNOS!$AT100,""),IF($A102="TOTAL",SUM(INDIRECT("AA4:AA"&amp;ROW()-1)),""))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IF(AND($A102&lt;&gt;"",$A102&lt;&gt;"TOTAL"),IF(AND([1]PREMIOS_ALUMNOS!$AW100&lt;&gt;"",[1]PREMIOS_ALUMNOS!$AW100&lt;&gt;0),[1]PREMIOS_ALUMNOS!$AW100,""),IF($A102="TOTAL",SUM(INDIRECT("AC4:AC"&amp;ROW()-1)),""))</f>
        <v/>
      </c>
      <c r="AD102" s="7" t="str">
        <f ca="1">IF(AND($A102&lt;&gt;"",$A102&lt;&gt;"TOTAL"),IF(AND([1]PREMIOS_ALUMNOS!$AY100&lt;&gt;"",[1]PREMIOS_ALUMNOS!$AY100&lt;&gt;0),[1]PREMIOS_ALUMNOS!$AY100,""),IF($A102="TOTAL",SUM(INDIRECT("AD4:AD"&amp;ROW()-1)),""))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IF(AND($A102&lt;&gt;"",$A102&lt;&gt;"TOTAL"),IF(AND([1]PREMIOS_ALUMNOS!$BB100&lt;&gt;"",[1]PREMIOS_ALUMNOS!$BB100&lt;&gt;0),[1]PREMIOS_ALUMNOS!$BB100,""),IF($A102="TOTAL",SUM(INDIRECT("AF4:AF"&amp;ROW()-1)),""))</f>
        <v/>
      </c>
      <c r="AG102" s="7" t="str">
        <f ca="1">IF(AND($A102&lt;&gt;"",$A102&lt;&gt;"TOTAL"),IF(AND([1]PREMIOS_ALUMNOS!$BD100&lt;&gt;"",[1]PREMIOS_ALUMNOS!$BD100&lt;&gt;0),[1]PREMIOS_ALUMNOS!$BD100,""),IF($A102="TOTAL",SUM(INDIRECT("AG4:AG"&amp;ROW()-1)),""))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IF(AND($A102&lt;&gt;"",$A102&lt;&gt;"TOTAL"),IF(AND([1]PREMIOS_ALUMNOS!$BG100&lt;&gt;"",[1]PREMIOS_ALUMNOS!$BG100&lt;&gt;0),[1]PREMIOS_ALUMNOS!$BG100,""),IF($A102="TOTAL",SUM(INDIRECT("AI4:AI"&amp;ROW()-1)),""))</f>
        <v/>
      </c>
      <c r="AJ102" s="7" t="str">
        <f ca="1">IF(AND($A102&lt;&gt;"",$A102&lt;&gt;"TOTAL"),IF(AND([1]PREMIOS_ALUMNOS!$BI100&lt;&gt;"",[1]PREMIOS_ALUMNOS!$BI100&lt;&gt;0),[1]PREMIOS_ALUMNOS!$BI100,""),IF($A102="TOTAL",SUM(INDIRECT("AJ4:AJ"&amp;ROW()-1)),""))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IF(AND($A102&lt;&gt;"",$A102&lt;&gt;"TOTAL"),IF(AND([1]PREMIOS_ALUMNOS!$BL100&lt;&gt;"",[1]PREMIOS_ALUMNOS!$BL100&lt;&gt;0),[1]PREMIOS_ALUMNOS!$BL100,""),IF($A102="TOTAL",SUM(INDIRECT("AL4:AL"&amp;ROW()-1)),""))</f>
        <v/>
      </c>
      <c r="AM102" s="7" t="str">
        <f ca="1">IF(AND($A102&lt;&gt;"",$A102&lt;&gt;"TOTAL"),IF(AND([1]PREMIOS_ALUMNOS!$BN100&lt;&gt;"",[1]PREMIOS_ALUMNOS!$BN100&lt;&gt;0),[1]PREMIOS_ALUMNOS!$BN100,""),IF($A102="TOTAL",SUM(INDIRECT("AM4:AM"&amp;ROW()-1)),""))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IF(AND($A102&lt;&gt;"",$A102&lt;&gt;"TOTAL"),IF(AND([1]PREMIOS_ALUMNOS!$BQ100&lt;&gt;"",[1]PREMIOS_ALUMNOS!$BQ100&lt;&gt;0),[1]PREMIOS_ALUMNOS!$BQ100,""),IF($A102="TOTAL",SUM(INDIRECT("AO4:AO"&amp;ROW()-1)),""))</f>
        <v/>
      </c>
      <c r="AP102" s="7" t="str">
        <f ca="1">IF(AND($A102&lt;&gt;"",$A102&lt;&gt;"TOTAL"),IF(AND([1]PREMIOS_ALUMNOS!$BS100&lt;&gt;"",[1]PREMIOS_ALUMNOS!$BS100&lt;&gt;0),[1]PREMIOS_ALUMNOS!$BS100,""),IF($A102="TOTAL",SUM(INDIRECT("AP4:AP"&amp;ROW()-1)),""))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IF(AND($A102&lt;&gt;"",$A102&lt;&gt;"TOTAL"),IF(AND([1]PREMIOS_ALUMNOS!$BV100&lt;&gt;"",[1]PREMIOS_ALUMNOS!$BV100&lt;&gt;0),[1]PREMIOS_ALUMNOS!$BV100,""),IF($A102="TOTAL",SUM(INDIRECT("AR4:AR"&amp;ROW()-1)),""))</f>
        <v/>
      </c>
      <c r="AS102" s="7" t="str">
        <f ca="1">IF(AND($A102&lt;&gt;"",$A102&lt;&gt;"TOTAL"),IF(AND([1]PREMIOS_ALUMNOS!$BX100&lt;&gt;"",[1]PREMIOS_ALUMNOS!$BX100&lt;&gt;0),[1]PREMIOS_ALUMNOS!$BX100,""),IF($A102="TOTAL",SUM(INDIRECT("AS4:AS"&amp;ROW()-1)),""))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IF(AND($A102&lt;&gt;"",$A102&lt;&gt;"TOTAL"),IF(AND([1]PREMIOS_ALUMNOS!$CA100&lt;&gt;"",[1]PREMIOS_ALUMNOS!$CA100&lt;&gt;0),[1]PREMIOS_ALUMNOS!$CA100,""),IF($A102="TOTAL",SUM(INDIRECT("AU4:AU"&amp;ROW()-1)),""))</f>
        <v/>
      </c>
      <c r="AV102" s="7" t="str">
        <f ca="1">IF(AND($A102&lt;&gt;"",$A102&lt;&gt;"TOTAL"),IF(AND([1]PREMIOS_ALUMNOS!$CC100&lt;&gt;"",[1]PREMIOS_ALUMNOS!$CC100&lt;&gt;0),[1]PREMIOS_ALUMNOS!$CC100,""),IF($A102="TOTAL",SUM(INDIRECT("AV4:AV"&amp;ROW()-1)),""))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IF(AND($A102&lt;&gt;"",$A102&lt;&gt;"TOTAL"),IF(AND([1]PREMIOS_ALUMNOS!$CF100&lt;&gt;"",[1]PREMIOS_ALUMNOS!$CF100&lt;&gt;0),[1]PREMIOS_ALUMNOS!$CF100,""),IF($A102="TOTAL",SUM(INDIRECT("AX4:AX"&amp;ROW()-1)),""))</f>
        <v/>
      </c>
      <c r="AY102" s="7" t="str">
        <f ca="1">IF(AND($A102&lt;&gt;"",$A102&lt;&gt;"TOTAL"),IF(AND([1]PREMIOS_ALUMNOS!$CH100&lt;&gt;"",[1]PREMIOS_ALUMNOS!$CH100&lt;&gt;0),[1]PREMIOS_ALUMNOS!$CH100,""),IF($A102="TOTAL",SUM(INDIRECT("AY4:AY"&amp;ROW()-1)),""))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IF(AND($A102&lt;&gt;"",$A102&lt;&gt;"TOTAL"),IF(AND([1]PREMIOS_ALUMNOS!$CK100&lt;&gt;"",[1]PREMIOS_ALUMNOS!$CK100&lt;&gt;0),[1]PREMIOS_ALUMNOS!$CK100,""),IF($A102="TOTAL",SUM(INDIRECT("BA4:BA"&amp;ROW()-1)),""))</f>
        <v/>
      </c>
      <c r="BB102" s="7" t="str">
        <f ca="1">IF(AND($A102&lt;&gt;"",$A102&lt;&gt;"TOTAL"),IF(AND([1]PREMIOS_ALUMNOS!$CM100&lt;&gt;"",[1]PREMIOS_ALUMNOS!$CM100&lt;&gt;0),[1]PREMIOS_ALUMNOS!$CM100,""),IF($A102="TOTAL",SUM(INDIRECT("BB4:BB"&amp;ROW()-1)),""))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IF(AND($A102&lt;&gt;"",$A102&lt;&gt;"TOTAL"),IF(AND([1]PREMIOS_ALUMNOS!$CP100&lt;&gt;"",[1]PREMIOS_ALUMNOS!$CP100&lt;&gt;0),[1]PREMIOS_ALUMNOS!$CP100,""),IF($A102="TOTAL",SUM(INDIRECT("BD4:BD"&amp;ROW()-1)),""))</f>
        <v/>
      </c>
      <c r="BE102" s="7" t="str">
        <f ca="1">IF(AND($A102&lt;&gt;"",$A102&lt;&gt;"TOTAL"),IF(AND([1]PREMIOS_ALUMNOS!$CR100&lt;&gt;"",[1]PREMIOS_ALUMNOS!$CR100&lt;&gt;0),[1]PREMIOS_ALUMNOS!$CR100,""),IF($A102="TOTAL",SUM(INDIRECT("BE4:BE"&amp;ROW()-1)),""))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IF([1]PREMIOS_ALUMNOS!$C101&lt;&gt;"",[1]PREMIOS_ALUMNOS!$C101,IF(AND([1]PREMIOS_ALUMNOS!$C101="",[1]PREMIOS_ALUMNOS!$C102="",[1]PREMIOS_ALUMNOS!$C100=""),"","TOTAL"))</f>
        <v/>
      </c>
      <c r="B103" s="7" t="str">
        <f ca="1">IF(AND($A103&lt;&gt;"",$A103&lt;&gt;"TOTAL"),IF(AND([1]PREMIOS_ALUMNOS!$D101&lt;&gt;"",[1]PREMIOS_ALUMNOS!$D101&lt;&gt;0),[1]PREMIOS_ALUMNOS!$D101,""),IF($A103="TOTAL",SUM(INDIRECT("B4:B"&amp;ROW()-1)),""))</f>
        <v/>
      </c>
      <c r="C103" s="7" t="str">
        <f ca="1">IF(AND($A103&lt;&gt;"",$A103&lt;&gt;"TOTAL"),IF(AND([1]PREMIOS_ALUMNOS!$F101&lt;&gt;"",[1]PREMIOS_ALUMNOS!$F101&lt;&gt;0),[1]PREMIOS_ALUMNOS!$F101,""),IF($A103="TOTAL",SUM(INDIRECT("C4:C"&amp;ROW()-1)),""))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IF(AND($A103&lt;&gt;"",$A103&lt;&gt;"TOTAL"),IF(AND([1]PREMIOS_ALUMNOS!$I101&lt;&gt;"",[1]PREMIOS_ALUMNOS!$I101&lt;&gt;0),[1]PREMIOS_ALUMNOS!$I101,""),IF($A103="TOTAL",SUM(INDIRECT("E4:E"&amp;ROW()-1)),""))</f>
        <v/>
      </c>
      <c r="F103" s="7" t="str">
        <f ca="1">IF(AND($A103&lt;&gt;"",$A103&lt;&gt;"TOTAL"),IF(AND([1]PREMIOS_ALUMNOS!$K101&lt;&gt;"",[1]PREMIOS_ALUMNOS!$K101&lt;&gt;0),[1]PREMIOS_ALUMNOS!$K101,""),IF($A103="TOTAL",SUM(INDIRECT("F4:F"&amp;ROW()-1)),""))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IF(AND($A103&lt;&gt;"",$A103&lt;&gt;"TOTAL"),IF(AND([1]PREMIOS_ALUMNOS!$N101&lt;&gt;"",[1]PREMIOS_ALUMNOS!$N101&lt;&gt;0),[1]PREMIOS_ALUMNOS!$N101,""),IF($A103="TOTAL",SUM(INDIRECT("H4:H"&amp;ROW()-1)),""))</f>
        <v/>
      </c>
      <c r="I103" s="7" t="str">
        <f ca="1">IF(AND($A103&lt;&gt;"",$A103&lt;&gt;"TOTAL"),IF(AND([1]PREMIOS_ALUMNOS!$P101&lt;&gt;"",[1]PREMIOS_ALUMNOS!$P101&lt;&gt;0),[1]PREMIOS_ALUMNOS!$P101,""),IF($A103="TOTAL",SUM(INDIRECT("I4:I"&amp;ROW()-1)),""))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IF(AND($A103&lt;&gt;"",$A103&lt;&gt;"TOTAL"),IF(AND([1]PREMIOS_ALUMNOS!$S101&lt;&gt;"",[1]PREMIOS_ALUMNOS!$S101&lt;&gt;0),[1]PREMIOS_ALUMNOS!$S101,""),IF($A103="TOTAL",SUM(INDIRECT("K4:K"&amp;ROW()-1)),""))</f>
        <v/>
      </c>
      <c r="L103" s="7" t="str">
        <f ca="1">IF(AND($A103&lt;&gt;"",$A103&lt;&gt;"TOTAL"),IF(AND([1]PREMIOS_ALUMNOS!$U101&lt;&gt;"",[1]PREMIOS_ALUMNOS!$U101&lt;&gt;0),[1]PREMIOS_ALUMNOS!$U101,""),IF($A103="TOTAL",SUM(INDIRECT("L4:L"&amp;ROW()-1)),""))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IF(AND($A103&lt;&gt;"",$A103&lt;&gt;"TOTAL"),IF(AND([1]PREMIOS_ALUMNOS!$X101&lt;&gt;"",[1]PREMIOS_ALUMNOS!$X101&lt;&gt;0),[1]PREMIOS_ALUMNOS!$X101,""),IF($A103="TOTAL",SUM(INDIRECT("N4:N"&amp;ROW()-1)),""))</f>
        <v/>
      </c>
      <c r="O103" s="7" t="str">
        <f ca="1">IF(AND($A103&lt;&gt;"",$A103&lt;&gt;"TOTAL"),IF(AND([1]PREMIOS_ALUMNOS!$Z101&lt;&gt;"",[1]PREMIOS_ALUMNOS!$Z101&lt;&gt;0),[1]PREMIOS_ALUMNOS!$Z101,""),IF($A103="TOTAL",SUM(INDIRECT("O4:O"&amp;ROW()-1)),""))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IF(AND($A103&lt;&gt;"",$A103&lt;&gt;"TOTAL"),IF(AND([1]PREMIOS_ALUMNOS!$AC101&lt;&gt;"",[1]PREMIOS_ALUMNOS!$AC101&lt;&gt;0),[1]PREMIOS_ALUMNOS!$AC101,""),IF($A103="TOTAL",SUM(INDIRECT("Q4:Q"&amp;ROW()-1)),""))</f>
        <v/>
      </c>
      <c r="R103" s="7" t="str">
        <f ca="1">IF(AND($A103&lt;&gt;"",$A103&lt;&gt;"TOTAL"),IF(AND([1]PREMIOS_ALUMNOS!$AE101&lt;&gt;"",[1]PREMIOS_ALUMNOS!$AE101&lt;&gt;0),[1]PREMIOS_ALUMNOS!$AE101,""),IF($A103="TOTAL",SUM(INDIRECT("R4:R"&amp;ROW()-1)),""))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IF(AND($A103&lt;&gt;"",$A103&lt;&gt;"TOTAL"),IF(AND([1]PREMIOS_ALUMNOS!$AH101&lt;&gt;"",[1]PREMIOS_ALUMNOS!$AH101&lt;&gt;0),[1]PREMIOS_ALUMNOS!$AH101,""),IF($A103="TOTAL",SUM(INDIRECT("T4:T"&amp;ROW()-1)),""))</f>
        <v/>
      </c>
      <c r="U103" s="7" t="str">
        <f ca="1">IF(AND($A103&lt;&gt;"",$A103&lt;&gt;"TOTAL"),IF(AND([1]PREMIOS_ALUMNOS!$AJ101&lt;&gt;"",[1]PREMIOS_ALUMNOS!$AJ101&lt;&gt;0),[1]PREMIOS_ALUMNOS!$AJ101,""),IF($A103="TOTAL",SUM(INDIRECT("U4:U"&amp;ROW()-1)),""))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IF(AND($A103&lt;&gt;"",$A103&lt;&gt;"TOTAL"),IF(AND([1]PREMIOS_ALUMNOS!$AM101&lt;&gt;"",[1]PREMIOS_ALUMNOS!$AM101&lt;&gt;0),[1]PREMIOS_ALUMNOS!$AM101,""),IF($A103="TOTAL",SUM(INDIRECT("W4:W"&amp;ROW()-1)),""))</f>
        <v/>
      </c>
      <c r="X103" s="7" t="str">
        <f ca="1">IF(AND($A103&lt;&gt;"",$A103&lt;&gt;"TOTAL"),IF(AND([1]PREMIOS_ALUMNOS!$AO101&lt;&gt;"",[1]PREMIOS_ALUMNOS!$AO101&lt;&gt;0),[1]PREMIOS_ALUMNOS!$AO101,""),IF($A103="TOTAL",SUM(INDIRECT("X4:X"&amp;ROW()-1)),""))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IF(AND($A103&lt;&gt;"",$A103&lt;&gt;"TOTAL"),IF(AND([1]PREMIOS_ALUMNOS!$AR101&lt;&gt;"",[1]PREMIOS_ALUMNOS!$AR101&lt;&gt;0),[1]PREMIOS_ALUMNOS!$AR101,""),IF($A103="TOTAL",SUM(INDIRECT("Z4:Z"&amp;ROW()-1)),""))</f>
        <v/>
      </c>
      <c r="AA103" s="7" t="str">
        <f ca="1">IF(AND($A103&lt;&gt;"",$A103&lt;&gt;"TOTAL"),IF(AND([1]PREMIOS_ALUMNOS!$AT101&lt;&gt;"",[1]PREMIOS_ALUMNOS!$AT101&lt;&gt;0),[1]PREMIOS_ALUMNOS!$AT101,""),IF($A103="TOTAL",SUM(INDIRECT("AA4:AA"&amp;ROW()-1)),""))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IF(AND($A103&lt;&gt;"",$A103&lt;&gt;"TOTAL"),IF(AND([1]PREMIOS_ALUMNOS!$AW101&lt;&gt;"",[1]PREMIOS_ALUMNOS!$AW101&lt;&gt;0),[1]PREMIOS_ALUMNOS!$AW101,""),IF($A103="TOTAL",SUM(INDIRECT("AC4:AC"&amp;ROW()-1)),""))</f>
        <v/>
      </c>
      <c r="AD103" s="7" t="str">
        <f ca="1">IF(AND($A103&lt;&gt;"",$A103&lt;&gt;"TOTAL"),IF(AND([1]PREMIOS_ALUMNOS!$AY101&lt;&gt;"",[1]PREMIOS_ALUMNOS!$AY101&lt;&gt;0),[1]PREMIOS_ALUMNOS!$AY101,""),IF($A103="TOTAL",SUM(INDIRECT("AD4:AD"&amp;ROW()-1)),""))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IF(AND($A103&lt;&gt;"",$A103&lt;&gt;"TOTAL"),IF(AND([1]PREMIOS_ALUMNOS!$BB101&lt;&gt;"",[1]PREMIOS_ALUMNOS!$BB101&lt;&gt;0),[1]PREMIOS_ALUMNOS!$BB101,""),IF($A103="TOTAL",SUM(INDIRECT("AF4:AF"&amp;ROW()-1)),""))</f>
        <v/>
      </c>
      <c r="AG103" s="7" t="str">
        <f ca="1">IF(AND($A103&lt;&gt;"",$A103&lt;&gt;"TOTAL"),IF(AND([1]PREMIOS_ALUMNOS!$BD101&lt;&gt;"",[1]PREMIOS_ALUMNOS!$BD101&lt;&gt;0),[1]PREMIOS_ALUMNOS!$BD101,""),IF($A103="TOTAL",SUM(INDIRECT("AG4:AG"&amp;ROW()-1)),""))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IF(AND($A103&lt;&gt;"",$A103&lt;&gt;"TOTAL"),IF(AND([1]PREMIOS_ALUMNOS!$BG101&lt;&gt;"",[1]PREMIOS_ALUMNOS!$BG101&lt;&gt;0),[1]PREMIOS_ALUMNOS!$BG101,""),IF($A103="TOTAL",SUM(INDIRECT("AI4:AI"&amp;ROW()-1)),""))</f>
        <v/>
      </c>
      <c r="AJ103" s="7" t="str">
        <f ca="1">IF(AND($A103&lt;&gt;"",$A103&lt;&gt;"TOTAL"),IF(AND([1]PREMIOS_ALUMNOS!$BI101&lt;&gt;"",[1]PREMIOS_ALUMNOS!$BI101&lt;&gt;0),[1]PREMIOS_ALUMNOS!$BI101,""),IF($A103="TOTAL",SUM(INDIRECT("AJ4:AJ"&amp;ROW()-1)),""))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IF(AND($A103&lt;&gt;"",$A103&lt;&gt;"TOTAL"),IF(AND([1]PREMIOS_ALUMNOS!$BL101&lt;&gt;"",[1]PREMIOS_ALUMNOS!$BL101&lt;&gt;0),[1]PREMIOS_ALUMNOS!$BL101,""),IF($A103="TOTAL",SUM(INDIRECT("AL4:AL"&amp;ROW()-1)),""))</f>
        <v/>
      </c>
      <c r="AM103" s="7" t="str">
        <f ca="1">IF(AND($A103&lt;&gt;"",$A103&lt;&gt;"TOTAL"),IF(AND([1]PREMIOS_ALUMNOS!$BN101&lt;&gt;"",[1]PREMIOS_ALUMNOS!$BN101&lt;&gt;0),[1]PREMIOS_ALUMNOS!$BN101,""),IF($A103="TOTAL",SUM(INDIRECT("AM4:AM"&amp;ROW()-1)),""))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IF(AND($A103&lt;&gt;"",$A103&lt;&gt;"TOTAL"),IF(AND([1]PREMIOS_ALUMNOS!$BQ101&lt;&gt;"",[1]PREMIOS_ALUMNOS!$BQ101&lt;&gt;0),[1]PREMIOS_ALUMNOS!$BQ101,""),IF($A103="TOTAL",SUM(INDIRECT("AO4:AO"&amp;ROW()-1)),""))</f>
        <v/>
      </c>
      <c r="AP103" s="7" t="str">
        <f ca="1">IF(AND($A103&lt;&gt;"",$A103&lt;&gt;"TOTAL"),IF(AND([1]PREMIOS_ALUMNOS!$BS101&lt;&gt;"",[1]PREMIOS_ALUMNOS!$BS101&lt;&gt;0),[1]PREMIOS_ALUMNOS!$BS101,""),IF($A103="TOTAL",SUM(INDIRECT("AP4:AP"&amp;ROW()-1)),""))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IF(AND($A103&lt;&gt;"",$A103&lt;&gt;"TOTAL"),IF(AND([1]PREMIOS_ALUMNOS!$BV101&lt;&gt;"",[1]PREMIOS_ALUMNOS!$BV101&lt;&gt;0),[1]PREMIOS_ALUMNOS!$BV101,""),IF($A103="TOTAL",SUM(INDIRECT("AR4:AR"&amp;ROW()-1)),""))</f>
        <v/>
      </c>
      <c r="AS103" s="7" t="str">
        <f ca="1">IF(AND($A103&lt;&gt;"",$A103&lt;&gt;"TOTAL"),IF(AND([1]PREMIOS_ALUMNOS!$BX101&lt;&gt;"",[1]PREMIOS_ALUMNOS!$BX101&lt;&gt;0),[1]PREMIOS_ALUMNOS!$BX101,""),IF($A103="TOTAL",SUM(INDIRECT("AS4:AS"&amp;ROW()-1)),""))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IF(AND($A103&lt;&gt;"",$A103&lt;&gt;"TOTAL"),IF(AND([1]PREMIOS_ALUMNOS!$CA101&lt;&gt;"",[1]PREMIOS_ALUMNOS!$CA101&lt;&gt;0),[1]PREMIOS_ALUMNOS!$CA101,""),IF($A103="TOTAL",SUM(INDIRECT("AU4:AU"&amp;ROW()-1)),""))</f>
        <v/>
      </c>
      <c r="AV103" s="7" t="str">
        <f ca="1">IF(AND($A103&lt;&gt;"",$A103&lt;&gt;"TOTAL"),IF(AND([1]PREMIOS_ALUMNOS!$CC101&lt;&gt;"",[1]PREMIOS_ALUMNOS!$CC101&lt;&gt;0),[1]PREMIOS_ALUMNOS!$CC101,""),IF($A103="TOTAL",SUM(INDIRECT("AV4:AV"&amp;ROW()-1)),""))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IF(AND($A103&lt;&gt;"",$A103&lt;&gt;"TOTAL"),IF(AND([1]PREMIOS_ALUMNOS!$CF101&lt;&gt;"",[1]PREMIOS_ALUMNOS!$CF101&lt;&gt;0),[1]PREMIOS_ALUMNOS!$CF101,""),IF($A103="TOTAL",SUM(INDIRECT("AX4:AX"&amp;ROW()-1)),""))</f>
        <v/>
      </c>
      <c r="AY103" s="7" t="str">
        <f ca="1">IF(AND($A103&lt;&gt;"",$A103&lt;&gt;"TOTAL"),IF(AND([1]PREMIOS_ALUMNOS!$CH101&lt;&gt;"",[1]PREMIOS_ALUMNOS!$CH101&lt;&gt;0),[1]PREMIOS_ALUMNOS!$CH101,""),IF($A103="TOTAL",SUM(INDIRECT("AY4:AY"&amp;ROW()-1)),""))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IF(AND($A103&lt;&gt;"",$A103&lt;&gt;"TOTAL"),IF(AND([1]PREMIOS_ALUMNOS!$CK101&lt;&gt;"",[1]PREMIOS_ALUMNOS!$CK101&lt;&gt;0),[1]PREMIOS_ALUMNOS!$CK101,""),IF($A103="TOTAL",SUM(INDIRECT("BA4:BA"&amp;ROW()-1)),""))</f>
        <v/>
      </c>
      <c r="BB103" s="7" t="str">
        <f ca="1">IF(AND($A103&lt;&gt;"",$A103&lt;&gt;"TOTAL"),IF(AND([1]PREMIOS_ALUMNOS!$CM101&lt;&gt;"",[1]PREMIOS_ALUMNOS!$CM101&lt;&gt;0),[1]PREMIOS_ALUMNOS!$CM101,""),IF($A103="TOTAL",SUM(INDIRECT("BB4:BB"&amp;ROW()-1)),""))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IF(AND($A103&lt;&gt;"",$A103&lt;&gt;"TOTAL"),IF(AND([1]PREMIOS_ALUMNOS!$CP101&lt;&gt;"",[1]PREMIOS_ALUMNOS!$CP101&lt;&gt;0),[1]PREMIOS_ALUMNOS!$CP101,""),IF($A103="TOTAL",SUM(INDIRECT("BD4:BD"&amp;ROW()-1)),""))</f>
        <v/>
      </c>
      <c r="BE103" s="7" t="str">
        <f ca="1">IF(AND($A103&lt;&gt;"",$A103&lt;&gt;"TOTAL"),IF(AND([1]PREMIOS_ALUMNOS!$CR101&lt;&gt;"",[1]PREMIOS_ALUMNOS!$CR101&lt;&gt;0),[1]PREMIOS_ALUMNOS!$CR101,""),IF($A103="TOTAL",SUM(INDIRECT("BE4:BE"&amp;ROW()-1)),""))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IF([1]PREMIOS_ALUMNOS!$C102&lt;&gt;"",[1]PREMIOS_ALUMNOS!$C102,IF(AND([1]PREMIOS_ALUMNOS!$C102="",[1]PREMIOS_ALUMNOS!$C103="",[1]PREMIOS_ALUMNOS!$C101=""),"","TOTAL"))</f>
        <v/>
      </c>
      <c r="B104" s="7" t="str">
        <f ca="1">IF(AND($A104&lt;&gt;"",$A104&lt;&gt;"TOTAL"),IF(AND([1]PREMIOS_ALUMNOS!$D102&lt;&gt;"",[1]PREMIOS_ALUMNOS!$D102&lt;&gt;0),[1]PREMIOS_ALUMNOS!$D102,""),IF($A104="TOTAL",SUM(INDIRECT("B4:B"&amp;ROW()-1)),""))</f>
        <v/>
      </c>
      <c r="C104" s="7" t="str">
        <f ca="1">IF(AND($A104&lt;&gt;"",$A104&lt;&gt;"TOTAL"),IF(AND([1]PREMIOS_ALUMNOS!$F102&lt;&gt;"",[1]PREMIOS_ALUMNOS!$F102&lt;&gt;0),[1]PREMIOS_ALUMNOS!$F102,""),IF($A104="TOTAL",SUM(INDIRECT("C4:C"&amp;ROW()-1)),""))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IF(AND($A104&lt;&gt;"",$A104&lt;&gt;"TOTAL"),IF(AND([1]PREMIOS_ALUMNOS!$I102&lt;&gt;"",[1]PREMIOS_ALUMNOS!$I102&lt;&gt;0),[1]PREMIOS_ALUMNOS!$I102,""),IF($A104="TOTAL",SUM(INDIRECT("E4:E"&amp;ROW()-1)),""))</f>
        <v/>
      </c>
      <c r="F104" s="7" t="str">
        <f ca="1">IF(AND($A104&lt;&gt;"",$A104&lt;&gt;"TOTAL"),IF(AND([1]PREMIOS_ALUMNOS!$K102&lt;&gt;"",[1]PREMIOS_ALUMNOS!$K102&lt;&gt;0),[1]PREMIOS_ALUMNOS!$K102,""),IF($A104="TOTAL",SUM(INDIRECT("F4:F"&amp;ROW()-1)),""))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IF(AND($A104&lt;&gt;"",$A104&lt;&gt;"TOTAL"),IF(AND([1]PREMIOS_ALUMNOS!$N102&lt;&gt;"",[1]PREMIOS_ALUMNOS!$N102&lt;&gt;0),[1]PREMIOS_ALUMNOS!$N102,""),IF($A104="TOTAL",SUM(INDIRECT("H4:H"&amp;ROW()-1)),""))</f>
        <v/>
      </c>
      <c r="I104" s="7" t="str">
        <f ca="1">IF(AND($A104&lt;&gt;"",$A104&lt;&gt;"TOTAL"),IF(AND([1]PREMIOS_ALUMNOS!$P102&lt;&gt;"",[1]PREMIOS_ALUMNOS!$P102&lt;&gt;0),[1]PREMIOS_ALUMNOS!$P102,""),IF($A104="TOTAL",SUM(INDIRECT("I4:I"&amp;ROW()-1)),""))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IF(AND($A104&lt;&gt;"",$A104&lt;&gt;"TOTAL"),IF(AND([1]PREMIOS_ALUMNOS!$S102&lt;&gt;"",[1]PREMIOS_ALUMNOS!$S102&lt;&gt;0),[1]PREMIOS_ALUMNOS!$S102,""),IF($A104="TOTAL",SUM(INDIRECT("K4:K"&amp;ROW()-1)),""))</f>
        <v/>
      </c>
      <c r="L104" s="7" t="str">
        <f ca="1">IF(AND($A104&lt;&gt;"",$A104&lt;&gt;"TOTAL"),IF(AND([1]PREMIOS_ALUMNOS!$U102&lt;&gt;"",[1]PREMIOS_ALUMNOS!$U102&lt;&gt;0),[1]PREMIOS_ALUMNOS!$U102,""),IF($A104="TOTAL",SUM(INDIRECT("L4:L"&amp;ROW()-1)),""))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IF(AND($A104&lt;&gt;"",$A104&lt;&gt;"TOTAL"),IF(AND([1]PREMIOS_ALUMNOS!$X102&lt;&gt;"",[1]PREMIOS_ALUMNOS!$X102&lt;&gt;0),[1]PREMIOS_ALUMNOS!$X102,""),IF($A104="TOTAL",SUM(INDIRECT("N4:N"&amp;ROW()-1)),""))</f>
        <v/>
      </c>
      <c r="O104" s="7" t="str">
        <f ca="1">IF(AND($A104&lt;&gt;"",$A104&lt;&gt;"TOTAL"),IF(AND([1]PREMIOS_ALUMNOS!$Z102&lt;&gt;"",[1]PREMIOS_ALUMNOS!$Z102&lt;&gt;0),[1]PREMIOS_ALUMNOS!$Z102,""),IF($A104="TOTAL",SUM(INDIRECT("O4:O"&amp;ROW()-1)),""))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IF(AND($A104&lt;&gt;"",$A104&lt;&gt;"TOTAL"),IF(AND([1]PREMIOS_ALUMNOS!$AC102&lt;&gt;"",[1]PREMIOS_ALUMNOS!$AC102&lt;&gt;0),[1]PREMIOS_ALUMNOS!$AC102,""),IF($A104="TOTAL",SUM(INDIRECT("Q4:Q"&amp;ROW()-1)),""))</f>
        <v/>
      </c>
      <c r="R104" s="7" t="str">
        <f ca="1">IF(AND($A104&lt;&gt;"",$A104&lt;&gt;"TOTAL"),IF(AND([1]PREMIOS_ALUMNOS!$AE102&lt;&gt;"",[1]PREMIOS_ALUMNOS!$AE102&lt;&gt;0),[1]PREMIOS_ALUMNOS!$AE102,""),IF($A104="TOTAL",SUM(INDIRECT("R4:R"&amp;ROW()-1)),""))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IF(AND($A104&lt;&gt;"",$A104&lt;&gt;"TOTAL"),IF(AND([1]PREMIOS_ALUMNOS!$AH102&lt;&gt;"",[1]PREMIOS_ALUMNOS!$AH102&lt;&gt;0),[1]PREMIOS_ALUMNOS!$AH102,""),IF($A104="TOTAL",SUM(INDIRECT("T4:T"&amp;ROW()-1)),""))</f>
        <v/>
      </c>
      <c r="U104" s="7" t="str">
        <f ca="1">IF(AND($A104&lt;&gt;"",$A104&lt;&gt;"TOTAL"),IF(AND([1]PREMIOS_ALUMNOS!$AJ102&lt;&gt;"",[1]PREMIOS_ALUMNOS!$AJ102&lt;&gt;0),[1]PREMIOS_ALUMNOS!$AJ102,""),IF($A104="TOTAL",SUM(INDIRECT("U4:U"&amp;ROW()-1)),""))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IF(AND($A104&lt;&gt;"",$A104&lt;&gt;"TOTAL"),IF(AND([1]PREMIOS_ALUMNOS!$AM102&lt;&gt;"",[1]PREMIOS_ALUMNOS!$AM102&lt;&gt;0),[1]PREMIOS_ALUMNOS!$AM102,""),IF($A104="TOTAL",SUM(INDIRECT("W4:W"&amp;ROW()-1)),""))</f>
        <v/>
      </c>
      <c r="X104" s="7" t="str">
        <f ca="1">IF(AND($A104&lt;&gt;"",$A104&lt;&gt;"TOTAL"),IF(AND([1]PREMIOS_ALUMNOS!$AO102&lt;&gt;"",[1]PREMIOS_ALUMNOS!$AO102&lt;&gt;0),[1]PREMIOS_ALUMNOS!$AO102,""),IF($A104="TOTAL",SUM(INDIRECT("X4:X"&amp;ROW()-1)),""))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IF(AND($A104&lt;&gt;"",$A104&lt;&gt;"TOTAL"),IF(AND([1]PREMIOS_ALUMNOS!$AR102&lt;&gt;"",[1]PREMIOS_ALUMNOS!$AR102&lt;&gt;0),[1]PREMIOS_ALUMNOS!$AR102,""),IF($A104="TOTAL",SUM(INDIRECT("Z4:Z"&amp;ROW()-1)),""))</f>
        <v/>
      </c>
      <c r="AA104" s="7" t="str">
        <f ca="1">IF(AND($A104&lt;&gt;"",$A104&lt;&gt;"TOTAL"),IF(AND([1]PREMIOS_ALUMNOS!$AT102&lt;&gt;"",[1]PREMIOS_ALUMNOS!$AT102&lt;&gt;0),[1]PREMIOS_ALUMNOS!$AT102,""),IF($A104="TOTAL",SUM(INDIRECT("AA4:AA"&amp;ROW()-1)),""))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IF(AND($A104&lt;&gt;"",$A104&lt;&gt;"TOTAL"),IF(AND([1]PREMIOS_ALUMNOS!$AW102&lt;&gt;"",[1]PREMIOS_ALUMNOS!$AW102&lt;&gt;0),[1]PREMIOS_ALUMNOS!$AW102,""),IF($A104="TOTAL",SUM(INDIRECT("AC4:AC"&amp;ROW()-1)),""))</f>
        <v/>
      </c>
      <c r="AD104" s="7" t="str">
        <f ca="1">IF(AND($A104&lt;&gt;"",$A104&lt;&gt;"TOTAL"),IF(AND([1]PREMIOS_ALUMNOS!$AY102&lt;&gt;"",[1]PREMIOS_ALUMNOS!$AY102&lt;&gt;0),[1]PREMIOS_ALUMNOS!$AY102,""),IF($A104="TOTAL",SUM(INDIRECT("AD4:AD"&amp;ROW()-1)),""))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IF(AND($A104&lt;&gt;"",$A104&lt;&gt;"TOTAL"),IF(AND([1]PREMIOS_ALUMNOS!$BB102&lt;&gt;"",[1]PREMIOS_ALUMNOS!$BB102&lt;&gt;0),[1]PREMIOS_ALUMNOS!$BB102,""),IF($A104="TOTAL",SUM(INDIRECT("AF4:AF"&amp;ROW()-1)),""))</f>
        <v/>
      </c>
      <c r="AG104" s="7" t="str">
        <f ca="1">IF(AND($A104&lt;&gt;"",$A104&lt;&gt;"TOTAL"),IF(AND([1]PREMIOS_ALUMNOS!$BD102&lt;&gt;"",[1]PREMIOS_ALUMNOS!$BD102&lt;&gt;0),[1]PREMIOS_ALUMNOS!$BD102,""),IF($A104="TOTAL",SUM(INDIRECT("AG4:AG"&amp;ROW()-1)),""))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IF(AND($A104&lt;&gt;"",$A104&lt;&gt;"TOTAL"),IF(AND([1]PREMIOS_ALUMNOS!$BG102&lt;&gt;"",[1]PREMIOS_ALUMNOS!$BG102&lt;&gt;0),[1]PREMIOS_ALUMNOS!$BG102,""),IF($A104="TOTAL",SUM(INDIRECT("AI4:AI"&amp;ROW()-1)),""))</f>
        <v/>
      </c>
      <c r="AJ104" s="7" t="str">
        <f ca="1">IF(AND($A104&lt;&gt;"",$A104&lt;&gt;"TOTAL"),IF(AND([1]PREMIOS_ALUMNOS!$BI102&lt;&gt;"",[1]PREMIOS_ALUMNOS!$BI102&lt;&gt;0),[1]PREMIOS_ALUMNOS!$BI102,""),IF($A104="TOTAL",SUM(INDIRECT("AJ4:AJ"&amp;ROW()-1)),""))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IF(AND($A104&lt;&gt;"",$A104&lt;&gt;"TOTAL"),IF(AND([1]PREMIOS_ALUMNOS!$BL102&lt;&gt;"",[1]PREMIOS_ALUMNOS!$BL102&lt;&gt;0),[1]PREMIOS_ALUMNOS!$BL102,""),IF($A104="TOTAL",SUM(INDIRECT("AL4:AL"&amp;ROW()-1)),""))</f>
        <v/>
      </c>
      <c r="AM104" s="7" t="str">
        <f ca="1">IF(AND($A104&lt;&gt;"",$A104&lt;&gt;"TOTAL"),IF(AND([1]PREMIOS_ALUMNOS!$BN102&lt;&gt;"",[1]PREMIOS_ALUMNOS!$BN102&lt;&gt;0),[1]PREMIOS_ALUMNOS!$BN102,""),IF($A104="TOTAL",SUM(INDIRECT("AM4:AM"&amp;ROW()-1)),""))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IF(AND($A104&lt;&gt;"",$A104&lt;&gt;"TOTAL"),IF(AND([1]PREMIOS_ALUMNOS!$BQ102&lt;&gt;"",[1]PREMIOS_ALUMNOS!$BQ102&lt;&gt;0),[1]PREMIOS_ALUMNOS!$BQ102,""),IF($A104="TOTAL",SUM(INDIRECT("AO4:AO"&amp;ROW()-1)),""))</f>
        <v/>
      </c>
      <c r="AP104" s="7" t="str">
        <f ca="1">IF(AND($A104&lt;&gt;"",$A104&lt;&gt;"TOTAL"),IF(AND([1]PREMIOS_ALUMNOS!$BS102&lt;&gt;"",[1]PREMIOS_ALUMNOS!$BS102&lt;&gt;0),[1]PREMIOS_ALUMNOS!$BS102,""),IF($A104="TOTAL",SUM(INDIRECT("AP4:AP"&amp;ROW()-1)),""))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IF(AND($A104&lt;&gt;"",$A104&lt;&gt;"TOTAL"),IF(AND([1]PREMIOS_ALUMNOS!$BV102&lt;&gt;"",[1]PREMIOS_ALUMNOS!$BV102&lt;&gt;0),[1]PREMIOS_ALUMNOS!$BV102,""),IF($A104="TOTAL",SUM(INDIRECT("AR4:AR"&amp;ROW()-1)),""))</f>
        <v/>
      </c>
      <c r="AS104" s="7" t="str">
        <f ca="1">IF(AND($A104&lt;&gt;"",$A104&lt;&gt;"TOTAL"),IF(AND([1]PREMIOS_ALUMNOS!$BX102&lt;&gt;"",[1]PREMIOS_ALUMNOS!$BX102&lt;&gt;0),[1]PREMIOS_ALUMNOS!$BX102,""),IF($A104="TOTAL",SUM(INDIRECT("AS4:AS"&amp;ROW()-1)),""))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IF(AND($A104&lt;&gt;"",$A104&lt;&gt;"TOTAL"),IF(AND([1]PREMIOS_ALUMNOS!$CA102&lt;&gt;"",[1]PREMIOS_ALUMNOS!$CA102&lt;&gt;0),[1]PREMIOS_ALUMNOS!$CA102,""),IF($A104="TOTAL",SUM(INDIRECT("AU4:AU"&amp;ROW()-1)),""))</f>
        <v/>
      </c>
      <c r="AV104" s="7" t="str">
        <f ca="1">IF(AND($A104&lt;&gt;"",$A104&lt;&gt;"TOTAL"),IF(AND([1]PREMIOS_ALUMNOS!$CC102&lt;&gt;"",[1]PREMIOS_ALUMNOS!$CC102&lt;&gt;0),[1]PREMIOS_ALUMNOS!$CC102,""),IF($A104="TOTAL",SUM(INDIRECT("AV4:AV"&amp;ROW()-1)),""))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IF(AND($A104&lt;&gt;"",$A104&lt;&gt;"TOTAL"),IF(AND([1]PREMIOS_ALUMNOS!$CF102&lt;&gt;"",[1]PREMIOS_ALUMNOS!$CF102&lt;&gt;0),[1]PREMIOS_ALUMNOS!$CF102,""),IF($A104="TOTAL",SUM(INDIRECT("AX4:AX"&amp;ROW()-1)),""))</f>
        <v/>
      </c>
      <c r="AY104" s="7" t="str">
        <f ca="1">IF(AND($A104&lt;&gt;"",$A104&lt;&gt;"TOTAL"),IF(AND([1]PREMIOS_ALUMNOS!$CH102&lt;&gt;"",[1]PREMIOS_ALUMNOS!$CH102&lt;&gt;0),[1]PREMIOS_ALUMNOS!$CH102,""),IF($A104="TOTAL",SUM(INDIRECT("AY4:AY"&amp;ROW()-1)),""))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IF(AND($A104&lt;&gt;"",$A104&lt;&gt;"TOTAL"),IF(AND([1]PREMIOS_ALUMNOS!$CK102&lt;&gt;"",[1]PREMIOS_ALUMNOS!$CK102&lt;&gt;0),[1]PREMIOS_ALUMNOS!$CK102,""),IF($A104="TOTAL",SUM(INDIRECT("BA4:BA"&amp;ROW()-1)),""))</f>
        <v/>
      </c>
      <c r="BB104" s="7" t="str">
        <f ca="1">IF(AND($A104&lt;&gt;"",$A104&lt;&gt;"TOTAL"),IF(AND([1]PREMIOS_ALUMNOS!$CM102&lt;&gt;"",[1]PREMIOS_ALUMNOS!$CM102&lt;&gt;0),[1]PREMIOS_ALUMNOS!$CM102,""),IF($A104="TOTAL",SUM(INDIRECT("BB4:BB"&amp;ROW()-1)),""))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IF(AND($A104&lt;&gt;"",$A104&lt;&gt;"TOTAL"),IF(AND([1]PREMIOS_ALUMNOS!$CP102&lt;&gt;"",[1]PREMIOS_ALUMNOS!$CP102&lt;&gt;0),[1]PREMIOS_ALUMNOS!$CP102,""),IF($A104="TOTAL",SUM(INDIRECT("BD4:BD"&amp;ROW()-1)),""))</f>
        <v/>
      </c>
      <c r="BE104" s="7" t="str">
        <f ca="1">IF(AND($A104&lt;&gt;"",$A104&lt;&gt;"TOTAL"),IF(AND([1]PREMIOS_ALUMNOS!$CR102&lt;&gt;"",[1]PREMIOS_ALUMNOS!$CR102&lt;&gt;0),[1]PREMIOS_ALUMNOS!$CR102,""),IF($A104="TOTAL",SUM(INDIRECT("BE4:BE"&amp;ROW()-1)),""))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IF([1]PREMIOS_ALUMNOS!$C103&lt;&gt;"",[1]PREMIOS_ALUMNOS!$C103,IF(AND([1]PREMIOS_ALUMNOS!$C103="",[1]PREMIOS_ALUMNOS!$C104="",[1]PREMIOS_ALUMNOS!$C102=""),"","TOTAL"))</f>
        <v/>
      </c>
      <c r="B105" s="7" t="str">
        <f ca="1">IF(AND($A105&lt;&gt;"",$A105&lt;&gt;"TOTAL"),IF(AND([1]PREMIOS_ALUMNOS!$D103&lt;&gt;"",[1]PREMIOS_ALUMNOS!$D103&lt;&gt;0),[1]PREMIOS_ALUMNOS!$D103,""),IF($A105="TOTAL",SUM(INDIRECT("B4:B"&amp;ROW()-1)),""))</f>
        <v/>
      </c>
      <c r="C105" s="7" t="str">
        <f ca="1">IF(AND($A105&lt;&gt;"",$A105&lt;&gt;"TOTAL"),IF(AND([1]PREMIOS_ALUMNOS!$F103&lt;&gt;"",[1]PREMIOS_ALUMNOS!$F103&lt;&gt;0),[1]PREMIOS_ALUMNOS!$F103,""),IF($A105="TOTAL",SUM(INDIRECT("C4:C"&amp;ROW()-1)),""))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IF(AND($A105&lt;&gt;"",$A105&lt;&gt;"TOTAL"),IF(AND([1]PREMIOS_ALUMNOS!$I103&lt;&gt;"",[1]PREMIOS_ALUMNOS!$I103&lt;&gt;0),[1]PREMIOS_ALUMNOS!$I103,""),IF($A105="TOTAL",SUM(INDIRECT("E4:E"&amp;ROW()-1)),""))</f>
        <v/>
      </c>
      <c r="F105" s="7" t="str">
        <f ca="1">IF(AND($A105&lt;&gt;"",$A105&lt;&gt;"TOTAL"),IF(AND([1]PREMIOS_ALUMNOS!$K103&lt;&gt;"",[1]PREMIOS_ALUMNOS!$K103&lt;&gt;0),[1]PREMIOS_ALUMNOS!$K103,""),IF($A105="TOTAL",SUM(INDIRECT("F4:F"&amp;ROW()-1)),""))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IF(AND($A105&lt;&gt;"",$A105&lt;&gt;"TOTAL"),IF(AND([1]PREMIOS_ALUMNOS!$N103&lt;&gt;"",[1]PREMIOS_ALUMNOS!$N103&lt;&gt;0),[1]PREMIOS_ALUMNOS!$N103,""),IF($A105="TOTAL",SUM(INDIRECT("H4:H"&amp;ROW()-1)),""))</f>
        <v/>
      </c>
      <c r="I105" s="7" t="str">
        <f ca="1">IF(AND($A105&lt;&gt;"",$A105&lt;&gt;"TOTAL"),IF(AND([1]PREMIOS_ALUMNOS!$P103&lt;&gt;"",[1]PREMIOS_ALUMNOS!$P103&lt;&gt;0),[1]PREMIOS_ALUMNOS!$P103,""),IF($A105="TOTAL",SUM(INDIRECT("I4:I"&amp;ROW()-1)),""))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IF(AND($A105&lt;&gt;"",$A105&lt;&gt;"TOTAL"),IF(AND([1]PREMIOS_ALUMNOS!$S103&lt;&gt;"",[1]PREMIOS_ALUMNOS!$S103&lt;&gt;0),[1]PREMIOS_ALUMNOS!$S103,""),IF($A105="TOTAL",SUM(INDIRECT("K4:K"&amp;ROW()-1)),""))</f>
        <v/>
      </c>
      <c r="L105" s="7" t="str">
        <f ca="1">IF(AND($A105&lt;&gt;"",$A105&lt;&gt;"TOTAL"),IF(AND([1]PREMIOS_ALUMNOS!$U103&lt;&gt;"",[1]PREMIOS_ALUMNOS!$U103&lt;&gt;0),[1]PREMIOS_ALUMNOS!$U103,""),IF($A105="TOTAL",SUM(INDIRECT("L4:L"&amp;ROW()-1)),""))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IF(AND($A105&lt;&gt;"",$A105&lt;&gt;"TOTAL"),IF(AND([1]PREMIOS_ALUMNOS!$X103&lt;&gt;"",[1]PREMIOS_ALUMNOS!$X103&lt;&gt;0),[1]PREMIOS_ALUMNOS!$X103,""),IF($A105="TOTAL",SUM(INDIRECT("N4:N"&amp;ROW()-1)),""))</f>
        <v/>
      </c>
      <c r="O105" s="7" t="str">
        <f ca="1">IF(AND($A105&lt;&gt;"",$A105&lt;&gt;"TOTAL"),IF(AND([1]PREMIOS_ALUMNOS!$Z103&lt;&gt;"",[1]PREMIOS_ALUMNOS!$Z103&lt;&gt;0),[1]PREMIOS_ALUMNOS!$Z103,""),IF($A105="TOTAL",SUM(INDIRECT("O4:O"&amp;ROW()-1)),""))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IF(AND($A105&lt;&gt;"",$A105&lt;&gt;"TOTAL"),IF(AND([1]PREMIOS_ALUMNOS!$AC103&lt;&gt;"",[1]PREMIOS_ALUMNOS!$AC103&lt;&gt;0),[1]PREMIOS_ALUMNOS!$AC103,""),IF($A105="TOTAL",SUM(INDIRECT("Q4:Q"&amp;ROW()-1)),""))</f>
        <v/>
      </c>
      <c r="R105" s="7" t="str">
        <f ca="1">IF(AND($A105&lt;&gt;"",$A105&lt;&gt;"TOTAL"),IF(AND([1]PREMIOS_ALUMNOS!$AE103&lt;&gt;"",[1]PREMIOS_ALUMNOS!$AE103&lt;&gt;0),[1]PREMIOS_ALUMNOS!$AE103,""),IF($A105="TOTAL",SUM(INDIRECT("R4:R"&amp;ROW()-1)),""))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IF(AND($A105&lt;&gt;"",$A105&lt;&gt;"TOTAL"),IF(AND([1]PREMIOS_ALUMNOS!$AH103&lt;&gt;"",[1]PREMIOS_ALUMNOS!$AH103&lt;&gt;0),[1]PREMIOS_ALUMNOS!$AH103,""),IF($A105="TOTAL",SUM(INDIRECT("T4:T"&amp;ROW()-1)),""))</f>
        <v/>
      </c>
      <c r="U105" s="7" t="str">
        <f ca="1">IF(AND($A105&lt;&gt;"",$A105&lt;&gt;"TOTAL"),IF(AND([1]PREMIOS_ALUMNOS!$AJ103&lt;&gt;"",[1]PREMIOS_ALUMNOS!$AJ103&lt;&gt;0),[1]PREMIOS_ALUMNOS!$AJ103,""),IF($A105="TOTAL",SUM(INDIRECT("U4:U"&amp;ROW()-1)),""))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IF(AND($A105&lt;&gt;"",$A105&lt;&gt;"TOTAL"),IF(AND([1]PREMIOS_ALUMNOS!$AM103&lt;&gt;"",[1]PREMIOS_ALUMNOS!$AM103&lt;&gt;0),[1]PREMIOS_ALUMNOS!$AM103,""),IF($A105="TOTAL",SUM(INDIRECT("W4:W"&amp;ROW()-1)),""))</f>
        <v/>
      </c>
      <c r="X105" s="7" t="str">
        <f ca="1">IF(AND($A105&lt;&gt;"",$A105&lt;&gt;"TOTAL"),IF(AND([1]PREMIOS_ALUMNOS!$AO103&lt;&gt;"",[1]PREMIOS_ALUMNOS!$AO103&lt;&gt;0),[1]PREMIOS_ALUMNOS!$AO103,""),IF($A105="TOTAL",SUM(INDIRECT("X4:X"&amp;ROW()-1)),""))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IF(AND($A105&lt;&gt;"",$A105&lt;&gt;"TOTAL"),IF(AND([1]PREMIOS_ALUMNOS!$AR103&lt;&gt;"",[1]PREMIOS_ALUMNOS!$AR103&lt;&gt;0),[1]PREMIOS_ALUMNOS!$AR103,""),IF($A105="TOTAL",SUM(INDIRECT("Z4:Z"&amp;ROW()-1)),""))</f>
        <v/>
      </c>
      <c r="AA105" s="7" t="str">
        <f ca="1">IF(AND($A105&lt;&gt;"",$A105&lt;&gt;"TOTAL"),IF(AND([1]PREMIOS_ALUMNOS!$AT103&lt;&gt;"",[1]PREMIOS_ALUMNOS!$AT103&lt;&gt;0),[1]PREMIOS_ALUMNOS!$AT103,""),IF($A105="TOTAL",SUM(INDIRECT("AA4:AA"&amp;ROW()-1)),""))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IF(AND($A105&lt;&gt;"",$A105&lt;&gt;"TOTAL"),IF(AND([1]PREMIOS_ALUMNOS!$AW103&lt;&gt;"",[1]PREMIOS_ALUMNOS!$AW103&lt;&gt;0),[1]PREMIOS_ALUMNOS!$AW103,""),IF($A105="TOTAL",SUM(INDIRECT("AC4:AC"&amp;ROW()-1)),""))</f>
        <v/>
      </c>
      <c r="AD105" s="7" t="str">
        <f ca="1">IF(AND($A105&lt;&gt;"",$A105&lt;&gt;"TOTAL"),IF(AND([1]PREMIOS_ALUMNOS!$AY103&lt;&gt;"",[1]PREMIOS_ALUMNOS!$AY103&lt;&gt;0),[1]PREMIOS_ALUMNOS!$AY103,""),IF($A105="TOTAL",SUM(INDIRECT("AD4:AD"&amp;ROW()-1)),""))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IF(AND($A105&lt;&gt;"",$A105&lt;&gt;"TOTAL"),IF(AND([1]PREMIOS_ALUMNOS!$BB103&lt;&gt;"",[1]PREMIOS_ALUMNOS!$BB103&lt;&gt;0),[1]PREMIOS_ALUMNOS!$BB103,""),IF($A105="TOTAL",SUM(INDIRECT("AF4:AF"&amp;ROW()-1)),""))</f>
        <v/>
      </c>
      <c r="AG105" s="7" t="str">
        <f ca="1">IF(AND($A105&lt;&gt;"",$A105&lt;&gt;"TOTAL"),IF(AND([1]PREMIOS_ALUMNOS!$BD103&lt;&gt;"",[1]PREMIOS_ALUMNOS!$BD103&lt;&gt;0),[1]PREMIOS_ALUMNOS!$BD103,""),IF($A105="TOTAL",SUM(INDIRECT("AG4:AG"&amp;ROW()-1)),""))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IF(AND($A105&lt;&gt;"",$A105&lt;&gt;"TOTAL"),IF(AND([1]PREMIOS_ALUMNOS!$BG103&lt;&gt;"",[1]PREMIOS_ALUMNOS!$BG103&lt;&gt;0),[1]PREMIOS_ALUMNOS!$BG103,""),IF($A105="TOTAL",SUM(INDIRECT("AI4:AI"&amp;ROW()-1)),""))</f>
        <v/>
      </c>
      <c r="AJ105" s="7" t="str">
        <f ca="1">IF(AND($A105&lt;&gt;"",$A105&lt;&gt;"TOTAL"),IF(AND([1]PREMIOS_ALUMNOS!$BI103&lt;&gt;"",[1]PREMIOS_ALUMNOS!$BI103&lt;&gt;0),[1]PREMIOS_ALUMNOS!$BI103,""),IF($A105="TOTAL",SUM(INDIRECT("AJ4:AJ"&amp;ROW()-1)),""))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IF(AND($A105&lt;&gt;"",$A105&lt;&gt;"TOTAL"),IF(AND([1]PREMIOS_ALUMNOS!$BL103&lt;&gt;"",[1]PREMIOS_ALUMNOS!$BL103&lt;&gt;0),[1]PREMIOS_ALUMNOS!$BL103,""),IF($A105="TOTAL",SUM(INDIRECT("AL4:AL"&amp;ROW()-1)),""))</f>
        <v/>
      </c>
      <c r="AM105" s="7" t="str">
        <f ca="1">IF(AND($A105&lt;&gt;"",$A105&lt;&gt;"TOTAL"),IF(AND([1]PREMIOS_ALUMNOS!$BN103&lt;&gt;"",[1]PREMIOS_ALUMNOS!$BN103&lt;&gt;0),[1]PREMIOS_ALUMNOS!$BN103,""),IF($A105="TOTAL",SUM(INDIRECT("AM4:AM"&amp;ROW()-1)),""))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IF(AND($A105&lt;&gt;"",$A105&lt;&gt;"TOTAL"),IF(AND([1]PREMIOS_ALUMNOS!$BQ103&lt;&gt;"",[1]PREMIOS_ALUMNOS!$BQ103&lt;&gt;0),[1]PREMIOS_ALUMNOS!$BQ103,""),IF($A105="TOTAL",SUM(INDIRECT("AO4:AO"&amp;ROW()-1)),""))</f>
        <v/>
      </c>
      <c r="AP105" s="7" t="str">
        <f ca="1">IF(AND($A105&lt;&gt;"",$A105&lt;&gt;"TOTAL"),IF(AND([1]PREMIOS_ALUMNOS!$BS103&lt;&gt;"",[1]PREMIOS_ALUMNOS!$BS103&lt;&gt;0),[1]PREMIOS_ALUMNOS!$BS103,""),IF($A105="TOTAL",SUM(INDIRECT("AP4:AP"&amp;ROW()-1)),""))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IF(AND($A105&lt;&gt;"",$A105&lt;&gt;"TOTAL"),IF(AND([1]PREMIOS_ALUMNOS!$BV103&lt;&gt;"",[1]PREMIOS_ALUMNOS!$BV103&lt;&gt;0),[1]PREMIOS_ALUMNOS!$BV103,""),IF($A105="TOTAL",SUM(INDIRECT("AR4:AR"&amp;ROW()-1)),""))</f>
        <v/>
      </c>
      <c r="AS105" s="7" t="str">
        <f ca="1">IF(AND($A105&lt;&gt;"",$A105&lt;&gt;"TOTAL"),IF(AND([1]PREMIOS_ALUMNOS!$BX103&lt;&gt;"",[1]PREMIOS_ALUMNOS!$BX103&lt;&gt;0),[1]PREMIOS_ALUMNOS!$BX103,""),IF($A105="TOTAL",SUM(INDIRECT("AS4:AS"&amp;ROW()-1)),""))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IF(AND($A105&lt;&gt;"",$A105&lt;&gt;"TOTAL"),IF(AND([1]PREMIOS_ALUMNOS!$CA103&lt;&gt;"",[1]PREMIOS_ALUMNOS!$CA103&lt;&gt;0),[1]PREMIOS_ALUMNOS!$CA103,""),IF($A105="TOTAL",SUM(INDIRECT("AU4:AU"&amp;ROW()-1)),""))</f>
        <v/>
      </c>
      <c r="AV105" s="7" t="str">
        <f ca="1">IF(AND($A105&lt;&gt;"",$A105&lt;&gt;"TOTAL"),IF(AND([1]PREMIOS_ALUMNOS!$CC103&lt;&gt;"",[1]PREMIOS_ALUMNOS!$CC103&lt;&gt;0),[1]PREMIOS_ALUMNOS!$CC103,""),IF($A105="TOTAL",SUM(INDIRECT("AV4:AV"&amp;ROW()-1)),""))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IF(AND($A105&lt;&gt;"",$A105&lt;&gt;"TOTAL"),IF(AND([1]PREMIOS_ALUMNOS!$CF103&lt;&gt;"",[1]PREMIOS_ALUMNOS!$CF103&lt;&gt;0),[1]PREMIOS_ALUMNOS!$CF103,""),IF($A105="TOTAL",SUM(INDIRECT("AX4:AX"&amp;ROW()-1)),""))</f>
        <v/>
      </c>
      <c r="AY105" s="7" t="str">
        <f ca="1">IF(AND($A105&lt;&gt;"",$A105&lt;&gt;"TOTAL"),IF(AND([1]PREMIOS_ALUMNOS!$CH103&lt;&gt;"",[1]PREMIOS_ALUMNOS!$CH103&lt;&gt;0),[1]PREMIOS_ALUMNOS!$CH103,""),IF($A105="TOTAL",SUM(INDIRECT("AY4:AY"&amp;ROW()-1)),""))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IF(AND($A105&lt;&gt;"",$A105&lt;&gt;"TOTAL"),IF(AND([1]PREMIOS_ALUMNOS!$CK103&lt;&gt;"",[1]PREMIOS_ALUMNOS!$CK103&lt;&gt;0),[1]PREMIOS_ALUMNOS!$CK103,""),IF($A105="TOTAL",SUM(INDIRECT("BA4:BA"&amp;ROW()-1)),""))</f>
        <v/>
      </c>
      <c r="BB105" s="7" t="str">
        <f ca="1">IF(AND($A105&lt;&gt;"",$A105&lt;&gt;"TOTAL"),IF(AND([1]PREMIOS_ALUMNOS!$CM103&lt;&gt;"",[1]PREMIOS_ALUMNOS!$CM103&lt;&gt;0),[1]PREMIOS_ALUMNOS!$CM103,""),IF($A105="TOTAL",SUM(INDIRECT("BB4:BB"&amp;ROW()-1)),""))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IF(AND($A105&lt;&gt;"",$A105&lt;&gt;"TOTAL"),IF(AND([1]PREMIOS_ALUMNOS!$CP103&lt;&gt;"",[1]PREMIOS_ALUMNOS!$CP103&lt;&gt;0),[1]PREMIOS_ALUMNOS!$CP103,""),IF($A105="TOTAL",SUM(INDIRECT("BD4:BD"&amp;ROW()-1)),""))</f>
        <v/>
      </c>
      <c r="BE105" s="7" t="str">
        <f ca="1">IF(AND($A105&lt;&gt;"",$A105&lt;&gt;"TOTAL"),IF(AND([1]PREMIOS_ALUMNOS!$CR103&lt;&gt;"",[1]PREMIOS_ALUMNOS!$CR103&lt;&gt;0),[1]PREMIOS_ALUMNOS!$CR103,""),IF($A105="TOTAL",SUM(INDIRECT("BE4:BE"&amp;ROW()-1)),""))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IF([1]PREMIOS_ALUMNOS!$C104&lt;&gt;"",[1]PREMIOS_ALUMNOS!$C104,IF(AND([1]PREMIOS_ALUMNOS!$C104="",[1]PREMIOS_ALUMNOS!$C105="",[1]PREMIOS_ALUMNOS!$C103=""),"","TOTAL"))</f>
        <v/>
      </c>
      <c r="B106" s="7" t="str">
        <f ca="1">IF(AND($A106&lt;&gt;"",$A106&lt;&gt;"TOTAL"),IF(AND([1]PREMIOS_ALUMNOS!$D104&lt;&gt;"",[1]PREMIOS_ALUMNOS!$D104&lt;&gt;0),[1]PREMIOS_ALUMNOS!$D104,""),IF($A106="TOTAL",SUM(INDIRECT("B4:B"&amp;ROW()-1)),""))</f>
        <v/>
      </c>
      <c r="C106" s="7" t="str">
        <f ca="1">IF(AND($A106&lt;&gt;"",$A106&lt;&gt;"TOTAL"),IF(AND([1]PREMIOS_ALUMNOS!$F104&lt;&gt;"",[1]PREMIOS_ALUMNOS!$F104&lt;&gt;0),[1]PREMIOS_ALUMNOS!$F104,""),IF($A106="TOTAL",SUM(INDIRECT("C4:C"&amp;ROW()-1)),""))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IF(AND($A106&lt;&gt;"",$A106&lt;&gt;"TOTAL"),IF(AND([1]PREMIOS_ALUMNOS!$I104&lt;&gt;"",[1]PREMIOS_ALUMNOS!$I104&lt;&gt;0),[1]PREMIOS_ALUMNOS!$I104,""),IF($A106="TOTAL",SUM(INDIRECT("E4:E"&amp;ROW()-1)),""))</f>
        <v/>
      </c>
      <c r="F106" s="7" t="str">
        <f ca="1">IF(AND($A106&lt;&gt;"",$A106&lt;&gt;"TOTAL"),IF(AND([1]PREMIOS_ALUMNOS!$K104&lt;&gt;"",[1]PREMIOS_ALUMNOS!$K104&lt;&gt;0),[1]PREMIOS_ALUMNOS!$K104,""),IF($A106="TOTAL",SUM(INDIRECT("F4:F"&amp;ROW()-1)),""))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IF(AND($A106&lt;&gt;"",$A106&lt;&gt;"TOTAL"),IF(AND([1]PREMIOS_ALUMNOS!$N104&lt;&gt;"",[1]PREMIOS_ALUMNOS!$N104&lt;&gt;0),[1]PREMIOS_ALUMNOS!$N104,""),IF($A106="TOTAL",SUM(INDIRECT("H4:H"&amp;ROW()-1)),""))</f>
        <v/>
      </c>
      <c r="I106" s="7" t="str">
        <f ca="1">IF(AND($A106&lt;&gt;"",$A106&lt;&gt;"TOTAL"),IF(AND([1]PREMIOS_ALUMNOS!$P104&lt;&gt;"",[1]PREMIOS_ALUMNOS!$P104&lt;&gt;0),[1]PREMIOS_ALUMNOS!$P104,""),IF($A106="TOTAL",SUM(INDIRECT("I4:I"&amp;ROW()-1)),""))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IF(AND($A106&lt;&gt;"",$A106&lt;&gt;"TOTAL"),IF(AND([1]PREMIOS_ALUMNOS!$S104&lt;&gt;"",[1]PREMIOS_ALUMNOS!$S104&lt;&gt;0),[1]PREMIOS_ALUMNOS!$S104,""),IF($A106="TOTAL",SUM(INDIRECT("K4:K"&amp;ROW()-1)),""))</f>
        <v/>
      </c>
      <c r="L106" s="7" t="str">
        <f ca="1">IF(AND($A106&lt;&gt;"",$A106&lt;&gt;"TOTAL"),IF(AND([1]PREMIOS_ALUMNOS!$U104&lt;&gt;"",[1]PREMIOS_ALUMNOS!$U104&lt;&gt;0),[1]PREMIOS_ALUMNOS!$U104,""),IF($A106="TOTAL",SUM(INDIRECT("L4:L"&amp;ROW()-1)),""))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IF(AND($A106&lt;&gt;"",$A106&lt;&gt;"TOTAL"),IF(AND([1]PREMIOS_ALUMNOS!$X104&lt;&gt;"",[1]PREMIOS_ALUMNOS!$X104&lt;&gt;0),[1]PREMIOS_ALUMNOS!$X104,""),IF($A106="TOTAL",SUM(INDIRECT("N4:N"&amp;ROW()-1)),""))</f>
        <v/>
      </c>
      <c r="O106" s="7" t="str">
        <f ca="1">IF(AND($A106&lt;&gt;"",$A106&lt;&gt;"TOTAL"),IF(AND([1]PREMIOS_ALUMNOS!$Z104&lt;&gt;"",[1]PREMIOS_ALUMNOS!$Z104&lt;&gt;0),[1]PREMIOS_ALUMNOS!$Z104,""),IF($A106="TOTAL",SUM(INDIRECT("O4:O"&amp;ROW()-1)),""))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IF(AND($A106&lt;&gt;"",$A106&lt;&gt;"TOTAL"),IF(AND([1]PREMIOS_ALUMNOS!$AC104&lt;&gt;"",[1]PREMIOS_ALUMNOS!$AC104&lt;&gt;0),[1]PREMIOS_ALUMNOS!$AC104,""),IF($A106="TOTAL",SUM(INDIRECT("Q4:Q"&amp;ROW()-1)),""))</f>
        <v/>
      </c>
      <c r="R106" s="7" t="str">
        <f ca="1">IF(AND($A106&lt;&gt;"",$A106&lt;&gt;"TOTAL"),IF(AND([1]PREMIOS_ALUMNOS!$AE104&lt;&gt;"",[1]PREMIOS_ALUMNOS!$AE104&lt;&gt;0),[1]PREMIOS_ALUMNOS!$AE104,""),IF($A106="TOTAL",SUM(INDIRECT("R4:R"&amp;ROW()-1)),""))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IF(AND($A106&lt;&gt;"",$A106&lt;&gt;"TOTAL"),IF(AND([1]PREMIOS_ALUMNOS!$AH104&lt;&gt;"",[1]PREMIOS_ALUMNOS!$AH104&lt;&gt;0),[1]PREMIOS_ALUMNOS!$AH104,""),IF($A106="TOTAL",SUM(INDIRECT("T4:T"&amp;ROW()-1)),""))</f>
        <v/>
      </c>
      <c r="U106" s="7" t="str">
        <f ca="1">IF(AND($A106&lt;&gt;"",$A106&lt;&gt;"TOTAL"),IF(AND([1]PREMIOS_ALUMNOS!$AJ104&lt;&gt;"",[1]PREMIOS_ALUMNOS!$AJ104&lt;&gt;0),[1]PREMIOS_ALUMNOS!$AJ104,""),IF($A106="TOTAL",SUM(INDIRECT("U4:U"&amp;ROW()-1)),""))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IF(AND($A106&lt;&gt;"",$A106&lt;&gt;"TOTAL"),IF(AND([1]PREMIOS_ALUMNOS!$AM104&lt;&gt;"",[1]PREMIOS_ALUMNOS!$AM104&lt;&gt;0),[1]PREMIOS_ALUMNOS!$AM104,""),IF($A106="TOTAL",SUM(INDIRECT("W4:W"&amp;ROW()-1)),""))</f>
        <v/>
      </c>
      <c r="X106" s="7" t="str">
        <f ca="1">IF(AND($A106&lt;&gt;"",$A106&lt;&gt;"TOTAL"),IF(AND([1]PREMIOS_ALUMNOS!$AO104&lt;&gt;"",[1]PREMIOS_ALUMNOS!$AO104&lt;&gt;0),[1]PREMIOS_ALUMNOS!$AO104,""),IF($A106="TOTAL",SUM(INDIRECT("X4:X"&amp;ROW()-1)),""))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IF(AND($A106&lt;&gt;"",$A106&lt;&gt;"TOTAL"),IF(AND([1]PREMIOS_ALUMNOS!$AR104&lt;&gt;"",[1]PREMIOS_ALUMNOS!$AR104&lt;&gt;0),[1]PREMIOS_ALUMNOS!$AR104,""),IF($A106="TOTAL",SUM(INDIRECT("Z4:Z"&amp;ROW()-1)),""))</f>
        <v/>
      </c>
      <c r="AA106" s="7" t="str">
        <f ca="1">IF(AND($A106&lt;&gt;"",$A106&lt;&gt;"TOTAL"),IF(AND([1]PREMIOS_ALUMNOS!$AT104&lt;&gt;"",[1]PREMIOS_ALUMNOS!$AT104&lt;&gt;0),[1]PREMIOS_ALUMNOS!$AT104,""),IF($A106="TOTAL",SUM(INDIRECT("AA4:AA"&amp;ROW()-1)),""))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IF(AND($A106&lt;&gt;"",$A106&lt;&gt;"TOTAL"),IF(AND([1]PREMIOS_ALUMNOS!$AW104&lt;&gt;"",[1]PREMIOS_ALUMNOS!$AW104&lt;&gt;0),[1]PREMIOS_ALUMNOS!$AW104,""),IF($A106="TOTAL",SUM(INDIRECT("AC4:AC"&amp;ROW()-1)),""))</f>
        <v/>
      </c>
      <c r="AD106" s="7" t="str">
        <f ca="1">IF(AND($A106&lt;&gt;"",$A106&lt;&gt;"TOTAL"),IF(AND([1]PREMIOS_ALUMNOS!$AY104&lt;&gt;"",[1]PREMIOS_ALUMNOS!$AY104&lt;&gt;0),[1]PREMIOS_ALUMNOS!$AY104,""),IF($A106="TOTAL",SUM(INDIRECT("AD4:AD"&amp;ROW()-1)),""))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IF(AND($A106&lt;&gt;"",$A106&lt;&gt;"TOTAL"),IF(AND([1]PREMIOS_ALUMNOS!$BB104&lt;&gt;"",[1]PREMIOS_ALUMNOS!$BB104&lt;&gt;0),[1]PREMIOS_ALUMNOS!$BB104,""),IF($A106="TOTAL",SUM(INDIRECT("AF4:AF"&amp;ROW()-1)),""))</f>
        <v/>
      </c>
      <c r="AG106" s="7" t="str">
        <f ca="1">IF(AND($A106&lt;&gt;"",$A106&lt;&gt;"TOTAL"),IF(AND([1]PREMIOS_ALUMNOS!$BD104&lt;&gt;"",[1]PREMIOS_ALUMNOS!$BD104&lt;&gt;0),[1]PREMIOS_ALUMNOS!$BD104,""),IF($A106="TOTAL",SUM(INDIRECT("AG4:AG"&amp;ROW()-1)),""))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IF(AND($A106&lt;&gt;"",$A106&lt;&gt;"TOTAL"),IF(AND([1]PREMIOS_ALUMNOS!$BG104&lt;&gt;"",[1]PREMIOS_ALUMNOS!$BG104&lt;&gt;0),[1]PREMIOS_ALUMNOS!$BG104,""),IF($A106="TOTAL",SUM(INDIRECT("AI4:AI"&amp;ROW()-1)),""))</f>
        <v/>
      </c>
      <c r="AJ106" s="7" t="str">
        <f ca="1">IF(AND($A106&lt;&gt;"",$A106&lt;&gt;"TOTAL"),IF(AND([1]PREMIOS_ALUMNOS!$BI104&lt;&gt;"",[1]PREMIOS_ALUMNOS!$BI104&lt;&gt;0),[1]PREMIOS_ALUMNOS!$BI104,""),IF($A106="TOTAL",SUM(INDIRECT("AJ4:AJ"&amp;ROW()-1)),""))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IF(AND($A106&lt;&gt;"",$A106&lt;&gt;"TOTAL"),IF(AND([1]PREMIOS_ALUMNOS!$BL104&lt;&gt;"",[1]PREMIOS_ALUMNOS!$BL104&lt;&gt;0),[1]PREMIOS_ALUMNOS!$BL104,""),IF($A106="TOTAL",SUM(INDIRECT("AL4:AL"&amp;ROW()-1)),""))</f>
        <v/>
      </c>
      <c r="AM106" s="7" t="str">
        <f ca="1">IF(AND($A106&lt;&gt;"",$A106&lt;&gt;"TOTAL"),IF(AND([1]PREMIOS_ALUMNOS!$BN104&lt;&gt;"",[1]PREMIOS_ALUMNOS!$BN104&lt;&gt;0),[1]PREMIOS_ALUMNOS!$BN104,""),IF($A106="TOTAL",SUM(INDIRECT("AM4:AM"&amp;ROW()-1)),""))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IF(AND($A106&lt;&gt;"",$A106&lt;&gt;"TOTAL"),IF(AND([1]PREMIOS_ALUMNOS!$BQ104&lt;&gt;"",[1]PREMIOS_ALUMNOS!$BQ104&lt;&gt;0),[1]PREMIOS_ALUMNOS!$BQ104,""),IF($A106="TOTAL",SUM(INDIRECT("AO4:AO"&amp;ROW()-1)),""))</f>
        <v/>
      </c>
      <c r="AP106" s="7" t="str">
        <f ca="1">IF(AND($A106&lt;&gt;"",$A106&lt;&gt;"TOTAL"),IF(AND([1]PREMIOS_ALUMNOS!$BS104&lt;&gt;"",[1]PREMIOS_ALUMNOS!$BS104&lt;&gt;0),[1]PREMIOS_ALUMNOS!$BS104,""),IF($A106="TOTAL",SUM(INDIRECT("AP4:AP"&amp;ROW()-1)),""))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IF(AND($A106&lt;&gt;"",$A106&lt;&gt;"TOTAL"),IF(AND([1]PREMIOS_ALUMNOS!$BV104&lt;&gt;"",[1]PREMIOS_ALUMNOS!$BV104&lt;&gt;0),[1]PREMIOS_ALUMNOS!$BV104,""),IF($A106="TOTAL",SUM(INDIRECT("AR4:AR"&amp;ROW()-1)),""))</f>
        <v/>
      </c>
      <c r="AS106" s="7" t="str">
        <f ca="1">IF(AND($A106&lt;&gt;"",$A106&lt;&gt;"TOTAL"),IF(AND([1]PREMIOS_ALUMNOS!$BX104&lt;&gt;"",[1]PREMIOS_ALUMNOS!$BX104&lt;&gt;0),[1]PREMIOS_ALUMNOS!$BX104,""),IF($A106="TOTAL",SUM(INDIRECT("AS4:AS"&amp;ROW()-1)),""))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IF(AND($A106&lt;&gt;"",$A106&lt;&gt;"TOTAL"),IF(AND([1]PREMIOS_ALUMNOS!$CA104&lt;&gt;"",[1]PREMIOS_ALUMNOS!$CA104&lt;&gt;0),[1]PREMIOS_ALUMNOS!$CA104,""),IF($A106="TOTAL",SUM(INDIRECT("AU4:AU"&amp;ROW()-1)),""))</f>
        <v/>
      </c>
      <c r="AV106" s="7" t="str">
        <f ca="1">IF(AND($A106&lt;&gt;"",$A106&lt;&gt;"TOTAL"),IF(AND([1]PREMIOS_ALUMNOS!$CC104&lt;&gt;"",[1]PREMIOS_ALUMNOS!$CC104&lt;&gt;0),[1]PREMIOS_ALUMNOS!$CC104,""),IF($A106="TOTAL",SUM(INDIRECT("AV4:AV"&amp;ROW()-1)),""))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IF(AND($A106&lt;&gt;"",$A106&lt;&gt;"TOTAL"),IF(AND([1]PREMIOS_ALUMNOS!$CF104&lt;&gt;"",[1]PREMIOS_ALUMNOS!$CF104&lt;&gt;0),[1]PREMIOS_ALUMNOS!$CF104,""),IF($A106="TOTAL",SUM(INDIRECT("AX4:AX"&amp;ROW()-1)),""))</f>
        <v/>
      </c>
      <c r="AY106" s="7" t="str">
        <f ca="1">IF(AND($A106&lt;&gt;"",$A106&lt;&gt;"TOTAL"),IF(AND([1]PREMIOS_ALUMNOS!$CH104&lt;&gt;"",[1]PREMIOS_ALUMNOS!$CH104&lt;&gt;0),[1]PREMIOS_ALUMNOS!$CH104,""),IF($A106="TOTAL",SUM(INDIRECT("AY4:AY"&amp;ROW()-1)),""))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IF(AND($A106&lt;&gt;"",$A106&lt;&gt;"TOTAL"),IF(AND([1]PREMIOS_ALUMNOS!$CK104&lt;&gt;"",[1]PREMIOS_ALUMNOS!$CK104&lt;&gt;0),[1]PREMIOS_ALUMNOS!$CK104,""),IF($A106="TOTAL",SUM(INDIRECT("BA4:BA"&amp;ROW()-1)),""))</f>
        <v/>
      </c>
      <c r="BB106" s="7" t="str">
        <f ca="1">IF(AND($A106&lt;&gt;"",$A106&lt;&gt;"TOTAL"),IF(AND([1]PREMIOS_ALUMNOS!$CM104&lt;&gt;"",[1]PREMIOS_ALUMNOS!$CM104&lt;&gt;0),[1]PREMIOS_ALUMNOS!$CM104,""),IF($A106="TOTAL",SUM(INDIRECT("BB4:BB"&amp;ROW()-1)),""))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IF(AND($A106&lt;&gt;"",$A106&lt;&gt;"TOTAL"),IF(AND([1]PREMIOS_ALUMNOS!$CP104&lt;&gt;"",[1]PREMIOS_ALUMNOS!$CP104&lt;&gt;0),[1]PREMIOS_ALUMNOS!$CP104,""),IF($A106="TOTAL",SUM(INDIRECT("BD4:BD"&amp;ROW()-1)),""))</f>
        <v/>
      </c>
      <c r="BE106" s="7" t="str">
        <f ca="1">IF(AND($A106&lt;&gt;"",$A106&lt;&gt;"TOTAL"),IF(AND([1]PREMIOS_ALUMNOS!$CR104&lt;&gt;"",[1]PREMIOS_ALUMNOS!$CR104&lt;&gt;0),[1]PREMIOS_ALUMNOS!$CR104,""),IF($A106="TOTAL",SUM(INDIRECT("BE4:BE"&amp;ROW()-1)),""))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IF([1]PREMIOS_ALUMNOS!$C105&lt;&gt;"",[1]PREMIOS_ALUMNOS!$C105,IF(AND([1]PREMIOS_ALUMNOS!$C105="",[1]PREMIOS_ALUMNOS!$C106="",[1]PREMIOS_ALUMNOS!$C104=""),"","TOTAL"))</f>
        <v/>
      </c>
      <c r="B107" s="7" t="str">
        <f ca="1">IF(AND($A107&lt;&gt;"",$A107&lt;&gt;"TOTAL"),IF(AND([1]PREMIOS_ALUMNOS!$D105&lt;&gt;"",[1]PREMIOS_ALUMNOS!$D105&lt;&gt;0),[1]PREMIOS_ALUMNOS!$D105,""),IF($A107="TOTAL",SUM(INDIRECT("B4:B"&amp;ROW()-1)),""))</f>
        <v/>
      </c>
      <c r="C107" s="7" t="str">
        <f ca="1">IF(AND($A107&lt;&gt;"",$A107&lt;&gt;"TOTAL"),IF(AND([1]PREMIOS_ALUMNOS!$F105&lt;&gt;"",[1]PREMIOS_ALUMNOS!$F105&lt;&gt;0),[1]PREMIOS_ALUMNOS!$F105,""),IF($A107="TOTAL",SUM(INDIRECT("C4:C"&amp;ROW()-1)),""))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IF(AND($A107&lt;&gt;"",$A107&lt;&gt;"TOTAL"),IF(AND([1]PREMIOS_ALUMNOS!$I105&lt;&gt;"",[1]PREMIOS_ALUMNOS!$I105&lt;&gt;0),[1]PREMIOS_ALUMNOS!$I105,""),IF($A107="TOTAL",SUM(INDIRECT("E4:E"&amp;ROW()-1)),""))</f>
        <v/>
      </c>
      <c r="F107" s="7" t="str">
        <f ca="1">IF(AND($A107&lt;&gt;"",$A107&lt;&gt;"TOTAL"),IF(AND([1]PREMIOS_ALUMNOS!$K105&lt;&gt;"",[1]PREMIOS_ALUMNOS!$K105&lt;&gt;0),[1]PREMIOS_ALUMNOS!$K105,""),IF($A107="TOTAL",SUM(INDIRECT("F4:F"&amp;ROW()-1)),""))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IF(AND($A107&lt;&gt;"",$A107&lt;&gt;"TOTAL"),IF(AND([1]PREMIOS_ALUMNOS!$N105&lt;&gt;"",[1]PREMIOS_ALUMNOS!$N105&lt;&gt;0),[1]PREMIOS_ALUMNOS!$N105,""),IF($A107="TOTAL",SUM(INDIRECT("H4:H"&amp;ROW()-1)),""))</f>
        <v/>
      </c>
      <c r="I107" s="7" t="str">
        <f ca="1">IF(AND($A107&lt;&gt;"",$A107&lt;&gt;"TOTAL"),IF(AND([1]PREMIOS_ALUMNOS!$P105&lt;&gt;"",[1]PREMIOS_ALUMNOS!$P105&lt;&gt;0),[1]PREMIOS_ALUMNOS!$P105,""),IF($A107="TOTAL",SUM(INDIRECT("I4:I"&amp;ROW()-1)),""))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IF(AND($A107&lt;&gt;"",$A107&lt;&gt;"TOTAL"),IF(AND([1]PREMIOS_ALUMNOS!$S105&lt;&gt;"",[1]PREMIOS_ALUMNOS!$S105&lt;&gt;0),[1]PREMIOS_ALUMNOS!$S105,""),IF($A107="TOTAL",SUM(INDIRECT("K4:K"&amp;ROW()-1)),""))</f>
        <v/>
      </c>
      <c r="L107" s="7" t="str">
        <f ca="1">IF(AND($A107&lt;&gt;"",$A107&lt;&gt;"TOTAL"),IF(AND([1]PREMIOS_ALUMNOS!$U105&lt;&gt;"",[1]PREMIOS_ALUMNOS!$U105&lt;&gt;0),[1]PREMIOS_ALUMNOS!$U105,""),IF($A107="TOTAL",SUM(INDIRECT("L4:L"&amp;ROW()-1)),""))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IF(AND($A107&lt;&gt;"",$A107&lt;&gt;"TOTAL"),IF(AND([1]PREMIOS_ALUMNOS!$X105&lt;&gt;"",[1]PREMIOS_ALUMNOS!$X105&lt;&gt;0),[1]PREMIOS_ALUMNOS!$X105,""),IF($A107="TOTAL",SUM(INDIRECT("N4:N"&amp;ROW()-1)),""))</f>
        <v/>
      </c>
      <c r="O107" s="7" t="str">
        <f ca="1">IF(AND($A107&lt;&gt;"",$A107&lt;&gt;"TOTAL"),IF(AND([1]PREMIOS_ALUMNOS!$Z105&lt;&gt;"",[1]PREMIOS_ALUMNOS!$Z105&lt;&gt;0),[1]PREMIOS_ALUMNOS!$Z105,""),IF($A107="TOTAL",SUM(INDIRECT("O4:O"&amp;ROW()-1)),""))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IF(AND($A107&lt;&gt;"",$A107&lt;&gt;"TOTAL"),IF(AND([1]PREMIOS_ALUMNOS!$AC105&lt;&gt;"",[1]PREMIOS_ALUMNOS!$AC105&lt;&gt;0),[1]PREMIOS_ALUMNOS!$AC105,""),IF($A107="TOTAL",SUM(INDIRECT("Q4:Q"&amp;ROW()-1)),""))</f>
        <v/>
      </c>
      <c r="R107" s="7" t="str">
        <f ca="1">IF(AND($A107&lt;&gt;"",$A107&lt;&gt;"TOTAL"),IF(AND([1]PREMIOS_ALUMNOS!$AE105&lt;&gt;"",[1]PREMIOS_ALUMNOS!$AE105&lt;&gt;0),[1]PREMIOS_ALUMNOS!$AE105,""),IF($A107="TOTAL",SUM(INDIRECT("R4:R"&amp;ROW()-1)),""))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IF(AND($A107&lt;&gt;"",$A107&lt;&gt;"TOTAL"),IF(AND([1]PREMIOS_ALUMNOS!$AH105&lt;&gt;"",[1]PREMIOS_ALUMNOS!$AH105&lt;&gt;0),[1]PREMIOS_ALUMNOS!$AH105,""),IF($A107="TOTAL",SUM(INDIRECT("T4:T"&amp;ROW()-1)),""))</f>
        <v/>
      </c>
      <c r="U107" s="7" t="str">
        <f ca="1">IF(AND($A107&lt;&gt;"",$A107&lt;&gt;"TOTAL"),IF(AND([1]PREMIOS_ALUMNOS!$AJ105&lt;&gt;"",[1]PREMIOS_ALUMNOS!$AJ105&lt;&gt;0),[1]PREMIOS_ALUMNOS!$AJ105,""),IF($A107="TOTAL",SUM(INDIRECT("U4:U"&amp;ROW()-1)),""))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IF(AND($A107&lt;&gt;"",$A107&lt;&gt;"TOTAL"),IF(AND([1]PREMIOS_ALUMNOS!$AM105&lt;&gt;"",[1]PREMIOS_ALUMNOS!$AM105&lt;&gt;0),[1]PREMIOS_ALUMNOS!$AM105,""),IF($A107="TOTAL",SUM(INDIRECT("W4:W"&amp;ROW()-1)),""))</f>
        <v/>
      </c>
      <c r="X107" s="7" t="str">
        <f ca="1">IF(AND($A107&lt;&gt;"",$A107&lt;&gt;"TOTAL"),IF(AND([1]PREMIOS_ALUMNOS!$AO105&lt;&gt;"",[1]PREMIOS_ALUMNOS!$AO105&lt;&gt;0),[1]PREMIOS_ALUMNOS!$AO105,""),IF($A107="TOTAL",SUM(INDIRECT("X4:X"&amp;ROW()-1)),""))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IF(AND($A107&lt;&gt;"",$A107&lt;&gt;"TOTAL"),IF(AND([1]PREMIOS_ALUMNOS!$AR105&lt;&gt;"",[1]PREMIOS_ALUMNOS!$AR105&lt;&gt;0),[1]PREMIOS_ALUMNOS!$AR105,""),IF($A107="TOTAL",SUM(INDIRECT("Z4:Z"&amp;ROW()-1)),""))</f>
        <v/>
      </c>
      <c r="AA107" s="7" t="str">
        <f ca="1">IF(AND($A107&lt;&gt;"",$A107&lt;&gt;"TOTAL"),IF(AND([1]PREMIOS_ALUMNOS!$AT105&lt;&gt;"",[1]PREMIOS_ALUMNOS!$AT105&lt;&gt;0),[1]PREMIOS_ALUMNOS!$AT105,""),IF($A107="TOTAL",SUM(INDIRECT("AA4:AA"&amp;ROW()-1)),""))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IF(AND($A107&lt;&gt;"",$A107&lt;&gt;"TOTAL"),IF(AND([1]PREMIOS_ALUMNOS!$AW105&lt;&gt;"",[1]PREMIOS_ALUMNOS!$AW105&lt;&gt;0),[1]PREMIOS_ALUMNOS!$AW105,""),IF($A107="TOTAL",SUM(INDIRECT("AC4:AC"&amp;ROW()-1)),""))</f>
        <v/>
      </c>
      <c r="AD107" s="7" t="str">
        <f ca="1">IF(AND($A107&lt;&gt;"",$A107&lt;&gt;"TOTAL"),IF(AND([1]PREMIOS_ALUMNOS!$AY105&lt;&gt;"",[1]PREMIOS_ALUMNOS!$AY105&lt;&gt;0),[1]PREMIOS_ALUMNOS!$AY105,""),IF($A107="TOTAL",SUM(INDIRECT("AD4:AD"&amp;ROW()-1)),""))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IF(AND($A107&lt;&gt;"",$A107&lt;&gt;"TOTAL"),IF(AND([1]PREMIOS_ALUMNOS!$BB105&lt;&gt;"",[1]PREMIOS_ALUMNOS!$BB105&lt;&gt;0),[1]PREMIOS_ALUMNOS!$BB105,""),IF($A107="TOTAL",SUM(INDIRECT("AF4:AF"&amp;ROW()-1)),""))</f>
        <v/>
      </c>
      <c r="AG107" s="7" t="str">
        <f ca="1">IF(AND($A107&lt;&gt;"",$A107&lt;&gt;"TOTAL"),IF(AND([1]PREMIOS_ALUMNOS!$BD105&lt;&gt;"",[1]PREMIOS_ALUMNOS!$BD105&lt;&gt;0),[1]PREMIOS_ALUMNOS!$BD105,""),IF($A107="TOTAL",SUM(INDIRECT("AG4:AG"&amp;ROW()-1)),""))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IF(AND($A107&lt;&gt;"",$A107&lt;&gt;"TOTAL"),IF(AND([1]PREMIOS_ALUMNOS!$BG105&lt;&gt;"",[1]PREMIOS_ALUMNOS!$BG105&lt;&gt;0),[1]PREMIOS_ALUMNOS!$BG105,""),IF($A107="TOTAL",SUM(INDIRECT("AI4:AI"&amp;ROW()-1)),""))</f>
        <v/>
      </c>
      <c r="AJ107" s="7" t="str">
        <f ca="1">IF(AND($A107&lt;&gt;"",$A107&lt;&gt;"TOTAL"),IF(AND([1]PREMIOS_ALUMNOS!$BI105&lt;&gt;"",[1]PREMIOS_ALUMNOS!$BI105&lt;&gt;0),[1]PREMIOS_ALUMNOS!$BI105,""),IF($A107="TOTAL",SUM(INDIRECT("AJ4:AJ"&amp;ROW()-1)),""))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IF(AND($A107&lt;&gt;"",$A107&lt;&gt;"TOTAL"),IF(AND([1]PREMIOS_ALUMNOS!$BL105&lt;&gt;"",[1]PREMIOS_ALUMNOS!$BL105&lt;&gt;0),[1]PREMIOS_ALUMNOS!$BL105,""),IF($A107="TOTAL",SUM(INDIRECT("AL4:AL"&amp;ROW()-1)),""))</f>
        <v/>
      </c>
      <c r="AM107" s="7" t="str">
        <f ca="1">IF(AND($A107&lt;&gt;"",$A107&lt;&gt;"TOTAL"),IF(AND([1]PREMIOS_ALUMNOS!$BN105&lt;&gt;"",[1]PREMIOS_ALUMNOS!$BN105&lt;&gt;0),[1]PREMIOS_ALUMNOS!$BN105,""),IF($A107="TOTAL",SUM(INDIRECT("AM4:AM"&amp;ROW()-1)),""))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IF(AND($A107&lt;&gt;"",$A107&lt;&gt;"TOTAL"),IF(AND([1]PREMIOS_ALUMNOS!$BQ105&lt;&gt;"",[1]PREMIOS_ALUMNOS!$BQ105&lt;&gt;0),[1]PREMIOS_ALUMNOS!$BQ105,""),IF($A107="TOTAL",SUM(INDIRECT("AO4:AO"&amp;ROW()-1)),""))</f>
        <v/>
      </c>
      <c r="AP107" s="7" t="str">
        <f ca="1">IF(AND($A107&lt;&gt;"",$A107&lt;&gt;"TOTAL"),IF(AND([1]PREMIOS_ALUMNOS!$BS105&lt;&gt;"",[1]PREMIOS_ALUMNOS!$BS105&lt;&gt;0),[1]PREMIOS_ALUMNOS!$BS105,""),IF($A107="TOTAL",SUM(INDIRECT("AP4:AP"&amp;ROW()-1)),""))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IF(AND($A107&lt;&gt;"",$A107&lt;&gt;"TOTAL"),IF(AND([1]PREMIOS_ALUMNOS!$BV105&lt;&gt;"",[1]PREMIOS_ALUMNOS!$BV105&lt;&gt;0),[1]PREMIOS_ALUMNOS!$BV105,""),IF($A107="TOTAL",SUM(INDIRECT("AR4:AR"&amp;ROW()-1)),""))</f>
        <v/>
      </c>
      <c r="AS107" s="7" t="str">
        <f ca="1">IF(AND($A107&lt;&gt;"",$A107&lt;&gt;"TOTAL"),IF(AND([1]PREMIOS_ALUMNOS!$BX105&lt;&gt;"",[1]PREMIOS_ALUMNOS!$BX105&lt;&gt;0),[1]PREMIOS_ALUMNOS!$BX105,""),IF($A107="TOTAL",SUM(INDIRECT("AS4:AS"&amp;ROW()-1)),""))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IF(AND($A107&lt;&gt;"",$A107&lt;&gt;"TOTAL"),IF(AND([1]PREMIOS_ALUMNOS!$CA105&lt;&gt;"",[1]PREMIOS_ALUMNOS!$CA105&lt;&gt;0),[1]PREMIOS_ALUMNOS!$CA105,""),IF($A107="TOTAL",SUM(INDIRECT("AU4:AU"&amp;ROW()-1)),""))</f>
        <v/>
      </c>
      <c r="AV107" s="7" t="str">
        <f ca="1">IF(AND($A107&lt;&gt;"",$A107&lt;&gt;"TOTAL"),IF(AND([1]PREMIOS_ALUMNOS!$CC105&lt;&gt;"",[1]PREMIOS_ALUMNOS!$CC105&lt;&gt;0),[1]PREMIOS_ALUMNOS!$CC105,""),IF($A107="TOTAL",SUM(INDIRECT("AV4:AV"&amp;ROW()-1)),""))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IF(AND($A107&lt;&gt;"",$A107&lt;&gt;"TOTAL"),IF(AND([1]PREMIOS_ALUMNOS!$CF105&lt;&gt;"",[1]PREMIOS_ALUMNOS!$CF105&lt;&gt;0),[1]PREMIOS_ALUMNOS!$CF105,""),IF($A107="TOTAL",SUM(INDIRECT("AX4:AX"&amp;ROW()-1)),""))</f>
        <v/>
      </c>
      <c r="AY107" s="7" t="str">
        <f ca="1">IF(AND($A107&lt;&gt;"",$A107&lt;&gt;"TOTAL"),IF(AND([1]PREMIOS_ALUMNOS!$CH105&lt;&gt;"",[1]PREMIOS_ALUMNOS!$CH105&lt;&gt;0),[1]PREMIOS_ALUMNOS!$CH105,""),IF($A107="TOTAL",SUM(INDIRECT("AY4:AY"&amp;ROW()-1)),""))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IF(AND($A107&lt;&gt;"",$A107&lt;&gt;"TOTAL"),IF(AND([1]PREMIOS_ALUMNOS!$CK105&lt;&gt;"",[1]PREMIOS_ALUMNOS!$CK105&lt;&gt;0),[1]PREMIOS_ALUMNOS!$CK105,""),IF($A107="TOTAL",SUM(INDIRECT("BA4:BA"&amp;ROW()-1)),""))</f>
        <v/>
      </c>
      <c r="BB107" s="7" t="str">
        <f ca="1">IF(AND($A107&lt;&gt;"",$A107&lt;&gt;"TOTAL"),IF(AND([1]PREMIOS_ALUMNOS!$CM105&lt;&gt;"",[1]PREMIOS_ALUMNOS!$CM105&lt;&gt;0),[1]PREMIOS_ALUMNOS!$CM105,""),IF($A107="TOTAL",SUM(INDIRECT("BB4:BB"&amp;ROW()-1)),""))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IF(AND($A107&lt;&gt;"",$A107&lt;&gt;"TOTAL"),IF(AND([1]PREMIOS_ALUMNOS!$CP105&lt;&gt;"",[1]PREMIOS_ALUMNOS!$CP105&lt;&gt;0),[1]PREMIOS_ALUMNOS!$CP105,""),IF($A107="TOTAL",SUM(INDIRECT("BD4:BD"&amp;ROW()-1)),""))</f>
        <v/>
      </c>
      <c r="BE107" s="7" t="str">
        <f ca="1">IF(AND($A107&lt;&gt;"",$A107&lt;&gt;"TOTAL"),IF(AND([1]PREMIOS_ALUMNOS!$CR105&lt;&gt;"",[1]PREMIOS_ALUMNOS!$CR105&lt;&gt;0),[1]PREMIOS_ALUMNOS!$CR105,""),IF($A107="TOTAL",SUM(INDIRECT("BE4:BE"&amp;ROW()-1)),""))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IF([1]PREMIOS_ALUMNOS!$C106&lt;&gt;"",[1]PREMIOS_ALUMNOS!$C106,IF(AND([1]PREMIOS_ALUMNOS!$C106="",[1]PREMIOS_ALUMNOS!$C107="",[1]PREMIOS_ALUMNOS!$C105=""),"","TOTAL"))</f>
        <v/>
      </c>
      <c r="B108" s="7" t="str">
        <f ca="1">IF(AND($A108&lt;&gt;"",$A108&lt;&gt;"TOTAL"),IF(AND([1]PREMIOS_ALUMNOS!$D106&lt;&gt;"",[1]PREMIOS_ALUMNOS!$D106&lt;&gt;0),[1]PREMIOS_ALUMNOS!$D106,""),IF($A108="TOTAL",SUM(INDIRECT("B4:B"&amp;ROW()-1)),""))</f>
        <v/>
      </c>
      <c r="C108" s="7" t="str">
        <f ca="1">IF(AND($A108&lt;&gt;"",$A108&lt;&gt;"TOTAL"),IF(AND([1]PREMIOS_ALUMNOS!$F106&lt;&gt;"",[1]PREMIOS_ALUMNOS!$F106&lt;&gt;0),[1]PREMIOS_ALUMNOS!$F106,""),IF($A108="TOTAL",SUM(INDIRECT("C4:C"&amp;ROW()-1)),""))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IF(AND($A108&lt;&gt;"",$A108&lt;&gt;"TOTAL"),IF(AND([1]PREMIOS_ALUMNOS!$I106&lt;&gt;"",[1]PREMIOS_ALUMNOS!$I106&lt;&gt;0),[1]PREMIOS_ALUMNOS!$I106,""),IF($A108="TOTAL",SUM(INDIRECT("E4:E"&amp;ROW()-1)),""))</f>
        <v/>
      </c>
      <c r="F108" s="7" t="str">
        <f ca="1">IF(AND($A108&lt;&gt;"",$A108&lt;&gt;"TOTAL"),IF(AND([1]PREMIOS_ALUMNOS!$K106&lt;&gt;"",[1]PREMIOS_ALUMNOS!$K106&lt;&gt;0),[1]PREMIOS_ALUMNOS!$K106,""),IF($A108="TOTAL",SUM(INDIRECT("F4:F"&amp;ROW()-1)),""))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IF(AND($A108&lt;&gt;"",$A108&lt;&gt;"TOTAL"),IF(AND([1]PREMIOS_ALUMNOS!$N106&lt;&gt;"",[1]PREMIOS_ALUMNOS!$N106&lt;&gt;0),[1]PREMIOS_ALUMNOS!$N106,""),IF($A108="TOTAL",SUM(INDIRECT("H4:H"&amp;ROW()-1)),""))</f>
        <v/>
      </c>
      <c r="I108" s="7" t="str">
        <f ca="1">IF(AND($A108&lt;&gt;"",$A108&lt;&gt;"TOTAL"),IF(AND([1]PREMIOS_ALUMNOS!$P106&lt;&gt;"",[1]PREMIOS_ALUMNOS!$P106&lt;&gt;0),[1]PREMIOS_ALUMNOS!$P106,""),IF($A108="TOTAL",SUM(INDIRECT("I4:I"&amp;ROW()-1)),""))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IF(AND($A108&lt;&gt;"",$A108&lt;&gt;"TOTAL"),IF(AND([1]PREMIOS_ALUMNOS!$S106&lt;&gt;"",[1]PREMIOS_ALUMNOS!$S106&lt;&gt;0),[1]PREMIOS_ALUMNOS!$S106,""),IF($A108="TOTAL",SUM(INDIRECT("K4:K"&amp;ROW()-1)),""))</f>
        <v/>
      </c>
      <c r="L108" s="7" t="str">
        <f ca="1">IF(AND($A108&lt;&gt;"",$A108&lt;&gt;"TOTAL"),IF(AND([1]PREMIOS_ALUMNOS!$U106&lt;&gt;"",[1]PREMIOS_ALUMNOS!$U106&lt;&gt;0),[1]PREMIOS_ALUMNOS!$U106,""),IF($A108="TOTAL",SUM(INDIRECT("L4:L"&amp;ROW()-1)),""))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IF(AND($A108&lt;&gt;"",$A108&lt;&gt;"TOTAL"),IF(AND([1]PREMIOS_ALUMNOS!$X106&lt;&gt;"",[1]PREMIOS_ALUMNOS!$X106&lt;&gt;0),[1]PREMIOS_ALUMNOS!$X106,""),IF($A108="TOTAL",SUM(INDIRECT("N4:N"&amp;ROW()-1)),""))</f>
        <v/>
      </c>
      <c r="O108" s="7" t="str">
        <f ca="1">IF(AND($A108&lt;&gt;"",$A108&lt;&gt;"TOTAL"),IF(AND([1]PREMIOS_ALUMNOS!$Z106&lt;&gt;"",[1]PREMIOS_ALUMNOS!$Z106&lt;&gt;0),[1]PREMIOS_ALUMNOS!$Z106,""),IF($A108="TOTAL",SUM(INDIRECT("O4:O"&amp;ROW()-1)),""))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IF(AND($A108&lt;&gt;"",$A108&lt;&gt;"TOTAL"),IF(AND([1]PREMIOS_ALUMNOS!$AC106&lt;&gt;"",[1]PREMIOS_ALUMNOS!$AC106&lt;&gt;0),[1]PREMIOS_ALUMNOS!$AC106,""),IF($A108="TOTAL",SUM(INDIRECT("Q4:Q"&amp;ROW()-1)),""))</f>
        <v/>
      </c>
      <c r="R108" s="7" t="str">
        <f ca="1">IF(AND($A108&lt;&gt;"",$A108&lt;&gt;"TOTAL"),IF(AND([1]PREMIOS_ALUMNOS!$AE106&lt;&gt;"",[1]PREMIOS_ALUMNOS!$AE106&lt;&gt;0),[1]PREMIOS_ALUMNOS!$AE106,""),IF($A108="TOTAL",SUM(INDIRECT("R4:R"&amp;ROW()-1)),""))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IF(AND($A108&lt;&gt;"",$A108&lt;&gt;"TOTAL"),IF(AND([1]PREMIOS_ALUMNOS!$AH106&lt;&gt;"",[1]PREMIOS_ALUMNOS!$AH106&lt;&gt;0),[1]PREMIOS_ALUMNOS!$AH106,""),IF($A108="TOTAL",SUM(INDIRECT("T4:T"&amp;ROW()-1)),""))</f>
        <v/>
      </c>
      <c r="U108" s="7" t="str">
        <f ca="1">IF(AND($A108&lt;&gt;"",$A108&lt;&gt;"TOTAL"),IF(AND([1]PREMIOS_ALUMNOS!$AJ106&lt;&gt;"",[1]PREMIOS_ALUMNOS!$AJ106&lt;&gt;0),[1]PREMIOS_ALUMNOS!$AJ106,""),IF($A108="TOTAL",SUM(INDIRECT("U4:U"&amp;ROW()-1)),""))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IF(AND($A108&lt;&gt;"",$A108&lt;&gt;"TOTAL"),IF(AND([1]PREMIOS_ALUMNOS!$AM106&lt;&gt;"",[1]PREMIOS_ALUMNOS!$AM106&lt;&gt;0),[1]PREMIOS_ALUMNOS!$AM106,""),IF($A108="TOTAL",SUM(INDIRECT("W4:W"&amp;ROW()-1)),""))</f>
        <v/>
      </c>
      <c r="X108" s="7" t="str">
        <f ca="1">IF(AND($A108&lt;&gt;"",$A108&lt;&gt;"TOTAL"),IF(AND([1]PREMIOS_ALUMNOS!$AO106&lt;&gt;"",[1]PREMIOS_ALUMNOS!$AO106&lt;&gt;0),[1]PREMIOS_ALUMNOS!$AO106,""),IF($A108="TOTAL",SUM(INDIRECT("X4:X"&amp;ROW()-1)),""))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IF(AND($A108&lt;&gt;"",$A108&lt;&gt;"TOTAL"),IF(AND([1]PREMIOS_ALUMNOS!$AR106&lt;&gt;"",[1]PREMIOS_ALUMNOS!$AR106&lt;&gt;0),[1]PREMIOS_ALUMNOS!$AR106,""),IF($A108="TOTAL",SUM(INDIRECT("Z4:Z"&amp;ROW()-1)),""))</f>
        <v/>
      </c>
      <c r="AA108" s="7" t="str">
        <f ca="1">IF(AND($A108&lt;&gt;"",$A108&lt;&gt;"TOTAL"),IF(AND([1]PREMIOS_ALUMNOS!$AT106&lt;&gt;"",[1]PREMIOS_ALUMNOS!$AT106&lt;&gt;0),[1]PREMIOS_ALUMNOS!$AT106,""),IF($A108="TOTAL",SUM(INDIRECT("AA4:AA"&amp;ROW()-1)),""))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IF(AND($A108&lt;&gt;"",$A108&lt;&gt;"TOTAL"),IF(AND([1]PREMIOS_ALUMNOS!$AW106&lt;&gt;"",[1]PREMIOS_ALUMNOS!$AW106&lt;&gt;0),[1]PREMIOS_ALUMNOS!$AW106,""),IF($A108="TOTAL",SUM(INDIRECT("AC4:AC"&amp;ROW()-1)),""))</f>
        <v/>
      </c>
      <c r="AD108" s="7" t="str">
        <f ca="1">IF(AND($A108&lt;&gt;"",$A108&lt;&gt;"TOTAL"),IF(AND([1]PREMIOS_ALUMNOS!$AY106&lt;&gt;"",[1]PREMIOS_ALUMNOS!$AY106&lt;&gt;0),[1]PREMIOS_ALUMNOS!$AY106,""),IF($A108="TOTAL",SUM(INDIRECT("AD4:AD"&amp;ROW()-1)),""))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IF(AND($A108&lt;&gt;"",$A108&lt;&gt;"TOTAL"),IF(AND([1]PREMIOS_ALUMNOS!$BB106&lt;&gt;"",[1]PREMIOS_ALUMNOS!$BB106&lt;&gt;0),[1]PREMIOS_ALUMNOS!$BB106,""),IF($A108="TOTAL",SUM(INDIRECT("AF4:AF"&amp;ROW()-1)),""))</f>
        <v/>
      </c>
      <c r="AG108" s="7" t="str">
        <f ca="1">IF(AND($A108&lt;&gt;"",$A108&lt;&gt;"TOTAL"),IF(AND([1]PREMIOS_ALUMNOS!$BD106&lt;&gt;"",[1]PREMIOS_ALUMNOS!$BD106&lt;&gt;0),[1]PREMIOS_ALUMNOS!$BD106,""),IF($A108="TOTAL",SUM(INDIRECT("AG4:AG"&amp;ROW()-1)),""))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IF(AND($A108&lt;&gt;"",$A108&lt;&gt;"TOTAL"),IF(AND([1]PREMIOS_ALUMNOS!$BG106&lt;&gt;"",[1]PREMIOS_ALUMNOS!$BG106&lt;&gt;0),[1]PREMIOS_ALUMNOS!$BG106,""),IF($A108="TOTAL",SUM(INDIRECT("AI4:AI"&amp;ROW()-1)),""))</f>
        <v/>
      </c>
      <c r="AJ108" s="7" t="str">
        <f ca="1">IF(AND($A108&lt;&gt;"",$A108&lt;&gt;"TOTAL"),IF(AND([1]PREMIOS_ALUMNOS!$BI106&lt;&gt;"",[1]PREMIOS_ALUMNOS!$BI106&lt;&gt;0),[1]PREMIOS_ALUMNOS!$BI106,""),IF($A108="TOTAL",SUM(INDIRECT("AJ4:AJ"&amp;ROW()-1)),""))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IF(AND($A108&lt;&gt;"",$A108&lt;&gt;"TOTAL"),IF(AND([1]PREMIOS_ALUMNOS!$BL106&lt;&gt;"",[1]PREMIOS_ALUMNOS!$BL106&lt;&gt;0),[1]PREMIOS_ALUMNOS!$BL106,""),IF($A108="TOTAL",SUM(INDIRECT("AL4:AL"&amp;ROW()-1)),""))</f>
        <v/>
      </c>
      <c r="AM108" s="7" t="str">
        <f ca="1">IF(AND($A108&lt;&gt;"",$A108&lt;&gt;"TOTAL"),IF(AND([1]PREMIOS_ALUMNOS!$BN106&lt;&gt;"",[1]PREMIOS_ALUMNOS!$BN106&lt;&gt;0),[1]PREMIOS_ALUMNOS!$BN106,""),IF($A108="TOTAL",SUM(INDIRECT("AM4:AM"&amp;ROW()-1)),""))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IF(AND($A108&lt;&gt;"",$A108&lt;&gt;"TOTAL"),IF(AND([1]PREMIOS_ALUMNOS!$BQ106&lt;&gt;"",[1]PREMIOS_ALUMNOS!$BQ106&lt;&gt;0),[1]PREMIOS_ALUMNOS!$BQ106,""),IF($A108="TOTAL",SUM(INDIRECT("AO4:AO"&amp;ROW()-1)),""))</f>
        <v/>
      </c>
      <c r="AP108" s="7" t="str">
        <f ca="1">IF(AND($A108&lt;&gt;"",$A108&lt;&gt;"TOTAL"),IF(AND([1]PREMIOS_ALUMNOS!$BS106&lt;&gt;"",[1]PREMIOS_ALUMNOS!$BS106&lt;&gt;0),[1]PREMIOS_ALUMNOS!$BS106,""),IF($A108="TOTAL",SUM(INDIRECT("AP4:AP"&amp;ROW()-1)),""))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IF(AND($A108&lt;&gt;"",$A108&lt;&gt;"TOTAL"),IF(AND([1]PREMIOS_ALUMNOS!$BV106&lt;&gt;"",[1]PREMIOS_ALUMNOS!$BV106&lt;&gt;0),[1]PREMIOS_ALUMNOS!$BV106,""),IF($A108="TOTAL",SUM(INDIRECT("AR4:AR"&amp;ROW()-1)),""))</f>
        <v/>
      </c>
      <c r="AS108" s="7" t="str">
        <f ca="1">IF(AND($A108&lt;&gt;"",$A108&lt;&gt;"TOTAL"),IF(AND([1]PREMIOS_ALUMNOS!$BX106&lt;&gt;"",[1]PREMIOS_ALUMNOS!$BX106&lt;&gt;0),[1]PREMIOS_ALUMNOS!$BX106,""),IF($A108="TOTAL",SUM(INDIRECT("AS4:AS"&amp;ROW()-1)),""))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IF(AND($A108&lt;&gt;"",$A108&lt;&gt;"TOTAL"),IF(AND([1]PREMIOS_ALUMNOS!$CA106&lt;&gt;"",[1]PREMIOS_ALUMNOS!$CA106&lt;&gt;0),[1]PREMIOS_ALUMNOS!$CA106,""),IF($A108="TOTAL",SUM(INDIRECT("AU4:AU"&amp;ROW()-1)),""))</f>
        <v/>
      </c>
      <c r="AV108" s="7" t="str">
        <f ca="1">IF(AND($A108&lt;&gt;"",$A108&lt;&gt;"TOTAL"),IF(AND([1]PREMIOS_ALUMNOS!$CC106&lt;&gt;"",[1]PREMIOS_ALUMNOS!$CC106&lt;&gt;0),[1]PREMIOS_ALUMNOS!$CC106,""),IF($A108="TOTAL",SUM(INDIRECT("AV4:AV"&amp;ROW()-1)),""))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IF(AND($A108&lt;&gt;"",$A108&lt;&gt;"TOTAL"),IF(AND([1]PREMIOS_ALUMNOS!$CF106&lt;&gt;"",[1]PREMIOS_ALUMNOS!$CF106&lt;&gt;0),[1]PREMIOS_ALUMNOS!$CF106,""),IF($A108="TOTAL",SUM(INDIRECT("AX4:AX"&amp;ROW()-1)),""))</f>
        <v/>
      </c>
      <c r="AY108" s="7" t="str">
        <f ca="1">IF(AND($A108&lt;&gt;"",$A108&lt;&gt;"TOTAL"),IF(AND([1]PREMIOS_ALUMNOS!$CH106&lt;&gt;"",[1]PREMIOS_ALUMNOS!$CH106&lt;&gt;0),[1]PREMIOS_ALUMNOS!$CH106,""),IF($A108="TOTAL",SUM(INDIRECT("AY4:AY"&amp;ROW()-1)),""))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IF(AND($A108&lt;&gt;"",$A108&lt;&gt;"TOTAL"),IF(AND([1]PREMIOS_ALUMNOS!$CK106&lt;&gt;"",[1]PREMIOS_ALUMNOS!$CK106&lt;&gt;0),[1]PREMIOS_ALUMNOS!$CK106,""),IF($A108="TOTAL",SUM(INDIRECT("BA4:BA"&amp;ROW()-1)),""))</f>
        <v/>
      </c>
      <c r="BB108" s="7" t="str">
        <f ca="1">IF(AND($A108&lt;&gt;"",$A108&lt;&gt;"TOTAL"),IF(AND([1]PREMIOS_ALUMNOS!$CM106&lt;&gt;"",[1]PREMIOS_ALUMNOS!$CM106&lt;&gt;0),[1]PREMIOS_ALUMNOS!$CM106,""),IF($A108="TOTAL",SUM(INDIRECT("BB4:BB"&amp;ROW()-1)),""))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IF(AND($A108&lt;&gt;"",$A108&lt;&gt;"TOTAL"),IF(AND([1]PREMIOS_ALUMNOS!$CP106&lt;&gt;"",[1]PREMIOS_ALUMNOS!$CP106&lt;&gt;0),[1]PREMIOS_ALUMNOS!$CP106,""),IF($A108="TOTAL",SUM(INDIRECT("BD4:BD"&amp;ROW()-1)),""))</f>
        <v/>
      </c>
      <c r="BE108" s="7" t="str">
        <f ca="1">IF(AND($A108&lt;&gt;"",$A108&lt;&gt;"TOTAL"),IF(AND([1]PREMIOS_ALUMNOS!$CR106&lt;&gt;"",[1]PREMIOS_ALUMNOS!$CR106&lt;&gt;0),[1]PREMIOS_ALUMNOS!$CR106,""),IF($A108="TOTAL",SUM(INDIRECT("BE4:BE"&amp;ROW()-1)),""))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IF([1]PREMIOS_ALUMNOS!$C107&lt;&gt;"",[1]PREMIOS_ALUMNOS!$C107,IF(AND([1]PREMIOS_ALUMNOS!$C107="",[1]PREMIOS_ALUMNOS!$C108="",[1]PREMIOS_ALUMNOS!$C106=""),"","TOTAL"))</f>
        <v/>
      </c>
      <c r="B109" s="7" t="str">
        <f ca="1">IF(AND($A109&lt;&gt;"",$A109&lt;&gt;"TOTAL"),IF(AND([1]PREMIOS_ALUMNOS!$D107&lt;&gt;"",[1]PREMIOS_ALUMNOS!$D107&lt;&gt;0),[1]PREMIOS_ALUMNOS!$D107,""),IF($A109="TOTAL",SUM(INDIRECT("B4:B"&amp;ROW()-1)),""))</f>
        <v/>
      </c>
      <c r="C109" s="7" t="str">
        <f ca="1">IF(AND($A109&lt;&gt;"",$A109&lt;&gt;"TOTAL"),IF(AND([1]PREMIOS_ALUMNOS!$F107&lt;&gt;"",[1]PREMIOS_ALUMNOS!$F107&lt;&gt;0),[1]PREMIOS_ALUMNOS!$F107,""),IF($A109="TOTAL",SUM(INDIRECT("C4:C"&amp;ROW()-1)),""))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IF(AND($A109&lt;&gt;"",$A109&lt;&gt;"TOTAL"),IF(AND([1]PREMIOS_ALUMNOS!$I107&lt;&gt;"",[1]PREMIOS_ALUMNOS!$I107&lt;&gt;0),[1]PREMIOS_ALUMNOS!$I107,""),IF($A109="TOTAL",SUM(INDIRECT("E4:E"&amp;ROW()-1)),""))</f>
        <v/>
      </c>
      <c r="F109" s="7" t="str">
        <f ca="1">IF(AND($A109&lt;&gt;"",$A109&lt;&gt;"TOTAL"),IF(AND([1]PREMIOS_ALUMNOS!$K107&lt;&gt;"",[1]PREMIOS_ALUMNOS!$K107&lt;&gt;0),[1]PREMIOS_ALUMNOS!$K107,""),IF($A109="TOTAL",SUM(INDIRECT("F4:F"&amp;ROW()-1)),""))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IF(AND($A109&lt;&gt;"",$A109&lt;&gt;"TOTAL"),IF(AND([1]PREMIOS_ALUMNOS!$N107&lt;&gt;"",[1]PREMIOS_ALUMNOS!$N107&lt;&gt;0),[1]PREMIOS_ALUMNOS!$N107,""),IF($A109="TOTAL",SUM(INDIRECT("H4:H"&amp;ROW()-1)),""))</f>
        <v/>
      </c>
      <c r="I109" s="7" t="str">
        <f ca="1">IF(AND($A109&lt;&gt;"",$A109&lt;&gt;"TOTAL"),IF(AND([1]PREMIOS_ALUMNOS!$P107&lt;&gt;"",[1]PREMIOS_ALUMNOS!$P107&lt;&gt;0),[1]PREMIOS_ALUMNOS!$P107,""),IF($A109="TOTAL",SUM(INDIRECT("I4:I"&amp;ROW()-1)),""))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IF(AND($A109&lt;&gt;"",$A109&lt;&gt;"TOTAL"),IF(AND([1]PREMIOS_ALUMNOS!$S107&lt;&gt;"",[1]PREMIOS_ALUMNOS!$S107&lt;&gt;0),[1]PREMIOS_ALUMNOS!$S107,""),IF($A109="TOTAL",SUM(INDIRECT("K4:K"&amp;ROW()-1)),""))</f>
        <v/>
      </c>
      <c r="L109" s="7" t="str">
        <f ca="1">IF(AND($A109&lt;&gt;"",$A109&lt;&gt;"TOTAL"),IF(AND([1]PREMIOS_ALUMNOS!$U107&lt;&gt;"",[1]PREMIOS_ALUMNOS!$U107&lt;&gt;0),[1]PREMIOS_ALUMNOS!$U107,""),IF($A109="TOTAL",SUM(INDIRECT("L4:L"&amp;ROW()-1)),""))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IF(AND($A109&lt;&gt;"",$A109&lt;&gt;"TOTAL"),IF(AND([1]PREMIOS_ALUMNOS!$X107&lt;&gt;"",[1]PREMIOS_ALUMNOS!$X107&lt;&gt;0),[1]PREMIOS_ALUMNOS!$X107,""),IF($A109="TOTAL",SUM(INDIRECT("N4:N"&amp;ROW()-1)),""))</f>
        <v/>
      </c>
      <c r="O109" s="7" t="str">
        <f ca="1">IF(AND($A109&lt;&gt;"",$A109&lt;&gt;"TOTAL"),IF(AND([1]PREMIOS_ALUMNOS!$Z107&lt;&gt;"",[1]PREMIOS_ALUMNOS!$Z107&lt;&gt;0),[1]PREMIOS_ALUMNOS!$Z107,""),IF($A109="TOTAL",SUM(INDIRECT("O4:O"&amp;ROW()-1)),""))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IF(AND($A109&lt;&gt;"",$A109&lt;&gt;"TOTAL"),IF(AND([1]PREMIOS_ALUMNOS!$AC107&lt;&gt;"",[1]PREMIOS_ALUMNOS!$AC107&lt;&gt;0),[1]PREMIOS_ALUMNOS!$AC107,""),IF($A109="TOTAL",SUM(INDIRECT("Q4:Q"&amp;ROW()-1)),""))</f>
        <v/>
      </c>
      <c r="R109" s="7" t="str">
        <f ca="1">IF(AND($A109&lt;&gt;"",$A109&lt;&gt;"TOTAL"),IF(AND([1]PREMIOS_ALUMNOS!$AE107&lt;&gt;"",[1]PREMIOS_ALUMNOS!$AE107&lt;&gt;0),[1]PREMIOS_ALUMNOS!$AE107,""),IF($A109="TOTAL",SUM(INDIRECT("R4:R"&amp;ROW()-1)),""))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IF(AND($A109&lt;&gt;"",$A109&lt;&gt;"TOTAL"),IF(AND([1]PREMIOS_ALUMNOS!$AH107&lt;&gt;"",[1]PREMIOS_ALUMNOS!$AH107&lt;&gt;0),[1]PREMIOS_ALUMNOS!$AH107,""),IF($A109="TOTAL",SUM(INDIRECT("T4:T"&amp;ROW()-1)),""))</f>
        <v/>
      </c>
      <c r="U109" s="7" t="str">
        <f ca="1">IF(AND($A109&lt;&gt;"",$A109&lt;&gt;"TOTAL"),IF(AND([1]PREMIOS_ALUMNOS!$AJ107&lt;&gt;"",[1]PREMIOS_ALUMNOS!$AJ107&lt;&gt;0),[1]PREMIOS_ALUMNOS!$AJ107,""),IF($A109="TOTAL",SUM(INDIRECT("U4:U"&amp;ROW()-1)),""))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IF(AND($A109&lt;&gt;"",$A109&lt;&gt;"TOTAL"),IF(AND([1]PREMIOS_ALUMNOS!$AM107&lt;&gt;"",[1]PREMIOS_ALUMNOS!$AM107&lt;&gt;0),[1]PREMIOS_ALUMNOS!$AM107,""),IF($A109="TOTAL",SUM(INDIRECT("W4:W"&amp;ROW()-1)),""))</f>
        <v/>
      </c>
      <c r="X109" s="7" t="str">
        <f ca="1">IF(AND($A109&lt;&gt;"",$A109&lt;&gt;"TOTAL"),IF(AND([1]PREMIOS_ALUMNOS!$AO107&lt;&gt;"",[1]PREMIOS_ALUMNOS!$AO107&lt;&gt;0),[1]PREMIOS_ALUMNOS!$AO107,""),IF($A109="TOTAL",SUM(INDIRECT("X4:X"&amp;ROW()-1)),""))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IF(AND($A109&lt;&gt;"",$A109&lt;&gt;"TOTAL"),IF(AND([1]PREMIOS_ALUMNOS!$AR107&lt;&gt;"",[1]PREMIOS_ALUMNOS!$AR107&lt;&gt;0),[1]PREMIOS_ALUMNOS!$AR107,""),IF($A109="TOTAL",SUM(INDIRECT("Z4:Z"&amp;ROW()-1)),""))</f>
        <v/>
      </c>
      <c r="AA109" s="7" t="str">
        <f ca="1">IF(AND($A109&lt;&gt;"",$A109&lt;&gt;"TOTAL"),IF(AND([1]PREMIOS_ALUMNOS!$AT107&lt;&gt;"",[1]PREMIOS_ALUMNOS!$AT107&lt;&gt;0),[1]PREMIOS_ALUMNOS!$AT107,""),IF($A109="TOTAL",SUM(INDIRECT("AA4:AA"&amp;ROW()-1)),""))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IF(AND($A109&lt;&gt;"",$A109&lt;&gt;"TOTAL"),IF(AND([1]PREMIOS_ALUMNOS!$AW107&lt;&gt;"",[1]PREMIOS_ALUMNOS!$AW107&lt;&gt;0),[1]PREMIOS_ALUMNOS!$AW107,""),IF($A109="TOTAL",SUM(INDIRECT("AC4:AC"&amp;ROW()-1)),""))</f>
        <v/>
      </c>
      <c r="AD109" s="7" t="str">
        <f ca="1">IF(AND($A109&lt;&gt;"",$A109&lt;&gt;"TOTAL"),IF(AND([1]PREMIOS_ALUMNOS!$AY107&lt;&gt;"",[1]PREMIOS_ALUMNOS!$AY107&lt;&gt;0),[1]PREMIOS_ALUMNOS!$AY107,""),IF($A109="TOTAL",SUM(INDIRECT("AD4:AD"&amp;ROW()-1)),""))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IF(AND($A109&lt;&gt;"",$A109&lt;&gt;"TOTAL"),IF(AND([1]PREMIOS_ALUMNOS!$BB107&lt;&gt;"",[1]PREMIOS_ALUMNOS!$BB107&lt;&gt;0),[1]PREMIOS_ALUMNOS!$BB107,""),IF($A109="TOTAL",SUM(INDIRECT("AF4:AF"&amp;ROW()-1)),""))</f>
        <v/>
      </c>
      <c r="AG109" s="7" t="str">
        <f ca="1">IF(AND($A109&lt;&gt;"",$A109&lt;&gt;"TOTAL"),IF(AND([1]PREMIOS_ALUMNOS!$BD107&lt;&gt;"",[1]PREMIOS_ALUMNOS!$BD107&lt;&gt;0),[1]PREMIOS_ALUMNOS!$BD107,""),IF($A109="TOTAL",SUM(INDIRECT("AG4:AG"&amp;ROW()-1)),""))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IF(AND($A109&lt;&gt;"",$A109&lt;&gt;"TOTAL"),IF(AND([1]PREMIOS_ALUMNOS!$BG107&lt;&gt;"",[1]PREMIOS_ALUMNOS!$BG107&lt;&gt;0),[1]PREMIOS_ALUMNOS!$BG107,""),IF($A109="TOTAL",SUM(INDIRECT("AI4:AI"&amp;ROW()-1)),""))</f>
        <v/>
      </c>
      <c r="AJ109" s="7" t="str">
        <f ca="1">IF(AND($A109&lt;&gt;"",$A109&lt;&gt;"TOTAL"),IF(AND([1]PREMIOS_ALUMNOS!$BI107&lt;&gt;"",[1]PREMIOS_ALUMNOS!$BI107&lt;&gt;0),[1]PREMIOS_ALUMNOS!$BI107,""),IF($A109="TOTAL",SUM(INDIRECT("AJ4:AJ"&amp;ROW()-1)),""))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IF(AND($A109&lt;&gt;"",$A109&lt;&gt;"TOTAL"),IF(AND([1]PREMIOS_ALUMNOS!$BL107&lt;&gt;"",[1]PREMIOS_ALUMNOS!$BL107&lt;&gt;0),[1]PREMIOS_ALUMNOS!$BL107,""),IF($A109="TOTAL",SUM(INDIRECT("AL4:AL"&amp;ROW()-1)),""))</f>
        <v/>
      </c>
      <c r="AM109" s="7" t="str">
        <f ca="1">IF(AND($A109&lt;&gt;"",$A109&lt;&gt;"TOTAL"),IF(AND([1]PREMIOS_ALUMNOS!$BN107&lt;&gt;"",[1]PREMIOS_ALUMNOS!$BN107&lt;&gt;0),[1]PREMIOS_ALUMNOS!$BN107,""),IF($A109="TOTAL",SUM(INDIRECT("AM4:AM"&amp;ROW()-1)),""))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IF(AND($A109&lt;&gt;"",$A109&lt;&gt;"TOTAL"),IF(AND([1]PREMIOS_ALUMNOS!$BQ107&lt;&gt;"",[1]PREMIOS_ALUMNOS!$BQ107&lt;&gt;0),[1]PREMIOS_ALUMNOS!$BQ107,""),IF($A109="TOTAL",SUM(INDIRECT("AO4:AO"&amp;ROW()-1)),""))</f>
        <v/>
      </c>
      <c r="AP109" s="7" t="str">
        <f ca="1">IF(AND($A109&lt;&gt;"",$A109&lt;&gt;"TOTAL"),IF(AND([1]PREMIOS_ALUMNOS!$BS107&lt;&gt;"",[1]PREMIOS_ALUMNOS!$BS107&lt;&gt;0),[1]PREMIOS_ALUMNOS!$BS107,""),IF($A109="TOTAL",SUM(INDIRECT("AP4:AP"&amp;ROW()-1)),""))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IF(AND($A109&lt;&gt;"",$A109&lt;&gt;"TOTAL"),IF(AND([1]PREMIOS_ALUMNOS!$BV107&lt;&gt;"",[1]PREMIOS_ALUMNOS!$BV107&lt;&gt;0),[1]PREMIOS_ALUMNOS!$BV107,""),IF($A109="TOTAL",SUM(INDIRECT("AR4:AR"&amp;ROW()-1)),""))</f>
        <v/>
      </c>
      <c r="AS109" s="7" t="str">
        <f ca="1">IF(AND($A109&lt;&gt;"",$A109&lt;&gt;"TOTAL"),IF(AND([1]PREMIOS_ALUMNOS!$BX107&lt;&gt;"",[1]PREMIOS_ALUMNOS!$BX107&lt;&gt;0),[1]PREMIOS_ALUMNOS!$BX107,""),IF($A109="TOTAL",SUM(INDIRECT("AS4:AS"&amp;ROW()-1)),""))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IF(AND($A109&lt;&gt;"",$A109&lt;&gt;"TOTAL"),IF(AND([1]PREMIOS_ALUMNOS!$CA107&lt;&gt;"",[1]PREMIOS_ALUMNOS!$CA107&lt;&gt;0),[1]PREMIOS_ALUMNOS!$CA107,""),IF($A109="TOTAL",SUM(INDIRECT("AU4:AU"&amp;ROW()-1)),""))</f>
        <v/>
      </c>
      <c r="AV109" s="7" t="str">
        <f ca="1">IF(AND($A109&lt;&gt;"",$A109&lt;&gt;"TOTAL"),IF(AND([1]PREMIOS_ALUMNOS!$CC107&lt;&gt;"",[1]PREMIOS_ALUMNOS!$CC107&lt;&gt;0),[1]PREMIOS_ALUMNOS!$CC107,""),IF($A109="TOTAL",SUM(INDIRECT("AV4:AV"&amp;ROW()-1)),""))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IF(AND($A109&lt;&gt;"",$A109&lt;&gt;"TOTAL"),IF(AND([1]PREMIOS_ALUMNOS!$CF107&lt;&gt;"",[1]PREMIOS_ALUMNOS!$CF107&lt;&gt;0),[1]PREMIOS_ALUMNOS!$CF107,""),IF($A109="TOTAL",SUM(INDIRECT("AX4:AX"&amp;ROW()-1)),""))</f>
        <v/>
      </c>
      <c r="AY109" s="7" t="str">
        <f ca="1">IF(AND($A109&lt;&gt;"",$A109&lt;&gt;"TOTAL"),IF(AND([1]PREMIOS_ALUMNOS!$CH107&lt;&gt;"",[1]PREMIOS_ALUMNOS!$CH107&lt;&gt;0),[1]PREMIOS_ALUMNOS!$CH107,""),IF($A109="TOTAL",SUM(INDIRECT("AY4:AY"&amp;ROW()-1)),""))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IF(AND($A109&lt;&gt;"",$A109&lt;&gt;"TOTAL"),IF(AND([1]PREMIOS_ALUMNOS!$CK107&lt;&gt;"",[1]PREMIOS_ALUMNOS!$CK107&lt;&gt;0),[1]PREMIOS_ALUMNOS!$CK107,""),IF($A109="TOTAL",SUM(INDIRECT("BA4:BA"&amp;ROW()-1)),""))</f>
        <v/>
      </c>
      <c r="BB109" s="7" t="str">
        <f ca="1">IF(AND($A109&lt;&gt;"",$A109&lt;&gt;"TOTAL"),IF(AND([1]PREMIOS_ALUMNOS!$CM107&lt;&gt;"",[1]PREMIOS_ALUMNOS!$CM107&lt;&gt;0),[1]PREMIOS_ALUMNOS!$CM107,""),IF($A109="TOTAL",SUM(INDIRECT("BB4:BB"&amp;ROW()-1)),""))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IF(AND($A109&lt;&gt;"",$A109&lt;&gt;"TOTAL"),IF(AND([1]PREMIOS_ALUMNOS!$CP107&lt;&gt;"",[1]PREMIOS_ALUMNOS!$CP107&lt;&gt;0),[1]PREMIOS_ALUMNOS!$CP107,""),IF($A109="TOTAL",SUM(INDIRECT("BD4:BD"&amp;ROW()-1)),""))</f>
        <v/>
      </c>
      <c r="BE109" s="7" t="str">
        <f ca="1">IF(AND($A109&lt;&gt;"",$A109&lt;&gt;"TOTAL"),IF(AND([1]PREMIOS_ALUMNOS!$CR107&lt;&gt;"",[1]PREMIOS_ALUMNOS!$CR107&lt;&gt;0),[1]PREMIOS_ALUMNOS!$CR107,""),IF($A109="TOTAL",SUM(INDIRECT("BE4:BE"&amp;ROW()-1)),""))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IF([1]PREMIOS_ALUMNOS!$C108&lt;&gt;"",[1]PREMIOS_ALUMNOS!$C108,IF(AND([1]PREMIOS_ALUMNOS!$C108="",[1]PREMIOS_ALUMNOS!$C109="",[1]PREMIOS_ALUMNOS!$C107=""),"","TOTAL"))</f>
        <v/>
      </c>
      <c r="B110" s="7" t="str">
        <f ca="1">IF(AND($A110&lt;&gt;"",$A110&lt;&gt;"TOTAL"),IF(AND([1]PREMIOS_ALUMNOS!$D108&lt;&gt;"",[1]PREMIOS_ALUMNOS!$D108&lt;&gt;0),[1]PREMIOS_ALUMNOS!$D108,""),IF($A110="TOTAL",SUM(INDIRECT("B4:B"&amp;ROW()-1)),""))</f>
        <v/>
      </c>
      <c r="C110" s="7" t="str">
        <f ca="1">IF(AND($A110&lt;&gt;"",$A110&lt;&gt;"TOTAL"),IF(AND([1]PREMIOS_ALUMNOS!$F108&lt;&gt;"",[1]PREMIOS_ALUMNOS!$F108&lt;&gt;0),[1]PREMIOS_ALUMNOS!$F108,""),IF($A110="TOTAL",SUM(INDIRECT("C4:C"&amp;ROW()-1)),""))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IF(AND($A110&lt;&gt;"",$A110&lt;&gt;"TOTAL"),IF(AND([1]PREMIOS_ALUMNOS!$I108&lt;&gt;"",[1]PREMIOS_ALUMNOS!$I108&lt;&gt;0),[1]PREMIOS_ALUMNOS!$I108,""),IF($A110="TOTAL",SUM(INDIRECT("E4:E"&amp;ROW()-1)),""))</f>
        <v/>
      </c>
      <c r="F110" s="7" t="str">
        <f ca="1">IF(AND($A110&lt;&gt;"",$A110&lt;&gt;"TOTAL"),IF(AND([1]PREMIOS_ALUMNOS!$K108&lt;&gt;"",[1]PREMIOS_ALUMNOS!$K108&lt;&gt;0),[1]PREMIOS_ALUMNOS!$K108,""),IF($A110="TOTAL",SUM(INDIRECT("F4:F"&amp;ROW()-1)),""))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IF(AND($A110&lt;&gt;"",$A110&lt;&gt;"TOTAL"),IF(AND([1]PREMIOS_ALUMNOS!$N108&lt;&gt;"",[1]PREMIOS_ALUMNOS!$N108&lt;&gt;0),[1]PREMIOS_ALUMNOS!$N108,""),IF($A110="TOTAL",SUM(INDIRECT("H4:H"&amp;ROW()-1)),""))</f>
        <v/>
      </c>
      <c r="I110" s="7" t="str">
        <f ca="1">IF(AND($A110&lt;&gt;"",$A110&lt;&gt;"TOTAL"),IF(AND([1]PREMIOS_ALUMNOS!$P108&lt;&gt;"",[1]PREMIOS_ALUMNOS!$P108&lt;&gt;0),[1]PREMIOS_ALUMNOS!$P108,""),IF($A110="TOTAL",SUM(INDIRECT("I4:I"&amp;ROW()-1)),""))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IF(AND($A110&lt;&gt;"",$A110&lt;&gt;"TOTAL"),IF(AND([1]PREMIOS_ALUMNOS!$S108&lt;&gt;"",[1]PREMIOS_ALUMNOS!$S108&lt;&gt;0),[1]PREMIOS_ALUMNOS!$S108,""),IF($A110="TOTAL",SUM(INDIRECT("K4:K"&amp;ROW()-1)),""))</f>
        <v/>
      </c>
      <c r="L110" s="7" t="str">
        <f ca="1">IF(AND($A110&lt;&gt;"",$A110&lt;&gt;"TOTAL"),IF(AND([1]PREMIOS_ALUMNOS!$U108&lt;&gt;"",[1]PREMIOS_ALUMNOS!$U108&lt;&gt;0),[1]PREMIOS_ALUMNOS!$U108,""),IF($A110="TOTAL",SUM(INDIRECT("L4:L"&amp;ROW()-1)),""))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IF(AND($A110&lt;&gt;"",$A110&lt;&gt;"TOTAL"),IF(AND([1]PREMIOS_ALUMNOS!$X108&lt;&gt;"",[1]PREMIOS_ALUMNOS!$X108&lt;&gt;0),[1]PREMIOS_ALUMNOS!$X108,""),IF($A110="TOTAL",SUM(INDIRECT("N4:N"&amp;ROW()-1)),""))</f>
        <v/>
      </c>
      <c r="O110" s="7" t="str">
        <f ca="1">IF(AND($A110&lt;&gt;"",$A110&lt;&gt;"TOTAL"),IF(AND([1]PREMIOS_ALUMNOS!$Z108&lt;&gt;"",[1]PREMIOS_ALUMNOS!$Z108&lt;&gt;0),[1]PREMIOS_ALUMNOS!$Z108,""),IF($A110="TOTAL",SUM(INDIRECT("O4:O"&amp;ROW()-1)),""))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IF(AND($A110&lt;&gt;"",$A110&lt;&gt;"TOTAL"),IF(AND([1]PREMIOS_ALUMNOS!$AC108&lt;&gt;"",[1]PREMIOS_ALUMNOS!$AC108&lt;&gt;0),[1]PREMIOS_ALUMNOS!$AC108,""),IF($A110="TOTAL",SUM(INDIRECT("Q4:Q"&amp;ROW()-1)),""))</f>
        <v/>
      </c>
      <c r="R110" s="7" t="str">
        <f ca="1">IF(AND($A110&lt;&gt;"",$A110&lt;&gt;"TOTAL"),IF(AND([1]PREMIOS_ALUMNOS!$AE108&lt;&gt;"",[1]PREMIOS_ALUMNOS!$AE108&lt;&gt;0),[1]PREMIOS_ALUMNOS!$AE108,""),IF($A110="TOTAL",SUM(INDIRECT("R4:R"&amp;ROW()-1)),""))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IF(AND($A110&lt;&gt;"",$A110&lt;&gt;"TOTAL"),IF(AND([1]PREMIOS_ALUMNOS!$AH108&lt;&gt;"",[1]PREMIOS_ALUMNOS!$AH108&lt;&gt;0),[1]PREMIOS_ALUMNOS!$AH108,""),IF($A110="TOTAL",SUM(INDIRECT("T4:T"&amp;ROW()-1)),""))</f>
        <v/>
      </c>
      <c r="U110" s="7" t="str">
        <f ca="1">IF(AND($A110&lt;&gt;"",$A110&lt;&gt;"TOTAL"),IF(AND([1]PREMIOS_ALUMNOS!$AJ108&lt;&gt;"",[1]PREMIOS_ALUMNOS!$AJ108&lt;&gt;0),[1]PREMIOS_ALUMNOS!$AJ108,""),IF($A110="TOTAL",SUM(INDIRECT("U4:U"&amp;ROW()-1)),""))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IF(AND($A110&lt;&gt;"",$A110&lt;&gt;"TOTAL"),IF(AND([1]PREMIOS_ALUMNOS!$AM108&lt;&gt;"",[1]PREMIOS_ALUMNOS!$AM108&lt;&gt;0),[1]PREMIOS_ALUMNOS!$AM108,""),IF($A110="TOTAL",SUM(INDIRECT("W4:W"&amp;ROW()-1)),""))</f>
        <v/>
      </c>
      <c r="X110" s="7" t="str">
        <f ca="1">IF(AND($A110&lt;&gt;"",$A110&lt;&gt;"TOTAL"),IF(AND([1]PREMIOS_ALUMNOS!$AO108&lt;&gt;"",[1]PREMIOS_ALUMNOS!$AO108&lt;&gt;0),[1]PREMIOS_ALUMNOS!$AO108,""),IF($A110="TOTAL",SUM(INDIRECT("X4:X"&amp;ROW()-1)),""))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IF(AND($A110&lt;&gt;"",$A110&lt;&gt;"TOTAL"),IF(AND([1]PREMIOS_ALUMNOS!$AR108&lt;&gt;"",[1]PREMIOS_ALUMNOS!$AR108&lt;&gt;0),[1]PREMIOS_ALUMNOS!$AR108,""),IF($A110="TOTAL",SUM(INDIRECT("Z4:Z"&amp;ROW()-1)),""))</f>
        <v/>
      </c>
      <c r="AA110" s="7" t="str">
        <f ca="1">IF(AND($A110&lt;&gt;"",$A110&lt;&gt;"TOTAL"),IF(AND([1]PREMIOS_ALUMNOS!$AT108&lt;&gt;"",[1]PREMIOS_ALUMNOS!$AT108&lt;&gt;0),[1]PREMIOS_ALUMNOS!$AT108,""),IF($A110="TOTAL",SUM(INDIRECT("AA4:AA"&amp;ROW()-1)),""))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IF(AND($A110&lt;&gt;"",$A110&lt;&gt;"TOTAL"),IF(AND([1]PREMIOS_ALUMNOS!$AW108&lt;&gt;"",[1]PREMIOS_ALUMNOS!$AW108&lt;&gt;0),[1]PREMIOS_ALUMNOS!$AW108,""),IF($A110="TOTAL",SUM(INDIRECT("AC4:AC"&amp;ROW()-1)),""))</f>
        <v/>
      </c>
      <c r="AD110" s="7" t="str">
        <f ca="1">IF(AND($A110&lt;&gt;"",$A110&lt;&gt;"TOTAL"),IF(AND([1]PREMIOS_ALUMNOS!$AY108&lt;&gt;"",[1]PREMIOS_ALUMNOS!$AY108&lt;&gt;0),[1]PREMIOS_ALUMNOS!$AY108,""),IF($A110="TOTAL",SUM(INDIRECT("AD4:AD"&amp;ROW()-1)),""))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IF(AND($A110&lt;&gt;"",$A110&lt;&gt;"TOTAL"),IF(AND([1]PREMIOS_ALUMNOS!$BB108&lt;&gt;"",[1]PREMIOS_ALUMNOS!$BB108&lt;&gt;0),[1]PREMIOS_ALUMNOS!$BB108,""),IF($A110="TOTAL",SUM(INDIRECT("AF4:AF"&amp;ROW()-1)),""))</f>
        <v/>
      </c>
      <c r="AG110" s="7" t="str">
        <f ca="1">IF(AND($A110&lt;&gt;"",$A110&lt;&gt;"TOTAL"),IF(AND([1]PREMIOS_ALUMNOS!$BD108&lt;&gt;"",[1]PREMIOS_ALUMNOS!$BD108&lt;&gt;0),[1]PREMIOS_ALUMNOS!$BD108,""),IF($A110="TOTAL",SUM(INDIRECT("AG4:AG"&amp;ROW()-1)),""))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IF(AND($A110&lt;&gt;"",$A110&lt;&gt;"TOTAL"),IF(AND([1]PREMIOS_ALUMNOS!$BG108&lt;&gt;"",[1]PREMIOS_ALUMNOS!$BG108&lt;&gt;0),[1]PREMIOS_ALUMNOS!$BG108,""),IF($A110="TOTAL",SUM(INDIRECT("AI4:AI"&amp;ROW()-1)),""))</f>
        <v/>
      </c>
      <c r="AJ110" s="7" t="str">
        <f ca="1">IF(AND($A110&lt;&gt;"",$A110&lt;&gt;"TOTAL"),IF(AND([1]PREMIOS_ALUMNOS!$BI108&lt;&gt;"",[1]PREMIOS_ALUMNOS!$BI108&lt;&gt;0),[1]PREMIOS_ALUMNOS!$BI108,""),IF($A110="TOTAL",SUM(INDIRECT("AJ4:AJ"&amp;ROW()-1)),""))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IF(AND($A110&lt;&gt;"",$A110&lt;&gt;"TOTAL"),IF(AND([1]PREMIOS_ALUMNOS!$BL108&lt;&gt;"",[1]PREMIOS_ALUMNOS!$BL108&lt;&gt;0),[1]PREMIOS_ALUMNOS!$BL108,""),IF($A110="TOTAL",SUM(INDIRECT("AL4:AL"&amp;ROW()-1)),""))</f>
        <v/>
      </c>
      <c r="AM110" s="7" t="str">
        <f ca="1">IF(AND($A110&lt;&gt;"",$A110&lt;&gt;"TOTAL"),IF(AND([1]PREMIOS_ALUMNOS!$BN108&lt;&gt;"",[1]PREMIOS_ALUMNOS!$BN108&lt;&gt;0),[1]PREMIOS_ALUMNOS!$BN108,""),IF($A110="TOTAL",SUM(INDIRECT("AM4:AM"&amp;ROW()-1)),""))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IF(AND($A110&lt;&gt;"",$A110&lt;&gt;"TOTAL"),IF(AND([1]PREMIOS_ALUMNOS!$BQ108&lt;&gt;"",[1]PREMIOS_ALUMNOS!$BQ108&lt;&gt;0),[1]PREMIOS_ALUMNOS!$BQ108,""),IF($A110="TOTAL",SUM(INDIRECT("AO4:AO"&amp;ROW()-1)),""))</f>
        <v/>
      </c>
      <c r="AP110" s="7" t="str">
        <f ca="1">IF(AND($A110&lt;&gt;"",$A110&lt;&gt;"TOTAL"),IF(AND([1]PREMIOS_ALUMNOS!$BS108&lt;&gt;"",[1]PREMIOS_ALUMNOS!$BS108&lt;&gt;0),[1]PREMIOS_ALUMNOS!$BS108,""),IF($A110="TOTAL",SUM(INDIRECT("AP4:AP"&amp;ROW()-1)),""))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IF(AND($A110&lt;&gt;"",$A110&lt;&gt;"TOTAL"),IF(AND([1]PREMIOS_ALUMNOS!$BV108&lt;&gt;"",[1]PREMIOS_ALUMNOS!$BV108&lt;&gt;0),[1]PREMIOS_ALUMNOS!$BV108,""),IF($A110="TOTAL",SUM(INDIRECT("AR4:AR"&amp;ROW()-1)),""))</f>
        <v/>
      </c>
      <c r="AS110" s="7" t="str">
        <f ca="1">IF(AND($A110&lt;&gt;"",$A110&lt;&gt;"TOTAL"),IF(AND([1]PREMIOS_ALUMNOS!$BX108&lt;&gt;"",[1]PREMIOS_ALUMNOS!$BX108&lt;&gt;0),[1]PREMIOS_ALUMNOS!$BX108,""),IF($A110="TOTAL",SUM(INDIRECT("AS4:AS"&amp;ROW()-1)),""))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IF(AND($A110&lt;&gt;"",$A110&lt;&gt;"TOTAL"),IF(AND([1]PREMIOS_ALUMNOS!$CA108&lt;&gt;"",[1]PREMIOS_ALUMNOS!$CA108&lt;&gt;0),[1]PREMIOS_ALUMNOS!$CA108,""),IF($A110="TOTAL",SUM(INDIRECT("AU4:AU"&amp;ROW()-1)),""))</f>
        <v/>
      </c>
      <c r="AV110" s="7" t="str">
        <f ca="1">IF(AND($A110&lt;&gt;"",$A110&lt;&gt;"TOTAL"),IF(AND([1]PREMIOS_ALUMNOS!$CC108&lt;&gt;"",[1]PREMIOS_ALUMNOS!$CC108&lt;&gt;0),[1]PREMIOS_ALUMNOS!$CC108,""),IF($A110="TOTAL",SUM(INDIRECT("AV4:AV"&amp;ROW()-1)),""))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IF(AND($A110&lt;&gt;"",$A110&lt;&gt;"TOTAL"),IF(AND([1]PREMIOS_ALUMNOS!$CF108&lt;&gt;"",[1]PREMIOS_ALUMNOS!$CF108&lt;&gt;0),[1]PREMIOS_ALUMNOS!$CF108,""),IF($A110="TOTAL",SUM(INDIRECT("AX4:AX"&amp;ROW()-1)),""))</f>
        <v/>
      </c>
      <c r="AY110" s="7" t="str">
        <f ca="1">IF(AND($A110&lt;&gt;"",$A110&lt;&gt;"TOTAL"),IF(AND([1]PREMIOS_ALUMNOS!$CH108&lt;&gt;"",[1]PREMIOS_ALUMNOS!$CH108&lt;&gt;0),[1]PREMIOS_ALUMNOS!$CH108,""),IF($A110="TOTAL",SUM(INDIRECT("AY4:AY"&amp;ROW()-1)),""))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IF(AND($A110&lt;&gt;"",$A110&lt;&gt;"TOTAL"),IF(AND([1]PREMIOS_ALUMNOS!$CK108&lt;&gt;"",[1]PREMIOS_ALUMNOS!$CK108&lt;&gt;0),[1]PREMIOS_ALUMNOS!$CK108,""),IF($A110="TOTAL",SUM(INDIRECT("BA4:BA"&amp;ROW()-1)),""))</f>
        <v/>
      </c>
      <c r="BB110" s="7" t="str">
        <f ca="1">IF(AND($A110&lt;&gt;"",$A110&lt;&gt;"TOTAL"),IF(AND([1]PREMIOS_ALUMNOS!$CM108&lt;&gt;"",[1]PREMIOS_ALUMNOS!$CM108&lt;&gt;0),[1]PREMIOS_ALUMNOS!$CM108,""),IF($A110="TOTAL",SUM(INDIRECT("BB4:BB"&amp;ROW()-1)),""))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IF(AND($A110&lt;&gt;"",$A110&lt;&gt;"TOTAL"),IF(AND([1]PREMIOS_ALUMNOS!$CP108&lt;&gt;"",[1]PREMIOS_ALUMNOS!$CP108&lt;&gt;0),[1]PREMIOS_ALUMNOS!$CP108,""),IF($A110="TOTAL",SUM(INDIRECT("BD4:BD"&amp;ROW()-1)),""))</f>
        <v/>
      </c>
      <c r="BE110" s="7" t="str">
        <f ca="1">IF(AND($A110&lt;&gt;"",$A110&lt;&gt;"TOTAL"),IF(AND([1]PREMIOS_ALUMNOS!$CR108&lt;&gt;"",[1]PREMIOS_ALUMNOS!$CR108&lt;&gt;0),[1]PREMIOS_ALUMNOS!$CR108,""),IF($A110="TOTAL",SUM(INDIRECT("BE4:BE"&amp;ROW()-1)),""))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IF([1]PREMIOS_ALUMNOS!$C109&lt;&gt;"",[1]PREMIOS_ALUMNOS!$C109,IF(AND([1]PREMIOS_ALUMNOS!$C109="",[1]PREMIOS_ALUMNOS!$C110="",[1]PREMIOS_ALUMNOS!$C108=""),"","TOTAL"))</f>
        <v/>
      </c>
      <c r="B111" s="7" t="str">
        <f ca="1">IF(AND($A111&lt;&gt;"",$A111&lt;&gt;"TOTAL"),IF(AND([1]PREMIOS_ALUMNOS!$D109&lt;&gt;"",[1]PREMIOS_ALUMNOS!$D109&lt;&gt;0),[1]PREMIOS_ALUMNOS!$D109,""),IF($A111="TOTAL",SUM(INDIRECT("B4:B"&amp;ROW()-1)),""))</f>
        <v/>
      </c>
      <c r="C111" s="7" t="str">
        <f ca="1">IF(AND($A111&lt;&gt;"",$A111&lt;&gt;"TOTAL"),IF(AND([1]PREMIOS_ALUMNOS!$F109&lt;&gt;"",[1]PREMIOS_ALUMNOS!$F109&lt;&gt;0),[1]PREMIOS_ALUMNOS!$F109,""),IF($A111="TOTAL",SUM(INDIRECT("C4:C"&amp;ROW()-1)),""))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IF(AND($A111&lt;&gt;"",$A111&lt;&gt;"TOTAL"),IF(AND([1]PREMIOS_ALUMNOS!$I109&lt;&gt;"",[1]PREMIOS_ALUMNOS!$I109&lt;&gt;0),[1]PREMIOS_ALUMNOS!$I109,""),IF($A111="TOTAL",SUM(INDIRECT("E4:E"&amp;ROW()-1)),""))</f>
        <v/>
      </c>
      <c r="F111" s="7" t="str">
        <f ca="1">IF(AND($A111&lt;&gt;"",$A111&lt;&gt;"TOTAL"),IF(AND([1]PREMIOS_ALUMNOS!$K109&lt;&gt;"",[1]PREMIOS_ALUMNOS!$K109&lt;&gt;0),[1]PREMIOS_ALUMNOS!$K109,""),IF($A111="TOTAL",SUM(INDIRECT("F4:F"&amp;ROW()-1)),""))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IF(AND($A111&lt;&gt;"",$A111&lt;&gt;"TOTAL"),IF(AND([1]PREMIOS_ALUMNOS!$N109&lt;&gt;"",[1]PREMIOS_ALUMNOS!$N109&lt;&gt;0),[1]PREMIOS_ALUMNOS!$N109,""),IF($A111="TOTAL",SUM(INDIRECT("H4:H"&amp;ROW()-1)),""))</f>
        <v/>
      </c>
      <c r="I111" s="7" t="str">
        <f ca="1">IF(AND($A111&lt;&gt;"",$A111&lt;&gt;"TOTAL"),IF(AND([1]PREMIOS_ALUMNOS!$P109&lt;&gt;"",[1]PREMIOS_ALUMNOS!$P109&lt;&gt;0),[1]PREMIOS_ALUMNOS!$P109,""),IF($A111="TOTAL",SUM(INDIRECT("I4:I"&amp;ROW()-1)),""))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IF(AND($A111&lt;&gt;"",$A111&lt;&gt;"TOTAL"),IF(AND([1]PREMIOS_ALUMNOS!$S109&lt;&gt;"",[1]PREMIOS_ALUMNOS!$S109&lt;&gt;0),[1]PREMIOS_ALUMNOS!$S109,""),IF($A111="TOTAL",SUM(INDIRECT("K4:K"&amp;ROW()-1)),""))</f>
        <v/>
      </c>
      <c r="L111" s="7" t="str">
        <f ca="1">IF(AND($A111&lt;&gt;"",$A111&lt;&gt;"TOTAL"),IF(AND([1]PREMIOS_ALUMNOS!$U109&lt;&gt;"",[1]PREMIOS_ALUMNOS!$U109&lt;&gt;0),[1]PREMIOS_ALUMNOS!$U109,""),IF($A111="TOTAL",SUM(INDIRECT("L4:L"&amp;ROW()-1)),""))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IF(AND($A111&lt;&gt;"",$A111&lt;&gt;"TOTAL"),IF(AND([1]PREMIOS_ALUMNOS!$X109&lt;&gt;"",[1]PREMIOS_ALUMNOS!$X109&lt;&gt;0),[1]PREMIOS_ALUMNOS!$X109,""),IF($A111="TOTAL",SUM(INDIRECT("N4:N"&amp;ROW()-1)),""))</f>
        <v/>
      </c>
      <c r="O111" s="7" t="str">
        <f ca="1">IF(AND($A111&lt;&gt;"",$A111&lt;&gt;"TOTAL"),IF(AND([1]PREMIOS_ALUMNOS!$Z109&lt;&gt;"",[1]PREMIOS_ALUMNOS!$Z109&lt;&gt;0),[1]PREMIOS_ALUMNOS!$Z109,""),IF($A111="TOTAL",SUM(INDIRECT("O4:O"&amp;ROW()-1)),""))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IF(AND($A111&lt;&gt;"",$A111&lt;&gt;"TOTAL"),IF(AND([1]PREMIOS_ALUMNOS!$AC109&lt;&gt;"",[1]PREMIOS_ALUMNOS!$AC109&lt;&gt;0),[1]PREMIOS_ALUMNOS!$AC109,""),IF($A111="TOTAL",SUM(INDIRECT("Q4:Q"&amp;ROW()-1)),""))</f>
        <v/>
      </c>
      <c r="R111" s="7" t="str">
        <f ca="1">IF(AND($A111&lt;&gt;"",$A111&lt;&gt;"TOTAL"),IF(AND([1]PREMIOS_ALUMNOS!$AE109&lt;&gt;"",[1]PREMIOS_ALUMNOS!$AE109&lt;&gt;0),[1]PREMIOS_ALUMNOS!$AE109,""),IF($A111="TOTAL",SUM(INDIRECT("R4:R"&amp;ROW()-1)),""))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IF(AND($A111&lt;&gt;"",$A111&lt;&gt;"TOTAL"),IF(AND([1]PREMIOS_ALUMNOS!$AH109&lt;&gt;"",[1]PREMIOS_ALUMNOS!$AH109&lt;&gt;0),[1]PREMIOS_ALUMNOS!$AH109,""),IF($A111="TOTAL",SUM(INDIRECT("T4:T"&amp;ROW()-1)),""))</f>
        <v/>
      </c>
      <c r="U111" s="7" t="str">
        <f ca="1">IF(AND($A111&lt;&gt;"",$A111&lt;&gt;"TOTAL"),IF(AND([1]PREMIOS_ALUMNOS!$AJ109&lt;&gt;"",[1]PREMIOS_ALUMNOS!$AJ109&lt;&gt;0),[1]PREMIOS_ALUMNOS!$AJ109,""),IF($A111="TOTAL",SUM(INDIRECT("U4:U"&amp;ROW()-1)),""))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IF(AND($A111&lt;&gt;"",$A111&lt;&gt;"TOTAL"),IF(AND([1]PREMIOS_ALUMNOS!$AM109&lt;&gt;"",[1]PREMIOS_ALUMNOS!$AM109&lt;&gt;0),[1]PREMIOS_ALUMNOS!$AM109,""),IF($A111="TOTAL",SUM(INDIRECT("W4:W"&amp;ROW()-1)),""))</f>
        <v/>
      </c>
      <c r="X111" s="7" t="str">
        <f ca="1">IF(AND($A111&lt;&gt;"",$A111&lt;&gt;"TOTAL"),IF(AND([1]PREMIOS_ALUMNOS!$AO109&lt;&gt;"",[1]PREMIOS_ALUMNOS!$AO109&lt;&gt;0),[1]PREMIOS_ALUMNOS!$AO109,""),IF($A111="TOTAL",SUM(INDIRECT("X4:X"&amp;ROW()-1)),""))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IF(AND($A111&lt;&gt;"",$A111&lt;&gt;"TOTAL"),IF(AND([1]PREMIOS_ALUMNOS!$AR109&lt;&gt;"",[1]PREMIOS_ALUMNOS!$AR109&lt;&gt;0),[1]PREMIOS_ALUMNOS!$AR109,""),IF($A111="TOTAL",SUM(INDIRECT("Z4:Z"&amp;ROW()-1)),""))</f>
        <v/>
      </c>
      <c r="AA111" s="7" t="str">
        <f ca="1">IF(AND($A111&lt;&gt;"",$A111&lt;&gt;"TOTAL"),IF(AND([1]PREMIOS_ALUMNOS!$AT109&lt;&gt;"",[1]PREMIOS_ALUMNOS!$AT109&lt;&gt;0),[1]PREMIOS_ALUMNOS!$AT109,""),IF($A111="TOTAL",SUM(INDIRECT("AA4:AA"&amp;ROW()-1)),""))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IF(AND($A111&lt;&gt;"",$A111&lt;&gt;"TOTAL"),IF(AND([1]PREMIOS_ALUMNOS!$AW109&lt;&gt;"",[1]PREMIOS_ALUMNOS!$AW109&lt;&gt;0),[1]PREMIOS_ALUMNOS!$AW109,""),IF($A111="TOTAL",SUM(INDIRECT("AC4:AC"&amp;ROW()-1)),""))</f>
        <v/>
      </c>
      <c r="AD111" s="7" t="str">
        <f ca="1">IF(AND($A111&lt;&gt;"",$A111&lt;&gt;"TOTAL"),IF(AND([1]PREMIOS_ALUMNOS!$AY109&lt;&gt;"",[1]PREMIOS_ALUMNOS!$AY109&lt;&gt;0),[1]PREMIOS_ALUMNOS!$AY109,""),IF($A111="TOTAL",SUM(INDIRECT("AD4:AD"&amp;ROW()-1)),""))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IF(AND($A111&lt;&gt;"",$A111&lt;&gt;"TOTAL"),IF(AND([1]PREMIOS_ALUMNOS!$BB109&lt;&gt;"",[1]PREMIOS_ALUMNOS!$BB109&lt;&gt;0),[1]PREMIOS_ALUMNOS!$BB109,""),IF($A111="TOTAL",SUM(INDIRECT("AF4:AF"&amp;ROW()-1)),""))</f>
        <v/>
      </c>
      <c r="AG111" s="7" t="str">
        <f ca="1">IF(AND($A111&lt;&gt;"",$A111&lt;&gt;"TOTAL"),IF(AND([1]PREMIOS_ALUMNOS!$BD109&lt;&gt;"",[1]PREMIOS_ALUMNOS!$BD109&lt;&gt;0),[1]PREMIOS_ALUMNOS!$BD109,""),IF($A111="TOTAL",SUM(INDIRECT("AG4:AG"&amp;ROW()-1)),""))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IF(AND($A111&lt;&gt;"",$A111&lt;&gt;"TOTAL"),IF(AND([1]PREMIOS_ALUMNOS!$BG109&lt;&gt;"",[1]PREMIOS_ALUMNOS!$BG109&lt;&gt;0),[1]PREMIOS_ALUMNOS!$BG109,""),IF($A111="TOTAL",SUM(INDIRECT("AI4:AI"&amp;ROW()-1)),""))</f>
        <v/>
      </c>
      <c r="AJ111" s="7" t="str">
        <f ca="1">IF(AND($A111&lt;&gt;"",$A111&lt;&gt;"TOTAL"),IF(AND([1]PREMIOS_ALUMNOS!$BI109&lt;&gt;"",[1]PREMIOS_ALUMNOS!$BI109&lt;&gt;0),[1]PREMIOS_ALUMNOS!$BI109,""),IF($A111="TOTAL",SUM(INDIRECT("AJ4:AJ"&amp;ROW()-1)),""))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IF(AND($A111&lt;&gt;"",$A111&lt;&gt;"TOTAL"),IF(AND([1]PREMIOS_ALUMNOS!$BL109&lt;&gt;"",[1]PREMIOS_ALUMNOS!$BL109&lt;&gt;0),[1]PREMIOS_ALUMNOS!$BL109,""),IF($A111="TOTAL",SUM(INDIRECT("AL4:AL"&amp;ROW()-1)),""))</f>
        <v/>
      </c>
      <c r="AM111" s="7" t="str">
        <f ca="1">IF(AND($A111&lt;&gt;"",$A111&lt;&gt;"TOTAL"),IF(AND([1]PREMIOS_ALUMNOS!$BN109&lt;&gt;"",[1]PREMIOS_ALUMNOS!$BN109&lt;&gt;0),[1]PREMIOS_ALUMNOS!$BN109,""),IF($A111="TOTAL",SUM(INDIRECT("AM4:AM"&amp;ROW()-1)),""))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IF(AND($A111&lt;&gt;"",$A111&lt;&gt;"TOTAL"),IF(AND([1]PREMIOS_ALUMNOS!$BQ109&lt;&gt;"",[1]PREMIOS_ALUMNOS!$BQ109&lt;&gt;0),[1]PREMIOS_ALUMNOS!$BQ109,""),IF($A111="TOTAL",SUM(INDIRECT("AO4:AO"&amp;ROW()-1)),""))</f>
        <v/>
      </c>
      <c r="AP111" s="7" t="str">
        <f ca="1">IF(AND($A111&lt;&gt;"",$A111&lt;&gt;"TOTAL"),IF(AND([1]PREMIOS_ALUMNOS!$BS109&lt;&gt;"",[1]PREMIOS_ALUMNOS!$BS109&lt;&gt;0),[1]PREMIOS_ALUMNOS!$BS109,""),IF($A111="TOTAL",SUM(INDIRECT("AP4:AP"&amp;ROW()-1)),""))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IF(AND($A111&lt;&gt;"",$A111&lt;&gt;"TOTAL"),IF(AND([1]PREMIOS_ALUMNOS!$BV109&lt;&gt;"",[1]PREMIOS_ALUMNOS!$BV109&lt;&gt;0),[1]PREMIOS_ALUMNOS!$BV109,""),IF($A111="TOTAL",SUM(INDIRECT("AR4:AR"&amp;ROW()-1)),""))</f>
        <v/>
      </c>
      <c r="AS111" s="7" t="str">
        <f ca="1">IF(AND($A111&lt;&gt;"",$A111&lt;&gt;"TOTAL"),IF(AND([1]PREMIOS_ALUMNOS!$BX109&lt;&gt;"",[1]PREMIOS_ALUMNOS!$BX109&lt;&gt;0),[1]PREMIOS_ALUMNOS!$BX109,""),IF($A111="TOTAL",SUM(INDIRECT("AS4:AS"&amp;ROW()-1)),""))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IF(AND($A111&lt;&gt;"",$A111&lt;&gt;"TOTAL"),IF(AND([1]PREMIOS_ALUMNOS!$CA109&lt;&gt;"",[1]PREMIOS_ALUMNOS!$CA109&lt;&gt;0),[1]PREMIOS_ALUMNOS!$CA109,""),IF($A111="TOTAL",SUM(INDIRECT("AU4:AU"&amp;ROW()-1)),""))</f>
        <v/>
      </c>
      <c r="AV111" s="7" t="str">
        <f ca="1">IF(AND($A111&lt;&gt;"",$A111&lt;&gt;"TOTAL"),IF(AND([1]PREMIOS_ALUMNOS!$CC109&lt;&gt;"",[1]PREMIOS_ALUMNOS!$CC109&lt;&gt;0),[1]PREMIOS_ALUMNOS!$CC109,""),IF($A111="TOTAL",SUM(INDIRECT("AV4:AV"&amp;ROW()-1)),""))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IF(AND($A111&lt;&gt;"",$A111&lt;&gt;"TOTAL"),IF(AND([1]PREMIOS_ALUMNOS!$CF109&lt;&gt;"",[1]PREMIOS_ALUMNOS!$CF109&lt;&gt;0),[1]PREMIOS_ALUMNOS!$CF109,""),IF($A111="TOTAL",SUM(INDIRECT("AX4:AX"&amp;ROW()-1)),""))</f>
        <v/>
      </c>
      <c r="AY111" s="7" t="str">
        <f ca="1">IF(AND($A111&lt;&gt;"",$A111&lt;&gt;"TOTAL"),IF(AND([1]PREMIOS_ALUMNOS!$CH109&lt;&gt;"",[1]PREMIOS_ALUMNOS!$CH109&lt;&gt;0),[1]PREMIOS_ALUMNOS!$CH109,""),IF($A111="TOTAL",SUM(INDIRECT("AY4:AY"&amp;ROW()-1)),""))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IF(AND($A111&lt;&gt;"",$A111&lt;&gt;"TOTAL"),IF(AND([1]PREMIOS_ALUMNOS!$CK109&lt;&gt;"",[1]PREMIOS_ALUMNOS!$CK109&lt;&gt;0),[1]PREMIOS_ALUMNOS!$CK109,""),IF($A111="TOTAL",SUM(INDIRECT("BA4:BA"&amp;ROW()-1)),""))</f>
        <v/>
      </c>
      <c r="BB111" s="7" t="str">
        <f ca="1">IF(AND($A111&lt;&gt;"",$A111&lt;&gt;"TOTAL"),IF(AND([1]PREMIOS_ALUMNOS!$CM109&lt;&gt;"",[1]PREMIOS_ALUMNOS!$CM109&lt;&gt;0),[1]PREMIOS_ALUMNOS!$CM109,""),IF($A111="TOTAL",SUM(INDIRECT("BB4:BB"&amp;ROW()-1)),""))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IF(AND($A111&lt;&gt;"",$A111&lt;&gt;"TOTAL"),IF(AND([1]PREMIOS_ALUMNOS!$CP109&lt;&gt;"",[1]PREMIOS_ALUMNOS!$CP109&lt;&gt;0),[1]PREMIOS_ALUMNOS!$CP109,""),IF($A111="TOTAL",SUM(INDIRECT("BD4:BD"&amp;ROW()-1)),""))</f>
        <v/>
      </c>
      <c r="BE111" s="7" t="str">
        <f ca="1">IF(AND($A111&lt;&gt;"",$A111&lt;&gt;"TOTAL"),IF(AND([1]PREMIOS_ALUMNOS!$CR109&lt;&gt;"",[1]PREMIOS_ALUMNOS!$CR109&lt;&gt;0),[1]PREMIOS_ALUMNOS!$CR109,""),IF($A111="TOTAL",SUM(INDIRECT("BE4:BE"&amp;ROW()-1)),""))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IF([1]PREMIOS_ALUMNOS!$C110&lt;&gt;"",[1]PREMIOS_ALUMNOS!$C110,IF(AND([1]PREMIOS_ALUMNOS!$C110="",[1]PREMIOS_ALUMNOS!$C111="",[1]PREMIOS_ALUMNOS!$C109=""),"","TOTAL"))</f>
        <v/>
      </c>
      <c r="B112" s="7" t="str">
        <f ca="1">IF(AND($A112&lt;&gt;"",$A112&lt;&gt;"TOTAL"),IF(AND([1]PREMIOS_ALUMNOS!$D110&lt;&gt;"",[1]PREMIOS_ALUMNOS!$D110&lt;&gt;0),[1]PREMIOS_ALUMNOS!$D110,""),IF($A112="TOTAL",SUM(INDIRECT("B4:B"&amp;ROW()-1)),""))</f>
        <v/>
      </c>
      <c r="C112" s="7" t="str">
        <f ca="1">IF(AND($A112&lt;&gt;"",$A112&lt;&gt;"TOTAL"),IF(AND([1]PREMIOS_ALUMNOS!$F110&lt;&gt;"",[1]PREMIOS_ALUMNOS!$F110&lt;&gt;0),[1]PREMIOS_ALUMNOS!$F110,""),IF($A112="TOTAL",SUM(INDIRECT("C4:C"&amp;ROW()-1)),""))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IF(AND($A112&lt;&gt;"",$A112&lt;&gt;"TOTAL"),IF(AND([1]PREMIOS_ALUMNOS!$I110&lt;&gt;"",[1]PREMIOS_ALUMNOS!$I110&lt;&gt;0),[1]PREMIOS_ALUMNOS!$I110,""),IF($A112="TOTAL",SUM(INDIRECT("E4:E"&amp;ROW()-1)),""))</f>
        <v/>
      </c>
      <c r="F112" s="7" t="str">
        <f ca="1">IF(AND($A112&lt;&gt;"",$A112&lt;&gt;"TOTAL"),IF(AND([1]PREMIOS_ALUMNOS!$K110&lt;&gt;"",[1]PREMIOS_ALUMNOS!$K110&lt;&gt;0),[1]PREMIOS_ALUMNOS!$K110,""),IF($A112="TOTAL",SUM(INDIRECT("F4:F"&amp;ROW()-1)),""))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IF(AND($A112&lt;&gt;"",$A112&lt;&gt;"TOTAL"),IF(AND([1]PREMIOS_ALUMNOS!$N110&lt;&gt;"",[1]PREMIOS_ALUMNOS!$N110&lt;&gt;0),[1]PREMIOS_ALUMNOS!$N110,""),IF($A112="TOTAL",SUM(INDIRECT("H4:H"&amp;ROW()-1)),""))</f>
        <v/>
      </c>
      <c r="I112" s="7" t="str">
        <f ca="1">IF(AND($A112&lt;&gt;"",$A112&lt;&gt;"TOTAL"),IF(AND([1]PREMIOS_ALUMNOS!$P110&lt;&gt;"",[1]PREMIOS_ALUMNOS!$P110&lt;&gt;0),[1]PREMIOS_ALUMNOS!$P110,""),IF($A112="TOTAL",SUM(INDIRECT("I4:I"&amp;ROW()-1)),""))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IF(AND($A112&lt;&gt;"",$A112&lt;&gt;"TOTAL"),IF(AND([1]PREMIOS_ALUMNOS!$S110&lt;&gt;"",[1]PREMIOS_ALUMNOS!$S110&lt;&gt;0),[1]PREMIOS_ALUMNOS!$S110,""),IF($A112="TOTAL",SUM(INDIRECT("K4:K"&amp;ROW()-1)),""))</f>
        <v/>
      </c>
      <c r="L112" s="7" t="str">
        <f ca="1">IF(AND($A112&lt;&gt;"",$A112&lt;&gt;"TOTAL"),IF(AND([1]PREMIOS_ALUMNOS!$U110&lt;&gt;"",[1]PREMIOS_ALUMNOS!$U110&lt;&gt;0),[1]PREMIOS_ALUMNOS!$U110,""),IF($A112="TOTAL",SUM(INDIRECT("L4:L"&amp;ROW()-1)),""))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IF(AND($A112&lt;&gt;"",$A112&lt;&gt;"TOTAL"),IF(AND([1]PREMIOS_ALUMNOS!$X110&lt;&gt;"",[1]PREMIOS_ALUMNOS!$X110&lt;&gt;0),[1]PREMIOS_ALUMNOS!$X110,""),IF($A112="TOTAL",SUM(INDIRECT("N4:N"&amp;ROW()-1)),""))</f>
        <v/>
      </c>
      <c r="O112" s="7" t="str">
        <f ca="1">IF(AND($A112&lt;&gt;"",$A112&lt;&gt;"TOTAL"),IF(AND([1]PREMIOS_ALUMNOS!$Z110&lt;&gt;"",[1]PREMIOS_ALUMNOS!$Z110&lt;&gt;0),[1]PREMIOS_ALUMNOS!$Z110,""),IF($A112="TOTAL",SUM(INDIRECT("O4:O"&amp;ROW()-1)),""))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IF(AND($A112&lt;&gt;"",$A112&lt;&gt;"TOTAL"),IF(AND([1]PREMIOS_ALUMNOS!$AC110&lt;&gt;"",[1]PREMIOS_ALUMNOS!$AC110&lt;&gt;0),[1]PREMIOS_ALUMNOS!$AC110,""),IF($A112="TOTAL",SUM(INDIRECT("Q4:Q"&amp;ROW()-1)),""))</f>
        <v/>
      </c>
      <c r="R112" s="7" t="str">
        <f ca="1">IF(AND($A112&lt;&gt;"",$A112&lt;&gt;"TOTAL"),IF(AND([1]PREMIOS_ALUMNOS!$AE110&lt;&gt;"",[1]PREMIOS_ALUMNOS!$AE110&lt;&gt;0),[1]PREMIOS_ALUMNOS!$AE110,""),IF($A112="TOTAL",SUM(INDIRECT("R4:R"&amp;ROW()-1)),""))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IF(AND($A112&lt;&gt;"",$A112&lt;&gt;"TOTAL"),IF(AND([1]PREMIOS_ALUMNOS!$AH110&lt;&gt;"",[1]PREMIOS_ALUMNOS!$AH110&lt;&gt;0),[1]PREMIOS_ALUMNOS!$AH110,""),IF($A112="TOTAL",SUM(INDIRECT("T4:T"&amp;ROW()-1)),""))</f>
        <v/>
      </c>
      <c r="U112" s="7" t="str">
        <f ca="1">IF(AND($A112&lt;&gt;"",$A112&lt;&gt;"TOTAL"),IF(AND([1]PREMIOS_ALUMNOS!$AJ110&lt;&gt;"",[1]PREMIOS_ALUMNOS!$AJ110&lt;&gt;0),[1]PREMIOS_ALUMNOS!$AJ110,""),IF($A112="TOTAL",SUM(INDIRECT("U4:U"&amp;ROW()-1)),""))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IF(AND($A112&lt;&gt;"",$A112&lt;&gt;"TOTAL"),IF(AND([1]PREMIOS_ALUMNOS!$AM110&lt;&gt;"",[1]PREMIOS_ALUMNOS!$AM110&lt;&gt;0),[1]PREMIOS_ALUMNOS!$AM110,""),IF($A112="TOTAL",SUM(INDIRECT("W4:W"&amp;ROW()-1)),""))</f>
        <v/>
      </c>
      <c r="X112" s="7" t="str">
        <f ca="1">IF(AND($A112&lt;&gt;"",$A112&lt;&gt;"TOTAL"),IF(AND([1]PREMIOS_ALUMNOS!$AO110&lt;&gt;"",[1]PREMIOS_ALUMNOS!$AO110&lt;&gt;0),[1]PREMIOS_ALUMNOS!$AO110,""),IF($A112="TOTAL",SUM(INDIRECT("X4:X"&amp;ROW()-1)),""))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IF(AND($A112&lt;&gt;"",$A112&lt;&gt;"TOTAL"),IF(AND([1]PREMIOS_ALUMNOS!$AR110&lt;&gt;"",[1]PREMIOS_ALUMNOS!$AR110&lt;&gt;0),[1]PREMIOS_ALUMNOS!$AR110,""),IF($A112="TOTAL",SUM(INDIRECT("Z4:Z"&amp;ROW()-1)),""))</f>
        <v/>
      </c>
      <c r="AA112" s="7" t="str">
        <f ca="1">IF(AND($A112&lt;&gt;"",$A112&lt;&gt;"TOTAL"),IF(AND([1]PREMIOS_ALUMNOS!$AT110&lt;&gt;"",[1]PREMIOS_ALUMNOS!$AT110&lt;&gt;0),[1]PREMIOS_ALUMNOS!$AT110,""),IF($A112="TOTAL",SUM(INDIRECT("AA4:AA"&amp;ROW()-1)),""))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IF(AND($A112&lt;&gt;"",$A112&lt;&gt;"TOTAL"),IF(AND([1]PREMIOS_ALUMNOS!$AW110&lt;&gt;"",[1]PREMIOS_ALUMNOS!$AW110&lt;&gt;0),[1]PREMIOS_ALUMNOS!$AW110,""),IF($A112="TOTAL",SUM(INDIRECT("AC4:AC"&amp;ROW()-1)),""))</f>
        <v/>
      </c>
      <c r="AD112" s="7" t="str">
        <f ca="1">IF(AND($A112&lt;&gt;"",$A112&lt;&gt;"TOTAL"),IF(AND([1]PREMIOS_ALUMNOS!$AY110&lt;&gt;"",[1]PREMIOS_ALUMNOS!$AY110&lt;&gt;0),[1]PREMIOS_ALUMNOS!$AY110,""),IF($A112="TOTAL",SUM(INDIRECT("AD4:AD"&amp;ROW()-1)),""))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IF(AND($A112&lt;&gt;"",$A112&lt;&gt;"TOTAL"),IF(AND([1]PREMIOS_ALUMNOS!$BB110&lt;&gt;"",[1]PREMIOS_ALUMNOS!$BB110&lt;&gt;0),[1]PREMIOS_ALUMNOS!$BB110,""),IF($A112="TOTAL",SUM(INDIRECT("AF4:AF"&amp;ROW()-1)),""))</f>
        <v/>
      </c>
      <c r="AG112" s="7" t="str">
        <f ca="1">IF(AND($A112&lt;&gt;"",$A112&lt;&gt;"TOTAL"),IF(AND([1]PREMIOS_ALUMNOS!$BD110&lt;&gt;"",[1]PREMIOS_ALUMNOS!$BD110&lt;&gt;0),[1]PREMIOS_ALUMNOS!$BD110,""),IF($A112="TOTAL",SUM(INDIRECT("AG4:AG"&amp;ROW()-1)),""))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IF(AND($A112&lt;&gt;"",$A112&lt;&gt;"TOTAL"),IF(AND([1]PREMIOS_ALUMNOS!$BG110&lt;&gt;"",[1]PREMIOS_ALUMNOS!$BG110&lt;&gt;0),[1]PREMIOS_ALUMNOS!$BG110,""),IF($A112="TOTAL",SUM(INDIRECT("AI4:AI"&amp;ROW()-1)),""))</f>
        <v/>
      </c>
      <c r="AJ112" s="7" t="str">
        <f ca="1">IF(AND($A112&lt;&gt;"",$A112&lt;&gt;"TOTAL"),IF(AND([1]PREMIOS_ALUMNOS!$BI110&lt;&gt;"",[1]PREMIOS_ALUMNOS!$BI110&lt;&gt;0),[1]PREMIOS_ALUMNOS!$BI110,""),IF($A112="TOTAL",SUM(INDIRECT("AJ4:AJ"&amp;ROW()-1)),""))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IF(AND($A112&lt;&gt;"",$A112&lt;&gt;"TOTAL"),IF(AND([1]PREMIOS_ALUMNOS!$BL110&lt;&gt;"",[1]PREMIOS_ALUMNOS!$BL110&lt;&gt;0),[1]PREMIOS_ALUMNOS!$BL110,""),IF($A112="TOTAL",SUM(INDIRECT("AL4:AL"&amp;ROW()-1)),""))</f>
        <v/>
      </c>
      <c r="AM112" s="7" t="str">
        <f ca="1">IF(AND($A112&lt;&gt;"",$A112&lt;&gt;"TOTAL"),IF(AND([1]PREMIOS_ALUMNOS!$BN110&lt;&gt;"",[1]PREMIOS_ALUMNOS!$BN110&lt;&gt;0),[1]PREMIOS_ALUMNOS!$BN110,""),IF($A112="TOTAL",SUM(INDIRECT("AM4:AM"&amp;ROW()-1)),""))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IF(AND($A112&lt;&gt;"",$A112&lt;&gt;"TOTAL"),IF(AND([1]PREMIOS_ALUMNOS!$BQ110&lt;&gt;"",[1]PREMIOS_ALUMNOS!$BQ110&lt;&gt;0),[1]PREMIOS_ALUMNOS!$BQ110,""),IF($A112="TOTAL",SUM(INDIRECT("AO4:AO"&amp;ROW()-1)),""))</f>
        <v/>
      </c>
      <c r="AP112" s="7" t="str">
        <f ca="1">IF(AND($A112&lt;&gt;"",$A112&lt;&gt;"TOTAL"),IF(AND([1]PREMIOS_ALUMNOS!$BS110&lt;&gt;"",[1]PREMIOS_ALUMNOS!$BS110&lt;&gt;0),[1]PREMIOS_ALUMNOS!$BS110,""),IF($A112="TOTAL",SUM(INDIRECT("AP4:AP"&amp;ROW()-1)),""))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IF(AND($A112&lt;&gt;"",$A112&lt;&gt;"TOTAL"),IF(AND([1]PREMIOS_ALUMNOS!$BV110&lt;&gt;"",[1]PREMIOS_ALUMNOS!$BV110&lt;&gt;0),[1]PREMIOS_ALUMNOS!$BV110,""),IF($A112="TOTAL",SUM(INDIRECT("AR4:AR"&amp;ROW()-1)),""))</f>
        <v/>
      </c>
      <c r="AS112" s="7" t="str">
        <f ca="1">IF(AND($A112&lt;&gt;"",$A112&lt;&gt;"TOTAL"),IF(AND([1]PREMIOS_ALUMNOS!$BX110&lt;&gt;"",[1]PREMIOS_ALUMNOS!$BX110&lt;&gt;0),[1]PREMIOS_ALUMNOS!$BX110,""),IF($A112="TOTAL",SUM(INDIRECT("AS4:AS"&amp;ROW()-1)),""))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IF(AND($A112&lt;&gt;"",$A112&lt;&gt;"TOTAL"),IF(AND([1]PREMIOS_ALUMNOS!$CA110&lt;&gt;"",[1]PREMIOS_ALUMNOS!$CA110&lt;&gt;0),[1]PREMIOS_ALUMNOS!$CA110,""),IF($A112="TOTAL",SUM(INDIRECT("AU4:AU"&amp;ROW()-1)),""))</f>
        <v/>
      </c>
      <c r="AV112" s="7" t="str">
        <f ca="1">IF(AND($A112&lt;&gt;"",$A112&lt;&gt;"TOTAL"),IF(AND([1]PREMIOS_ALUMNOS!$CC110&lt;&gt;"",[1]PREMIOS_ALUMNOS!$CC110&lt;&gt;0),[1]PREMIOS_ALUMNOS!$CC110,""),IF($A112="TOTAL",SUM(INDIRECT("AV4:AV"&amp;ROW()-1)),""))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IF(AND($A112&lt;&gt;"",$A112&lt;&gt;"TOTAL"),IF(AND([1]PREMIOS_ALUMNOS!$CF110&lt;&gt;"",[1]PREMIOS_ALUMNOS!$CF110&lt;&gt;0),[1]PREMIOS_ALUMNOS!$CF110,""),IF($A112="TOTAL",SUM(INDIRECT("AX4:AX"&amp;ROW()-1)),""))</f>
        <v/>
      </c>
      <c r="AY112" s="7" t="str">
        <f ca="1">IF(AND($A112&lt;&gt;"",$A112&lt;&gt;"TOTAL"),IF(AND([1]PREMIOS_ALUMNOS!$CH110&lt;&gt;"",[1]PREMIOS_ALUMNOS!$CH110&lt;&gt;0),[1]PREMIOS_ALUMNOS!$CH110,""),IF($A112="TOTAL",SUM(INDIRECT("AY4:AY"&amp;ROW()-1)),""))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IF(AND($A112&lt;&gt;"",$A112&lt;&gt;"TOTAL"),IF(AND([1]PREMIOS_ALUMNOS!$CK110&lt;&gt;"",[1]PREMIOS_ALUMNOS!$CK110&lt;&gt;0),[1]PREMIOS_ALUMNOS!$CK110,""),IF($A112="TOTAL",SUM(INDIRECT("BA4:BA"&amp;ROW()-1)),""))</f>
        <v/>
      </c>
      <c r="BB112" s="7" t="str">
        <f ca="1">IF(AND($A112&lt;&gt;"",$A112&lt;&gt;"TOTAL"),IF(AND([1]PREMIOS_ALUMNOS!$CM110&lt;&gt;"",[1]PREMIOS_ALUMNOS!$CM110&lt;&gt;0),[1]PREMIOS_ALUMNOS!$CM110,""),IF($A112="TOTAL",SUM(INDIRECT("BB4:BB"&amp;ROW()-1)),""))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IF(AND($A112&lt;&gt;"",$A112&lt;&gt;"TOTAL"),IF(AND([1]PREMIOS_ALUMNOS!$CP110&lt;&gt;"",[1]PREMIOS_ALUMNOS!$CP110&lt;&gt;0),[1]PREMIOS_ALUMNOS!$CP110,""),IF($A112="TOTAL",SUM(INDIRECT("BD4:BD"&amp;ROW()-1)),""))</f>
        <v/>
      </c>
      <c r="BE112" s="7" t="str">
        <f ca="1">IF(AND($A112&lt;&gt;"",$A112&lt;&gt;"TOTAL"),IF(AND([1]PREMIOS_ALUMNOS!$CR110&lt;&gt;"",[1]PREMIOS_ALUMNOS!$CR110&lt;&gt;0),[1]PREMIOS_ALUMNOS!$CR110,""),IF($A112="TOTAL",SUM(INDIRECT("BE4:BE"&amp;ROW()-1)),""))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IF([1]PREMIOS_ALUMNOS!$C111&lt;&gt;"",[1]PREMIOS_ALUMNOS!$C111,IF(AND([1]PREMIOS_ALUMNOS!$C111="",[1]PREMIOS_ALUMNOS!$C112="",[1]PREMIOS_ALUMNOS!$C110=""),"","TOTAL"))</f>
        <v/>
      </c>
      <c r="B113" s="7" t="str">
        <f ca="1">IF(AND($A113&lt;&gt;"",$A113&lt;&gt;"TOTAL"),IF(AND([1]PREMIOS_ALUMNOS!$D111&lt;&gt;"",[1]PREMIOS_ALUMNOS!$D111&lt;&gt;0),[1]PREMIOS_ALUMNOS!$D111,""),IF($A113="TOTAL",SUM(INDIRECT("B4:B"&amp;ROW()-1)),""))</f>
        <v/>
      </c>
      <c r="C113" s="7" t="str">
        <f ca="1">IF(AND($A113&lt;&gt;"",$A113&lt;&gt;"TOTAL"),IF(AND([1]PREMIOS_ALUMNOS!$F111&lt;&gt;"",[1]PREMIOS_ALUMNOS!$F111&lt;&gt;0),[1]PREMIOS_ALUMNOS!$F111,""),IF($A113="TOTAL",SUM(INDIRECT("C4:C"&amp;ROW()-1)),""))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IF(AND($A113&lt;&gt;"",$A113&lt;&gt;"TOTAL"),IF(AND([1]PREMIOS_ALUMNOS!$I111&lt;&gt;"",[1]PREMIOS_ALUMNOS!$I111&lt;&gt;0),[1]PREMIOS_ALUMNOS!$I111,""),IF($A113="TOTAL",SUM(INDIRECT("E4:E"&amp;ROW()-1)),""))</f>
        <v/>
      </c>
      <c r="F113" s="7" t="str">
        <f ca="1">IF(AND($A113&lt;&gt;"",$A113&lt;&gt;"TOTAL"),IF(AND([1]PREMIOS_ALUMNOS!$K111&lt;&gt;"",[1]PREMIOS_ALUMNOS!$K111&lt;&gt;0),[1]PREMIOS_ALUMNOS!$K111,""),IF($A113="TOTAL",SUM(INDIRECT("F4:F"&amp;ROW()-1)),""))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IF(AND($A113&lt;&gt;"",$A113&lt;&gt;"TOTAL"),IF(AND([1]PREMIOS_ALUMNOS!$N111&lt;&gt;"",[1]PREMIOS_ALUMNOS!$N111&lt;&gt;0),[1]PREMIOS_ALUMNOS!$N111,""),IF($A113="TOTAL",SUM(INDIRECT("H4:H"&amp;ROW()-1)),""))</f>
        <v/>
      </c>
      <c r="I113" s="7" t="str">
        <f ca="1">IF(AND($A113&lt;&gt;"",$A113&lt;&gt;"TOTAL"),IF(AND([1]PREMIOS_ALUMNOS!$P111&lt;&gt;"",[1]PREMIOS_ALUMNOS!$P111&lt;&gt;0),[1]PREMIOS_ALUMNOS!$P111,""),IF($A113="TOTAL",SUM(INDIRECT("I4:I"&amp;ROW()-1)),""))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IF(AND($A113&lt;&gt;"",$A113&lt;&gt;"TOTAL"),IF(AND([1]PREMIOS_ALUMNOS!$S111&lt;&gt;"",[1]PREMIOS_ALUMNOS!$S111&lt;&gt;0),[1]PREMIOS_ALUMNOS!$S111,""),IF($A113="TOTAL",SUM(INDIRECT("K4:K"&amp;ROW()-1)),""))</f>
        <v/>
      </c>
      <c r="L113" s="7" t="str">
        <f ca="1">IF(AND($A113&lt;&gt;"",$A113&lt;&gt;"TOTAL"),IF(AND([1]PREMIOS_ALUMNOS!$U111&lt;&gt;"",[1]PREMIOS_ALUMNOS!$U111&lt;&gt;0),[1]PREMIOS_ALUMNOS!$U111,""),IF($A113="TOTAL",SUM(INDIRECT("L4:L"&amp;ROW()-1)),""))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IF(AND($A113&lt;&gt;"",$A113&lt;&gt;"TOTAL"),IF(AND([1]PREMIOS_ALUMNOS!$X111&lt;&gt;"",[1]PREMIOS_ALUMNOS!$X111&lt;&gt;0),[1]PREMIOS_ALUMNOS!$X111,""),IF($A113="TOTAL",SUM(INDIRECT("N4:N"&amp;ROW()-1)),""))</f>
        <v/>
      </c>
      <c r="O113" s="7" t="str">
        <f ca="1">IF(AND($A113&lt;&gt;"",$A113&lt;&gt;"TOTAL"),IF(AND([1]PREMIOS_ALUMNOS!$Z111&lt;&gt;"",[1]PREMIOS_ALUMNOS!$Z111&lt;&gt;0),[1]PREMIOS_ALUMNOS!$Z111,""),IF($A113="TOTAL",SUM(INDIRECT("O4:O"&amp;ROW()-1)),""))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IF(AND($A113&lt;&gt;"",$A113&lt;&gt;"TOTAL"),IF(AND([1]PREMIOS_ALUMNOS!$AC111&lt;&gt;"",[1]PREMIOS_ALUMNOS!$AC111&lt;&gt;0),[1]PREMIOS_ALUMNOS!$AC111,""),IF($A113="TOTAL",SUM(INDIRECT("Q4:Q"&amp;ROW()-1)),""))</f>
        <v/>
      </c>
      <c r="R113" s="7" t="str">
        <f ca="1">IF(AND($A113&lt;&gt;"",$A113&lt;&gt;"TOTAL"),IF(AND([1]PREMIOS_ALUMNOS!$AE111&lt;&gt;"",[1]PREMIOS_ALUMNOS!$AE111&lt;&gt;0),[1]PREMIOS_ALUMNOS!$AE111,""),IF($A113="TOTAL",SUM(INDIRECT("R4:R"&amp;ROW()-1)),""))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IF(AND($A113&lt;&gt;"",$A113&lt;&gt;"TOTAL"),IF(AND([1]PREMIOS_ALUMNOS!$AH111&lt;&gt;"",[1]PREMIOS_ALUMNOS!$AH111&lt;&gt;0),[1]PREMIOS_ALUMNOS!$AH111,""),IF($A113="TOTAL",SUM(INDIRECT("T4:T"&amp;ROW()-1)),""))</f>
        <v/>
      </c>
      <c r="U113" s="7" t="str">
        <f ca="1">IF(AND($A113&lt;&gt;"",$A113&lt;&gt;"TOTAL"),IF(AND([1]PREMIOS_ALUMNOS!$AJ111&lt;&gt;"",[1]PREMIOS_ALUMNOS!$AJ111&lt;&gt;0),[1]PREMIOS_ALUMNOS!$AJ111,""),IF($A113="TOTAL",SUM(INDIRECT("U4:U"&amp;ROW()-1)),""))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IF(AND($A113&lt;&gt;"",$A113&lt;&gt;"TOTAL"),IF(AND([1]PREMIOS_ALUMNOS!$AM111&lt;&gt;"",[1]PREMIOS_ALUMNOS!$AM111&lt;&gt;0),[1]PREMIOS_ALUMNOS!$AM111,""),IF($A113="TOTAL",SUM(INDIRECT("W4:W"&amp;ROW()-1)),""))</f>
        <v/>
      </c>
      <c r="X113" s="7" t="str">
        <f ca="1">IF(AND($A113&lt;&gt;"",$A113&lt;&gt;"TOTAL"),IF(AND([1]PREMIOS_ALUMNOS!$AO111&lt;&gt;"",[1]PREMIOS_ALUMNOS!$AO111&lt;&gt;0),[1]PREMIOS_ALUMNOS!$AO111,""),IF($A113="TOTAL",SUM(INDIRECT("X4:X"&amp;ROW()-1)),""))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IF(AND($A113&lt;&gt;"",$A113&lt;&gt;"TOTAL"),IF(AND([1]PREMIOS_ALUMNOS!$AR111&lt;&gt;"",[1]PREMIOS_ALUMNOS!$AR111&lt;&gt;0),[1]PREMIOS_ALUMNOS!$AR111,""),IF($A113="TOTAL",SUM(INDIRECT("Z4:Z"&amp;ROW()-1)),""))</f>
        <v/>
      </c>
      <c r="AA113" s="7" t="str">
        <f ca="1">IF(AND($A113&lt;&gt;"",$A113&lt;&gt;"TOTAL"),IF(AND([1]PREMIOS_ALUMNOS!$AT111&lt;&gt;"",[1]PREMIOS_ALUMNOS!$AT111&lt;&gt;0),[1]PREMIOS_ALUMNOS!$AT111,""),IF($A113="TOTAL",SUM(INDIRECT("AA4:AA"&amp;ROW()-1)),""))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IF(AND($A113&lt;&gt;"",$A113&lt;&gt;"TOTAL"),IF(AND([1]PREMIOS_ALUMNOS!$AW111&lt;&gt;"",[1]PREMIOS_ALUMNOS!$AW111&lt;&gt;0),[1]PREMIOS_ALUMNOS!$AW111,""),IF($A113="TOTAL",SUM(INDIRECT("AC4:AC"&amp;ROW()-1)),""))</f>
        <v/>
      </c>
      <c r="AD113" s="7" t="str">
        <f ca="1">IF(AND($A113&lt;&gt;"",$A113&lt;&gt;"TOTAL"),IF(AND([1]PREMIOS_ALUMNOS!$AY111&lt;&gt;"",[1]PREMIOS_ALUMNOS!$AY111&lt;&gt;0),[1]PREMIOS_ALUMNOS!$AY111,""),IF($A113="TOTAL",SUM(INDIRECT("AD4:AD"&amp;ROW()-1)),""))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IF(AND($A113&lt;&gt;"",$A113&lt;&gt;"TOTAL"),IF(AND([1]PREMIOS_ALUMNOS!$BB111&lt;&gt;"",[1]PREMIOS_ALUMNOS!$BB111&lt;&gt;0),[1]PREMIOS_ALUMNOS!$BB111,""),IF($A113="TOTAL",SUM(INDIRECT("AF4:AF"&amp;ROW()-1)),""))</f>
        <v/>
      </c>
      <c r="AG113" s="7" t="str">
        <f ca="1">IF(AND($A113&lt;&gt;"",$A113&lt;&gt;"TOTAL"),IF(AND([1]PREMIOS_ALUMNOS!$BD111&lt;&gt;"",[1]PREMIOS_ALUMNOS!$BD111&lt;&gt;0),[1]PREMIOS_ALUMNOS!$BD111,""),IF($A113="TOTAL",SUM(INDIRECT("AG4:AG"&amp;ROW()-1)),""))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IF(AND($A113&lt;&gt;"",$A113&lt;&gt;"TOTAL"),IF(AND([1]PREMIOS_ALUMNOS!$BG111&lt;&gt;"",[1]PREMIOS_ALUMNOS!$BG111&lt;&gt;0),[1]PREMIOS_ALUMNOS!$BG111,""),IF($A113="TOTAL",SUM(INDIRECT("AI4:AI"&amp;ROW()-1)),""))</f>
        <v/>
      </c>
      <c r="AJ113" s="7" t="str">
        <f ca="1">IF(AND($A113&lt;&gt;"",$A113&lt;&gt;"TOTAL"),IF(AND([1]PREMIOS_ALUMNOS!$BI111&lt;&gt;"",[1]PREMIOS_ALUMNOS!$BI111&lt;&gt;0),[1]PREMIOS_ALUMNOS!$BI111,""),IF($A113="TOTAL",SUM(INDIRECT("AJ4:AJ"&amp;ROW()-1)),""))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IF(AND($A113&lt;&gt;"",$A113&lt;&gt;"TOTAL"),IF(AND([1]PREMIOS_ALUMNOS!$BL111&lt;&gt;"",[1]PREMIOS_ALUMNOS!$BL111&lt;&gt;0),[1]PREMIOS_ALUMNOS!$BL111,""),IF($A113="TOTAL",SUM(INDIRECT("AL4:AL"&amp;ROW()-1)),""))</f>
        <v/>
      </c>
      <c r="AM113" s="7" t="str">
        <f ca="1">IF(AND($A113&lt;&gt;"",$A113&lt;&gt;"TOTAL"),IF(AND([1]PREMIOS_ALUMNOS!$BN111&lt;&gt;"",[1]PREMIOS_ALUMNOS!$BN111&lt;&gt;0),[1]PREMIOS_ALUMNOS!$BN111,""),IF($A113="TOTAL",SUM(INDIRECT("AM4:AM"&amp;ROW()-1)),""))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IF(AND($A113&lt;&gt;"",$A113&lt;&gt;"TOTAL"),IF(AND([1]PREMIOS_ALUMNOS!$BQ111&lt;&gt;"",[1]PREMIOS_ALUMNOS!$BQ111&lt;&gt;0),[1]PREMIOS_ALUMNOS!$BQ111,""),IF($A113="TOTAL",SUM(INDIRECT("AO4:AO"&amp;ROW()-1)),""))</f>
        <v/>
      </c>
      <c r="AP113" s="7" t="str">
        <f ca="1">IF(AND($A113&lt;&gt;"",$A113&lt;&gt;"TOTAL"),IF(AND([1]PREMIOS_ALUMNOS!$BS111&lt;&gt;"",[1]PREMIOS_ALUMNOS!$BS111&lt;&gt;0),[1]PREMIOS_ALUMNOS!$BS111,""),IF($A113="TOTAL",SUM(INDIRECT("AP4:AP"&amp;ROW()-1)),""))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IF(AND($A113&lt;&gt;"",$A113&lt;&gt;"TOTAL"),IF(AND([1]PREMIOS_ALUMNOS!$BV111&lt;&gt;"",[1]PREMIOS_ALUMNOS!$BV111&lt;&gt;0),[1]PREMIOS_ALUMNOS!$BV111,""),IF($A113="TOTAL",SUM(INDIRECT("AR4:AR"&amp;ROW()-1)),""))</f>
        <v/>
      </c>
      <c r="AS113" s="7" t="str">
        <f ca="1">IF(AND($A113&lt;&gt;"",$A113&lt;&gt;"TOTAL"),IF(AND([1]PREMIOS_ALUMNOS!$BX111&lt;&gt;"",[1]PREMIOS_ALUMNOS!$BX111&lt;&gt;0),[1]PREMIOS_ALUMNOS!$BX111,""),IF($A113="TOTAL",SUM(INDIRECT("AS4:AS"&amp;ROW()-1)),""))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IF(AND($A113&lt;&gt;"",$A113&lt;&gt;"TOTAL"),IF(AND([1]PREMIOS_ALUMNOS!$CA111&lt;&gt;"",[1]PREMIOS_ALUMNOS!$CA111&lt;&gt;0),[1]PREMIOS_ALUMNOS!$CA111,""),IF($A113="TOTAL",SUM(INDIRECT("AU4:AU"&amp;ROW()-1)),""))</f>
        <v/>
      </c>
      <c r="AV113" s="7" t="str">
        <f ca="1">IF(AND($A113&lt;&gt;"",$A113&lt;&gt;"TOTAL"),IF(AND([1]PREMIOS_ALUMNOS!$CC111&lt;&gt;"",[1]PREMIOS_ALUMNOS!$CC111&lt;&gt;0),[1]PREMIOS_ALUMNOS!$CC111,""),IF($A113="TOTAL",SUM(INDIRECT("AV4:AV"&amp;ROW()-1)),""))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IF(AND($A113&lt;&gt;"",$A113&lt;&gt;"TOTAL"),IF(AND([1]PREMIOS_ALUMNOS!$CF111&lt;&gt;"",[1]PREMIOS_ALUMNOS!$CF111&lt;&gt;0),[1]PREMIOS_ALUMNOS!$CF111,""),IF($A113="TOTAL",SUM(INDIRECT("AX4:AX"&amp;ROW()-1)),""))</f>
        <v/>
      </c>
      <c r="AY113" s="7" t="str">
        <f ca="1">IF(AND($A113&lt;&gt;"",$A113&lt;&gt;"TOTAL"),IF(AND([1]PREMIOS_ALUMNOS!$CH111&lt;&gt;"",[1]PREMIOS_ALUMNOS!$CH111&lt;&gt;0),[1]PREMIOS_ALUMNOS!$CH111,""),IF($A113="TOTAL",SUM(INDIRECT("AY4:AY"&amp;ROW()-1)),""))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IF(AND($A113&lt;&gt;"",$A113&lt;&gt;"TOTAL"),IF(AND([1]PREMIOS_ALUMNOS!$CK111&lt;&gt;"",[1]PREMIOS_ALUMNOS!$CK111&lt;&gt;0),[1]PREMIOS_ALUMNOS!$CK111,""),IF($A113="TOTAL",SUM(INDIRECT("BA4:BA"&amp;ROW()-1)),""))</f>
        <v/>
      </c>
      <c r="BB113" s="7" t="str">
        <f ca="1">IF(AND($A113&lt;&gt;"",$A113&lt;&gt;"TOTAL"),IF(AND([1]PREMIOS_ALUMNOS!$CM111&lt;&gt;"",[1]PREMIOS_ALUMNOS!$CM111&lt;&gt;0),[1]PREMIOS_ALUMNOS!$CM111,""),IF($A113="TOTAL",SUM(INDIRECT("BB4:BB"&amp;ROW()-1)),""))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IF(AND($A113&lt;&gt;"",$A113&lt;&gt;"TOTAL"),IF(AND([1]PREMIOS_ALUMNOS!$CP111&lt;&gt;"",[1]PREMIOS_ALUMNOS!$CP111&lt;&gt;0),[1]PREMIOS_ALUMNOS!$CP111,""),IF($A113="TOTAL",SUM(INDIRECT("BD4:BD"&amp;ROW()-1)),""))</f>
        <v/>
      </c>
      <c r="BE113" s="7" t="str">
        <f ca="1">IF(AND($A113&lt;&gt;"",$A113&lt;&gt;"TOTAL"),IF(AND([1]PREMIOS_ALUMNOS!$CR111&lt;&gt;"",[1]PREMIOS_ALUMNOS!$CR111&lt;&gt;0),[1]PREMIOS_ALUMNOS!$CR111,""),IF($A113="TOTAL",SUM(INDIRECT("BE4:BE"&amp;ROW()-1)),""))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IF([1]PREMIOS_ALUMNOS!$C112&lt;&gt;"",[1]PREMIOS_ALUMNOS!$C112,IF(AND([1]PREMIOS_ALUMNOS!$C112="",[1]PREMIOS_ALUMNOS!$C113="",[1]PREMIOS_ALUMNOS!$C111=""),"","TOTAL"))</f>
        <v/>
      </c>
      <c r="B114" s="7" t="str">
        <f ca="1">IF(AND($A114&lt;&gt;"",$A114&lt;&gt;"TOTAL"),IF(AND([1]PREMIOS_ALUMNOS!$D112&lt;&gt;"",[1]PREMIOS_ALUMNOS!$D112&lt;&gt;0),[1]PREMIOS_ALUMNOS!$D112,""),IF($A114="TOTAL",SUM(INDIRECT("B4:B"&amp;ROW()-1)),""))</f>
        <v/>
      </c>
      <c r="C114" s="7" t="str">
        <f ca="1">IF(AND($A114&lt;&gt;"",$A114&lt;&gt;"TOTAL"),IF(AND([1]PREMIOS_ALUMNOS!$F112&lt;&gt;"",[1]PREMIOS_ALUMNOS!$F112&lt;&gt;0),[1]PREMIOS_ALUMNOS!$F112,""),IF($A114="TOTAL",SUM(INDIRECT("C4:C"&amp;ROW()-1)),""))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IF(AND($A114&lt;&gt;"",$A114&lt;&gt;"TOTAL"),IF(AND([1]PREMIOS_ALUMNOS!$I112&lt;&gt;"",[1]PREMIOS_ALUMNOS!$I112&lt;&gt;0),[1]PREMIOS_ALUMNOS!$I112,""),IF($A114="TOTAL",SUM(INDIRECT("E4:E"&amp;ROW()-1)),""))</f>
        <v/>
      </c>
      <c r="F114" s="7" t="str">
        <f ca="1">IF(AND($A114&lt;&gt;"",$A114&lt;&gt;"TOTAL"),IF(AND([1]PREMIOS_ALUMNOS!$K112&lt;&gt;"",[1]PREMIOS_ALUMNOS!$K112&lt;&gt;0),[1]PREMIOS_ALUMNOS!$K112,""),IF($A114="TOTAL",SUM(INDIRECT("F4:F"&amp;ROW()-1)),""))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IF(AND($A114&lt;&gt;"",$A114&lt;&gt;"TOTAL"),IF(AND([1]PREMIOS_ALUMNOS!$N112&lt;&gt;"",[1]PREMIOS_ALUMNOS!$N112&lt;&gt;0),[1]PREMIOS_ALUMNOS!$N112,""),IF($A114="TOTAL",SUM(INDIRECT("H4:H"&amp;ROW()-1)),""))</f>
        <v/>
      </c>
      <c r="I114" s="7" t="str">
        <f ca="1">IF(AND($A114&lt;&gt;"",$A114&lt;&gt;"TOTAL"),IF(AND([1]PREMIOS_ALUMNOS!$P112&lt;&gt;"",[1]PREMIOS_ALUMNOS!$P112&lt;&gt;0),[1]PREMIOS_ALUMNOS!$P112,""),IF($A114="TOTAL",SUM(INDIRECT("I4:I"&amp;ROW()-1)),""))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IF(AND($A114&lt;&gt;"",$A114&lt;&gt;"TOTAL"),IF(AND([1]PREMIOS_ALUMNOS!$S112&lt;&gt;"",[1]PREMIOS_ALUMNOS!$S112&lt;&gt;0),[1]PREMIOS_ALUMNOS!$S112,""),IF($A114="TOTAL",SUM(INDIRECT("K4:K"&amp;ROW()-1)),""))</f>
        <v/>
      </c>
      <c r="L114" s="7" t="str">
        <f ca="1">IF(AND($A114&lt;&gt;"",$A114&lt;&gt;"TOTAL"),IF(AND([1]PREMIOS_ALUMNOS!$U112&lt;&gt;"",[1]PREMIOS_ALUMNOS!$U112&lt;&gt;0),[1]PREMIOS_ALUMNOS!$U112,""),IF($A114="TOTAL",SUM(INDIRECT("L4:L"&amp;ROW()-1)),""))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IF(AND($A114&lt;&gt;"",$A114&lt;&gt;"TOTAL"),IF(AND([1]PREMIOS_ALUMNOS!$X112&lt;&gt;"",[1]PREMIOS_ALUMNOS!$X112&lt;&gt;0),[1]PREMIOS_ALUMNOS!$X112,""),IF($A114="TOTAL",SUM(INDIRECT("N4:N"&amp;ROW()-1)),""))</f>
        <v/>
      </c>
      <c r="O114" s="7" t="str">
        <f ca="1">IF(AND($A114&lt;&gt;"",$A114&lt;&gt;"TOTAL"),IF(AND([1]PREMIOS_ALUMNOS!$Z112&lt;&gt;"",[1]PREMIOS_ALUMNOS!$Z112&lt;&gt;0),[1]PREMIOS_ALUMNOS!$Z112,""),IF($A114="TOTAL",SUM(INDIRECT("O4:O"&amp;ROW()-1)),""))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IF(AND($A114&lt;&gt;"",$A114&lt;&gt;"TOTAL"),IF(AND([1]PREMIOS_ALUMNOS!$AC112&lt;&gt;"",[1]PREMIOS_ALUMNOS!$AC112&lt;&gt;0),[1]PREMIOS_ALUMNOS!$AC112,""),IF($A114="TOTAL",SUM(INDIRECT("Q4:Q"&amp;ROW()-1)),""))</f>
        <v/>
      </c>
      <c r="R114" s="7" t="str">
        <f ca="1">IF(AND($A114&lt;&gt;"",$A114&lt;&gt;"TOTAL"),IF(AND([1]PREMIOS_ALUMNOS!$AE112&lt;&gt;"",[1]PREMIOS_ALUMNOS!$AE112&lt;&gt;0),[1]PREMIOS_ALUMNOS!$AE112,""),IF($A114="TOTAL",SUM(INDIRECT("R4:R"&amp;ROW()-1)),""))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IF(AND($A114&lt;&gt;"",$A114&lt;&gt;"TOTAL"),IF(AND([1]PREMIOS_ALUMNOS!$AH112&lt;&gt;"",[1]PREMIOS_ALUMNOS!$AH112&lt;&gt;0),[1]PREMIOS_ALUMNOS!$AH112,""),IF($A114="TOTAL",SUM(INDIRECT("T4:T"&amp;ROW()-1)),""))</f>
        <v/>
      </c>
      <c r="U114" s="7" t="str">
        <f ca="1">IF(AND($A114&lt;&gt;"",$A114&lt;&gt;"TOTAL"),IF(AND([1]PREMIOS_ALUMNOS!$AJ112&lt;&gt;"",[1]PREMIOS_ALUMNOS!$AJ112&lt;&gt;0),[1]PREMIOS_ALUMNOS!$AJ112,""),IF($A114="TOTAL",SUM(INDIRECT("U4:U"&amp;ROW()-1)),""))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IF(AND($A114&lt;&gt;"",$A114&lt;&gt;"TOTAL"),IF(AND([1]PREMIOS_ALUMNOS!$AM112&lt;&gt;"",[1]PREMIOS_ALUMNOS!$AM112&lt;&gt;0),[1]PREMIOS_ALUMNOS!$AM112,""),IF($A114="TOTAL",SUM(INDIRECT("W4:W"&amp;ROW()-1)),""))</f>
        <v/>
      </c>
      <c r="X114" s="7" t="str">
        <f ca="1">IF(AND($A114&lt;&gt;"",$A114&lt;&gt;"TOTAL"),IF(AND([1]PREMIOS_ALUMNOS!$AO112&lt;&gt;"",[1]PREMIOS_ALUMNOS!$AO112&lt;&gt;0),[1]PREMIOS_ALUMNOS!$AO112,""),IF($A114="TOTAL",SUM(INDIRECT("X4:X"&amp;ROW()-1)),""))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IF(AND($A114&lt;&gt;"",$A114&lt;&gt;"TOTAL"),IF(AND([1]PREMIOS_ALUMNOS!$AR112&lt;&gt;"",[1]PREMIOS_ALUMNOS!$AR112&lt;&gt;0),[1]PREMIOS_ALUMNOS!$AR112,""),IF($A114="TOTAL",SUM(INDIRECT("Z4:Z"&amp;ROW()-1)),""))</f>
        <v/>
      </c>
      <c r="AA114" s="7" t="str">
        <f ca="1">IF(AND($A114&lt;&gt;"",$A114&lt;&gt;"TOTAL"),IF(AND([1]PREMIOS_ALUMNOS!$AT112&lt;&gt;"",[1]PREMIOS_ALUMNOS!$AT112&lt;&gt;0),[1]PREMIOS_ALUMNOS!$AT112,""),IF($A114="TOTAL",SUM(INDIRECT("AA4:AA"&amp;ROW()-1)),""))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IF(AND($A114&lt;&gt;"",$A114&lt;&gt;"TOTAL"),IF(AND([1]PREMIOS_ALUMNOS!$AW112&lt;&gt;"",[1]PREMIOS_ALUMNOS!$AW112&lt;&gt;0),[1]PREMIOS_ALUMNOS!$AW112,""),IF($A114="TOTAL",SUM(INDIRECT("AC4:AC"&amp;ROW()-1)),""))</f>
        <v/>
      </c>
      <c r="AD114" s="7" t="str">
        <f ca="1">IF(AND($A114&lt;&gt;"",$A114&lt;&gt;"TOTAL"),IF(AND([1]PREMIOS_ALUMNOS!$AY112&lt;&gt;"",[1]PREMIOS_ALUMNOS!$AY112&lt;&gt;0),[1]PREMIOS_ALUMNOS!$AY112,""),IF($A114="TOTAL",SUM(INDIRECT("AD4:AD"&amp;ROW()-1)),""))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IF(AND($A114&lt;&gt;"",$A114&lt;&gt;"TOTAL"),IF(AND([1]PREMIOS_ALUMNOS!$BB112&lt;&gt;"",[1]PREMIOS_ALUMNOS!$BB112&lt;&gt;0),[1]PREMIOS_ALUMNOS!$BB112,""),IF($A114="TOTAL",SUM(INDIRECT("AF4:AF"&amp;ROW()-1)),""))</f>
        <v/>
      </c>
      <c r="AG114" s="7" t="str">
        <f ca="1">IF(AND($A114&lt;&gt;"",$A114&lt;&gt;"TOTAL"),IF(AND([1]PREMIOS_ALUMNOS!$BD112&lt;&gt;"",[1]PREMIOS_ALUMNOS!$BD112&lt;&gt;0),[1]PREMIOS_ALUMNOS!$BD112,""),IF($A114="TOTAL",SUM(INDIRECT("AG4:AG"&amp;ROW()-1)),""))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IF(AND($A114&lt;&gt;"",$A114&lt;&gt;"TOTAL"),IF(AND([1]PREMIOS_ALUMNOS!$BG112&lt;&gt;"",[1]PREMIOS_ALUMNOS!$BG112&lt;&gt;0),[1]PREMIOS_ALUMNOS!$BG112,""),IF($A114="TOTAL",SUM(INDIRECT("AI4:AI"&amp;ROW()-1)),""))</f>
        <v/>
      </c>
      <c r="AJ114" s="7" t="str">
        <f ca="1">IF(AND($A114&lt;&gt;"",$A114&lt;&gt;"TOTAL"),IF(AND([1]PREMIOS_ALUMNOS!$BI112&lt;&gt;"",[1]PREMIOS_ALUMNOS!$BI112&lt;&gt;0),[1]PREMIOS_ALUMNOS!$BI112,""),IF($A114="TOTAL",SUM(INDIRECT("AJ4:AJ"&amp;ROW()-1)),""))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IF(AND($A114&lt;&gt;"",$A114&lt;&gt;"TOTAL"),IF(AND([1]PREMIOS_ALUMNOS!$BL112&lt;&gt;"",[1]PREMIOS_ALUMNOS!$BL112&lt;&gt;0),[1]PREMIOS_ALUMNOS!$BL112,""),IF($A114="TOTAL",SUM(INDIRECT("AL4:AL"&amp;ROW()-1)),""))</f>
        <v/>
      </c>
      <c r="AM114" s="7" t="str">
        <f ca="1">IF(AND($A114&lt;&gt;"",$A114&lt;&gt;"TOTAL"),IF(AND([1]PREMIOS_ALUMNOS!$BN112&lt;&gt;"",[1]PREMIOS_ALUMNOS!$BN112&lt;&gt;0),[1]PREMIOS_ALUMNOS!$BN112,""),IF($A114="TOTAL",SUM(INDIRECT("AM4:AM"&amp;ROW()-1)),""))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IF(AND($A114&lt;&gt;"",$A114&lt;&gt;"TOTAL"),IF(AND([1]PREMIOS_ALUMNOS!$BQ112&lt;&gt;"",[1]PREMIOS_ALUMNOS!$BQ112&lt;&gt;0),[1]PREMIOS_ALUMNOS!$BQ112,""),IF($A114="TOTAL",SUM(INDIRECT("AO4:AO"&amp;ROW()-1)),""))</f>
        <v/>
      </c>
      <c r="AP114" s="7" t="str">
        <f ca="1">IF(AND($A114&lt;&gt;"",$A114&lt;&gt;"TOTAL"),IF(AND([1]PREMIOS_ALUMNOS!$BS112&lt;&gt;"",[1]PREMIOS_ALUMNOS!$BS112&lt;&gt;0),[1]PREMIOS_ALUMNOS!$BS112,""),IF($A114="TOTAL",SUM(INDIRECT("AP4:AP"&amp;ROW()-1)),""))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IF(AND($A114&lt;&gt;"",$A114&lt;&gt;"TOTAL"),IF(AND([1]PREMIOS_ALUMNOS!$BV112&lt;&gt;"",[1]PREMIOS_ALUMNOS!$BV112&lt;&gt;0),[1]PREMIOS_ALUMNOS!$BV112,""),IF($A114="TOTAL",SUM(INDIRECT("AR4:AR"&amp;ROW()-1)),""))</f>
        <v/>
      </c>
      <c r="AS114" s="7" t="str">
        <f ca="1">IF(AND($A114&lt;&gt;"",$A114&lt;&gt;"TOTAL"),IF(AND([1]PREMIOS_ALUMNOS!$BX112&lt;&gt;"",[1]PREMIOS_ALUMNOS!$BX112&lt;&gt;0),[1]PREMIOS_ALUMNOS!$BX112,""),IF($A114="TOTAL",SUM(INDIRECT("AS4:AS"&amp;ROW()-1)),""))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IF(AND($A114&lt;&gt;"",$A114&lt;&gt;"TOTAL"),IF(AND([1]PREMIOS_ALUMNOS!$CA112&lt;&gt;"",[1]PREMIOS_ALUMNOS!$CA112&lt;&gt;0),[1]PREMIOS_ALUMNOS!$CA112,""),IF($A114="TOTAL",SUM(INDIRECT("AU4:AU"&amp;ROW()-1)),""))</f>
        <v/>
      </c>
      <c r="AV114" s="7" t="str">
        <f ca="1">IF(AND($A114&lt;&gt;"",$A114&lt;&gt;"TOTAL"),IF(AND([1]PREMIOS_ALUMNOS!$CC112&lt;&gt;"",[1]PREMIOS_ALUMNOS!$CC112&lt;&gt;0),[1]PREMIOS_ALUMNOS!$CC112,""),IF($A114="TOTAL",SUM(INDIRECT("AV4:AV"&amp;ROW()-1)),""))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IF(AND($A114&lt;&gt;"",$A114&lt;&gt;"TOTAL"),IF(AND([1]PREMIOS_ALUMNOS!$CF112&lt;&gt;"",[1]PREMIOS_ALUMNOS!$CF112&lt;&gt;0),[1]PREMIOS_ALUMNOS!$CF112,""),IF($A114="TOTAL",SUM(INDIRECT("AX4:AX"&amp;ROW()-1)),""))</f>
        <v/>
      </c>
      <c r="AY114" s="7" t="str">
        <f ca="1">IF(AND($A114&lt;&gt;"",$A114&lt;&gt;"TOTAL"),IF(AND([1]PREMIOS_ALUMNOS!$CH112&lt;&gt;"",[1]PREMIOS_ALUMNOS!$CH112&lt;&gt;0),[1]PREMIOS_ALUMNOS!$CH112,""),IF($A114="TOTAL",SUM(INDIRECT("AY4:AY"&amp;ROW()-1)),""))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IF(AND($A114&lt;&gt;"",$A114&lt;&gt;"TOTAL"),IF(AND([1]PREMIOS_ALUMNOS!$CK112&lt;&gt;"",[1]PREMIOS_ALUMNOS!$CK112&lt;&gt;0),[1]PREMIOS_ALUMNOS!$CK112,""),IF($A114="TOTAL",SUM(INDIRECT("BA4:BA"&amp;ROW()-1)),""))</f>
        <v/>
      </c>
      <c r="BB114" s="7" t="str">
        <f ca="1">IF(AND($A114&lt;&gt;"",$A114&lt;&gt;"TOTAL"),IF(AND([1]PREMIOS_ALUMNOS!$CM112&lt;&gt;"",[1]PREMIOS_ALUMNOS!$CM112&lt;&gt;0),[1]PREMIOS_ALUMNOS!$CM112,""),IF($A114="TOTAL",SUM(INDIRECT("BB4:BB"&amp;ROW()-1)),""))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IF(AND($A114&lt;&gt;"",$A114&lt;&gt;"TOTAL"),IF(AND([1]PREMIOS_ALUMNOS!$CP112&lt;&gt;"",[1]PREMIOS_ALUMNOS!$CP112&lt;&gt;0),[1]PREMIOS_ALUMNOS!$CP112,""),IF($A114="TOTAL",SUM(INDIRECT("BD4:BD"&amp;ROW()-1)),""))</f>
        <v/>
      </c>
      <c r="BE114" s="7" t="str">
        <f ca="1">IF(AND($A114&lt;&gt;"",$A114&lt;&gt;"TOTAL"),IF(AND([1]PREMIOS_ALUMNOS!$CR112&lt;&gt;"",[1]PREMIOS_ALUMNOS!$CR112&lt;&gt;0),[1]PREMIOS_ALUMNOS!$CR112,""),IF($A114="TOTAL",SUM(INDIRECT("BE4:BE"&amp;ROW()-1)),""))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IF([1]PREMIOS_ALUMNOS!$C113&lt;&gt;"",[1]PREMIOS_ALUMNOS!$C113,IF(AND([1]PREMIOS_ALUMNOS!$C113="",[1]PREMIOS_ALUMNOS!$C114="",[1]PREMIOS_ALUMNOS!$C112=""),"","TOTAL"))</f>
        <v/>
      </c>
      <c r="B115" s="7" t="str">
        <f ca="1">IF(AND($A115&lt;&gt;"",$A115&lt;&gt;"TOTAL"),IF(AND([1]PREMIOS_ALUMNOS!$D113&lt;&gt;"",[1]PREMIOS_ALUMNOS!$D113&lt;&gt;0),[1]PREMIOS_ALUMNOS!$D113,""),IF($A115="TOTAL",SUM(INDIRECT("B4:B"&amp;ROW()-1)),""))</f>
        <v/>
      </c>
      <c r="C115" s="7" t="str">
        <f ca="1">IF(AND($A115&lt;&gt;"",$A115&lt;&gt;"TOTAL"),IF(AND([1]PREMIOS_ALUMNOS!$F113&lt;&gt;"",[1]PREMIOS_ALUMNOS!$F113&lt;&gt;0),[1]PREMIOS_ALUMNOS!$F113,""),IF($A115="TOTAL",SUM(INDIRECT("C4:C"&amp;ROW()-1)),""))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IF(AND($A115&lt;&gt;"",$A115&lt;&gt;"TOTAL"),IF(AND([1]PREMIOS_ALUMNOS!$I113&lt;&gt;"",[1]PREMIOS_ALUMNOS!$I113&lt;&gt;0),[1]PREMIOS_ALUMNOS!$I113,""),IF($A115="TOTAL",SUM(INDIRECT("E4:E"&amp;ROW()-1)),""))</f>
        <v/>
      </c>
      <c r="F115" s="7" t="str">
        <f ca="1">IF(AND($A115&lt;&gt;"",$A115&lt;&gt;"TOTAL"),IF(AND([1]PREMIOS_ALUMNOS!$K113&lt;&gt;"",[1]PREMIOS_ALUMNOS!$K113&lt;&gt;0),[1]PREMIOS_ALUMNOS!$K113,""),IF($A115="TOTAL",SUM(INDIRECT("F4:F"&amp;ROW()-1)),""))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IF(AND($A115&lt;&gt;"",$A115&lt;&gt;"TOTAL"),IF(AND([1]PREMIOS_ALUMNOS!$N113&lt;&gt;"",[1]PREMIOS_ALUMNOS!$N113&lt;&gt;0),[1]PREMIOS_ALUMNOS!$N113,""),IF($A115="TOTAL",SUM(INDIRECT("H4:H"&amp;ROW()-1)),""))</f>
        <v/>
      </c>
      <c r="I115" s="7" t="str">
        <f ca="1">IF(AND($A115&lt;&gt;"",$A115&lt;&gt;"TOTAL"),IF(AND([1]PREMIOS_ALUMNOS!$P113&lt;&gt;"",[1]PREMIOS_ALUMNOS!$P113&lt;&gt;0),[1]PREMIOS_ALUMNOS!$P113,""),IF($A115="TOTAL",SUM(INDIRECT("I4:I"&amp;ROW()-1)),""))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IF(AND($A115&lt;&gt;"",$A115&lt;&gt;"TOTAL"),IF(AND([1]PREMIOS_ALUMNOS!$S113&lt;&gt;"",[1]PREMIOS_ALUMNOS!$S113&lt;&gt;0),[1]PREMIOS_ALUMNOS!$S113,""),IF($A115="TOTAL",SUM(INDIRECT("K4:K"&amp;ROW()-1)),""))</f>
        <v/>
      </c>
      <c r="L115" s="7" t="str">
        <f ca="1">IF(AND($A115&lt;&gt;"",$A115&lt;&gt;"TOTAL"),IF(AND([1]PREMIOS_ALUMNOS!$U113&lt;&gt;"",[1]PREMIOS_ALUMNOS!$U113&lt;&gt;0),[1]PREMIOS_ALUMNOS!$U113,""),IF($A115="TOTAL",SUM(INDIRECT("L4:L"&amp;ROW()-1)),""))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IF(AND($A115&lt;&gt;"",$A115&lt;&gt;"TOTAL"),IF(AND([1]PREMIOS_ALUMNOS!$X113&lt;&gt;"",[1]PREMIOS_ALUMNOS!$X113&lt;&gt;0),[1]PREMIOS_ALUMNOS!$X113,""),IF($A115="TOTAL",SUM(INDIRECT("N4:N"&amp;ROW()-1)),""))</f>
        <v/>
      </c>
      <c r="O115" s="7" t="str">
        <f ca="1">IF(AND($A115&lt;&gt;"",$A115&lt;&gt;"TOTAL"),IF(AND([1]PREMIOS_ALUMNOS!$Z113&lt;&gt;"",[1]PREMIOS_ALUMNOS!$Z113&lt;&gt;0),[1]PREMIOS_ALUMNOS!$Z113,""),IF($A115="TOTAL",SUM(INDIRECT("O4:O"&amp;ROW()-1)),""))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IF(AND($A115&lt;&gt;"",$A115&lt;&gt;"TOTAL"),IF(AND([1]PREMIOS_ALUMNOS!$AC113&lt;&gt;"",[1]PREMIOS_ALUMNOS!$AC113&lt;&gt;0),[1]PREMIOS_ALUMNOS!$AC113,""),IF($A115="TOTAL",SUM(INDIRECT("Q4:Q"&amp;ROW()-1)),""))</f>
        <v/>
      </c>
      <c r="R115" s="7" t="str">
        <f ca="1">IF(AND($A115&lt;&gt;"",$A115&lt;&gt;"TOTAL"),IF(AND([1]PREMIOS_ALUMNOS!$AE113&lt;&gt;"",[1]PREMIOS_ALUMNOS!$AE113&lt;&gt;0),[1]PREMIOS_ALUMNOS!$AE113,""),IF($A115="TOTAL",SUM(INDIRECT("R4:R"&amp;ROW()-1)),""))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IF(AND($A115&lt;&gt;"",$A115&lt;&gt;"TOTAL"),IF(AND([1]PREMIOS_ALUMNOS!$AH113&lt;&gt;"",[1]PREMIOS_ALUMNOS!$AH113&lt;&gt;0),[1]PREMIOS_ALUMNOS!$AH113,""),IF($A115="TOTAL",SUM(INDIRECT("T4:T"&amp;ROW()-1)),""))</f>
        <v/>
      </c>
      <c r="U115" s="7" t="str">
        <f ca="1">IF(AND($A115&lt;&gt;"",$A115&lt;&gt;"TOTAL"),IF(AND([1]PREMIOS_ALUMNOS!$AJ113&lt;&gt;"",[1]PREMIOS_ALUMNOS!$AJ113&lt;&gt;0),[1]PREMIOS_ALUMNOS!$AJ113,""),IF($A115="TOTAL",SUM(INDIRECT("U4:U"&amp;ROW()-1)),""))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IF(AND($A115&lt;&gt;"",$A115&lt;&gt;"TOTAL"),IF(AND([1]PREMIOS_ALUMNOS!$AM113&lt;&gt;"",[1]PREMIOS_ALUMNOS!$AM113&lt;&gt;0),[1]PREMIOS_ALUMNOS!$AM113,""),IF($A115="TOTAL",SUM(INDIRECT("W4:W"&amp;ROW()-1)),""))</f>
        <v/>
      </c>
      <c r="X115" s="7" t="str">
        <f ca="1">IF(AND($A115&lt;&gt;"",$A115&lt;&gt;"TOTAL"),IF(AND([1]PREMIOS_ALUMNOS!$AO113&lt;&gt;"",[1]PREMIOS_ALUMNOS!$AO113&lt;&gt;0),[1]PREMIOS_ALUMNOS!$AO113,""),IF($A115="TOTAL",SUM(INDIRECT("X4:X"&amp;ROW()-1)),""))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IF(AND($A115&lt;&gt;"",$A115&lt;&gt;"TOTAL"),IF(AND([1]PREMIOS_ALUMNOS!$AR113&lt;&gt;"",[1]PREMIOS_ALUMNOS!$AR113&lt;&gt;0),[1]PREMIOS_ALUMNOS!$AR113,""),IF($A115="TOTAL",SUM(INDIRECT("Z4:Z"&amp;ROW()-1)),""))</f>
        <v/>
      </c>
      <c r="AA115" s="7" t="str">
        <f ca="1">IF(AND($A115&lt;&gt;"",$A115&lt;&gt;"TOTAL"),IF(AND([1]PREMIOS_ALUMNOS!$AT113&lt;&gt;"",[1]PREMIOS_ALUMNOS!$AT113&lt;&gt;0),[1]PREMIOS_ALUMNOS!$AT113,""),IF($A115="TOTAL",SUM(INDIRECT("AA4:AA"&amp;ROW()-1)),""))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IF(AND($A115&lt;&gt;"",$A115&lt;&gt;"TOTAL"),IF(AND([1]PREMIOS_ALUMNOS!$AW113&lt;&gt;"",[1]PREMIOS_ALUMNOS!$AW113&lt;&gt;0),[1]PREMIOS_ALUMNOS!$AW113,""),IF($A115="TOTAL",SUM(INDIRECT("AC4:AC"&amp;ROW()-1)),""))</f>
        <v/>
      </c>
      <c r="AD115" s="7" t="str">
        <f ca="1">IF(AND($A115&lt;&gt;"",$A115&lt;&gt;"TOTAL"),IF(AND([1]PREMIOS_ALUMNOS!$AY113&lt;&gt;"",[1]PREMIOS_ALUMNOS!$AY113&lt;&gt;0),[1]PREMIOS_ALUMNOS!$AY113,""),IF($A115="TOTAL",SUM(INDIRECT("AD4:AD"&amp;ROW()-1)),""))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IF(AND($A115&lt;&gt;"",$A115&lt;&gt;"TOTAL"),IF(AND([1]PREMIOS_ALUMNOS!$BB113&lt;&gt;"",[1]PREMIOS_ALUMNOS!$BB113&lt;&gt;0),[1]PREMIOS_ALUMNOS!$BB113,""),IF($A115="TOTAL",SUM(INDIRECT("AF4:AF"&amp;ROW()-1)),""))</f>
        <v/>
      </c>
      <c r="AG115" s="7" t="str">
        <f ca="1">IF(AND($A115&lt;&gt;"",$A115&lt;&gt;"TOTAL"),IF(AND([1]PREMIOS_ALUMNOS!$BD113&lt;&gt;"",[1]PREMIOS_ALUMNOS!$BD113&lt;&gt;0),[1]PREMIOS_ALUMNOS!$BD113,""),IF($A115="TOTAL",SUM(INDIRECT("AG4:AG"&amp;ROW()-1)),""))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IF(AND($A115&lt;&gt;"",$A115&lt;&gt;"TOTAL"),IF(AND([1]PREMIOS_ALUMNOS!$BG113&lt;&gt;"",[1]PREMIOS_ALUMNOS!$BG113&lt;&gt;0),[1]PREMIOS_ALUMNOS!$BG113,""),IF($A115="TOTAL",SUM(INDIRECT("AI4:AI"&amp;ROW()-1)),""))</f>
        <v/>
      </c>
      <c r="AJ115" s="7" t="str">
        <f ca="1">IF(AND($A115&lt;&gt;"",$A115&lt;&gt;"TOTAL"),IF(AND([1]PREMIOS_ALUMNOS!$BI113&lt;&gt;"",[1]PREMIOS_ALUMNOS!$BI113&lt;&gt;0),[1]PREMIOS_ALUMNOS!$BI113,""),IF($A115="TOTAL",SUM(INDIRECT("AJ4:AJ"&amp;ROW()-1)),""))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IF(AND($A115&lt;&gt;"",$A115&lt;&gt;"TOTAL"),IF(AND([1]PREMIOS_ALUMNOS!$BL113&lt;&gt;"",[1]PREMIOS_ALUMNOS!$BL113&lt;&gt;0),[1]PREMIOS_ALUMNOS!$BL113,""),IF($A115="TOTAL",SUM(INDIRECT("AL4:AL"&amp;ROW()-1)),""))</f>
        <v/>
      </c>
      <c r="AM115" s="7" t="str">
        <f ca="1">IF(AND($A115&lt;&gt;"",$A115&lt;&gt;"TOTAL"),IF(AND([1]PREMIOS_ALUMNOS!$BN113&lt;&gt;"",[1]PREMIOS_ALUMNOS!$BN113&lt;&gt;0),[1]PREMIOS_ALUMNOS!$BN113,""),IF($A115="TOTAL",SUM(INDIRECT("AM4:AM"&amp;ROW()-1)),""))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IF(AND($A115&lt;&gt;"",$A115&lt;&gt;"TOTAL"),IF(AND([1]PREMIOS_ALUMNOS!$BQ113&lt;&gt;"",[1]PREMIOS_ALUMNOS!$BQ113&lt;&gt;0),[1]PREMIOS_ALUMNOS!$BQ113,""),IF($A115="TOTAL",SUM(INDIRECT("AO4:AO"&amp;ROW()-1)),""))</f>
        <v/>
      </c>
      <c r="AP115" s="7" t="str">
        <f ca="1">IF(AND($A115&lt;&gt;"",$A115&lt;&gt;"TOTAL"),IF(AND([1]PREMIOS_ALUMNOS!$BS113&lt;&gt;"",[1]PREMIOS_ALUMNOS!$BS113&lt;&gt;0),[1]PREMIOS_ALUMNOS!$BS113,""),IF($A115="TOTAL",SUM(INDIRECT("AP4:AP"&amp;ROW()-1)),""))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IF(AND($A115&lt;&gt;"",$A115&lt;&gt;"TOTAL"),IF(AND([1]PREMIOS_ALUMNOS!$BV113&lt;&gt;"",[1]PREMIOS_ALUMNOS!$BV113&lt;&gt;0),[1]PREMIOS_ALUMNOS!$BV113,""),IF($A115="TOTAL",SUM(INDIRECT("AR4:AR"&amp;ROW()-1)),""))</f>
        <v/>
      </c>
      <c r="AS115" s="7" t="str">
        <f ca="1">IF(AND($A115&lt;&gt;"",$A115&lt;&gt;"TOTAL"),IF(AND([1]PREMIOS_ALUMNOS!$BX113&lt;&gt;"",[1]PREMIOS_ALUMNOS!$BX113&lt;&gt;0),[1]PREMIOS_ALUMNOS!$BX113,""),IF($A115="TOTAL",SUM(INDIRECT("AS4:AS"&amp;ROW()-1)),""))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IF(AND($A115&lt;&gt;"",$A115&lt;&gt;"TOTAL"),IF(AND([1]PREMIOS_ALUMNOS!$CA113&lt;&gt;"",[1]PREMIOS_ALUMNOS!$CA113&lt;&gt;0),[1]PREMIOS_ALUMNOS!$CA113,""),IF($A115="TOTAL",SUM(INDIRECT("AU4:AU"&amp;ROW()-1)),""))</f>
        <v/>
      </c>
      <c r="AV115" s="7" t="str">
        <f ca="1">IF(AND($A115&lt;&gt;"",$A115&lt;&gt;"TOTAL"),IF(AND([1]PREMIOS_ALUMNOS!$CC113&lt;&gt;"",[1]PREMIOS_ALUMNOS!$CC113&lt;&gt;0),[1]PREMIOS_ALUMNOS!$CC113,""),IF($A115="TOTAL",SUM(INDIRECT("AV4:AV"&amp;ROW()-1)),""))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IF(AND($A115&lt;&gt;"",$A115&lt;&gt;"TOTAL"),IF(AND([1]PREMIOS_ALUMNOS!$CF113&lt;&gt;"",[1]PREMIOS_ALUMNOS!$CF113&lt;&gt;0),[1]PREMIOS_ALUMNOS!$CF113,""),IF($A115="TOTAL",SUM(INDIRECT("AX4:AX"&amp;ROW()-1)),""))</f>
        <v/>
      </c>
      <c r="AY115" s="7" t="str">
        <f ca="1">IF(AND($A115&lt;&gt;"",$A115&lt;&gt;"TOTAL"),IF(AND([1]PREMIOS_ALUMNOS!$CH113&lt;&gt;"",[1]PREMIOS_ALUMNOS!$CH113&lt;&gt;0),[1]PREMIOS_ALUMNOS!$CH113,""),IF($A115="TOTAL",SUM(INDIRECT("AY4:AY"&amp;ROW()-1)),""))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IF(AND($A115&lt;&gt;"",$A115&lt;&gt;"TOTAL"),IF(AND([1]PREMIOS_ALUMNOS!$CK113&lt;&gt;"",[1]PREMIOS_ALUMNOS!$CK113&lt;&gt;0),[1]PREMIOS_ALUMNOS!$CK113,""),IF($A115="TOTAL",SUM(INDIRECT("BA4:BA"&amp;ROW()-1)),""))</f>
        <v/>
      </c>
      <c r="BB115" s="7" t="str">
        <f ca="1">IF(AND($A115&lt;&gt;"",$A115&lt;&gt;"TOTAL"),IF(AND([1]PREMIOS_ALUMNOS!$CM113&lt;&gt;"",[1]PREMIOS_ALUMNOS!$CM113&lt;&gt;0),[1]PREMIOS_ALUMNOS!$CM113,""),IF($A115="TOTAL",SUM(INDIRECT("BB4:BB"&amp;ROW()-1)),""))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IF(AND($A115&lt;&gt;"",$A115&lt;&gt;"TOTAL"),IF(AND([1]PREMIOS_ALUMNOS!$CP113&lt;&gt;"",[1]PREMIOS_ALUMNOS!$CP113&lt;&gt;0),[1]PREMIOS_ALUMNOS!$CP113,""),IF($A115="TOTAL",SUM(INDIRECT("BD4:BD"&amp;ROW()-1)),""))</f>
        <v/>
      </c>
      <c r="BE115" s="7" t="str">
        <f ca="1">IF(AND($A115&lt;&gt;"",$A115&lt;&gt;"TOTAL"),IF(AND([1]PREMIOS_ALUMNOS!$CR113&lt;&gt;"",[1]PREMIOS_ALUMNOS!$CR113&lt;&gt;0),[1]PREMIOS_ALUMNOS!$CR113,""),IF($A115="TOTAL",SUM(INDIRECT("BE4:BE"&amp;ROW()-1)),""))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IF([1]PREMIOS_ALUMNOS!$C114&lt;&gt;"",[1]PREMIOS_ALUMNOS!$C114,IF(AND([1]PREMIOS_ALUMNOS!$C114="",[1]PREMIOS_ALUMNOS!$C115="",[1]PREMIOS_ALUMNOS!$C113=""),"","TOTAL"))</f>
        <v/>
      </c>
      <c r="B116" s="7" t="str">
        <f ca="1">IF(AND($A116&lt;&gt;"",$A116&lt;&gt;"TOTAL"),IF(AND([1]PREMIOS_ALUMNOS!$D114&lt;&gt;"",[1]PREMIOS_ALUMNOS!$D114&lt;&gt;0),[1]PREMIOS_ALUMNOS!$D114,""),IF($A116="TOTAL",SUM(INDIRECT("B4:B"&amp;ROW()-1)),""))</f>
        <v/>
      </c>
      <c r="C116" s="7" t="str">
        <f ca="1">IF(AND($A116&lt;&gt;"",$A116&lt;&gt;"TOTAL"),IF(AND([1]PREMIOS_ALUMNOS!$F114&lt;&gt;"",[1]PREMIOS_ALUMNOS!$F114&lt;&gt;0),[1]PREMIOS_ALUMNOS!$F114,""),IF($A116="TOTAL",SUM(INDIRECT("C4:C"&amp;ROW()-1)),""))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IF(AND($A116&lt;&gt;"",$A116&lt;&gt;"TOTAL"),IF(AND([1]PREMIOS_ALUMNOS!$I114&lt;&gt;"",[1]PREMIOS_ALUMNOS!$I114&lt;&gt;0),[1]PREMIOS_ALUMNOS!$I114,""),IF($A116="TOTAL",SUM(INDIRECT("E4:E"&amp;ROW()-1)),""))</f>
        <v/>
      </c>
      <c r="F116" s="7" t="str">
        <f ca="1">IF(AND($A116&lt;&gt;"",$A116&lt;&gt;"TOTAL"),IF(AND([1]PREMIOS_ALUMNOS!$K114&lt;&gt;"",[1]PREMIOS_ALUMNOS!$K114&lt;&gt;0),[1]PREMIOS_ALUMNOS!$K114,""),IF($A116="TOTAL",SUM(INDIRECT("F4:F"&amp;ROW()-1)),""))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IF(AND($A116&lt;&gt;"",$A116&lt;&gt;"TOTAL"),IF(AND([1]PREMIOS_ALUMNOS!$N114&lt;&gt;"",[1]PREMIOS_ALUMNOS!$N114&lt;&gt;0),[1]PREMIOS_ALUMNOS!$N114,""),IF($A116="TOTAL",SUM(INDIRECT("H4:H"&amp;ROW()-1)),""))</f>
        <v/>
      </c>
      <c r="I116" s="7" t="str">
        <f ca="1">IF(AND($A116&lt;&gt;"",$A116&lt;&gt;"TOTAL"),IF(AND([1]PREMIOS_ALUMNOS!$P114&lt;&gt;"",[1]PREMIOS_ALUMNOS!$P114&lt;&gt;0),[1]PREMIOS_ALUMNOS!$P114,""),IF($A116="TOTAL",SUM(INDIRECT("I4:I"&amp;ROW()-1)),""))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IF(AND($A116&lt;&gt;"",$A116&lt;&gt;"TOTAL"),IF(AND([1]PREMIOS_ALUMNOS!$S114&lt;&gt;"",[1]PREMIOS_ALUMNOS!$S114&lt;&gt;0),[1]PREMIOS_ALUMNOS!$S114,""),IF($A116="TOTAL",SUM(INDIRECT("K4:K"&amp;ROW()-1)),""))</f>
        <v/>
      </c>
      <c r="L116" s="7" t="str">
        <f ca="1">IF(AND($A116&lt;&gt;"",$A116&lt;&gt;"TOTAL"),IF(AND([1]PREMIOS_ALUMNOS!$U114&lt;&gt;"",[1]PREMIOS_ALUMNOS!$U114&lt;&gt;0),[1]PREMIOS_ALUMNOS!$U114,""),IF($A116="TOTAL",SUM(INDIRECT("L4:L"&amp;ROW()-1)),""))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IF(AND($A116&lt;&gt;"",$A116&lt;&gt;"TOTAL"),IF(AND([1]PREMIOS_ALUMNOS!$X114&lt;&gt;"",[1]PREMIOS_ALUMNOS!$X114&lt;&gt;0),[1]PREMIOS_ALUMNOS!$X114,""),IF($A116="TOTAL",SUM(INDIRECT("N4:N"&amp;ROW()-1)),""))</f>
        <v/>
      </c>
      <c r="O116" s="7" t="str">
        <f ca="1">IF(AND($A116&lt;&gt;"",$A116&lt;&gt;"TOTAL"),IF(AND([1]PREMIOS_ALUMNOS!$Z114&lt;&gt;"",[1]PREMIOS_ALUMNOS!$Z114&lt;&gt;0),[1]PREMIOS_ALUMNOS!$Z114,""),IF($A116="TOTAL",SUM(INDIRECT("O4:O"&amp;ROW()-1)),""))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IF(AND($A116&lt;&gt;"",$A116&lt;&gt;"TOTAL"),IF(AND([1]PREMIOS_ALUMNOS!$AC114&lt;&gt;"",[1]PREMIOS_ALUMNOS!$AC114&lt;&gt;0),[1]PREMIOS_ALUMNOS!$AC114,""),IF($A116="TOTAL",SUM(INDIRECT("Q4:Q"&amp;ROW()-1)),""))</f>
        <v/>
      </c>
      <c r="R116" s="7" t="str">
        <f ca="1">IF(AND($A116&lt;&gt;"",$A116&lt;&gt;"TOTAL"),IF(AND([1]PREMIOS_ALUMNOS!$AE114&lt;&gt;"",[1]PREMIOS_ALUMNOS!$AE114&lt;&gt;0),[1]PREMIOS_ALUMNOS!$AE114,""),IF($A116="TOTAL",SUM(INDIRECT("R4:R"&amp;ROW()-1)),""))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IF(AND($A116&lt;&gt;"",$A116&lt;&gt;"TOTAL"),IF(AND([1]PREMIOS_ALUMNOS!$AH114&lt;&gt;"",[1]PREMIOS_ALUMNOS!$AH114&lt;&gt;0),[1]PREMIOS_ALUMNOS!$AH114,""),IF($A116="TOTAL",SUM(INDIRECT("T4:T"&amp;ROW()-1)),""))</f>
        <v/>
      </c>
      <c r="U116" s="7" t="str">
        <f ca="1">IF(AND($A116&lt;&gt;"",$A116&lt;&gt;"TOTAL"),IF(AND([1]PREMIOS_ALUMNOS!$AJ114&lt;&gt;"",[1]PREMIOS_ALUMNOS!$AJ114&lt;&gt;0),[1]PREMIOS_ALUMNOS!$AJ114,""),IF($A116="TOTAL",SUM(INDIRECT("U4:U"&amp;ROW()-1)),""))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IF(AND($A116&lt;&gt;"",$A116&lt;&gt;"TOTAL"),IF(AND([1]PREMIOS_ALUMNOS!$AM114&lt;&gt;"",[1]PREMIOS_ALUMNOS!$AM114&lt;&gt;0),[1]PREMIOS_ALUMNOS!$AM114,""),IF($A116="TOTAL",SUM(INDIRECT("W4:W"&amp;ROW()-1)),""))</f>
        <v/>
      </c>
      <c r="X116" s="7" t="str">
        <f ca="1">IF(AND($A116&lt;&gt;"",$A116&lt;&gt;"TOTAL"),IF(AND([1]PREMIOS_ALUMNOS!$AO114&lt;&gt;"",[1]PREMIOS_ALUMNOS!$AO114&lt;&gt;0),[1]PREMIOS_ALUMNOS!$AO114,""),IF($A116="TOTAL",SUM(INDIRECT("X4:X"&amp;ROW()-1)),""))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IF(AND($A116&lt;&gt;"",$A116&lt;&gt;"TOTAL"),IF(AND([1]PREMIOS_ALUMNOS!$AR114&lt;&gt;"",[1]PREMIOS_ALUMNOS!$AR114&lt;&gt;0),[1]PREMIOS_ALUMNOS!$AR114,""),IF($A116="TOTAL",SUM(INDIRECT("Z4:Z"&amp;ROW()-1)),""))</f>
        <v/>
      </c>
      <c r="AA116" s="7" t="str">
        <f ca="1">IF(AND($A116&lt;&gt;"",$A116&lt;&gt;"TOTAL"),IF(AND([1]PREMIOS_ALUMNOS!$AT114&lt;&gt;"",[1]PREMIOS_ALUMNOS!$AT114&lt;&gt;0),[1]PREMIOS_ALUMNOS!$AT114,""),IF($A116="TOTAL",SUM(INDIRECT("AA4:AA"&amp;ROW()-1)),""))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IF(AND($A116&lt;&gt;"",$A116&lt;&gt;"TOTAL"),IF(AND([1]PREMIOS_ALUMNOS!$AW114&lt;&gt;"",[1]PREMIOS_ALUMNOS!$AW114&lt;&gt;0),[1]PREMIOS_ALUMNOS!$AW114,""),IF($A116="TOTAL",SUM(INDIRECT("AC4:AC"&amp;ROW()-1)),""))</f>
        <v/>
      </c>
      <c r="AD116" s="7" t="str">
        <f ca="1">IF(AND($A116&lt;&gt;"",$A116&lt;&gt;"TOTAL"),IF(AND([1]PREMIOS_ALUMNOS!$AY114&lt;&gt;"",[1]PREMIOS_ALUMNOS!$AY114&lt;&gt;0),[1]PREMIOS_ALUMNOS!$AY114,""),IF($A116="TOTAL",SUM(INDIRECT("AD4:AD"&amp;ROW()-1)),""))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IF(AND($A116&lt;&gt;"",$A116&lt;&gt;"TOTAL"),IF(AND([1]PREMIOS_ALUMNOS!$BB114&lt;&gt;"",[1]PREMIOS_ALUMNOS!$BB114&lt;&gt;0),[1]PREMIOS_ALUMNOS!$BB114,""),IF($A116="TOTAL",SUM(INDIRECT("AF4:AF"&amp;ROW()-1)),""))</f>
        <v/>
      </c>
      <c r="AG116" s="7" t="str">
        <f ca="1">IF(AND($A116&lt;&gt;"",$A116&lt;&gt;"TOTAL"),IF(AND([1]PREMIOS_ALUMNOS!$BD114&lt;&gt;"",[1]PREMIOS_ALUMNOS!$BD114&lt;&gt;0),[1]PREMIOS_ALUMNOS!$BD114,""),IF($A116="TOTAL",SUM(INDIRECT("AG4:AG"&amp;ROW()-1)),""))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IF(AND($A116&lt;&gt;"",$A116&lt;&gt;"TOTAL"),IF(AND([1]PREMIOS_ALUMNOS!$BG114&lt;&gt;"",[1]PREMIOS_ALUMNOS!$BG114&lt;&gt;0),[1]PREMIOS_ALUMNOS!$BG114,""),IF($A116="TOTAL",SUM(INDIRECT("AI4:AI"&amp;ROW()-1)),""))</f>
        <v/>
      </c>
      <c r="AJ116" s="7" t="str">
        <f ca="1">IF(AND($A116&lt;&gt;"",$A116&lt;&gt;"TOTAL"),IF(AND([1]PREMIOS_ALUMNOS!$BI114&lt;&gt;"",[1]PREMIOS_ALUMNOS!$BI114&lt;&gt;0),[1]PREMIOS_ALUMNOS!$BI114,""),IF($A116="TOTAL",SUM(INDIRECT("AJ4:AJ"&amp;ROW()-1)),""))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IF(AND($A116&lt;&gt;"",$A116&lt;&gt;"TOTAL"),IF(AND([1]PREMIOS_ALUMNOS!$BL114&lt;&gt;"",[1]PREMIOS_ALUMNOS!$BL114&lt;&gt;0),[1]PREMIOS_ALUMNOS!$BL114,""),IF($A116="TOTAL",SUM(INDIRECT("AL4:AL"&amp;ROW()-1)),""))</f>
        <v/>
      </c>
      <c r="AM116" s="7" t="str">
        <f ca="1">IF(AND($A116&lt;&gt;"",$A116&lt;&gt;"TOTAL"),IF(AND([1]PREMIOS_ALUMNOS!$BN114&lt;&gt;"",[1]PREMIOS_ALUMNOS!$BN114&lt;&gt;0),[1]PREMIOS_ALUMNOS!$BN114,""),IF($A116="TOTAL",SUM(INDIRECT("AM4:AM"&amp;ROW()-1)),""))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IF(AND($A116&lt;&gt;"",$A116&lt;&gt;"TOTAL"),IF(AND([1]PREMIOS_ALUMNOS!$BQ114&lt;&gt;"",[1]PREMIOS_ALUMNOS!$BQ114&lt;&gt;0),[1]PREMIOS_ALUMNOS!$BQ114,""),IF($A116="TOTAL",SUM(INDIRECT("AO4:AO"&amp;ROW()-1)),""))</f>
        <v/>
      </c>
      <c r="AP116" s="7" t="str">
        <f ca="1">IF(AND($A116&lt;&gt;"",$A116&lt;&gt;"TOTAL"),IF(AND([1]PREMIOS_ALUMNOS!$BS114&lt;&gt;"",[1]PREMIOS_ALUMNOS!$BS114&lt;&gt;0),[1]PREMIOS_ALUMNOS!$BS114,""),IF($A116="TOTAL",SUM(INDIRECT("AP4:AP"&amp;ROW()-1)),""))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IF(AND($A116&lt;&gt;"",$A116&lt;&gt;"TOTAL"),IF(AND([1]PREMIOS_ALUMNOS!$BV114&lt;&gt;"",[1]PREMIOS_ALUMNOS!$BV114&lt;&gt;0),[1]PREMIOS_ALUMNOS!$BV114,""),IF($A116="TOTAL",SUM(INDIRECT("AR4:AR"&amp;ROW()-1)),""))</f>
        <v/>
      </c>
      <c r="AS116" s="7" t="str">
        <f ca="1">IF(AND($A116&lt;&gt;"",$A116&lt;&gt;"TOTAL"),IF(AND([1]PREMIOS_ALUMNOS!$BX114&lt;&gt;"",[1]PREMIOS_ALUMNOS!$BX114&lt;&gt;0),[1]PREMIOS_ALUMNOS!$BX114,""),IF($A116="TOTAL",SUM(INDIRECT("AS4:AS"&amp;ROW()-1)),""))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IF(AND($A116&lt;&gt;"",$A116&lt;&gt;"TOTAL"),IF(AND([1]PREMIOS_ALUMNOS!$CA114&lt;&gt;"",[1]PREMIOS_ALUMNOS!$CA114&lt;&gt;0),[1]PREMIOS_ALUMNOS!$CA114,""),IF($A116="TOTAL",SUM(INDIRECT("AU4:AU"&amp;ROW()-1)),""))</f>
        <v/>
      </c>
      <c r="AV116" s="7" t="str">
        <f ca="1">IF(AND($A116&lt;&gt;"",$A116&lt;&gt;"TOTAL"),IF(AND([1]PREMIOS_ALUMNOS!$CC114&lt;&gt;"",[1]PREMIOS_ALUMNOS!$CC114&lt;&gt;0),[1]PREMIOS_ALUMNOS!$CC114,""),IF($A116="TOTAL",SUM(INDIRECT("AV4:AV"&amp;ROW()-1)),""))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IF(AND($A116&lt;&gt;"",$A116&lt;&gt;"TOTAL"),IF(AND([1]PREMIOS_ALUMNOS!$CF114&lt;&gt;"",[1]PREMIOS_ALUMNOS!$CF114&lt;&gt;0),[1]PREMIOS_ALUMNOS!$CF114,""),IF($A116="TOTAL",SUM(INDIRECT("AX4:AX"&amp;ROW()-1)),""))</f>
        <v/>
      </c>
      <c r="AY116" s="7" t="str">
        <f ca="1">IF(AND($A116&lt;&gt;"",$A116&lt;&gt;"TOTAL"),IF(AND([1]PREMIOS_ALUMNOS!$CH114&lt;&gt;"",[1]PREMIOS_ALUMNOS!$CH114&lt;&gt;0),[1]PREMIOS_ALUMNOS!$CH114,""),IF($A116="TOTAL",SUM(INDIRECT("AY4:AY"&amp;ROW()-1)),""))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IF(AND($A116&lt;&gt;"",$A116&lt;&gt;"TOTAL"),IF(AND([1]PREMIOS_ALUMNOS!$CK114&lt;&gt;"",[1]PREMIOS_ALUMNOS!$CK114&lt;&gt;0),[1]PREMIOS_ALUMNOS!$CK114,""),IF($A116="TOTAL",SUM(INDIRECT("BA4:BA"&amp;ROW()-1)),""))</f>
        <v/>
      </c>
      <c r="BB116" s="7" t="str">
        <f ca="1">IF(AND($A116&lt;&gt;"",$A116&lt;&gt;"TOTAL"),IF(AND([1]PREMIOS_ALUMNOS!$CM114&lt;&gt;"",[1]PREMIOS_ALUMNOS!$CM114&lt;&gt;0),[1]PREMIOS_ALUMNOS!$CM114,""),IF($A116="TOTAL",SUM(INDIRECT("BB4:BB"&amp;ROW()-1)),""))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IF(AND($A116&lt;&gt;"",$A116&lt;&gt;"TOTAL"),IF(AND([1]PREMIOS_ALUMNOS!$CP114&lt;&gt;"",[1]PREMIOS_ALUMNOS!$CP114&lt;&gt;0),[1]PREMIOS_ALUMNOS!$CP114,""),IF($A116="TOTAL",SUM(INDIRECT("BD4:BD"&amp;ROW()-1)),""))</f>
        <v/>
      </c>
      <c r="BE116" s="7" t="str">
        <f ca="1">IF(AND($A116&lt;&gt;"",$A116&lt;&gt;"TOTAL"),IF(AND([1]PREMIOS_ALUMNOS!$CR114&lt;&gt;"",[1]PREMIOS_ALUMNOS!$CR114&lt;&gt;0),[1]PREMIOS_ALUMNOS!$CR114,""),IF($A116="TOTAL",SUM(INDIRECT("BE4:BE"&amp;ROW()-1)),""))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IF([1]PREMIOS_ALUMNOS!$C115&lt;&gt;"",[1]PREMIOS_ALUMNOS!$C115,IF(AND([1]PREMIOS_ALUMNOS!$C115="",[1]PREMIOS_ALUMNOS!$C116="",[1]PREMIOS_ALUMNOS!$C114=""),"","TOTAL"))</f>
        <v/>
      </c>
      <c r="B117" s="7" t="str">
        <f ca="1">IF(AND($A117&lt;&gt;"",$A117&lt;&gt;"TOTAL"),IF(AND([1]PREMIOS_ALUMNOS!$D115&lt;&gt;"",[1]PREMIOS_ALUMNOS!$D115&lt;&gt;0),[1]PREMIOS_ALUMNOS!$D115,""),IF($A117="TOTAL",SUM(INDIRECT("B4:B"&amp;ROW()-1)),""))</f>
        <v/>
      </c>
      <c r="C117" s="7" t="str">
        <f ca="1">IF(AND($A117&lt;&gt;"",$A117&lt;&gt;"TOTAL"),IF(AND([1]PREMIOS_ALUMNOS!$F115&lt;&gt;"",[1]PREMIOS_ALUMNOS!$F115&lt;&gt;0),[1]PREMIOS_ALUMNOS!$F115,""),IF($A117="TOTAL",SUM(INDIRECT("C4:C"&amp;ROW()-1)),""))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IF(AND($A117&lt;&gt;"",$A117&lt;&gt;"TOTAL"),IF(AND([1]PREMIOS_ALUMNOS!$I115&lt;&gt;"",[1]PREMIOS_ALUMNOS!$I115&lt;&gt;0),[1]PREMIOS_ALUMNOS!$I115,""),IF($A117="TOTAL",SUM(INDIRECT("E4:E"&amp;ROW()-1)),""))</f>
        <v/>
      </c>
      <c r="F117" s="7" t="str">
        <f ca="1">IF(AND($A117&lt;&gt;"",$A117&lt;&gt;"TOTAL"),IF(AND([1]PREMIOS_ALUMNOS!$K115&lt;&gt;"",[1]PREMIOS_ALUMNOS!$K115&lt;&gt;0),[1]PREMIOS_ALUMNOS!$K115,""),IF($A117="TOTAL",SUM(INDIRECT("F4:F"&amp;ROW()-1)),""))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IF(AND($A117&lt;&gt;"",$A117&lt;&gt;"TOTAL"),IF(AND([1]PREMIOS_ALUMNOS!$N115&lt;&gt;"",[1]PREMIOS_ALUMNOS!$N115&lt;&gt;0),[1]PREMIOS_ALUMNOS!$N115,""),IF($A117="TOTAL",SUM(INDIRECT("H4:H"&amp;ROW()-1)),""))</f>
        <v/>
      </c>
      <c r="I117" s="7" t="str">
        <f ca="1">IF(AND($A117&lt;&gt;"",$A117&lt;&gt;"TOTAL"),IF(AND([1]PREMIOS_ALUMNOS!$P115&lt;&gt;"",[1]PREMIOS_ALUMNOS!$P115&lt;&gt;0),[1]PREMIOS_ALUMNOS!$P115,""),IF($A117="TOTAL",SUM(INDIRECT("I4:I"&amp;ROW()-1)),""))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IF(AND($A117&lt;&gt;"",$A117&lt;&gt;"TOTAL"),IF(AND([1]PREMIOS_ALUMNOS!$S115&lt;&gt;"",[1]PREMIOS_ALUMNOS!$S115&lt;&gt;0),[1]PREMIOS_ALUMNOS!$S115,""),IF($A117="TOTAL",SUM(INDIRECT("K4:K"&amp;ROW()-1)),""))</f>
        <v/>
      </c>
      <c r="L117" s="7" t="str">
        <f ca="1">IF(AND($A117&lt;&gt;"",$A117&lt;&gt;"TOTAL"),IF(AND([1]PREMIOS_ALUMNOS!$U115&lt;&gt;"",[1]PREMIOS_ALUMNOS!$U115&lt;&gt;0),[1]PREMIOS_ALUMNOS!$U115,""),IF($A117="TOTAL",SUM(INDIRECT("L4:L"&amp;ROW()-1)),""))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IF(AND($A117&lt;&gt;"",$A117&lt;&gt;"TOTAL"),IF(AND([1]PREMIOS_ALUMNOS!$X115&lt;&gt;"",[1]PREMIOS_ALUMNOS!$X115&lt;&gt;0),[1]PREMIOS_ALUMNOS!$X115,""),IF($A117="TOTAL",SUM(INDIRECT("N4:N"&amp;ROW()-1)),""))</f>
        <v/>
      </c>
      <c r="O117" s="7" t="str">
        <f ca="1">IF(AND($A117&lt;&gt;"",$A117&lt;&gt;"TOTAL"),IF(AND([1]PREMIOS_ALUMNOS!$Z115&lt;&gt;"",[1]PREMIOS_ALUMNOS!$Z115&lt;&gt;0),[1]PREMIOS_ALUMNOS!$Z115,""),IF($A117="TOTAL",SUM(INDIRECT("O4:O"&amp;ROW()-1)),""))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IF(AND($A117&lt;&gt;"",$A117&lt;&gt;"TOTAL"),IF(AND([1]PREMIOS_ALUMNOS!$AC115&lt;&gt;"",[1]PREMIOS_ALUMNOS!$AC115&lt;&gt;0),[1]PREMIOS_ALUMNOS!$AC115,""),IF($A117="TOTAL",SUM(INDIRECT("Q4:Q"&amp;ROW()-1)),""))</f>
        <v/>
      </c>
      <c r="R117" s="7" t="str">
        <f ca="1">IF(AND($A117&lt;&gt;"",$A117&lt;&gt;"TOTAL"),IF(AND([1]PREMIOS_ALUMNOS!$AE115&lt;&gt;"",[1]PREMIOS_ALUMNOS!$AE115&lt;&gt;0),[1]PREMIOS_ALUMNOS!$AE115,""),IF($A117="TOTAL",SUM(INDIRECT("R4:R"&amp;ROW()-1)),""))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IF(AND($A117&lt;&gt;"",$A117&lt;&gt;"TOTAL"),IF(AND([1]PREMIOS_ALUMNOS!$AH115&lt;&gt;"",[1]PREMIOS_ALUMNOS!$AH115&lt;&gt;0),[1]PREMIOS_ALUMNOS!$AH115,""),IF($A117="TOTAL",SUM(INDIRECT("T4:T"&amp;ROW()-1)),""))</f>
        <v/>
      </c>
      <c r="U117" s="7" t="str">
        <f ca="1">IF(AND($A117&lt;&gt;"",$A117&lt;&gt;"TOTAL"),IF(AND([1]PREMIOS_ALUMNOS!$AJ115&lt;&gt;"",[1]PREMIOS_ALUMNOS!$AJ115&lt;&gt;0),[1]PREMIOS_ALUMNOS!$AJ115,""),IF($A117="TOTAL",SUM(INDIRECT("U4:U"&amp;ROW()-1)),""))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IF(AND($A117&lt;&gt;"",$A117&lt;&gt;"TOTAL"),IF(AND([1]PREMIOS_ALUMNOS!$AM115&lt;&gt;"",[1]PREMIOS_ALUMNOS!$AM115&lt;&gt;0),[1]PREMIOS_ALUMNOS!$AM115,""),IF($A117="TOTAL",SUM(INDIRECT("W4:W"&amp;ROW()-1)),""))</f>
        <v/>
      </c>
      <c r="X117" s="7" t="str">
        <f ca="1">IF(AND($A117&lt;&gt;"",$A117&lt;&gt;"TOTAL"),IF(AND([1]PREMIOS_ALUMNOS!$AO115&lt;&gt;"",[1]PREMIOS_ALUMNOS!$AO115&lt;&gt;0),[1]PREMIOS_ALUMNOS!$AO115,""),IF($A117="TOTAL",SUM(INDIRECT("X4:X"&amp;ROW()-1)),""))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IF(AND($A117&lt;&gt;"",$A117&lt;&gt;"TOTAL"),IF(AND([1]PREMIOS_ALUMNOS!$AR115&lt;&gt;"",[1]PREMIOS_ALUMNOS!$AR115&lt;&gt;0),[1]PREMIOS_ALUMNOS!$AR115,""),IF($A117="TOTAL",SUM(INDIRECT("Z4:Z"&amp;ROW()-1)),""))</f>
        <v/>
      </c>
      <c r="AA117" s="7" t="str">
        <f ca="1">IF(AND($A117&lt;&gt;"",$A117&lt;&gt;"TOTAL"),IF(AND([1]PREMIOS_ALUMNOS!$AT115&lt;&gt;"",[1]PREMIOS_ALUMNOS!$AT115&lt;&gt;0),[1]PREMIOS_ALUMNOS!$AT115,""),IF($A117="TOTAL",SUM(INDIRECT("AA4:AA"&amp;ROW()-1)),""))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IF(AND($A117&lt;&gt;"",$A117&lt;&gt;"TOTAL"),IF(AND([1]PREMIOS_ALUMNOS!$AW115&lt;&gt;"",[1]PREMIOS_ALUMNOS!$AW115&lt;&gt;0),[1]PREMIOS_ALUMNOS!$AW115,""),IF($A117="TOTAL",SUM(INDIRECT("AC4:AC"&amp;ROW()-1)),""))</f>
        <v/>
      </c>
      <c r="AD117" s="7" t="str">
        <f ca="1">IF(AND($A117&lt;&gt;"",$A117&lt;&gt;"TOTAL"),IF(AND([1]PREMIOS_ALUMNOS!$AY115&lt;&gt;"",[1]PREMIOS_ALUMNOS!$AY115&lt;&gt;0),[1]PREMIOS_ALUMNOS!$AY115,""),IF($A117="TOTAL",SUM(INDIRECT("AD4:AD"&amp;ROW()-1)),""))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IF(AND($A117&lt;&gt;"",$A117&lt;&gt;"TOTAL"),IF(AND([1]PREMIOS_ALUMNOS!$BB115&lt;&gt;"",[1]PREMIOS_ALUMNOS!$BB115&lt;&gt;0),[1]PREMIOS_ALUMNOS!$BB115,""),IF($A117="TOTAL",SUM(INDIRECT("AF4:AF"&amp;ROW()-1)),""))</f>
        <v/>
      </c>
      <c r="AG117" s="7" t="str">
        <f ca="1">IF(AND($A117&lt;&gt;"",$A117&lt;&gt;"TOTAL"),IF(AND([1]PREMIOS_ALUMNOS!$BD115&lt;&gt;"",[1]PREMIOS_ALUMNOS!$BD115&lt;&gt;0),[1]PREMIOS_ALUMNOS!$BD115,""),IF($A117="TOTAL",SUM(INDIRECT("AG4:AG"&amp;ROW()-1)),""))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IF(AND($A117&lt;&gt;"",$A117&lt;&gt;"TOTAL"),IF(AND([1]PREMIOS_ALUMNOS!$BG115&lt;&gt;"",[1]PREMIOS_ALUMNOS!$BG115&lt;&gt;0),[1]PREMIOS_ALUMNOS!$BG115,""),IF($A117="TOTAL",SUM(INDIRECT("AI4:AI"&amp;ROW()-1)),""))</f>
        <v/>
      </c>
      <c r="AJ117" s="7" t="str">
        <f ca="1">IF(AND($A117&lt;&gt;"",$A117&lt;&gt;"TOTAL"),IF(AND([1]PREMIOS_ALUMNOS!$BI115&lt;&gt;"",[1]PREMIOS_ALUMNOS!$BI115&lt;&gt;0),[1]PREMIOS_ALUMNOS!$BI115,""),IF($A117="TOTAL",SUM(INDIRECT("AJ4:AJ"&amp;ROW()-1)),""))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IF(AND($A117&lt;&gt;"",$A117&lt;&gt;"TOTAL"),IF(AND([1]PREMIOS_ALUMNOS!$BL115&lt;&gt;"",[1]PREMIOS_ALUMNOS!$BL115&lt;&gt;0),[1]PREMIOS_ALUMNOS!$BL115,""),IF($A117="TOTAL",SUM(INDIRECT("AL4:AL"&amp;ROW()-1)),""))</f>
        <v/>
      </c>
      <c r="AM117" s="7" t="str">
        <f ca="1">IF(AND($A117&lt;&gt;"",$A117&lt;&gt;"TOTAL"),IF(AND([1]PREMIOS_ALUMNOS!$BN115&lt;&gt;"",[1]PREMIOS_ALUMNOS!$BN115&lt;&gt;0),[1]PREMIOS_ALUMNOS!$BN115,""),IF($A117="TOTAL",SUM(INDIRECT("AM4:AM"&amp;ROW()-1)),""))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IF(AND($A117&lt;&gt;"",$A117&lt;&gt;"TOTAL"),IF(AND([1]PREMIOS_ALUMNOS!$BQ115&lt;&gt;"",[1]PREMIOS_ALUMNOS!$BQ115&lt;&gt;0),[1]PREMIOS_ALUMNOS!$BQ115,""),IF($A117="TOTAL",SUM(INDIRECT("AO4:AO"&amp;ROW()-1)),""))</f>
        <v/>
      </c>
      <c r="AP117" s="7" t="str">
        <f ca="1">IF(AND($A117&lt;&gt;"",$A117&lt;&gt;"TOTAL"),IF(AND([1]PREMIOS_ALUMNOS!$BS115&lt;&gt;"",[1]PREMIOS_ALUMNOS!$BS115&lt;&gt;0),[1]PREMIOS_ALUMNOS!$BS115,""),IF($A117="TOTAL",SUM(INDIRECT("AP4:AP"&amp;ROW()-1)),""))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IF(AND($A117&lt;&gt;"",$A117&lt;&gt;"TOTAL"),IF(AND([1]PREMIOS_ALUMNOS!$BV115&lt;&gt;"",[1]PREMIOS_ALUMNOS!$BV115&lt;&gt;0),[1]PREMIOS_ALUMNOS!$BV115,""),IF($A117="TOTAL",SUM(INDIRECT("AR4:AR"&amp;ROW()-1)),""))</f>
        <v/>
      </c>
      <c r="AS117" s="7" t="str">
        <f ca="1">IF(AND($A117&lt;&gt;"",$A117&lt;&gt;"TOTAL"),IF(AND([1]PREMIOS_ALUMNOS!$BX115&lt;&gt;"",[1]PREMIOS_ALUMNOS!$BX115&lt;&gt;0),[1]PREMIOS_ALUMNOS!$BX115,""),IF($A117="TOTAL",SUM(INDIRECT("AS4:AS"&amp;ROW()-1)),""))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IF(AND($A117&lt;&gt;"",$A117&lt;&gt;"TOTAL"),IF(AND([1]PREMIOS_ALUMNOS!$CA115&lt;&gt;"",[1]PREMIOS_ALUMNOS!$CA115&lt;&gt;0),[1]PREMIOS_ALUMNOS!$CA115,""),IF($A117="TOTAL",SUM(INDIRECT("AU4:AU"&amp;ROW()-1)),""))</f>
        <v/>
      </c>
      <c r="AV117" s="7" t="str">
        <f ca="1">IF(AND($A117&lt;&gt;"",$A117&lt;&gt;"TOTAL"),IF(AND([1]PREMIOS_ALUMNOS!$CC115&lt;&gt;"",[1]PREMIOS_ALUMNOS!$CC115&lt;&gt;0),[1]PREMIOS_ALUMNOS!$CC115,""),IF($A117="TOTAL",SUM(INDIRECT("AV4:AV"&amp;ROW()-1)),""))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IF(AND($A117&lt;&gt;"",$A117&lt;&gt;"TOTAL"),IF(AND([1]PREMIOS_ALUMNOS!$CF115&lt;&gt;"",[1]PREMIOS_ALUMNOS!$CF115&lt;&gt;0),[1]PREMIOS_ALUMNOS!$CF115,""),IF($A117="TOTAL",SUM(INDIRECT("AX4:AX"&amp;ROW()-1)),""))</f>
        <v/>
      </c>
      <c r="AY117" s="7" t="str">
        <f ca="1">IF(AND($A117&lt;&gt;"",$A117&lt;&gt;"TOTAL"),IF(AND([1]PREMIOS_ALUMNOS!$CH115&lt;&gt;"",[1]PREMIOS_ALUMNOS!$CH115&lt;&gt;0),[1]PREMIOS_ALUMNOS!$CH115,""),IF($A117="TOTAL",SUM(INDIRECT("AY4:AY"&amp;ROW()-1)),""))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IF(AND($A117&lt;&gt;"",$A117&lt;&gt;"TOTAL"),IF(AND([1]PREMIOS_ALUMNOS!$CK115&lt;&gt;"",[1]PREMIOS_ALUMNOS!$CK115&lt;&gt;0),[1]PREMIOS_ALUMNOS!$CK115,""),IF($A117="TOTAL",SUM(INDIRECT("BA4:BA"&amp;ROW()-1)),""))</f>
        <v/>
      </c>
      <c r="BB117" s="7" t="str">
        <f ca="1">IF(AND($A117&lt;&gt;"",$A117&lt;&gt;"TOTAL"),IF(AND([1]PREMIOS_ALUMNOS!$CM115&lt;&gt;"",[1]PREMIOS_ALUMNOS!$CM115&lt;&gt;0),[1]PREMIOS_ALUMNOS!$CM115,""),IF($A117="TOTAL",SUM(INDIRECT("BB4:BB"&amp;ROW()-1)),""))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IF(AND($A117&lt;&gt;"",$A117&lt;&gt;"TOTAL"),IF(AND([1]PREMIOS_ALUMNOS!$CP115&lt;&gt;"",[1]PREMIOS_ALUMNOS!$CP115&lt;&gt;0),[1]PREMIOS_ALUMNOS!$CP115,""),IF($A117="TOTAL",SUM(INDIRECT("BD4:BD"&amp;ROW()-1)),""))</f>
        <v/>
      </c>
      <c r="BE117" s="7" t="str">
        <f ca="1">IF(AND($A117&lt;&gt;"",$A117&lt;&gt;"TOTAL"),IF(AND([1]PREMIOS_ALUMNOS!$CR115&lt;&gt;"",[1]PREMIOS_ALUMNOS!$CR115&lt;&gt;0),[1]PREMIOS_ALUMNOS!$CR115,""),IF($A117="TOTAL",SUM(INDIRECT("BE4:BE"&amp;ROW()-1)),""))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IF([1]PREMIOS_ALUMNOS!$C116&lt;&gt;"",[1]PREMIOS_ALUMNOS!$C116,IF(AND([1]PREMIOS_ALUMNOS!$C116="",[1]PREMIOS_ALUMNOS!$C117="",[1]PREMIOS_ALUMNOS!$C115=""),"","TOTAL"))</f>
        <v/>
      </c>
      <c r="B118" s="7" t="str">
        <f ca="1">IF(AND($A118&lt;&gt;"",$A118&lt;&gt;"TOTAL"),IF(AND([1]PREMIOS_ALUMNOS!$D116&lt;&gt;"",[1]PREMIOS_ALUMNOS!$D116&lt;&gt;0),[1]PREMIOS_ALUMNOS!$D116,""),IF($A118="TOTAL",SUM(INDIRECT("B4:B"&amp;ROW()-1)),""))</f>
        <v/>
      </c>
      <c r="C118" s="7" t="str">
        <f ca="1">IF(AND($A118&lt;&gt;"",$A118&lt;&gt;"TOTAL"),IF(AND([1]PREMIOS_ALUMNOS!$F116&lt;&gt;"",[1]PREMIOS_ALUMNOS!$F116&lt;&gt;0),[1]PREMIOS_ALUMNOS!$F116,""),IF($A118="TOTAL",SUM(INDIRECT("C4:C"&amp;ROW()-1)),""))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IF(AND($A118&lt;&gt;"",$A118&lt;&gt;"TOTAL"),IF(AND([1]PREMIOS_ALUMNOS!$I116&lt;&gt;"",[1]PREMIOS_ALUMNOS!$I116&lt;&gt;0),[1]PREMIOS_ALUMNOS!$I116,""),IF($A118="TOTAL",SUM(INDIRECT("E4:E"&amp;ROW()-1)),""))</f>
        <v/>
      </c>
      <c r="F118" s="7" t="str">
        <f ca="1">IF(AND($A118&lt;&gt;"",$A118&lt;&gt;"TOTAL"),IF(AND([1]PREMIOS_ALUMNOS!$K116&lt;&gt;"",[1]PREMIOS_ALUMNOS!$K116&lt;&gt;0),[1]PREMIOS_ALUMNOS!$K116,""),IF($A118="TOTAL",SUM(INDIRECT("F4:F"&amp;ROW()-1)),""))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IF(AND($A118&lt;&gt;"",$A118&lt;&gt;"TOTAL"),IF(AND([1]PREMIOS_ALUMNOS!$N116&lt;&gt;"",[1]PREMIOS_ALUMNOS!$N116&lt;&gt;0),[1]PREMIOS_ALUMNOS!$N116,""),IF($A118="TOTAL",SUM(INDIRECT("H4:H"&amp;ROW()-1)),""))</f>
        <v/>
      </c>
      <c r="I118" s="7" t="str">
        <f ca="1">IF(AND($A118&lt;&gt;"",$A118&lt;&gt;"TOTAL"),IF(AND([1]PREMIOS_ALUMNOS!$P116&lt;&gt;"",[1]PREMIOS_ALUMNOS!$P116&lt;&gt;0),[1]PREMIOS_ALUMNOS!$P116,""),IF($A118="TOTAL",SUM(INDIRECT("I4:I"&amp;ROW()-1)),""))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IF(AND($A118&lt;&gt;"",$A118&lt;&gt;"TOTAL"),IF(AND([1]PREMIOS_ALUMNOS!$S116&lt;&gt;"",[1]PREMIOS_ALUMNOS!$S116&lt;&gt;0),[1]PREMIOS_ALUMNOS!$S116,""),IF($A118="TOTAL",SUM(INDIRECT("K4:K"&amp;ROW()-1)),""))</f>
        <v/>
      </c>
      <c r="L118" s="7" t="str">
        <f ca="1">IF(AND($A118&lt;&gt;"",$A118&lt;&gt;"TOTAL"),IF(AND([1]PREMIOS_ALUMNOS!$U116&lt;&gt;"",[1]PREMIOS_ALUMNOS!$U116&lt;&gt;0),[1]PREMIOS_ALUMNOS!$U116,""),IF($A118="TOTAL",SUM(INDIRECT("L4:L"&amp;ROW()-1)),""))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IF(AND($A118&lt;&gt;"",$A118&lt;&gt;"TOTAL"),IF(AND([1]PREMIOS_ALUMNOS!$X116&lt;&gt;"",[1]PREMIOS_ALUMNOS!$X116&lt;&gt;0),[1]PREMIOS_ALUMNOS!$X116,""),IF($A118="TOTAL",SUM(INDIRECT("N4:N"&amp;ROW()-1)),""))</f>
        <v/>
      </c>
      <c r="O118" s="7" t="str">
        <f ca="1">IF(AND($A118&lt;&gt;"",$A118&lt;&gt;"TOTAL"),IF(AND([1]PREMIOS_ALUMNOS!$Z116&lt;&gt;"",[1]PREMIOS_ALUMNOS!$Z116&lt;&gt;0),[1]PREMIOS_ALUMNOS!$Z116,""),IF($A118="TOTAL",SUM(INDIRECT("O4:O"&amp;ROW()-1)),""))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IF(AND($A118&lt;&gt;"",$A118&lt;&gt;"TOTAL"),IF(AND([1]PREMIOS_ALUMNOS!$AC116&lt;&gt;"",[1]PREMIOS_ALUMNOS!$AC116&lt;&gt;0),[1]PREMIOS_ALUMNOS!$AC116,""),IF($A118="TOTAL",SUM(INDIRECT("Q4:Q"&amp;ROW()-1)),""))</f>
        <v/>
      </c>
      <c r="R118" s="7" t="str">
        <f ca="1">IF(AND($A118&lt;&gt;"",$A118&lt;&gt;"TOTAL"),IF(AND([1]PREMIOS_ALUMNOS!$AE116&lt;&gt;"",[1]PREMIOS_ALUMNOS!$AE116&lt;&gt;0),[1]PREMIOS_ALUMNOS!$AE116,""),IF($A118="TOTAL",SUM(INDIRECT("R4:R"&amp;ROW()-1)),""))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IF(AND($A118&lt;&gt;"",$A118&lt;&gt;"TOTAL"),IF(AND([1]PREMIOS_ALUMNOS!$AH116&lt;&gt;"",[1]PREMIOS_ALUMNOS!$AH116&lt;&gt;0),[1]PREMIOS_ALUMNOS!$AH116,""),IF($A118="TOTAL",SUM(INDIRECT("T4:T"&amp;ROW()-1)),""))</f>
        <v/>
      </c>
      <c r="U118" s="7" t="str">
        <f ca="1">IF(AND($A118&lt;&gt;"",$A118&lt;&gt;"TOTAL"),IF(AND([1]PREMIOS_ALUMNOS!$AJ116&lt;&gt;"",[1]PREMIOS_ALUMNOS!$AJ116&lt;&gt;0),[1]PREMIOS_ALUMNOS!$AJ116,""),IF($A118="TOTAL",SUM(INDIRECT("U4:U"&amp;ROW()-1)),""))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IF(AND($A118&lt;&gt;"",$A118&lt;&gt;"TOTAL"),IF(AND([1]PREMIOS_ALUMNOS!$AM116&lt;&gt;"",[1]PREMIOS_ALUMNOS!$AM116&lt;&gt;0),[1]PREMIOS_ALUMNOS!$AM116,""),IF($A118="TOTAL",SUM(INDIRECT("W4:W"&amp;ROW()-1)),""))</f>
        <v/>
      </c>
      <c r="X118" s="7" t="str">
        <f ca="1">IF(AND($A118&lt;&gt;"",$A118&lt;&gt;"TOTAL"),IF(AND([1]PREMIOS_ALUMNOS!$AO116&lt;&gt;"",[1]PREMIOS_ALUMNOS!$AO116&lt;&gt;0),[1]PREMIOS_ALUMNOS!$AO116,""),IF($A118="TOTAL",SUM(INDIRECT("X4:X"&amp;ROW()-1)),""))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IF(AND($A118&lt;&gt;"",$A118&lt;&gt;"TOTAL"),IF(AND([1]PREMIOS_ALUMNOS!$AR116&lt;&gt;"",[1]PREMIOS_ALUMNOS!$AR116&lt;&gt;0),[1]PREMIOS_ALUMNOS!$AR116,""),IF($A118="TOTAL",SUM(INDIRECT("Z4:Z"&amp;ROW()-1)),""))</f>
        <v/>
      </c>
      <c r="AA118" s="7" t="str">
        <f ca="1">IF(AND($A118&lt;&gt;"",$A118&lt;&gt;"TOTAL"),IF(AND([1]PREMIOS_ALUMNOS!$AT116&lt;&gt;"",[1]PREMIOS_ALUMNOS!$AT116&lt;&gt;0),[1]PREMIOS_ALUMNOS!$AT116,""),IF($A118="TOTAL",SUM(INDIRECT("AA4:AA"&amp;ROW()-1)),""))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IF(AND($A118&lt;&gt;"",$A118&lt;&gt;"TOTAL"),IF(AND([1]PREMIOS_ALUMNOS!$AW116&lt;&gt;"",[1]PREMIOS_ALUMNOS!$AW116&lt;&gt;0),[1]PREMIOS_ALUMNOS!$AW116,""),IF($A118="TOTAL",SUM(INDIRECT("AC4:AC"&amp;ROW()-1)),""))</f>
        <v/>
      </c>
      <c r="AD118" s="7" t="str">
        <f ca="1">IF(AND($A118&lt;&gt;"",$A118&lt;&gt;"TOTAL"),IF(AND([1]PREMIOS_ALUMNOS!$AY116&lt;&gt;"",[1]PREMIOS_ALUMNOS!$AY116&lt;&gt;0),[1]PREMIOS_ALUMNOS!$AY116,""),IF($A118="TOTAL",SUM(INDIRECT("AD4:AD"&amp;ROW()-1)),""))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IF(AND($A118&lt;&gt;"",$A118&lt;&gt;"TOTAL"),IF(AND([1]PREMIOS_ALUMNOS!$BB116&lt;&gt;"",[1]PREMIOS_ALUMNOS!$BB116&lt;&gt;0),[1]PREMIOS_ALUMNOS!$BB116,""),IF($A118="TOTAL",SUM(INDIRECT("AF4:AF"&amp;ROW()-1)),""))</f>
        <v/>
      </c>
      <c r="AG118" s="7" t="str">
        <f ca="1">IF(AND($A118&lt;&gt;"",$A118&lt;&gt;"TOTAL"),IF(AND([1]PREMIOS_ALUMNOS!$BD116&lt;&gt;"",[1]PREMIOS_ALUMNOS!$BD116&lt;&gt;0),[1]PREMIOS_ALUMNOS!$BD116,""),IF($A118="TOTAL",SUM(INDIRECT("AG4:AG"&amp;ROW()-1)),""))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IF(AND($A118&lt;&gt;"",$A118&lt;&gt;"TOTAL"),IF(AND([1]PREMIOS_ALUMNOS!$BG116&lt;&gt;"",[1]PREMIOS_ALUMNOS!$BG116&lt;&gt;0),[1]PREMIOS_ALUMNOS!$BG116,""),IF($A118="TOTAL",SUM(INDIRECT("AI4:AI"&amp;ROW()-1)),""))</f>
        <v/>
      </c>
      <c r="AJ118" s="7" t="str">
        <f ca="1">IF(AND($A118&lt;&gt;"",$A118&lt;&gt;"TOTAL"),IF(AND([1]PREMIOS_ALUMNOS!$BI116&lt;&gt;"",[1]PREMIOS_ALUMNOS!$BI116&lt;&gt;0),[1]PREMIOS_ALUMNOS!$BI116,""),IF($A118="TOTAL",SUM(INDIRECT("AJ4:AJ"&amp;ROW()-1)),""))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IF(AND($A118&lt;&gt;"",$A118&lt;&gt;"TOTAL"),IF(AND([1]PREMIOS_ALUMNOS!$BL116&lt;&gt;"",[1]PREMIOS_ALUMNOS!$BL116&lt;&gt;0),[1]PREMIOS_ALUMNOS!$BL116,""),IF($A118="TOTAL",SUM(INDIRECT("AL4:AL"&amp;ROW()-1)),""))</f>
        <v/>
      </c>
      <c r="AM118" s="7" t="str">
        <f ca="1">IF(AND($A118&lt;&gt;"",$A118&lt;&gt;"TOTAL"),IF(AND([1]PREMIOS_ALUMNOS!$BN116&lt;&gt;"",[1]PREMIOS_ALUMNOS!$BN116&lt;&gt;0),[1]PREMIOS_ALUMNOS!$BN116,""),IF($A118="TOTAL",SUM(INDIRECT("AM4:AM"&amp;ROW()-1)),""))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IF(AND($A118&lt;&gt;"",$A118&lt;&gt;"TOTAL"),IF(AND([1]PREMIOS_ALUMNOS!$BQ116&lt;&gt;"",[1]PREMIOS_ALUMNOS!$BQ116&lt;&gt;0),[1]PREMIOS_ALUMNOS!$BQ116,""),IF($A118="TOTAL",SUM(INDIRECT("AO4:AO"&amp;ROW()-1)),""))</f>
        <v/>
      </c>
      <c r="AP118" s="7" t="str">
        <f ca="1">IF(AND($A118&lt;&gt;"",$A118&lt;&gt;"TOTAL"),IF(AND([1]PREMIOS_ALUMNOS!$BS116&lt;&gt;"",[1]PREMIOS_ALUMNOS!$BS116&lt;&gt;0),[1]PREMIOS_ALUMNOS!$BS116,""),IF($A118="TOTAL",SUM(INDIRECT("AP4:AP"&amp;ROW()-1)),""))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IF(AND($A118&lt;&gt;"",$A118&lt;&gt;"TOTAL"),IF(AND([1]PREMIOS_ALUMNOS!$BV116&lt;&gt;"",[1]PREMIOS_ALUMNOS!$BV116&lt;&gt;0),[1]PREMIOS_ALUMNOS!$BV116,""),IF($A118="TOTAL",SUM(INDIRECT("AR4:AR"&amp;ROW()-1)),""))</f>
        <v/>
      </c>
      <c r="AS118" s="7" t="str">
        <f ca="1">IF(AND($A118&lt;&gt;"",$A118&lt;&gt;"TOTAL"),IF(AND([1]PREMIOS_ALUMNOS!$BX116&lt;&gt;"",[1]PREMIOS_ALUMNOS!$BX116&lt;&gt;0),[1]PREMIOS_ALUMNOS!$BX116,""),IF($A118="TOTAL",SUM(INDIRECT("AS4:AS"&amp;ROW()-1)),""))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IF(AND($A118&lt;&gt;"",$A118&lt;&gt;"TOTAL"),IF(AND([1]PREMIOS_ALUMNOS!$CA116&lt;&gt;"",[1]PREMIOS_ALUMNOS!$CA116&lt;&gt;0),[1]PREMIOS_ALUMNOS!$CA116,""),IF($A118="TOTAL",SUM(INDIRECT("AU4:AU"&amp;ROW()-1)),""))</f>
        <v/>
      </c>
      <c r="AV118" s="7" t="str">
        <f ca="1">IF(AND($A118&lt;&gt;"",$A118&lt;&gt;"TOTAL"),IF(AND([1]PREMIOS_ALUMNOS!$CC116&lt;&gt;"",[1]PREMIOS_ALUMNOS!$CC116&lt;&gt;0),[1]PREMIOS_ALUMNOS!$CC116,""),IF($A118="TOTAL",SUM(INDIRECT("AV4:AV"&amp;ROW()-1)),""))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IF(AND($A118&lt;&gt;"",$A118&lt;&gt;"TOTAL"),IF(AND([1]PREMIOS_ALUMNOS!$CF116&lt;&gt;"",[1]PREMIOS_ALUMNOS!$CF116&lt;&gt;0),[1]PREMIOS_ALUMNOS!$CF116,""),IF($A118="TOTAL",SUM(INDIRECT("AX4:AX"&amp;ROW()-1)),""))</f>
        <v/>
      </c>
      <c r="AY118" s="7" t="str">
        <f ca="1">IF(AND($A118&lt;&gt;"",$A118&lt;&gt;"TOTAL"),IF(AND([1]PREMIOS_ALUMNOS!$CH116&lt;&gt;"",[1]PREMIOS_ALUMNOS!$CH116&lt;&gt;0),[1]PREMIOS_ALUMNOS!$CH116,""),IF($A118="TOTAL",SUM(INDIRECT("AY4:AY"&amp;ROW()-1)),""))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IF(AND($A118&lt;&gt;"",$A118&lt;&gt;"TOTAL"),IF(AND([1]PREMIOS_ALUMNOS!$CK116&lt;&gt;"",[1]PREMIOS_ALUMNOS!$CK116&lt;&gt;0),[1]PREMIOS_ALUMNOS!$CK116,""),IF($A118="TOTAL",SUM(INDIRECT("BA4:BA"&amp;ROW()-1)),""))</f>
        <v/>
      </c>
      <c r="BB118" s="7" t="str">
        <f ca="1">IF(AND($A118&lt;&gt;"",$A118&lt;&gt;"TOTAL"),IF(AND([1]PREMIOS_ALUMNOS!$CM116&lt;&gt;"",[1]PREMIOS_ALUMNOS!$CM116&lt;&gt;0),[1]PREMIOS_ALUMNOS!$CM116,""),IF($A118="TOTAL",SUM(INDIRECT("BB4:BB"&amp;ROW()-1)),""))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IF(AND($A118&lt;&gt;"",$A118&lt;&gt;"TOTAL"),IF(AND([1]PREMIOS_ALUMNOS!$CP116&lt;&gt;"",[1]PREMIOS_ALUMNOS!$CP116&lt;&gt;0),[1]PREMIOS_ALUMNOS!$CP116,""),IF($A118="TOTAL",SUM(INDIRECT("BD4:BD"&amp;ROW()-1)),""))</f>
        <v/>
      </c>
      <c r="BE118" s="7" t="str">
        <f ca="1">IF(AND($A118&lt;&gt;"",$A118&lt;&gt;"TOTAL"),IF(AND([1]PREMIOS_ALUMNOS!$CR116&lt;&gt;"",[1]PREMIOS_ALUMNOS!$CR116&lt;&gt;0),[1]PREMIOS_ALUMNOS!$CR116,""),IF($A118="TOTAL",SUM(INDIRECT("BE4:BE"&amp;ROW()-1)),""))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IF([1]PREMIOS_ALUMNOS!$C117&lt;&gt;"",[1]PREMIOS_ALUMNOS!$C117,IF(AND([1]PREMIOS_ALUMNOS!$C117="",[1]PREMIOS_ALUMNOS!$C118="",[1]PREMIOS_ALUMNOS!$C116=""),"","TOTAL"))</f>
        <v/>
      </c>
      <c r="B119" s="7" t="str">
        <f ca="1">IF(AND($A119&lt;&gt;"",$A119&lt;&gt;"TOTAL"),IF(AND([1]PREMIOS_ALUMNOS!$D117&lt;&gt;"",[1]PREMIOS_ALUMNOS!$D117&lt;&gt;0),[1]PREMIOS_ALUMNOS!$D117,""),IF($A119="TOTAL",SUM(INDIRECT("B4:B"&amp;ROW()-1)),""))</f>
        <v/>
      </c>
      <c r="C119" s="7" t="str">
        <f ca="1">IF(AND($A119&lt;&gt;"",$A119&lt;&gt;"TOTAL"),IF(AND([1]PREMIOS_ALUMNOS!$F117&lt;&gt;"",[1]PREMIOS_ALUMNOS!$F117&lt;&gt;0),[1]PREMIOS_ALUMNOS!$F117,""),IF($A119="TOTAL",SUM(INDIRECT("C4:C"&amp;ROW()-1)),""))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IF(AND($A119&lt;&gt;"",$A119&lt;&gt;"TOTAL"),IF(AND([1]PREMIOS_ALUMNOS!$I117&lt;&gt;"",[1]PREMIOS_ALUMNOS!$I117&lt;&gt;0),[1]PREMIOS_ALUMNOS!$I117,""),IF($A119="TOTAL",SUM(INDIRECT("E4:E"&amp;ROW()-1)),""))</f>
        <v/>
      </c>
      <c r="F119" s="7" t="str">
        <f ca="1">IF(AND($A119&lt;&gt;"",$A119&lt;&gt;"TOTAL"),IF(AND([1]PREMIOS_ALUMNOS!$K117&lt;&gt;"",[1]PREMIOS_ALUMNOS!$K117&lt;&gt;0),[1]PREMIOS_ALUMNOS!$K117,""),IF($A119="TOTAL",SUM(INDIRECT("F4:F"&amp;ROW()-1)),""))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IF(AND($A119&lt;&gt;"",$A119&lt;&gt;"TOTAL"),IF(AND([1]PREMIOS_ALUMNOS!$N117&lt;&gt;"",[1]PREMIOS_ALUMNOS!$N117&lt;&gt;0),[1]PREMIOS_ALUMNOS!$N117,""),IF($A119="TOTAL",SUM(INDIRECT("H4:H"&amp;ROW()-1)),""))</f>
        <v/>
      </c>
      <c r="I119" s="7" t="str">
        <f ca="1">IF(AND($A119&lt;&gt;"",$A119&lt;&gt;"TOTAL"),IF(AND([1]PREMIOS_ALUMNOS!$P117&lt;&gt;"",[1]PREMIOS_ALUMNOS!$P117&lt;&gt;0),[1]PREMIOS_ALUMNOS!$P117,""),IF($A119="TOTAL",SUM(INDIRECT("I4:I"&amp;ROW()-1)),""))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IF(AND($A119&lt;&gt;"",$A119&lt;&gt;"TOTAL"),IF(AND([1]PREMIOS_ALUMNOS!$S117&lt;&gt;"",[1]PREMIOS_ALUMNOS!$S117&lt;&gt;0),[1]PREMIOS_ALUMNOS!$S117,""),IF($A119="TOTAL",SUM(INDIRECT("K4:K"&amp;ROW()-1)),""))</f>
        <v/>
      </c>
      <c r="L119" s="7" t="str">
        <f ca="1">IF(AND($A119&lt;&gt;"",$A119&lt;&gt;"TOTAL"),IF(AND([1]PREMIOS_ALUMNOS!$U117&lt;&gt;"",[1]PREMIOS_ALUMNOS!$U117&lt;&gt;0),[1]PREMIOS_ALUMNOS!$U117,""),IF($A119="TOTAL",SUM(INDIRECT("L4:L"&amp;ROW()-1)),""))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IF(AND($A119&lt;&gt;"",$A119&lt;&gt;"TOTAL"),IF(AND([1]PREMIOS_ALUMNOS!$X117&lt;&gt;"",[1]PREMIOS_ALUMNOS!$X117&lt;&gt;0),[1]PREMIOS_ALUMNOS!$X117,""),IF($A119="TOTAL",SUM(INDIRECT("N4:N"&amp;ROW()-1)),""))</f>
        <v/>
      </c>
      <c r="O119" s="7" t="str">
        <f ca="1">IF(AND($A119&lt;&gt;"",$A119&lt;&gt;"TOTAL"),IF(AND([1]PREMIOS_ALUMNOS!$Z117&lt;&gt;"",[1]PREMIOS_ALUMNOS!$Z117&lt;&gt;0),[1]PREMIOS_ALUMNOS!$Z117,""),IF($A119="TOTAL",SUM(INDIRECT("O4:O"&amp;ROW()-1)),""))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IF(AND($A119&lt;&gt;"",$A119&lt;&gt;"TOTAL"),IF(AND([1]PREMIOS_ALUMNOS!$AC117&lt;&gt;"",[1]PREMIOS_ALUMNOS!$AC117&lt;&gt;0),[1]PREMIOS_ALUMNOS!$AC117,""),IF($A119="TOTAL",SUM(INDIRECT("Q4:Q"&amp;ROW()-1)),""))</f>
        <v/>
      </c>
      <c r="R119" s="7" t="str">
        <f ca="1">IF(AND($A119&lt;&gt;"",$A119&lt;&gt;"TOTAL"),IF(AND([1]PREMIOS_ALUMNOS!$AE117&lt;&gt;"",[1]PREMIOS_ALUMNOS!$AE117&lt;&gt;0),[1]PREMIOS_ALUMNOS!$AE117,""),IF($A119="TOTAL",SUM(INDIRECT("R4:R"&amp;ROW()-1)),""))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IF(AND($A119&lt;&gt;"",$A119&lt;&gt;"TOTAL"),IF(AND([1]PREMIOS_ALUMNOS!$AH117&lt;&gt;"",[1]PREMIOS_ALUMNOS!$AH117&lt;&gt;0),[1]PREMIOS_ALUMNOS!$AH117,""),IF($A119="TOTAL",SUM(INDIRECT("T4:T"&amp;ROW()-1)),""))</f>
        <v/>
      </c>
      <c r="U119" s="7" t="str">
        <f ca="1">IF(AND($A119&lt;&gt;"",$A119&lt;&gt;"TOTAL"),IF(AND([1]PREMIOS_ALUMNOS!$AJ117&lt;&gt;"",[1]PREMIOS_ALUMNOS!$AJ117&lt;&gt;0),[1]PREMIOS_ALUMNOS!$AJ117,""),IF($A119="TOTAL",SUM(INDIRECT("U4:U"&amp;ROW()-1)),""))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IF(AND($A119&lt;&gt;"",$A119&lt;&gt;"TOTAL"),IF(AND([1]PREMIOS_ALUMNOS!$AM117&lt;&gt;"",[1]PREMIOS_ALUMNOS!$AM117&lt;&gt;0),[1]PREMIOS_ALUMNOS!$AM117,""),IF($A119="TOTAL",SUM(INDIRECT("W4:W"&amp;ROW()-1)),""))</f>
        <v/>
      </c>
      <c r="X119" s="7" t="str">
        <f ca="1">IF(AND($A119&lt;&gt;"",$A119&lt;&gt;"TOTAL"),IF(AND([1]PREMIOS_ALUMNOS!$AO117&lt;&gt;"",[1]PREMIOS_ALUMNOS!$AO117&lt;&gt;0),[1]PREMIOS_ALUMNOS!$AO117,""),IF($A119="TOTAL",SUM(INDIRECT("X4:X"&amp;ROW()-1)),""))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IF(AND($A119&lt;&gt;"",$A119&lt;&gt;"TOTAL"),IF(AND([1]PREMIOS_ALUMNOS!$AR117&lt;&gt;"",[1]PREMIOS_ALUMNOS!$AR117&lt;&gt;0),[1]PREMIOS_ALUMNOS!$AR117,""),IF($A119="TOTAL",SUM(INDIRECT("Z4:Z"&amp;ROW()-1)),""))</f>
        <v/>
      </c>
      <c r="AA119" s="7" t="str">
        <f ca="1">IF(AND($A119&lt;&gt;"",$A119&lt;&gt;"TOTAL"),IF(AND([1]PREMIOS_ALUMNOS!$AT117&lt;&gt;"",[1]PREMIOS_ALUMNOS!$AT117&lt;&gt;0),[1]PREMIOS_ALUMNOS!$AT117,""),IF($A119="TOTAL",SUM(INDIRECT("AA4:AA"&amp;ROW()-1)),""))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IF(AND($A119&lt;&gt;"",$A119&lt;&gt;"TOTAL"),IF(AND([1]PREMIOS_ALUMNOS!$AW117&lt;&gt;"",[1]PREMIOS_ALUMNOS!$AW117&lt;&gt;0),[1]PREMIOS_ALUMNOS!$AW117,""),IF($A119="TOTAL",SUM(INDIRECT("AC4:AC"&amp;ROW()-1)),""))</f>
        <v/>
      </c>
      <c r="AD119" s="7" t="str">
        <f ca="1">IF(AND($A119&lt;&gt;"",$A119&lt;&gt;"TOTAL"),IF(AND([1]PREMIOS_ALUMNOS!$AY117&lt;&gt;"",[1]PREMIOS_ALUMNOS!$AY117&lt;&gt;0),[1]PREMIOS_ALUMNOS!$AY117,""),IF($A119="TOTAL",SUM(INDIRECT("AD4:AD"&amp;ROW()-1)),""))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IF(AND($A119&lt;&gt;"",$A119&lt;&gt;"TOTAL"),IF(AND([1]PREMIOS_ALUMNOS!$BB117&lt;&gt;"",[1]PREMIOS_ALUMNOS!$BB117&lt;&gt;0),[1]PREMIOS_ALUMNOS!$BB117,""),IF($A119="TOTAL",SUM(INDIRECT("AF4:AF"&amp;ROW()-1)),""))</f>
        <v/>
      </c>
      <c r="AG119" s="7" t="str">
        <f ca="1">IF(AND($A119&lt;&gt;"",$A119&lt;&gt;"TOTAL"),IF(AND([1]PREMIOS_ALUMNOS!$BD117&lt;&gt;"",[1]PREMIOS_ALUMNOS!$BD117&lt;&gt;0),[1]PREMIOS_ALUMNOS!$BD117,""),IF($A119="TOTAL",SUM(INDIRECT("AG4:AG"&amp;ROW()-1)),""))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IF(AND($A119&lt;&gt;"",$A119&lt;&gt;"TOTAL"),IF(AND([1]PREMIOS_ALUMNOS!$BG117&lt;&gt;"",[1]PREMIOS_ALUMNOS!$BG117&lt;&gt;0),[1]PREMIOS_ALUMNOS!$BG117,""),IF($A119="TOTAL",SUM(INDIRECT("AI4:AI"&amp;ROW()-1)),""))</f>
        <v/>
      </c>
      <c r="AJ119" s="7" t="str">
        <f ca="1">IF(AND($A119&lt;&gt;"",$A119&lt;&gt;"TOTAL"),IF(AND([1]PREMIOS_ALUMNOS!$BI117&lt;&gt;"",[1]PREMIOS_ALUMNOS!$BI117&lt;&gt;0),[1]PREMIOS_ALUMNOS!$BI117,""),IF($A119="TOTAL",SUM(INDIRECT("AJ4:AJ"&amp;ROW()-1)),""))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IF(AND($A119&lt;&gt;"",$A119&lt;&gt;"TOTAL"),IF(AND([1]PREMIOS_ALUMNOS!$BL117&lt;&gt;"",[1]PREMIOS_ALUMNOS!$BL117&lt;&gt;0),[1]PREMIOS_ALUMNOS!$BL117,""),IF($A119="TOTAL",SUM(INDIRECT("AL4:AL"&amp;ROW()-1)),""))</f>
        <v/>
      </c>
      <c r="AM119" s="7" t="str">
        <f ca="1">IF(AND($A119&lt;&gt;"",$A119&lt;&gt;"TOTAL"),IF(AND([1]PREMIOS_ALUMNOS!$BN117&lt;&gt;"",[1]PREMIOS_ALUMNOS!$BN117&lt;&gt;0),[1]PREMIOS_ALUMNOS!$BN117,""),IF($A119="TOTAL",SUM(INDIRECT("AM4:AM"&amp;ROW()-1)),""))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IF(AND($A119&lt;&gt;"",$A119&lt;&gt;"TOTAL"),IF(AND([1]PREMIOS_ALUMNOS!$BQ117&lt;&gt;"",[1]PREMIOS_ALUMNOS!$BQ117&lt;&gt;0),[1]PREMIOS_ALUMNOS!$BQ117,""),IF($A119="TOTAL",SUM(INDIRECT("AO4:AO"&amp;ROW()-1)),""))</f>
        <v/>
      </c>
      <c r="AP119" s="7" t="str">
        <f ca="1">IF(AND($A119&lt;&gt;"",$A119&lt;&gt;"TOTAL"),IF(AND([1]PREMIOS_ALUMNOS!$BS117&lt;&gt;"",[1]PREMIOS_ALUMNOS!$BS117&lt;&gt;0),[1]PREMIOS_ALUMNOS!$BS117,""),IF($A119="TOTAL",SUM(INDIRECT("AP4:AP"&amp;ROW()-1)),""))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IF(AND($A119&lt;&gt;"",$A119&lt;&gt;"TOTAL"),IF(AND([1]PREMIOS_ALUMNOS!$BV117&lt;&gt;"",[1]PREMIOS_ALUMNOS!$BV117&lt;&gt;0),[1]PREMIOS_ALUMNOS!$BV117,""),IF($A119="TOTAL",SUM(INDIRECT("AR4:AR"&amp;ROW()-1)),""))</f>
        <v/>
      </c>
      <c r="AS119" s="7" t="str">
        <f ca="1">IF(AND($A119&lt;&gt;"",$A119&lt;&gt;"TOTAL"),IF(AND([1]PREMIOS_ALUMNOS!$BX117&lt;&gt;"",[1]PREMIOS_ALUMNOS!$BX117&lt;&gt;0),[1]PREMIOS_ALUMNOS!$BX117,""),IF($A119="TOTAL",SUM(INDIRECT("AS4:AS"&amp;ROW()-1)),""))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IF(AND($A119&lt;&gt;"",$A119&lt;&gt;"TOTAL"),IF(AND([1]PREMIOS_ALUMNOS!$CA117&lt;&gt;"",[1]PREMIOS_ALUMNOS!$CA117&lt;&gt;0),[1]PREMIOS_ALUMNOS!$CA117,""),IF($A119="TOTAL",SUM(INDIRECT("AU4:AU"&amp;ROW()-1)),""))</f>
        <v/>
      </c>
      <c r="AV119" s="7" t="str">
        <f ca="1">IF(AND($A119&lt;&gt;"",$A119&lt;&gt;"TOTAL"),IF(AND([1]PREMIOS_ALUMNOS!$CC117&lt;&gt;"",[1]PREMIOS_ALUMNOS!$CC117&lt;&gt;0),[1]PREMIOS_ALUMNOS!$CC117,""),IF($A119="TOTAL",SUM(INDIRECT("AV4:AV"&amp;ROW()-1)),""))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IF(AND($A119&lt;&gt;"",$A119&lt;&gt;"TOTAL"),IF(AND([1]PREMIOS_ALUMNOS!$CF117&lt;&gt;"",[1]PREMIOS_ALUMNOS!$CF117&lt;&gt;0),[1]PREMIOS_ALUMNOS!$CF117,""),IF($A119="TOTAL",SUM(INDIRECT("AX4:AX"&amp;ROW()-1)),""))</f>
        <v/>
      </c>
      <c r="AY119" s="7" t="str">
        <f ca="1">IF(AND($A119&lt;&gt;"",$A119&lt;&gt;"TOTAL"),IF(AND([1]PREMIOS_ALUMNOS!$CH117&lt;&gt;"",[1]PREMIOS_ALUMNOS!$CH117&lt;&gt;0),[1]PREMIOS_ALUMNOS!$CH117,""),IF($A119="TOTAL",SUM(INDIRECT("AY4:AY"&amp;ROW()-1)),""))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IF(AND($A119&lt;&gt;"",$A119&lt;&gt;"TOTAL"),IF(AND([1]PREMIOS_ALUMNOS!$CK117&lt;&gt;"",[1]PREMIOS_ALUMNOS!$CK117&lt;&gt;0),[1]PREMIOS_ALUMNOS!$CK117,""),IF($A119="TOTAL",SUM(INDIRECT("BA4:BA"&amp;ROW()-1)),""))</f>
        <v/>
      </c>
      <c r="BB119" s="7" t="str">
        <f ca="1">IF(AND($A119&lt;&gt;"",$A119&lt;&gt;"TOTAL"),IF(AND([1]PREMIOS_ALUMNOS!$CM117&lt;&gt;"",[1]PREMIOS_ALUMNOS!$CM117&lt;&gt;0),[1]PREMIOS_ALUMNOS!$CM117,""),IF($A119="TOTAL",SUM(INDIRECT("BB4:BB"&amp;ROW()-1)),""))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IF(AND($A119&lt;&gt;"",$A119&lt;&gt;"TOTAL"),IF(AND([1]PREMIOS_ALUMNOS!$CP117&lt;&gt;"",[1]PREMIOS_ALUMNOS!$CP117&lt;&gt;0),[1]PREMIOS_ALUMNOS!$CP117,""),IF($A119="TOTAL",SUM(INDIRECT("BD4:BD"&amp;ROW()-1)),""))</f>
        <v/>
      </c>
      <c r="BE119" s="7" t="str">
        <f ca="1">IF(AND($A119&lt;&gt;"",$A119&lt;&gt;"TOTAL"),IF(AND([1]PREMIOS_ALUMNOS!$CR117&lt;&gt;"",[1]PREMIOS_ALUMNOS!$CR117&lt;&gt;0),[1]PREMIOS_ALUMNOS!$CR117,""),IF($A119="TOTAL",SUM(INDIRECT("BE4:BE"&amp;ROW()-1)),""))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IF([1]PREMIOS_ALUMNOS!$C118&lt;&gt;"",[1]PREMIOS_ALUMNOS!$C118,IF(AND([1]PREMIOS_ALUMNOS!$C118="",[1]PREMIOS_ALUMNOS!$C119="",[1]PREMIOS_ALUMNOS!$C117=""),"","TOTAL"))</f>
        <v/>
      </c>
      <c r="B120" s="7" t="str">
        <f ca="1">IF(AND($A120&lt;&gt;"",$A120&lt;&gt;"TOTAL"),IF(AND([1]PREMIOS_ALUMNOS!$D118&lt;&gt;"",[1]PREMIOS_ALUMNOS!$D118&lt;&gt;0),[1]PREMIOS_ALUMNOS!$D118,""),IF($A120="TOTAL",SUM(INDIRECT("B4:B"&amp;ROW()-1)),""))</f>
        <v/>
      </c>
      <c r="C120" s="7" t="str">
        <f ca="1">IF(AND($A120&lt;&gt;"",$A120&lt;&gt;"TOTAL"),IF(AND([1]PREMIOS_ALUMNOS!$F118&lt;&gt;"",[1]PREMIOS_ALUMNOS!$F118&lt;&gt;0),[1]PREMIOS_ALUMNOS!$F118,""),IF($A120="TOTAL",SUM(INDIRECT("C4:C"&amp;ROW()-1)),""))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IF(AND($A120&lt;&gt;"",$A120&lt;&gt;"TOTAL"),IF(AND([1]PREMIOS_ALUMNOS!$I118&lt;&gt;"",[1]PREMIOS_ALUMNOS!$I118&lt;&gt;0),[1]PREMIOS_ALUMNOS!$I118,""),IF($A120="TOTAL",SUM(INDIRECT("E4:E"&amp;ROW()-1)),""))</f>
        <v/>
      </c>
      <c r="F120" s="7" t="str">
        <f ca="1">IF(AND($A120&lt;&gt;"",$A120&lt;&gt;"TOTAL"),IF(AND([1]PREMIOS_ALUMNOS!$K118&lt;&gt;"",[1]PREMIOS_ALUMNOS!$K118&lt;&gt;0),[1]PREMIOS_ALUMNOS!$K118,""),IF($A120="TOTAL",SUM(INDIRECT("F4:F"&amp;ROW()-1)),""))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IF(AND($A120&lt;&gt;"",$A120&lt;&gt;"TOTAL"),IF(AND([1]PREMIOS_ALUMNOS!$N118&lt;&gt;"",[1]PREMIOS_ALUMNOS!$N118&lt;&gt;0),[1]PREMIOS_ALUMNOS!$N118,""),IF($A120="TOTAL",SUM(INDIRECT("H4:H"&amp;ROW()-1)),""))</f>
        <v/>
      </c>
      <c r="I120" s="7" t="str">
        <f ca="1">IF(AND($A120&lt;&gt;"",$A120&lt;&gt;"TOTAL"),IF(AND([1]PREMIOS_ALUMNOS!$P118&lt;&gt;"",[1]PREMIOS_ALUMNOS!$P118&lt;&gt;0),[1]PREMIOS_ALUMNOS!$P118,""),IF($A120="TOTAL",SUM(INDIRECT("I4:I"&amp;ROW()-1)),""))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IF(AND($A120&lt;&gt;"",$A120&lt;&gt;"TOTAL"),IF(AND([1]PREMIOS_ALUMNOS!$S118&lt;&gt;"",[1]PREMIOS_ALUMNOS!$S118&lt;&gt;0),[1]PREMIOS_ALUMNOS!$S118,""),IF($A120="TOTAL",SUM(INDIRECT("K4:K"&amp;ROW()-1)),""))</f>
        <v/>
      </c>
      <c r="L120" s="7" t="str">
        <f ca="1">IF(AND($A120&lt;&gt;"",$A120&lt;&gt;"TOTAL"),IF(AND([1]PREMIOS_ALUMNOS!$U118&lt;&gt;"",[1]PREMIOS_ALUMNOS!$U118&lt;&gt;0),[1]PREMIOS_ALUMNOS!$U118,""),IF($A120="TOTAL",SUM(INDIRECT("L4:L"&amp;ROW()-1)),""))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IF(AND($A120&lt;&gt;"",$A120&lt;&gt;"TOTAL"),IF(AND([1]PREMIOS_ALUMNOS!$X118&lt;&gt;"",[1]PREMIOS_ALUMNOS!$X118&lt;&gt;0),[1]PREMIOS_ALUMNOS!$X118,""),IF($A120="TOTAL",SUM(INDIRECT("N4:N"&amp;ROW()-1)),""))</f>
        <v/>
      </c>
      <c r="O120" s="7" t="str">
        <f ca="1">IF(AND($A120&lt;&gt;"",$A120&lt;&gt;"TOTAL"),IF(AND([1]PREMIOS_ALUMNOS!$Z118&lt;&gt;"",[1]PREMIOS_ALUMNOS!$Z118&lt;&gt;0),[1]PREMIOS_ALUMNOS!$Z118,""),IF($A120="TOTAL",SUM(INDIRECT("O4:O"&amp;ROW()-1)),""))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IF(AND($A120&lt;&gt;"",$A120&lt;&gt;"TOTAL"),IF(AND([1]PREMIOS_ALUMNOS!$AC118&lt;&gt;"",[1]PREMIOS_ALUMNOS!$AC118&lt;&gt;0),[1]PREMIOS_ALUMNOS!$AC118,""),IF($A120="TOTAL",SUM(INDIRECT("Q4:Q"&amp;ROW()-1)),""))</f>
        <v/>
      </c>
      <c r="R120" s="7" t="str">
        <f ca="1">IF(AND($A120&lt;&gt;"",$A120&lt;&gt;"TOTAL"),IF(AND([1]PREMIOS_ALUMNOS!$AE118&lt;&gt;"",[1]PREMIOS_ALUMNOS!$AE118&lt;&gt;0),[1]PREMIOS_ALUMNOS!$AE118,""),IF($A120="TOTAL",SUM(INDIRECT("R4:R"&amp;ROW()-1)),""))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IF(AND($A120&lt;&gt;"",$A120&lt;&gt;"TOTAL"),IF(AND([1]PREMIOS_ALUMNOS!$AH118&lt;&gt;"",[1]PREMIOS_ALUMNOS!$AH118&lt;&gt;0),[1]PREMIOS_ALUMNOS!$AH118,""),IF($A120="TOTAL",SUM(INDIRECT("T4:T"&amp;ROW()-1)),""))</f>
        <v/>
      </c>
      <c r="U120" s="7" t="str">
        <f ca="1">IF(AND($A120&lt;&gt;"",$A120&lt;&gt;"TOTAL"),IF(AND([1]PREMIOS_ALUMNOS!$AJ118&lt;&gt;"",[1]PREMIOS_ALUMNOS!$AJ118&lt;&gt;0),[1]PREMIOS_ALUMNOS!$AJ118,""),IF($A120="TOTAL",SUM(INDIRECT("U4:U"&amp;ROW()-1)),""))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IF(AND($A120&lt;&gt;"",$A120&lt;&gt;"TOTAL"),IF(AND([1]PREMIOS_ALUMNOS!$AM118&lt;&gt;"",[1]PREMIOS_ALUMNOS!$AM118&lt;&gt;0),[1]PREMIOS_ALUMNOS!$AM118,""),IF($A120="TOTAL",SUM(INDIRECT("W4:W"&amp;ROW()-1)),""))</f>
        <v/>
      </c>
      <c r="X120" s="7" t="str">
        <f ca="1">IF(AND($A120&lt;&gt;"",$A120&lt;&gt;"TOTAL"),IF(AND([1]PREMIOS_ALUMNOS!$AO118&lt;&gt;"",[1]PREMIOS_ALUMNOS!$AO118&lt;&gt;0),[1]PREMIOS_ALUMNOS!$AO118,""),IF($A120="TOTAL",SUM(INDIRECT("X4:X"&amp;ROW()-1)),""))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IF(AND($A120&lt;&gt;"",$A120&lt;&gt;"TOTAL"),IF(AND([1]PREMIOS_ALUMNOS!$AR118&lt;&gt;"",[1]PREMIOS_ALUMNOS!$AR118&lt;&gt;0),[1]PREMIOS_ALUMNOS!$AR118,""),IF($A120="TOTAL",SUM(INDIRECT("Z4:Z"&amp;ROW()-1)),""))</f>
        <v/>
      </c>
      <c r="AA120" s="7" t="str">
        <f ca="1">IF(AND($A120&lt;&gt;"",$A120&lt;&gt;"TOTAL"),IF(AND([1]PREMIOS_ALUMNOS!$AT118&lt;&gt;"",[1]PREMIOS_ALUMNOS!$AT118&lt;&gt;0),[1]PREMIOS_ALUMNOS!$AT118,""),IF($A120="TOTAL",SUM(INDIRECT("AA4:AA"&amp;ROW()-1)),""))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IF(AND($A120&lt;&gt;"",$A120&lt;&gt;"TOTAL"),IF(AND([1]PREMIOS_ALUMNOS!$AW118&lt;&gt;"",[1]PREMIOS_ALUMNOS!$AW118&lt;&gt;0),[1]PREMIOS_ALUMNOS!$AW118,""),IF($A120="TOTAL",SUM(INDIRECT("AC4:AC"&amp;ROW()-1)),""))</f>
        <v/>
      </c>
      <c r="AD120" s="7" t="str">
        <f ca="1">IF(AND($A120&lt;&gt;"",$A120&lt;&gt;"TOTAL"),IF(AND([1]PREMIOS_ALUMNOS!$AY118&lt;&gt;"",[1]PREMIOS_ALUMNOS!$AY118&lt;&gt;0),[1]PREMIOS_ALUMNOS!$AY118,""),IF($A120="TOTAL",SUM(INDIRECT("AD4:AD"&amp;ROW()-1)),""))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IF(AND($A120&lt;&gt;"",$A120&lt;&gt;"TOTAL"),IF(AND([1]PREMIOS_ALUMNOS!$BB118&lt;&gt;"",[1]PREMIOS_ALUMNOS!$BB118&lt;&gt;0),[1]PREMIOS_ALUMNOS!$BB118,""),IF($A120="TOTAL",SUM(INDIRECT("AF4:AF"&amp;ROW()-1)),""))</f>
        <v/>
      </c>
      <c r="AG120" s="7" t="str">
        <f ca="1">IF(AND($A120&lt;&gt;"",$A120&lt;&gt;"TOTAL"),IF(AND([1]PREMIOS_ALUMNOS!$BD118&lt;&gt;"",[1]PREMIOS_ALUMNOS!$BD118&lt;&gt;0),[1]PREMIOS_ALUMNOS!$BD118,""),IF($A120="TOTAL",SUM(INDIRECT("AG4:AG"&amp;ROW()-1)),""))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IF(AND($A120&lt;&gt;"",$A120&lt;&gt;"TOTAL"),IF(AND([1]PREMIOS_ALUMNOS!$BG118&lt;&gt;"",[1]PREMIOS_ALUMNOS!$BG118&lt;&gt;0),[1]PREMIOS_ALUMNOS!$BG118,""),IF($A120="TOTAL",SUM(INDIRECT("AI4:AI"&amp;ROW()-1)),""))</f>
        <v/>
      </c>
      <c r="AJ120" s="7" t="str">
        <f ca="1">IF(AND($A120&lt;&gt;"",$A120&lt;&gt;"TOTAL"),IF(AND([1]PREMIOS_ALUMNOS!$BI118&lt;&gt;"",[1]PREMIOS_ALUMNOS!$BI118&lt;&gt;0),[1]PREMIOS_ALUMNOS!$BI118,""),IF($A120="TOTAL",SUM(INDIRECT("AJ4:AJ"&amp;ROW()-1)),""))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IF(AND($A120&lt;&gt;"",$A120&lt;&gt;"TOTAL"),IF(AND([1]PREMIOS_ALUMNOS!$BL118&lt;&gt;"",[1]PREMIOS_ALUMNOS!$BL118&lt;&gt;0),[1]PREMIOS_ALUMNOS!$BL118,""),IF($A120="TOTAL",SUM(INDIRECT("AL4:AL"&amp;ROW()-1)),""))</f>
        <v/>
      </c>
      <c r="AM120" s="7" t="str">
        <f ca="1">IF(AND($A120&lt;&gt;"",$A120&lt;&gt;"TOTAL"),IF(AND([1]PREMIOS_ALUMNOS!$BN118&lt;&gt;"",[1]PREMIOS_ALUMNOS!$BN118&lt;&gt;0),[1]PREMIOS_ALUMNOS!$BN118,""),IF($A120="TOTAL",SUM(INDIRECT("AM4:AM"&amp;ROW()-1)),""))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IF(AND($A120&lt;&gt;"",$A120&lt;&gt;"TOTAL"),IF(AND([1]PREMIOS_ALUMNOS!$BQ118&lt;&gt;"",[1]PREMIOS_ALUMNOS!$BQ118&lt;&gt;0),[1]PREMIOS_ALUMNOS!$BQ118,""),IF($A120="TOTAL",SUM(INDIRECT("AO4:AO"&amp;ROW()-1)),""))</f>
        <v/>
      </c>
      <c r="AP120" s="7" t="str">
        <f ca="1">IF(AND($A120&lt;&gt;"",$A120&lt;&gt;"TOTAL"),IF(AND([1]PREMIOS_ALUMNOS!$BS118&lt;&gt;"",[1]PREMIOS_ALUMNOS!$BS118&lt;&gt;0),[1]PREMIOS_ALUMNOS!$BS118,""),IF($A120="TOTAL",SUM(INDIRECT("AP4:AP"&amp;ROW()-1)),""))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IF(AND($A120&lt;&gt;"",$A120&lt;&gt;"TOTAL"),IF(AND([1]PREMIOS_ALUMNOS!$BV118&lt;&gt;"",[1]PREMIOS_ALUMNOS!$BV118&lt;&gt;0),[1]PREMIOS_ALUMNOS!$BV118,""),IF($A120="TOTAL",SUM(INDIRECT("AR4:AR"&amp;ROW()-1)),""))</f>
        <v/>
      </c>
      <c r="AS120" s="7" t="str">
        <f ca="1">IF(AND($A120&lt;&gt;"",$A120&lt;&gt;"TOTAL"),IF(AND([1]PREMIOS_ALUMNOS!$BX118&lt;&gt;"",[1]PREMIOS_ALUMNOS!$BX118&lt;&gt;0),[1]PREMIOS_ALUMNOS!$BX118,""),IF($A120="TOTAL",SUM(INDIRECT("AS4:AS"&amp;ROW()-1)),""))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IF(AND($A120&lt;&gt;"",$A120&lt;&gt;"TOTAL"),IF(AND([1]PREMIOS_ALUMNOS!$CA118&lt;&gt;"",[1]PREMIOS_ALUMNOS!$CA118&lt;&gt;0),[1]PREMIOS_ALUMNOS!$CA118,""),IF($A120="TOTAL",SUM(INDIRECT("AU4:AU"&amp;ROW()-1)),""))</f>
        <v/>
      </c>
      <c r="AV120" s="7" t="str">
        <f ca="1">IF(AND($A120&lt;&gt;"",$A120&lt;&gt;"TOTAL"),IF(AND([1]PREMIOS_ALUMNOS!$CC118&lt;&gt;"",[1]PREMIOS_ALUMNOS!$CC118&lt;&gt;0),[1]PREMIOS_ALUMNOS!$CC118,""),IF($A120="TOTAL",SUM(INDIRECT("AV4:AV"&amp;ROW()-1)),""))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IF(AND($A120&lt;&gt;"",$A120&lt;&gt;"TOTAL"),IF(AND([1]PREMIOS_ALUMNOS!$CF118&lt;&gt;"",[1]PREMIOS_ALUMNOS!$CF118&lt;&gt;0),[1]PREMIOS_ALUMNOS!$CF118,""),IF($A120="TOTAL",SUM(INDIRECT("AX4:AX"&amp;ROW()-1)),""))</f>
        <v/>
      </c>
      <c r="AY120" s="7" t="str">
        <f ca="1">IF(AND($A120&lt;&gt;"",$A120&lt;&gt;"TOTAL"),IF(AND([1]PREMIOS_ALUMNOS!$CH118&lt;&gt;"",[1]PREMIOS_ALUMNOS!$CH118&lt;&gt;0),[1]PREMIOS_ALUMNOS!$CH118,""),IF($A120="TOTAL",SUM(INDIRECT("AY4:AY"&amp;ROW()-1)),""))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IF(AND($A120&lt;&gt;"",$A120&lt;&gt;"TOTAL"),IF(AND([1]PREMIOS_ALUMNOS!$CK118&lt;&gt;"",[1]PREMIOS_ALUMNOS!$CK118&lt;&gt;0),[1]PREMIOS_ALUMNOS!$CK118,""),IF($A120="TOTAL",SUM(INDIRECT("BA4:BA"&amp;ROW()-1)),""))</f>
        <v/>
      </c>
      <c r="BB120" s="7" t="str">
        <f ca="1">IF(AND($A120&lt;&gt;"",$A120&lt;&gt;"TOTAL"),IF(AND([1]PREMIOS_ALUMNOS!$CM118&lt;&gt;"",[1]PREMIOS_ALUMNOS!$CM118&lt;&gt;0),[1]PREMIOS_ALUMNOS!$CM118,""),IF($A120="TOTAL",SUM(INDIRECT("BB4:BB"&amp;ROW()-1)),""))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IF(AND($A120&lt;&gt;"",$A120&lt;&gt;"TOTAL"),IF(AND([1]PREMIOS_ALUMNOS!$CP118&lt;&gt;"",[1]PREMIOS_ALUMNOS!$CP118&lt;&gt;0),[1]PREMIOS_ALUMNOS!$CP118,""),IF($A120="TOTAL",SUM(INDIRECT("BD4:BD"&amp;ROW()-1)),""))</f>
        <v/>
      </c>
      <c r="BE120" s="7" t="str">
        <f ca="1">IF(AND($A120&lt;&gt;"",$A120&lt;&gt;"TOTAL"),IF(AND([1]PREMIOS_ALUMNOS!$CR118&lt;&gt;"",[1]PREMIOS_ALUMNOS!$CR118&lt;&gt;0),[1]PREMIOS_ALUMNOS!$CR118,""),IF($A120="TOTAL",SUM(INDIRECT("BE4:BE"&amp;ROW()-1)),""))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IF([1]PREMIOS_ALUMNOS!$C119&lt;&gt;"",[1]PREMIOS_ALUMNOS!$C119,IF(AND([1]PREMIOS_ALUMNOS!$C119="",[1]PREMIOS_ALUMNOS!$C120="",[1]PREMIOS_ALUMNOS!$C118=""),"","TOTAL"))</f>
        <v/>
      </c>
      <c r="B121" s="7" t="str">
        <f ca="1">IF(AND($A121&lt;&gt;"",$A121&lt;&gt;"TOTAL"),IF(AND([1]PREMIOS_ALUMNOS!$D119&lt;&gt;"",[1]PREMIOS_ALUMNOS!$D119&lt;&gt;0),[1]PREMIOS_ALUMNOS!$D119,""),IF($A121="TOTAL",SUM(INDIRECT("B4:B"&amp;ROW()-1)),""))</f>
        <v/>
      </c>
      <c r="C121" s="7" t="str">
        <f ca="1">IF(AND($A121&lt;&gt;"",$A121&lt;&gt;"TOTAL"),IF(AND([1]PREMIOS_ALUMNOS!$F119&lt;&gt;"",[1]PREMIOS_ALUMNOS!$F119&lt;&gt;0),[1]PREMIOS_ALUMNOS!$F119,""),IF($A121="TOTAL",SUM(INDIRECT("C4:C"&amp;ROW()-1)),""))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IF(AND($A121&lt;&gt;"",$A121&lt;&gt;"TOTAL"),IF(AND([1]PREMIOS_ALUMNOS!$I119&lt;&gt;"",[1]PREMIOS_ALUMNOS!$I119&lt;&gt;0),[1]PREMIOS_ALUMNOS!$I119,""),IF($A121="TOTAL",SUM(INDIRECT("E4:E"&amp;ROW()-1)),""))</f>
        <v/>
      </c>
      <c r="F121" s="7" t="str">
        <f ca="1">IF(AND($A121&lt;&gt;"",$A121&lt;&gt;"TOTAL"),IF(AND([1]PREMIOS_ALUMNOS!$K119&lt;&gt;"",[1]PREMIOS_ALUMNOS!$K119&lt;&gt;0),[1]PREMIOS_ALUMNOS!$K119,""),IF($A121="TOTAL",SUM(INDIRECT("F4:F"&amp;ROW()-1)),""))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IF(AND($A121&lt;&gt;"",$A121&lt;&gt;"TOTAL"),IF(AND([1]PREMIOS_ALUMNOS!$N119&lt;&gt;"",[1]PREMIOS_ALUMNOS!$N119&lt;&gt;0),[1]PREMIOS_ALUMNOS!$N119,""),IF($A121="TOTAL",SUM(INDIRECT("H4:H"&amp;ROW()-1)),""))</f>
        <v/>
      </c>
      <c r="I121" s="7" t="str">
        <f ca="1">IF(AND($A121&lt;&gt;"",$A121&lt;&gt;"TOTAL"),IF(AND([1]PREMIOS_ALUMNOS!$P119&lt;&gt;"",[1]PREMIOS_ALUMNOS!$P119&lt;&gt;0),[1]PREMIOS_ALUMNOS!$P119,""),IF($A121="TOTAL",SUM(INDIRECT("I4:I"&amp;ROW()-1)),""))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IF(AND($A121&lt;&gt;"",$A121&lt;&gt;"TOTAL"),IF(AND([1]PREMIOS_ALUMNOS!$S119&lt;&gt;"",[1]PREMIOS_ALUMNOS!$S119&lt;&gt;0),[1]PREMIOS_ALUMNOS!$S119,""),IF($A121="TOTAL",SUM(INDIRECT("K4:K"&amp;ROW()-1)),""))</f>
        <v/>
      </c>
      <c r="L121" s="7" t="str">
        <f ca="1">IF(AND($A121&lt;&gt;"",$A121&lt;&gt;"TOTAL"),IF(AND([1]PREMIOS_ALUMNOS!$U119&lt;&gt;"",[1]PREMIOS_ALUMNOS!$U119&lt;&gt;0),[1]PREMIOS_ALUMNOS!$U119,""),IF($A121="TOTAL",SUM(INDIRECT("L4:L"&amp;ROW()-1)),""))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IF(AND($A121&lt;&gt;"",$A121&lt;&gt;"TOTAL"),IF(AND([1]PREMIOS_ALUMNOS!$X119&lt;&gt;"",[1]PREMIOS_ALUMNOS!$X119&lt;&gt;0),[1]PREMIOS_ALUMNOS!$X119,""),IF($A121="TOTAL",SUM(INDIRECT("N4:N"&amp;ROW()-1)),""))</f>
        <v/>
      </c>
      <c r="O121" s="7" t="str">
        <f ca="1">IF(AND($A121&lt;&gt;"",$A121&lt;&gt;"TOTAL"),IF(AND([1]PREMIOS_ALUMNOS!$Z119&lt;&gt;"",[1]PREMIOS_ALUMNOS!$Z119&lt;&gt;0),[1]PREMIOS_ALUMNOS!$Z119,""),IF($A121="TOTAL",SUM(INDIRECT("O4:O"&amp;ROW()-1)),""))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IF(AND($A121&lt;&gt;"",$A121&lt;&gt;"TOTAL"),IF(AND([1]PREMIOS_ALUMNOS!$AC119&lt;&gt;"",[1]PREMIOS_ALUMNOS!$AC119&lt;&gt;0),[1]PREMIOS_ALUMNOS!$AC119,""),IF($A121="TOTAL",SUM(INDIRECT("Q4:Q"&amp;ROW()-1)),""))</f>
        <v/>
      </c>
      <c r="R121" s="7" t="str">
        <f ca="1">IF(AND($A121&lt;&gt;"",$A121&lt;&gt;"TOTAL"),IF(AND([1]PREMIOS_ALUMNOS!$AE119&lt;&gt;"",[1]PREMIOS_ALUMNOS!$AE119&lt;&gt;0),[1]PREMIOS_ALUMNOS!$AE119,""),IF($A121="TOTAL",SUM(INDIRECT("R4:R"&amp;ROW()-1)),""))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IF(AND($A121&lt;&gt;"",$A121&lt;&gt;"TOTAL"),IF(AND([1]PREMIOS_ALUMNOS!$AH119&lt;&gt;"",[1]PREMIOS_ALUMNOS!$AH119&lt;&gt;0),[1]PREMIOS_ALUMNOS!$AH119,""),IF($A121="TOTAL",SUM(INDIRECT("T4:T"&amp;ROW()-1)),""))</f>
        <v/>
      </c>
      <c r="U121" s="7" t="str">
        <f ca="1">IF(AND($A121&lt;&gt;"",$A121&lt;&gt;"TOTAL"),IF(AND([1]PREMIOS_ALUMNOS!$AJ119&lt;&gt;"",[1]PREMIOS_ALUMNOS!$AJ119&lt;&gt;0),[1]PREMIOS_ALUMNOS!$AJ119,""),IF($A121="TOTAL",SUM(INDIRECT("U4:U"&amp;ROW()-1)),""))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IF(AND($A121&lt;&gt;"",$A121&lt;&gt;"TOTAL"),IF(AND([1]PREMIOS_ALUMNOS!$AM119&lt;&gt;"",[1]PREMIOS_ALUMNOS!$AM119&lt;&gt;0),[1]PREMIOS_ALUMNOS!$AM119,""),IF($A121="TOTAL",SUM(INDIRECT("W4:W"&amp;ROW()-1)),""))</f>
        <v/>
      </c>
      <c r="X121" s="7" t="str">
        <f ca="1">IF(AND($A121&lt;&gt;"",$A121&lt;&gt;"TOTAL"),IF(AND([1]PREMIOS_ALUMNOS!$AO119&lt;&gt;"",[1]PREMIOS_ALUMNOS!$AO119&lt;&gt;0),[1]PREMIOS_ALUMNOS!$AO119,""),IF($A121="TOTAL",SUM(INDIRECT("X4:X"&amp;ROW()-1)),""))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IF(AND($A121&lt;&gt;"",$A121&lt;&gt;"TOTAL"),IF(AND([1]PREMIOS_ALUMNOS!$AR119&lt;&gt;"",[1]PREMIOS_ALUMNOS!$AR119&lt;&gt;0),[1]PREMIOS_ALUMNOS!$AR119,""),IF($A121="TOTAL",SUM(INDIRECT("Z4:Z"&amp;ROW()-1)),""))</f>
        <v/>
      </c>
      <c r="AA121" s="7" t="str">
        <f ca="1">IF(AND($A121&lt;&gt;"",$A121&lt;&gt;"TOTAL"),IF(AND([1]PREMIOS_ALUMNOS!$AT119&lt;&gt;"",[1]PREMIOS_ALUMNOS!$AT119&lt;&gt;0),[1]PREMIOS_ALUMNOS!$AT119,""),IF($A121="TOTAL",SUM(INDIRECT("AA4:AA"&amp;ROW()-1)),""))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IF(AND($A121&lt;&gt;"",$A121&lt;&gt;"TOTAL"),IF(AND([1]PREMIOS_ALUMNOS!$AW119&lt;&gt;"",[1]PREMIOS_ALUMNOS!$AW119&lt;&gt;0),[1]PREMIOS_ALUMNOS!$AW119,""),IF($A121="TOTAL",SUM(INDIRECT("AC4:AC"&amp;ROW()-1)),""))</f>
        <v/>
      </c>
      <c r="AD121" s="7" t="str">
        <f ca="1">IF(AND($A121&lt;&gt;"",$A121&lt;&gt;"TOTAL"),IF(AND([1]PREMIOS_ALUMNOS!$AY119&lt;&gt;"",[1]PREMIOS_ALUMNOS!$AY119&lt;&gt;0),[1]PREMIOS_ALUMNOS!$AY119,""),IF($A121="TOTAL",SUM(INDIRECT("AD4:AD"&amp;ROW()-1)),""))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IF(AND($A121&lt;&gt;"",$A121&lt;&gt;"TOTAL"),IF(AND([1]PREMIOS_ALUMNOS!$BB119&lt;&gt;"",[1]PREMIOS_ALUMNOS!$BB119&lt;&gt;0),[1]PREMIOS_ALUMNOS!$BB119,""),IF($A121="TOTAL",SUM(INDIRECT("AF4:AF"&amp;ROW()-1)),""))</f>
        <v/>
      </c>
      <c r="AG121" s="7" t="str">
        <f ca="1">IF(AND($A121&lt;&gt;"",$A121&lt;&gt;"TOTAL"),IF(AND([1]PREMIOS_ALUMNOS!$BD119&lt;&gt;"",[1]PREMIOS_ALUMNOS!$BD119&lt;&gt;0),[1]PREMIOS_ALUMNOS!$BD119,""),IF($A121="TOTAL",SUM(INDIRECT("AG4:AG"&amp;ROW()-1)),""))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IF(AND($A121&lt;&gt;"",$A121&lt;&gt;"TOTAL"),IF(AND([1]PREMIOS_ALUMNOS!$BG119&lt;&gt;"",[1]PREMIOS_ALUMNOS!$BG119&lt;&gt;0),[1]PREMIOS_ALUMNOS!$BG119,""),IF($A121="TOTAL",SUM(INDIRECT("AI4:AI"&amp;ROW()-1)),""))</f>
        <v/>
      </c>
      <c r="AJ121" s="7" t="str">
        <f ca="1">IF(AND($A121&lt;&gt;"",$A121&lt;&gt;"TOTAL"),IF(AND([1]PREMIOS_ALUMNOS!$BI119&lt;&gt;"",[1]PREMIOS_ALUMNOS!$BI119&lt;&gt;0),[1]PREMIOS_ALUMNOS!$BI119,""),IF($A121="TOTAL",SUM(INDIRECT("AJ4:AJ"&amp;ROW()-1)),""))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IF(AND($A121&lt;&gt;"",$A121&lt;&gt;"TOTAL"),IF(AND([1]PREMIOS_ALUMNOS!$BL119&lt;&gt;"",[1]PREMIOS_ALUMNOS!$BL119&lt;&gt;0),[1]PREMIOS_ALUMNOS!$BL119,""),IF($A121="TOTAL",SUM(INDIRECT("AL4:AL"&amp;ROW()-1)),""))</f>
        <v/>
      </c>
      <c r="AM121" s="7" t="str">
        <f ca="1">IF(AND($A121&lt;&gt;"",$A121&lt;&gt;"TOTAL"),IF(AND([1]PREMIOS_ALUMNOS!$BN119&lt;&gt;"",[1]PREMIOS_ALUMNOS!$BN119&lt;&gt;0),[1]PREMIOS_ALUMNOS!$BN119,""),IF($A121="TOTAL",SUM(INDIRECT("AM4:AM"&amp;ROW()-1)),""))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IF(AND($A121&lt;&gt;"",$A121&lt;&gt;"TOTAL"),IF(AND([1]PREMIOS_ALUMNOS!$BQ119&lt;&gt;"",[1]PREMIOS_ALUMNOS!$BQ119&lt;&gt;0),[1]PREMIOS_ALUMNOS!$BQ119,""),IF($A121="TOTAL",SUM(INDIRECT("AO4:AO"&amp;ROW()-1)),""))</f>
        <v/>
      </c>
      <c r="AP121" s="7" t="str">
        <f ca="1">IF(AND($A121&lt;&gt;"",$A121&lt;&gt;"TOTAL"),IF(AND([1]PREMIOS_ALUMNOS!$BS119&lt;&gt;"",[1]PREMIOS_ALUMNOS!$BS119&lt;&gt;0),[1]PREMIOS_ALUMNOS!$BS119,""),IF($A121="TOTAL",SUM(INDIRECT("AP4:AP"&amp;ROW()-1)),""))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IF(AND($A121&lt;&gt;"",$A121&lt;&gt;"TOTAL"),IF(AND([1]PREMIOS_ALUMNOS!$BV119&lt;&gt;"",[1]PREMIOS_ALUMNOS!$BV119&lt;&gt;0),[1]PREMIOS_ALUMNOS!$BV119,""),IF($A121="TOTAL",SUM(INDIRECT("AR4:AR"&amp;ROW()-1)),""))</f>
        <v/>
      </c>
      <c r="AS121" s="7" t="str">
        <f ca="1">IF(AND($A121&lt;&gt;"",$A121&lt;&gt;"TOTAL"),IF(AND([1]PREMIOS_ALUMNOS!$BX119&lt;&gt;"",[1]PREMIOS_ALUMNOS!$BX119&lt;&gt;0),[1]PREMIOS_ALUMNOS!$BX119,""),IF($A121="TOTAL",SUM(INDIRECT("AS4:AS"&amp;ROW()-1)),""))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IF(AND($A121&lt;&gt;"",$A121&lt;&gt;"TOTAL"),IF(AND([1]PREMIOS_ALUMNOS!$CA119&lt;&gt;"",[1]PREMIOS_ALUMNOS!$CA119&lt;&gt;0),[1]PREMIOS_ALUMNOS!$CA119,""),IF($A121="TOTAL",SUM(INDIRECT("AU4:AU"&amp;ROW()-1)),""))</f>
        <v/>
      </c>
      <c r="AV121" s="7" t="str">
        <f ca="1">IF(AND($A121&lt;&gt;"",$A121&lt;&gt;"TOTAL"),IF(AND([1]PREMIOS_ALUMNOS!$CC119&lt;&gt;"",[1]PREMIOS_ALUMNOS!$CC119&lt;&gt;0),[1]PREMIOS_ALUMNOS!$CC119,""),IF($A121="TOTAL",SUM(INDIRECT("AV4:AV"&amp;ROW()-1)),""))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IF(AND($A121&lt;&gt;"",$A121&lt;&gt;"TOTAL"),IF(AND([1]PREMIOS_ALUMNOS!$CF119&lt;&gt;"",[1]PREMIOS_ALUMNOS!$CF119&lt;&gt;0),[1]PREMIOS_ALUMNOS!$CF119,""),IF($A121="TOTAL",SUM(INDIRECT("AX4:AX"&amp;ROW()-1)),""))</f>
        <v/>
      </c>
      <c r="AY121" s="7" t="str">
        <f ca="1">IF(AND($A121&lt;&gt;"",$A121&lt;&gt;"TOTAL"),IF(AND([1]PREMIOS_ALUMNOS!$CH119&lt;&gt;"",[1]PREMIOS_ALUMNOS!$CH119&lt;&gt;0),[1]PREMIOS_ALUMNOS!$CH119,""),IF($A121="TOTAL",SUM(INDIRECT("AY4:AY"&amp;ROW()-1)),""))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IF(AND($A121&lt;&gt;"",$A121&lt;&gt;"TOTAL"),IF(AND([1]PREMIOS_ALUMNOS!$CK119&lt;&gt;"",[1]PREMIOS_ALUMNOS!$CK119&lt;&gt;0),[1]PREMIOS_ALUMNOS!$CK119,""),IF($A121="TOTAL",SUM(INDIRECT("BA4:BA"&amp;ROW()-1)),""))</f>
        <v/>
      </c>
      <c r="BB121" s="7" t="str">
        <f ca="1">IF(AND($A121&lt;&gt;"",$A121&lt;&gt;"TOTAL"),IF(AND([1]PREMIOS_ALUMNOS!$CM119&lt;&gt;"",[1]PREMIOS_ALUMNOS!$CM119&lt;&gt;0),[1]PREMIOS_ALUMNOS!$CM119,""),IF($A121="TOTAL",SUM(INDIRECT("BB4:BB"&amp;ROW()-1)),""))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IF(AND($A121&lt;&gt;"",$A121&lt;&gt;"TOTAL"),IF(AND([1]PREMIOS_ALUMNOS!$CP119&lt;&gt;"",[1]PREMIOS_ALUMNOS!$CP119&lt;&gt;0),[1]PREMIOS_ALUMNOS!$CP119,""),IF($A121="TOTAL",SUM(INDIRECT("BD4:BD"&amp;ROW()-1)),""))</f>
        <v/>
      </c>
      <c r="BE121" s="7" t="str">
        <f ca="1">IF(AND($A121&lt;&gt;"",$A121&lt;&gt;"TOTAL"),IF(AND([1]PREMIOS_ALUMNOS!$CR119&lt;&gt;"",[1]PREMIOS_ALUMNOS!$CR119&lt;&gt;0),[1]PREMIOS_ALUMNOS!$CR119,""),IF($A121="TOTAL",SUM(INDIRECT("BE4:BE"&amp;ROW()-1)),""))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IF([1]PREMIOS_ALUMNOS!$C120&lt;&gt;"",[1]PREMIOS_ALUMNOS!$C120,IF(AND([1]PREMIOS_ALUMNOS!$C120="",[1]PREMIOS_ALUMNOS!$C121="",[1]PREMIOS_ALUMNOS!$C119=""),"","TOTAL"))</f>
        <v/>
      </c>
      <c r="B122" s="7" t="str">
        <f ca="1">IF(AND($A122&lt;&gt;"",$A122&lt;&gt;"TOTAL"),IF(AND([1]PREMIOS_ALUMNOS!$D120&lt;&gt;"",[1]PREMIOS_ALUMNOS!$D120&lt;&gt;0),[1]PREMIOS_ALUMNOS!$D120,""),IF($A122="TOTAL",SUM(INDIRECT("B4:B"&amp;ROW()-1)),""))</f>
        <v/>
      </c>
      <c r="C122" s="7" t="str">
        <f ca="1">IF(AND($A122&lt;&gt;"",$A122&lt;&gt;"TOTAL"),IF(AND([1]PREMIOS_ALUMNOS!$F120&lt;&gt;"",[1]PREMIOS_ALUMNOS!$F120&lt;&gt;0),[1]PREMIOS_ALUMNOS!$F120,""),IF($A122="TOTAL",SUM(INDIRECT("C4:C"&amp;ROW()-1)),""))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IF(AND($A122&lt;&gt;"",$A122&lt;&gt;"TOTAL"),IF(AND([1]PREMIOS_ALUMNOS!$I120&lt;&gt;"",[1]PREMIOS_ALUMNOS!$I120&lt;&gt;0),[1]PREMIOS_ALUMNOS!$I120,""),IF($A122="TOTAL",SUM(INDIRECT("E4:E"&amp;ROW()-1)),""))</f>
        <v/>
      </c>
      <c r="F122" s="7" t="str">
        <f ca="1">IF(AND($A122&lt;&gt;"",$A122&lt;&gt;"TOTAL"),IF(AND([1]PREMIOS_ALUMNOS!$K120&lt;&gt;"",[1]PREMIOS_ALUMNOS!$K120&lt;&gt;0),[1]PREMIOS_ALUMNOS!$K120,""),IF($A122="TOTAL",SUM(INDIRECT("F4:F"&amp;ROW()-1)),""))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IF(AND($A122&lt;&gt;"",$A122&lt;&gt;"TOTAL"),IF(AND([1]PREMIOS_ALUMNOS!$N120&lt;&gt;"",[1]PREMIOS_ALUMNOS!$N120&lt;&gt;0),[1]PREMIOS_ALUMNOS!$N120,""),IF($A122="TOTAL",SUM(INDIRECT("H4:H"&amp;ROW()-1)),""))</f>
        <v/>
      </c>
      <c r="I122" s="7" t="str">
        <f ca="1">IF(AND($A122&lt;&gt;"",$A122&lt;&gt;"TOTAL"),IF(AND([1]PREMIOS_ALUMNOS!$P120&lt;&gt;"",[1]PREMIOS_ALUMNOS!$P120&lt;&gt;0),[1]PREMIOS_ALUMNOS!$P120,""),IF($A122="TOTAL",SUM(INDIRECT("I4:I"&amp;ROW()-1)),""))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IF(AND($A122&lt;&gt;"",$A122&lt;&gt;"TOTAL"),IF(AND([1]PREMIOS_ALUMNOS!$S120&lt;&gt;"",[1]PREMIOS_ALUMNOS!$S120&lt;&gt;0),[1]PREMIOS_ALUMNOS!$S120,""),IF($A122="TOTAL",SUM(INDIRECT("K4:K"&amp;ROW()-1)),""))</f>
        <v/>
      </c>
      <c r="L122" s="7" t="str">
        <f ca="1">IF(AND($A122&lt;&gt;"",$A122&lt;&gt;"TOTAL"),IF(AND([1]PREMIOS_ALUMNOS!$U120&lt;&gt;"",[1]PREMIOS_ALUMNOS!$U120&lt;&gt;0),[1]PREMIOS_ALUMNOS!$U120,""),IF($A122="TOTAL",SUM(INDIRECT("L4:L"&amp;ROW()-1)),""))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IF(AND($A122&lt;&gt;"",$A122&lt;&gt;"TOTAL"),IF(AND([1]PREMIOS_ALUMNOS!$X120&lt;&gt;"",[1]PREMIOS_ALUMNOS!$X120&lt;&gt;0),[1]PREMIOS_ALUMNOS!$X120,""),IF($A122="TOTAL",SUM(INDIRECT("N4:N"&amp;ROW()-1)),""))</f>
        <v/>
      </c>
      <c r="O122" s="7" t="str">
        <f ca="1">IF(AND($A122&lt;&gt;"",$A122&lt;&gt;"TOTAL"),IF(AND([1]PREMIOS_ALUMNOS!$Z120&lt;&gt;"",[1]PREMIOS_ALUMNOS!$Z120&lt;&gt;0),[1]PREMIOS_ALUMNOS!$Z120,""),IF($A122="TOTAL",SUM(INDIRECT("O4:O"&amp;ROW()-1)),""))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IF(AND($A122&lt;&gt;"",$A122&lt;&gt;"TOTAL"),IF(AND([1]PREMIOS_ALUMNOS!$AC120&lt;&gt;"",[1]PREMIOS_ALUMNOS!$AC120&lt;&gt;0),[1]PREMIOS_ALUMNOS!$AC120,""),IF($A122="TOTAL",SUM(INDIRECT("Q4:Q"&amp;ROW()-1)),""))</f>
        <v/>
      </c>
      <c r="R122" s="7" t="str">
        <f ca="1">IF(AND($A122&lt;&gt;"",$A122&lt;&gt;"TOTAL"),IF(AND([1]PREMIOS_ALUMNOS!$AE120&lt;&gt;"",[1]PREMIOS_ALUMNOS!$AE120&lt;&gt;0),[1]PREMIOS_ALUMNOS!$AE120,""),IF($A122="TOTAL",SUM(INDIRECT("R4:R"&amp;ROW()-1)),""))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IF(AND($A122&lt;&gt;"",$A122&lt;&gt;"TOTAL"),IF(AND([1]PREMIOS_ALUMNOS!$AH120&lt;&gt;"",[1]PREMIOS_ALUMNOS!$AH120&lt;&gt;0),[1]PREMIOS_ALUMNOS!$AH120,""),IF($A122="TOTAL",SUM(INDIRECT("T4:T"&amp;ROW()-1)),""))</f>
        <v/>
      </c>
      <c r="U122" s="7" t="str">
        <f ca="1">IF(AND($A122&lt;&gt;"",$A122&lt;&gt;"TOTAL"),IF(AND([1]PREMIOS_ALUMNOS!$AJ120&lt;&gt;"",[1]PREMIOS_ALUMNOS!$AJ120&lt;&gt;0),[1]PREMIOS_ALUMNOS!$AJ120,""),IF($A122="TOTAL",SUM(INDIRECT("U4:U"&amp;ROW()-1)),""))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IF(AND($A122&lt;&gt;"",$A122&lt;&gt;"TOTAL"),IF(AND([1]PREMIOS_ALUMNOS!$AM120&lt;&gt;"",[1]PREMIOS_ALUMNOS!$AM120&lt;&gt;0),[1]PREMIOS_ALUMNOS!$AM120,""),IF($A122="TOTAL",SUM(INDIRECT("W4:W"&amp;ROW()-1)),""))</f>
        <v/>
      </c>
      <c r="X122" s="7" t="str">
        <f ca="1">IF(AND($A122&lt;&gt;"",$A122&lt;&gt;"TOTAL"),IF(AND([1]PREMIOS_ALUMNOS!$AO120&lt;&gt;"",[1]PREMIOS_ALUMNOS!$AO120&lt;&gt;0),[1]PREMIOS_ALUMNOS!$AO120,""),IF($A122="TOTAL",SUM(INDIRECT("X4:X"&amp;ROW()-1)),""))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IF(AND($A122&lt;&gt;"",$A122&lt;&gt;"TOTAL"),IF(AND([1]PREMIOS_ALUMNOS!$AR120&lt;&gt;"",[1]PREMIOS_ALUMNOS!$AR120&lt;&gt;0),[1]PREMIOS_ALUMNOS!$AR120,""),IF($A122="TOTAL",SUM(INDIRECT("Z4:Z"&amp;ROW()-1)),""))</f>
        <v/>
      </c>
      <c r="AA122" s="7" t="str">
        <f ca="1">IF(AND($A122&lt;&gt;"",$A122&lt;&gt;"TOTAL"),IF(AND([1]PREMIOS_ALUMNOS!$AT120&lt;&gt;"",[1]PREMIOS_ALUMNOS!$AT120&lt;&gt;0),[1]PREMIOS_ALUMNOS!$AT120,""),IF($A122="TOTAL",SUM(INDIRECT("AA4:AA"&amp;ROW()-1)),""))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IF(AND($A122&lt;&gt;"",$A122&lt;&gt;"TOTAL"),IF(AND([1]PREMIOS_ALUMNOS!$AW120&lt;&gt;"",[1]PREMIOS_ALUMNOS!$AW120&lt;&gt;0),[1]PREMIOS_ALUMNOS!$AW120,""),IF($A122="TOTAL",SUM(INDIRECT("AC4:AC"&amp;ROW()-1)),""))</f>
        <v/>
      </c>
      <c r="AD122" s="7" t="str">
        <f ca="1">IF(AND($A122&lt;&gt;"",$A122&lt;&gt;"TOTAL"),IF(AND([1]PREMIOS_ALUMNOS!$AY120&lt;&gt;"",[1]PREMIOS_ALUMNOS!$AY120&lt;&gt;0),[1]PREMIOS_ALUMNOS!$AY120,""),IF($A122="TOTAL",SUM(INDIRECT("AD4:AD"&amp;ROW()-1)),""))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IF(AND($A122&lt;&gt;"",$A122&lt;&gt;"TOTAL"),IF(AND([1]PREMIOS_ALUMNOS!$BB120&lt;&gt;"",[1]PREMIOS_ALUMNOS!$BB120&lt;&gt;0),[1]PREMIOS_ALUMNOS!$BB120,""),IF($A122="TOTAL",SUM(INDIRECT("AF4:AF"&amp;ROW()-1)),""))</f>
        <v/>
      </c>
      <c r="AG122" s="7" t="str">
        <f ca="1">IF(AND($A122&lt;&gt;"",$A122&lt;&gt;"TOTAL"),IF(AND([1]PREMIOS_ALUMNOS!$BD120&lt;&gt;"",[1]PREMIOS_ALUMNOS!$BD120&lt;&gt;0),[1]PREMIOS_ALUMNOS!$BD120,""),IF($A122="TOTAL",SUM(INDIRECT("AG4:AG"&amp;ROW()-1)),""))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IF(AND($A122&lt;&gt;"",$A122&lt;&gt;"TOTAL"),IF(AND([1]PREMIOS_ALUMNOS!$BG120&lt;&gt;"",[1]PREMIOS_ALUMNOS!$BG120&lt;&gt;0),[1]PREMIOS_ALUMNOS!$BG120,""),IF($A122="TOTAL",SUM(INDIRECT("AI4:AI"&amp;ROW()-1)),""))</f>
        <v/>
      </c>
      <c r="AJ122" s="7" t="str">
        <f ca="1">IF(AND($A122&lt;&gt;"",$A122&lt;&gt;"TOTAL"),IF(AND([1]PREMIOS_ALUMNOS!$BI120&lt;&gt;"",[1]PREMIOS_ALUMNOS!$BI120&lt;&gt;0),[1]PREMIOS_ALUMNOS!$BI120,""),IF($A122="TOTAL",SUM(INDIRECT("AJ4:AJ"&amp;ROW()-1)),""))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IF(AND($A122&lt;&gt;"",$A122&lt;&gt;"TOTAL"),IF(AND([1]PREMIOS_ALUMNOS!$BL120&lt;&gt;"",[1]PREMIOS_ALUMNOS!$BL120&lt;&gt;0),[1]PREMIOS_ALUMNOS!$BL120,""),IF($A122="TOTAL",SUM(INDIRECT("AL4:AL"&amp;ROW()-1)),""))</f>
        <v/>
      </c>
      <c r="AM122" s="7" t="str">
        <f ca="1">IF(AND($A122&lt;&gt;"",$A122&lt;&gt;"TOTAL"),IF(AND([1]PREMIOS_ALUMNOS!$BN120&lt;&gt;"",[1]PREMIOS_ALUMNOS!$BN120&lt;&gt;0),[1]PREMIOS_ALUMNOS!$BN120,""),IF($A122="TOTAL",SUM(INDIRECT("AM4:AM"&amp;ROW()-1)),""))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IF(AND($A122&lt;&gt;"",$A122&lt;&gt;"TOTAL"),IF(AND([1]PREMIOS_ALUMNOS!$BQ120&lt;&gt;"",[1]PREMIOS_ALUMNOS!$BQ120&lt;&gt;0),[1]PREMIOS_ALUMNOS!$BQ120,""),IF($A122="TOTAL",SUM(INDIRECT("AO4:AO"&amp;ROW()-1)),""))</f>
        <v/>
      </c>
      <c r="AP122" s="7" t="str">
        <f ca="1">IF(AND($A122&lt;&gt;"",$A122&lt;&gt;"TOTAL"),IF(AND([1]PREMIOS_ALUMNOS!$BS120&lt;&gt;"",[1]PREMIOS_ALUMNOS!$BS120&lt;&gt;0),[1]PREMIOS_ALUMNOS!$BS120,""),IF($A122="TOTAL",SUM(INDIRECT("AP4:AP"&amp;ROW()-1)),""))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IF(AND($A122&lt;&gt;"",$A122&lt;&gt;"TOTAL"),IF(AND([1]PREMIOS_ALUMNOS!$BV120&lt;&gt;"",[1]PREMIOS_ALUMNOS!$BV120&lt;&gt;0),[1]PREMIOS_ALUMNOS!$BV120,""),IF($A122="TOTAL",SUM(INDIRECT("AR4:AR"&amp;ROW()-1)),""))</f>
        <v/>
      </c>
      <c r="AS122" s="7" t="str">
        <f ca="1">IF(AND($A122&lt;&gt;"",$A122&lt;&gt;"TOTAL"),IF(AND([1]PREMIOS_ALUMNOS!$BX120&lt;&gt;"",[1]PREMIOS_ALUMNOS!$BX120&lt;&gt;0),[1]PREMIOS_ALUMNOS!$BX120,""),IF($A122="TOTAL",SUM(INDIRECT("AS4:AS"&amp;ROW()-1)),""))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IF(AND($A122&lt;&gt;"",$A122&lt;&gt;"TOTAL"),IF(AND([1]PREMIOS_ALUMNOS!$CA120&lt;&gt;"",[1]PREMIOS_ALUMNOS!$CA120&lt;&gt;0),[1]PREMIOS_ALUMNOS!$CA120,""),IF($A122="TOTAL",SUM(INDIRECT("AU4:AU"&amp;ROW()-1)),""))</f>
        <v/>
      </c>
      <c r="AV122" s="7" t="str">
        <f ca="1">IF(AND($A122&lt;&gt;"",$A122&lt;&gt;"TOTAL"),IF(AND([1]PREMIOS_ALUMNOS!$CC120&lt;&gt;"",[1]PREMIOS_ALUMNOS!$CC120&lt;&gt;0),[1]PREMIOS_ALUMNOS!$CC120,""),IF($A122="TOTAL",SUM(INDIRECT("AV4:AV"&amp;ROW()-1)),""))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IF(AND($A122&lt;&gt;"",$A122&lt;&gt;"TOTAL"),IF(AND([1]PREMIOS_ALUMNOS!$CF120&lt;&gt;"",[1]PREMIOS_ALUMNOS!$CF120&lt;&gt;0),[1]PREMIOS_ALUMNOS!$CF120,""),IF($A122="TOTAL",SUM(INDIRECT("AX4:AX"&amp;ROW()-1)),""))</f>
        <v/>
      </c>
      <c r="AY122" s="7" t="str">
        <f ca="1">IF(AND($A122&lt;&gt;"",$A122&lt;&gt;"TOTAL"),IF(AND([1]PREMIOS_ALUMNOS!$CH120&lt;&gt;"",[1]PREMIOS_ALUMNOS!$CH120&lt;&gt;0),[1]PREMIOS_ALUMNOS!$CH120,""),IF($A122="TOTAL",SUM(INDIRECT("AY4:AY"&amp;ROW()-1)),""))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IF(AND($A122&lt;&gt;"",$A122&lt;&gt;"TOTAL"),IF(AND([1]PREMIOS_ALUMNOS!$CK120&lt;&gt;"",[1]PREMIOS_ALUMNOS!$CK120&lt;&gt;0),[1]PREMIOS_ALUMNOS!$CK120,""),IF($A122="TOTAL",SUM(INDIRECT("BA4:BA"&amp;ROW()-1)),""))</f>
        <v/>
      </c>
      <c r="BB122" s="7" t="str">
        <f ca="1">IF(AND($A122&lt;&gt;"",$A122&lt;&gt;"TOTAL"),IF(AND([1]PREMIOS_ALUMNOS!$CM120&lt;&gt;"",[1]PREMIOS_ALUMNOS!$CM120&lt;&gt;0),[1]PREMIOS_ALUMNOS!$CM120,""),IF($A122="TOTAL",SUM(INDIRECT("BB4:BB"&amp;ROW()-1)),""))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IF(AND($A122&lt;&gt;"",$A122&lt;&gt;"TOTAL"),IF(AND([1]PREMIOS_ALUMNOS!$CP120&lt;&gt;"",[1]PREMIOS_ALUMNOS!$CP120&lt;&gt;0),[1]PREMIOS_ALUMNOS!$CP120,""),IF($A122="TOTAL",SUM(INDIRECT("BD4:BD"&amp;ROW()-1)),""))</f>
        <v/>
      </c>
      <c r="BE122" s="7" t="str">
        <f ca="1">IF(AND($A122&lt;&gt;"",$A122&lt;&gt;"TOTAL"),IF(AND([1]PREMIOS_ALUMNOS!$CR120&lt;&gt;"",[1]PREMIOS_ALUMNOS!$CR120&lt;&gt;0),[1]PREMIOS_ALUMNOS!$CR120,""),IF($A122="TOTAL",SUM(INDIRECT("BE4:BE"&amp;ROW()-1)),""))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IF([1]PREMIOS_ALUMNOS!$C121&lt;&gt;"",[1]PREMIOS_ALUMNOS!$C121,IF(AND([1]PREMIOS_ALUMNOS!$C121="",[1]PREMIOS_ALUMNOS!$C122="",[1]PREMIOS_ALUMNOS!$C120=""),"","TOTAL"))</f>
        <v/>
      </c>
      <c r="B123" s="7" t="str">
        <f ca="1">IF(AND($A123&lt;&gt;"",$A123&lt;&gt;"TOTAL"),IF(AND([1]PREMIOS_ALUMNOS!$D121&lt;&gt;"",[1]PREMIOS_ALUMNOS!$D121&lt;&gt;0),[1]PREMIOS_ALUMNOS!$D121,""),IF($A123="TOTAL",SUM(INDIRECT("B4:B"&amp;ROW()-1)),""))</f>
        <v/>
      </c>
      <c r="C123" s="7" t="str">
        <f ca="1">IF(AND($A123&lt;&gt;"",$A123&lt;&gt;"TOTAL"),IF(AND([1]PREMIOS_ALUMNOS!$F121&lt;&gt;"",[1]PREMIOS_ALUMNOS!$F121&lt;&gt;0),[1]PREMIOS_ALUMNOS!$F121,""),IF($A123="TOTAL",SUM(INDIRECT("C4:C"&amp;ROW()-1)),""))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IF(AND($A123&lt;&gt;"",$A123&lt;&gt;"TOTAL"),IF(AND([1]PREMIOS_ALUMNOS!$I121&lt;&gt;"",[1]PREMIOS_ALUMNOS!$I121&lt;&gt;0),[1]PREMIOS_ALUMNOS!$I121,""),IF($A123="TOTAL",SUM(INDIRECT("E4:E"&amp;ROW()-1)),""))</f>
        <v/>
      </c>
      <c r="F123" s="7" t="str">
        <f ca="1">IF(AND($A123&lt;&gt;"",$A123&lt;&gt;"TOTAL"),IF(AND([1]PREMIOS_ALUMNOS!$K121&lt;&gt;"",[1]PREMIOS_ALUMNOS!$K121&lt;&gt;0),[1]PREMIOS_ALUMNOS!$K121,""),IF($A123="TOTAL",SUM(INDIRECT("F4:F"&amp;ROW()-1)),""))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IF(AND($A123&lt;&gt;"",$A123&lt;&gt;"TOTAL"),IF(AND([1]PREMIOS_ALUMNOS!$N121&lt;&gt;"",[1]PREMIOS_ALUMNOS!$N121&lt;&gt;0),[1]PREMIOS_ALUMNOS!$N121,""),IF($A123="TOTAL",SUM(INDIRECT("H4:H"&amp;ROW()-1)),""))</f>
        <v/>
      </c>
      <c r="I123" s="7" t="str">
        <f ca="1">IF(AND($A123&lt;&gt;"",$A123&lt;&gt;"TOTAL"),IF(AND([1]PREMIOS_ALUMNOS!$P121&lt;&gt;"",[1]PREMIOS_ALUMNOS!$P121&lt;&gt;0),[1]PREMIOS_ALUMNOS!$P121,""),IF($A123="TOTAL",SUM(INDIRECT("I4:I"&amp;ROW()-1)),""))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IF(AND($A123&lt;&gt;"",$A123&lt;&gt;"TOTAL"),IF(AND([1]PREMIOS_ALUMNOS!$S121&lt;&gt;"",[1]PREMIOS_ALUMNOS!$S121&lt;&gt;0),[1]PREMIOS_ALUMNOS!$S121,""),IF($A123="TOTAL",SUM(INDIRECT("K4:K"&amp;ROW()-1)),""))</f>
        <v/>
      </c>
      <c r="L123" s="7" t="str">
        <f ca="1">IF(AND($A123&lt;&gt;"",$A123&lt;&gt;"TOTAL"),IF(AND([1]PREMIOS_ALUMNOS!$U121&lt;&gt;"",[1]PREMIOS_ALUMNOS!$U121&lt;&gt;0),[1]PREMIOS_ALUMNOS!$U121,""),IF($A123="TOTAL",SUM(INDIRECT("L4:L"&amp;ROW()-1)),""))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IF(AND($A123&lt;&gt;"",$A123&lt;&gt;"TOTAL"),IF(AND([1]PREMIOS_ALUMNOS!$X121&lt;&gt;"",[1]PREMIOS_ALUMNOS!$X121&lt;&gt;0),[1]PREMIOS_ALUMNOS!$X121,""),IF($A123="TOTAL",SUM(INDIRECT("N4:N"&amp;ROW()-1)),""))</f>
        <v/>
      </c>
      <c r="O123" s="7" t="str">
        <f ca="1">IF(AND($A123&lt;&gt;"",$A123&lt;&gt;"TOTAL"),IF(AND([1]PREMIOS_ALUMNOS!$Z121&lt;&gt;"",[1]PREMIOS_ALUMNOS!$Z121&lt;&gt;0),[1]PREMIOS_ALUMNOS!$Z121,""),IF($A123="TOTAL",SUM(INDIRECT("O4:O"&amp;ROW()-1)),""))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IF(AND($A123&lt;&gt;"",$A123&lt;&gt;"TOTAL"),IF(AND([1]PREMIOS_ALUMNOS!$AC121&lt;&gt;"",[1]PREMIOS_ALUMNOS!$AC121&lt;&gt;0),[1]PREMIOS_ALUMNOS!$AC121,""),IF($A123="TOTAL",SUM(INDIRECT("Q4:Q"&amp;ROW()-1)),""))</f>
        <v/>
      </c>
      <c r="R123" s="7" t="str">
        <f ca="1">IF(AND($A123&lt;&gt;"",$A123&lt;&gt;"TOTAL"),IF(AND([1]PREMIOS_ALUMNOS!$AE121&lt;&gt;"",[1]PREMIOS_ALUMNOS!$AE121&lt;&gt;0),[1]PREMIOS_ALUMNOS!$AE121,""),IF($A123="TOTAL",SUM(INDIRECT("R4:R"&amp;ROW()-1)),""))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IF(AND($A123&lt;&gt;"",$A123&lt;&gt;"TOTAL"),IF(AND([1]PREMIOS_ALUMNOS!$AH121&lt;&gt;"",[1]PREMIOS_ALUMNOS!$AH121&lt;&gt;0),[1]PREMIOS_ALUMNOS!$AH121,""),IF($A123="TOTAL",SUM(INDIRECT("T4:T"&amp;ROW()-1)),""))</f>
        <v/>
      </c>
      <c r="U123" s="7" t="str">
        <f ca="1">IF(AND($A123&lt;&gt;"",$A123&lt;&gt;"TOTAL"),IF(AND([1]PREMIOS_ALUMNOS!$AJ121&lt;&gt;"",[1]PREMIOS_ALUMNOS!$AJ121&lt;&gt;0),[1]PREMIOS_ALUMNOS!$AJ121,""),IF($A123="TOTAL",SUM(INDIRECT("U4:U"&amp;ROW()-1)),""))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IF(AND($A123&lt;&gt;"",$A123&lt;&gt;"TOTAL"),IF(AND([1]PREMIOS_ALUMNOS!$AM121&lt;&gt;"",[1]PREMIOS_ALUMNOS!$AM121&lt;&gt;0),[1]PREMIOS_ALUMNOS!$AM121,""),IF($A123="TOTAL",SUM(INDIRECT("W4:W"&amp;ROW()-1)),""))</f>
        <v/>
      </c>
      <c r="X123" s="7" t="str">
        <f ca="1">IF(AND($A123&lt;&gt;"",$A123&lt;&gt;"TOTAL"),IF(AND([1]PREMIOS_ALUMNOS!$AO121&lt;&gt;"",[1]PREMIOS_ALUMNOS!$AO121&lt;&gt;0),[1]PREMIOS_ALUMNOS!$AO121,""),IF($A123="TOTAL",SUM(INDIRECT("X4:X"&amp;ROW()-1)),""))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IF(AND($A123&lt;&gt;"",$A123&lt;&gt;"TOTAL"),IF(AND([1]PREMIOS_ALUMNOS!$AR121&lt;&gt;"",[1]PREMIOS_ALUMNOS!$AR121&lt;&gt;0),[1]PREMIOS_ALUMNOS!$AR121,""),IF($A123="TOTAL",SUM(INDIRECT("Z4:Z"&amp;ROW()-1)),""))</f>
        <v/>
      </c>
      <c r="AA123" s="7" t="str">
        <f ca="1">IF(AND($A123&lt;&gt;"",$A123&lt;&gt;"TOTAL"),IF(AND([1]PREMIOS_ALUMNOS!$AT121&lt;&gt;"",[1]PREMIOS_ALUMNOS!$AT121&lt;&gt;0),[1]PREMIOS_ALUMNOS!$AT121,""),IF($A123="TOTAL",SUM(INDIRECT("AA4:AA"&amp;ROW()-1)),""))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IF(AND($A123&lt;&gt;"",$A123&lt;&gt;"TOTAL"),IF(AND([1]PREMIOS_ALUMNOS!$AW121&lt;&gt;"",[1]PREMIOS_ALUMNOS!$AW121&lt;&gt;0),[1]PREMIOS_ALUMNOS!$AW121,""),IF($A123="TOTAL",SUM(INDIRECT("AC4:AC"&amp;ROW()-1)),""))</f>
        <v/>
      </c>
      <c r="AD123" s="7" t="str">
        <f ca="1">IF(AND($A123&lt;&gt;"",$A123&lt;&gt;"TOTAL"),IF(AND([1]PREMIOS_ALUMNOS!$AY121&lt;&gt;"",[1]PREMIOS_ALUMNOS!$AY121&lt;&gt;0),[1]PREMIOS_ALUMNOS!$AY121,""),IF($A123="TOTAL",SUM(INDIRECT("AD4:AD"&amp;ROW()-1)),""))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IF(AND($A123&lt;&gt;"",$A123&lt;&gt;"TOTAL"),IF(AND([1]PREMIOS_ALUMNOS!$BB121&lt;&gt;"",[1]PREMIOS_ALUMNOS!$BB121&lt;&gt;0),[1]PREMIOS_ALUMNOS!$BB121,""),IF($A123="TOTAL",SUM(INDIRECT("AF4:AF"&amp;ROW()-1)),""))</f>
        <v/>
      </c>
      <c r="AG123" s="7" t="str">
        <f ca="1">IF(AND($A123&lt;&gt;"",$A123&lt;&gt;"TOTAL"),IF(AND([1]PREMIOS_ALUMNOS!$BD121&lt;&gt;"",[1]PREMIOS_ALUMNOS!$BD121&lt;&gt;0),[1]PREMIOS_ALUMNOS!$BD121,""),IF($A123="TOTAL",SUM(INDIRECT("AG4:AG"&amp;ROW()-1)),""))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IF(AND($A123&lt;&gt;"",$A123&lt;&gt;"TOTAL"),IF(AND([1]PREMIOS_ALUMNOS!$BG121&lt;&gt;"",[1]PREMIOS_ALUMNOS!$BG121&lt;&gt;0),[1]PREMIOS_ALUMNOS!$BG121,""),IF($A123="TOTAL",SUM(INDIRECT("AI4:AI"&amp;ROW()-1)),""))</f>
        <v/>
      </c>
      <c r="AJ123" s="7" t="str">
        <f ca="1">IF(AND($A123&lt;&gt;"",$A123&lt;&gt;"TOTAL"),IF(AND([1]PREMIOS_ALUMNOS!$BI121&lt;&gt;"",[1]PREMIOS_ALUMNOS!$BI121&lt;&gt;0),[1]PREMIOS_ALUMNOS!$BI121,""),IF($A123="TOTAL",SUM(INDIRECT("AJ4:AJ"&amp;ROW()-1)),""))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IF(AND($A123&lt;&gt;"",$A123&lt;&gt;"TOTAL"),IF(AND([1]PREMIOS_ALUMNOS!$BL121&lt;&gt;"",[1]PREMIOS_ALUMNOS!$BL121&lt;&gt;0),[1]PREMIOS_ALUMNOS!$BL121,""),IF($A123="TOTAL",SUM(INDIRECT("AL4:AL"&amp;ROW()-1)),""))</f>
        <v/>
      </c>
      <c r="AM123" s="7" t="str">
        <f ca="1">IF(AND($A123&lt;&gt;"",$A123&lt;&gt;"TOTAL"),IF(AND([1]PREMIOS_ALUMNOS!$BN121&lt;&gt;"",[1]PREMIOS_ALUMNOS!$BN121&lt;&gt;0),[1]PREMIOS_ALUMNOS!$BN121,""),IF($A123="TOTAL",SUM(INDIRECT("AM4:AM"&amp;ROW()-1)),""))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IF(AND($A123&lt;&gt;"",$A123&lt;&gt;"TOTAL"),IF(AND([1]PREMIOS_ALUMNOS!$BQ121&lt;&gt;"",[1]PREMIOS_ALUMNOS!$BQ121&lt;&gt;0),[1]PREMIOS_ALUMNOS!$BQ121,""),IF($A123="TOTAL",SUM(INDIRECT("AO4:AO"&amp;ROW()-1)),""))</f>
        <v/>
      </c>
      <c r="AP123" s="7" t="str">
        <f ca="1">IF(AND($A123&lt;&gt;"",$A123&lt;&gt;"TOTAL"),IF(AND([1]PREMIOS_ALUMNOS!$BS121&lt;&gt;"",[1]PREMIOS_ALUMNOS!$BS121&lt;&gt;0),[1]PREMIOS_ALUMNOS!$BS121,""),IF($A123="TOTAL",SUM(INDIRECT("AP4:AP"&amp;ROW()-1)),""))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IF(AND($A123&lt;&gt;"",$A123&lt;&gt;"TOTAL"),IF(AND([1]PREMIOS_ALUMNOS!$BV121&lt;&gt;"",[1]PREMIOS_ALUMNOS!$BV121&lt;&gt;0),[1]PREMIOS_ALUMNOS!$BV121,""),IF($A123="TOTAL",SUM(INDIRECT("AR4:AR"&amp;ROW()-1)),""))</f>
        <v/>
      </c>
      <c r="AS123" s="7" t="str">
        <f ca="1">IF(AND($A123&lt;&gt;"",$A123&lt;&gt;"TOTAL"),IF(AND([1]PREMIOS_ALUMNOS!$BX121&lt;&gt;"",[1]PREMIOS_ALUMNOS!$BX121&lt;&gt;0),[1]PREMIOS_ALUMNOS!$BX121,""),IF($A123="TOTAL",SUM(INDIRECT("AS4:AS"&amp;ROW()-1)),""))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IF(AND($A123&lt;&gt;"",$A123&lt;&gt;"TOTAL"),IF(AND([1]PREMIOS_ALUMNOS!$CA121&lt;&gt;"",[1]PREMIOS_ALUMNOS!$CA121&lt;&gt;0),[1]PREMIOS_ALUMNOS!$CA121,""),IF($A123="TOTAL",SUM(INDIRECT("AU4:AU"&amp;ROW()-1)),""))</f>
        <v/>
      </c>
      <c r="AV123" s="7" t="str">
        <f ca="1">IF(AND($A123&lt;&gt;"",$A123&lt;&gt;"TOTAL"),IF(AND([1]PREMIOS_ALUMNOS!$CC121&lt;&gt;"",[1]PREMIOS_ALUMNOS!$CC121&lt;&gt;0),[1]PREMIOS_ALUMNOS!$CC121,""),IF($A123="TOTAL",SUM(INDIRECT("AV4:AV"&amp;ROW()-1)),""))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IF(AND($A123&lt;&gt;"",$A123&lt;&gt;"TOTAL"),IF(AND([1]PREMIOS_ALUMNOS!$CF121&lt;&gt;"",[1]PREMIOS_ALUMNOS!$CF121&lt;&gt;0),[1]PREMIOS_ALUMNOS!$CF121,""),IF($A123="TOTAL",SUM(INDIRECT("AX4:AX"&amp;ROW()-1)),""))</f>
        <v/>
      </c>
      <c r="AY123" s="7" t="str">
        <f ca="1">IF(AND($A123&lt;&gt;"",$A123&lt;&gt;"TOTAL"),IF(AND([1]PREMIOS_ALUMNOS!$CH121&lt;&gt;"",[1]PREMIOS_ALUMNOS!$CH121&lt;&gt;0),[1]PREMIOS_ALUMNOS!$CH121,""),IF($A123="TOTAL",SUM(INDIRECT("AY4:AY"&amp;ROW()-1)),""))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IF(AND($A123&lt;&gt;"",$A123&lt;&gt;"TOTAL"),IF(AND([1]PREMIOS_ALUMNOS!$CK121&lt;&gt;"",[1]PREMIOS_ALUMNOS!$CK121&lt;&gt;0),[1]PREMIOS_ALUMNOS!$CK121,""),IF($A123="TOTAL",SUM(INDIRECT("BA4:BA"&amp;ROW()-1)),""))</f>
        <v/>
      </c>
      <c r="BB123" s="7" t="str">
        <f ca="1">IF(AND($A123&lt;&gt;"",$A123&lt;&gt;"TOTAL"),IF(AND([1]PREMIOS_ALUMNOS!$CM121&lt;&gt;"",[1]PREMIOS_ALUMNOS!$CM121&lt;&gt;0),[1]PREMIOS_ALUMNOS!$CM121,""),IF($A123="TOTAL",SUM(INDIRECT("BB4:BB"&amp;ROW()-1)),""))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IF(AND($A123&lt;&gt;"",$A123&lt;&gt;"TOTAL"),IF(AND([1]PREMIOS_ALUMNOS!$CP121&lt;&gt;"",[1]PREMIOS_ALUMNOS!$CP121&lt;&gt;0),[1]PREMIOS_ALUMNOS!$CP121,""),IF($A123="TOTAL",SUM(INDIRECT("BD4:BD"&amp;ROW()-1)),""))</f>
        <v/>
      </c>
      <c r="BE123" s="7" t="str">
        <f ca="1">IF(AND($A123&lt;&gt;"",$A123&lt;&gt;"TOTAL"),IF(AND([1]PREMIOS_ALUMNOS!$CR121&lt;&gt;"",[1]PREMIOS_ALUMNOS!$CR121&lt;&gt;0),[1]PREMIOS_ALUMNOS!$CR121,""),IF($A123="TOTAL",SUM(INDIRECT("BE4:BE"&amp;ROW()-1)),""))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IF([1]PREMIOS_ALUMNOS!$C122&lt;&gt;"",[1]PREMIOS_ALUMNOS!$C122,IF(AND([1]PREMIOS_ALUMNOS!$C122="",[1]PREMIOS_ALUMNOS!$C123="",[1]PREMIOS_ALUMNOS!$C121=""),"","TOTAL"))</f>
        <v/>
      </c>
      <c r="B124" s="7" t="str">
        <f ca="1">IF(AND($A124&lt;&gt;"",$A124&lt;&gt;"TOTAL"),IF(AND([1]PREMIOS_ALUMNOS!$D122&lt;&gt;"",[1]PREMIOS_ALUMNOS!$D122&lt;&gt;0),[1]PREMIOS_ALUMNOS!$D122,""),IF($A124="TOTAL",SUM(INDIRECT("B4:B"&amp;ROW()-1)),""))</f>
        <v/>
      </c>
      <c r="C124" s="7" t="str">
        <f ca="1">IF(AND($A124&lt;&gt;"",$A124&lt;&gt;"TOTAL"),IF(AND([1]PREMIOS_ALUMNOS!$F122&lt;&gt;"",[1]PREMIOS_ALUMNOS!$F122&lt;&gt;0),[1]PREMIOS_ALUMNOS!$F122,""),IF($A124="TOTAL",SUM(INDIRECT("C4:C"&amp;ROW()-1)),""))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IF(AND($A124&lt;&gt;"",$A124&lt;&gt;"TOTAL"),IF(AND([1]PREMIOS_ALUMNOS!$I122&lt;&gt;"",[1]PREMIOS_ALUMNOS!$I122&lt;&gt;0),[1]PREMIOS_ALUMNOS!$I122,""),IF($A124="TOTAL",SUM(INDIRECT("E4:E"&amp;ROW()-1)),""))</f>
        <v/>
      </c>
      <c r="F124" s="7" t="str">
        <f ca="1">IF(AND($A124&lt;&gt;"",$A124&lt;&gt;"TOTAL"),IF(AND([1]PREMIOS_ALUMNOS!$K122&lt;&gt;"",[1]PREMIOS_ALUMNOS!$K122&lt;&gt;0),[1]PREMIOS_ALUMNOS!$K122,""),IF($A124="TOTAL",SUM(INDIRECT("F4:F"&amp;ROW()-1)),""))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IF(AND($A124&lt;&gt;"",$A124&lt;&gt;"TOTAL"),IF(AND([1]PREMIOS_ALUMNOS!$N122&lt;&gt;"",[1]PREMIOS_ALUMNOS!$N122&lt;&gt;0),[1]PREMIOS_ALUMNOS!$N122,""),IF($A124="TOTAL",SUM(INDIRECT("H4:H"&amp;ROW()-1)),""))</f>
        <v/>
      </c>
      <c r="I124" s="7" t="str">
        <f ca="1">IF(AND($A124&lt;&gt;"",$A124&lt;&gt;"TOTAL"),IF(AND([1]PREMIOS_ALUMNOS!$P122&lt;&gt;"",[1]PREMIOS_ALUMNOS!$P122&lt;&gt;0),[1]PREMIOS_ALUMNOS!$P122,""),IF($A124="TOTAL",SUM(INDIRECT("I4:I"&amp;ROW()-1)),""))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IF(AND($A124&lt;&gt;"",$A124&lt;&gt;"TOTAL"),IF(AND([1]PREMIOS_ALUMNOS!$S122&lt;&gt;"",[1]PREMIOS_ALUMNOS!$S122&lt;&gt;0),[1]PREMIOS_ALUMNOS!$S122,""),IF($A124="TOTAL",SUM(INDIRECT("K4:K"&amp;ROW()-1)),""))</f>
        <v/>
      </c>
      <c r="L124" s="7" t="str">
        <f ca="1">IF(AND($A124&lt;&gt;"",$A124&lt;&gt;"TOTAL"),IF(AND([1]PREMIOS_ALUMNOS!$U122&lt;&gt;"",[1]PREMIOS_ALUMNOS!$U122&lt;&gt;0),[1]PREMIOS_ALUMNOS!$U122,""),IF($A124="TOTAL",SUM(INDIRECT("L4:L"&amp;ROW()-1)),""))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IF(AND($A124&lt;&gt;"",$A124&lt;&gt;"TOTAL"),IF(AND([1]PREMIOS_ALUMNOS!$X122&lt;&gt;"",[1]PREMIOS_ALUMNOS!$X122&lt;&gt;0),[1]PREMIOS_ALUMNOS!$X122,""),IF($A124="TOTAL",SUM(INDIRECT("N4:N"&amp;ROW()-1)),""))</f>
        <v/>
      </c>
      <c r="O124" s="7" t="str">
        <f ca="1">IF(AND($A124&lt;&gt;"",$A124&lt;&gt;"TOTAL"),IF(AND([1]PREMIOS_ALUMNOS!$Z122&lt;&gt;"",[1]PREMIOS_ALUMNOS!$Z122&lt;&gt;0),[1]PREMIOS_ALUMNOS!$Z122,""),IF($A124="TOTAL",SUM(INDIRECT("O4:O"&amp;ROW()-1)),""))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IF(AND($A124&lt;&gt;"",$A124&lt;&gt;"TOTAL"),IF(AND([1]PREMIOS_ALUMNOS!$AC122&lt;&gt;"",[1]PREMIOS_ALUMNOS!$AC122&lt;&gt;0),[1]PREMIOS_ALUMNOS!$AC122,""),IF($A124="TOTAL",SUM(INDIRECT("Q4:Q"&amp;ROW()-1)),""))</f>
        <v/>
      </c>
      <c r="R124" s="7" t="str">
        <f ca="1">IF(AND($A124&lt;&gt;"",$A124&lt;&gt;"TOTAL"),IF(AND([1]PREMIOS_ALUMNOS!$AE122&lt;&gt;"",[1]PREMIOS_ALUMNOS!$AE122&lt;&gt;0),[1]PREMIOS_ALUMNOS!$AE122,""),IF($A124="TOTAL",SUM(INDIRECT("R4:R"&amp;ROW()-1)),""))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IF(AND($A124&lt;&gt;"",$A124&lt;&gt;"TOTAL"),IF(AND([1]PREMIOS_ALUMNOS!$AH122&lt;&gt;"",[1]PREMIOS_ALUMNOS!$AH122&lt;&gt;0),[1]PREMIOS_ALUMNOS!$AH122,""),IF($A124="TOTAL",SUM(INDIRECT("T4:T"&amp;ROW()-1)),""))</f>
        <v/>
      </c>
      <c r="U124" s="7" t="str">
        <f ca="1">IF(AND($A124&lt;&gt;"",$A124&lt;&gt;"TOTAL"),IF(AND([1]PREMIOS_ALUMNOS!$AJ122&lt;&gt;"",[1]PREMIOS_ALUMNOS!$AJ122&lt;&gt;0),[1]PREMIOS_ALUMNOS!$AJ122,""),IF($A124="TOTAL",SUM(INDIRECT("U4:U"&amp;ROW()-1)),""))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IF(AND($A124&lt;&gt;"",$A124&lt;&gt;"TOTAL"),IF(AND([1]PREMIOS_ALUMNOS!$AM122&lt;&gt;"",[1]PREMIOS_ALUMNOS!$AM122&lt;&gt;0),[1]PREMIOS_ALUMNOS!$AM122,""),IF($A124="TOTAL",SUM(INDIRECT("W4:W"&amp;ROW()-1)),""))</f>
        <v/>
      </c>
      <c r="X124" s="7" t="str">
        <f ca="1">IF(AND($A124&lt;&gt;"",$A124&lt;&gt;"TOTAL"),IF(AND([1]PREMIOS_ALUMNOS!$AO122&lt;&gt;"",[1]PREMIOS_ALUMNOS!$AO122&lt;&gt;0),[1]PREMIOS_ALUMNOS!$AO122,""),IF($A124="TOTAL",SUM(INDIRECT("X4:X"&amp;ROW()-1)),""))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IF(AND($A124&lt;&gt;"",$A124&lt;&gt;"TOTAL"),IF(AND([1]PREMIOS_ALUMNOS!$AR122&lt;&gt;"",[1]PREMIOS_ALUMNOS!$AR122&lt;&gt;0),[1]PREMIOS_ALUMNOS!$AR122,""),IF($A124="TOTAL",SUM(INDIRECT("Z4:Z"&amp;ROW()-1)),""))</f>
        <v/>
      </c>
      <c r="AA124" s="7" t="str">
        <f ca="1">IF(AND($A124&lt;&gt;"",$A124&lt;&gt;"TOTAL"),IF(AND([1]PREMIOS_ALUMNOS!$AT122&lt;&gt;"",[1]PREMIOS_ALUMNOS!$AT122&lt;&gt;0),[1]PREMIOS_ALUMNOS!$AT122,""),IF($A124="TOTAL",SUM(INDIRECT("AA4:AA"&amp;ROW()-1)),""))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IF(AND($A124&lt;&gt;"",$A124&lt;&gt;"TOTAL"),IF(AND([1]PREMIOS_ALUMNOS!$AW122&lt;&gt;"",[1]PREMIOS_ALUMNOS!$AW122&lt;&gt;0),[1]PREMIOS_ALUMNOS!$AW122,""),IF($A124="TOTAL",SUM(INDIRECT("AC4:AC"&amp;ROW()-1)),""))</f>
        <v/>
      </c>
      <c r="AD124" s="7" t="str">
        <f ca="1">IF(AND($A124&lt;&gt;"",$A124&lt;&gt;"TOTAL"),IF(AND([1]PREMIOS_ALUMNOS!$AY122&lt;&gt;"",[1]PREMIOS_ALUMNOS!$AY122&lt;&gt;0),[1]PREMIOS_ALUMNOS!$AY122,""),IF($A124="TOTAL",SUM(INDIRECT("AD4:AD"&amp;ROW()-1)),""))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IF(AND($A124&lt;&gt;"",$A124&lt;&gt;"TOTAL"),IF(AND([1]PREMIOS_ALUMNOS!$BB122&lt;&gt;"",[1]PREMIOS_ALUMNOS!$BB122&lt;&gt;0),[1]PREMIOS_ALUMNOS!$BB122,""),IF($A124="TOTAL",SUM(INDIRECT("AF4:AF"&amp;ROW()-1)),""))</f>
        <v/>
      </c>
      <c r="AG124" s="7" t="str">
        <f ca="1">IF(AND($A124&lt;&gt;"",$A124&lt;&gt;"TOTAL"),IF(AND([1]PREMIOS_ALUMNOS!$BD122&lt;&gt;"",[1]PREMIOS_ALUMNOS!$BD122&lt;&gt;0),[1]PREMIOS_ALUMNOS!$BD122,""),IF($A124="TOTAL",SUM(INDIRECT("AG4:AG"&amp;ROW()-1)),""))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IF(AND($A124&lt;&gt;"",$A124&lt;&gt;"TOTAL"),IF(AND([1]PREMIOS_ALUMNOS!$BG122&lt;&gt;"",[1]PREMIOS_ALUMNOS!$BG122&lt;&gt;0),[1]PREMIOS_ALUMNOS!$BG122,""),IF($A124="TOTAL",SUM(INDIRECT("AI4:AI"&amp;ROW()-1)),""))</f>
        <v/>
      </c>
      <c r="AJ124" s="7" t="str">
        <f ca="1">IF(AND($A124&lt;&gt;"",$A124&lt;&gt;"TOTAL"),IF(AND([1]PREMIOS_ALUMNOS!$BI122&lt;&gt;"",[1]PREMIOS_ALUMNOS!$BI122&lt;&gt;0),[1]PREMIOS_ALUMNOS!$BI122,""),IF($A124="TOTAL",SUM(INDIRECT("AJ4:AJ"&amp;ROW()-1)),""))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IF(AND($A124&lt;&gt;"",$A124&lt;&gt;"TOTAL"),IF(AND([1]PREMIOS_ALUMNOS!$BL122&lt;&gt;"",[1]PREMIOS_ALUMNOS!$BL122&lt;&gt;0),[1]PREMIOS_ALUMNOS!$BL122,""),IF($A124="TOTAL",SUM(INDIRECT("AL4:AL"&amp;ROW()-1)),""))</f>
        <v/>
      </c>
      <c r="AM124" s="7" t="str">
        <f ca="1">IF(AND($A124&lt;&gt;"",$A124&lt;&gt;"TOTAL"),IF(AND([1]PREMIOS_ALUMNOS!$BN122&lt;&gt;"",[1]PREMIOS_ALUMNOS!$BN122&lt;&gt;0),[1]PREMIOS_ALUMNOS!$BN122,""),IF($A124="TOTAL",SUM(INDIRECT("AM4:AM"&amp;ROW()-1)),""))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IF(AND($A124&lt;&gt;"",$A124&lt;&gt;"TOTAL"),IF(AND([1]PREMIOS_ALUMNOS!$BQ122&lt;&gt;"",[1]PREMIOS_ALUMNOS!$BQ122&lt;&gt;0),[1]PREMIOS_ALUMNOS!$BQ122,""),IF($A124="TOTAL",SUM(INDIRECT("AO4:AO"&amp;ROW()-1)),""))</f>
        <v/>
      </c>
      <c r="AP124" s="7" t="str">
        <f ca="1">IF(AND($A124&lt;&gt;"",$A124&lt;&gt;"TOTAL"),IF(AND([1]PREMIOS_ALUMNOS!$BS122&lt;&gt;"",[1]PREMIOS_ALUMNOS!$BS122&lt;&gt;0),[1]PREMIOS_ALUMNOS!$BS122,""),IF($A124="TOTAL",SUM(INDIRECT("AP4:AP"&amp;ROW()-1)),""))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IF(AND($A124&lt;&gt;"",$A124&lt;&gt;"TOTAL"),IF(AND([1]PREMIOS_ALUMNOS!$BV122&lt;&gt;"",[1]PREMIOS_ALUMNOS!$BV122&lt;&gt;0),[1]PREMIOS_ALUMNOS!$BV122,""),IF($A124="TOTAL",SUM(INDIRECT("AR4:AR"&amp;ROW()-1)),""))</f>
        <v/>
      </c>
      <c r="AS124" s="7" t="str">
        <f ca="1">IF(AND($A124&lt;&gt;"",$A124&lt;&gt;"TOTAL"),IF(AND([1]PREMIOS_ALUMNOS!$BX122&lt;&gt;"",[1]PREMIOS_ALUMNOS!$BX122&lt;&gt;0),[1]PREMIOS_ALUMNOS!$BX122,""),IF($A124="TOTAL",SUM(INDIRECT("AS4:AS"&amp;ROW()-1)),""))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IF(AND($A124&lt;&gt;"",$A124&lt;&gt;"TOTAL"),IF(AND([1]PREMIOS_ALUMNOS!$CA122&lt;&gt;"",[1]PREMIOS_ALUMNOS!$CA122&lt;&gt;0),[1]PREMIOS_ALUMNOS!$CA122,""),IF($A124="TOTAL",SUM(INDIRECT("AU4:AU"&amp;ROW()-1)),""))</f>
        <v/>
      </c>
      <c r="AV124" s="7" t="str">
        <f ca="1">IF(AND($A124&lt;&gt;"",$A124&lt;&gt;"TOTAL"),IF(AND([1]PREMIOS_ALUMNOS!$CC122&lt;&gt;"",[1]PREMIOS_ALUMNOS!$CC122&lt;&gt;0),[1]PREMIOS_ALUMNOS!$CC122,""),IF($A124="TOTAL",SUM(INDIRECT("AV4:AV"&amp;ROW()-1)),""))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IF(AND($A124&lt;&gt;"",$A124&lt;&gt;"TOTAL"),IF(AND([1]PREMIOS_ALUMNOS!$CF122&lt;&gt;"",[1]PREMIOS_ALUMNOS!$CF122&lt;&gt;0),[1]PREMIOS_ALUMNOS!$CF122,""),IF($A124="TOTAL",SUM(INDIRECT("AX4:AX"&amp;ROW()-1)),""))</f>
        <v/>
      </c>
      <c r="AY124" s="7" t="str">
        <f ca="1">IF(AND($A124&lt;&gt;"",$A124&lt;&gt;"TOTAL"),IF(AND([1]PREMIOS_ALUMNOS!$CH122&lt;&gt;"",[1]PREMIOS_ALUMNOS!$CH122&lt;&gt;0),[1]PREMIOS_ALUMNOS!$CH122,""),IF($A124="TOTAL",SUM(INDIRECT("AY4:AY"&amp;ROW()-1)),""))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IF(AND($A124&lt;&gt;"",$A124&lt;&gt;"TOTAL"),IF(AND([1]PREMIOS_ALUMNOS!$CK122&lt;&gt;"",[1]PREMIOS_ALUMNOS!$CK122&lt;&gt;0),[1]PREMIOS_ALUMNOS!$CK122,""),IF($A124="TOTAL",SUM(INDIRECT("BA4:BA"&amp;ROW()-1)),""))</f>
        <v/>
      </c>
      <c r="BB124" s="7" t="str">
        <f ca="1">IF(AND($A124&lt;&gt;"",$A124&lt;&gt;"TOTAL"),IF(AND([1]PREMIOS_ALUMNOS!$CM122&lt;&gt;"",[1]PREMIOS_ALUMNOS!$CM122&lt;&gt;0),[1]PREMIOS_ALUMNOS!$CM122,""),IF($A124="TOTAL",SUM(INDIRECT("BB4:BB"&amp;ROW()-1)),""))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IF(AND($A124&lt;&gt;"",$A124&lt;&gt;"TOTAL"),IF(AND([1]PREMIOS_ALUMNOS!$CP122&lt;&gt;"",[1]PREMIOS_ALUMNOS!$CP122&lt;&gt;0),[1]PREMIOS_ALUMNOS!$CP122,""),IF($A124="TOTAL",SUM(INDIRECT("BD4:BD"&amp;ROW()-1)),""))</f>
        <v/>
      </c>
      <c r="BE124" s="7" t="str">
        <f ca="1">IF(AND($A124&lt;&gt;"",$A124&lt;&gt;"TOTAL"),IF(AND([1]PREMIOS_ALUMNOS!$CR122&lt;&gt;"",[1]PREMIOS_ALUMNOS!$CR122&lt;&gt;0),[1]PREMIOS_ALUMNOS!$CR122,""),IF($A124="TOTAL",SUM(INDIRECT("BE4:BE"&amp;ROW()-1)),""))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IF([1]PREMIOS_ALUMNOS!$C123&lt;&gt;"",[1]PREMIOS_ALUMNOS!$C123,IF(AND([1]PREMIOS_ALUMNOS!$C123="",[1]PREMIOS_ALUMNOS!$C124="",[1]PREMIOS_ALUMNOS!$C122=""),"","TOTAL"))</f>
        <v/>
      </c>
      <c r="B125" s="7" t="str">
        <f ca="1">IF(AND($A125&lt;&gt;"",$A125&lt;&gt;"TOTAL"),IF(AND([1]PREMIOS_ALUMNOS!$D123&lt;&gt;"",[1]PREMIOS_ALUMNOS!$D123&lt;&gt;0),[1]PREMIOS_ALUMNOS!$D123,""),IF($A125="TOTAL",SUM(INDIRECT("B4:B"&amp;ROW()-1)),""))</f>
        <v/>
      </c>
      <c r="C125" s="7" t="str">
        <f ca="1">IF(AND($A125&lt;&gt;"",$A125&lt;&gt;"TOTAL"),IF(AND([1]PREMIOS_ALUMNOS!$F123&lt;&gt;"",[1]PREMIOS_ALUMNOS!$F123&lt;&gt;0),[1]PREMIOS_ALUMNOS!$F123,""),IF($A125="TOTAL",SUM(INDIRECT("C4:C"&amp;ROW()-1)),""))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IF(AND($A125&lt;&gt;"",$A125&lt;&gt;"TOTAL"),IF(AND([1]PREMIOS_ALUMNOS!$I123&lt;&gt;"",[1]PREMIOS_ALUMNOS!$I123&lt;&gt;0),[1]PREMIOS_ALUMNOS!$I123,""),IF($A125="TOTAL",SUM(INDIRECT("E4:E"&amp;ROW()-1)),""))</f>
        <v/>
      </c>
      <c r="F125" s="7" t="str">
        <f ca="1">IF(AND($A125&lt;&gt;"",$A125&lt;&gt;"TOTAL"),IF(AND([1]PREMIOS_ALUMNOS!$K123&lt;&gt;"",[1]PREMIOS_ALUMNOS!$K123&lt;&gt;0),[1]PREMIOS_ALUMNOS!$K123,""),IF($A125="TOTAL",SUM(INDIRECT("F4:F"&amp;ROW()-1)),""))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IF(AND($A125&lt;&gt;"",$A125&lt;&gt;"TOTAL"),IF(AND([1]PREMIOS_ALUMNOS!$N123&lt;&gt;"",[1]PREMIOS_ALUMNOS!$N123&lt;&gt;0),[1]PREMIOS_ALUMNOS!$N123,""),IF($A125="TOTAL",SUM(INDIRECT("H4:H"&amp;ROW()-1)),""))</f>
        <v/>
      </c>
      <c r="I125" s="7" t="str">
        <f ca="1">IF(AND($A125&lt;&gt;"",$A125&lt;&gt;"TOTAL"),IF(AND([1]PREMIOS_ALUMNOS!$P123&lt;&gt;"",[1]PREMIOS_ALUMNOS!$P123&lt;&gt;0),[1]PREMIOS_ALUMNOS!$P123,""),IF($A125="TOTAL",SUM(INDIRECT("I4:I"&amp;ROW()-1)),""))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IF(AND($A125&lt;&gt;"",$A125&lt;&gt;"TOTAL"),IF(AND([1]PREMIOS_ALUMNOS!$S123&lt;&gt;"",[1]PREMIOS_ALUMNOS!$S123&lt;&gt;0),[1]PREMIOS_ALUMNOS!$S123,""),IF($A125="TOTAL",SUM(INDIRECT("K4:K"&amp;ROW()-1)),""))</f>
        <v/>
      </c>
      <c r="L125" s="7" t="str">
        <f ca="1">IF(AND($A125&lt;&gt;"",$A125&lt;&gt;"TOTAL"),IF(AND([1]PREMIOS_ALUMNOS!$U123&lt;&gt;"",[1]PREMIOS_ALUMNOS!$U123&lt;&gt;0),[1]PREMIOS_ALUMNOS!$U123,""),IF($A125="TOTAL",SUM(INDIRECT("L4:L"&amp;ROW()-1)),""))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IF(AND($A125&lt;&gt;"",$A125&lt;&gt;"TOTAL"),IF(AND([1]PREMIOS_ALUMNOS!$X123&lt;&gt;"",[1]PREMIOS_ALUMNOS!$X123&lt;&gt;0),[1]PREMIOS_ALUMNOS!$X123,""),IF($A125="TOTAL",SUM(INDIRECT("N4:N"&amp;ROW()-1)),""))</f>
        <v/>
      </c>
      <c r="O125" s="7" t="str">
        <f ca="1">IF(AND($A125&lt;&gt;"",$A125&lt;&gt;"TOTAL"),IF(AND([1]PREMIOS_ALUMNOS!$Z123&lt;&gt;"",[1]PREMIOS_ALUMNOS!$Z123&lt;&gt;0),[1]PREMIOS_ALUMNOS!$Z123,""),IF($A125="TOTAL",SUM(INDIRECT("O4:O"&amp;ROW()-1)),""))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IF(AND($A125&lt;&gt;"",$A125&lt;&gt;"TOTAL"),IF(AND([1]PREMIOS_ALUMNOS!$AC123&lt;&gt;"",[1]PREMIOS_ALUMNOS!$AC123&lt;&gt;0),[1]PREMIOS_ALUMNOS!$AC123,""),IF($A125="TOTAL",SUM(INDIRECT("Q4:Q"&amp;ROW()-1)),""))</f>
        <v/>
      </c>
      <c r="R125" s="7" t="str">
        <f ca="1">IF(AND($A125&lt;&gt;"",$A125&lt;&gt;"TOTAL"),IF(AND([1]PREMIOS_ALUMNOS!$AE123&lt;&gt;"",[1]PREMIOS_ALUMNOS!$AE123&lt;&gt;0),[1]PREMIOS_ALUMNOS!$AE123,""),IF($A125="TOTAL",SUM(INDIRECT("R4:R"&amp;ROW()-1)),""))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IF(AND($A125&lt;&gt;"",$A125&lt;&gt;"TOTAL"),IF(AND([1]PREMIOS_ALUMNOS!$AH123&lt;&gt;"",[1]PREMIOS_ALUMNOS!$AH123&lt;&gt;0),[1]PREMIOS_ALUMNOS!$AH123,""),IF($A125="TOTAL",SUM(INDIRECT("T4:T"&amp;ROW()-1)),""))</f>
        <v/>
      </c>
      <c r="U125" s="7" t="str">
        <f ca="1">IF(AND($A125&lt;&gt;"",$A125&lt;&gt;"TOTAL"),IF(AND([1]PREMIOS_ALUMNOS!$AJ123&lt;&gt;"",[1]PREMIOS_ALUMNOS!$AJ123&lt;&gt;0),[1]PREMIOS_ALUMNOS!$AJ123,""),IF($A125="TOTAL",SUM(INDIRECT("U4:U"&amp;ROW()-1)),""))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IF(AND($A125&lt;&gt;"",$A125&lt;&gt;"TOTAL"),IF(AND([1]PREMIOS_ALUMNOS!$AM123&lt;&gt;"",[1]PREMIOS_ALUMNOS!$AM123&lt;&gt;0),[1]PREMIOS_ALUMNOS!$AM123,""),IF($A125="TOTAL",SUM(INDIRECT("W4:W"&amp;ROW()-1)),""))</f>
        <v/>
      </c>
      <c r="X125" s="7" t="str">
        <f ca="1">IF(AND($A125&lt;&gt;"",$A125&lt;&gt;"TOTAL"),IF(AND([1]PREMIOS_ALUMNOS!$AO123&lt;&gt;"",[1]PREMIOS_ALUMNOS!$AO123&lt;&gt;0),[1]PREMIOS_ALUMNOS!$AO123,""),IF($A125="TOTAL",SUM(INDIRECT("X4:X"&amp;ROW()-1)),""))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IF(AND($A125&lt;&gt;"",$A125&lt;&gt;"TOTAL"),IF(AND([1]PREMIOS_ALUMNOS!$AR123&lt;&gt;"",[1]PREMIOS_ALUMNOS!$AR123&lt;&gt;0),[1]PREMIOS_ALUMNOS!$AR123,""),IF($A125="TOTAL",SUM(INDIRECT("Z4:Z"&amp;ROW()-1)),""))</f>
        <v/>
      </c>
      <c r="AA125" s="7" t="str">
        <f ca="1">IF(AND($A125&lt;&gt;"",$A125&lt;&gt;"TOTAL"),IF(AND([1]PREMIOS_ALUMNOS!$AT123&lt;&gt;"",[1]PREMIOS_ALUMNOS!$AT123&lt;&gt;0),[1]PREMIOS_ALUMNOS!$AT123,""),IF($A125="TOTAL",SUM(INDIRECT("AA4:AA"&amp;ROW()-1)),""))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IF(AND($A125&lt;&gt;"",$A125&lt;&gt;"TOTAL"),IF(AND([1]PREMIOS_ALUMNOS!$AW123&lt;&gt;"",[1]PREMIOS_ALUMNOS!$AW123&lt;&gt;0),[1]PREMIOS_ALUMNOS!$AW123,""),IF($A125="TOTAL",SUM(INDIRECT("AC4:AC"&amp;ROW()-1)),""))</f>
        <v/>
      </c>
      <c r="AD125" s="7" t="str">
        <f ca="1">IF(AND($A125&lt;&gt;"",$A125&lt;&gt;"TOTAL"),IF(AND([1]PREMIOS_ALUMNOS!$AY123&lt;&gt;"",[1]PREMIOS_ALUMNOS!$AY123&lt;&gt;0),[1]PREMIOS_ALUMNOS!$AY123,""),IF($A125="TOTAL",SUM(INDIRECT("AD4:AD"&amp;ROW()-1)),""))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IF(AND($A125&lt;&gt;"",$A125&lt;&gt;"TOTAL"),IF(AND([1]PREMIOS_ALUMNOS!$BB123&lt;&gt;"",[1]PREMIOS_ALUMNOS!$BB123&lt;&gt;0),[1]PREMIOS_ALUMNOS!$BB123,""),IF($A125="TOTAL",SUM(INDIRECT("AF4:AF"&amp;ROW()-1)),""))</f>
        <v/>
      </c>
      <c r="AG125" s="7" t="str">
        <f ca="1">IF(AND($A125&lt;&gt;"",$A125&lt;&gt;"TOTAL"),IF(AND([1]PREMIOS_ALUMNOS!$BD123&lt;&gt;"",[1]PREMIOS_ALUMNOS!$BD123&lt;&gt;0),[1]PREMIOS_ALUMNOS!$BD123,""),IF($A125="TOTAL",SUM(INDIRECT("AG4:AG"&amp;ROW()-1)),""))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IF(AND($A125&lt;&gt;"",$A125&lt;&gt;"TOTAL"),IF(AND([1]PREMIOS_ALUMNOS!$BG123&lt;&gt;"",[1]PREMIOS_ALUMNOS!$BG123&lt;&gt;0),[1]PREMIOS_ALUMNOS!$BG123,""),IF($A125="TOTAL",SUM(INDIRECT("AI4:AI"&amp;ROW()-1)),""))</f>
        <v/>
      </c>
      <c r="AJ125" s="7" t="str">
        <f ca="1">IF(AND($A125&lt;&gt;"",$A125&lt;&gt;"TOTAL"),IF(AND([1]PREMIOS_ALUMNOS!$BI123&lt;&gt;"",[1]PREMIOS_ALUMNOS!$BI123&lt;&gt;0),[1]PREMIOS_ALUMNOS!$BI123,""),IF($A125="TOTAL",SUM(INDIRECT("AJ4:AJ"&amp;ROW()-1)),""))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IF(AND($A125&lt;&gt;"",$A125&lt;&gt;"TOTAL"),IF(AND([1]PREMIOS_ALUMNOS!$BL123&lt;&gt;"",[1]PREMIOS_ALUMNOS!$BL123&lt;&gt;0),[1]PREMIOS_ALUMNOS!$BL123,""),IF($A125="TOTAL",SUM(INDIRECT("AL4:AL"&amp;ROW()-1)),""))</f>
        <v/>
      </c>
      <c r="AM125" s="7" t="str">
        <f ca="1">IF(AND($A125&lt;&gt;"",$A125&lt;&gt;"TOTAL"),IF(AND([1]PREMIOS_ALUMNOS!$BN123&lt;&gt;"",[1]PREMIOS_ALUMNOS!$BN123&lt;&gt;0),[1]PREMIOS_ALUMNOS!$BN123,""),IF($A125="TOTAL",SUM(INDIRECT("AM4:AM"&amp;ROW()-1)),""))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IF(AND($A125&lt;&gt;"",$A125&lt;&gt;"TOTAL"),IF(AND([1]PREMIOS_ALUMNOS!$BQ123&lt;&gt;"",[1]PREMIOS_ALUMNOS!$BQ123&lt;&gt;0),[1]PREMIOS_ALUMNOS!$BQ123,""),IF($A125="TOTAL",SUM(INDIRECT("AO4:AO"&amp;ROW()-1)),""))</f>
        <v/>
      </c>
      <c r="AP125" s="7" t="str">
        <f ca="1">IF(AND($A125&lt;&gt;"",$A125&lt;&gt;"TOTAL"),IF(AND([1]PREMIOS_ALUMNOS!$BS123&lt;&gt;"",[1]PREMIOS_ALUMNOS!$BS123&lt;&gt;0),[1]PREMIOS_ALUMNOS!$BS123,""),IF($A125="TOTAL",SUM(INDIRECT("AP4:AP"&amp;ROW()-1)),""))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IF(AND($A125&lt;&gt;"",$A125&lt;&gt;"TOTAL"),IF(AND([1]PREMIOS_ALUMNOS!$BV123&lt;&gt;"",[1]PREMIOS_ALUMNOS!$BV123&lt;&gt;0),[1]PREMIOS_ALUMNOS!$BV123,""),IF($A125="TOTAL",SUM(INDIRECT("AR4:AR"&amp;ROW()-1)),""))</f>
        <v/>
      </c>
      <c r="AS125" s="7" t="str">
        <f ca="1">IF(AND($A125&lt;&gt;"",$A125&lt;&gt;"TOTAL"),IF(AND([1]PREMIOS_ALUMNOS!$BX123&lt;&gt;"",[1]PREMIOS_ALUMNOS!$BX123&lt;&gt;0),[1]PREMIOS_ALUMNOS!$BX123,""),IF($A125="TOTAL",SUM(INDIRECT("AS4:AS"&amp;ROW()-1)),""))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IF(AND($A125&lt;&gt;"",$A125&lt;&gt;"TOTAL"),IF(AND([1]PREMIOS_ALUMNOS!$CA123&lt;&gt;"",[1]PREMIOS_ALUMNOS!$CA123&lt;&gt;0),[1]PREMIOS_ALUMNOS!$CA123,""),IF($A125="TOTAL",SUM(INDIRECT("AU4:AU"&amp;ROW()-1)),""))</f>
        <v/>
      </c>
      <c r="AV125" s="7" t="str">
        <f ca="1">IF(AND($A125&lt;&gt;"",$A125&lt;&gt;"TOTAL"),IF(AND([1]PREMIOS_ALUMNOS!$CC123&lt;&gt;"",[1]PREMIOS_ALUMNOS!$CC123&lt;&gt;0),[1]PREMIOS_ALUMNOS!$CC123,""),IF($A125="TOTAL",SUM(INDIRECT("AV4:AV"&amp;ROW()-1)),""))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IF(AND($A125&lt;&gt;"",$A125&lt;&gt;"TOTAL"),IF(AND([1]PREMIOS_ALUMNOS!$CF123&lt;&gt;"",[1]PREMIOS_ALUMNOS!$CF123&lt;&gt;0),[1]PREMIOS_ALUMNOS!$CF123,""),IF($A125="TOTAL",SUM(INDIRECT("AX4:AX"&amp;ROW()-1)),""))</f>
        <v/>
      </c>
      <c r="AY125" s="7" t="str">
        <f ca="1">IF(AND($A125&lt;&gt;"",$A125&lt;&gt;"TOTAL"),IF(AND([1]PREMIOS_ALUMNOS!$CH123&lt;&gt;"",[1]PREMIOS_ALUMNOS!$CH123&lt;&gt;0),[1]PREMIOS_ALUMNOS!$CH123,""),IF($A125="TOTAL",SUM(INDIRECT("AY4:AY"&amp;ROW()-1)),""))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IF(AND($A125&lt;&gt;"",$A125&lt;&gt;"TOTAL"),IF(AND([1]PREMIOS_ALUMNOS!$CK123&lt;&gt;"",[1]PREMIOS_ALUMNOS!$CK123&lt;&gt;0),[1]PREMIOS_ALUMNOS!$CK123,""),IF($A125="TOTAL",SUM(INDIRECT("BA4:BA"&amp;ROW()-1)),""))</f>
        <v/>
      </c>
      <c r="BB125" s="7" t="str">
        <f ca="1">IF(AND($A125&lt;&gt;"",$A125&lt;&gt;"TOTAL"),IF(AND([1]PREMIOS_ALUMNOS!$CM123&lt;&gt;"",[1]PREMIOS_ALUMNOS!$CM123&lt;&gt;0),[1]PREMIOS_ALUMNOS!$CM123,""),IF($A125="TOTAL",SUM(INDIRECT("BB4:BB"&amp;ROW()-1)),""))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IF(AND($A125&lt;&gt;"",$A125&lt;&gt;"TOTAL"),IF(AND([1]PREMIOS_ALUMNOS!$CP123&lt;&gt;"",[1]PREMIOS_ALUMNOS!$CP123&lt;&gt;0),[1]PREMIOS_ALUMNOS!$CP123,""),IF($A125="TOTAL",SUM(INDIRECT("BD4:BD"&amp;ROW()-1)),""))</f>
        <v/>
      </c>
      <c r="BE125" s="7" t="str">
        <f ca="1">IF(AND($A125&lt;&gt;"",$A125&lt;&gt;"TOTAL"),IF(AND([1]PREMIOS_ALUMNOS!$CR123&lt;&gt;"",[1]PREMIOS_ALUMNOS!$CR123&lt;&gt;0),[1]PREMIOS_ALUMNOS!$CR123,""),IF($A125="TOTAL",SUM(INDIRECT("BE4:BE"&amp;ROW()-1)),""))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IF([1]PREMIOS_ALUMNOS!$C124&lt;&gt;"",[1]PREMIOS_ALUMNOS!$C124,IF(AND([1]PREMIOS_ALUMNOS!$C124="",[1]PREMIOS_ALUMNOS!$C125="",[1]PREMIOS_ALUMNOS!$C123=""),"","TOTAL"))</f>
        <v/>
      </c>
      <c r="B126" s="7" t="str">
        <f ca="1">IF(AND($A126&lt;&gt;"",$A126&lt;&gt;"TOTAL"),IF(AND([1]PREMIOS_ALUMNOS!$D124&lt;&gt;"",[1]PREMIOS_ALUMNOS!$D124&lt;&gt;0),[1]PREMIOS_ALUMNOS!$D124,""),IF($A126="TOTAL",SUM(INDIRECT("B4:B"&amp;ROW()-1)),""))</f>
        <v/>
      </c>
      <c r="C126" s="7" t="str">
        <f ca="1">IF(AND($A126&lt;&gt;"",$A126&lt;&gt;"TOTAL"),IF(AND([1]PREMIOS_ALUMNOS!$F124&lt;&gt;"",[1]PREMIOS_ALUMNOS!$F124&lt;&gt;0),[1]PREMIOS_ALUMNOS!$F124,""),IF($A126="TOTAL",SUM(INDIRECT("C4:C"&amp;ROW()-1)),""))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IF(AND($A126&lt;&gt;"",$A126&lt;&gt;"TOTAL"),IF(AND([1]PREMIOS_ALUMNOS!$I124&lt;&gt;"",[1]PREMIOS_ALUMNOS!$I124&lt;&gt;0),[1]PREMIOS_ALUMNOS!$I124,""),IF($A126="TOTAL",SUM(INDIRECT("E4:E"&amp;ROW()-1)),""))</f>
        <v/>
      </c>
      <c r="F126" s="7" t="str">
        <f ca="1">IF(AND($A126&lt;&gt;"",$A126&lt;&gt;"TOTAL"),IF(AND([1]PREMIOS_ALUMNOS!$K124&lt;&gt;"",[1]PREMIOS_ALUMNOS!$K124&lt;&gt;0),[1]PREMIOS_ALUMNOS!$K124,""),IF($A126="TOTAL",SUM(INDIRECT("F4:F"&amp;ROW()-1)),""))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IF(AND($A126&lt;&gt;"",$A126&lt;&gt;"TOTAL"),IF(AND([1]PREMIOS_ALUMNOS!$N124&lt;&gt;"",[1]PREMIOS_ALUMNOS!$N124&lt;&gt;0),[1]PREMIOS_ALUMNOS!$N124,""),IF($A126="TOTAL",SUM(INDIRECT("H4:H"&amp;ROW()-1)),""))</f>
        <v/>
      </c>
      <c r="I126" s="7" t="str">
        <f ca="1">IF(AND($A126&lt;&gt;"",$A126&lt;&gt;"TOTAL"),IF(AND([1]PREMIOS_ALUMNOS!$P124&lt;&gt;"",[1]PREMIOS_ALUMNOS!$P124&lt;&gt;0),[1]PREMIOS_ALUMNOS!$P124,""),IF($A126="TOTAL",SUM(INDIRECT("I4:I"&amp;ROW()-1)),""))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IF(AND($A126&lt;&gt;"",$A126&lt;&gt;"TOTAL"),IF(AND([1]PREMIOS_ALUMNOS!$S124&lt;&gt;"",[1]PREMIOS_ALUMNOS!$S124&lt;&gt;0),[1]PREMIOS_ALUMNOS!$S124,""),IF($A126="TOTAL",SUM(INDIRECT("K4:K"&amp;ROW()-1)),""))</f>
        <v/>
      </c>
      <c r="L126" s="7" t="str">
        <f ca="1">IF(AND($A126&lt;&gt;"",$A126&lt;&gt;"TOTAL"),IF(AND([1]PREMIOS_ALUMNOS!$U124&lt;&gt;"",[1]PREMIOS_ALUMNOS!$U124&lt;&gt;0),[1]PREMIOS_ALUMNOS!$U124,""),IF($A126="TOTAL",SUM(INDIRECT("L4:L"&amp;ROW()-1)),""))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IF(AND($A126&lt;&gt;"",$A126&lt;&gt;"TOTAL"),IF(AND([1]PREMIOS_ALUMNOS!$X124&lt;&gt;"",[1]PREMIOS_ALUMNOS!$X124&lt;&gt;0),[1]PREMIOS_ALUMNOS!$X124,""),IF($A126="TOTAL",SUM(INDIRECT("N4:N"&amp;ROW()-1)),""))</f>
        <v/>
      </c>
      <c r="O126" s="7" t="str">
        <f ca="1">IF(AND($A126&lt;&gt;"",$A126&lt;&gt;"TOTAL"),IF(AND([1]PREMIOS_ALUMNOS!$Z124&lt;&gt;"",[1]PREMIOS_ALUMNOS!$Z124&lt;&gt;0),[1]PREMIOS_ALUMNOS!$Z124,""),IF($A126="TOTAL",SUM(INDIRECT("O4:O"&amp;ROW()-1)),""))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IF(AND($A126&lt;&gt;"",$A126&lt;&gt;"TOTAL"),IF(AND([1]PREMIOS_ALUMNOS!$AC124&lt;&gt;"",[1]PREMIOS_ALUMNOS!$AC124&lt;&gt;0),[1]PREMIOS_ALUMNOS!$AC124,""),IF($A126="TOTAL",SUM(INDIRECT("Q4:Q"&amp;ROW()-1)),""))</f>
        <v/>
      </c>
      <c r="R126" s="7" t="str">
        <f ca="1">IF(AND($A126&lt;&gt;"",$A126&lt;&gt;"TOTAL"),IF(AND([1]PREMIOS_ALUMNOS!$AE124&lt;&gt;"",[1]PREMIOS_ALUMNOS!$AE124&lt;&gt;0),[1]PREMIOS_ALUMNOS!$AE124,""),IF($A126="TOTAL",SUM(INDIRECT("R4:R"&amp;ROW()-1)),""))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IF(AND($A126&lt;&gt;"",$A126&lt;&gt;"TOTAL"),IF(AND([1]PREMIOS_ALUMNOS!$AH124&lt;&gt;"",[1]PREMIOS_ALUMNOS!$AH124&lt;&gt;0),[1]PREMIOS_ALUMNOS!$AH124,""),IF($A126="TOTAL",SUM(INDIRECT("T4:T"&amp;ROW()-1)),""))</f>
        <v/>
      </c>
      <c r="U126" s="7" t="str">
        <f ca="1">IF(AND($A126&lt;&gt;"",$A126&lt;&gt;"TOTAL"),IF(AND([1]PREMIOS_ALUMNOS!$AJ124&lt;&gt;"",[1]PREMIOS_ALUMNOS!$AJ124&lt;&gt;0),[1]PREMIOS_ALUMNOS!$AJ124,""),IF($A126="TOTAL",SUM(INDIRECT("U4:U"&amp;ROW()-1)),""))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IF(AND($A126&lt;&gt;"",$A126&lt;&gt;"TOTAL"),IF(AND([1]PREMIOS_ALUMNOS!$AM124&lt;&gt;"",[1]PREMIOS_ALUMNOS!$AM124&lt;&gt;0),[1]PREMIOS_ALUMNOS!$AM124,""),IF($A126="TOTAL",SUM(INDIRECT("W4:W"&amp;ROW()-1)),""))</f>
        <v/>
      </c>
      <c r="X126" s="7" t="str">
        <f ca="1">IF(AND($A126&lt;&gt;"",$A126&lt;&gt;"TOTAL"),IF(AND([1]PREMIOS_ALUMNOS!$AO124&lt;&gt;"",[1]PREMIOS_ALUMNOS!$AO124&lt;&gt;0),[1]PREMIOS_ALUMNOS!$AO124,""),IF($A126="TOTAL",SUM(INDIRECT("X4:X"&amp;ROW()-1)),""))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IF(AND($A126&lt;&gt;"",$A126&lt;&gt;"TOTAL"),IF(AND([1]PREMIOS_ALUMNOS!$AR124&lt;&gt;"",[1]PREMIOS_ALUMNOS!$AR124&lt;&gt;0),[1]PREMIOS_ALUMNOS!$AR124,""),IF($A126="TOTAL",SUM(INDIRECT("Z4:Z"&amp;ROW()-1)),""))</f>
        <v/>
      </c>
      <c r="AA126" s="7" t="str">
        <f ca="1">IF(AND($A126&lt;&gt;"",$A126&lt;&gt;"TOTAL"),IF(AND([1]PREMIOS_ALUMNOS!$AT124&lt;&gt;"",[1]PREMIOS_ALUMNOS!$AT124&lt;&gt;0),[1]PREMIOS_ALUMNOS!$AT124,""),IF($A126="TOTAL",SUM(INDIRECT("AA4:AA"&amp;ROW()-1)),""))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IF(AND($A126&lt;&gt;"",$A126&lt;&gt;"TOTAL"),IF(AND([1]PREMIOS_ALUMNOS!$AW124&lt;&gt;"",[1]PREMIOS_ALUMNOS!$AW124&lt;&gt;0),[1]PREMIOS_ALUMNOS!$AW124,""),IF($A126="TOTAL",SUM(INDIRECT("AC4:AC"&amp;ROW()-1)),""))</f>
        <v/>
      </c>
      <c r="AD126" s="7" t="str">
        <f ca="1">IF(AND($A126&lt;&gt;"",$A126&lt;&gt;"TOTAL"),IF(AND([1]PREMIOS_ALUMNOS!$AY124&lt;&gt;"",[1]PREMIOS_ALUMNOS!$AY124&lt;&gt;0),[1]PREMIOS_ALUMNOS!$AY124,""),IF($A126="TOTAL",SUM(INDIRECT("AD4:AD"&amp;ROW()-1)),""))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IF(AND($A126&lt;&gt;"",$A126&lt;&gt;"TOTAL"),IF(AND([1]PREMIOS_ALUMNOS!$BB124&lt;&gt;"",[1]PREMIOS_ALUMNOS!$BB124&lt;&gt;0),[1]PREMIOS_ALUMNOS!$BB124,""),IF($A126="TOTAL",SUM(INDIRECT("AF4:AF"&amp;ROW()-1)),""))</f>
        <v/>
      </c>
      <c r="AG126" s="7" t="str">
        <f ca="1">IF(AND($A126&lt;&gt;"",$A126&lt;&gt;"TOTAL"),IF(AND([1]PREMIOS_ALUMNOS!$BD124&lt;&gt;"",[1]PREMIOS_ALUMNOS!$BD124&lt;&gt;0),[1]PREMIOS_ALUMNOS!$BD124,""),IF($A126="TOTAL",SUM(INDIRECT("AG4:AG"&amp;ROW()-1)),""))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IF(AND($A126&lt;&gt;"",$A126&lt;&gt;"TOTAL"),IF(AND([1]PREMIOS_ALUMNOS!$BG124&lt;&gt;"",[1]PREMIOS_ALUMNOS!$BG124&lt;&gt;0),[1]PREMIOS_ALUMNOS!$BG124,""),IF($A126="TOTAL",SUM(INDIRECT("AI4:AI"&amp;ROW()-1)),""))</f>
        <v/>
      </c>
      <c r="AJ126" s="7" t="str">
        <f ca="1">IF(AND($A126&lt;&gt;"",$A126&lt;&gt;"TOTAL"),IF(AND([1]PREMIOS_ALUMNOS!$BI124&lt;&gt;"",[1]PREMIOS_ALUMNOS!$BI124&lt;&gt;0),[1]PREMIOS_ALUMNOS!$BI124,""),IF($A126="TOTAL",SUM(INDIRECT("AJ4:AJ"&amp;ROW()-1)),""))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IF(AND($A126&lt;&gt;"",$A126&lt;&gt;"TOTAL"),IF(AND([1]PREMIOS_ALUMNOS!$BL124&lt;&gt;"",[1]PREMIOS_ALUMNOS!$BL124&lt;&gt;0),[1]PREMIOS_ALUMNOS!$BL124,""),IF($A126="TOTAL",SUM(INDIRECT("AL4:AL"&amp;ROW()-1)),""))</f>
        <v/>
      </c>
      <c r="AM126" s="7" t="str">
        <f ca="1">IF(AND($A126&lt;&gt;"",$A126&lt;&gt;"TOTAL"),IF(AND([1]PREMIOS_ALUMNOS!$BN124&lt;&gt;"",[1]PREMIOS_ALUMNOS!$BN124&lt;&gt;0),[1]PREMIOS_ALUMNOS!$BN124,""),IF($A126="TOTAL",SUM(INDIRECT("AM4:AM"&amp;ROW()-1)),""))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IF(AND($A126&lt;&gt;"",$A126&lt;&gt;"TOTAL"),IF(AND([1]PREMIOS_ALUMNOS!$BQ124&lt;&gt;"",[1]PREMIOS_ALUMNOS!$BQ124&lt;&gt;0),[1]PREMIOS_ALUMNOS!$BQ124,""),IF($A126="TOTAL",SUM(INDIRECT("AO4:AO"&amp;ROW()-1)),""))</f>
        <v/>
      </c>
      <c r="AP126" s="7" t="str">
        <f ca="1">IF(AND($A126&lt;&gt;"",$A126&lt;&gt;"TOTAL"),IF(AND([1]PREMIOS_ALUMNOS!$BS124&lt;&gt;"",[1]PREMIOS_ALUMNOS!$BS124&lt;&gt;0),[1]PREMIOS_ALUMNOS!$BS124,""),IF($A126="TOTAL",SUM(INDIRECT("AP4:AP"&amp;ROW()-1)),""))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IF(AND($A126&lt;&gt;"",$A126&lt;&gt;"TOTAL"),IF(AND([1]PREMIOS_ALUMNOS!$BV124&lt;&gt;"",[1]PREMIOS_ALUMNOS!$BV124&lt;&gt;0),[1]PREMIOS_ALUMNOS!$BV124,""),IF($A126="TOTAL",SUM(INDIRECT("AR4:AR"&amp;ROW()-1)),""))</f>
        <v/>
      </c>
      <c r="AS126" s="7" t="str">
        <f ca="1">IF(AND($A126&lt;&gt;"",$A126&lt;&gt;"TOTAL"),IF(AND([1]PREMIOS_ALUMNOS!$BX124&lt;&gt;"",[1]PREMIOS_ALUMNOS!$BX124&lt;&gt;0),[1]PREMIOS_ALUMNOS!$BX124,""),IF($A126="TOTAL",SUM(INDIRECT("AS4:AS"&amp;ROW()-1)),""))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IF(AND($A126&lt;&gt;"",$A126&lt;&gt;"TOTAL"),IF(AND([1]PREMIOS_ALUMNOS!$CA124&lt;&gt;"",[1]PREMIOS_ALUMNOS!$CA124&lt;&gt;0),[1]PREMIOS_ALUMNOS!$CA124,""),IF($A126="TOTAL",SUM(INDIRECT("AU4:AU"&amp;ROW()-1)),""))</f>
        <v/>
      </c>
      <c r="AV126" s="7" t="str">
        <f ca="1">IF(AND($A126&lt;&gt;"",$A126&lt;&gt;"TOTAL"),IF(AND([1]PREMIOS_ALUMNOS!$CC124&lt;&gt;"",[1]PREMIOS_ALUMNOS!$CC124&lt;&gt;0),[1]PREMIOS_ALUMNOS!$CC124,""),IF($A126="TOTAL",SUM(INDIRECT("AV4:AV"&amp;ROW()-1)),""))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IF(AND($A126&lt;&gt;"",$A126&lt;&gt;"TOTAL"),IF(AND([1]PREMIOS_ALUMNOS!$CF124&lt;&gt;"",[1]PREMIOS_ALUMNOS!$CF124&lt;&gt;0),[1]PREMIOS_ALUMNOS!$CF124,""),IF($A126="TOTAL",SUM(INDIRECT("AX4:AX"&amp;ROW()-1)),""))</f>
        <v/>
      </c>
      <c r="AY126" s="7" t="str">
        <f ca="1">IF(AND($A126&lt;&gt;"",$A126&lt;&gt;"TOTAL"),IF(AND([1]PREMIOS_ALUMNOS!$CH124&lt;&gt;"",[1]PREMIOS_ALUMNOS!$CH124&lt;&gt;0),[1]PREMIOS_ALUMNOS!$CH124,""),IF($A126="TOTAL",SUM(INDIRECT("AY4:AY"&amp;ROW()-1)),""))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IF(AND($A126&lt;&gt;"",$A126&lt;&gt;"TOTAL"),IF(AND([1]PREMIOS_ALUMNOS!$CK124&lt;&gt;"",[1]PREMIOS_ALUMNOS!$CK124&lt;&gt;0),[1]PREMIOS_ALUMNOS!$CK124,""),IF($A126="TOTAL",SUM(INDIRECT("BA4:BA"&amp;ROW()-1)),""))</f>
        <v/>
      </c>
      <c r="BB126" s="7" t="str">
        <f ca="1">IF(AND($A126&lt;&gt;"",$A126&lt;&gt;"TOTAL"),IF(AND([1]PREMIOS_ALUMNOS!$CM124&lt;&gt;"",[1]PREMIOS_ALUMNOS!$CM124&lt;&gt;0),[1]PREMIOS_ALUMNOS!$CM124,""),IF($A126="TOTAL",SUM(INDIRECT("BB4:BB"&amp;ROW()-1)),""))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IF(AND($A126&lt;&gt;"",$A126&lt;&gt;"TOTAL"),IF(AND([1]PREMIOS_ALUMNOS!$CP124&lt;&gt;"",[1]PREMIOS_ALUMNOS!$CP124&lt;&gt;0),[1]PREMIOS_ALUMNOS!$CP124,""),IF($A126="TOTAL",SUM(INDIRECT("BD4:BD"&amp;ROW()-1)),""))</f>
        <v/>
      </c>
      <c r="BE126" s="7" t="str">
        <f ca="1">IF(AND($A126&lt;&gt;"",$A126&lt;&gt;"TOTAL"),IF(AND([1]PREMIOS_ALUMNOS!$CR124&lt;&gt;"",[1]PREMIOS_ALUMNOS!$CR124&lt;&gt;0),[1]PREMIOS_ALUMNOS!$CR124,""),IF($A126="TOTAL",SUM(INDIRECT("BE4:BE"&amp;ROW()-1)),""))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IF([1]PREMIOS_ALUMNOS!$C125&lt;&gt;"",[1]PREMIOS_ALUMNOS!$C125,IF(AND([1]PREMIOS_ALUMNOS!$C125="",[1]PREMIOS_ALUMNOS!$C126="",[1]PREMIOS_ALUMNOS!$C124=""),"","TOTAL"))</f>
        <v/>
      </c>
      <c r="B127" s="7" t="str">
        <f ca="1">IF(AND($A127&lt;&gt;"",$A127&lt;&gt;"TOTAL"),IF(AND([1]PREMIOS_ALUMNOS!$D125&lt;&gt;"",[1]PREMIOS_ALUMNOS!$D125&lt;&gt;0),[1]PREMIOS_ALUMNOS!$D125,""),IF($A127="TOTAL",SUM(INDIRECT("B4:B"&amp;ROW()-1)),""))</f>
        <v/>
      </c>
      <c r="C127" s="7" t="str">
        <f ca="1">IF(AND($A127&lt;&gt;"",$A127&lt;&gt;"TOTAL"),IF(AND([1]PREMIOS_ALUMNOS!$F125&lt;&gt;"",[1]PREMIOS_ALUMNOS!$F125&lt;&gt;0),[1]PREMIOS_ALUMNOS!$F125,""),IF($A127="TOTAL",SUM(INDIRECT("C4:C"&amp;ROW()-1)),""))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IF(AND($A127&lt;&gt;"",$A127&lt;&gt;"TOTAL"),IF(AND([1]PREMIOS_ALUMNOS!$I125&lt;&gt;"",[1]PREMIOS_ALUMNOS!$I125&lt;&gt;0),[1]PREMIOS_ALUMNOS!$I125,""),IF($A127="TOTAL",SUM(INDIRECT("E4:E"&amp;ROW()-1)),""))</f>
        <v/>
      </c>
      <c r="F127" s="7" t="str">
        <f ca="1">IF(AND($A127&lt;&gt;"",$A127&lt;&gt;"TOTAL"),IF(AND([1]PREMIOS_ALUMNOS!$K125&lt;&gt;"",[1]PREMIOS_ALUMNOS!$K125&lt;&gt;0),[1]PREMIOS_ALUMNOS!$K125,""),IF($A127="TOTAL",SUM(INDIRECT("F4:F"&amp;ROW()-1)),""))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IF(AND($A127&lt;&gt;"",$A127&lt;&gt;"TOTAL"),IF(AND([1]PREMIOS_ALUMNOS!$N125&lt;&gt;"",[1]PREMIOS_ALUMNOS!$N125&lt;&gt;0),[1]PREMIOS_ALUMNOS!$N125,""),IF($A127="TOTAL",SUM(INDIRECT("H4:H"&amp;ROW()-1)),""))</f>
        <v/>
      </c>
      <c r="I127" s="7" t="str">
        <f ca="1">IF(AND($A127&lt;&gt;"",$A127&lt;&gt;"TOTAL"),IF(AND([1]PREMIOS_ALUMNOS!$P125&lt;&gt;"",[1]PREMIOS_ALUMNOS!$P125&lt;&gt;0),[1]PREMIOS_ALUMNOS!$P125,""),IF($A127="TOTAL",SUM(INDIRECT("I4:I"&amp;ROW()-1)),""))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IF(AND($A127&lt;&gt;"",$A127&lt;&gt;"TOTAL"),IF(AND([1]PREMIOS_ALUMNOS!$S125&lt;&gt;"",[1]PREMIOS_ALUMNOS!$S125&lt;&gt;0),[1]PREMIOS_ALUMNOS!$S125,""),IF($A127="TOTAL",SUM(INDIRECT("K4:K"&amp;ROW()-1)),""))</f>
        <v/>
      </c>
      <c r="L127" s="7" t="str">
        <f ca="1">IF(AND($A127&lt;&gt;"",$A127&lt;&gt;"TOTAL"),IF(AND([1]PREMIOS_ALUMNOS!$U125&lt;&gt;"",[1]PREMIOS_ALUMNOS!$U125&lt;&gt;0),[1]PREMIOS_ALUMNOS!$U125,""),IF($A127="TOTAL",SUM(INDIRECT("L4:L"&amp;ROW()-1)),""))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IF(AND($A127&lt;&gt;"",$A127&lt;&gt;"TOTAL"),IF(AND([1]PREMIOS_ALUMNOS!$X125&lt;&gt;"",[1]PREMIOS_ALUMNOS!$X125&lt;&gt;0),[1]PREMIOS_ALUMNOS!$X125,""),IF($A127="TOTAL",SUM(INDIRECT("N4:N"&amp;ROW()-1)),""))</f>
        <v/>
      </c>
      <c r="O127" s="7" t="str">
        <f ca="1">IF(AND($A127&lt;&gt;"",$A127&lt;&gt;"TOTAL"),IF(AND([1]PREMIOS_ALUMNOS!$Z125&lt;&gt;"",[1]PREMIOS_ALUMNOS!$Z125&lt;&gt;0),[1]PREMIOS_ALUMNOS!$Z125,""),IF($A127="TOTAL",SUM(INDIRECT("O4:O"&amp;ROW()-1)),""))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IF(AND($A127&lt;&gt;"",$A127&lt;&gt;"TOTAL"),IF(AND([1]PREMIOS_ALUMNOS!$AC125&lt;&gt;"",[1]PREMIOS_ALUMNOS!$AC125&lt;&gt;0),[1]PREMIOS_ALUMNOS!$AC125,""),IF($A127="TOTAL",SUM(INDIRECT("Q4:Q"&amp;ROW()-1)),""))</f>
        <v/>
      </c>
      <c r="R127" s="7" t="str">
        <f ca="1">IF(AND($A127&lt;&gt;"",$A127&lt;&gt;"TOTAL"),IF(AND([1]PREMIOS_ALUMNOS!$AE125&lt;&gt;"",[1]PREMIOS_ALUMNOS!$AE125&lt;&gt;0),[1]PREMIOS_ALUMNOS!$AE125,""),IF($A127="TOTAL",SUM(INDIRECT("R4:R"&amp;ROW()-1)),""))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IF(AND($A127&lt;&gt;"",$A127&lt;&gt;"TOTAL"),IF(AND([1]PREMIOS_ALUMNOS!$AH125&lt;&gt;"",[1]PREMIOS_ALUMNOS!$AH125&lt;&gt;0),[1]PREMIOS_ALUMNOS!$AH125,""),IF($A127="TOTAL",SUM(INDIRECT("T4:T"&amp;ROW()-1)),""))</f>
        <v/>
      </c>
      <c r="U127" s="7" t="str">
        <f ca="1">IF(AND($A127&lt;&gt;"",$A127&lt;&gt;"TOTAL"),IF(AND([1]PREMIOS_ALUMNOS!$AJ125&lt;&gt;"",[1]PREMIOS_ALUMNOS!$AJ125&lt;&gt;0),[1]PREMIOS_ALUMNOS!$AJ125,""),IF($A127="TOTAL",SUM(INDIRECT("U4:U"&amp;ROW()-1)),""))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IF(AND($A127&lt;&gt;"",$A127&lt;&gt;"TOTAL"),IF(AND([1]PREMIOS_ALUMNOS!$AM125&lt;&gt;"",[1]PREMIOS_ALUMNOS!$AM125&lt;&gt;0),[1]PREMIOS_ALUMNOS!$AM125,""),IF($A127="TOTAL",SUM(INDIRECT("W4:W"&amp;ROW()-1)),""))</f>
        <v/>
      </c>
      <c r="X127" s="7" t="str">
        <f ca="1">IF(AND($A127&lt;&gt;"",$A127&lt;&gt;"TOTAL"),IF(AND([1]PREMIOS_ALUMNOS!$AO125&lt;&gt;"",[1]PREMIOS_ALUMNOS!$AO125&lt;&gt;0),[1]PREMIOS_ALUMNOS!$AO125,""),IF($A127="TOTAL",SUM(INDIRECT("X4:X"&amp;ROW()-1)),""))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IF(AND($A127&lt;&gt;"",$A127&lt;&gt;"TOTAL"),IF(AND([1]PREMIOS_ALUMNOS!$AR125&lt;&gt;"",[1]PREMIOS_ALUMNOS!$AR125&lt;&gt;0),[1]PREMIOS_ALUMNOS!$AR125,""),IF($A127="TOTAL",SUM(INDIRECT("Z4:Z"&amp;ROW()-1)),""))</f>
        <v/>
      </c>
      <c r="AA127" s="7" t="str">
        <f ca="1">IF(AND($A127&lt;&gt;"",$A127&lt;&gt;"TOTAL"),IF(AND([1]PREMIOS_ALUMNOS!$AT125&lt;&gt;"",[1]PREMIOS_ALUMNOS!$AT125&lt;&gt;0),[1]PREMIOS_ALUMNOS!$AT125,""),IF($A127="TOTAL",SUM(INDIRECT("AA4:AA"&amp;ROW()-1)),""))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IF(AND($A127&lt;&gt;"",$A127&lt;&gt;"TOTAL"),IF(AND([1]PREMIOS_ALUMNOS!$AW125&lt;&gt;"",[1]PREMIOS_ALUMNOS!$AW125&lt;&gt;0),[1]PREMIOS_ALUMNOS!$AW125,""),IF($A127="TOTAL",SUM(INDIRECT("AC4:AC"&amp;ROW()-1)),""))</f>
        <v/>
      </c>
      <c r="AD127" s="7" t="str">
        <f ca="1">IF(AND($A127&lt;&gt;"",$A127&lt;&gt;"TOTAL"),IF(AND([1]PREMIOS_ALUMNOS!$AY125&lt;&gt;"",[1]PREMIOS_ALUMNOS!$AY125&lt;&gt;0),[1]PREMIOS_ALUMNOS!$AY125,""),IF($A127="TOTAL",SUM(INDIRECT("AD4:AD"&amp;ROW()-1)),""))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IF(AND($A127&lt;&gt;"",$A127&lt;&gt;"TOTAL"),IF(AND([1]PREMIOS_ALUMNOS!$BB125&lt;&gt;"",[1]PREMIOS_ALUMNOS!$BB125&lt;&gt;0),[1]PREMIOS_ALUMNOS!$BB125,""),IF($A127="TOTAL",SUM(INDIRECT("AF4:AF"&amp;ROW()-1)),""))</f>
        <v/>
      </c>
      <c r="AG127" s="7" t="str">
        <f ca="1">IF(AND($A127&lt;&gt;"",$A127&lt;&gt;"TOTAL"),IF(AND([1]PREMIOS_ALUMNOS!$BD125&lt;&gt;"",[1]PREMIOS_ALUMNOS!$BD125&lt;&gt;0),[1]PREMIOS_ALUMNOS!$BD125,""),IF($A127="TOTAL",SUM(INDIRECT("AG4:AG"&amp;ROW()-1)),""))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IF(AND($A127&lt;&gt;"",$A127&lt;&gt;"TOTAL"),IF(AND([1]PREMIOS_ALUMNOS!$BG125&lt;&gt;"",[1]PREMIOS_ALUMNOS!$BG125&lt;&gt;0),[1]PREMIOS_ALUMNOS!$BG125,""),IF($A127="TOTAL",SUM(INDIRECT("AI4:AI"&amp;ROW()-1)),""))</f>
        <v/>
      </c>
      <c r="AJ127" s="7" t="str">
        <f ca="1">IF(AND($A127&lt;&gt;"",$A127&lt;&gt;"TOTAL"),IF(AND([1]PREMIOS_ALUMNOS!$BI125&lt;&gt;"",[1]PREMIOS_ALUMNOS!$BI125&lt;&gt;0),[1]PREMIOS_ALUMNOS!$BI125,""),IF($A127="TOTAL",SUM(INDIRECT("AJ4:AJ"&amp;ROW()-1)),""))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IF(AND($A127&lt;&gt;"",$A127&lt;&gt;"TOTAL"),IF(AND([1]PREMIOS_ALUMNOS!$BL125&lt;&gt;"",[1]PREMIOS_ALUMNOS!$BL125&lt;&gt;0),[1]PREMIOS_ALUMNOS!$BL125,""),IF($A127="TOTAL",SUM(INDIRECT("AL4:AL"&amp;ROW()-1)),""))</f>
        <v/>
      </c>
      <c r="AM127" s="7" t="str">
        <f ca="1">IF(AND($A127&lt;&gt;"",$A127&lt;&gt;"TOTAL"),IF(AND([1]PREMIOS_ALUMNOS!$BN125&lt;&gt;"",[1]PREMIOS_ALUMNOS!$BN125&lt;&gt;0),[1]PREMIOS_ALUMNOS!$BN125,""),IF($A127="TOTAL",SUM(INDIRECT("AM4:AM"&amp;ROW()-1)),""))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IF(AND($A127&lt;&gt;"",$A127&lt;&gt;"TOTAL"),IF(AND([1]PREMIOS_ALUMNOS!$BQ125&lt;&gt;"",[1]PREMIOS_ALUMNOS!$BQ125&lt;&gt;0),[1]PREMIOS_ALUMNOS!$BQ125,""),IF($A127="TOTAL",SUM(INDIRECT("AO4:AO"&amp;ROW()-1)),""))</f>
        <v/>
      </c>
      <c r="AP127" s="7" t="str">
        <f ca="1">IF(AND($A127&lt;&gt;"",$A127&lt;&gt;"TOTAL"),IF(AND([1]PREMIOS_ALUMNOS!$BS125&lt;&gt;"",[1]PREMIOS_ALUMNOS!$BS125&lt;&gt;0),[1]PREMIOS_ALUMNOS!$BS125,""),IF($A127="TOTAL",SUM(INDIRECT("AP4:AP"&amp;ROW()-1)),""))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IF(AND($A127&lt;&gt;"",$A127&lt;&gt;"TOTAL"),IF(AND([1]PREMIOS_ALUMNOS!$BV125&lt;&gt;"",[1]PREMIOS_ALUMNOS!$BV125&lt;&gt;0),[1]PREMIOS_ALUMNOS!$BV125,""),IF($A127="TOTAL",SUM(INDIRECT("AR4:AR"&amp;ROW()-1)),""))</f>
        <v/>
      </c>
      <c r="AS127" s="7" t="str">
        <f ca="1">IF(AND($A127&lt;&gt;"",$A127&lt;&gt;"TOTAL"),IF(AND([1]PREMIOS_ALUMNOS!$BX125&lt;&gt;"",[1]PREMIOS_ALUMNOS!$BX125&lt;&gt;0),[1]PREMIOS_ALUMNOS!$BX125,""),IF($A127="TOTAL",SUM(INDIRECT("AS4:AS"&amp;ROW()-1)),""))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IF(AND($A127&lt;&gt;"",$A127&lt;&gt;"TOTAL"),IF(AND([1]PREMIOS_ALUMNOS!$CA125&lt;&gt;"",[1]PREMIOS_ALUMNOS!$CA125&lt;&gt;0),[1]PREMIOS_ALUMNOS!$CA125,""),IF($A127="TOTAL",SUM(INDIRECT("AU4:AU"&amp;ROW()-1)),""))</f>
        <v/>
      </c>
      <c r="AV127" s="7" t="str">
        <f ca="1">IF(AND($A127&lt;&gt;"",$A127&lt;&gt;"TOTAL"),IF(AND([1]PREMIOS_ALUMNOS!$CC125&lt;&gt;"",[1]PREMIOS_ALUMNOS!$CC125&lt;&gt;0),[1]PREMIOS_ALUMNOS!$CC125,""),IF($A127="TOTAL",SUM(INDIRECT("AV4:AV"&amp;ROW()-1)),""))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IF(AND($A127&lt;&gt;"",$A127&lt;&gt;"TOTAL"),IF(AND([1]PREMIOS_ALUMNOS!$CF125&lt;&gt;"",[1]PREMIOS_ALUMNOS!$CF125&lt;&gt;0),[1]PREMIOS_ALUMNOS!$CF125,""),IF($A127="TOTAL",SUM(INDIRECT("AX4:AX"&amp;ROW()-1)),""))</f>
        <v/>
      </c>
      <c r="AY127" s="7" t="str">
        <f ca="1">IF(AND($A127&lt;&gt;"",$A127&lt;&gt;"TOTAL"),IF(AND([1]PREMIOS_ALUMNOS!$CH125&lt;&gt;"",[1]PREMIOS_ALUMNOS!$CH125&lt;&gt;0),[1]PREMIOS_ALUMNOS!$CH125,""),IF($A127="TOTAL",SUM(INDIRECT("AY4:AY"&amp;ROW()-1)),""))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IF(AND($A127&lt;&gt;"",$A127&lt;&gt;"TOTAL"),IF(AND([1]PREMIOS_ALUMNOS!$CK125&lt;&gt;"",[1]PREMIOS_ALUMNOS!$CK125&lt;&gt;0),[1]PREMIOS_ALUMNOS!$CK125,""),IF($A127="TOTAL",SUM(INDIRECT("BA4:BA"&amp;ROW()-1)),""))</f>
        <v/>
      </c>
      <c r="BB127" s="7" t="str">
        <f ca="1">IF(AND($A127&lt;&gt;"",$A127&lt;&gt;"TOTAL"),IF(AND([1]PREMIOS_ALUMNOS!$CM125&lt;&gt;"",[1]PREMIOS_ALUMNOS!$CM125&lt;&gt;0),[1]PREMIOS_ALUMNOS!$CM125,""),IF($A127="TOTAL",SUM(INDIRECT("BB4:BB"&amp;ROW()-1)),""))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IF(AND($A127&lt;&gt;"",$A127&lt;&gt;"TOTAL"),IF(AND([1]PREMIOS_ALUMNOS!$CP125&lt;&gt;"",[1]PREMIOS_ALUMNOS!$CP125&lt;&gt;0),[1]PREMIOS_ALUMNOS!$CP125,""),IF($A127="TOTAL",SUM(INDIRECT("BD4:BD"&amp;ROW()-1)),""))</f>
        <v/>
      </c>
      <c r="BE127" s="7" t="str">
        <f ca="1">IF(AND($A127&lt;&gt;"",$A127&lt;&gt;"TOTAL"),IF(AND([1]PREMIOS_ALUMNOS!$CR125&lt;&gt;"",[1]PREMIOS_ALUMNOS!$CR125&lt;&gt;0),[1]PREMIOS_ALUMNOS!$CR125,""),IF($A127="TOTAL",SUM(INDIRECT("BE4:BE"&amp;ROW()-1)),""))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IF([1]PREMIOS_ALUMNOS!$C126&lt;&gt;"",[1]PREMIOS_ALUMNOS!$C126,IF(AND([1]PREMIOS_ALUMNOS!$C126="",[1]PREMIOS_ALUMNOS!$C127="",[1]PREMIOS_ALUMNOS!$C125=""),"","TOTAL"))</f>
        <v/>
      </c>
      <c r="B128" s="7" t="str">
        <f ca="1">IF(AND($A128&lt;&gt;"",$A128&lt;&gt;"TOTAL"),IF(AND([1]PREMIOS_ALUMNOS!$D126&lt;&gt;"",[1]PREMIOS_ALUMNOS!$D126&lt;&gt;0),[1]PREMIOS_ALUMNOS!$D126,""),IF($A128="TOTAL",SUM(INDIRECT("B4:B"&amp;ROW()-1)),""))</f>
        <v/>
      </c>
      <c r="C128" s="7" t="str">
        <f ca="1">IF(AND($A128&lt;&gt;"",$A128&lt;&gt;"TOTAL"),IF(AND([1]PREMIOS_ALUMNOS!$F126&lt;&gt;"",[1]PREMIOS_ALUMNOS!$F126&lt;&gt;0),[1]PREMIOS_ALUMNOS!$F126,""),IF($A128="TOTAL",SUM(INDIRECT("C4:C"&amp;ROW()-1)),""))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IF(AND($A128&lt;&gt;"",$A128&lt;&gt;"TOTAL"),IF(AND([1]PREMIOS_ALUMNOS!$I126&lt;&gt;"",[1]PREMIOS_ALUMNOS!$I126&lt;&gt;0),[1]PREMIOS_ALUMNOS!$I126,""),IF($A128="TOTAL",SUM(INDIRECT("E4:E"&amp;ROW()-1)),""))</f>
        <v/>
      </c>
      <c r="F128" s="7" t="str">
        <f ca="1">IF(AND($A128&lt;&gt;"",$A128&lt;&gt;"TOTAL"),IF(AND([1]PREMIOS_ALUMNOS!$K126&lt;&gt;"",[1]PREMIOS_ALUMNOS!$K126&lt;&gt;0),[1]PREMIOS_ALUMNOS!$K126,""),IF($A128="TOTAL",SUM(INDIRECT("F4:F"&amp;ROW()-1)),""))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IF(AND($A128&lt;&gt;"",$A128&lt;&gt;"TOTAL"),IF(AND([1]PREMIOS_ALUMNOS!$N126&lt;&gt;"",[1]PREMIOS_ALUMNOS!$N126&lt;&gt;0),[1]PREMIOS_ALUMNOS!$N126,""),IF($A128="TOTAL",SUM(INDIRECT("H4:H"&amp;ROW()-1)),""))</f>
        <v/>
      </c>
      <c r="I128" s="7" t="str">
        <f ca="1">IF(AND($A128&lt;&gt;"",$A128&lt;&gt;"TOTAL"),IF(AND([1]PREMIOS_ALUMNOS!$P126&lt;&gt;"",[1]PREMIOS_ALUMNOS!$P126&lt;&gt;0),[1]PREMIOS_ALUMNOS!$P126,""),IF($A128="TOTAL",SUM(INDIRECT("I4:I"&amp;ROW()-1)),""))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IF(AND($A128&lt;&gt;"",$A128&lt;&gt;"TOTAL"),IF(AND([1]PREMIOS_ALUMNOS!$S126&lt;&gt;"",[1]PREMIOS_ALUMNOS!$S126&lt;&gt;0),[1]PREMIOS_ALUMNOS!$S126,""),IF($A128="TOTAL",SUM(INDIRECT("K4:K"&amp;ROW()-1)),""))</f>
        <v/>
      </c>
      <c r="L128" s="7" t="str">
        <f ca="1">IF(AND($A128&lt;&gt;"",$A128&lt;&gt;"TOTAL"),IF(AND([1]PREMIOS_ALUMNOS!$U126&lt;&gt;"",[1]PREMIOS_ALUMNOS!$U126&lt;&gt;0),[1]PREMIOS_ALUMNOS!$U126,""),IF($A128="TOTAL",SUM(INDIRECT("L4:L"&amp;ROW()-1)),""))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IF(AND($A128&lt;&gt;"",$A128&lt;&gt;"TOTAL"),IF(AND([1]PREMIOS_ALUMNOS!$X126&lt;&gt;"",[1]PREMIOS_ALUMNOS!$X126&lt;&gt;0),[1]PREMIOS_ALUMNOS!$X126,""),IF($A128="TOTAL",SUM(INDIRECT("N4:N"&amp;ROW()-1)),""))</f>
        <v/>
      </c>
      <c r="O128" s="7" t="str">
        <f ca="1">IF(AND($A128&lt;&gt;"",$A128&lt;&gt;"TOTAL"),IF(AND([1]PREMIOS_ALUMNOS!$Z126&lt;&gt;"",[1]PREMIOS_ALUMNOS!$Z126&lt;&gt;0),[1]PREMIOS_ALUMNOS!$Z126,""),IF($A128="TOTAL",SUM(INDIRECT("O4:O"&amp;ROW()-1)),""))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IF(AND($A128&lt;&gt;"",$A128&lt;&gt;"TOTAL"),IF(AND([1]PREMIOS_ALUMNOS!$AC126&lt;&gt;"",[1]PREMIOS_ALUMNOS!$AC126&lt;&gt;0),[1]PREMIOS_ALUMNOS!$AC126,""),IF($A128="TOTAL",SUM(INDIRECT("Q4:Q"&amp;ROW()-1)),""))</f>
        <v/>
      </c>
      <c r="R128" s="7" t="str">
        <f ca="1">IF(AND($A128&lt;&gt;"",$A128&lt;&gt;"TOTAL"),IF(AND([1]PREMIOS_ALUMNOS!$AE126&lt;&gt;"",[1]PREMIOS_ALUMNOS!$AE126&lt;&gt;0),[1]PREMIOS_ALUMNOS!$AE126,""),IF($A128="TOTAL",SUM(INDIRECT("R4:R"&amp;ROW()-1)),""))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IF(AND($A128&lt;&gt;"",$A128&lt;&gt;"TOTAL"),IF(AND([1]PREMIOS_ALUMNOS!$AH126&lt;&gt;"",[1]PREMIOS_ALUMNOS!$AH126&lt;&gt;0),[1]PREMIOS_ALUMNOS!$AH126,""),IF($A128="TOTAL",SUM(INDIRECT("T4:T"&amp;ROW()-1)),""))</f>
        <v/>
      </c>
      <c r="U128" s="7" t="str">
        <f ca="1">IF(AND($A128&lt;&gt;"",$A128&lt;&gt;"TOTAL"),IF(AND([1]PREMIOS_ALUMNOS!$AJ126&lt;&gt;"",[1]PREMIOS_ALUMNOS!$AJ126&lt;&gt;0),[1]PREMIOS_ALUMNOS!$AJ126,""),IF($A128="TOTAL",SUM(INDIRECT("U4:U"&amp;ROW()-1)),""))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IF(AND($A128&lt;&gt;"",$A128&lt;&gt;"TOTAL"),IF(AND([1]PREMIOS_ALUMNOS!$AM126&lt;&gt;"",[1]PREMIOS_ALUMNOS!$AM126&lt;&gt;0),[1]PREMIOS_ALUMNOS!$AM126,""),IF($A128="TOTAL",SUM(INDIRECT("W4:W"&amp;ROW()-1)),""))</f>
        <v/>
      </c>
      <c r="X128" s="7" t="str">
        <f ca="1">IF(AND($A128&lt;&gt;"",$A128&lt;&gt;"TOTAL"),IF(AND([1]PREMIOS_ALUMNOS!$AO126&lt;&gt;"",[1]PREMIOS_ALUMNOS!$AO126&lt;&gt;0),[1]PREMIOS_ALUMNOS!$AO126,""),IF($A128="TOTAL",SUM(INDIRECT("X4:X"&amp;ROW()-1)),""))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IF(AND($A128&lt;&gt;"",$A128&lt;&gt;"TOTAL"),IF(AND([1]PREMIOS_ALUMNOS!$AR126&lt;&gt;"",[1]PREMIOS_ALUMNOS!$AR126&lt;&gt;0),[1]PREMIOS_ALUMNOS!$AR126,""),IF($A128="TOTAL",SUM(INDIRECT("Z4:Z"&amp;ROW()-1)),""))</f>
        <v/>
      </c>
      <c r="AA128" s="7" t="str">
        <f ca="1">IF(AND($A128&lt;&gt;"",$A128&lt;&gt;"TOTAL"),IF(AND([1]PREMIOS_ALUMNOS!$AT126&lt;&gt;"",[1]PREMIOS_ALUMNOS!$AT126&lt;&gt;0),[1]PREMIOS_ALUMNOS!$AT126,""),IF($A128="TOTAL",SUM(INDIRECT("AA4:AA"&amp;ROW()-1)),""))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IF(AND($A128&lt;&gt;"",$A128&lt;&gt;"TOTAL"),IF(AND([1]PREMIOS_ALUMNOS!$AW126&lt;&gt;"",[1]PREMIOS_ALUMNOS!$AW126&lt;&gt;0),[1]PREMIOS_ALUMNOS!$AW126,""),IF($A128="TOTAL",SUM(INDIRECT("AC4:AC"&amp;ROW()-1)),""))</f>
        <v/>
      </c>
      <c r="AD128" s="7" t="str">
        <f ca="1">IF(AND($A128&lt;&gt;"",$A128&lt;&gt;"TOTAL"),IF(AND([1]PREMIOS_ALUMNOS!$AY126&lt;&gt;"",[1]PREMIOS_ALUMNOS!$AY126&lt;&gt;0),[1]PREMIOS_ALUMNOS!$AY126,""),IF($A128="TOTAL",SUM(INDIRECT("AD4:AD"&amp;ROW()-1)),""))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IF(AND($A128&lt;&gt;"",$A128&lt;&gt;"TOTAL"),IF(AND([1]PREMIOS_ALUMNOS!$BB126&lt;&gt;"",[1]PREMIOS_ALUMNOS!$BB126&lt;&gt;0),[1]PREMIOS_ALUMNOS!$BB126,""),IF($A128="TOTAL",SUM(INDIRECT("AF4:AF"&amp;ROW()-1)),""))</f>
        <v/>
      </c>
      <c r="AG128" s="7" t="str">
        <f ca="1">IF(AND($A128&lt;&gt;"",$A128&lt;&gt;"TOTAL"),IF(AND([1]PREMIOS_ALUMNOS!$BD126&lt;&gt;"",[1]PREMIOS_ALUMNOS!$BD126&lt;&gt;0),[1]PREMIOS_ALUMNOS!$BD126,""),IF($A128="TOTAL",SUM(INDIRECT("AG4:AG"&amp;ROW()-1)),""))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IF(AND($A128&lt;&gt;"",$A128&lt;&gt;"TOTAL"),IF(AND([1]PREMIOS_ALUMNOS!$BG126&lt;&gt;"",[1]PREMIOS_ALUMNOS!$BG126&lt;&gt;0),[1]PREMIOS_ALUMNOS!$BG126,""),IF($A128="TOTAL",SUM(INDIRECT("AI4:AI"&amp;ROW()-1)),""))</f>
        <v/>
      </c>
      <c r="AJ128" s="7" t="str">
        <f ca="1">IF(AND($A128&lt;&gt;"",$A128&lt;&gt;"TOTAL"),IF(AND([1]PREMIOS_ALUMNOS!$BI126&lt;&gt;"",[1]PREMIOS_ALUMNOS!$BI126&lt;&gt;0),[1]PREMIOS_ALUMNOS!$BI126,""),IF($A128="TOTAL",SUM(INDIRECT("AJ4:AJ"&amp;ROW()-1)),""))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IF(AND($A128&lt;&gt;"",$A128&lt;&gt;"TOTAL"),IF(AND([1]PREMIOS_ALUMNOS!$BL126&lt;&gt;"",[1]PREMIOS_ALUMNOS!$BL126&lt;&gt;0),[1]PREMIOS_ALUMNOS!$BL126,""),IF($A128="TOTAL",SUM(INDIRECT("AL4:AL"&amp;ROW()-1)),""))</f>
        <v/>
      </c>
      <c r="AM128" s="7" t="str">
        <f ca="1">IF(AND($A128&lt;&gt;"",$A128&lt;&gt;"TOTAL"),IF(AND([1]PREMIOS_ALUMNOS!$BN126&lt;&gt;"",[1]PREMIOS_ALUMNOS!$BN126&lt;&gt;0),[1]PREMIOS_ALUMNOS!$BN126,""),IF($A128="TOTAL",SUM(INDIRECT("AM4:AM"&amp;ROW()-1)),""))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IF(AND($A128&lt;&gt;"",$A128&lt;&gt;"TOTAL"),IF(AND([1]PREMIOS_ALUMNOS!$BQ126&lt;&gt;"",[1]PREMIOS_ALUMNOS!$BQ126&lt;&gt;0),[1]PREMIOS_ALUMNOS!$BQ126,""),IF($A128="TOTAL",SUM(INDIRECT("AO4:AO"&amp;ROW()-1)),""))</f>
        <v/>
      </c>
      <c r="AP128" s="7" t="str">
        <f ca="1">IF(AND($A128&lt;&gt;"",$A128&lt;&gt;"TOTAL"),IF(AND([1]PREMIOS_ALUMNOS!$BS126&lt;&gt;"",[1]PREMIOS_ALUMNOS!$BS126&lt;&gt;0),[1]PREMIOS_ALUMNOS!$BS126,""),IF($A128="TOTAL",SUM(INDIRECT("AP4:AP"&amp;ROW()-1)),""))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IF(AND($A128&lt;&gt;"",$A128&lt;&gt;"TOTAL"),IF(AND([1]PREMIOS_ALUMNOS!$BV126&lt;&gt;"",[1]PREMIOS_ALUMNOS!$BV126&lt;&gt;0),[1]PREMIOS_ALUMNOS!$BV126,""),IF($A128="TOTAL",SUM(INDIRECT("AR4:AR"&amp;ROW()-1)),""))</f>
        <v/>
      </c>
      <c r="AS128" s="7" t="str">
        <f ca="1">IF(AND($A128&lt;&gt;"",$A128&lt;&gt;"TOTAL"),IF(AND([1]PREMIOS_ALUMNOS!$BX126&lt;&gt;"",[1]PREMIOS_ALUMNOS!$BX126&lt;&gt;0),[1]PREMIOS_ALUMNOS!$BX126,""),IF($A128="TOTAL",SUM(INDIRECT("AS4:AS"&amp;ROW()-1)),""))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IF(AND($A128&lt;&gt;"",$A128&lt;&gt;"TOTAL"),IF(AND([1]PREMIOS_ALUMNOS!$CA126&lt;&gt;"",[1]PREMIOS_ALUMNOS!$CA126&lt;&gt;0),[1]PREMIOS_ALUMNOS!$CA126,""),IF($A128="TOTAL",SUM(INDIRECT("AU4:AU"&amp;ROW()-1)),""))</f>
        <v/>
      </c>
      <c r="AV128" s="7" t="str">
        <f ca="1">IF(AND($A128&lt;&gt;"",$A128&lt;&gt;"TOTAL"),IF(AND([1]PREMIOS_ALUMNOS!$CC126&lt;&gt;"",[1]PREMIOS_ALUMNOS!$CC126&lt;&gt;0),[1]PREMIOS_ALUMNOS!$CC126,""),IF($A128="TOTAL",SUM(INDIRECT("AV4:AV"&amp;ROW()-1)),""))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IF(AND($A128&lt;&gt;"",$A128&lt;&gt;"TOTAL"),IF(AND([1]PREMIOS_ALUMNOS!$CF126&lt;&gt;"",[1]PREMIOS_ALUMNOS!$CF126&lt;&gt;0),[1]PREMIOS_ALUMNOS!$CF126,""),IF($A128="TOTAL",SUM(INDIRECT("AX4:AX"&amp;ROW()-1)),""))</f>
        <v/>
      </c>
      <c r="AY128" s="7" t="str">
        <f ca="1">IF(AND($A128&lt;&gt;"",$A128&lt;&gt;"TOTAL"),IF(AND([1]PREMIOS_ALUMNOS!$CH126&lt;&gt;"",[1]PREMIOS_ALUMNOS!$CH126&lt;&gt;0),[1]PREMIOS_ALUMNOS!$CH126,""),IF($A128="TOTAL",SUM(INDIRECT("AY4:AY"&amp;ROW()-1)),""))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IF(AND($A128&lt;&gt;"",$A128&lt;&gt;"TOTAL"),IF(AND([1]PREMIOS_ALUMNOS!$CK126&lt;&gt;"",[1]PREMIOS_ALUMNOS!$CK126&lt;&gt;0),[1]PREMIOS_ALUMNOS!$CK126,""),IF($A128="TOTAL",SUM(INDIRECT("BA4:BA"&amp;ROW()-1)),""))</f>
        <v/>
      </c>
      <c r="BB128" s="7" t="str">
        <f ca="1">IF(AND($A128&lt;&gt;"",$A128&lt;&gt;"TOTAL"),IF(AND([1]PREMIOS_ALUMNOS!$CM126&lt;&gt;"",[1]PREMIOS_ALUMNOS!$CM126&lt;&gt;0),[1]PREMIOS_ALUMNOS!$CM126,""),IF($A128="TOTAL",SUM(INDIRECT("BB4:BB"&amp;ROW()-1)),""))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IF(AND($A128&lt;&gt;"",$A128&lt;&gt;"TOTAL"),IF(AND([1]PREMIOS_ALUMNOS!$CP126&lt;&gt;"",[1]PREMIOS_ALUMNOS!$CP126&lt;&gt;0),[1]PREMIOS_ALUMNOS!$CP126,""),IF($A128="TOTAL",SUM(INDIRECT("BD4:BD"&amp;ROW()-1)),""))</f>
        <v/>
      </c>
      <c r="BE128" s="7" t="str">
        <f ca="1">IF(AND($A128&lt;&gt;"",$A128&lt;&gt;"TOTAL"),IF(AND([1]PREMIOS_ALUMNOS!$CR126&lt;&gt;"",[1]PREMIOS_ALUMNOS!$CR126&lt;&gt;0),[1]PREMIOS_ALUMNOS!$CR126,""),IF($A128="TOTAL",SUM(INDIRECT("BE4:BE"&amp;ROW()-1)),""))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IF([1]PREMIOS_ALUMNOS!$C127&lt;&gt;"",[1]PREMIOS_ALUMNOS!$C127,IF(AND([1]PREMIOS_ALUMNOS!$C127="",[1]PREMIOS_ALUMNOS!$C128="",[1]PREMIOS_ALUMNOS!$C126=""),"","TOTAL"))</f>
        <v/>
      </c>
      <c r="B129" s="7" t="str">
        <f ca="1">IF(AND($A129&lt;&gt;"",$A129&lt;&gt;"TOTAL"),IF(AND([1]PREMIOS_ALUMNOS!$D127&lt;&gt;"",[1]PREMIOS_ALUMNOS!$D127&lt;&gt;0),[1]PREMIOS_ALUMNOS!$D127,""),IF($A129="TOTAL",SUM(INDIRECT("B4:B"&amp;ROW()-1)),""))</f>
        <v/>
      </c>
      <c r="C129" s="7" t="str">
        <f ca="1">IF(AND($A129&lt;&gt;"",$A129&lt;&gt;"TOTAL"),IF(AND([1]PREMIOS_ALUMNOS!$F127&lt;&gt;"",[1]PREMIOS_ALUMNOS!$F127&lt;&gt;0),[1]PREMIOS_ALUMNOS!$F127,""),IF($A129="TOTAL",SUM(INDIRECT("C4:C"&amp;ROW()-1)),""))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IF(AND($A129&lt;&gt;"",$A129&lt;&gt;"TOTAL"),IF(AND([1]PREMIOS_ALUMNOS!$I127&lt;&gt;"",[1]PREMIOS_ALUMNOS!$I127&lt;&gt;0),[1]PREMIOS_ALUMNOS!$I127,""),IF($A129="TOTAL",SUM(INDIRECT("E4:E"&amp;ROW()-1)),""))</f>
        <v/>
      </c>
      <c r="F129" s="7" t="str">
        <f ca="1">IF(AND($A129&lt;&gt;"",$A129&lt;&gt;"TOTAL"),IF(AND([1]PREMIOS_ALUMNOS!$K127&lt;&gt;"",[1]PREMIOS_ALUMNOS!$K127&lt;&gt;0),[1]PREMIOS_ALUMNOS!$K127,""),IF($A129="TOTAL",SUM(INDIRECT("F4:F"&amp;ROW()-1)),""))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IF(AND($A129&lt;&gt;"",$A129&lt;&gt;"TOTAL"),IF(AND([1]PREMIOS_ALUMNOS!$N127&lt;&gt;"",[1]PREMIOS_ALUMNOS!$N127&lt;&gt;0),[1]PREMIOS_ALUMNOS!$N127,""),IF($A129="TOTAL",SUM(INDIRECT("H4:H"&amp;ROW()-1)),""))</f>
        <v/>
      </c>
      <c r="I129" s="7" t="str">
        <f ca="1">IF(AND($A129&lt;&gt;"",$A129&lt;&gt;"TOTAL"),IF(AND([1]PREMIOS_ALUMNOS!$P127&lt;&gt;"",[1]PREMIOS_ALUMNOS!$P127&lt;&gt;0),[1]PREMIOS_ALUMNOS!$P127,""),IF($A129="TOTAL",SUM(INDIRECT("I4:I"&amp;ROW()-1)),""))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IF(AND($A129&lt;&gt;"",$A129&lt;&gt;"TOTAL"),IF(AND([1]PREMIOS_ALUMNOS!$S127&lt;&gt;"",[1]PREMIOS_ALUMNOS!$S127&lt;&gt;0),[1]PREMIOS_ALUMNOS!$S127,""),IF($A129="TOTAL",SUM(INDIRECT("K4:K"&amp;ROW()-1)),""))</f>
        <v/>
      </c>
      <c r="L129" s="7" t="str">
        <f ca="1">IF(AND($A129&lt;&gt;"",$A129&lt;&gt;"TOTAL"),IF(AND([1]PREMIOS_ALUMNOS!$U127&lt;&gt;"",[1]PREMIOS_ALUMNOS!$U127&lt;&gt;0),[1]PREMIOS_ALUMNOS!$U127,""),IF($A129="TOTAL",SUM(INDIRECT("L4:L"&amp;ROW()-1)),""))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IF(AND($A129&lt;&gt;"",$A129&lt;&gt;"TOTAL"),IF(AND([1]PREMIOS_ALUMNOS!$X127&lt;&gt;"",[1]PREMIOS_ALUMNOS!$X127&lt;&gt;0),[1]PREMIOS_ALUMNOS!$X127,""),IF($A129="TOTAL",SUM(INDIRECT("N4:N"&amp;ROW()-1)),""))</f>
        <v/>
      </c>
      <c r="O129" s="7" t="str">
        <f ca="1">IF(AND($A129&lt;&gt;"",$A129&lt;&gt;"TOTAL"),IF(AND([1]PREMIOS_ALUMNOS!$Z127&lt;&gt;"",[1]PREMIOS_ALUMNOS!$Z127&lt;&gt;0),[1]PREMIOS_ALUMNOS!$Z127,""),IF($A129="TOTAL",SUM(INDIRECT("O4:O"&amp;ROW()-1)),""))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IF(AND($A129&lt;&gt;"",$A129&lt;&gt;"TOTAL"),IF(AND([1]PREMIOS_ALUMNOS!$AC127&lt;&gt;"",[1]PREMIOS_ALUMNOS!$AC127&lt;&gt;0),[1]PREMIOS_ALUMNOS!$AC127,""),IF($A129="TOTAL",SUM(INDIRECT("Q4:Q"&amp;ROW()-1)),""))</f>
        <v/>
      </c>
      <c r="R129" s="7" t="str">
        <f ca="1">IF(AND($A129&lt;&gt;"",$A129&lt;&gt;"TOTAL"),IF(AND([1]PREMIOS_ALUMNOS!$AE127&lt;&gt;"",[1]PREMIOS_ALUMNOS!$AE127&lt;&gt;0),[1]PREMIOS_ALUMNOS!$AE127,""),IF($A129="TOTAL",SUM(INDIRECT("R4:R"&amp;ROW()-1)),""))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IF(AND($A129&lt;&gt;"",$A129&lt;&gt;"TOTAL"),IF(AND([1]PREMIOS_ALUMNOS!$AH127&lt;&gt;"",[1]PREMIOS_ALUMNOS!$AH127&lt;&gt;0),[1]PREMIOS_ALUMNOS!$AH127,""),IF($A129="TOTAL",SUM(INDIRECT("T4:T"&amp;ROW()-1)),""))</f>
        <v/>
      </c>
      <c r="U129" s="7" t="str">
        <f ca="1">IF(AND($A129&lt;&gt;"",$A129&lt;&gt;"TOTAL"),IF(AND([1]PREMIOS_ALUMNOS!$AJ127&lt;&gt;"",[1]PREMIOS_ALUMNOS!$AJ127&lt;&gt;0),[1]PREMIOS_ALUMNOS!$AJ127,""),IF($A129="TOTAL",SUM(INDIRECT("U4:U"&amp;ROW()-1)),""))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IF(AND($A129&lt;&gt;"",$A129&lt;&gt;"TOTAL"),IF(AND([1]PREMIOS_ALUMNOS!$AM127&lt;&gt;"",[1]PREMIOS_ALUMNOS!$AM127&lt;&gt;0),[1]PREMIOS_ALUMNOS!$AM127,""),IF($A129="TOTAL",SUM(INDIRECT("W4:W"&amp;ROW()-1)),""))</f>
        <v/>
      </c>
      <c r="X129" s="7" t="str">
        <f ca="1">IF(AND($A129&lt;&gt;"",$A129&lt;&gt;"TOTAL"),IF(AND([1]PREMIOS_ALUMNOS!$AO127&lt;&gt;"",[1]PREMIOS_ALUMNOS!$AO127&lt;&gt;0),[1]PREMIOS_ALUMNOS!$AO127,""),IF($A129="TOTAL",SUM(INDIRECT("X4:X"&amp;ROW()-1)),""))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IF(AND($A129&lt;&gt;"",$A129&lt;&gt;"TOTAL"),IF(AND([1]PREMIOS_ALUMNOS!$AR127&lt;&gt;"",[1]PREMIOS_ALUMNOS!$AR127&lt;&gt;0),[1]PREMIOS_ALUMNOS!$AR127,""),IF($A129="TOTAL",SUM(INDIRECT("Z4:Z"&amp;ROW()-1)),""))</f>
        <v/>
      </c>
      <c r="AA129" s="7" t="str">
        <f ca="1">IF(AND($A129&lt;&gt;"",$A129&lt;&gt;"TOTAL"),IF(AND([1]PREMIOS_ALUMNOS!$AT127&lt;&gt;"",[1]PREMIOS_ALUMNOS!$AT127&lt;&gt;0),[1]PREMIOS_ALUMNOS!$AT127,""),IF($A129="TOTAL",SUM(INDIRECT("AA4:AA"&amp;ROW()-1)),""))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IF(AND($A129&lt;&gt;"",$A129&lt;&gt;"TOTAL"),IF(AND([1]PREMIOS_ALUMNOS!$AW127&lt;&gt;"",[1]PREMIOS_ALUMNOS!$AW127&lt;&gt;0),[1]PREMIOS_ALUMNOS!$AW127,""),IF($A129="TOTAL",SUM(INDIRECT("AC4:AC"&amp;ROW()-1)),""))</f>
        <v/>
      </c>
      <c r="AD129" s="7" t="str">
        <f ca="1">IF(AND($A129&lt;&gt;"",$A129&lt;&gt;"TOTAL"),IF(AND([1]PREMIOS_ALUMNOS!$AY127&lt;&gt;"",[1]PREMIOS_ALUMNOS!$AY127&lt;&gt;0),[1]PREMIOS_ALUMNOS!$AY127,""),IF($A129="TOTAL",SUM(INDIRECT("AD4:AD"&amp;ROW()-1)),""))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IF(AND($A129&lt;&gt;"",$A129&lt;&gt;"TOTAL"),IF(AND([1]PREMIOS_ALUMNOS!$BB127&lt;&gt;"",[1]PREMIOS_ALUMNOS!$BB127&lt;&gt;0),[1]PREMIOS_ALUMNOS!$BB127,""),IF($A129="TOTAL",SUM(INDIRECT("AF4:AF"&amp;ROW()-1)),""))</f>
        <v/>
      </c>
      <c r="AG129" s="7" t="str">
        <f ca="1">IF(AND($A129&lt;&gt;"",$A129&lt;&gt;"TOTAL"),IF(AND([1]PREMIOS_ALUMNOS!$BD127&lt;&gt;"",[1]PREMIOS_ALUMNOS!$BD127&lt;&gt;0),[1]PREMIOS_ALUMNOS!$BD127,""),IF($A129="TOTAL",SUM(INDIRECT("AG4:AG"&amp;ROW()-1)),""))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IF(AND($A129&lt;&gt;"",$A129&lt;&gt;"TOTAL"),IF(AND([1]PREMIOS_ALUMNOS!$BG127&lt;&gt;"",[1]PREMIOS_ALUMNOS!$BG127&lt;&gt;0),[1]PREMIOS_ALUMNOS!$BG127,""),IF($A129="TOTAL",SUM(INDIRECT("AI4:AI"&amp;ROW()-1)),""))</f>
        <v/>
      </c>
      <c r="AJ129" s="7" t="str">
        <f ca="1">IF(AND($A129&lt;&gt;"",$A129&lt;&gt;"TOTAL"),IF(AND([1]PREMIOS_ALUMNOS!$BI127&lt;&gt;"",[1]PREMIOS_ALUMNOS!$BI127&lt;&gt;0),[1]PREMIOS_ALUMNOS!$BI127,""),IF($A129="TOTAL",SUM(INDIRECT("AJ4:AJ"&amp;ROW()-1)),""))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IF(AND($A129&lt;&gt;"",$A129&lt;&gt;"TOTAL"),IF(AND([1]PREMIOS_ALUMNOS!$BL127&lt;&gt;"",[1]PREMIOS_ALUMNOS!$BL127&lt;&gt;0),[1]PREMIOS_ALUMNOS!$BL127,""),IF($A129="TOTAL",SUM(INDIRECT("AL4:AL"&amp;ROW()-1)),""))</f>
        <v/>
      </c>
      <c r="AM129" s="7" t="str">
        <f ca="1">IF(AND($A129&lt;&gt;"",$A129&lt;&gt;"TOTAL"),IF(AND([1]PREMIOS_ALUMNOS!$BN127&lt;&gt;"",[1]PREMIOS_ALUMNOS!$BN127&lt;&gt;0),[1]PREMIOS_ALUMNOS!$BN127,""),IF($A129="TOTAL",SUM(INDIRECT("AM4:AM"&amp;ROW()-1)),""))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IF(AND($A129&lt;&gt;"",$A129&lt;&gt;"TOTAL"),IF(AND([1]PREMIOS_ALUMNOS!$BQ127&lt;&gt;"",[1]PREMIOS_ALUMNOS!$BQ127&lt;&gt;0),[1]PREMIOS_ALUMNOS!$BQ127,""),IF($A129="TOTAL",SUM(INDIRECT("AO4:AO"&amp;ROW()-1)),""))</f>
        <v/>
      </c>
      <c r="AP129" s="7" t="str">
        <f ca="1">IF(AND($A129&lt;&gt;"",$A129&lt;&gt;"TOTAL"),IF(AND([1]PREMIOS_ALUMNOS!$BS127&lt;&gt;"",[1]PREMIOS_ALUMNOS!$BS127&lt;&gt;0),[1]PREMIOS_ALUMNOS!$BS127,""),IF($A129="TOTAL",SUM(INDIRECT("AP4:AP"&amp;ROW()-1)),""))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IF(AND($A129&lt;&gt;"",$A129&lt;&gt;"TOTAL"),IF(AND([1]PREMIOS_ALUMNOS!$BV127&lt;&gt;"",[1]PREMIOS_ALUMNOS!$BV127&lt;&gt;0),[1]PREMIOS_ALUMNOS!$BV127,""),IF($A129="TOTAL",SUM(INDIRECT("AR4:AR"&amp;ROW()-1)),""))</f>
        <v/>
      </c>
      <c r="AS129" s="7" t="str">
        <f ca="1">IF(AND($A129&lt;&gt;"",$A129&lt;&gt;"TOTAL"),IF(AND([1]PREMIOS_ALUMNOS!$BX127&lt;&gt;"",[1]PREMIOS_ALUMNOS!$BX127&lt;&gt;0),[1]PREMIOS_ALUMNOS!$BX127,""),IF($A129="TOTAL",SUM(INDIRECT("AS4:AS"&amp;ROW()-1)),""))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IF(AND($A129&lt;&gt;"",$A129&lt;&gt;"TOTAL"),IF(AND([1]PREMIOS_ALUMNOS!$CA127&lt;&gt;"",[1]PREMIOS_ALUMNOS!$CA127&lt;&gt;0),[1]PREMIOS_ALUMNOS!$CA127,""),IF($A129="TOTAL",SUM(INDIRECT("AU4:AU"&amp;ROW()-1)),""))</f>
        <v/>
      </c>
      <c r="AV129" s="7" t="str">
        <f ca="1">IF(AND($A129&lt;&gt;"",$A129&lt;&gt;"TOTAL"),IF(AND([1]PREMIOS_ALUMNOS!$CC127&lt;&gt;"",[1]PREMIOS_ALUMNOS!$CC127&lt;&gt;0),[1]PREMIOS_ALUMNOS!$CC127,""),IF($A129="TOTAL",SUM(INDIRECT("AV4:AV"&amp;ROW()-1)),""))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IF(AND($A129&lt;&gt;"",$A129&lt;&gt;"TOTAL"),IF(AND([1]PREMIOS_ALUMNOS!$CF127&lt;&gt;"",[1]PREMIOS_ALUMNOS!$CF127&lt;&gt;0),[1]PREMIOS_ALUMNOS!$CF127,""),IF($A129="TOTAL",SUM(INDIRECT("AX4:AX"&amp;ROW()-1)),""))</f>
        <v/>
      </c>
      <c r="AY129" s="7" t="str">
        <f ca="1">IF(AND($A129&lt;&gt;"",$A129&lt;&gt;"TOTAL"),IF(AND([1]PREMIOS_ALUMNOS!$CH127&lt;&gt;"",[1]PREMIOS_ALUMNOS!$CH127&lt;&gt;0),[1]PREMIOS_ALUMNOS!$CH127,""),IF($A129="TOTAL",SUM(INDIRECT("AY4:AY"&amp;ROW()-1)),""))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IF(AND($A129&lt;&gt;"",$A129&lt;&gt;"TOTAL"),IF(AND([1]PREMIOS_ALUMNOS!$CK127&lt;&gt;"",[1]PREMIOS_ALUMNOS!$CK127&lt;&gt;0),[1]PREMIOS_ALUMNOS!$CK127,""),IF($A129="TOTAL",SUM(INDIRECT("BA4:BA"&amp;ROW()-1)),""))</f>
        <v/>
      </c>
      <c r="BB129" s="7" t="str">
        <f ca="1">IF(AND($A129&lt;&gt;"",$A129&lt;&gt;"TOTAL"),IF(AND([1]PREMIOS_ALUMNOS!$CM127&lt;&gt;"",[1]PREMIOS_ALUMNOS!$CM127&lt;&gt;0),[1]PREMIOS_ALUMNOS!$CM127,""),IF($A129="TOTAL",SUM(INDIRECT("BB4:BB"&amp;ROW()-1)),""))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IF(AND($A129&lt;&gt;"",$A129&lt;&gt;"TOTAL"),IF(AND([1]PREMIOS_ALUMNOS!$CP127&lt;&gt;"",[1]PREMIOS_ALUMNOS!$CP127&lt;&gt;0),[1]PREMIOS_ALUMNOS!$CP127,""),IF($A129="TOTAL",SUM(INDIRECT("BD4:BD"&amp;ROW()-1)),""))</f>
        <v/>
      </c>
      <c r="BE129" s="7" t="str">
        <f ca="1">IF(AND($A129&lt;&gt;"",$A129&lt;&gt;"TOTAL"),IF(AND([1]PREMIOS_ALUMNOS!$CR127&lt;&gt;"",[1]PREMIOS_ALUMNOS!$CR127&lt;&gt;0),[1]PREMIOS_ALUMNOS!$CR127,""),IF($A129="TOTAL",SUM(INDIRECT("BE4:BE"&amp;ROW()-1)),""))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IF([1]PREMIOS_ALUMNOS!$C128&lt;&gt;"",[1]PREMIOS_ALUMNOS!$C128,IF(AND([1]PREMIOS_ALUMNOS!$C128="",[1]PREMIOS_ALUMNOS!$C129="",[1]PREMIOS_ALUMNOS!$C127=""),"","TOTAL"))</f>
        <v/>
      </c>
      <c r="B130" s="7" t="str">
        <f ca="1">IF(AND($A130&lt;&gt;"",$A130&lt;&gt;"TOTAL"),IF(AND([1]PREMIOS_ALUMNOS!$D128&lt;&gt;"",[1]PREMIOS_ALUMNOS!$D128&lt;&gt;0),[1]PREMIOS_ALUMNOS!$D128,""),IF($A130="TOTAL",SUM(INDIRECT("B4:B"&amp;ROW()-1)),""))</f>
        <v/>
      </c>
      <c r="C130" s="7" t="str">
        <f ca="1">IF(AND($A130&lt;&gt;"",$A130&lt;&gt;"TOTAL"),IF(AND([1]PREMIOS_ALUMNOS!$F128&lt;&gt;"",[1]PREMIOS_ALUMNOS!$F128&lt;&gt;0),[1]PREMIOS_ALUMNOS!$F128,""),IF($A130="TOTAL",SUM(INDIRECT("C4:C"&amp;ROW()-1)),""))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IF(AND($A130&lt;&gt;"",$A130&lt;&gt;"TOTAL"),IF(AND([1]PREMIOS_ALUMNOS!$I128&lt;&gt;"",[1]PREMIOS_ALUMNOS!$I128&lt;&gt;0),[1]PREMIOS_ALUMNOS!$I128,""),IF($A130="TOTAL",SUM(INDIRECT("E4:E"&amp;ROW()-1)),""))</f>
        <v/>
      </c>
      <c r="F130" s="7" t="str">
        <f ca="1">IF(AND($A130&lt;&gt;"",$A130&lt;&gt;"TOTAL"),IF(AND([1]PREMIOS_ALUMNOS!$K128&lt;&gt;"",[1]PREMIOS_ALUMNOS!$K128&lt;&gt;0),[1]PREMIOS_ALUMNOS!$K128,""),IF($A130="TOTAL",SUM(INDIRECT("F4:F"&amp;ROW()-1)),""))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IF(AND($A130&lt;&gt;"",$A130&lt;&gt;"TOTAL"),IF(AND([1]PREMIOS_ALUMNOS!$N128&lt;&gt;"",[1]PREMIOS_ALUMNOS!$N128&lt;&gt;0),[1]PREMIOS_ALUMNOS!$N128,""),IF($A130="TOTAL",SUM(INDIRECT("H4:H"&amp;ROW()-1)),""))</f>
        <v/>
      </c>
      <c r="I130" s="7" t="str">
        <f ca="1">IF(AND($A130&lt;&gt;"",$A130&lt;&gt;"TOTAL"),IF(AND([1]PREMIOS_ALUMNOS!$P128&lt;&gt;"",[1]PREMIOS_ALUMNOS!$P128&lt;&gt;0),[1]PREMIOS_ALUMNOS!$P128,""),IF($A130="TOTAL",SUM(INDIRECT("I4:I"&amp;ROW()-1)),""))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IF(AND($A130&lt;&gt;"",$A130&lt;&gt;"TOTAL"),IF(AND([1]PREMIOS_ALUMNOS!$S128&lt;&gt;"",[1]PREMIOS_ALUMNOS!$S128&lt;&gt;0),[1]PREMIOS_ALUMNOS!$S128,""),IF($A130="TOTAL",SUM(INDIRECT("K4:K"&amp;ROW()-1)),""))</f>
        <v/>
      </c>
      <c r="L130" s="7" t="str">
        <f ca="1">IF(AND($A130&lt;&gt;"",$A130&lt;&gt;"TOTAL"),IF(AND([1]PREMIOS_ALUMNOS!$U128&lt;&gt;"",[1]PREMIOS_ALUMNOS!$U128&lt;&gt;0),[1]PREMIOS_ALUMNOS!$U128,""),IF($A130="TOTAL",SUM(INDIRECT("L4:L"&amp;ROW()-1)),""))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IF(AND($A130&lt;&gt;"",$A130&lt;&gt;"TOTAL"),IF(AND([1]PREMIOS_ALUMNOS!$X128&lt;&gt;"",[1]PREMIOS_ALUMNOS!$X128&lt;&gt;0),[1]PREMIOS_ALUMNOS!$X128,""),IF($A130="TOTAL",SUM(INDIRECT("N4:N"&amp;ROW()-1)),""))</f>
        <v/>
      </c>
      <c r="O130" s="7" t="str">
        <f ca="1">IF(AND($A130&lt;&gt;"",$A130&lt;&gt;"TOTAL"),IF(AND([1]PREMIOS_ALUMNOS!$Z128&lt;&gt;"",[1]PREMIOS_ALUMNOS!$Z128&lt;&gt;0),[1]PREMIOS_ALUMNOS!$Z128,""),IF($A130="TOTAL",SUM(INDIRECT("O4:O"&amp;ROW()-1)),""))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IF(AND($A130&lt;&gt;"",$A130&lt;&gt;"TOTAL"),IF(AND([1]PREMIOS_ALUMNOS!$AC128&lt;&gt;"",[1]PREMIOS_ALUMNOS!$AC128&lt;&gt;0),[1]PREMIOS_ALUMNOS!$AC128,""),IF($A130="TOTAL",SUM(INDIRECT("Q4:Q"&amp;ROW()-1)),""))</f>
        <v/>
      </c>
      <c r="R130" s="7" t="str">
        <f ca="1">IF(AND($A130&lt;&gt;"",$A130&lt;&gt;"TOTAL"),IF(AND([1]PREMIOS_ALUMNOS!$AE128&lt;&gt;"",[1]PREMIOS_ALUMNOS!$AE128&lt;&gt;0),[1]PREMIOS_ALUMNOS!$AE128,""),IF($A130="TOTAL",SUM(INDIRECT("R4:R"&amp;ROW()-1)),""))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IF(AND($A130&lt;&gt;"",$A130&lt;&gt;"TOTAL"),IF(AND([1]PREMIOS_ALUMNOS!$AH128&lt;&gt;"",[1]PREMIOS_ALUMNOS!$AH128&lt;&gt;0),[1]PREMIOS_ALUMNOS!$AH128,""),IF($A130="TOTAL",SUM(INDIRECT("T4:T"&amp;ROW()-1)),""))</f>
        <v/>
      </c>
      <c r="U130" s="7" t="str">
        <f ca="1">IF(AND($A130&lt;&gt;"",$A130&lt;&gt;"TOTAL"),IF(AND([1]PREMIOS_ALUMNOS!$AJ128&lt;&gt;"",[1]PREMIOS_ALUMNOS!$AJ128&lt;&gt;0),[1]PREMIOS_ALUMNOS!$AJ128,""),IF($A130="TOTAL",SUM(INDIRECT("U4:U"&amp;ROW()-1)),""))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IF(AND($A130&lt;&gt;"",$A130&lt;&gt;"TOTAL"),IF(AND([1]PREMIOS_ALUMNOS!$AM128&lt;&gt;"",[1]PREMIOS_ALUMNOS!$AM128&lt;&gt;0),[1]PREMIOS_ALUMNOS!$AM128,""),IF($A130="TOTAL",SUM(INDIRECT("W4:W"&amp;ROW()-1)),""))</f>
        <v/>
      </c>
      <c r="X130" s="7" t="str">
        <f ca="1">IF(AND($A130&lt;&gt;"",$A130&lt;&gt;"TOTAL"),IF(AND([1]PREMIOS_ALUMNOS!$AO128&lt;&gt;"",[1]PREMIOS_ALUMNOS!$AO128&lt;&gt;0),[1]PREMIOS_ALUMNOS!$AO128,""),IF($A130="TOTAL",SUM(INDIRECT("X4:X"&amp;ROW()-1)),""))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IF(AND($A130&lt;&gt;"",$A130&lt;&gt;"TOTAL"),IF(AND([1]PREMIOS_ALUMNOS!$AR128&lt;&gt;"",[1]PREMIOS_ALUMNOS!$AR128&lt;&gt;0),[1]PREMIOS_ALUMNOS!$AR128,""),IF($A130="TOTAL",SUM(INDIRECT("Z4:Z"&amp;ROW()-1)),""))</f>
        <v/>
      </c>
      <c r="AA130" s="7" t="str">
        <f ca="1">IF(AND($A130&lt;&gt;"",$A130&lt;&gt;"TOTAL"),IF(AND([1]PREMIOS_ALUMNOS!$AT128&lt;&gt;"",[1]PREMIOS_ALUMNOS!$AT128&lt;&gt;0),[1]PREMIOS_ALUMNOS!$AT128,""),IF($A130="TOTAL",SUM(INDIRECT("AA4:AA"&amp;ROW()-1)),""))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IF(AND($A130&lt;&gt;"",$A130&lt;&gt;"TOTAL"),IF(AND([1]PREMIOS_ALUMNOS!$AW128&lt;&gt;"",[1]PREMIOS_ALUMNOS!$AW128&lt;&gt;0),[1]PREMIOS_ALUMNOS!$AW128,""),IF($A130="TOTAL",SUM(INDIRECT("AC4:AC"&amp;ROW()-1)),""))</f>
        <v/>
      </c>
      <c r="AD130" s="7" t="str">
        <f ca="1">IF(AND($A130&lt;&gt;"",$A130&lt;&gt;"TOTAL"),IF(AND([1]PREMIOS_ALUMNOS!$AY128&lt;&gt;"",[1]PREMIOS_ALUMNOS!$AY128&lt;&gt;0),[1]PREMIOS_ALUMNOS!$AY128,""),IF($A130="TOTAL",SUM(INDIRECT("AD4:AD"&amp;ROW()-1)),""))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IF(AND($A130&lt;&gt;"",$A130&lt;&gt;"TOTAL"),IF(AND([1]PREMIOS_ALUMNOS!$BB128&lt;&gt;"",[1]PREMIOS_ALUMNOS!$BB128&lt;&gt;0),[1]PREMIOS_ALUMNOS!$BB128,""),IF($A130="TOTAL",SUM(INDIRECT("AF4:AF"&amp;ROW()-1)),""))</f>
        <v/>
      </c>
      <c r="AG130" s="7" t="str">
        <f ca="1">IF(AND($A130&lt;&gt;"",$A130&lt;&gt;"TOTAL"),IF(AND([1]PREMIOS_ALUMNOS!$BD128&lt;&gt;"",[1]PREMIOS_ALUMNOS!$BD128&lt;&gt;0),[1]PREMIOS_ALUMNOS!$BD128,""),IF($A130="TOTAL",SUM(INDIRECT("AG4:AG"&amp;ROW()-1)),""))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IF(AND($A130&lt;&gt;"",$A130&lt;&gt;"TOTAL"),IF(AND([1]PREMIOS_ALUMNOS!$BG128&lt;&gt;"",[1]PREMIOS_ALUMNOS!$BG128&lt;&gt;0),[1]PREMIOS_ALUMNOS!$BG128,""),IF($A130="TOTAL",SUM(INDIRECT("AI4:AI"&amp;ROW()-1)),""))</f>
        <v/>
      </c>
      <c r="AJ130" s="7" t="str">
        <f ca="1">IF(AND($A130&lt;&gt;"",$A130&lt;&gt;"TOTAL"),IF(AND([1]PREMIOS_ALUMNOS!$BI128&lt;&gt;"",[1]PREMIOS_ALUMNOS!$BI128&lt;&gt;0),[1]PREMIOS_ALUMNOS!$BI128,""),IF($A130="TOTAL",SUM(INDIRECT("AJ4:AJ"&amp;ROW()-1)),""))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IF(AND($A130&lt;&gt;"",$A130&lt;&gt;"TOTAL"),IF(AND([1]PREMIOS_ALUMNOS!$BL128&lt;&gt;"",[1]PREMIOS_ALUMNOS!$BL128&lt;&gt;0),[1]PREMIOS_ALUMNOS!$BL128,""),IF($A130="TOTAL",SUM(INDIRECT("AL4:AL"&amp;ROW()-1)),""))</f>
        <v/>
      </c>
      <c r="AM130" s="7" t="str">
        <f ca="1">IF(AND($A130&lt;&gt;"",$A130&lt;&gt;"TOTAL"),IF(AND([1]PREMIOS_ALUMNOS!$BN128&lt;&gt;"",[1]PREMIOS_ALUMNOS!$BN128&lt;&gt;0),[1]PREMIOS_ALUMNOS!$BN128,""),IF($A130="TOTAL",SUM(INDIRECT("AM4:AM"&amp;ROW()-1)),""))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IF(AND($A130&lt;&gt;"",$A130&lt;&gt;"TOTAL"),IF(AND([1]PREMIOS_ALUMNOS!$BQ128&lt;&gt;"",[1]PREMIOS_ALUMNOS!$BQ128&lt;&gt;0),[1]PREMIOS_ALUMNOS!$BQ128,""),IF($A130="TOTAL",SUM(INDIRECT("AO4:AO"&amp;ROW()-1)),""))</f>
        <v/>
      </c>
      <c r="AP130" s="7" t="str">
        <f ca="1">IF(AND($A130&lt;&gt;"",$A130&lt;&gt;"TOTAL"),IF(AND([1]PREMIOS_ALUMNOS!$BS128&lt;&gt;"",[1]PREMIOS_ALUMNOS!$BS128&lt;&gt;0),[1]PREMIOS_ALUMNOS!$BS128,""),IF($A130="TOTAL",SUM(INDIRECT("AP4:AP"&amp;ROW()-1)),""))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IF(AND($A130&lt;&gt;"",$A130&lt;&gt;"TOTAL"),IF(AND([1]PREMIOS_ALUMNOS!$BV128&lt;&gt;"",[1]PREMIOS_ALUMNOS!$BV128&lt;&gt;0),[1]PREMIOS_ALUMNOS!$BV128,""),IF($A130="TOTAL",SUM(INDIRECT("AR4:AR"&amp;ROW()-1)),""))</f>
        <v/>
      </c>
      <c r="AS130" s="7" t="str">
        <f ca="1">IF(AND($A130&lt;&gt;"",$A130&lt;&gt;"TOTAL"),IF(AND([1]PREMIOS_ALUMNOS!$BX128&lt;&gt;"",[1]PREMIOS_ALUMNOS!$BX128&lt;&gt;0),[1]PREMIOS_ALUMNOS!$BX128,""),IF($A130="TOTAL",SUM(INDIRECT("AS4:AS"&amp;ROW()-1)),""))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IF(AND($A130&lt;&gt;"",$A130&lt;&gt;"TOTAL"),IF(AND([1]PREMIOS_ALUMNOS!$CA128&lt;&gt;"",[1]PREMIOS_ALUMNOS!$CA128&lt;&gt;0),[1]PREMIOS_ALUMNOS!$CA128,""),IF($A130="TOTAL",SUM(INDIRECT("AU4:AU"&amp;ROW()-1)),""))</f>
        <v/>
      </c>
      <c r="AV130" s="7" t="str">
        <f ca="1">IF(AND($A130&lt;&gt;"",$A130&lt;&gt;"TOTAL"),IF(AND([1]PREMIOS_ALUMNOS!$CC128&lt;&gt;"",[1]PREMIOS_ALUMNOS!$CC128&lt;&gt;0),[1]PREMIOS_ALUMNOS!$CC128,""),IF($A130="TOTAL",SUM(INDIRECT("AV4:AV"&amp;ROW()-1)),""))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IF(AND($A130&lt;&gt;"",$A130&lt;&gt;"TOTAL"),IF(AND([1]PREMIOS_ALUMNOS!$CF128&lt;&gt;"",[1]PREMIOS_ALUMNOS!$CF128&lt;&gt;0),[1]PREMIOS_ALUMNOS!$CF128,""),IF($A130="TOTAL",SUM(INDIRECT("AX4:AX"&amp;ROW()-1)),""))</f>
        <v/>
      </c>
      <c r="AY130" s="7" t="str">
        <f ca="1">IF(AND($A130&lt;&gt;"",$A130&lt;&gt;"TOTAL"),IF(AND([1]PREMIOS_ALUMNOS!$CH128&lt;&gt;"",[1]PREMIOS_ALUMNOS!$CH128&lt;&gt;0),[1]PREMIOS_ALUMNOS!$CH128,""),IF($A130="TOTAL",SUM(INDIRECT("AY4:AY"&amp;ROW()-1)),""))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IF(AND($A130&lt;&gt;"",$A130&lt;&gt;"TOTAL"),IF(AND([1]PREMIOS_ALUMNOS!$CK128&lt;&gt;"",[1]PREMIOS_ALUMNOS!$CK128&lt;&gt;0),[1]PREMIOS_ALUMNOS!$CK128,""),IF($A130="TOTAL",SUM(INDIRECT("BA4:BA"&amp;ROW()-1)),""))</f>
        <v/>
      </c>
      <c r="BB130" s="7" t="str">
        <f ca="1">IF(AND($A130&lt;&gt;"",$A130&lt;&gt;"TOTAL"),IF(AND([1]PREMIOS_ALUMNOS!$CM128&lt;&gt;"",[1]PREMIOS_ALUMNOS!$CM128&lt;&gt;0),[1]PREMIOS_ALUMNOS!$CM128,""),IF($A130="TOTAL",SUM(INDIRECT("BB4:BB"&amp;ROW()-1)),""))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IF(AND($A130&lt;&gt;"",$A130&lt;&gt;"TOTAL"),IF(AND([1]PREMIOS_ALUMNOS!$CP128&lt;&gt;"",[1]PREMIOS_ALUMNOS!$CP128&lt;&gt;0),[1]PREMIOS_ALUMNOS!$CP128,""),IF($A130="TOTAL",SUM(INDIRECT("BD4:BD"&amp;ROW()-1)),""))</f>
        <v/>
      </c>
      <c r="BE130" s="7" t="str">
        <f ca="1">IF(AND($A130&lt;&gt;"",$A130&lt;&gt;"TOTAL"),IF(AND([1]PREMIOS_ALUMNOS!$CR128&lt;&gt;"",[1]PREMIOS_ALUMNOS!$CR128&lt;&gt;0),[1]PREMIOS_ALUMNOS!$CR128,""),IF($A130="TOTAL",SUM(INDIRECT("BE4:BE"&amp;ROW()-1)),""))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IF([1]PREMIOS_ALUMNOS!$C129&lt;&gt;"",[1]PREMIOS_ALUMNOS!$C129,IF(AND([1]PREMIOS_ALUMNOS!$C129="",[1]PREMIOS_ALUMNOS!$C130="",[1]PREMIOS_ALUMNOS!$C128=""),"","TOTAL"))</f>
        <v/>
      </c>
      <c r="B131" s="7" t="str">
        <f ca="1">IF(AND($A131&lt;&gt;"",$A131&lt;&gt;"TOTAL"),IF(AND([1]PREMIOS_ALUMNOS!$D129&lt;&gt;"",[1]PREMIOS_ALUMNOS!$D129&lt;&gt;0),[1]PREMIOS_ALUMNOS!$D129,""),IF($A131="TOTAL",SUM(INDIRECT("B4:B"&amp;ROW()-1)),""))</f>
        <v/>
      </c>
      <c r="C131" s="7" t="str">
        <f ca="1">IF(AND($A131&lt;&gt;"",$A131&lt;&gt;"TOTAL"),IF(AND([1]PREMIOS_ALUMNOS!$F129&lt;&gt;"",[1]PREMIOS_ALUMNOS!$F129&lt;&gt;0),[1]PREMIOS_ALUMNOS!$F129,""),IF($A131="TOTAL",SUM(INDIRECT("C4:C"&amp;ROW()-1)),""))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IF(AND($A131&lt;&gt;"",$A131&lt;&gt;"TOTAL"),IF(AND([1]PREMIOS_ALUMNOS!$I129&lt;&gt;"",[1]PREMIOS_ALUMNOS!$I129&lt;&gt;0),[1]PREMIOS_ALUMNOS!$I129,""),IF($A131="TOTAL",SUM(INDIRECT("E4:E"&amp;ROW()-1)),""))</f>
        <v/>
      </c>
      <c r="F131" s="7" t="str">
        <f ca="1">IF(AND($A131&lt;&gt;"",$A131&lt;&gt;"TOTAL"),IF(AND([1]PREMIOS_ALUMNOS!$K129&lt;&gt;"",[1]PREMIOS_ALUMNOS!$K129&lt;&gt;0),[1]PREMIOS_ALUMNOS!$K129,""),IF($A131="TOTAL",SUM(INDIRECT("F4:F"&amp;ROW()-1)),""))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IF(AND($A131&lt;&gt;"",$A131&lt;&gt;"TOTAL"),IF(AND([1]PREMIOS_ALUMNOS!$N129&lt;&gt;"",[1]PREMIOS_ALUMNOS!$N129&lt;&gt;0),[1]PREMIOS_ALUMNOS!$N129,""),IF($A131="TOTAL",SUM(INDIRECT("H4:H"&amp;ROW()-1)),""))</f>
        <v/>
      </c>
      <c r="I131" s="7" t="str">
        <f ca="1">IF(AND($A131&lt;&gt;"",$A131&lt;&gt;"TOTAL"),IF(AND([1]PREMIOS_ALUMNOS!$P129&lt;&gt;"",[1]PREMIOS_ALUMNOS!$P129&lt;&gt;0),[1]PREMIOS_ALUMNOS!$P129,""),IF($A131="TOTAL",SUM(INDIRECT("I4:I"&amp;ROW()-1)),""))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IF(AND($A131&lt;&gt;"",$A131&lt;&gt;"TOTAL"),IF(AND([1]PREMIOS_ALUMNOS!$S129&lt;&gt;"",[1]PREMIOS_ALUMNOS!$S129&lt;&gt;0),[1]PREMIOS_ALUMNOS!$S129,""),IF($A131="TOTAL",SUM(INDIRECT("K4:K"&amp;ROW()-1)),""))</f>
        <v/>
      </c>
      <c r="L131" s="7" t="str">
        <f ca="1">IF(AND($A131&lt;&gt;"",$A131&lt;&gt;"TOTAL"),IF(AND([1]PREMIOS_ALUMNOS!$U129&lt;&gt;"",[1]PREMIOS_ALUMNOS!$U129&lt;&gt;0),[1]PREMIOS_ALUMNOS!$U129,""),IF($A131="TOTAL",SUM(INDIRECT("L4:L"&amp;ROW()-1)),""))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IF(AND($A131&lt;&gt;"",$A131&lt;&gt;"TOTAL"),IF(AND([1]PREMIOS_ALUMNOS!$X129&lt;&gt;"",[1]PREMIOS_ALUMNOS!$X129&lt;&gt;0),[1]PREMIOS_ALUMNOS!$X129,""),IF($A131="TOTAL",SUM(INDIRECT("N4:N"&amp;ROW()-1)),""))</f>
        <v/>
      </c>
      <c r="O131" s="7" t="str">
        <f ca="1">IF(AND($A131&lt;&gt;"",$A131&lt;&gt;"TOTAL"),IF(AND([1]PREMIOS_ALUMNOS!$Z129&lt;&gt;"",[1]PREMIOS_ALUMNOS!$Z129&lt;&gt;0),[1]PREMIOS_ALUMNOS!$Z129,""),IF($A131="TOTAL",SUM(INDIRECT("O4:O"&amp;ROW()-1)),""))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IF(AND($A131&lt;&gt;"",$A131&lt;&gt;"TOTAL"),IF(AND([1]PREMIOS_ALUMNOS!$AC129&lt;&gt;"",[1]PREMIOS_ALUMNOS!$AC129&lt;&gt;0),[1]PREMIOS_ALUMNOS!$AC129,""),IF($A131="TOTAL",SUM(INDIRECT("Q4:Q"&amp;ROW()-1)),""))</f>
        <v/>
      </c>
      <c r="R131" s="7" t="str">
        <f ca="1">IF(AND($A131&lt;&gt;"",$A131&lt;&gt;"TOTAL"),IF(AND([1]PREMIOS_ALUMNOS!$AE129&lt;&gt;"",[1]PREMIOS_ALUMNOS!$AE129&lt;&gt;0),[1]PREMIOS_ALUMNOS!$AE129,""),IF($A131="TOTAL",SUM(INDIRECT("R4:R"&amp;ROW()-1)),""))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IF(AND($A131&lt;&gt;"",$A131&lt;&gt;"TOTAL"),IF(AND([1]PREMIOS_ALUMNOS!$AH129&lt;&gt;"",[1]PREMIOS_ALUMNOS!$AH129&lt;&gt;0),[1]PREMIOS_ALUMNOS!$AH129,""),IF($A131="TOTAL",SUM(INDIRECT("T4:T"&amp;ROW()-1)),""))</f>
        <v/>
      </c>
      <c r="U131" s="7" t="str">
        <f ca="1">IF(AND($A131&lt;&gt;"",$A131&lt;&gt;"TOTAL"),IF(AND([1]PREMIOS_ALUMNOS!$AJ129&lt;&gt;"",[1]PREMIOS_ALUMNOS!$AJ129&lt;&gt;0),[1]PREMIOS_ALUMNOS!$AJ129,""),IF($A131="TOTAL",SUM(INDIRECT("U4:U"&amp;ROW()-1)),""))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IF(AND($A131&lt;&gt;"",$A131&lt;&gt;"TOTAL"),IF(AND([1]PREMIOS_ALUMNOS!$AM129&lt;&gt;"",[1]PREMIOS_ALUMNOS!$AM129&lt;&gt;0),[1]PREMIOS_ALUMNOS!$AM129,""),IF($A131="TOTAL",SUM(INDIRECT("W4:W"&amp;ROW()-1)),""))</f>
        <v/>
      </c>
      <c r="X131" s="7" t="str">
        <f ca="1">IF(AND($A131&lt;&gt;"",$A131&lt;&gt;"TOTAL"),IF(AND([1]PREMIOS_ALUMNOS!$AO129&lt;&gt;"",[1]PREMIOS_ALUMNOS!$AO129&lt;&gt;0),[1]PREMIOS_ALUMNOS!$AO129,""),IF($A131="TOTAL",SUM(INDIRECT("X4:X"&amp;ROW()-1)),""))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IF(AND($A131&lt;&gt;"",$A131&lt;&gt;"TOTAL"),IF(AND([1]PREMIOS_ALUMNOS!$AR129&lt;&gt;"",[1]PREMIOS_ALUMNOS!$AR129&lt;&gt;0),[1]PREMIOS_ALUMNOS!$AR129,""),IF($A131="TOTAL",SUM(INDIRECT("Z4:Z"&amp;ROW()-1)),""))</f>
        <v/>
      </c>
      <c r="AA131" s="7" t="str">
        <f ca="1">IF(AND($A131&lt;&gt;"",$A131&lt;&gt;"TOTAL"),IF(AND([1]PREMIOS_ALUMNOS!$AT129&lt;&gt;"",[1]PREMIOS_ALUMNOS!$AT129&lt;&gt;0),[1]PREMIOS_ALUMNOS!$AT129,""),IF($A131="TOTAL",SUM(INDIRECT("AA4:AA"&amp;ROW()-1)),""))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IF(AND($A131&lt;&gt;"",$A131&lt;&gt;"TOTAL"),IF(AND([1]PREMIOS_ALUMNOS!$AW129&lt;&gt;"",[1]PREMIOS_ALUMNOS!$AW129&lt;&gt;0),[1]PREMIOS_ALUMNOS!$AW129,""),IF($A131="TOTAL",SUM(INDIRECT("AC4:AC"&amp;ROW()-1)),""))</f>
        <v/>
      </c>
      <c r="AD131" s="7" t="str">
        <f ca="1">IF(AND($A131&lt;&gt;"",$A131&lt;&gt;"TOTAL"),IF(AND([1]PREMIOS_ALUMNOS!$AY129&lt;&gt;"",[1]PREMIOS_ALUMNOS!$AY129&lt;&gt;0),[1]PREMIOS_ALUMNOS!$AY129,""),IF($A131="TOTAL",SUM(INDIRECT("AD4:AD"&amp;ROW()-1)),""))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IF(AND($A131&lt;&gt;"",$A131&lt;&gt;"TOTAL"),IF(AND([1]PREMIOS_ALUMNOS!$BB129&lt;&gt;"",[1]PREMIOS_ALUMNOS!$BB129&lt;&gt;0),[1]PREMIOS_ALUMNOS!$BB129,""),IF($A131="TOTAL",SUM(INDIRECT("AF4:AF"&amp;ROW()-1)),""))</f>
        <v/>
      </c>
      <c r="AG131" s="7" t="str">
        <f ca="1">IF(AND($A131&lt;&gt;"",$A131&lt;&gt;"TOTAL"),IF(AND([1]PREMIOS_ALUMNOS!$BD129&lt;&gt;"",[1]PREMIOS_ALUMNOS!$BD129&lt;&gt;0),[1]PREMIOS_ALUMNOS!$BD129,""),IF($A131="TOTAL",SUM(INDIRECT("AG4:AG"&amp;ROW()-1)),""))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IF(AND($A131&lt;&gt;"",$A131&lt;&gt;"TOTAL"),IF(AND([1]PREMIOS_ALUMNOS!$BG129&lt;&gt;"",[1]PREMIOS_ALUMNOS!$BG129&lt;&gt;0),[1]PREMIOS_ALUMNOS!$BG129,""),IF($A131="TOTAL",SUM(INDIRECT("AI4:AI"&amp;ROW()-1)),""))</f>
        <v/>
      </c>
      <c r="AJ131" s="7" t="str">
        <f ca="1">IF(AND($A131&lt;&gt;"",$A131&lt;&gt;"TOTAL"),IF(AND([1]PREMIOS_ALUMNOS!$BI129&lt;&gt;"",[1]PREMIOS_ALUMNOS!$BI129&lt;&gt;0),[1]PREMIOS_ALUMNOS!$BI129,""),IF($A131="TOTAL",SUM(INDIRECT("AJ4:AJ"&amp;ROW()-1)),""))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IF(AND($A131&lt;&gt;"",$A131&lt;&gt;"TOTAL"),IF(AND([1]PREMIOS_ALUMNOS!$BL129&lt;&gt;"",[1]PREMIOS_ALUMNOS!$BL129&lt;&gt;0),[1]PREMIOS_ALUMNOS!$BL129,""),IF($A131="TOTAL",SUM(INDIRECT("AL4:AL"&amp;ROW()-1)),""))</f>
        <v/>
      </c>
      <c r="AM131" s="7" t="str">
        <f ca="1">IF(AND($A131&lt;&gt;"",$A131&lt;&gt;"TOTAL"),IF(AND([1]PREMIOS_ALUMNOS!$BN129&lt;&gt;"",[1]PREMIOS_ALUMNOS!$BN129&lt;&gt;0),[1]PREMIOS_ALUMNOS!$BN129,""),IF($A131="TOTAL",SUM(INDIRECT("AM4:AM"&amp;ROW()-1)),""))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IF(AND($A131&lt;&gt;"",$A131&lt;&gt;"TOTAL"),IF(AND([1]PREMIOS_ALUMNOS!$BQ129&lt;&gt;"",[1]PREMIOS_ALUMNOS!$BQ129&lt;&gt;0),[1]PREMIOS_ALUMNOS!$BQ129,""),IF($A131="TOTAL",SUM(INDIRECT("AO4:AO"&amp;ROW()-1)),""))</f>
        <v/>
      </c>
      <c r="AP131" s="7" t="str">
        <f ca="1">IF(AND($A131&lt;&gt;"",$A131&lt;&gt;"TOTAL"),IF(AND([1]PREMIOS_ALUMNOS!$BS129&lt;&gt;"",[1]PREMIOS_ALUMNOS!$BS129&lt;&gt;0),[1]PREMIOS_ALUMNOS!$BS129,""),IF($A131="TOTAL",SUM(INDIRECT("AP4:AP"&amp;ROW()-1)),""))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IF(AND($A131&lt;&gt;"",$A131&lt;&gt;"TOTAL"),IF(AND([1]PREMIOS_ALUMNOS!$BV129&lt;&gt;"",[1]PREMIOS_ALUMNOS!$BV129&lt;&gt;0),[1]PREMIOS_ALUMNOS!$BV129,""),IF($A131="TOTAL",SUM(INDIRECT("AR4:AR"&amp;ROW()-1)),""))</f>
        <v/>
      </c>
      <c r="AS131" s="7" t="str">
        <f ca="1">IF(AND($A131&lt;&gt;"",$A131&lt;&gt;"TOTAL"),IF(AND([1]PREMIOS_ALUMNOS!$BX129&lt;&gt;"",[1]PREMIOS_ALUMNOS!$BX129&lt;&gt;0),[1]PREMIOS_ALUMNOS!$BX129,""),IF($A131="TOTAL",SUM(INDIRECT("AS4:AS"&amp;ROW()-1)),""))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IF(AND($A131&lt;&gt;"",$A131&lt;&gt;"TOTAL"),IF(AND([1]PREMIOS_ALUMNOS!$CA129&lt;&gt;"",[1]PREMIOS_ALUMNOS!$CA129&lt;&gt;0),[1]PREMIOS_ALUMNOS!$CA129,""),IF($A131="TOTAL",SUM(INDIRECT("AU4:AU"&amp;ROW()-1)),""))</f>
        <v/>
      </c>
      <c r="AV131" s="7" t="str">
        <f ca="1">IF(AND($A131&lt;&gt;"",$A131&lt;&gt;"TOTAL"),IF(AND([1]PREMIOS_ALUMNOS!$CC129&lt;&gt;"",[1]PREMIOS_ALUMNOS!$CC129&lt;&gt;0),[1]PREMIOS_ALUMNOS!$CC129,""),IF($A131="TOTAL",SUM(INDIRECT("AV4:AV"&amp;ROW()-1)),""))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IF(AND($A131&lt;&gt;"",$A131&lt;&gt;"TOTAL"),IF(AND([1]PREMIOS_ALUMNOS!$CF129&lt;&gt;"",[1]PREMIOS_ALUMNOS!$CF129&lt;&gt;0),[1]PREMIOS_ALUMNOS!$CF129,""),IF($A131="TOTAL",SUM(INDIRECT("AX4:AX"&amp;ROW()-1)),""))</f>
        <v/>
      </c>
      <c r="AY131" s="7" t="str">
        <f ca="1">IF(AND($A131&lt;&gt;"",$A131&lt;&gt;"TOTAL"),IF(AND([1]PREMIOS_ALUMNOS!$CH129&lt;&gt;"",[1]PREMIOS_ALUMNOS!$CH129&lt;&gt;0),[1]PREMIOS_ALUMNOS!$CH129,""),IF($A131="TOTAL",SUM(INDIRECT("AY4:AY"&amp;ROW()-1)),""))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IF(AND($A131&lt;&gt;"",$A131&lt;&gt;"TOTAL"),IF(AND([1]PREMIOS_ALUMNOS!$CK129&lt;&gt;"",[1]PREMIOS_ALUMNOS!$CK129&lt;&gt;0),[1]PREMIOS_ALUMNOS!$CK129,""),IF($A131="TOTAL",SUM(INDIRECT("BA4:BA"&amp;ROW()-1)),""))</f>
        <v/>
      </c>
      <c r="BB131" s="7" t="str">
        <f ca="1">IF(AND($A131&lt;&gt;"",$A131&lt;&gt;"TOTAL"),IF(AND([1]PREMIOS_ALUMNOS!$CM129&lt;&gt;"",[1]PREMIOS_ALUMNOS!$CM129&lt;&gt;0),[1]PREMIOS_ALUMNOS!$CM129,""),IF($A131="TOTAL",SUM(INDIRECT("BB4:BB"&amp;ROW()-1)),""))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IF(AND($A131&lt;&gt;"",$A131&lt;&gt;"TOTAL"),IF(AND([1]PREMIOS_ALUMNOS!$CP129&lt;&gt;"",[1]PREMIOS_ALUMNOS!$CP129&lt;&gt;0),[1]PREMIOS_ALUMNOS!$CP129,""),IF($A131="TOTAL",SUM(INDIRECT("BD4:BD"&amp;ROW()-1)),""))</f>
        <v/>
      </c>
      <c r="BE131" s="7" t="str">
        <f ca="1">IF(AND($A131&lt;&gt;"",$A131&lt;&gt;"TOTAL"),IF(AND([1]PREMIOS_ALUMNOS!$CR129&lt;&gt;"",[1]PREMIOS_ALUMNOS!$CR129&lt;&gt;0),[1]PREMIOS_ALUMNOS!$CR129,""),IF($A131="TOTAL",SUM(INDIRECT("BE4:BE"&amp;ROW()-1)),""))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IF([1]PREMIOS_ALUMNOS!$C130&lt;&gt;"",[1]PREMIOS_ALUMNOS!$C130,IF(AND([1]PREMIOS_ALUMNOS!$C130="",[1]PREMIOS_ALUMNOS!$C131="",[1]PREMIOS_ALUMNOS!$C129=""),"","TOTAL"))</f>
        <v/>
      </c>
      <c r="B132" s="7" t="str">
        <f ca="1">IF(AND($A132&lt;&gt;"",$A132&lt;&gt;"TOTAL"),IF(AND([1]PREMIOS_ALUMNOS!$D130&lt;&gt;"",[1]PREMIOS_ALUMNOS!$D130&lt;&gt;0),[1]PREMIOS_ALUMNOS!$D130,""),IF($A132="TOTAL",SUM(INDIRECT("B4:B"&amp;ROW()-1)),""))</f>
        <v/>
      </c>
      <c r="C132" s="7" t="str">
        <f ca="1">IF(AND($A132&lt;&gt;"",$A132&lt;&gt;"TOTAL"),IF(AND([1]PREMIOS_ALUMNOS!$F130&lt;&gt;"",[1]PREMIOS_ALUMNOS!$F130&lt;&gt;0),[1]PREMIOS_ALUMNOS!$F130,""),IF($A132="TOTAL",SUM(INDIRECT("C4:C"&amp;ROW()-1)),""))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IF(AND($A132&lt;&gt;"",$A132&lt;&gt;"TOTAL"),IF(AND([1]PREMIOS_ALUMNOS!$I130&lt;&gt;"",[1]PREMIOS_ALUMNOS!$I130&lt;&gt;0),[1]PREMIOS_ALUMNOS!$I130,""),IF($A132="TOTAL",SUM(INDIRECT("E4:E"&amp;ROW()-1)),""))</f>
        <v/>
      </c>
      <c r="F132" s="7" t="str">
        <f ca="1">IF(AND($A132&lt;&gt;"",$A132&lt;&gt;"TOTAL"),IF(AND([1]PREMIOS_ALUMNOS!$K130&lt;&gt;"",[1]PREMIOS_ALUMNOS!$K130&lt;&gt;0),[1]PREMIOS_ALUMNOS!$K130,""),IF($A132="TOTAL",SUM(INDIRECT("F4:F"&amp;ROW()-1)),""))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IF(AND($A132&lt;&gt;"",$A132&lt;&gt;"TOTAL"),IF(AND([1]PREMIOS_ALUMNOS!$N130&lt;&gt;"",[1]PREMIOS_ALUMNOS!$N130&lt;&gt;0),[1]PREMIOS_ALUMNOS!$N130,""),IF($A132="TOTAL",SUM(INDIRECT("H4:H"&amp;ROW()-1)),""))</f>
        <v/>
      </c>
      <c r="I132" s="7" t="str">
        <f ca="1">IF(AND($A132&lt;&gt;"",$A132&lt;&gt;"TOTAL"),IF(AND([1]PREMIOS_ALUMNOS!$P130&lt;&gt;"",[1]PREMIOS_ALUMNOS!$P130&lt;&gt;0),[1]PREMIOS_ALUMNOS!$P130,""),IF($A132="TOTAL",SUM(INDIRECT("I4:I"&amp;ROW()-1)),""))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IF(AND($A132&lt;&gt;"",$A132&lt;&gt;"TOTAL"),IF(AND([1]PREMIOS_ALUMNOS!$S130&lt;&gt;"",[1]PREMIOS_ALUMNOS!$S130&lt;&gt;0),[1]PREMIOS_ALUMNOS!$S130,""),IF($A132="TOTAL",SUM(INDIRECT("K4:K"&amp;ROW()-1)),""))</f>
        <v/>
      </c>
      <c r="L132" s="7" t="str">
        <f ca="1">IF(AND($A132&lt;&gt;"",$A132&lt;&gt;"TOTAL"),IF(AND([1]PREMIOS_ALUMNOS!$U130&lt;&gt;"",[1]PREMIOS_ALUMNOS!$U130&lt;&gt;0),[1]PREMIOS_ALUMNOS!$U130,""),IF($A132="TOTAL",SUM(INDIRECT("L4:L"&amp;ROW()-1)),""))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IF(AND($A132&lt;&gt;"",$A132&lt;&gt;"TOTAL"),IF(AND([1]PREMIOS_ALUMNOS!$X130&lt;&gt;"",[1]PREMIOS_ALUMNOS!$X130&lt;&gt;0),[1]PREMIOS_ALUMNOS!$X130,""),IF($A132="TOTAL",SUM(INDIRECT("N4:N"&amp;ROW()-1)),""))</f>
        <v/>
      </c>
      <c r="O132" s="7" t="str">
        <f ca="1">IF(AND($A132&lt;&gt;"",$A132&lt;&gt;"TOTAL"),IF(AND([1]PREMIOS_ALUMNOS!$Z130&lt;&gt;"",[1]PREMIOS_ALUMNOS!$Z130&lt;&gt;0),[1]PREMIOS_ALUMNOS!$Z130,""),IF($A132="TOTAL",SUM(INDIRECT("O4:O"&amp;ROW()-1)),""))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IF(AND($A132&lt;&gt;"",$A132&lt;&gt;"TOTAL"),IF(AND([1]PREMIOS_ALUMNOS!$AC130&lt;&gt;"",[1]PREMIOS_ALUMNOS!$AC130&lt;&gt;0),[1]PREMIOS_ALUMNOS!$AC130,""),IF($A132="TOTAL",SUM(INDIRECT("Q4:Q"&amp;ROW()-1)),""))</f>
        <v/>
      </c>
      <c r="R132" s="7" t="str">
        <f ca="1">IF(AND($A132&lt;&gt;"",$A132&lt;&gt;"TOTAL"),IF(AND([1]PREMIOS_ALUMNOS!$AE130&lt;&gt;"",[1]PREMIOS_ALUMNOS!$AE130&lt;&gt;0),[1]PREMIOS_ALUMNOS!$AE130,""),IF($A132="TOTAL",SUM(INDIRECT("R4:R"&amp;ROW()-1)),""))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IF(AND($A132&lt;&gt;"",$A132&lt;&gt;"TOTAL"),IF(AND([1]PREMIOS_ALUMNOS!$AH130&lt;&gt;"",[1]PREMIOS_ALUMNOS!$AH130&lt;&gt;0),[1]PREMIOS_ALUMNOS!$AH130,""),IF($A132="TOTAL",SUM(INDIRECT("T4:T"&amp;ROW()-1)),""))</f>
        <v/>
      </c>
      <c r="U132" s="7" t="str">
        <f ca="1">IF(AND($A132&lt;&gt;"",$A132&lt;&gt;"TOTAL"),IF(AND([1]PREMIOS_ALUMNOS!$AJ130&lt;&gt;"",[1]PREMIOS_ALUMNOS!$AJ130&lt;&gt;0),[1]PREMIOS_ALUMNOS!$AJ130,""),IF($A132="TOTAL",SUM(INDIRECT("U4:U"&amp;ROW()-1)),""))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IF(AND($A132&lt;&gt;"",$A132&lt;&gt;"TOTAL"),IF(AND([1]PREMIOS_ALUMNOS!$AM130&lt;&gt;"",[1]PREMIOS_ALUMNOS!$AM130&lt;&gt;0),[1]PREMIOS_ALUMNOS!$AM130,""),IF($A132="TOTAL",SUM(INDIRECT("W4:W"&amp;ROW()-1)),""))</f>
        <v/>
      </c>
      <c r="X132" s="7" t="str">
        <f ca="1">IF(AND($A132&lt;&gt;"",$A132&lt;&gt;"TOTAL"),IF(AND([1]PREMIOS_ALUMNOS!$AO130&lt;&gt;"",[1]PREMIOS_ALUMNOS!$AO130&lt;&gt;0),[1]PREMIOS_ALUMNOS!$AO130,""),IF($A132="TOTAL",SUM(INDIRECT("X4:X"&amp;ROW()-1)),""))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IF(AND($A132&lt;&gt;"",$A132&lt;&gt;"TOTAL"),IF(AND([1]PREMIOS_ALUMNOS!$AR130&lt;&gt;"",[1]PREMIOS_ALUMNOS!$AR130&lt;&gt;0),[1]PREMIOS_ALUMNOS!$AR130,""),IF($A132="TOTAL",SUM(INDIRECT("Z4:Z"&amp;ROW()-1)),""))</f>
        <v/>
      </c>
      <c r="AA132" s="7" t="str">
        <f ca="1">IF(AND($A132&lt;&gt;"",$A132&lt;&gt;"TOTAL"),IF(AND([1]PREMIOS_ALUMNOS!$AT130&lt;&gt;"",[1]PREMIOS_ALUMNOS!$AT130&lt;&gt;0),[1]PREMIOS_ALUMNOS!$AT130,""),IF($A132="TOTAL",SUM(INDIRECT("AA4:AA"&amp;ROW()-1)),""))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IF(AND($A132&lt;&gt;"",$A132&lt;&gt;"TOTAL"),IF(AND([1]PREMIOS_ALUMNOS!$AW130&lt;&gt;"",[1]PREMIOS_ALUMNOS!$AW130&lt;&gt;0),[1]PREMIOS_ALUMNOS!$AW130,""),IF($A132="TOTAL",SUM(INDIRECT("AC4:AC"&amp;ROW()-1)),""))</f>
        <v/>
      </c>
      <c r="AD132" s="7" t="str">
        <f ca="1">IF(AND($A132&lt;&gt;"",$A132&lt;&gt;"TOTAL"),IF(AND([1]PREMIOS_ALUMNOS!$AY130&lt;&gt;"",[1]PREMIOS_ALUMNOS!$AY130&lt;&gt;0),[1]PREMIOS_ALUMNOS!$AY130,""),IF($A132="TOTAL",SUM(INDIRECT("AD4:AD"&amp;ROW()-1)),""))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IF(AND($A132&lt;&gt;"",$A132&lt;&gt;"TOTAL"),IF(AND([1]PREMIOS_ALUMNOS!$BB130&lt;&gt;"",[1]PREMIOS_ALUMNOS!$BB130&lt;&gt;0),[1]PREMIOS_ALUMNOS!$BB130,""),IF($A132="TOTAL",SUM(INDIRECT("AF4:AF"&amp;ROW()-1)),""))</f>
        <v/>
      </c>
      <c r="AG132" s="7" t="str">
        <f ca="1">IF(AND($A132&lt;&gt;"",$A132&lt;&gt;"TOTAL"),IF(AND([1]PREMIOS_ALUMNOS!$BD130&lt;&gt;"",[1]PREMIOS_ALUMNOS!$BD130&lt;&gt;0),[1]PREMIOS_ALUMNOS!$BD130,""),IF($A132="TOTAL",SUM(INDIRECT("AG4:AG"&amp;ROW()-1)),""))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IF(AND($A132&lt;&gt;"",$A132&lt;&gt;"TOTAL"),IF(AND([1]PREMIOS_ALUMNOS!$BG130&lt;&gt;"",[1]PREMIOS_ALUMNOS!$BG130&lt;&gt;0),[1]PREMIOS_ALUMNOS!$BG130,""),IF($A132="TOTAL",SUM(INDIRECT("AI4:AI"&amp;ROW()-1)),""))</f>
        <v/>
      </c>
      <c r="AJ132" s="7" t="str">
        <f ca="1">IF(AND($A132&lt;&gt;"",$A132&lt;&gt;"TOTAL"),IF(AND([1]PREMIOS_ALUMNOS!$BI130&lt;&gt;"",[1]PREMIOS_ALUMNOS!$BI130&lt;&gt;0),[1]PREMIOS_ALUMNOS!$BI130,""),IF($A132="TOTAL",SUM(INDIRECT("AJ4:AJ"&amp;ROW()-1)),""))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IF(AND($A132&lt;&gt;"",$A132&lt;&gt;"TOTAL"),IF(AND([1]PREMIOS_ALUMNOS!$BL130&lt;&gt;"",[1]PREMIOS_ALUMNOS!$BL130&lt;&gt;0),[1]PREMIOS_ALUMNOS!$BL130,""),IF($A132="TOTAL",SUM(INDIRECT("AL4:AL"&amp;ROW()-1)),""))</f>
        <v/>
      </c>
      <c r="AM132" s="7" t="str">
        <f ca="1">IF(AND($A132&lt;&gt;"",$A132&lt;&gt;"TOTAL"),IF(AND([1]PREMIOS_ALUMNOS!$BN130&lt;&gt;"",[1]PREMIOS_ALUMNOS!$BN130&lt;&gt;0),[1]PREMIOS_ALUMNOS!$BN130,""),IF($A132="TOTAL",SUM(INDIRECT("AM4:AM"&amp;ROW()-1)),""))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IF(AND($A132&lt;&gt;"",$A132&lt;&gt;"TOTAL"),IF(AND([1]PREMIOS_ALUMNOS!$BQ130&lt;&gt;"",[1]PREMIOS_ALUMNOS!$BQ130&lt;&gt;0),[1]PREMIOS_ALUMNOS!$BQ130,""),IF($A132="TOTAL",SUM(INDIRECT("AO4:AO"&amp;ROW()-1)),""))</f>
        <v/>
      </c>
      <c r="AP132" s="7" t="str">
        <f ca="1">IF(AND($A132&lt;&gt;"",$A132&lt;&gt;"TOTAL"),IF(AND([1]PREMIOS_ALUMNOS!$BS130&lt;&gt;"",[1]PREMIOS_ALUMNOS!$BS130&lt;&gt;0),[1]PREMIOS_ALUMNOS!$BS130,""),IF($A132="TOTAL",SUM(INDIRECT("AP4:AP"&amp;ROW()-1)),""))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IF(AND($A132&lt;&gt;"",$A132&lt;&gt;"TOTAL"),IF(AND([1]PREMIOS_ALUMNOS!$BV130&lt;&gt;"",[1]PREMIOS_ALUMNOS!$BV130&lt;&gt;0),[1]PREMIOS_ALUMNOS!$BV130,""),IF($A132="TOTAL",SUM(INDIRECT("AR4:AR"&amp;ROW()-1)),""))</f>
        <v/>
      </c>
      <c r="AS132" s="7" t="str">
        <f ca="1">IF(AND($A132&lt;&gt;"",$A132&lt;&gt;"TOTAL"),IF(AND([1]PREMIOS_ALUMNOS!$BX130&lt;&gt;"",[1]PREMIOS_ALUMNOS!$BX130&lt;&gt;0),[1]PREMIOS_ALUMNOS!$BX130,""),IF($A132="TOTAL",SUM(INDIRECT("AS4:AS"&amp;ROW()-1)),""))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IF(AND($A132&lt;&gt;"",$A132&lt;&gt;"TOTAL"),IF(AND([1]PREMIOS_ALUMNOS!$CA130&lt;&gt;"",[1]PREMIOS_ALUMNOS!$CA130&lt;&gt;0),[1]PREMIOS_ALUMNOS!$CA130,""),IF($A132="TOTAL",SUM(INDIRECT("AU4:AU"&amp;ROW()-1)),""))</f>
        <v/>
      </c>
      <c r="AV132" s="7" t="str">
        <f ca="1">IF(AND($A132&lt;&gt;"",$A132&lt;&gt;"TOTAL"),IF(AND([1]PREMIOS_ALUMNOS!$CC130&lt;&gt;"",[1]PREMIOS_ALUMNOS!$CC130&lt;&gt;0),[1]PREMIOS_ALUMNOS!$CC130,""),IF($A132="TOTAL",SUM(INDIRECT("AV4:AV"&amp;ROW()-1)),""))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IF(AND($A132&lt;&gt;"",$A132&lt;&gt;"TOTAL"),IF(AND([1]PREMIOS_ALUMNOS!$CF130&lt;&gt;"",[1]PREMIOS_ALUMNOS!$CF130&lt;&gt;0),[1]PREMIOS_ALUMNOS!$CF130,""),IF($A132="TOTAL",SUM(INDIRECT("AX4:AX"&amp;ROW()-1)),""))</f>
        <v/>
      </c>
      <c r="AY132" s="7" t="str">
        <f ca="1">IF(AND($A132&lt;&gt;"",$A132&lt;&gt;"TOTAL"),IF(AND([1]PREMIOS_ALUMNOS!$CH130&lt;&gt;"",[1]PREMIOS_ALUMNOS!$CH130&lt;&gt;0),[1]PREMIOS_ALUMNOS!$CH130,""),IF($A132="TOTAL",SUM(INDIRECT("AY4:AY"&amp;ROW()-1)),""))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IF(AND($A132&lt;&gt;"",$A132&lt;&gt;"TOTAL"),IF(AND([1]PREMIOS_ALUMNOS!$CK130&lt;&gt;"",[1]PREMIOS_ALUMNOS!$CK130&lt;&gt;0),[1]PREMIOS_ALUMNOS!$CK130,""),IF($A132="TOTAL",SUM(INDIRECT("BA4:BA"&amp;ROW()-1)),""))</f>
        <v/>
      </c>
      <c r="BB132" s="7" t="str">
        <f ca="1">IF(AND($A132&lt;&gt;"",$A132&lt;&gt;"TOTAL"),IF(AND([1]PREMIOS_ALUMNOS!$CM130&lt;&gt;"",[1]PREMIOS_ALUMNOS!$CM130&lt;&gt;0),[1]PREMIOS_ALUMNOS!$CM130,""),IF($A132="TOTAL",SUM(INDIRECT("BB4:BB"&amp;ROW()-1)),""))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IF(AND($A132&lt;&gt;"",$A132&lt;&gt;"TOTAL"),IF(AND([1]PREMIOS_ALUMNOS!$CP130&lt;&gt;"",[1]PREMIOS_ALUMNOS!$CP130&lt;&gt;0),[1]PREMIOS_ALUMNOS!$CP130,""),IF($A132="TOTAL",SUM(INDIRECT("BD4:BD"&amp;ROW()-1)),""))</f>
        <v/>
      </c>
      <c r="BE132" s="7" t="str">
        <f ca="1">IF(AND($A132&lt;&gt;"",$A132&lt;&gt;"TOTAL"),IF(AND([1]PREMIOS_ALUMNOS!$CR130&lt;&gt;"",[1]PREMIOS_ALUMNOS!$CR130&lt;&gt;0),[1]PREMIOS_ALUMNOS!$CR130,""),IF($A132="TOTAL",SUM(INDIRECT("BE4:BE"&amp;ROW()-1)),""))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IF([1]PREMIOS_ALUMNOS!$C131&lt;&gt;"",[1]PREMIOS_ALUMNOS!$C131,IF(AND([1]PREMIOS_ALUMNOS!$C131="",[1]PREMIOS_ALUMNOS!$C132="",[1]PREMIOS_ALUMNOS!$C130=""),"","TOTAL"))</f>
        <v/>
      </c>
      <c r="B133" s="7" t="str">
        <f ca="1">IF(AND($A133&lt;&gt;"",$A133&lt;&gt;"TOTAL"),IF(AND([1]PREMIOS_ALUMNOS!$D131&lt;&gt;"",[1]PREMIOS_ALUMNOS!$D131&lt;&gt;0),[1]PREMIOS_ALUMNOS!$D131,""),IF($A133="TOTAL",SUM(INDIRECT("B4:B"&amp;ROW()-1)),""))</f>
        <v/>
      </c>
      <c r="C133" s="7" t="str">
        <f ca="1">IF(AND($A133&lt;&gt;"",$A133&lt;&gt;"TOTAL"),IF(AND([1]PREMIOS_ALUMNOS!$F131&lt;&gt;"",[1]PREMIOS_ALUMNOS!$F131&lt;&gt;0),[1]PREMIOS_ALUMNOS!$F131,""),IF($A133="TOTAL",SUM(INDIRECT("C4:C"&amp;ROW()-1)),""))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IF(AND($A133&lt;&gt;"",$A133&lt;&gt;"TOTAL"),IF(AND([1]PREMIOS_ALUMNOS!$I131&lt;&gt;"",[1]PREMIOS_ALUMNOS!$I131&lt;&gt;0),[1]PREMIOS_ALUMNOS!$I131,""),IF($A133="TOTAL",SUM(INDIRECT("E4:E"&amp;ROW()-1)),""))</f>
        <v/>
      </c>
      <c r="F133" s="7" t="str">
        <f ca="1">IF(AND($A133&lt;&gt;"",$A133&lt;&gt;"TOTAL"),IF(AND([1]PREMIOS_ALUMNOS!$K131&lt;&gt;"",[1]PREMIOS_ALUMNOS!$K131&lt;&gt;0),[1]PREMIOS_ALUMNOS!$K131,""),IF($A133="TOTAL",SUM(INDIRECT("F4:F"&amp;ROW()-1)),""))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IF(AND($A133&lt;&gt;"",$A133&lt;&gt;"TOTAL"),IF(AND([1]PREMIOS_ALUMNOS!$N131&lt;&gt;"",[1]PREMIOS_ALUMNOS!$N131&lt;&gt;0),[1]PREMIOS_ALUMNOS!$N131,""),IF($A133="TOTAL",SUM(INDIRECT("H4:H"&amp;ROW()-1)),""))</f>
        <v/>
      </c>
      <c r="I133" s="7" t="str">
        <f ca="1">IF(AND($A133&lt;&gt;"",$A133&lt;&gt;"TOTAL"),IF(AND([1]PREMIOS_ALUMNOS!$P131&lt;&gt;"",[1]PREMIOS_ALUMNOS!$P131&lt;&gt;0),[1]PREMIOS_ALUMNOS!$P131,""),IF($A133="TOTAL",SUM(INDIRECT("I4:I"&amp;ROW()-1)),""))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IF(AND($A133&lt;&gt;"",$A133&lt;&gt;"TOTAL"),IF(AND([1]PREMIOS_ALUMNOS!$S131&lt;&gt;"",[1]PREMIOS_ALUMNOS!$S131&lt;&gt;0),[1]PREMIOS_ALUMNOS!$S131,""),IF($A133="TOTAL",SUM(INDIRECT("K4:K"&amp;ROW()-1)),""))</f>
        <v/>
      </c>
      <c r="L133" s="7" t="str">
        <f ca="1">IF(AND($A133&lt;&gt;"",$A133&lt;&gt;"TOTAL"),IF(AND([1]PREMIOS_ALUMNOS!$U131&lt;&gt;"",[1]PREMIOS_ALUMNOS!$U131&lt;&gt;0),[1]PREMIOS_ALUMNOS!$U131,""),IF($A133="TOTAL",SUM(INDIRECT("L4:L"&amp;ROW()-1)),""))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IF(AND($A133&lt;&gt;"",$A133&lt;&gt;"TOTAL"),IF(AND([1]PREMIOS_ALUMNOS!$X131&lt;&gt;"",[1]PREMIOS_ALUMNOS!$X131&lt;&gt;0),[1]PREMIOS_ALUMNOS!$X131,""),IF($A133="TOTAL",SUM(INDIRECT("N4:N"&amp;ROW()-1)),""))</f>
        <v/>
      </c>
      <c r="O133" s="7" t="str">
        <f ca="1">IF(AND($A133&lt;&gt;"",$A133&lt;&gt;"TOTAL"),IF(AND([1]PREMIOS_ALUMNOS!$Z131&lt;&gt;"",[1]PREMIOS_ALUMNOS!$Z131&lt;&gt;0),[1]PREMIOS_ALUMNOS!$Z131,""),IF($A133="TOTAL",SUM(INDIRECT("O4:O"&amp;ROW()-1)),""))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IF(AND($A133&lt;&gt;"",$A133&lt;&gt;"TOTAL"),IF(AND([1]PREMIOS_ALUMNOS!$AC131&lt;&gt;"",[1]PREMIOS_ALUMNOS!$AC131&lt;&gt;0),[1]PREMIOS_ALUMNOS!$AC131,""),IF($A133="TOTAL",SUM(INDIRECT("Q4:Q"&amp;ROW()-1)),""))</f>
        <v/>
      </c>
      <c r="R133" s="7" t="str">
        <f ca="1">IF(AND($A133&lt;&gt;"",$A133&lt;&gt;"TOTAL"),IF(AND([1]PREMIOS_ALUMNOS!$AE131&lt;&gt;"",[1]PREMIOS_ALUMNOS!$AE131&lt;&gt;0),[1]PREMIOS_ALUMNOS!$AE131,""),IF($A133="TOTAL",SUM(INDIRECT("R4:R"&amp;ROW()-1)),""))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IF(AND($A133&lt;&gt;"",$A133&lt;&gt;"TOTAL"),IF(AND([1]PREMIOS_ALUMNOS!$AH131&lt;&gt;"",[1]PREMIOS_ALUMNOS!$AH131&lt;&gt;0),[1]PREMIOS_ALUMNOS!$AH131,""),IF($A133="TOTAL",SUM(INDIRECT("T4:T"&amp;ROW()-1)),""))</f>
        <v/>
      </c>
      <c r="U133" s="7" t="str">
        <f ca="1">IF(AND($A133&lt;&gt;"",$A133&lt;&gt;"TOTAL"),IF(AND([1]PREMIOS_ALUMNOS!$AJ131&lt;&gt;"",[1]PREMIOS_ALUMNOS!$AJ131&lt;&gt;0),[1]PREMIOS_ALUMNOS!$AJ131,""),IF($A133="TOTAL",SUM(INDIRECT("U4:U"&amp;ROW()-1)),""))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IF(AND($A133&lt;&gt;"",$A133&lt;&gt;"TOTAL"),IF(AND([1]PREMIOS_ALUMNOS!$AM131&lt;&gt;"",[1]PREMIOS_ALUMNOS!$AM131&lt;&gt;0),[1]PREMIOS_ALUMNOS!$AM131,""),IF($A133="TOTAL",SUM(INDIRECT("W4:W"&amp;ROW()-1)),""))</f>
        <v/>
      </c>
      <c r="X133" s="7" t="str">
        <f ca="1">IF(AND($A133&lt;&gt;"",$A133&lt;&gt;"TOTAL"),IF(AND([1]PREMIOS_ALUMNOS!$AO131&lt;&gt;"",[1]PREMIOS_ALUMNOS!$AO131&lt;&gt;0),[1]PREMIOS_ALUMNOS!$AO131,""),IF($A133="TOTAL",SUM(INDIRECT("X4:X"&amp;ROW()-1)),""))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IF(AND($A133&lt;&gt;"",$A133&lt;&gt;"TOTAL"),IF(AND([1]PREMIOS_ALUMNOS!$AR131&lt;&gt;"",[1]PREMIOS_ALUMNOS!$AR131&lt;&gt;0),[1]PREMIOS_ALUMNOS!$AR131,""),IF($A133="TOTAL",SUM(INDIRECT("Z4:Z"&amp;ROW()-1)),""))</f>
        <v/>
      </c>
      <c r="AA133" s="7" t="str">
        <f ca="1">IF(AND($A133&lt;&gt;"",$A133&lt;&gt;"TOTAL"),IF(AND([1]PREMIOS_ALUMNOS!$AT131&lt;&gt;"",[1]PREMIOS_ALUMNOS!$AT131&lt;&gt;0),[1]PREMIOS_ALUMNOS!$AT131,""),IF($A133="TOTAL",SUM(INDIRECT("AA4:AA"&amp;ROW()-1)),""))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IF(AND($A133&lt;&gt;"",$A133&lt;&gt;"TOTAL"),IF(AND([1]PREMIOS_ALUMNOS!$AW131&lt;&gt;"",[1]PREMIOS_ALUMNOS!$AW131&lt;&gt;0),[1]PREMIOS_ALUMNOS!$AW131,""),IF($A133="TOTAL",SUM(INDIRECT("AC4:AC"&amp;ROW()-1)),""))</f>
        <v/>
      </c>
      <c r="AD133" s="7" t="str">
        <f ca="1">IF(AND($A133&lt;&gt;"",$A133&lt;&gt;"TOTAL"),IF(AND([1]PREMIOS_ALUMNOS!$AY131&lt;&gt;"",[1]PREMIOS_ALUMNOS!$AY131&lt;&gt;0),[1]PREMIOS_ALUMNOS!$AY131,""),IF($A133="TOTAL",SUM(INDIRECT("AD4:AD"&amp;ROW()-1)),""))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IF(AND($A133&lt;&gt;"",$A133&lt;&gt;"TOTAL"),IF(AND([1]PREMIOS_ALUMNOS!$BB131&lt;&gt;"",[1]PREMIOS_ALUMNOS!$BB131&lt;&gt;0),[1]PREMIOS_ALUMNOS!$BB131,""),IF($A133="TOTAL",SUM(INDIRECT("AF4:AF"&amp;ROW()-1)),""))</f>
        <v/>
      </c>
      <c r="AG133" s="7" t="str">
        <f ca="1">IF(AND($A133&lt;&gt;"",$A133&lt;&gt;"TOTAL"),IF(AND([1]PREMIOS_ALUMNOS!$BD131&lt;&gt;"",[1]PREMIOS_ALUMNOS!$BD131&lt;&gt;0),[1]PREMIOS_ALUMNOS!$BD131,""),IF($A133="TOTAL",SUM(INDIRECT("AG4:AG"&amp;ROW()-1)),""))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IF(AND($A133&lt;&gt;"",$A133&lt;&gt;"TOTAL"),IF(AND([1]PREMIOS_ALUMNOS!$BG131&lt;&gt;"",[1]PREMIOS_ALUMNOS!$BG131&lt;&gt;0),[1]PREMIOS_ALUMNOS!$BG131,""),IF($A133="TOTAL",SUM(INDIRECT("AI4:AI"&amp;ROW()-1)),""))</f>
        <v/>
      </c>
      <c r="AJ133" s="7" t="str">
        <f ca="1">IF(AND($A133&lt;&gt;"",$A133&lt;&gt;"TOTAL"),IF(AND([1]PREMIOS_ALUMNOS!$BI131&lt;&gt;"",[1]PREMIOS_ALUMNOS!$BI131&lt;&gt;0),[1]PREMIOS_ALUMNOS!$BI131,""),IF($A133="TOTAL",SUM(INDIRECT("AJ4:AJ"&amp;ROW()-1)),""))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IF(AND($A133&lt;&gt;"",$A133&lt;&gt;"TOTAL"),IF(AND([1]PREMIOS_ALUMNOS!$BL131&lt;&gt;"",[1]PREMIOS_ALUMNOS!$BL131&lt;&gt;0),[1]PREMIOS_ALUMNOS!$BL131,""),IF($A133="TOTAL",SUM(INDIRECT("AL4:AL"&amp;ROW()-1)),""))</f>
        <v/>
      </c>
      <c r="AM133" s="7" t="str">
        <f ca="1">IF(AND($A133&lt;&gt;"",$A133&lt;&gt;"TOTAL"),IF(AND([1]PREMIOS_ALUMNOS!$BN131&lt;&gt;"",[1]PREMIOS_ALUMNOS!$BN131&lt;&gt;0),[1]PREMIOS_ALUMNOS!$BN131,""),IF($A133="TOTAL",SUM(INDIRECT("AM4:AM"&amp;ROW()-1)),""))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IF(AND($A133&lt;&gt;"",$A133&lt;&gt;"TOTAL"),IF(AND([1]PREMIOS_ALUMNOS!$BQ131&lt;&gt;"",[1]PREMIOS_ALUMNOS!$BQ131&lt;&gt;0),[1]PREMIOS_ALUMNOS!$BQ131,""),IF($A133="TOTAL",SUM(INDIRECT("AO4:AO"&amp;ROW()-1)),""))</f>
        <v/>
      </c>
      <c r="AP133" s="7" t="str">
        <f ca="1">IF(AND($A133&lt;&gt;"",$A133&lt;&gt;"TOTAL"),IF(AND([1]PREMIOS_ALUMNOS!$BS131&lt;&gt;"",[1]PREMIOS_ALUMNOS!$BS131&lt;&gt;0),[1]PREMIOS_ALUMNOS!$BS131,""),IF($A133="TOTAL",SUM(INDIRECT("AP4:AP"&amp;ROW()-1)),""))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IF(AND($A133&lt;&gt;"",$A133&lt;&gt;"TOTAL"),IF(AND([1]PREMIOS_ALUMNOS!$BV131&lt;&gt;"",[1]PREMIOS_ALUMNOS!$BV131&lt;&gt;0),[1]PREMIOS_ALUMNOS!$BV131,""),IF($A133="TOTAL",SUM(INDIRECT("AR4:AR"&amp;ROW()-1)),""))</f>
        <v/>
      </c>
      <c r="AS133" s="7" t="str">
        <f ca="1">IF(AND($A133&lt;&gt;"",$A133&lt;&gt;"TOTAL"),IF(AND([1]PREMIOS_ALUMNOS!$BX131&lt;&gt;"",[1]PREMIOS_ALUMNOS!$BX131&lt;&gt;0),[1]PREMIOS_ALUMNOS!$BX131,""),IF($A133="TOTAL",SUM(INDIRECT("AS4:AS"&amp;ROW()-1)),""))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IF(AND($A133&lt;&gt;"",$A133&lt;&gt;"TOTAL"),IF(AND([1]PREMIOS_ALUMNOS!$CA131&lt;&gt;"",[1]PREMIOS_ALUMNOS!$CA131&lt;&gt;0),[1]PREMIOS_ALUMNOS!$CA131,""),IF($A133="TOTAL",SUM(INDIRECT("AU4:AU"&amp;ROW()-1)),""))</f>
        <v/>
      </c>
      <c r="AV133" s="7" t="str">
        <f ca="1">IF(AND($A133&lt;&gt;"",$A133&lt;&gt;"TOTAL"),IF(AND([1]PREMIOS_ALUMNOS!$CC131&lt;&gt;"",[1]PREMIOS_ALUMNOS!$CC131&lt;&gt;0),[1]PREMIOS_ALUMNOS!$CC131,""),IF($A133="TOTAL",SUM(INDIRECT("AV4:AV"&amp;ROW()-1)),""))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IF(AND($A133&lt;&gt;"",$A133&lt;&gt;"TOTAL"),IF(AND([1]PREMIOS_ALUMNOS!$CF131&lt;&gt;"",[1]PREMIOS_ALUMNOS!$CF131&lt;&gt;0),[1]PREMIOS_ALUMNOS!$CF131,""),IF($A133="TOTAL",SUM(INDIRECT("AX4:AX"&amp;ROW()-1)),""))</f>
        <v/>
      </c>
      <c r="AY133" s="7" t="str">
        <f ca="1">IF(AND($A133&lt;&gt;"",$A133&lt;&gt;"TOTAL"),IF(AND([1]PREMIOS_ALUMNOS!$CH131&lt;&gt;"",[1]PREMIOS_ALUMNOS!$CH131&lt;&gt;0),[1]PREMIOS_ALUMNOS!$CH131,""),IF($A133="TOTAL",SUM(INDIRECT("AY4:AY"&amp;ROW()-1)),""))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IF(AND($A133&lt;&gt;"",$A133&lt;&gt;"TOTAL"),IF(AND([1]PREMIOS_ALUMNOS!$CK131&lt;&gt;"",[1]PREMIOS_ALUMNOS!$CK131&lt;&gt;0),[1]PREMIOS_ALUMNOS!$CK131,""),IF($A133="TOTAL",SUM(INDIRECT("BA4:BA"&amp;ROW()-1)),""))</f>
        <v/>
      </c>
      <c r="BB133" s="7" t="str">
        <f ca="1">IF(AND($A133&lt;&gt;"",$A133&lt;&gt;"TOTAL"),IF(AND([1]PREMIOS_ALUMNOS!$CM131&lt;&gt;"",[1]PREMIOS_ALUMNOS!$CM131&lt;&gt;0),[1]PREMIOS_ALUMNOS!$CM131,""),IF($A133="TOTAL",SUM(INDIRECT("BB4:BB"&amp;ROW()-1)),""))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IF(AND($A133&lt;&gt;"",$A133&lt;&gt;"TOTAL"),IF(AND([1]PREMIOS_ALUMNOS!$CP131&lt;&gt;"",[1]PREMIOS_ALUMNOS!$CP131&lt;&gt;0),[1]PREMIOS_ALUMNOS!$CP131,""),IF($A133="TOTAL",SUM(INDIRECT("BD4:BD"&amp;ROW()-1)),""))</f>
        <v/>
      </c>
      <c r="BE133" s="7" t="str">
        <f ca="1">IF(AND($A133&lt;&gt;"",$A133&lt;&gt;"TOTAL"),IF(AND([1]PREMIOS_ALUMNOS!$CR131&lt;&gt;"",[1]PREMIOS_ALUMNOS!$CR131&lt;&gt;0),[1]PREMIOS_ALUMNOS!$CR131,""),IF($A133="TOTAL",SUM(INDIRECT("BE4:BE"&amp;ROW()-1)),""))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IF([1]PREMIOS_ALUMNOS!$C132&lt;&gt;"",[1]PREMIOS_ALUMNOS!$C132,IF(AND([1]PREMIOS_ALUMNOS!$C132="",[1]PREMIOS_ALUMNOS!$C133="",[1]PREMIOS_ALUMNOS!$C131=""),"","TOTAL"))</f>
        <v/>
      </c>
      <c r="B134" s="7" t="str">
        <f ca="1">IF(AND($A134&lt;&gt;"",$A134&lt;&gt;"TOTAL"),IF(AND([1]PREMIOS_ALUMNOS!$D132&lt;&gt;"",[1]PREMIOS_ALUMNOS!$D132&lt;&gt;0),[1]PREMIOS_ALUMNOS!$D132,""),IF($A134="TOTAL",SUM(INDIRECT("B4:B"&amp;ROW()-1)),""))</f>
        <v/>
      </c>
      <c r="C134" s="7" t="str">
        <f ca="1">IF(AND($A134&lt;&gt;"",$A134&lt;&gt;"TOTAL"),IF(AND([1]PREMIOS_ALUMNOS!$F132&lt;&gt;"",[1]PREMIOS_ALUMNOS!$F132&lt;&gt;0),[1]PREMIOS_ALUMNOS!$F132,""),IF($A134="TOTAL",SUM(INDIRECT("C4:C"&amp;ROW()-1)),""))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IF(AND($A134&lt;&gt;"",$A134&lt;&gt;"TOTAL"),IF(AND([1]PREMIOS_ALUMNOS!$I132&lt;&gt;"",[1]PREMIOS_ALUMNOS!$I132&lt;&gt;0),[1]PREMIOS_ALUMNOS!$I132,""),IF($A134="TOTAL",SUM(INDIRECT("E4:E"&amp;ROW()-1)),""))</f>
        <v/>
      </c>
      <c r="F134" s="7" t="str">
        <f ca="1">IF(AND($A134&lt;&gt;"",$A134&lt;&gt;"TOTAL"),IF(AND([1]PREMIOS_ALUMNOS!$K132&lt;&gt;"",[1]PREMIOS_ALUMNOS!$K132&lt;&gt;0),[1]PREMIOS_ALUMNOS!$K132,""),IF($A134="TOTAL",SUM(INDIRECT("F4:F"&amp;ROW()-1)),""))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IF(AND($A134&lt;&gt;"",$A134&lt;&gt;"TOTAL"),IF(AND([1]PREMIOS_ALUMNOS!$N132&lt;&gt;"",[1]PREMIOS_ALUMNOS!$N132&lt;&gt;0),[1]PREMIOS_ALUMNOS!$N132,""),IF($A134="TOTAL",SUM(INDIRECT("H4:H"&amp;ROW()-1)),""))</f>
        <v/>
      </c>
      <c r="I134" s="7" t="str">
        <f ca="1">IF(AND($A134&lt;&gt;"",$A134&lt;&gt;"TOTAL"),IF(AND([1]PREMIOS_ALUMNOS!$P132&lt;&gt;"",[1]PREMIOS_ALUMNOS!$P132&lt;&gt;0),[1]PREMIOS_ALUMNOS!$P132,""),IF($A134="TOTAL",SUM(INDIRECT("I4:I"&amp;ROW()-1)),""))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IF(AND($A134&lt;&gt;"",$A134&lt;&gt;"TOTAL"),IF(AND([1]PREMIOS_ALUMNOS!$S132&lt;&gt;"",[1]PREMIOS_ALUMNOS!$S132&lt;&gt;0),[1]PREMIOS_ALUMNOS!$S132,""),IF($A134="TOTAL",SUM(INDIRECT("K4:K"&amp;ROW()-1)),""))</f>
        <v/>
      </c>
      <c r="L134" s="7" t="str">
        <f ca="1">IF(AND($A134&lt;&gt;"",$A134&lt;&gt;"TOTAL"),IF(AND([1]PREMIOS_ALUMNOS!$U132&lt;&gt;"",[1]PREMIOS_ALUMNOS!$U132&lt;&gt;0),[1]PREMIOS_ALUMNOS!$U132,""),IF($A134="TOTAL",SUM(INDIRECT("L4:L"&amp;ROW()-1)),""))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IF(AND($A134&lt;&gt;"",$A134&lt;&gt;"TOTAL"),IF(AND([1]PREMIOS_ALUMNOS!$X132&lt;&gt;"",[1]PREMIOS_ALUMNOS!$X132&lt;&gt;0),[1]PREMIOS_ALUMNOS!$X132,""),IF($A134="TOTAL",SUM(INDIRECT("N4:N"&amp;ROW()-1)),""))</f>
        <v/>
      </c>
      <c r="O134" s="7" t="str">
        <f ca="1">IF(AND($A134&lt;&gt;"",$A134&lt;&gt;"TOTAL"),IF(AND([1]PREMIOS_ALUMNOS!$Z132&lt;&gt;"",[1]PREMIOS_ALUMNOS!$Z132&lt;&gt;0),[1]PREMIOS_ALUMNOS!$Z132,""),IF($A134="TOTAL",SUM(INDIRECT("O4:O"&amp;ROW()-1)),""))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IF(AND($A134&lt;&gt;"",$A134&lt;&gt;"TOTAL"),IF(AND([1]PREMIOS_ALUMNOS!$AC132&lt;&gt;"",[1]PREMIOS_ALUMNOS!$AC132&lt;&gt;0),[1]PREMIOS_ALUMNOS!$AC132,""),IF($A134="TOTAL",SUM(INDIRECT("Q4:Q"&amp;ROW()-1)),""))</f>
        <v/>
      </c>
      <c r="R134" s="7" t="str">
        <f ca="1">IF(AND($A134&lt;&gt;"",$A134&lt;&gt;"TOTAL"),IF(AND([1]PREMIOS_ALUMNOS!$AE132&lt;&gt;"",[1]PREMIOS_ALUMNOS!$AE132&lt;&gt;0),[1]PREMIOS_ALUMNOS!$AE132,""),IF($A134="TOTAL",SUM(INDIRECT("R4:R"&amp;ROW()-1)),""))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IF(AND($A134&lt;&gt;"",$A134&lt;&gt;"TOTAL"),IF(AND([1]PREMIOS_ALUMNOS!$AH132&lt;&gt;"",[1]PREMIOS_ALUMNOS!$AH132&lt;&gt;0),[1]PREMIOS_ALUMNOS!$AH132,""),IF($A134="TOTAL",SUM(INDIRECT("T4:T"&amp;ROW()-1)),""))</f>
        <v/>
      </c>
      <c r="U134" s="7" t="str">
        <f ca="1">IF(AND($A134&lt;&gt;"",$A134&lt;&gt;"TOTAL"),IF(AND([1]PREMIOS_ALUMNOS!$AJ132&lt;&gt;"",[1]PREMIOS_ALUMNOS!$AJ132&lt;&gt;0),[1]PREMIOS_ALUMNOS!$AJ132,""),IF($A134="TOTAL",SUM(INDIRECT("U4:U"&amp;ROW()-1)),""))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IF(AND($A134&lt;&gt;"",$A134&lt;&gt;"TOTAL"),IF(AND([1]PREMIOS_ALUMNOS!$AM132&lt;&gt;"",[1]PREMIOS_ALUMNOS!$AM132&lt;&gt;0),[1]PREMIOS_ALUMNOS!$AM132,""),IF($A134="TOTAL",SUM(INDIRECT("W4:W"&amp;ROW()-1)),""))</f>
        <v/>
      </c>
      <c r="X134" s="7" t="str">
        <f ca="1">IF(AND($A134&lt;&gt;"",$A134&lt;&gt;"TOTAL"),IF(AND([1]PREMIOS_ALUMNOS!$AO132&lt;&gt;"",[1]PREMIOS_ALUMNOS!$AO132&lt;&gt;0),[1]PREMIOS_ALUMNOS!$AO132,""),IF($A134="TOTAL",SUM(INDIRECT("X4:X"&amp;ROW()-1)),""))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IF(AND($A134&lt;&gt;"",$A134&lt;&gt;"TOTAL"),IF(AND([1]PREMIOS_ALUMNOS!$AR132&lt;&gt;"",[1]PREMIOS_ALUMNOS!$AR132&lt;&gt;0),[1]PREMIOS_ALUMNOS!$AR132,""),IF($A134="TOTAL",SUM(INDIRECT("Z4:Z"&amp;ROW()-1)),""))</f>
        <v/>
      </c>
      <c r="AA134" s="7" t="str">
        <f ca="1">IF(AND($A134&lt;&gt;"",$A134&lt;&gt;"TOTAL"),IF(AND([1]PREMIOS_ALUMNOS!$AT132&lt;&gt;"",[1]PREMIOS_ALUMNOS!$AT132&lt;&gt;0),[1]PREMIOS_ALUMNOS!$AT132,""),IF($A134="TOTAL",SUM(INDIRECT("AA4:AA"&amp;ROW()-1)),""))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IF(AND($A134&lt;&gt;"",$A134&lt;&gt;"TOTAL"),IF(AND([1]PREMIOS_ALUMNOS!$AW132&lt;&gt;"",[1]PREMIOS_ALUMNOS!$AW132&lt;&gt;0),[1]PREMIOS_ALUMNOS!$AW132,""),IF($A134="TOTAL",SUM(INDIRECT("AC4:AC"&amp;ROW()-1)),""))</f>
        <v/>
      </c>
      <c r="AD134" s="7" t="str">
        <f ca="1">IF(AND($A134&lt;&gt;"",$A134&lt;&gt;"TOTAL"),IF(AND([1]PREMIOS_ALUMNOS!$AY132&lt;&gt;"",[1]PREMIOS_ALUMNOS!$AY132&lt;&gt;0),[1]PREMIOS_ALUMNOS!$AY132,""),IF($A134="TOTAL",SUM(INDIRECT("AD4:AD"&amp;ROW()-1)),""))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IF(AND($A134&lt;&gt;"",$A134&lt;&gt;"TOTAL"),IF(AND([1]PREMIOS_ALUMNOS!$BB132&lt;&gt;"",[1]PREMIOS_ALUMNOS!$BB132&lt;&gt;0),[1]PREMIOS_ALUMNOS!$BB132,""),IF($A134="TOTAL",SUM(INDIRECT("AF4:AF"&amp;ROW()-1)),""))</f>
        <v/>
      </c>
      <c r="AG134" s="7" t="str">
        <f ca="1">IF(AND($A134&lt;&gt;"",$A134&lt;&gt;"TOTAL"),IF(AND([1]PREMIOS_ALUMNOS!$BD132&lt;&gt;"",[1]PREMIOS_ALUMNOS!$BD132&lt;&gt;0),[1]PREMIOS_ALUMNOS!$BD132,""),IF($A134="TOTAL",SUM(INDIRECT("AG4:AG"&amp;ROW()-1)),""))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IF(AND($A134&lt;&gt;"",$A134&lt;&gt;"TOTAL"),IF(AND([1]PREMIOS_ALUMNOS!$BG132&lt;&gt;"",[1]PREMIOS_ALUMNOS!$BG132&lt;&gt;0),[1]PREMIOS_ALUMNOS!$BG132,""),IF($A134="TOTAL",SUM(INDIRECT("AI4:AI"&amp;ROW()-1)),""))</f>
        <v/>
      </c>
      <c r="AJ134" s="7" t="str">
        <f ca="1">IF(AND($A134&lt;&gt;"",$A134&lt;&gt;"TOTAL"),IF(AND([1]PREMIOS_ALUMNOS!$BI132&lt;&gt;"",[1]PREMIOS_ALUMNOS!$BI132&lt;&gt;0),[1]PREMIOS_ALUMNOS!$BI132,""),IF($A134="TOTAL",SUM(INDIRECT("AJ4:AJ"&amp;ROW()-1)),""))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IF(AND($A134&lt;&gt;"",$A134&lt;&gt;"TOTAL"),IF(AND([1]PREMIOS_ALUMNOS!$BL132&lt;&gt;"",[1]PREMIOS_ALUMNOS!$BL132&lt;&gt;0),[1]PREMIOS_ALUMNOS!$BL132,""),IF($A134="TOTAL",SUM(INDIRECT("AL4:AL"&amp;ROW()-1)),""))</f>
        <v/>
      </c>
      <c r="AM134" s="7" t="str">
        <f ca="1">IF(AND($A134&lt;&gt;"",$A134&lt;&gt;"TOTAL"),IF(AND([1]PREMIOS_ALUMNOS!$BN132&lt;&gt;"",[1]PREMIOS_ALUMNOS!$BN132&lt;&gt;0),[1]PREMIOS_ALUMNOS!$BN132,""),IF($A134="TOTAL",SUM(INDIRECT("AM4:AM"&amp;ROW()-1)),""))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IF(AND($A134&lt;&gt;"",$A134&lt;&gt;"TOTAL"),IF(AND([1]PREMIOS_ALUMNOS!$BQ132&lt;&gt;"",[1]PREMIOS_ALUMNOS!$BQ132&lt;&gt;0),[1]PREMIOS_ALUMNOS!$BQ132,""),IF($A134="TOTAL",SUM(INDIRECT("AO4:AO"&amp;ROW()-1)),""))</f>
        <v/>
      </c>
      <c r="AP134" s="7" t="str">
        <f ca="1">IF(AND($A134&lt;&gt;"",$A134&lt;&gt;"TOTAL"),IF(AND([1]PREMIOS_ALUMNOS!$BS132&lt;&gt;"",[1]PREMIOS_ALUMNOS!$BS132&lt;&gt;0),[1]PREMIOS_ALUMNOS!$BS132,""),IF($A134="TOTAL",SUM(INDIRECT("AP4:AP"&amp;ROW()-1)),""))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IF(AND($A134&lt;&gt;"",$A134&lt;&gt;"TOTAL"),IF(AND([1]PREMIOS_ALUMNOS!$BV132&lt;&gt;"",[1]PREMIOS_ALUMNOS!$BV132&lt;&gt;0),[1]PREMIOS_ALUMNOS!$BV132,""),IF($A134="TOTAL",SUM(INDIRECT("AR4:AR"&amp;ROW()-1)),""))</f>
        <v/>
      </c>
      <c r="AS134" s="7" t="str">
        <f ca="1">IF(AND($A134&lt;&gt;"",$A134&lt;&gt;"TOTAL"),IF(AND([1]PREMIOS_ALUMNOS!$BX132&lt;&gt;"",[1]PREMIOS_ALUMNOS!$BX132&lt;&gt;0),[1]PREMIOS_ALUMNOS!$BX132,""),IF($A134="TOTAL",SUM(INDIRECT("AS4:AS"&amp;ROW()-1)),""))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IF(AND($A134&lt;&gt;"",$A134&lt;&gt;"TOTAL"),IF(AND([1]PREMIOS_ALUMNOS!$CA132&lt;&gt;"",[1]PREMIOS_ALUMNOS!$CA132&lt;&gt;0),[1]PREMIOS_ALUMNOS!$CA132,""),IF($A134="TOTAL",SUM(INDIRECT("AU4:AU"&amp;ROW()-1)),""))</f>
        <v/>
      </c>
      <c r="AV134" s="7" t="str">
        <f ca="1">IF(AND($A134&lt;&gt;"",$A134&lt;&gt;"TOTAL"),IF(AND([1]PREMIOS_ALUMNOS!$CC132&lt;&gt;"",[1]PREMIOS_ALUMNOS!$CC132&lt;&gt;0),[1]PREMIOS_ALUMNOS!$CC132,""),IF($A134="TOTAL",SUM(INDIRECT("AV4:AV"&amp;ROW()-1)),""))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IF(AND($A134&lt;&gt;"",$A134&lt;&gt;"TOTAL"),IF(AND([1]PREMIOS_ALUMNOS!$CF132&lt;&gt;"",[1]PREMIOS_ALUMNOS!$CF132&lt;&gt;0),[1]PREMIOS_ALUMNOS!$CF132,""),IF($A134="TOTAL",SUM(INDIRECT("AX4:AX"&amp;ROW()-1)),""))</f>
        <v/>
      </c>
      <c r="AY134" s="7" t="str">
        <f ca="1">IF(AND($A134&lt;&gt;"",$A134&lt;&gt;"TOTAL"),IF(AND([1]PREMIOS_ALUMNOS!$CH132&lt;&gt;"",[1]PREMIOS_ALUMNOS!$CH132&lt;&gt;0),[1]PREMIOS_ALUMNOS!$CH132,""),IF($A134="TOTAL",SUM(INDIRECT("AY4:AY"&amp;ROW()-1)),""))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IF(AND($A134&lt;&gt;"",$A134&lt;&gt;"TOTAL"),IF(AND([1]PREMIOS_ALUMNOS!$CK132&lt;&gt;"",[1]PREMIOS_ALUMNOS!$CK132&lt;&gt;0),[1]PREMIOS_ALUMNOS!$CK132,""),IF($A134="TOTAL",SUM(INDIRECT("BA4:BA"&amp;ROW()-1)),""))</f>
        <v/>
      </c>
      <c r="BB134" s="7" t="str">
        <f ca="1">IF(AND($A134&lt;&gt;"",$A134&lt;&gt;"TOTAL"),IF(AND([1]PREMIOS_ALUMNOS!$CM132&lt;&gt;"",[1]PREMIOS_ALUMNOS!$CM132&lt;&gt;0),[1]PREMIOS_ALUMNOS!$CM132,""),IF($A134="TOTAL",SUM(INDIRECT("BB4:BB"&amp;ROW()-1)),""))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IF(AND($A134&lt;&gt;"",$A134&lt;&gt;"TOTAL"),IF(AND([1]PREMIOS_ALUMNOS!$CP132&lt;&gt;"",[1]PREMIOS_ALUMNOS!$CP132&lt;&gt;0),[1]PREMIOS_ALUMNOS!$CP132,""),IF($A134="TOTAL",SUM(INDIRECT("BD4:BD"&amp;ROW()-1)),""))</f>
        <v/>
      </c>
      <c r="BE134" s="7" t="str">
        <f ca="1">IF(AND($A134&lt;&gt;"",$A134&lt;&gt;"TOTAL"),IF(AND([1]PREMIOS_ALUMNOS!$CR132&lt;&gt;"",[1]PREMIOS_ALUMNOS!$CR132&lt;&gt;0),[1]PREMIOS_ALUMNOS!$CR132,""),IF($A134="TOTAL",SUM(INDIRECT("BE4:BE"&amp;ROW()-1)),""))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IF([1]PREMIOS_ALUMNOS!$C133&lt;&gt;"",[1]PREMIOS_ALUMNOS!$C133,IF(AND([1]PREMIOS_ALUMNOS!$C133="",[1]PREMIOS_ALUMNOS!$C134="",[1]PREMIOS_ALUMNOS!$C132=""),"","TOTAL"))</f>
        <v/>
      </c>
      <c r="B135" s="7" t="str">
        <f ca="1">IF(AND($A135&lt;&gt;"",$A135&lt;&gt;"TOTAL"),IF(AND([1]PREMIOS_ALUMNOS!$D133&lt;&gt;"",[1]PREMIOS_ALUMNOS!$D133&lt;&gt;0),[1]PREMIOS_ALUMNOS!$D133,""),IF($A135="TOTAL",SUM(INDIRECT("B4:B"&amp;ROW()-1)),""))</f>
        <v/>
      </c>
      <c r="C135" s="7" t="str">
        <f ca="1">IF(AND($A135&lt;&gt;"",$A135&lt;&gt;"TOTAL"),IF(AND([1]PREMIOS_ALUMNOS!$F133&lt;&gt;"",[1]PREMIOS_ALUMNOS!$F133&lt;&gt;0),[1]PREMIOS_ALUMNOS!$F133,""),IF($A135="TOTAL",SUM(INDIRECT("C4:C"&amp;ROW()-1)),""))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IF(AND($A135&lt;&gt;"",$A135&lt;&gt;"TOTAL"),IF(AND([1]PREMIOS_ALUMNOS!$I133&lt;&gt;"",[1]PREMIOS_ALUMNOS!$I133&lt;&gt;0),[1]PREMIOS_ALUMNOS!$I133,""),IF($A135="TOTAL",SUM(INDIRECT("E4:E"&amp;ROW()-1)),""))</f>
        <v/>
      </c>
      <c r="F135" s="7" t="str">
        <f ca="1">IF(AND($A135&lt;&gt;"",$A135&lt;&gt;"TOTAL"),IF(AND([1]PREMIOS_ALUMNOS!$K133&lt;&gt;"",[1]PREMIOS_ALUMNOS!$K133&lt;&gt;0),[1]PREMIOS_ALUMNOS!$K133,""),IF($A135="TOTAL",SUM(INDIRECT("F4:F"&amp;ROW()-1)),""))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IF(AND($A135&lt;&gt;"",$A135&lt;&gt;"TOTAL"),IF(AND([1]PREMIOS_ALUMNOS!$N133&lt;&gt;"",[1]PREMIOS_ALUMNOS!$N133&lt;&gt;0),[1]PREMIOS_ALUMNOS!$N133,""),IF($A135="TOTAL",SUM(INDIRECT("H4:H"&amp;ROW()-1)),""))</f>
        <v/>
      </c>
      <c r="I135" s="7" t="str">
        <f ca="1">IF(AND($A135&lt;&gt;"",$A135&lt;&gt;"TOTAL"),IF(AND([1]PREMIOS_ALUMNOS!$P133&lt;&gt;"",[1]PREMIOS_ALUMNOS!$P133&lt;&gt;0),[1]PREMIOS_ALUMNOS!$P133,""),IF($A135="TOTAL",SUM(INDIRECT("I4:I"&amp;ROW()-1)),""))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IF(AND($A135&lt;&gt;"",$A135&lt;&gt;"TOTAL"),IF(AND([1]PREMIOS_ALUMNOS!$S133&lt;&gt;"",[1]PREMIOS_ALUMNOS!$S133&lt;&gt;0),[1]PREMIOS_ALUMNOS!$S133,""),IF($A135="TOTAL",SUM(INDIRECT("K4:K"&amp;ROW()-1)),""))</f>
        <v/>
      </c>
      <c r="L135" s="7" t="str">
        <f ca="1">IF(AND($A135&lt;&gt;"",$A135&lt;&gt;"TOTAL"),IF(AND([1]PREMIOS_ALUMNOS!$U133&lt;&gt;"",[1]PREMIOS_ALUMNOS!$U133&lt;&gt;0),[1]PREMIOS_ALUMNOS!$U133,""),IF($A135="TOTAL",SUM(INDIRECT("L4:L"&amp;ROW()-1)),""))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IF(AND($A135&lt;&gt;"",$A135&lt;&gt;"TOTAL"),IF(AND([1]PREMIOS_ALUMNOS!$X133&lt;&gt;"",[1]PREMIOS_ALUMNOS!$X133&lt;&gt;0),[1]PREMIOS_ALUMNOS!$X133,""),IF($A135="TOTAL",SUM(INDIRECT("N4:N"&amp;ROW()-1)),""))</f>
        <v/>
      </c>
      <c r="O135" s="7" t="str">
        <f ca="1">IF(AND($A135&lt;&gt;"",$A135&lt;&gt;"TOTAL"),IF(AND([1]PREMIOS_ALUMNOS!$Z133&lt;&gt;"",[1]PREMIOS_ALUMNOS!$Z133&lt;&gt;0),[1]PREMIOS_ALUMNOS!$Z133,""),IF($A135="TOTAL",SUM(INDIRECT("O4:O"&amp;ROW()-1)),""))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IF(AND($A135&lt;&gt;"",$A135&lt;&gt;"TOTAL"),IF(AND([1]PREMIOS_ALUMNOS!$AC133&lt;&gt;"",[1]PREMIOS_ALUMNOS!$AC133&lt;&gt;0),[1]PREMIOS_ALUMNOS!$AC133,""),IF($A135="TOTAL",SUM(INDIRECT("Q4:Q"&amp;ROW()-1)),""))</f>
        <v/>
      </c>
      <c r="R135" s="7" t="str">
        <f ca="1">IF(AND($A135&lt;&gt;"",$A135&lt;&gt;"TOTAL"),IF(AND([1]PREMIOS_ALUMNOS!$AE133&lt;&gt;"",[1]PREMIOS_ALUMNOS!$AE133&lt;&gt;0),[1]PREMIOS_ALUMNOS!$AE133,""),IF($A135="TOTAL",SUM(INDIRECT("R4:R"&amp;ROW()-1)),""))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IF(AND($A135&lt;&gt;"",$A135&lt;&gt;"TOTAL"),IF(AND([1]PREMIOS_ALUMNOS!$AH133&lt;&gt;"",[1]PREMIOS_ALUMNOS!$AH133&lt;&gt;0),[1]PREMIOS_ALUMNOS!$AH133,""),IF($A135="TOTAL",SUM(INDIRECT("T4:T"&amp;ROW()-1)),""))</f>
        <v/>
      </c>
      <c r="U135" s="7" t="str">
        <f ca="1">IF(AND($A135&lt;&gt;"",$A135&lt;&gt;"TOTAL"),IF(AND([1]PREMIOS_ALUMNOS!$AJ133&lt;&gt;"",[1]PREMIOS_ALUMNOS!$AJ133&lt;&gt;0),[1]PREMIOS_ALUMNOS!$AJ133,""),IF($A135="TOTAL",SUM(INDIRECT("U4:U"&amp;ROW()-1)),""))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IF(AND($A135&lt;&gt;"",$A135&lt;&gt;"TOTAL"),IF(AND([1]PREMIOS_ALUMNOS!$AM133&lt;&gt;"",[1]PREMIOS_ALUMNOS!$AM133&lt;&gt;0),[1]PREMIOS_ALUMNOS!$AM133,""),IF($A135="TOTAL",SUM(INDIRECT("W4:W"&amp;ROW()-1)),""))</f>
        <v/>
      </c>
      <c r="X135" s="7" t="str">
        <f ca="1">IF(AND($A135&lt;&gt;"",$A135&lt;&gt;"TOTAL"),IF(AND([1]PREMIOS_ALUMNOS!$AO133&lt;&gt;"",[1]PREMIOS_ALUMNOS!$AO133&lt;&gt;0),[1]PREMIOS_ALUMNOS!$AO133,""),IF($A135="TOTAL",SUM(INDIRECT("X4:X"&amp;ROW()-1)),""))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IF(AND($A135&lt;&gt;"",$A135&lt;&gt;"TOTAL"),IF(AND([1]PREMIOS_ALUMNOS!$AR133&lt;&gt;"",[1]PREMIOS_ALUMNOS!$AR133&lt;&gt;0),[1]PREMIOS_ALUMNOS!$AR133,""),IF($A135="TOTAL",SUM(INDIRECT("Z4:Z"&amp;ROW()-1)),""))</f>
        <v/>
      </c>
      <c r="AA135" s="7" t="str">
        <f ca="1">IF(AND($A135&lt;&gt;"",$A135&lt;&gt;"TOTAL"),IF(AND([1]PREMIOS_ALUMNOS!$AT133&lt;&gt;"",[1]PREMIOS_ALUMNOS!$AT133&lt;&gt;0),[1]PREMIOS_ALUMNOS!$AT133,""),IF($A135="TOTAL",SUM(INDIRECT("AA4:AA"&amp;ROW()-1)),""))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IF(AND($A135&lt;&gt;"",$A135&lt;&gt;"TOTAL"),IF(AND([1]PREMIOS_ALUMNOS!$AW133&lt;&gt;"",[1]PREMIOS_ALUMNOS!$AW133&lt;&gt;0),[1]PREMIOS_ALUMNOS!$AW133,""),IF($A135="TOTAL",SUM(INDIRECT("AC4:AC"&amp;ROW()-1)),""))</f>
        <v/>
      </c>
      <c r="AD135" s="7" t="str">
        <f ca="1">IF(AND($A135&lt;&gt;"",$A135&lt;&gt;"TOTAL"),IF(AND([1]PREMIOS_ALUMNOS!$AY133&lt;&gt;"",[1]PREMIOS_ALUMNOS!$AY133&lt;&gt;0),[1]PREMIOS_ALUMNOS!$AY133,""),IF($A135="TOTAL",SUM(INDIRECT("AD4:AD"&amp;ROW()-1)),""))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IF(AND($A135&lt;&gt;"",$A135&lt;&gt;"TOTAL"),IF(AND([1]PREMIOS_ALUMNOS!$BB133&lt;&gt;"",[1]PREMIOS_ALUMNOS!$BB133&lt;&gt;0),[1]PREMIOS_ALUMNOS!$BB133,""),IF($A135="TOTAL",SUM(INDIRECT("AF4:AF"&amp;ROW()-1)),""))</f>
        <v/>
      </c>
      <c r="AG135" s="7" t="str">
        <f ca="1">IF(AND($A135&lt;&gt;"",$A135&lt;&gt;"TOTAL"),IF(AND([1]PREMIOS_ALUMNOS!$BD133&lt;&gt;"",[1]PREMIOS_ALUMNOS!$BD133&lt;&gt;0),[1]PREMIOS_ALUMNOS!$BD133,""),IF($A135="TOTAL",SUM(INDIRECT("AG4:AG"&amp;ROW()-1)),""))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IF(AND($A135&lt;&gt;"",$A135&lt;&gt;"TOTAL"),IF(AND([1]PREMIOS_ALUMNOS!$BG133&lt;&gt;"",[1]PREMIOS_ALUMNOS!$BG133&lt;&gt;0),[1]PREMIOS_ALUMNOS!$BG133,""),IF($A135="TOTAL",SUM(INDIRECT("AI4:AI"&amp;ROW()-1)),""))</f>
        <v/>
      </c>
      <c r="AJ135" s="7" t="str">
        <f ca="1">IF(AND($A135&lt;&gt;"",$A135&lt;&gt;"TOTAL"),IF(AND([1]PREMIOS_ALUMNOS!$BI133&lt;&gt;"",[1]PREMIOS_ALUMNOS!$BI133&lt;&gt;0),[1]PREMIOS_ALUMNOS!$BI133,""),IF($A135="TOTAL",SUM(INDIRECT("AJ4:AJ"&amp;ROW()-1)),""))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IF(AND($A135&lt;&gt;"",$A135&lt;&gt;"TOTAL"),IF(AND([1]PREMIOS_ALUMNOS!$BL133&lt;&gt;"",[1]PREMIOS_ALUMNOS!$BL133&lt;&gt;0),[1]PREMIOS_ALUMNOS!$BL133,""),IF($A135="TOTAL",SUM(INDIRECT("AL4:AL"&amp;ROW()-1)),""))</f>
        <v/>
      </c>
      <c r="AM135" s="7" t="str">
        <f ca="1">IF(AND($A135&lt;&gt;"",$A135&lt;&gt;"TOTAL"),IF(AND([1]PREMIOS_ALUMNOS!$BN133&lt;&gt;"",[1]PREMIOS_ALUMNOS!$BN133&lt;&gt;0),[1]PREMIOS_ALUMNOS!$BN133,""),IF($A135="TOTAL",SUM(INDIRECT("AM4:AM"&amp;ROW()-1)),""))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IF(AND($A135&lt;&gt;"",$A135&lt;&gt;"TOTAL"),IF(AND([1]PREMIOS_ALUMNOS!$BQ133&lt;&gt;"",[1]PREMIOS_ALUMNOS!$BQ133&lt;&gt;0),[1]PREMIOS_ALUMNOS!$BQ133,""),IF($A135="TOTAL",SUM(INDIRECT("AO4:AO"&amp;ROW()-1)),""))</f>
        <v/>
      </c>
      <c r="AP135" s="7" t="str">
        <f ca="1">IF(AND($A135&lt;&gt;"",$A135&lt;&gt;"TOTAL"),IF(AND([1]PREMIOS_ALUMNOS!$BS133&lt;&gt;"",[1]PREMIOS_ALUMNOS!$BS133&lt;&gt;0),[1]PREMIOS_ALUMNOS!$BS133,""),IF($A135="TOTAL",SUM(INDIRECT("AP4:AP"&amp;ROW()-1)),""))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IF(AND($A135&lt;&gt;"",$A135&lt;&gt;"TOTAL"),IF(AND([1]PREMIOS_ALUMNOS!$BV133&lt;&gt;"",[1]PREMIOS_ALUMNOS!$BV133&lt;&gt;0),[1]PREMIOS_ALUMNOS!$BV133,""),IF($A135="TOTAL",SUM(INDIRECT("AR4:AR"&amp;ROW()-1)),""))</f>
        <v/>
      </c>
      <c r="AS135" s="7" t="str">
        <f ca="1">IF(AND($A135&lt;&gt;"",$A135&lt;&gt;"TOTAL"),IF(AND([1]PREMIOS_ALUMNOS!$BX133&lt;&gt;"",[1]PREMIOS_ALUMNOS!$BX133&lt;&gt;0),[1]PREMIOS_ALUMNOS!$BX133,""),IF($A135="TOTAL",SUM(INDIRECT("AS4:AS"&amp;ROW()-1)),""))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IF(AND($A135&lt;&gt;"",$A135&lt;&gt;"TOTAL"),IF(AND([1]PREMIOS_ALUMNOS!$CA133&lt;&gt;"",[1]PREMIOS_ALUMNOS!$CA133&lt;&gt;0),[1]PREMIOS_ALUMNOS!$CA133,""),IF($A135="TOTAL",SUM(INDIRECT("AU4:AU"&amp;ROW()-1)),""))</f>
        <v/>
      </c>
      <c r="AV135" s="7" t="str">
        <f ca="1">IF(AND($A135&lt;&gt;"",$A135&lt;&gt;"TOTAL"),IF(AND([1]PREMIOS_ALUMNOS!$CC133&lt;&gt;"",[1]PREMIOS_ALUMNOS!$CC133&lt;&gt;0),[1]PREMIOS_ALUMNOS!$CC133,""),IF($A135="TOTAL",SUM(INDIRECT("AV4:AV"&amp;ROW()-1)),""))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IF(AND($A135&lt;&gt;"",$A135&lt;&gt;"TOTAL"),IF(AND([1]PREMIOS_ALUMNOS!$CF133&lt;&gt;"",[1]PREMIOS_ALUMNOS!$CF133&lt;&gt;0),[1]PREMIOS_ALUMNOS!$CF133,""),IF($A135="TOTAL",SUM(INDIRECT("AX4:AX"&amp;ROW()-1)),""))</f>
        <v/>
      </c>
      <c r="AY135" s="7" t="str">
        <f ca="1">IF(AND($A135&lt;&gt;"",$A135&lt;&gt;"TOTAL"),IF(AND([1]PREMIOS_ALUMNOS!$CH133&lt;&gt;"",[1]PREMIOS_ALUMNOS!$CH133&lt;&gt;0),[1]PREMIOS_ALUMNOS!$CH133,""),IF($A135="TOTAL",SUM(INDIRECT("AY4:AY"&amp;ROW()-1)),""))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IF(AND($A135&lt;&gt;"",$A135&lt;&gt;"TOTAL"),IF(AND([1]PREMIOS_ALUMNOS!$CK133&lt;&gt;"",[1]PREMIOS_ALUMNOS!$CK133&lt;&gt;0),[1]PREMIOS_ALUMNOS!$CK133,""),IF($A135="TOTAL",SUM(INDIRECT("BA4:BA"&amp;ROW()-1)),""))</f>
        <v/>
      </c>
      <c r="BB135" s="7" t="str">
        <f ca="1">IF(AND($A135&lt;&gt;"",$A135&lt;&gt;"TOTAL"),IF(AND([1]PREMIOS_ALUMNOS!$CM133&lt;&gt;"",[1]PREMIOS_ALUMNOS!$CM133&lt;&gt;0),[1]PREMIOS_ALUMNOS!$CM133,""),IF($A135="TOTAL",SUM(INDIRECT("BB4:BB"&amp;ROW()-1)),""))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IF(AND($A135&lt;&gt;"",$A135&lt;&gt;"TOTAL"),IF(AND([1]PREMIOS_ALUMNOS!$CP133&lt;&gt;"",[1]PREMIOS_ALUMNOS!$CP133&lt;&gt;0),[1]PREMIOS_ALUMNOS!$CP133,""),IF($A135="TOTAL",SUM(INDIRECT("BD4:BD"&amp;ROW()-1)),""))</f>
        <v/>
      </c>
      <c r="BE135" s="7" t="str">
        <f ca="1">IF(AND($A135&lt;&gt;"",$A135&lt;&gt;"TOTAL"),IF(AND([1]PREMIOS_ALUMNOS!$CR133&lt;&gt;"",[1]PREMIOS_ALUMNOS!$CR133&lt;&gt;0),[1]PREMIOS_ALUMNOS!$CR133,""),IF($A135="TOTAL",SUM(INDIRECT("BE4:BE"&amp;ROW()-1)),""))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IF([1]PREMIOS_ALUMNOS!$C134&lt;&gt;"",[1]PREMIOS_ALUMNOS!$C134,IF(AND([1]PREMIOS_ALUMNOS!$C134="",[1]PREMIOS_ALUMNOS!$C135="",[1]PREMIOS_ALUMNOS!$C133=""),"","TOTAL"))</f>
        <v/>
      </c>
      <c r="B136" s="7" t="str">
        <f ca="1">IF(AND($A136&lt;&gt;"",$A136&lt;&gt;"TOTAL"),IF(AND([1]PREMIOS_ALUMNOS!$D134&lt;&gt;"",[1]PREMIOS_ALUMNOS!$D134&lt;&gt;0),[1]PREMIOS_ALUMNOS!$D134,""),IF($A136="TOTAL",SUM(INDIRECT("B4:B"&amp;ROW()-1)),""))</f>
        <v/>
      </c>
      <c r="C136" s="7" t="str">
        <f ca="1">IF(AND($A136&lt;&gt;"",$A136&lt;&gt;"TOTAL"),IF(AND([1]PREMIOS_ALUMNOS!$F134&lt;&gt;"",[1]PREMIOS_ALUMNOS!$F134&lt;&gt;0),[1]PREMIOS_ALUMNOS!$F134,""),IF($A136="TOTAL",SUM(INDIRECT("C4:C"&amp;ROW()-1)),""))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IF(AND($A136&lt;&gt;"",$A136&lt;&gt;"TOTAL"),IF(AND([1]PREMIOS_ALUMNOS!$I134&lt;&gt;"",[1]PREMIOS_ALUMNOS!$I134&lt;&gt;0),[1]PREMIOS_ALUMNOS!$I134,""),IF($A136="TOTAL",SUM(INDIRECT("E4:E"&amp;ROW()-1)),""))</f>
        <v/>
      </c>
      <c r="F136" s="7" t="str">
        <f ca="1">IF(AND($A136&lt;&gt;"",$A136&lt;&gt;"TOTAL"),IF(AND([1]PREMIOS_ALUMNOS!$K134&lt;&gt;"",[1]PREMIOS_ALUMNOS!$K134&lt;&gt;0),[1]PREMIOS_ALUMNOS!$K134,""),IF($A136="TOTAL",SUM(INDIRECT("F4:F"&amp;ROW()-1)),""))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IF(AND($A136&lt;&gt;"",$A136&lt;&gt;"TOTAL"),IF(AND([1]PREMIOS_ALUMNOS!$N134&lt;&gt;"",[1]PREMIOS_ALUMNOS!$N134&lt;&gt;0),[1]PREMIOS_ALUMNOS!$N134,""),IF($A136="TOTAL",SUM(INDIRECT("H4:H"&amp;ROW()-1)),""))</f>
        <v/>
      </c>
      <c r="I136" s="7" t="str">
        <f ca="1">IF(AND($A136&lt;&gt;"",$A136&lt;&gt;"TOTAL"),IF(AND([1]PREMIOS_ALUMNOS!$P134&lt;&gt;"",[1]PREMIOS_ALUMNOS!$P134&lt;&gt;0),[1]PREMIOS_ALUMNOS!$P134,""),IF($A136="TOTAL",SUM(INDIRECT("I4:I"&amp;ROW()-1)),""))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IF(AND($A136&lt;&gt;"",$A136&lt;&gt;"TOTAL"),IF(AND([1]PREMIOS_ALUMNOS!$S134&lt;&gt;"",[1]PREMIOS_ALUMNOS!$S134&lt;&gt;0),[1]PREMIOS_ALUMNOS!$S134,""),IF($A136="TOTAL",SUM(INDIRECT("K4:K"&amp;ROW()-1)),""))</f>
        <v/>
      </c>
      <c r="L136" s="7" t="str">
        <f ca="1">IF(AND($A136&lt;&gt;"",$A136&lt;&gt;"TOTAL"),IF(AND([1]PREMIOS_ALUMNOS!$U134&lt;&gt;"",[1]PREMIOS_ALUMNOS!$U134&lt;&gt;0),[1]PREMIOS_ALUMNOS!$U134,""),IF($A136="TOTAL",SUM(INDIRECT("L4:L"&amp;ROW()-1)),""))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IF(AND($A136&lt;&gt;"",$A136&lt;&gt;"TOTAL"),IF(AND([1]PREMIOS_ALUMNOS!$X134&lt;&gt;"",[1]PREMIOS_ALUMNOS!$X134&lt;&gt;0),[1]PREMIOS_ALUMNOS!$X134,""),IF($A136="TOTAL",SUM(INDIRECT("N4:N"&amp;ROW()-1)),""))</f>
        <v/>
      </c>
      <c r="O136" s="7" t="str">
        <f ca="1">IF(AND($A136&lt;&gt;"",$A136&lt;&gt;"TOTAL"),IF(AND([1]PREMIOS_ALUMNOS!$Z134&lt;&gt;"",[1]PREMIOS_ALUMNOS!$Z134&lt;&gt;0),[1]PREMIOS_ALUMNOS!$Z134,""),IF($A136="TOTAL",SUM(INDIRECT("O4:O"&amp;ROW()-1)),""))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IF(AND($A136&lt;&gt;"",$A136&lt;&gt;"TOTAL"),IF(AND([1]PREMIOS_ALUMNOS!$AC134&lt;&gt;"",[1]PREMIOS_ALUMNOS!$AC134&lt;&gt;0),[1]PREMIOS_ALUMNOS!$AC134,""),IF($A136="TOTAL",SUM(INDIRECT("Q4:Q"&amp;ROW()-1)),""))</f>
        <v/>
      </c>
      <c r="R136" s="7" t="str">
        <f ca="1">IF(AND($A136&lt;&gt;"",$A136&lt;&gt;"TOTAL"),IF(AND([1]PREMIOS_ALUMNOS!$AE134&lt;&gt;"",[1]PREMIOS_ALUMNOS!$AE134&lt;&gt;0),[1]PREMIOS_ALUMNOS!$AE134,""),IF($A136="TOTAL",SUM(INDIRECT("R4:R"&amp;ROW()-1)),""))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IF(AND($A136&lt;&gt;"",$A136&lt;&gt;"TOTAL"),IF(AND([1]PREMIOS_ALUMNOS!$AH134&lt;&gt;"",[1]PREMIOS_ALUMNOS!$AH134&lt;&gt;0),[1]PREMIOS_ALUMNOS!$AH134,""),IF($A136="TOTAL",SUM(INDIRECT("T4:T"&amp;ROW()-1)),""))</f>
        <v/>
      </c>
      <c r="U136" s="7" t="str">
        <f ca="1">IF(AND($A136&lt;&gt;"",$A136&lt;&gt;"TOTAL"),IF(AND([1]PREMIOS_ALUMNOS!$AJ134&lt;&gt;"",[1]PREMIOS_ALUMNOS!$AJ134&lt;&gt;0),[1]PREMIOS_ALUMNOS!$AJ134,""),IF($A136="TOTAL",SUM(INDIRECT("U4:U"&amp;ROW()-1)),""))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IF(AND($A136&lt;&gt;"",$A136&lt;&gt;"TOTAL"),IF(AND([1]PREMIOS_ALUMNOS!$AM134&lt;&gt;"",[1]PREMIOS_ALUMNOS!$AM134&lt;&gt;0),[1]PREMIOS_ALUMNOS!$AM134,""),IF($A136="TOTAL",SUM(INDIRECT("W4:W"&amp;ROW()-1)),""))</f>
        <v/>
      </c>
      <c r="X136" s="7" t="str">
        <f ca="1">IF(AND($A136&lt;&gt;"",$A136&lt;&gt;"TOTAL"),IF(AND([1]PREMIOS_ALUMNOS!$AO134&lt;&gt;"",[1]PREMIOS_ALUMNOS!$AO134&lt;&gt;0),[1]PREMIOS_ALUMNOS!$AO134,""),IF($A136="TOTAL",SUM(INDIRECT("X4:X"&amp;ROW()-1)),""))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IF(AND($A136&lt;&gt;"",$A136&lt;&gt;"TOTAL"),IF(AND([1]PREMIOS_ALUMNOS!$AR134&lt;&gt;"",[1]PREMIOS_ALUMNOS!$AR134&lt;&gt;0),[1]PREMIOS_ALUMNOS!$AR134,""),IF($A136="TOTAL",SUM(INDIRECT("Z4:Z"&amp;ROW()-1)),""))</f>
        <v/>
      </c>
      <c r="AA136" s="7" t="str">
        <f ca="1">IF(AND($A136&lt;&gt;"",$A136&lt;&gt;"TOTAL"),IF(AND([1]PREMIOS_ALUMNOS!$AT134&lt;&gt;"",[1]PREMIOS_ALUMNOS!$AT134&lt;&gt;0),[1]PREMIOS_ALUMNOS!$AT134,""),IF($A136="TOTAL",SUM(INDIRECT("AA4:AA"&amp;ROW()-1)),""))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IF(AND($A136&lt;&gt;"",$A136&lt;&gt;"TOTAL"),IF(AND([1]PREMIOS_ALUMNOS!$AW134&lt;&gt;"",[1]PREMIOS_ALUMNOS!$AW134&lt;&gt;0),[1]PREMIOS_ALUMNOS!$AW134,""),IF($A136="TOTAL",SUM(INDIRECT("AC4:AC"&amp;ROW()-1)),""))</f>
        <v/>
      </c>
      <c r="AD136" s="7" t="str">
        <f ca="1">IF(AND($A136&lt;&gt;"",$A136&lt;&gt;"TOTAL"),IF(AND([1]PREMIOS_ALUMNOS!$AY134&lt;&gt;"",[1]PREMIOS_ALUMNOS!$AY134&lt;&gt;0),[1]PREMIOS_ALUMNOS!$AY134,""),IF($A136="TOTAL",SUM(INDIRECT("AD4:AD"&amp;ROW()-1)),""))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IF(AND($A136&lt;&gt;"",$A136&lt;&gt;"TOTAL"),IF(AND([1]PREMIOS_ALUMNOS!$BB134&lt;&gt;"",[1]PREMIOS_ALUMNOS!$BB134&lt;&gt;0),[1]PREMIOS_ALUMNOS!$BB134,""),IF($A136="TOTAL",SUM(INDIRECT("AF4:AF"&amp;ROW()-1)),""))</f>
        <v/>
      </c>
      <c r="AG136" s="7" t="str">
        <f ca="1">IF(AND($A136&lt;&gt;"",$A136&lt;&gt;"TOTAL"),IF(AND([1]PREMIOS_ALUMNOS!$BD134&lt;&gt;"",[1]PREMIOS_ALUMNOS!$BD134&lt;&gt;0),[1]PREMIOS_ALUMNOS!$BD134,""),IF($A136="TOTAL",SUM(INDIRECT("AG4:AG"&amp;ROW()-1)),""))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IF(AND($A136&lt;&gt;"",$A136&lt;&gt;"TOTAL"),IF(AND([1]PREMIOS_ALUMNOS!$BG134&lt;&gt;"",[1]PREMIOS_ALUMNOS!$BG134&lt;&gt;0),[1]PREMIOS_ALUMNOS!$BG134,""),IF($A136="TOTAL",SUM(INDIRECT("AI4:AI"&amp;ROW()-1)),""))</f>
        <v/>
      </c>
      <c r="AJ136" s="7" t="str">
        <f ca="1">IF(AND($A136&lt;&gt;"",$A136&lt;&gt;"TOTAL"),IF(AND([1]PREMIOS_ALUMNOS!$BI134&lt;&gt;"",[1]PREMIOS_ALUMNOS!$BI134&lt;&gt;0),[1]PREMIOS_ALUMNOS!$BI134,""),IF($A136="TOTAL",SUM(INDIRECT("AJ4:AJ"&amp;ROW()-1)),""))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IF(AND($A136&lt;&gt;"",$A136&lt;&gt;"TOTAL"),IF(AND([1]PREMIOS_ALUMNOS!$BL134&lt;&gt;"",[1]PREMIOS_ALUMNOS!$BL134&lt;&gt;0),[1]PREMIOS_ALUMNOS!$BL134,""),IF($A136="TOTAL",SUM(INDIRECT("AL4:AL"&amp;ROW()-1)),""))</f>
        <v/>
      </c>
      <c r="AM136" s="7" t="str">
        <f ca="1">IF(AND($A136&lt;&gt;"",$A136&lt;&gt;"TOTAL"),IF(AND([1]PREMIOS_ALUMNOS!$BN134&lt;&gt;"",[1]PREMIOS_ALUMNOS!$BN134&lt;&gt;0),[1]PREMIOS_ALUMNOS!$BN134,""),IF($A136="TOTAL",SUM(INDIRECT("AM4:AM"&amp;ROW()-1)),""))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IF(AND($A136&lt;&gt;"",$A136&lt;&gt;"TOTAL"),IF(AND([1]PREMIOS_ALUMNOS!$BQ134&lt;&gt;"",[1]PREMIOS_ALUMNOS!$BQ134&lt;&gt;0),[1]PREMIOS_ALUMNOS!$BQ134,""),IF($A136="TOTAL",SUM(INDIRECT("AO4:AO"&amp;ROW()-1)),""))</f>
        <v/>
      </c>
      <c r="AP136" s="7" t="str">
        <f ca="1">IF(AND($A136&lt;&gt;"",$A136&lt;&gt;"TOTAL"),IF(AND([1]PREMIOS_ALUMNOS!$BS134&lt;&gt;"",[1]PREMIOS_ALUMNOS!$BS134&lt;&gt;0),[1]PREMIOS_ALUMNOS!$BS134,""),IF($A136="TOTAL",SUM(INDIRECT("AP4:AP"&amp;ROW()-1)),""))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IF(AND($A136&lt;&gt;"",$A136&lt;&gt;"TOTAL"),IF(AND([1]PREMIOS_ALUMNOS!$BV134&lt;&gt;"",[1]PREMIOS_ALUMNOS!$BV134&lt;&gt;0),[1]PREMIOS_ALUMNOS!$BV134,""),IF($A136="TOTAL",SUM(INDIRECT("AR4:AR"&amp;ROW()-1)),""))</f>
        <v/>
      </c>
      <c r="AS136" s="7" t="str">
        <f ca="1">IF(AND($A136&lt;&gt;"",$A136&lt;&gt;"TOTAL"),IF(AND([1]PREMIOS_ALUMNOS!$BX134&lt;&gt;"",[1]PREMIOS_ALUMNOS!$BX134&lt;&gt;0),[1]PREMIOS_ALUMNOS!$BX134,""),IF($A136="TOTAL",SUM(INDIRECT("AS4:AS"&amp;ROW()-1)),""))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IF(AND($A136&lt;&gt;"",$A136&lt;&gt;"TOTAL"),IF(AND([1]PREMIOS_ALUMNOS!$CA134&lt;&gt;"",[1]PREMIOS_ALUMNOS!$CA134&lt;&gt;0),[1]PREMIOS_ALUMNOS!$CA134,""),IF($A136="TOTAL",SUM(INDIRECT("AU4:AU"&amp;ROW()-1)),""))</f>
        <v/>
      </c>
      <c r="AV136" s="7" t="str">
        <f ca="1">IF(AND($A136&lt;&gt;"",$A136&lt;&gt;"TOTAL"),IF(AND([1]PREMIOS_ALUMNOS!$CC134&lt;&gt;"",[1]PREMIOS_ALUMNOS!$CC134&lt;&gt;0),[1]PREMIOS_ALUMNOS!$CC134,""),IF($A136="TOTAL",SUM(INDIRECT("AV4:AV"&amp;ROW()-1)),""))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IF(AND($A136&lt;&gt;"",$A136&lt;&gt;"TOTAL"),IF(AND([1]PREMIOS_ALUMNOS!$CF134&lt;&gt;"",[1]PREMIOS_ALUMNOS!$CF134&lt;&gt;0),[1]PREMIOS_ALUMNOS!$CF134,""),IF($A136="TOTAL",SUM(INDIRECT("AX4:AX"&amp;ROW()-1)),""))</f>
        <v/>
      </c>
      <c r="AY136" s="7" t="str">
        <f ca="1">IF(AND($A136&lt;&gt;"",$A136&lt;&gt;"TOTAL"),IF(AND([1]PREMIOS_ALUMNOS!$CH134&lt;&gt;"",[1]PREMIOS_ALUMNOS!$CH134&lt;&gt;0),[1]PREMIOS_ALUMNOS!$CH134,""),IF($A136="TOTAL",SUM(INDIRECT("AY4:AY"&amp;ROW()-1)),""))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IF(AND($A136&lt;&gt;"",$A136&lt;&gt;"TOTAL"),IF(AND([1]PREMIOS_ALUMNOS!$CK134&lt;&gt;"",[1]PREMIOS_ALUMNOS!$CK134&lt;&gt;0),[1]PREMIOS_ALUMNOS!$CK134,""),IF($A136="TOTAL",SUM(INDIRECT("BA4:BA"&amp;ROW()-1)),""))</f>
        <v/>
      </c>
      <c r="BB136" s="7" t="str">
        <f ca="1">IF(AND($A136&lt;&gt;"",$A136&lt;&gt;"TOTAL"),IF(AND([1]PREMIOS_ALUMNOS!$CM134&lt;&gt;"",[1]PREMIOS_ALUMNOS!$CM134&lt;&gt;0),[1]PREMIOS_ALUMNOS!$CM134,""),IF($A136="TOTAL",SUM(INDIRECT("BB4:BB"&amp;ROW()-1)),""))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IF(AND($A136&lt;&gt;"",$A136&lt;&gt;"TOTAL"),IF(AND([1]PREMIOS_ALUMNOS!$CP134&lt;&gt;"",[1]PREMIOS_ALUMNOS!$CP134&lt;&gt;0),[1]PREMIOS_ALUMNOS!$CP134,""),IF($A136="TOTAL",SUM(INDIRECT("BD4:BD"&amp;ROW()-1)),""))</f>
        <v/>
      </c>
      <c r="BE136" s="7" t="str">
        <f ca="1">IF(AND($A136&lt;&gt;"",$A136&lt;&gt;"TOTAL"),IF(AND([1]PREMIOS_ALUMNOS!$CR134&lt;&gt;"",[1]PREMIOS_ALUMNOS!$CR134&lt;&gt;0),[1]PREMIOS_ALUMNOS!$CR134,""),IF($A136="TOTAL",SUM(INDIRECT("BE4:BE"&amp;ROW()-1)),""))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IF([1]PREMIOS_ALUMNOS!$C135&lt;&gt;"",[1]PREMIOS_ALUMNOS!$C135,IF(AND([1]PREMIOS_ALUMNOS!$C135="",[1]PREMIOS_ALUMNOS!$C136="",[1]PREMIOS_ALUMNOS!$C134=""),"","TOTAL"))</f>
        <v/>
      </c>
      <c r="B137" s="7" t="str">
        <f ca="1">IF(AND($A137&lt;&gt;"",$A137&lt;&gt;"TOTAL"),IF(AND([1]PREMIOS_ALUMNOS!$D135&lt;&gt;"",[1]PREMIOS_ALUMNOS!$D135&lt;&gt;0),[1]PREMIOS_ALUMNOS!$D135,""),IF($A137="TOTAL",SUM(INDIRECT("B4:B"&amp;ROW()-1)),""))</f>
        <v/>
      </c>
      <c r="C137" s="7" t="str">
        <f ca="1">IF(AND($A137&lt;&gt;"",$A137&lt;&gt;"TOTAL"),IF(AND([1]PREMIOS_ALUMNOS!$F135&lt;&gt;"",[1]PREMIOS_ALUMNOS!$F135&lt;&gt;0),[1]PREMIOS_ALUMNOS!$F135,""),IF($A137="TOTAL",SUM(INDIRECT("C4:C"&amp;ROW()-1)),""))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IF(AND($A137&lt;&gt;"",$A137&lt;&gt;"TOTAL"),IF(AND([1]PREMIOS_ALUMNOS!$I135&lt;&gt;"",[1]PREMIOS_ALUMNOS!$I135&lt;&gt;0),[1]PREMIOS_ALUMNOS!$I135,""),IF($A137="TOTAL",SUM(INDIRECT("E4:E"&amp;ROW()-1)),""))</f>
        <v/>
      </c>
      <c r="F137" s="7" t="str">
        <f ca="1">IF(AND($A137&lt;&gt;"",$A137&lt;&gt;"TOTAL"),IF(AND([1]PREMIOS_ALUMNOS!$K135&lt;&gt;"",[1]PREMIOS_ALUMNOS!$K135&lt;&gt;0),[1]PREMIOS_ALUMNOS!$K135,""),IF($A137="TOTAL",SUM(INDIRECT("F4:F"&amp;ROW()-1)),""))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IF(AND($A137&lt;&gt;"",$A137&lt;&gt;"TOTAL"),IF(AND([1]PREMIOS_ALUMNOS!$N135&lt;&gt;"",[1]PREMIOS_ALUMNOS!$N135&lt;&gt;0),[1]PREMIOS_ALUMNOS!$N135,""),IF($A137="TOTAL",SUM(INDIRECT("H4:H"&amp;ROW()-1)),""))</f>
        <v/>
      </c>
      <c r="I137" s="7" t="str">
        <f ca="1">IF(AND($A137&lt;&gt;"",$A137&lt;&gt;"TOTAL"),IF(AND([1]PREMIOS_ALUMNOS!$P135&lt;&gt;"",[1]PREMIOS_ALUMNOS!$P135&lt;&gt;0),[1]PREMIOS_ALUMNOS!$P135,""),IF($A137="TOTAL",SUM(INDIRECT("I4:I"&amp;ROW()-1)),""))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IF(AND($A137&lt;&gt;"",$A137&lt;&gt;"TOTAL"),IF(AND([1]PREMIOS_ALUMNOS!$S135&lt;&gt;"",[1]PREMIOS_ALUMNOS!$S135&lt;&gt;0),[1]PREMIOS_ALUMNOS!$S135,""),IF($A137="TOTAL",SUM(INDIRECT("K4:K"&amp;ROW()-1)),""))</f>
        <v/>
      </c>
      <c r="L137" s="7" t="str">
        <f ca="1">IF(AND($A137&lt;&gt;"",$A137&lt;&gt;"TOTAL"),IF(AND([1]PREMIOS_ALUMNOS!$U135&lt;&gt;"",[1]PREMIOS_ALUMNOS!$U135&lt;&gt;0),[1]PREMIOS_ALUMNOS!$U135,""),IF($A137="TOTAL",SUM(INDIRECT("L4:L"&amp;ROW()-1)),""))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IF(AND($A137&lt;&gt;"",$A137&lt;&gt;"TOTAL"),IF(AND([1]PREMIOS_ALUMNOS!$X135&lt;&gt;"",[1]PREMIOS_ALUMNOS!$X135&lt;&gt;0),[1]PREMIOS_ALUMNOS!$X135,""),IF($A137="TOTAL",SUM(INDIRECT("N4:N"&amp;ROW()-1)),""))</f>
        <v/>
      </c>
      <c r="O137" s="7" t="str">
        <f ca="1">IF(AND($A137&lt;&gt;"",$A137&lt;&gt;"TOTAL"),IF(AND([1]PREMIOS_ALUMNOS!$Z135&lt;&gt;"",[1]PREMIOS_ALUMNOS!$Z135&lt;&gt;0),[1]PREMIOS_ALUMNOS!$Z135,""),IF($A137="TOTAL",SUM(INDIRECT("O4:O"&amp;ROW()-1)),""))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IF(AND($A137&lt;&gt;"",$A137&lt;&gt;"TOTAL"),IF(AND([1]PREMIOS_ALUMNOS!$AC135&lt;&gt;"",[1]PREMIOS_ALUMNOS!$AC135&lt;&gt;0),[1]PREMIOS_ALUMNOS!$AC135,""),IF($A137="TOTAL",SUM(INDIRECT("Q4:Q"&amp;ROW()-1)),""))</f>
        <v/>
      </c>
      <c r="R137" s="7" t="str">
        <f ca="1">IF(AND($A137&lt;&gt;"",$A137&lt;&gt;"TOTAL"),IF(AND([1]PREMIOS_ALUMNOS!$AE135&lt;&gt;"",[1]PREMIOS_ALUMNOS!$AE135&lt;&gt;0),[1]PREMIOS_ALUMNOS!$AE135,""),IF($A137="TOTAL",SUM(INDIRECT("R4:R"&amp;ROW()-1)),""))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IF(AND($A137&lt;&gt;"",$A137&lt;&gt;"TOTAL"),IF(AND([1]PREMIOS_ALUMNOS!$AH135&lt;&gt;"",[1]PREMIOS_ALUMNOS!$AH135&lt;&gt;0),[1]PREMIOS_ALUMNOS!$AH135,""),IF($A137="TOTAL",SUM(INDIRECT("T4:T"&amp;ROW()-1)),""))</f>
        <v/>
      </c>
      <c r="U137" s="7" t="str">
        <f ca="1">IF(AND($A137&lt;&gt;"",$A137&lt;&gt;"TOTAL"),IF(AND([1]PREMIOS_ALUMNOS!$AJ135&lt;&gt;"",[1]PREMIOS_ALUMNOS!$AJ135&lt;&gt;0),[1]PREMIOS_ALUMNOS!$AJ135,""),IF($A137="TOTAL",SUM(INDIRECT("U4:U"&amp;ROW()-1)),""))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IF(AND($A137&lt;&gt;"",$A137&lt;&gt;"TOTAL"),IF(AND([1]PREMIOS_ALUMNOS!$AM135&lt;&gt;"",[1]PREMIOS_ALUMNOS!$AM135&lt;&gt;0),[1]PREMIOS_ALUMNOS!$AM135,""),IF($A137="TOTAL",SUM(INDIRECT("W4:W"&amp;ROW()-1)),""))</f>
        <v/>
      </c>
      <c r="X137" s="7" t="str">
        <f ca="1">IF(AND($A137&lt;&gt;"",$A137&lt;&gt;"TOTAL"),IF(AND([1]PREMIOS_ALUMNOS!$AO135&lt;&gt;"",[1]PREMIOS_ALUMNOS!$AO135&lt;&gt;0),[1]PREMIOS_ALUMNOS!$AO135,""),IF($A137="TOTAL",SUM(INDIRECT("X4:X"&amp;ROW()-1)),""))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IF(AND($A137&lt;&gt;"",$A137&lt;&gt;"TOTAL"),IF(AND([1]PREMIOS_ALUMNOS!$AR135&lt;&gt;"",[1]PREMIOS_ALUMNOS!$AR135&lt;&gt;0),[1]PREMIOS_ALUMNOS!$AR135,""),IF($A137="TOTAL",SUM(INDIRECT("Z4:Z"&amp;ROW()-1)),""))</f>
        <v/>
      </c>
      <c r="AA137" s="7" t="str">
        <f ca="1">IF(AND($A137&lt;&gt;"",$A137&lt;&gt;"TOTAL"),IF(AND([1]PREMIOS_ALUMNOS!$AT135&lt;&gt;"",[1]PREMIOS_ALUMNOS!$AT135&lt;&gt;0),[1]PREMIOS_ALUMNOS!$AT135,""),IF($A137="TOTAL",SUM(INDIRECT("AA4:AA"&amp;ROW()-1)),""))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IF(AND($A137&lt;&gt;"",$A137&lt;&gt;"TOTAL"),IF(AND([1]PREMIOS_ALUMNOS!$AW135&lt;&gt;"",[1]PREMIOS_ALUMNOS!$AW135&lt;&gt;0),[1]PREMIOS_ALUMNOS!$AW135,""),IF($A137="TOTAL",SUM(INDIRECT("AC4:AC"&amp;ROW()-1)),""))</f>
        <v/>
      </c>
      <c r="AD137" s="7" t="str">
        <f ca="1">IF(AND($A137&lt;&gt;"",$A137&lt;&gt;"TOTAL"),IF(AND([1]PREMIOS_ALUMNOS!$AY135&lt;&gt;"",[1]PREMIOS_ALUMNOS!$AY135&lt;&gt;0),[1]PREMIOS_ALUMNOS!$AY135,""),IF($A137="TOTAL",SUM(INDIRECT("AD4:AD"&amp;ROW()-1)),""))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IF(AND($A137&lt;&gt;"",$A137&lt;&gt;"TOTAL"),IF(AND([1]PREMIOS_ALUMNOS!$BB135&lt;&gt;"",[1]PREMIOS_ALUMNOS!$BB135&lt;&gt;0),[1]PREMIOS_ALUMNOS!$BB135,""),IF($A137="TOTAL",SUM(INDIRECT("AF4:AF"&amp;ROW()-1)),""))</f>
        <v/>
      </c>
      <c r="AG137" s="7" t="str">
        <f ca="1">IF(AND($A137&lt;&gt;"",$A137&lt;&gt;"TOTAL"),IF(AND([1]PREMIOS_ALUMNOS!$BD135&lt;&gt;"",[1]PREMIOS_ALUMNOS!$BD135&lt;&gt;0),[1]PREMIOS_ALUMNOS!$BD135,""),IF($A137="TOTAL",SUM(INDIRECT("AG4:AG"&amp;ROW()-1)),""))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IF(AND($A137&lt;&gt;"",$A137&lt;&gt;"TOTAL"),IF(AND([1]PREMIOS_ALUMNOS!$BG135&lt;&gt;"",[1]PREMIOS_ALUMNOS!$BG135&lt;&gt;0),[1]PREMIOS_ALUMNOS!$BG135,""),IF($A137="TOTAL",SUM(INDIRECT("AI4:AI"&amp;ROW()-1)),""))</f>
        <v/>
      </c>
      <c r="AJ137" s="7" t="str">
        <f ca="1">IF(AND($A137&lt;&gt;"",$A137&lt;&gt;"TOTAL"),IF(AND([1]PREMIOS_ALUMNOS!$BI135&lt;&gt;"",[1]PREMIOS_ALUMNOS!$BI135&lt;&gt;0),[1]PREMIOS_ALUMNOS!$BI135,""),IF($A137="TOTAL",SUM(INDIRECT("AJ4:AJ"&amp;ROW()-1)),""))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IF(AND($A137&lt;&gt;"",$A137&lt;&gt;"TOTAL"),IF(AND([1]PREMIOS_ALUMNOS!$BL135&lt;&gt;"",[1]PREMIOS_ALUMNOS!$BL135&lt;&gt;0),[1]PREMIOS_ALUMNOS!$BL135,""),IF($A137="TOTAL",SUM(INDIRECT("AL4:AL"&amp;ROW()-1)),""))</f>
        <v/>
      </c>
      <c r="AM137" s="7" t="str">
        <f ca="1">IF(AND($A137&lt;&gt;"",$A137&lt;&gt;"TOTAL"),IF(AND([1]PREMIOS_ALUMNOS!$BN135&lt;&gt;"",[1]PREMIOS_ALUMNOS!$BN135&lt;&gt;0),[1]PREMIOS_ALUMNOS!$BN135,""),IF($A137="TOTAL",SUM(INDIRECT("AM4:AM"&amp;ROW()-1)),""))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IF(AND($A137&lt;&gt;"",$A137&lt;&gt;"TOTAL"),IF(AND([1]PREMIOS_ALUMNOS!$BQ135&lt;&gt;"",[1]PREMIOS_ALUMNOS!$BQ135&lt;&gt;0),[1]PREMIOS_ALUMNOS!$BQ135,""),IF($A137="TOTAL",SUM(INDIRECT("AO4:AO"&amp;ROW()-1)),""))</f>
        <v/>
      </c>
      <c r="AP137" s="7" t="str">
        <f ca="1">IF(AND($A137&lt;&gt;"",$A137&lt;&gt;"TOTAL"),IF(AND([1]PREMIOS_ALUMNOS!$BS135&lt;&gt;"",[1]PREMIOS_ALUMNOS!$BS135&lt;&gt;0),[1]PREMIOS_ALUMNOS!$BS135,""),IF($A137="TOTAL",SUM(INDIRECT("AP4:AP"&amp;ROW()-1)),""))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IF(AND($A137&lt;&gt;"",$A137&lt;&gt;"TOTAL"),IF(AND([1]PREMIOS_ALUMNOS!$BV135&lt;&gt;"",[1]PREMIOS_ALUMNOS!$BV135&lt;&gt;0),[1]PREMIOS_ALUMNOS!$BV135,""),IF($A137="TOTAL",SUM(INDIRECT("AR4:AR"&amp;ROW()-1)),""))</f>
        <v/>
      </c>
      <c r="AS137" s="7" t="str">
        <f ca="1">IF(AND($A137&lt;&gt;"",$A137&lt;&gt;"TOTAL"),IF(AND([1]PREMIOS_ALUMNOS!$BX135&lt;&gt;"",[1]PREMIOS_ALUMNOS!$BX135&lt;&gt;0),[1]PREMIOS_ALUMNOS!$BX135,""),IF($A137="TOTAL",SUM(INDIRECT("AS4:AS"&amp;ROW()-1)),""))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IF(AND($A137&lt;&gt;"",$A137&lt;&gt;"TOTAL"),IF(AND([1]PREMIOS_ALUMNOS!$CA135&lt;&gt;"",[1]PREMIOS_ALUMNOS!$CA135&lt;&gt;0),[1]PREMIOS_ALUMNOS!$CA135,""),IF($A137="TOTAL",SUM(INDIRECT("AU4:AU"&amp;ROW()-1)),""))</f>
        <v/>
      </c>
      <c r="AV137" s="7" t="str">
        <f ca="1">IF(AND($A137&lt;&gt;"",$A137&lt;&gt;"TOTAL"),IF(AND([1]PREMIOS_ALUMNOS!$CC135&lt;&gt;"",[1]PREMIOS_ALUMNOS!$CC135&lt;&gt;0),[1]PREMIOS_ALUMNOS!$CC135,""),IF($A137="TOTAL",SUM(INDIRECT("AV4:AV"&amp;ROW()-1)),""))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IF(AND($A137&lt;&gt;"",$A137&lt;&gt;"TOTAL"),IF(AND([1]PREMIOS_ALUMNOS!$CF135&lt;&gt;"",[1]PREMIOS_ALUMNOS!$CF135&lt;&gt;0),[1]PREMIOS_ALUMNOS!$CF135,""),IF($A137="TOTAL",SUM(INDIRECT("AX4:AX"&amp;ROW()-1)),""))</f>
        <v/>
      </c>
      <c r="AY137" s="7" t="str">
        <f ca="1">IF(AND($A137&lt;&gt;"",$A137&lt;&gt;"TOTAL"),IF(AND([1]PREMIOS_ALUMNOS!$CH135&lt;&gt;"",[1]PREMIOS_ALUMNOS!$CH135&lt;&gt;0),[1]PREMIOS_ALUMNOS!$CH135,""),IF($A137="TOTAL",SUM(INDIRECT("AY4:AY"&amp;ROW()-1)),""))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IF(AND($A137&lt;&gt;"",$A137&lt;&gt;"TOTAL"),IF(AND([1]PREMIOS_ALUMNOS!$CK135&lt;&gt;"",[1]PREMIOS_ALUMNOS!$CK135&lt;&gt;0),[1]PREMIOS_ALUMNOS!$CK135,""),IF($A137="TOTAL",SUM(INDIRECT("BA4:BA"&amp;ROW()-1)),""))</f>
        <v/>
      </c>
      <c r="BB137" s="7" t="str">
        <f ca="1">IF(AND($A137&lt;&gt;"",$A137&lt;&gt;"TOTAL"),IF(AND([1]PREMIOS_ALUMNOS!$CM135&lt;&gt;"",[1]PREMIOS_ALUMNOS!$CM135&lt;&gt;0),[1]PREMIOS_ALUMNOS!$CM135,""),IF($A137="TOTAL",SUM(INDIRECT("BB4:BB"&amp;ROW()-1)),""))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IF(AND($A137&lt;&gt;"",$A137&lt;&gt;"TOTAL"),IF(AND([1]PREMIOS_ALUMNOS!$CP135&lt;&gt;"",[1]PREMIOS_ALUMNOS!$CP135&lt;&gt;0),[1]PREMIOS_ALUMNOS!$CP135,""),IF($A137="TOTAL",SUM(INDIRECT("BD4:BD"&amp;ROW()-1)),""))</f>
        <v/>
      </c>
      <c r="BE137" s="7" t="str">
        <f ca="1">IF(AND($A137&lt;&gt;"",$A137&lt;&gt;"TOTAL"),IF(AND([1]PREMIOS_ALUMNOS!$CR135&lt;&gt;"",[1]PREMIOS_ALUMNOS!$CR135&lt;&gt;0),[1]PREMIOS_ALUMNOS!$CR135,""),IF($A137="TOTAL",SUM(INDIRECT("BE4:BE"&amp;ROW()-1)),""))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IF([1]PREMIOS_ALUMNOS!$C136&lt;&gt;"",[1]PREMIOS_ALUMNOS!$C136,IF(AND([1]PREMIOS_ALUMNOS!$C136="",[1]PREMIOS_ALUMNOS!$C137="",[1]PREMIOS_ALUMNOS!$C135=""),"","TOTAL"))</f>
        <v/>
      </c>
      <c r="B138" s="7" t="str">
        <f ca="1">IF(AND($A138&lt;&gt;"",$A138&lt;&gt;"TOTAL"),IF(AND([1]PREMIOS_ALUMNOS!$D136&lt;&gt;"",[1]PREMIOS_ALUMNOS!$D136&lt;&gt;0),[1]PREMIOS_ALUMNOS!$D136,""),IF($A138="TOTAL",SUM(INDIRECT("B4:B"&amp;ROW()-1)),""))</f>
        <v/>
      </c>
      <c r="C138" s="7" t="str">
        <f ca="1">IF(AND($A138&lt;&gt;"",$A138&lt;&gt;"TOTAL"),IF(AND([1]PREMIOS_ALUMNOS!$F136&lt;&gt;"",[1]PREMIOS_ALUMNOS!$F136&lt;&gt;0),[1]PREMIOS_ALUMNOS!$F136,""),IF($A138="TOTAL",SUM(INDIRECT("C4:C"&amp;ROW()-1)),""))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IF(AND($A138&lt;&gt;"",$A138&lt;&gt;"TOTAL"),IF(AND([1]PREMIOS_ALUMNOS!$I136&lt;&gt;"",[1]PREMIOS_ALUMNOS!$I136&lt;&gt;0),[1]PREMIOS_ALUMNOS!$I136,""),IF($A138="TOTAL",SUM(INDIRECT("E4:E"&amp;ROW()-1)),""))</f>
        <v/>
      </c>
      <c r="F138" s="7" t="str">
        <f ca="1">IF(AND($A138&lt;&gt;"",$A138&lt;&gt;"TOTAL"),IF(AND([1]PREMIOS_ALUMNOS!$K136&lt;&gt;"",[1]PREMIOS_ALUMNOS!$K136&lt;&gt;0),[1]PREMIOS_ALUMNOS!$K136,""),IF($A138="TOTAL",SUM(INDIRECT("F4:F"&amp;ROW()-1)),""))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IF(AND($A138&lt;&gt;"",$A138&lt;&gt;"TOTAL"),IF(AND([1]PREMIOS_ALUMNOS!$N136&lt;&gt;"",[1]PREMIOS_ALUMNOS!$N136&lt;&gt;0),[1]PREMIOS_ALUMNOS!$N136,""),IF($A138="TOTAL",SUM(INDIRECT("H4:H"&amp;ROW()-1)),""))</f>
        <v/>
      </c>
      <c r="I138" s="7" t="str">
        <f ca="1">IF(AND($A138&lt;&gt;"",$A138&lt;&gt;"TOTAL"),IF(AND([1]PREMIOS_ALUMNOS!$P136&lt;&gt;"",[1]PREMIOS_ALUMNOS!$P136&lt;&gt;0),[1]PREMIOS_ALUMNOS!$P136,""),IF($A138="TOTAL",SUM(INDIRECT("I4:I"&amp;ROW()-1)),""))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IF(AND($A138&lt;&gt;"",$A138&lt;&gt;"TOTAL"),IF(AND([1]PREMIOS_ALUMNOS!$S136&lt;&gt;"",[1]PREMIOS_ALUMNOS!$S136&lt;&gt;0),[1]PREMIOS_ALUMNOS!$S136,""),IF($A138="TOTAL",SUM(INDIRECT("K4:K"&amp;ROW()-1)),""))</f>
        <v/>
      </c>
      <c r="L138" s="7" t="str">
        <f ca="1">IF(AND($A138&lt;&gt;"",$A138&lt;&gt;"TOTAL"),IF(AND([1]PREMIOS_ALUMNOS!$U136&lt;&gt;"",[1]PREMIOS_ALUMNOS!$U136&lt;&gt;0),[1]PREMIOS_ALUMNOS!$U136,""),IF($A138="TOTAL",SUM(INDIRECT("L4:L"&amp;ROW()-1)),""))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IF(AND($A138&lt;&gt;"",$A138&lt;&gt;"TOTAL"),IF(AND([1]PREMIOS_ALUMNOS!$X136&lt;&gt;"",[1]PREMIOS_ALUMNOS!$X136&lt;&gt;0),[1]PREMIOS_ALUMNOS!$X136,""),IF($A138="TOTAL",SUM(INDIRECT("N4:N"&amp;ROW()-1)),""))</f>
        <v/>
      </c>
      <c r="O138" s="7" t="str">
        <f ca="1">IF(AND($A138&lt;&gt;"",$A138&lt;&gt;"TOTAL"),IF(AND([1]PREMIOS_ALUMNOS!$Z136&lt;&gt;"",[1]PREMIOS_ALUMNOS!$Z136&lt;&gt;0),[1]PREMIOS_ALUMNOS!$Z136,""),IF($A138="TOTAL",SUM(INDIRECT("O4:O"&amp;ROW()-1)),""))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IF(AND($A138&lt;&gt;"",$A138&lt;&gt;"TOTAL"),IF(AND([1]PREMIOS_ALUMNOS!$AC136&lt;&gt;"",[1]PREMIOS_ALUMNOS!$AC136&lt;&gt;0),[1]PREMIOS_ALUMNOS!$AC136,""),IF($A138="TOTAL",SUM(INDIRECT("Q4:Q"&amp;ROW()-1)),""))</f>
        <v/>
      </c>
      <c r="R138" s="7" t="str">
        <f ca="1">IF(AND($A138&lt;&gt;"",$A138&lt;&gt;"TOTAL"),IF(AND([1]PREMIOS_ALUMNOS!$AE136&lt;&gt;"",[1]PREMIOS_ALUMNOS!$AE136&lt;&gt;0),[1]PREMIOS_ALUMNOS!$AE136,""),IF($A138="TOTAL",SUM(INDIRECT("R4:R"&amp;ROW()-1)),""))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IF(AND($A138&lt;&gt;"",$A138&lt;&gt;"TOTAL"),IF(AND([1]PREMIOS_ALUMNOS!$AH136&lt;&gt;"",[1]PREMIOS_ALUMNOS!$AH136&lt;&gt;0),[1]PREMIOS_ALUMNOS!$AH136,""),IF($A138="TOTAL",SUM(INDIRECT("T4:T"&amp;ROW()-1)),""))</f>
        <v/>
      </c>
      <c r="U138" s="7" t="str">
        <f ca="1">IF(AND($A138&lt;&gt;"",$A138&lt;&gt;"TOTAL"),IF(AND([1]PREMIOS_ALUMNOS!$AJ136&lt;&gt;"",[1]PREMIOS_ALUMNOS!$AJ136&lt;&gt;0),[1]PREMIOS_ALUMNOS!$AJ136,""),IF($A138="TOTAL",SUM(INDIRECT("U4:U"&amp;ROW()-1)),""))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IF(AND($A138&lt;&gt;"",$A138&lt;&gt;"TOTAL"),IF(AND([1]PREMIOS_ALUMNOS!$AM136&lt;&gt;"",[1]PREMIOS_ALUMNOS!$AM136&lt;&gt;0),[1]PREMIOS_ALUMNOS!$AM136,""),IF($A138="TOTAL",SUM(INDIRECT("W4:W"&amp;ROW()-1)),""))</f>
        <v/>
      </c>
      <c r="X138" s="7" t="str">
        <f ca="1">IF(AND($A138&lt;&gt;"",$A138&lt;&gt;"TOTAL"),IF(AND([1]PREMIOS_ALUMNOS!$AO136&lt;&gt;"",[1]PREMIOS_ALUMNOS!$AO136&lt;&gt;0),[1]PREMIOS_ALUMNOS!$AO136,""),IF($A138="TOTAL",SUM(INDIRECT("X4:X"&amp;ROW()-1)),""))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IF(AND($A138&lt;&gt;"",$A138&lt;&gt;"TOTAL"),IF(AND([1]PREMIOS_ALUMNOS!$AR136&lt;&gt;"",[1]PREMIOS_ALUMNOS!$AR136&lt;&gt;0),[1]PREMIOS_ALUMNOS!$AR136,""),IF($A138="TOTAL",SUM(INDIRECT("Z4:Z"&amp;ROW()-1)),""))</f>
        <v/>
      </c>
      <c r="AA138" s="7" t="str">
        <f ca="1">IF(AND($A138&lt;&gt;"",$A138&lt;&gt;"TOTAL"),IF(AND([1]PREMIOS_ALUMNOS!$AT136&lt;&gt;"",[1]PREMIOS_ALUMNOS!$AT136&lt;&gt;0),[1]PREMIOS_ALUMNOS!$AT136,""),IF($A138="TOTAL",SUM(INDIRECT("AA4:AA"&amp;ROW()-1)),""))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IF(AND($A138&lt;&gt;"",$A138&lt;&gt;"TOTAL"),IF(AND([1]PREMIOS_ALUMNOS!$AW136&lt;&gt;"",[1]PREMIOS_ALUMNOS!$AW136&lt;&gt;0),[1]PREMIOS_ALUMNOS!$AW136,""),IF($A138="TOTAL",SUM(INDIRECT("AC4:AC"&amp;ROW()-1)),""))</f>
        <v/>
      </c>
      <c r="AD138" s="7" t="str">
        <f ca="1">IF(AND($A138&lt;&gt;"",$A138&lt;&gt;"TOTAL"),IF(AND([1]PREMIOS_ALUMNOS!$AY136&lt;&gt;"",[1]PREMIOS_ALUMNOS!$AY136&lt;&gt;0),[1]PREMIOS_ALUMNOS!$AY136,""),IF($A138="TOTAL",SUM(INDIRECT("AD4:AD"&amp;ROW()-1)),""))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IF(AND($A138&lt;&gt;"",$A138&lt;&gt;"TOTAL"),IF(AND([1]PREMIOS_ALUMNOS!$BB136&lt;&gt;"",[1]PREMIOS_ALUMNOS!$BB136&lt;&gt;0),[1]PREMIOS_ALUMNOS!$BB136,""),IF($A138="TOTAL",SUM(INDIRECT("AF4:AF"&amp;ROW()-1)),""))</f>
        <v/>
      </c>
      <c r="AG138" s="7" t="str">
        <f ca="1">IF(AND($A138&lt;&gt;"",$A138&lt;&gt;"TOTAL"),IF(AND([1]PREMIOS_ALUMNOS!$BD136&lt;&gt;"",[1]PREMIOS_ALUMNOS!$BD136&lt;&gt;0),[1]PREMIOS_ALUMNOS!$BD136,""),IF($A138="TOTAL",SUM(INDIRECT("AG4:AG"&amp;ROW()-1)),""))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IF(AND($A138&lt;&gt;"",$A138&lt;&gt;"TOTAL"),IF(AND([1]PREMIOS_ALUMNOS!$BG136&lt;&gt;"",[1]PREMIOS_ALUMNOS!$BG136&lt;&gt;0),[1]PREMIOS_ALUMNOS!$BG136,""),IF($A138="TOTAL",SUM(INDIRECT("AI4:AI"&amp;ROW()-1)),""))</f>
        <v/>
      </c>
      <c r="AJ138" s="7" t="str">
        <f ca="1">IF(AND($A138&lt;&gt;"",$A138&lt;&gt;"TOTAL"),IF(AND([1]PREMIOS_ALUMNOS!$BI136&lt;&gt;"",[1]PREMIOS_ALUMNOS!$BI136&lt;&gt;0),[1]PREMIOS_ALUMNOS!$BI136,""),IF($A138="TOTAL",SUM(INDIRECT("AJ4:AJ"&amp;ROW()-1)),""))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IF(AND($A138&lt;&gt;"",$A138&lt;&gt;"TOTAL"),IF(AND([1]PREMIOS_ALUMNOS!$BL136&lt;&gt;"",[1]PREMIOS_ALUMNOS!$BL136&lt;&gt;0),[1]PREMIOS_ALUMNOS!$BL136,""),IF($A138="TOTAL",SUM(INDIRECT("AL4:AL"&amp;ROW()-1)),""))</f>
        <v/>
      </c>
      <c r="AM138" s="7" t="str">
        <f ca="1">IF(AND($A138&lt;&gt;"",$A138&lt;&gt;"TOTAL"),IF(AND([1]PREMIOS_ALUMNOS!$BN136&lt;&gt;"",[1]PREMIOS_ALUMNOS!$BN136&lt;&gt;0),[1]PREMIOS_ALUMNOS!$BN136,""),IF($A138="TOTAL",SUM(INDIRECT("AM4:AM"&amp;ROW()-1)),""))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IF(AND($A138&lt;&gt;"",$A138&lt;&gt;"TOTAL"),IF(AND([1]PREMIOS_ALUMNOS!$BQ136&lt;&gt;"",[1]PREMIOS_ALUMNOS!$BQ136&lt;&gt;0),[1]PREMIOS_ALUMNOS!$BQ136,""),IF($A138="TOTAL",SUM(INDIRECT("AO4:AO"&amp;ROW()-1)),""))</f>
        <v/>
      </c>
      <c r="AP138" s="7" t="str">
        <f ca="1">IF(AND($A138&lt;&gt;"",$A138&lt;&gt;"TOTAL"),IF(AND([1]PREMIOS_ALUMNOS!$BS136&lt;&gt;"",[1]PREMIOS_ALUMNOS!$BS136&lt;&gt;0),[1]PREMIOS_ALUMNOS!$BS136,""),IF($A138="TOTAL",SUM(INDIRECT("AP4:AP"&amp;ROW()-1)),""))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IF(AND($A138&lt;&gt;"",$A138&lt;&gt;"TOTAL"),IF(AND([1]PREMIOS_ALUMNOS!$BV136&lt;&gt;"",[1]PREMIOS_ALUMNOS!$BV136&lt;&gt;0),[1]PREMIOS_ALUMNOS!$BV136,""),IF($A138="TOTAL",SUM(INDIRECT("AR4:AR"&amp;ROW()-1)),""))</f>
        <v/>
      </c>
      <c r="AS138" s="7" t="str">
        <f ca="1">IF(AND($A138&lt;&gt;"",$A138&lt;&gt;"TOTAL"),IF(AND([1]PREMIOS_ALUMNOS!$BX136&lt;&gt;"",[1]PREMIOS_ALUMNOS!$BX136&lt;&gt;0),[1]PREMIOS_ALUMNOS!$BX136,""),IF($A138="TOTAL",SUM(INDIRECT("AS4:AS"&amp;ROW()-1)),""))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IF(AND($A138&lt;&gt;"",$A138&lt;&gt;"TOTAL"),IF(AND([1]PREMIOS_ALUMNOS!$CA136&lt;&gt;"",[1]PREMIOS_ALUMNOS!$CA136&lt;&gt;0),[1]PREMIOS_ALUMNOS!$CA136,""),IF($A138="TOTAL",SUM(INDIRECT("AU4:AU"&amp;ROW()-1)),""))</f>
        <v/>
      </c>
      <c r="AV138" s="7" t="str">
        <f ca="1">IF(AND($A138&lt;&gt;"",$A138&lt;&gt;"TOTAL"),IF(AND([1]PREMIOS_ALUMNOS!$CC136&lt;&gt;"",[1]PREMIOS_ALUMNOS!$CC136&lt;&gt;0),[1]PREMIOS_ALUMNOS!$CC136,""),IF($A138="TOTAL",SUM(INDIRECT("AV4:AV"&amp;ROW()-1)),""))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IF(AND($A138&lt;&gt;"",$A138&lt;&gt;"TOTAL"),IF(AND([1]PREMIOS_ALUMNOS!$CF136&lt;&gt;"",[1]PREMIOS_ALUMNOS!$CF136&lt;&gt;0),[1]PREMIOS_ALUMNOS!$CF136,""),IF($A138="TOTAL",SUM(INDIRECT("AX4:AX"&amp;ROW()-1)),""))</f>
        <v/>
      </c>
      <c r="AY138" s="7" t="str">
        <f ca="1">IF(AND($A138&lt;&gt;"",$A138&lt;&gt;"TOTAL"),IF(AND([1]PREMIOS_ALUMNOS!$CH136&lt;&gt;"",[1]PREMIOS_ALUMNOS!$CH136&lt;&gt;0),[1]PREMIOS_ALUMNOS!$CH136,""),IF($A138="TOTAL",SUM(INDIRECT("AY4:AY"&amp;ROW()-1)),""))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IF(AND($A138&lt;&gt;"",$A138&lt;&gt;"TOTAL"),IF(AND([1]PREMIOS_ALUMNOS!$CK136&lt;&gt;"",[1]PREMIOS_ALUMNOS!$CK136&lt;&gt;0),[1]PREMIOS_ALUMNOS!$CK136,""),IF($A138="TOTAL",SUM(INDIRECT("BA4:BA"&amp;ROW()-1)),""))</f>
        <v/>
      </c>
      <c r="BB138" s="7" t="str">
        <f ca="1">IF(AND($A138&lt;&gt;"",$A138&lt;&gt;"TOTAL"),IF(AND([1]PREMIOS_ALUMNOS!$CM136&lt;&gt;"",[1]PREMIOS_ALUMNOS!$CM136&lt;&gt;0),[1]PREMIOS_ALUMNOS!$CM136,""),IF($A138="TOTAL",SUM(INDIRECT("BB4:BB"&amp;ROW()-1)),""))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IF(AND($A138&lt;&gt;"",$A138&lt;&gt;"TOTAL"),IF(AND([1]PREMIOS_ALUMNOS!$CP136&lt;&gt;"",[1]PREMIOS_ALUMNOS!$CP136&lt;&gt;0),[1]PREMIOS_ALUMNOS!$CP136,""),IF($A138="TOTAL",SUM(INDIRECT("BD4:BD"&amp;ROW()-1)),""))</f>
        <v/>
      </c>
      <c r="BE138" s="7" t="str">
        <f ca="1">IF(AND($A138&lt;&gt;"",$A138&lt;&gt;"TOTAL"),IF(AND([1]PREMIOS_ALUMNOS!$CR136&lt;&gt;"",[1]PREMIOS_ALUMNOS!$CR136&lt;&gt;0),[1]PREMIOS_ALUMNOS!$CR136,""),IF($A138="TOTAL",SUM(INDIRECT("BE4:BE"&amp;ROW()-1)),""))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IF([1]PREMIOS_ALUMNOS!$C137&lt;&gt;"",[1]PREMIOS_ALUMNOS!$C137,IF(AND([1]PREMIOS_ALUMNOS!$C137="",[1]PREMIOS_ALUMNOS!$C138="",[1]PREMIOS_ALUMNOS!$C136=""),"","TOTAL"))</f>
        <v/>
      </c>
      <c r="B139" s="7" t="str">
        <f ca="1">IF(AND($A139&lt;&gt;"",$A139&lt;&gt;"TOTAL"),IF(AND([1]PREMIOS_ALUMNOS!$D137&lt;&gt;"",[1]PREMIOS_ALUMNOS!$D137&lt;&gt;0),[1]PREMIOS_ALUMNOS!$D137,""),IF($A139="TOTAL",SUM(INDIRECT("B4:B"&amp;ROW()-1)),""))</f>
        <v/>
      </c>
      <c r="C139" s="7" t="str">
        <f ca="1">IF(AND($A139&lt;&gt;"",$A139&lt;&gt;"TOTAL"),IF(AND([1]PREMIOS_ALUMNOS!$F137&lt;&gt;"",[1]PREMIOS_ALUMNOS!$F137&lt;&gt;0),[1]PREMIOS_ALUMNOS!$F137,""),IF($A139="TOTAL",SUM(INDIRECT("C4:C"&amp;ROW()-1)),""))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IF(AND($A139&lt;&gt;"",$A139&lt;&gt;"TOTAL"),IF(AND([1]PREMIOS_ALUMNOS!$I137&lt;&gt;"",[1]PREMIOS_ALUMNOS!$I137&lt;&gt;0),[1]PREMIOS_ALUMNOS!$I137,""),IF($A139="TOTAL",SUM(INDIRECT("E4:E"&amp;ROW()-1)),""))</f>
        <v/>
      </c>
      <c r="F139" s="7" t="str">
        <f ca="1">IF(AND($A139&lt;&gt;"",$A139&lt;&gt;"TOTAL"),IF(AND([1]PREMIOS_ALUMNOS!$K137&lt;&gt;"",[1]PREMIOS_ALUMNOS!$K137&lt;&gt;0),[1]PREMIOS_ALUMNOS!$K137,""),IF($A139="TOTAL",SUM(INDIRECT("F4:F"&amp;ROW()-1)),""))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IF(AND($A139&lt;&gt;"",$A139&lt;&gt;"TOTAL"),IF(AND([1]PREMIOS_ALUMNOS!$N137&lt;&gt;"",[1]PREMIOS_ALUMNOS!$N137&lt;&gt;0),[1]PREMIOS_ALUMNOS!$N137,""),IF($A139="TOTAL",SUM(INDIRECT("H4:H"&amp;ROW()-1)),""))</f>
        <v/>
      </c>
      <c r="I139" s="7" t="str">
        <f ca="1">IF(AND($A139&lt;&gt;"",$A139&lt;&gt;"TOTAL"),IF(AND([1]PREMIOS_ALUMNOS!$P137&lt;&gt;"",[1]PREMIOS_ALUMNOS!$P137&lt;&gt;0),[1]PREMIOS_ALUMNOS!$P137,""),IF($A139="TOTAL",SUM(INDIRECT("I4:I"&amp;ROW()-1)),""))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IF(AND($A139&lt;&gt;"",$A139&lt;&gt;"TOTAL"),IF(AND([1]PREMIOS_ALUMNOS!$S137&lt;&gt;"",[1]PREMIOS_ALUMNOS!$S137&lt;&gt;0),[1]PREMIOS_ALUMNOS!$S137,""),IF($A139="TOTAL",SUM(INDIRECT("K4:K"&amp;ROW()-1)),""))</f>
        <v/>
      </c>
      <c r="L139" s="7" t="str">
        <f ca="1">IF(AND($A139&lt;&gt;"",$A139&lt;&gt;"TOTAL"),IF(AND([1]PREMIOS_ALUMNOS!$U137&lt;&gt;"",[1]PREMIOS_ALUMNOS!$U137&lt;&gt;0),[1]PREMIOS_ALUMNOS!$U137,""),IF($A139="TOTAL",SUM(INDIRECT("L4:L"&amp;ROW()-1)),""))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IF(AND($A139&lt;&gt;"",$A139&lt;&gt;"TOTAL"),IF(AND([1]PREMIOS_ALUMNOS!$X137&lt;&gt;"",[1]PREMIOS_ALUMNOS!$X137&lt;&gt;0),[1]PREMIOS_ALUMNOS!$X137,""),IF($A139="TOTAL",SUM(INDIRECT("N4:N"&amp;ROW()-1)),""))</f>
        <v/>
      </c>
      <c r="O139" s="7" t="str">
        <f ca="1">IF(AND($A139&lt;&gt;"",$A139&lt;&gt;"TOTAL"),IF(AND([1]PREMIOS_ALUMNOS!$Z137&lt;&gt;"",[1]PREMIOS_ALUMNOS!$Z137&lt;&gt;0),[1]PREMIOS_ALUMNOS!$Z137,""),IF($A139="TOTAL",SUM(INDIRECT("O4:O"&amp;ROW()-1)),""))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IF(AND($A139&lt;&gt;"",$A139&lt;&gt;"TOTAL"),IF(AND([1]PREMIOS_ALUMNOS!$AC137&lt;&gt;"",[1]PREMIOS_ALUMNOS!$AC137&lt;&gt;0),[1]PREMIOS_ALUMNOS!$AC137,""),IF($A139="TOTAL",SUM(INDIRECT("Q4:Q"&amp;ROW()-1)),""))</f>
        <v/>
      </c>
      <c r="R139" s="7" t="str">
        <f ca="1">IF(AND($A139&lt;&gt;"",$A139&lt;&gt;"TOTAL"),IF(AND([1]PREMIOS_ALUMNOS!$AE137&lt;&gt;"",[1]PREMIOS_ALUMNOS!$AE137&lt;&gt;0),[1]PREMIOS_ALUMNOS!$AE137,""),IF($A139="TOTAL",SUM(INDIRECT("R4:R"&amp;ROW()-1)),""))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IF(AND($A139&lt;&gt;"",$A139&lt;&gt;"TOTAL"),IF(AND([1]PREMIOS_ALUMNOS!$AH137&lt;&gt;"",[1]PREMIOS_ALUMNOS!$AH137&lt;&gt;0),[1]PREMIOS_ALUMNOS!$AH137,""),IF($A139="TOTAL",SUM(INDIRECT("T4:T"&amp;ROW()-1)),""))</f>
        <v/>
      </c>
      <c r="U139" s="7" t="str">
        <f ca="1">IF(AND($A139&lt;&gt;"",$A139&lt;&gt;"TOTAL"),IF(AND([1]PREMIOS_ALUMNOS!$AJ137&lt;&gt;"",[1]PREMIOS_ALUMNOS!$AJ137&lt;&gt;0),[1]PREMIOS_ALUMNOS!$AJ137,""),IF($A139="TOTAL",SUM(INDIRECT("U4:U"&amp;ROW()-1)),""))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IF(AND($A139&lt;&gt;"",$A139&lt;&gt;"TOTAL"),IF(AND([1]PREMIOS_ALUMNOS!$AM137&lt;&gt;"",[1]PREMIOS_ALUMNOS!$AM137&lt;&gt;0),[1]PREMIOS_ALUMNOS!$AM137,""),IF($A139="TOTAL",SUM(INDIRECT("W4:W"&amp;ROW()-1)),""))</f>
        <v/>
      </c>
      <c r="X139" s="7" t="str">
        <f ca="1">IF(AND($A139&lt;&gt;"",$A139&lt;&gt;"TOTAL"),IF(AND([1]PREMIOS_ALUMNOS!$AO137&lt;&gt;"",[1]PREMIOS_ALUMNOS!$AO137&lt;&gt;0),[1]PREMIOS_ALUMNOS!$AO137,""),IF($A139="TOTAL",SUM(INDIRECT("X4:X"&amp;ROW()-1)),""))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IF(AND($A139&lt;&gt;"",$A139&lt;&gt;"TOTAL"),IF(AND([1]PREMIOS_ALUMNOS!$AR137&lt;&gt;"",[1]PREMIOS_ALUMNOS!$AR137&lt;&gt;0),[1]PREMIOS_ALUMNOS!$AR137,""),IF($A139="TOTAL",SUM(INDIRECT("Z4:Z"&amp;ROW()-1)),""))</f>
        <v/>
      </c>
      <c r="AA139" s="7" t="str">
        <f ca="1">IF(AND($A139&lt;&gt;"",$A139&lt;&gt;"TOTAL"),IF(AND([1]PREMIOS_ALUMNOS!$AT137&lt;&gt;"",[1]PREMIOS_ALUMNOS!$AT137&lt;&gt;0),[1]PREMIOS_ALUMNOS!$AT137,""),IF($A139="TOTAL",SUM(INDIRECT("AA4:AA"&amp;ROW()-1)),""))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IF(AND($A139&lt;&gt;"",$A139&lt;&gt;"TOTAL"),IF(AND([1]PREMIOS_ALUMNOS!$AW137&lt;&gt;"",[1]PREMIOS_ALUMNOS!$AW137&lt;&gt;0),[1]PREMIOS_ALUMNOS!$AW137,""),IF($A139="TOTAL",SUM(INDIRECT("AC4:AC"&amp;ROW()-1)),""))</f>
        <v/>
      </c>
      <c r="AD139" s="7" t="str">
        <f ca="1">IF(AND($A139&lt;&gt;"",$A139&lt;&gt;"TOTAL"),IF(AND([1]PREMIOS_ALUMNOS!$AY137&lt;&gt;"",[1]PREMIOS_ALUMNOS!$AY137&lt;&gt;0),[1]PREMIOS_ALUMNOS!$AY137,""),IF($A139="TOTAL",SUM(INDIRECT("AD4:AD"&amp;ROW()-1)),""))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IF(AND($A139&lt;&gt;"",$A139&lt;&gt;"TOTAL"),IF(AND([1]PREMIOS_ALUMNOS!$BB137&lt;&gt;"",[1]PREMIOS_ALUMNOS!$BB137&lt;&gt;0),[1]PREMIOS_ALUMNOS!$BB137,""),IF($A139="TOTAL",SUM(INDIRECT("AF4:AF"&amp;ROW()-1)),""))</f>
        <v/>
      </c>
      <c r="AG139" s="7" t="str">
        <f ca="1">IF(AND($A139&lt;&gt;"",$A139&lt;&gt;"TOTAL"),IF(AND([1]PREMIOS_ALUMNOS!$BD137&lt;&gt;"",[1]PREMIOS_ALUMNOS!$BD137&lt;&gt;0),[1]PREMIOS_ALUMNOS!$BD137,""),IF($A139="TOTAL",SUM(INDIRECT("AG4:AG"&amp;ROW()-1)),""))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IF(AND($A139&lt;&gt;"",$A139&lt;&gt;"TOTAL"),IF(AND([1]PREMIOS_ALUMNOS!$BG137&lt;&gt;"",[1]PREMIOS_ALUMNOS!$BG137&lt;&gt;0),[1]PREMIOS_ALUMNOS!$BG137,""),IF($A139="TOTAL",SUM(INDIRECT("AI4:AI"&amp;ROW()-1)),""))</f>
        <v/>
      </c>
      <c r="AJ139" s="7" t="str">
        <f ca="1">IF(AND($A139&lt;&gt;"",$A139&lt;&gt;"TOTAL"),IF(AND([1]PREMIOS_ALUMNOS!$BI137&lt;&gt;"",[1]PREMIOS_ALUMNOS!$BI137&lt;&gt;0),[1]PREMIOS_ALUMNOS!$BI137,""),IF($A139="TOTAL",SUM(INDIRECT("AJ4:AJ"&amp;ROW()-1)),""))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IF(AND($A139&lt;&gt;"",$A139&lt;&gt;"TOTAL"),IF(AND([1]PREMIOS_ALUMNOS!$BL137&lt;&gt;"",[1]PREMIOS_ALUMNOS!$BL137&lt;&gt;0),[1]PREMIOS_ALUMNOS!$BL137,""),IF($A139="TOTAL",SUM(INDIRECT("AL4:AL"&amp;ROW()-1)),""))</f>
        <v/>
      </c>
      <c r="AM139" s="7" t="str">
        <f ca="1">IF(AND($A139&lt;&gt;"",$A139&lt;&gt;"TOTAL"),IF(AND([1]PREMIOS_ALUMNOS!$BN137&lt;&gt;"",[1]PREMIOS_ALUMNOS!$BN137&lt;&gt;0),[1]PREMIOS_ALUMNOS!$BN137,""),IF($A139="TOTAL",SUM(INDIRECT("AM4:AM"&amp;ROW()-1)),""))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IF(AND($A139&lt;&gt;"",$A139&lt;&gt;"TOTAL"),IF(AND([1]PREMIOS_ALUMNOS!$BQ137&lt;&gt;"",[1]PREMIOS_ALUMNOS!$BQ137&lt;&gt;0),[1]PREMIOS_ALUMNOS!$BQ137,""),IF($A139="TOTAL",SUM(INDIRECT("AO4:AO"&amp;ROW()-1)),""))</f>
        <v/>
      </c>
      <c r="AP139" s="7" t="str">
        <f ca="1">IF(AND($A139&lt;&gt;"",$A139&lt;&gt;"TOTAL"),IF(AND([1]PREMIOS_ALUMNOS!$BS137&lt;&gt;"",[1]PREMIOS_ALUMNOS!$BS137&lt;&gt;0),[1]PREMIOS_ALUMNOS!$BS137,""),IF($A139="TOTAL",SUM(INDIRECT("AP4:AP"&amp;ROW()-1)),""))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IF(AND($A139&lt;&gt;"",$A139&lt;&gt;"TOTAL"),IF(AND([1]PREMIOS_ALUMNOS!$BV137&lt;&gt;"",[1]PREMIOS_ALUMNOS!$BV137&lt;&gt;0),[1]PREMIOS_ALUMNOS!$BV137,""),IF($A139="TOTAL",SUM(INDIRECT("AR4:AR"&amp;ROW()-1)),""))</f>
        <v/>
      </c>
      <c r="AS139" s="7" t="str">
        <f ca="1">IF(AND($A139&lt;&gt;"",$A139&lt;&gt;"TOTAL"),IF(AND([1]PREMIOS_ALUMNOS!$BX137&lt;&gt;"",[1]PREMIOS_ALUMNOS!$BX137&lt;&gt;0),[1]PREMIOS_ALUMNOS!$BX137,""),IF($A139="TOTAL",SUM(INDIRECT("AS4:AS"&amp;ROW()-1)),""))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IF(AND($A139&lt;&gt;"",$A139&lt;&gt;"TOTAL"),IF(AND([1]PREMIOS_ALUMNOS!$CA137&lt;&gt;"",[1]PREMIOS_ALUMNOS!$CA137&lt;&gt;0),[1]PREMIOS_ALUMNOS!$CA137,""),IF($A139="TOTAL",SUM(INDIRECT("AU4:AU"&amp;ROW()-1)),""))</f>
        <v/>
      </c>
      <c r="AV139" s="7" t="str">
        <f ca="1">IF(AND($A139&lt;&gt;"",$A139&lt;&gt;"TOTAL"),IF(AND([1]PREMIOS_ALUMNOS!$CC137&lt;&gt;"",[1]PREMIOS_ALUMNOS!$CC137&lt;&gt;0),[1]PREMIOS_ALUMNOS!$CC137,""),IF($A139="TOTAL",SUM(INDIRECT("AV4:AV"&amp;ROW()-1)),""))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IF(AND($A139&lt;&gt;"",$A139&lt;&gt;"TOTAL"),IF(AND([1]PREMIOS_ALUMNOS!$CF137&lt;&gt;"",[1]PREMIOS_ALUMNOS!$CF137&lt;&gt;0),[1]PREMIOS_ALUMNOS!$CF137,""),IF($A139="TOTAL",SUM(INDIRECT("AX4:AX"&amp;ROW()-1)),""))</f>
        <v/>
      </c>
      <c r="AY139" s="7" t="str">
        <f ca="1">IF(AND($A139&lt;&gt;"",$A139&lt;&gt;"TOTAL"),IF(AND([1]PREMIOS_ALUMNOS!$CH137&lt;&gt;"",[1]PREMIOS_ALUMNOS!$CH137&lt;&gt;0),[1]PREMIOS_ALUMNOS!$CH137,""),IF($A139="TOTAL",SUM(INDIRECT("AY4:AY"&amp;ROW()-1)),""))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IF(AND($A139&lt;&gt;"",$A139&lt;&gt;"TOTAL"),IF(AND([1]PREMIOS_ALUMNOS!$CK137&lt;&gt;"",[1]PREMIOS_ALUMNOS!$CK137&lt;&gt;0),[1]PREMIOS_ALUMNOS!$CK137,""),IF($A139="TOTAL",SUM(INDIRECT("BA4:BA"&amp;ROW()-1)),""))</f>
        <v/>
      </c>
      <c r="BB139" s="7" t="str">
        <f ca="1">IF(AND($A139&lt;&gt;"",$A139&lt;&gt;"TOTAL"),IF(AND([1]PREMIOS_ALUMNOS!$CM137&lt;&gt;"",[1]PREMIOS_ALUMNOS!$CM137&lt;&gt;0),[1]PREMIOS_ALUMNOS!$CM137,""),IF($A139="TOTAL",SUM(INDIRECT("BB4:BB"&amp;ROW()-1)),""))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IF(AND($A139&lt;&gt;"",$A139&lt;&gt;"TOTAL"),IF(AND([1]PREMIOS_ALUMNOS!$CP137&lt;&gt;"",[1]PREMIOS_ALUMNOS!$CP137&lt;&gt;0),[1]PREMIOS_ALUMNOS!$CP137,""),IF($A139="TOTAL",SUM(INDIRECT("BD4:BD"&amp;ROW()-1)),""))</f>
        <v/>
      </c>
      <c r="BE139" s="7" t="str">
        <f ca="1">IF(AND($A139&lt;&gt;"",$A139&lt;&gt;"TOTAL"),IF(AND([1]PREMIOS_ALUMNOS!$CR137&lt;&gt;"",[1]PREMIOS_ALUMNOS!$CR137&lt;&gt;0),[1]PREMIOS_ALUMNOS!$CR137,""),IF($A139="TOTAL",SUM(INDIRECT("BE4:BE"&amp;ROW()-1)),""))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IF([1]PREMIOS_ALUMNOS!$C138&lt;&gt;"",[1]PREMIOS_ALUMNOS!$C138,IF(AND([1]PREMIOS_ALUMNOS!$C138="",[1]PREMIOS_ALUMNOS!$C139="",[1]PREMIOS_ALUMNOS!$C137=""),"","TOTAL"))</f>
        <v/>
      </c>
      <c r="B140" s="7" t="str">
        <f ca="1">IF(AND($A140&lt;&gt;"",$A140&lt;&gt;"TOTAL"),IF(AND([1]PREMIOS_ALUMNOS!$D138&lt;&gt;"",[1]PREMIOS_ALUMNOS!$D138&lt;&gt;0),[1]PREMIOS_ALUMNOS!$D138,""),IF($A140="TOTAL",SUM(INDIRECT("B4:B"&amp;ROW()-1)),""))</f>
        <v/>
      </c>
      <c r="C140" s="7" t="str">
        <f ca="1">IF(AND($A140&lt;&gt;"",$A140&lt;&gt;"TOTAL"),IF(AND([1]PREMIOS_ALUMNOS!$F138&lt;&gt;"",[1]PREMIOS_ALUMNOS!$F138&lt;&gt;0),[1]PREMIOS_ALUMNOS!$F138,""),IF($A140="TOTAL",SUM(INDIRECT("C4:C"&amp;ROW()-1)),""))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IF(AND($A140&lt;&gt;"",$A140&lt;&gt;"TOTAL"),IF(AND([1]PREMIOS_ALUMNOS!$I138&lt;&gt;"",[1]PREMIOS_ALUMNOS!$I138&lt;&gt;0),[1]PREMIOS_ALUMNOS!$I138,""),IF($A140="TOTAL",SUM(INDIRECT("E4:E"&amp;ROW()-1)),""))</f>
        <v/>
      </c>
      <c r="F140" s="7" t="str">
        <f ca="1">IF(AND($A140&lt;&gt;"",$A140&lt;&gt;"TOTAL"),IF(AND([1]PREMIOS_ALUMNOS!$K138&lt;&gt;"",[1]PREMIOS_ALUMNOS!$K138&lt;&gt;0),[1]PREMIOS_ALUMNOS!$K138,""),IF($A140="TOTAL",SUM(INDIRECT("F4:F"&amp;ROW()-1)),""))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IF(AND($A140&lt;&gt;"",$A140&lt;&gt;"TOTAL"),IF(AND([1]PREMIOS_ALUMNOS!$N138&lt;&gt;"",[1]PREMIOS_ALUMNOS!$N138&lt;&gt;0),[1]PREMIOS_ALUMNOS!$N138,""),IF($A140="TOTAL",SUM(INDIRECT("H4:H"&amp;ROW()-1)),""))</f>
        <v/>
      </c>
      <c r="I140" s="7" t="str">
        <f ca="1">IF(AND($A140&lt;&gt;"",$A140&lt;&gt;"TOTAL"),IF(AND([1]PREMIOS_ALUMNOS!$P138&lt;&gt;"",[1]PREMIOS_ALUMNOS!$P138&lt;&gt;0),[1]PREMIOS_ALUMNOS!$P138,""),IF($A140="TOTAL",SUM(INDIRECT("I4:I"&amp;ROW()-1)),""))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IF(AND($A140&lt;&gt;"",$A140&lt;&gt;"TOTAL"),IF(AND([1]PREMIOS_ALUMNOS!$S138&lt;&gt;"",[1]PREMIOS_ALUMNOS!$S138&lt;&gt;0),[1]PREMIOS_ALUMNOS!$S138,""),IF($A140="TOTAL",SUM(INDIRECT("K4:K"&amp;ROW()-1)),""))</f>
        <v/>
      </c>
      <c r="L140" s="7" t="str">
        <f ca="1">IF(AND($A140&lt;&gt;"",$A140&lt;&gt;"TOTAL"),IF(AND([1]PREMIOS_ALUMNOS!$U138&lt;&gt;"",[1]PREMIOS_ALUMNOS!$U138&lt;&gt;0),[1]PREMIOS_ALUMNOS!$U138,""),IF($A140="TOTAL",SUM(INDIRECT("L4:L"&amp;ROW()-1)),""))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IF(AND($A140&lt;&gt;"",$A140&lt;&gt;"TOTAL"),IF(AND([1]PREMIOS_ALUMNOS!$X138&lt;&gt;"",[1]PREMIOS_ALUMNOS!$X138&lt;&gt;0),[1]PREMIOS_ALUMNOS!$X138,""),IF($A140="TOTAL",SUM(INDIRECT("N4:N"&amp;ROW()-1)),""))</f>
        <v/>
      </c>
      <c r="O140" s="7" t="str">
        <f ca="1">IF(AND($A140&lt;&gt;"",$A140&lt;&gt;"TOTAL"),IF(AND([1]PREMIOS_ALUMNOS!$Z138&lt;&gt;"",[1]PREMIOS_ALUMNOS!$Z138&lt;&gt;0),[1]PREMIOS_ALUMNOS!$Z138,""),IF($A140="TOTAL",SUM(INDIRECT("O4:O"&amp;ROW()-1)),""))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IF(AND($A140&lt;&gt;"",$A140&lt;&gt;"TOTAL"),IF(AND([1]PREMIOS_ALUMNOS!$AC138&lt;&gt;"",[1]PREMIOS_ALUMNOS!$AC138&lt;&gt;0),[1]PREMIOS_ALUMNOS!$AC138,""),IF($A140="TOTAL",SUM(INDIRECT("Q4:Q"&amp;ROW()-1)),""))</f>
        <v/>
      </c>
      <c r="R140" s="7" t="str">
        <f ca="1">IF(AND($A140&lt;&gt;"",$A140&lt;&gt;"TOTAL"),IF(AND([1]PREMIOS_ALUMNOS!$AE138&lt;&gt;"",[1]PREMIOS_ALUMNOS!$AE138&lt;&gt;0),[1]PREMIOS_ALUMNOS!$AE138,""),IF($A140="TOTAL",SUM(INDIRECT("R4:R"&amp;ROW()-1)),""))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IF(AND($A140&lt;&gt;"",$A140&lt;&gt;"TOTAL"),IF(AND([1]PREMIOS_ALUMNOS!$AH138&lt;&gt;"",[1]PREMIOS_ALUMNOS!$AH138&lt;&gt;0),[1]PREMIOS_ALUMNOS!$AH138,""),IF($A140="TOTAL",SUM(INDIRECT("T4:T"&amp;ROW()-1)),""))</f>
        <v/>
      </c>
      <c r="U140" s="7" t="str">
        <f ca="1">IF(AND($A140&lt;&gt;"",$A140&lt;&gt;"TOTAL"),IF(AND([1]PREMIOS_ALUMNOS!$AJ138&lt;&gt;"",[1]PREMIOS_ALUMNOS!$AJ138&lt;&gt;0),[1]PREMIOS_ALUMNOS!$AJ138,""),IF($A140="TOTAL",SUM(INDIRECT("U4:U"&amp;ROW()-1)),""))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IF(AND($A140&lt;&gt;"",$A140&lt;&gt;"TOTAL"),IF(AND([1]PREMIOS_ALUMNOS!$AM138&lt;&gt;"",[1]PREMIOS_ALUMNOS!$AM138&lt;&gt;0),[1]PREMIOS_ALUMNOS!$AM138,""),IF($A140="TOTAL",SUM(INDIRECT("W4:W"&amp;ROW()-1)),""))</f>
        <v/>
      </c>
      <c r="X140" s="7" t="str">
        <f ca="1">IF(AND($A140&lt;&gt;"",$A140&lt;&gt;"TOTAL"),IF(AND([1]PREMIOS_ALUMNOS!$AO138&lt;&gt;"",[1]PREMIOS_ALUMNOS!$AO138&lt;&gt;0),[1]PREMIOS_ALUMNOS!$AO138,""),IF($A140="TOTAL",SUM(INDIRECT("X4:X"&amp;ROW()-1)),""))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IF(AND($A140&lt;&gt;"",$A140&lt;&gt;"TOTAL"),IF(AND([1]PREMIOS_ALUMNOS!$AR138&lt;&gt;"",[1]PREMIOS_ALUMNOS!$AR138&lt;&gt;0),[1]PREMIOS_ALUMNOS!$AR138,""),IF($A140="TOTAL",SUM(INDIRECT("Z4:Z"&amp;ROW()-1)),""))</f>
        <v/>
      </c>
      <c r="AA140" s="7" t="str">
        <f ca="1">IF(AND($A140&lt;&gt;"",$A140&lt;&gt;"TOTAL"),IF(AND([1]PREMIOS_ALUMNOS!$AT138&lt;&gt;"",[1]PREMIOS_ALUMNOS!$AT138&lt;&gt;0),[1]PREMIOS_ALUMNOS!$AT138,""),IF($A140="TOTAL",SUM(INDIRECT("AA4:AA"&amp;ROW()-1)),""))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IF(AND($A140&lt;&gt;"",$A140&lt;&gt;"TOTAL"),IF(AND([1]PREMIOS_ALUMNOS!$AW138&lt;&gt;"",[1]PREMIOS_ALUMNOS!$AW138&lt;&gt;0),[1]PREMIOS_ALUMNOS!$AW138,""),IF($A140="TOTAL",SUM(INDIRECT("AC4:AC"&amp;ROW()-1)),""))</f>
        <v/>
      </c>
      <c r="AD140" s="7" t="str">
        <f ca="1">IF(AND($A140&lt;&gt;"",$A140&lt;&gt;"TOTAL"),IF(AND([1]PREMIOS_ALUMNOS!$AY138&lt;&gt;"",[1]PREMIOS_ALUMNOS!$AY138&lt;&gt;0),[1]PREMIOS_ALUMNOS!$AY138,""),IF($A140="TOTAL",SUM(INDIRECT("AD4:AD"&amp;ROW()-1)),""))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IF(AND($A140&lt;&gt;"",$A140&lt;&gt;"TOTAL"),IF(AND([1]PREMIOS_ALUMNOS!$BB138&lt;&gt;"",[1]PREMIOS_ALUMNOS!$BB138&lt;&gt;0),[1]PREMIOS_ALUMNOS!$BB138,""),IF($A140="TOTAL",SUM(INDIRECT("AF4:AF"&amp;ROW()-1)),""))</f>
        <v/>
      </c>
      <c r="AG140" s="7" t="str">
        <f ca="1">IF(AND($A140&lt;&gt;"",$A140&lt;&gt;"TOTAL"),IF(AND([1]PREMIOS_ALUMNOS!$BD138&lt;&gt;"",[1]PREMIOS_ALUMNOS!$BD138&lt;&gt;0),[1]PREMIOS_ALUMNOS!$BD138,""),IF($A140="TOTAL",SUM(INDIRECT("AG4:AG"&amp;ROW()-1)),""))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IF(AND($A140&lt;&gt;"",$A140&lt;&gt;"TOTAL"),IF(AND([1]PREMIOS_ALUMNOS!$BG138&lt;&gt;"",[1]PREMIOS_ALUMNOS!$BG138&lt;&gt;0),[1]PREMIOS_ALUMNOS!$BG138,""),IF($A140="TOTAL",SUM(INDIRECT("AI4:AI"&amp;ROW()-1)),""))</f>
        <v/>
      </c>
      <c r="AJ140" s="7" t="str">
        <f ca="1">IF(AND($A140&lt;&gt;"",$A140&lt;&gt;"TOTAL"),IF(AND([1]PREMIOS_ALUMNOS!$BI138&lt;&gt;"",[1]PREMIOS_ALUMNOS!$BI138&lt;&gt;0),[1]PREMIOS_ALUMNOS!$BI138,""),IF($A140="TOTAL",SUM(INDIRECT("AJ4:AJ"&amp;ROW()-1)),""))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IF(AND($A140&lt;&gt;"",$A140&lt;&gt;"TOTAL"),IF(AND([1]PREMIOS_ALUMNOS!$BL138&lt;&gt;"",[1]PREMIOS_ALUMNOS!$BL138&lt;&gt;0),[1]PREMIOS_ALUMNOS!$BL138,""),IF($A140="TOTAL",SUM(INDIRECT("AL4:AL"&amp;ROW()-1)),""))</f>
        <v/>
      </c>
      <c r="AM140" s="7" t="str">
        <f ca="1">IF(AND($A140&lt;&gt;"",$A140&lt;&gt;"TOTAL"),IF(AND([1]PREMIOS_ALUMNOS!$BN138&lt;&gt;"",[1]PREMIOS_ALUMNOS!$BN138&lt;&gt;0),[1]PREMIOS_ALUMNOS!$BN138,""),IF($A140="TOTAL",SUM(INDIRECT("AM4:AM"&amp;ROW()-1)),""))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IF(AND($A140&lt;&gt;"",$A140&lt;&gt;"TOTAL"),IF(AND([1]PREMIOS_ALUMNOS!$BQ138&lt;&gt;"",[1]PREMIOS_ALUMNOS!$BQ138&lt;&gt;0),[1]PREMIOS_ALUMNOS!$BQ138,""),IF($A140="TOTAL",SUM(INDIRECT("AO4:AO"&amp;ROW()-1)),""))</f>
        <v/>
      </c>
      <c r="AP140" s="7" t="str">
        <f ca="1">IF(AND($A140&lt;&gt;"",$A140&lt;&gt;"TOTAL"),IF(AND([1]PREMIOS_ALUMNOS!$BS138&lt;&gt;"",[1]PREMIOS_ALUMNOS!$BS138&lt;&gt;0),[1]PREMIOS_ALUMNOS!$BS138,""),IF($A140="TOTAL",SUM(INDIRECT("AP4:AP"&amp;ROW()-1)),""))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IF(AND($A140&lt;&gt;"",$A140&lt;&gt;"TOTAL"),IF(AND([1]PREMIOS_ALUMNOS!$BV138&lt;&gt;"",[1]PREMIOS_ALUMNOS!$BV138&lt;&gt;0),[1]PREMIOS_ALUMNOS!$BV138,""),IF($A140="TOTAL",SUM(INDIRECT("AR4:AR"&amp;ROW()-1)),""))</f>
        <v/>
      </c>
      <c r="AS140" s="7" t="str">
        <f ca="1">IF(AND($A140&lt;&gt;"",$A140&lt;&gt;"TOTAL"),IF(AND([1]PREMIOS_ALUMNOS!$BX138&lt;&gt;"",[1]PREMIOS_ALUMNOS!$BX138&lt;&gt;0),[1]PREMIOS_ALUMNOS!$BX138,""),IF($A140="TOTAL",SUM(INDIRECT("AS4:AS"&amp;ROW()-1)),""))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IF(AND($A140&lt;&gt;"",$A140&lt;&gt;"TOTAL"),IF(AND([1]PREMIOS_ALUMNOS!$CA138&lt;&gt;"",[1]PREMIOS_ALUMNOS!$CA138&lt;&gt;0),[1]PREMIOS_ALUMNOS!$CA138,""),IF($A140="TOTAL",SUM(INDIRECT("AU4:AU"&amp;ROW()-1)),""))</f>
        <v/>
      </c>
      <c r="AV140" s="7" t="str">
        <f ca="1">IF(AND($A140&lt;&gt;"",$A140&lt;&gt;"TOTAL"),IF(AND([1]PREMIOS_ALUMNOS!$CC138&lt;&gt;"",[1]PREMIOS_ALUMNOS!$CC138&lt;&gt;0),[1]PREMIOS_ALUMNOS!$CC138,""),IF($A140="TOTAL",SUM(INDIRECT("AV4:AV"&amp;ROW()-1)),""))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IF(AND($A140&lt;&gt;"",$A140&lt;&gt;"TOTAL"),IF(AND([1]PREMIOS_ALUMNOS!$CF138&lt;&gt;"",[1]PREMIOS_ALUMNOS!$CF138&lt;&gt;0),[1]PREMIOS_ALUMNOS!$CF138,""),IF($A140="TOTAL",SUM(INDIRECT("AX4:AX"&amp;ROW()-1)),""))</f>
        <v/>
      </c>
      <c r="AY140" s="7" t="str">
        <f ca="1">IF(AND($A140&lt;&gt;"",$A140&lt;&gt;"TOTAL"),IF(AND([1]PREMIOS_ALUMNOS!$CH138&lt;&gt;"",[1]PREMIOS_ALUMNOS!$CH138&lt;&gt;0),[1]PREMIOS_ALUMNOS!$CH138,""),IF($A140="TOTAL",SUM(INDIRECT("AY4:AY"&amp;ROW()-1)),""))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IF(AND($A140&lt;&gt;"",$A140&lt;&gt;"TOTAL"),IF(AND([1]PREMIOS_ALUMNOS!$CK138&lt;&gt;"",[1]PREMIOS_ALUMNOS!$CK138&lt;&gt;0),[1]PREMIOS_ALUMNOS!$CK138,""),IF($A140="TOTAL",SUM(INDIRECT("BA4:BA"&amp;ROW()-1)),""))</f>
        <v/>
      </c>
      <c r="BB140" s="7" t="str">
        <f ca="1">IF(AND($A140&lt;&gt;"",$A140&lt;&gt;"TOTAL"),IF(AND([1]PREMIOS_ALUMNOS!$CM138&lt;&gt;"",[1]PREMIOS_ALUMNOS!$CM138&lt;&gt;0),[1]PREMIOS_ALUMNOS!$CM138,""),IF($A140="TOTAL",SUM(INDIRECT("BB4:BB"&amp;ROW()-1)),""))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IF(AND($A140&lt;&gt;"",$A140&lt;&gt;"TOTAL"),IF(AND([1]PREMIOS_ALUMNOS!$CP138&lt;&gt;"",[1]PREMIOS_ALUMNOS!$CP138&lt;&gt;0),[1]PREMIOS_ALUMNOS!$CP138,""),IF($A140="TOTAL",SUM(INDIRECT("BD4:BD"&amp;ROW()-1)),""))</f>
        <v/>
      </c>
      <c r="BE140" s="7" t="str">
        <f ca="1">IF(AND($A140&lt;&gt;"",$A140&lt;&gt;"TOTAL"),IF(AND([1]PREMIOS_ALUMNOS!$CR138&lt;&gt;"",[1]PREMIOS_ALUMNOS!$CR138&lt;&gt;0),[1]PREMIOS_ALUMNOS!$CR138,""),IF($A140="TOTAL",SUM(INDIRECT("BE4:BE"&amp;ROW()-1)),""))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IF([1]PREMIOS_ALUMNOS!$C139&lt;&gt;"",[1]PREMIOS_ALUMNOS!$C139,IF(AND([1]PREMIOS_ALUMNOS!$C139="",[1]PREMIOS_ALUMNOS!$C140="",[1]PREMIOS_ALUMNOS!$C138=""),"","TOTAL"))</f>
        <v/>
      </c>
      <c r="B141" s="7" t="str">
        <f ca="1">IF(AND($A141&lt;&gt;"",$A141&lt;&gt;"TOTAL"),IF(AND([1]PREMIOS_ALUMNOS!$D139&lt;&gt;"",[1]PREMIOS_ALUMNOS!$D139&lt;&gt;0),[1]PREMIOS_ALUMNOS!$D139,""),IF($A141="TOTAL",SUM(INDIRECT("B4:B"&amp;ROW()-1)),""))</f>
        <v/>
      </c>
      <c r="C141" s="7" t="str">
        <f ca="1">IF(AND($A141&lt;&gt;"",$A141&lt;&gt;"TOTAL"),IF(AND([1]PREMIOS_ALUMNOS!$F139&lt;&gt;"",[1]PREMIOS_ALUMNOS!$F139&lt;&gt;0),[1]PREMIOS_ALUMNOS!$F139,""),IF($A141="TOTAL",SUM(INDIRECT("C4:C"&amp;ROW()-1)),""))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IF(AND($A141&lt;&gt;"",$A141&lt;&gt;"TOTAL"),IF(AND([1]PREMIOS_ALUMNOS!$I139&lt;&gt;"",[1]PREMIOS_ALUMNOS!$I139&lt;&gt;0),[1]PREMIOS_ALUMNOS!$I139,""),IF($A141="TOTAL",SUM(INDIRECT("E4:E"&amp;ROW()-1)),""))</f>
        <v/>
      </c>
      <c r="F141" s="7" t="str">
        <f ca="1">IF(AND($A141&lt;&gt;"",$A141&lt;&gt;"TOTAL"),IF(AND([1]PREMIOS_ALUMNOS!$K139&lt;&gt;"",[1]PREMIOS_ALUMNOS!$K139&lt;&gt;0),[1]PREMIOS_ALUMNOS!$K139,""),IF($A141="TOTAL",SUM(INDIRECT("F4:F"&amp;ROW()-1)),""))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IF(AND($A141&lt;&gt;"",$A141&lt;&gt;"TOTAL"),IF(AND([1]PREMIOS_ALUMNOS!$N139&lt;&gt;"",[1]PREMIOS_ALUMNOS!$N139&lt;&gt;0),[1]PREMIOS_ALUMNOS!$N139,""),IF($A141="TOTAL",SUM(INDIRECT("H4:H"&amp;ROW()-1)),""))</f>
        <v/>
      </c>
      <c r="I141" s="7" t="str">
        <f ca="1">IF(AND($A141&lt;&gt;"",$A141&lt;&gt;"TOTAL"),IF(AND([1]PREMIOS_ALUMNOS!$P139&lt;&gt;"",[1]PREMIOS_ALUMNOS!$P139&lt;&gt;0),[1]PREMIOS_ALUMNOS!$P139,""),IF($A141="TOTAL",SUM(INDIRECT("I4:I"&amp;ROW()-1)),""))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IF(AND($A141&lt;&gt;"",$A141&lt;&gt;"TOTAL"),IF(AND([1]PREMIOS_ALUMNOS!$S139&lt;&gt;"",[1]PREMIOS_ALUMNOS!$S139&lt;&gt;0),[1]PREMIOS_ALUMNOS!$S139,""),IF($A141="TOTAL",SUM(INDIRECT("K4:K"&amp;ROW()-1)),""))</f>
        <v/>
      </c>
      <c r="L141" s="7" t="str">
        <f ca="1">IF(AND($A141&lt;&gt;"",$A141&lt;&gt;"TOTAL"),IF(AND([1]PREMIOS_ALUMNOS!$U139&lt;&gt;"",[1]PREMIOS_ALUMNOS!$U139&lt;&gt;0),[1]PREMIOS_ALUMNOS!$U139,""),IF($A141="TOTAL",SUM(INDIRECT("L4:L"&amp;ROW()-1)),""))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IF(AND($A141&lt;&gt;"",$A141&lt;&gt;"TOTAL"),IF(AND([1]PREMIOS_ALUMNOS!$X139&lt;&gt;"",[1]PREMIOS_ALUMNOS!$X139&lt;&gt;0),[1]PREMIOS_ALUMNOS!$X139,""),IF($A141="TOTAL",SUM(INDIRECT("N4:N"&amp;ROW()-1)),""))</f>
        <v/>
      </c>
      <c r="O141" s="7" t="str">
        <f ca="1">IF(AND($A141&lt;&gt;"",$A141&lt;&gt;"TOTAL"),IF(AND([1]PREMIOS_ALUMNOS!$Z139&lt;&gt;"",[1]PREMIOS_ALUMNOS!$Z139&lt;&gt;0),[1]PREMIOS_ALUMNOS!$Z139,""),IF($A141="TOTAL",SUM(INDIRECT("O4:O"&amp;ROW()-1)),""))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IF(AND($A141&lt;&gt;"",$A141&lt;&gt;"TOTAL"),IF(AND([1]PREMIOS_ALUMNOS!$AC139&lt;&gt;"",[1]PREMIOS_ALUMNOS!$AC139&lt;&gt;0),[1]PREMIOS_ALUMNOS!$AC139,""),IF($A141="TOTAL",SUM(INDIRECT("Q4:Q"&amp;ROW()-1)),""))</f>
        <v/>
      </c>
      <c r="R141" s="7" t="str">
        <f ca="1">IF(AND($A141&lt;&gt;"",$A141&lt;&gt;"TOTAL"),IF(AND([1]PREMIOS_ALUMNOS!$AE139&lt;&gt;"",[1]PREMIOS_ALUMNOS!$AE139&lt;&gt;0),[1]PREMIOS_ALUMNOS!$AE139,""),IF($A141="TOTAL",SUM(INDIRECT("R4:R"&amp;ROW()-1)),""))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IF(AND($A141&lt;&gt;"",$A141&lt;&gt;"TOTAL"),IF(AND([1]PREMIOS_ALUMNOS!$AH139&lt;&gt;"",[1]PREMIOS_ALUMNOS!$AH139&lt;&gt;0),[1]PREMIOS_ALUMNOS!$AH139,""),IF($A141="TOTAL",SUM(INDIRECT("T4:T"&amp;ROW()-1)),""))</f>
        <v/>
      </c>
      <c r="U141" s="7" t="str">
        <f ca="1">IF(AND($A141&lt;&gt;"",$A141&lt;&gt;"TOTAL"),IF(AND([1]PREMIOS_ALUMNOS!$AJ139&lt;&gt;"",[1]PREMIOS_ALUMNOS!$AJ139&lt;&gt;0),[1]PREMIOS_ALUMNOS!$AJ139,""),IF($A141="TOTAL",SUM(INDIRECT("U4:U"&amp;ROW()-1)),""))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IF(AND($A141&lt;&gt;"",$A141&lt;&gt;"TOTAL"),IF(AND([1]PREMIOS_ALUMNOS!$AM139&lt;&gt;"",[1]PREMIOS_ALUMNOS!$AM139&lt;&gt;0),[1]PREMIOS_ALUMNOS!$AM139,""),IF($A141="TOTAL",SUM(INDIRECT("W4:W"&amp;ROW()-1)),""))</f>
        <v/>
      </c>
      <c r="X141" s="7" t="str">
        <f ca="1">IF(AND($A141&lt;&gt;"",$A141&lt;&gt;"TOTAL"),IF(AND([1]PREMIOS_ALUMNOS!$AO139&lt;&gt;"",[1]PREMIOS_ALUMNOS!$AO139&lt;&gt;0),[1]PREMIOS_ALUMNOS!$AO139,""),IF($A141="TOTAL",SUM(INDIRECT("X4:X"&amp;ROW()-1)),""))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IF(AND($A141&lt;&gt;"",$A141&lt;&gt;"TOTAL"),IF(AND([1]PREMIOS_ALUMNOS!$AR139&lt;&gt;"",[1]PREMIOS_ALUMNOS!$AR139&lt;&gt;0),[1]PREMIOS_ALUMNOS!$AR139,""),IF($A141="TOTAL",SUM(INDIRECT("Z4:Z"&amp;ROW()-1)),""))</f>
        <v/>
      </c>
      <c r="AA141" s="7" t="str">
        <f ca="1">IF(AND($A141&lt;&gt;"",$A141&lt;&gt;"TOTAL"),IF(AND([1]PREMIOS_ALUMNOS!$AT139&lt;&gt;"",[1]PREMIOS_ALUMNOS!$AT139&lt;&gt;0),[1]PREMIOS_ALUMNOS!$AT139,""),IF($A141="TOTAL",SUM(INDIRECT("AA4:AA"&amp;ROW()-1)),""))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IF(AND($A141&lt;&gt;"",$A141&lt;&gt;"TOTAL"),IF(AND([1]PREMIOS_ALUMNOS!$AW139&lt;&gt;"",[1]PREMIOS_ALUMNOS!$AW139&lt;&gt;0),[1]PREMIOS_ALUMNOS!$AW139,""),IF($A141="TOTAL",SUM(INDIRECT("AC4:AC"&amp;ROW()-1)),""))</f>
        <v/>
      </c>
      <c r="AD141" s="7" t="str">
        <f ca="1">IF(AND($A141&lt;&gt;"",$A141&lt;&gt;"TOTAL"),IF(AND([1]PREMIOS_ALUMNOS!$AY139&lt;&gt;"",[1]PREMIOS_ALUMNOS!$AY139&lt;&gt;0),[1]PREMIOS_ALUMNOS!$AY139,""),IF($A141="TOTAL",SUM(INDIRECT("AD4:AD"&amp;ROW()-1)),""))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IF(AND($A141&lt;&gt;"",$A141&lt;&gt;"TOTAL"),IF(AND([1]PREMIOS_ALUMNOS!$BB139&lt;&gt;"",[1]PREMIOS_ALUMNOS!$BB139&lt;&gt;0),[1]PREMIOS_ALUMNOS!$BB139,""),IF($A141="TOTAL",SUM(INDIRECT("AF4:AF"&amp;ROW()-1)),""))</f>
        <v/>
      </c>
      <c r="AG141" s="7" t="str">
        <f ca="1">IF(AND($A141&lt;&gt;"",$A141&lt;&gt;"TOTAL"),IF(AND([1]PREMIOS_ALUMNOS!$BD139&lt;&gt;"",[1]PREMIOS_ALUMNOS!$BD139&lt;&gt;0),[1]PREMIOS_ALUMNOS!$BD139,""),IF($A141="TOTAL",SUM(INDIRECT("AG4:AG"&amp;ROW()-1)),""))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IF(AND($A141&lt;&gt;"",$A141&lt;&gt;"TOTAL"),IF(AND([1]PREMIOS_ALUMNOS!$BG139&lt;&gt;"",[1]PREMIOS_ALUMNOS!$BG139&lt;&gt;0),[1]PREMIOS_ALUMNOS!$BG139,""),IF($A141="TOTAL",SUM(INDIRECT("AI4:AI"&amp;ROW()-1)),""))</f>
        <v/>
      </c>
      <c r="AJ141" s="7" t="str">
        <f ca="1">IF(AND($A141&lt;&gt;"",$A141&lt;&gt;"TOTAL"),IF(AND([1]PREMIOS_ALUMNOS!$BI139&lt;&gt;"",[1]PREMIOS_ALUMNOS!$BI139&lt;&gt;0),[1]PREMIOS_ALUMNOS!$BI139,""),IF($A141="TOTAL",SUM(INDIRECT("AJ4:AJ"&amp;ROW()-1)),""))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IF(AND($A141&lt;&gt;"",$A141&lt;&gt;"TOTAL"),IF(AND([1]PREMIOS_ALUMNOS!$BL139&lt;&gt;"",[1]PREMIOS_ALUMNOS!$BL139&lt;&gt;0),[1]PREMIOS_ALUMNOS!$BL139,""),IF($A141="TOTAL",SUM(INDIRECT("AL4:AL"&amp;ROW()-1)),""))</f>
        <v/>
      </c>
      <c r="AM141" s="7" t="str">
        <f ca="1">IF(AND($A141&lt;&gt;"",$A141&lt;&gt;"TOTAL"),IF(AND([1]PREMIOS_ALUMNOS!$BN139&lt;&gt;"",[1]PREMIOS_ALUMNOS!$BN139&lt;&gt;0),[1]PREMIOS_ALUMNOS!$BN139,""),IF($A141="TOTAL",SUM(INDIRECT("AM4:AM"&amp;ROW()-1)),""))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IF(AND($A141&lt;&gt;"",$A141&lt;&gt;"TOTAL"),IF(AND([1]PREMIOS_ALUMNOS!$BQ139&lt;&gt;"",[1]PREMIOS_ALUMNOS!$BQ139&lt;&gt;0),[1]PREMIOS_ALUMNOS!$BQ139,""),IF($A141="TOTAL",SUM(INDIRECT("AO4:AO"&amp;ROW()-1)),""))</f>
        <v/>
      </c>
      <c r="AP141" s="7" t="str">
        <f ca="1">IF(AND($A141&lt;&gt;"",$A141&lt;&gt;"TOTAL"),IF(AND([1]PREMIOS_ALUMNOS!$BS139&lt;&gt;"",[1]PREMIOS_ALUMNOS!$BS139&lt;&gt;0),[1]PREMIOS_ALUMNOS!$BS139,""),IF($A141="TOTAL",SUM(INDIRECT("AP4:AP"&amp;ROW()-1)),""))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IF(AND($A141&lt;&gt;"",$A141&lt;&gt;"TOTAL"),IF(AND([1]PREMIOS_ALUMNOS!$BV139&lt;&gt;"",[1]PREMIOS_ALUMNOS!$BV139&lt;&gt;0),[1]PREMIOS_ALUMNOS!$BV139,""),IF($A141="TOTAL",SUM(INDIRECT("AR4:AR"&amp;ROW()-1)),""))</f>
        <v/>
      </c>
      <c r="AS141" s="7" t="str">
        <f ca="1">IF(AND($A141&lt;&gt;"",$A141&lt;&gt;"TOTAL"),IF(AND([1]PREMIOS_ALUMNOS!$BX139&lt;&gt;"",[1]PREMIOS_ALUMNOS!$BX139&lt;&gt;0),[1]PREMIOS_ALUMNOS!$BX139,""),IF($A141="TOTAL",SUM(INDIRECT("AS4:AS"&amp;ROW()-1)),""))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IF(AND($A141&lt;&gt;"",$A141&lt;&gt;"TOTAL"),IF(AND([1]PREMIOS_ALUMNOS!$CA139&lt;&gt;"",[1]PREMIOS_ALUMNOS!$CA139&lt;&gt;0),[1]PREMIOS_ALUMNOS!$CA139,""),IF($A141="TOTAL",SUM(INDIRECT("AU4:AU"&amp;ROW()-1)),""))</f>
        <v/>
      </c>
      <c r="AV141" s="7" t="str">
        <f ca="1">IF(AND($A141&lt;&gt;"",$A141&lt;&gt;"TOTAL"),IF(AND([1]PREMIOS_ALUMNOS!$CC139&lt;&gt;"",[1]PREMIOS_ALUMNOS!$CC139&lt;&gt;0),[1]PREMIOS_ALUMNOS!$CC139,""),IF($A141="TOTAL",SUM(INDIRECT("AV4:AV"&amp;ROW()-1)),""))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IF(AND($A141&lt;&gt;"",$A141&lt;&gt;"TOTAL"),IF(AND([1]PREMIOS_ALUMNOS!$CF139&lt;&gt;"",[1]PREMIOS_ALUMNOS!$CF139&lt;&gt;0),[1]PREMIOS_ALUMNOS!$CF139,""),IF($A141="TOTAL",SUM(INDIRECT("AX4:AX"&amp;ROW()-1)),""))</f>
        <v/>
      </c>
      <c r="AY141" s="7" t="str">
        <f ca="1">IF(AND($A141&lt;&gt;"",$A141&lt;&gt;"TOTAL"),IF(AND([1]PREMIOS_ALUMNOS!$CH139&lt;&gt;"",[1]PREMIOS_ALUMNOS!$CH139&lt;&gt;0),[1]PREMIOS_ALUMNOS!$CH139,""),IF($A141="TOTAL",SUM(INDIRECT("AY4:AY"&amp;ROW()-1)),""))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IF(AND($A141&lt;&gt;"",$A141&lt;&gt;"TOTAL"),IF(AND([1]PREMIOS_ALUMNOS!$CK139&lt;&gt;"",[1]PREMIOS_ALUMNOS!$CK139&lt;&gt;0),[1]PREMIOS_ALUMNOS!$CK139,""),IF($A141="TOTAL",SUM(INDIRECT("BA4:BA"&amp;ROW()-1)),""))</f>
        <v/>
      </c>
      <c r="BB141" s="7" t="str">
        <f ca="1">IF(AND($A141&lt;&gt;"",$A141&lt;&gt;"TOTAL"),IF(AND([1]PREMIOS_ALUMNOS!$CM139&lt;&gt;"",[1]PREMIOS_ALUMNOS!$CM139&lt;&gt;0),[1]PREMIOS_ALUMNOS!$CM139,""),IF($A141="TOTAL",SUM(INDIRECT("BB4:BB"&amp;ROW()-1)),""))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IF(AND($A141&lt;&gt;"",$A141&lt;&gt;"TOTAL"),IF(AND([1]PREMIOS_ALUMNOS!$CP139&lt;&gt;"",[1]PREMIOS_ALUMNOS!$CP139&lt;&gt;0),[1]PREMIOS_ALUMNOS!$CP139,""),IF($A141="TOTAL",SUM(INDIRECT("BD4:BD"&amp;ROW()-1)),""))</f>
        <v/>
      </c>
      <c r="BE141" s="7" t="str">
        <f ca="1">IF(AND($A141&lt;&gt;"",$A141&lt;&gt;"TOTAL"),IF(AND([1]PREMIOS_ALUMNOS!$CR139&lt;&gt;"",[1]PREMIOS_ALUMNOS!$CR139&lt;&gt;0),[1]PREMIOS_ALUMNOS!$CR139,""),IF($A141="TOTAL",SUM(INDIRECT("BE4:BE"&amp;ROW()-1)),""))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IF([1]PREMIOS_ALUMNOS!$C140&lt;&gt;"",[1]PREMIOS_ALUMNOS!$C140,IF(AND([1]PREMIOS_ALUMNOS!$C140="",[1]PREMIOS_ALUMNOS!$C141="",[1]PREMIOS_ALUMNOS!$C139=""),"","TOTAL"))</f>
        <v/>
      </c>
      <c r="B142" s="7" t="str">
        <f ca="1">IF(AND($A142&lt;&gt;"",$A142&lt;&gt;"TOTAL"),IF(AND([1]PREMIOS_ALUMNOS!$D140&lt;&gt;"",[1]PREMIOS_ALUMNOS!$D140&lt;&gt;0),[1]PREMIOS_ALUMNOS!$D140,""),IF($A142="TOTAL",SUM(INDIRECT("B4:B"&amp;ROW()-1)),""))</f>
        <v/>
      </c>
      <c r="C142" s="7" t="str">
        <f ca="1">IF(AND($A142&lt;&gt;"",$A142&lt;&gt;"TOTAL"),IF(AND([1]PREMIOS_ALUMNOS!$F140&lt;&gt;"",[1]PREMIOS_ALUMNOS!$F140&lt;&gt;0),[1]PREMIOS_ALUMNOS!$F140,""),IF($A142="TOTAL",SUM(INDIRECT("C4:C"&amp;ROW()-1)),""))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IF(AND($A142&lt;&gt;"",$A142&lt;&gt;"TOTAL"),IF(AND([1]PREMIOS_ALUMNOS!$I140&lt;&gt;"",[1]PREMIOS_ALUMNOS!$I140&lt;&gt;0),[1]PREMIOS_ALUMNOS!$I140,""),IF($A142="TOTAL",SUM(INDIRECT("E4:E"&amp;ROW()-1)),""))</f>
        <v/>
      </c>
      <c r="F142" s="7" t="str">
        <f ca="1">IF(AND($A142&lt;&gt;"",$A142&lt;&gt;"TOTAL"),IF(AND([1]PREMIOS_ALUMNOS!$K140&lt;&gt;"",[1]PREMIOS_ALUMNOS!$K140&lt;&gt;0),[1]PREMIOS_ALUMNOS!$K140,""),IF($A142="TOTAL",SUM(INDIRECT("F4:F"&amp;ROW()-1)),""))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IF(AND($A142&lt;&gt;"",$A142&lt;&gt;"TOTAL"),IF(AND([1]PREMIOS_ALUMNOS!$N140&lt;&gt;"",[1]PREMIOS_ALUMNOS!$N140&lt;&gt;0),[1]PREMIOS_ALUMNOS!$N140,""),IF($A142="TOTAL",SUM(INDIRECT("H4:H"&amp;ROW()-1)),""))</f>
        <v/>
      </c>
      <c r="I142" s="7" t="str">
        <f ca="1">IF(AND($A142&lt;&gt;"",$A142&lt;&gt;"TOTAL"),IF(AND([1]PREMIOS_ALUMNOS!$P140&lt;&gt;"",[1]PREMIOS_ALUMNOS!$P140&lt;&gt;0),[1]PREMIOS_ALUMNOS!$P140,""),IF($A142="TOTAL",SUM(INDIRECT("I4:I"&amp;ROW()-1)),""))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IF(AND($A142&lt;&gt;"",$A142&lt;&gt;"TOTAL"),IF(AND([1]PREMIOS_ALUMNOS!$S140&lt;&gt;"",[1]PREMIOS_ALUMNOS!$S140&lt;&gt;0),[1]PREMIOS_ALUMNOS!$S140,""),IF($A142="TOTAL",SUM(INDIRECT("K4:K"&amp;ROW()-1)),""))</f>
        <v/>
      </c>
      <c r="L142" s="7" t="str">
        <f ca="1">IF(AND($A142&lt;&gt;"",$A142&lt;&gt;"TOTAL"),IF(AND([1]PREMIOS_ALUMNOS!$U140&lt;&gt;"",[1]PREMIOS_ALUMNOS!$U140&lt;&gt;0),[1]PREMIOS_ALUMNOS!$U140,""),IF($A142="TOTAL",SUM(INDIRECT("L4:L"&amp;ROW()-1)),""))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IF(AND($A142&lt;&gt;"",$A142&lt;&gt;"TOTAL"),IF(AND([1]PREMIOS_ALUMNOS!$X140&lt;&gt;"",[1]PREMIOS_ALUMNOS!$X140&lt;&gt;0),[1]PREMIOS_ALUMNOS!$X140,""),IF($A142="TOTAL",SUM(INDIRECT("N4:N"&amp;ROW()-1)),""))</f>
        <v/>
      </c>
      <c r="O142" s="7" t="str">
        <f ca="1">IF(AND($A142&lt;&gt;"",$A142&lt;&gt;"TOTAL"),IF(AND([1]PREMIOS_ALUMNOS!$Z140&lt;&gt;"",[1]PREMIOS_ALUMNOS!$Z140&lt;&gt;0),[1]PREMIOS_ALUMNOS!$Z140,""),IF($A142="TOTAL",SUM(INDIRECT("O4:O"&amp;ROW()-1)),""))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IF(AND($A142&lt;&gt;"",$A142&lt;&gt;"TOTAL"),IF(AND([1]PREMIOS_ALUMNOS!$AC140&lt;&gt;"",[1]PREMIOS_ALUMNOS!$AC140&lt;&gt;0),[1]PREMIOS_ALUMNOS!$AC140,""),IF($A142="TOTAL",SUM(INDIRECT("Q4:Q"&amp;ROW()-1)),""))</f>
        <v/>
      </c>
      <c r="R142" s="7" t="str">
        <f ca="1">IF(AND($A142&lt;&gt;"",$A142&lt;&gt;"TOTAL"),IF(AND([1]PREMIOS_ALUMNOS!$AE140&lt;&gt;"",[1]PREMIOS_ALUMNOS!$AE140&lt;&gt;0),[1]PREMIOS_ALUMNOS!$AE140,""),IF($A142="TOTAL",SUM(INDIRECT("R4:R"&amp;ROW()-1)),""))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IF(AND($A142&lt;&gt;"",$A142&lt;&gt;"TOTAL"),IF(AND([1]PREMIOS_ALUMNOS!$AH140&lt;&gt;"",[1]PREMIOS_ALUMNOS!$AH140&lt;&gt;0),[1]PREMIOS_ALUMNOS!$AH140,""),IF($A142="TOTAL",SUM(INDIRECT("T4:T"&amp;ROW()-1)),""))</f>
        <v/>
      </c>
      <c r="U142" s="7" t="str">
        <f ca="1">IF(AND($A142&lt;&gt;"",$A142&lt;&gt;"TOTAL"),IF(AND([1]PREMIOS_ALUMNOS!$AJ140&lt;&gt;"",[1]PREMIOS_ALUMNOS!$AJ140&lt;&gt;0),[1]PREMIOS_ALUMNOS!$AJ140,""),IF($A142="TOTAL",SUM(INDIRECT("U4:U"&amp;ROW()-1)),""))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IF(AND($A142&lt;&gt;"",$A142&lt;&gt;"TOTAL"),IF(AND([1]PREMIOS_ALUMNOS!$AM140&lt;&gt;"",[1]PREMIOS_ALUMNOS!$AM140&lt;&gt;0),[1]PREMIOS_ALUMNOS!$AM140,""),IF($A142="TOTAL",SUM(INDIRECT("W4:W"&amp;ROW()-1)),""))</f>
        <v/>
      </c>
      <c r="X142" s="7" t="str">
        <f ca="1">IF(AND($A142&lt;&gt;"",$A142&lt;&gt;"TOTAL"),IF(AND([1]PREMIOS_ALUMNOS!$AO140&lt;&gt;"",[1]PREMIOS_ALUMNOS!$AO140&lt;&gt;0),[1]PREMIOS_ALUMNOS!$AO140,""),IF($A142="TOTAL",SUM(INDIRECT("X4:X"&amp;ROW()-1)),""))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IF(AND($A142&lt;&gt;"",$A142&lt;&gt;"TOTAL"),IF(AND([1]PREMIOS_ALUMNOS!$AR140&lt;&gt;"",[1]PREMIOS_ALUMNOS!$AR140&lt;&gt;0),[1]PREMIOS_ALUMNOS!$AR140,""),IF($A142="TOTAL",SUM(INDIRECT("Z4:Z"&amp;ROW()-1)),""))</f>
        <v/>
      </c>
      <c r="AA142" s="7" t="str">
        <f ca="1">IF(AND($A142&lt;&gt;"",$A142&lt;&gt;"TOTAL"),IF(AND([1]PREMIOS_ALUMNOS!$AT140&lt;&gt;"",[1]PREMIOS_ALUMNOS!$AT140&lt;&gt;0),[1]PREMIOS_ALUMNOS!$AT140,""),IF($A142="TOTAL",SUM(INDIRECT("AA4:AA"&amp;ROW()-1)),""))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IF(AND($A142&lt;&gt;"",$A142&lt;&gt;"TOTAL"),IF(AND([1]PREMIOS_ALUMNOS!$AW140&lt;&gt;"",[1]PREMIOS_ALUMNOS!$AW140&lt;&gt;0),[1]PREMIOS_ALUMNOS!$AW140,""),IF($A142="TOTAL",SUM(INDIRECT("AC4:AC"&amp;ROW()-1)),""))</f>
        <v/>
      </c>
      <c r="AD142" s="7" t="str">
        <f ca="1">IF(AND($A142&lt;&gt;"",$A142&lt;&gt;"TOTAL"),IF(AND([1]PREMIOS_ALUMNOS!$AY140&lt;&gt;"",[1]PREMIOS_ALUMNOS!$AY140&lt;&gt;0),[1]PREMIOS_ALUMNOS!$AY140,""),IF($A142="TOTAL",SUM(INDIRECT("AD4:AD"&amp;ROW()-1)),""))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IF(AND($A142&lt;&gt;"",$A142&lt;&gt;"TOTAL"),IF(AND([1]PREMIOS_ALUMNOS!$BB140&lt;&gt;"",[1]PREMIOS_ALUMNOS!$BB140&lt;&gt;0),[1]PREMIOS_ALUMNOS!$BB140,""),IF($A142="TOTAL",SUM(INDIRECT("AF4:AF"&amp;ROW()-1)),""))</f>
        <v/>
      </c>
      <c r="AG142" s="7" t="str">
        <f ca="1">IF(AND($A142&lt;&gt;"",$A142&lt;&gt;"TOTAL"),IF(AND([1]PREMIOS_ALUMNOS!$BD140&lt;&gt;"",[1]PREMIOS_ALUMNOS!$BD140&lt;&gt;0),[1]PREMIOS_ALUMNOS!$BD140,""),IF($A142="TOTAL",SUM(INDIRECT("AG4:AG"&amp;ROW()-1)),""))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IF(AND($A142&lt;&gt;"",$A142&lt;&gt;"TOTAL"),IF(AND([1]PREMIOS_ALUMNOS!$BG140&lt;&gt;"",[1]PREMIOS_ALUMNOS!$BG140&lt;&gt;0),[1]PREMIOS_ALUMNOS!$BG140,""),IF($A142="TOTAL",SUM(INDIRECT("AI4:AI"&amp;ROW()-1)),""))</f>
        <v/>
      </c>
      <c r="AJ142" s="7" t="str">
        <f ca="1">IF(AND($A142&lt;&gt;"",$A142&lt;&gt;"TOTAL"),IF(AND([1]PREMIOS_ALUMNOS!$BI140&lt;&gt;"",[1]PREMIOS_ALUMNOS!$BI140&lt;&gt;0),[1]PREMIOS_ALUMNOS!$BI140,""),IF($A142="TOTAL",SUM(INDIRECT("AJ4:AJ"&amp;ROW()-1)),""))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IF(AND($A142&lt;&gt;"",$A142&lt;&gt;"TOTAL"),IF(AND([1]PREMIOS_ALUMNOS!$BL140&lt;&gt;"",[1]PREMIOS_ALUMNOS!$BL140&lt;&gt;0),[1]PREMIOS_ALUMNOS!$BL140,""),IF($A142="TOTAL",SUM(INDIRECT("AL4:AL"&amp;ROW()-1)),""))</f>
        <v/>
      </c>
      <c r="AM142" s="7" t="str">
        <f ca="1">IF(AND($A142&lt;&gt;"",$A142&lt;&gt;"TOTAL"),IF(AND([1]PREMIOS_ALUMNOS!$BN140&lt;&gt;"",[1]PREMIOS_ALUMNOS!$BN140&lt;&gt;0),[1]PREMIOS_ALUMNOS!$BN140,""),IF($A142="TOTAL",SUM(INDIRECT("AM4:AM"&amp;ROW()-1)),""))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IF(AND($A142&lt;&gt;"",$A142&lt;&gt;"TOTAL"),IF(AND([1]PREMIOS_ALUMNOS!$BQ140&lt;&gt;"",[1]PREMIOS_ALUMNOS!$BQ140&lt;&gt;0),[1]PREMIOS_ALUMNOS!$BQ140,""),IF($A142="TOTAL",SUM(INDIRECT("AO4:AO"&amp;ROW()-1)),""))</f>
        <v/>
      </c>
      <c r="AP142" s="7" t="str">
        <f ca="1">IF(AND($A142&lt;&gt;"",$A142&lt;&gt;"TOTAL"),IF(AND([1]PREMIOS_ALUMNOS!$BS140&lt;&gt;"",[1]PREMIOS_ALUMNOS!$BS140&lt;&gt;0),[1]PREMIOS_ALUMNOS!$BS140,""),IF($A142="TOTAL",SUM(INDIRECT("AP4:AP"&amp;ROW()-1)),""))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IF(AND($A142&lt;&gt;"",$A142&lt;&gt;"TOTAL"),IF(AND([1]PREMIOS_ALUMNOS!$BV140&lt;&gt;"",[1]PREMIOS_ALUMNOS!$BV140&lt;&gt;0),[1]PREMIOS_ALUMNOS!$BV140,""),IF($A142="TOTAL",SUM(INDIRECT("AR4:AR"&amp;ROW()-1)),""))</f>
        <v/>
      </c>
      <c r="AS142" s="7" t="str">
        <f ca="1">IF(AND($A142&lt;&gt;"",$A142&lt;&gt;"TOTAL"),IF(AND([1]PREMIOS_ALUMNOS!$BX140&lt;&gt;"",[1]PREMIOS_ALUMNOS!$BX140&lt;&gt;0),[1]PREMIOS_ALUMNOS!$BX140,""),IF($A142="TOTAL",SUM(INDIRECT("AS4:AS"&amp;ROW()-1)),""))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IF(AND($A142&lt;&gt;"",$A142&lt;&gt;"TOTAL"),IF(AND([1]PREMIOS_ALUMNOS!$CA140&lt;&gt;"",[1]PREMIOS_ALUMNOS!$CA140&lt;&gt;0),[1]PREMIOS_ALUMNOS!$CA140,""),IF($A142="TOTAL",SUM(INDIRECT("AU4:AU"&amp;ROW()-1)),""))</f>
        <v/>
      </c>
      <c r="AV142" s="7" t="str">
        <f ca="1">IF(AND($A142&lt;&gt;"",$A142&lt;&gt;"TOTAL"),IF(AND([1]PREMIOS_ALUMNOS!$CC140&lt;&gt;"",[1]PREMIOS_ALUMNOS!$CC140&lt;&gt;0),[1]PREMIOS_ALUMNOS!$CC140,""),IF($A142="TOTAL",SUM(INDIRECT("AV4:AV"&amp;ROW()-1)),""))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IF(AND($A142&lt;&gt;"",$A142&lt;&gt;"TOTAL"),IF(AND([1]PREMIOS_ALUMNOS!$CF140&lt;&gt;"",[1]PREMIOS_ALUMNOS!$CF140&lt;&gt;0),[1]PREMIOS_ALUMNOS!$CF140,""),IF($A142="TOTAL",SUM(INDIRECT("AX4:AX"&amp;ROW()-1)),""))</f>
        <v/>
      </c>
      <c r="AY142" s="7" t="str">
        <f ca="1">IF(AND($A142&lt;&gt;"",$A142&lt;&gt;"TOTAL"),IF(AND([1]PREMIOS_ALUMNOS!$CH140&lt;&gt;"",[1]PREMIOS_ALUMNOS!$CH140&lt;&gt;0),[1]PREMIOS_ALUMNOS!$CH140,""),IF($A142="TOTAL",SUM(INDIRECT("AY4:AY"&amp;ROW()-1)),""))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IF(AND($A142&lt;&gt;"",$A142&lt;&gt;"TOTAL"),IF(AND([1]PREMIOS_ALUMNOS!$CK140&lt;&gt;"",[1]PREMIOS_ALUMNOS!$CK140&lt;&gt;0),[1]PREMIOS_ALUMNOS!$CK140,""),IF($A142="TOTAL",SUM(INDIRECT("BA4:BA"&amp;ROW()-1)),""))</f>
        <v/>
      </c>
      <c r="BB142" s="7" t="str">
        <f ca="1">IF(AND($A142&lt;&gt;"",$A142&lt;&gt;"TOTAL"),IF(AND([1]PREMIOS_ALUMNOS!$CM140&lt;&gt;"",[1]PREMIOS_ALUMNOS!$CM140&lt;&gt;0),[1]PREMIOS_ALUMNOS!$CM140,""),IF($A142="TOTAL",SUM(INDIRECT("BB4:BB"&amp;ROW()-1)),""))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IF(AND($A142&lt;&gt;"",$A142&lt;&gt;"TOTAL"),IF(AND([1]PREMIOS_ALUMNOS!$CP140&lt;&gt;"",[1]PREMIOS_ALUMNOS!$CP140&lt;&gt;0),[1]PREMIOS_ALUMNOS!$CP140,""),IF($A142="TOTAL",SUM(INDIRECT("BD4:BD"&amp;ROW()-1)),""))</f>
        <v/>
      </c>
      <c r="BE142" s="7" t="str">
        <f ca="1">IF(AND($A142&lt;&gt;"",$A142&lt;&gt;"TOTAL"),IF(AND([1]PREMIOS_ALUMNOS!$CR140&lt;&gt;"",[1]PREMIOS_ALUMNOS!$CR140&lt;&gt;0),[1]PREMIOS_ALUMNOS!$CR140,""),IF($A142="TOTAL",SUM(INDIRECT("BE4:BE"&amp;ROW()-1)),""))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IF([1]PREMIOS_ALUMNOS!$C141&lt;&gt;"",[1]PREMIOS_ALUMNOS!$C141,IF(AND([1]PREMIOS_ALUMNOS!$C141="",[1]PREMIOS_ALUMNOS!$C142="",[1]PREMIOS_ALUMNOS!$C140=""),"","TOTAL"))</f>
        <v/>
      </c>
      <c r="B143" s="7" t="str">
        <f ca="1">IF(AND($A143&lt;&gt;"",$A143&lt;&gt;"TOTAL"),IF(AND([1]PREMIOS_ALUMNOS!$D141&lt;&gt;"",[1]PREMIOS_ALUMNOS!$D141&lt;&gt;0),[1]PREMIOS_ALUMNOS!$D141,""),IF($A143="TOTAL",SUM(INDIRECT("B4:B"&amp;ROW()-1)),""))</f>
        <v/>
      </c>
      <c r="C143" s="7" t="str">
        <f ca="1">IF(AND($A143&lt;&gt;"",$A143&lt;&gt;"TOTAL"),IF(AND([1]PREMIOS_ALUMNOS!$F141&lt;&gt;"",[1]PREMIOS_ALUMNOS!$F141&lt;&gt;0),[1]PREMIOS_ALUMNOS!$F141,""),IF($A143="TOTAL",SUM(INDIRECT("C4:C"&amp;ROW()-1)),""))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IF(AND($A143&lt;&gt;"",$A143&lt;&gt;"TOTAL"),IF(AND([1]PREMIOS_ALUMNOS!$I141&lt;&gt;"",[1]PREMIOS_ALUMNOS!$I141&lt;&gt;0),[1]PREMIOS_ALUMNOS!$I141,""),IF($A143="TOTAL",SUM(INDIRECT("E4:E"&amp;ROW()-1)),""))</f>
        <v/>
      </c>
      <c r="F143" s="7" t="str">
        <f ca="1">IF(AND($A143&lt;&gt;"",$A143&lt;&gt;"TOTAL"),IF(AND([1]PREMIOS_ALUMNOS!$K141&lt;&gt;"",[1]PREMIOS_ALUMNOS!$K141&lt;&gt;0),[1]PREMIOS_ALUMNOS!$K141,""),IF($A143="TOTAL",SUM(INDIRECT("F4:F"&amp;ROW()-1)),""))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IF(AND($A143&lt;&gt;"",$A143&lt;&gt;"TOTAL"),IF(AND([1]PREMIOS_ALUMNOS!$N141&lt;&gt;"",[1]PREMIOS_ALUMNOS!$N141&lt;&gt;0),[1]PREMIOS_ALUMNOS!$N141,""),IF($A143="TOTAL",SUM(INDIRECT("H4:H"&amp;ROW()-1)),""))</f>
        <v/>
      </c>
      <c r="I143" s="7" t="str">
        <f ca="1">IF(AND($A143&lt;&gt;"",$A143&lt;&gt;"TOTAL"),IF(AND([1]PREMIOS_ALUMNOS!$P141&lt;&gt;"",[1]PREMIOS_ALUMNOS!$P141&lt;&gt;0),[1]PREMIOS_ALUMNOS!$P141,""),IF($A143="TOTAL",SUM(INDIRECT("I4:I"&amp;ROW()-1)),""))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IF(AND($A143&lt;&gt;"",$A143&lt;&gt;"TOTAL"),IF(AND([1]PREMIOS_ALUMNOS!$S141&lt;&gt;"",[1]PREMIOS_ALUMNOS!$S141&lt;&gt;0),[1]PREMIOS_ALUMNOS!$S141,""),IF($A143="TOTAL",SUM(INDIRECT("K4:K"&amp;ROW()-1)),""))</f>
        <v/>
      </c>
      <c r="L143" s="7" t="str">
        <f ca="1">IF(AND($A143&lt;&gt;"",$A143&lt;&gt;"TOTAL"),IF(AND([1]PREMIOS_ALUMNOS!$U141&lt;&gt;"",[1]PREMIOS_ALUMNOS!$U141&lt;&gt;0),[1]PREMIOS_ALUMNOS!$U141,""),IF($A143="TOTAL",SUM(INDIRECT("L4:L"&amp;ROW()-1)),""))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IF(AND($A143&lt;&gt;"",$A143&lt;&gt;"TOTAL"),IF(AND([1]PREMIOS_ALUMNOS!$X141&lt;&gt;"",[1]PREMIOS_ALUMNOS!$X141&lt;&gt;0),[1]PREMIOS_ALUMNOS!$X141,""),IF($A143="TOTAL",SUM(INDIRECT("N4:N"&amp;ROW()-1)),""))</f>
        <v/>
      </c>
      <c r="O143" s="7" t="str">
        <f ca="1">IF(AND($A143&lt;&gt;"",$A143&lt;&gt;"TOTAL"),IF(AND([1]PREMIOS_ALUMNOS!$Z141&lt;&gt;"",[1]PREMIOS_ALUMNOS!$Z141&lt;&gt;0),[1]PREMIOS_ALUMNOS!$Z141,""),IF($A143="TOTAL",SUM(INDIRECT("O4:O"&amp;ROW()-1)),""))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IF(AND($A143&lt;&gt;"",$A143&lt;&gt;"TOTAL"),IF(AND([1]PREMIOS_ALUMNOS!$AC141&lt;&gt;"",[1]PREMIOS_ALUMNOS!$AC141&lt;&gt;0),[1]PREMIOS_ALUMNOS!$AC141,""),IF($A143="TOTAL",SUM(INDIRECT("Q4:Q"&amp;ROW()-1)),""))</f>
        <v/>
      </c>
      <c r="R143" s="7" t="str">
        <f ca="1">IF(AND($A143&lt;&gt;"",$A143&lt;&gt;"TOTAL"),IF(AND([1]PREMIOS_ALUMNOS!$AE141&lt;&gt;"",[1]PREMIOS_ALUMNOS!$AE141&lt;&gt;0),[1]PREMIOS_ALUMNOS!$AE141,""),IF($A143="TOTAL",SUM(INDIRECT("R4:R"&amp;ROW()-1)),""))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IF(AND($A143&lt;&gt;"",$A143&lt;&gt;"TOTAL"),IF(AND([1]PREMIOS_ALUMNOS!$AH141&lt;&gt;"",[1]PREMIOS_ALUMNOS!$AH141&lt;&gt;0),[1]PREMIOS_ALUMNOS!$AH141,""),IF($A143="TOTAL",SUM(INDIRECT("T4:T"&amp;ROW()-1)),""))</f>
        <v/>
      </c>
      <c r="U143" s="7" t="str">
        <f ca="1">IF(AND($A143&lt;&gt;"",$A143&lt;&gt;"TOTAL"),IF(AND([1]PREMIOS_ALUMNOS!$AJ141&lt;&gt;"",[1]PREMIOS_ALUMNOS!$AJ141&lt;&gt;0),[1]PREMIOS_ALUMNOS!$AJ141,""),IF($A143="TOTAL",SUM(INDIRECT("U4:U"&amp;ROW()-1)),""))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IF(AND($A143&lt;&gt;"",$A143&lt;&gt;"TOTAL"),IF(AND([1]PREMIOS_ALUMNOS!$AM141&lt;&gt;"",[1]PREMIOS_ALUMNOS!$AM141&lt;&gt;0),[1]PREMIOS_ALUMNOS!$AM141,""),IF($A143="TOTAL",SUM(INDIRECT("W4:W"&amp;ROW()-1)),""))</f>
        <v/>
      </c>
      <c r="X143" s="7" t="str">
        <f ca="1">IF(AND($A143&lt;&gt;"",$A143&lt;&gt;"TOTAL"),IF(AND([1]PREMIOS_ALUMNOS!$AO141&lt;&gt;"",[1]PREMIOS_ALUMNOS!$AO141&lt;&gt;0),[1]PREMIOS_ALUMNOS!$AO141,""),IF($A143="TOTAL",SUM(INDIRECT("X4:X"&amp;ROW()-1)),""))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IF(AND($A143&lt;&gt;"",$A143&lt;&gt;"TOTAL"),IF(AND([1]PREMIOS_ALUMNOS!$AR141&lt;&gt;"",[1]PREMIOS_ALUMNOS!$AR141&lt;&gt;0),[1]PREMIOS_ALUMNOS!$AR141,""),IF($A143="TOTAL",SUM(INDIRECT("Z4:Z"&amp;ROW()-1)),""))</f>
        <v/>
      </c>
      <c r="AA143" s="7" t="str">
        <f ca="1">IF(AND($A143&lt;&gt;"",$A143&lt;&gt;"TOTAL"),IF(AND([1]PREMIOS_ALUMNOS!$AT141&lt;&gt;"",[1]PREMIOS_ALUMNOS!$AT141&lt;&gt;0),[1]PREMIOS_ALUMNOS!$AT141,""),IF($A143="TOTAL",SUM(INDIRECT("AA4:AA"&amp;ROW()-1)),""))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IF(AND($A143&lt;&gt;"",$A143&lt;&gt;"TOTAL"),IF(AND([1]PREMIOS_ALUMNOS!$AW141&lt;&gt;"",[1]PREMIOS_ALUMNOS!$AW141&lt;&gt;0),[1]PREMIOS_ALUMNOS!$AW141,""),IF($A143="TOTAL",SUM(INDIRECT("AC4:AC"&amp;ROW()-1)),""))</f>
        <v/>
      </c>
      <c r="AD143" s="7" t="str">
        <f ca="1">IF(AND($A143&lt;&gt;"",$A143&lt;&gt;"TOTAL"),IF(AND([1]PREMIOS_ALUMNOS!$AY141&lt;&gt;"",[1]PREMIOS_ALUMNOS!$AY141&lt;&gt;0),[1]PREMIOS_ALUMNOS!$AY141,""),IF($A143="TOTAL",SUM(INDIRECT("AD4:AD"&amp;ROW()-1)),""))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IF(AND($A143&lt;&gt;"",$A143&lt;&gt;"TOTAL"),IF(AND([1]PREMIOS_ALUMNOS!$BB141&lt;&gt;"",[1]PREMIOS_ALUMNOS!$BB141&lt;&gt;0),[1]PREMIOS_ALUMNOS!$BB141,""),IF($A143="TOTAL",SUM(INDIRECT("AF4:AF"&amp;ROW()-1)),""))</f>
        <v/>
      </c>
      <c r="AG143" s="7" t="str">
        <f ca="1">IF(AND($A143&lt;&gt;"",$A143&lt;&gt;"TOTAL"),IF(AND([1]PREMIOS_ALUMNOS!$BD141&lt;&gt;"",[1]PREMIOS_ALUMNOS!$BD141&lt;&gt;0),[1]PREMIOS_ALUMNOS!$BD141,""),IF($A143="TOTAL",SUM(INDIRECT("AG4:AG"&amp;ROW()-1)),""))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IF(AND($A143&lt;&gt;"",$A143&lt;&gt;"TOTAL"),IF(AND([1]PREMIOS_ALUMNOS!$BG141&lt;&gt;"",[1]PREMIOS_ALUMNOS!$BG141&lt;&gt;0),[1]PREMIOS_ALUMNOS!$BG141,""),IF($A143="TOTAL",SUM(INDIRECT("AI4:AI"&amp;ROW()-1)),""))</f>
        <v/>
      </c>
      <c r="AJ143" s="7" t="str">
        <f ca="1">IF(AND($A143&lt;&gt;"",$A143&lt;&gt;"TOTAL"),IF(AND([1]PREMIOS_ALUMNOS!$BI141&lt;&gt;"",[1]PREMIOS_ALUMNOS!$BI141&lt;&gt;0),[1]PREMIOS_ALUMNOS!$BI141,""),IF($A143="TOTAL",SUM(INDIRECT("AJ4:AJ"&amp;ROW()-1)),""))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IF(AND($A143&lt;&gt;"",$A143&lt;&gt;"TOTAL"),IF(AND([1]PREMIOS_ALUMNOS!$BL141&lt;&gt;"",[1]PREMIOS_ALUMNOS!$BL141&lt;&gt;0),[1]PREMIOS_ALUMNOS!$BL141,""),IF($A143="TOTAL",SUM(INDIRECT("AL4:AL"&amp;ROW()-1)),""))</f>
        <v/>
      </c>
      <c r="AM143" s="7" t="str">
        <f ca="1">IF(AND($A143&lt;&gt;"",$A143&lt;&gt;"TOTAL"),IF(AND([1]PREMIOS_ALUMNOS!$BN141&lt;&gt;"",[1]PREMIOS_ALUMNOS!$BN141&lt;&gt;0),[1]PREMIOS_ALUMNOS!$BN141,""),IF($A143="TOTAL",SUM(INDIRECT("AM4:AM"&amp;ROW()-1)),""))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IF(AND($A143&lt;&gt;"",$A143&lt;&gt;"TOTAL"),IF(AND([1]PREMIOS_ALUMNOS!$BQ141&lt;&gt;"",[1]PREMIOS_ALUMNOS!$BQ141&lt;&gt;0),[1]PREMIOS_ALUMNOS!$BQ141,""),IF($A143="TOTAL",SUM(INDIRECT("AO4:AO"&amp;ROW()-1)),""))</f>
        <v/>
      </c>
      <c r="AP143" s="7" t="str">
        <f ca="1">IF(AND($A143&lt;&gt;"",$A143&lt;&gt;"TOTAL"),IF(AND([1]PREMIOS_ALUMNOS!$BS141&lt;&gt;"",[1]PREMIOS_ALUMNOS!$BS141&lt;&gt;0),[1]PREMIOS_ALUMNOS!$BS141,""),IF($A143="TOTAL",SUM(INDIRECT("AP4:AP"&amp;ROW()-1)),""))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IF(AND($A143&lt;&gt;"",$A143&lt;&gt;"TOTAL"),IF(AND([1]PREMIOS_ALUMNOS!$BV141&lt;&gt;"",[1]PREMIOS_ALUMNOS!$BV141&lt;&gt;0),[1]PREMIOS_ALUMNOS!$BV141,""),IF($A143="TOTAL",SUM(INDIRECT("AR4:AR"&amp;ROW()-1)),""))</f>
        <v/>
      </c>
      <c r="AS143" s="7" t="str">
        <f ca="1">IF(AND($A143&lt;&gt;"",$A143&lt;&gt;"TOTAL"),IF(AND([1]PREMIOS_ALUMNOS!$BX141&lt;&gt;"",[1]PREMIOS_ALUMNOS!$BX141&lt;&gt;0),[1]PREMIOS_ALUMNOS!$BX141,""),IF($A143="TOTAL",SUM(INDIRECT("AS4:AS"&amp;ROW()-1)),""))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IF(AND($A143&lt;&gt;"",$A143&lt;&gt;"TOTAL"),IF(AND([1]PREMIOS_ALUMNOS!$CA141&lt;&gt;"",[1]PREMIOS_ALUMNOS!$CA141&lt;&gt;0),[1]PREMIOS_ALUMNOS!$CA141,""),IF($A143="TOTAL",SUM(INDIRECT("AU4:AU"&amp;ROW()-1)),""))</f>
        <v/>
      </c>
      <c r="AV143" s="7" t="str">
        <f ca="1">IF(AND($A143&lt;&gt;"",$A143&lt;&gt;"TOTAL"),IF(AND([1]PREMIOS_ALUMNOS!$CC141&lt;&gt;"",[1]PREMIOS_ALUMNOS!$CC141&lt;&gt;0),[1]PREMIOS_ALUMNOS!$CC141,""),IF($A143="TOTAL",SUM(INDIRECT("AV4:AV"&amp;ROW()-1)),""))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IF(AND($A143&lt;&gt;"",$A143&lt;&gt;"TOTAL"),IF(AND([1]PREMIOS_ALUMNOS!$CF141&lt;&gt;"",[1]PREMIOS_ALUMNOS!$CF141&lt;&gt;0),[1]PREMIOS_ALUMNOS!$CF141,""),IF($A143="TOTAL",SUM(INDIRECT("AX4:AX"&amp;ROW()-1)),""))</f>
        <v/>
      </c>
      <c r="AY143" s="7" t="str">
        <f ca="1">IF(AND($A143&lt;&gt;"",$A143&lt;&gt;"TOTAL"),IF(AND([1]PREMIOS_ALUMNOS!$CH141&lt;&gt;"",[1]PREMIOS_ALUMNOS!$CH141&lt;&gt;0),[1]PREMIOS_ALUMNOS!$CH141,""),IF($A143="TOTAL",SUM(INDIRECT("AY4:AY"&amp;ROW()-1)),""))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IF(AND($A143&lt;&gt;"",$A143&lt;&gt;"TOTAL"),IF(AND([1]PREMIOS_ALUMNOS!$CK141&lt;&gt;"",[1]PREMIOS_ALUMNOS!$CK141&lt;&gt;0),[1]PREMIOS_ALUMNOS!$CK141,""),IF($A143="TOTAL",SUM(INDIRECT("BA4:BA"&amp;ROW()-1)),""))</f>
        <v/>
      </c>
      <c r="BB143" s="7" t="str">
        <f ca="1">IF(AND($A143&lt;&gt;"",$A143&lt;&gt;"TOTAL"),IF(AND([1]PREMIOS_ALUMNOS!$CM141&lt;&gt;"",[1]PREMIOS_ALUMNOS!$CM141&lt;&gt;0),[1]PREMIOS_ALUMNOS!$CM141,""),IF($A143="TOTAL",SUM(INDIRECT("BB4:BB"&amp;ROW()-1)),""))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IF(AND($A143&lt;&gt;"",$A143&lt;&gt;"TOTAL"),IF(AND([1]PREMIOS_ALUMNOS!$CP141&lt;&gt;"",[1]PREMIOS_ALUMNOS!$CP141&lt;&gt;0),[1]PREMIOS_ALUMNOS!$CP141,""),IF($A143="TOTAL",SUM(INDIRECT("BD4:BD"&amp;ROW()-1)),""))</f>
        <v/>
      </c>
      <c r="BE143" s="7" t="str">
        <f ca="1">IF(AND($A143&lt;&gt;"",$A143&lt;&gt;"TOTAL"),IF(AND([1]PREMIOS_ALUMNOS!$CR141&lt;&gt;"",[1]PREMIOS_ALUMNOS!$CR141&lt;&gt;0),[1]PREMIOS_ALUMNOS!$CR141,""),IF($A143="TOTAL",SUM(INDIRECT("BE4:BE"&amp;ROW()-1)),""))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IF([1]PREMIOS_ALUMNOS!$C142&lt;&gt;"",[1]PREMIOS_ALUMNOS!$C142,IF(AND([1]PREMIOS_ALUMNOS!$C142="",[1]PREMIOS_ALUMNOS!$C143="",[1]PREMIOS_ALUMNOS!$C141=""),"","TOTAL"))</f>
        <v/>
      </c>
      <c r="B144" s="7" t="str">
        <f ca="1">IF(AND($A144&lt;&gt;"",$A144&lt;&gt;"TOTAL"),IF(AND([1]PREMIOS_ALUMNOS!$D142&lt;&gt;"",[1]PREMIOS_ALUMNOS!$D142&lt;&gt;0),[1]PREMIOS_ALUMNOS!$D142,""),IF($A144="TOTAL",SUM(INDIRECT("B4:B"&amp;ROW()-1)),""))</f>
        <v/>
      </c>
      <c r="C144" s="7" t="str">
        <f ca="1">IF(AND($A144&lt;&gt;"",$A144&lt;&gt;"TOTAL"),IF(AND([1]PREMIOS_ALUMNOS!$F142&lt;&gt;"",[1]PREMIOS_ALUMNOS!$F142&lt;&gt;0),[1]PREMIOS_ALUMNOS!$F142,""),IF($A144="TOTAL",SUM(INDIRECT("C4:C"&amp;ROW()-1)),""))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IF(AND($A144&lt;&gt;"",$A144&lt;&gt;"TOTAL"),IF(AND([1]PREMIOS_ALUMNOS!$I142&lt;&gt;"",[1]PREMIOS_ALUMNOS!$I142&lt;&gt;0),[1]PREMIOS_ALUMNOS!$I142,""),IF($A144="TOTAL",SUM(INDIRECT("E4:E"&amp;ROW()-1)),""))</f>
        <v/>
      </c>
      <c r="F144" s="7" t="str">
        <f ca="1">IF(AND($A144&lt;&gt;"",$A144&lt;&gt;"TOTAL"),IF(AND([1]PREMIOS_ALUMNOS!$K142&lt;&gt;"",[1]PREMIOS_ALUMNOS!$K142&lt;&gt;0),[1]PREMIOS_ALUMNOS!$K142,""),IF($A144="TOTAL",SUM(INDIRECT("F4:F"&amp;ROW()-1)),""))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IF(AND($A144&lt;&gt;"",$A144&lt;&gt;"TOTAL"),IF(AND([1]PREMIOS_ALUMNOS!$N142&lt;&gt;"",[1]PREMIOS_ALUMNOS!$N142&lt;&gt;0),[1]PREMIOS_ALUMNOS!$N142,""),IF($A144="TOTAL",SUM(INDIRECT("H4:H"&amp;ROW()-1)),""))</f>
        <v/>
      </c>
      <c r="I144" s="7" t="str">
        <f ca="1">IF(AND($A144&lt;&gt;"",$A144&lt;&gt;"TOTAL"),IF(AND([1]PREMIOS_ALUMNOS!$P142&lt;&gt;"",[1]PREMIOS_ALUMNOS!$P142&lt;&gt;0),[1]PREMIOS_ALUMNOS!$P142,""),IF($A144="TOTAL",SUM(INDIRECT("I4:I"&amp;ROW()-1)),""))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IF(AND($A144&lt;&gt;"",$A144&lt;&gt;"TOTAL"),IF(AND([1]PREMIOS_ALUMNOS!$S142&lt;&gt;"",[1]PREMIOS_ALUMNOS!$S142&lt;&gt;0),[1]PREMIOS_ALUMNOS!$S142,""),IF($A144="TOTAL",SUM(INDIRECT("K4:K"&amp;ROW()-1)),""))</f>
        <v/>
      </c>
      <c r="L144" s="7" t="str">
        <f ca="1">IF(AND($A144&lt;&gt;"",$A144&lt;&gt;"TOTAL"),IF(AND([1]PREMIOS_ALUMNOS!$U142&lt;&gt;"",[1]PREMIOS_ALUMNOS!$U142&lt;&gt;0),[1]PREMIOS_ALUMNOS!$U142,""),IF($A144="TOTAL",SUM(INDIRECT("L4:L"&amp;ROW()-1)),""))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IF(AND($A144&lt;&gt;"",$A144&lt;&gt;"TOTAL"),IF(AND([1]PREMIOS_ALUMNOS!$X142&lt;&gt;"",[1]PREMIOS_ALUMNOS!$X142&lt;&gt;0),[1]PREMIOS_ALUMNOS!$X142,""),IF($A144="TOTAL",SUM(INDIRECT("N4:N"&amp;ROW()-1)),""))</f>
        <v/>
      </c>
      <c r="O144" s="7" t="str">
        <f ca="1">IF(AND($A144&lt;&gt;"",$A144&lt;&gt;"TOTAL"),IF(AND([1]PREMIOS_ALUMNOS!$Z142&lt;&gt;"",[1]PREMIOS_ALUMNOS!$Z142&lt;&gt;0),[1]PREMIOS_ALUMNOS!$Z142,""),IF($A144="TOTAL",SUM(INDIRECT("O4:O"&amp;ROW()-1)),""))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IF(AND($A144&lt;&gt;"",$A144&lt;&gt;"TOTAL"),IF(AND([1]PREMIOS_ALUMNOS!$AC142&lt;&gt;"",[1]PREMIOS_ALUMNOS!$AC142&lt;&gt;0),[1]PREMIOS_ALUMNOS!$AC142,""),IF($A144="TOTAL",SUM(INDIRECT("Q4:Q"&amp;ROW()-1)),""))</f>
        <v/>
      </c>
      <c r="R144" s="7" t="str">
        <f ca="1">IF(AND($A144&lt;&gt;"",$A144&lt;&gt;"TOTAL"),IF(AND([1]PREMIOS_ALUMNOS!$AE142&lt;&gt;"",[1]PREMIOS_ALUMNOS!$AE142&lt;&gt;0),[1]PREMIOS_ALUMNOS!$AE142,""),IF($A144="TOTAL",SUM(INDIRECT("R4:R"&amp;ROW()-1)),""))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IF(AND($A144&lt;&gt;"",$A144&lt;&gt;"TOTAL"),IF(AND([1]PREMIOS_ALUMNOS!$AH142&lt;&gt;"",[1]PREMIOS_ALUMNOS!$AH142&lt;&gt;0),[1]PREMIOS_ALUMNOS!$AH142,""),IF($A144="TOTAL",SUM(INDIRECT("T4:T"&amp;ROW()-1)),""))</f>
        <v/>
      </c>
      <c r="U144" s="7" t="str">
        <f ca="1">IF(AND($A144&lt;&gt;"",$A144&lt;&gt;"TOTAL"),IF(AND([1]PREMIOS_ALUMNOS!$AJ142&lt;&gt;"",[1]PREMIOS_ALUMNOS!$AJ142&lt;&gt;0),[1]PREMIOS_ALUMNOS!$AJ142,""),IF($A144="TOTAL",SUM(INDIRECT("U4:U"&amp;ROW()-1)),""))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IF(AND($A144&lt;&gt;"",$A144&lt;&gt;"TOTAL"),IF(AND([1]PREMIOS_ALUMNOS!$AM142&lt;&gt;"",[1]PREMIOS_ALUMNOS!$AM142&lt;&gt;0),[1]PREMIOS_ALUMNOS!$AM142,""),IF($A144="TOTAL",SUM(INDIRECT("W4:W"&amp;ROW()-1)),""))</f>
        <v/>
      </c>
      <c r="X144" s="7" t="str">
        <f ca="1">IF(AND($A144&lt;&gt;"",$A144&lt;&gt;"TOTAL"),IF(AND([1]PREMIOS_ALUMNOS!$AO142&lt;&gt;"",[1]PREMIOS_ALUMNOS!$AO142&lt;&gt;0),[1]PREMIOS_ALUMNOS!$AO142,""),IF($A144="TOTAL",SUM(INDIRECT("X4:X"&amp;ROW()-1)),""))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IF(AND($A144&lt;&gt;"",$A144&lt;&gt;"TOTAL"),IF(AND([1]PREMIOS_ALUMNOS!$AR142&lt;&gt;"",[1]PREMIOS_ALUMNOS!$AR142&lt;&gt;0),[1]PREMIOS_ALUMNOS!$AR142,""),IF($A144="TOTAL",SUM(INDIRECT("Z4:Z"&amp;ROW()-1)),""))</f>
        <v/>
      </c>
      <c r="AA144" s="7" t="str">
        <f ca="1">IF(AND($A144&lt;&gt;"",$A144&lt;&gt;"TOTAL"),IF(AND([1]PREMIOS_ALUMNOS!$AT142&lt;&gt;"",[1]PREMIOS_ALUMNOS!$AT142&lt;&gt;0),[1]PREMIOS_ALUMNOS!$AT142,""),IF($A144="TOTAL",SUM(INDIRECT("AA4:AA"&amp;ROW()-1)),""))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IF(AND($A144&lt;&gt;"",$A144&lt;&gt;"TOTAL"),IF(AND([1]PREMIOS_ALUMNOS!$AW142&lt;&gt;"",[1]PREMIOS_ALUMNOS!$AW142&lt;&gt;0),[1]PREMIOS_ALUMNOS!$AW142,""),IF($A144="TOTAL",SUM(INDIRECT("AC4:AC"&amp;ROW()-1)),""))</f>
        <v/>
      </c>
      <c r="AD144" s="7" t="str">
        <f ca="1">IF(AND($A144&lt;&gt;"",$A144&lt;&gt;"TOTAL"),IF(AND([1]PREMIOS_ALUMNOS!$AY142&lt;&gt;"",[1]PREMIOS_ALUMNOS!$AY142&lt;&gt;0),[1]PREMIOS_ALUMNOS!$AY142,""),IF($A144="TOTAL",SUM(INDIRECT("AD4:AD"&amp;ROW()-1)),""))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IF(AND($A144&lt;&gt;"",$A144&lt;&gt;"TOTAL"),IF(AND([1]PREMIOS_ALUMNOS!$BB142&lt;&gt;"",[1]PREMIOS_ALUMNOS!$BB142&lt;&gt;0),[1]PREMIOS_ALUMNOS!$BB142,""),IF($A144="TOTAL",SUM(INDIRECT("AF4:AF"&amp;ROW()-1)),""))</f>
        <v/>
      </c>
      <c r="AG144" s="7" t="str">
        <f ca="1">IF(AND($A144&lt;&gt;"",$A144&lt;&gt;"TOTAL"),IF(AND([1]PREMIOS_ALUMNOS!$BD142&lt;&gt;"",[1]PREMIOS_ALUMNOS!$BD142&lt;&gt;0),[1]PREMIOS_ALUMNOS!$BD142,""),IF($A144="TOTAL",SUM(INDIRECT("AG4:AG"&amp;ROW()-1)),""))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IF(AND($A144&lt;&gt;"",$A144&lt;&gt;"TOTAL"),IF(AND([1]PREMIOS_ALUMNOS!$BG142&lt;&gt;"",[1]PREMIOS_ALUMNOS!$BG142&lt;&gt;0),[1]PREMIOS_ALUMNOS!$BG142,""),IF($A144="TOTAL",SUM(INDIRECT("AI4:AI"&amp;ROW()-1)),""))</f>
        <v/>
      </c>
      <c r="AJ144" s="7" t="str">
        <f ca="1">IF(AND($A144&lt;&gt;"",$A144&lt;&gt;"TOTAL"),IF(AND([1]PREMIOS_ALUMNOS!$BI142&lt;&gt;"",[1]PREMIOS_ALUMNOS!$BI142&lt;&gt;0),[1]PREMIOS_ALUMNOS!$BI142,""),IF($A144="TOTAL",SUM(INDIRECT("AJ4:AJ"&amp;ROW()-1)),""))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IF(AND($A144&lt;&gt;"",$A144&lt;&gt;"TOTAL"),IF(AND([1]PREMIOS_ALUMNOS!$BL142&lt;&gt;"",[1]PREMIOS_ALUMNOS!$BL142&lt;&gt;0),[1]PREMIOS_ALUMNOS!$BL142,""),IF($A144="TOTAL",SUM(INDIRECT("AL4:AL"&amp;ROW()-1)),""))</f>
        <v/>
      </c>
      <c r="AM144" s="7" t="str">
        <f ca="1">IF(AND($A144&lt;&gt;"",$A144&lt;&gt;"TOTAL"),IF(AND([1]PREMIOS_ALUMNOS!$BN142&lt;&gt;"",[1]PREMIOS_ALUMNOS!$BN142&lt;&gt;0),[1]PREMIOS_ALUMNOS!$BN142,""),IF($A144="TOTAL",SUM(INDIRECT("AM4:AM"&amp;ROW()-1)),""))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IF(AND($A144&lt;&gt;"",$A144&lt;&gt;"TOTAL"),IF(AND([1]PREMIOS_ALUMNOS!$BQ142&lt;&gt;"",[1]PREMIOS_ALUMNOS!$BQ142&lt;&gt;0),[1]PREMIOS_ALUMNOS!$BQ142,""),IF($A144="TOTAL",SUM(INDIRECT("AO4:AO"&amp;ROW()-1)),""))</f>
        <v/>
      </c>
      <c r="AP144" s="7" t="str">
        <f ca="1">IF(AND($A144&lt;&gt;"",$A144&lt;&gt;"TOTAL"),IF(AND([1]PREMIOS_ALUMNOS!$BS142&lt;&gt;"",[1]PREMIOS_ALUMNOS!$BS142&lt;&gt;0),[1]PREMIOS_ALUMNOS!$BS142,""),IF($A144="TOTAL",SUM(INDIRECT("AP4:AP"&amp;ROW()-1)),""))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IF(AND($A144&lt;&gt;"",$A144&lt;&gt;"TOTAL"),IF(AND([1]PREMIOS_ALUMNOS!$BV142&lt;&gt;"",[1]PREMIOS_ALUMNOS!$BV142&lt;&gt;0),[1]PREMIOS_ALUMNOS!$BV142,""),IF($A144="TOTAL",SUM(INDIRECT("AR4:AR"&amp;ROW()-1)),""))</f>
        <v/>
      </c>
      <c r="AS144" s="7" t="str">
        <f ca="1">IF(AND($A144&lt;&gt;"",$A144&lt;&gt;"TOTAL"),IF(AND([1]PREMIOS_ALUMNOS!$BX142&lt;&gt;"",[1]PREMIOS_ALUMNOS!$BX142&lt;&gt;0),[1]PREMIOS_ALUMNOS!$BX142,""),IF($A144="TOTAL",SUM(INDIRECT("AS4:AS"&amp;ROW()-1)),""))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IF(AND($A144&lt;&gt;"",$A144&lt;&gt;"TOTAL"),IF(AND([1]PREMIOS_ALUMNOS!$CA142&lt;&gt;"",[1]PREMIOS_ALUMNOS!$CA142&lt;&gt;0),[1]PREMIOS_ALUMNOS!$CA142,""),IF($A144="TOTAL",SUM(INDIRECT("AU4:AU"&amp;ROW()-1)),""))</f>
        <v/>
      </c>
      <c r="AV144" s="7" t="str">
        <f ca="1">IF(AND($A144&lt;&gt;"",$A144&lt;&gt;"TOTAL"),IF(AND([1]PREMIOS_ALUMNOS!$CC142&lt;&gt;"",[1]PREMIOS_ALUMNOS!$CC142&lt;&gt;0),[1]PREMIOS_ALUMNOS!$CC142,""),IF($A144="TOTAL",SUM(INDIRECT("AV4:AV"&amp;ROW()-1)),""))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IF(AND($A144&lt;&gt;"",$A144&lt;&gt;"TOTAL"),IF(AND([1]PREMIOS_ALUMNOS!$CF142&lt;&gt;"",[1]PREMIOS_ALUMNOS!$CF142&lt;&gt;0),[1]PREMIOS_ALUMNOS!$CF142,""),IF($A144="TOTAL",SUM(INDIRECT("AX4:AX"&amp;ROW()-1)),""))</f>
        <v/>
      </c>
      <c r="AY144" s="7" t="str">
        <f ca="1">IF(AND($A144&lt;&gt;"",$A144&lt;&gt;"TOTAL"),IF(AND([1]PREMIOS_ALUMNOS!$CH142&lt;&gt;"",[1]PREMIOS_ALUMNOS!$CH142&lt;&gt;0),[1]PREMIOS_ALUMNOS!$CH142,""),IF($A144="TOTAL",SUM(INDIRECT("AY4:AY"&amp;ROW()-1)),""))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IF(AND($A144&lt;&gt;"",$A144&lt;&gt;"TOTAL"),IF(AND([1]PREMIOS_ALUMNOS!$CK142&lt;&gt;"",[1]PREMIOS_ALUMNOS!$CK142&lt;&gt;0),[1]PREMIOS_ALUMNOS!$CK142,""),IF($A144="TOTAL",SUM(INDIRECT("BA4:BA"&amp;ROW()-1)),""))</f>
        <v/>
      </c>
      <c r="BB144" s="7" t="str">
        <f ca="1">IF(AND($A144&lt;&gt;"",$A144&lt;&gt;"TOTAL"),IF(AND([1]PREMIOS_ALUMNOS!$CM142&lt;&gt;"",[1]PREMIOS_ALUMNOS!$CM142&lt;&gt;0),[1]PREMIOS_ALUMNOS!$CM142,""),IF($A144="TOTAL",SUM(INDIRECT("BB4:BB"&amp;ROW()-1)),""))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IF(AND($A144&lt;&gt;"",$A144&lt;&gt;"TOTAL"),IF(AND([1]PREMIOS_ALUMNOS!$CP142&lt;&gt;"",[1]PREMIOS_ALUMNOS!$CP142&lt;&gt;0),[1]PREMIOS_ALUMNOS!$CP142,""),IF($A144="TOTAL",SUM(INDIRECT("BD4:BD"&amp;ROW()-1)),""))</f>
        <v/>
      </c>
      <c r="BE144" s="7" t="str">
        <f ca="1">IF(AND($A144&lt;&gt;"",$A144&lt;&gt;"TOTAL"),IF(AND([1]PREMIOS_ALUMNOS!$CR142&lt;&gt;"",[1]PREMIOS_ALUMNOS!$CR142&lt;&gt;0),[1]PREMIOS_ALUMNOS!$CR142,""),IF($A144="TOTAL",SUM(INDIRECT("BE4:BE"&amp;ROW()-1)),""))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IF([1]PREMIOS_ALUMNOS!$C143&lt;&gt;"",[1]PREMIOS_ALUMNOS!$C143,IF(AND([1]PREMIOS_ALUMNOS!$C143="",[1]PREMIOS_ALUMNOS!$C144="",[1]PREMIOS_ALUMNOS!$C142=""),"","TOTAL"))</f>
        <v/>
      </c>
      <c r="B145" s="7" t="str">
        <f ca="1">IF(AND($A145&lt;&gt;"",$A145&lt;&gt;"TOTAL"),IF(AND([1]PREMIOS_ALUMNOS!$D143&lt;&gt;"",[1]PREMIOS_ALUMNOS!$D143&lt;&gt;0),[1]PREMIOS_ALUMNOS!$D143,""),IF($A145="TOTAL",SUM(INDIRECT("B4:B"&amp;ROW()-1)),""))</f>
        <v/>
      </c>
      <c r="C145" s="7" t="str">
        <f ca="1">IF(AND($A145&lt;&gt;"",$A145&lt;&gt;"TOTAL"),IF(AND([1]PREMIOS_ALUMNOS!$F143&lt;&gt;"",[1]PREMIOS_ALUMNOS!$F143&lt;&gt;0),[1]PREMIOS_ALUMNOS!$F143,""),IF($A145="TOTAL",SUM(INDIRECT("C4:C"&amp;ROW()-1)),""))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IF(AND($A145&lt;&gt;"",$A145&lt;&gt;"TOTAL"),IF(AND([1]PREMIOS_ALUMNOS!$I143&lt;&gt;"",[1]PREMIOS_ALUMNOS!$I143&lt;&gt;0),[1]PREMIOS_ALUMNOS!$I143,""),IF($A145="TOTAL",SUM(INDIRECT("E4:E"&amp;ROW()-1)),""))</f>
        <v/>
      </c>
      <c r="F145" s="7" t="str">
        <f ca="1">IF(AND($A145&lt;&gt;"",$A145&lt;&gt;"TOTAL"),IF(AND([1]PREMIOS_ALUMNOS!$K143&lt;&gt;"",[1]PREMIOS_ALUMNOS!$K143&lt;&gt;0),[1]PREMIOS_ALUMNOS!$K143,""),IF($A145="TOTAL",SUM(INDIRECT("F4:F"&amp;ROW()-1)),""))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IF(AND($A145&lt;&gt;"",$A145&lt;&gt;"TOTAL"),IF(AND([1]PREMIOS_ALUMNOS!$N143&lt;&gt;"",[1]PREMIOS_ALUMNOS!$N143&lt;&gt;0),[1]PREMIOS_ALUMNOS!$N143,""),IF($A145="TOTAL",SUM(INDIRECT("H4:H"&amp;ROW()-1)),""))</f>
        <v/>
      </c>
      <c r="I145" s="7" t="str">
        <f ca="1">IF(AND($A145&lt;&gt;"",$A145&lt;&gt;"TOTAL"),IF(AND([1]PREMIOS_ALUMNOS!$P143&lt;&gt;"",[1]PREMIOS_ALUMNOS!$P143&lt;&gt;0),[1]PREMIOS_ALUMNOS!$P143,""),IF($A145="TOTAL",SUM(INDIRECT("I4:I"&amp;ROW()-1)),""))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IF(AND($A145&lt;&gt;"",$A145&lt;&gt;"TOTAL"),IF(AND([1]PREMIOS_ALUMNOS!$S143&lt;&gt;"",[1]PREMIOS_ALUMNOS!$S143&lt;&gt;0),[1]PREMIOS_ALUMNOS!$S143,""),IF($A145="TOTAL",SUM(INDIRECT("K4:K"&amp;ROW()-1)),""))</f>
        <v/>
      </c>
      <c r="L145" s="7" t="str">
        <f ca="1">IF(AND($A145&lt;&gt;"",$A145&lt;&gt;"TOTAL"),IF(AND([1]PREMIOS_ALUMNOS!$U143&lt;&gt;"",[1]PREMIOS_ALUMNOS!$U143&lt;&gt;0),[1]PREMIOS_ALUMNOS!$U143,""),IF($A145="TOTAL",SUM(INDIRECT("L4:L"&amp;ROW()-1)),""))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IF(AND($A145&lt;&gt;"",$A145&lt;&gt;"TOTAL"),IF(AND([1]PREMIOS_ALUMNOS!$X143&lt;&gt;"",[1]PREMIOS_ALUMNOS!$X143&lt;&gt;0),[1]PREMIOS_ALUMNOS!$X143,""),IF($A145="TOTAL",SUM(INDIRECT("N4:N"&amp;ROW()-1)),""))</f>
        <v/>
      </c>
      <c r="O145" s="7" t="str">
        <f ca="1">IF(AND($A145&lt;&gt;"",$A145&lt;&gt;"TOTAL"),IF(AND([1]PREMIOS_ALUMNOS!$Z143&lt;&gt;"",[1]PREMIOS_ALUMNOS!$Z143&lt;&gt;0),[1]PREMIOS_ALUMNOS!$Z143,""),IF($A145="TOTAL",SUM(INDIRECT("O4:O"&amp;ROW()-1)),""))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IF(AND($A145&lt;&gt;"",$A145&lt;&gt;"TOTAL"),IF(AND([1]PREMIOS_ALUMNOS!$AC143&lt;&gt;"",[1]PREMIOS_ALUMNOS!$AC143&lt;&gt;0),[1]PREMIOS_ALUMNOS!$AC143,""),IF($A145="TOTAL",SUM(INDIRECT("Q4:Q"&amp;ROW()-1)),""))</f>
        <v/>
      </c>
      <c r="R145" s="7" t="str">
        <f ca="1">IF(AND($A145&lt;&gt;"",$A145&lt;&gt;"TOTAL"),IF(AND([1]PREMIOS_ALUMNOS!$AE143&lt;&gt;"",[1]PREMIOS_ALUMNOS!$AE143&lt;&gt;0),[1]PREMIOS_ALUMNOS!$AE143,""),IF($A145="TOTAL",SUM(INDIRECT("R4:R"&amp;ROW()-1)),""))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IF(AND($A145&lt;&gt;"",$A145&lt;&gt;"TOTAL"),IF(AND([1]PREMIOS_ALUMNOS!$AH143&lt;&gt;"",[1]PREMIOS_ALUMNOS!$AH143&lt;&gt;0),[1]PREMIOS_ALUMNOS!$AH143,""),IF($A145="TOTAL",SUM(INDIRECT("T4:T"&amp;ROW()-1)),""))</f>
        <v/>
      </c>
      <c r="U145" s="7" t="str">
        <f ca="1">IF(AND($A145&lt;&gt;"",$A145&lt;&gt;"TOTAL"),IF(AND([1]PREMIOS_ALUMNOS!$AJ143&lt;&gt;"",[1]PREMIOS_ALUMNOS!$AJ143&lt;&gt;0),[1]PREMIOS_ALUMNOS!$AJ143,""),IF($A145="TOTAL",SUM(INDIRECT("U4:U"&amp;ROW()-1)),""))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IF(AND($A145&lt;&gt;"",$A145&lt;&gt;"TOTAL"),IF(AND([1]PREMIOS_ALUMNOS!$AM143&lt;&gt;"",[1]PREMIOS_ALUMNOS!$AM143&lt;&gt;0),[1]PREMIOS_ALUMNOS!$AM143,""),IF($A145="TOTAL",SUM(INDIRECT("W4:W"&amp;ROW()-1)),""))</f>
        <v/>
      </c>
      <c r="X145" s="7" t="str">
        <f ca="1">IF(AND($A145&lt;&gt;"",$A145&lt;&gt;"TOTAL"),IF(AND([1]PREMIOS_ALUMNOS!$AO143&lt;&gt;"",[1]PREMIOS_ALUMNOS!$AO143&lt;&gt;0),[1]PREMIOS_ALUMNOS!$AO143,""),IF($A145="TOTAL",SUM(INDIRECT("X4:X"&amp;ROW()-1)),""))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IF(AND($A145&lt;&gt;"",$A145&lt;&gt;"TOTAL"),IF(AND([1]PREMIOS_ALUMNOS!$AR143&lt;&gt;"",[1]PREMIOS_ALUMNOS!$AR143&lt;&gt;0),[1]PREMIOS_ALUMNOS!$AR143,""),IF($A145="TOTAL",SUM(INDIRECT("Z4:Z"&amp;ROW()-1)),""))</f>
        <v/>
      </c>
      <c r="AA145" s="7" t="str">
        <f ca="1">IF(AND($A145&lt;&gt;"",$A145&lt;&gt;"TOTAL"),IF(AND([1]PREMIOS_ALUMNOS!$AT143&lt;&gt;"",[1]PREMIOS_ALUMNOS!$AT143&lt;&gt;0),[1]PREMIOS_ALUMNOS!$AT143,""),IF($A145="TOTAL",SUM(INDIRECT("AA4:AA"&amp;ROW()-1)),""))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IF(AND($A145&lt;&gt;"",$A145&lt;&gt;"TOTAL"),IF(AND([1]PREMIOS_ALUMNOS!$AW143&lt;&gt;"",[1]PREMIOS_ALUMNOS!$AW143&lt;&gt;0),[1]PREMIOS_ALUMNOS!$AW143,""),IF($A145="TOTAL",SUM(INDIRECT("AC4:AC"&amp;ROW()-1)),""))</f>
        <v/>
      </c>
      <c r="AD145" s="7" t="str">
        <f ca="1">IF(AND($A145&lt;&gt;"",$A145&lt;&gt;"TOTAL"),IF(AND([1]PREMIOS_ALUMNOS!$AY143&lt;&gt;"",[1]PREMIOS_ALUMNOS!$AY143&lt;&gt;0),[1]PREMIOS_ALUMNOS!$AY143,""),IF($A145="TOTAL",SUM(INDIRECT("AD4:AD"&amp;ROW()-1)),""))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IF(AND($A145&lt;&gt;"",$A145&lt;&gt;"TOTAL"),IF(AND([1]PREMIOS_ALUMNOS!$BB143&lt;&gt;"",[1]PREMIOS_ALUMNOS!$BB143&lt;&gt;0),[1]PREMIOS_ALUMNOS!$BB143,""),IF($A145="TOTAL",SUM(INDIRECT("AF4:AF"&amp;ROW()-1)),""))</f>
        <v/>
      </c>
      <c r="AG145" s="7" t="str">
        <f ca="1">IF(AND($A145&lt;&gt;"",$A145&lt;&gt;"TOTAL"),IF(AND([1]PREMIOS_ALUMNOS!$BD143&lt;&gt;"",[1]PREMIOS_ALUMNOS!$BD143&lt;&gt;0),[1]PREMIOS_ALUMNOS!$BD143,""),IF($A145="TOTAL",SUM(INDIRECT("AG4:AG"&amp;ROW()-1)),""))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IF(AND($A145&lt;&gt;"",$A145&lt;&gt;"TOTAL"),IF(AND([1]PREMIOS_ALUMNOS!$BG143&lt;&gt;"",[1]PREMIOS_ALUMNOS!$BG143&lt;&gt;0),[1]PREMIOS_ALUMNOS!$BG143,""),IF($A145="TOTAL",SUM(INDIRECT("AI4:AI"&amp;ROW()-1)),""))</f>
        <v/>
      </c>
      <c r="AJ145" s="7" t="str">
        <f ca="1">IF(AND($A145&lt;&gt;"",$A145&lt;&gt;"TOTAL"),IF(AND([1]PREMIOS_ALUMNOS!$BI143&lt;&gt;"",[1]PREMIOS_ALUMNOS!$BI143&lt;&gt;0),[1]PREMIOS_ALUMNOS!$BI143,""),IF($A145="TOTAL",SUM(INDIRECT("AJ4:AJ"&amp;ROW()-1)),""))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IF(AND($A145&lt;&gt;"",$A145&lt;&gt;"TOTAL"),IF(AND([1]PREMIOS_ALUMNOS!$BL143&lt;&gt;"",[1]PREMIOS_ALUMNOS!$BL143&lt;&gt;0),[1]PREMIOS_ALUMNOS!$BL143,""),IF($A145="TOTAL",SUM(INDIRECT("AL4:AL"&amp;ROW()-1)),""))</f>
        <v/>
      </c>
      <c r="AM145" s="7" t="str">
        <f ca="1">IF(AND($A145&lt;&gt;"",$A145&lt;&gt;"TOTAL"),IF(AND([1]PREMIOS_ALUMNOS!$BN143&lt;&gt;"",[1]PREMIOS_ALUMNOS!$BN143&lt;&gt;0),[1]PREMIOS_ALUMNOS!$BN143,""),IF($A145="TOTAL",SUM(INDIRECT("AM4:AM"&amp;ROW()-1)),""))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IF(AND($A145&lt;&gt;"",$A145&lt;&gt;"TOTAL"),IF(AND([1]PREMIOS_ALUMNOS!$BQ143&lt;&gt;"",[1]PREMIOS_ALUMNOS!$BQ143&lt;&gt;0),[1]PREMIOS_ALUMNOS!$BQ143,""),IF($A145="TOTAL",SUM(INDIRECT("AO4:AO"&amp;ROW()-1)),""))</f>
        <v/>
      </c>
      <c r="AP145" s="7" t="str">
        <f ca="1">IF(AND($A145&lt;&gt;"",$A145&lt;&gt;"TOTAL"),IF(AND([1]PREMIOS_ALUMNOS!$BS143&lt;&gt;"",[1]PREMIOS_ALUMNOS!$BS143&lt;&gt;0),[1]PREMIOS_ALUMNOS!$BS143,""),IF($A145="TOTAL",SUM(INDIRECT("AP4:AP"&amp;ROW()-1)),""))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IF(AND($A145&lt;&gt;"",$A145&lt;&gt;"TOTAL"),IF(AND([1]PREMIOS_ALUMNOS!$BV143&lt;&gt;"",[1]PREMIOS_ALUMNOS!$BV143&lt;&gt;0),[1]PREMIOS_ALUMNOS!$BV143,""),IF($A145="TOTAL",SUM(INDIRECT("AR4:AR"&amp;ROW()-1)),""))</f>
        <v/>
      </c>
      <c r="AS145" s="7" t="str">
        <f ca="1">IF(AND($A145&lt;&gt;"",$A145&lt;&gt;"TOTAL"),IF(AND([1]PREMIOS_ALUMNOS!$BX143&lt;&gt;"",[1]PREMIOS_ALUMNOS!$BX143&lt;&gt;0),[1]PREMIOS_ALUMNOS!$BX143,""),IF($A145="TOTAL",SUM(INDIRECT("AS4:AS"&amp;ROW()-1)),""))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IF(AND($A145&lt;&gt;"",$A145&lt;&gt;"TOTAL"),IF(AND([1]PREMIOS_ALUMNOS!$CA143&lt;&gt;"",[1]PREMIOS_ALUMNOS!$CA143&lt;&gt;0),[1]PREMIOS_ALUMNOS!$CA143,""),IF($A145="TOTAL",SUM(INDIRECT("AU4:AU"&amp;ROW()-1)),""))</f>
        <v/>
      </c>
      <c r="AV145" s="7" t="str">
        <f ca="1">IF(AND($A145&lt;&gt;"",$A145&lt;&gt;"TOTAL"),IF(AND([1]PREMIOS_ALUMNOS!$CC143&lt;&gt;"",[1]PREMIOS_ALUMNOS!$CC143&lt;&gt;0),[1]PREMIOS_ALUMNOS!$CC143,""),IF($A145="TOTAL",SUM(INDIRECT("AV4:AV"&amp;ROW()-1)),""))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IF(AND($A145&lt;&gt;"",$A145&lt;&gt;"TOTAL"),IF(AND([1]PREMIOS_ALUMNOS!$CF143&lt;&gt;"",[1]PREMIOS_ALUMNOS!$CF143&lt;&gt;0),[1]PREMIOS_ALUMNOS!$CF143,""),IF($A145="TOTAL",SUM(INDIRECT("AX4:AX"&amp;ROW()-1)),""))</f>
        <v/>
      </c>
      <c r="AY145" s="7" t="str">
        <f ca="1">IF(AND($A145&lt;&gt;"",$A145&lt;&gt;"TOTAL"),IF(AND([1]PREMIOS_ALUMNOS!$CH143&lt;&gt;"",[1]PREMIOS_ALUMNOS!$CH143&lt;&gt;0),[1]PREMIOS_ALUMNOS!$CH143,""),IF($A145="TOTAL",SUM(INDIRECT("AY4:AY"&amp;ROW()-1)),""))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IF(AND($A145&lt;&gt;"",$A145&lt;&gt;"TOTAL"),IF(AND([1]PREMIOS_ALUMNOS!$CK143&lt;&gt;"",[1]PREMIOS_ALUMNOS!$CK143&lt;&gt;0),[1]PREMIOS_ALUMNOS!$CK143,""),IF($A145="TOTAL",SUM(INDIRECT("BA4:BA"&amp;ROW()-1)),""))</f>
        <v/>
      </c>
      <c r="BB145" s="7" t="str">
        <f ca="1">IF(AND($A145&lt;&gt;"",$A145&lt;&gt;"TOTAL"),IF(AND([1]PREMIOS_ALUMNOS!$CM143&lt;&gt;"",[1]PREMIOS_ALUMNOS!$CM143&lt;&gt;0),[1]PREMIOS_ALUMNOS!$CM143,""),IF($A145="TOTAL",SUM(INDIRECT("BB4:BB"&amp;ROW()-1)),""))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IF(AND($A145&lt;&gt;"",$A145&lt;&gt;"TOTAL"),IF(AND([1]PREMIOS_ALUMNOS!$CP143&lt;&gt;"",[1]PREMIOS_ALUMNOS!$CP143&lt;&gt;0),[1]PREMIOS_ALUMNOS!$CP143,""),IF($A145="TOTAL",SUM(INDIRECT("BD4:BD"&amp;ROW()-1)),""))</f>
        <v/>
      </c>
      <c r="BE145" s="7" t="str">
        <f ca="1">IF(AND($A145&lt;&gt;"",$A145&lt;&gt;"TOTAL"),IF(AND([1]PREMIOS_ALUMNOS!$CR143&lt;&gt;"",[1]PREMIOS_ALUMNOS!$CR143&lt;&gt;0),[1]PREMIOS_ALUMNOS!$CR143,""),IF($A145="TOTAL",SUM(INDIRECT("BE4:BE"&amp;ROW()-1)),""))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IF([1]PREMIOS_ALUMNOS!$C144&lt;&gt;"",[1]PREMIOS_ALUMNOS!$C144,IF(AND([1]PREMIOS_ALUMNOS!$C144="",[1]PREMIOS_ALUMNOS!$C145="",[1]PREMIOS_ALUMNOS!$C143=""),"","TOTAL"))</f>
        <v/>
      </c>
      <c r="B146" s="7" t="str">
        <f ca="1">IF(AND($A146&lt;&gt;"",$A146&lt;&gt;"TOTAL"),IF(AND([1]PREMIOS_ALUMNOS!$D144&lt;&gt;"",[1]PREMIOS_ALUMNOS!$D144&lt;&gt;0),[1]PREMIOS_ALUMNOS!$D144,""),IF($A146="TOTAL",SUM(INDIRECT("B4:B"&amp;ROW()-1)),""))</f>
        <v/>
      </c>
      <c r="C146" s="7" t="str">
        <f ca="1">IF(AND($A146&lt;&gt;"",$A146&lt;&gt;"TOTAL"),IF(AND([1]PREMIOS_ALUMNOS!$F144&lt;&gt;"",[1]PREMIOS_ALUMNOS!$F144&lt;&gt;0),[1]PREMIOS_ALUMNOS!$F144,""),IF($A146="TOTAL",SUM(INDIRECT("C4:C"&amp;ROW()-1)),""))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IF(AND($A146&lt;&gt;"",$A146&lt;&gt;"TOTAL"),IF(AND([1]PREMIOS_ALUMNOS!$I144&lt;&gt;"",[1]PREMIOS_ALUMNOS!$I144&lt;&gt;0),[1]PREMIOS_ALUMNOS!$I144,""),IF($A146="TOTAL",SUM(INDIRECT("E4:E"&amp;ROW()-1)),""))</f>
        <v/>
      </c>
      <c r="F146" s="7" t="str">
        <f ca="1">IF(AND($A146&lt;&gt;"",$A146&lt;&gt;"TOTAL"),IF(AND([1]PREMIOS_ALUMNOS!$K144&lt;&gt;"",[1]PREMIOS_ALUMNOS!$K144&lt;&gt;0),[1]PREMIOS_ALUMNOS!$K144,""),IF($A146="TOTAL",SUM(INDIRECT("F4:F"&amp;ROW()-1)),""))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IF(AND($A146&lt;&gt;"",$A146&lt;&gt;"TOTAL"),IF(AND([1]PREMIOS_ALUMNOS!$N144&lt;&gt;"",[1]PREMIOS_ALUMNOS!$N144&lt;&gt;0),[1]PREMIOS_ALUMNOS!$N144,""),IF($A146="TOTAL",SUM(INDIRECT("H4:H"&amp;ROW()-1)),""))</f>
        <v/>
      </c>
      <c r="I146" s="7" t="str">
        <f ca="1">IF(AND($A146&lt;&gt;"",$A146&lt;&gt;"TOTAL"),IF(AND([1]PREMIOS_ALUMNOS!$P144&lt;&gt;"",[1]PREMIOS_ALUMNOS!$P144&lt;&gt;0),[1]PREMIOS_ALUMNOS!$P144,""),IF($A146="TOTAL",SUM(INDIRECT("I4:I"&amp;ROW()-1)),""))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IF(AND($A146&lt;&gt;"",$A146&lt;&gt;"TOTAL"),IF(AND([1]PREMIOS_ALUMNOS!$S144&lt;&gt;"",[1]PREMIOS_ALUMNOS!$S144&lt;&gt;0),[1]PREMIOS_ALUMNOS!$S144,""),IF($A146="TOTAL",SUM(INDIRECT("K4:K"&amp;ROW()-1)),""))</f>
        <v/>
      </c>
      <c r="L146" s="7" t="str">
        <f ca="1">IF(AND($A146&lt;&gt;"",$A146&lt;&gt;"TOTAL"),IF(AND([1]PREMIOS_ALUMNOS!$U144&lt;&gt;"",[1]PREMIOS_ALUMNOS!$U144&lt;&gt;0),[1]PREMIOS_ALUMNOS!$U144,""),IF($A146="TOTAL",SUM(INDIRECT("L4:L"&amp;ROW()-1)),""))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IF(AND($A146&lt;&gt;"",$A146&lt;&gt;"TOTAL"),IF(AND([1]PREMIOS_ALUMNOS!$X144&lt;&gt;"",[1]PREMIOS_ALUMNOS!$X144&lt;&gt;0),[1]PREMIOS_ALUMNOS!$X144,""),IF($A146="TOTAL",SUM(INDIRECT("N4:N"&amp;ROW()-1)),""))</f>
        <v/>
      </c>
      <c r="O146" s="7" t="str">
        <f ca="1">IF(AND($A146&lt;&gt;"",$A146&lt;&gt;"TOTAL"),IF(AND([1]PREMIOS_ALUMNOS!$Z144&lt;&gt;"",[1]PREMIOS_ALUMNOS!$Z144&lt;&gt;0),[1]PREMIOS_ALUMNOS!$Z144,""),IF($A146="TOTAL",SUM(INDIRECT("O4:O"&amp;ROW()-1)),""))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IF(AND($A146&lt;&gt;"",$A146&lt;&gt;"TOTAL"),IF(AND([1]PREMIOS_ALUMNOS!$AC144&lt;&gt;"",[1]PREMIOS_ALUMNOS!$AC144&lt;&gt;0),[1]PREMIOS_ALUMNOS!$AC144,""),IF($A146="TOTAL",SUM(INDIRECT("Q4:Q"&amp;ROW()-1)),""))</f>
        <v/>
      </c>
      <c r="R146" s="7" t="str">
        <f ca="1">IF(AND($A146&lt;&gt;"",$A146&lt;&gt;"TOTAL"),IF(AND([1]PREMIOS_ALUMNOS!$AE144&lt;&gt;"",[1]PREMIOS_ALUMNOS!$AE144&lt;&gt;0),[1]PREMIOS_ALUMNOS!$AE144,""),IF($A146="TOTAL",SUM(INDIRECT("R4:R"&amp;ROW()-1)),""))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IF(AND($A146&lt;&gt;"",$A146&lt;&gt;"TOTAL"),IF(AND([1]PREMIOS_ALUMNOS!$AH144&lt;&gt;"",[1]PREMIOS_ALUMNOS!$AH144&lt;&gt;0),[1]PREMIOS_ALUMNOS!$AH144,""),IF($A146="TOTAL",SUM(INDIRECT("T4:T"&amp;ROW()-1)),""))</f>
        <v/>
      </c>
      <c r="U146" s="7" t="str">
        <f ca="1">IF(AND($A146&lt;&gt;"",$A146&lt;&gt;"TOTAL"),IF(AND([1]PREMIOS_ALUMNOS!$AJ144&lt;&gt;"",[1]PREMIOS_ALUMNOS!$AJ144&lt;&gt;0),[1]PREMIOS_ALUMNOS!$AJ144,""),IF($A146="TOTAL",SUM(INDIRECT("U4:U"&amp;ROW()-1)),""))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IF(AND($A146&lt;&gt;"",$A146&lt;&gt;"TOTAL"),IF(AND([1]PREMIOS_ALUMNOS!$AM144&lt;&gt;"",[1]PREMIOS_ALUMNOS!$AM144&lt;&gt;0),[1]PREMIOS_ALUMNOS!$AM144,""),IF($A146="TOTAL",SUM(INDIRECT("W4:W"&amp;ROW()-1)),""))</f>
        <v/>
      </c>
      <c r="X146" s="7" t="str">
        <f ca="1">IF(AND($A146&lt;&gt;"",$A146&lt;&gt;"TOTAL"),IF(AND([1]PREMIOS_ALUMNOS!$AO144&lt;&gt;"",[1]PREMIOS_ALUMNOS!$AO144&lt;&gt;0),[1]PREMIOS_ALUMNOS!$AO144,""),IF($A146="TOTAL",SUM(INDIRECT("X4:X"&amp;ROW()-1)),""))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IF(AND($A146&lt;&gt;"",$A146&lt;&gt;"TOTAL"),IF(AND([1]PREMIOS_ALUMNOS!$AR144&lt;&gt;"",[1]PREMIOS_ALUMNOS!$AR144&lt;&gt;0),[1]PREMIOS_ALUMNOS!$AR144,""),IF($A146="TOTAL",SUM(INDIRECT("Z4:Z"&amp;ROW()-1)),""))</f>
        <v/>
      </c>
      <c r="AA146" s="7" t="str">
        <f ca="1">IF(AND($A146&lt;&gt;"",$A146&lt;&gt;"TOTAL"),IF(AND([1]PREMIOS_ALUMNOS!$AT144&lt;&gt;"",[1]PREMIOS_ALUMNOS!$AT144&lt;&gt;0),[1]PREMIOS_ALUMNOS!$AT144,""),IF($A146="TOTAL",SUM(INDIRECT("AA4:AA"&amp;ROW()-1)),""))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IF(AND($A146&lt;&gt;"",$A146&lt;&gt;"TOTAL"),IF(AND([1]PREMIOS_ALUMNOS!$AW144&lt;&gt;"",[1]PREMIOS_ALUMNOS!$AW144&lt;&gt;0),[1]PREMIOS_ALUMNOS!$AW144,""),IF($A146="TOTAL",SUM(INDIRECT("AC4:AC"&amp;ROW()-1)),""))</f>
        <v/>
      </c>
      <c r="AD146" s="7" t="str">
        <f ca="1">IF(AND($A146&lt;&gt;"",$A146&lt;&gt;"TOTAL"),IF(AND([1]PREMIOS_ALUMNOS!$AY144&lt;&gt;"",[1]PREMIOS_ALUMNOS!$AY144&lt;&gt;0),[1]PREMIOS_ALUMNOS!$AY144,""),IF($A146="TOTAL",SUM(INDIRECT("AD4:AD"&amp;ROW()-1)),""))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IF(AND($A146&lt;&gt;"",$A146&lt;&gt;"TOTAL"),IF(AND([1]PREMIOS_ALUMNOS!$BB144&lt;&gt;"",[1]PREMIOS_ALUMNOS!$BB144&lt;&gt;0),[1]PREMIOS_ALUMNOS!$BB144,""),IF($A146="TOTAL",SUM(INDIRECT("AF4:AF"&amp;ROW()-1)),""))</f>
        <v/>
      </c>
      <c r="AG146" s="7" t="str">
        <f ca="1">IF(AND($A146&lt;&gt;"",$A146&lt;&gt;"TOTAL"),IF(AND([1]PREMIOS_ALUMNOS!$BD144&lt;&gt;"",[1]PREMIOS_ALUMNOS!$BD144&lt;&gt;0),[1]PREMIOS_ALUMNOS!$BD144,""),IF($A146="TOTAL",SUM(INDIRECT("AG4:AG"&amp;ROW()-1)),""))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IF(AND($A146&lt;&gt;"",$A146&lt;&gt;"TOTAL"),IF(AND([1]PREMIOS_ALUMNOS!$BG144&lt;&gt;"",[1]PREMIOS_ALUMNOS!$BG144&lt;&gt;0),[1]PREMIOS_ALUMNOS!$BG144,""),IF($A146="TOTAL",SUM(INDIRECT("AI4:AI"&amp;ROW()-1)),""))</f>
        <v/>
      </c>
      <c r="AJ146" s="7" t="str">
        <f ca="1">IF(AND($A146&lt;&gt;"",$A146&lt;&gt;"TOTAL"),IF(AND([1]PREMIOS_ALUMNOS!$BI144&lt;&gt;"",[1]PREMIOS_ALUMNOS!$BI144&lt;&gt;0),[1]PREMIOS_ALUMNOS!$BI144,""),IF($A146="TOTAL",SUM(INDIRECT("AJ4:AJ"&amp;ROW()-1)),""))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IF(AND($A146&lt;&gt;"",$A146&lt;&gt;"TOTAL"),IF(AND([1]PREMIOS_ALUMNOS!$BL144&lt;&gt;"",[1]PREMIOS_ALUMNOS!$BL144&lt;&gt;0),[1]PREMIOS_ALUMNOS!$BL144,""),IF($A146="TOTAL",SUM(INDIRECT("AL4:AL"&amp;ROW()-1)),""))</f>
        <v/>
      </c>
      <c r="AM146" s="7" t="str">
        <f ca="1">IF(AND($A146&lt;&gt;"",$A146&lt;&gt;"TOTAL"),IF(AND([1]PREMIOS_ALUMNOS!$BN144&lt;&gt;"",[1]PREMIOS_ALUMNOS!$BN144&lt;&gt;0),[1]PREMIOS_ALUMNOS!$BN144,""),IF($A146="TOTAL",SUM(INDIRECT("AM4:AM"&amp;ROW()-1)),""))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IF(AND($A146&lt;&gt;"",$A146&lt;&gt;"TOTAL"),IF(AND([1]PREMIOS_ALUMNOS!$BQ144&lt;&gt;"",[1]PREMIOS_ALUMNOS!$BQ144&lt;&gt;0),[1]PREMIOS_ALUMNOS!$BQ144,""),IF($A146="TOTAL",SUM(INDIRECT("AO4:AO"&amp;ROW()-1)),""))</f>
        <v/>
      </c>
      <c r="AP146" s="7" t="str">
        <f ca="1">IF(AND($A146&lt;&gt;"",$A146&lt;&gt;"TOTAL"),IF(AND([1]PREMIOS_ALUMNOS!$BS144&lt;&gt;"",[1]PREMIOS_ALUMNOS!$BS144&lt;&gt;0),[1]PREMIOS_ALUMNOS!$BS144,""),IF($A146="TOTAL",SUM(INDIRECT("AP4:AP"&amp;ROW()-1)),""))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IF(AND($A146&lt;&gt;"",$A146&lt;&gt;"TOTAL"),IF(AND([1]PREMIOS_ALUMNOS!$BV144&lt;&gt;"",[1]PREMIOS_ALUMNOS!$BV144&lt;&gt;0),[1]PREMIOS_ALUMNOS!$BV144,""),IF($A146="TOTAL",SUM(INDIRECT("AR4:AR"&amp;ROW()-1)),""))</f>
        <v/>
      </c>
      <c r="AS146" s="7" t="str">
        <f ca="1">IF(AND($A146&lt;&gt;"",$A146&lt;&gt;"TOTAL"),IF(AND([1]PREMIOS_ALUMNOS!$BX144&lt;&gt;"",[1]PREMIOS_ALUMNOS!$BX144&lt;&gt;0),[1]PREMIOS_ALUMNOS!$BX144,""),IF($A146="TOTAL",SUM(INDIRECT("AS4:AS"&amp;ROW()-1)),""))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IF(AND($A146&lt;&gt;"",$A146&lt;&gt;"TOTAL"),IF(AND([1]PREMIOS_ALUMNOS!$CA144&lt;&gt;"",[1]PREMIOS_ALUMNOS!$CA144&lt;&gt;0),[1]PREMIOS_ALUMNOS!$CA144,""),IF($A146="TOTAL",SUM(INDIRECT("AU4:AU"&amp;ROW()-1)),""))</f>
        <v/>
      </c>
      <c r="AV146" s="7" t="str">
        <f ca="1">IF(AND($A146&lt;&gt;"",$A146&lt;&gt;"TOTAL"),IF(AND([1]PREMIOS_ALUMNOS!$CC144&lt;&gt;"",[1]PREMIOS_ALUMNOS!$CC144&lt;&gt;0),[1]PREMIOS_ALUMNOS!$CC144,""),IF($A146="TOTAL",SUM(INDIRECT("AV4:AV"&amp;ROW()-1)),""))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IF(AND($A146&lt;&gt;"",$A146&lt;&gt;"TOTAL"),IF(AND([1]PREMIOS_ALUMNOS!$CF144&lt;&gt;"",[1]PREMIOS_ALUMNOS!$CF144&lt;&gt;0),[1]PREMIOS_ALUMNOS!$CF144,""),IF($A146="TOTAL",SUM(INDIRECT("AX4:AX"&amp;ROW()-1)),""))</f>
        <v/>
      </c>
      <c r="AY146" s="7" t="str">
        <f ca="1">IF(AND($A146&lt;&gt;"",$A146&lt;&gt;"TOTAL"),IF(AND([1]PREMIOS_ALUMNOS!$CH144&lt;&gt;"",[1]PREMIOS_ALUMNOS!$CH144&lt;&gt;0),[1]PREMIOS_ALUMNOS!$CH144,""),IF($A146="TOTAL",SUM(INDIRECT("AY4:AY"&amp;ROW()-1)),""))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IF(AND($A146&lt;&gt;"",$A146&lt;&gt;"TOTAL"),IF(AND([1]PREMIOS_ALUMNOS!$CK144&lt;&gt;"",[1]PREMIOS_ALUMNOS!$CK144&lt;&gt;0),[1]PREMIOS_ALUMNOS!$CK144,""),IF($A146="TOTAL",SUM(INDIRECT("BA4:BA"&amp;ROW()-1)),""))</f>
        <v/>
      </c>
      <c r="BB146" s="7" t="str">
        <f ca="1">IF(AND($A146&lt;&gt;"",$A146&lt;&gt;"TOTAL"),IF(AND([1]PREMIOS_ALUMNOS!$CM144&lt;&gt;"",[1]PREMIOS_ALUMNOS!$CM144&lt;&gt;0),[1]PREMIOS_ALUMNOS!$CM144,""),IF($A146="TOTAL",SUM(INDIRECT("BB4:BB"&amp;ROW()-1)),""))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IF(AND($A146&lt;&gt;"",$A146&lt;&gt;"TOTAL"),IF(AND([1]PREMIOS_ALUMNOS!$CP144&lt;&gt;"",[1]PREMIOS_ALUMNOS!$CP144&lt;&gt;0),[1]PREMIOS_ALUMNOS!$CP144,""),IF($A146="TOTAL",SUM(INDIRECT("BD4:BD"&amp;ROW()-1)),""))</f>
        <v/>
      </c>
      <c r="BE146" s="7" t="str">
        <f ca="1">IF(AND($A146&lt;&gt;"",$A146&lt;&gt;"TOTAL"),IF(AND([1]PREMIOS_ALUMNOS!$CR144&lt;&gt;"",[1]PREMIOS_ALUMNOS!$CR144&lt;&gt;0),[1]PREMIOS_ALUMNOS!$CR144,""),IF($A146="TOTAL",SUM(INDIRECT("BE4:BE"&amp;ROW()-1)),""))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IF([1]PREMIOS_ALUMNOS!$C145&lt;&gt;"",[1]PREMIOS_ALUMNOS!$C145,IF(AND([1]PREMIOS_ALUMNOS!$C145="",[1]PREMIOS_ALUMNOS!$C146="",[1]PREMIOS_ALUMNOS!$C144=""),"","TOTAL"))</f>
        <v/>
      </c>
      <c r="B147" s="7" t="str">
        <f ca="1">IF(AND($A147&lt;&gt;"",$A147&lt;&gt;"TOTAL"),IF(AND([1]PREMIOS_ALUMNOS!$D145&lt;&gt;"",[1]PREMIOS_ALUMNOS!$D145&lt;&gt;0),[1]PREMIOS_ALUMNOS!$D145,""),IF($A147="TOTAL",SUM(INDIRECT("B4:B"&amp;ROW()-1)),""))</f>
        <v/>
      </c>
      <c r="C147" s="7" t="str">
        <f ca="1">IF(AND($A147&lt;&gt;"",$A147&lt;&gt;"TOTAL"),IF(AND([1]PREMIOS_ALUMNOS!$F145&lt;&gt;"",[1]PREMIOS_ALUMNOS!$F145&lt;&gt;0),[1]PREMIOS_ALUMNOS!$F145,""),IF($A147="TOTAL",SUM(INDIRECT("C4:C"&amp;ROW()-1)),""))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IF(AND($A147&lt;&gt;"",$A147&lt;&gt;"TOTAL"),IF(AND([1]PREMIOS_ALUMNOS!$I145&lt;&gt;"",[1]PREMIOS_ALUMNOS!$I145&lt;&gt;0),[1]PREMIOS_ALUMNOS!$I145,""),IF($A147="TOTAL",SUM(INDIRECT("E4:E"&amp;ROW()-1)),""))</f>
        <v/>
      </c>
      <c r="F147" s="7" t="str">
        <f ca="1">IF(AND($A147&lt;&gt;"",$A147&lt;&gt;"TOTAL"),IF(AND([1]PREMIOS_ALUMNOS!$K145&lt;&gt;"",[1]PREMIOS_ALUMNOS!$K145&lt;&gt;0),[1]PREMIOS_ALUMNOS!$K145,""),IF($A147="TOTAL",SUM(INDIRECT("F4:F"&amp;ROW()-1)),""))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IF(AND($A147&lt;&gt;"",$A147&lt;&gt;"TOTAL"),IF(AND([1]PREMIOS_ALUMNOS!$N145&lt;&gt;"",[1]PREMIOS_ALUMNOS!$N145&lt;&gt;0),[1]PREMIOS_ALUMNOS!$N145,""),IF($A147="TOTAL",SUM(INDIRECT("H4:H"&amp;ROW()-1)),""))</f>
        <v/>
      </c>
      <c r="I147" s="7" t="str">
        <f ca="1">IF(AND($A147&lt;&gt;"",$A147&lt;&gt;"TOTAL"),IF(AND([1]PREMIOS_ALUMNOS!$P145&lt;&gt;"",[1]PREMIOS_ALUMNOS!$P145&lt;&gt;0),[1]PREMIOS_ALUMNOS!$P145,""),IF($A147="TOTAL",SUM(INDIRECT("I4:I"&amp;ROW()-1)),""))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IF(AND($A147&lt;&gt;"",$A147&lt;&gt;"TOTAL"),IF(AND([1]PREMIOS_ALUMNOS!$S145&lt;&gt;"",[1]PREMIOS_ALUMNOS!$S145&lt;&gt;0),[1]PREMIOS_ALUMNOS!$S145,""),IF($A147="TOTAL",SUM(INDIRECT("K4:K"&amp;ROW()-1)),""))</f>
        <v/>
      </c>
      <c r="L147" s="7" t="str">
        <f ca="1">IF(AND($A147&lt;&gt;"",$A147&lt;&gt;"TOTAL"),IF(AND([1]PREMIOS_ALUMNOS!$U145&lt;&gt;"",[1]PREMIOS_ALUMNOS!$U145&lt;&gt;0),[1]PREMIOS_ALUMNOS!$U145,""),IF($A147="TOTAL",SUM(INDIRECT("L4:L"&amp;ROW()-1)),""))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IF(AND($A147&lt;&gt;"",$A147&lt;&gt;"TOTAL"),IF(AND([1]PREMIOS_ALUMNOS!$X145&lt;&gt;"",[1]PREMIOS_ALUMNOS!$X145&lt;&gt;0),[1]PREMIOS_ALUMNOS!$X145,""),IF($A147="TOTAL",SUM(INDIRECT("N4:N"&amp;ROW()-1)),""))</f>
        <v/>
      </c>
      <c r="O147" s="7" t="str">
        <f ca="1">IF(AND($A147&lt;&gt;"",$A147&lt;&gt;"TOTAL"),IF(AND([1]PREMIOS_ALUMNOS!$Z145&lt;&gt;"",[1]PREMIOS_ALUMNOS!$Z145&lt;&gt;0),[1]PREMIOS_ALUMNOS!$Z145,""),IF($A147="TOTAL",SUM(INDIRECT("O4:O"&amp;ROW()-1)),""))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IF(AND($A147&lt;&gt;"",$A147&lt;&gt;"TOTAL"),IF(AND([1]PREMIOS_ALUMNOS!$AC145&lt;&gt;"",[1]PREMIOS_ALUMNOS!$AC145&lt;&gt;0),[1]PREMIOS_ALUMNOS!$AC145,""),IF($A147="TOTAL",SUM(INDIRECT("Q4:Q"&amp;ROW()-1)),""))</f>
        <v/>
      </c>
      <c r="R147" s="7" t="str">
        <f ca="1">IF(AND($A147&lt;&gt;"",$A147&lt;&gt;"TOTAL"),IF(AND([1]PREMIOS_ALUMNOS!$AE145&lt;&gt;"",[1]PREMIOS_ALUMNOS!$AE145&lt;&gt;0),[1]PREMIOS_ALUMNOS!$AE145,""),IF($A147="TOTAL",SUM(INDIRECT("R4:R"&amp;ROW()-1)),""))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IF(AND($A147&lt;&gt;"",$A147&lt;&gt;"TOTAL"),IF(AND([1]PREMIOS_ALUMNOS!$AH145&lt;&gt;"",[1]PREMIOS_ALUMNOS!$AH145&lt;&gt;0),[1]PREMIOS_ALUMNOS!$AH145,""),IF($A147="TOTAL",SUM(INDIRECT("T4:T"&amp;ROW()-1)),""))</f>
        <v/>
      </c>
      <c r="U147" s="7" t="str">
        <f ca="1">IF(AND($A147&lt;&gt;"",$A147&lt;&gt;"TOTAL"),IF(AND([1]PREMIOS_ALUMNOS!$AJ145&lt;&gt;"",[1]PREMIOS_ALUMNOS!$AJ145&lt;&gt;0),[1]PREMIOS_ALUMNOS!$AJ145,""),IF($A147="TOTAL",SUM(INDIRECT("U4:U"&amp;ROW()-1)),""))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IF(AND($A147&lt;&gt;"",$A147&lt;&gt;"TOTAL"),IF(AND([1]PREMIOS_ALUMNOS!$AM145&lt;&gt;"",[1]PREMIOS_ALUMNOS!$AM145&lt;&gt;0),[1]PREMIOS_ALUMNOS!$AM145,""),IF($A147="TOTAL",SUM(INDIRECT("W4:W"&amp;ROW()-1)),""))</f>
        <v/>
      </c>
      <c r="X147" s="7" t="str">
        <f ca="1">IF(AND($A147&lt;&gt;"",$A147&lt;&gt;"TOTAL"),IF(AND([1]PREMIOS_ALUMNOS!$AO145&lt;&gt;"",[1]PREMIOS_ALUMNOS!$AO145&lt;&gt;0),[1]PREMIOS_ALUMNOS!$AO145,""),IF($A147="TOTAL",SUM(INDIRECT("X4:X"&amp;ROW()-1)),""))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IF(AND($A147&lt;&gt;"",$A147&lt;&gt;"TOTAL"),IF(AND([1]PREMIOS_ALUMNOS!$AR145&lt;&gt;"",[1]PREMIOS_ALUMNOS!$AR145&lt;&gt;0),[1]PREMIOS_ALUMNOS!$AR145,""),IF($A147="TOTAL",SUM(INDIRECT("Z4:Z"&amp;ROW()-1)),""))</f>
        <v/>
      </c>
      <c r="AA147" s="7" t="str">
        <f ca="1">IF(AND($A147&lt;&gt;"",$A147&lt;&gt;"TOTAL"),IF(AND([1]PREMIOS_ALUMNOS!$AT145&lt;&gt;"",[1]PREMIOS_ALUMNOS!$AT145&lt;&gt;0),[1]PREMIOS_ALUMNOS!$AT145,""),IF($A147="TOTAL",SUM(INDIRECT("AA4:AA"&amp;ROW()-1)),""))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IF(AND($A147&lt;&gt;"",$A147&lt;&gt;"TOTAL"),IF(AND([1]PREMIOS_ALUMNOS!$AW145&lt;&gt;"",[1]PREMIOS_ALUMNOS!$AW145&lt;&gt;0),[1]PREMIOS_ALUMNOS!$AW145,""),IF($A147="TOTAL",SUM(INDIRECT("AC4:AC"&amp;ROW()-1)),""))</f>
        <v/>
      </c>
      <c r="AD147" s="7" t="str">
        <f ca="1">IF(AND($A147&lt;&gt;"",$A147&lt;&gt;"TOTAL"),IF(AND([1]PREMIOS_ALUMNOS!$AY145&lt;&gt;"",[1]PREMIOS_ALUMNOS!$AY145&lt;&gt;0),[1]PREMIOS_ALUMNOS!$AY145,""),IF($A147="TOTAL",SUM(INDIRECT("AD4:AD"&amp;ROW()-1)),""))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IF(AND($A147&lt;&gt;"",$A147&lt;&gt;"TOTAL"),IF(AND([1]PREMIOS_ALUMNOS!$BB145&lt;&gt;"",[1]PREMIOS_ALUMNOS!$BB145&lt;&gt;0),[1]PREMIOS_ALUMNOS!$BB145,""),IF($A147="TOTAL",SUM(INDIRECT("AF4:AF"&amp;ROW()-1)),""))</f>
        <v/>
      </c>
      <c r="AG147" s="7" t="str">
        <f ca="1">IF(AND($A147&lt;&gt;"",$A147&lt;&gt;"TOTAL"),IF(AND([1]PREMIOS_ALUMNOS!$BD145&lt;&gt;"",[1]PREMIOS_ALUMNOS!$BD145&lt;&gt;0),[1]PREMIOS_ALUMNOS!$BD145,""),IF($A147="TOTAL",SUM(INDIRECT("AG4:AG"&amp;ROW()-1)),""))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IF(AND($A147&lt;&gt;"",$A147&lt;&gt;"TOTAL"),IF(AND([1]PREMIOS_ALUMNOS!$BG145&lt;&gt;"",[1]PREMIOS_ALUMNOS!$BG145&lt;&gt;0),[1]PREMIOS_ALUMNOS!$BG145,""),IF($A147="TOTAL",SUM(INDIRECT("AI4:AI"&amp;ROW()-1)),""))</f>
        <v/>
      </c>
      <c r="AJ147" s="7" t="str">
        <f ca="1">IF(AND($A147&lt;&gt;"",$A147&lt;&gt;"TOTAL"),IF(AND([1]PREMIOS_ALUMNOS!$BI145&lt;&gt;"",[1]PREMIOS_ALUMNOS!$BI145&lt;&gt;0),[1]PREMIOS_ALUMNOS!$BI145,""),IF($A147="TOTAL",SUM(INDIRECT("AJ4:AJ"&amp;ROW()-1)),""))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IF(AND($A147&lt;&gt;"",$A147&lt;&gt;"TOTAL"),IF(AND([1]PREMIOS_ALUMNOS!$BL145&lt;&gt;"",[1]PREMIOS_ALUMNOS!$BL145&lt;&gt;0),[1]PREMIOS_ALUMNOS!$BL145,""),IF($A147="TOTAL",SUM(INDIRECT("AL4:AL"&amp;ROW()-1)),""))</f>
        <v/>
      </c>
      <c r="AM147" s="7" t="str">
        <f ca="1">IF(AND($A147&lt;&gt;"",$A147&lt;&gt;"TOTAL"),IF(AND([1]PREMIOS_ALUMNOS!$BN145&lt;&gt;"",[1]PREMIOS_ALUMNOS!$BN145&lt;&gt;0),[1]PREMIOS_ALUMNOS!$BN145,""),IF($A147="TOTAL",SUM(INDIRECT("AM4:AM"&amp;ROW()-1)),""))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IF(AND($A147&lt;&gt;"",$A147&lt;&gt;"TOTAL"),IF(AND([1]PREMIOS_ALUMNOS!$BQ145&lt;&gt;"",[1]PREMIOS_ALUMNOS!$BQ145&lt;&gt;0),[1]PREMIOS_ALUMNOS!$BQ145,""),IF($A147="TOTAL",SUM(INDIRECT("AO4:AO"&amp;ROW()-1)),""))</f>
        <v/>
      </c>
      <c r="AP147" s="7" t="str">
        <f ca="1">IF(AND($A147&lt;&gt;"",$A147&lt;&gt;"TOTAL"),IF(AND([1]PREMIOS_ALUMNOS!$BS145&lt;&gt;"",[1]PREMIOS_ALUMNOS!$BS145&lt;&gt;0),[1]PREMIOS_ALUMNOS!$BS145,""),IF($A147="TOTAL",SUM(INDIRECT("AP4:AP"&amp;ROW()-1)),""))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IF(AND($A147&lt;&gt;"",$A147&lt;&gt;"TOTAL"),IF(AND([1]PREMIOS_ALUMNOS!$BV145&lt;&gt;"",[1]PREMIOS_ALUMNOS!$BV145&lt;&gt;0),[1]PREMIOS_ALUMNOS!$BV145,""),IF($A147="TOTAL",SUM(INDIRECT("AR4:AR"&amp;ROW()-1)),""))</f>
        <v/>
      </c>
      <c r="AS147" s="7" t="str">
        <f ca="1">IF(AND($A147&lt;&gt;"",$A147&lt;&gt;"TOTAL"),IF(AND([1]PREMIOS_ALUMNOS!$BX145&lt;&gt;"",[1]PREMIOS_ALUMNOS!$BX145&lt;&gt;0),[1]PREMIOS_ALUMNOS!$BX145,""),IF($A147="TOTAL",SUM(INDIRECT("AS4:AS"&amp;ROW()-1)),""))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IF(AND($A147&lt;&gt;"",$A147&lt;&gt;"TOTAL"),IF(AND([1]PREMIOS_ALUMNOS!$CA145&lt;&gt;"",[1]PREMIOS_ALUMNOS!$CA145&lt;&gt;0),[1]PREMIOS_ALUMNOS!$CA145,""),IF($A147="TOTAL",SUM(INDIRECT("AU4:AU"&amp;ROW()-1)),""))</f>
        <v/>
      </c>
      <c r="AV147" s="7" t="str">
        <f ca="1">IF(AND($A147&lt;&gt;"",$A147&lt;&gt;"TOTAL"),IF(AND([1]PREMIOS_ALUMNOS!$CC145&lt;&gt;"",[1]PREMIOS_ALUMNOS!$CC145&lt;&gt;0),[1]PREMIOS_ALUMNOS!$CC145,""),IF($A147="TOTAL",SUM(INDIRECT("AV4:AV"&amp;ROW()-1)),""))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IF(AND($A147&lt;&gt;"",$A147&lt;&gt;"TOTAL"),IF(AND([1]PREMIOS_ALUMNOS!$CF145&lt;&gt;"",[1]PREMIOS_ALUMNOS!$CF145&lt;&gt;0),[1]PREMIOS_ALUMNOS!$CF145,""),IF($A147="TOTAL",SUM(INDIRECT("AX4:AX"&amp;ROW()-1)),""))</f>
        <v/>
      </c>
      <c r="AY147" s="7" t="str">
        <f ca="1">IF(AND($A147&lt;&gt;"",$A147&lt;&gt;"TOTAL"),IF(AND([1]PREMIOS_ALUMNOS!$CH145&lt;&gt;"",[1]PREMIOS_ALUMNOS!$CH145&lt;&gt;0),[1]PREMIOS_ALUMNOS!$CH145,""),IF($A147="TOTAL",SUM(INDIRECT("AY4:AY"&amp;ROW()-1)),""))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IF(AND($A147&lt;&gt;"",$A147&lt;&gt;"TOTAL"),IF(AND([1]PREMIOS_ALUMNOS!$CK145&lt;&gt;"",[1]PREMIOS_ALUMNOS!$CK145&lt;&gt;0),[1]PREMIOS_ALUMNOS!$CK145,""),IF($A147="TOTAL",SUM(INDIRECT("BA4:BA"&amp;ROW()-1)),""))</f>
        <v/>
      </c>
      <c r="BB147" s="7" t="str">
        <f ca="1">IF(AND($A147&lt;&gt;"",$A147&lt;&gt;"TOTAL"),IF(AND([1]PREMIOS_ALUMNOS!$CM145&lt;&gt;"",[1]PREMIOS_ALUMNOS!$CM145&lt;&gt;0),[1]PREMIOS_ALUMNOS!$CM145,""),IF($A147="TOTAL",SUM(INDIRECT("BB4:BB"&amp;ROW()-1)),""))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IF(AND($A147&lt;&gt;"",$A147&lt;&gt;"TOTAL"),IF(AND([1]PREMIOS_ALUMNOS!$CP145&lt;&gt;"",[1]PREMIOS_ALUMNOS!$CP145&lt;&gt;0),[1]PREMIOS_ALUMNOS!$CP145,""),IF($A147="TOTAL",SUM(INDIRECT("BD4:BD"&amp;ROW()-1)),""))</f>
        <v/>
      </c>
      <c r="BE147" s="7" t="str">
        <f ca="1">IF(AND($A147&lt;&gt;"",$A147&lt;&gt;"TOTAL"),IF(AND([1]PREMIOS_ALUMNOS!$CR145&lt;&gt;"",[1]PREMIOS_ALUMNOS!$CR145&lt;&gt;0),[1]PREMIOS_ALUMNOS!$CR145,""),IF($A147="TOTAL",SUM(INDIRECT("BE4:BE"&amp;ROW()-1)),""))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IF([1]PREMIOS_ALUMNOS!$C146&lt;&gt;"",[1]PREMIOS_ALUMNOS!$C146,IF(AND([1]PREMIOS_ALUMNOS!$C146="",[1]PREMIOS_ALUMNOS!$C147="",[1]PREMIOS_ALUMNOS!$C145=""),"","TOTAL"))</f>
        <v/>
      </c>
      <c r="B148" s="7" t="str">
        <f ca="1">IF(AND($A148&lt;&gt;"",$A148&lt;&gt;"TOTAL"),IF(AND([1]PREMIOS_ALUMNOS!$D146&lt;&gt;"",[1]PREMIOS_ALUMNOS!$D146&lt;&gt;0),[1]PREMIOS_ALUMNOS!$D146,""),IF($A148="TOTAL",SUM(INDIRECT("B4:B"&amp;ROW()-1)),""))</f>
        <v/>
      </c>
      <c r="C148" s="7" t="str">
        <f ca="1">IF(AND($A148&lt;&gt;"",$A148&lt;&gt;"TOTAL"),IF(AND([1]PREMIOS_ALUMNOS!$F146&lt;&gt;"",[1]PREMIOS_ALUMNOS!$F146&lt;&gt;0),[1]PREMIOS_ALUMNOS!$F146,""),IF($A148="TOTAL",SUM(INDIRECT("C4:C"&amp;ROW()-1)),""))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IF(AND($A148&lt;&gt;"",$A148&lt;&gt;"TOTAL"),IF(AND([1]PREMIOS_ALUMNOS!$I146&lt;&gt;"",[1]PREMIOS_ALUMNOS!$I146&lt;&gt;0),[1]PREMIOS_ALUMNOS!$I146,""),IF($A148="TOTAL",SUM(INDIRECT("E4:E"&amp;ROW()-1)),""))</f>
        <v/>
      </c>
      <c r="F148" s="7" t="str">
        <f ca="1">IF(AND($A148&lt;&gt;"",$A148&lt;&gt;"TOTAL"),IF(AND([1]PREMIOS_ALUMNOS!$K146&lt;&gt;"",[1]PREMIOS_ALUMNOS!$K146&lt;&gt;0),[1]PREMIOS_ALUMNOS!$K146,""),IF($A148="TOTAL",SUM(INDIRECT("F4:F"&amp;ROW()-1)),""))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IF(AND($A148&lt;&gt;"",$A148&lt;&gt;"TOTAL"),IF(AND([1]PREMIOS_ALUMNOS!$N146&lt;&gt;"",[1]PREMIOS_ALUMNOS!$N146&lt;&gt;0),[1]PREMIOS_ALUMNOS!$N146,""),IF($A148="TOTAL",SUM(INDIRECT("H4:H"&amp;ROW()-1)),""))</f>
        <v/>
      </c>
      <c r="I148" s="7" t="str">
        <f ca="1">IF(AND($A148&lt;&gt;"",$A148&lt;&gt;"TOTAL"),IF(AND([1]PREMIOS_ALUMNOS!$P146&lt;&gt;"",[1]PREMIOS_ALUMNOS!$P146&lt;&gt;0),[1]PREMIOS_ALUMNOS!$P146,""),IF($A148="TOTAL",SUM(INDIRECT("I4:I"&amp;ROW()-1)),""))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IF(AND($A148&lt;&gt;"",$A148&lt;&gt;"TOTAL"),IF(AND([1]PREMIOS_ALUMNOS!$S146&lt;&gt;"",[1]PREMIOS_ALUMNOS!$S146&lt;&gt;0),[1]PREMIOS_ALUMNOS!$S146,""),IF($A148="TOTAL",SUM(INDIRECT("K4:K"&amp;ROW()-1)),""))</f>
        <v/>
      </c>
      <c r="L148" s="7" t="str">
        <f ca="1">IF(AND($A148&lt;&gt;"",$A148&lt;&gt;"TOTAL"),IF(AND([1]PREMIOS_ALUMNOS!$U146&lt;&gt;"",[1]PREMIOS_ALUMNOS!$U146&lt;&gt;0),[1]PREMIOS_ALUMNOS!$U146,""),IF($A148="TOTAL",SUM(INDIRECT("L4:L"&amp;ROW()-1)),""))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IF(AND($A148&lt;&gt;"",$A148&lt;&gt;"TOTAL"),IF(AND([1]PREMIOS_ALUMNOS!$X146&lt;&gt;"",[1]PREMIOS_ALUMNOS!$X146&lt;&gt;0),[1]PREMIOS_ALUMNOS!$X146,""),IF($A148="TOTAL",SUM(INDIRECT("N4:N"&amp;ROW()-1)),""))</f>
        <v/>
      </c>
      <c r="O148" s="7" t="str">
        <f ca="1">IF(AND($A148&lt;&gt;"",$A148&lt;&gt;"TOTAL"),IF(AND([1]PREMIOS_ALUMNOS!$Z146&lt;&gt;"",[1]PREMIOS_ALUMNOS!$Z146&lt;&gt;0),[1]PREMIOS_ALUMNOS!$Z146,""),IF($A148="TOTAL",SUM(INDIRECT("O4:O"&amp;ROW()-1)),""))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IF(AND($A148&lt;&gt;"",$A148&lt;&gt;"TOTAL"),IF(AND([1]PREMIOS_ALUMNOS!$AC146&lt;&gt;"",[1]PREMIOS_ALUMNOS!$AC146&lt;&gt;0),[1]PREMIOS_ALUMNOS!$AC146,""),IF($A148="TOTAL",SUM(INDIRECT("Q4:Q"&amp;ROW()-1)),""))</f>
        <v/>
      </c>
      <c r="R148" s="7" t="str">
        <f ca="1">IF(AND($A148&lt;&gt;"",$A148&lt;&gt;"TOTAL"),IF(AND([1]PREMIOS_ALUMNOS!$AE146&lt;&gt;"",[1]PREMIOS_ALUMNOS!$AE146&lt;&gt;0),[1]PREMIOS_ALUMNOS!$AE146,""),IF($A148="TOTAL",SUM(INDIRECT("R4:R"&amp;ROW()-1)),""))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IF(AND($A148&lt;&gt;"",$A148&lt;&gt;"TOTAL"),IF(AND([1]PREMIOS_ALUMNOS!$AH146&lt;&gt;"",[1]PREMIOS_ALUMNOS!$AH146&lt;&gt;0),[1]PREMIOS_ALUMNOS!$AH146,""),IF($A148="TOTAL",SUM(INDIRECT("T4:T"&amp;ROW()-1)),""))</f>
        <v/>
      </c>
      <c r="U148" s="7" t="str">
        <f ca="1">IF(AND($A148&lt;&gt;"",$A148&lt;&gt;"TOTAL"),IF(AND([1]PREMIOS_ALUMNOS!$AJ146&lt;&gt;"",[1]PREMIOS_ALUMNOS!$AJ146&lt;&gt;0),[1]PREMIOS_ALUMNOS!$AJ146,""),IF($A148="TOTAL",SUM(INDIRECT("U4:U"&amp;ROW()-1)),""))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IF(AND($A148&lt;&gt;"",$A148&lt;&gt;"TOTAL"),IF(AND([1]PREMIOS_ALUMNOS!$AM146&lt;&gt;"",[1]PREMIOS_ALUMNOS!$AM146&lt;&gt;0),[1]PREMIOS_ALUMNOS!$AM146,""),IF($A148="TOTAL",SUM(INDIRECT("W4:W"&amp;ROW()-1)),""))</f>
        <v/>
      </c>
      <c r="X148" s="7" t="str">
        <f ca="1">IF(AND($A148&lt;&gt;"",$A148&lt;&gt;"TOTAL"),IF(AND([1]PREMIOS_ALUMNOS!$AO146&lt;&gt;"",[1]PREMIOS_ALUMNOS!$AO146&lt;&gt;0),[1]PREMIOS_ALUMNOS!$AO146,""),IF($A148="TOTAL",SUM(INDIRECT("X4:X"&amp;ROW()-1)),""))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IF(AND($A148&lt;&gt;"",$A148&lt;&gt;"TOTAL"),IF(AND([1]PREMIOS_ALUMNOS!$AR146&lt;&gt;"",[1]PREMIOS_ALUMNOS!$AR146&lt;&gt;0),[1]PREMIOS_ALUMNOS!$AR146,""),IF($A148="TOTAL",SUM(INDIRECT("Z4:Z"&amp;ROW()-1)),""))</f>
        <v/>
      </c>
      <c r="AA148" s="7" t="str">
        <f ca="1">IF(AND($A148&lt;&gt;"",$A148&lt;&gt;"TOTAL"),IF(AND([1]PREMIOS_ALUMNOS!$AT146&lt;&gt;"",[1]PREMIOS_ALUMNOS!$AT146&lt;&gt;0),[1]PREMIOS_ALUMNOS!$AT146,""),IF($A148="TOTAL",SUM(INDIRECT("AA4:AA"&amp;ROW()-1)),""))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IF(AND($A148&lt;&gt;"",$A148&lt;&gt;"TOTAL"),IF(AND([1]PREMIOS_ALUMNOS!$AW146&lt;&gt;"",[1]PREMIOS_ALUMNOS!$AW146&lt;&gt;0),[1]PREMIOS_ALUMNOS!$AW146,""),IF($A148="TOTAL",SUM(INDIRECT("AC4:AC"&amp;ROW()-1)),""))</f>
        <v/>
      </c>
      <c r="AD148" s="7" t="str">
        <f ca="1">IF(AND($A148&lt;&gt;"",$A148&lt;&gt;"TOTAL"),IF(AND([1]PREMIOS_ALUMNOS!$AY146&lt;&gt;"",[1]PREMIOS_ALUMNOS!$AY146&lt;&gt;0),[1]PREMIOS_ALUMNOS!$AY146,""),IF($A148="TOTAL",SUM(INDIRECT("AD4:AD"&amp;ROW()-1)),""))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IF(AND($A148&lt;&gt;"",$A148&lt;&gt;"TOTAL"),IF(AND([1]PREMIOS_ALUMNOS!$BB146&lt;&gt;"",[1]PREMIOS_ALUMNOS!$BB146&lt;&gt;0),[1]PREMIOS_ALUMNOS!$BB146,""),IF($A148="TOTAL",SUM(INDIRECT("AF4:AF"&amp;ROW()-1)),""))</f>
        <v/>
      </c>
      <c r="AG148" s="7" t="str">
        <f ca="1">IF(AND($A148&lt;&gt;"",$A148&lt;&gt;"TOTAL"),IF(AND([1]PREMIOS_ALUMNOS!$BD146&lt;&gt;"",[1]PREMIOS_ALUMNOS!$BD146&lt;&gt;0),[1]PREMIOS_ALUMNOS!$BD146,""),IF($A148="TOTAL",SUM(INDIRECT("AG4:AG"&amp;ROW()-1)),""))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IF(AND($A148&lt;&gt;"",$A148&lt;&gt;"TOTAL"),IF(AND([1]PREMIOS_ALUMNOS!$BG146&lt;&gt;"",[1]PREMIOS_ALUMNOS!$BG146&lt;&gt;0),[1]PREMIOS_ALUMNOS!$BG146,""),IF($A148="TOTAL",SUM(INDIRECT("AI4:AI"&amp;ROW()-1)),""))</f>
        <v/>
      </c>
      <c r="AJ148" s="7" t="str">
        <f ca="1">IF(AND($A148&lt;&gt;"",$A148&lt;&gt;"TOTAL"),IF(AND([1]PREMIOS_ALUMNOS!$BI146&lt;&gt;"",[1]PREMIOS_ALUMNOS!$BI146&lt;&gt;0),[1]PREMIOS_ALUMNOS!$BI146,""),IF($A148="TOTAL",SUM(INDIRECT("AJ4:AJ"&amp;ROW()-1)),""))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IF(AND($A148&lt;&gt;"",$A148&lt;&gt;"TOTAL"),IF(AND([1]PREMIOS_ALUMNOS!$BL146&lt;&gt;"",[1]PREMIOS_ALUMNOS!$BL146&lt;&gt;0),[1]PREMIOS_ALUMNOS!$BL146,""),IF($A148="TOTAL",SUM(INDIRECT("AL4:AL"&amp;ROW()-1)),""))</f>
        <v/>
      </c>
      <c r="AM148" s="7" t="str">
        <f ca="1">IF(AND($A148&lt;&gt;"",$A148&lt;&gt;"TOTAL"),IF(AND([1]PREMIOS_ALUMNOS!$BN146&lt;&gt;"",[1]PREMIOS_ALUMNOS!$BN146&lt;&gt;0),[1]PREMIOS_ALUMNOS!$BN146,""),IF($A148="TOTAL",SUM(INDIRECT("AM4:AM"&amp;ROW()-1)),""))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IF(AND($A148&lt;&gt;"",$A148&lt;&gt;"TOTAL"),IF(AND([1]PREMIOS_ALUMNOS!$BQ146&lt;&gt;"",[1]PREMIOS_ALUMNOS!$BQ146&lt;&gt;0),[1]PREMIOS_ALUMNOS!$BQ146,""),IF($A148="TOTAL",SUM(INDIRECT("AO4:AO"&amp;ROW()-1)),""))</f>
        <v/>
      </c>
      <c r="AP148" s="7" t="str">
        <f ca="1">IF(AND($A148&lt;&gt;"",$A148&lt;&gt;"TOTAL"),IF(AND([1]PREMIOS_ALUMNOS!$BS146&lt;&gt;"",[1]PREMIOS_ALUMNOS!$BS146&lt;&gt;0),[1]PREMIOS_ALUMNOS!$BS146,""),IF($A148="TOTAL",SUM(INDIRECT("AP4:AP"&amp;ROW()-1)),""))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IF(AND($A148&lt;&gt;"",$A148&lt;&gt;"TOTAL"),IF(AND([1]PREMIOS_ALUMNOS!$BV146&lt;&gt;"",[1]PREMIOS_ALUMNOS!$BV146&lt;&gt;0),[1]PREMIOS_ALUMNOS!$BV146,""),IF($A148="TOTAL",SUM(INDIRECT("AR4:AR"&amp;ROW()-1)),""))</f>
        <v/>
      </c>
      <c r="AS148" s="7" t="str">
        <f ca="1">IF(AND($A148&lt;&gt;"",$A148&lt;&gt;"TOTAL"),IF(AND([1]PREMIOS_ALUMNOS!$BX146&lt;&gt;"",[1]PREMIOS_ALUMNOS!$BX146&lt;&gt;0),[1]PREMIOS_ALUMNOS!$BX146,""),IF($A148="TOTAL",SUM(INDIRECT("AS4:AS"&amp;ROW()-1)),""))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IF(AND($A148&lt;&gt;"",$A148&lt;&gt;"TOTAL"),IF(AND([1]PREMIOS_ALUMNOS!$CA146&lt;&gt;"",[1]PREMIOS_ALUMNOS!$CA146&lt;&gt;0),[1]PREMIOS_ALUMNOS!$CA146,""),IF($A148="TOTAL",SUM(INDIRECT("AU4:AU"&amp;ROW()-1)),""))</f>
        <v/>
      </c>
      <c r="AV148" s="7" t="str">
        <f ca="1">IF(AND($A148&lt;&gt;"",$A148&lt;&gt;"TOTAL"),IF(AND([1]PREMIOS_ALUMNOS!$CC146&lt;&gt;"",[1]PREMIOS_ALUMNOS!$CC146&lt;&gt;0),[1]PREMIOS_ALUMNOS!$CC146,""),IF($A148="TOTAL",SUM(INDIRECT("AV4:AV"&amp;ROW()-1)),""))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IF(AND($A148&lt;&gt;"",$A148&lt;&gt;"TOTAL"),IF(AND([1]PREMIOS_ALUMNOS!$CF146&lt;&gt;"",[1]PREMIOS_ALUMNOS!$CF146&lt;&gt;0),[1]PREMIOS_ALUMNOS!$CF146,""),IF($A148="TOTAL",SUM(INDIRECT("AX4:AX"&amp;ROW()-1)),""))</f>
        <v/>
      </c>
      <c r="AY148" s="7" t="str">
        <f ca="1">IF(AND($A148&lt;&gt;"",$A148&lt;&gt;"TOTAL"),IF(AND([1]PREMIOS_ALUMNOS!$CH146&lt;&gt;"",[1]PREMIOS_ALUMNOS!$CH146&lt;&gt;0),[1]PREMIOS_ALUMNOS!$CH146,""),IF($A148="TOTAL",SUM(INDIRECT("AY4:AY"&amp;ROW()-1)),""))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IF(AND($A148&lt;&gt;"",$A148&lt;&gt;"TOTAL"),IF(AND([1]PREMIOS_ALUMNOS!$CK146&lt;&gt;"",[1]PREMIOS_ALUMNOS!$CK146&lt;&gt;0),[1]PREMIOS_ALUMNOS!$CK146,""),IF($A148="TOTAL",SUM(INDIRECT("BA4:BA"&amp;ROW()-1)),""))</f>
        <v/>
      </c>
      <c r="BB148" s="7" t="str">
        <f ca="1">IF(AND($A148&lt;&gt;"",$A148&lt;&gt;"TOTAL"),IF(AND([1]PREMIOS_ALUMNOS!$CM146&lt;&gt;"",[1]PREMIOS_ALUMNOS!$CM146&lt;&gt;0),[1]PREMIOS_ALUMNOS!$CM146,""),IF($A148="TOTAL",SUM(INDIRECT("BB4:BB"&amp;ROW()-1)),""))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IF(AND($A148&lt;&gt;"",$A148&lt;&gt;"TOTAL"),IF(AND([1]PREMIOS_ALUMNOS!$CP146&lt;&gt;"",[1]PREMIOS_ALUMNOS!$CP146&lt;&gt;0),[1]PREMIOS_ALUMNOS!$CP146,""),IF($A148="TOTAL",SUM(INDIRECT("BD4:BD"&amp;ROW()-1)),""))</f>
        <v/>
      </c>
      <c r="BE148" s="7" t="str">
        <f ca="1">IF(AND($A148&lt;&gt;"",$A148&lt;&gt;"TOTAL"),IF(AND([1]PREMIOS_ALUMNOS!$CR146&lt;&gt;"",[1]PREMIOS_ALUMNOS!$CR146&lt;&gt;0),[1]PREMIOS_ALUMNOS!$CR146,""),IF($A148="TOTAL",SUM(INDIRECT("BE4:BE"&amp;ROW()-1)),""))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IF([1]PREMIOS_ALUMNOS!$C147&lt;&gt;"",[1]PREMIOS_ALUMNOS!$C147,IF(AND([1]PREMIOS_ALUMNOS!$C147="",[1]PREMIOS_ALUMNOS!$C148="",[1]PREMIOS_ALUMNOS!$C146=""),"","TOTAL"))</f>
        <v/>
      </c>
      <c r="B149" s="7" t="str">
        <f ca="1">IF(AND($A149&lt;&gt;"",$A149&lt;&gt;"TOTAL"),IF(AND([1]PREMIOS_ALUMNOS!$D147&lt;&gt;"",[1]PREMIOS_ALUMNOS!$D147&lt;&gt;0),[1]PREMIOS_ALUMNOS!$D147,""),IF($A149="TOTAL",SUM(INDIRECT("B4:B"&amp;ROW()-1)),""))</f>
        <v/>
      </c>
      <c r="C149" s="7" t="str">
        <f ca="1">IF(AND($A149&lt;&gt;"",$A149&lt;&gt;"TOTAL"),IF(AND([1]PREMIOS_ALUMNOS!$F147&lt;&gt;"",[1]PREMIOS_ALUMNOS!$F147&lt;&gt;0),[1]PREMIOS_ALUMNOS!$F147,""),IF($A149="TOTAL",SUM(INDIRECT("C4:C"&amp;ROW()-1)),""))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IF(AND($A149&lt;&gt;"",$A149&lt;&gt;"TOTAL"),IF(AND([1]PREMIOS_ALUMNOS!$I147&lt;&gt;"",[1]PREMIOS_ALUMNOS!$I147&lt;&gt;0),[1]PREMIOS_ALUMNOS!$I147,""),IF($A149="TOTAL",SUM(INDIRECT("E4:E"&amp;ROW()-1)),""))</f>
        <v/>
      </c>
      <c r="F149" s="7" t="str">
        <f ca="1">IF(AND($A149&lt;&gt;"",$A149&lt;&gt;"TOTAL"),IF(AND([1]PREMIOS_ALUMNOS!$K147&lt;&gt;"",[1]PREMIOS_ALUMNOS!$K147&lt;&gt;0),[1]PREMIOS_ALUMNOS!$K147,""),IF($A149="TOTAL",SUM(INDIRECT("F4:F"&amp;ROW()-1)),""))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IF(AND($A149&lt;&gt;"",$A149&lt;&gt;"TOTAL"),IF(AND([1]PREMIOS_ALUMNOS!$N147&lt;&gt;"",[1]PREMIOS_ALUMNOS!$N147&lt;&gt;0),[1]PREMIOS_ALUMNOS!$N147,""),IF($A149="TOTAL",SUM(INDIRECT("H4:H"&amp;ROW()-1)),""))</f>
        <v/>
      </c>
      <c r="I149" s="7" t="str">
        <f ca="1">IF(AND($A149&lt;&gt;"",$A149&lt;&gt;"TOTAL"),IF(AND([1]PREMIOS_ALUMNOS!$P147&lt;&gt;"",[1]PREMIOS_ALUMNOS!$P147&lt;&gt;0),[1]PREMIOS_ALUMNOS!$P147,""),IF($A149="TOTAL",SUM(INDIRECT("I4:I"&amp;ROW()-1)),""))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IF(AND($A149&lt;&gt;"",$A149&lt;&gt;"TOTAL"),IF(AND([1]PREMIOS_ALUMNOS!$S147&lt;&gt;"",[1]PREMIOS_ALUMNOS!$S147&lt;&gt;0),[1]PREMIOS_ALUMNOS!$S147,""),IF($A149="TOTAL",SUM(INDIRECT("K4:K"&amp;ROW()-1)),""))</f>
        <v/>
      </c>
      <c r="L149" s="7" t="str">
        <f ca="1">IF(AND($A149&lt;&gt;"",$A149&lt;&gt;"TOTAL"),IF(AND([1]PREMIOS_ALUMNOS!$U147&lt;&gt;"",[1]PREMIOS_ALUMNOS!$U147&lt;&gt;0),[1]PREMIOS_ALUMNOS!$U147,""),IF($A149="TOTAL",SUM(INDIRECT("L4:L"&amp;ROW()-1)),""))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IF(AND($A149&lt;&gt;"",$A149&lt;&gt;"TOTAL"),IF(AND([1]PREMIOS_ALUMNOS!$X147&lt;&gt;"",[1]PREMIOS_ALUMNOS!$X147&lt;&gt;0),[1]PREMIOS_ALUMNOS!$X147,""),IF($A149="TOTAL",SUM(INDIRECT("N4:N"&amp;ROW()-1)),""))</f>
        <v/>
      </c>
      <c r="O149" s="7" t="str">
        <f ca="1">IF(AND($A149&lt;&gt;"",$A149&lt;&gt;"TOTAL"),IF(AND([1]PREMIOS_ALUMNOS!$Z147&lt;&gt;"",[1]PREMIOS_ALUMNOS!$Z147&lt;&gt;0),[1]PREMIOS_ALUMNOS!$Z147,""),IF($A149="TOTAL",SUM(INDIRECT("O4:O"&amp;ROW()-1)),""))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IF(AND($A149&lt;&gt;"",$A149&lt;&gt;"TOTAL"),IF(AND([1]PREMIOS_ALUMNOS!$AC147&lt;&gt;"",[1]PREMIOS_ALUMNOS!$AC147&lt;&gt;0),[1]PREMIOS_ALUMNOS!$AC147,""),IF($A149="TOTAL",SUM(INDIRECT("Q4:Q"&amp;ROW()-1)),""))</f>
        <v/>
      </c>
      <c r="R149" s="7" t="str">
        <f ca="1">IF(AND($A149&lt;&gt;"",$A149&lt;&gt;"TOTAL"),IF(AND([1]PREMIOS_ALUMNOS!$AE147&lt;&gt;"",[1]PREMIOS_ALUMNOS!$AE147&lt;&gt;0),[1]PREMIOS_ALUMNOS!$AE147,""),IF($A149="TOTAL",SUM(INDIRECT("R4:R"&amp;ROW()-1)),""))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IF(AND($A149&lt;&gt;"",$A149&lt;&gt;"TOTAL"),IF(AND([1]PREMIOS_ALUMNOS!$AH147&lt;&gt;"",[1]PREMIOS_ALUMNOS!$AH147&lt;&gt;0),[1]PREMIOS_ALUMNOS!$AH147,""),IF($A149="TOTAL",SUM(INDIRECT("T4:T"&amp;ROW()-1)),""))</f>
        <v/>
      </c>
      <c r="U149" s="7" t="str">
        <f ca="1">IF(AND($A149&lt;&gt;"",$A149&lt;&gt;"TOTAL"),IF(AND([1]PREMIOS_ALUMNOS!$AJ147&lt;&gt;"",[1]PREMIOS_ALUMNOS!$AJ147&lt;&gt;0),[1]PREMIOS_ALUMNOS!$AJ147,""),IF($A149="TOTAL",SUM(INDIRECT("U4:U"&amp;ROW()-1)),""))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IF(AND($A149&lt;&gt;"",$A149&lt;&gt;"TOTAL"),IF(AND([1]PREMIOS_ALUMNOS!$AM147&lt;&gt;"",[1]PREMIOS_ALUMNOS!$AM147&lt;&gt;0),[1]PREMIOS_ALUMNOS!$AM147,""),IF($A149="TOTAL",SUM(INDIRECT("W4:W"&amp;ROW()-1)),""))</f>
        <v/>
      </c>
      <c r="X149" s="7" t="str">
        <f ca="1">IF(AND($A149&lt;&gt;"",$A149&lt;&gt;"TOTAL"),IF(AND([1]PREMIOS_ALUMNOS!$AO147&lt;&gt;"",[1]PREMIOS_ALUMNOS!$AO147&lt;&gt;0),[1]PREMIOS_ALUMNOS!$AO147,""),IF($A149="TOTAL",SUM(INDIRECT("X4:X"&amp;ROW()-1)),""))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IF(AND($A149&lt;&gt;"",$A149&lt;&gt;"TOTAL"),IF(AND([1]PREMIOS_ALUMNOS!$AR147&lt;&gt;"",[1]PREMIOS_ALUMNOS!$AR147&lt;&gt;0),[1]PREMIOS_ALUMNOS!$AR147,""),IF($A149="TOTAL",SUM(INDIRECT("Z4:Z"&amp;ROW()-1)),""))</f>
        <v/>
      </c>
      <c r="AA149" s="7" t="str">
        <f ca="1">IF(AND($A149&lt;&gt;"",$A149&lt;&gt;"TOTAL"),IF(AND([1]PREMIOS_ALUMNOS!$AT147&lt;&gt;"",[1]PREMIOS_ALUMNOS!$AT147&lt;&gt;0),[1]PREMIOS_ALUMNOS!$AT147,""),IF($A149="TOTAL",SUM(INDIRECT("AA4:AA"&amp;ROW()-1)),""))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IF(AND($A149&lt;&gt;"",$A149&lt;&gt;"TOTAL"),IF(AND([1]PREMIOS_ALUMNOS!$AW147&lt;&gt;"",[1]PREMIOS_ALUMNOS!$AW147&lt;&gt;0),[1]PREMIOS_ALUMNOS!$AW147,""),IF($A149="TOTAL",SUM(INDIRECT("AC4:AC"&amp;ROW()-1)),""))</f>
        <v/>
      </c>
      <c r="AD149" s="7" t="str">
        <f ca="1">IF(AND($A149&lt;&gt;"",$A149&lt;&gt;"TOTAL"),IF(AND([1]PREMIOS_ALUMNOS!$AY147&lt;&gt;"",[1]PREMIOS_ALUMNOS!$AY147&lt;&gt;0),[1]PREMIOS_ALUMNOS!$AY147,""),IF($A149="TOTAL",SUM(INDIRECT("AD4:AD"&amp;ROW()-1)),""))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IF(AND($A149&lt;&gt;"",$A149&lt;&gt;"TOTAL"),IF(AND([1]PREMIOS_ALUMNOS!$BB147&lt;&gt;"",[1]PREMIOS_ALUMNOS!$BB147&lt;&gt;0),[1]PREMIOS_ALUMNOS!$BB147,""),IF($A149="TOTAL",SUM(INDIRECT("AF4:AF"&amp;ROW()-1)),""))</f>
        <v/>
      </c>
      <c r="AG149" s="7" t="str">
        <f ca="1">IF(AND($A149&lt;&gt;"",$A149&lt;&gt;"TOTAL"),IF(AND([1]PREMIOS_ALUMNOS!$BD147&lt;&gt;"",[1]PREMIOS_ALUMNOS!$BD147&lt;&gt;0),[1]PREMIOS_ALUMNOS!$BD147,""),IF($A149="TOTAL",SUM(INDIRECT("AG4:AG"&amp;ROW()-1)),""))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IF(AND($A149&lt;&gt;"",$A149&lt;&gt;"TOTAL"),IF(AND([1]PREMIOS_ALUMNOS!$BG147&lt;&gt;"",[1]PREMIOS_ALUMNOS!$BG147&lt;&gt;0),[1]PREMIOS_ALUMNOS!$BG147,""),IF($A149="TOTAL",SUM(INDIRECT("AI4:AI"&amp;ROW()-1)),""))</f>
        <v/>
      </c>
      <c r="AJ149" s="7" t="str">
        <f ca="1">IF(AND($A149&lt;&gt;"",$A149&lt;&gt;"TOTAL"),IF(AND([1]PREMIOS_ALUMNOS!$BI147&lt;&gt;"",[1]PREMIOS_ALUMNOS!$BI147&lt;&gt;0),[1]PREMIOS_ALUMNOS!$BI147,""),IF($A149="TOTAL",SUM(INDIRECT("AJ4:AJ"&amp;ROW()-1)),""))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IF(AND($A149&lt;&gt;"",$A149&lt;&gt;"TOTAL"),IF(AND([1]PREMIOS_ALUMNOS!$BL147&lt;&gt;"",[1]PREMIOS_ALUMNOS!$BL147&lt;&gt;0),[1]PREMIOS_ALUMNOS!$BL147,""),IF($A149="TOTAL",SUM(INDIRECT("AL4:AL"&amp;ROW()-1)),""))</f>
        <v/>
      </c>
      <c r="AM149" s="7" t="str">
        <f ca="1">IF(AND($A149&lt;&gt;"",$A149&lt;&gt;"TOTAL"),IF(AND([1]PREMIOS_ALUMNOS!$BN147&lt;&gt;"",[1]PREMIOS_ALUMNOS!$BN147&lt;&gt;0),[1]PREMIOS_ALUMNOS!$BN147,""),IF($A149="TOTAL",SUM(INDIRECT("AM4:AM"&amp;ROW()-1)),""))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IF(AND($A149&lt;&gt;"",$A149&lt;&gt;"TOTAL"),IF(AND([1]PREMIOS_ALUMNOS!$BQ147&lt;&gt;"",[1]PREMIOS_ALUMNOS!$BQ147&lt;&gt;0),[1]PREMIOS_ALUMNOS!$BQ147,""),IF($A149="TOTAL",SUM(INDIRECT("AO4:AO"&amp;ROW()-1)),""))</f>
        <v/>
      </c>
      <c r="AP149" s="7" t="str">
        <f ca="1">IF(AND($A149&lt;&gt;"",$A149&lt;&gt;"TOTAL"),IF(AND([1]PREMIOS_ALUMNOS!$BS147&lt;&gt;"",[1]PREMIOS_ALUMNOS!$BS147&lt;&gt;0),[1]PREMIOS_ALUMNOS!$BS147,""),IF($A149="TOTAL",SUM(INDIRECT("AP4:AP"&amp;ROW()-1)),""))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IF(AND($A149&lt;&gt;"",$A149&lt;&gt;"TOTAL"),IF(AND([1]PREMIOS_ALUMNOS!$BV147&lt;&gt;"",[1]PREMIOS_ALUMNOS!$BV147&lt;&gt;0),[1]PREMIOS_ALUMNOS!$BV147,""),IF($A149="TOTAL",SUM(INDIRECT("AR4:AR"&amp;ROW()-1)),""))</f>
        <v/>
      </c>
      <c r="AS149" s="7" t="str">
        <f ca="1">IF(AND($A149&lt;&gt;"",$A149&lt;&gt;"TOTAL"),IF(AND([1]PREMIOS_ALUMNOS!$BX147&lt;&gt;"",[1]PREMIOS_ALUMNOS!$BX147&lt;&gt;0),[1]PREMIOS_ALUMNOS!$BX147,""),IF($A149="TOTAL",SUM(INDIRECT("AS4:AS"&amp;ROW()-1)),""))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IF(AND($A149&lt;&gt;"",$A149&lt;&gt;"TOTAL"),IF(AND([1]PREMIOS_ALUMNOS!$CA147&lt;&gt;"",[1]PREMIOS_ALUMNOS!$CA147&lt;&gt;0),[1]PREMIOS_ALUMNOS!$CA147,""),IF($A149="TOTAL",SUM(INDIRECT("AU4:AU"&amp;ROW()-1)),""))</f>
        <v/>
      </c>
      <c r="AV149" s="7" t="str">
        <f ca="1">IF(AND($A149&lt;&gt;"",$A149&lt;&gt;"TOTAL"),IF(AND([1]PREMIOS_ALUMNOS!$CC147&lt;&gt;"",[1]PREMIOS_ALUMNOS!$CC147&lt;&gt;0),[1]PREMIOS_ALUMNOS!$CC147,""),IF($A149="TOTAL",SUM(INDIRECT("AV4:AV"&amp;ROW()-1)),""))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IF(AND($A149&lt;&gt;"",$A149&lt;&gt;"TOTAL"),IF(AND([1]PREMIOS_ALUMNOS!$CF147&lt;&gt;"",[1]PREMIOS_ALUMNOS!$CF147&lt;&gt;0),[1]PREMIOS_ALUMNOS!$CF147,""),IF($A149="TOTAL",SUM(INDIRECT("AX4:AX"&amp;ROW()-1)),""))</f>
        <v/>
      </c>
      <c r="AY149" s="7" t="str">
        <f ca="1">IF(AND($A149&lt;&gt;"",$A149&lt;&gt;"TOTAL"),IF(AND([1]PREMIOS_ALUMNOS!$CH147&lt;&gt;"",[1]PREMIOS_ALUMNOS!$CH147&lt;&gt;0),[1]PREMIOS_ALUMNOS!$CH147,""),IF($A149="TOTAL",SUM(INDIRECT("AY4:AY"&amp;ROW()-1)),""))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IF(AND($A149&lt;&gt;"",$A149&lt;&gt;"TOTAL"),IF(AND([1]PREMIOS_ALUMNOS!$CK147&lt;&gt;"",[1]PREMIOS_ALUMNOS!$CK147&lt;&gt;0),[1]PREMIOS_ALUMNOS!$CK147,""),IF($A149="TOTAL",SUM(INDIRECT("BA4:BA"&amp;ROW()-1)),""))</f>
        <v/>
      </c>
      <c r="BB149" s="7" t="str">
        <f ca="1">IF(AND($A149&lt;&gt;"",$A149&lt;&gt;"TOTAL"),IF(AND([1]PREMIOS_ALUMNOS!$CM147&lt;&gt;"",[1]PREMIOS_ALUMNOS!$CM147&lt;&gt;0),[1]PREMIOS_ALUMNOS!$CM147,""),IF($A149="TOTAL",SUM(INDIRECT("BB4:BB"&amp;ROW()-1)),""))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IF(AND($A149&lt;&gt;"",$A149&lt;&gt;"TOTAL"),IF(AND([1]PREMIOS_ALUMNOS!$CP147&lt;&gt;"",[1]PREMIOS_ALUMNOS!$CP147&lt;&gt;0),[1]PREMIOS_ALUMNOS!$CP147,""),IF($A149="TOTAL",SUM(INDIRECT("BD4:BD"&amp;ROW()-1)),""))</f>
        <v/>
      </c>
      <c r="BE149" s="7" t="str">
        <f ca="1">IF(AND($A149&lt;&gt;"",$A149&lt;&gt;"TOTAL"),IF(AND([1]PREMIOS_ALUMNOS!$CR147&lt;&gt;"",[1]PREMIOS_ALUMNOS!$CR147&lt;&gt;0),[1]PREMIOS_ALUMNOS!$CR147,""),IF($A149="TOTAL",SUM(INDIRECT("BE4:BE"&amp;ROW()-1)),""))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IF([1]PREMIOS_ALUMNOS!$C148&lt;&gt;"",[1]PREMIOS_ALUMNOS!$C148,IF(AND([1]PREMIOS_ALUMNOS!$C148="",[1]PREMIOS_ALUMNOS!$C149="",[1]PREMIOS_ALUMNOS!$C147=""),"","TOTAL"))</f>
        <v/>
      </c>
      <c r="B150" s="7" t="str">
        <f ca="1">IF(AND($A150&lt;&gt;"",$A150&lt;&gt;"TOTAL"),IF(AND([1]PREMIOS_ALUMNOS!$D148&lt;&gt;"",[1]PREMIOS_ALUMNOS!$D148&lt;&gt;0),[1]PREMIOS_ALUMNOS!$D148,""),IF($A150="TOTAL",SUM(INDIRECT("B4:B"&amp;ROW()-1)),""))</f>
        <v/>
      </c>
      <c r="C150" s="7" t="str">
        <f ca="1">IF(AND($A150&lt;&gt;"",$A150&lt;&gt;"TOTAL"),IF(AND([1]PREMIOS_ALUMNOS!$F148&lt;&gt;"",[1]PREMIOS_ALUMNOS!$F148&lt;&gt;0),[1]PREMIOS_ALUMNOS!$F148,""),IF($A150="TOTAL",SUM(INDIRECT("C4:C"&amp;ROW()-1)),""))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IF(AND($A150&lt;&gt;"",$A150&lt;&gt;"TOTAL"),IF(AND([1]PREMIOS_ALUMNOS!$I148&lt;&gt;"",[1]PREMIOS_ALUMNOS!$I148&lt;&gt;0),[1]PREMIOS_ALUMNOS!$I148,""),IF($A150="TOTAL",SUM(INDIRECT("E4:E"&amp;ROW()-1)),""))</f>
        <v/>
      </c>
      <c r="F150" s="7" t="str">
        <f ca="1">IF(AND($A150&lt;&gt;"",$A150&lt;&gt;"TOTAL"),IF(AND([1]PREMIOS_ALUMNOS!$K148&lt;&gt;"",[1]PREMIOS_ALUMNOS!$K148&lt;&gt;0),[1]PREMIOS_ALUMNOS!$K148,""),IF($A150="TOTAL",SUM(INDIRECT("F4:F"&amp;ROW()-1)),""))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IF(AND($A150&lt;&gt;"",$A150&lt;&gt;"TOTAL"),IF(AND([1]PREMIOS_ALUMNOS!$N148&lt;&gt;"",[1]PREMIOS_ALUMNOS!$N148&lt;&gt;0),[1]PREMIOS_ALUMNOS!$N148,""),IF($A150="TOTAL",SUM(INDIRECT("H4:H"&amp;ROW()-1)),""))</f>
        <v/>
      </c>
      <c r="I150" s="7" t="str">
        <f ca="1">IF(AND($A150&lt;&gt;"",$A150&lt;&gt;"TOTAL"),IF(AND([1]PREMIOS_ALUMNOS!$P148&lt;&gt;"",[1]PREMIOS_ALUMNOS!$P148&lt;&gt;0),[1]PREMIOS_ALUMNOS!$P148,""),IF($A150="TOTAL",SUM(INDIRECT("I4:I"&amp;ROW()-1)),""))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IF(AND($A150&lt;&gt;"",$A150&lt;&gt;"TOTAL"),IF(AND([1]PREMIOS_ALUMNOS!$S148&lt;&gt;"",[1]PREMIOS_ALUMNOS!$S148&lt;&gt;0),[1]PREMIOS_ALUMNOS!$S148,""),IF($A150="TOTAL",SUM(INDIRECT("K4:K"&amp;ROW()-1)),""))</f>
        <v/>
      </c>
      <c r="L150" s="7" t="str">
        <f ca="1">IF(AND($A150&lt;&gt;"",$A150&lt;&gt;"TOTAL"),IF(AND([1]PREMIOS_ALUMNOS!$U148&lt;&gt;"",[1]PREMIOS_ALUMNOS!$U148&lt;&gt;0),[1]PREMIOS_ALUMNOS!$U148,""),IF($A150="TOTAL",SUM(INDIRECT("L4:L"&amp;ROW()-1)),""))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IF(AND($A150&lt;&gt;"",$A150&lt;&gt;"TOTAL"),IF(AND([1]PREMIOS_ALUMNOS!$X148&lt;&gt;"",[1]PREMIOS_ALUMNOS!$X148&lt;&gt;0),[1]PREMIOS_ALUMNOS!$X148,""),IF($A150="TOTAL",SUM(INDIRECT("N4:N"&amp;ROW()-1)),""))</f>
        <v/>
      </c>
      <c r="O150" s="7" t="str">
        <f ca="1">IF(AND($A150&lt;&gt;"",$A150&lt;&gt;"TOTAL"),IF(AND([1]PREMIOS_ALUMNOS!$Z148&lt;&gt;"",[1]PREMIOS_ALUMNOS!$Z148&lt;&gt;0),[1]PREMIOS_ALUMNOS!$Z148,""),IF($A150="TOTAL",SUM(INDIRECT("O4:O"&amp;ROW()-1)),""))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IF(AND($A150&lt;&gt;"",$A150&lt;&gt;"TOTAL"),IF(AND([1]PREMIOS_ALUMNOS!$AC148&lt;&gt;"",[1]PREMIOS_ALUMNOS!$AC148&lt;&gt;0),[1]PREMIOS_ALUMNOS!$AC148,""),IF($A150="TOTAL",SUM(INDIRECT("Q4:Q"&amp;ROW()-1)),""))</f>
        <v/>
      </c>
      <c r="R150" s="7" t="str">
        <f ca="1">IF(AND($A150&lt;&gt;"",$A150&lt;&gt;"TOTAL"),IF(AND([1]PREMIOS_ALUMNOS!$AE148&lt;&gt;"",[1]PREMIOS_ALUMNOS!$AE148&lt;&gt;0),[1]PREMIOS_ALUMNOS!$AE148,""),IF($A150="TOTAL",SUM(INDIRECT("R4:R"&amp;ROW()-1)),""))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IF(AND($A150&lt;&gt;"",$A150&lt;&gt;"TOTAL"),IF(AND([1]PREMIOS_ALUMNOS!$AH148&lt;&gt;"",[1]PREMIOS_ALUMNOS!$AH148&lt;&gt;0),[1]PREMIOS_ALUMNOS!$AH148,""),IF($A150="TOTAL",SUM(INDIRECT("T4:T"&amp;ROW()-1)),""))</f>
        <v/>
      </c>
      <c r="U150" s="7" t="str">
        <f ca="1">IF(AND($A150&lt;&gt;"",$A150&lt;&gt;"TOTAL"),IF(AND([1]PREMIOS_ALUMNOS!$AJ148&lt;&gt;"",[1]PREMIOS_ALUMNOS!$AJ148&lt;&gt;0),[1]PREMIOS_ALUMNOS!$AJ148,""),IF($A150="TOTAL",SUM(INDIRECT("U4:U"&amp;ROW()-1)),""))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IF(AND($A150&lt;&gt;"",$A150&lt;&gt;"TOTAL"),IF(AND([1]PREMIOS_ALUMNOS!$AM148&lt;&gt;"",[1]PREMIOS_ALUMNOS!$AM148&lt;&gt;0),[1]PREMIOS_ALUMNOS!$AM148,""),IF($A150="TOTAL",SUM(INDIRECT("W4:W"&amp;ROW()-1)),""))</f>
        <v/>
      </c>
      <c r="X150" s="7" t="str">
        <f ca="1">IF(AND($A150&lt;&gt;"",$A150&lt;&gt;"TOTAL"),IF(AND([1]PREMIOS_ALUMNOS!$AO148&lt;&gt;"",[1]PREMIOS_ALUMNOS!$AO148&lt;&gt;0),[1]PREMIOS_ALUMNOS!$AO148,""),IF($A150="TOTAL",SUM(INDIRECT("X4:X"&amp;ROW()-1)),""))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IF(AND($A150&lt;&gt;"",$A150&lt;&gt;"TOTAL"),IF(AND([1]PREMIOS_ALUMNOS!$AR148&lt;&gt;"",[1]PREMIOS_ALUMNOS!$AR148&lt;&gt;0),[1]PREMIOS_ALUMNOS!$AR148,""),IF($A150="TOTAL",SUM(INDIRECT("Z4:Z"&amp;ROW()-1)),""))</f>
        <v/>
      </c>
      <c r="AA150" s="7" t="str">
        <f ca="1">IF(AND($A150&lt;&gt;"",$A150&lt;&gt;"TOTAL"),IF(AND([1]PREMIOS_ALUMNOS!$AT148&lt;&gt;"",[1]PREMIOS_ALUMNOS!$AT148&lt;&gt;0),[1]PREMIOS_ALUMNOS!$AT148,""),IF($A150="TOTAL",SUM(INDIRECT("AA4:AA"&amp;ROW()-1)),""))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IF(AND($A150&lt;&gt;"",$A150&lt;&gt;"TOTAL"),IF(AND([1]PREMIOS_ALUMNOS!$AW148&lt;&gt;"",[1]PREMIOS_ALUMNOS!$AW148&lt;&gt;0),[1]PREMIOS_ALUMNOS!$AW148,""),IF($A150="TOTAL",SUM(INDIRECT("AC4:AC"&amp;ROW()-1)),""))</f>
        <v/>
      </c>
      <c r="AD150" s="7" t="str">
        <f ca="1">IF(AND($A150&lt;&gt;"",$A150&lt;&gt;"TOTAL"),IF(AND([1]PREMIOS_ALUMNOS!$AY148&lt;&gt;"",[1]PREMIOS_ALUMNOS!$AY148&lt;&gt;0),[1]PREMIOS_ALUMNOS!$AY148,""),IF($A150="TOTAL",SUM(INDIRECT("AD4:AD"&amp;ROW()-1)),""))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IF(AND($A150&lt;&gt;"",$A150&lt;&gt;"TOTAL"),IF(AND([1]PREMIOS_ALUMNOS!$BB148&lt;&gt;"",[1]PREMIOS_ALUMNOS!$BB148&lt;&gt;0),[1]PREMIOS_ALUMNOS!$BB148,""),IF($A150="TOTAL",SUM(INDIRECT("AF4:AF"&amp;ROW()-1)),""))</f>
        <v/>
      </c>
      <c r="AG150" s="7" t="str">
        <f ca="1">IF(AND($A150&lt;&gt;"",$A150&lt;&gt;"TOTAL"),IF(AND([1]PREMIOS_ALUMNOS!$BD148&lt;&gt;"",[1]PREMIOS_ALUMNOS!$BD148&lt;&gt;0),[1]PREMIOS_ALUMNOS!$BD148,""),IF($A150="TOTAL",SUM(INDIRECT("AG4:AG"&amp;ROW()-1)),""))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IF(AND($A150&lt;&gt;"",$A150&lt;&gt;"TOTAL"),IF(AND([1]PREMIOS_ALUMNOS!$BG148&lt;&gt;"",[1]PREMIOS_ALUMNOS!$BG148&lt;&gt;0),[1]PREMIOS_ALUMNOS!$BG148,""),IF($A150="TOTAL",SUM(INDIRECT("AI4:AI"&amp;ROW()-1)),""))</f>
        <v/>
      </c>
      <c r="AJ150" s="7" t="str">
        <f ca="1">IF(AND($A150&lt;&gt;"",$A150&lt;&gt;"TOTAL"),IF(AND([1]PREMIOS_ALUMNOS!$BI148&lt;&gt;"",[1]PREMIOS_ALUMNOS!$BI148&lt;&gt;0),[1]PREMIOS_ALUMNOS!$BI148,""),IF($A150="TOTAL",SUM(INDIRECT("AJ4:AJ"&amp;ROW()-1)),""))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IF(AND($A150&lt;&gt;"",$A150&lt;&gt;"TOTAL"),IF(AND([1]PREMIOS_ALUMNOS!$BL148&lt;&gt;"",[1]PREMIOS_ALUMNOS!$BL148&lt;&gt;0),[1]PREMIOS_ALUMNOS!$BL148,""),IF($A150="TOTAL",SUM(INDIRECT("AL4:AL"&amp;ROW()-1)),""))</f>
        <v/>
      </c>
      <c r="AM150" s="7" t="str">
        <f ca="1">IF(AND($A150&lt;&gt;"",$A150&lt;&gt;"TOTAL"),IF(AND([1]PREMIOS_ALUMNOS!$BN148&lt;&gt;"",[1]PREMIOS_ALUMNOS!$BN148&lt;&gt;0),[1]PREMIOS_ALUMNOS!$BN148,""),IF($A150="TOTAL",SUM(INDIRECT("AM4:AM"&amp;ROW()-1)),""))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IF(AND($A150&lt;&gt;"",$A150&lt;&gt;"TOTAL"),IF(AND([1]PREMIOS_ALUMNOS!$BQ148&lt;&gt;"",[1]PREMIOS_ALUMNOS!$BQ148&lt;&gt;0),[1]PREMIOS_ALUMNOS!$BQ148,""),IF($A150="TOTAL",SUM(INDIRECT("AO4:AO"&amp;ROW()-1)),""))</f>
        <v/>
      </c>
      <c r="AP150" s="7" t="str">
        <f ca="1">IF(AND($A150&lt;&gt;"",$A150&lt;&gt;"TOTAL"),IF(AND([1]PREMIOS_ALUMNOS!$BS148&lt;&gt;"",[1]PREMIOS_ALUMNOS!$BS148&lt;&gt;0),[1]PREMIOS_ALUMNOS!$BS148,""),IF($A150="TOTAL",SUM(INDIRECT("AP4:AP"&amp;ROW()-1)),""))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IF(AND($A150&lt;&gt;"",$A150&lt;&gt;"TOTAL"),IF(AND([1]PREMIOS_ALUMNOS!$BV148&lt;&gt;"",[1]PREMIOS_ALUMNOS!$BV148&lt;&gt;0),[1]PREMIOS_ALUMNOS!$BV148,""),IF($A150="TOTAL",SUM(INDIRECT("AR4:AR"&amp;ROW()-1)),""))</f>
        <v/>
      </c>
      <c r="AS150" s="7" t="str">
        <f ca="1">IF(AND($A150&lt;&gt;"",$A150&lt;&gt;"TOTAL"),IF(AND([1]PREMIOS_ALUMNOS!$BX148&lt;&gt;"",[1]PREMIOS_ALUMNOS!$BX148&lt;&gt;0),[1]PREMIOS_ALUMNOS!$BX148,""),IF($A150="TOTAL",SUM(INDIRECT("AS4:AS"&amp;ROW()-1)),""))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IF(AND($A150&lt;&gt;"",$A150&lt;&gt;"TOTAL"),IF(AND([1]PREMIOS_ALUMNOS!$CA148&lt;&gt;"",[1]PREMIOS_ALUMNOS!$CA148&lt;&gt;0),[1]PREMIOS_ALUMNOS!$CA148,""),IF($A150="TOTAL",SUM(INDIRECT("AU4:AU"&amp;ROW()-1)),""))</f>
        <v/>
      </c>
      <c r="AV150" s="7" t="str">
        <f ca="1">IF(AND($A150&lt;&gt;"",$A150&lt;&gt;"TOTAL"),IF(AND([1]PREMIOS_ALUMNOS!$CC148&lt;&gt;"",[1]PREMIOS_ALUMNOS!$CC148&lt;&gt;0),[1]PREMIOS_ALUMNOS!$CC148,""),IF($A150="TOTAL",SUM(INDIRECT("AV4:AV"&amp;ROW()-1)),""))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IF(AND($A150&lt;&gt;"",$A150&lt;&gt;"TOTAL"),IF(AND([1]PREMIOS_ALUMNOS!$CF148&lt;&gt;"",[1]PREMIOS_ALUMNOS!$CF148&lt;&gt;0),[1]PREMIOS_ALUMNOS!$CF148,""),IF($A150="TOTAL",SUM(INDIRECT("AX4:AX"&amp;ROW()-1)),""))</f>
        <v/>
      </c>
      <c r="AY150" s="7" t="str">
        <f ca="1">IF(AND($A150&lt;&gt;"",$A150&lt;&gt;"TOTAL"),IF(AND([1]PREMIOS_ALUMNOS!$CH148&lt;&gt;"",[1]PREMIOS_ALUMNOS!$CH148&lt;&gt;0),[1]PREMIOS_ALUMNOS!$CH148,""),IF($A150="TOTAL",SUM(INDIRECT("AY4:AY"&amp;ROW()-1)),""))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IF(AND($A150&lt;&gt;"",$A150&lt;&gt;"TOTAL"),IF(AND([1]PREMIOS_ALUMNOS!$CK148&lt;&gt;"",[1]PREMIOS_ALUMNOS!$CK148&lt;&gt;0),[1]PREMIOS_ALUMNOS!$CK148,""),IF($A150="TOTAL",SUM(INDIRECT("BA4:BA"&amp;ROW()-1)),""))</f>
        <v/>
      </c>
      <c r="BB150" s="7" t="str">
        <f ca="1">IF(AND($A150&lt;&gt;"",$A150&lt;&gt;"TOTAL"),IF(AND([1]PREMIOS_ALUMNOS!$CM148&lt;&gt;"",[1]PREMIOS_ALUMNOS!$CM148&lt;&gt;0),[1]PREMIOS_ALUMNOS!$CM148,""),IF($A150="TOTAL",SUM(INDIRECT("BB4:BB"&amp;ROW()-1)),""))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IF(AND($A150&lt;&gt;"",$A150&lt;&gt;"TOTAL"),IF(AND([1]PREMIOS_ALUMNOS!$CP148&lt;&gt;"",[1]PREMIOS_ALUMNOS!$CP148&lt;&gt;0),[1]PREMIOS_ALUMNOS!$CP148,""),IF($A150="TOTAL",SUM(INDIRECT("BD4:BD"&amp;ROW()-1)),""))</f>
        <v/>
      </c>
      <c r="BE150" s="7" t="str">
        <f ca="1">IF(AND($A150&lt;&gt;"",$A150&lt;&gt;"TOTAL"),IF(AND([1]PREMIOS_ALUMNOS!$CR148&lt;&gt;"",[1]PREMIOS_ALUMNOS!$CR148&lt;&gt;0),[1]PREMIOS_ALUMNOS!$CR148,""),IF($A150="TOTAL",SUM(INDIRECT("BE4:BE"&amp;ROW()-1)),""))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IF([1]PREMIOS_ALUMNOS!$C149&lt;&gt;"",[1]PREMIOS_ALUMNOS!$C149,IF(AND([1]PREMIOS_ALUMNOS!$C149="",[1]PREMIOS_ALUMNOS!$C150="",[1]PREMIOS_ALUMNOS!$C148=""),"","TOTAL"))</f>
        <v/>
      </c>
      <c r="B151" s="7" t="str">
        <f ca="1">IF(AND($A151&lt;&gt;"",$A151&lt;&gt;"TOTAL"),IF(AND([1]PREMIOS_ALUMNOS!$D149&lt;&gt;"",[1]PREMIOS_ALUMNOS!$D149&lt;&gt;0),[1]PREMIOS_ALUMNOS!$D149,""),IF($A151="TOTAL",SUM(INDIRECT("B4:B"&amp;ROW()-1)),""))</f>
        <v/>
      </c>
      <c r="C151" s="7" t="str">
        <f ca="1">IF(AND($A151&lt;&gt;"",$A151&lt;&gt;"TOTAL"),IF(AND([1]PREMIOS_ALUMNOS!$F149&lt;&gt;"",[1]PREMIOS_ALUMNOS!$F149&lt;&gt;0),[1]PREMIOS_ALUMNOS!$F149,""),IF($A151="TOTAL",SUM(INDIRECT("C4:C"&amp;ROW()-1)),""))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IF(AND($A151&lt;&gt;"",$A151&lt;&gt;"TOTAL"),IF(AND([1]PREMIOS_ALUMNOS!$I149&lt;&gt;"",[1]PREMIOS_ALUMNOS!$I149&lt;&gt;0),[1]PREMIOS_ALUMNOS!$I149,""),IF($A151="TOTAL",SUM(INDIRECT("E4:E"&amp;ROW()-1)),""))</f>
        <v/>
      </c>
      <c r="F151" s="7" t="str">
        <f ca="1">IF(AND($A151&lt;&gt;"",$A151&lt;&gt;"TOTAL"),IF(AND([1]PREMIOS_ALUMNOS!$K149&lt;&gt;"",[1]PREMIOS_ALUMNOS!$K149&lt;&gt;0),[1]PREMIOS_ALUMNOS!$K149,""),IF($A151="TOTAL",SUM(INDIRECT("F4:F"&amp;ROW()-1)),""))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IF(AND($A151&lt;&gt;"",$A151&lt;&gt;"TOTAL"),IF(AND([1]PREMIOS_ALUMNOS!$N149&lt;&gt;"",[1]PREMIOS_ALUMNOS!$N149&lt;&gt;0),[1]PREMIOS_ALUMNOS!$N149,""),IF($A151="TOTAL",SUM(INDIRECT("H4:H"&amp;ROW()-1)),""))</f>
        <v/>
      </c>
      <c r="I151" s="7" t="str">
        <f ca="1">IF(AND($A151&lt;&gt;"",$A151&lt;&gt;"TOTAL"),IF(AND([1]PREMIOS_ALUMNOS!$P149&lt;&gt;"",[1]PREMIOS_ALUMNOS!$P149&lt;&gt;0),[1]PREMIOS_ALUMNOS!$P149,""),IF($A151="TOTAL",SUM(INDIRECT("I4:I"&amp;ROW()-1)),""))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IF(AND($A151&lt;&gt;"",$A151&lt;&gt;"TOTAL"),IF(AND([1]PREMIOS_ALUMNOS!$S149&lt;&gt;"",[1]PREMIOS_ALUMNOS!$S149&lt;&gt;0),[1]PREMIOS_ALUMNOS!$S149,""),IF($A151="TOTAL",SUM(INDIRECT("K4:K"&amp;ROW()-1)),""))</f>
        <v/>
      </c>
      <c r="L151" s="7" t="str">
        <f ca="1">IF(AND($A151&lt;&gt;"",$A151&lt;&gt;"TOTAL"),IF(AND([1]PREMIOS_ALUMNOS!$U149&lt;&gt;"",[1]PREMIOS_ALUMNOS!$U149&lt;&gt;0),[1]PREMIOS_ALUMNOS!$U149,""),IF($A151="TOTAL",SUM(INDIRECT("L4:L"&amp;ROW()-1)),""))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IF(AND($A151&lt;&gt;"",$A151&lt;&gt;"TOTAL"),IF(AND([1]PREMIOS_ALUMNOS!$X149&lt;&gt;"",[1]PREMIOS_ALUMNOS!$X149&lt;&gt;0),[1]PREMIOS_ALUMNOS!$X149,""),IF($A151="TOTAL",SUM(INDIRECT("N4:N"&amp;ROW()-1)),""))</f>
        <v/>
      </c>
      <c r="O151" s="7" t="str">
        <f ca="1">IF(AND($A151&lt;&gt;"",$A151&lt;&gt;"TOTAL"),IF(AND([1]PREMIOS_ALUMNOS!$Z149&lt;&gt;"",[1]PREMIOS_ALUMNOS!$Z149&lt;&gt;0),[1]PREMIOS_ALUMNOS!$Z149,""),IF($A151="TOTAL",SUM(INDIRECT("O4:O"&amp;ROW()-1)),""))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IF(AND($A151&lt;&gt;"",$A151&lt;&gt;"TOTAL"),IF(AND([1]PREMIOS_ALUMNOS!$AC149&lt;&gt;"",[1]PREMIOS_ALUMNOS!$AC149&lt;&gt;0),[1]PREMIOS_ALUMNOS!$AC149,""),IF($A151="TOTAL",SUM(INDIRECT("Q4:Q"&amp;ROW()-1)),""))</f>
        <v/>
      </c>
      <c r="R151" s="7" t="str">
        <f ca="1">IF(AND($A151&lt;&gt;"",$A151&lt;&gt;"TOTAL"),IF(AND([1]PREMIOS_ALUMNOS!$AE149&lt;&gt;"",[1]PREMIOS_ALUMNOS!$AE149&lt;&gt;0),[1]PREMIOS_ALUMNOS!$AE149,""),IF($A151="TOTAL",SUM(INDIRECT("R4:R"&amp;ROW()-1)),""))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IF(AND($A151&lt;&gt;"",$A151&lt;&gt;"TOTAL"),IF(AND([1]PREMIOS_ALUMNOS!$AH149&lt;&gt;"",[1]PREMIOS_ALUMNOS!$AH149&lt;&gt;0),[1]PREMIOS_ALUMNOS!$AH149,""),IF($A151="TOTAL",SUM(INDIRECT("T4:T"&amp;ROW()-1)),""))</f>
        <v/>
      </c>
      <c r="U151" s="7" t="str">
        <f ca="1">IF(AND($A151&lt;&gt;"",$A151&lt;&gt;"TOTAL"),IF(AND([1]PREMIOS_ALUMNOS!$AJ149&lt;&gt;"",[1]PREMIOS_ALUMNOS!$AJ149&lt;&gt;0),[1]PREMIOS_ALUMNOS!$AJ149,""),IF($A151="TOTAL",SUM(INDIRECT("U4:U"&amp;ROW()-1)),""))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IF(AND($A151&lt;&gt;"",$A151&lt;&gt;"TOTAL"),IF(AND([1]PREMIOS_ALUMNOS!$AM149&lt;&gt;"",[1]PREMIOS_ALUMNOS!$AM149&lt;&gt;0),[1]PREMIOS_ALUMNOS!$AM149,""),IF($A151="TOTAL",SUM(INDIRECT("W4:W"&amp;ROW()-1)),""))</f>
        <v/>
      </c>
      <c r="X151" s="7" t="str">
        <f ca="1">IF(AND($A151&lt;&gt;"",$A151&lt;&gt;"TOTAL"),IF(AND([1]PREMIOS_ALUMNOS!$AO149&lt;&gt;"",[1]PREMIOS_ALUMNOS!$AO149&lt;&gt;0),[1]PREMIOS_ALUMNOS!$AO149,""),IF($A151="TOTAL",SUM(INDIRECT("X4:X"&amp;ROW()-1)),""))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IF(AND($A151&lt;&gt;"",$A151&lt;&gt;"TOTAL"),IF(AND([1]PREMIOS_ALUMNOS!$AR149&lt;&gt;"",[1]PREMIOS_ALUMNOS!$AR149&lt;&gt;0),[1]PREMIOS_ALUMNOS!$AR149,""),IF($A151="TOTAL",SUM(INDIRECT("Z4:Z"&amp;ROW()-1)),""))</f>
        <v/>
      </c>
      <c r="AA151" s="7" t="str">
        <f ca="1">IF(AND($A151&lt;&gt;"",$A151&lt;&gt;"TOTAL"),IF(AND([1]PREMIOS_ALUMNOS!$AT149&lt;&gt;"",[1]PREMIOS_ALUMNOS!$AT149&lt;&gt;0),[1]PREMIOS_ALUMNOS!$AT149,""),IF($A151="TOTAL",SUM(INDIRECT("AA4:AA"&amp;ROW()-1)),""))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IF(AND($A151&lt;&gt;"",$A151&lt;&gt;"TOTAL"),IF(AND([1]PREMIOS_ALUMNOS!$AW149&lt;&gt;"",[1]PREMIOS_ALUMNOS!$AW149&lt;&gt;0),[1]PREMIOS_ALUMNOS!$AW149,""),IF($A151="TOTAL",SUM(INDIRECT("AC4:AC"&amp;ROW()-1)),""))</f>
        <v/>
      </c>
      <c r="AD151" s="7" t="str">
        <f ca="1">IF(AND($A151&lt;&gt;"",$A151&lt;&gt;"TOTAL"),IF(AND([1]PREMIOS_ALUMNOS!$AY149&lt;&gt;"",[1]PREMIOS_ALUMNOS!$AY149&lt;&gt;0),[1]PREMIOS_ALUMNOS!$AY149,""),IF($A151="TOTAL",SUM(INDIRECT("AD4:AD"&amp;ROW()-1)),""))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IF(AND($A151&lt;&gt;"",$A151&lt;&gt;"TOTAL"),IF(AND([1]PREMIOS_ALUMNOS!$BB149&lt;&gt;"",[1]PREMIOS_ALUMNOS!$BB149&lt;&gt;0),[1]PREMIOS_ALUMNOS!$BB149,""),IF($A151="TOTAL",SUM(INDIRECT("AF4:AF"&amp;ROW()-1)),""))</f>
        <v/>
      </c>
      <c r="AG151" s="7" t="str">
        <f ca="1">IF(AND($A151&lt;&gt;"",$A151&lt;&gt;"TOTAL"),IF(AND([1]PREMIOS_ALUMNOS!$BD149&lt;&gt;"",[1]PREMIOS_ALUMNOS!$BD149&lt;&gt;0),[1]PREMIOS_ALUMNOS!$BD149,""),IF($A151="TOTAL",SUM(INDIRECT("AG4:AG"&amp;ROW()-1)),""))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IF(AND($A151&lt;&gt;"",$A151&lt;&gt;"TOTAL"),IF(AND([1]PREMIOS_ALUMNOS!$BG149&lt;&gt;"",[1]PREMIOS_ALUMNOS!$BG149&lt;&gt;0),[1]PREMIOS_ALUMNOS!$BG149,""),IF($A151="TOTAL",SUM(INDIRECT("AI4:AI"&amp;ROW()-1)),""))</f>
        <v/>
      </c>
      <c r="AJ151" s="7" t="str">
        <f ca="1">IF(AND($A151&lt;&gt;"",$A151&lt;&gt;"TOTAL"),IF(AND([1]PREMIOS_ALUMNOS!$BI149&lt;&gt;"",[1]PREMIOS_ALUMNOS!$BI149&lt;&gt;0),[1]PREMIOS_ALUMNOS!$BI149,""),IF($A151="TOTAL",SUM(INDIRECT("AJ4:AJ"&amp;ROW()-1)),""))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IF(AND($A151&lt;&gt;"",$A151&lt;&gt;"TOTAL"),IF(AND([1]PREMIOS_ALUMNOS!$BL149&lt;&gt;"",[1]PREMIOS_ALUMNOS!$BL149&lt;&gt;0),[1]PREMIOS_ALUMNOS!$BL149,""),IF($A151="TOTAL",SUM(INDIRECT("AL4:AL"&amp;ROW()-1)),""))</f>
        <v/>
      </c>
      <c r="AM151" s="7" t="str">
        <f ca="1">IF(AND($A151&lt;&gt;"",$A151&lt;&gt;"TOTAL"),IF(AND([1]PREMIOS_ALUMNOS!$BN149&lt;&gt;"",[1]PREMIOS_ALUMNOS!$BN149&lt;&gt;0),[1]PREMIOS_ALUMNOS!$BN149,""),IF($A151="TOTAL",SUM(INDIRECT("AM4:AM"&amp;ROW()-1)),""))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IF(AND($A151&lt;&gt;"",$A151&lt;&gt;"TOTAL"),IF(AND([1]PREMIOS_ALUMNOS!$BQ149&lt;&gt;"",[1]PREMIOS_ALUMNOS!$BQ149&lt;&gt;0),[1]PREMIOS_ALUMNOS!$BQ149,""),IF($A151="TOTAL",SUM(INDIRECT("AO4:AO"&amp;ROW()-1)),""))</f>
        <v/>
      </c>
      <c r="AP151" s="7" t="str">
        <f ca="1">IF(AND($A151&lt;&gt;"",$A151&lt;&gt;"TOTAL"),IF(AND([1]PREMIOS_ALUMNOS!$BS149&lt;&gt;"",[1]PREMIOS_ALUMNOS!$BS149&lt;&gt;0),[1]PREMIOS_ALUMNOS!$BS149,""),IF($A151="TOTAL",SUM(INDIRECT("AP4:AP"&amp;ROW()-1)),""))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IF(AND($A151&lt;&gt;"",$A151&lt;&gt;"TOTAL"),IF(AND([1]PREMIOS_ALUMNOS!$BV149&lt;&gt;"",[1]PREMIOS_ALUMNOS!$BV149&lt;&gt;0),[1]PREMIOS_ALUMNOS!$BV149,""),IF($A151="TOTAL",SUM(INDIRECT("AR4:AR"&amp;ROW()-1)),""))</f>
        <v/>
      </c>
      <c r="AS151" s="7" t="str">
        <f ca="1">IF(AND($A151&lt;&gt;"",$A151&lt;&gt;"TOTAL"),IF(AND([1]PREMIOS_ALUMNOS!$BX149&lt;&gt;"",[1]PREMIOS_ALUMNOS!$BX149&lt;&gt;0),[1]PREMIOS_ALUMNOS!$BX149,""),IF($A151="TOTAL",SUM(INDIRECT("AS4:AS"&amp;ROW()-1)),""))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IF(AND($A151&lt;&gt;"",$A151&lt;&gt;"TOTAL"),IF(AND([1]PREMIOS_ALUMNOS!$CA149&lt;&gt;"",[1]PREMIOS_ALUMNOS!$CA149&lt;&gt;0),[1]PREMIOS_ALUMNOS!$CA149,""),IF($A151="TOTAL",SUM(INDIRECT("AU4:AU"&amp;ROW()-1)),""))</f>
        <v/>
      </c>
      <c r="AV151" s="7" t="str">
        <f ca="1">IF(AND($A151&lt;&gt;"",$A151&lt;&gt;"TOTAL"),IF(AND([1]PREMIOS_ALUMNOS!$CC149&lt;&gt;"",[1]PREMIOS_ALUMNOS!$CC149&lt;&gt;0),[1]PREMIOS_ALUMNOS!$CC149,""),IF($A151="TOTAL",SUM(INDIRECT("AV4:AV"&amp;ROW()-1)),""))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IF(AND($A151&lt;&gt;"",$A151&lt;&gt;"TOTAL"),IF(AND([1]PREMIOS_ALUMNOS!$CF149&lt;&gt;"",[1]PREMIOS_ALUMNOS!$CF149&lt;&gt;0),[1]PREMIOS_ALUMNOS!$CF149,""),IF($A151="TOTAL",SUM(INDIRECT("AX4:AX"&amp;ROW()-1)),""))</f>
        <v/>
      </c>
      <c r="AY151" s="7" t="str">
        <f ca="1">IF(AND($A151&lt;&gt;"",$A151&lt;&gt;"TOTAL"),IF(AND([1]PREMIOS_ALUMNOS!$CH149&lt;&gt;"",[1]PREMIOS_ALUMNOS!$CH149&lt;&gt;0),[1]PREMIOS_ALUMNOS!$CH149,""),IF($A151="TOTAL",SUM(INDIRECT("AY4:AY"&amp;ROW()-1)),""))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IF(AND($A151&lt;&gt;"",$A151&lt;&gt;"TOTAL"),IF(AND([1]PREMIOS_ALUMNOS!$CK149&lt;&gt;"",[1]PREMIOS_ALUMNOS!$CK149&lt;&gt;0),[1]PREMIOS_ALUMNOS!$CK149,""),IF($A151="TOTAL",SUM(INDIRECT("BA4:BA"&amp;ROW()-1)),""))</f>
        <v/>
      </c>
      <c r="BB151" s="7" t="str">
        <f ca="1">IF(AND($A151&lt;&gt;"",$A151&lt;&gt;"TOTAL"),IF(AND([1]PREMIOS_ALUMNOS!$CM149&lt;&gt;"",[1]PREMIOS_ALUMNOS!$CM149&lt;&gt;0),[1]PREMIOS_ALUMNOS!$CM149,""),IF($A151="TOTAL",SUM(INDIRECT("BB4:BB"&amp;ROW()-1)),""))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IF(AND($A151&lt;&gt;"",$A151&lt;&gt;"TOTAL"),IF(AND([1]PREMIOS_ALUMNOS!$CP149&lt;&gt;"",[1]PREMIOS_ALUMNOS!$CP149&lt;&gt;0),[1]PREMIOS_ALUMNOS!$CP149,""),IF($A151="TOTAL",SUM(INDIRECT("BD4:BD"&amp;ROW()-1)),""))</f>
        <v/>
      </c>
      <c r="BE151" s="7" t="str">
        <f ca="1">IF(AND($A151&lt;&gt;"",$A151&lt;&gt;"TOTAL"),IF(AND([1]PREMIOS_ALUMNOS!$CR149&lt;&gt;"",[1]PREMIOS_ALUMNOS!$CR149&lt;&gt;0),[1]PREMIOS_ALUMNOS!$CR149,""),IF($A151="TOTAL",SUM(INDIRECT("BE4:BE"&amp;ROW()-1)),""))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IF([1]PREMIOS_ALUMNOS!$C150&lt;&gt;"",[1]PREMIOS_ALUMNOS!$C150,IF(AND([1]PREMIOS_ALUMNOS!$C150="",[1]PREMIOS_ALUMNOS!$C151="",[1]PREMIOS_ALUMNOS!$C149=""),"","TOTAL"))</f>
        <v/>
      </c>
      <c r="B152" s="7" t="str">
        <f ca="1">IF(AND($A152&lt;&gt;"",$A152&lt;&gt;"TOTAL"),IF(AND([1]PREMIOS_ALUMNOS!$D150&lt;&gt;"",[1]PREMIOS_ALUMNOS!$D150&lt;&gt;0),[1]PREMIOS_ALUMNOS!$D150,""),IF($A152="TOTAL",SUM(INDIRECT("B4:B"&amp;ROW()-1)),""))</f>
        <v/>
      </c>
      <c r="C152" s="7" t="str">
        <f ca="1">IF(AND($A152&lt;&gt;"",$A152&lt;&gt;"TOTAL"),IF(AND([1]PREMIOS_ALUMNOS!$F150&lt;&gt;"",[1]PREMIOS_ALUMNOS!$F150&lt;&gt;0),[1]PREMIOS_ALUMNOS!$F150,""),IF($A152="TOTAL",SUM(INDIRECT("C4:C"&amp;ROW()-1)),""))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IF(AND($A152&lt;&gt;"",$A152&lt;&gt;"TOTAL"),IF(AND([1]PREMIOS_ALUMNOS!$I150&lt;&gt;"",[1]PREMIOS_ALUMNOS!$I150&lt;&gt;0),[1]PREMIOS_ALUMNOS!$I150,""),IF($A152="TOTAL",SUM(INDIRECT("E4:E"&amp;ROW()-1)),""))</f>
        <v/>
      </c>
      <c r="F152" s="7" t="str">
        <f ca="1">IF(AND($A152&lt;&gt;"",$A152&lt;&gt;"TOTAL"),IF(AND([1]PREMIOS_ALUMNOS!$K150&lt;&gt;"",[1]PREMIOS_ALUMNOS!$K150&lt;&gt;0),[1]PREMIOS_ALUMNOS!$K150,""),IF($A152="TOTAL",SUM(INDIRECT("F4:F"&amp;ROW()-1)),""))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IF(AND($A152&lt;&gt;"",$A152&lt;&gt;"TOTAL"),IF(AND([1]PREMIOS_ALUMNOS!$N150&lt;&gt;"",[1]PREMIOS_ALUMNOS!$N150&lt;&gt;0),[1]PREMIOS_ALUMNOS!$N150,""),IF($A152="TOTAL",SUM(INDIRECT("H4:H"&amp;ROW()-1)),""))</f>
        <v/>
      </c>
      <c r="I152" s="7" t="str">
        <f ca="1">IF(AND($A152&lt;&gt;"",$A152&lt;&gt;"TOTAL"),IF(AND([1]PREMIOS_ALUMNOS!$P150&lt;&gt;"",[1]PREMIOS_ALUMNOS!$P150&lt;&gt;0),[1]PREMIOS_ALUMNOS!$P150,""),IF($A152="TOTAL",SUM(INDIRECT("I4:I"&amp;ROW()-1)),""))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IF(AND($A152&lt;&gt;"",$A152&lt;&gt;"TOTAL"),IF(AND([1]PREMIOS_ALUMNOS!$S150&lt;&gt;"",[1]PREMIOS_ALUMNOS!$S150&lt;&gt;0),[1]PREMIOS_ALUMNOS!$S150,""),IF($A152="TOTAL",SUM(INDIRECT("K4:K"&amp;ROW()-1)),""))</f>
        <v/>
      </c>
      <c r="L152" s="7" t="str">
        <f ca="1">IF(AND($A152&lt;&gt;"",$A152&lt;&gt;"TOTAL"),IF(AND([1]PREMIOS_ALUMNOS!$U150&lt;&gt;"",[1]PREMIOS_ALUMNOS!$U150&lt;&gt;0),[1]PREMIOS_ALUMNOS!$U150,""),IF($A152="TOTAL",SUM(INDIRECT("L4:L"&amp;ROW()-1)),""))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IF(AND($A152&lt;&gt;"",$A152&lt;&gt;"TOTAL"),IF(AND([1]PREMIOS_ALUMNOS!$X150&lt;&gt;"",[1]PREMIOS_ALUMNOS!$X150&lt;&gt;0),[1]PREMIOS_ALUMNOS!$X150,""),IF($A152="TOTAL",SUM(INDIRECT("N4:N"&amp;ROW()-1)),""))</f>
        <v/>
      </c>
      <c r="O152" s="7" t="str">
        <f ca="1">IF(AND($A152&lt;&gt;"",$A152&lt;&gt;"TOTAL"),IF(AND([1]PREMIOS_ALUMNOS!$Z150&lt;&gt;"",[1]PREMIOS_ALUMNOS!$Z150&lt;&gt;0),[1]PREMIOS_ALUMNOS!$Z150,""),IF($A152="TOTAL",SUM(INDIRECT("O4:O"&amp;ROW()-1)),""))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IF(AND($A152&lt;&gt;"",$A152&lt;&gt;"TOTAL"),IF(AND([1]PREMIOS_ALUMNOS!$AC150&lt;&gt;"",[1]PREMIOS_ALUMNOS!$AC150&lt;&gt;0),[1]PREMIOS_ALUMNOS!$AC150,""),IF($A152="TOTAL",SUM(INDIRECT("Q4:Q"&amp;ROW()-1)),""))</f>
        <v/>
      </c>
      <c r="R152" s="7" t="str">
        <f ca="1">IF(AND($A152&lt;&gt;"",$A152&lt;&gt;"TOTAL"),IF(AND([1]PREMIOS_ALUMNOS!$AE150&lt;&gt;"",[1]PREMIOS_ALUMNOS!$AE150&lt;&gt;0),[1]PREMIOS_ALUMNOS!$AE150,""),IF($A152="TOTAL",SUM(INDIRECT("R4:R"&amp;ROW()-1)),""))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IF(AND($A152&lt;&gt;"",$A152&lt;&gt;"TOTAL"),IF(AND([1]PREMIOS_ALUMNOS!$AH150&lt;&gt;"",[1]PREMIOS_ALUMNOS!$AH150&lt;&gt;0),[1]PREMIOS_ALUMNOS!$AH150,""),IF($A152="TOTAL",SUM(INDIRECT("T4:T"&amp;ROW()-1)),""))</f>
        <v/>
      </c>
      <c r="U152" s="7" t="str">
        <f ca="1">IF(AND($A152&lt;&gt;"",$A152&lt;&gt;"TOTAL"),IF(AND([1]PREMIOS_ALUMNOS!$AJ150&lt;&gt;"",[1]PREMIOS_ALUMNOS!$AJ150&lt;&gt;0),[1]PREMIOS_ALUMNOS!$AJ150,""),IF($A152="TOTAL",SUM(INDIRECT("U4:U"&amp;ROW()-1)),""))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IF(AND($A152&lt;&gt;"",$A152&lt;&gt;"TOTAL"),IF(AND([1]PREMIOS_ALUMNOS!$AM150&lt;&gt;"",[1]PREMIOS_ALUMNOS!$AM150&lt;&gt;0),[1]PREMIOS_ALUMNOS!$AM150,""),IF($A152="TOTAL",SUM(INDIRECT("W4:W"&amp;ROW()-1)),""))</f>
        <v/>
      </c>
      <c r="X152" s="7" t="str">
        <f ca="1">IF(AND($A152&lt;&gt;"",$A152&lt;&gt;"TOTAL"),IF(AND([1]PREMIOS_ALUMNOS!$AO150&lt;&gt;"",[1]PREMIOS_ALUMNOS!$AO150&lt;&gt;0),[1]PREMIOS_ALUMNOS!$AO150,""),IF($A152="TOTAL",SUM(INDIRECT("X4:X"&amp;ROW()-1)),""))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IF(AND($A152&lt;&gt;"",$A152&lt;&gt;"TOTAL"),IF(AND([1]PREMIOS_ALUMNOS!$AR150&lt;&gt;"",[1]PREMIOS_ALUMNOS!$AR150&lt;&gt;0),[1]PREMIOS_ALUMNOS!$AR150,""),IF($A152="TOTAL",SUM(INDIRECT("Z4:Z"&amp;ROW()-1)),""))</f>
        <v/>
      </c>
      <c r="AA152" s="7" t="str">
        <f ca="1">IF(AND($A152&lt;&gt;"",$A152&lt;&gt;"TOTAL"),IF(AND([1]PREMIOS_ALUMNOS!$AT150&lt;&gt;"",[1]PREMIOS_ALUMNOS!$AT150&lt;&gt;0),[1]PREMIOS_ALUMNOS!$AT150,""),IF($A152="TOTAL",SUM(INDIRECT("AA4:AA"&amp;ROW()-1)),""))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IF(AND($A152&lt;&gt;"",$A152&lt;&gt;"TOTAL"),IF(AND([1]PREMIOS_ALUMNOS!$AW150&lt;&gt;"",[1]PREMIOS_ALUMNOS!$AW150&lt;&gt;0),[1]PREMIOS_ALUMNOS!$AW150,""),IF($A152="TOTAL",SUM(INDIRECT("AC4:AC"&amp;ROW()-1)),""))</f>
        <v/>
      </c>
      <c r="AD152" s="7" t="str">
        <f ca="1">IF(AND($A152&lt;&gt;"",$A152&lt;&gt;"TOTAL"),IF(AND([1]PREMIOS_ALUMNOS!$AY150&lt;&gt;"",[1]PREMIOS_ALUMNOS!$AY150&lt;&gt;0),[1]PREMIOS_ALUMNOS!$AY150,""),IF($A152="TOTAL",SUM(INDIRECT("AD4:AD"&amp;ROW()-1)),""))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IF(AND($A152&lt;&gt;"",$A152&lt;&gt;"TOTAL"),IF(AND([1]PREMIOS_ALUMNOS!$BB150&lt;&gt;"",[1]PREMIOS_ALUMNOS!$BB150&lt;&gt;0),[1]PREMIOS_ALUMNOS!$BB150,""),IF($A152="TOTAL",SUM(INDIRECT("AF4:AF"&amp;ROW()-1)),""))</f>
        <v/>
      </c>
      <c r="AG152" s="7" t="str">
        <f ca="1">IF(AND($A152&lt;&gt;"",$A152&lt;&gt;"TOTAL"),IF(AND([1]PREMIOS_ALUMNOS!$BD150&lt;&gt;"",[1]PREMIOS_ALUMNOS!$BD150&lt;&gt;0),[1]PREMIOS_ALUMNOS!$BD150,""),IF($A152="TOTAL",SUM(INDIRECT("AG4:AG"&amp;ROW()-1)),""))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IF(AND($A152&lt;&gt;"",$A152&lt;&gt;"TOTAL"),IF(AND([1]PREMIOS_ALUMNOS!$BG150&lt;&gt;"",[1]PREMIOS_ALUMNOS!$BG150&lt;&gt;0),[1]PREMIOS_ALUMNOS!$BG150,""),IF($A152="TOTAL",SUM(INDIRECT("AI4:AI"&amp;ROW()-1)),""))</f>
        <v/>
      </c>
      <c r="AJ152" s="7" t="str">
        <f ca="1">IF(AND($A152&lt;&gt;"",$A152&lt;&gt;"TOTAL"),IF(AND([1]PREMIOS_ALUMNOS!$BI150&lt;&gt;"",[1]PREMIOS_ALUMNOS!$BI150&lt;&gt;0),[1]PREMIOS_ALUMNOS!$BI150,""),IF($A152="TOTAL",SUM(INDIRECT("AJ4:AJ"&amp;ROW()-1)),""))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IF(AND($A152&lt;&gt;"",$A152&lt;&gt;"TOTAL"),IF(AND([1]PREMIOS_ALUMNOS!$BL150&lt;&gt;"",[1]PREMIOS_ALUMNOS!$BL150&lt;&gt;0),[1]PREMIOS_ALUMNOS!$BL150,""),IF($A152="TOTAL",SUM(INDIRECT("AL4:AL"&amp;ROW()-1)),""))</f>
        <v/>
      </c>
      <c r="AM152" s="7" t="str">
        <f ca="1">IF(AND($A152&lt;&gt;"",$A152&lt;&gt;"TOTAL"),IF(AND([1]PREMIOS_ALUMNOS!$BN150&lt;&gt;"",[1]PREMIOS_ALUMNOS!$BN150&lt;&gt;0),[1]PREMIOS_ALUMNOS!$BN150,""),IF($A152="TOTAL",SUM(INDIRECT("AM4:AM"&amp;ROW()-1)),""))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IF(AND($A152&lt;&gt;"",$A152&lt;&gt;"TOTAL"),IF(AND([1]PREMIOS_ALUMNOS!$BQ150&lt;&gt;"",[1]PREMIOS_ALUMNOS!$BQ150&lt;&gt;0),[1]PREMIOS_ALUMNOS!$BQ150,""),IF($A152="TOTAL",SUM(INDIRECT("AO4:AO"&amp;ROW()-1)),""))</f>
        <v/>
      </c>
      <c r="AP152" s="7" t="str">
        <f ca="1">IF(AND($A152&lt;&gt;"",$A152&lt;&gt;"TOTAL"),IF(AND([1]PREMIOS_ALUMNOS!$BS150&lt;&gt;"",[1]PREMIOS_ALUMNOS!$BS150&lt;&gt;0),[1]PREMIOS_ALUMNOS!$BS150,""),IF($A152="TOTAL",SUM(INDIRECT("AP4:AP"&amp;ROW()-1)),""))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IF(AND($A152&lt;&gt;"",$A152&lt;&gt;"TOTAL"),IF(AND([1]PREMIOS_ALUMNOS!$BV150&lt;&gt;"",[1]PREMIOS_ALUMNOS!$BV150&lt;&gt;0),[1]PREMIOS_ALUMNOS!$BV150,""),IF($A152="TOTAL",SUM(INDIRECT("AR4:AR"&amp;ROW()-1)),""))</f>
        <v/>
      </c>
      <c r="AS152" s="7" t="str">
        <f ca="1">IF(AND($A152&lt;&gt;"",$A152&lt;&gt;"TOTAL"),IF(AND([1]PREMIOS_ALUMNOS!$BX150&lt;&gt;"",[1]PREMIOS_ALUMNOS!$BX150&lt;&gt;0),[1]PREMIOS_ALUMNOS!$BX150,""),IF($A152="TOTAL",SUM(INDIRECT("AS4:AS"&amp;ROW()-1)),""))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IF(AND($A152&lt;&gt;"",$A152&lt;&gt;"TOTAL"),IF(AND([1]PREMIOS_ALUMNOS!$CA150&lt;&gt;"",[1]PREMIOS_ALUMNOS!$CA150&lt;&gt;0),[1]PREMIOS_ALUMNOS!$CA150,""),IF($A152="TOTAL",SUM(INDIRECT("AU4:AU"&amp;ROW()-1)),""))</f>
        <v/>
      </c>
      <c r="AV152" s="7" t="str">
        <f ca="1">IF(AND($A152&lt;&gt;"",$A152&lt;&gt;"TOTAL"),IF(AND([1]PREMIOS_ALUMNOS!$CC150&lt;&gt;"",[1]PREMIOS_ALUMNOS!$CC150&lt;&gt;0),[1]PREMIOS_ALUMNOS!$CC150,""),IF($A152="TOTAL",SUM(INDIRECT("AV4:AV"&amp;ROW()-1)),""))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IF(AND($A152&lt;&gt;"",$A152&lt;&gt;"TOTAL"),IF(AND([1]PREMIOS_ALUMNOS!$CF150&lt;&gt;"",[1]PREMIOS_ALUMNOS!$CF150&lt;&gt;0),[1]PREMIOS_ALUMNOS!$CF150,""),IF($A152="TOTAL",SUM(INDIRECT("AX4:AX"&amp;ROW()-1)),""))</f>
        <v/>
      </c>
      <c r="AY152" s="7" t="str">
        <f ca="1">IF(AND($A152&lt;&gt;"",$A152&lt;&gt;"TOTAL"),IF(AND([1]PREMIOS_ALUMNOS!$CH150&lt;&gt;"",[1]PREMIOS_ALUMNOS!$CH150&lt;&gt;0),[1]PREMIOS_ALUMNOS!$CH150,""),IF($A152="TOTAL",SUM(INDIRECT("AY4:AY"&amp;ROW()-1)),""))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IF(AND($A152&lt;&gt;"",$A152&lt;&gt;"TOTAL"),IF(AND([1]PREMIOS_ALUMNOS!$CK150&lt;&gt;"",[1]PREMIOS_ALUMNOS!$CK150&lt;&gt;0),[1]PREMIOS_ALUMNOS!$CK150,""),IF($A152="TOTAL",SUM(INDIRECT("BA4:BA"&amp;ROW()-1)),""))</f>
        <v/>
      </c>
      <c r="BB152" s="7" t="str">
        <f ca="1">IF(AND($A152&lt;&gt;"",$A152&lt;&gt;"TOTAL"),IF(AND([1]PREMIOS_ALUMNOS!$CM150&lt;&gt;"",[1]PREMIOS_ALUMNOS!$CM150&lt;&gt;0),[1]PREMIOS_ALUMNOS!$CM150,""),IF($A152="TOTAL",SUM(INDIRECT("BB4:BB"&amp;ROW()-1)),""))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IF(AND($A152&lt;&gt;"",$A152&lt;&gt;"TOTAL"),IF(AND([1]PREMIOS_ALUMNOS!$CP150&lt;&gt;"",[1]PREMIOS_ALUMNOS!$CP150&lt;&gt;0),[1]PREMIOS_ALUMNOS!$CP150,""),IF($A152="TOTAL",SUM(INDIRECT("BD4:BD"&amp;ROW()-1)),""))</f>
        <v/>
      </c>
      <c r="BE152" s="7" t="str">
        <f ca="1">IF(AND($A152&lt;&gt;"",$A152&lt;&gt;"TOTAL"),IF(AND([1]PREMIOS_ALUMNOS!$CR150&lt;&gt;"",[1]PREMIOS_ALUMNOS!$CR150&lt;&gt;0),[1]PREMIOS_ALUMNOS!$CR150,""),IF($A152="TOTAL",SUM(INDIRECT("BE4:BE"&amp;ROW()-1)),""))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IF([1]PREMIOS_ALUMNOS!$C151&lt;&gt;"",[1]PREMIOS_ALUMNOS!$C151,IF(AND([1]PREMIOS_ALUMNOS!$C151="",[1]PREMIOS_ALUMNOS!$C152="",[1]PREMIOS_ALUMNOS!$C150=""),"","TOTAL"))</f>
        <v/>
      </c>
      <c r="B153" s="7" t="str">
        <f ca="1">IF(AND($A153&lt;&gt;"",$A153&lt;&gt;"TOTAL"),IF(AND([1]PREMIOS_ALUMNOS!$D151&lt;&gt;"",[1]PREMIOS_ALUMNOS!$D151&lt;&gt;0),[1]PREMIOS_ALUMNOS!$D151,""),IF($A153="TOTAL",SUM(INDIRECT("B4:B"&amp;ROW()-1)),""))</f>
        <v/>
      </c>
      <c r="C153" s="7" t="str">
        <f ca="1">IF(AND($A153&lt;&gt;"",$A153&lt;&gt;"TOTAL"),IF(AND([1]PREMIOS_ALUMNOS!$F151&lt;&gt;"",[1]PREMIOS_ALUMNOS!$F151&lt;&gt;0),[1]PREMIOS_ALUMNOS!$F151,""),IF($A153="TOTAL",SUM(INDIRECT("C4:C"&amp;ROW()-1)),""))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IF(AND($A153&lt;&gt;"",$A153&lt;&gt;"TOTAL"),IF(AND([1]PREMIOS_ALUMNOS!$I151&lt;&gt;"",[1]PREMIOS_ALUMNOS!$I151&lt;&gt;0),[1]PREMIOS_ALUMNOS!$I151,""),IF($A153="TOTAL",SUM(INDIRECT("E4:E"&amp;ROW()-1)),""))</f>
        <v/>
      </c>
      <c r="F153" s="7" t="str">
        <f ca="1">IF(AND($A153&lt;&gt;"",$A153&lt;&gt;"TOTAL"),IF(AND([1]PREMIOS_ALUMNOS!$K151&lt;&gt;"",[1]PREMIOS_ALUMNOS!$K151&lt;&gt;0),[1]PREMIOS_ALUMNOS!$K151,""),IF($A153="TOTAL",SUM(INDIRECT("F4:F"&amp;ROW()-1)),""))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IF(AND($A153&lt;&gt;"",$A153&lt;&gt;"TOTAL"),IF(AND([1]PREMIOS_ALUMNOS!$N151&lt;&gt;"",[1]PREMIOS_ALUMNOS!$N151&lt;&gt;0),[1]PREMIOS_ALUMNOS!$N151,""),IF($A153="TOTAL",SUM(INDIRECT("H4:H"&amp;ROW()-1)),""))</f>
        <v/>
      </c>
      <c r="I153" s="7" t="str">
        <f ca="1">IF(AND($A153&lt;&gt;"",$A153&lt;&gt;"TOTAL"),IF(AND([1]PREMIOS_ALUMNOS!$P151&lt;&gt;"",[1]PREMIOS_ALUMNOS!$P151&lt;&gt;0),[1]PREMIOS_ALUMNOS!$P151,""),IF($A153="TOTAL",SUM(INDIRECT("I4:I"&amp;ROW()-1)),""))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IF(AND($A153&lt;&gt;"",$A153&lt;&gt;"TOTAL"),IF(AND([1]PREMIOS_ALUMNOS!$S151&lt;&gt;"",[1]PREMIOS_ALUMNOS!$S151&lt;&gt;0),[1]PREMIOS_ALUMNOS!$S151,""),IF($A153="TOTAL",SUM(INDIRECT("K4:K"&amp;ROW()-1)),""))</f>
        <v/>
      </c>
      <c r="L153" s="7" t="str">
        <f ca="1">IF(AND($A153&lt;&gt;"",$A153&lt;&gt;"TOTAL"),IF(AND([1]PREMIOS_ALUMNOS!$U151&lt;&gt;"",[1]PREMIOS_ALUMNOS!$U151&lt;&gt;0),[1]PREMIOS_ALUMNOS!$U151,""),IF($A153="TOTAL",SUM(INDIRECT("L4:L"&amp;ROW()-1)),""))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IF(AND($A153&lt;&gt;"",$A153&lt;&gt;"TOTAL"),IF(AND([1]PREMIOS_ALUMNOS!$X151&lt;&gt;"",[1]PREMIOS_ALUMNOS!$X151&lt;&gt;0),[1]PREMIOS_ALUMNOS!$X151,""),IF($A153="TOTAL",SUM(INDIRECT("N4:N"&amp;ROW()-1)),""))</f>
        <v/>
      </c>
      <c r="O153" s="7" t="str">
        <f ca="1">IF(AND($A153&lt;&gt;"",$A153&lt;&gt;"TOTAL"),IF(AND([1]PREMIOS_ALUMNOS!$Z151&lt;&gt;"",[1]PREMIOS_ALUMNOS!$Z151&lt;&gt;0),[1]PREMIOS_ALUMNOS!$Z151,""),IF($A153="TOTAL",SUM(INDIRECT("O4:O"&amp;ROW()-1)),""))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IF(AND($A153&lt;&gt;"",$A153&lt;&gt;"TOTAL"),IF(AND([1]PREMIOS_ALUMNOS!$AC151&lt;&gt;"",[1]PREMIOS_ALUMNOS!$AC151&lt;&gt;0),[1]PREMIOS_ALUMNOS!$AC151,""),IF($A153="TOTAL",SUM(INDIRECT("Q4:Q"&amp;ROW()-1)),""))</f>
        <v/>
      </c>
      <c r="R153" s="7" t="str">
        <f ca="1">IF(AND($A153&lt;&gt;"",$A153&lt;&gt;"TOTAL"),IF(AND([1]PREMIOS_ALUMNOS!$AE151&lt;&gt;"",[1]PREMIOS_ALUMNOS!$AE151&lt;&gt;0),[1]PREMIOS_ALUMNOS!$AE151,""),IF($A153="TOTAL",SUM(INDIRECT("R4:R"&amp;ROW()-1)),""))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IF(AND($A153&lt;&gt;"",$A153&lt;&gt;"TOTAL"),IF(AND([1]PREMIOS_ALUMNOS!$AH151&lt;&gt;"",[1]PREMIOS_ALUMNOS!$AH151&lt;&gt;0),[1]PREMIOS_ALUMNOS!$AH151,""),IF($A153="TOTAL",SUM(INDIRECT("T4:T"&amp;ROW()-1)),""))</f>
        <v/>
      </c>
      <c r="U153" s="7" t="str">
        <f ca="1">IF(AND($A153&lt;&gt;"",$A153&lt;&gt;"TOTAL"),IF(AND([1]PREMIOS_ALUMNOS!$AJ151&lt;&gt;"",[1]PREMIOS_ALUMNOS!$AJ151&lt;&gt;0),[1]PREMIOS_ALUMNOS!$AJ151,""),IF($A153="TOTAL",SUM(INDIRECT("U4:U"&amp;ROW()-1)),""))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IF(AND($A153&lt;&gt;"",$A153&lt;&gt;"TOTAL"),IF(AND([1]PREMIOS_ALUMNOS!$AM151&lt;&gt;"",[1]PREMIOS_ALUMNOS!$AM151&lt;&gt;0),[1]PREMIOS_ALUMNOS!$AM151,""),IF($A153="TOTAL",SUM(INDIRECT("W4:W"&amp;ROW()-1)),""))</f>
        <v/>
      </c>
      <c r="X153" s="7" t="str">
        <f ca="1">IF(AND($A153&lt;&gt;"",$A153&lt;&gt;"TOTAL"),IF(AND([1]PREMIOS_ALUMNOS!$AO151&lt;&gt;"",[1]PREMIOS_ALUMNOS!$AO151&lt;&gt;0),[1]PREMIOS_ALUMNOS!$AO151,""),IF($A153="TOTAL",SUM(INDIRECT("X4:X"&amp;ROW()-1)),""))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IF(AND($A153&lt;&gt;"",$A153&lt;&gt;"TOTAL"),IF(AND([1]PREMIOS_ALUMNOS!$AR151&lt;&gt;"",[1]PREMIOS_ALUMNOS!$AR151&lt;&gt;0),[1]PREMIOS_ALUMNOS!$AR151,""),IF($A153="TOTAL",SUM(INDIRECT("Z4:Z"&amp;ROW()-1)),""))</f>
        <v/>
      </c>
      <c r="AA153" s="7" t="str">
        <f ca="1">IF(AND($A153&lt;&gt;"",$A153&lt;&gt;"TOTAL"),IF(AND([1]PREMIOS_ALUMNOS!$AT151&lt;&gt;"",[1]PREMIOS_ALUMNOS!$AT151&lt;&gt;0),[1]PREMIOS_ALUMNOS!$AT151,""),IF($A153="TOTAL",SUM(INDIRECT("AA4:AA"&amp;ROW()-1)),""))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IF(AND($A153&lt;&gt;"",$A153&lt;&gt;"TOTAL"),IF(AND([1]PREMIOS_ALUMNOS!$AW151&lt;&gt;"",[1]PREMIOS_ALUMNOS!$AW151&lt;&gt;0),[1]PREMIOS_ALUMNOS!$AW151,""),IF($A153="TOTAL",SUM(INDIRECT("AC4:AC"&amp;ROW()-1)),""))</f>
        <v/>
      </c>
      <c r="AD153" s="7" t="str">
        <f ca="1">IF(AND($A153&lt;&gt;"",$A153&lt;&gt;"TOTAL"),IF(AND([1]PREMIOS_ALUMNOS!$AY151&lt;&gt;"",[1]PREMIOS_ALUMNOS!$AY151&lt;&gt;0),[1]PREMIOS_ALUMNOS!$AY151,""),IF($A153="TOTAL",SUM(INDIRECT("AD4:AD"&amp;ROW()-1)),""))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IF(AND($A153&lt;&gt;"",$A153&lt;&gt;"TOTAL"),IF(AND([1]PREMIOS_ALUMNOS!$BB151&lt;&gt;"",[1]PREMIOS_ALUMNOS!$BB151&lt;&gt;0),[1]PREMIOS_ALUMNOS!$BB151,""),IF($A153="TOTAL",SUM(INDIRECT("AF4:AF"&amp;ROW()-1)),""))</f>
        <v/>
      </c>
      <c r="AG153" s="7" t="str">
        <f ca="1">IF(AND($A153&lt;&gt;"",$A153&lt;&gt;"TOTAL"),IF(AND([1]PREMIOS_ALUMNOS!$BD151&lt;&gt;"",[1]PREMIOS_ALUMNOS!$BD151&lt;&gt;0),[1]PREMIOS_ALUMNOS!$BD151,""),IF($A153="TOTAL",SUM(INDIRECT("AG4:AG"&amp;ROW()-1)),""))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IF(AND($A153&lt;&gt;"",$A153&lt;&gt;"TOTAL"),IF(AND([1]PREMIOS_ALUMNOS!$BG151&lt;&gt;"",[1]PREMIOS_ALUMNOS!$BG151&lt;&gt;0),[1]PREMIOS_ALUMNOS!$BG151,""),IF($A153="TOTAL",SUM(INDIRECT("AI4:AI"&amp;ROW()-1)),""))</f>
        <v/>
      </c>
      <c r="AJ153" s="7" t="str">
        <f ca="1">IF(AND($A153&lt;&gt;"",$A153&lt;&gt;"TOTAL"),IF(AND([1]PREMIOS_ALUMNOS!$BI151&lt;&gt;"",[1]PREMIOS_ALUMNOS!$BI151&lt;&gt;0),[1]PREMIOS_ALUMNOS!$BI151,""),IF($A153="TOTAL",SUM(INDIRECT("AJ4:AJ"&amp;ROW()-1)),""))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IF(AND($A153&lt;&gt;"",$A153&lt;&gt;"TOTAL"),IF(AND([1]PREMIOS_ALUMNOS!$BL151&lt;&gt;"",[1]PREMIOS_ALUMNOS!$BL151&lt;&gt;0),[1]PREMIOS_ALUMNOS!$BL151,""),IF($A153="TOTAL",SUM(INDIRECT("AL4:AL"&amp;ROW()-1)),""))</f>
        <v/>
      </c>
      <c r="AM153" s="7" t="str">
        <f ca="1">IF(AND($A153&lt;&gt;"",$A153&lt;&gt;"TOTAL"),IF(AND([1]PREMIOS_ALUMNOS!$BN151&lt;&gt;"",[1]PREMIOS_ALUMNOS!$BN151&lt;&gt;0),[1]PREMIOS_ALUMNOS!$BN151,""),IF($A153="TOTAL",SUM(INDIRECT("AM4:AM"&amp;ROW()-1)),""))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IF(AND($A153&lt;&gt;"",$A153&lt;&gt;"TOTAL"),IF(AND([1]PREMIOS_ALUMNOS!$BQ151&lt;&gt;"",[1]PREMIOS_ALUMNOS!$BQ151&lt;&gt;0),[1]PREMIOS_ALUMNOS!$BQ151,""),IF($A153="TOTAL",SUM(INDIRECT("AO4:AO"&amp;ROW()-1)),""))</f>
        <v/>
      </c>
      <c r="AP153" s="7" t="str">
        <f ca="1">IF(AND($A153&lt;&gt;"",$A153&lt;&gt;"TOTAL"),IF(AND([1]PREMIOS_ALUMNOS!$BS151&lt;&gt;"",[1]PREMIOS_ALUMNOS!$BS151&lt;&gt;0),[1]PREMIOS_ALUMNOS!$BS151,""),IF($A153="TOTAL",SUM(INDIRECT("AP4:AP"&amp;ROW()-1)),""))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IF(AND($A153&lt;&gt;"",$A153&lt;&gt;"TOTAL"),IF(AND([1]PREMIOS_ALUMNOS!$BV151&lt;&gt;"",[1]PREMIOS_ALUMNOS!$BV151&lt;&gt;0),[1]PREMIOS_ALUMNOS!$BV151,""),IF($A153="TOTAL",SUM(INDIRECT("AR4:AR"&amp;ROW()-1)),""))</f>
        <v/>
      </c>
      <c r="AS153" s="7" t="str">
        <f ca="1">IF(AND($A153&lt;&gt;"",$A153&lt;&gt;"TOTAL"),IF(AND([1]PREMIOS_ALUMNOS!$BX151&lt;&gt;"",[1]PREMIOS_ALUMNOS!$BX151&lt;&gt;0),[1]PREMIOS_ALUMNOS!$BX151,""),IF($A153="TOTAL",SUM(INDIRECT("AS4:AS"&amp;ROW()-1)),""))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IF(AND($A153&lt;&gt;"",$A153&lt;&gt;"TOTAL"),IF(AND([1]PREMIOS_ALUMNOS!$CA151&lt;&gt;"",[1]PREMIOS_ALUMNOS!$CA151&lt;&gt;0),[1]PREMIOS_ALUMNOS!$CA151,""),IF($A153="TOTAL",SUM(INDIRECT("AU4:AU"&amp;ROW()-1)),""))</f>
        <v/>
      </c>
      <c r="AV153" s="7" t="str">
        <f ca="1">IF(AND($A153&lt;&gt;"",$A153&lt;&gt;"TOTAL"),IF(AND([1]PREMIOS_ALUMNOS!$CC151&lt;&gt;"",[1]PREMIOS_ALUMNOS!$CC151&lt;&gt;0),[1]PREMIOS_ALUMNOS!$CC151,""),IF($A153="TOTAL",SUM(INDIRECT("AV4:AV"&amp;ROW()-1)),""))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IF(AND($A153&lt;&gt;"",$A153&lt;&gt;"TOTAL"),IF(AND([1]PREMIOS_ALUMNOS!$CF151&lt;&gt;"",[1]PREMIOS_ALUMNOS!$CF151&lt;&gt;0),[1]PREMIOS_ALUMNOS!$CF151,""),IF($A153="TOTAL",SUM(INDIRECT("AX4:AX"&amp;ROW()-1)),""))</f>
        <v/>
      </c>
      <c r="AY153" s="7" t="str">
        <f ca="1">IF(AND($A153&lt;&gt;"",$A153&lt;&gt;"TOTAL"),IF(AND([1]PREMIOS_ALUMNOS!$CH151&lt;&gt;"",[1]PREMIOS_ALUMNOS!$CH151&lt;&gt;0),[1]PREMIOS_ALUMNOS!$CH151,""),IF($A153="TOTAL",SUM(INDIRECT("AY4:AY"&amp;ROW()-1)),""))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IF(AND($A153&lt;&gt;"",$A153&lt;&gt;"TOTAL"),IF(AND([1]PREMIOS_ALUMNOS!$CK151&lt;&gt;"",[1]PREMIOS_ALUMNOS!$CK151&lt;&gt;0),[1]PREMIOS_ALUMNOS!$CK151,""),IF($A153="TOTAL",SUM(INDIRECT("BA4:BA"&amp;ROW()-1)),""))</f>
        <v/>
      </c>
      <c r="BB153" s="7" t="str">
        <f ca="1">IF(AND($A153&lt;&gt;"",$A153&lt;&gt;"TOTAL"),IF(AND([1]PREMIOS_ALUMNOS!$CM151&lt;&gt;"",[1]PREMIOS_ALUMNOS!$CM151&lt;&gt;0),[1]PREMIOS_ALUMNOS!$CM151,""),IF($A153="TOTAL",SUM(INDIRECT("BB4:BB"&amp;ROW()-1)),""))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IF(AND($A153&lt;&gt;"",$A153&lt;&gt;"TOTAL"),IF(AND([1]PREMIOS_ALUMNOS!$CP151&lt;&gt;"",[1]PREMIOS_ALUMNOS!$CP151&lt;&gt;0),[1]PREMIOS_ALUMNOS!$CP151,""),IF($A153="TOTAL",SUM(INDIRECT("BD4:BD"&amp;ROW()-1)),""))</f>
        <v/>
      </c>
      <c r="BE153" s="7" t="str">
        <f ca="1">IF(AND($A153&lt;&gt;"",$A153&lt;&gt;"TOTAL"),IF(AND([1]PREMIOS_ALUMNOS!$CR151&lt;&gt;"",[1]PREMIOS_ALUMNOS!$CR151&lt;&gt;0),[1]PREMIOS_ALUMNOS!$CR151,""),IF($A153="TOTAL",SUM(INDIRECT("BE4:BE"&amp;ROW()-1)),""))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IF([1]PREMIOS_ALUMNOS!$C152&lt;&gt;"",[1]PREMIOS_ALUMNOS!$C152,IF(AND([1]PREMIOS_ALUMNOS!$C152="",[1]PREMIOS_ALUMNOS!$C153="",[1]PREMIOS_ALUMNOS!$C151=""),"","TOTAL"))</f>
        <v/>
      </c>
      <c r="B154" s="7" t="str">
        <f ca="1">IF(AND($A154&lt;&gt;"",$A154&lt;&gt;"TOTAL"),IF(AND([1]PREMIOS_ALUMNOS!$D152&lt;&gt;"",[1]PREMIOS_ALUMNOS!$D152&lt;&gt;0),[1]PREMIOS_ALUMNOS!$D152,""),IF($A154="TOTAL",SUM(INDIRECT("B4:B"&amp;ROW()-1)),""))</f>
        <v/>
      </c>
      <c r="C154" s="7" t="str">
        <f ca="1">IF(AND($A154&lt;&gt;"",$A154&lt;&gt;"TOTAL"),IF(AND([1]PREMIOS_ALUMNOS!$F152&lt;&gt;"",[1]PREMIOS_ALUMNOS!$F152&lt;&gt;0),[1]PREMIOS_ALUMNOS!$F152,""),IF($A154="TOTAL",SUM(INDIRECT("C4:C"&amp;ROW()-1)),""))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IF(AND($A154&lt;&gt;"",$A154&lt;&gt;"TOTAL"),IF(AND([1]PREMIOS_ALUMNOS!$I152&lt;&gt;"",[1]PREMIOS_ALUMNOS!$I152&lt;&gt;0),[1]PREMIOS_ALUMNOS!$I152,""),IF($A154="TOTAL",SUM(INDIRECT("E4:E"&amp;ROW()-1)),""))</f>
        <v/>
      </c>
      <c r="F154" s="7" t="str">
        <f ca="1">IF(AND($A154&lt;&gt;"",$A154&lt;&gt;"TOTAL"),IF(AND([1]PREMIOS_ALUMNOS!$K152&lt;&gt;"",[1]PREMIOS_ALUMNOS!$K152&lt;&gt;0),[1]PREMIOS_ALUMNOS!$K152,""),IF($A154="TOTAL",SUM(INDIRECT("F4:F"&amp;ROW()-1)),""))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IF(AND($A154&lt;&gt;"",$A154&lt;&gt;"TOTAL"),IF(AND([1]PREMIOS_ALUMNOS!$N152&lt;&gt;"",[1]PREMIOS_ALUMNOS!$N152&lt;&gt;0),[1]PREMIOS_ALUMNOS!$N152,""),IF($A154="TOTAL",SUM(INDIRECT("H4:H"&amp;ROW()-1)),""))</f>
        <v/>
      </c>
      <c r="I154" s="7" t="str">
        <f ca="1">IF(AND($A154&lt;&gt;"",$A154&lt;&gt;"TOTAL"),IF(AND([1]PREMIOS_ALUMNOS!$P152&lt;&gt;"",[1]PREMIOS_ALUMNOS!$P152&lt;&gt;0),[1]PREMIOS_ALUMNOS!$P152,""),IF($A154="TOTAL",SUM(INDIRECT("I4:I"&amp;ROW()-1)),""))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IF(AND($A154&lt;&gt;"",$A154&lt;&gt;"TOTAL"),IF(AND([1]PREMIOS_ALUMNOS!$S152&lt;&gt;"",[1]PREMIOS_ALUMNOS!$S152&lt;&gt;0),[1]PREMIOS_ALUMNOS!$S152,""),IF($A154="TOTAL",SUM(INDIRECT("K4:K"&amp;ROW()-1)),""))</f>
        <v/>
      </c>
      <c r="L154" s="7" t="str">
        <f ca="1">IF(AND($A154&lt;&gt;"",$A154&lt;&gt;"TOTAL"),IF(AND([1]PREMIOS_ALUMNOS!$U152&lt;&gt;"",[1]PREMIOS_ALUMNOS!$U152&lt;&gt;0),[1]PREMIOS_ALUMNOS!$U152,""),IF($A154="TOTAL",SUM(INDIRECT("L4:L"&amp;ROW()-1)),""))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IF(AND($A154&lt;&gt;"",$A154&lt;&gt;"TOTAL"),IF(AND([1]PREMIOS_ALUMNOS!$X152&lt;&gt;"",[1]PREMIOS_ALUMNOS!$X152&lt;&gt;0),[1]PREMIOS_ALUMNOS!$X152,""),IF($A154="TOTAL",SUM(INDIRECT("N4:N"&amp;ROW()-1)),""))</f>
        <v/>
      </c>
      <c r="O154" s="7" t="str">
        <f ca="1">IF(AND($A154&lt;&gt;"",$A154&lt;&gt;"TOTAL"),IF(AND([1]PREMIOS_ALUMNOS!$Z152&lt;&gt;"",[1]PREMIOS_ALUMNOS!$Z152&lt;&gt;0),[1]PREMIOS_ALUMNOS!$Z152,""),IF($A154="TOTAL",SUM(INDIRECT("O4:O"&amp;ROW()-1)),""))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IF(AND($A154&lt;&gt;"",$A154&lt;&gt;"TOTAL"),IF(AND([1]PREMIOS_ALUMNOS!$AC152&lt;&gt;"",[1]PREMIOS_ALUMNOS!$AC152&lt;&gt;0),[1]PREMIOS_ALUMNOS!$AC152,""),IF($A154="TOTAL",SUM(INDIRECT("Q4:Q"&amp;ROW()-1)),""))</f>
        <v/>
      </c>
      <c r="R154" s="7" t="str">
        <f ca="1">IF(AND($A154&lt;&gt;"",$A154&lt;&gt;"TOTAL"),IF(AND([1]PREMIOS_ALUMNOS!$AE152&lt;&gt;"",[1]PREMIOS_ALUMNOS!$AE152&lt;&gt;0),[1]PREMIOS_ALUMNOS!$AE152,""),IF($A154="TOTAL",SUM(INDIRECT("R4:R"&amp;ROW()-1)),""))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IF(AND($A154&lt;&gt;"",$A154&lt;&gt;"TOTAL"),IF(AND([1]PREMIOS_ALUMNOS!$AH152&lt;&gt;"",[1]PREMIOS_ALUMNOS!$AH152&lt;&gt;0),[1]PREMIOS_ALUMNOS!$AH152,""),IF($A154="TOTAL",SUM(INDIRECT("T4:T"&amp;ROW()-1)),""))</f>
        <v/>
      </c>
      <c r="U154" s="7" t="str">
        <f ca="1">IF(AND($A154&lt;&gt;"",$A154&lt;&gt;"TOTAL"),IF(AND([1]PREMIOS_ALUMNOS!$AJ152&lt;&gt;"",[1]PREMIOS_ALUMNOS!$AJ152&lt;&gt;0),[1]PREMIOS_ALUMNOS!$AJ152,""),IF($A154="TOTAL",SUM(INDIRECT("U4:U"&amp;ROW()-1)),""))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IF(AND($A154&lt;&gt;"",$A154&lt;&gt;"TOTAL"),IF(AND([1]PREMIOS_ALUMNOS!$AM152&lt;&gt;"",[1]PREMIOS_ALUMNOS!$AM152&lt;&gt;0),[1]PREMIOS_ALUMNOS!$AM152,""),IF($A154="TOTAL",SUM(INDIRECT("W4:W"&amp;ROW()-1)),""))</f>
        <v/>
      </c>
      <c r="X154" s="7" t="str">
        <f ca="1">IF(AND($A154&lt;&gt;"",$A154&lt;&gt;"TOTAL"),IF(AND([1]PREMIOS_ALUMNOS!$AO152&lt;&gt;"",[1]PREMIOS_ALUMNOS!$AO152&lt;&gt;0),[1]PREMIOS_ALUMNOS!$AO152,""),IF($A154="TOTAL",SUM(INDIRECT("X4:X"&amp;ROW()-1)),""))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IF(AND($A154&lt;&gt;"",$A154&lt;&gt;"TOTAL"),IF(AND([1]PREMIOS_ALUMNOS!$AR152&lt;&gt;"",[1]PREMIOS_ALUMNOS!$AR152&lt;&gt;0),[1]PREMIOS_ALUMNOS!$AR152,""),IF($A154="TOTAL",SUM(INDIRECT("Z4:Z"&amp;ROW()-1)),""))</f>
        <v/>
      </c>
      <c r="AA154" s="7" t="str">
        <f ca="1">IF(AND($A154&lt;&gt;"",$A154&lt;&gt;"TOTAL"),IF(AND([1]PREMIOS_ALUMNOS!$AT152&lt;&gt;"",[1]PREMIOS_ALUMNOS!$AT152&lt;&gt;0),[1]PREMIOS_ALUMNOS!$AT152,""),IF($A154="TOTAL",SUM(INDIRECT("AA4:AA"&amp;ROW()-1)),""))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IF(AND($A154&lt;&gt;"",$A154&lt;&gt;"TOTAL"),IF(AND([1]PREMIOS_ALUMNOS!$AW152&lt;&gt;"",[1]PREMIOS_ALUMNOS!$AW152&lt;&gt;0),[1]PREMIOS_ALUMNOS!$AW152,""),IF($A154="TOTAL",SUM(INDIRECT("AC4:AC"&amp;ROW()-1)),""))</f>
        <v/>
      </c>
      <c r="AD154" s="7" t="str">
        <f ca="1">IF(AND($A154&lt;&gt;"",$A154&lt;&gt;"TOTAL"),IF(AND([1]PREMIOS_ALUMNOS!$AY152&lt;&gt;"",[1]PREMIOS_ALUMNOS!$AY152&lt;&gt;0),[1]PREMIOS_ALUMNOS!$AY152,""),IF($A154="TOTAL",SUM(INDIRECT("AD4:AD"&amp;ROW()-1)),""))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IF(AND($A154&lt;&gt;"",$A154&lt;&gt;"TOTAL"),IF(AND([1]PREMIOS_ALUMNOS!$BB152&lt;&gt;"",[1]PREMIOS_ALUMNOS!$BB152&lt;&gt;0),[1]PREMIOS_ALUMNOS!$BB152,""),IF($A154="TOTAL",SUM(INDIRECT("AF4:AF"&amp;ROW()-1)),""))</f>
        <v/>
      </c>
      <c r="AG154" s="7" t="str">
        <f ca="1">IF(AND($A154&lt;&gt;"",$A154&lt;&gt;"TOTAL"),IF(AND([1]PREMIOS_ALUMNOS!$BD152&lt;&gt;"",[1]PREMIOS_ALUMNOS!$BD152&lt;&gt;0),[1]PREMIOS_ALUMNOS!$BD152,""),IF($A154="TOTAL",SUM(INDIRECT("AG4:AG"&amp;ROW()-1)),""))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IF(AND($A154&lt;&gt;"",$A154&lt;&gt;"TOTAL"),IF(AND([1]PREMIOS_ALUMNOS!$BG152&lt;&gt;"",[1]PREMIOS_ALUMNOS!$BG152&lt;&gt;0),[1]PREMIOS_ALUMNOS!$BG152,""),IF($A154="TOTAL",SUM(INDIRECT("AI4:AI"&amp;ROW()-1)),""))</f>
        <v/>
      </c>
      <c r="AJ154" s="7" t="str">
        <f ca="1">IF(AND($A154&lt;&gt;"",$A154&lt;&gt;"TOTAL"),IF(AND([1]PREMIOS_ALUMNOS!$BI152&lt;&gt;"",[1]PREMIOS_ALUMNOS!$BI152&lt;&gt;0),[1]PREMIOS_ALUMNOS!$BI152,""),IF($A154="TOTAL",SUM(INDIRECT("AJ4:AJ"&amp;ROW()-1)),""))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IF(AND($A154&lt;&gt;"",$A154&lt;&gt;"TOTAL"),IF(AND([1]PREMIOS_ALUMNOS!$BL152&lt;&gt;"",[1]PREMIOS_ALUMNOS!$BL152&lt;&gt;0),[1]PREMIOS_ALUMNOS!$BL152,""),IF($A154="TOTAL",SUM(INDIRECT("AL4:AL"&amp;ROW()-1)),""))</f>
        <v/>
      </c>
      <c r="AM154" s="7" t="str">
        <f ca="1">IF(AND($A154&lt;&gt;"",$A154&lt;&gt;"TOTAL"),IF(AND([1]PREMIOS_ALUMNOS!$BN152&lt;&gt;"",[1]PREMIOS_ALUMNOS!$BN152&lt;&gt;0),[1]PREMIOS_ALUMNOS!$BN152,""),IF($A154="TOTAL",SUM(INDIRECT("AM4:AM"&amp;ROW()-1)),""))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IF(AND($A154&lt;&gt;"",$A154&lt;&gt;"TOTAL"),IF(AND([1]PREMIOS_ALUMNOS!$BQ152&lt;&gt;"",[1]PREMIOS_ALUMNOS!$BQ152&lt;&gt;0),[1]PREMIOS_ALUMNOS!$BQ152,""),IF($A154="TOTAL",SUM(INDIRECT("AO4:AO"&amp;ROW()-1)),""))</f>
        <v/>
      </c>
      <c r="AP154" s="7" t="str">
        <f ca="1">IF(AND($A154&lt;&gt;"",$A154&lt;&gt;"TOTAL"),IF(AND([1]PREMIOS_ALUMNOS!$BS152&lt;&gt;"",[1]PREMIOS_ALUMNOS!$BS152&lt;&gt;0),[1]PREMIOS_ALUMNOS!$BS152,""),IF($A154="TOTAL",SUM(INDIRECT("AP4:AP"&amp;ROW()-1)),""))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IF(AND($A154&lt;&gt;"",$A154&lt;&gt;"TOTAL"),IF(AND([1]PREMIOS_ALUMNOS!$BV152&lt;&gt;"",[1]PREMIOS_ALUMNOS!$BV152&lt;&gt;0),[1]PREMIOS_ALUMNOS!$BV152,""),IF($A154="TOTAL",SUM(INDIRECT("AR4:AR"&amp;ROW()-1)),""))</f>
        <v/>
      </c>
      <c r="AS154" s="7" t="str">
        <f ca="1">IF(AND($A154&lt;&gt;"",$A154&lt;&gt;"TOTAL"),IF(AND([1]PREMIOS_ALUMNOS!$BX152&lt;&gt;"",[1]PREMIOS_ALUMNOS!$BX152&lt;&gt;0),[1]PREMIOS_ALUMNOS!$BX152,""),IF($A154="TOTAL",SUM(INDIRECT("AS4:AS"&amp;ROW()-1)),""))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IF(AND($A154&lt;&gt;"",$A154&lt;&gt;"TOTAL"),IF(AND([1]PREMIOS_ALUMNOS!$CA152&lt;&gt;"",[1]PREMIOS_ALUMNOS!$CA152&lt;&gt;0),[1]PREMIOS_ALUMNOS!$CA152,""),IF($A154="TOTAL",SUM(INDIRECT("AU4:AU"&amp;ROW()-1)),""))</f>
        <v/>
      </c>
      <c r="AV154" s="7" t="str">
        <f ca="1">IF(AND($A154&lt;&gt;"",$A154&lt;&gt;"TOTAL"),IF(AND([1]PREMIOS_ALUMNOS!$CC152&lt;&gt;"",[1]PREMIOS_ALUMNOS!$CC152&lt;&gt;0),[1]PREMIOS_ALUMNOS!$CC152,""),IF($A154="TOTAL",SUM(INDIRECT("AV4:AV"&amp;ROW()-1)),""))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IF(AND($A154&lt;&gt;"",$A154&lt;&gt;"TOTAL"),IF(AND([1]PREMIOS_ALUMNOS!$CF152&lt;&gt;"",[1]PREMIOS_ALUMNOS!$CF152&lt;&gt;0),[1]PREMIOS_ALUMNOS!$CF152,""),IF($A154="TOTAL",SUM(INDIRECT("AX4:AX"&amp;ROW()-1)),""))</f>
        <v/>
      </c>
      <c r="AY154" s="7" t="str">
        <f ca="1">IF(AND($A154&lt;&gt;"",$A154&lt;&gt;"TOTAL"),IF(AND([1]PREMIOS_ALUMNOS!$CH152&lt;&gt;"",[1]PREMIOS_ALUMNOS!$CH152&lt;&gt;0),[1]PREMIOS_ALUMNOS!$CH152,""),IF($A154="TOTAL",SUM(INDIRECT("AY4:AY"&amp;ROW()-1)),""))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IF(AND($A154&lt;&gt;"",$A154&lt;&gt;"TOTAL"),IF(AND([1]PREMIOS_ALUMNOS!$CK152&lt;&gt;"",[1]PREMIOS_ALUMNOS!$CK152&lt;&gt;0),[1]PREMIOS_ALUMNOS!$CK152,""),IF($A154="TOTAL",SUM(INDIRECT("BA4:BA"&amp;ROW()-1)),""))</f>
        <v/>
      </c>
      <c r="BB154" s="7" t="str">
        <f ca="1">IF(AND($A154&lt;&gt;"",$A154&lt;&gt;"TOTAL"),IF(AND([1]PREMIOS_ALUMNOS!$CM152&lt;&gt;"",[1]PREMIOS_ALUMNOS!$CM152&lt;&gt;0),[1]PREMIOS_ALUMNOS!$CM152,""),IF($A154="TOTAL",SUM(INDIRECT("BB4:BB"&amp;ROW()-1)),""))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IF(AND($A154&lt;&gt;"",$A154&lt;&gt;"TOTAL"),IF(AND([1]PREMIOS_ALUMNOS!$CP152&lt;&gt;"",[1]PREMIOS_ALUMNOS!$CP152&lt;&gt;0),[1]PREMIOS_ALUMNOS!$CP152,""),IF($A154="TOTAL",SUM(INDIRECT("BD4:BD"&amp;ROW()-1)),""))</f>
        <v/>
      </c>
      <c r="BE154" s="7" t="str">
        <f ca="1">IF(AND($A154&lt;&gt;"",$A154&lt;&gt;"TOTAL"),IF(AND([1]PREMIOS_ALUMNOS!$CR152&lt;&gt;"",[1]PREMIOS_ALUMNOS!$CR152&lt;&gt;0),[1]PREMIOS_ALUMNOS!$CR152,""),IF($A154="TOTAL",SUM(INDIRECT("BE4:BE"&amp;ROW()-1)),""))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IF([1]PREMIOS_ALUMNOS!$C153&lt;&gt;"",[1]PREMIOS_ALUMNOS!$C153,IF(AND([1]PREMIOS_ALUMNOS!$C153="",[1]PREMIOS_ALUMNOS!$C154="",[1]PREMIOS_ALUMNOS!$C152=""),"","TOTAL"))</f>
        <v/>
      </c>
      <c r="B155" s="7" t="str">
        <f ca="1">IF(AND($A155&lt;&gt;"",$A155&lt;&gt;"TOTAL"),IF(AND([1]PREMIOS_ALUMNOS!$D153&lt;&gt;"",[1]PREMIOS_ALUMNOS!$D153&lt;&gt;0),[1]PREMIOS_ALUMNOS!$D153,""),IF($A155="TOTAL",SUM(INDIRECT("B4:B"&amp;ROW()-1)),""))</f>
        <v/>
      </c>
      <c r="C155" s="7" t="str">
        <f ca="1">IF(AND($A155&lt;&gt;"",$A155&lt;&gt;"TOTAL"),IF(AND([1]PREMIOS_ALUMNOS!$F153&lt;&gt;"",[1]PREMIOS_ALUMNOS!$F153&lt;&gt;0),[1]PREMIOS_ALUMNOS!$F153,""),IF($A155="TOTAL",SUM(INDIRECT("C4:C"&amp;ROW()-1)),""))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IF(AND($A155&lt;&gt;"",$A155&lt;&gt;"TOTAL"),IF(AND([1]PREMIOS_ALUMNOS!$I153&lt;&gt;"",[1]PREMIOS_ALUMNOS!$I153&lt;&gt;0),[1]PREMIOS_ALUMNOS!$I153,""),IF($A155="TOTAL",SUM(INDIRECT("E4:E"&amp;ROW()-1)),""))</f>
        <v/>
      </c>
      <c r="F155" s="7" t="str">
        <f ca="1">IF(AND($A155&lt;&gt;"",$A155&lt;&gt;"TOTAL"),IF(AND([1]PREMIOS_ALUMNOS!$K153&lt;&gt;"",[1]PREMIOS_ALUMNOS!$K153&lt;&gt;0),[1]PREMIOS_ALUMNOS!$K153,""),IF($A155="TOTAL",SUM(INDIRECT("F4:F"&amp;ROW()-1)),""))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IF(AND($A155&lt;&gt;"",$A155&lt;&gt;"TOTAL"),IF(AND([1]PREMIOS_ALUMNOS!$N153&lt;&gt;"",[1]PREMIOS_ALUMNOS!$N153&lt;&gt;0),[1]PREMIOS_ALUMNOS!$N153,""),IF($A155="TOTAL",SUM(INDIRECT("H4:H"&amp;ROW()-1)),""))</f>
        <v/>
      </c>
      <c r="I155" s="7" t="str">
        <f ca="1">IF(AND($A155&lt;&gt;"",$A155&lt;&gt;"TOTAL"),IF(AND([1]PREMIOS_ALUMNOS!$P153&lt;&gt;"",[1]PREMIOS_ALUMNOS!$P153&lt;&gt;0),[1]PREMIOS_ALUMNOS!$P153,""),IF($A155="TOTAL",SUM(INDIRECT("I4:I"&amp;ROW()-1)),""))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IF(AND($A155&lt;&gt;"",$A155&lt;&gt;"TOTAL"),IF(AND([1]PREMIOS_ALUMNOS!$S153&lt;&gt;"",[1]PREMIOS_ALUMNOS!$S153&lt;&gt;0),[1]PREMIOS_ALUMNOS!$S153,""),IF($A155="TOTAL",SUM(INDIRECT("K4:K"&amp;ROW()-1)),""))</f>
        <v/>
      </c>
      <c r="L155" s="7" t="str">
        <f ca="1">IF(AND($A155&lt;&gt;"",$A155&lt;&gt;"TOTAL"),IF(AND([1]PREMIOS_ALUMNOS!$U153&lt;&gt;"",[1]PREMIOS_ALUMNOS!$U153&lt;&gt;0),[1]PREMIOS_ALUMNOS!$U153,""),IF($A155="TOTAL",SUM(INDIRECT("L4:L"&amp;ROW()-1)),""))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IF(AND($A155&lt;&gt;"",$A155&lt;&gt;"TOTAL"),IF(AND([1]PREMIOS_ALUMNOS!$X153&lt;&gt;"",[1]PREMIOS_ALUMNOS!$X153&lt;&gt;0),[1]PREMIOS_ALUMNOS!$X153,""),IF($A155="TOTAL",SUM(INDIRECT("N4:N"&amp;ROW()-1)),""))</f>
        <v/>
      </c>
      <c r="O155" s="7" t="str">
        <f ca="1">IF(AND($A155&lt;&gt;"",$A155&lt;&gt;"TOTAL"),IF(AND([1]PREMIOS_ALUMNOS!$Z153&lt;&gt;"",[1]PREMIOS_ALUMNOS!$Z153&lt;&gt;0),[1]PREMIOS_ALUMNOS!$Z153,""),IF($A155="TOTAL",SUM(INDIRECT("O4:O"&amp;ROW()-1)),""))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IF(AND($A155&lt;&gt;"",$A155&lt;&gt;"TOTAL"),IF(AND([1]PREMIOS_ALUMNOS!$AC153&lt;&gt;"",[1]PREMIOS_ALUMNOS!$AC153&lt;&gt;0),[1]PREMIOS_ALUMNOS!$AC153,""),IF($A155="TOTAL",SUM(INDIRECT("Q4:Q"&amp;ROW()-1)),""))</f>
        <v/>
      </c>
      <c r="R155" s="7" t="str">
        <f ca="1">IF(AND($A155&lt;&gt;"",$A155&lt;&gt;"TOTAL"),IF(AND([1]PREMIOS_ALUMNOS!$AE153&lt;&gt;"",[1]PREMIOS_ALUMNOS!$AE153&lt;&gt;0),[1]PREMIOS_ALUMNOS!$AE153,""),IF($A155="TOTAL",SUM(INDIRECT("R4:R"&amp;ROW()-1)),""))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IF(AND($A155&lt;&gt;"",$A155&lt;&gt;"TOTAL"),IF(AND([1]PREMIOS_ALUMNOS!$AH153&lt;&gt;"",[1]PREMIOS_ALUMNOS!$AH153&lt;&gt;0),[1]PREMIOS_ALUMNOS!$AH153,""),IF($A155="TOTAL",SUM(INDIRECT("T4:T"&amp;ROW()-1)),""))</f>
        <v/>
      </c>
      <c r="U155" s="7" t="str">
        <f ca="1">IF(AND($A155&lt;&gt;"",$A155&lt;&gt;"TOTAL"),IF(AND([1]PREMIOS_ALUMNOS!$AJ153&lt;&gt;"",[1]PREMIOS_ALUMNOS!$AJ153&lt;&gt;0),[1]PREMIOS_ALUMNOS!$AJ153,""),IF($A155="TOTAL",SUM(INDIRECT("U4:U"&amp;ROW()-1)),""))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IF(AND($A155&lt;&gt;"",$A155&lt;&gt;"TOTAL"),IF(AND([1]PREMIOS_ALUMNOS!$AM153&lt;&gt;"",[1]PREMIOS_ALUMNOS!$AM153&lt;&gt;0),[1]PREMIOS_ALUMNOS!$AM153,""),IF($A155="TOTAL",SUM(INDIRECT("W4:W"&amp;ROW()-1)),""))</f>
        <v/>
      </c>
      <c r="X155" s="7" t="str">
        <f ca="1">IF(AND($A155&lt;&gt;"",$A155&lt;&gt;"TOTAL"),IF(AND([1]PREMIOS_ALUMNOS!$AO153&lt;&gt;"",[1]PREMIOS_ALUMNOS!$AO153&lt;&gt;0),[1]PREMIOS_ALUMNOS!$AO153,""),IF($A155="TOTAL",SUM(INDIRECT("X4:X"&amp;ROW()-1)),""))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IF(AND($A155&lt;&gt;"",$A155&lt;&gt;"TOTAL"),IF(AND([1]PREMIOS_ALUMNOS!$AR153&lt;&gt;"",[1]PREMIOS_ALUMNOS!$AR153&lt;&gt;0),[1]PREMIOS_ALUMNOS!$AR153,""),IF($A155="TOTAL",SUM(INDIRECT("Z4:Z"&amp;ROW()-1)),""))</f>
        <v/>
      </c>
      <c r="AA155" s="7" t="str">
        <f ca="1">IF(AND($A155&lt;&gt;"",$A155&lt;&gt;"TOTAL"),IF(AND([1]PREMIOS_ALUMNOS!$AT153&lt;&gt;"",[1]PREMIOS_ALUMNOS!$AT153&lt;&gt;0),[1]PREMIOS_ALUMNOS!$AT153,""),IF($A155="TOTAL",SUM(INDIRECT("AA4:AA"&amp;ROW()-1)),""))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IF(AND($A155&lt;&gt;"",$A155&lt;&gt;"TOTAL"),IF(AND([1]PREMIOS_ALUMNOS!$AW153&lt;&gt;"",[1]PREMIOS_ALUMNOS!$AW153&lt;&gt;0),[1]PREMIOS_ALUMNOS!$AW153,""),IF($A155="TOTAL",SUM(INDIRECT("AC4:AC"&amp;ROW()-1)),""))</f>
        <v/>
      </c>
      <c r="AD155" s="7" t="str">
        <f ca="1">IF(AND($A155&lt;&gt;"",$A155&lt;&gt;"TOTAL"),IF(AND([1]PREMIOS_ALUMNOS!$AY153&lt;&gt;"",[1]PREMIOS_ALUMNOS!$AY153&lt;&gt;0),[1]PREMIOS_ALUMNOS!$AY153,""),IF($A155="TOTAL",SUM(INDIRECT("AD4:AD"&amp;ROW()-1)),""))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IF(AND($A155&lt;&gt;"",$A155&lt;&gt;"TOTAL"),IF(AND([1]PREMIOS_ALUMNOS!$BB153&lt;&gt;"",[1]PREMIOS_ALUMNOS!$BB153&lt;&gt;0),[1]PREMIOS_ALUMNOS!$BB153,""),IF($A155="TOTAL",SUM(INDIRECT("AF4:AF"&amp;ROW()-1)),""))</f>
        <v/>
      </c>
      <c r="AG155" s="7" t="str">
        <f ca="1">IF(AND($A155&lt;&gt;"",$A155&lt;&gt;"TOTAL"),IF(AND([1]PREMIOS_ALUMNOS!$BD153&lt;&gt;"",[1]PREMIOS_ALUMNOS!$BD153&lt;&gt;0),[1]PREMIOS_ALUMNOS!$BD153,""),IF($A155="TOTAL",SUM(INDIRECT("AG4:AG"&amp;ROW()-1)),""))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IF(AND($A155&lt;&gt;"",$A155&lt;&gt;"TOTAL"),IF(AND([1]PREMIOS_ALUMNOS!$BG153&lt;&gt;"",[1]PREMIOS_ALUMNOS!$BG153&lt;&gt;0),[1]PREMIOS_ALUMNOS!$BG153,""),IF($A155="TOTAL",SUM(INDIRECT("AI4:AI"&amp;ROW()-1)),""))</f>
        <v/>
      </c>
      <c r="AJ155" s="7" t="str">
        <f ca="1">IF(AND($A155&lt;&gt;"",$A155&lt;&gt;"TOTAL"),IF(AND([1]PREMIOS_ALUMNOS!$BI153&lt;&gt;"",[1]PREMIOS_ALUMNOS!$BI153&lt;&gt;0),[1]PREMIOS_ALUMNOS!$BI153,""),IF($A155="TOTAL",SUM(INDIRECT("AJ4:AJ"&amp;ROW()-1)),""))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IF(AND($A155&lt;&gt;"",$A155&lt;&gt;"TOTAL"),IF(AND([1]PREMIOS_ALUMNOS!$BL153&lt;&gt;"",[1]PREMIOS_ALUMNOS!$BL153&lt;&gt;0),[1]PREMIOS_ALUMNOS!$BL153,""),IF($A155="TOTAL",SUM(INDIRECT("AL4:AL"&amp;ROW()-1)),""))</f>
        <v/>
      </c>
      <c r="AM155" s="7" t="str">
        <f ca="1">IF(AND($A155&lt;&gt;"",$A155&lt;&gt;"TOTAL"),IF(AND([1]PREMIOS_ALUMNOS!$BN153&lt;&gt;"",[1]PREMIOS_ALUMNOS!$BN153&lt;&gt;0),[1]PREMIOS_ALUMNOS!$BN153,""),IF($A155="TOTAL",SUM(INDIRECT("AM4:AM"&amp;ROW()-1)),""))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IF(AND($A155&lt;&gt;"",$A155&lt;&gt;"TOTAL"),IF(AND([1]PREMIOS_ALUMNOS!$BQ153&lt;&gt;"",[1]PREMIOS_ALUMNOS!$BQ153&lt;&gt;0),[1]PREMIOS_ALUMNOS!$BQ153,""),IF($A155="TOTAL",SUM(INDIRECT("AO4:AO"&amp;ROW()-1)),""))</f>
        <v/>
      </c>
      <c r="AP155" s="7" t="str">
        <f ca="1">IF(AND($A155&lt;&gt;"",$A155&lt;&gt;"TOTAL"),IF(AND([1]PREMIOS_ALUMNOS!$BS153&lt;&gt;"",[1]PREMIOS_ALUMNOS!$BS153&lt;&gt;0),[1]PREMIOS_ALUMNOS!$BS153,""),IF($A155="TOTAL",SUM(INDIRECT("AP4:AP"&amp;ROW()-1)),""))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IF(AND($A155&lt;&gt;"",$A155&lt;&gt;"TOTAL"),IF(AND([1]PREMIOS_ALUMNOS!$BV153&lt;&gt;"",[1]PREMIOS_ALUMNOS!$BV153&lt;&gt;0),[1]PREMIOS_ALUMNOS!$BV153,""),IF($A155="TOTAL",SUM(INDIRECT("AR4:AR"&amp;ROW()-1)),""))</f>
        <v/>
      </c>
      <c r="AS155" s="7" t="str">
        <f ca="1">IF(AND($A155&lt;&gt;"",$A155&lt;&gt;"TOTAL"),IF(AND([1]PREMIOS_ALUMNOS!$BX153&lt;&gt;"",[1]PREMIOS_ALUMNOS!$BX153&lt;&gt;0),[1]PREMIOS_ALUMNOS!$BX153,""),IF($A155="TOTAL",SUM(INDIRECT("AS4:AS"&amp;ROW()-1)),""))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IF(AND($A155&lt;&gt;"",$A155&lt;&gt;"TOTAL"),IF(AND([1]PREMIOS_ALUMNOS!$CA153&lt;&gt;"",[1]PREMIOS_ALUMNOS!$CA153&lt;&gt;0),[1]PREMIOS_ALUMNOS!$CA153,""),IF($A155="TOTAL",SUM(INDIRECT("AU4:AU"&amp;ROW()-1)),""))</f>
        <v/>
      </c>
      <c r="AV155" s="7" t="str">
        <f ca="1">IF(AND($A155&lt;&gt;"",$A155&lt;&gt;"TOTAL"),IF(AND([1]PREMIOS_ALUMNOS!$CC153&lt;&gt;"",[1]PREMIOS_ALUMNOS!$CC153&lt;&gt;0),[1]PREMIOS_ALUMNOS!$CC153,""),IF($A155="TOTAL",SUM(INDIRECT("AV4:AV"&amp;ROW()-1)),""))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IF(AND($A155&lt;&gt;"",$A155&lt;&gt;"TOTAL"),IF(AND([1]PREMIOS_ALUMNOS!$CF153&lt;&gt;"",[1]PREMIOS_ALUMNOS!$CF153&lt;&gt;0),[1]PREMIOS_ALUMNOS!$CF153,""),IF($A155="TOTAL",SUM(INDIRECT("AX4:AX"&amp;ROW()-1)),""))</f>
        <v/>
      </c>
      <c r="AY155" s="7" t="str">
        <f ca="1">IF(AND($A155&lt;&gt;"",$A155&lt;&gt;"TOTAL"),IF(AND([1]PREMIOS_ALUMNOS!$CH153&lt;&gt;"",[1]PREMIOS_ALUMNOS!$CH153&lt;&gt;0),[1]PREMIOS_ALUMNOS!$CH153,""),IF($A155="TOTAL",SUM(INDIRECT("AY4:AY"&amp;ROW()-1)),""))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IF(AND($A155&lt;&gt;"",$A155&lt;&gt;"TOTAL"),IF(AND([1]PREMIOS_ALUMNOS!$CK153&lt;&gt;"",[1]PREMIOS_ALUMNOS!$CK153&lt;&gt;0),[1]PREMIOS_ALUMNOS!$CK153,""),IF($A155="TOTAL",SUM(INDIRECT("BA4:BA"&amp;ROW()-1)),""))</f>
        <v/>
      </c>
      <c r="BB155" s="7" t="str">
        <f ca="1">IF(AND($A155&lt;&gt;"",$A155&lt;&gt;"TOTAL"),IF(AND([1]PREMIOS_ALUMNOS!$CM153&lt;&gt;"",[1]PREMIOS_ALUMNOS!$CM153&lt;&gt;0),[1]PREMIOS_ALUMNOS!$CM153,""),IF($A155="TOTAL",SUM(INDIRECT("BB4:BB"&amp;ROW()-1)),""))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IF(AND($A155&lt;&gt;"",$A155&lt;&gt;"TOTAL"),IF(AND([1]PREMIOS_ALUMNOS!$CP153&lt;&gt;"",[1]PREMIOS_ALUMNOS!$CP153&lt;&gt;0),[1]PREMIOS_ALUMNOS!$CP153,""),IF($A155="TOTAL",SUM(INDIRECT("BD4:BD"&amp;ROW()-1)),""))</f>
        <v/>
      </c>
      <c r="BE155" s="7" t="str">
        <f ca="1">IF(AND($A155&lt;&gt;"",$A155&lt;&gt;"TOTAL"),IF(AND([1]PREMIOS_ALUMNOS!$CR153&lt;&gt;"",[1]PREMIOS_ALUMNOS!$CR153&lt;&gt;0),[1]PREMIOS_ALUMNOS!$CR153,""),IF($A155="TOTAL",SUM(INDIRECT("BE4:BE"&amp;ROW()-1)),""))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IF([1]PREMIOS_ALUMNOS!$C154&lt;&gt;"",[1]PREMIOS_ALUMNOS!$C154,IF(AND([1]PREMIOS_ALUMNOS!$C154="",[1]PREMIOS_ALUMNOS!$C155="",[1]PREMIOS_ALUMNOS!$C153=""),"","TOTAL"))</f>
        <v/>
      </c>
      <c r="B156" s="7" t="str">
        <f ca="1">IF(AND($A156&lt;&gt;"",$A156&lt;&gt;"TOTAL"),IF(AND([1]PREMIOS_ALUMNOS!$D154&lt;&gt;"",[1]PREMIOS_ALUMNOS!$D154&lt;&gt;0),[1]PREMIOS_ALUMNOS!$D154,""),IF($A156="TOTAL",SUM(INDIRECT("B4:B"&amp;ROW()-1)),""))</f>
        <v/>
      </c>
      <c r="C156" s="7" t="str">
        <f ca="1">IF(AND($A156&lt;&gt;"",$A156&lt;&gt;"TOTAL"),IF(AND([1]PREMIOS_ALUMNOS!$F154&lt;&gt;"",[1]PREMIOS_ALUMNOS!$F154&lt;&gt;0),[1]PREMIOS_ALUMNOS!$F154,""),IF($A156="TOTAL",SUM(INDIRECT("C4:C"&amp;ROW()-1)),""))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IF(AND($A156&lt;&gt;"",$A156&lt;&gt;"TOTAL"),IF(AND([1]PREMIOS_ALUMNOS!$I154&lt;&gt;"",[1]PREMIOS_ALUMNOS!$I154&lt;&gt;0),[1]PREMIOS_ALUMNOS!$I154,""),IF($A156="TOTAL",SUM(INDIRECT("E4:E"&amp;ROW()-1)),""))</f>
        <v/>
      </c>
      <c r="F156" s="7" t="str">
        <f ca="1">IF(AND($A156&lt;&gt;"",$A156&lt;&gt;"TOTAL"),IF(AND([1]PREMIOS_ALUMNOS!$K154&lt;&gt;"",[1]PREMIOS_ALUMNOS!$K154&lt;&gt;0),[1]PREMIOS_ALUMNOS!$K154,""),IF($A156="TOTAL",SUM(INDIRECT("F4:F"&amp;ROW()-1)),""))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IF(AND($A156&lt;&gt;"",$A156&lt;&gt;"TOTAL"),IF(AND([1]PREMIOS_ALUMNOS!$N154&lt;&gt;"",[1]PREMIOS_ALUMNOS!$N154&lt;&gt;0),[1]PREMIOS_ALUMNOS!$N154,""),IF($A156="TOTAL",SUM(INDIRECT("H4:H"&amp;ROW()-1)),""))</f>
        <v/>
      </c>
      <c r="I156" s="7" t="str">
        <f ca="1">IF(AND($A156&lt;&gt;"",$A156&lt;&gt;"TOTAL"),IF(AND([1]PREMIOS_ALUMNOS!$P154&lt;&gt;"",[1]PREMIOS_ALUMNOS!$P154&lt;&gt;0),[1]PREMIOS_ALUMNOS!$P154,""),IF($A156="TOTAL",SUM(INDIRECT("I4:I"&amp;ROW()-1)),""))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IF(AND($A156&lt;&gt;"",$A156&lt;&gt;"TOTAL"),IF(AND([1]PREMIOS_ALUMNOS!$S154&lt;&gt;"",[1]PREMIOS_ALUMNOS!$S154&lt;&gt;0),[1]PREMIOS_ALUMNOS!$S154,""),IF($A156="TOTAL",SUM(INDIRECT("K4:K"&amp;ROW()-1)),""))</f>
        <v/>
      </c>
      <c r="L156" s="7" t="str">
        <f ca="1">IF(AND($A156&lt;&gt;"",$A156&lt;&gt;"TOTAL"),IF(AND([1]PREMIOS_ALUMNOS!$U154&lt;&gt;"",[1]PREMIOS_ALUMNOS!$U154&lt;&gt;0),[1]PREMIOS_ALUMNOS!$U154,""),IF($A156="TOTAL",SUM(INDIRECT("L4:L"&amp;ROW()-1)),""))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IF(AND($A156&lt;&gt;"",$A156&lt;&gt;"TOTAL"),IF(AND([1]PREMIOS_ALUMNOS!$X154&lt;&gt;"",[1]PREMIOS_ALUMNOS!$X154&lt;&gt;0),[1]PREMIOS_ALUMNOS!$X154,""),IF($A156="TOTAL",SUM(INDIRECT("N4:N"&amp;ROW()-1)),""))</f>
        <v/>
      </c>
      <c r="O156" s="7" t="str">
        <f ca="1">IF(AND($A156&lt;&gt;"",$A156&lt;&gt;"TOTAL"),IF(AND([1]PREMIOS_ALUMNOS!$Z154&lt;&gt;"",[1]PREMIOS_ALUMNOS!$Z154&lt;&gt;0),[1]PREMIOS_ALUMNOS!$Z154,""),IF($A156="TOTAL",SUM(INDIRECT("O4:O"&amp;ROW()-1)),""))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IF(AND($A156&lt;&gt;"",$A156&lt;&gt;"TOTAL"),IF(AND([1]PREMIOS_ALUMNOS!$AC154&lt;&gt;"",[1]PREMIOS_ALUMNOS!$AC154&lt;&gt;0),[1]PREMIOS_ALUMNOS!$AC154,""),IF($A156="TOTAL",SUM(INDIRECT("Q4:Q"&amp;ROW()-1)),""))</f>
        <v/>
      </c>
      <c r="R156" s="7" t="str">
        <f ca="1">IF(AND($A156&lt;&gt;"",$A156&lt;&gt;"TOTAL"),IF(AND([1]PREMIOS_ALUMNOS!$AE154&lt;&gt;"",[1]PREMIOS_ALUMNOS!$AE154&lt;&gt;0),[1]PREMIOS_ALUMNOS!$AE154,""),IF($A156="TOTAL",SUM(INDIRECT("R4:R"&amp;ROW()-1)),""))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IF(AND($A156&lt;&gt;"",$A156&lt;&gt;"TOTAL"),IF(AND([1]PREMIOS_ALUMNOS!$AH154&lt;&gt;"",[1]PREMIOS_ALUMNOS!$AH154&lt;&gt;0),[1]PREMIOS_ALUMNOS!$AH154,""),IF($A156="TOTAL",SUM(INDIRECT("T4:T"&amp;ROW()-1)),""))</f>
        <v/>
      </c>
      <c r="U156" s="7" t="str">
        <f ca="1">IF(AND($A156&lt;&gt;"",$A156&lt;&gt;"TOTAL"),IF(AND([1]PREMIOS_ALUMNOS!$AJ154&lt;&gt;"",[1]PREMIOS_ALUMNOS!$AJ154&lt;&gt;0),[1]PREMIOS_ALUMNOS!$AJ154,""),IF($A156="TOTAL",SUM(INDIRECT("U4:U"&amp;ROW()-1)),""))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IF(AND($A156&lt;&gt;"",$A156&lt;&gt;"TOTAL"),IF(AND([1]PREMIOS_ALUMNOS!$AM154&lt;&gt;"",[1]PREMIOS_ALUMNOS!$AM154&lt;&gt;0),[1]PREMIOS_ALUMNOS!$AM154,""),IF($A156="TOTAL",SUM(INDIRECT("W4:W"&amp;ROW()-1)),""))</f>
        <v/>
      </c>
      <c r="X156" s="7" t="str">
        <f ca="1">IF(AND($A156&lt;&gt;"",$A156&lt;&gt;"TOTAL"),IF(AND([1]PREMIOS_ALUMNOS!$AO154&lt;&gt;"",[1]PREMIOS_ALUMNOS!$AO154&lt;&gt;0),[1]PREMIOS_ALUMNOS!$AO154,""),IF($A156="TOTAL",SUM(INDIRECT("X4:X"&amp;ROW()-1)),""))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IF(AND($A156&lt;&gt;"",$A156&lt;&gt;"TOTAL"),IF(AND([1]PREMIOS_ALUMNOS!$AR154&lt;&gt;"",[1]PREMIOS_ALUMNOS!$AR154&lt;&gt;0),[1]PREMIOS_ALUMNOS!$AR154,""),IF($A156="TOTAL",SUM(INDIRECT("Z4:Z"&amp;ROW()-1)),""))</f>
        <v/>
      </c>
      <c r="AA156" s="7" t="str">
        <f ca="1">IF(AND($A156&lt;&gt;"",$A156&lt;&gt;"TOTAL"),IF(AND([1]PREMIOS_ALUMNOS!$AT154&lt;&gt;"",[1]PREMIOS_ALUMNOS!$AT154&lt;&gt;0),[1]PREMIOS_ALUMNOS!$AT154,""),IF($A156="TOTAL",SUM(INDIRECT("AA4:AA"&amp;ROW()-1)),""))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IF(AND($A156&lt;&gt;"",$A156&lt;&gt;"TOTAL"),IF(AND([1]PREMIOS_ALUMNOS!$AW154&lt;&gt;"",[1]PREMIOS_ALUMNOS!$AW154&lt;&gt;0),[1]PREMIOS_ALUMNOS!$AW154,""),IF($A156="TOTAL",SUM(INDIRECT("AC4:AC"&amp;ROW()-1)),""))</f>
        <v/>
      </c>
      <c r="AD156" s="7" t="str">
        <f ca="1">IF(AND($A156&lt;&gt;"",$A156&lt;&gt;"TOTAL"),IF(AND([1]PREMIOS_ALUMNOS!$AY154&lt;&gt;"",[1]PREMIOS_ALUMNOS!$AY154&lt;&gt;0),[1]PREMIOS_ALUMNOS!$AY154,""),IF($A156="TOTAL",SUM(INDIRECT("AD4:AD"&amp;ROW()-1)),""))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IF(AND($A156&lt;&gt;"",$A156&lt;&gt;"TOTAL"),IF(AND([1]PREMIOS_ALUMNOS!$BB154&lt;&gt;"",[1]PREMIOS_ALUMNOS!$BB154&lt;&gt;0),[1]PREMIOS_ALUMNOS!$BB154,""),IF($A156="TOTAL",SUM(INDIRECT("AF4:AF"&amp;ROW()-1)),""))</f>
        <v/>
      </c>
      <c r="AG156" s="7" t="str">
        <f ca="1">IF(AND($A156&lt;&gt;"",$A156&lt;&gt;"TOTAL"),IF(AND([1]PREMIOS_ALUMNOS!$BD154&lt;&gt;"",[1]PREMIOS_ALUMNOS!$BD154&lt;&gt;0),[1]PREMIOS_ALUMNOS!$BD154,""),IF($A156="TOTAL",SUM(INDIRECT("AG4:AG"&amp;ROW()-1)),""))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IF(AND($A156&lt;&gt;"",$A156&lt;&gt;"TOTAL"),IF(AND([1]PREMIOS_ALUMNOS!$BG154&lt;&gt;"",[1]PREMIOS_ALUMNOS!$BG154&lt;&gt;0),[1]PREMIOS_ALUMNOS!$BG154,""),IF($A156="TOTAL",SUM(INDIRECT("AI4:AI"&amp;ROW()-1)),""))</f>
        <v/>
      </c>
      <c r="AJ156" s="7" t="str">
        <f ca="1">IF(AND($A156&lt;&gt;"",$A156&lt;&gt;"TOTAL"),IF(AND([1]PREMIOS_ALUMNOS!$BI154&lt;&gt;"",[1]PREMIOS_ALUMNOS!$BI154&lt;&gt;0),[1]PREMIOS_ALUMNOS!$BI154,""),IF($A156="TOTAL",SUM(INDIRECT("AJ4:AJ"&amp;ROW()-1)),""))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IF(AND($A156&lt;&gt;"",$A156&lt;&gt;"TOTAL"),IF(AND([1]PREMIOS_ALUMNOS!$BL154&lt;&gt;"",[1]PREMIOS_ALUMNOS!$BL154&lt;&gt;0),[1]PREMIOS_ALUMNOS!$BL154,""),IF($A156="TOTAL",SUM(INDIRECT("AL4:AL"&amp;ROW()-1)),""))</f>
        <v/>
      </c>
      <c r="AM156" s="7" t="str">
        <f ca="1">IF(AND($A156&lt;&gt;"",$A156&lt;&gt;"TOTAL"),IF(AND([1]PREMIOS_ALUMNOS!$BN154&lt;&gt;"",[1]PREMIOS_ALUMNOS!$BN154&lt;&gt;0),[1]PREMIOS_ALUMNOS!$BN154,""),IF($A156="TOTAL",SUM(INDIRECT("AM4:AM"&amp;ROW()-1)),""))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IF(AND($A156&lt;&gt;"",$A156&lt;&gt;"TOTAL"),IF(AND([1]PREMIOS_ALUMNOS!$BQ154&lt;&gt;"",[1]PREMIOS_ALUMNOS!$BQ154&lt;&gt;0),[1]PREMIOS_ALUMNOS!$BQ154,""),IF($A156="TOTAL",SUM(INDIRECT("AO4:AO"&amp;ROW()-1)),""))</f>
        <v/>
      </c>
      <c r="AP156" s="7" t="str">
        <f ca="1">IF(AND($A156&lt;&gt;"",$A156&lt;&gt;"TOTAL"),IF(AND([1]PREMIOS_ALUMNOS!$BS154&lt;&gt;"",[1]PREMIOS_ALUMNOS!$BS154&lt;&gt;0),[1]PREMIOS_ALUMNOS!$BS154,""),IF($A156="TOTAL",SUM(INDIRECT("AP4:AP"&amp;ROW()-1)),""))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IF(AND($A156&lt;&gt;"",$A156&lt;&gt;"TOTAL"),IF(AND([1]PREMIOS_ALUMNOS!$BV154&lt;&gt;"",[1]PREMIOS_ALUMNOS!$BV154&lt;&gt;0),[1]PREMIOS_ALUMNOS!$BV154,""),IF($A156="TOTAL",SUM(INDIRECT("AR4:AR"&amp;ROW()-1)),""))</f>
        <v/>
      </c>
      <c r="AS156" s="7" t="str">
        <f ca="1">IF(AND($A156&lt;&gt;"",$A156&lt;&gt;"TOTAL"),IF(AND([1]PREMIOS_ALUMNOS!$BX154&lt;&gt;"",[1]PREMIOS_ALUMNOS!$BX154&lt;&gt;0),[1]PREMIOS_ALUMNOS!$BX154,""),IF($A156="TOTAL",SUM(INDIRECT("AS4:AS"&amp;ROW()-1)),""))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IF(AND($A156&lt;&gt;"",$A156&lt;&gt;"TOTAL"),IF(AND([1]PREMIOS_ALUMNOS!$CA154&lt;&gt;"",[1]PREMIOS_ALUMNOS!$CA154&lt;&gt;0),[1]PREMIOS_ALUMNOS!$CA154,""),IF($A156="TOTAL",SUM(INDIRECT("AU4:AU"&amp;ROW()-1)),""))</f>
        <v/>
      </c>
      <c r="AV156" s="7" t="str">
        <f ca="1">IF(AND($A156&lt;&gt;"",$A156&lt;&gt;"TOTAL"),IF(AND([1]PREMIOS_ALUMNOS!$CC154&lt;&gt;"",[1]PREMIOS_ALUMNOS!$CC154&lt;&gt;0),[1]PREMIOS_ALUMNOS!$CC154,""),IF($A156="TOTAL",SUM(INDIRECT("AV4:AV"&amp;ROW()-1)),""))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IF(AND($A156&lt;&gt;"",$A156&lt;&gt;"TOTAL"),IF(AND([1]PREMIOS_ALUMNOS!$CF154&lt;&gt;"",[1]PREMIOS_ALUMNOS!$CF154&lt;&gt;0),[1]PREMIOS_ALUMNOS!$CF154,""),IF($A156="TOTAL",SUM(INDIRECT("AX4:AX"&amp;ROW()-1)),""))</f>
        <v/>
      </c>
      <c r="AY156" s="7" t="str">
        <f ca="1">IF(AND($A156&lt;&gt;"",$A156&lt;&gt;"TOTAL"),IF(AND([1]PREMIOS_ALUMNOS!$CH154&lt;&gt;"",[1]PREMIOS_ALUMNOS!$CH154&lt;&gt;0),[1]PREMIOS_ALUMNOS!$CH154,""),IF($A156="TOTAL",SUM(INDIRECT("AY4:AY"&amp;ROW()-1)),""))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IF(AND($A156&lt;&gt;"",$A156&lt;&gt;"TOTAL"),IF(AND([1]PREMIOS_ALUMNOS!$CK154&lt;&gt;"",[1]PREMIOS_ALUMNOS!$CK154&lt;&gt;0),[1]PREMIOS_ALUMNOS!$CK154,""),IF($A156="TOTAL",SUM(INDIRECT("BA4:BA"&amp;ROW()-1)),""))</f>
        <v/>
      </c>
      <c r="BB156" s="7" t="str">
        <f ca="1">IF(AND($A156&lt;&gt;"",$A156&lt;&gt;"TOTAL"),IF(AND([1]PREMIOS_ALUMNOS!$CM154&lt;&gt;"",[1]PREMIOS_ALUMNOS!$CM154&lt;&gt;0),[1]PREMIOS_ALUMNOS!$CM154,""),IF($A156="TOTAL",SUM(INDIRECT("BB4:BB"&amp;ROW()-1)),""))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IF(AND($A156&lt;&gt;"",$A156&lt;&gt;"TOTAL"),IF(AND([1]PREMIOS_ALUMNOS!$CP154&lt;&gt;"",[1]PREMIOS_ALUMNOS!$CP154&lt;&gt;0),[1]PREMIOS_ALUMNOS!$CP154,""),IF($A156="TOTAL",SUM(INDIRECT("BD4:BD"&amp;ROW()-1)),""))</f>
        <v/>
      </c>
      <c r="BE156" s="7" t="str">
        <f ca="1">IF(AND($A156&lt;&gt;"",$A156&lt;&gt;"TOTAL"),IF(AND([1]PREMIOS_ALUMNOS!$CR154&lt;&gt;"",[1]PREMIOS_ALUMNOS!$CR154&lt;&gt;0),[1]PREMIOS_ALUMNOS!$CR154,""),IF($A156="TOTAL",SUM(INDIRECT("BE4:BE"&amp;ROW()-1)),""))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IF([1]PREMIOS_ALUMNOS!$C155&lt;&gt;"",[1]PREMIOS_ALUMNOS!$C155,IF(AND([1]PREMIOS_ALUMNOS!$C155="",[1]PREMIOS_ALUMNOS!$C156="",[1]PREMIOS_ALUMNOS!$C154=""),"","TOTAL"))</f>
        <v/>
      </c>
      <c r="B157" s="7" t="str">
        <f ca="1">IF(AND($A157&lt;&gt;"",$A157&lt;&gt;"TOTAL"),IF(AND([1]PREMIOS_ALUMNOS!$D155&lt;&gt;"",[1]PREMIOS_ALUMNOS!$D155&lt;&gt;0),[1]PREMIOS_ALUMNOS!$D155,""),IF($A157="TOTAL",SUM(INDIRECT("B4:B"&amp;ROW()-1)),""))</f>
        <v/>
      </c>
      <c r="C157" s="7" t="str">
        <f ca="1">IF(AND($A157&lt;&gt;"",$A157&lt;&gt;"TOTAL"),IF(AND([1]PREMIOS_ALUMNOS!$F155&lt;&gt;"",[1]PREMIOS_ALUMNOS!$F155&lt;&gt;0),[1]PREMIOS_ALUMNOS!$F155,""),IF($A157="TOTAL",SUM(INDIRECT("C4:C"&amp;ROW()-1)),""))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IF(AND($A157&lt;&gt;"",$A157&lt;&gt;"TOTAL"),IF(AND([1]PREMIOS_ALUMNOS!$I155&lt;&gt;"",[1]PREMIOS_ALUMNOS!$I155&lt;&gt;0),[1]PREMIOS_ALUMNOS!$I155,""),IF($A157="TOTAL",SUM(INDIRECT("E4:E"&amp;ROW()-1)),""))</f>
        <v/>
      </c>
      <c r="F157" s="7" t="str">
        <f ca="1">IF(AND($A157&lt;&gt;"",$A157&lt;&gt;"TOTAL"),IF(AND([1]PREMIOS_ALUMNOS!$K155&lt;&gt;"",[1]PREMIOS_ALUMNOS!$K155&lt;&gt;0),[1]PREMIOS_ALUMNOS!$K155,""),IF($A157="TOTAL",SUM(INDIRECT("F4:F"&amp;ROW()-1)),""))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IF(AND($A157&lt;&gt;"",$A157&lt;&gt;"TOTAL"),IF(AND([1]PREMIOS_ALUMNOS!$N155&lt;&gt;"",[1]PREMIOS_ALUMNOS!$N155&lt;&gt;0),[1]PREMIOS_ALUMNOS!$N155,""),IF($A157="TOTAL",SUM(INDIRECT("H4:H"&amp;ROW()-1)),""))</f>
        <v/>
      </c>
      <c r="I157" s="7" t="str">
        <f ca="1">IF(AND($A157&lt;&gt;"",$A157&lt;&gt;"TOTAL"),IF(AND([1]PREMIOS_ALUMNOS!$P155&lt;&gt;"",[1]PREMIOS_ALUMNOS!$P155&lt;&gt;0),[1]PREMIOS_ALUMNOS!$P155,""),IF($A157="TOTAL",SUM(INDIRECT("I4:I"&amp;ROW()-1)),""))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IF(AND($A157&lt;&gt;"",$A157&lt;&gt;"TOTAL"),IF(AND([1]PREMIOS_ALUMNOS!$S155&lt;&gt;"",[1]PREMIOS_ALUMNOS!$S155&lt;&gt;0),[1]PREMIOS_ALUMNOS!$S155,""),IF($A157="TOTAL",SUM(INDIRECT("K4:K"&amp;ROW()-1)),""))</f>
        <v/>
      </c>
      <c r="L157" s="7" t="str">
        <f ca="1">IF(AND($A157&lt;&gt;"",$A157&lt;&gt;"TOTAL"),IF(AND([1]PREMIOS_ALUMNOS!$U155&lt;&gt;"",[1]PREMIOS_ALUMNOS!$U155&lt;&gt;0),[1]PREMIOS_ALUMNOS!$U155,""),IF($A157="TOTAL",SUM(INDIRECT("L4:L"&amp;ROW()-1)),""))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IF(AND($A157&lt;&gt;"",$A157&lt;&gt;"TOTAL"),IF(AND([1]PREMIOS_ALUMNOS!$X155&lt;&gt;"",[1]PREMIOS_ALUMNOS!$X155&lt;&gt;0),[1]PREMIOS_ALUMNOS!$X155,""),IF($A157="TOTAL",SUM(INDIRECT("N4:N"&amp;ROW()-1)),""))</f>
        <v/>
      </c>
      <c r="O157" s="7" t="str">
        <f ca="1">IF(AND($A157&lt;&gt;"",$A157&lt;&gt;"TOTAL"),IF(AND([1]PREMIOS_ALUMNOS!$Z155&lt;&gt;"",[1]PREMIOS_ALUMNOS!$Z155&lt;&gt;0),[1]PREMIOS_ALUMNOS!$Z155,""),IF($A157="TOTAL",SUM(INDIRECT("O4:O"&amp;ROW()-1)),""))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IF(AND($A157&lt;&gt;"",$A157&lt;&gt;"TOTAL"),IF(AND([1]PREMIOS_ALUMNOS!$AC155&lt;&gt;"",[1]PREMIOS_ALUMNOS!$AC155&lt;&gt;0),[1]PREMIOS_ALUMNOS!$AC155,""),IF($A157="TOTAL",SUM(INDIRECT("Q4:Q"&amp;ROW()-1)),""))</f>
        <v/>
      </c>
      <c r="R157" s="7" t="str">
        <f ca="1">IF(AND($A157&lt;&gt;"",$A157&lt;&gt;"TOTAL"),IF(AND([1]PREMIOS_ALUMNOS!$AE155&lt;&gt;"",[1]PREMIOS_ALUMNOS!$AE155&lt;&gt;0),[1]PREMIOS_ALUMNOS!$AE155,""),IF($A157="TOTAL",SUM(INDIRECT("R4:R"&amp;ROW()-1)),""))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IF(AND($A157&lt;&gt;"",$A157&lt;&gt;"TOTAL"),IF(AND([1]PREMIOS_ALUMNOS!$AH155&lt;&gt;"",[1]PREMIOS_ALUMNOS!$AH155&lt;&gt;0),[1]PREMIOS_ALUMNOS!$AH155,""),IF($A157="TOTAL",SUM(INDIRECT("T4:T"&amp;ROW()-1)),""))</f>
        <v/>
      </c>
      <c r="U157" s="7" t="str">
        <f ca="1">IF(AND($A157&lt;&gt;"",$A157&lt;&gt;"TOTAL"),IF(AND([1]PREMIOS_ALUMNOS!$AJ155&lt;&gt;"",[1]PREMIOS_ALUMNOS!$AJ155&lt;&gt;0),[1]PREMIOS_ALUMNOS!$AJ155,""),IF($A157="TOTAL",SUM(INDIRECT("U4:U"&amp;ROW()-1)),""))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IF(AND($A157&lt;&gt;"",$A157&lt;&gt;"TOTAL"),IF(AND([1]PREMIOS_ALUMNOS!$AM155&lt;&gt;"",[1]PREMIOS_ALUMNOS!$AM155&lt;&gt;0),[1]PREMIOS_ALUMNOS!$AM155,""),IF($A157="TOTAL",SUM(INDIRECT("W4:W"&amp;ROW()-1)),""))</f>
        <v/>
      </c>
      <c r="X157" s="7" t="str">
        <f ca="1">IF(AND($A157&lt;&gt;"",$A157&lt;&gt;"TOTAL"),IF(AND([1]PREMIOS_ALUMNOS!$AO155&lt;&gt;"",[1]PREMIOS_ALUMNOS!$AO155&lt;&gt;0),[1]PREMIOS_ALUMNOS!$AO155,""),IF($A157="TOTAL",SUM(INDIRECT("X4:X"&amp;ROW()-1)),""))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IF(AND($A157&lt;&gt;"",$A157&lt;&gt;"TOTAL"),IF(AND([1]PREMIOS_ALUMNOS!$AR155&lt;&gt;"",[1]PREMIOS_ALUMNOS!$AR155&lt;&gt;0),[1]PREMIOS_ALUMNOS!$AR155,""),IF($A157="TOTAL",SUM(INDIRECT("Z4:Z"&amp;ROW()-1)),""))</f>
        <v/>
      </c>
      <c r="AA157" s="7" t="str">
        <f ca="1">IF(AND($A157&lt;&gt;"",$A157&lt;&gt;"TOTAL"),IF(AND([1]PREMIOS_ALUMNOS!$AT155&lt;&gt;"",[1]PREMIOS_ALUMNOS!$AT155&lt;&gt;0),[1]PREMIOS_ALUMNOS!$AT155,""),IF($A157="TOTAL",SUM(INDIRECT("AA4:AA"&amp;ROW()-1)),""))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IF(AND($A157&lt;&gt;"",$A157&lt;&gt;"TOTAL"),IF(AND([1]PREMIOS_ALUMNOS!$AW155&lt;&gt;"",[1]PREMIOS_ALUMNOS!$AW155&lt;&gt;0),[1]PREMIOS_ALUMNOS!$AW155,""),IF($A157="TOTAL",SUM(INDIRECT("AC4:AC"&amp;ROW()-1)),""))</f>
        <v/>
      </c>
      <c r="AD157" s="7" t="str">
        <f ca="1">IF(AND($A157&lt;&gt;"",$A157&lt;&gt;"TOTAL"),IF(AND([1]PREMIOS_ALUMNOS!$AY155&lt;&gt;"",[1]PREMIOS_ALUMNOS!$AY155&lt;&gt;0),[1]PREMIOS_ALUMNOS!$AY155,""),IF($A157="TOTAL",SUM(INDIRECT("AD4:AD"&amp;ROW()-1)),""))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IF(AND($A157&lt;&gt;"",$A157&lt;&gt;"TOTAL"),IF(AND([1]PREMIOS_ALUMNOS!$BB155&lt;&gt;"",[1]PREMIOS_ALUMNOS!$BB155&lt;&gt;0),[1]PREMIOS_ALUMNOS!$BB155,""),IF($A157="TOTAL",SUM(INDIRECT("AF4:AF"&amp;ROW()-1)),""))</f>
        <v/>
      </c>
      <c r="AG157" s="7" t="str">
        <f ca="1">IF(AND($A157&lt;&gt;"",$A157&lt;&gt;"TOTAL"),IF(AND([1]PREMIOS_ALUMNOS!$BD155&lt;&gt;"",[1]PREMIOS_ALUMNOS!$BD155&lt;&gt;0),[1]PREMIOS_ALUMNOS!$BD155,""),IF($A157="TOTAL",SUM(INDIRECT("AG4:AG"&amp;ROW()-1)),""))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IF(AND($A157&lt;&gt;"",$A157&lt;&gt;"TOTAL"),IF(AND([1]PREMIOS_ALUMNOS!$BG155&lt;&gt;"",[1]PREMIOS_ALUMNOS!$BG155&lt;&gt;0),[1]PREMIOS_ALUMNOS!$BG155,""),IF($A157="TOTAL",SUM(INDIRECT("AI4:AI"&amp;ROW()-1)),""))</f>
        <v/>
      </c>
      <c r="AJ157" s="7" t="str">
        <f ca="1">IF(AND($A157&lt;&gt;"",$A157&lt;&gt;"TOTAL"),IF(AND([1]PREMIOS_ALUMNOS!$BI155&lt;&gt;"",[1]PREMIOS_ALUMNOS!$BI155&lt;&gt;0),[1]PREMIOS_ALUMNOS!$BI155,""),IF($A157="TOTAL",SUM(INDIRECT("AJ4:AJ"&amp;ROW()-1)),""))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IF(AND($A157&lt;&gt;"",$A157&lt;&gt;"TOTAL"),IF(AND([1]PREMIOS_ALUMNOS!$BL155&lt;&gt;"",[1]PREMIOS_ALUMNOS!$BL155&lt;&gt;0),[1]PREMIOS_ALUMNOS!$BL155,""),IF($A157="TOTAL",SUM(INDIRECT("AL4:AL"&amp;ROW()-1)),""))</f>
        <v/>
      </c>
      <c r="AM157" s="7" t="str">
        <f ca="1">IF(AND($A157&lt;&gt;"",$A157&lt;&gt;"TOTAL"),IF(AND([1]PREMIOS_ALUMNOS!$BN155&lt;&gt;"",[1]PREMIOS_ALUMNOS!$BN155&lt;&gt;0),[1]PREMIOS_ALUMNOS!$BN155,""),IF($A157="TOTAL",SUM(INDIRECT("AM4:AM"&amp;ROW()-1)),""))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IF(AND($A157&lt;&gt;"",$A157&lt;&gt;"TOTAL"),IF(AND([1]PREMIOS_ALUMNOS!$BQ155&lt;&gt;"",[1]PREMIOS_ALUMNOS!$BQ155&lt;&gt;0),[1]PREMIOS_ALUMNOS!$BQ155,""),IF($A157="TOTAL",SUM(INDIRECT("AO4:AO"&amp;ROW()-1)),""))</f>
        <v/>
      </c>
      <c r="AP157" s="7" t="str">
        <f ca="1">IF(AND($A157&lt;&gt;"",$A157&lt;&gt;"TOTAL"),IF(AND([1]PREMIOS_ALUMNOS!$BS155&lt;&gt;"",[1]PREMIOS_ALUMNOS!$BS155&lt;&gt;0),[1]PREMIOS_ALUMNOS!$BS155,""),IF($A157="TOTAL",SUM(INDIRECT("AP4:AP"&amp;ROW()-1)),""))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IF(AND($A157&lt;&gt;"",$A157&lt;&gt;"TOTAL"),IF(AND([1]PREMIOS_ALUMNOS!$BV155&lt;&gt;"",[1]PREMIOS_ALUMNOS!$BV155&lt;&gt;0),[1]PREMIOS_ALUMNOS!$BV155,""),IF($A157="TOTAL",SUM(INDIRECT("AR4:AR"&amp;ROW()-1)),""))</f>
        <v/>
      </c>
      <c r="AS157" s="7" t="str">
        <f ca="1">IF(AND($A157&lt;&gt;"",$A157&lt;&gt;"TOTAL"),IF(AND([1]PREMIOS_ALUMNOS!$BX155&lt;&gt;"",[1]PREMIOS_ALUMNOS!$BX155&lt;&gt;0),[1]PREMIOS_ALUMNOS!$BX155,""),IF($A157="TOTAL",SUM(INDIRECT("AS4:AS"&amp;ROW()-1)),""))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IF(AND($A157&lt;&gt;"",$A157&lt;&gt;"TOTAL"),IF(AND([1]PREMIOS_ALUMNOS!$CA155&lt;&gt;"",[1]PREMIOS_ALUMNOS!$CA155&lt;&gt;0),[1]PREMIOS_ALUMNOS!$CA155,""),IF($A157="TOTAL",SUM(INDIRECT("AU4:AU"&amp;ROW()-1)),""))</f>
        <v/>
      </c>
      <c r="AV157" s="7" t="str">
        <f ca="1">IF(AND($A157&lt;&gt;"",$A157&lt;&gt;"TOTAL"),IF(AND([1]PREMIOS_ALUMNOS!$CC155&lt;&gt;"",[1]PREMIOS_ALUMNOS!$CC155&lt;&gt;0),[1]PREMIOS_ALUMNOS!$CC155,""),IF($A157="TOTAL",SUM(INDIRECT("AV4:AV"&amp;ROW()-1)),""))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IF(AND($A157&lt;&gt;"",$A157&lt;&gt;"TOTAL"),IF(AND([1]PREMIOS_ALUMNOS!$CF155&lt;&gt;"",[1]PREMIOS_ALUMNOS!$CF155&lt;&gt;0),[1]PREMIOS_ALUMNOS!$CF155,""),IF($A157="TOTAL",SUM(INDIRECT("AX4:AX"&amp;ROW()-1)),""))</f>
        <v/>
      </c>
      <c r="AY157" s="7" t="str">
        <f ca="1">IF(AND($A157&lt;&gt;"",$A157&lt;&gt;"TOTAL"),IF(AND([1]PREMIOS_ALUMNOS!$CH155&lt;&gt;"",[1]PREMIOS_ALUMNOS!$CH155&lt;&gt;0),[1]PREMIOS_ALUMNOS!$CH155,""),IF($A157="TOTAL",SUM(INDIRECT("AY4:AY"&amp;ROW()-1)),""))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IF(AND($A157&lt;&gt;"",$A157&lt;&gt;"TOTAL"),IF(AND([1]PREMIOS_ALUMNOS!$CK155&lt;&gt;"",[1]PREMIOS_ALUMNOS!$CK155&lt;&gt;0),[1]PREMIOS_ALUMNOS!$CK155,""),IF($A157="TOTAL",SUM(INDIRECT("BA4:BA"&amp;ROW()-1)),""))</f>
        <v/>
      </c>
      <c r="BB157" s="7" t="str">
        <f ca="1">IF(AND($A157&lt;&gt;"",$A157&lt;&gt;"TOTAL"),IF(AND([1]PREMIOS_ALUMNOS!$CM155&lt;&gt;"",[1]PREMIOS_ALUMNOS!$CM155&lt;&gt;0),[1]PREMIOS_ALUMNOS!$CM155,""),IF($A157="TOTAL",SUM(INDIRECT("BB4:BB"&amp;ROW()-1)),""))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IF(AND($A157&lt;&gt;"",$A157&lt;&gt;"TOTAL"),IF(AND([1]PREMIOS_ALUMNOS!$CP155&lt;&gt;"",[1]PREMIOS_ALUMNOS!$CP155&lt;&gt;0),[1]PREMIOS_ALUMNOS!$CP155,""),IF($A157="TOTAL",SUM(INDIRECT("BD4:BD"&amp;ROW()-1)),""))</f>
        <v/>
      </c>
      <c r="BE157" s="7" t="str">
        <f ca="1">IF(AND($A157&lt;&gt;"",$A157&lt;&gt;"TOTAL"),IF(AND([1]PREMIOS_ALUMNOS!$CR155&lt;&gt;"",[1]PREMIOS_ALUMNOS!$CR155&lt;&gt;0),[1]PREMIOS_ALUMNOS!$CR155,""),IF($A157="TOTAL",SUM(INDIRECT("BE4:BE"&amp;ROW()-1)),""))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IF([1]PREMIOS_ALUMNOS!$C156&lt;&gt;"",[1]PREMIOS_ALUMNOS!$C156,IF(AND([1]PREMIOS_ALUMNOS!$C156="",[1]PREMIOS_ALUMNOS!$C157="",[1]PREMIOS_ALUMNOS!$C155=""),"","TOTAL"))</f>
        <v/>
      </c>
      <c r="B158" s="7" t="str">
        <f ca="1">IF(AND($A158&lt;&gt;"",$A158&lt;&gt;"TOTAL"),IF(AND([1]PREMIOS_ALUMNOS!$D156&lt;&gt;"",[1]PREMIOS_ALUMNOS!$D156&lt;&gt;0),[1]PREMIOS_ALUMNOS!$D156,""),IF($A158="TOTAL",SUM(INDIRECT("B4:B"&amp;ROW()-1)),""))</f>
        <v/>
      </c>
      <c r="C158" s="7" t="str">
        <f ca="1">IF(AND($A158&lt;&gt;"",$A158&lt;&gt;"TOTAL"),IF(AND([1]PREMIOS_ALUMNOS!$F156&lt;&gt;"",[1]PREMIOS_ALUMNOS!$F156&lt;&gt;0),[1]PREMIOS_ALUMNOS!$F156,""),IF($A158="TOTAL",SUM(INDIRECT("C4:C"&amp;ROW()-1)),""))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IF(AND($A158&lt;&gt;"",$A158&lt;&gt;"TOTAL"),IF(AND([1]PREMIOS_ALUMNOS!$I156&lt;&gt;"",[1]PREMIOS_ALUMNOS!$I156&lt;&gt;0),[1]PREMIOS_ALUMNOS!$I156,""),IF($A158="TOTAL",SUM(INDIRECT("E4:E"&amp;ROW()-1)),""))</f>
        <v/>
      </c>
      <c r="F158" s="7" t="str">
        <f ca="1">IF(AND($A158&lt;&gt;"",$A158&lt;&gt;"TOTAL"),IF(AND([1]PREMIOS_ALUMNOS!$K156&lt;&gt;"",[1]PREMIOS_ALUMNOS!$K156&lt;&gt;0),[1]PREMIOS_ALUMNOS!$K156,""),IF($A158="TOTAL",SUM(INDIRECT("F4:F"&amp;ROW()-1)),""))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IF(AND($A158&lt;&gt;"",$A158&lt;&gt;"TOTAL"),IF(AND([1]PREMIOS_ALUMNOS!$N156&lt;&gt;"",[1]PREMIOS_ALUMNOS!$N156&lt;&gt;0),[1]PREMIOS_ALUMNOS!$N156,""),IF($A158="TOTAL",SUM(INDIRECT("H4:H"&amp;ROW()-1)),""))</f>
        <v/>
      </c>
      <c r="I158" s="7" t="str">
        <f ca="1">IF(AND($A158&lt;&gt;"",$A158&lt;&gt;"TOTAL"),IF(AND([1]PREMIOS_ALUMNOS!$P156&lt;&gt;"",[1]PREMIOS_ALUMNOS!$P156&lt;&gt;0),[1]PREMIOS_ALUMNOS!$P156,""),IF($A158="TOTAL",SUM(INDIRECT("I4:I"&amp;ROW()-1)),""))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IF(AND($A158&lt;&gt;"",$A158&lt;&gt;"TOTAL"),IF(AND([1]PREMIOS_ALUMNOS!$S156&lt;&gt;"",[1]PREMIOS_ALUMNOS!$S156&lt;&gt;0),[1]PREMIOS_ALUMNOS!$S156,""),IF($A158="TOTAL",SUM(INDIRECT("K4:K"&amp;ROW()-1)),""))</f>
        <v/>
      </c>
      <c r="L158" s="7" t="str">
        <f ca="1">IF(AND($A158&lt;&gt;"",$A158&lt;&gt;"TOTAL"),IF(AND([1]PREMIOS_ALUMNOS!$U156&lt;&gt;"",[1]PREMIOS_ALUMNOS!$U156&lt;&gt;0),[1]PREMIOS_ALUMNOS!$U156,""),IF($A158="TOTAL",SUM(INDIRECT("L4:L"&amp;ROW()-1)),""))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IF(AND($A158&lt;&gt;"",$A158&lt;&gt;"TOTAL"),IF(AND([1]PREMIOS_ALUMNOS!$X156&lt;&gt;"",[1]PREMIOS_ALUMNOS!$X156&lt;&gt;0),[1]PREMIOS_ALUMNOS!$X156,""),IF($A158="TOTAL",SUM(INDIRECT("N4:N"&amp;ROW()-1)),""))</f>
        <v/>
      </c>
      <c r="O158" s="7" t="str">
        <f ca="1">IF(AND($A158&lt;&gt;"",$A158&lt;&gt;"TOTAL"),IF(AND([1]PREMIOS_ALUMNOS!$Z156&lt;&gt;"",[1]PREMIOS_ALUMNOS!$Z156&lt;&gt;0),[1]PREMIOS_ALUMNOS!$Z156,""),IF($A158="TOTAL",SUM(INDIRECT("O4:O"&amp;ROW()-1)),""))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IF(AND($A158&lt;&gt;"",$A158&lt;&gt;"TOTAL"),IF(AND([1]PREMIOS_ALUMNOS!$AC156&lt;&gt;"",[1]PREMIOS_ALUMNOS!$AC156&lt;&gt;0),[1]PREMIOS_ALUMNOS!$AC156,""),IF($A158="TOTAL",SUM(INDIRECT("Q4:Q"&amp;ROW()-1)),""))</f>
        <v/>
      </c>
      <c r="R158" s="7" t="str">
        <f ca="1">IF(AND($A158&lt;&gt;"",$A158&lt;&gt;"TOTAL"),IF(AND([1]PREMIOS_ALUMNOS!$AE156&lt;&gt;"",[1]PREMIOS_ALUMNOS!$AE156&lt;&gt;0),[1]PREMIOS_ALUMNOS!$AE156,""),IF($A158="TOTAL",SUM(INDIRECT("R4:R"&amp;ROW()-1)),""))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IF(AND($A158&lt;&gt;"",$A158&lt;&gt;"TOTAL"),IF(AND([1]PREMIOS_ALUMNOS!$AH156&lt;&gt;"",[1]PREMIOS_ALUMNOS!$AH156&lt;&gt;0),[1]PREMIOS_ALUMNOS!$AH156,""),IF($A158="TOTAL",SUM(INDIRECT("T4:T"&amp;ROW()-1)),""))</f>
        <v/>
      </c>
      <c r="U158" s="7" t="str">
        <f ca="1">IF(AND($A158&lt;&gt;"",$A158&lt;&gt;"TOTAL"),IF(AND([1]PREMIOS_ALUMNOS!$AJ156&lt;&gt;"",[1]PREMIOS_ALUMNOS!$AJ156&lt;&gt;0),[1]PREMIOS_ALUMNOS!$AJ156,""),IF($A158="TOTAL",SUM(INDIRECT("U4:U"&amp;ROW()-1)),""))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IF(AND($A158&lt;&gt;"",$A158&lt;&gt;"TOTAL"),IF(AND([1]PREMIOS_ALUMNOS!$AM156&lt;&gt;"",[1]PREMIOS_ALUMNOS!$AM156&lt;&gt;0),[1]PREMIOS_ALUMNOS!$AM156,""),IF($A158="TOTAL",SUM(INDIRECT("W4:W"&amp;ROW()-1)),""))</f>
        <v/>
      </c>
      <c r="X158" s="7" t="str">
        <f ca="1">IF(AND($A158&lt;&gt;"",$A158&lt;&gt;"TOTAL"),IF(AND([1]PREMIOS_ALUMNOS!$AO156&lt;&gt;"",[1]PREMIOS_ALUMNOS!$AO156&lt;&gt;0),[1]PREMIOS_ALUMNOS!$AO156,""),IF($A158="TOTAL",SUM(INDIRECT("X4:X"&amp;ROW()-1)),""))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IF(AND($A158&lt;&gt;"",$A158&lt;&gt;"TOTAL"),IF(AND([1]PREMIOS_ALUMNOS!$AR156&lt;&gt;"",[1]PREMIOS_ALUMNOS!$AR156&lt;&gt;0),[1]PREMIOS_ALUMNOS!$AR156,""),IF($A158="TOTAL",SUM(INDIRECT("Z4:Z"&amp;ROW()-1)),""))</f>
        <v/>
      </c>
      <c r="AA158" s="7" t="str">
        <f ca="1">IF(AND($A158&lt;&gt;"",$A158&lt;&gt;"TOTAL"),IF(AND([1]PREMIOS_ALUMNOS!$AT156&lt;&gt;"",[1]PREMIOS_ALUMNOS!$AT156&lt;&gt;0),[1]PREMIOS_ALUMNOS!$AT156,""),IF($A158="TOTAL",SUM(INDIRECT("AA4:AA"&amp;ROW()-1)),""))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IF(AND($A158&lt;&gt;"",$A158&lt;&gt;"TOTAL"),IF(AND([1]PREMIOS_ALUMNOS!$AW156&lt;&gt;"",[1]PREMIOS_ALUMNOS!$AW156&lt;&gt;0),[1]PREMIOS_ALUMNOS!$AW156,""),IF($A158="TOTAL",SUM(INDIRECT("AC4:AC"&amp;ROW()-1)),""))</f>
        <v/>
      </c>
      <c r="AD158" s="7" t="str">
        <f ca="1">IF(AND($A158&lt;&gt;"",$A158&lt;&gt;"TOTAL"),IF(AND([1]PREMIOS_ALUMNOS!$AY156&lt;&gt;"",[1]PREMIOS_ALUMNOS!$AY156&lt;&gt;0),[1]PREMIOS_ALUMNOS!$AY156,""),IF($A158="TOTAL",SUM(INDIRECT("AD4:AD"&amp;ROW()-1)),""))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IF(AND($A158&lt;&gt;"",$A158&lt;&gt;"TOTAL"),IF(AND([1]PREMIOS_ALUMNOS!$BB156&lt;&gt;"",[1]PREMIOS_ALUMNOS!$BB156&lt;&gt;0),[1]PREMIOS_ALUMNOS!$BB156,""),IF($A158="TOTAL",SUM(INDIRECT("AF4:AF"&amp;ROW()-1)),""))</f>
        <v/>
      </c>
      <c r="AG158" s="7" t="str">
        <f ca="1">IF(AND($A158&lt;&gt;"",$A158&lt;&gt;"TOTAL"),IF(AND([1]PREMIOS_ALUMNOS!$BD156&lt;&gt;"",[1]PREMIOS_ALUMNOS!$BD156&lt;&gt;0),[1]PREMIOS_ALUMNOS!$BD156,""),IF($A158="TOTAL",SUM(INDIRECT("AG4:AG"&amp;ROW()-1)),""))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IF(AND($A158&lt;&gt;"",$A158&lt;&gt;"TOTAL"),IF(AND([1]PREMIOS_ALUMNOS!$BG156&lt;&gt;"",[1]PREMIOS_ALUMNOS!$BG156&lt;&gt;0),[1]PREMIOS_ALUMNOS!$BG156,""),IF($A158="TOTAL",SUM(INDIRECT("AI4:AI"&amp;ROW()-1)),""))</f>
        <v/>
      </c>
      <c r="AJ158" s="7" t="str">
        <f ca="1">IF(AND($A158&lt;&gt;"",$A158&lt;&gt;"TOTAL"),IF(AND([1]PREMIOS_ALUMNOS!$BI156&lt;&gt;"",[1]PREMIOS_ALUMNOS!$BI156&lt;&gt;0),[1]PREMIOS_ALUMNOS!$BI156,""),IF($A158="TOTAL",SUM(INDIRECT("AJ4:AJ"&amp;ROW()-1)),""))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IF(AND($A158&lt;&gt;"",$A158&lt;&gt;"TOTAL"),IF(AND([1]PREMIOS_ALUMNOS!$BL156&lt;&gt;"",[1]PREMIOS_ALUMNOS!$BL156&lt;&gt;0),[1]PREMIOS_ALUMNOS!$BL156,""),IF($A158="TOTAL",SUM(INDIRECT("AL4:AL"&amp;ROW()-1)),""))</f>
        <v/>
      </c>
      <c r="AM158" s="7" t="str">
        <f ca="1">IF(AND($A158&lt;&gt;"",$A158&lt;&gt;"TOTAL"),IF(AND([1]PREMIOS_ALUMNOS!$BN156&lt;&gt;"",[1]PREMIOS_ALUMNOS!$BN156&lt;&gt;0),[1]PREMIOS_ALUMNOS!$BN156,""),IF($A158="TOTAL",SUM(INDIRECT("AM4:AM"&amp;ROW()-1)),""))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IF(AND($A158&lt;&gt;"",$A158&lt;&gt;"TOTAL"),IF(AND([1]PREMIOS_ALUMNOS!$BQ156&lt;&gt;"",[1]PREMIOS_ALUMNOS!$BQ156&lt;&gt;0),[1]PREMIOS_ALUMNOS!$BQ156,""),IF($A158="TOTAL",SUM(INDIRECT("AO4:AO"&amp;ROW()-1)),""))</f>
        <v/>
      </c>
      <c r="AP158" s="7" t="str">
        <f ca="1">IF(AND($A158&lt;&gt;"",$A158&lt;&gt;"TOTAL"),IF(AND([1]PREMIOS_ALUMNOS!$BS156&lt;&gt;"",[1]PREMIOS_ALUMNOS!$BS156&lt;&gt;0),[1]PREMIOS_ALUMNOS!$BS156,""),IF($A158="TOTAL",SUM(INDIRECT("AP4:AP"&amp;ROW()-1)),""))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IF(AND($A158&lt;&gt;"",$A158&lt;&gt;"TOTAL"),IF(AND([1]PREMIOS_ALUMNOS!$BV156&lt;&gt;"",[1]PREMIOS_ALUMNOS!$BV156&lt;&gt;0),[1]PREMIOS_ALUMNOS!$BV156,""),IF($A158="TOTAL",SUM(INDIRECT("AR4:AR"&amp;ROW()-1)),""))</f>
        <v/>
      </c>
      <c r="AS158" s="7" t="str">
        <f ca="1">IF(AND($A158&lt;&gt;"",$A158&lt;&gt;"TOTAL"),IF(AND([1]PREMIOS_ALUMNOS!$BX156&lt;&gt;"",[1]PREMIOS_ALUMNOS!$BX156&lt;&gt;0),[1]PREMIOS_ALUMNOS!$BX156,""),IF($A158="TOTAL",SUM(INDIRECT("AS4:AS"&amp;ROW()-1)),""))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IF(AND($A158&lt;&gt;"",$A158&lt;&gt;"TOTAL"),IF(AND([1]PREMIOS_ALUMNOS!$CA156&lt;&gt;"",[1]PREMIOS_ALUMNOS!$CA156&lt;&gt;0),[1]PREMIOS_ALUMNOS!$CA156,""),IF($A158="TOTAL",SUM(INDIRECT("AU4:AU"&amp;ROW()-1)),""))</f>
        <v/>
      </c>
      <c r="AV158" s="7" t="str">
        <f ca="1">IF(AND($A158&lt;&gt;"",$A158&lt;&gt;"TOTAL"),IF(AND([1]PREMIOS_ALUMNOS!$CC156&lt;&gt;"",[1]PREMIOS_ALUMNOS!$CC156&lt;&gt;0),[1]PREMIOS_ALUMNOS!$CC156,""),IF($A158="TOTAL",SUM(INDIRECT("AV4:AV"&amp;ROW()-1)),""))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IF(AND($A158&lt;&gt;"",$A158&lt;&gt;"TOTAL"),IF(AND([1]PREMIOS_ALUMNOS!$CF156&lt;&gt;"",[1]PREMIOS_ALUMNOS!$CF156&lt;&gt;0),[1]PREMIOS_ALUMNOS!$CF156,""),IF($A158="TOTAL",SUM(INDIRECT("AX4:AX"&amp;ROW()-1)),""))</f>
        <v/>
      </c>
      <c r="AY158" s="7" t="str">
        <f ca="1">IF(AND($A158&lt;&gt;"",$A158&lt;&gt;"TOTAL"),IF(AND([1]PREMIOS_ALUMNOS!$CH156&lt;&gt;"",[1]PREMIOS_ALUMNOS!$CH156&lt;&gt;0),[1]PREMIOS_ALUMNOS!$CH156,""),IF($A158="TOTAL",SUM(INDIRECT("AY4:AY"&amp;ROW()-1)),""))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IF(AND($A158&lt;&gt;"",$A158&lt;&gt;"TOTAL"),IF(AND([1]PREMIOS_ALUMNOS!$CK156&lt;&gt;"",[1]PREMIOS_ALUMNOS!$CK156&lt;&gt;0),[1]PREMIOS_ALUMNOS!$CK156,""),IF($A158="TOTAL",SUM(INDIRECT("BA4:BA"&amp;ROW()-1)),""))</f>
        <v/>
      </c>
      <c r="BB158" s="7" t="str">
        <f ca="1">IF(AND($A158&lt;&gt;"",$A158&lt;&gt;"TOTAL"),IF(AND([1]PREMIOS_ALUMNOS!$CM156&lt;&gt;"",[1]PREMIOS_ALUMNOS!$CM156&lt;&gt;0),[1]PREMIOS_ALUMNOS!$CM156,""),IF($A158="TOTAL",SUM(INDIRECT("BB4:BB"&amp;ROW()-1)),""))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IF(AND($A158&lt;&gt;"",$A158&lt;&gt;"TOTAL"),IF(AND([1]PREMIOS_ALUMNOS!$CP156&lt;&gt;"",[1]PREMIOS_ALUMNOS!$CP156&lt;&gt;0),[1]PREMIOS_ALUMNOS!$CP156,""),IF($A158="TOTAL",SUM(INDIRECT("BD4:BD"&amp;ROW()-1)),""))</f>
        <v/>
      </c>
      <c r="BE158" s="7" t="str">
        <f ca="1">IF(AND($A158&lt;&gt;"",$A158&lt;&gt;"TOTAL"),IF(AND([1]PREMIOS_ALUMNOS!$CR156&lt;&gt;"",[1]PREMIOS_ALUMNOS!$CR156&lt;&gt;0),[1]PREMIOS_ALUMNOS!$CR156,""),IF($A158="TOTAL",SUM(INDIRECT("BE4:BE"&amp;ROW()-1)),""))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IF([1]PREMIOS_ALUMNOS!$C157&lt;&gt;"",[1]PREMIOS_ALUMNOS!$C157,IF(AND([1]PREMIOS_ALUMNOS!$C157="",[1]PREMIOS_ALUMNOS!$C158="",[1]PREMIOS_ALUMNOS!$C156=""),"","TOTAL"))</f>
        <v/>
      </c>
      <c r="B159" s="7" t="str">
        <f ca="1">IF(AND($A159&lt;&gt;"",$A159&lt;&gt;"TOTAL"),IF(AND([1]PREMIOS_ALUMNOS!$D157&lt;&gt;"",[1]PREMIOS_ALUMNOS!$D157&lt;&gt;0),[1]PREMIOS_ALUMNOS!$D157,""),IF($A159="TOTAL",SUM(INDIRECT("B4:B"&amp;ROW()-1)),""))</f>
        <v/>
      </c>
      <c r="C159" s="7" t="str">
        <f ca="1">IF(AND($A159&lt;&gt;"",$A159&lt;&gt;"TOTAL"),IF(AND([1]PREMIOS_ALUMNOS!$F157&lt;&gt;"",[1]PREMIOS_ALUMNOS!$F157&lt;&gt;0),[1]PREMIOS_ALUMNOS!$F157,""),IF($A159="TOTAL",SUM(INDIRECT("C4:C"&amp;ROW()-1)),""))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IF(AND($A159&lt;&gt;"",$A159&lt;&gt;"TOTAL"),IF(AND([1]PREMIOS_ALUMNOS!$I157&lt;&gt;"",[1]PREMIOS_ALUMNOS!$I157&lt;&gt;0),[1]PREMIOS_ALUMNOS!$I157,""),IF($A159="TOTAL",SUM(INDIRECT("E4:E"&amp;ROW()-1)),""))</f>
        <v/>
      </c>
      <c r="F159" s="7" t="str">
        <f ca="1">IF(AND($A159&lt;&gt;"",$A159&lt;&gt;"TOTAL"),IF(AND([1]PREMIOS_ALUMNOS!$K157&lt;&gt;"",[1]PREMIOS_ALUMNOS!$K157&lt;&gt;0),[1]PREMIOS_ALUMNOS!$K157,""),IF($A159="TOTAL",SUM(INDIRECT("F4:F"&amp;ROW()-1)),""))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IF(AND($A159&lt;&gt;"",$A159&lt;&gt;"TOTAL"),IF(AND([1]PREMIOS_ALUMNOS!$N157&lt;&gt;"",[1]PREMIOS_ALUMNOS!$N157&lt;&gt;0),[1]PREMIOS_ALUMNOS!$N157,""),IF($A159="TOTAL",SUM(INDIRECT("H4:H"&amp;ROW()-1)),""))</f>
        <v/>
      </c>
      <c r="I159" s="7" t="str">
        <f ca="1">IF(AND($A159&lt;&gt;"",$A159&lt;&gt;"TOTAL"),IF(AND([1]PREMIOS_ALUMNOS!$P157&lt;&gt;"",[1]PREMIOS_ALUMNOS!$P157&lt;&gt;0),[1]PREMIOS_ALUMNOS!$P157,""),IF($A159="TOTAL",SUM(INDIRECT("I4:I"&amp;ROW()-1)),""))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IF(AND($A159&lt;&gt;"",$A159&lt;&gt;"TOTAL"),IF(AND([1]PREMIOS_ALUMNOS!$S157&lt;&gt;"",[1]PREMIOS_ALUMNOS!$S157&lt;&gt;0),[1]PREMIOS_ALUMNOS!$S157,""),IF($A159="TOTAL",SUM(INDIRECT("K4:K"&amp;ROW()-1)),""))</f>
        <v/>
      </c>
      <c r="L159" s="7" t="str">
        <f ca="1">IF(AND($A159&lt;&gt;"",$A159&lt;&gt;"TOTAL"),IF(AND([1]PREMIOS_ALUMNOS!$U157&lt;&gt;"",[1]PREMIOS_ALUMNOS!$U157&lt;&gt;0),[1]PREMIOS_ALUMNOS!$U157,""),IF($A159="TOTAL",SUM(INDIRECT("L4:L"&amp;ROW()-1)),""))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IF(AND($A159&lt;&gt;"",$A159&lt;&gt;"TOTAL"),IF(AND([1]PREMIOS_ALUMNOS!$X157&lt;&gt;"",[1]PREMIOS_ALUMNOS!$X157&lt;&gt;0),[1]PREMIOS_ALUMNOS!$X157,""),IF($A159="TOTAL",SUM(INDIRECT("N4:N"&amp;ROW()-1)),""))</f>
        <v/>
      </c>
      <c r="O159" s="7" t="str">
        <f ca="1">IF(AND($A159&lt;&gt;"",$A159&lt;&gt;"TOTAL"),IF(AND([1]PREMIOS_ALUMNOS!$Z157&lt;&gt;"",[1]PREMIOS_ALUMNOS!$Z157&lt;&gt;0),[1]PREMIOS_ALUMNOS!$Z157,""),IF($A159="TOTAL",SUM(INDIRECT("O4:O"&amp;ROW()-1)),""))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IF(AND($A159&lt;&gt;"",$A159&lt;&gt;"TOTAL"),IF(AND([1]PREMIOS_ALUMNOS!$AC157&lt;&gt;"",[1]PREMIOS_ALUMNOS!$AC157&lt;&gt;0),[1]PREMIOS_ALUMNOS!$AC157,""),IF($A159="TOTAL",SUM(INDIRECT("Q4:Q"&amp;ROW()-1)),""))</f>
        <v/>
      </c>
      <c r="R159" s="7" t="str">
        <f ca="1">IF(AND($A159&lt;&gt;"",$A159&lt;&gt;"TOTAL"),IF(AND([1]PREMIOS_ALUMNOS!$AE157&lt;&gt;"",[1]PREMIOS_ALUMNOS!$AE157&lt;&gt;0),[1]PREMIOS_ALUMNOS!$AE157,""),IF($A159="TOTAL",SUM(INDIRECT("R4:R"&amp;ROW()-1)),""))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IF(AND($A159&lt;&gt;"",$A159&lt;&gt;"TOTAL"),IF(AND([1]PREMIOS_ALUMNOS!$AH157&lt;&gt;"",[1]PREMIOS_ALUMNOS!$AH157&lt;&gt;0),[1]PREMIOS_ALUMNOS!$AH157,""),IF($A159="TOTAL",SUM(INDIRECT("T4:T"&amp;ROW()-1)),""))</f>
        <v/>
      </c>
      <c r="U159" s="7" t="str">
        <f ca="1">IF(AND($A159&lt;&gt;"",$A159&lt;&gt;"TOTAL"),IF(AND([1]PREMIOS_ALUMNOS!$AJ157&lt;&gt;"",[1]PREMIOS_ALUMNOS!$AJ157&lt;&gt;0),[1]PREMIOS_ALUMNOS!$AJ157,""),IF($A159="TOTAL",SUM(INDIRECT("U4:U"&amp;ROW()-1)),""))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IF(AND($A159&lt;&gt;"",$A159&lt;&gt;"TOTAL"),IF(AND([1]PREMIOS_ALUMNOS!$AM157&lt;&gt;"",[1]PREMIOS_ALUMNOS!$AM157&lt;&gt;0),[1]PREMIOS_ALUMNOS!$AM157,""),IF($A159="TOTAL",SUM(INDIRECT("W4:W"&amp;ROW()-1)),""))</f>
        <v/>
      </c>
      <c r="X159" s="7" t="str">
        <f ca="1">IF(AND($A159&lt;&gt;"",$A159&lt;&gt;"TOTAL"),IF(AND([1]PREMIOS_ALUMNOS!$AO157&lt;&gt;"",[1]PREMIOS_ALUMNOS!$AO157&lt;&gt;0),[1]PREMIOS_ALUMNOS!$AO157,""),IF($A159="TOTAL",SUM(INDIRECT("X4:X"&amp;ROW()-1)),""))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IF(AND($A159&lt;&gt;"",$A159&lt;&gt;"TOTAL"),IF(AND([1]PREMIOS_ALUMNOS!$AR157&lt;&gt;"",[1]PREMIOS_ALUMNOS!$AR157&lt;&gt;0),[1]PREMIOS_ALUMNOS!$AR157,""),IF($A159="TOTAL",SUM(INDIRECT("Z4:Z"&amp;ROW()-1)),""))</f>
        <v/>
      </c>
      <c r="AA159" s="7" t="str">
        <f ca="1">IF(AND($A159&lt;&gt;"",$A159&lt;&gt;"TOTAL"),IF(AND([1]PREMIOS_ALUMNOS!$AT157&lt;&gt;"",[1]PREMIOS_ALUMNOS!$AT157&lt;&gt;0),[1]PREMIOS_ALUMNOS!$AT157,""),IF($A159="TOTAL",SUM(INDIRECT("AA4:AA"&amp;ROW()-1)),""))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IF(AND($A159&lt;&gt;"",$A159&lt;&gt;"TOTAL"),IF(AND([1]PREMIOS_ALUMNOS!$AW157&lt;&gt;"",[1]PREMIOS_ALUMNOS!$AW157&lt;&gt;0),[1]PREMIOS_ALUMNOS!$AW157,""),IF($A159="TOTAL",SUM(INDIRECT("AC4:AC"&amp;ROW()-1)),""))</f>
        <v/>
      </c>
      <c r="AD159" s="7" t="str">
        <f ca="1">IF(AND($A159&lt;&gt;"",$A159&lt;&gt;"TOTAL"),IF(AND([1]PREMIOS_ALUMNOS!$AY157&lt;&gt;"",[1]PREMIOS_ALUMNOS!$AY157&lt;&gt;0),[1]PREMIOS_ALUMNOS!$AY157,""),IF($A159="TOTAL",SUM(INDIRECT("AD4:AD"&amp;ROW()-1)),""))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IF(AND($A159&lt;&gt;"",$A159&lt;&gt;"TOTAL"),IF(AND([1]PREMIOS_ALUMNOS!$BB157&lt;&gt;"",[1]PREMIOS_ALUMNOS!$BB157&lt;&gt;0),[1]PREMIOS_ALUMNOS!$BB157,""),IF($A159="TOTAL",SUM(INDIRECT("AF4:AF"&amp;ROW()-1)),""))</f>
        <v/>
      </c>
      <c r="AG159" s="7" t="str">
        <f ca="1">IF(AND($A159&lt;&gt;"",$A159&lt;&gt;"TOTAL"),IF(AND([1]PREMIOS_ALUMNOS!$BD157&lt;&gt;"",[1]PREMIOS_ALUMNOS!$BD157&lt;&gt;0),[1]PREMIOS_ALUMNOS!$BD157,""),IF($A159="TOTAL",SUM(INDIRECT("AG4:AG"&amp;ROW()-1)),""))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IF(AND($A159&lt;&gt;"",$A159&lt;&gt;"TOTAL"),IF(AND([1]PREMIOS_ALUMNOS!$BG157&lt;&gt;"",[1]PREMIOS_ALUMNOS!$BG157&lt;&gt;0),[1]PREMIOS_ALUMNOS!$BG157,""),IF($A159="TOTAL",SUM(INDIRECT("AI4:AI"&amp;ROW()-1)),""))</f>
        <v/>
      </c>
      <c r="AJ159" s="7" t="str">
        <f ca="1">IF(AND($A159&lt;&gt;"",$A159&lt;&gt;"TOTAL"),IF(AND([1]PREMIOS_ALUMNOS!$BI157&lt;&gt;"",[1]PREMIOS_ALUMNOS!$BI157&lt;&gt;0),[1]PREMIOS_ALUMNOS!$BI157,""),IF($A159="TOTAL",SUM(INDIRECT("AJ4:AJ"&amp;ROW()-1)),""))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IF(AND($A159&lt;&gt;"",$A159&lt;&gt;"TOTAL"),IF(AND([1]PREMIOS_ALUMNOS!$BL157&lt;&gt;"",[1]PREMIOS_ALUMNOS!$BL157&lt;&gt;0),[1]PREMIOS_ALUMNOS!$BL157,""),IF($A159="TOTAL",SUM(INDIRECT("AL4:AL"&amp;ROW()-1)),""))</f>
        <v/>
      </c>
      <c r="AM159" s="7" t="str">
        <f ca="1">IF(AND($A159&lt;&gt;"",$A159&lt;&gt;"TOTAL"),IF(AND([1]PREMIOS_ALUMNOS!$BN157&lt;&gt;"",[1]PREMIOS_ALUMNOS!$BN157&lt;&gt;0),[1]PREMIOS_ALUMNOS!$BN157,""),IF($A159="TOTAL",SUM(INDIRECT("AM4:AM"&amp;ROW()-1)),""))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IF(AND($A159&lt;&gt;"",$A159&lt;&gt;"TOTAL"),IF(AND([1]PREMIOS_ALUMNOS!$BQ157&lt;&gt;"",[1]PREMIOS_ALUMNOS!$BQ157&lt;&gt;0),[1]PREMIOS_ALUMNOS!$BQ157,""),IF($A159="TOTAL",SUM(INDIRECT("AO4:AO"&amp;ROW()-1)),""))</f>
        <v/>
      </c>
      <c r="AP159" s="7" t="str">
        <f ca="1">IF(AND($A159&lt;&gt;"",$A159&lt;&gt;"TOTAL"),IF(AND([1]PREMIOS_ALUMNOS!$BS157&lt;&gt;"",[1]PREMIOS_ALUMNOS!$BS157&lt;&gt;0),[1]PREMIOS_ALUMNOS!$BS157,""),IF($A159="TOTAL",SUM(INDIRECT("AP4:AP"&amp;ROW()-1)),""))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IF(AND($A159&lt;&gt;"",$A159&lt;&gt;"TOTAL"),IF(AND([1]PREMIOS_ALUMNOS!$BV157&lt;&gt;"",[1]PREMIOS_ALUMNOS!$BV157&lt;&gt;0),[1]PREMIOS_ALUMNOS!$BV157,""),IF($A159="TOTAL",SUM(INDIRECT("AR4:AR"&amp;ROW()-1)),""))</f>
        <v/>
      </c>
      <c r="AS159" s="7" t="str">
        <f ca="1">IF(AND($A159&lt;&gt;"",$A159&lt;&gt;"TOTAL"),IF(AND([1]PREMIOS_ALUMNOS!$BX157&lt;&gt;"",[1]PREMIOS_ALUMNOS!$BX157&lt;&gt;0),[1]PREMIOS_ALUMNOS!$BX157,""),IF($A159="TOTAL",SUM(INDIRECT("AS4:AS"&amp;ROW()-1)),""))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IF(AND($A159&lt;&gt;"",$A159&lt;&gt;"TOTAL"),IF(AND([1]PREMIOS_ALUMNOS!$CA157&lt;&gt;"",[1]PREMIOS_ALUMNOS!$CA157&lt;&gt;0),[1]PREMIOS_ALUMNOS!$CA157,""),IF($A159="TOTAL",SUM(INDIRECT("AU4:AU"&amp;ROW()-1)),""))</f>
        <v/>
      </c>
      <c r="AV159" s="7" t="str">
        <f ca="1">IF(AND($A159&lt;&gt;"",$A159&lt;&gt;"TOTAL"),IF(AND([1]PREMIOS_ALUMNOS!$CC157&lt;&gt;"",[1]PREMIOS_ALUMNOS!$CC157&lt;&gt;0),[1]PREMIOS_ALUMNOS!$CC157,""),IF($A159="TOTAL",SUM(INDIRECT("AV4:AV"&amp;ROW()-1)),""))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IF(AND($A159&lt;&gt;"",$A159&lt;&gt;"TOTAL"),IF(AND([1]PREMIOS_ALUMNOS!$CF157&lt;&gt;"",[1]PREMIOS_ALUMNOS!$CF157&lt;&gt;0),[1]PREMIOS_ALUMNOS!$CF157,""),IF($A159="TOTAL",SUM(INDIRECT("AX4:AX"&amp;ROW()-1)),""))</f>
        <v/>
      </c>
      <c r="AY159" s="7" t="str">
        <f ca="1">IF(AND($A159&lt;&gt;"",$A159&lt;&gt;"TOTAL"),IF(AND([1]PREMIOS_ALUMNOS!$CH157&lt;&gt;"",[1]PREMIOS_ALUMNOS!$CH157&lt;&gt;0),[1]PREMIOS_ALUMNOS!$CH157,""),IF($A159="TOTAL",SUM(INDIRECT("AY4:AY"&amp;ROW()-1)),""))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IF(AND($A159&lt;&gt;"",$A159&lt;&gt;"TOTAL"),IF(AND([1]PREMIOS_ALUMNOS!$CK157&lt;&gt;"",[1]PREMIOS_ALUMNOS!$CK157&lt;&gt;0),[1]PREMIOS_ALUMNOS!$CK157,""),IF($A159="TOTAL",SUM(INDIRECT("BA4:BA"&amp;ROW()-1)),""))</f>
        <v/>
      </c>
      <c r="BB159" s="7" t="str">
        <f ca="1">IF(AND($A159&lt;&gt;"",$A159&lt;&gt;"TOTAL"),IF(AND([1]PREMIOS_ALUMNOS!$CM157&lt;&gt;"",[1]PREMIOS_ALUMNOS!$CM157&lt;&gt;0),[1]PREMIOS_ALUMNOS!$CM157,""),IF($A159="TOTAL",SUM(INDIRECT("BB4:BB"&amp;ROW()-1)),""))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IF(AND($A159&lt;&gt;"",$A159&lt;&gt;"TOTAL"),IF(AND([1]PREMIOS_ALUMNOS!$CP157&lt;&gt;"",[1]PREMIOS_ALUMNOS!$CP157&lt;&gt;0),[1]PREMIOS_ALUMNOS!$CP157,""),IF($A159="TOTAL",SUM(INDIRECT("BD4:BD"&amp;ROW()-1)),""))</f>
        <v/>
      </c>
      <c r="BE159" s="7" t="str">
        <f ca="1">IF(AND($A159&lt;&gt;"",$A159&lt;&gt;"TOTAL"),IF(AND([1]PREMIOS_ALUMNOS!$CR157&lt;&gt;"",[1]PREMIOS_ALUMNOS!$CR157&lt;&gt;0),[1]PREMIOS_ALUMNOS!$CR157,""),IF($A159="TOTAL",SUM(INDIRECT("BE4:BE"&amp;ROW()-1)),""))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IF([1]PREMIOS_ALUMNOS!$C158&lt;&gt;"",[1]PREMIOS_ALUMNOS!$C158,IF(AND([1]PREMIOS_ALUMNOS!$C158="",[1]PREMIOS_ALUMNOS!$C159="",[1]PREMIOS_ALUMNOS!$C157=""),"","TOTAL"))</f>
        <v/>
      </c>
      <c r="B160" s="7" t="str">
        <f ca="1">IF(AND($A160&lt;&gt;"",$A160&lt;&gt;"TOTAL"),IF(AND([1]PREMIOS_ALUMNOS!$D158&lt;&gt;"",[1]PREMIOS_ALUMNOS!$D158&lt;&gt;0),[1]PREMIOS_ALUMNOS!$D158,""),IF($A160="TOTAL",SUM(INDIRECT("B4:B"&amp;ROW()-1)),""))</f>
        <v/>
      </c>
      <c r="C160" s="7" t="str">
        <f ca="1">IF(AND($A160&lt;&gt;"",$A160&lt;&gt;"TOTAL"),IF(AND([1]PREMIOS_ALUMNOS!$F158&lt;&gt;"",[1]PREMIOS_ALUMNOS!$F158&lt;&gt;0),[1]PREMIOS_ALUMNOS!$F158,""),IF($A160="TOTAL",SUM(INDIRECT("C4:C"&amp;ROW()-1)),""))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IF(AND($A160&lt;&gt;"",$A160&lt;&gt;"TOTAL"),IF(AND([1]PREMIOS_ALUMNOS!$I158&lt;&gt;"",[1]PREMIOS_ALUMNOS!$I158&lt;&gt;0),[1]PREMIOS_ALUMNOS!$I158,""),IF($A160="TOTAL",SUM(INDIRECT("E4:E"&amp;ROW()-1)),""))</f>
        <v/>
      </c>
      <c r="F160" s="7" t="str">
        <f ca="1">IF(AND($A160&lt;&gt;"",$A160&lt;&gt;"TOTAL"),IF(AND([1]PREMIOS_ALUMNOS!$K158&lt;&gt;"",[1]PREMIOS_ALUMNOS!$K158&lt;&gt;0),[1]PREMIOS_ALUMNOS!$K158,""),IF($A160="TOTAL",SUM(INDIRECT("F4:F"&amp;ROW()-1)),""))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IF(AND($A160&lt;&gt;"",$A160&lt;&gt;"TOTAL"),IF(AND([1]PREMIOS_ALUMNOS!$N158&lt;&gt;"",[1]PREMIOS_ALUMNOS!$N158&lt;&gt;0),[1]PREMIOS_ALUMNOS!$N158,""),IF($A160="TOTAL",SUM(INDIRECT("H4:H"&amp;ROW()-1)),""))</f>
        <v/>
      </c>
      <c r="I160" s="7" t="str">
        <f ca="1">IF(AND($A160&lt;&gt;"",$A160&lt;&gt;"TOTAL"),IF(AND([1]PREMIOS_ALUMNOS!$P158&lt;&gt;"",[1]PREMIOS_ALUMNOS!$P158&lt;&gt;0),[1]PREMIOS_ALUMNOS!$P158,""),IF($A160="TOTAL",SUM(INDIRECT("I4:I"&amp;ROW()-1)),""))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IF(AND($A160&lt;&gt;"",$A160&lt;&gt;"TOTAL"),IF(AND([1]PREMIOS_ALUMNOS!$S158&lt;&gt;"",[1]PREMIOS_ALUMNOS!$S158&lt;&gt;0),[1]PREMIOS_ALUMNOS!$S158,""),IF($A160="TOTAL",SUM(INDIRECT("K4:K"&amp;ROW()-1)),""))</f>
        <v/>
      </c>
      <c r="L160" s="7" t="str">
        <f ca="1">IF(AND($A160&lt;&gt;"",$A160&lt;&gt;"TOTAL"),IF(AND([1]PREMIOS_ALUMNOS!$U158&lt;&gt;"",[1]PREMIOS_ALUMNOS!$U158&lt;&gt;0),[1]PREMIOS_ALUMNOS!$U158,""),IF($A160="TOTAL",SUM(INDIRECT("L4:L"&amp;ROW()-1)),""))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IF(AND($A160&lt;&gt;"",$A160&lt;&gt;"TOTAL"),IF(AND([1]PREMIOS_ALUMNOS!$X158&lt;&gt;"",[1]PREMIOS_ALUMNOS!$X158&lt;&gt;0),[1]PREMIOS_ALUMNOS!$X158,""),IF($A160="TOTAL",SUM(INDIRECT("N4:N"&amp;ROW()-1)),""))</f>
        <v/>
      </c>
      <c r="O160" s="7" t="str">
        <f ca="1">IF(AND($A160&lt;&gt;"",$A160&lt;&gt;"TOTAL"),IF(AND([1]PREMIOS_ALUMNOS!$Z158&lt;&gt;"",[1]PREMIOS_ALUMNOS!$Z158&lt;&gt;0),[1]PREMIOS_ALUMNOS!$Z158,""),IF($A160="TOTAL",SUM(INDIRECT("O4:O"&amp;ROW()-1)),""))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IF(AND($A160&lt;&gt;"",$A160&lt;&gt;"TOTAL"),IF(AND([1]PREMIOS_ALUMNOS!$AC158&lt;&gt;"",[1]PREMIOS_ALUMNOS!$AC158&lt;&gt;0),[1]PREMIOS_ALUMNOS!$AC158,""),IF($A160="TOTAL",SUM(INDIRECT("Q4:Q"&amp;ROW()-1)),""))</f>
        <v/>
      </c>
      <c r="R160" s="7" t="str">
        <f ca="1">IF(AND($A160&lt;&gt;"",$A160&lt;&gt;"TOTAL"),IF(AND([1]PREMIOS_ALUMNOS!$AE158&lt;&gt;"",[1]PREMIOS_ALUMNOS!$AE158&lt;&gt;0),[1]PREMIOS_ALUMNOS!$AE158,""),IF($A160="TOTAL",SUM(INDIRECT("R4:R"&amp;ROW()-1)),""))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IF(AND($A160&lt;&gt;"",$A160&lt;&gt;"TOTAL"),IF(AND([1]PREMIOS_ALUMNOS!$AH158&lt;&gt;"",[1]PREMIOS_ALUMNOS!$AH158&lt;&gt;0),[1]PREMIOS_ALUMNOS!$AH158,""),IF($A160="TOTAL",SUM(INDIRECT("T4:T"&amp;ROW()-1)),""))</f>
        <v/>
      </c>
      <c r="U160" s="7" t="str">
        <f ca="1">IF(AND($A160&lt;&gt;"",$A160&lt;&gt;"TOTAL"),IF(AND([1]PREMIOS_ALUMNOS!$AJ158&lt;&gt;"",[1]PREMIOS_ALUMNOS!$AJ158&lt;&gt;0),[1]PREMIOS_ALUMNOS!$AJ158,""),IF($A160="TOTAL",SUM(INDIRECT("U4:U"&amp;ROW()-1)),""))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IF(AND($A160&lt;&gt;"",$A160&lt;&gt;"TOTAL"),IF(AND([1]PREMIOS_ALUMNOS!$AM158&lt;&gt;"",[1]PREMIOS_ALUMNOS!$AM158&lt;&gt;0),[1]PREMIOS_ALUMNOS!$AM158,""),IF($A160="TOTAL",SUM(INDIRECT("W4:W"&amp;ROW()-1)),""))</f>
        <v/>
      </c>
      <c r="X160" s="7" t="str">
        <f ca="1">IF(AND($A160&lt;&gt;"",$A160&lt;&gt;"TOTAL"),IF(AND([1]PREMIOS_ALUMNOS!$AO158&lt;&gt;"",[1]PREMIOS_ALUMNOS!$AO158&lt;&gt;0),[1]PREMIOS_ALUMNOS!$AO158,""),IF($A160="TOTAL",SUM(INDIRECT("X4:X"&amp;ROW()-1)),""))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IF(AND($A160&lt;&gt;"",$A160&lt;&gt;"TOTAL"),IF(AND([1]PREMIOS_ALUMNOS!$AR158&lt;&gt;"",[1]PREMIOS_ALUMNOS!$AR158&lt;&gt;0),[1]PREMIOS_ALUMNOS!$AR158,""),IF($A160="TOTAL",SUM(INDIRECT("Z4:Z"&amp;ROW()-1)),""))</f>
        <v/>
      </c>
      <c r="AA160" s="7" t="str">
        <f ca="1">IF(AND($A160&lt;&gt;"",$A160&lt;&gt;"TOTAL"),IF(AND([1]PREMIOS_ALUMNOS!$AT158&lt;&gt;"",[1]PREMIOS_ALUMNOS!$AT158&lt;&gt;0),[1]PREMIOS_ALUMNOS!$AT158,""),IF($A160="TOTAL",SUM(INDIRECT("AA4:AA"&amp;ROW()-1)),""))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IF(AND($A160&lt;&gt;"",$A160&lt;&gt;"TOTAL"),IF(AND([1]PREMIOS_ALUMNOS!$AW158&lt;&gt;"",[1]PREMIOS_ALUMNOS!$AW158&lt;&gt;0),[1]PREMIOS_ALUMNOS!$AW158,""),IF($A160="TOTAL",SUM(INDIRECT("AC4:AC"&amp;ROW()-1)),""))</f>
        <v/>
      </c>
      <c r="AD160" s="7" t="str">
        <f ca="1">IF(AND($A160&lt;&gt;"",$A160&lt;&gt;"TOTAL"),IF(AND([1]PREMIOS_ALUMNOS!$AY158&lt;&gt;"",[1]PREMIOS_ALUMNOS!$AY158&lt;&gt;0),[1]PREMIOS_ALUMNOS!$AY158,""),IF($A160="TOTAL",SUM(INDIRECT("AD4:AD"&amp;ROW()-1)),""))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IF(AND($A160&lt;&gt;"",$A160&lt;&gt;"TOTAL"),IF(AND([1]PREMIOS_ALUMNOS!$BB158&lt;&gt;"",[1]PREMIOS_ALUMNOS!$BB158&lt;&gt;0),[1]PREMIOS_ALUMNOS!$BB158,""),IF($A160="TOTAL",SUM(INDIRECT("AF4:AF"&amp;ROW()-1)),""))</f>
        <v/>
      </c>
      <c r="AG160" s="7" t="str">
        <f ca="1">IF(AND($A160&lt;&gt;"",$A160&lt;&gt;"TOTAL"),IF(AND([1]PREMIOS_ALUMNOS!$BD158&lt;&gt;"",[1]PREMIOS_ALUMNOS!$BD158&lt;&gt;0),[1]PREMIOS_ALUMNOS!$BD158,""),IF($A160="TOTAL",SUM(INDIRECT("AG4:AG"&amp;ROW()-1)),""))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IF(AND($A160&lt;&gt;"",$A160&lt;&gt;"TOTAL"),IF(AND([1]PREMIOS_ALUMNOS!$BG158&lt;&gt;"",[1]PREMIOS_ALUMNOS!$BG158&lt;&gt;0),[1]PREMIOS_ALUMNOS!$BG158,""),IF($A160="TOTAL",SUM(INDIRECT("AI4:AI"&amp;ROW()-1)),""))</f>
        <v/>
      </c>
      <c r="AJ160" s="7" t="str">
        <f ca="1">IF(AND($A160&lt;&gt;"",$A160&lt;&gt;"TOTAL"),IF(AND([1]PREMIOS_ALUMNOS!$BI158&lt;&gt;"",[1]PREMIOS_ALUMNOS!$BI158&lt;&gt;0),[1]PREMIOS_ALUMNOS!$BI158,""),IF($A160="TOTAL",SUM(INDIRECT("AJ4:AJ"&amp;ROW()-1)),""))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IF(AND($A160&lt;&gt;"",$A160&lt;&gt;"TOTAL"),IF(AND([1]PREMIOS_ALUMNOS!$BL158&lt;&gt;"",[1]PREMIOS_ALUMNOS!$BL158&lt;&gt;0),[1]PREMIOS_ALUMNOS!$BL158,""),IF($A160="TOTAL",SUM(INDIRECT("AL4:AL"&amp;ROW()-1)),""))</f>
        <v/>
      </c>
      <c r="AM160" s="7" t="str">
        <f ca="1">IF(AND($A160&lt;&gt;"",$A160&lt;&gt;"TOTAL"),IF(AND([1]PREMIOS_ALUMNOS!$BN158&lt;&gt;"",[1]PREMIOS_ALUMNOS!$BN158&lt;&gt;0),[1]PREMIOS_ALUMNOS!$BN158,""),IF($A160="TOTAL",SUM(INDIRECT("AM4:AM"&amp;ROW()-1)),""))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IF(AND($A160&lt;&gt;"",$A160&lt;&gt;"TOTAL"),IF(AND([1]PREMIOS_ALUMNOS!$BQ158&lt;&gt;"",[1]PREMIOS_ALUMNOS!$BQ158&lt;&gt;0),[1]PREMIOS_ALUMNOS!$BQ158,""),IF($A160="TOTAL",SUM(INDIRECT("AO4:AO"&amp;ROW()-1)),""))</f>
        <v/>
      </c>
      <c r="AP160" s="7" t="str">
        <f ca="1">IF(AND($A160&lt;&gt;"",$A160&lt;&gt;"TOTAL"),IF(AND([1]PREMIOS_ALUMNOS!$BS158&lt;&gt;"",[1]PREMIOS_ALUMNOS!$BS158&lt;&gt;0),[1]PREMIOS_ALUMNOS!$BS158,""),IF($A160="TOTAL",SUM(INDIRECT("AP4:AP"&amp;ROW()-1)),""))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IF(AND($A160&lt;&gt;"",$A160&lt;&gt;"TOTAL"),IF(AND([1]PREMIOS_ALUMNOS!$BV158&lt;&gt;"",[1]PREMIOS_ALUMNOS!$BV158&lt;&gt;0),[1]PREMIOS_ALUMNOS!$BV158,""),IF($A160="TOTAL",SUM(INDIRECT("AR4:AR"&amp;ROW()-1)),""))</f>
        <v/>
      </c>
      <c r="AS160" s="7" t="str">
        <f ca="1">IF(AND($A160&lt;&gt;"",$A160&lt;&gt;"TOTAL"),IF(AND([1]PREMIOS_ALUMNOS!$BX158&lt;&gt;"",[1]PREMIOS_ALUMNOS!$BX158&lt;&gt;0),[1]PREMIOS_ALUMNOS!$BX158,""),IF($A160="TOTAL",SUM(INDIRECT("AS4:AS"&amp;ROW()-1)),""))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IF(AND($A160&lt;&gt;"",$A160&lt;&gt;"TOTAL"),IF(AND([1]PREMIOS_ALUMNOS!$CA158&lt;&gt;"",[1]PREMIOS_ALUMNOS!$CA158&lt;&gt;0),[1]PREMIOS_ALUMNOS!$CA158,""),IF($A160="TOTAL",SUM(INDIRECT("AU4:AU"&amp;ROW()-1)),""))</f>
        <v/>
      </c>
      <c r="AV160" s="7" t="str">
        <f ca="1">IF(AND($A160&lt;&gt;"",$A160&lt;&gt;"TOTAL"),IF(AND([1]PREMIOS_ALUMNOS!$CC158&lt;&gt;"",[1]PREMIOS_ALUMNOS!$CC158&lt;&gt;0),[1]PREMIOS_ALUMNOS!$CC158,""),IF($A160="TOTAL",SUM(INDIRECT("AV4:AV"&amp;ROW()-1)),""))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IF(AND($A160&lt;&gt;"",$A160&lt;&gt;"TOTAL"),IF(AND([1]PREMIOS_ALUMNOS!$CF158&lt;&gt;"",[1]PREMIOS_ALUMNOS!$CF158&lt;&gt;0),[1]PREMIOS_ALUMNOS!$CF158,""),IF($A160="TOTAL",SUM(INDIRECT("AX4:AX"&amp;ROW()-1)),""))</f>
        <v/>
      </c>
      <c r="AY160" s="7" t="str">
        <f ca="1">IF(AND($A160&lt;&gt;"",$A160&lt;&gt;"TOTAL"),IF(AND([1]PREMIOS_ALUMNOS!$CH158&lt;&gt;"",[1]PREMIOS_ALUMNOS!$CH158&lt;&gt;0),[1]PREMIOS_ALUMNOS!$CH158,""),IF($A160="TOTAL",SUM(INDIRECT("AY4:AY"&amp;ROW()-1)),""))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IF(AND($A160&lt;&gt;"",$A160&lt;&gt;"TOTAL"),IF(AND([1]PREMIOS_ALUMNOS!$CK158&lt;&gt;"",[1]PREMIOS_ALUMNOS!$CK158&lt;&gt;0),[1]PREMIOS_ALUMNOS!$CK158,""),IF($A160="TOTAL",SUM(INDIRECT("BA4:BA"&amp;ROW()-1)),""))</f>
        <v/>
      </c>
      <c r="BB160" s="7" t="str">
        <f ca="1">IF(AND($A160&lt;&gt;"",$A160&lt;&gt;"TOTAL"),IF(AND([1]PREMIOS_ALUMNOS!$CM158&lt;&gt;"",[1]PREMIOS_ALUMNOS!$CM158&lt;&gt;0),[1]PREMIOS_ALUMNOS!$CM158,""),IF($A160="TOTAL",SUM(INDIRECT("BB4:BB"&amp;ROW()-1)),""))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IF(AND($A160&lt;&gt;"",$A160&lt;&gt;"TOTAL"),IF(AND([1]PREMIOS_ALUMNOS!$CP158&lt;&gt;"",[1]PREMIOS_ALUMNOS!$CP158&lt;&gt;0),[1]PREMIOS_ALUMNOS!$CP158,""),IF($A160="TOTAL",SUM(INDIRECT("BD4:BD"&amp;ROW()-1)),""))</f>
        <v/>
      </c>
      <c r="BE160" s="7" t="str">
        <f ca="1">IF(AND($A160&lt;&gt;"",$A160&lt;&gt;"TOTAL"),IF(AND([1]PREMIOS_ALUMNOS!$CR158&lt;&gt;"",[1]PREMIOS_ALUMNOS!$CR158&lt;&gt;0),[1]PREMIOS_ALUMNOS!$CR158,""),IF($A160="TOTAL",SUM(INDIRECT("BE4:BE"&amp;ROW()-1)),""))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IF([1]PREMIOS_ALUMNOS!$C159&lt;&gt;"",[1]PREMIOS_ALUMNOS!$C159,IF(AND([1]PREMIOS_ALUMNOS!$C159="",[1]PREMIOS_ALUMNOS!$C160="",[1]PREMIOS_ALUMNOS!$C158=""),"","TOTAL"))</f>
        <v/>
      </c>
      <c r="B161" s="7" t="str">
        <f ca="1">IF(AND($A161&lt;&gt;"",$A161&lt;&gt;"TOTAL"),IF(AND([1]PREMIOS_ALUMNOS!$D159&lt;&gt;"",[1]PREMIOS_ALUMNOS!$D159&lt;&gt;0),[1]PREMIOS_ALUMNOS!$D159,""),IF($A161="TOTAL",SUM(INDIRECT("B4:B"&amp;ROW()-1)),""))</f>
        <v/>
      </c>
      <c r="C161" s="7" t="str">
        <f ca="1">IF(AND($A161&lt;&gt;"",$A161&lt;&gt;"TOTAL"),IF(AND([1]PREMIOS_ALUMNOS!$F159&lt;&gt;"",[1]PREMIOS_ALUMNOS!$F159&lt;&gt;0),[1]PREMIOS_ALUMNOS!$F159,""),IF($A161="TOTAL",SUM(INDIRECT("C4:C"&amp;ROW()-1)),""))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IF(AND($A161&lt;&gt;"",$A161&lt;&gt;"TOTAL"),IF(AND([1]PREMIOS_ALUMNOS!$I159&lt;&gt;"",[1]PREMIOS_ALUMNOS!$I159&lt;&gt;0),[1]PREMIOS_ALUMNOS!$I159,""),IF($A161="TOTAL",SUM(INDIRECT("E4:E"&amp;ROW()-1)),""))</f>
        <v/>
      </c>
      <c r="F161" s="7" t="str">
        <f ca="1">IF(AND($A161&lt;&gt;"",$A161&lt;&gt;"TOTAL"),IF(AND([1]PREMIOS_ALUMNOS!$K159&lt;&gt;"",[1]PREMIOS_ALUMNOS!$K159&lt;&gt;0),[1]PREMIOS_ALUMNOS!$K159,""),IF($A161="TOTAL",SUM(INDIRECT("F4:F"&amp;ROW()-1)),""))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IF(AND($A161&lt;&gt;"",$A161&lt;&gt;"TOTAL"),IF(AND([1]PREMIOS_ALUMNOS!$N159&lt;&gt;"",[1]PREMIOS_ALUMNOS!$N159&lt;&gt;0),[1]PREMIOS_ALUMNOS!$N159,""),IF($A161="TOTAL",SUM(INDIRECT("H4:H"&amp;ROW()-1)),""))</f>
        <v/>
      </c>
      <c r="I161" s="7" t="str">
        <f ca="1">IF(AND($A161&lt;&gt;"",$A161&lt;&gt;"TOTAL"),IF(AND([1]PREMIOS_ALUMNOS!$P159&lt;&gt;"",[1]PREMIOS_ALUMNOS!$P159&lt;&gt;0),[1]PREMIOS_ALUMNOS!$P159,""),IF($A161="TOTAL",SUM(INDIRECT("I4:I"&amp;ROW()-1)),""))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IF(AND($A161&lt;&gt;"",$A161&lt;&gt;"TOTAL"),IF(AND([1]PREMIOS_ALUMNOS!$S159&lt;&gt;"",[1]PREMIOS_ALUMNOS!$S159&lt;&gt;0),[1]PREMIOS_ALUMNOS!$S159,""),IF($A161="TOTAL",SUM(INDIRECT("K4:K"&amp;ROW()-1)),""))</f>
        <v/>
      </c>
      <c r="L161" s="7" t="str">
        <f ca="1">IF(AND($A161&lt;&gt;"",$A161&lt;&gt;"TOTAL"),IF(AND([1]PREMIOS_ALUMNOS!$U159&lt;&gt;"",[1]PREMIOS_ALUMNOS!$U159&lt;&gt;0),[1]PREMIOS_ALUMNOS!$U159,""),IF($A161="TOTAL",SUM(INDIRECT("L4:L"&amp;ROW()-1)),""))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IF(AND($A161&lt;&gt;"",$A161&lt;&gt;"TOTAL"),IF(AND([1]PREMIOS_ALUMNOS!$X159&lt;&gt;"",[1]PREMIOS_ALUMNOS!$X159&lt;&gt;0),[1]PREMIOS_ALUMNOS!$X159,""),IF($A161="TOTAL",SUM(INDIRECT("N4:N"&amp;ROW()-1)),""))</f>
        <v/>
      </c>
      <c r="O161" s="7" t="str">
        <f ca="1">IF(AND($A161&lt;&gt;"",$A161&lt;&gt;"TOTAL"),IF(AND([1]PREMIOS_ALUMNOS!$Z159&lt;&gt;"",[1]PREMIOS_ALUMNOS!$Z159&lt;&gt;0),[1]PREMIOS_ALUMNOS!$Z159,""),IF($A161="TOTAL",SUM(INDIRECT("O4:O"&amp;ROW()-1)),""))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IF(AND($A161&lt;&gt;"",$A161&lt;&gt;"TOTAL"),IF(AND([1]PREMIOS_ALUMNOS!$AC159&lt;&gt;"",[1]PREMIOS_ALUMNOS!$AC159&lt;&gt;0),[1]PREMIOS_ALUMNOS!$AC159,""),IF($A161="TOTAL",SUM(INDIRECT("Q4:Q"&amp;ROW()-1)),""))</f>
        <v/>
      </c>
      <c r="R161" s="7" t="str">
        <f ca="1">IF(AND($A161&lt;&gt;"",$A161&lt;&gt;"TOTAL"),IF(AND([1]PREMIOS_ALUMNOS!$AE159&lt;&gt;"",[1]PREMIOS_ALUMNOS!$AE159&lt;&gt;0),[1]PREMIOS_ALUMNOS!$AE159,""),IF($A161="TOTAL",SUM(INDIRECT("R4:R"&amp;ROW()-1)),""))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IF(AND($A161&lt;&gt;"",$A161&lt;&gt;"TOTAL"),IF(AND([1]PREMIOS_ALUMNOS!$AH159&lt;&gt;"",[1]PREMIOS_ALUMNOS!$AH159&lt;&gt;0),[1]PREMIOS_ALUMNOS!$AH159,""),IF($A161="TOTAL",SUM(INDIRECT("T4:T"&amp;ROW()-1)),""))</f>
        <v/>
      </c>
      <c r="U161" s="7" t="str">
        <f ca="1">IF(AND($A161&lt;&gt;"",$A161&lt;&gt;"TOTAL"),IF(AND([1]PREMIOS_ALUMNOS!$AJ159&lt;&gt;"",[1]PREMIOS_ALUMNOS!$AJ159&lt;&gt;0),[1]PREMIOS_ALUMNOS!$AJ159,""),IF($A161="TOTAL",SUM(INDIRECT("U4:U"&amp;ROW()-1)),""))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IF(AND($A161&lt;&gt;"",$A161&lt;&gt;"TOTAL"),IF(AND([1]PREMIOS_ALUMNOS!$AM159&lt;&gt;"",[1]PREMIOS_ALUMNOS!$AM159&lt;&gt;0),[1]PREMIOS_ALUMNOS!$AM159,""),IF($A161="TOTAL",SUM(INDIRECT("W4:W"&amp;ROW()-1)),""))</f>
        <v/>
      </c>
      <c r="X161" s="7" t="str">
        <f ca="1">IF(AND($A161&lt;&gt;"",$A161&lt;&gt;"TOTAL"),IF(AND([1]PREMIOS_ALUMNOS!$AO159&lt;&gt;"",[1]PREMIOS_ALUMNOS!$AO159&lt;&gt;0),[1]PREMIOS_ALUMNOS!$AO159,""),IF($A161="TOTAL",SUM(INDIRECT("X4:X"&amp;ROW()-1)),""))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IF(AND($A161&lt;&gt;"",$A161&lt;&gt;"TOTAL"),IF(AND([1]PREMIOS_ALUMNOS!$AR159&lt;&gt;"",[1]PREMIOS_ALUMNOS!$AR159&lt;&gt;0),[1]PREMIOS_ALUMNOS!$AR159,""),IF($A161="TOTAL",SUM(INDIRECT("Z4:Z"&amp;ROW()-1)),""))</f>
        <v/>
      </c>
      <c r="AA161" s="7" t="str">
        <f ca="1">IF(AND($A161&lt;&gt;"",$A161&lt;&gt;"TOTAL"),IF(AND([1]PREMIOS_ALUMNOS!$AT159&lt;&gt;"",[1]PREMIOS_ALUMNOS!$AT159&lt;&gt;0),[1]PREMIOS_ALUMNOS!$AT159,""),IF($A161="TOTAL",SUM(INDIRECT("AA4:AA"&amp;ROW()-1)),""))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IF(AND($A161&lt;&gt;"",$A161&lt;&gt;"TOTAL"),IF(AND([1]PREMIOS_ALUMNOS!$AW159&lt;&gt;"",[1]PREMIOS_ALUMNOS!$AW159&lt;&gt;0),[1]PREMIOS_ALUMNOS!$AW159,""),IF($A161="TOTAL",SUM(INDIRECT("AC4:AC"&amp;ROW()-1)),""))</f>
        <v/>
      </c>
      <c r="AD161" s="7" t="str">
        <f ca="1">IF(AND($A161&lt;&gt;"",$A161&lt;&gt;"TOTAL"),IF(AND([1]PREMIOS_ALUMNOS!$AY159&lt;&gt;"",[1]PREMIOS_ALUMNOS!$AY159&lt;&gt;0),[1]PREMIOS_ALUMNOS!$AY159,""),IF($A161="TOTAL",SUM(INDIRECT("AD4:AD"&amp;ROW()-1)),""))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IF(AND($A161&lt;&gt;"",$A161&lt;&gt;"TOTAL"),IF(AND([1]PREMIOS_ALUMNOS!$BB159&lt;&gt;"",[1]PREMIOS_ALUMNOS!$BB159&lt;&gt;0),[1]PREMIOS_ALUMNOS!$BB159,""),IF($A161="TOTAL",SUM(INDIRECT("AF4:AF"&amp;ROW()-1)),""))</f>
        <v/>
      </c>
      <c r="AG161" s="7" t="str">
        <f ca="1">IF(AND($A161&lt;&gt;"",$A161&lt;&gt;"TOTAL"),IF(AND([1]PREMIOS_ALUMNOS!$BD159&lt;&gt;"",[1]PREMIOS_ALUMNOS!$BD159&lt;&gt;0),[1]PREMIOS_ALUMNOS!$BD159,""),IF($A161="TOTAL",SUM(INDIRECT("AG4:AG"&amp;ROW()-1)),""))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IF(AND($A161&lt;&gt;"",$A161&lt;&gt;"TOTAL"),IF(AND([1]PREMIOS_ALUMNOS!$BG159&lt;&gt;"",[1]PREMIOS_ALUMNOS!$BG159&lt;&gt;0),[1]PREMIOS_ALUMNOS!$BG159,""),IF($A161="TOTAL",SUM(INDIRECT("AI4:AI"&amp;ROW()-1)),""))</f>
        <v/>
      </c>
      <c r="AJ161" s="7" t="str">
        <f ca="1">IF(AND($A161&lt;&gt;"",$A161&lt;&gt;"TOTAL"),IF(AND([1]PREMIOS_ALUMNOS!$BI159&lt;&gt;"",[1]PREMIOS_ALUMNOS!$BI159&lt;&gt;0),[1]PREMIOS_ALUMNOS!$BI159,""),IF($A161="TOTAL",SUM(INDIRECT("AJ4:AJ"&amp;ROW()-1)),""))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IF(AND($A161&lt;&gt;"",$A161&lt;&gt;"TOTAL"),IF(AND([1]PREMIOS_ALUMNOS!$BL159&lt;&gt;"",[1]PREMIOS_ALUMNOS!$BL159&lt;&gt;0),[1]PREMIOS_ALUMNOS!$BL159,""),IF($A161="TOTAL",SUM(INDIRECT("AL4:AL"&amp;ROW()-1)),""))</f>
        <v/>
      </c>
      <c r="AM161" s="7" t="str">
        <f ca="1">IF(AND($A161&lt;&gt;"",$A161&lt;&gt;"TOTAL"),IF(AND([1]PREMIOS_ALUMNOS!$BN159&lt;&gt;"",[1]PREMIOS_ALUMNOS!$BN159&lt;&gt;0),[1]PREMIOS_ALUMNOS!$BN159,""),IF($A161="TOTAL",SUM(INDIRECT("AM4:AM"&amp;ROW()-1)),""))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IF(AND($A161&lt;&gt;"",$A161&lt;&gt;"TOTAL"),IF(AND([1]PREMIOS_ALUMNOS!$BQ159&lt;&gt;"",[1]PREMIOS_ALUMNOS!$BQ159&lt;&gt;0),[1]PREMIOS_ALUMNOS!$BQ159,""),IF($A161="TOTAL",SUM(INDIRECT("AO4:AO"&amp;ROW()-1)),""))</f>
        <v/>
      </c>
      <c r="AP161" s="7" t="str">
        <f ca="1">IF(AND($A161&lt;&gt;"",$A161&lt;&gt;"TOTAL"),IF(AND([1]PREMIOS_ALUMNOS!$BS159&lt;&gt;"",[1]PREMIOS_ALUMNOS!$BS159&lt;&gt;0),[1]PREMIOS_ALUMNOS!$BS159,""),IF($A161="TOTAL",SUM(INDIRECT("AP4:AP"&amp;ROW()-1)),""))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IF(AND($A161&lt;&gt;"",$A161&lt;&gt;"TOTAL"),IF(AND([1]PREMIOS_ALUMNOS!$BV159&lt;&gt;"",[1]PREMIOS_ALUMNOS!$BV159&lt;&gt;0),[1]PREMIOS_ALUMNOS!$BV159,""),IF($A161="TOTAL",SUM(INDIRECT("AR4:AR"&amp;ROW()-1)),""))</f>
        <v/>
      </c>
      <c r="AS161" s="7" t="str">
        <f ca="1">IF(AND($A161&lt;&gt;"",$A161&lt;&gt;"TOTAL"),IF(AND([1]PREMIOS_ALUMNOS!$BX159&lt;&gt;"",[1]PREMIOS_ALUMNOS!$BX159&lt;&gt;0),[1]PREMIOS_ALUMNOS!$BX159,""),IF($A161="TOTAL",SUM(INDIRECT("AS4:AS"&amp;ROW()-1)),""))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IF(AND($A161&lt;&gt;"",$A161&lt;&gt;"TOTAL"),IF(AND([1]PREMIOS_ALUMNOS!$CA159&lt;&gt;"",[1]PREMIOS_ALUMNOS!$CA159&lt;&gt;0),[1]PREMIOS_ALUMNOS!$CA159,""),IF($A161="TOTAL",SUM(INDIRECT("AU4:AU"&amp;ROW()-1)),""))</f>
        <v/>
      </c>
      <c r="AV161" s="7" t="str">
        <f ca="1">IF(AND($A161&lt;&gt;"",$A161&lt;&gt;"TOTAL"),IF(AND([1]PREMIOS_ALUMNOS!$CC159&lt;&gt;"",[1]PREMIOS_ALUMNOS!$CC159&lt;&gt;0),[1]PREMIOS_ALUMNOS!$CC159,""),IF($A161="TOTAL",SUM(INDIRECT("AV4:AV"&amp;ROW()-1)),""))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IF(AND($A161&lt;&gt;"",$A161&lt;&gt;"TOTAL"),IF(AND([1]PREMIOS_ALUMNOS!$CF159&lt;&gt;"",[1]PREMIOS_ALUMNOS!$CF159&lt;&gt;0),[1]PREMIOS_ALUMNOS!$CF159,""),IF($A161="TOTAL",SUM(INDIRECT("AX4:AX"&amp;ROW()-1)),""))</f>
        <v/>
      </c>
      <c r="AY161" s="7" t="str">
        <f ca="1">IF(AND($A161&lt;&gt;"",$A161&lt;&gt;"TOTAL"),IF(AND([1]PREMIOS_ALUMNOS!$CH159&lt;&gt;"",[1]PREMIOS_ALUMNOS!$CH159&lt;&gt;0),[1]PREMIOS_ALUMNOS!$CH159,""),IF($A161="TOTAL",SUM(INDIRECT("AY4:AY"&amp;ROW()-1)),""))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IF(AND($A161&lt;&gt;"",$A161&lt;&gt;"TOTAL"),IF(AND([1]PREMIOS_ALUMNOS!$CK159&lt;&gt;"",[1]PREMIOS_ALUMNOS!$CK159&lt;&gt;0),[1]PREMIOS_ALUMNOS!$CK159,""),IF($A161="TOTAL",SUM(INDIRECT("BA4:BA"&amp;ROW()-1)),""))</f>
        <v/>
      </c>
      <c r="BB161" s="7" t="str">
        <f ca="1">IF(AND($A161&lt;&gt;"",$A161&lt;&gt;"TOTAL"),IF(AND([1]PREMIOS_ALUMNOS!$CM159&lt;&gt;"",[1]PREMIOS_ALUMNOS!$CM159&lt;&gt;0),[1]PREMIOS_ALUMNOS!$CM159,""),IF($A161="TOTAL",SUM(INDIRECT("BB4:BB"&amp;ROW()-1)),""))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IF(AND($A161&lt;&gt;"",$A161&lt;&gt;"TOTAL"),IF(AND([1]PREMIOS_ALUMNOS!$CP159&lt;&gt;"",[1]PREMIOS_ALUMNOS!$CP159&lt;&gt;0),[1]PREMIOS_ALUMNOS!$CP159,""),IF($A161="TOTAL",SUM(INDIRECT("BD4:BD"&amp;ROW()-1)),""))</f>
        <v/>
      </c>
      <c r="BE161" s="7" t="str">
        <f ca="1">IF(AND($A161&lt;&gt;"",$A161&lt;&gt;"TOTAL"),IF(AND([1]PREMIOS_ALUMNOS!$CR159&lt;&gt;"",[1]PREMIOS_ALUMNOS!$CR159&lt;&gt;0),[1]PREMIOS_ALUMNOS!$CR159,""),IF($A161="TOTAL",SUM(INDIRECT("BE4:BE"&amp;ROW()-1)),""))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IF([1]PREMIOS_ALUMNOS!$C160&lt;&gt;"",[1]PREMIOS_ALUMNOS!$C160,IF(AND([1]PREMIOS_ALUMNOS!$C160="",[1]PREMIOS_ALUMNOS!$C161="",[1]PREMIOS_ALUMNOS!$C159=""),"","TOTAL"))</f>
        <v/>
      </c>
      <c r="B162" s="7" t="str">
        <f ca="1">IF(AND($A162&lt;&gt;"",$A162&lt;&gt;"TOTAL"),IF(AND([1]PREMIOS_ALUMNOS!$D160&lt;&gt;"",[1]PREMIOS_ALUMNOS!$D160&lt;&gt;0),[1]PREMIOS_ALUMNOS!$D160,""),IF($A162="TOTAL",SUM(INDIRECT("B4:B"&amp;ROW()-1)),""))</f>
        <v/>
      </c>
      <c r="C162" s="7" t="str">
        <f ca="1">IF(AND($A162&lt;&gt;"",$A162&lt;&gt;"TOTAL"),IF(AND([1]PREMIOS_ALUMNOS!$F160&lt;&gt;"",[1]PREMIOS_ALUMNOS!$F160&lt;&gt;0),[1]PREMIOS_ALUMNOS!$F160,""),IF($A162="TOTAL",SUM(INDIRECT("C4:C"&amp;ROW()-1)),""))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IF(AND($A162&lt;&gt;"",$A162&lt;&gt;"TOTAL"),IF(AND([1]PREMIOS_ALUMNOS!$I160&lt;&gt;"",[1]PREMIOS_ALUMNOS!$I160&lt;&gt;0),[1]PREMIOS_ALUMNOS!$I160,""),IF($A162="TOTAL",SUM(INDIRECT("E4:E"&amp;ROW()-1)),""))</f>
        <v/>
      </c>
      <c r="F162" s="7" t="str">
        <f ca="1">IF(AND($A162&lt;&gt;"",$A162&lt;&gt;"TOTAL"),IF(AND([1]PREMIOS_ALUMNOS!$K160&lt;&gt;"",[1]PREMIOS_ALUMNOS!$K160&lt;&gt;0),[1]PREMIOS_ALUMNOS!$K160,""),IF($A162="TOTAL",SUM(INDIRECT("F4:F"&amp;ROW()-1)),""))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IF(AND($A162&lt;&gt;"",$A162&lt;&gt;"TOTAL"),IF(AND([1]PREMIOS_ALUMNOS!$N160&lt;&gt;"",[1]PREMIOS_ALUMNOS!$N160&lt;&gt;0),[1]PREMIOS_ALUMNOS!$N160,""),IF($A162="TOTAL",SUM(INDIRECT("H4:H"&amp;ROW()-1)),""))</f>
        <v/>
      </c>
      <c r="I162" s="7" t="str">
        <f ca="1">IF(AND($A162&lt;&gt;"",$A162&lt;&gt;"TOTAL"),IF(AND([1]PREMIOS_ALUMNOS!$P160&lt;&gt;"",[1]PREMIOS_ALUMNOS!$P160&lt;&gt;0),[1]PREMIOS_ALUMNOS!$P160,""),IF($A162="TOTAL",SUM(INDIRECT("I4:I"&amp;ROW()-1)),""))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IF(AND($A162&lt;&gt;"",$A162&lt;&gt;"TOTAL"),IF(AND([1]PREMIOS_ALUMNOS!$S160&lt;&gt;"",[1]PREMIOS_ALUMNOS!$S160&lt;&gt;0),[1]PREMIOS_ALUMNOS!$S160,""),IF($A162="TOTAL",SUM(INDIRECT("K4:K"&amp;ROW()-1)),""))</f>
        <v/>
      </c>
      <c r="L162" s="7" t="str">
        <f ca="1">IF(AND($A162&lt;&gt;"",$A162&lt;&gt;"TOTAL"),IF(AND([1]PREMIOS_ALUMNOS!$U160&lt;&gt;"",[1]PREMIOS_ALUMNOS!$U160&lt;&gt;0),[1]PREMIOS_ALUMNOS!$U160,""),IF($A162="TOTAL",SUM(INDIRECT("L4:L"&amp;ROW()-1)),""))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IF(AND($A162&lt;&gt;"",$A162&lt;&gt;"TOTAL"),IF(AND([1]PREMIOS_ALUMNOS!$X160&lt;&gt;"",[1]PREMIOS_ALUMNOS!$X160&lt;&gt;0),[1]PREMIOS_ALUMNOS!$X160,""),IF($A162="TOTAL",SUM(INDIRECT("N4:N"&amp;ROW()-1)),""))</f>
        <v/>
      </c>
      <c r="O162" s="7" t="str">
        <f ca="1">IF(AND($A162&lt;&gt;"",$A162&lt;&gt;"TOTAL"),IF(AND([1]PREMIOS_ALUMNOS!$Z160&lt;&gt;"",[1]PREMIOS_ALUMNOS!$Z160&lt;&gt;0),[1]PREMIOS_ALUMNOS!$Z160,""),IF($A162="TOTAL",SUM(INDIRECT("O4:O"&amp;ROW()-1)),""))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IF(AND($A162&lt;&gt;"",$A162&lt;&gt;"TOTAL"),IF(AND([1]PREMIOS_ALUMNOS!$AC160&lt;&gt;"",[1]PREMIOS_ALUMNOS!$AC160&lt;&gt;0),[1]PREMIOS_ALUMNOS!$AC160,""),IF($A162="TOTAL",SUM(INDIRECT("Q4:Q"&amp;ROW()-1)),""))</f>
        <v/>
      </c>
      <c r="R162" s="7" t="str">
        <f ca="1">IF(AND($A162&lt;&gt;"",$A162&lt;&gt;"TOTAL"),IF(AND([1]PREMIOS_ALUMNOS!$AE160&lt;&gt;"",[1]PREMIOS_ALUMNOS!$AE160&lt;&gt;0),[1]PREMIOS_ALUMNOS!$AE160,""),IF($A162="TOTAL",SUM(INDIRECT("R4:R"&amp;ROW()-1)),""))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IF(AND($A162&lt;&gt;"",$A162&lt;&gt;"TOTAL"),IF(AND([1]PREMIOS_ALUMNOS!$AH160&lt;&gt;"",[1]PREMIOS_ALUMNOS!$AH160&lt;&gt;0),[1]PREMIOS_ALUMNOS!$AH160,""),IF($A162="TOTAL",SUM(INDIRECT("T4:T"&amp;ROW()-1)),""))</f>
        <v/>
      </c>
      <c r="U162" s="7" t="str">
        <f ca="1">IF(AND($A162&lt;&gt;"",$A162&lt;&gt;"TOTAL"),IF(AND([1]PREMIOS_ALUMNOS!$AJ160&lt;&gt;"",[1]PREMIOS_ALUMNOS!$AJ160&lt;&gt;0),[1]PREMIOS_ALUMNOS!$AJ160,""),IF($A162="TOTAL",SUM(INDIRECT("U4:U"&amp;ROW()-1)),""))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IF(AND($A162&lt;&gt;"",$A162&lt;&gt;"TOTAL"),IF(AND([1]PREMIOS_ALUMNOS!$AM160&lt;&gt;"",[1]PREMIOS_ALUMNOS!$AM160&lt;&gt;0),[1]PREMIOS_ALUMNOS!$AM160,""),IF($A162="TOTAL",SUM(INDIRECT("W4:W"&amp;ROW()-1)),""))</f>
        <v/>
      </c>
      <c r="X162" s="7" t="str">
        <f ca="1">IF(AND($A162&lt;&gt;"",$A162&lt;&gt;"TOTAL"),IF(AND([1]PREMIOS_ALUMNOS!$AO160&lt;&gt;"",[1]PREMIOS_ALUMNOS!$AO160&lt;&gt;0),[1]PREMIOS_ALUMNOS!$AO160,""),IF($A162="TOTAL",SUM(INDIRECT("X4:X"&amp;ROW()-1)),""))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IF(AND($A162&lt;&gt;"",$A162&lt;&gt;"TOTAL"),IF(AND([1]PREMIOS_ALUMNOS!$AR160&lt;&gt;"",[1]PREMIOS_ALUMNOS!$AR160&lt;&gt;0),[1]PREMIOS_ALUMNOS!$AR160,""),IF($A162="TOTAL",SUM(INDIRECT("Z4:Z"&amp;ROW()-1)),""))</f>
        <v/>
      </c>
      <c r="AA162" s="7" t="str">
        <f ca="1">IF(AND($A162&lt;&gt;"",$A162&lt;&gt;"TOTAL"),IF(AND([1]PREMIOS_ALUMNOS!$AT160&lt;&gt;"",[1]PREMIOS_ALUMNOS!$AT160&lt;&gt;0),[1]PREMIOS_ALUMNOS!$AT160,""),IF($A162="TOTAL",SUM(INDIRECT("AA4:AA"&amp;ROW()-1)),""))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IF(AND($A162&lt;&gt;"",$A162&lt;&gt;"TOTAL"),IF(AND([1]PREMIOS_ALUMNOS!$AW160&lt;&gt;"",[1]PREMIOS_ALUMNOS!$AW160&lt;&gt;0),[1]PREMIOS_ALUMNOS!$AW160,""),IF($A162="TOTAL",SUM(INDIRECT("AC4:AC"&amp;ROW()-1)),""))</f>
        <v/>
      </c>
      <c r="AD162" s="7" t="str">
        <f ca="1">IF(AND($A162&lt;&gt;"",$A162&lt;&gt;"TOTAL"),IF(AND([1]PREMIOS_ALUMNOS!$AY160&lt;&gt;"",[1]PREMIOS_ALUMNOS!$AY160&lt;&gt;0),[1]PREMIOS_ALUMNOS!$AY160,""),IF($A162="TOTAL",SUM(INDIRECT("AD4:AD"&amp;ROW()-1)),""))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IF(AND($A162&lt;&gt;"",$A162&lt;&gt;"TOTAL"),IF(AND([1]PREMIOS_ALUMNOS!$BB160&lt;&gt;"",[1]PREMIOS_ALUMNOS!$BB160&lt;&gt;0),[1]PREMIOS_ALUMNOS!$BB160,""),IF($A162="TOTAL",SUM(INDIRECT("AF4:AF"&amp;ROW()-1)),""))</f>
        <v/>
      </c>
      <c r="AG162" s="7" t="str">
        <f ca="1">IF(AND($A162&lt;&gt;"",$A162&lt;&gt;"TOTAL"),IF(AND([1]PREMIOS_ALUMNOS!$BD160&lt;&gt;"",[1]PREMIOS_ALUMNOS!$BD160&lt;&gt;0),[1]PREMIOS_ALUMNOS!$BD160,""),IF($A162="TOTAL",SUM(INDIRECT("AG4:AG"&amp;ROW()-1)),""))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IF(AND($A162&lt;&gt;"",$A162&lt;&gt;"TOTAL"),IF(AND([1]PREMIOS_ALUMNOS!$BG160&lt;&gt;"",[1]PREMIOS_ALUMNOS!$BG160&lt;&gt;0),[1]PREMIOS_ALUMNOS!$BG160,""),IF($A162="TOTAL",SUM(INDIRECT("AI4:AI"&amp;ROW()-1)),""))</f>
        <v/>
      </c>
      <c r="AJ162" s="7" t="str">
        <f ca="1">IF(AND($A162&lt;&gt;"",$A162&lt;&gt;"TOTAL"),IF(AND([1]PREMIOS_ALUMNOS!$BI160&lt;&gt;"",[1]PREMIOS_ALUMNOS!$BI160&lt;&gt;0),[1]PREMIOS_ALUMNOS!$BI160,""),IF($A162="TOTAL",SUM(INDIRECT("AJ4:AJ"&amp;ROW()-1)),""))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IF(AND($A162&lt;&gt;"",$A162&lt;&gt;"TOTAL"),IF(AND([1]PREMIOS_ALUMNOS!$BL160&lt;&gt;"",[1]PREMIOS_ALUMNOS!$BL160&lt;&gt;0),[1]PREMIOS_ALUMNOS!$BL160,""),IF($A162="TOTAL",SUM(INDIRECT("AL4:AL"&amp;ROW()-1)),""))</f>
        <v/>
      </c>
      <c r="AM162" s="7" t="str">
        <f ca="1">IF(AND($A162&lt;&gt;"",$A162&lt;&gt;"TOTAL"),IF(AND([1]PREMIOS_ALUMNOS!$BN160&lt;&gt;"",[1]PREMIOS_ALUMNOS!$BN160&lt;&gt;0),[1]PREMIOS_ALUMNOS!$BN160,""),IF($A162="TOTAL",SUM(INDIRECT("AM4:AM"&amp;ROW()-1)),""))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IF(AND($A162&lt;&gt;"",$A162&lt;&gt;"TOTAL"),IF(AND([1]PREMIOS_ALUMNOS!$BQ160&lt;&gt;"",[1]PREMIOS_ALUMNOS!$BQ160&lt;&gt;0),[1]PREMIOS_ALUMNOS!$BQ160,""),IF($A162="TOTAL",SUM(INDIRECT("AO4:AO"&amp;ROW()-1)),""))</f>
        <v/>
      </c>
      <c r="AP162" s="7" t="str">
        <f ca="1">IF(AND($A162&lt;&gt;"",$A162&lt;&gt;"TOTAL"),IF(AND([1]PREMIOS_ALUMNOS!$BS160&lt;&gt;"",[1]PREMIOS_ALUMNOS!$BS160&lt;&gt;0),[1]PREMIOS_ALUMNOS!$BS160,""),IF($A162="TOTAL",SUM(INDIRECT("AP4:AP"&amp;ROW()-1)),""))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IF(AND($A162&lt;&gt;"",$A162&lt;&gt;"TOTAL"),IF(AND([1]PREMIOS_ALUMNOS!$BV160&lt;&gt;"",[1]PREMIOS_ALUMNOS!$BV160&lt;&gt;0),[1]PREMIOS_ALUMNOS!$BV160,""),IF($A162="TOTAL",SUM(INDIRECT("AR4:AR"&amp;ROW()-1)),""))</f>
        <v/>
      </c>
      <c r="AS162" s="7" t="str">
        <f ca="1">IF(AND($A162&lt;&gt;"",$A162&lt;&gt;"TOTAL"),IF(AND([1]PREMIOS_ALUMNOS!$BX160&lt;&gt;"",[1]PREMIOS_ALUMNOS!$BX160&lt;&gt;0),[1]PREMIOS_ALUMNOS!$BX160,""),IF($A162="TOTAL",SUM(INDIRECT("AS4:AS"&amp;ROW()-1)),""))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IF(AND($A162&lt;&gt;"",$A162&lt;&gt;"TOTAL"),IF(AND([1]PREMIOS_ALUMNOS!$CA160&lt;&gt;"",[1]PREMIOS_ALUMNOS!$CA160&lt;&gt;0),[1]PREMIOS_ALUMNOS!$CA160,""),IF($A162="TOTAL",SUM(INDIRECT("AU4:AU"&amp;ROW()-1)),""))</f>
        <v/>
      </c>
      <c r="AV162" s="7" t="str">
        <f ca="1">IF(AND($A162&lt;&gt;"",$A162&lt;&gt;"TOTAL"),IF(AND([1]PREMIOS_ALUMNOS!$CC160&lt;&gt;"",[1]PREMIOS_ALUMNOS!$CC160&lt;&gt;0),[1]PREMIOS_ALUMNOS!$CC160,""),IF($A162="TOTAL",SUM(INDIRECT("AV4:AV"&amp;ROW()-1)),""))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IF(AND($A162&lt;&gt;"",$A162&lt;&gt;"TOTAL"),IF(AND([1]PREMIOS_ALUMNOS!$CF160&lt;&gt;"",[1]PREMIOS_ALUMNOS!$CF160&lt;&gt;0),[1]PREMIOS_ALUMNOS!$CF160,""),IF($A162="TOTAL",SUM(INDIRECT("AX4:AX"&amp;ROW()-1)),""))</f>
        <v/>
      </c>
      <c r="AY162" s="7" t="str">
        <f ca="1">IF(AND($A162&lt;&gt;"",$A162&lt;&gt;"TOTAL"),IF(AND([1]PREMIOS_ALUMNOS!$CH160&lt;&gt;"",[1]PREMIOS_ALUMNOS!$CH160&lt;&gt;0),[1]PREMIOS_ALUMNOS!$CH160,""),IF($A162="TOTAL",SUM(INDIRECT("AY4:AY"&amp;ROW()-1)),""))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IF(AND($A162&lt;&gt;"",$A162&lt;&gt;"TOTAL"),IF(AND([1]PREMIOS_ALUMNOS!$CK160&lt;&gt;"",[1]PREMIOS_ALUMNOS!$CK160&lt;&gt;0),[1]PREMIOS_ALUMNOS!$CK160,""),IF($A162="TOTAL",SUM(INDIRECT("BA4:BA"&amp;ROW()-1)),""))</f>
        <v/>
      </c>
      <c r="BB162" s="7" t="str">
        <f ca="1">IF(AND($A162&lt;&gt;"",$A162&lt;&gt;"TOTAL"),IF(AND([1]PREMIOS_ALUMNOS!$CM160&lt;&gt;"",[1]PREMIOS_ALUMNOS!$CM160&lt;&gt;0),[1]PREMIOS_ALUMNOS!$CM160,""),IF($A162="TOTAL",SUM(INDIRECT("BB4:BB"&amp;ROW()-1)),""))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IF(AND($A162&lt;&gt;"",$A162&lt;&gt;"TOTAL"),IF(AND([1]PREMIOS_ALUMNOS!$CP160&lt;&gt;"",[1]PREMIOS_ALUMNOS!$CP160&lt;&gt;0),[1]PREMIOS_ALUMNOS!$CP160,""),IF($A162="TOTAL",SUM(INDIRECT("BD4:BD"&amp;ROW()-1)),""))</f>
        <v/>
      </c>
      <c r="BE162" s="7" t="str">
        <f ca="1">IF(AND($A162&lt;&gt;"",$A162&lt;&gt;"TOTAL"),IF(AND([1]PREMIOS_ALUMNOS!$CR160&lt;&gt;"",[1]PREMIOS_ALUMNOS!$CR160&lt;&gt;0),[1]PREMIOS_ALUMNOS!$CR160,""),IF($A162="TOTAL",SUM(INDIRECT("BE4:BE"&amp;ROW()-1)),""))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IF([1]PREMIOS_ALUMNOS!$C161&lt;&gt;"",[1]PREMIOS_ALUMNOS!$C161,IF(AND([1]PREMIOS_ALUMNOS!$C161="",[1]PREMIOS_ALUMNOS!$C162="",[1]PREMIOS_ALUMNOS!$C160=""),"","TOTAL"))</f>
        <v/>
      </c>
      <c r="B163" s="7" t="str">
        <f ca="1">IF(AND($A163&lt;&gt;"",$A163&lt;&gt;"TOTAL"),IF(AND([1]PREMIOS_ALUMNOS!$D161&lt;&gt;"",[1]PREMIOS_ALUMNOS!$D161&lt;&gt;0),[1]PREMIOS_ALUMNOS!$D161,""),IF($A163="TOTAL",SUM(INDIRECT("B4:B"&amp;ROW()-1)),""))</f>
        <v/>
      </c>
      <c r="C163" s="7" t="str">
        <f ca="1">IF(AND($A163&lt;&gt;"",$A163&lt;&gt;"TOTAL"),IF(AND([1]PREMIOS_ALUMNOS!$F161&lt;&gt;"",[1]PREMIOS_ALUMNOS!$F161&lt;&gt;0),[1]PREMIOS_ALUMNOS!$F161,""),IF($A163="TOTAL",SUM(INDIRECT("C4:C"&amp;ROW()-1)),""))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IF(AND($A163&lt;&gt;"",$A163&lt;&gt;"TOTAL"),IF(AND([1]PREMIOS_ALUMNOS!$I161&lt;&gt;"",[1]PREMIOS_ALUMNOS!$I161&lt;&gt;0),[1]PREMIOS_ALUMNOS!$I161,""),IF($A163="TOTAL",SUM(INDIRECT("E4:E"&amp;ROW()-1)),""))</f>
        <v/>
      </c>
      <c r="F163" s="7" t="str">
        <f ca="1">IF(AND($A163&lt;&gt;"",$A163&lt;&gt;"TOTAL"),IF(AND([1]PREMIOS_ALUMNOS!$K161&lt;&gt;"",[1]PREMIOS_ALUMNOS!$K161&lt;&gt;0),[1]PREMIOS_ALUMNOS!$K161,""),IF($A163="TOTAL",SUM(INDIRECT("F4:F"&amp;ROW()-1)),""))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IF(AND($A163&lt;&gt;"",$A163&lt;&gt;"TOTAL"),IF(AND([1]PREMIOS_ALUMNOS!$N161&lt;&gt;"",[1]PREMIOS_ALUMNOS!$N161&lt;&gt;0),[1]PREMIOS_ALUMNOS!$N161,""),IF($A163="TOTAL",SUM(INDIRECT("H4:H"&amp;ROW()-1)),""))</f>
        <v/>
      </c>
      <c r="I163" s="7" t="str">
        <f ca="1">IF(AND($A163&lt;&gt;"",$A163&lt;&gt;"TOTAL"),IF(AND([1]PREMIOS_ALUMNOS!$P161&lt;&gt;"",[1]PREMIOS_ALUMNOS!$P161&lt;&gt;0),[1]PREMIOS_ALUMNOS!$P161,""),IF($A163="TOTAL",SUM(INDIRECT("I4:I"&amp;ROW()-1)),""))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IF(AND($A163&lt;&gt;"",$A163&lt;&gt;"TOTAL"),IF(AND([1]PREMIOS_ALUMNOS!$S161&lt;&gt;"",[1]PREMIOS_ALUMNOS!$S161&lt;&gt;0),[1]PREMIOS_ALUMNOS!$S161,""),IF($A163="TOTAL",SUM(INDIRECT("K4:K"&amp;ROW()-1)),""))</f>
        <v/>
      </c>
      <c r="L163" s="7" t="str">
        <f ca="1">IF(AND($A163&lt;&gt;"",$A163&lt;&gt;"TOTAL"),IF(AND([1]PREMIOS_ALUMNOS!$U161&lt;&gt;"",[1]PREMIOS_ALUMNOS!$U161&lt;&gt;0),[1]PREMIOS_ALUMNOS!$U161,""),IF($A163="TOTAL",SUM(INDIRECT("L4:L"&amp;ROW()-1)),""))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IF(AND($A163&lt;&gt;"",$A163&lt;&gt;"TOTAL"),IF(AND([1]PREMIOS_ALUMNOS!$X161&lt;&gt;"",[1]PREMIOS_ALUMNOS!$X161&lt;&gt;0),[1]PREMIOS_ALUMNOS!$X161,""),IF($A163="TOTAL",SUM(INDIRECT("N4:N"&amp;ROW()-1)),""))</f>
        <v/>
      </c>
      <c r="O163" s="7" t="str">
        <f ca="1">IF(AND($A163&lt;&gt;"",$A163&lt;&gt;"TOTAL"),IF(AND([1]PREMIOS_ALUMNOS!$Z161&lt;&gt;"",[1]PREMIOS_ALUMNOS!$Z161&lt;&gt;0),[1]PREMIOS_ALUMNOS!$Z161,""),IF($A163="TOTAL",SUM(INDIRECT("O4:O"&amp;ROW()-1)),""))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IF(AND($A163&lt;&gt;"",$A163&lt;&gt;"TOTAL"),IF(AND([1]PREMIOS_ALUMNOS!$AC161&lt;&gt;"",[1]PREMIOS_ALUMNOS!$AC161&lt;&gt;0),[1]PREMIOS_ALUMNOS!$AC161,""),IF($A163="TOTAL",SUM(INDIRECT("Q4:Q"&amp;ROW()-1)),""))</f>
        <v/>
      </c>
      <c r="R163" s="7" t="str">
        <f ca="1">IF(AND($A163&lt;&gt;"",$A163&lt;&gt;"TOTAL"),IF(AND([1]PREMIOS_ALUMNOS!$AE161&lt;&gt;"",[1]PREMIOS_ALUMNOS!$AE161&lt;&gt;0),[1]PREMIOS_ALUMNOS!$AE161,""),IF($A163="TOTAL",SUM(INDIRECT("R4:R"&amp;ROW()-1)),""))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IF(AND($A163&lt;&gt;"",$A163&lt;&gt;"TOTAL"),IF(AND([1]PREMIOS_ALUMNOS!$AH161&lt;&gt;"",[1]PREMIOS_ALUMNOS!$AH161&lt;&gt;0),[1]PREMIOS_ALUMNOS!$AH161,""),IF($A163="TOTAL",SUM(INDIRECT("T4:T"&amp;ROW()-1)),""))</f>
        <v/>
      </c>
      <c r="U163" s="7" t="str">
        <f ca="1">IF(AND($A163&lt;&gt;"",$A163&lt;&gt;"TOTAL"),IF(AND([1]PREMIOS_ALUMNOS!$AJ161&lt;&gt;"",[1]PREMIOS_ALUMNOS!$AJ161&lt;&gt;0),[1]PREMIOS_ALUMNOS!$AJ161,""),IF($A163="TOTAL",SUM(INDIRECT("U4:U"&amp;ROW()-1)),""))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IF(AND($A163&lt;&gt;"",$A163&lt;&gt;"TOTAL"),IF(AND([1]PREMIOS_ALUMNOS!$AM161&lt;&gt;"",[1]PREMIOS_ALUMNOS!$AM161&lt;&gt;0),[1]PREMIOS_ALUMNOS!$AM161,""),IF($A163="TOTAL",SUM(INDIRECT("W4:W"&amp;ROW()-1)),""))</f>
        <v/>
      </c>
      <c r="X163" s="7" t="str">
        <f ca="1">IF(AND($A163&lt;&gt;"",$A163&lt;&gt;"TOTAL"),IF(AND([1]PREMIOS_ALUMNOS!$AO161&lt;&gt;"",[1]PREMIOS_ALUMNOS!$AO161&lt;&gt;0),[1]PREMIOS_ALUMNOS!$AO161,""),IF($A163="TOTAL",SUM(INDIRECT("X4:X"&amp;ROW()-1)),""))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IF(AND($A163&lt;&gt;"",$A163&lt;&gt;"TOTAL"),IF(AND([1]PREMIOS_ALUMNOS!$AR161&lt;&gt;"",[1]PREMIOS_ALUMNOS!$AR161&lt;&gt;0),[1]PREMIOS_ALUMNOS!$AR161,""),IF($A163="TOTAL",SUM(INDIRECT("Z4:Z"&amp;ROW()-1)),""))</f>
        <v/>
      </c>
      <c r="AA163" s="7" t="str">
        <f ca="1">IF(AND($A163&lt;&gt;"",$A163&lt;&gt;"TOTAL"),IF(AND([1]PREMIOS_ALUMNOS!$AT161&lt;&gt;"",[1]PREMIOS_ALUMNOS!$AT161&lt;&gt;0),[1]PREMIOS_ALUMNOS!$AT161,""),IF($A163="TOTAL",SUM(INDIRECT("AA4:AA"&amp;ROW()-1)),""))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IF(AND($A163&lt;&gt;"",$A163&lt;&gt;"TOTAL"),IF(AND([1]PREMIOS_ALUMNOS!$AW161&lt;&gt;"",[1]PREMIOS_ALUMNOS!$AW161&lt;&gt;0),[1]PREMIOS_ALUMNOS!$AW161,""),IF($A163="TOTAL",SUM(INDIRECT("AC4:AC"&amp;ROW()-1)),""))</f>
        <v/>
      </c>
      <c r="AD163" s="7" t="str">
        <f ca="1">IF(AND($A163&lt;&gt;"",$A163&lt;&gt;"TOTAL"),IF(AND([1]PREMIOS_ALUMNOS!$AY161&lt;&gt;"",[1]PREMIOS_ALUMNOS!$AY161&lt;&gt;0),[1]PREMIOS_ALUMNOS!$AY161,""),IF($A163="TOTAL",SUM(INDIRECT("AD4:AD"&amp;ROW()-1)),""))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IF(AND($A163&lt;&gt;"",$A163&lt;&gt;"TOTAL"),IF(AND([1]PREMIOS_ALUMNOS!$BB161&lt;&gt;"",[1]PREMIOS_ALUMNOS!$BB161&lt;&gt;0),[1]PREMIOS_ALUMNOS!$BB161,""),IF($A163="TOTAL",SUM(INDIRECT("AF4:AF"&amp;ROW()-1)),""))</f>
        <v/>
      </c>
      <c r="AG163" s="7" t="str">
        <f ca="1">IF(AND($A163&lt;&gt;"",$A163&lt;&gt;"TOTAL"),IF(AND([1]PREMIOS_ALUMNOS!$BD161&lt;&gt;"",[1]PREMIOS_ALUMNOS!$BD161&lt;&gt;0),[1]PREMIOS_ALUMNOS!$BD161,""),IF($A163="TOTAL",SUM(INDIRECT("AG4:AG"&amp;ROW()-1)),""))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IF(AND($A163&lt;&gt;"",$A163&lt;&gt;"TOTAL"),IF(AND([1]PREMIOS_ALUMNOS!$BG161&lt;&gt;"",[1]PREMIOS_ALUMNOS!$BG161&lt;&gt;0),[1]PREMIOS_ALUMNOS!$BG161,""),IF($A163="TOTAL",SUM(INDIRECT("AI4:AI"&amp;ROW()-1)),""))</f>
        <v/>
      </c>
      <c r="AJ163" s="7" t="str">
        <f ca="1">IF(AND($A163&lt;&gt;"",$A163&lt;&gt;"TOTAL"),IF(AND([1]PREMIOS_ALUMNOS!$BI161&lt;&gt;"",[1]PREMIOS_ALUMNOS!$BI161&lt;&gt;0),[1]PREMIOS_ALUMNOS!$BI161,""),IF($A163="TOTAL",SUM(INDIRECT("AJ4:AJ"&amp;ROW()-1)),""))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IF(AND($A163&lt;&gt;"",$A163&lt;&gt;"TOTAL"),IF(AND([1]PREMIOS_ALUMNOS!$BL161&lt;&gt;"",[1]PREMIOS_ALUMNOS!$BL161&lt;&gt;0),[1]PREMIOS_ALUMNOS!$BL161,""),IF($A163="TOTAL",SUM(INDIRECT("AL4:AL"&amp;ROW()-1)),""))</f>
        <v/>
      </c>
      <c r="AM163" s="7" t="str">
        <f ca="1">IF(AND($A163&lt;&gt;"",$A163&lt;&gt;"TOTAL"),IF(AND([1]PREMIOS_ALUMNOS!$BN161&lt;&gt;"",[1]PREMIOS_ALUMNOS!$BN161&lt;&gt;0),[1]PREMIOS_ALUMNOS!$BN161,""),IF($A163="TOTAL",SUM(INDIRECT("AM4:AM"&amp;ROW()-1)),""))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IF(AND($A163&lt;&gt;"",$A163&lt;&gt;"TOTAL"),IF(AND([1]PREMIOS_ALUMNOS!$BQ161&lt;&gt;"",[1]PREMIOS_ALUMNOS!$BQ161&lt;&gt;0),[1]PREMIOS_ALUMNOS!$BQ161,""),IF($A163="TOTAL",SUM(INDIRECT("AO4:AO"&amp;ROW()-1)),""))</f>
        <v/>
      </c>
      <c r="AP163" s="7" t="str">
        <f ca="1">IF(AND($A163&lt;&gt;"",$A163&lt;&gt;"TOTAL"),IF(AND([1]PREMIOS_ALUMNOS!$BS161&lt;&gt;"",[1]PREMIOS_ALUMNOS!$BS161&lt;&gt;0),[1]PREMIOS_ALUMNOS!$BS161,""),IF($A163="TOTAL",SUM(INDIRECT("AP4:AP"&amp;ROW()-1)),""))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IF(AND($A163&lt;&gt;"",$A163&lt;&gt;"TOTAL"),IF(AND([1]PREMIOS_ALUMNOS!$BV161&lt;&gt;"",[1]PREMIOS_ALUMNOS!$BV161&lt;&gt;0),[1]PREMIOS_ALUMNOS!$BV161,""),IF($A163="TOTAL",SUM(INDIRECT("AR4:AR"&amp;ROW()-1)),""))</f>
        <v/>
      </c>
      <c r="AS163" s="7" t="str">
        <f ca="1">IF(AND($A163&lt;&gt;"",$A163&lt;&gt;"TOTAL"),IF(AND([1]PREMIOS_ALUMNOS!$BX161&lt;&gt;"",[1]PREMIOS_ALUMNOS!$BX161&lt;&gt;0),[1]PREMIOS_ALUMNOS!$BX161,""),IF($A163="TOTAL",SUM(INDIRECT("AS4:AS"&amp;ROW()-1)),""))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IF(AND($A163&lt;&gt;"",$A163&lt;&gt;"TOTAL"),IF(AND([1]PREMIOS_ALUMNOS!$CA161&lt;&gt;"",[1]PREMIOS_ALUMNOS!$CA161&lt;&gt;0),[1]PREMIOS_ALUMNOS!$CA161,""),IF($A163="TOTAL",SUM(INDIRECT("AU4:AU"&amp;ROW()-1)),""))</f>
        <v/>
      </c>
      <c r="AV163" s="7" t="str">
        <f ca="1">IF(AND($A163&lt;&gt;"",$A163&lt;&gt;"TOTAL"),IF(AND([1]PREMIOS_ALUMNOS!$CC161&lt;&gt;"",[1]PREMIOS_ALUMNOS!$CC161&lt;&gt;0),[1]PREMIOS_ALUMNOS!$CC161,""),IF($A163="TOTAL",SUM(INDIRECT("AV4:AV"&amp;ROW()-1)),""))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IF(AND($A163&lt;&gt;"",$A163&lt;&gt;"TOTAL"),IF(AND([1]PREMIOS_ALUMNOS!$CF161&lt;&gt;"",[1]PREMIOS_ALUMNOS!$CF161&lt;&gt;0),[1]PREMIOS_ALUMNOS!$CF161,""),IF($A163="TOTAL",SUM(INDIRECT("AX4:AX"&amp;ROW()-1)),""))</f>
        <v/>
      </c>
      <c r="AY163" s="7" t="str">
        <f ca="1">IF(AND($A163&lt;&gt;"",$A163&lt;&gt;"TOTAL"),IF(AND([1]PREMIOS_ALUMNOS!$CH161&lt;&gt;"",[1]PREMIOS_ALUMNOS!$CH161&lt;&gt;0),[1]PREMIOS_ALUMNOS!$CH161,""),IF($A163="TOTAL",SUM(INDIRECT("AY4:AY"&amp;ROW()-1)),""))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IF(AND($A163&lt;&gt;"",$A163&lt;&gt;"TOTAL"),IF(AND([1]PREMIOS_ALUMNOS!$CK161&lt;&gt;"",[1]PREMIOS_ALUMNOS!$CK161&lt;&gt;0),[1]PREMIOS_ALUMNOS!$CK161,""),IF($A163="TOTAL",SUM(INDIRECT("BA4:BA"&amp;ROW()-1)),""))</f>
        <v/>
      </c>
      <c r="BB163" s="7" t="str">
        <f ca="1">IF(AND($A163&lt;&gt;"",$A163&lt;&gt;"TOTAL"),IF(AND([1]PREMIOS_ALUMNOS!$CM161&lt;&gt;"",[1]PREMIOS_ALUMNOS!$CM161&lt;&gt;0),[1]PREMIOS_ALUMNOS!$CM161,""),IF($A163="TOTAL",SUM(INDIRECT("BB4:BB"&amp;ROW()-1)),""))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IF(AND($A163&lt;&gt;"",$A163&lt;&gt;"TOTAL"),IF(AND([1]PREMIOS_ALUMNOS!$CP161&lt;&gt;"",[1]PREMIOS_ALUMNOS!$CP161&lt;&gt;0),[1]PREMIOS_ALUMNOS!$CP161,""),IF($A163="TOTAL",SUM(INDIRECT("BD4:BD"&amp;ROW()-1)),""))</f>
        <v/>
      </c>
      <c r="BE163" s="7" t="str">
        <f ca="1">IF(AND($A163&lt;&gt;"",$A163&lt;&gt;"TOTAL"),IF(AND([1]PREMIOS_ALUMNOS!$CR161&lt;&gt;"",[1]PREMIOS_ALUMNOS!$CR161&lt;&gt;0),[1]PREMIOS_ALUMNOS!$CR161,""),IF($A163="TOTAL",SUM(INDIRECT("BE4:BE"&amp;ROW()-1)),""))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IF([1]PREMIOS_ALUMNOS!$C162&lt;&gt;"",[1]PREMIOS_ALUMNOS!$C162,IF(AND([1]PREMIOS_ALUMNOS!$C162="",[1]PREMIOS_ALUMNOS!$C163="",[1]PREMIOS_ALUMNOS!$C161=""),"","TOTAL"))</f>
        <v/>
      </c>
      <c r="B164" s="7" t="str">
        <f ca="1">IF(AND($A164&lt;&gt;"",$A164&lt;&gt;"TOTAL"),IF(AND([1]PREMIOS_ALUMNOS!$D162&lt;&gt;"",[1]PREMIOS_ALUMNOS!$D162&lt;&gt;0),[1]PREMIOS_ALUMNOS!$D162,""),IF($A164="TOTAL",SUM(INDIRECT("B4:B"&amp;ROW()-1)),""))</f>
        <v/>
      </c>
      <c r="C164" s="7" t="str">
        <f ca="1">IF(AND($A164&lt;&gt;"",$A164&lt;&gt;"TOTAL"),IF(AND([1]PREMIOS_ALUMNOS!$F162&lt;&gt;"",[1]PREMIOS_ALUMNOS!$F162&lt;&gt;0),[1]PREMIOS_ALUMNOS!$F162,""),IF($A164="TOTAL",SUM(INDIRECT("C4:C"&amp;ROW()-1)),""))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IF(AND($A164&lt;&gt;"",$A164&lt;&gt;"TOTAL"),IF(AND([1]PREMIOS_ALUMNOS!$I162&lt;&gt;"",[1]PREMIOS_ALUMNOS!$I162&lt;&gt;0),[1]PREMIOS_ALUMNOS!$I162,""),IF($A164="TOTAL",SUM(INDIRECT("E4:E"&amp;ROW()-1)),""))</f>
        <v/>
      </c>
      <c r="F164" s="7" t="str">
        <f ca="1">IF(AND($A164&lt;&gt;"",$A164&lt;&gt;"TOTAL"),IF(AND([1]PREMIOS_ALUMNOS!$K162&lt;&gt;"",[1]PREMIOS_ALUMNOS!$K162&lt;&gt;0),[1]PREMIOS_ALUMNOS!$K162,""),IF($A164="TOTAL",SUM(INDIRECT("F4:F"&amp;ROW()-1)),""))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IF(AND($A164&lt;&gt;"",$A164&lt;&gt;"TOTAL"),IF(AND([1]PREMIOS_ALUMNOS!$N162&lt;&gt;"",[1]PREMIOS_ALUMNOS!$N162&lt;&gt;0),[1]PREMIOS_ALUMNOS!$N162,""),IF($A164="TOTAL",SUM(INDIRECT("H4:H"&amp;ROW()-1)),""))</f>
        <v/>
      </c>
      <c r="I164" s="7" t="str">
        <f ca="1">IF(AND($A164&lt;&gt;"",$A164&lt;&gt;"TOTAL"),IF(AND([1]PREMIOS_ALUMNOS!$P162&lt;&gt;"",[1]PREMIOS_ALUMNOS!$P162&lt;&gt;0),[1]PREMIOS_ALUMNOS!$P162,""),IF($A164="TOTAL",SUM(INDIRECT("I4:I"&amp;ROW()-1)),""))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IF(AND($A164&lt;&gt;"",$A164&lt;&gt;"TOTAL"),IF(AND([1]PREMIOS_ALUMNOS!$S162&lt;&gt;"",[1]PREMIOS_ALUMNOS!$S162&lt;&gt;0),[1]PREMIOS_ALUMNOS!$S162,""),IF($A164="TOTAL",SUM(INDIRECT("K4:K"&amp;ROW()-1)),""))</f>
        <v/>
      </c>
      <c r="L164" s="7" t="str">
        <f ca="1">IF(AND($A164&lt;&gt;"",$A164&lt;&gt;"TOTAL"),IF(AND([1]PREMIOS_ALUMNOS!$U162&lt;&gt;"",[1]PREMIOS_ALUMNOS!$U162&lt;&gt;0),[1]PREMIOS_ALUMNOS!$U162,""),IF($A164="TOTAL",SUM(INDIRECT("L4:L"&amp;ROW()-1)),""))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IF(AND($A164&lt;&gt;"",$A164&lt;&gt;"TOTAL"),IF(AND([1]PREMIOS_ALUMNOS!$X162&lt;&gt;"",[1]PREMIOS_ALUMNOS!$X162&lt;&gt;0),[1]PREMIOS_ALUMNOS!$X162,""),IF($A164="TOTAL",SUM(INDIRECT("N4:N"&amp;ROW()-1)),""))</f>
        <v/>
      </c>
      <c r="O164" s="7" t="str">
        <f ca="1">IF(AND($A164&lt;&gt;"",$A164&lt;&gt;"TOTAL"),IF(AND([1]PREMIOS_ALUMNOS!$Z162&lt;&gt;"",[1]PREMIOS_ALUMNOS!$Z162&lt;&gt;0),[1]PREMIOS_ALUMNOS!$Z162,""),IF($A164="TOTAL",SUM(INDIRECT("O4:O"&amp;ROW()-1)),""))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IF(AND($A164&lt;&gt;"",$A164&lt;&gt;"TOTAL"),IF(AND([1]PREMIOS_ALUMNOS!$AC162&lt;&gt;"",[1]PREMIOS_ALUMNOS!$AC162&lt;&gt;0),[1]PREMIOS_ALUMNOS!$AC162,""),IF($A164="TOTAL",SUM(INDIRECT("Q4:Q"&amp;ROW()-1)),""))</f>
        <v/>
      </c>
      <c r="R164" s="7" t="str">
        <f ca="1">IF(AND($A164&lt;&gt;"",$A164&lt;&gt;"TOTAL"),IF(AND([1]PREMIOS_ALUMNOS!$AE162&lt;&gt;"",[1]PREMIOS_ALUMNOS!$AE162&lt;&gt;0),[1]PREMIOS_ALUMNOS!$AE162,""),IF($A164="TOTAL",SUM(INDIRECT("R4:R"&amp;ROW()-1)),""))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IF(AND($A164&lt;&gt;"",$A164&lt;&gt;"TOTAL"),IF(AND([1]PREMIOS_ALUMNOS!$AH162&lt;&gt;"",[1]PREMIOS_ALUMNOS!$AH162&lt;&gt;0),[1]PREMIOS_ALUMNOS!$AH162,""),IF($A164="TOTAL",SUM(INDIRECT("T4:T"&amp;ROW()-1)),""))</f>
        <v/>
      </c>
      <c r="U164" s="7" t="str">
        <f ca="1">IF(AND($A164&lt;&gt;"",$A164&lt;&gt;"TOTAL"),IF(AND([1]PREMIOS_ALUMNOS!$AJ162&lt;&gt;"",[1]PREMIOS_ALUMNOS!$AJ162&lt;&gt;0),[1]PREMIOS_ALUMNOS!$AJ162,""),IF($A164="TOTAL",SUM(INDIRECT("U4:U"&amp;ROW()-1)),""))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IF(AND($A164&lt;&gt;"",$A164&lt;&gt;"TOTAL"),IF(AND([1]PREMIOS_ALUMNOS!$AM162&lt;&gt;"",[1]PREMIOS_ALUMNOS!$AM162&lt;&gt;0),[1]PREMIOS_ALUMNOS!$AM162,""),IF($A164="TOTAL",SUM(INDIRECT("W4:W"&amp;ROW()-1)),""))</f>
        <v/>
      </c>
      <c r="X164" s="7" t="str">
        <f ca="1">IF(AND($A164&lt;&gt;"",$A164&lt;&gt;"TOTAL"),IF(AND([1]PREMIOS_ALUMNOS!$AO162&lt;&gt;"",[1]PREMIOS_ALUMNOS!$AO162&lt;&gt;0),[1]PREMIOS_ALUMNOS!$AO162,""),IF($A164="TOTAL",SUM(INDIRECT("X4:X"&amp;ROW()-1)),""))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IF(AND($A164&lt;&gt;"",$A164&lt;&gt;"TOTAL"),IF(AND([1]PREMIOS_ALUMNOS!$AR162&lt;&gt;"",[1]PREMIOS_ALUMNOS!$AR162&lt;&gt;0),[1]PREMIOS_ALUMNOS!$AR162,""),IF($A164="TOTAL",SUM(INDIRECT("Z4:Z"&amp;ROW()-1)),""))</f>
        <v/>
      </c>
      <c r="AA164" s="7" t="str">
        <f ca="1">IF(AND($A164&lt;&gt;"",$A164&lt;&gt;"TOTAL"),IF(AND([1]PREMIOS_ALUMNOS!$AT162&lt;&gt;"",[1]PREMIOS_ALUMNOS!$AT162&lt;&gt;0),[1]PREMIOS_ALUMNOS!$AT162,""),IF($A164="TOTAL",SUM(INDIRECT("AA4:AA"&amp;ROW()-1)),""))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IF(AND($A164&lt;&gt;"",$A164&lt;&gt;"TOTAL"),IF(AND([1]PREMIOS_ALUMNOS!$AW162&lt;&gt;"",[1]PREMIOS_ALUMNOS!$AW162&lt;&gt;0),[1]PREMIOS_ALUMNOS!$AW162,""),IF($A164="TOTAL",SUM(INDIRECT("AC4:AC"&amp;ROW()-1)),""))</f>
        <v/>
      </c>
      <c r="AD164" s="7" t="str">
        <f ca="1">IF(AND($A164&lt;&gt;"",$A164&lt;&gt;"TOTAL"),IF(AND([1]PREMIOS_ALUMNOS!$AY162&lt;&gt;"",[1]PREMIOS_ALUMNOS!$AY162&lt;&gt;0),[1]PREMIOS_ALUMNOS!$AY162,""),IF($A164="TOTAL",SUM(INDIRECT("AD4:AD"&amp;ROW()-1)),""))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IF(AND($A164&lt;&gt;"",$A164&lt;&gt;"TOTAL"),IF(AND([1]PREMIOS_ALUMNOS!$BB162&lt;&gt;"",[1]PREMIOS_ALUMNOS!$BB162&lt;&gt;0),[1]PREMIOS_ALUMNOS!$BB162,""),IF($A164="TOTAL",SUM(INDIRECT("AF4:AF"&amp;ROW()-1)),""))</f>
        <v/>
      </c>
      <c r="AG164" s="7" t="str">
        <f ca="1">IF(AND($A164&lt;&gt;"",$A164&lt;&gt;"TOTAL"),IF(AND([1]PREMIOS_ALUMNOS!$BD162&lt;&gt;"",[1]PREMIOS_ALUMNOS!$BD162&lt;&gt;0),[1]PREMIOS_ALUMNOS!$BD162,""),IF($A164="TOTAL",SUM(INDIRECT("AG4:AG"&amp;ROW()-1)),""))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IF(AND($A164&lt;&gt;"",$A164&lt;&gt;"TOTAL"),IF(AND([1]PREMIOS_ALUMNOS!$BG162&lt;&gt;"",[1]PREMIOS_ALUMNOS!$BG162&lt;&gt;0),[1]PREMIOS_ALUMNOS!$BG162,""),IF($A164="TOTAL",SUM(INDIRECT("AI4:AI"&amp;ROW()-1)),""))</f>
        <v/>
      </c>
      <c r="AJ164" s="7" t="str">
        <f ca="1">IF(AND($A164&lt;&gt;"",$A164&lt;&gt;"TOTAL"),IF(AND([1]PREMIOS_ALUMNOS!$BI162&lt;&gt;"",[1]PREMIOS_ALUMNOS!$BI162&lt;&gt;0),[1]PREMIOS_ALUMNOS!$BI162,""),IF($A164="TOTAL",SUM(INDIRECT("AJ4:AJ"&amp;ROW()-1)),""))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IF(AND($A164&lt;&gt;"",$A164&lt;&gt;"TOTAL"),IF(AND([1]PREMIOS_ALUMNOS!$BL162&lt;&gt;"",[1]PREMIOS_ALUMNOS!$BL162&lt;&gt;0),[1]PREMIOS_ALUMNOS!$BL162,""),IF($A164="TOTAL",SUM(INDIRECT("AL4:AL"&amp;ROW()-1)),""))</f>
        <v/>
      </c>
      <c r="AM164" s="7" t="str">
        <f ca="1">IF(AND($A164&lt;&gt;"",$A164&lt;&gt;"TOTAL"),IF(AND([1]PREMIOS_ALUMNOS!$BN162&lt;&gt;"",[1]PREMIOS_ALUMNOS!$BN162&lt;&gt;0),[1]PREMIOS_ALUMNOS!$BN162,""),IF($A164="TOTAL",SUM(INDIRECT("AM4:AM"&amp;ROW()-1)),""))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IF(AND($A164&lt;&gt;"",$A164&lt;&gt;"TOTAL"),IF(AND([1]PREMIOS_ALUMNOS!$BQ162&lt;&gt;"",[1]PREMIOS_ALUMNOS!$BQ162&lt;&gt;0),[1]PREMIOS_ALUMNOS!$BQ162,""),IF($A164="TOTAL",SUM(INDIRECT("AO4:AO"&amp;ROW()-1)),""))</f>
        <v/>
      </c>
      <c r="AP164" s="7" t="str">
        <f ca="1">IF(AND($A164&lt;&gt;"",$A164&lt;&gt;"TOTAL"),IF(AND([1]PREMIOS_ALUMNOS!$BS162&lt;&gt;"",[1]PREMIOS_ALUMNOS!$BS162&lt;&gt;0),[1]PREMIOS_ALUMNOS!$BS162,""),IF($A164="TOTAL",SUM(INDIRECT("AP4:AP"&amp;ROW()-1)),""))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IF(AND($A164&lt;&gt;"",$A164&lt;&gt;"TOTAL"),IF(AND([1]PREMIOS_ALUMNOS!$BV162&lt;&gt;"",[1]PREMIOS_ALUMNOS!$BV162&lt;&gt;0),[1]PREMIOS_ALUMNOS!$BV162,""),IF($A164="TOTAL",SUM(INDIRECT("AR4:AR"&amp;ROW()-1)),""))</f>
        <v/>
      </c>
      <c r="AS164" s="7" t="str">
        <f ca="1">IF(AND($A164&lt;&gt;"",$A164&lt;&gt;"TOTAL"),IF(AND([1]PREMIOS_ALUMNOS!$BX162&lt;&gt;"",[1]PREMIOS_ALUMNOS!$BX162&lt;&gt;0),[1]PREMIOS_ALUMNOS!$BX162,""),IF($A164="TOTAL",SUM(INDIRECT("AS4:AS"&amp;ROW()-1)),""))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IF(AND($A164&lt;&gt;"",$A164&lt;&gt;"TOTAL"),IF(AND([1]PREMIOS_ALUMNOS!$CA162&lt;&gt;"",[1]PREMIOS_ALUMNOS!$CA162&lt;&gt;0),[1]PREMIOS_ALUMNOS!$CA162,""),IF($A164="TOTAL",SUM(INDIRECT("AU4:AU"&amp;ROW()-1)),""))</f>
        <v/>
      </c>
      <c r="AV164" s="7" t="str">
        <f ca="1">IF(AND($A164&lt;&gt;"",$A164&lt;&gt;"TOTAL"),IF(AND([1]PREMIOS_ALUMNOS!$CC162&lt;&gt;"",[1]PREMIOS_ALUMNOS!$CC162&lt;&gt;0),[1]PREMIOS_ALUMNOS!$CC162,""),IF($A164="TOTAL",SUM(INDIRECT("AV4:AV"&amp;ROW()-1)),""))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IF(AND($A164&lt;&gt;"",$A164&lt;&gt;"TOTAL"),IF(AND([1]PREMIOS_ALUMNOS!$CF162&lt;&gt;"",[1]PREMIOS_ALUMNOS!$CF162&lt;&gt;0),[1]PREMIOS_ALUMNOS!$CF162,""),IF($A164="TOTAL",SUM(INDIRECT("AX4:AX"&amp;ROW()-1)),""))</f>
        <v/>
      </c>
      <c r="AY164" s="7" t="str">
        <f ca="1">IF(AND($A164&lt;&gt;"",$A164&lt;&gt;"TOTAL"),IF(AND([1]PREMIOS_ALUMNOS!$CH162&lt;&gt;"",[1]PREMIOS_ALUMNOS!$CH162&lt;&gt;0),[1]PREMIOS_ALUMNOS!$CH162,""),IF($A164="TOTAL",SUM(INDIRECT("AY4:AY"&amp;ROW()-1)),""))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IF(AND($A164&lt;&gt;"",$A164&lt;&gt;"TOTAL"),IF(AND([1]PREMIOS_ALUMNOS!$CK162&lt;&gt;"",[1]PREMIOS_ALUMNOS!$CK162&lt;&gt;0),[1]PREMIOS_ALUMNOS!$CK162,""),IF($A164="TOTAL",SUM(INDIRECT("BA4:BA"&amp;ROW()-1)),""))</f>
        <v/>
      </c>
      <c r="BB164" s="7" t="str">
        <f ca="1">IF(AND($A164&lt;&gt;"",$A164&lt;&gt;"TOTAL"),IF(AND([1]PREMIOS_ALUMNOS!$CM162&lt;&gt;"",[1]PREMIOS_ALUMNOS!$CM162&lt;&gt;0),[1]PREMIOS_ALUMNOS!$CM162,""),IF($A164="TOTAL",SUM(INDIRECT("BB4:BB"&amp;ROW()-1)),""))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IF(AND($A164&lt;&gt;"",$A164&lt;&gt;"TOTAL"),IF(AND([1]PREMIOS_ALUMNOS!$CP162&lt;&gt;"",[1]PREMIOS_ALUMNOS!$CP162&lt;&gt;0),[1]PREMIOS_ALUMNOS!$CP162,""),IF($A164="TOTAL",SUM(INDIRECT("BD4:BD"&amp;ROW()-1)),""))</f>
        <v/>
      </c>
      <c r="BE164" s="7" t="str">
        <f ca="1">IF(AND($A164&lt;&gt;"",$A164&lt;&gt;"TOTAL"),IF(AND([1]PREMIOS_ALUMNOS!$CR162&lt;&gt;"",[1]PREMIOS_ALUMNOS!$CR162&lt;&gt;0),[1]PREMIOS_ALUMNOS!$CR162,""),IF($A164="TOTAL",SUM(INDIRECT("BE4:BE"&amp;ROW()-1)),""))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IF([1]PREMIOS_ALUMNOS!$C163&lt;&gt;"",[1]PREMIOS_ALUMNOS!$C163,IF(AND([1]PREMIOS_ALUMNOS!$C163="",[1]PREMIOS_ALUMNOS!$C164="",[1]PREMIOS_ALUMNOS!$C162=""),"","TOTAL"))</f>
        <v/>
      </c>
      <c r="B165" s="7" t="str">
        <f ca="1">IF(AND($A165&lt;&gt;"",$A165&lt;&gt;"TOTAL"),IF(AND([1]PREMIOS_ALUMNOS!$D163&lt;&gt;"",[1]PREMIOS_ALUMNOS!$D163&lt;&gt;0),[1]PREMIOS_ALUMNOS!$D163,""),IF($A165="TOTAL",SUM(INDIRECT("B4:B"&amp;ROW()-1)),""))</f>
        <v/>
      </c>
      <c r="C165" s="7" t="str">
        <f ca="1">IF(AND($A165&lt;&gt;"",$A165&lt;&gt;"TOTAL"),IF(AND([1]PREMIOS_ALUMNOS!$F163&lt;&gt;"",[1]PREMIOS_ALUMNOS!$F163&lt;&gt;0),[1]PREMIOS_ALUMNOS!$F163,""),IF($A165="TOTAL",SUM(INDIRECT("C4:C"&amp;ROW()-1)),""))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IF(AND($A165&lt;&gt;"",$A165&lt;&gt;"TOTAL"),IF(AND([1]PREMIOS_ALUMNOS!$I163&lt;&gt;"",[1]PREMIOS_ALUMNOS!$I163&lt;&gt;0),[1]PREMIOS_ALUMNOS!$I163,""),IF($A165="TOTAL",SUM(INDIRECT("E4:E"&amp;ROW()-1)),""))</f>
        <v/>
      </c>
      <c r="F165" s="7" t="str">
        <f ca="1">IF(AND($A165&lt;&gt;"",$A165&lt;&gt;"TOTAL"),IF(AND([1]PREMIOS_ALUMNOS!$K163&lt;&gt;"",[1]PREMIOS_ALUMNOS!$K163&lt;&gt;0),[1]PREMIOS_ALUMNOS!$K163,""),IF($A165="TOTAL",SUM(INDIRECT("F4:F"&amp;ROW()-1)),""))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IF(AND($A165&lt;&gt;"",$A165&lt;&gt;"TOTAL"),IF(AND([1]PREMIOS_ALUMNOS!$N163&lt;&gt;"",[1]PREMIOS_ALUMNOS!$N163&lt;&gt;0),[1]PREMIOS_ALUMNOS!$N163,""),IF($A165="TOTAL",SUM(INDIRECT("H4:H"&amp;ROW()-1)),""))</f>
        <v/>
      </c>
      <c r="I165" s="7" t="str">
        <f ca="1">IF(AND($A165&lt;&gt;"",$A165&lt;&gt;"TOTAL"),IF(AND([1]PREMIOS_ALUMNOS!$P163&lt;&gt;"",[1]PREMIOS_ALUMNOS!$P163&lt;&gt;0),[1]PREMIOS_ALUMNOS!$P163,""),IF($A165="TOTAL",SUM(INDIRECT("I4:I"&amp;ROW()-1)),""))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IF(AND($A165&lt;&gt;"",$A165&lt;&gt;"TOTAL"),IF(AND([1]PREMIOS_ALUMNOS!$S163&lt;&gt;"",[1]PREMIOS_ALUMNOS!$S163&lt;&gt;0),[1]PREMIOS_ALUMNOS!$S163,""),IF($A165="TOTAL",SUM(INDIRECT("K4:K"&amp;ROW()-1)),""))</f>
        <v/>
      </c>
      <c r="L165" s="7" t="str">
        <f ca="1">IF(AND($A165&lt;&gt;"",$A165&lt;&gt;"TOTAL"),IF(AND([1]PREMIOS_ALUMNOS!$U163&lt;&gt;"",[1]PREMIOS_ALUMNOS!$U163&lt;&gt;0),[1]PREMIOS_ALUMNOS!$U163,""),IF($A165="TOTAL",SUM(INDIRECT("L4:L"&amp;ROW()-1)),""))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IF(AND($A165&lt;&gt;"",$A165&lt;&gt;"TOTAL"),IF(AND([1]PREMIOS_ALUMNOS!$X163&lt;&gt;"",[1]PREMIOS_ALUMNOS!$X163&lt;&gt;0),[1]PREMIOS_ALUMNOS!$X163,""),IF($A165="TOTAL",SUM(INDIRECT("N4:N"&amp;ROW()-1)),""))</f>
        <v/>
      </c>
      <c r="O165" s="7" t="str">
        <f ca="1">IF(AND($A165&lt;&gt;"",$A165&lt;&gt;"TOTAL"),IF(AND([1]PREMIOS_ALUMNOS!$Z163&lt;&gt;"",[1]PREMIOS_ALUMNOS!$Z163&lt;&gt;0),[1]PREMIOS_ALUMNOS!$Z163,""),IF($A165="TOTAL",SUM(INDIRECT("O4:O"&amp;ROW()-1)),""))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IF(AND($A165&lt;&gt;"",$A165&lt;&gt;"TOTAL"),IF(AND([1]PREMIOS_ALUMNOS!$AC163&lt;&gt;"",[1]PREMIOS_ALUMNOS!$AC163&lt;&gt;0),[1]PREMIOS_ALUMNOS!$AC163,""),IF($A165="TOTAL",SUM(INDIRECT("Q4:Q"&amp;ROW()-1)),""))</f>
        <v/>
      </c>
      <c r="R165" s="7" t="str">
        <f ca="1">IF(AND($A165&lt;&gt;"",$A165&lt;&gt;"TOTAL"),IF(AND([1]PREMIOS_ALUMNOS!$AE163&lt;&gt;"",[1]PREMIOS_ALUMNOS!$AE163&lt;&gt;0),[1]PREMIOS_ALUMNOS!$AE163,""),IF($A165="TOTAL",SUM(INDIRECT("R4:R"&amp;ROW()-1)),""))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IF(AND($A165&lt;&gt;"",$A165&lt;&gt;"TOTAL"),IF(AND([1]PREMIOS_ALUMNOS!$AH163&lt;&gt;"",[1]PREMIOS_ALUMNOS!$AH163&lt;&gt;0),[1]PREMIOS_ALUMNOS!$AH163,""),IF($A165="TOTAL",SUM(INDIRECT("T4:T"&amp;ROW()-1)),""))</f>
        <v/>
      </c>
      <c r="U165" s="7" t="str">
        <f ca="1">IF(AND($A165&lt;&gt;"",$A165&lt;&gt;"TOTAL"),IF(AND([1]PREMIOS_ALUMNOS!$AJ163&lt;&gt;"",[1]PREMIOS_ALUMNOS!$AJ163&lt;&gt;0),[1]PREMIOS_ALUMNOS!$AJ163,""),IF($A165="TOTAL",SUM(INDIRECT("U4:U"&amp;ROW()-1)),""))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IF(AND($A165&lt;&gt;"",$A165&lt;&gt;"TOTAL"),IF(AND([1]PREMIOS_ALUMNOS!$AM163&lt;&gt;"",[1]PREMIOS_ALUMNOS!$AM163&lt;&gt;0),[1]PREMIOS_ALUMNOS!$AM163,""),IF($A165="TOTAL",SUM(INDIRECT("W4:W"&amp;ROW()-1)),""))</f>
        <v/>
      </c>
      <c r="X165" s="7" t="str">
        <f ca="1">IF(AND($A165&lt;&gt;"",$A165&lt;&gt;"TOTAL"),IF(AND([1]PREMIOS_ALUMNOS!$AO163&lt;&gt;"",[1]PREMIOS_ALUMNOS!$AO163&lt;&gt;0),[1]PREMIOS_ALUMNOS!$AO163,""),IF($A165="TOTAL",SUM(INDIRECT("X4:X"&amp;ROW()-1)),""))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IF(AND($A165&lt;&gt;"",$A165&lt;&gt;"TOTAL"),IF(AND([1]PREMIOS_ALUMNOS!$AR163&lt;&gt;"",[1]PREMIOS_ALUMNOS!$AR163&lt;&gt;0),[1]PREMIOS_ALUMNOS!$AR163,""),IF($A165="TOTAL",SUM(INDIRECT("Z4:Z"&amp;ROW()-1)),""))</f>
        <v/>
      </c>
      <c r="AA165" s="7" t="str">
        <f ca="1">IF(AND($A165&lt;&gt;"",$A165&lt;&gt;"TOTAL"),IF(AND([1]PREMIOS_ALUMNOS!$AT163&lt;&gt;"",[1]PREMIOS_ALUMNOS!$AT163&lt;&gt;0),[1]PREMIOS_ALUMNOS!$AT163,""),IF($A165="TOTAL",SUM(INDIRECT("AA4:AA"&amp;ROW()-1)),""))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IF(AND($A165&lt;&gt;"",$A165&lt;&gt;"TOTAL"),IF(AND([1]PREMIOS_ALUMNOS!$AW163&lt;&gt;"",[1]PREMIOS_ALUMNOS!$AW163&lt;&gt;0),[1]PREMIOS_ALUMNOS!$AW163,""),IF($A165="TOTAL",SUM(INDIRECT("AC4:AC"&amp;ROW()-1)),""))</f>
        <v/>
      </c>
      <c r="AD165" s="7" t="str">
        <f ca="1">IF(AND($A165&lt;&gt;"",$A165&lt;&gt;"TOTAL"),IF(AND([1]PREMIOS_ALUMNOS!$AY163&lt;&gt;"",[1]PREMIOS_ALUMNOS!$AY163&lt;&gt;0),[1]PREMIOS_ALUMNOS!$AY163,""),IF($A165="TOTAL",SUM(INDIRECT("AD4:AD"&amp;ROW()-1)),""))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IF(AND($A165&lt;&gt;"",$A165&lt;&gt;"TOTAL"),IF(AND([1]PREMIOS_ALUMNOS!$BB163&lt;&gt;"",[1]PREMIOS_ALUMNOS!$BB163&lt;&gt;0),[1]PREMIOS_ALUMNOS!$BB163,""),IF($A165="TOTAL",SUM(INDIRECT("AF4:AF"&amp;ROW()-1)),""))</f>
        <v/>
      </c>
      <c r="AG165" s="7" t="str">
        <f ca="1">IF(AND($A165&lt;&gt;"",$A165&lt;&gt;"TOTAL"),IF(AND([1]PREMIOS_ALUMNOS!$BD163&lt;&gt;"",[1]PREMIOS_ALUMNOS!$BD163&lt;&gt;0),[1]PREMIOS_ALUMNOS!$BD163,""),IF($A165="TOTAL",SUM(INDIRECT("AG4:AG"&amp;ROW()-1)),""))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IF(AND($A165&lt;&gt;"",$A165&lt;&gt;"TOTAL"),IF(AND([1]PREMIOS_ALUMNOS!$BG163&lt;&gt;"",[1]PREMIOS_ALUMNOS!$BG163&lt;&gt;0),[1]PREMIOS_ALUMNOS!$BG163,""),IF($A165="TOTAL",SUM(INDIRECT("AI4:AI"&amp;ROW()-1)),""))</f>
        <v/>
      </c>
      <c r="AJ165" s="7" t="str">
        <f ca="1">IF(AND($A165&lt;&gt;"",$A165&lt;&gt;"TOTAL"),IF(AND([1]PREMIOS_ALUMNOS!$BI163&lt;&gt;"",[1]PREMIOS_ALUMNOS!$BI163&lt;&gt;0),[1]PREMIOS_ALUMNOS!$BI163,""),IF($A165="TOTAL",SUM(INDIRECT("AJ4:AJ"&amp;ROW()-1)),""))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IF(AND($A165&lt;&gt;"",$A165&lt;&gt;"TOTAL"),IF(AND([1]PREMIOS_ALUMNOS!$BL163&lt;&gt;"",[1]PREMIOS_ALUMNOS!$BL163&lt;&gt;0),[1]PREMIOS_ALUMNOS!$BL163,""),IF($A165="TOTAL",SUM(INDIRECT("AL4:AL"&amp;ROW()-1)),""))</f>
        <v/>
      </c>
      <c r="AM165" s="7" t="str">
        <f ca="1">IF(AND($A165&lt;&gt;"",$A165&lt;&gt;"TOTAL"),IF(AND([1]PREMIOS_ALUMNOS!$BN163&lt;&gt;"",[1]PREMIOS_ALUMNOS!$BN163&lt;&gt;0),[1]PREMIOS_ALUMNOS!$BN163,""),IF($A165="TOTAL",SUM(INDIRECT("AM4:AM"&amp;ROW()-1)),""))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IF(AND($A165&lt;&gt;"",$A165&lt;&gt;"TOTAL"),IF(AND([1]PREMIOS_ALUMNOS!$BQ163&lt;&gt;"",[1]PREMIOS_ALUMNOS!$BQ163&lt;&gt;0),[1]PREMIOS_ALUMNOS!$BQ163,""),IF($A165="TOTAL",SUM(INDIRECT("AO4:AO"&amp;ROW()-1)),""))</f>
        <v/>
      </c>
      <c r="AP165" s="7" t="str">
        <f ca="1">IF(AND($A165&lt;&gt;"",$A165&lt;&gt;"TOTAL"),IF(AND([1]PREMIOS_ALUMNOS!$BS163&lt;&gt;"",[1]PREMIOS_ALUMNOS!$BS163&lt;&gt;0),[1]PREMIOS_ALUMNOS!$BS163,""),IF($A165="TOTAL",SUM(INDIRECT("AP4:AP"&amp;ROW()-1)),""))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IF(AND($A165&lt;&gt;"",$A165&lt;&gt;"TOTAL"),IF(AND([1]PREMIOS_ALUMNOS!$BV163&lt;&gt;"",[1]PREMIOS_ALUMNOS!$BV163&lt;&gt;0),[1]PREMIOS_ALUMNOS!$BV163,""),IF($A165="TOTAL",SUM(INDIRECT("AR4:AR"&amp;ROW()-1)),""))</f>
        <v/>
      </c>
      <c r="AS165" s="7" t="str">
        <f ca="1">IF(AND($A165&lt;&gt;"",$A165&lt;&gt;"TOTAL"),IF(AND([1]PREMIOS_ALUMNOS!$BX163&lt;&gt;"",[1]PREMIOS_ALUMNOS!$BX163&lt;&gt;0),[1]PREMIOS_ALUMNOS!$BX163,""),IF($A165="TOTAL",SUM(INDIRECT("AS4:AS"&amp;ROW()-1)),""))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IF(AND($A165&lt;&gt;"",$A165&lt;&gt;"TOTAL"),IF(AND([1]PREMIOS_ALUMNOS!$CA163&lt;&gt;"",[1]PREMIOS_ALUMNOS!$CA163&lt;&gt;0),[1]PREMIOS_ALUMNOS!$CA163,""),IF($A165="TOTAL",SUM(INDIRECT("AU4:AU"&amp;ROW()-1)),""))</f>
        <v/>
      </c>
      <c r="AV165" s="7" t="str">
        <f ca="1">IF(AND($A165&lt;&gt;"",$A165&lt;&gt;"TOTAL"),IF(AND([1]PREMIOS_ALUMNOS!$CC163&lt;&gt;"",[1]PREMIOS_ALUMNOS!$CC163&lt;&gt;0),[1]PREMIOS_ALUMNOS!$CC163,""),IF($A165="TOTAL",SUM(INDIRECT("AV4:AV"&amp;ROW()-1)),""))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IF(AND($A165&lt;&gt;"",$A165&lt;&gt;"TOTAL"),IF(AND([1]PREMIOS_ALUMNOS!$CF163&lt;&gt;"",[1]PREMIOS_ALUMNOS!$CF163&lt;&gt;0),[1]PREMIOS_ALUMNOS!$CF163,""),IF($A165="TOTAL",SUM(INDIRECT("AX4:AX"&amp;ROW()-1)),""))</f>
        <v/>
      </c>
      <c r="AY165" s="7" t="str">
        <f ca="1">IF(AND($A165&lt;&gt;"",$A165&lt;&gt;"TOTAL"),IF(AND([1]PREMIOS_ALUMNOS!$CH163&lt;&gt;"",[1]PREMIOS_ALUMNOS!$CH163&lt;&gt;0),[1]PREMIOS_ALUMNOS!$CH163,""),IF($A165="TOTAL",SUM(INDIRECT("AY4:AY"&amp;ROW()-1)),""))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IF(AND($A165&lt;&gt;"",$A165&lt;&gt;"TOTAL"),IF(AND([1]PREMIOS_ALUMNOS!$CK163&lt;&gt;"",[1]PREMIOS_ALUMNOS!$CK163&lt;&gt;0),[1]PREMIOS_ALUMNOS!$CK163,""),IF($A165="TOTAL",SUM(INDIRECT("BA4:BA"&amp;ROW()-1)),""))</f>
        <v/>
      </c>
      <c r="BB165" s="7" t="str">
        <f ca="1">IF(AND($A165&lt;&gt;"",$A165&lt;&gt;"TOTAL"),IF(AND([1]PREMIOS_ALUMNOS!$CM163&lt;&gt;"",[1]PREMIOS_ALUMNOS!$CM163&lt;&gt;0),[1]PREMIOS_ALUMNOS!$CM163,""),IF($A165="TOTAL",SUM(INDIRECT("BB4:BB"&amp;ROW()-1)),""))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IF(AND($A165&lt;&gt;"",$A165&lt;&gt;"TOTAL"),IF(AND([1]PREMIOS_ALUMNOS!$CP163&lt;&gt;"",[1]PREMIOS_ALUMNOS!$CP163&lt;&gt;0),[1]PREMIOS_ALUMNOS!$CP163,""),IF($A165="TOTAL",SUM(INDIRECT("BD4:BD"&amp;ROW()-1)),""))</f>
        <v/>
      </c>
      <c r="BE165" s="7" t="str">
        <f ca="1">IF(AND($A165&lt;&gt;"",$A165&lt;&gt;"TOTAL"),IF(AND([1]PREMIOS_ALUMNOS!$CR163&lt;&gt;"",[1]PREMIOS_ALUMNOS!$CR163&lt;&gt;0),[1]PREMIOS_ALUMNOS!$CR163,""),IF($A165="TOTAL",SUM(INDIRECT("BE4:BE"&amp;ROW()-1)),""))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IF([1]PREMIOS_ALUMNOS!$C164&lt;&gt;"",[1]PREMIOS_ALUMNOS!$C164,IF(AND([1]PREMIOS_ALUMNOS!$C164="",[1]PREMIOS_ALUMNOS!$C165="",[1]PREMIOS_ALUMNOS!$C163=""),"","TOTAL"))</f>
        <v/>
      </c>
      <c r="B166" s="7" t="str">
        <f ca="1">IF(AND($A166&lt;&gt;"",$A166&lt;&gt;"TOTAL"),IF(AND([1]PREMIOS_ALUMNOS!$D164&lt;&gt;"",[1]PREMIOS_ALUMNOS!$D164&lt;&gt;0),[1]PREMIOS_ALUMNOS!$D164,""),IF($A166="TOTAL",SUM(INDIRECT("B4:B"&amp;ROW()-1)),""))</f>
        <v/>
      </c>
      <c r="C166" s="7" t="str">
        <f ca="1">IF(AND($A166&lt;&gt;"",$A166&lt;&gt;"TOTAL"),IF(AND([1]PREMIOS_ALUMNOS!$F164&lt;&gt;"",[1]PREMIOS_ALUMNOS!$F164&lt;&gt;0),[1]PREMIOS_ALUMNOS!$F164,""),IF($A166="TOTAL",SUM(INDIRECT("C4:C"&amp;ROW()-1)),""))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IF(AND($A166&lt;&gt;"",$A166&lt;&gt;"TOTAL"),IF(AND([1]PREMIOS_ALUMNOS!$I164&lt;&gt;"",[1]PREMIOS_ALUMNOS!$I164&lt;&gt;0),[1]PREMIOS_ALUMNOS!$I164,""),IF($A166="TOTAL",SUM(INDIRECT("E4:E"&amp;ROW()-1)),""))</f>
        <v/>
      </c>
      <c r="F166" s="7" t="str">
        <f ca="1">IF(AND($A166&lt;&gt;"",$A166&lt;&gt;"TOTAL"),IF(AND([1]PREMIOS_ALUMNOS!$K164&lt;&gt;"",[1]PREMIOS_ALUMNOS!$K164&lt;&gt;0),[1]PREMIOS_ALUMNOS!$K164,""),IF($A166="TOTAL",SUM(INDIRECT("F4:F"&amp;ROW()-1)),""))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IF(AND($A166&lt;&gt;"",$A166&lt;&gt;"TOTAL"),IF(AND([1]PREMIOS_ALUMNOS!$N164&lt;&gt;"",[1]PREMIOS_ALUMNOS!$N164&lt;&gt;0),[1]PREMIOS_ALUMNOS!$N164,""),IF($A166="TOTAL",SUM(INDIRECT("H4:H"&amp;ROW()-1)),""))</f>
        <v/>
      </c>
      <c r="I166" s="7" t="str">
        <f ca="1">IF(AND($A166&lt;&gt;"",$A166&lt;&gt;"TOTAL"),IF(AND([1]PREMIOS_ALUMNOS!$P164&lt;&gt;"",[1]PREMIOS_ALUMNOS!$P164&lt;&gt;0),[1]PREMIOS_ALUMNOS!$P164,""),IF($A166="TOTAL",SUM(INDIRECT("I4:I"&amp;ROW()-1)),""))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IF(AND($A166&lt;&gt;"",$A166&lt;&gt;"TOTAL"),IF(AND([1]PREMIOS_ALUMNOS!$S164&lt;&gt;"",[1]PREMIOS_ALUMNOS!$S164&lt;&gt;0),[1]PREMIOS_ALUMNOS!$S164,""),IF($A166="TOTAL",SUM(INDIRECT("K4:K"&amp;ROW()-1)),""))</f>
        <v/>
      </c>
      <c r="L166" s="7" t="str">
        <f ca="1">IF(AND($A166&lt;&gt;"",$A166&lt;&gt;"TOTAL"),IF(AND([1]PREMIOS_ALUMNOS!$U164&lt;&gt;"",[1]PREMIOS_ALUMNOS!$U164&lt;&gt;0),[1]PREMIOS_ALUMNOS!$U164,""),IF($A166="TOTAL",SUM(INDIRECT("L4:L"&amp;ROW()-1)),""))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IF(AND($A166&lt;&gt;"",$A166&lt;&gt;"TOTAL"),IF(AND([1]PREMIOS_ALUMNOS!$X164&lt;&gt;"",[1]PREMIOS_ALUMNOS!$X164&lt;&gt;0),[1]PREMIOS_ALUMNOS!$X164,""),IF($A166="TOTAL",SUM(INDIRECT("N4:N"&amp;ROW()-1)),""))</f>
        <v/>
      </c>
      <c r="O166" s="7" t="str">
        <f ca="1">IF(AND($A166&lt;&gt;"",$A166&lt;&gt;"TOTAL"),IF(AND([1]PREMIOS_ALUMNOS!$Z164&lt;&gt;"",[1]PREMIOS_ALUMNOS!$Z164&lt;&gt;0),[1]PREMIOS_ALUMNOS!$Z164,""),IF($A166="TOTAL",SUM(INDIRECT("O4:O"&amp;ROW()-1)),""))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IF(AND($A166&lt;&gt;"",$A166&lt;&gt;"TOTAL"),IF(AND([1]PREMIOS_ALUMNOS!$AC164&lt;&gt;"",[1]PREMIOS_ALUMNOS!$AC164&lt;&gt;0),[1]PREMIOS_ALUMNOS!$AC164,""),IF($A166="TOTAL",SUM(INDIRECT("Q4:Q"&amp;ROW()-1)),""))</f>
        <v/>
      </c>
      <c r="R166" s="7" t="str">
        <f ca="1">IF(AND($A166&lt;&gt;"",$A166&lt;&gt;"TOTAL"),IF(AND([1]PREMIOS_ALUMNOS!$AE164&lt;&gt;"",[1]PREMIOS_ALUMNOS!$AE164&lt;&gt;0),[1]PREMIOS_ALUMNOS!$AE164,""),IF($A166="TOTAL",SUM(INDIRECT("R4:R"&amp;ROW()-1)),""))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IF(AND($A166&lt;&gt;"",$A166&lt;&gt;"TOTAL"),IF(AND([1]PREMIOS_ALUMNOS!$AH164&lt;&gt;"",[1]PREMIOS_ALUMNOS!$AH164&lt;&gt;0),[1]PREMIOS_ALUMNOS!$AH164,""),IF($A166="TOTAL",SUM(INDIRECT("T4:T"&amp;ROW()-1)),""))</f>
        <v/>
      </c>
      <c r="U166" s="7" t="str">
        <f ca="1">IF(AND($A166&lt;&gt;"",$A166&lt;&gt;"TOTAL"),IF(AND([1]PREMIOS_ALUMNOS!$AJ164&lt;&gt;"",[1]PREMIOS_ALUMNOS!$AJ164&lt;&gt;0),[1]PREMIOS_ALUMNOS!$AJ164,""),IF($A166="TOTAL",SUM(INDIRECT("U4:U"&amp;ROW()-1)),""))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IF(AND($A166&lt;&gt;"",$A166&lt;&gt;"TOTAL"),IF(AND([1]PREMIOS_ALUMNOS!$AM164&lt;&gt;"",[1]PREMIOS_ALUMNOS!$AM164&lt;&gt;0),[1]PREMIOS_ALUMNOS!$AM164,""),IF($A166="TOTAL",SUM(INDIRECT("W4:W"&amp;ROW()-1)),""))</f>
        <v/>
      </c>
      <c r="X166" s="7" t="str">
        <f ca="1">IF(AND($A166&lt;&gt;"",$A166&lt;&gt;"TOTAL"),IF(AND([1]PREMIOS_ALUMNOS!$AO164&lt;&gt;"",[1]PREMIOS_ALUMNOS!$AO164&lt;&gt;0),[1]PREMIOS_ALUMNOS!$AO164,""),IF($A166="TOTAL",SUM(INDIRECT("X4:X"&amp;ROW()-1)),""))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IF(AND($A166&lt;&gt;"",$A166&lt;&gt;"TOTAL"),IF(AND([1]PREMIOS_ALUMNOS!$AR164&lt;&gt;"",[1]PREMIOS_ALUMNOS!$AR164&lt;&gt;0),[1]PREMIOS_ALUMNOS!$AR164,""),IF($A166="TOTAL",SUM(INDIRECT("Z4:Z"&amp;ROW()-1)),""))</f>
        <v/>
      </c>
      <c r="AA166" s="7" t="str">
        <f ca="1">IF(AND($A166&lt;&gt;"",$A166&lt;&gt;"TOTAL"),IF(AND([1]PREMIOS_ALUMNOS!$AT164&lt;&gt;"",[1]PREMIOS_ALUMNOS!$AT164&lt;&gt;0),[1]PREMIOS_ALUMNOS!$AT164,""),IF($A166="TOTAL",SUM(INDIRECT("AA4:AA"&amp;ROW()-1)),""))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IF(AND($A166&lt;&gt;"",$A166&lt;&gt;"TOTAL"),IF(AND([1]PREMIOS_ALUMNOS!$AW164&lt;&gt;"",[1]PREMIOS_ALUMNOS!$AW164&lt;&gt;0),[1]PREMIOS_ALUMNOS!$AW164,""),IF($A166="TOTAL",SUM(INDIRECT("AC4:AC"&amp;ROW()-1)),""))</f>
        <v/>
      </c>
      <c r="AD166" s="7" t="str">
        <f ca="1">IF(AND($A166&lt;&gt;"",$A166&lt;&gt;"TOTAL"),IF(AND([1]PREMIOS_ALUMNOS!$AY164&lt;&gt;"",[1]PREMIOS_ALUMNOS!$AY164&lt;&gt;0),[1]PREMIOS_ALUMNOS!$AY164,""),IF($A166="TOTAL",SUM(INDIRECT("AD4:AD"&amp;ROW()-1)),""))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IF(AND($A166&lt;&gt;"",$A166&lt;&gt;"TOTAL"),IF(AND([1]PREMIOS_ALUMNOS!$BB164&lt;&gt;"",[1]PREMIOS_ALUMNOS!$BB164&lt;&gt;0),[1]PREMIOS_ALUMNOS!$BB164,""),IF($A166="TOTAL",SUM(INDIRECT("AF4:AF"&amp;ROW()-1)),""))</f>
        <v/>
      </c>
      <c r="AG166" s="7" t="str">
        <f ca="1">IF(AND($A166&lt;&gt;"",$A166&lt;&gt;"TOTAL"),IF(AND([1]PREMIOS_ALUMNOS!$BD164&lt;&gt;"",[1]PREMIOS_ALUMNOS!$BD164&lt;&gt;0),[1]PREMIOS_ALUMNOS!$BD164,""),IF($A166="TOTAL",SUM(INDIRECT("AG4:AG"&amp;ROW()-1)),""))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IF(AND($A166&lt;&gt;"",$A166&lt;&gt;"TOTAL"),IF(AND([1]PREMIOS_ALUMNOS!$BG164&lt;&gt;"",[1]PREMIOS_ALUMNOS!$BG164&lt;&gt;0),[1]PREMIOS_ALUMNOS!$BG164,""),IF($A166="TOTAL",SUM(INDIRECT("AI4:AI"&amp;ROW()-1)),""))</f>
        <v/>
      </c>
      <c r="AJ166" s="7" t="str">
        <f ca="1">IF(AND($A166&lt;&gt;"",$A166&lt;&gt;"TOTAL"),IF(AND([1]PREMIOS_ALUMNOS!$BI164&lt;&gt;"",[1]PREMIOS_ALUMNOS!$BI164&lt;&gt;0),[1]PREMIOS_ALUMNOS!$BI164,""),IF($A166="TOTAL",SUM(INDIRECT("AJ4:AJ"&amp;ROW()-1)),""))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IF(AND($A166&lt;&gt;"",$A166&lt;&gt;"TOTAL"),IF(AND([1]PREMIOS_ALUMNOS!$BL164&lt;&gt;"",[1]PREMIOS_ALUMNOS!$BL164&lt;&gt;0),[1]PREMIOS_ALUMNOS!$BL164,""),IF($A166="TOTAL",SUM(INDIRECT("AL4:AL"&amp;ROW()-1)),""))</f>
        <v/>
      </c>
      <c r="AM166" s="7" t="str">
        <f ca="1">IF(AND($A166&lt;&gt;"",$A166&lt;&gt;"TOTAL"),IF(AND([1]PREMIOS_ALUMNOS!$BN164&lt;&gt;"",[1]PREMIOS_ALUMNOS!$BN164&lt;&gt;0),[1]PREMIOS_ALUMNOS!$BN164,""),IF($A166="TOTAL",SUM(INDIRECT("AM4:AM"&amp;ROW()-1)),""))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IF(AND($A166&lt;&gt;"",$A166&lt;&gt;"TOTAL"),IF(AND([1]PREMIOS_ALUMNOS!$BQ164&lt;&gt;"",[1]PREMIOS_ALUMNOS!$BQ164&lt;&gt;0),[1]PREMIOS_ALUMNOS!$BQ164,""),IF($A166="TOTAL",SUM(INDIRECT("AO4:AO"&amp;ROW()-1)),""))</f>
        <v/>
      </c>
      <c r="AP166" s="7" t="str">
        <f ca="1">IF(AND($A166&lt;&gt;"",$A166&lt;&gt;"TOTAL"),IF(AND([1]PREMIOS_ALUMNOS!$BS164&lt;&gt;"",[1]PREMIOS_ALUMNOS!$BS164&lt;&gt;0),[1]PREMIOS_ALUMNOS!$BS164,""),IF($A166="TOTAL",SUM(INDIRECT("AP4:AP"&amp;ROW()-1)),""))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IF(AND($A166&lt;&gt;"",$A166&lt;&gt;"TOTAL"),IF(AND([1]PREMIOS_ALUMNOS!$BV164&lt;&gt;"",[1]PREMIOS_ALUMNOS!$BV164&lt;&gt;0),[1]PREMIOS_ALUMNOS!$BV164,""),IF($A166="TOTAL",SUM(INDIRECT("AR4:AR"&amp;ROW()-1)),""))</f>
        <v/>
      </c>
      <c r="AS166" s="7" t="str">
        <f ca="1">IF(AND($A166&lt;&gt;"",$A166&lt;&gt;"TOTAL"),IF(AND([1]PREMIOS_ALUMNOS!$BX164&lt;&gt;"",[1]PREMIOS_ALUMNOS!$BX164&lt;&gt;0),[1]PREMIOS_ALUMNOS!$BX164,""),IF($A166="TOTAL",SUM(INDIRECT("AS4:AS"&amp;ROW()-1)),""))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IF(AND($A166&lt;&gt;"",$A166&lt;&gt;"TOTAL"),IF(AND([1]PREMIOS_ALUMNOS!$CA164&lt;&gt;"",[1]PREMIOS_ALUMNOS!$CA164&lt;&gt;0),[1]PREMIOS_ALUMNOS!$CA164,""),IF($A166="TOTAL",SUM(INDIRECT("AU4:AU"&amp;ROW()-1)),""))</f>
        <v/>
      </c>
      <c r="AV166" s="7" t="str">
        <f ca="1">IF(AND($A166&lt;&gt;"",$A166&lt;&gt;"TOTAL"),IF(AND([1]PREMIOS_ALUMNOS!$CC164&lt;&gt;"",[1]PREMIOS_ALUMNOS!$CC164&lt;&gt;0),[1]PREMIOS_ALUMNOS!$CC164,""),IF($A166="TOTAL",SUM(INDIRECT("AV4:AV"&amp;ROW()-1)),""))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IF(AND($A166&lt;&gt;"",$A166&lt;&gt;"TOTAL"),IF(AND([1]PREMIOS_ALUMNOS!$CF164&lt;&gt;"",[1]PREMIOS_ALUMNOS!$CF164&lt;&gt;0),[1]PREMIOS_ALUMNOS!$CF164,""),IF($A166="TOTAL",SUM(INDIRECT("AX4:AX"&amp;ROW()-1)),""))</f>
        <v/>
      </c>
      <c r="AY166" s="7" t="str">
        <f ca="1">IF(AND($A166&lt;&gt;"",$A166&lt;&gt;"TOTAL"),IF(AND([1]PREMIOS_ALUMNOS!$CH164&lt;&gt;"",[1]PREMIOS_ALUMNOS!$CH164&lt;&gt;0),[1]PREMIOS_ALUMNOS!$CH164,""),IF($A166="TOTAL",SUM(INDIRECT("AY4:AY"&amp;ROW()-1)),""))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IF(AND($A166&lt;&gt;"",$A166&lt;&gt;"TOTAL"),IF(AND([1]PREMIOS_ALUMNOS!$CK164&lt;&gt;"",[1]PREMIOS_ALUMNOS!$CK164&lt;&gt;0),[1]PREMIOS_ALUMNOS!$CK164,""),IF($A166="TOTAL",SUM(INDIRECT("BA4:BA"&amp;ROW()-1)),""))</f>
        <v/>
      </c>
      <c r="BB166" s="7" t="str">
        <f ca="1">IF(AND($A166&lt;&gt;"",$A166&lt;&gt;"TOTAL"),IF(AND([1]PREMIOS_ALUMNOS!$CM164&lt;&gt;"",[1]PREMIOS_ALUMNOS!$CM164&lt;&gt;0),[1]PREMIOS_ALUMNOS!$CM164,""),IF($A166="TOTAL",SUM(INDIRECT("BB4:BB"&amp;ROW()-1)),""))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IF(AND($A166&lt;&gt;"",$A166&lt;&gt;"TOTAL"),IF(AND([1]PREMIOS_ALUMNOS!$CP164&lt;&gt;"",[1]PREMIOS_ALUMNOS!$CP164&lt;&gt;0),[1]PREMIOS_ALUMNOS!$CP164,""),IF($A166="TOTAL",SUM(INDIRECT("BD4:BD"&amp;ROW()-1)),""))</f>
        <v/>
      </c>
      <c r="BE166" s="7" t="str">
        <f ca="1">IF(AND($A166&lt;&gt;"",$A166&lt;&gt;"TOTAL"),IF(AND([1]PREMIOS_ALUMNOS!$CR164&lt;&gt;"",[1]PREMIOS_ALUMNOS!$CR164&lt;&gt;0),[1]PREMIOS_ALUMNOS!$CR164,""),IF($A166="TOTAL",SUM(INDIRECT("BE4:BE"&amp;ROW()-1)),""))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IF([1]PREMIOS_ALUMNOS!$C165&lt;&gt;"",[1]PREMIOS_ALUMNOS!$C165,IF(AND([1]PREMIOS_ALUMNOS!$C165="",[1]PREMIOS_ALUMNOS!$C166="",[1]PREMIOS_ALUMNOS!$C164=""),"","TOTAL"))</f>
        <v/>
      </c>
      <c r="B167" s="7" t="str">
        <f ca="1">IF(AND($A167&lt;&gt;"",$A167&lt;&gt;"TOTAL"),IF(AND([1]PREMIOS_ALUMNOS!$D165&lt;&gt;"",[1]PREMIOS_ALUMNOS!$D165&lt;&gt;0),[1]PREMIOS_ALUMNOS!$D165,""),IF($A167="TOTAL",SUM(INDIRECT("B4:B"&amp;ROW()-1)),""))</f>
        <v/>
      </c>
      <c r="C167" s="7" t="str">
        <f ca="1">IF(AND($A167&lt;&gt;"",$A167&lt;&gt;"TOTAL"),IF(AND([1]PREMIOS_ALUMNOS!$F165&lt;&gt;"",[1]PREMIOS_ALUMNOS!$F165&lt;&gt;0),[1]PREMIOS_ALUMNOS!$F165,""),IF($A167="TOTAL",SUM(INDIRECT("C4:C"&amp;ROW()-1)),""))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IF(AND($A167&lt;&gt;"",$A167&lt;&gt;"TOTAL"),IF(AND([1]PREMIOS_ALUMNOS!$I165&lt;&gt;"",[1]PREMIOS_ALUMNOS!$I165&lt;&gt;0),[1]PREMIOS_ALUMNOS!$I165,""),IF($A167="TOTAL",SUM(INDIRECT("E4:E"&amp;ROW()-1)),""))</f>
        <v/>
      </c>
      <c r="F167" s="7" t="str">
        <f ca="1">IF(AND($A167&lt;&gt;"",$A167&lt;&gt;"TOTAL"),IF(AND([1]PREMIOS_ALUMNOS!$K165&lt;&gt;"",[1]PREMIOS_ALUMNOS!$K165&lt;&gt;0),[1]PREMIOS_ALUMNOS!$K165,""),IF($A167="TOTAL",SUM(INDIRECT("F4:F"&amp;ROW()-1)),""))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IF(AND($A167&lt;&gt;"",$A167&lt;&gt;"TOTAL"),IF(AND([1]PREMIOS_ALUMNOS!$N165&lt;&gt;"",[1]PREMIOS_ALUMNOS!$N165&lt;&gt;0),[1]PREMIOS_ALUMNOS!$N165,""),IF($A167="TOTAL",SUM(INDIRECT("H4:H"&amp;ROW()-1)),""))</f>
        <v/>
      </c>
      <c r="I167" s="7" t="str">
        <f ca="1">IF(AND($A167&lt;&gt;"",$A167&lt;&gt;"TOTAL"),IF(AND([1]PREMIOS_ALUMNOS!$P165&lt;&gt;"",[1]PREMIOS_ALUMNOS!$P165&lt;&gt;0),[1]PREMIOS_ALUMNOS!$P165,""),IF($A167="TOTAL",SUM(INDIRECT("I4:I"&amp;ROW()-1)),""))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IF(AND($A167&lt;&gt;"",$A167&lt;&gt;"TOTAL"),IF(AND([1]PREMIOS_ALUMNOS!$S165&lt;&gt;"",[1]PREMIOS_ALUMNOS!$S165&lt;&gt;0),[1]PREMIOS_ALUMNOS!$S165,""),IF($A167="TOTAL",SUM(INDIRECT("K4:K"&amp;ROW()-1)),""))</f>
        <v/>
      </c>
      <c r="L167" s="7" t="str">
        <f ca="1">IF(AND($A167&lt;&gt;"",$A167&lt;&gt;"TOTAL"),IF(AND([1]PREMIOS_ALUMNOS!$U165&lt;&gt;"",[1]PREMIOS_ALUMNOS!$U165&lt;&gt;0),[1]PREMIOS_ALUMNOS!$U165,""),IF($A167="TOTAL",SUM(INDIRECT("L4:L"&amp;ROW()-1)),""))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IF(AND($A167&lt;&gt;"",$A167&lt;&gt;"TOTAL"),IF(AND([1]PREMIOS_ALUMNOS!$X165&lt;&gt;"",[1]PREMIOS_ALUMNOS!$X165&lt;&gt;0),[1]PREMIOS_ALUMNOS!$X165,""),IF($A167="TOTAL",SUM(INDIRECT("N4:N"&amp;ROW()-1)),""))</f>
        <v/>
      </c>
      <c r="O167" s="7" t="str">
        <f ca="1">IF(AND($A167&lt;&gt;"",$A167&lt;&gt;"TOTAL"),IF(AND([1]PREMIOS_ALUMNOS!$Z165&lt;&gt;"",[1]PREMIOS_ALUMNOS!$Z165&lt;&gt;0),[1]PREMIOS_ALUMNOS!$Z165,""),IF($A167="TOTAL",SUM(INDIRECT("O4:O"&amp;ROW()-1)),""))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IF(AND($A167&lt;&gt;"",$A167&lt;&gt;"TOTAL"),IF(AND([1]PREMIOS_ALUMNOS!$AC165&lt;&gt;"",[1]PREMIOS_ALUMNOS!$AC165&lt;&gt;0),[1]PREMIOS_ALUMNOS!$AC165,""),IF($A167="TOTAL",SUM(INDIRECT("Q4:Q"&amp;ROW()-1)),""))</f>
        <v/>
      </c>
      <c r="R167" s="7" t="str">
        <f ca="1">IF(AND($A167&lt;&gt;"",$A167&lt;&gt;"TOTAL"),IF(AND([1]PREMIOS_ALUMNOS!$AE165&lt;&gt;"",[1]PREMIOS_ALUMNOS!$AE165&lt;&gt;0),[1]PREMIOS_ALUMNOS!$AE165,""),IF($A167="TOTAL",SUM(INDIRECT("R4:R"&amp;ROW()-1)),""))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IF(AND($A167&lt;&gt;"",$A167&lt;&gt;"TOTAL"),IF(AND([1]PREMIOS_ALUMNOS!$AH165&lt;&gt;"",[1]PREMIOS_ALUMNOS!$AH165&lt;&gt;0),[1]PREMIOS_ALUMNOS!$AH165,""),IF($A167="TOTAL",SUM(INDIRECT("T4:T"&amp;ROW()-1)),""))</f>
        <v/>
      </c>
      <c r="U167" s="7" t="str">
        <f ca="1">IF(AND($A167&lt;&gt;"",$A167&lt;&gt;"TOTAL"),IF(AND([1]PREMIOS_ALUMNOS!$AJ165&lt;&gt;"",[1]PREMIOS_ALUMNOS!$AJ165&lt;&gt;0),[1]PREMIOS_ALUMNOS!$AJ165,""),IF($A167="TOTAL",SUM(INDIRECT("U4:U"&amp;ROW()-1)),""))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IF(AND($A167&lt;&gt;"",$A167&lt;&gt;"TOTAL"),IF(AND([1]PREMIOS_ALUMNOS!$AM165&lt;&gt;"",[1]PREMIOS_ALUMNOS!$AM165&lt;&gt;0),[1]PREMIOS_ALUMNOS!$AM165,""),IF($A167="TOTAL",SUM(INDIRECT("W4:W"&amp;ROW()-1)),""))</f>
        <v/>
      </c>
      <c r="X167" s="7" t="str">
        <f ca="1">IF(AND($A167&lt;&gt;"",$A167&lt;&gt;"TOTAL"),IF(AND([1]PREMIOS_ALUMNOS!$AO165&lt;&gt;"",[1]PREMIOS_ALUMNOS!$AO165&lt;&gt;0),[1]PREMIOS_ALUMNOS!$AO165,""),IF($A167="TOTAL",SUM(INDIRECT("X4:X"&amp;ROW()-1)),""))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IF(AND($A167&lt;&gt;"",$A167&lt;&gt;"TOTAL"),IF(AND([1]PREMIOS_ALUMNOS!$AR165&lt;&gt;"",[1]PREMIOS_ALUMNOS!$AR165&lt;&gt;0),[1]PREMIOS_ALUMNOS!$AR165,""),IF($A167="TOTAL",SUM(INDIRECT("Z4:Z"&amp;ROW()-1)),""))</f>
        <v/>
      </c>
      <c r="AA167" s="7" t="str">
        <f ca="1">IF(AND($A167&lt;&gt;"",$A167&lt;&gt;"TOTAL"),IF(AND([1]PREMIOS_ALUMNOS!$AT165&lt;&gt;"",[1]PREMIOS_ALUMNOS!$AT165&lt;&gt;0),[1]PREMIOS_ALUMNOS!$AT165,""),IF($A167="TOTAL",SUM(INDIRECT("AA4:AA"&amp;ROW()-1)),""))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IF(AND($A167&lt;&gt;"",$A167&lt;&gt;"TOTAL"),IF(AND([1]PREMIOS_ALUMNOS!$AW165&lt;&gt;"",[1]PREMIOS_ALUMNOS!$AW165&lt;&gt;0),[1]PREMIOS_ALUMNOS!$AW165,""),IF($A167="TOTAL",SUM(INDIRECT("AC4:AC"&amp;ROW()-1)),""))</f>
        <v/>
      </c>
      <c r="AD167" s="7" t="str">
        <f ca="1">IF(AND($A167&lt;&gt;"",$A167&lt;&gt;"TOTAL"),IF(AND([1]PREMIOS_ALUMNOS!$AY165&lt;&gt;"",[1]PREMIOS_ALUMNOS!$AY165&lt;&gt;0),[1]PREMIOS_ALUMNOS!$AY165,""),IF($A167="TOTAL",SUM(INDIRECT("AD4:AD"&amp;ROW()-1)),""))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IF(AND($A167&lt;&gt;"",$A167&lt;&gt;"TOTAL"),IF(AND([1]PREMIOS_ALUMNOS!$BB165&lt;&gt;"",[1]PREMIOS_ALUMNOS!$BB165&lt;&gt;0),[1]PREMIOS_ALUMNOS!$BB165,""),IF($A167="TOTAL",SUM(INDIRECT("AF4:AF"&amp;ROW()-1)),""))</f>
        <v/>
      </c>
      <c r="AG167" s="7" t="str">
        <f ca="1">IF(AND($A167&lt;&gt;"",$A167&lt;&gt;"TOTAL"),IF(AND([1]PREMIOS_ALUMNOS!$BD165&lt;&gt;"",[1]PREMIOS_ALUMNOS!$BD165&lt;&gt;0),[1]PREMIOS_ALUMNOS!$BD165,""),IF($A167="TOTAL",SUM(INDIRECT("AG4:AG"&amp;ROW()-1)),""))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IF(AND($A167&lt;&gt;"",$A167&lt;&gt;"TOTAL"),IF(AND([1]PREMIOS_ALUMNOS!$BG165&lt;&gt;"",[1]PREMIOS_ALUMNOS!$BG165&lt;&gt;0),[1]PREMIOS_ALUMNOS!$BG165,""),IF($A167="TOTAL",SUM(INDIRECT("AI4:AI"&amp;ROW()-1)),""))</f>
        <v/>
      </c>
      <c r="AJ167" s="7" t="str">
        <f ca="1">IF(AND($A167&lt;&gt;"",$A167&lt;&gt;"TOTAL"),IF(AND([1]PREMIOS_ALUMNOS!$BI165&lt;&gt;"",[1]PREMIOS_ALUMNOS!$BI165&lt;&gt;0),[1]PREMIOS_ALUMNOS!$BI165,""),IF($A167="TOTAL",SUM(INDIRECT("AJ4:AJ"&amp;ROW()-1)),""))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IF(AND($A167&lt;&gt;"",$A167&lt;&gt;"TOTAL"),IF(AND([1]PREMIOS_ALUMNOS!$BL165&lt;&gt;"",[1]PREMIOS_ALUMNOS!$BL165&lt;&gt;0),[1]PREMIOS_ALUMNOS!$BL165,""),IF($A167="TOTAL",SUM(INDIRECT("AL4:AL"&amp;ROW()-1)),""))</f>
        <v/>
      </c>
      <c r="AM167" s="7" t="str">
        <f ca="1">IF(AND($A167&lt;&gt;"",$A167&lt;&gt;"TOTAL"),IF(AND([1]PREMIOS_ALUMNOS!$BN165&lt;&gt;"",[1]PREMIOS_ALUMNOS!$BN165&lt;&gt;0),[1]PREMIOS_ALUMNOS!$BN165,""),IF($A167="TOTAL",SUM(INDIRECT("AM4:AM"&amp;ROW()-1)),""))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IF(AND($A167&lt;&gt;"",$A167&lt;&gt;"TOTAL"),IF(AND([1]PREMIOS_ALUMNOS!$BQ165&lt;&gt;"",[1]PREMIOS_ALUMNOS!$BQ165&lt;&gt;0),[1]PREMIOS_ALUMNOS!$BQ165,""),IF($A167="TOTAL",SUM(INDIRECT("AO4:AO"&amp;ROW()-1)),""))</f>
        <v/>
      </c>
      <c r="AP167" s="7" t="str">
        <f ca="1">IF(AND($A167&lt;&gt;"",$A167&lt;&gt;"TOTAL"),IF(AND([1]PREMIOS_ALUMNOS!$BS165&lt;&gt;"",[1]PREMIOS_ALUMNOS!$BS165&lt;&gt;0),[1]PREMIOS_ALUMNOS!$BS165,""),IF($A167="TOTAL",SUM(INDIRECT("AP4:AP"&amp;ROW()-1)),""))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IF(AND($A167&lt;&gt;"",$A167&lt;&gt;"TOTAL"),IF(AND([1]PREMIOS_ALUMNOS!$BV165&lt;&gt;"",[1]PREMIOS_ALUMNOS!$BV165&lt;&gt;0),[1]PREMIOS_ALUMNOS!$BV165,""),IF($A167="TOTAL",SUM(INDIRECT("AR4:AR"&amp;ROW()-1)),""))</f>
        <v/>
      </c>
      <c r="AS167" s="7" t="str">
        <f ca="1">IF(AND($A167&lt;&gt;"",$A167&lt;&gt;"TOTAL"),IF(AND([1]PREMIOS_ALUMNOS!$BX165&lt;&gt;"",[1]PREMIOS_ALUMNOS!$BX165&lt;&gt;0),[1]PREMIOS_ALUMNOS!$BX165,""),IF($A167="TOTAL",SUM(INDIRECT("AS4:AS"&amp;ROW()-1)),""))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IF(AND($A167&lt;&gt;"",$A167&lt;&gt;"TOTAL"),IF(AND([1]PREMIOS_ALUMNOS!$CA165&lt;&gt;"",[1]PREMIOS_ALUMNOS!$CA165&lt;&gt;0),[1]PREMIOS_ALUMNOS!$CA165,""),IF($A167="TOTAL",SUM(INDIRECT("AU4:AU"&amp;ROW()-1)),""))</f>
        <v/>
      </c>
      <c r="AV167" s="7" t="str">
        <f ca="1">IF(AND($A167&lt;&gt;"",$A167&lt;&gt;"TOTAL"),IF(AND([1]PREMIOS_ALUMNOS!$CC165&lt;&gt;"",[1]PREMIOS_ALUMNOS!$CC165&lt;&gt;0),[1]PREMIOS_ALUMNOS!$CC165,""),IF($A167="TOTAL",SUM(INDIRECT("AV4:AV"&amp;ROW()-1)),""))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IF(AND($A167&lt;&gt;"",$A167&lt;&gt;"TOTAL"),IF(AND([1]PREMIOS_ALUMNOS!$CF165&lt;&gt;"",[1]PREMIOS_ALUMNOS!$CF165&lt;&gt;0),[1]PREMIOS_ALUMNOS!$CF165,""),IF($A167="TOTAL",SUM(INDIRECT("AX4:AX"&amp;ROW()-1)),""))</f>
        <v/>
      </c>
      <c r="AY167" s="7" t="str">
        <f ca="1">IF(AND($A167&lt;&gt;"",$A167&lt;&gt;"TOTAL"),IF(AND([1]PREMIOS_ALUMNOS!$CH165&lt;&gt;"",[1]PREMIOS_ALUMNOS!$CH165&lt;&gt;0),[1]PREMIOS_ALUMNOS!$CH165,""),IF($A167="TOTAL",SUM(INDIRECT("AY4:AY"&amp;ROW()-1)),""))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IF(AND($A167&lt;&gt;"",$A167&lt;&gt;"TOTAL"),IF(AND([1]PREMIOS_ALUMNOS!$CK165&lt;&gt;"",[1]PREMIOS_ALUMNOS!$CK165&lt;&gt;0),[1]PREMIOS_ALUMNOS!$CK165,""),IF($A167="TOTAL",SUM(INDIRECT("BA4:BA"&amp;ROW()-1)),""))</f>
        <v/>
      </c>
      <c r="BB167" s="7" t="str">
        <f ca="1">IF(AND($A167&lt;&gt;"",$A167&lt;&gt;"TOTAL"),IF(AND([1]PREMIOS_ALUMNOS!$CM165&lt;&gt;"",[1]PREMIOS_ALUMNOS!$CM165&lt;&gt;0),[1]PREMIOS_ALUMNOS!$CM165,""),IF($A167="TOTAL",SUM(INDIRECT("BB4:BB"&amp;ROW()-1)),""))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IF(AND($A167&lt;&gt;"",$A167&lt;&gt;"TOTAL"),IF(AND([1]PREMIOS_ALUMNOS!$CP165&lt;&gt;"",[1]PREMIOS_ALUMNOS!$CP165&lt;&gt;0),[1]PREMIOS_ALUMNOS!$CP165,""),IF($A167="TOTAL",SUM(INDIRECT("BD4:BD"&amp;ROW()-1)),""))</f>
        <v/>
      </c>
      <c r="BE167" s="7" t="str">
        <f ca="1">IF(AND($A167&lt;&gt;"",$A167&lt;&gt;"TOTAL"),IF(AND([1]PREMIOS_ALUMNOS!$CR165&lt;&gt;"",[1]PREMIOS_ALUMNOS!$CR165&lt;&gt;0),[1]PREMIOS_ALUMNOS!$CR165,""),IF($A167="TOTAL",SUM(INDIRECT("BE4:BE"&amp;ROW()-1)),""))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IF([1]PREMIOS_ALUMNOS!$C166&lt;&gt;"",[1]PREMIOS_ALUMNOS!$C166,IF(AND([1]PREMIOS_ALUMNOS!$C166="",[1]PREMIOS_ALUMNOS!$C167="",[1]PREMIOS_ALUMNOS!$C165=""),"","TOTAL"))</f>
        <v/>
      </c>
      <c r="B168" s="7" t="str">
        <f ca="1">IF(AND($A168&lt;&gt;"",$A168&lt;&gt;"TOTAL"),IF(AND([1]PREMIOS_ALUMNOS!$D166&lt;&gt;"",[1]PREMIOS_ALUMNOS!$D166&lt;&gt;0),[1]PREMIOS_ALUMNOS!$D166,""),IF($A168="TOTAL",SUM(INDIRECT("B4:B"&amp;ROW()-1)),""))</f>
        <v/>
      </c>
      <c r="C168" s="7" t="str">
        <f ca="1">IF(AND($A168&lt;&gt;"",$A168&lt;&gt;"TOTAL"),IF(AND([1]PREMIOS_ALUMNOS!$F166&lt;&gt;"",[1]PREMIOS_ALUMNOS!$F166&lt;&gt;0),[1]PREMIOS_ALUMNOS!$F166,""),IF($A168="TOTAL",SUM(INDIRECT("C4:C"&amp;ROW()-1)),""))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IF(AND($A168&lt;&gt;"",$A168&lt;&gt;"TOTAL"),IF(AND([1]PREMIOS_ALUMNOS!$I166&lt;&gt;"",[1]PREMIOS_ALUMNOS!$I166&lt;&gt;0),[1]PREMIOS_ALUMNOS!$I166,""),IF($A168="TOTAL",SUM(INDIRECT("E4:E"&amp;ROW()-1)),""))</f>
        <v/>
      </c>
      <c r="F168" s="7" t="str">
        <f ca="1">IF(AND($A168&lt;&gt;"",$A168&lt;&gt;"TOTAL"),IF(AND([1]PREMIOS_ALUMNOS!$K166&lt;&gt;"",[1]PREMIOS_ALUMNOS!$K166&lt;&gt;0),[1]PREMIOS_ALUMNOS!$K166,""),IF($A168="TOTAL",SUM(INDIRECT("F4:F"&amp;ROW()-1)),""))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IF(AND($A168&lt;&gt;"",$A168&lt;&gt;"TOTAL"),IF(AND([1]PREMIOS_ALUMNOS!$N166&lt;&gt;"",[1]PREMIOS_ALUMNOS!$N166&lt;&gt;0),[1]PREMIOS_ALUMNOS!$N166,""),IF($A168="TOTAL",SUM(INDIRECT("H4:H"&amp;ROW()-1)),""))</f>
        <v/>
      </c>
      <c r="I168" s="7" t="str">
        <f ca="1">IF(AND($A168&lt;&gt;"",$A168&lt;&gt;"TOTAL"),IF(AND([1]PREMIOS_ALUMNOS!$P166&lt;&gt;"",[1]PREMIOS_ALUMNOS!$P166&lt;&gt;0),[1]PREMIOS_ALUMNOS!$P166,""),IF($A168="TOTAL",SUM(INDIRECT("I4:I"&amp;ROW()-1)),""))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IF(AND($A168&lt;&gt;"",$A168&lt;&gt;"TOTAL"),IF(AND([1]PREMIOS_ALUMNOS!$S166&lt;&gt;"",[1]PREMIOS_ALUMNOS!$S166&lt;&gt;0),[1]PREMIOS_ALUMNOS!$S166,""),IF($A168="TOTAL",SUM(INDIRECT("K4:K"&amp;ROW()-1)),""))</f>
        <v/>
      </c>
      <c r="L168" s="7" t="str">
        <f ca="1">IF(AND($A168&lt;&gt;"",$A168&lt;&gt;"TOTAL"),IF(AND([1]PREMIOS_ALUMNOS!$U166&lt;&gt;"",[1]PREMIOS_ALUMNOS!$U166&lt;&gt;0),[1]PREMIOS_ALUMNOS!$U166,""),IF($A168="TOTAL",SUM(INDIRECT("L4:L"&amp;ROW()-1)),""))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IF(AND($A168&lt;&gt;"",$A168&lt;&gt;"TOTAL"),IF(AND([1]PREMIOS_ALUMNOS!$X166&lt;&gt;"",[1]PREMIOS_ALUMNOS!$X166&lt;&gt;0),[1]PREMIOS_ALUMNOS!$X166,""),IF($A168="TOTAL",SUM(INDIRECT("N4:N"&amp;ROW()-1)),""))</f>
        <v/>
      </c>
      <c r="O168" s="7" t="str">
        <f ca="1">IF(AND($A168&lt;&gt;"",$A168&lt;&gt;"TOTAL"),IF(AND([1]PREMIOS_ALUMNOS!$Z166&lt;&gt;"",[1]PREMIOS_ALUMNOS!$Z166&lt;&gt;0),[1]PREMIOS_ALUMNOS!$Z166,""),IF($A168="TOTAL",SUM(INDIRECT("O4:O"&amp;ROW()-1)),""))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IF(AND($A168&lt;&gt;"",$A168&lt;&gt;"TOTAL"),IF(AND([1]PREMIOS_ALUMNOS!$AC166&lt;&gt;"",[1]PREMIOS_ALUMNOS!$AC166&lt;&gt;0),[1]PREMIOS_ALUMNOS!$AC166,""),IF($A168="TOTAL",SUM(INDIRECT("Q4:Q"&amp;ROW()-1)),""))</f>
        <v/>
      </c>
      <c r="R168" s="7" t="str">
        <f ca="1">IF(AND($A168&lt;&gt;"",$A168&lt;&gt;"TOTAL"),IF(AND([1]PREMIOS_ALUMNOS!$AE166&lt;&gt;"",[1]PREMIOS_ALUMNOS!$AE166&lt;&gt;0),[1]PREMIOS_ALUMNOS!$AE166,""),IF($A168="TOTAL",SUM(INDIRECT("R4:R"&amp;ROW()-1)),""))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IF(AND($A168&lt;&gt;"",$A168&lt;&gt;"TOTAL"),IF(AND([1]PREMIOS_ALUMNOS!$AH166&lt;&gt;"",[1]PREMIOS_ALUMNOS!$AH166&lt;&gt;0),[1]PREMIOS_ALUMNOS!$AH166,""),IF($A168="TOTAL",SUM(INDIRECT("T4:T"&amp;ROW()-1)),""))</f>
        <v/>
      </c>
      <c r="U168" s="7" t="str">
        <f ca="1">IF(AND($A168&lt;&gt;"",$A168&lt;&gt;"TOTAL"),IF(AND([1]PREMIOS_ALUMNOS!$AJ166&lt;&gt;"",[1]PREMIOS_ALUMNOS!$AJ166&lt;&gt;0),[1]PREMIOS_ALUMNOS!$AJ166,""),IF($A168="TOTAL",SUM(INDIRECT("U4:U"&amp;ROW()-1)),""))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IF(AND($A168&lt;&gt;"",$A168&lt;&gt;"TOTAL"),IF(AND([1]PREMIOS_ALUMNOS!$AM166&lt;&gt;"",[1]PREMIOS_ALUMNOS!$AM166&lt;&gt;0),[1]PREMIOS_ALUMNOS!$AM166,""),IF($A168="TOTAL",SUM(INDIRECT("W4:W"&amp;ROW()-1)),""))</f>
        <v/>
      </c>
      <c r="X168" s="7" t="str">
        <f ca="1">IF(AND($A168&lt;&gt;"",$A168&lt;&gt;"TOTAL"),IF(AND([1]PREMIOS_ALUMNOS!$AO166&lt;&gt;"",[1]PREMIOS_ALUMNOS!$AO166&lt;&gt;0),[1]PREMIOS_ALUMNOS!$AO166,""),IF($A168="TOTAL",SUM(INDIRECT("X4:X"&amp;ROW()-1)),""))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IF(AND($A168&lt;&gt;"",$A168&lt;&gt;"TOTAL"),IF(AND([1]PREMIOS_ALUMNOS!$AR166&lt;&gt;"",[1]PREMIOS_ALUMNOS!$AR166&lt;&gt;0),[1]PREMIOS_ALUMNOS!$AR166,""),IF($A168="TOTAL",SUM(INDIRECT("Z4:Z"&amp;ROW()-1)),""))</f>
        <v/>
      </c>
      <c r="AA168" s="7" t="str">
        <f ca="1">IF(AND($A168&lt;&gt;"",$A168&lt;&gt;"TOTAL"),IF(AND([1]PREMIOS_ALUMNOS!$AT166&lt;&gt;"",[1]PREMIOS_ALUMNOS!$AT166&lt;&gt;0),[1]PREMIOS_ALUMNOS!$AT166,""),IF($A168="TOTAL",SUM(INDIRECT("AA4:AA"&amp;ROW()-1)),""))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IF(AND($A168&lt;&gt;"",$A168&lt;&gt;"TOTAL"),IF(AND([1]PREMIOS_ALUMNOS!$AW166&lt;&gt;"",[1]PREMIOS_ALUMNOS!$AW166&lt;&gt;0),[1]PREMIOS_ALUMNOS!$AW166,""),IF($A168="TOTAL",SUM(INDIRECT("AC4:AC"&amp;ROW()-1)),""))</f>
        <v/>
      </c>
      <c r="AD168" s="7" t="str">
        <f ca="1">IF(AND($A168&lt;&gt;"",$A168&lt;&gt;"TOTAL"),IF(AND([1]PREMIOS_ALUMNOS!$AY166&lt;&gt;"",[1]PREMIOS_ALUMNOS!$AY166&lt;&gt;0),[1]PREMIOS_ALUMNOS!$AY166,""),IF($A168="TOTAL",SUM(INDIRECT("AD4:AD"&amp;ROW()-1)),""))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IF(AND($A168&lt;&gt;"",$A168&lt;&gt;"TOTAL"),IF(AND([1]PREMIOS_ALUMNOS!$BB166&lt;&gt;"",[1]PREMIOS_ALUMNOS!$BB166&lt;&gt;0),[1]PREMIOS_ALUMNOS!$BB166,""),IF($A168="TOTAL",SUM(INDIRECT("AF4:AF"&amp;ROW()-1)),""))</f>
        <v/>
      </c>
      <c r="AG168" s="7" t="str">
        <f ca="1">IF(AND($A168&lt;&gt;"",$A168&lt;&gt;"TOTAL"),IF(AND([1]PREMIOS_ALUMNOS!$BD166&lt;&gt;"",[1]PREMIOS_ALUMNOS!$BD166&lt;&gt;0),[1]PREMIOS_ALUMNOS!$BD166,""),IF($A168="TOTAL",SUM(INDIRECT("AG4:AG"&amp;ROW()-1)),""))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IF(AND($A168&lt;&gt;"",$A168&lt;&gt;"TOTAL"),IF(AND([1]PREMIOS_ALUMNOS!$BG166&lt;&gt;"",[1]PREMIOS_ALUMNOS!$BG166&lt;&gt;0),[1]PREMIOS_ALUMNOS!$BG166,""),IF($A168="TOTAL",SUM(INDIRECT("AI4:AI"&amp;ROW()-1)),""))</f>
        <v/>
      </c>
      <c r="AJ168" s="7" t="str">
        <f ca="1">IF(AND($A168&lt;&gt;"",$A168&lt;&gt;"TOTAL"),IF(AND([1]PREMIOS_ALUMNOS!$BI166&lt;&gt;"",[1]PREMIOS_ALUMNOS!$BI166&lt;&gt;0),[1]PREMIOS_ALUMNOS!$BI166,""),IF($A168="TOTAL",SUM(INDIRECT("AJ4:AJ"&amp;ROW()-1)),""))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IF(AND($A168&lt;&gt;"",$A168&lt;&gt;"TOTAL"),IF(AND([1]PREMIOS_ALUMNOS!$BL166&lt;&gt;"",[1]PREMIOS_ALUMNOS!$BL166&lt;&gt;0),[1]PREMIOS_ALUMNOS!$BL166,""),IF($A168="TOTAL",SUM(INDIRECT("AL4:AL"&amp;ROW()-1)),""))</f>
        <v/>
      </c>
      <c r="AM168" s="7" t="str">
        <f ca="1">IF(AND($A168&lt;&gt;"",$A168&lt;&gt;"TOTAL"),IF(AND([1]PREMIOS_ALUMNOS!$BN166&lt;&gt;"",[1]PREMIOS_ALUMNOS!$BN166&lt;&gt;0),[1]PREMIOS_ALUMNOS!$BN166,""),IF($A168="TOTAL",SUM(INDIRECT("AM4:AM"&amp;ROW()-1)),""))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IF(AND($A168&lt;&gt;"",$A168&lt;&gt;"TOTAL"),IF(AND([1]PREMIOS_ALUMNOS!$BQ166&lt;&gt;"",[1]PREMIOS_ALUMNOS!$BQ166&lt;&gt;0),[1]PREMIOS_ALUMNOS!$BQ166,""),IF($A168="TOTAL",SUM(INDIRECT("AO4:AO"&amp;ROW()-1)),""))</f>
        <v/>
      </c>
      <c r="AP168" s="7" t="str">
        <f ca="1">IF(AND($A168&lt;&gt;"",$A168&lt;&gt;"TOTAL"),IF(AND([1]PREMIOS_ALUMNOS!$BS166&lt;&gt;"",[1]PREMIOS_ALUMNOS!$BS166&lt;&gt;0),[1]PREMIOS_ALUMNOS!$BS166,""),IF($A168="TOTAL",SUM(INDIRECT("AP4:AP"&amp;ROW()-1)),""))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IF(AND($A168&lt;&gt;"",$A168&lt;&gt;"TOTAL"),IF(AND([1]PREMIOS_ALUMNOS!$BV166&lt;&gt;"",[1]PREMIOS_ALUMNOS!$BV166&lt;&gt;0),[1]PREMIOS_ALUMNOS!$BV166,""),IF($A168="TOTAL",SUM(INDIRECT("AR4:AR"&amp;ROW()-1)),""))</f>
        <v/>
      </c>
      <c r="AS168" s="7" t="str">
        <f ca="1">IF(AND($A168&lt;&gt;"",$A168&lt;&gt;"TOTAL"),IF(AND([1]PREMIOS_ALUMNOS!$BX166&lt;&gt;"",[1]PREMIOS_ALUMNOS!$BX166&lt;&gt;0),[1]PREMIOS_ALUMNOS!$BX166,""),IF($A168="TOTAL",SUM(INDIRECT("AS4:AS"&amp;ROW()-1)),""))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IF(AND($A168&lt;&gt;"",$A168&lt;&gt;"TOTAL"),IF(AND([1]PREMIOS_ALUMNOS!$CA166&lt;&gt;"",[1]PREMIOS_ALUMNOS!$CA166&lt;&gt;0),[1]PREMIOS_ALUMNOS!$CA166,""),IF($A168="TOTAL",SUM(INDIRECT("AU4:AU"&amp;ROW()-1)),""))</f>
        <v/>
      </c>
      <c r="AV168" s="7" t="str">
        <f ca="1">IF(AND($A168&lt;&gt;"",$A168&lt;&gt;"TOTAL"),IF(AND([1]PREMIOS_ALUMNOS!$CC166&lt;&gt;"",[1]PREMIOS_ALUMNOS!$CC166&lt;&gt;0),[1]PREMIOS_ALUMNOS!$CC166,""),IF($A168="TOTAL",SUM(INDIRECT("AV4:AV"&amp;ROW()-1)),""))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IF(AND($A168&lt;&gt;"",$A168&lt;&gt;"TOTAL"),IF(AND([1]PREMIOS_ALUMNOS!$CF166&lt;&gt;"",[1]PREMIOS_ALUMNOS!$CF166&lt;&gt;0),[1]PREMIOS_ALUMNOS!$CF166,""),IF($A168="TOTAL",SUM(INDIRECT("AX4:AX"&amp;ROW()-1)),""))</f>
        <v/>
      </c>
      <c r="AY168" s="7" t="str">
        <f ca="1">IF(AND($A168&lt;&gt;"",$A168&lt;&gt;"TOTAL"),IF(AND([1]PREMIOS_ALUMNOS!$CH166&lt;&gt;"",[1]PREMIOS_ALUMNOS!$CH166&lt;&gt;0),[1]PREMIOS_ALUMNOS!$CH166,""),IF($A168="TOTAL",SUM(INDIRECT("AY4:AY"&amp;ROW()-1)),""))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IF(AND($A168&lt;&gt;"",$A168&lt;&gt;"TOTAL"),IF(AND([1]PREMIOS_ALUMNOS!$CK166&lt;&gt;"",[1]PREMIOS_ALUMNOS!$CK166&lt;&gt;0),[1]PREMIOS_ALUMNOS!$CK166,""),IF($A168="TOTAL",SUM(INDIRECT("BA4:BA"&amp;ROW()-1)),""))</f>
        <v/>
      </c>
      <c r="BB168" s="7" t="str">
        <f ca="1">IF(AND($A168&lt;&gt;"",$A168&lt;&gt;"TOTAL"),IF(AND([1]PREMIOS_ALUMNOS!$CM166&lt;&gt;"",[1]PREMIOS_ALUMNOS!$CM166&lt;&gt;0),[1]PREMIOS_ALUMNOS!$CM166,""),IF($A168="TOTAL",SUM(INDIRECT("BB4:BB"&amp;ROW()-1)),""))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IF(AND($A168&lt;&gt;"",$A168&lt;&gt;"TOTAL"),IF(AND([1]PREMIOS_ALUMNOS!$CP166&lt;&gt;"",[1]PREMIOS_ALUMNOS!$CP166&lt;&gt;0),[1]PREMIOS_ALUMNOS!$CP166,""),IF($A168="TOTAL",SUM(INDIRECT("BD4:BD"&amp;ROW()-1)),""))</f>
        <v/>
      </c>
      <c r="BE168" s="7" t="str">
        <f ca="1">IF(AND($A168&lt;&gt;"",$A168&lt;&gt;"TOTAL"),IF(AND([1]PREMIOS_ALUMNOS!$CR166&lt;&gt;"",[1]PREMIOS_ALUMNOS!$CR166&lt;&gt;0),[1]PREMIOS_ALUMNOS!$CR166,""),IF($A168="TOTAL",SUM(INDIRECT("BE4:BE"&amp;ROW()-1)),""))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IF([1]PREMIOS_ALUMNOS!$C167&lt;&gt;"",[1]PREMIOS_ALUMNOS!$C167,IF(AND([1]PREMIOS_ALUMNOS!$C167="",[1]PREMIOS_ALUMNOS!$C168="",[1]PREMIOS_ALUMNOS!$C166=""),"","TOTAL"))</f>
        <v/>
      </c>
      <c r="B169" s="7" t="str">
        <f ca="1">IF(AND($A169&lt;&gt;"",$A169&lt;&gt;"TOTAL"),IF(AND([1]PREMIOS_ALUMNOS!$D167&lt;&gt;"",[1]PREMIOS_ALUMNOS!$D167&lt;&gt;0),[1]PREMIOS_ALUMNOS!$D167,""),IF($A169="TOTAL",SUM(INDIRECT("B4:B"&amp;ROW()-1)),""))</f>
        <v/>
      </c>
      <c r="C169" s="7" t="str">
        <f ca="1">IF(AND($A169&lt;&gt;"",$A169&lt;&gt;"TOTAL"),IF(AND([1]PREMIOS_ALUMNOS!$F167&lt;&gt;"",[1]PREMIOS_ALUMNOS!$F167&lt;&gt;0),[1]PREMIOS_ALUMNOS!$F167,""),IF($A169="TOTAL",SUM(INDIRECT("C4:C"&amp;ROW()-1)),""))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IF(AND($A169&lt;&gt;"",$A169&lt;&gt;"TOTAL"),IF(AND([1]PREMIOS_ALUMNOS!$I167&lt;&gt;"",[1]PREMIOS_ALUMNOS!$I167&lt;&gt;0),[1]PREMIOS_ALUMNOS!$I167,""),IF($A169="TOTAL",SUM(INDIRECT("E4:E"&amp;ROW()-1)),""))</f>
        <v/>
      </c>
      <c r="F169" s="7" t="str">
        <f ca="1">IF(AND($A169&lt;&gt;"",$A169&lt;&gt;"TOTAL"),IF(AND([1]PREMIOS_ALUMNOS!$K167&lt;&gt;"",[1]PREMIOS_ALUMNOS!$K167&lt;&gt;0),[1]PREMIOS_ALUMNOS!$K167,""),IF($A169="TOTAL",SUM(INDIRECT("F4:F"&amp;ROW()-1)),""))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IF(AND($A169&lt;&gt;"",$A169&lt;&gt;"TOTAL"),IF(AND([1]PREMIOS_ALUMNOS!$N167&lt;&gt;"",[1]PREMIOS_ALUMNOS!$N167&lt;&gt;0),[1]PREMIOS_ALUMNOS!$N167,""),IF($A169="TOTAL",SUM(INDIRECT("H4:H"&amp;ROW()-1)),""))</f>
        <v/>
      </c>
      <c r="I169" s="7" t="str">
        <f ca="1">IF(AND($A169&lt;&gt;"",$A169&lt;&gt;"TOTAL"),IF(AND([1]PREMIOS_ALUMNOS!$P167&lt;&gt;"",[1]PREMIOS_ALUMNOS!$P167&lt;&gt;0),[1]PREMIOS_ALUMNOS!$P167,""),IF($A169="TOTAL",SUM(INDIRECT("I4:I"&amp;ROW()-1)),""))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IF(AND($A169&lt;&gt;"",$A169&lt;&gt;"TOTAL"),IF(AND([1]PREMIOS_ALUMNOS!$S167&lt;&gt;"",[1]PREMIOS_ALUMNOS!$S167&lt;&gt;0),[1]PREMIOS_ALUMNOS!$S167,""),IF($A169="TOTAL",SUM(INDIRECT("K4:K"&amp;ROW()-1)),""))</f>
        <v/>
      </c>
      <c r="L169" s="7" t="str">
        <f ca="1">IF(AND($A169&lt;&gt;"",$A169&lt;&gt;"TOTAL"),IF(AND([1]PREMIOS_ALUMNOS!$U167&lt;&gt;"",[1]PREMIOS_ALUMNOS!$U167&lt;&gt;0),[1]PREMIOS_ALUMNOS!$U167,""),IF($A169="TOTAL",SUM(INDIRECT("L4:L"&amp;ROW()-1)),""))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IF(AND($A169&lt;&gt;"",$A169&lt;&gt;"TOTAL"),IF(AND([1]PREMIOS_ALUMNOS!$X167&lt;&gt;"",[1]PREMIOS_ALUMNOS!$X167&lt;&gt;0),[1]PREMIOS_ALUMNOS!$X167,""),IF($A169="TOTAL",SUM(INDIRECT("N4:N"&amp;ROW()-1)),""))</f>
        <v/>
      </c>
      <c r="O169" s="7" t="str">
        <f ca="1">IF(AND($A169&lt;&gt;"",$A169&lt;&gt;"TOTAL"),IF(AND([1]PREMIOS_ALUMNOS!$Z167&lt;&gt;"",[1]PREMIOS_ALUMNOS!$Z167&lt;&gt;0),[1]PREMIOS_ALUMNOS!$Z167,""),IF($A169="TOTAL",SUM(INDIRECT("O4:O"&amp;ROW()-1)),""))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IF(AND($A169&lt;&gt;"",$A169&lt;&gt;"TOTAL"),IF(AND([1]PREMIOS_ALUMNOS!$AC167&lt;&gt;"",[1]PREMIOS_ALUMNOS!$AC167&lt;&gt;0),[1]PREMIOS_ALUMNOS!$AC167,""),IF($A169="TOTAL",SUM(INDIRECT("Q4:Q"&amp;ROW()-1)),""))</f>
        <v/>
      </c>
      <c r="R169" s="7" t="str">
        <f ca="1">IF(AND($A169&lt;&gt;"",$A169&lt;&gt;"TOTAL"),IF(AND([1]PREMIOS_ALUMNOS!$AE167&lt;&gt;"",[1]PREMIOS_ALUMNOS!$AE167&lt;&gt;0),[1]PREMIOS_ALUMNOS!$AE167,""),IF($A169="TOTAL",SUM(INDIRECT("R4:R"&amp;ROW()-1)),""))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IF(AND($A169&lt;&gt;"",$A169&lt;&gt;"TOTAL"),IF(AND([1]PREMIOS_ALUMNOS!$AH167&lt;&gt;"",[1]PREMIOS_ALUMNOS!$AH167&lt;&gt;0),[1]PREMIOS_ALUMNOS!$AH167,""),IF($A169="TOTAL",SUM(INDIRECT("T4:T"&amp;ROW()-1)),""))</f>
        <v/>
      </c>
      <c r="U169" s="7" t="str">
        <f ca="1">IF(AND($A169&lt;&gt;"",$A169&lt;&gt;"TOTAL"),IF(AND([1]PREMIOS_ALUMNOS!$AJ167&lt;&gt;"",[1]PREMIOS_ALUMNOS!$AJ167&lt;&gt;0),[1]PREMIOS_ALUMNOS!$AJ167,""),IF($A169="TOTAL",SUM(INDIRECT("U4:U"&amp;ROW()-1)),""))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IF(AND($A169&lt;&gt;"",$A169&lt;&gt;"TOTAL"),IF(AND([1]PREMIOS_ALUMNOS!$AM167&lt;&gt;"",[1]PREMIOS_ALUMNOS!$AM167&lt;&gt;0),[1]PREMIOS_ALUMNOS!$AM167,""),IF($A169="TOTAL",SUM(INDIRECT("W4:W"&amp;ROW()-1)),""))</f>
        <v/>
      </c>
      <c r="X169" s="7" t="str">
        <f ca="1">IF(AND($A169&lt;&gt;"",$A169&lt;&gt;"TOTAL"),IF(AND([1]PREMIOS_ALUMNOS!$AO167&lt;&gt;"",[1]PREMIOS_ALUMNOS!$AO167&lt;&gt;0),[1]PREMIOS_ALUMNOS!$AO167,""),IF($A169="TOTAL",SUM(INDIRECT("X4:X"&amp;ROW()-1)),""))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IF(AND($A169&lt;&gt;"",$A169&lt;&gt;"TOTAL"),IF(AND([1]PREMIOS_ALUMNOS!$AR167&lt;&gt;"",[1]PREMIOS_ALUMNOS!$AR167&lt;&gt;0),[1]PREMIOS_ALUMNOS!$AR167,""),IF($A169="TOTAL",SUM(INDIRECT("Z4:Z"&amp;ROW()-1)),""))</f>
        <v/>
      </c>
      <c r="AA169" s="7" t="str">
        <f ca="1">IF(AND($A169&lt;&gt;"",$A169&lt;&gt;"TOTAL"),IF(AND([1]PREMIOS_ALUMNOS!$AT167&lt;&gt;"",[1]PREMIOS_ALUMNOS!$AT167&lt;&gt;0),[1]PREMIOS_ALUMNOS!$AT167,""),IF($A169="TOTAL",SUM(INDIRECT("AA4:AA"&amp;ROW()-1)),""))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IF(AND($A169&lt;&gt;"",$A169&lt;&gt;"TOTAL"),IF(AND([1]PREMIOS_ALUMNOS!$AW167&lt;&gt;"",[1]PREMIOS_ALUMNOS!$AW167&lt;&gt;0),[1]PREMIOS_ALUMNOS!$AW167,""),IF($A169="TOTAL",SUM(INDIRECT("AC4:AC"&amp;ROW()-1)),""))</f>
        <v/>
      </c>
      <c r="AD169" s="7" t="str">
        <f ca="1">IF(AND($A169&lt;&gt;"",$A169&lt;&gt;"TOTAL"),IF(AND([1]PREMIOS_ALUMNOS!$AY167&lt;&gt;"",[1]PREMIOS_ALUMNOS!$AY167&lt;&gt;0),[1]PREMIOS_ALUMNOS!$AY167,""),IF($A169="TOTAL",SUM(INDIRECT("AD4:AD"&amp;ROW()-1)),""))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IF(AND($A169&lt;&gt;"",$A169&lt;&gt;"TOTAL"),IF(AND([1]PREMIOS_ALUMNOS!$BB167&lt;&gt;"",[1]PREMIOS_ALUMNOS!$BB167&lt;&gt;0),[1]PREMIOS_ALUMNOS!$BB167,""),IF($A169="TOTAL",SUM(INDIRECT("AF4:AF"&amp;ROW()-1)),""))</f>
        <v/>
      </c>
      <c r="AG169" s="7" t="str">
        <f ca="1">IF(AND($A169&lt;&gt;"",$A169&lt;&gt;"TOTAL"),IF(AND([1]PREMIOS_ALUMNOS!$BD167&lt;&gt;"",[1]PREMIOS_ALUMNOS!$BD167&lt;&gt;0),[1]PREMIOS_ALUMNOS!$BD167,""),IF($A169="TOTAL",SUM(INDIRECT("AG4:AG"&amp;ROW()-1)),""))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IF(AND($A169&lt;&gt;"",$A169&lt;&gt;"TOTAL"),IF(AND([1]PREMIOS_ALUMNOS!$BG167&lt;&gt;"",[1]PREMIOS_ALUMNOS!$BG167&lt;&gt;0),[1]PREMIOS_ALUMNOS!$BG167,""),IF($A169="TOTAL",SUM(INDIRECT("AI4:AI"&amp;ROW()-1)),""))</f>
        <v/>
      </c>
      <c r="AJ169" s="7" t="str">
        <f ca="1">IF(AND($A169&lt;&gt;"",$A169&lt;&gt;"TOTAL"),IF(AND([1]PREMIOS_ALUMNOS!$BI167&lt;&gt;"",[1]PREMIOS_ALUMNOS!$BI167&lt;&gt;0),[1]PREMIOS_ALUMNOS!$BI167,""),IF($A169="TOTAL",SUM(INDIRECT("AJ4:AJ"&amp;ROW()-1)),""))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IF(AND($A169&lt;&gt;"",$A169&lt;&gt;"TOTAL"),IF(AND([1]PREMIOS_ALUMNOS!$BL167&lt;&gt;"",[1]PREMIOS_ALUMNOS!$BL167&lt;&gt;0),[1]PREMIOS_ALUMNOS!$BL167,""),IF($A169="TOTAL",SUM(INDIRECT("AL4:AL"&amp;ROW()-1)),""))</f>
        <v/>
      </c>
      <c r="AM169" s="7" t="str">
        <f ca="1">IF(AND($A169&lt;&gt;"",$A169&lt;&gt;"TOTAL"),IF(AND([1]PREMIOS_ALUMNOS!$BN167&lt;&gt;"",[1]PREMIOS_ALUMNOS!$BN167&lt;&gt;0),[1]PREMIOS_ALUMNOS!$BN167,""),IF($A169="TOTAL",SUM(INDIRECT("AM4:AM"&amp;ROW()-1)),""))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IF(AND($A169&lt;&gt;"",$A169&lt;&gt;"TOTAL"),IF(AND([1]PREMIOS_ALUMNOS!$BQ167&lt;&gt;"",[1]PREMIOS_ALUMNOS!$BQ167&lt;&gt;0),[1]PREMIOS_ALUMNOS!$BQ167,""),IF($A169="TOTAL",SUM(INDIRECT("AO4:AO"&amp;ROW()-1)),""))</f>
        <v/>
      </c>
      <c r="AP169" s="7" t="str">
        <f ca="1">IF(AND($A169&lt;&gt;"",$A169&lt;&gt;"TOTAL"),IF(AND([1]PREMIOS_ALUMNOS!$BS167&lt;&gt;"",[1]PREMIOS_ALUMNOS!$BS167&lt;&gt;0),[1]PREMIOS_ALUMNOS!$BS167,""),IF($A169="TOTAL",SUM(INDIRECT("AP4:AP"&amp;ROW()-1)),""))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IF(AND($A169&lt;&gt;"",$A169&lt;&gt;"TOTAL"),IF(AND([1]PREMIOS_ALUMNOS!$BV167&lt;&gt;"",[1]PREMIOS_ALUMNOS!$BV167&lt;&gt;0),[1]PREMIOS_ALUMNOS!$BV167,""),IF($A169="TOTAL",SUM(INDIRECT("AR4:AR"&amp;ROW()-1)),""))</f>
        <v/>
      </c>
      <c r="AS169" s="7" t="str">
        <f ca="1">IF(AND($A169&lt;&gt;"",$A169&lt;&gt;"TOTAL"),IF(AND([1]PREMIOS_ALUMNOS!$BX167&lt;&gt;"",[1]PREMIOS_ALUMNOS!$BX167&lt;&gt;0),[1]PREMIOS_ALUMNOS!$BX167,""),IF($A169="TOTAL",SUM(INDIRECT("AS4:AS"&amp;ROW()-1)),""))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IF(AND($A169&lt;&gt;"",$A169&lt;&gt;"TOTAL"),IF(AND([1]PREMIOS_ALUMNOS!$CA167&lt;&gt;"",[1]PREMIOS_ALUMNOS!$CA167&lt;&gt;0),[1]PREMIOS_ALUMNOS!$CA167,""),IF($A169="TOTAL",SUM(INDIRECT("AU4:AU"&amp;ROW()-1)),""))</f>
        <v/>
      </c>
      <c r="AV169" s="7" t="str">
        <f ca="1">IF(AND($A169&lt;&gt;"",$A169&lt;&gt;"TOTAL"),IF(AND([1]PREMIOS_ALUMNOS!$CC167&lt;&gt;"",[1]PREMIOS_ALUMNOS!$CC167&lt;&gt;0),[1]PREMIOS_ALUMNOS!$CC167,""),IF($A169="TOTAL",SUM(INDIRECT("AV4:AV"&amp;ROW()-1)),""))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IF(AND($A169&lt;&gt;"",$A169&lt;&gt;"TOTAL"),IF(AND([1]PREMIOS_ALUMNOS!$CF167&lt;&gt;"",[1]PREMIOS_ALUMNOS!$CF167&lt;&gt;0),[1]PREMIOS_ALUMNOS!$CF167,""),IF($A169="TOTAL",SUM(INDIRECT("AX4:AX"&amp;ROW()-1)),""))</f>
        <v/>
      </c>
      <c r="AY169" s="7" t="str">
        <f ca="1">IF(AND($A169&lt;&gt;"",$A169&lt;&gt;"TOTAL"),IF(AND([1]PREMIOS_ALUMNOS!$CH167&lt;&gt;"",[1]PREMIOS_ALUMNOS!$CH167&lt;&gt;0),[1]PREMIOS_ALUMNOS!$CH167,""),IF($A169="TOTAL",SUM(INDIRECT("AY4:AY"&amp;ROW()-1)),""))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IF(AND($A169&lt;&gt;"",$A169&lt;&gt;"TOTAL"),IF(AND([1]PREMIOS_ALUMNOS!$CK167&lt;&gt;"",[1]PREMIOS_ALUMNOS!$CK167&lt;&gt;0),[1]PREMIOS_ALUMNOS!$CK167,""),IF($A169="TOTAL",SUM(INDIRECT("BA4:BA"&amp;ROW()-1)),""))</f>
        <v/>
      </c>
      <c r="BB169" s="7" t="str">
        <f ca="1">IF(AND($A169&lt;&gt;"",$A169&lt;&gt;"TOTAL"),IF(AND([1]PREMIOS_ALUMNOS!$CM167&lt;&gt;"",[1]PREMIOS_ALUMNOS!$CM167&lt;&gt;0),[1]PREMIOS_ALUMNOS!$CM167,""),IF($A169="TOTAL",SUM(INDIRECT("BB4:BB"&amp;ROW()-1)),""))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IF(AND($A169&lt;&gt;"",$A169&lt;&gt;"TOTAL"),IF(AND([1]PREMIOS_ALUMNOS!$CP167&lt;&gt;"",[1]PREMIOS_ALUMNOS!$CP167&lt;&gt;0),[1]PREMIOS_ALUMNOS!$CP167,""),IF($A169="TOTAL",SUM(INDIRECT("BD4:BD"&amp;ROW()-1)),""))</f>
        <v/>
      </c>
      <c r="BE169" s="7" t="str">
        <f ca="1">IF(AND($A169&lt;&gt;"",$A169&lt;&gt;"TOTAL"),IF(AND([1]PREMIOS_ALUMNOS!$CR167&lt;&gt;"",[1]PREMIOS_ALUMNOS!$CR167&lt;&gt;0),[1]PREMIOS_ALUMNOS!$CR167,""),IF($A169="TOTAL",SUM(INDIRECT("BE4:BE"&amp;ROW()-1)),""))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IF([1]PREMIOS_ALUMNOS!$C168&lt;&gt;"",[1]PREMIOS_ALUMNOS!$C168,IF(AND([1]PREMIOS_ALUMNOS!$C168="",[1]PREMIOS_ALUMNOS!$C169="",[1]PREMIOS_ALUMNOS!$C167=""),"","TOTAL"))</f>
        <v/>
      </c>
      <c r="B170" s="7" t="str">
        <f ca="1">IF(AND($A170&lt;&gt;"",$A170&lt;&gt;"TOTAL"),IF(AND([1]PREMIOS_ALUMNOS!$D168&lt;&gt;"",[1]PREMIOS_ALUMNOS!$D168&lt;&gt;0),[1]PREMIOS_ALUMNOS!$D168,""),IF($A170="TOTAL",SUM(INDIRECT("B4:B"&amp;ROW()-1)),""))</f>
        <v/>
      </c>
      <c r="C170" s="7" t="str">
        <f ca="1">IF(AND($A170&lt;&gt;"",$A170&lt;&gt;"TOTAL"),IF(AND([1]PREMIOS_ALUMNOS!$F168&lt;&gt;"",[1]PREMIOS_ALUMNOS!$F168&lt;&gt;0),[1]PREMIOS_ALUMNOS!$F168,""),IF($A170="TOTAL",SUM(INDIRECT("C4:C"&amp;ROW()-1)),""))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IF(AND($A170&lt;&gt;"",$A170&lt;&gt;"TOTAL"),IF(AND([1]PREMIOS_ALUMNOS!$I168&lt;&gt;"",[1]PREMIOS_ALUMNOS!$I168&lt;&gt;0),[1]PREMIOS_ALUMNOS!$I168,""),IF($A170="TOTAL",SUM(INDIRECT("E4:E"&amp;ROW()-1)),""))</f>
        <v/>
      </c>
      <c r="F170" s="7" t="str">
        <f ca="1">IF(AND($A170&lt;&gt;"",$A170&lt;&gt;"TOTAL"),IF(AND([1]PREMIOS_ALUMNOS!$K168&lt;&gt;"",[1]PREMIOS_ALUMNOS!$K168&lt;&gt;0),[1]PREMIOS_ALUMNOS!$K168,""),IF($A170="TOTAL",SUM(INDIRECT("F4:F"&amp;ROW()-1)),""))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IF(AND($A170&lt;&gt;"",$A170&lt;&gt;"TOTAL"),IF(AND([1]PREMIOS_ALUMNOS!$N168&lt;&gt;"",[1]PREMIOS_ALUMNOS!$N168&lt;&gt;0),[1]PREMIOS_ALUMNOS!$N168,""),IF($A170="TOTAL",SUM(INDIRECT("H4:H"&amp;ROW()-1)),""))</f>
        <v/>
      </c>
      <c r="I170" s="7" t="str">
        <f ca="1">IF(AND($A170&lt;&gt;"",$A170&lt;&gt;"TOTAL"),IF(AND([1]PREMIOS_ALUMNOS!$P168&lt;&gt;"",[1]PREMIOS_ALUMNOS!$P168&lt;&gt;0),[1]PREMIOS_ALUMNOS!$P168,""),IF($A170="TOTAL",SUM(INDIRECT("I4:I"&amp;ROW()-1)),""))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IF(AND($A170&lt;&gt;"",$A170&lt;&gt;"TOTAL"),IF(AND([1]PREMIOS_ALUMNOS!$S168&lt;&gt;"",[1]PREMIOS_ALUMNOS!$S168&lt;&gt;0),[1]PREMIOS_ALUMNOS!$S168,""),IF($A170="TOTAL",SUM(INDIRECT("K4:K"&amp;ROW()-1)),""))</f>
        <v/>
      </c>
      <c r="L170" s="7" t="str">
        <f ca="1">IF(AND($A170&lt;&gt;"",$A170&lt;&gt;"TOTAL"),IF(AND([1]PREMIOS_ALUMNOS!$U168&lt;&gt;"",[1]PREMIOS_ALUMNOS!$U168&lt;&gt;0),[1]PREMIOS_ALUMNOS!$U168,""),IF($A170="TOTAL",SUM(INDIRECT("L4:L"&amp;ROW()-1)),""))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IF(AND($A170&lt;&gt;"",$A170&lt;&gt;"TOTAL"),IF(AND([1]PREMIOS_ALUMNOS!$X168&lt;&gt;"",[1]PREMIOS_ALUMNOS!$X168&lt;&gt;0),[1]PREMIOS_ALUMNOS!$X168,""),IF($A170="TOTAL",SUM(INDIRECT("N4:N"&amp;ROW()-1)),""))</f>
        <v/>
      </c>
      <c r="O170" s="7" t="str">
        <f ca="1">IF(AND($A170&lt;&gt;"",$A170&lt;&gt;"TOTAL"),IF(AND([1]PREMIOS_ALUMNOS!$Z168&lt;&gt;"",[1]PREMIOS_ALUMNOS!$Z168&lt;&gt;0),[1]PREMIOS_ALUMNOS!$Z168,""),IF($A170="TOTAL",SUM(INDIRECT("O4:O"&amp;ROW()-1)),""))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IF(AND($A170&lt;&gt;"",$A170&lt;&gt;"TOTAL"),IF(AND([1]PREMIOS_ALUMNOS!$AC168&lt;&gt;"",[1]PREMIOS_ALUMNOS!$AC168&lt;&gt;0),[1]PREMIOS_ALUMNOS!$AC168,""),IF($A170="TOTAL",SUM(INDIRECT("Q4:Q"&amp;ROW()-1)),""))</f>
        <v/>
      </c>
      <c r="R170" s="7" t="str">
        <f ca="1">IF(AND($A170&lt;&gt;"",$A170&lt;&gt;"TOTAL"),IF(AND([1]PREMIOS_ALUMNOS!$AE168&lt;&gt;"",[1]PREMIOS_ALUMNOS!$AE168&lt;&gt;0),[1]PREMIOS_ALUMNOS!$AE168,""),IF($A170="TOTAL",SUM(INDIRECT("R4:R"&amp;ROW()-1)),""))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IF(AND($A170&lt;&gt;"",$A170&lt;&gt;"TOTAL"),IF(AND([1]PREMIOS_ALUMNOS!$AH168&lt;&gt;"",[1]PREMIOS_ALUMNOS!$AH168&lt;&gt;0),[1]PREMIOS_ALUMNOS!$AH168,""),IF($A170="TOTAL",SUM(INDIRECT("T4:T"&amp;ROW()-1)),""))</f>
        <v/>
      </c>
      <c r="U170" s="7" t="str">
        <f ca="1">IF(AND($A170&lt;&gt;"",$A170&lt;&gt;"TOTAL"),IF(AND([1]PREMIOS_ALUMNOS!$AJ168&lt;&gt;"",[1]PREMIOS_ALUMNOS!$AJ168&lt;&gt;0),[1]PREMIOS_ALUMNOS!$AJ168,""),IF($A170="TOTAL",SUM(INDIRECT("U4:U"&amp;ROW()-1)),""))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IF(AND($A170&lt;&gt;"",$A170&lt;&gt;"TOTAL"),IF(AND([1]PREMIOS_ALUMNOS!$AM168&lt;&gt;"",[1]PREMIOS_ALUMNOS!$AM168&lt;&gt;0),[1]PREMIOS_ALUMNOS!$AM168,""),IF($A170="TOTAL",SUM(INDIRECT("W4:W"&amp;ROW()-1)),""))</f>
        <v/>
      </c>
      <c r="X170" s="7" t="str">
        <f ca="1">IF(AND($A170&lt;&gt;"",$A170&lt;&gt;"TOTAL"),IF(AND([1]PREMIOS_ALUMNOS!$AO168&lt;&gt;"",[1]PREMIOS_ALUMNOS!$AO168&lt;&gt;0),[1]PREMIOS_ALUMNOS!$AO168,""),IF($A170="TOTAL",SUM(INDIRECT("X4:X"&amp;ROW()-1)),""))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IF(AND($A170&lt;&gt;"",$A170&lt;&gt;"TOTAL"),IF(AND([1]PREMIOS_ALUMNOS!$AR168&lt;&gt;"",[1]PREMIOS_ALUMNOS!$AR168&lt;&gt;0),[1]PREMIOS_ALUMNOS!$AR168,""),IF($A170="TOTAL",SUM(INDIRECT("Z4:Z"&amp;ROW()-1)),""))</f>
        <v/>
      </c>
      <c r="AA170" s="7" t="str">
        <f ca="1">IF(AND($A170&lt;&gt;"",$A170&lt;&gt;"TOTAL"),IF(AND([1]PREMIOS_ALUMNOS!$AT168&lt;&gt;"",[1]PREMIOS_ALUMNOS!$AT168&lt;&gt;0),[1]PREMIOS_ALUMNOS!$AT168,""),IF($A170="TOTAL",SUM(INDIRECT("AA4:AA"&amp;ROW()-1)),""))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IF(AND($A170&lt;&gt;"",$A170&lt;&gt;"TOTAL"),IF(AND([1]PREMIOS_ALUMNOS!$AW168&lt;&gt;"",[1]PREMIOS_ALUMNOS!$AW168&lt;&gt;0),[1]PREMIOS_ALUMNOS!$AW168,""),IF($A170="TOTAL",SUM(INDIRECT("AC4:AC"&amp;ROW()-1)),""))</f>
        <v/>
      </c>
      <c r="AD170" s="7" t="str">
        <f ca="1">IF(AND($A170&lt;&gt;"",$A170&lt;&gt;"TOTAL"),IF(AND([1]PREMIOS_ALUMNOS!$AY168&lt;&gt;"",[1]PREMIOS_ALUMNOS!$AY168&lt;&gt;0),[1]PREMIOS_ALUMNOS!$AY168,""),IF($A170="TOTAL",SUM(INDIRECT("AD4:AD"&amp;ROW()-1)),""))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IF(AND($A170&lt;&gt;"",$A170&lt;&gt;"TOTAL"),IF(AND([1]PREMIOS_ALUMNOS!$BB168&lt;&gt;"",[1]PREMIOS_ALUMNOS!$BB168&lt;&gt;0),[1]PREMIOS_ALUMNOS!$BB168,""),IF($A170="TOTAL",SUM(INDIRECT("AF4:AF"&amp;ROW()-1)),""))</f>
        <v/>
      </c>
      <c r="AG170" s="7" t="str">
        <f ca="1">IF(AND($A170&lt;&gt;"",$A170&lt;&gt;"TOTAL"),IF(AND([1]PREMIOS_ALUMNOS!$BD168&lt;&gt;"",[1]PREMIOS_ALUMNOS!$BD168&lt;&gt;0),[1]PREMIOS_ALUMNOS!$BD168,""),IF($A170="TOTAL",SUM(INDIRECT("AG4:AG"&amp;ROW()-1)),""))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IF(AND($A170&lt;&gt;"",$A170&lt;&gt;"TOTAL"),IF(AND([1]PREMIOS_ALUMNOS!$BG168&lt;&gt;"",[1]PREMIOS_ALUMNOS!$BG168&lt;&gt;0),[1]PREMIOS_ALUMNOS!$BG168,""),IF($A170="TOTAL",SUM(INDIRECT("AI4:AI"&amp;ROW()-1)),""))</f>
        <v/>
      </c>
      <c r="AJ170" s="7" t="str">
        <f ca="1">IF(AND($A170&lt;&gt;"",$A170&lt;&gt;"TOTAL"),IF(AND([1]PREMIOS_ALUMNOS!$BI168&lt;&gt;"",[1]PREMIOS_ALUMNOS!$BI168&lt;&gt;0),[1]PREMIOS_ALUMNOS!$BI168,""),IF($A170="TOTAL",SUM(INDIRECT("AJ4:AJ"&amp;ROW()-1)),""))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IF(AND($A170&lt;&gt;"",$A170&lt;&gt;"TOTAL"),IF(AND([1]PREMIOS_ALUMNOS!$BL168&lt;&gt;"",[1]PREMIOS_ALUMNOS!$BL168&lt;&gt;0),[1]PREMIOS_ALUMNOS!$BL168,""),IF($A170="TOTAL",SUM(INDIRECT("AL4:AL"&amp;ROW()-1)),""))</f>
        <v/>
      </c>
      <c r="AM170" s="7" t="str">
        <f ca="1">IF(AND($A170&lt;&gt;"",$A170&lt;&gt;"TOTAL"),IF(AND([1]PREMIOS_ALUMNOS!$BN168&lt;&gt;"",[1]PREMIOS_ALUMNOS!$BN168&lt;&gt;0),[1]PREMIOS_ALUMNOS!$BN168,""),IF($A170="TOTAL",SUM(INDIRECT("AM4:AM"&amp;ROW()-1)),""))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IF(AND($A170&lt;&gt;"",$A170&lt;&gt;"TOTAL"),IF(AND([1]PREMIOS_ALUMNOS!$BQ168&lt;&gt;"",[1]PREMIOS_ALUMNOS!$BQ168&lt;&gt;0),[1]PREMIOS_ALUMNOS!$BQ168,""),IF($A170="TOTAL",SUM(INDIRECT("AO4:AO"&amp;ROW()-1)),""))</f>
        <v/>
      </c>
      <c r="AP170" s="7" t="str">
        <f ca="1">IF(AND($A170&lt;&gt;"",$A170&lt;&gt;"TOTAL"),IF(AND([1]PREMIOS_ALUMNOS!$BS168&lt;&gt;"",[1]PREMIOS_ALUMNOS!$BS168&lt;&gt;0),[1]PREMIOS_ALUMNOS!$BS168,""),IF($A170="TOTAL",SUM(INDIRECT("AP4:AP"&amp;ROW()-1)),""))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IF(AND($A170&lt;&gt;"",$A170&lt;&gt;"TOTAL"),IF(AND([1]PREMIOS_ALUMNOS!$BV168&lt;&gt;"",[1]PREMIOS_ALUMNOS!$BV168&lt;&gt;0),[1]PREMIOS_ALUMNOS!$BV168,""),IF($A170="TOTAL",SUM(INDIRECT("AR4:AR"&amp;ROW()-1)),""))</f>
        <v/>
      </c>
      <c r="AS170" s="7" t="str">
        <f ca="1">IF(AND($A170&lt;&gt;"",$A170&lt;&gt;"TOTAL"),IF(AND([1]PREMIOS_ALUMNOS!$BX168&lt;&gt;"",[1]PREMIOS_ALUMNOS!$BX168&lt;&gt;0),[1]PREMIOS_ALUMNOS!$BX168,""),IF($A170="TOTAL",SUM(INDIRECT("AS4:AS"&amp;ROW()-1)),""))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IF(AND($A170&lt;&gt;"",$A170&lt;&gt;"TOTAL"),IF(AND([1]PREMIOS_ALUMNOS!$CA168&lt;&gt;"",[1]PREMIOS_ALUMNOS!$CA168&lt;&gt;0),[1]PREMIOS_ALUMNOS!$CA168,""),IF($A170="TOTAL",SUM(INDIRECT("AU4:AU"&amp;ROW()-1)),""))</f>
        <v/>
      </c>
      <c r="AV170" s="7" t="str">
        <f ca="1">IF(AND($A170&lt;&gt;"",$A170&lt;&gt;"TOTAL"),IF(AND([1]PREMIOS_ALUMNOS!$CC168&lt;&gt;"",[1]PREMIOS_ALUMNOS!$CC168&lt;&gt;0),[1]PREMIOS_ALUMNOS!$CC168,""),IF($A170="TOTAL",SUM(INDIRECT("AV4:AV"&amp;ROW()-1)),""))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IF(AND($A170&lt;&gt;"",$A170&lt;&gt;"TOTAL"),IF(AND([1]PREMIOS_ALUMNOS!$CF168&lt;&gt;"",[1]PREMIOS_ALUMNOS!$CF168&lt;&gt;0),[1]PREMIOS_ALUMNOS!$CF168,""),IF($A170="TOTAL",SUM(INDIRECT("AX4:AX"&amp;ROW()-1)),""))</f>
        <v/>
      </c>
      <c r="AY170" s="7" t="str">
        <f ca="1">IF(AND($A170&lt;&gt;"",$A170&lt;&gt;"TOTAL"),IF(AND([1]PREMIOS_ALUMNOS!$CH168&lt;&gt;"",[1]PREMIOS_ALUMNOS!$CH168&lt;&gt;0),[1]PREMIOS_ALUMNOS!$CH168,""),IF($A170="TOTAL",SUM(INDIRECT("AY4:AY"&amp;ROW()-1)),""))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IF(AND($A170&lt;&gt;"",$A170&lt;&gt;"TOTAL"),IF(AND([1]PREMIOS_ALUMNOS!$CK168&lt;&gt;"",[1]PREMIOS_ALUMNOS!$CK168&lt;&gt;0),[1]PREMIOS_ALUMNOS!$CK168,""),IF($A170="TOTAL",SUM(INDIRECT("BA4:BA"&amp;ROW()-1)),""))</f>
        <v/>
      </c>
      <c r="BB170" s="7" t="str">
        <f ca="1">IF(AND($A170&lt;&gt;"",$A170&lt;&gt;"TOTAL"),IF(AND([1]PREMIOS_ALUMNOS!$CM168&lt;&gt;"",[1]PREMIOS_ALUMNOS!$CM168&lt;&gt;0),[1]PREMIOS_ALUMNOS!$CM168,""),IF($A170="TOTAL",SUM(INDIRECT("BB4:BB"&amp;ROW()-1)),""))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IF(AND($A170&lt;&gt;"",$A170&lt;&gt;"TOTAL"),IF(AND([1]PREMIOS_ALUMNOS!$CP168&lt;&gt;"",[1]PREMIOS_ALUMNOS!$CP168&lt;&gt;0),[1]PREMIOS_ALUMNOS!$CP168,""),IF($A170="TOTAL",SUM(INDIRECT("BD4:BD"&amp;ROW()-1)),""))</f>
        <v/>
      </c>
      <c r="BE170" s="7" t="str">
        <f ca="1">IF(AND($A170&lt;&gt;"",$A170&lt;&gt;"TOTAL"),IF(AND([1]PREMIOS_ALUMNOS!$CR168&lt;&gt;"",[1]PREMIOS_ALUMNOS!$CR168&lt;&gt;0),[1]PREMIOS_ALUMNOS!$CR168,""),IF($A170="TOTAL",SUM(INDIRECT("BE4:BE"&amp;ROW()-1)),""))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IF([1]PREMIOS_ALUMNOS!$C169&lt;&gt;"",[1]PREMIOS_ALUMNOS!$C169,IF(AND([1]PREMIOS_ALUMNOS!$C169="",[1]PREMIOS_ALUMNOS!$C170="",[1]PREMIOS_ALUMNOS!$C168=""),"","TOTAL"))</f>
        <v/>
      </c>
      <c r="B171" s="7" t="str">
        <f ca="1">IF(AND($A171&lt;&gt;"",$A171&lt;&gt;"TOTAL"),IF(AND([1]PREMIOS_ALUMNOS!$D169&lt;&gt;"",[1]PREMIOS_ALUMNOS!$D169&lt;&gt;0),[1]PREMIOS_ALUMNOS!$D169,""),IF($A171="TOTAL",SUM(INDIRECT("B4:B"&amp;ROW()-1)),""))</f>
        <v/>
      </c>
      <c r="C171" s="7" t="str">
        <f ca="1">IF(AND($A171&lt;&gt;"",$A171&lt;&gt;"TOTAL"),IF(AND([1]PREMIOS_ALUMNOS!$F169&lt;&gt;"",[1]PREMIOS_ALUMNOS!$F169&lt;&gt;0),[1]PREMIOS_ALUMNOS!$F169,""),IF($A171="TOTAL",SUM(INDIRECT("C4:C"&amp;ROW()-1)),""))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IF(AND($A171&lt;&gt;"",$A171&lt;&gt;"TOTAL"),IF(AND([1]PREMIOS_ALUMNOS!$I169&lt;&gt;"",[1]PREMIOS_ALUMNOS!$I169&lt;&gt;0),[1]PREMIOS_ALUMNOS!$I169,""),IF($A171="TOTAL",SUM(INDIRECT("E4:E"&amp;ROW()-1)),""))</f>
        <v/>
      </c>
      <c r="F171" s="7" t="str">
        <f ca="1">IF(AND($A171&lt;&gt;"",$A171&lt;&gt;"TOTAL"),IF(AND([1]PREMIOS_ALUMNOS!$K169&lt;&gt;"",[1]PREMIOS_ALUMNOS!$K169&lt;&gt;0),[1]PREMIOS_ALUMNOS!$K169,""),IF($A171="TOTAL",SUM(INDIRECT("F4:F"&amp;ROW()-1)),""))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IF(AND($A171&lt;&gt;"",$A171&lt;&gt;"TOTAL"),IF(AND([1]PREMIOS_ALUMNOS!$N169&lt;&gt;"",[1]PREMIOS_ALUMNOS!$N169&lt;&gt;0),[1]PREMIOS_ALUMNOS!$N169,""),IF($A171="TOTAL",SUM(INDIRECT("H4:H"&amp;ROW()-1)),""))</f>
        <v/>
      </c>
      <c r="I171" s="7" t="str">
        <f ca="1">IF(AND($A171&lt;&gt;"",$A171&lt;&gt;"TOTAL"),IF(AND([1]PREMIOS_ALUMNOS!$P169&lt;&gt;"",[1]PREMIOS_ALUMNOS!$P169&lt;&gt;0),[1]PREMIOS_ALUMNOS!$P169,""),IF($A171="TOTAL",SUM(INDIRECT("I4:I"&amp;ROW()-1)),""))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IF(AND($A171&lt;&gt;"",$A171&lt;&gt;"TOTAL"),IF(AND([1]PREMIOS_ALUMNOS!$S169&lt;&gt;"",[1]PREMIOS_ALUMNOS!$S169&lt;&gt;0),[1]PREMIOS_ALUMNOS!$S169,""),IF($A171="TOTAL",SUM(INDIRECT("K4:K"&amp;ROW()-1)),""))</f>
        <v/>
      </c>
      <c r="L171" s="7" t="str">
        <f ca="1">IF(AND($A171&lt;&gt;"",$A171&lt;&gt;"TOTAL"),IF(AND([1]PREMIOS_ALUMNOS!$U169&lt;&gt;"",[1]PREMIOS_ALUMNOS!$U169&lt;&gt;0),[1]PREMIOS_ALUMNOS!$U169,""),IF($A171="TOTAL",SUM(INDIRECT("L4:L"&amp;ROW()-1)),""))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IF(AND($A171&lt;&gt;"",$A171&lt;&gt;"TOTAL"),IF(AND([1]PREMIOS_ALUMNOS!$X169&lt;&gt;"",[1]PREMIOS_ALUMNOS!$X169&lt;&gt;0),[1]PREMIOS_ALUMNOS!$X169,""),IF($A171="TOTAL",SUM(INDIRECT("N4:N"&amp;ROW()-1)),""))</f>
        <v/>
      </c>
      <c r="O171" s="7" t="str">
        <f ca="1">IF(AND($A171&lt;&gt;"",$A171&lt;&gt;"TOTAL"),IF(AND([1]PREMIOS_ALUMNOS!$Z169&lt;&gt;"",[1]PREMIOS_ALUMNOS!$Z169&lt;&gt;0),[1]PREMIOS_ALUMNOS!$Z169,""),IF($A171="TOTAL",SUM(INDIRECT("O4:O"&amp;ROW()-1)),""))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IF(AND($A171&lt;&gt;"",$A171&lt;&gt;"TOTAL"),IF(AND([1]PREMIOS_ALUMNOS!$AC169&lt;&gt;"",[1]PREMIOS_ALUMNOS!$AC169&lt;&gt;0),[1]PREMIOS_ALUMNOS!$AC169,""),IF($A171="TOTAL",SUM(INDIRECT("Q4:Q"&amp;ROW()-1)),""))</f>
        <v/>
      </c>
      <c r="R171" s="7" t="str">
        <f ca="1">IF(AND($A171&lt;&gt;"",$A171&lt;&gt;"TOTAL"),IF(AND([1]PREMIOS_ALUMNOS!$AE169&lt;&gt;"",[1]PREMIOS_ALUMNOS!$AE169&lt;&gt;0),[1]PREMIOS_ALUMNOS!$AE169,""),IF($A171="TOTAL",SUM(INDIRECT("R4:R"&amp;ROW()-1)),""))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IF(AND($A171&lt;&gt;"",$A171&lt;&gt;"TOTAL"),IF(AND([1]PREMIOS_ALUMNOS!$AH169&lt;&gt;"",[1]PREMIOS_ALUMNOS!$AH169&lt;&gt;0),[1]PREMIOS_ALUMNOS!$AH169,""),IF($A171="TOTAL",SUM(INDIRECT("T4:T"&amp;ROW()-1)),""))</f>
        <v/>
      </c>
      <c r="U171" s="7" t="str">
        <f ca="1">IF(AND($A171&lt;&gt;"",$A171&lt;&gt;"TOTAL"),IF(AND([1]PREMIOS_ALUMNOS!$AJ169&lt;&gt;"",[1]PREMIOS_ALUMNOS!$AJ169&lt;&gt;0),[1]PREMIOS_ALUMNOS!$AJ169,""),IF($A171="TOTAL",SUM(INDIRECT("U4:U"&amp;ROW()-1)),""))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IF(AND($A171&lt;&gt;"",$A171&lt;&gt;"TOTAL"),IF(AND([1]PREMIOS_ALUMNOS!$AM169&lt;&gt;"",[1]PREMIOS_ALUMNOS!$AM169&lt;&gt;0),[1]PREMIOS_ALUMNOS!$AM169,""),IF($A171="TOTAL",SUM(INDIRECT("W4:W"&amp;ROW()-1)),""))</f>
        <v/>
      </c>
      <c r="X171" s="7" t="str">
        <f ca="1">IF(AND($A171&lt;&gt;"",$A171&lt;&gt;"TOTAL"),IF(AND([1]PREMIOS_ALUMNOS!$AO169&lt;&gt;"",[1]PREMIOS_ALUMNOS!$AO169&lt;&gt;0),[1]PREMIOS_ALUMNOS!$AO169,""),IF($A171="TOTAL",SUM(INDIRECT("X4:X"&amp;ROW()-1)),""))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IF(AND($A171&lt;&gt;"",$A171&lt;&gt;"TOTAL"),IF(AND([1]PREMIOS_ALUMNOS!$AR169&lt;&gt;"",[1]PREMIOS_ALUMNOS!$AR169&lt;&gt;0),[1]PREMIOS_ALUMNOS!$AR169,""),IF($A171="TOTAL",SUM(INDIRECT("Z4:Z"&amp;ROW()-1)),""))</f>
        <v/>
      </c>
      <c r="AA171" s="7" t="str">
        <f ca="1">IF(AND($A171&lt;&gt;"",$A171&lt;&gt;"TOTAL"),IF(AND([1]PREMIOS_ALUMNOS!$AT169&lt;&gt;"",[1]PREMIOS_ALUMNOS!$AT169&lt;&gt;0),[1]PREMIOS_ALUMNOS!$AT169,""),IF($A171="TOTAL",SUM(INDIRECT("AA4:AA"&amp;ROW()-1)),""))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IF(AND($A171&lt;&gt;"",$A171&lt;&gt;"TOTAL"),IF(AND([1]PREMIOS_ALUMNOS!$AW169&lt;&gt;"",[1]PREMIOS_ALUMNOS!$AW169&lt;&gt;0),[1]PREMIOS_ALUMNOS!$AW169,""),IF($A171="TOTAL",SUM(INDIRECT("AC4:AC"&amp;ROW()-1)),""))</f>
        <v/>
      </c>
      <c r="AD171" s="7" t="str">
        <f ca="1">IF(AND($A171&lt;&gt;"",$A171&lt;&gt;"TOTAL"),IF(AND([1]PREMIOS_ALUMNOS!$AY169&lt;&gt;"",[1]PREMIOS_ALUMNOS!$AY169&lt;&gt;0),[1]PREMIOS_ALUMNOS!$AY169,""),IF($A171="TOTAL",SUM(INDIRECT("AD4:AD"&amp;ROW()-1)),""))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IF(AND($A171&lt;&gt;"",$A171&lt;&gt;"TOTAL"),IF(AND([1]PREMIOS_ALUMNOS!$BB169&lt;&gt;"",[1]PREMIOS_ALUMNOS!$BB169&lt;&gt;0),[1]PREMIOS_ALUMNOS!$BB169,""),IF($A171="TOTAL",SUM(INDIRECT("AF4:AF"&amp;ROW()-1)),""))</f>
        <v/>
      </c>
      <c r="AG171" s="7" t="str">
        <f ca="1">IF(AND($A171&lt;&gt;"",$A171&lt;&gt;"TOTAL"),IF(AND([1]PREMIOS_ALUMNOS!$BD169&lt;&gt;"",[1]PREMIOS_ALUMNOS!$BD169&lt;&gt;0),[1]PREMIOS_ALUMNOS!$BD169,""),IF($A171="TOTAL",SUM(INDIRECT("AG4:AG"&amp;ROW()-1)),""))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IF(AND($A171&lt;&gt;"",$A171&lt;&gt;"TOTAL"),IF(AND([1]PREMIOS_ALUMNOS!$BG169&lt;&gt;"",[1]PREMIOS_ALUMNOS!$BG169&lt;&gt;0),[1]PREMIOS_ALUMNOS!$BG169,""),IF($A171="TOTAL",SUM(INDIRECT("AI4:AI"&amp;ROW()-1)),""))</f>
        <v/>
      </c>
      <c r="AJ171" s="7" t="str">
        <f ca="1">IF(AND($A171&lt;&gt;"",$A171&lt;&gt;"TOTAL"),IF(AND([1]PREMIOS_ALUMNOS!$BI169&lt;&gt;"",[1]PREMIOS_ALUMNOS!$BI169&lt;&gt;0),[1]PREMIOS_ALUMNOS!$BI169,""),IF($A171="TOTAL",SUM(INDIRECT("AJ4:AJ"&amp;ROW()-1)),""))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IF(AND($A171&lt;&gt;"",$A171&lt;&gt;"TOTAL"),IF(AND([1]PREMIOS_ALUMNOS!$BL169&lt;&gt;"",[1]PREMIOS_ALUMNOS!$BL169&lt;&gt;0),[1]PREMIOS_ALUMNOS!$BL169,""),IF($A171="TOTAL",SUM(INDIRECT("AL4:AL"&amp;ROW()-1)),""))</f>
        <v/>
      </c>
      <c r="AM171" s="7" t="str">
        <f ca="1">IF(AND($A171&lt;&gt;"",$A171&lt;&gt;"TOTAL"),IF(AND([1]PREMIOS_ALUMNOS!$BN169&lt;&gt;"",[1]PREMIOS_ALUMNOS!$BN169&lt;&gt;0),[1]PREMIOS_ALUMNOS!$BN169,""),IF($A171="TOTAL",SUM(INDIRECT("AM4:AM"&amp;ROW()-1)),""))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IF(AND($A171&lt;&gt;"",$A171&lt;&gt;"TOTAL"),IF(AND([1]PREMIOS_ALUMNOS!$BQ169&lt;&gt;"",[1]PREMIOS_ALUMNOS!$BQ169&lt;&gt;0),[1]PREMIOS_ALUMNOS!$BQ169,""),IF($A171="TOTAL",SUM(INDIRECT("AO4:AO"&amp;ROW()-1)),""))</f>
        <v/>
      </c>
      <c r="AP171" s="7" t="str">
        <f ca="1">IF(AND($A171&lt;&gt;"",$A171&lt;&gt;"TOTAL"),IF(AND([1]PREMIOS_ALUMNOS!$BS169&lt;&gt;"",[1]PREMIOS_ALUMNOS!$BS169&lt;&gt;0),[1]PREMIOS_ALUMNOS!$BS169,""),IF($A171="TOTAL",SUM(INDIRECT("AP4:AP"&amp;ROW()-1)),""))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IF(AND($A171&lt;&gt;"",$A171&lt;&gt;"TOTAL"),IF(AND([1]PREMIOS_ALUMNOS!$BV169&lt;&gt;"",[1]PREMIOS_ALUMNOS!$BV169&lt;&gt;0),[1]PREMIOS_ALUMNOS!$BV169,""),IF($A171="TOTAL",SUM(INDIRECT("AR4:AR"&amp;ROW()-1)),""))</f>
        <v/>
      </c>
      <c r="AS171" s="7" t="str">
        <f ca="1">IF(AND($A171&lt;&gt;"",$A171&lt;&gt;"TOTAL"),IF(AND([1]PREMIOS_ALUMNOS!$BX169&lt;&gt;"",[1]PREMIOS_ALUMNOS!$BX169&lt;&gt;0),[1]PREMIOS_ALUMNOS!$BX169,""),IF($A171="TOTAL",SUM(INDIRECT("AS4:AS"&amp;ROW()-1)),""))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IF(AND($A171&lt;&gt;"",$A171&lt;&gt;"TOTAL"),IF(AND([1]PREMIOS_ALUMNOS!$CA169&lt;&gt;"",[1]PREMIOS_ALUMNOS!$CA169&lt;&gt;0),[1]PREMIOS_ALUMNOS!$CA169,""),IF($A171="TOTAL",SUM(INDIRECT("AU4:AU"&amp;ROW()-1)),""))</f>
        <v/>
      </c>
      <c r="AV171" s="7" t="str">
        <f ca="1">IF(AND($A171&lt;&gt;"",$A171&lt;&gt;"TOTAL"),IF(AND([1]PREMIOS_ALUMNOS!$CC169&lt;&gt;"",[1]PREMIOS_ALUMNOS!$CC169&lt;&gt;0),[1]PREMIOS_ALUMNOS!$CC169,""),IF($A171="TOTAL",SUM(INDIRECT("AV4:AV"&amp;ROW()-1)),""))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IF(AND($A171&lt;&gt;"",$A171&lt;&gt;"TOTAL"),IF(AND([1]PREMIOS_ALUMNOS!$CF169&lt;&gt;"",[1]PREMIOS_ALUMNOS!$CF169&lt;&gt;0),[1]PREMIOS_ALUMNOS!$CF169,""),IF($A171="TOTAL",SUM(INDIRECT("AX4:AX"&amp;ROW()-1)),""))</f>
        <v/>
      </c>
      <c r="AY171" s="7" t="str">
        <f ca="1">IF(AND($A171&lt;&gt;"",$A171&lt;&gt;"TOTAL"),IF(AND([1]PREMIOS_ALUMNOS!$CH169&lt;&gt;"",[1]PREMIOS_ALUMNOS!$CH169&lt;&gt;0),[1]PREMIOS_ALUMNOS!$CH169,""),IF($A171="TOTAL",SUM(INDIRECT("AY4:AY"&amp;ROW()-1)),""))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IF(AND($A171&lt;&gt;"",$A171&lt;&gt;"TOTAL"),IF(AND([1]PREMIOS_ALUMNOS!$CK169&lt;&gt;"",[1]PREMIOS_ALUMNOS!$CK169&lt;&gt;0),[1]PREMIOS_ALUMNOS!$CK169,""),IF($A171="TOTAL",SUM(INDIRECT("BA4:BA"&amp;ROW()-1)),""))</f>
        <v/>
      </c>
      <c r="BB171" s="7" t="str">
        <f ca="1">IF(AND($A171&lt;&gt;"",$A171&lt;&gt;"TOTAL"),IF(AND([1]PREMIOS_ALUMNOS!$CM169&lt;&gt;"",[1]PREMIOS_ALUMNOS!$CM169&lt;&gt;0),[1]PREMIOS_ALUMNOS!$CM169,""),IF($A171="TOTAL",SUM(INDIRECT("BB4:BB"&amp;ROW()-1)),""))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IF(AND($A171&lt;&gt;"",$A171&lt;&gt;"TOTAL"),IF(AND([1]PREMIOS_ALUMNOS!$CP169&lt;&gt;"",[1]PREMIOS_ALUMNOS!$CP169&lt;&gt;0),[1]PREMIOS_ALUMNOS!$CP169,""),IF($A171="TOTAL",SUM(INDIRECT("BD4:BD"&amp;ROW()-1)),""))</f>
        <v/>
      </c>
      <c r="BE171" s="7" t="str">
        <f ca="1">IF(AND($A171&lt;&gt;"",$A171&lt;&gt;"TOTAL"),IF(AND([1]PREMIOS_ALUMNOS!$CR169&lt;&gt;"",[1]PREMIOS_ALUMNOS!$CR169&lt;&gt;0),[1]PREMIOS_ALUMNOS!$CR169,""),IF($A171="TOTAL",SUM(INDIRECT("BE4:BE"&amp;ROW()-1)),""))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IF([1]PREMIOS_ALUMNOS!$C170&lt;&gt;"",[1]PREMIOS_ALUMNOS!$C170,IF(AND([1]PREMIOS_ALUMNOS!$C170="",[1]PREMIOS_ALUMNOS!$C171="",[1]PREMIOS_ALUMNOS!$C169=""),"","TOTAL"))</f>
        <v/>
      </c>
      <c r="B172" s="7" t="str">
        <f ca="1">IF(AND($A172&lt;&gt;"",$A172&lt;&gt;"TOTAL"),IF(AND([1]PREMIOS_ALUMNOS!$D170&lt;&gt;"",[1]PREMIOS_ALUMNOS!$D170&lt;&gt;0),[1]PREMIOS_ALUMNOS!$D170,""),IF($A172="TOTAL",SUM(INDIRECT("B4:B"&amp;ROW()-1)),""))</f>
        <v/>
      </c>
      <c r="C172" s="7" t="str">
        <f ca="1">IF(AND($A172&lt;&gt;"",$A172&lt;&gt;"TOTAL"),IF(AND([1]PREMIOS_ALUMNOS!$F170&lt;&gt;"",[1]PREMIOS_ALUMNOS!$F170&lt;&gt;0),[1]PREMIOS_ALUMNOS!$F170,""),IF($A172="TOTAL",SUM(INDIRECT("C4:C"&amp;ROW()-1)),""))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IF(AND($A172&lt;&gt;"",$A172&lt;&gt;"TOTAL"),IF(AND([1]PREMIOS_ALUMNOS!$I170&lt;&gt;"",[1]PREMIOS_ALUMNOS!$I170&lt;&gt;0),[1]PREMIOS_ALUMNOS!$I170,""),IF($A172="TOTAL",SUM(INDIRECT("E4:E"&amp;ROW()-1)),""))</f>
        <v/>
      </c>
      <c r="F172" s="7" t="str">
        <f ca="1">IF(AND($A172&lt;&gt;"",$A172&lt;&gt;"TOTAL"),IF(AND([1]PREMIOS_ALUMNOS!$K170&lt;&gt;"",[1]PREMIOS_ALUMNOS!$K170&lt;&gt;0),[1]PREMIOS_ALUMNOS!$K170,""),IF($A172="TOTAL",SUM(INDIRECT("F4:F"&amp;ROW()-1)),""))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IF(AND($A172&lt;&gt;"",$A172&lt;&gt;"TOTAL"),IF(AND([1]PREMIOS_ALUMNOS!$N170&lt;&gt;"",[1]PREMIOS_ALUMNOS!$N170&lt;&gt;0),[1]PREMIOS_ALUMNOS!$N170,""),IF($A172="TOTAL",SUM(INDIRECT("H4:H"&amp;ROW()-1)),""))</f>
        <v/>
      </c>
      <c r="I172" s="7" t="str">
        <f ca="1">IF(AND($A172&lt;&gt;"",$A172&lt;&gt;"TOTAL"),IF(AND([1]PREMIOS_ALUMNOS!$P170&lt;&gt;"",[1]PREMIOS_ALUMNOS!$P170&lt;&gt;0),[1]PREMIOS_ALUMNOS!$P170,""),IF($A172="TOTAL",SUM(INDIRECT("I4:I"&amp;ROW()-1)),""))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IF(AND($A172&lt;&gt;"",$A172&lt;&gt;"TOTAL"),IF(AND([1]PREMIOS_ALUMNOS!$S170&lt;&gt;"",[1]PREMIOS_ALUMNOS!$S170&lt;&gt;0),[1]PREMIOS_ALUMNOS!$S170,""),IF($A172="TOTAL",SUM(INDIRECT("K4:K"&amp;ROW()-1)),""))</f>
        <v/>
      </c>
      <c r="L172" s="7" t="str">
        <f ca="1">IF(AND($A172&lt;&gt;"",$A172&lt;&gt;"TOTAL"),IF(AND([1]PREMIOS_ALUMNOS!$U170&lt;&gt;"",[1]PREMIOS_ALUMNOS!$U170&lt;&gt;0),[1]PREMIOS_ALUMNOS!$U170,""),IF($A172="TOTAL",SUM(INDIRECT("L4:L"&amp;ROW()-1)),""))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IF(AND($A172&lt;&gt;"",$A172&lt;&gt;"TOTAL"),IF(AND([1]PREMIOS_ALUMNOS!$X170&lt;&gt;"",[1]PREMIOS_ALUMNOS!$X170&lt;&gt;0),[1]PREMIOS_ALUMNOS!$X170,""),IF($A172="TOTAL",SUM(INDIRECT("N4:N"&amp;ROW()-1)),""))</f>
        <v/>
      </c>
      <c r="O172" s="7" t="str">
        <f ca="1">IF(AND($A172&lt;&gt;"",$A172&lt;&gt;"TOTAL"),IF(AND([1]PREMIOS_ALUMNOS!$Z170&lt;&gt;"",[1]PREMIOS_ALUMNOS!$Z170&lt;&gt;0),[1]PREMIOS_ALUMNOS!$Z170,""),IF($A172="TOTAL",SUM(INDIRECT("O4:O"&amp;ROW()-1)),""))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IF(AND($A172&lt;&gt;"",$A172&lt;&gt;"TOTAL"),IF(AND([1]PREMIOS_ALUMNOS!$AC170&lt;&gt;"",[1]PREMIOS_ALUMNOS!$AC170&lt;&gt;0),[1]PREMIOS_ALUMNOS!$AC170,""),IF($A172="TOTAL",SUM(INDIRECT("Q4:Q"&amp;ROW()-1)),""))</f>
        <v/>
      </c>
      <c r="R172" s="7" t="str">
        <f ca="1">IF(AND($A172&lt;&gt;"",$A172&lt;&gt;"TOTAL"),IF(AND([1]PREMIOS_ALUMNOS!$AE170&lt;&gt;"",[1]PREMIOS_ALUMNOS!$AE170&lt;&gt;0),[1]PREMIOS_ALUMNOS!$AE170,""),IF($A172="TOTAL",SUM(INDIRECT("R4:R"&amp;ROW()-1)),""))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IF(AND($A172&lt;&gt;"",$A172&lt;&gt;"TOTAL"),IF(AND([1]PREMIOS_ALUMNOS!$AH170&lt;&gt;"",[1]PREMIOS_ALUMNOS!$AH170&lt;&gt;0),[1]PREMIOS_ALUMNOS!$AH170,""),IF($A172="TOTAL",SUM(INDIRECT("T4:T"&amp;ROW()-1)),""))</f>
        <v/>
      </c>
      <c r="U172" s="7" t="str">
        <f ca="1">IF(AND($A172&lt;&gt;"",$A172&lt;&gt;"TOTAL"),IF(AND([1]PREMIOS_ALUMNOS!$AJ170&lt;&gt;"",[1]PREMIOS_ALUMNOS!$AJ170&lt;&gt;0),[1]PREMIOS_ALUMNOS!$AJ170,""),IF($A172="TOTAL",SUM(INDIRECT("U4:U"&amp;ROW()-1)),""))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IF(AND($A172&lt;&gt;"",$A172&lt;&gt;"TOTAL"),IF(AND([1]PREMIOS_ALUMNOS!$AM170&lt;&gt;"",[1]PREMIOS_ALUMNOS!$AM170&lt;&gt;0),[1]PREMIOS_ALUMNOS!$AM170,""),IF($A172="TOTAL",SUM(INDIRECT("W4:W"&amp;ROW()-1)),""))</f>
        <v/>
      </c>
      <c r="X172" s="7" t="str">
        <f ca="1">IF(AND($A172&lt;&gt;"",$A172&lt;&gt;"TOTAL"),IF(AND([1]PREMIOS_ALUMNOS!$AO170&lt;&gt;"",[1]PREMIOS_ALUMNOS!$AO170&lt;&gt;0),[1]PREMIOS_ALUMNOS!$AO170,""),IF($A172="TOTAL",SUM(INDIRECT("X4:X"&amp;ROW()-1)),""))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IF(AND($A172&lt;&gt;"",$A172&lt;&gt;"TOTAL"),IF(AND([1]PREMIOS_ALUMNOS!$AR170&lt;&gt;"",[1]PREMIOS_ALUMNOS!$AR170&lt;&gt;0),[1]PREMIOS_ALUMNOS!$AR170,""),IF($A172="TOTAL",SUM(INDIRECT("Z4:Z"&amp;ROW()-1)),""))</f>
        <v/>
      </c>
      <c r="AA172" s="7" t="str">
        <f ca="1">IF(AND($A172&lt;&gt;"",$A172&lt;&gt;"TOTAL"),IF(AND([1]PREMIOS_ALUMNOS!$AT170&lt;&gt;"",[1]PREMIOS_ALUMNOS!$AT170&lt;&gt;0),[1]PREMIOS_ALUMNOS!$AT170,""),IF($A172="TOTAL",SUM(INDIRECT("AA4:AA"&amp;ROW()-1)),""))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IF(AND($A172&lt;&gt;"",$A172&lt;&gt;"TOTAL"),IF(AND([1]PREMIOS_ALUMNOS!$AW170&lt;&gt;"",[1]PREMIOS_ALUMNOS!$AW170&lt;&gt;0),[1]PREMIOS_ALUMNOS!$AW170,""),IF($A172="TOTAL",SUM(INDIRECT("AC4:AC"&amp;ROW()-1)),""))</f>
        <v/>
      </c>
      <c r="AD172" s="7" t="str">
        <f ca="1">IF(AND($A172&lt;&gt;"",$A172&lt;&gt;"TOTAL"),IF(AND([1]PREMIOS_ALUMNOS!$AY170&lt;&gt;"",[1]PREMIOS_ALUMNOS!$AY170&lt;&gt;0),[1]PREMIOS_ALUMNOS!$AY170,""),IF($A172="TOTAL",SUM(INDIRECT("AD4:AD"&amp;ROW()-1)),""))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IF(AND($A172&lt;&gt;"",$A172&lt;&gt;"TOTAL"),IF(AND([1]PREMIOS_ALUMNOS!$BB170&lt;&gt;"",[1]PREMIOS_ALUMNOS!$BB170&lt;&gt;0),[1]PREMIOS_ALUMNOS!$BB170,""),IF($A172="TOTAL",SUM(INDIRECT("AF4:AF"&amp;ROW()-1)),""))</f>
        <v/>
      </c>
      <c r="AG172" s="7" t="str">
        <f ca="1">IF(AND($A172&lt;&gt;"",$A172&lt;&gt;"TOTAL"),IF(AND([1]PREMIOS_ALUMNOS!$BD170&lt;&gt;"",[1]PREMIOS_ALUMNOS!$BD170&lt;&gt;0),[1]PREMIOS_ALUMNOS!$BD170,""),IF($A172="TOTAL",SUM(INDIRECT("AG4:AG"&amp;ROW()-1)),""))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IF(AND($A172&lt;&gt;"",$A172&lt;&gt;"TOTAL"),IF(AND([1]PREMIOS_ALUMNOS!$BG170&lt;&gt;"",[1]PREMIOS_ALUMNOS!$BG170&lt;&gt;0),[1]PREMIOS_ALUMNOS!$BG170,""),IF($A172="TOTAL",SUM(INDIRECT("AI4:AI"&amp;ROW()-1)),""))</f>
        <v/>
      </c>
      <c r="AJ172" s="7" t="str">
        <f ca="1">IF(AND($A172&lt;&gt;"",$A172&lt;&gt;"TOTAL"),IF(AND([1]PREMIOS_ALUMNOS!$BI170&lt;&gt;"",[1]PREMIOS_ALUMNOS!$BI170&lt;&gt;0),[1]PREMIOS_ALUMNOS!$BI170,""),IF($A172="TOTAL",SUM(INDIRECT("AJ4:AJ"&amp;ROW()-1)),""))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IF(AND($A172&lt;&gt;"",$A172&lt;&gt;"TOTAL"),IF(AND([1]PREMIOS_ALUMNOS!$BL170&lt;&gt;"",[1]PREMIOS_ALUMNOS!$BL170&lt;&gt;0),[1]PREMIOS_ALUMNOS!$BL170,""),IF($A172="TOTAL",SUM(INDIRECT("AL4:AL"&amp;ROW()-1)),""))</f>
        <v/>
      </c>
      <c r="AM172" s="7" t="str">
        <f ca="1">IF(AND($A172&lt;&gt;"",$A172&lt;&gt;"TOTAL"),IF(AND([1]PREMIOS_ALUMNOS!$BN170&lt;&gt;"",[1]PREMIOS_ALUMNOS!$BN170&lt;&gt;0),[1]PREMIOS_ALUMNOS!$BN170,""),IF($A172="TOTAL",SUM(INDIRECT("AM4:AM"&amp;ROW()-1)),""))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IF(AND($A172&lt;&gt;"",$A172&lt;&gt;"TOTAL"),IF(AND([1]PREMIOS_ALUMNOS!$BQ170&lt;&gt;"",[1]PREMIOS_ALUMNOS!$BQ170&lt;&gt;0),[1]PREMIOS_ALUMNOS!$BQ170,""),IF($A172="TOTAL",SUM(INDIRECT("AO4:AO"&amp;ROW()-1)),""))</f>
        <v/>
      </c>
      <c r="AP172" s="7" t="str">
        <f ca="1">IF(AND($A172&lt;&gt;"",$A172&lt;&gt;"TOTAL"),IF(AND([1]PREMIOS_ALUMNOS!$BS170&lt;&gt;"",[1]PREMIOS_ALUMNOS!$BS170&lt;&gt;0),[1]PREMIOS_ALUMNOS!$BS170,""),IF($A172="TOTAL",SUM(INDIRECT("AP4:AP"&amp;ROW()-1)),""))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IF(AND($A172&lt;&gt;"",$A172&lt;&gt;"TOTAL"),IF(AND([1]PREMIOS_ALUMNOS!$BV170&lt;&gt;"",[1]PREMIOS_ALUMNOS!$BV170&lt;&gt;0),[1]PREMIOS_ALUMNOS!$BV170,""),IF($A172="TOTAL",SUM(INDIRECT("AR4:AR"&amp;ROW()-1)),""))</f>
        <v/>
      </c>
      <c r="AS172" s="7" t="str">
        <f ca="1">IF(AND($A172&lt;&gt;"",$A172&lt;&gt;"TOTAL"),IF(AND([1]PREMIOS_ALUMNOS!$BX170&lt;&gt;"",[1]PREMIOS_ALUMNOS!$BX170&lt;&gt;0),[1]PREMIOS_ALUMNOS!$BX170,""),IF($A172="TOTAL",SUM(INDIRECT("AS4:AS"&amp;ROW()-1)),""))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IF(AND($A172&lt;&gt;"",$A172&lt;&gt;"TOTAL"),IF(AND([1]PREMIOS_ALUMNOS!$CA170&lt;&gt;"",[1]PREMIOS_ALUMNOS!$CA170&lt;&gt;0),[1]PREMIOS_ALUMNOS!$CA170,""),IF($A172="TOTAL",SUM(INDIRECT("AU4:AU"&amp;ROW()-1)),""))</f>
        <v/>
      </c>
      <c r="AV172" s="7" t="str">
        <f ca="1">IF(AND($A172&lt;&gt;"",$A172&lt;&gt;"TOTAL"),IF(AND([1]PREMIOS_ALUMNOS!$CC170&lt;&gt;"",[1]PREMIOS_ALUMNOS!$CC170&lt;&gt;0),[1]PREMIOS_ALUMNOS!$CC170,""),IF($A172="TOTAL",SUM(INDIRECT("AV4:AV"&amp;ROW()-1)),""))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IF(AND($A172&lt;&gt;"",$A172&lt;&gt;"TOTAL"),IF(AND([1]PREMIOS_ALUMNOS!$CF170&lt;&gt;"",[1]PREMIOS_ALUMNOS!$CF170&lt;&gt;0),[1]PREMIOS_ALUMNOS!$CF170,""),IF($A172="TOTAL",SUM(INDIRECT("AX4:AX"&amp;ROW()-1)),""))</f>
        <v/>
      </c>
      <c r="AY172" s="7" t="str">
        <f ca="1">IF(AND($A172&lt;&gt;"",$A172&lt;&gt;"TOTAL"),IF(AND([1]PREMIOS_ALUMNOS!$CH170&lt;&gt;"",[1]PREMIOS_ALUMNOS!$CH170&lt;&gt;0),[1]PREMIOS_ALUMNOS!$CH170,""),IF($A172="TOTAL",SUM(INDIRECT("AY4:AY"&amp;ROW()-1)),""))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IF(AND($A172&lt;&gt;"",$A172&lt;&gt;"TOTAL"),IF(AND([1]PREMIOS_ALUMNOS!$CK170&lt;&gt;"",[1]PREMIOS_ALUMNOS!$CK170&lt;&gt;0),[1]PREMIOS_ALUMNOS!$CK170,""),IF($A172="TOTAL",SUM(INDIRECT("BA4:BA"&amp;ROW()-1)),""))</f>
        <v/>
      </c>
      <c r="BB172" s="7" t="str">
        <f ca="1">IF(AND($A172&lt;&gt;"",$A172&lt;&gt;"TOTAL"),IF(AND([1]PREMIOS_ALUMNOS!$CM170&lt;&gt;"",[1]PREMIOS_ALUMNOS!$CM170&lt;&gt;0),[1]PREMIOS_ALUMNOS!$CM170,""),IF($A172="TOTAL",SUM(INDIRECT("BB4:BB"&amp;ROW()-1)),""))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IF(AND($A172&lt;&gt;"",$A172&lt;&gt;"TOTAL"),IF(AND([1]PREMIOS_ALUMNOS!$CP170&lt;&gt;"",[1]PREMIOS_ALUMNOS!$CP170&lt;&gt;0),[1]PREMIOS_ALUMNOS!$CP170,""),IF($A172="TOTAL",SUM(INDIRECT("BD4:BD"&amp;ROW()-1)),""))</f>
        <v/>
      </c>
      <c r="BE172" s="7" t="str">
        <f ca="1">IF(AND($A172&lt;&gt;"",$A172&lt;&gt;"TOTAL"),IF(AND([1]PREMIOS_ALUMNOS!$CR170&lt;&gt;"",[1]PREMIOS_ALUMNOS!$CR170&lt;&gt;0),[1]PREMIOS_ALUMNOS!$CR170,""),IF($A172="TOTAL",SUM(INDIRECT("BE4:BE"&amp;ROW()-1)),""))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IF([1]PREMIOS_ALUMNOS!$C171&lt;&gt;"",[1]PREMIOS_ALUMNOS!$C171,IF(AND([1]PREMIOS_ALUMNOS!$C171="",[1]PREMIOS_ALUMNOS!$C172="",[1]PREMIOS_ALUMNOS!$C170=""),"","TOTAL"))</f>
        <v/>
      </c>
      <c r="B173" s="7" t="str">
        <f ca="1">IF(AND($A173&lt;&gt;"",$A173&lt;&gt;"TOTAL"),IF(AND([1]PREMIOS_ALUMNOS!$D171&lt;&gt;"",[1]PREMIOS_ALUMNOS!$D171&lt;&gt;0),[1]PREMIOS_ALUMNOS!$D171,""),IF($A173="TOTAL",SUM(INDIRECT("B4:B"&amp;ROW()-1)),""))</f>
        <v/>
      </c>
      <c r="C173" s="7" t="str">
        <f ca="1">IF(AND($A173&lt;&gt;"",$A173&lt;&gt;"TOTAL"),IF(AND([1]PREMIOS_ALUMNOS!$F171&lt;&gt;"",[1]PREMIOS_ALUMNOS!$F171&lt;&gt;0),[1]PREMIOS_ALUMNOS!$F171,""),IF($A173="TOTAL",SUM(INDIRECT("C4:C"&amp;ROW()-1)),""))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IF(AND($A173&lt;&gt;"",$A173&lt;&gt;"TOTAL"),IF(AND([1]PREMIOS_ALUMNOS!$I171&lt;&gt;"",[1]PREMIOS_ALUMNOS!$I171&lt;&gt;0),[1]PREMIOS_ALUMNOS!$I171,""),IF($A173="TOTAL",SUM(INDIRECT("E4:E"&amp;ROW()-1)),""))</f>
        <v/>
      </c>
      <c r="F173" s="7" t="str">
        <f ca="1">IF(AND($A173&lt;&gt;"",$A173&lt;&gt;"TOTAL"),IF(AND([1]PREMIOS_ALUMNOS!$K171&lt;&gt;"",[1]PREMIOS_ALUMNOS!$K171&lt;&gt;0),[1]PREMIOS_ALUMNOS!$K171,""),IF($A173="TOTAL",SUM(INDIRECT("F4:F"&amp;ROW()-1)),""))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IF(AND($A173&lt;&gt;"",$A173&lt;&gt;"TOTAL"),IF(AND([1]PREMIOS_ALUMNOS!$N171&lt;&gt;"",[1]PREMIOS_ALUMNOS!$N171&lt;&gt;0),[1]PREMIOS_ALUMNOS!$N171,""),IF($A173="TOTAL",SUM(INDIRECT("H4:H"&amp;ROW()-1)),""))</f>
        <v/>
      </c>
      <c r="I173" s="7" t="str">
        <f ca="1">IF(AND($A173&lt;&gt;"",$A173&lt;&gt;"TOTAL"),IF(AND([1]PREMIOS_ALUMNOS!$P171&lt;&gt;"",[1]PREMIOS_ALUMNOS!$P171&lt;&gt;0),[1]PREMIOS_ALUMNOS!$P171,""),IF($A173="TOTAL",SUM(INDIRECT("I4:I"&amp;ROW()-1)),""))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IF(AND($A173&lt;&gt;"",$A173&lt;&gt;"TOTAL"),IF(AND([1]PREMIOS_ALUMNOS!$S171&lt;&gt;"",[1]PREMIOS_ALUMNOS!$S171&lt;&gt;0),[1]PREMIOS_ALUMNOS!$S171,""),IF($A173="TOTAL",SUM(INDIRECT("K4:K"&amp;ROW()-1)),""))</f>
        <v/>
      </c>
      <c r="L173" s="7" t="str">
        <f ca="1">IF(AND($A173&lt;&gt;"",$A173&lt;&gt;"TOTAL"),IF(AND([1]PREMIOS_ALUMNOS!$U171&lt;&gt;"",[1]PREMIOS_ALUMNOS!$U171&lt;&gt;0),[1]PREMIOS_ALUMNOS!$U171,""),IF($A173="TOTAL",SUM(INDIRECT("L4:L"&amp;ROW()-1)),""))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IF(AND($A173&lt;&gt;"",$A173&lt;&gt;"TOTAL"),IF(AND([1]PREMIOS_ALUMNOS!$X171&lt;&gt;"",[1]PREMIOS_ALUMNOS!$X171&lt;&gt;0),[1]PREMIOS_ALUMNOS!$X171,""),IF($A173="TOTAL",SUM(INDIRECT("N4:N"&amp;ROW()-1)),""))</f>
        <v/>
      </c>
      <c r="O173" s="7" t="str">
        <f ca="1">IF(AND($A173&lt;&gt;"",$A173&lt;&gt;"TOTAL"),IF(AND([1]PREMIOS_ALUMNOS!$Z171&lt;&gt;"",[1]PREMIOS_ALUMNOS!$Z171&lt;&gt;0),[1]PREMIOS_ALUMNOS!$Z171,""),IF($A173="TOTAL",SUM(INDIRECT("O4:O"&amp;ROW()-1)),""))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IF(AND($A173&lt;&gt;"",$A173&lt;&gt;"TOTAL"),IF(AND([1]PREMIOS_ALUMNOS!$AC171&lt;&gt;"",[1]PREMIOS_ALUMNOS!$AC171&lt;&gt;0),[1]PREMIOS_ALUMNOS!$AC171,""),IF($A173="TOTAL",SUM(INDIRECT("Q4:Q"&amp;ROW()-1)),""))</f>
        <v/>
      </c>
      <c r="R173" s="7" t="str">
        <f ca="1">IF(AND($A173&lt;&gt;"",$A173&lt;&gt;"TOTAL"),IF(AND([1]PREMIOS_ALUMNOS!$AE171&lt;&gt;"",[1]PREMIOS_ALUMNOS!$AE171&lt;&gt;0),[1]PREMIOS_ALUMNOS!$AE171,""),IF($A173="TOTAL",SUM(INDIRECT("R4:R"&amp;ROW()-1)),""))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IF(AND($A173&lt;&gt;"",$A173&lt;&gt;"TOTAL"),IF(AND([1]PREMIOS_ALUMNOS!$AH171&lt;&gt;"",[1]PREMIOS_ALUMNOS!$AH171&lt;&gt;0),[1]PREMIOS_ALUMNOS!$AH171,""),IF($A173="TOTAL",SUM(INDIRECT("T4:T"&amp;ROW()-1)),""))</f>
        <v/>
      </c>
      <c r="U173" s="7" t="str">
        <f ca="1">IF(AND($A173&lt;&gt;"",$A173&lt;&gt;"TOTAL"),IF(AND([1]PREMIOS_ALUMNOS!$AJ171&lt;&gt;"",[1]PREMIOS_ALUMNOS!$AJ171&lt;&gt;0),[1]PREMIOS_ALUMNOS!$AJ171,""),IF($A173="TOTAL",SUM(INDIRECT("U4:U"&amp;ROW()-1)),""))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IF(AND($A173&lt;&gt;"",$A173&lt;&gt;"TOTAL"),IF(AND([1]PREMIOS_ALUMNOS!$AM171&lt;&gt;"",[1]PREMIOS_ALUMNOS!$AM171&lt;&gt;0),[1]PREMIOS_ALUMNOS!$AM171,""),IF($A173="TOTAL",SUM(INDIRECT("W4:W"&amp;ROW()-1)),""))</f>
        <v/>
      </c>
      <c r="X173" s="7" t="str">
        <f ca="1">IF(AND($A173&lt;&gt;"",$A173&lt;&gt;"TOTAL"),IF(AND([1]PREMIOS_ALUMNOS!$AO171&lt;&gt;"",[1]PREMIOS_ALUMNOS!$AO171&lt;&gt;0),[1]PREMIOS_ALUMNOS!$AO171,""),IF($A173="TOTAL",SUM(INDIRECT("X4:X"&amp;ROW()-1)),""))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IF(AND($A173&lt;&gt;"",$A173&lt;&gt;"TOTAL"),IF(AND([1]PREMIOS_ALUMNOS!$AR171&lt;&gt;"",[1]PREMIOS_ALUMNOS!$AR171&lt;&gt;0),[1]PREMIOS_ALUMNOS!$AR171,""),IF($A173="TOTAL",SUM(INDIRECT("Z4:Z"&amp;ROW()-1)),""))</f>
        <v/>
      </c>
      <c r="AA173" s="7" t="str">
        <f ca="1">IF(AND($A173&lt;&gt;"",$A173&lt;&gt;"TOTAL"),IF(AND([1]PREMIOS_ALUMNOS!$AT171&lt;&gt;"",[1]PREMIOS_ALUMNOS!$AT171&lt;&gt;0),[1]PREMIOS_ALUMNOS!$AT171,""),IF($A173="TOTAL",SUM(INDIRECT("AA4:AA"&amp;ROW()-1)),""))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IF(AND($A173&lt;&gt;"",$A173&lt;&gt;"TOTAL"),IF(AND([1]PREMIOS_ALUMNOS!$AW171&lt;&gt;"",[1]PREMIOS_ALUMNOS!$AW171&lt;&gt;0),[1]PREMIOS_ALUMNOS!$AW171,""),IF($A173="TOTAL",SUM(INDIRECT("AC4:AC"&amp;ROW()-1)),""))</f>
        <v/>
      </c>
      <c r="AD173" s="7" t="str">
        <f ca="1">IF(AND($A173&lt;&gt;"",$A173&lt;&gt;"TOTAL"),IF(AND([1]PREMIOS_ALUMNOS!$AY171&lt;&gt;"",[1]PREMIOS_ALUMNOS!$AY171&lt;&gt;0),[1]PREMIOS_ALUMNOS!$AY171,""),IF($A173="TOTAL",SUM(INDIRECT("AD4:AD"&amp;ROW()-1)),""))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IF(AND($A173&lt;&gt;"",$A173&lt;&gt;"TOTAL"),IF(AND([1]PREMIOS_ALUMNOS!$BB171&lt;&gt;"",[1]PREMIOS_ALUMNOS!$BB171&lt;&gt;0),[1]PREMIOS_ALUMNOS!$BB171,""),IF($A173="TOTAL",SUM(INDIRECT("AF4:AF"&amp;ROW()-1)),""))</f>
        <v/>
      </c>
      <c r="AG173" s="7" t="str">
        <f ca="1">IF(AND($A173&lt;&gt;"",$A173&lt;&gt;"TOTAL"),IF(AND([1]PREMIOS_ALUMNOS!$BD171&lt;&gt;"",[1]PREMIOS_ALUMNOS!$BD171&lt;&gt;0),[1]PREMIOS_ALUMNOS!$BD171,""),IF($A173="TOTAL",SUM(INDIRECT("AG4:AG"&amp;ROW()-1)),""))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IF(AND($A173&lt;&gt;"",$A173&lt;&gt;"TOTAL"),IF(AND([1]PREMIOS_ALUMNOS!$BG171&lt;&gt;"",[1]PREMIOS_ALUMNOS!$BG171&lt;&gt;0),[1]PREMIOS_ALUMNOS!$BG171,""),IF($A173="TOTAL",SUM(INDIRECT("AI4:AI"&amp;ROW()-1)),""))</f>
        <v/>
      </c>
      <c r="AJ173" s="7" t="str">
        <f ca="1">IF(AND($A173&lt;&gt;"",$A173&lt;&gt;"TOTAL"),IF(AND([1]PREMIOS_ALUMNOS!$BI171&lt;&gt;"",[1]PREMIOS_ALUMNOS!$BI171&lt;&gt;0),[1]PREMIOS_ALUMNOS!$BI171,""),IF($A173="TOTAL",SUM(INDIRECT("AJ4:AJ"&amp;ROW()-1)),""))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IF(AND($A173&lt;&gt;"",$A173&lt;&gt;"TOTAL"),IF(AND([1]PREMIOS_ALUMNOS!$BL171&lt;&gt;"",[1]PREMIOS_ALUMNOS!$BL171&lt;&gt;0),[1]PREMIOS_ALUMNOS!$BL171,""),IF($A173="TOTAL",SUM(INDIRECT("AL4:AL"&amp;ROW()-1)),""))</f>
        <v/>
      </c>
      <c r="AM173" s="7" t="str">
        <f ca="1">IF(AND($A173&lt;&gt;"",$A173&lt;&gt;"TOTAL"),IF(AND([1]PREMIOS_ALUMNOS!$BN171&lt;&gt;"",[1]PREMIOS_ALUMNOS!$BN171&lt;&gt;0),[1]PREMIOS_ALUMNOS!$BN171,""),IF($A173="TOTAL",SUM(INDIRECT("AM4:AM"&amp;ROW()-1)),""))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IF(AND($A173&lt;&gt;"",$A173&lt;&gt;"TOTAL"),IF(AND([1]PREMIOS_ALUMNOS!$BQ171&lt;&gt;"",[1]PREMIOS_ALUMNOS!$BQ171&lt;&gt;0),[1]PREMIOS_ALUMNOS!$BQ171,""),IF($A173="TOTAL",SUM(INDIRECT("AO4:AO"&amp;ROW()-1)),""))</f>
        <v/>
      </c>
      <c r="AP173" s="7" t="str">
        <f ca="1">IF(AND($A173&lt;&gt;"",$A173&lt;&gt;"TOTAL"),IF(AND([1]PREMIOS_ALUMNOS!$BS171&lt;&gt;"",[1]PREMIOS_ALUMNOS!$BS171&lt;&gt;0),[1]PREMIOS_ALUMNOS!$BS171,""),IF($A173="TOTAL",SUM(INDIRECT("AP4:AP"&amp;ROW()-1)),""))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IF(AND($A173&lt;&gt;"",$A173&lt;&gt;"TOTAL"),IF(AND([1]PREMIOS_ALUMNOS!$BV171&lt;&gt;"",[1]PREMIOS_ALUMNOS!$BV171&lt;&gt;0),[1]PREMIOS_ALUMNOS!$BV171,""),IF($A173="TOTAL",SUM(INDIRECT("AR4:AR"&amp;ROW()-1)),""))</f>
        <v/>
      </c>
      <c r="AS173" s="7" t="str">
        <f ca="1">IF(AND($A173&lt;&gt;"",$A173&lt;&gt;"TOTAL"),IF(AND([1]PREMIOS_ALUMNOS!$BX171&lt;&gt;"",[1]PREMIOS_ALUMNOS!$BX171&lt;&gt;0),[1]PREMIOS_ALUMNOS!$BX171,""),IF($A173="TOTAL",SUM(INDIRECT("AS4:AS"&amp;ROW()-1)),""))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IF(AND($A173&lt;&gt;"",$A173&lt;&gt;"TOTAL"),IF(AND([1]PREMIOS_ALUMNOS!$CA171&lt;&gt;"",[1]PREMIOS_ALUMNOS!$CA171&lt;&gt;0),[1]PREMIOS_ALUMNOS!$CA171,""),IF($A173="TOTAL",SUM(INDIRECT("AU4:AU"&amp;ROW()-1)),""))</f>
        <v/>
      </c>
      <c r="AV173" s="7" t="str">
        <f ca="1">IF(AND($A173&lt;&gt;"",$A173&lt;&gt;"TOTAL"),IF(AND([1]PREMIOS_ALUMNOS!$CC171&lt;&gt;"",[1]PREMIOS_ALUMNOS!$CC171&lt;&gt;0),[1]PREMIOS_ALUMNOS!$CC171,""),IF($A173="TOTAL",SUM(INDIRECT("AV4:AV"&amp;ROW()-1)),""))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IF(AND($A173&lt;&gt;"",$A173&lt;&gt;"TOTAL"),IF(AND([1]PREMIOS_ALUMNOS!$CF171&lt;&gt;"",[1]PREMIOS_ALUMNOS!$CF171&lt;&gt;0),[1]PREMIOS_ALUMNOS!$CF171,""),IF($A173="TOTAL",SUM(INDIRECT("AX4:AX"&amp;ROW()-1)),""))</f>
        <v/>
      </c>
      <c r="AY173" s="7" t="str">
        <f ca="1">IF(AND($A173&lt;&gt;"",$A173&lt;&gt;"TOTAL"),IF(AND([1]PREMIOS_ALUMNOS!$CH171&lt;&gt;"",[1]PREMIOS_ALUMNOS!$CH171&lt;&gt;0),[1]PREMIOS_ALUMNOS!$CH171,""),IF($A173="TOTAL",SUM(INDIRECT("AY4:AY"&amp;ROW()-1)),""))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IF(AND($A173&lt;&gt;"",$A173&lt;&gt;"TOTAL"),IF(AND([1]PREMIOS_ALUMNOS!$CK171&lt;&gt;"",[1]PREMIOS_ALUMNOS!$CK171&lt;&gt;0),[1]PREMIOS_ALUMNOS!$CK171,""),IF($A173="TOTAL",SUM(INDIRECT("BA4:BA"&amp;ROW()-1)),""))</f>
        <v/>
      </c>
      <c r="BB173" s="7" t="str">
        <f ca="1">IF(AND($A173&lt;&gt;"",$A173&lt;&gt;"TOTAL"),IF(AND([1]PREMIOS_ALUMNOS!$CM171&lt;&gt;"",[1]PREMIOS_ALUMNOS!$CM171&lt;&gt;0),[1]PREMIOS_ALUMNOS!$CM171,""),IF($A173="TOTAL",SUM(INDIRECT("BB4:BB"&amp;ROW()-1)),""))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IF(AND($A173&lt;&gt;"",$A173&lt;&gt;"TOTAL"),IF(AND([1]PREMIOS_ALUMNOS!$CP171&lt;&gt;"",[1]PREMIOS_ALUMNOS!$CP171&lt;&gt;0),[1]PREMIOS_ALUMNOS!$CP171,""),IF($A173="TOTAL",SUM(INDIRECT("BD4:BD"&amp;ROW()-1)),""))</f>
        <v/>
      </c>
      <c r="BE173" s="7" t="str">
        <f ca="1">IF(AND($A173&lt;&gt;"",$A173&lt;&gt;"TOTAL"),IF(AND([1]PREMIOS_ALUMNOS!$CR171&lt;&gt;"",[1]PREMIOS_ALUMNOS!$CR171&lt;&gt;0),[1]PREMIOS_ALUMNOS!$CR171,""),IF($A173="TOTAL",SUM(INDIRECT("BE4:BE"&amp;ROW()-1)),""))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IF([1]PREMIOS_ALUMNOS!$C172&lt;&gt;"",[1]PREMIOS_ALUMNOS!$C172,IF(AND([1]PREMIOS_ALUMNOS!$C172="",[1]PREMIOS_ALUMNOS!$C173="",[1]PREMIOS_ALUMNOS!$C171=""),"","TOTAL"))</f>
        <v/>
      </c>
      <c r="B174" s="7" t="str">
        <f ca="1">IF(AND($A174&lt;&gt;"",$A174&lt;&gt;"TOTAL"),IF(AND([1]PREMIOS_ALUMNOS!$D172&lt;&gt;"",[1]PREMIOS_ALUMNOS!$D172&lt;&gt;0),[1]PREMIOS_ALUMNOS!$D172,""),IF($A174="TOTAL",SUM(INDIRECT("B4:B"&amp;ROW()-1)),""))</f>
        <v/>
      </c>
      <c r="C174" s="7" t="str">
        <f ca="1">IF(AND($A174&lt;&gt;"",$A174&lt;&gt;"TOTAL"),IF(AND([1]PREMIOS_ALUMNOS!$F172&lt;&gt;"",[1]PREMIOS_ALUMNOS!$F172&lt;&gt;0),[1]PREMIOS_ALUMNOS!$F172,""),IF($A174="TOTAL",SUM(INDIRECT("C4:C"&amp;ROW()-1)),""))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IF(AND($A174&lt;&gt;"",$A174&lt;&gt;"TOTAL"),IF(AND([1]PREMIOS_ALUMNOS!$I172&lt;&gt;"",[1]PREMIOS_ALUMNOS!$I172&lt;&gt;0),[1]PREMIOS_ALUMNOS!$I172,""),IF($A174="TOTAL",SUM(INDIRECT("E4:E"&amp;ROW()-1)),""))</f>
        <v/>
      </c>
      <c r="F174" s="7" t="str">
        <f ca="1">IF(AND($A174&lt;&gt;"",$A174&lt;&gt;"TOTAL"),IF(AND([1]PREMIOS_ALUMNOS!$K172&lt;&gt;"",[1]PREMIOS_ALUMNOS!$K172&lt;&gt;0),[1]PREMIOS_ALUMNOS!$K172,""),IF($A174="TOTAL",SUM(INDIRECT("F4:F"&amp;ROW()-1)),""))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IF(AND($A174&lt;&gt;"",$A174&lt;&gt;"TOTAL"),IF(AND([1]PREMIOS_ALUMNOS!$N172&lt;&gt;"",[1]PREMIOS_ALUMNOS!$N172&lt;&gt;0),[1]PREMIOS_ALUMNOS!$N172,""),IF($A174="TOTAL",SUM(INDIRECT("H4:H"&amp;ROW()-1)),""))</f>
        <v/>
      </c>
      <c r="I174" s="7" t="str">
        <f ca="1">IF(AND($A174&lt;&gt;"",$A174&lt;&gt;"TOTAL"),IF(AND([1]PREMIOS_ALUMNOS!$P172&lt;&gt;"",[1]PREMIOS_ALUMNOS!$P172&lt;&gt;0),[1]PREMIOS_ALUMNOS!$P172,""),IF($A174="TOTAL",SUM(INDIRECT("I4:I"&amp;ROW()-1)),""))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IF(AND($A174&lt;&gt;"",$A174&lt;&gt;"TOTAL"),IF(AND([1]PREMIOS_ALUMNOS!$S172&lt;&gt;"",[1]PREMIOS_ALUMNOS!$S172&lt;&gt;0),[1]PREMIOS_ALUMNOS!$S172,""),IF($A174="TOTAL",SUM(INDIRECT("K4:K"&amp;ROW()-1)),""))</f>
        <v/>
      </c>
      <c r="L174" s="7" t="str">
        <f ca="1">IF(AND($A174&lt;&gt;"",$A174&lt;&gt;"TOTAL"),IF(AND([1]PREMIOS_ALUMNOS!$U172&lt;&gt;"",[1]PREMIOS_ALUMNOS!$U172&lt;&gt;0),[1]PREMIOS_ALUMNOS!$U172,""),IF($A174="TOTAL",SUM(INDIRECT("L4:L"&amp;ROW()-1)),""))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IF(AND($A174&lt;&gt;"",$A174&lt;&gt;"TOTAL"),IF(AND([1]PREMIOS_ALUMNOS!$X172&lt;&gt;"",[1]PREMIOS_ALUMNOS!$X172&lt;&gt;0),[1]PREMIOS_ALUMNOS!$X172,""),IF($A174="TOTAL",SUM(INDIRECT("N4:N"&amp;ROW()-1)),""))</f>
        <v/>
      </c>
      <c r="O174" s="7" t="str">
        <f ca="1">IF(AND($A174&lt;&gt;"",$A174&lt;&gt;"TOTAL"),IF(AND([1]PREMIOS_ALUMNOS!$Z172&lt;&gt;"",[1]PREMIOS_ALUMNOS!$Z172&lt;&gt;0),[1]PREMIOS_ALUMNOS!$Z172,""),IF($A174="TOTAL",SUM(INDIRECT("O4:O"&amp;ROW()-1)),""))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IF(AND($A174&lt;&gt;"",$A174&lt;&gt;"TOTAL"),IF(AND([1]PREMIOS_ALUMNOS!$AC172&lt;&gt;"",[1]PREMIOS_ALUMNOS!$AC172&lt;&gt;0),[1]PREMIOS_ALUMNOS!$AC172,""),IF($A174="TOTAL",SUM(INDIRECT("Q4:Q"&amp;ROW()-1)),""))</f>
        <v/>
      </c>
      <c r="R174" s="7" t="str">
        <f ca="1">IF(AND($A174&lt;&gt;"",$A174&lt;&gt;"TOTAL"),IF(AND([1]PREMIOS_ALUMNOS!$AE172&lt;&gt;"",[1]PREMIOS_ALUMNOS!$AE172&lt;&gt;0),[1]PREMIOS_ALUMNOS!$AE172,""),IF($A174="TOTAL",SUM(INDIRECT("R4:R"&amp;ROW()-1)),""))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IF(AND($A174&lt;&gt;"",$A174&lt;&gt;"TOTAL"),IF(AND([1]PREMIOS_ALUMNOS!$AH172&lt;&gt;"",[1]PREMIOS_ALUMNOS!$AH172&lt;&gt;0),[1]PREMIOS_ALUMNOS!$AH172,""),IF($A174="TOTAL",SUM(INDIRECT("T4:T"&amp;ROW()-1)),""))</f>
        <v/>
      </c>
      <c r="U174" s="7" t="str">
        <f ca="1">IF(AND($A174&lt;&gt;"",$A174&lt;&gt;"TOTAL"),IF(AND([1]PREMIOS_ALUMNOS!$AJ172&lt;&gt;"",[1]PREMIOS_ALUMNOS!$AJ172&lt;&gt;0),[1]PREMIOS_ALUMNOS!$AJ172,""),IF($A174="TOTAL",SUM(INDIRECT("U4:U"&amp;ROW()-1)),""))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IF(AND($A174&lt;&gt;"",$A174&lt;&gt;"TOTAL"),IF(AND([1]PREMIOS_ALUMNOS!$AM172&lt;&gt;"",[1]PREMIOS_ALUMNOS!$AM172&lt;&gt;0),[1]PREMIOS_ALUMNOS!$AM172,""),IF($A174="TOTAL",SUM(INDIRECT("W4:W"&amp;ROW()-1)),""))</f>
        <v/>
      </c>
      <c r="X174" s="7" t="str">
        <f ca="1">IF(AND($A174&lt;&gt;"",$A174&lt;&gt;"TOTAL"),IF(AND([1]PREMIOS_ALUMNOS!$AO172&lt;&gt;"",[1]PREMIOS_ALUMNOS!$AO172&lt;&gt;0),[1]PREMIOS_ALUMNOS!$AO172,""),IF($A174="TOTAL",SUM(INDIRECT("X4:X"&amp;ROW()-1)),""))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IF(AND($A174&lt;&gt;"",$A174&lt;&gt;"TOTAL"),IF(AND([1]PREMIOS_ALUMNOS!$AR172&lt;&gt;"",[1]PREMIOS_ALUMNOS!$AR172&lt;&gt;0),[1]PREMIOS_ALUMNOS!$AR172,""),IF($A174="TOTAL",SUM(INDIRECT("Z4:Z"&amp;ROW()-1)),""))</f>
        <v/>
      </c>
      <c r="AA174" s="7" t="str">
        <f ca="1">IF(AND($A174&lt;&gt;"",$A174&lt;&gt;"TOTAL"),IF(AND([1]PREMIOS_ALUMNOS!$AT172&lt;&gt;"",[1]PREMIOS_ALUMNOS!$AT172&lt;&gt;0),[1]PREMIOS_ALUMNOS!$AT172,""),IF($A174="TOTAL",SUM(INDIRECT("AA4:AA"&amp;ROW()-1)),""))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IF(AND($A174&lt;&gt;"",$A174&lt;&gt;"TOTAL"),IF(AND([1]PREMIOS_ALUMNOS!$AW172&lt;&gt;"",[1]PREMIOS_ALUMNOS!$AW172&lt;&gt;0),[1]PREMIOS_ALUMNOS!$AW172,""),IF($A174="TOTAL",SUM(INDIRECT("AC4:AC"&amp;ROW()-1)),""))</f>
        <v/>
      </c>
      <c r="AD174" s="7" t="str">
        <f ca="1">IF(AND($A174&lt;&gt;"",$A174&lt;&gt;"TOTAL"),IF(AND([1]PREMIOS_ALUMNOS!$AY172&lt;&gt;"",[1]PREMIOS_ALUMNOS!$AY172&lt;&gt;0),[1]PREMIOS_ALUMNOS!$AY172,""),IF($A174="TOTAL",SUM(INDIRECT("AD4:AD"&amp;ROW()-1)),""))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IF(AND($A174&lt;&gt;"",$A174&lt;&gt;"TOTAL"),IF(AND([1]PREMIOS_ALUMNOS!$BB172&lt;&gt;"",[1]PREMIOS_ALUMNOS!$BB172&lt;&gt;0),[1]PREMIOS_ALUMNOS!$BB172,""),IF($A174="TOTAL",SUM(INDIRECT("AF4:AF"&amp;ROW()-1)),""))</f>
        <v/>
      </c>
      <c r="AG174" s="7" t="str">
        <f ca="1">IF(AND($A174&lt;&gt;"",$A174&lt;&gt;"TOTAL"),IF(AND([1]PREMIOS_ALUMNOS!$BD172&lt;&gt;"",[1]PREMIOS_ALUMNOS!$BD172&lt;&gt;0),[1]PREMIOS_ALUMNOS!$BD172,""),IF($A174="TOTAL",SUM(INDIRECT("AG4:AG"&amp;ROW()-1)),""))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IF(AND($A174&lt;&gt;"",$A174&lt;&gt;"TOTAL"),IF(AND([1]PREMIOS_ALUMNOS!$BG172&lt;&gt;"",[1]PREMIOS_ALUMNOS!$BG172&lt;&gt;0),[1]PREMIOS_ALUMNOS!$BG172,""),IF($A174="TOTAL",SUM(INDIRECT("AI4:AI"&amp;ROW()-1)),""))</f>
        <v/>
      </c>
      <c r="AJ174" s="7" t="str">
        <f ca="1">IF(AND($A174&lt;&gt;"",$A174&lt;&gt;"TOTAL"),IF(AND([1]PREMIOS_ALUMNOS!$BI172&lt;&gt;"",[1]PREMIOS_ALUMNOS!$BI172&lt;&gt;0),[1]PREMIOS_ALUMNOS!$BI172,""),IF($A174="TOTAL",SUM(INDIRECT("AJ4:AJ"&amp;ROW()-1)),""))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IF(AND($A174&lt;&gt;"",$A174&lt;&gt;"TOTAL"),IF(AND([1]PREMIOS_ALUMNOS!$BL172&lt;&gt;"",[1]PREMIOS_ALUMNOS!$BL172&lt;&gt;0),[1]PREMIOS_ALUMNOS!$BL172,""),IF($A174="TOTAL",SUM(INDIRECT("AL4:AL"&amp;ROW()-1)),""))</f>
        <v/>
      </c>
      <c r="AM174" s="7" t="str">
        <f ca="1">IF(AND($A174&lt;&gt;"",$A174&lt;&gt;"TOTAL"),IF(AND([1]PREMIOS_ALUMNOS!$BN172&lt;&gt;"",[1]PREMIOS_ALUMNOS!$BN172&lt;&gt;0),[1]PREMIOS_ALUMNOS!$BN172,""),IF($A174="TOTAL",SUM(INDIRECT("AM4:AM"&amp;ROW()-1)),""))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IF(AND($A174&lt;&gt;"",$A174&lt;&gt;"TOTAL"),IF(AND([1]PREMIOS_ALUMNOS!$BQ172&lt;&gt;"",[1]PREMIOS_ALUMNOS!$BQ172&lt;&gt;0),[1]PREMIOS_ALUMNOS!$BQ172,""),IF($A174="TOTAL",SUM(INDIRECT("AO4:AO"&amp;ROW()-1)),""))</f>
        <v/>
      </c>
      <c r="AP174" s="7" t="str">
        <f ca="1">IF(AND($A174&lt;&gt;"",$A174&lt;&gt;"TOTAL"),IF(AND([1]PREMIOS_ALUMNOS!$BS172&lt;&gt;"",[1]PREMIOS_ALUMNOS!$BS172&lt;&gt;0),[1]PREMIOS_ALUMNOS!$BS172,""),IF($A174="TOTAL",SUM(INDIRECT("AP4:AP"&amp;ROW()-1)),""))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IF(AND($A174&lt;&gt;"",$A174&lt;&gt;"TOTAL"),IF(AND([1]PREMIOS_ALUMNOS!$BV172&lt;&gt;"",[1]PREMIOS_ALUMNOS!$BV172&lt;&gt;0),[1]PREMIOS_ALUMNOS!$BV172,""),IF($A174="TOTAL",SUM(INDIRECT("AR4:AR"&amp;ROW()-1)),""))</f>
        <v/>
      </c>
      <c r="AS174" s="7" t="str">
        <f ca="1">IF(AND($A174&lt;&gt;"",$A174&lt;&gt;"TOTAL"),IF(AND([1]PREMIOS_ALUMNOS!$BX172&lt;&gt;"",[1]PREMIOS_ALUMNOS!$BX172&lt;&gt;0),[1]PREMIOS_ALUMNOS!$BX172,""),IF($A174="TOTAL",SUM(INDIRECT("AS4:AS"&amp;ROW()-1)),""))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IF(AND($A174&lt;&gt;"",$A174&lt;&gt;"TOTAL"),IF(AND([1]PREMIOS_ALUMNOS!$CA172&lt;&gt;"",[1]PREMIOS_ALUMNOS!$CA172&lt;&gt;0),[1]PREMIOS_ALUMNOS!$CA172,""),IF($A174="TOTAL",SUM(INDIRECT("AU4:AU"&amp;ROW()-1)),""))</f>
        <v/>
      </c>
      <c r="AV174" s="7" t="str">
        <f ca="1">IF(AND($A174&lt;&gt;"",$A174&lt;&gt;"TOTAL"),IF(AND([1]PREMIOS_ALUMNOS!$CC172&lt;&gt;"",[1]PREMIOS_ALUMNOS!$CC172&lt;&gt;0),[1]PREMIOS_ALUMNOS!$CC172,""),IF($A174="TOTAL",SUM(INDIRECT("AV4:AV"&amp;ROW()-1)),""))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IF(AND($A174&lt;&gt;"",$A174&lt;&gt;"TOTAL"),IF(AND([1]PREMIOS_ALUMNOS!$CF172&lt;&gt;"",[1]PREMIOS_ALUMNOS!$CF172&lt;&gt;0),[1]PREMIOS_ALUMNOS!$CF172,""),IF($A174="TOTAL",SUM(INDIRECT("AX4:AX"&amp;ROW()-1)),""))</f>
        <v/>
      </c>
      <c r="AY174" s="7" t="str">
        <f ca="1">IF(AND($A174&lt;&gt;"",$A174&lt;&gt;"TOTAL"),IF(AND([1]PREMIOS_ALUMNOS!$CH172&lt;&gt;"",[1]PREMIOS_ALUMNOS!$CH172&lt;&gt;0),[1]PREMIOS_ALUMNOS!$CH172,""),IF($A174="TOTAL",SUM(INDIRECT("AY4:AY"&amp;ROW()-1)),""))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IF(AND($A174&lt;&gt;"",$A174&lt;&gt;"TOTAL"),IF(AND([1]PREMIOS_ALUMNOS!$CK172&lt;&gt;"",[1]PREMIOS_ALUMNOS!$CK172&lt;&gt;0),[1]PREMIOS_ALUMNOS!$CK172,""),IF($A174="TOTAL",SUM(INDIRECT("BA4:BA"&amp;ROW()-1)),""))</f>
        <v/>
      </c>
      <c r="BB174" s="7" t="str">
        <f ca="1">IF(AND($A174&lt;&gt;"",$A174&lt;&gt;"TOTAL"),IF(AND([1]PREMIOS_ALUMNOS!$CM172&lt;&gt;"",[1]PREMIOS_ALUMNOS!$CM172&lt;&gt;0),[1]PREMIOS_ALUMNOS!$CM172,""),IF($A174="TOTAL",SUM(INDIRECT("BB4:BB"&amp;ROW()-1)),""))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IF(AND($A174&lt;&gt;"",$A174&lt;&gt;"TOTAL"),IF(AND([1]PREMIOS_ALUMNOS!$CP172&lt;&gt;"",[1]PREMIOS_ALUMNOS!$CP172&lt;&gt;0),[1]PREMIOS_ALUMNOS!$CP172,""),IF($A174="TOTAL",SUM(INDIRECT("BD4:BD"&amp;ROW()-1)),""))</f>
        <v/>
      </c>
      <c r="BE174" s="7" t="str">
        <f ca="1">IF(AND($A174&lt;&gt;"",$A174&lt;&gt;"TOTAL"),IF(AND([1]PREMIOS_ALUMNOS!$CR172&lt;&gt;"",[1]PREMIOS_ALUMNOS!$CR172&lt;&gt;0),[1]PREMIOS_ALUMNOS!$CR172,""),IF($A174="TOTAL",SUM(INDIRECT("BE4:BE"&amp;ROW()-1)),""))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IF([1]PREMIOS_ALUMNOS!$C173&lt;&gt;"",[1]PREMIOS_ALUMNOS!$C173,IF(AND([1]PREMIOS_ALUMNOS!$C173="",[1]PREMIOS_ALUMNOS!$C174="",[1]PREMIOS_ALUMNOS!$C172=""),"","TOTAL"))</f>
        <v/>
      </c>
      <c r="B175" s="7" t="str">
        <f ca="1">IF(AND($A175&lt;&gt;"",$A175&lt;&gt;"TOTAL"),IF(AND([1]PREMIOS_ALUMNOS!$D173&lt;&gt;"",[1]PREMIOS_ALUMNOS!$D173&lt;&gt;0),[1]PREMIOS_ALUMNOS!$D173,""),IF($A175="TOTAL",SUM(INDIRECT("B4:B"&amp;ROW()-1)),""))</f>
        <v/>
      </c>
      <c r="C175" s="7" t="str">
        <f ca="1">IF(AND($A175&lt;&gt;"",$A175&lt;&gt;"TOTAL"),IF(AND([1]PREMIOS_ALUMNOS!$F173&lt;&gt;"",[1]PREMIOS_ALUMNOS!$F173&lt;&gt;0),[1]PREMIOS_ALUMNOS!$F173,""),IF($A175="TOTAL",SUM(INDIRECT("C4:C"&amp;ROW()-1)),""))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IF(AND($A175&lt;&gt;"",$A175&lt;&gt;"TOTAL"),IF(AND([1]PREMIOS_ALUMNOS!$I173&lt;&gt;"",[1]PREMIOS_ALUMNOS!$I173&lt;&gt;0),[1]PREMIOS_ALUMNOS!$I173,""),IF($A175="TOTAL",SUM(INDIRECT("E4:E"&amp;ROW()-1)),""))</f>
        <v/>
      </c>
      <c r="F175" s="7" t="str">
        <f ca="1">IF(AND($A175&lt;&gt;"",$A175&lt;&gt;"TOTAL"),IF(AND([1]PREMIOS_ALUMNOS!$K173&lt;&gt;"",[1]PREMIOS_ALUMNOS!$K173&lt;&gt;0),[1]PREMIOS_ALUMNOS!$K173,""),IF($A175="TOTAL",SUM(INDIRECT("F4:F"&amp;ROW()-1)),""))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IF(AND($A175&lt;&gt;"",$A175&lt;&gt;"TOTAL"),IF(AND([1]PREMIOS_ALUMNOS!$N173&lt;&gt;"",[1]PREMIOS_ALUMNOS!$N173&lt;&gt;0),[1]PREMIOS_ALUMNOS!$N173,""),IF($A175="TOTAL",SUM(INDIRECT("H4:H"&amp;ROW()-1)),""))</f>
        <v/>
      </c>
      <c r="I175" s="7" t="str">
        <f ca="1">IF(AND($A175&lt;&gt;"",$A175&lt;&gt;"TOTAL"),IF(AND([1]PREMIOS_ALUMNOS!$P173&lt;&gt;"",[1]PREMIOS_ALUMNOS!$P173&lt;&gt;0),[1]PREMIOS_ALUMNOS!$P173,""),IF($A175="TOTAL",SUM(INDIRECT("I4:I"&amp;ROW()-1)),""))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IF(AND($A175&lt;&gt;"",$A175&lt;&gt;"TOTAL"),IF(AND([1]PREMIOS_ALUMNOS!$S173&lt;&gt;"",[1]PREMIOS_ALUMNOS!$S173&lt;&gt;0),[1]PREMIOS_ALUMNOS!$S173,""),IF($A175="TOTAL",SUM(INDIRECT("K4:K"&amp;ROW()-1)),""))</f>
        <v/>
      </c>
      <c r="L175" s="7" t="str">
        <f ca="1">IF(AND($A175&lt;&gt;"",$A175&lt;&gt;"TOTAL"),IF(AND([1]PREMIOS_ALUMNOS!$U173&lt;&gt;"",[1]PREMIOS_ALUMNOS!$U173&lt;&gt;0),[1]PREMIOS_ALUMNOS!$U173,""),IF($A175="TOTAL",SUM(INDIRECT("L4:L"&amp;ROW()-1)),""))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IF(AND($A175&lt;&gt;"",$A175&lt;&gt;"TOTAL"),IF(AND([1]PREMIOS_ALUMNOS!$X173&lt;&gt;"",[1]PREMIOS_ALUMNOS!$X173&lt;&gt;0),[1]PREMIOS_ALUMNOS!$X173,""),IF($A175="TOTAL",SUM(INDIRECT("N4:N"&amp;ROW()-1)),""))</f>
        <v/>
      </c>
      <c r="O175" s="7" t="str">
        <f ca="1">IF(AND($A175&lt;&gt;"",$A175&lt;&gt;"TOTAL"),IF(AND([1]PREMIOS_ALUMNOS!$Z173&lt;&gt;"",[1]PREMIOS_ALUMNOS!$Z173&lt;&gt;0),[1]PREMIOS_ALUMNOS!$Z173,""),IF($A175="TOTAL",SUM(INDIRECT("O4:O"&amp;ROW()-1)),""))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IF(AND($A175&lt;&gt;"",$A175&lt;&gt;"TOTAL"),IF(AND([1]PREMIOS_ALUMNOS!$AC173&lt;&gt;"",[1]PREMIOS_ALUMNOS!$AC173&lt;&gt;0),[1]PREMIOS_ALUMNOS!$AC173,""),IF($A175="TOTAL",SUM(INDIRECT("Q4:Q"&amp;ROW()-1)),""))</f>
        <v/>
      </c>
      <c r="R175" s="7" t="str">
        <f ca="1">IF(AND($A175&lt;&gt;"",$A175&lt;&gt;"TOTAL"),IF(AND([1]PREMIOS_ALUMNOS!$AE173&lt;&gt;"",[1]PREMIOS_ALUMNOS!$AE173&lt;&gt;0),[1]PREMIOS_ALUMNOS!$AE173,""),IF($A175="TOTAL",SUM(INDIRECT("R4:R"&amp;ROW()-1)),""))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IF(AND($A175&lt;&gt;"",$A175&lt;&gt;"TOTAL"),IF(AND([1]PREMIOS_ALUMNOS!$AH173&lt;&gt;"",[1]PREMIOS_ALUMNOS!$AH173&lt;&gt;0),[1]PREMIOS_ALUMNOS!$AH173,""),IF($A175="TOTAL",SUM(INDIRECT("T4:T"&amp;ROW()-1)),""))</f>
        <v/>
      </c>
      <c r="U175" s="7" t="str">
        <f ca="1">IF(AND($A175&lt;&gt;"",$A175&lt;&gt;"TOTAL"),IF(AND([1]PREMIOS_ALUMNOS!$AJ173&lt;&gt;"",[1]PREMIOS_ALUMNOS!$AJ173&lt;&gt;0),[1]PREMIOS_ALUMNOS!$AJ173,""),IF($A175="TOTAL",SUM(INDIRECT("U4:U"&amp;ROW()-1)),""))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IF(AND($A175&lt;&gt;"",$A175&lt;&gt;"TOTAL"),IF(AND([1]PREMIOS_ALUMNOS!$AM173&lt;&gt;"",[1]PREMIOS_ALUMNOS!$AM173&lt;&gt;0),[1]PREMIOS_ALUMNOS!$AM173,""),IF($A175="TOTAL",SUM(INDIRECT("W4:W"&amp;ROW()-1)),""))</f>
        <v/>
      </c>
      <c r="X175" s="7" t="str">
        <f ca="1">IF(AND($A175&lt;&gt;"",$A175&lt;&gt;"TOTAL"),IF(AND([1]PREMIOS_ALUMNOS!$AO173&lt;&gt;"",[1]PREMIOS_ALUMNOS!$AO173&lt;&gt;0),[1]PREMIOS_ALUMNOS!$AO173,""),IF($A175="TOTAL",SUM(INDIRECT("X4:X"&amp;ROW()-1)),""))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IF(AND($A175&lt;&gt;"",$A175&lt;&gt;"TOTAL"),IF(AND([1]PREMIOS_ALUMNOS!$AR173&lt;&gt;"",[1]PREMIOS_ALUMNOS!$AR173&lt;&gt;0),[1]PREMIOS_ALUMNOS!$AR173,""),IF($A175="TOTAL",SUM(INDIRECT("Z4:Z"&amp;ROW()-1)),""))</f>
        <v/>
      </c>
      <c r="AA175" s="7" t="str">
        <f ca="1">IF(AND($A175&lt;&gt;"",$A175&lt;&gt;"TOTAL"),IF(AND([1]PREMIOS_ALUMNOS!$AT173&lt;&gt;"",[1]PREMIOS_ALUMNOS!$AT173&lt;&gt;0),[1]PREMIOS_ALUMNOS!$AT173,""),IF($A175="TOTAL",SUM(INDIRECT("AA4:AA"&amp;ROW()-1)),""))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IF(AND($A175&lt;&gt;"",$A175&lt;&gt;"TOTAL"),IF(AND([1]PREMIOS_ALUMNOS!$AW173&lt;&gt;"",[1]PREMIOS_ALUMNOS!$AW173&lt;&gt;0),[1]PREMIOS_ALUMNOS!$AW173,""),IF($A175="TOTAL",SUM(INDIRECT("AC4:AC"&amp;ROW()-1)),""))</f>
        <v/>
      </c>
      <c r="AD175" s="7" t="str">
        <f ca="1">IF(AND($A175&lt;&gt;"",$A175&lt;&gt;"TOTAL"),IF(AND([1]PREMIOS_ALUMNOS!$AY173&lt;&gt;"",[1]PREMIOS_ALUMNOS!$AY173&lt;&gt;0),[1]PREMIOS_ALUMNOS!$AY173,""),IF($A175="TOTAL",SUM(INDIRECT("AD4:AD"&amp;ROW()-1)),""))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IF(AND($A175&lt;&gt;"",$A175&lt;&gt;"TOTAL"),IF(AND([1]PREMIOS_ALUMNOS!$BB173&lt;&gt;"",[1]PREMIOS_ALUMNOS!$BB173&lt;&gt;0),[1]PREMIOS_ALUMNOS!$BB173,""),IF($A175="TOTAL",SUM(INDIRECT("AF4:AF"&amp;ROW()-1)),""))</f>
        <v/>
      </c>
      <c r="AG175" s="7" t="str">
        <f ca="1">IF(AND($A175&lt;&gt;"",$A175&lt;&gt;"TOTAL"),IF(AND([1]PREMIOS_ALUMNOS!$BD173&lt;&gt;"",[1]PREMIOS_ALUMNOS!$BD173&lt;&gt;0),[1]PREMIOS_ALUMNOS!$BD173,""),IF($A175="TOTAL",SUM(INDIRECT("AG4:AG"&amp;ROW()-1)),""))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IF(AND($A175&lt;&gt;"",$A175&lt;&gt;"TOTAL"),IF(AND([1]PREMIOS_ALUMNOS!$BG173&lt;&gt;"",[1]PREMIOS_ALUMNOS!$BG173&lt;&gt;0),[1]PREMIOS_ALUMNOS!$BG173,""),IF($A175="TOTAL",SUM(INDIRECT("AI4:AI"&amp;ROW()-1)),""))</f>
        <v/>
      </c>
      <c r="AJ175" s="7" t="str">
        <f ca="1">IF(AND($A175&lt;&gt;"",$A175&lt;&gt;"TOTAL"),IF(AND([1]PREMIOS_ALUMNOS!$BI173&lt;&gt;"",[1]PREMIOS_ALUMNOS!$BI173&lt;&gt;0),[1]PREMIOS_ALUMNOS!$BI173,""),IF($A175="TOTAL",SUM(INDIRECT("AJ4:AJ"&amp;ROW()-1)),""))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IF(AND($A175&lt;&gt;"",$A175&lt;&gt;"TOTAL"),IF(AND([1]PREMIOS_ALUMNOS!$BL173&lt;&gt;"",[1]PREMIOS_ALUMNOS!$BL173&lt;&gt;0),[1]PREMIOS_ALUMNOS!$BL173,""),IF($A175="TOTAL",SUM(INDIRECT("AL4:AL"&amp;ROW()-1)),""))</f>
        <v/>
      </c>
      <c r="AM175" s="7" t="str">
        <f ca="1">IF(AND($A175&lt;&gt;"",$A175&lt;&gt;"TOTAL"),IF(AND([1]PREMIOS_ALUMNOS!$BN173&lt;&gt;"",[1]PREMIOS_ALUMNOS!$BN173&lt;&gt;0),[1]PREMIOS_ALUMNOS!$BN173,""),IF($A175="TOTAL",SUM(INDIRECT("AM4:AM"&amp;ROW()-1)),""))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IF(AND($A175&lt;&gt;"",$A175&lt;&gt;"TOTAL"),IF(AND([1]PREMIOS_ALUMNOS!$BQ173&lt;&gt;"",[1]PREMIOS_ALUMNOS!$BQ173&lt;&gt;0),[1]PREMIOS_ALUMNOS!$BQ173,""),IF($A175="TOTAL",SUM(INDIRECT("AO4:AO"&amp;ROW()-1)),""))</f>
        <v/>
      </c>
      <c r="AP175" s="7" t="str">
        <f ca="1">IF(AND($A175&lt;&gt;"",$A175&lt;&gt;"TOTAL"),IF(AND([1]PREMIOS_ALUMNOS!$BS173&lt;&gt;"",[1]PREMIOS_ALUMNOS!$BS173&lt;&gt;0),[1]PREMIOS_ALUMNOS!$BS173,""),IF($A175="TOTAL",SUM(INDIRECT("AP4:AP"&amp;ROW()-1)),""))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IF(AND($A175&lt;&gt;"",$A175&lt;&gt;"TOTAL"),IF(AND([1]PREMIOS_ALUMNOS!$BV173&lt;&gt;"",[1]PREMIOS_ALUMNOS!$BV173&lt;&gt;0),[1]PREMIOS_ALUMNOS!$BV173,""),IF($A175="TOTAL",SUM(INDIRECT("AR4:AR"&amp;ROW()-1)),""))</f>
        <v/>
      </c>
      <c r="AS175" s="7" t="str">
        <f ca="1">IF(AND($A175&lt;&gt;"",$A175&lt;&gt;"TOTAL"),IF(AND([1]PREMIOS_ALUMNOS!$BX173&lt;&gt;"",[1]PREMIOS_ALUMNOS!$BX173&lt;&gt;0),[1]PREMIOS_ALUMNOS!$BX173,""),IF($A175="TOTAL",SUM(INDIRECT("AS4:AS"&amp;ROW()-1)),""))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IF(AND($A175&lt;&gt;"",$A175&lt;&gt;"TOTAL"),IF(AND([1]PREMIOS_ALUMNOS!$CA173&lt;&gt;"",[1]PREMIOS_ALUMNOS!$CA173&lt;&gt;0),[1]PREMIOS_ALUMNOS!$CA173,""),IF($A175="TOTAL",SUM(INDIRECT("AU4:AU"&amp;ROW()-1)),""))</f>
        <v/>
      </c>
      <c r="AV175" s="7" t="str">
        <f ca="1">IF(AND($A175&lt;&gt;"",$A175&lt;&gt;"TOTAL"),IF(AND([1]PREMIOS_ALUMNOS!$CC173&lt;&gt;"",[1]PREMIOS_ALUMNOS!$CC173&lt;&gt;0),[1]PREMIOS_ALUMNOS!$CC173,""),IF($A175="TOTAL",SUM(INDIRECT("AV4:AV"&amp;ROW()-1)),""))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IF(AND($A175&lt;&gt;"",$A175&lt;&gt;"TOTAL"),IF(AND([1]PREMIOS_ALUMNOS!$CF173&lt;&gt;"",[1]PREMIOS_ALUMNOS!$CF173&lt;&gt;0),[1]PREMIOS_ALUMNOS!$CF173,""),IF($A175="TOTAL",SUM(INDIRECT("AX4:AX"&amp;ROW()-1)),""))</f>
        <v/>
      </c>
      <c r="AY175" s="7" t="str">
        <f ca="1">IF(AND($A175&lt;&gt;"",$A175&lt;&gt;"TOTAL"),IF(AND([1]PREMIOS_ALUMNOS!$CH173&lt;&gt;"",[1]PREMIOS_ALUMNOS!$CH173&lt;&gt;0),[1]PREMIOS_ALUMNOS!$CH173,""),IF($A175="TOTAL",SUM(INDIRECT("AY4:AY"&amp;ROW()-1)),""))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IF(AND($A175&lt;&gt;"",$A175&lt;&gt;"TOTAL"),IF(AND([1]PREMIOS_ALUMNOS!$CK173&lt;&gt;"",[1]PREMIOS_ALUMNOS!$CK173&lt;&gt;0),[1]PREMIOS_ALUMNOS!$CK173,""),IF($A175="TOTAL",SUM(INDIRECT("BA4:BA"&amp;ROW()-1)),""))</f>
        <v/>
      </c>
      <c r="BB175" s="7" t="str">
        <f ca="1">IF(AND($A175&lt;&gt;"",$A175&lt;&gt;"TOTAL"),IF(AND([1]PREMIOS_ALUMNOS!$CM173&lt;&gt;"",[1]PREMIOS_ALUMNOS!$CM173&lt;&gt;0),[1]PREMIOS_ALUMNOS!$CM173,""),IF($A175="TOTAL",SUM(INDIRECT("BB4:BB"&amp;ROW()-1)),""))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IF(AND($A175&lt;&gt;"",$A175&lt;&gt;"TOTAL"),IF(AND([1]PREMIOS_ALUMNOS!$CP173&lt;&gt;"",[1]PREMIOS_ALUMNOS!$CP173&lt;&gt;0),[1]PREMIOS_ALUMNOS!$CP173,""),IF($A175="TOTAL",SUM(INDIRECT("BD4:BD"&amp;ROW()-1)),""))</f>
        <v/>
      </c>
      <c r="BE175" s="7" t="str">
        <f ca="1">IF(AND($A175&lt;&gt;"",$A175&lt;&gt;"TOTAL"),IF(AND([1]PREMIOS_ALUMNOS!$CR173&lt;&gt;"",[1]PREMIOS_ALUMNOS!$CR173&lt;&gt;0),[1]PREMIOS_ALUMNOS!$CR173,""),IF($A175="TOTAL",SUM(INDIRECT("BE4:BE"&amp;ROW()-1)),""))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IF([1]PREMIOS_ALUMNOS!$C174&lt;&gt;"",[1]PREMIOS_ALUMNOS!$C174,IF(AND([1]PREMIOS_ALUMNOS!$C174="",[1]PREMIOS_ALUMNOS!$C175="",[1]PREMIOS_ALUMNOS!$C173=""),"","TOTAL"))</f>
        <v/>
      </c>
      <c r="B176" s="7" t="str">
        <f ca="1">IF(AND($A176&lt;&gt;"",$A176&lt;&gt;"TOTAL"),IF(AND([1]PREMIOS_ALUMNOS!$D174&lt;&gt;"",[1]PREMIOS_ALUMNOS!$D174&lt;&gt;0),[1]PREMIOS_ALUMNOS!$D174,""),IF($A176="TOTAL",SUM(INDIRECT("B4:B"&amp;ROW()-1)),""))</f>
        <v/>
      </c>
      <c r="C176" s="7" t="str">
        <f ca="1">IF(AND($A176&lt;&gt;"",$A176&lt;&gt;"TOTAL"),IF(AND([1]PREMIOS_ALUMNOS!$F174&lt;&gt;"",[1]PREMIOS_ALUMNOS!$F174&lt;&gt;0),[1]PREMIOS_ALUMNOS!$F174,""),IF($A176="TOTAL",SUM(INDIRECT("C4:C"&amp;ROW()-1)),""))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IF(AND($A176&lt;&gt;"",$A176&lt;&gt;"TOTAL"),IF(AND([1]PREMIOS_ALUMNOS!$I174&lt;&gt;"",[1]PREMIOS_ALUMNOS!$I174&lt;&gt;0),[1]PREMIOS_ALUMNOS!$I174,""),IF($A176="TOTAL",SUM(INDIRECT("E4:E"&amp;ROW()-1)),""))</f>
        <v/>
      </c>
      <c r="F176" s="7" t="str">
        <f ca="1">IF(AND($A176&lt;&gt;"",$A176&lt;&gt;"TOTAL"),IF(AND([1]PREMIOS_ALUMNOS!$K174&lt;&gt;"",[1]PREMIOS_ALUMNOS!$K174&lt;&gt;0),[1]PREMIOS_ALUMNOS!$K174,""),IF($A176="TOTAL",SUM(INDIRECT("F4:F"&amp;ROW()-1)),""))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IF(AND($A176&lt;&gt;"",$A176&lt;&gt;"TOTAL"),IF(AND([1]PREMIOS_ALUMNOS!$N174&lt;&gt;"",[1]PREMIOS_ALUMNOS!$N174&lt;&gt;0),[1]PREMIOS_ALUMNOS!$N174,""),IF($A176="TOTAL",SUM(INDIRECT("H4:H"&amp;ROW()-1)),""))</f>
        <v/>
      </c>
      <c r="I176" s="7" t="str">
        <f ca="1">IF(AND($A176&lt;&gt;"",$A176&lt;&gt;"TOTAL"),IF(AND([1]PREMIOS_ALUMNOS!$P174&lt;&gt;"",[1]PREMIOS_ALUMNOS!$P174&lt;&gt;0),[1]PREMIOS_ALUMNOS!$P174,""),IF($A176="TOTAL",SUM(INDIRECT("I4:I"&amp;ROW()-1)),""))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IF(AND($A176&lt;&gt;"",$A176&lt;&gt;"TOTAL"),IF(AND([1]PREMIOS_ALUMNOS!$S174&lt;&gt;"",[1]PREMIOS_ALUMNOS!$S174&lt;&gt;0),[1]PREMIOS_ALUMNOS!$S174,""),IF($A176="TOTAL",SUM(INDIRECT("K4:K"&amp;ROW()-1)),""))</f>
        <v/>
      </c>
      <c r="L176" s="7" t="str">
        <f ca="1">IF(AND($A176&lt;&gt;"",$A176&lt;&gt;"TOTAL"),IF(AND([1]PREMIOS_ALUMNOS!$U174&lt;&gt;"",[1]PREMIOS_ALUMNOS!$U174&lt;&gt;0),[1]PREMIOS_ALUMNOS!$U174,""),IF($A176="TOTAL",SUM(INDIRECT("L4:L"&amp;ROW()-1)),""))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IF(AND($A176&lt;&gt;"",$A176&lt;&gt;"TOTAL"),IF(AND([1]PREMIOS_ALUMNOS!$X174&lt;&gt;"",[1]PREMIOS_ALUMNOS!$X174&lt;&gt;0),[1]PREMIOS_ALUMNOS!$X174,""),IF($A176="TOTAL",SUM(INDIRECT("N4:N"&amp;ROW()-1)),""))</f>
        <v/>
      </c>
      <c r="O176" s="7" t="str">
        <f ca="1">IF(AND($A176&lt;&gt;"",$A176&lt;&gt;"TOTAL"),IF(AND([1]PREMIOS_ALUMNOS!$Z174&lt;&gt;"",[1]PREMIOS_ALUMNOS!$Z174&lt;&gt;0),[1]PREMIOS_ALUMNOS!$Z174,""),IF($A176="TOTAL",SUM(INDIRECT("O4:O"&amp;ROW()-1)),""))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IF(AND($A176&lt;&gt;"",$A176&lt;&gt;"TOTAL"),IF(AND([1]PREMIOS_ALUMNOS!$AC174&lt;&gt;"",[1]PREMIOS_ALUMNOS!$AC174&lt;&gt;0),[1]PREMIOS_ALUMNOS!$AC174,""),IF($A176="TOTAL",SUM(INDIRECT("Q4:Q"&amp;ROW()-1)),""))</f>
        <v/>
      </c>
      <c r="R176" s="7" t="str">
        <f ca="1">IF(AND($A176&lt;&gt;"",$A176&lt;&gt;"TOTAL"),IF(AND([1]PREMIOS_ALUMNOS!$AE174&lt;&gt;"",[1]PREMIOS_ALUMNOS!$AE174&lt;&gt;0),[1]PREMIOS_ALUMNOS!$AE174,""),IF($A176="TOTAL",SUM(INDIRECT("R4:R"&amp;ROW()-1)),""))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IF(AND($A176&lt;&gt;"",$A176&lt;&gt;"TOTAL"),IF(AND([1]PREMIOS_ALUMNOS!$AH174&lt;&gt;"",[1]PREMIOS_ALUMNOS!$AH174&lt;&gt;0),[1]PREMIOS_ALUMNOS!$AH174,""),IF($A176="TOTAL",SUM(INDIRECT("T4:T"&amp;ROW()-1)),""))</f>
        <v/>
      </c>
      <c r="U176" s="7" t="str">
        <f ca="1">IF(AND($A176&lt;&gt;"",$A176&lt;&gt;"TOTAL"),IF(AND([1]PREMIOS_ALUMNOS!$AJ174&lt;&gt;"",[1]PREMIOS_ALUMNOS!$AJ174&lt;&gt;0),[1]PREMIOS_ALUMNOS!$AJ174,""),IF($A176="TOTAL",SUM(INDIRECT("U4:U"&amp;ROW()-1)),""))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IF(AND($A176&lt;&gt;"",$A176&lt;&gt;"TOTAL"),IF(AND([1]PREMIOS_ALUMNOS!$AM174&lt;&gt;"",[1]PREMIOS_ALUMNOS!$AM174&lt;&gt;0),[1]PREMIOS_ALUMNOS!$AM174,""),IF($A176="TOTAL",SUM(INDIRECT("W4:W"&amp;ROW()-1)),""))</f>
        <v/>
      </c>
      <c r="X176" s="7" t="str">
        <f ca="1">IF(AND($A176&lt;&gt;"",$A176&lt;&gt;"TOTAL"),IF(AND([1]PREMIOS_ALUMNOS!$AO174&lt;&gt;"",[1]PREMIOS_ALUMNOS!$AO174&lt;&gt;0),[1]PREMIOS_ALUMNOS!$AO174,""),IF($A176="TOTAL",SUM(INDIRECT("X4:X"&amp;ROW()-1)),""))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IF(AND($A176&lt;&gt;"",$A176&lt;&gt;"TOTAL"),IF(AND([1]PREMIOS_ALUMNOS!$AR174&lt;&gt;"",[1]PREMIOS_ALUMNOS!$AR174&lt;&gt;0),[1]PREMIOS_ALUMNOS!$AR174,""),IF($A176="TOTAL",SUM(INDIRECT("Z4:Z"&amp;ROW()-1)),""))</f>
        <v/>
      </c>
      <c r="AA176" s="7" t="str">
        <f ca="1">IF(AND($A176&lt;&gt;"",$A176&lt;&gt;"TOTAL"),IF(AND([1]PREMIOS_ALUMNOS!$AT174&lt;&gt;"",[1]PREMIOS_ALUMNOS!$AT174&lt;&gt;0),[1]PREMIOS_ALUMNOS!$AT174,""),IF($A176="TOTAL",SUM(INDIRECT("AA4:AA"&amp;ROW()-1)),""))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IF(AND($A176&lt;&gt;"",$A176&lt;&gt;"TOTAL"),IF(AND([1]PREMIOS_ALUMNOS!$AW174&lt;&gt;"",[1]PREMIOS_ALUMNOS!$AW174&lt;&gt;0),[1]PREMIOS_ALUMNOS!$AW174,""),IF($A176="TOTAL",SUM(INDIRECT("AC4:AC"&amp;ROW()-1)),""))</f>
        <v/>
      </c>
      <c r="AD176" s="7" t="str">
        <f ca="1">IF(AND($A176&lt;&gt;"",$A176&lt;&gt;"TOTAL"),IF(AND([1]PREMIOS_ALUMNOS!$AY174&lt;&gt;"",[1]PREMIOS_ALUMNOS!$AY174&lt;&gt;0),[1]PREMIOS_ALUMNOS!$AY174,""),IF($A176="TOTAL",SUM(INDIRECT("AD4:AD"&amp;ROW()-1)),""))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IF(AND($A176&lt;&gt;"",$A176&lt;&gt;"TOTAL"),IF(AND([1]PREMIOS_ALUMNOS!$BB174&lt;&gt;"",[1]PREMIOS_ALUMNOS!$BB174&lt;&gt;0),[1]PREMIOS_ALUMNOS!$BB174,""),IF($A176="TOTAL",SUM(INDIRECT("AF4:AF"&amp;ROW()-1)),""))</f>
        <v/>
      </c>
      <c r="AG176" s="7" t="str">
        <f ca="1">IF(AND($A176&lt;&gt;"",$A176&lt;&gt;"TOTAL"),IF(AND([1]PREMIOS_ALUMNOS!$BD174&lt;&gt;"",[1]PREMIOS_ALUMNOS!$BD174&lt;&gt;0),[1]PREMIOS_ALUMNOS!$BD174,""),IF($A176="TOTAL",SUM(INDIRECT("AG4:AG"&amp;ROW()-1)),""))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IF(AND($A176&lt;&gt;"",$A176&lt;&gt;"TOTAL"),IF(AND([1]PREMIOS_ALUMNOS!$BG174&lt;&gt;"",[1]PREMIOS_ALUMNOS!$BG174&lt;&gt;0),[1]PREMIOS_ALUMNOS!$BG174,""),IF($A176="TOTAL",SUM(INDIRECT("AI4:AI"&amp;ROW()-1)),""))</f>
        <v/>
      </c>
      <c r="AJ176" s="7" t="str">
        <f ca="1">IF(AND($A176&lt;&gt;"",$A176&lt;&gt;"TOTAL"),IF(AND([1]PREMIOS_ALUMNOS!$BI174&lt;&gt;"",[1]PREMIOS_ALUMNOS!$BI174&lt;&gt;0),[1]PREMIOS_ALUMNOS!$BI174,""),IF($A176="TOTAL",SUM(INDIRECT("AJ4:AJ"&amp;ROW()-1)),""))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IF(AND($A176&lt;&gt;"",$A176&lt;&gt;"TOTAL"),IF(AND([1]PREMIOS_ALUMNOS!$BL174&lt;&gt;"",[1]PREMIOS_ALUMNOS!$BL174&lt;&gt;0),[1]PREMIOS_ALUMNOS!$BL174,""),IF($A176="TOTAL",SUM(INDIRECT("AL4:AL"&amp;ROW()-1)),""))</f>
        <v/>
      </c>
      <c r="AM176" s="7" t="str">
        <f ca="1">IF(AND($A176&lt;&gt;"",$A176&lt;&gt;"TOTAL"),IF(AND([1]PREMIOS_ALUMNOS!$BN174&lt;&gt;"",[1]PREMIOS_ALUMNOS!$BN174&lt;&gt;0),[1]PREMIOS_ALUMNOS!$BN174,""),IF($A176="TOTAL",SUM(INDIRECT("AM4:AM"&amp;ROW()-1)),""))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IF(AND($A176&lt;&gt;"",$A176&lt;&gt;"TOTAL"),IF(AND([1]PREMIOS_ALUMNOS!$BQ174&lt;&gt;"",[1]PREMIOS_ALUMNOS!$BQ174&lt;&gt;0),[1]PREMIOS_ALUMNOS!$BQ174,""),IF($A176="TOTAL",SUM(INDIRECT("AO4:AO"&amp;ROW()-1)),""))</f>
        <v/>
      </c>
      <c r="AP176" s="7" t="str">
        <f ca="1">IF(AND($A176&lt;&gt;"",$A176&lt;&gt;"TOTAL"),IF(AND([1]PREMIOS_ALUMNOS!$BS174&lt;&gt;"",[1]PREMIOS_ALUMNOS!$BS174&lt;&gt;0),[1]PREMIOS_ALUMNOS!$BS174,""),IF($A176="TOTAL",SUM(INDIRECT("AP4:AP"&amp;ROW()-1)),""))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IF(AND($A176&lt;&gt;"",$A176&lt;&gt;"TOTAL"),IF(AND([1]PREMIOS_ALUMNOS!$BV174&lt;&gt;"",[1]PREMIOS_ALUMNOS!$BV174&lt;&gt;0),[1]PREMIOS_ALUMNOS!$BV174,""),IF($A176="TOTAL",SUM(INDIRECT("AR4:AR"&amp;ROW()-1)),""))</f>
        <v/>
      </c>
      <c r="AS176" s="7" t="str">
        <f ca="1">IF(AND($A176&lt;&gt;"",$A176&lt;&gt;"TOTAL"),IF(AND([1]PREMIOS_ALUMNOS!$BX174&lt;&gt;"",[1]PREMIOS_ALUMNOS!$BX174&lt;&gt;0),[1]PREMIOS_ALUMNOS!$BX174,""),IF($A176="TOTAL",SUM(INDIRECT("AS4:AS"&amp;ROW()-1)),""))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IF(AND($A176&lt;&gt;"",$A176&lt;&gt;"TOTAL"),IF(AND([1]PREMIOS_ALUMNOS!$CA174&lt;&gt;"",[1]PREMIOS_ALUMNOS!$CA174&lt;&gt;0),[1]PREMIOS_ALUMNOS!$CA174,""),IF($A176="TOTAL",SUM(INDIRECT("AU4:AU"&amp;ROW()-1)),""))</f>
        <v/>
      </c>
      <c r="AV176" s="7" t="str">
        <f ca="1">IF(AND($A176&lt;&gt;"",$A176&lt;&gt;"TOTAL"),IF(AND([1]PREMIOS_ALUMNOS!$CC174&lt;&gt;"",[1]PREMIOS_ALUMNOS!$CC174&lt;&gt;0),[1]PREMIOS_ALUMNOS!$CC174,""),IF($A176="TOTAL",SUM(INDIRECT("AV4:AV"&amp;ROW()-1)),""))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IF(AND($A176&lt;&gt;"",$A176&lt;&gt;"TOTAL"),IF(AND([1]PREMIOS_ALUMNOS!$CF174&lt;&gt;"",[1]PREMIOS_ALUMNOS!$CF174&lt;&gt;0),[1]PREMIOS_ALUMNOS!$CF174,""),IF($A176="TOTAL",SUM(INDIRECT("AX4:AX"&amp;ROW()-1)),""))</f>
        <v/>
      </c>
      <c r="AY176" s="7" t="str">
        <f ca="1">IF(AND($A176&lt;&gt;"",$A176&lt;&gt;"TOTAL"),IF(AND([1]PREMIOS_ALUMNOS!$CH174&lt;&gt;"",[1]PREMIOS_ALUMNOS!$CH174&lt;&gt;0),[1]PREMIOS_ALUMNOS!$CH174,""),IF($A176="TOTAL",SUM(INDIRECT("AY4:AY"&amp;ROW()-1)),""))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IF(AND($A176&lt;&gt;"",$A176&lt;&gt;"TOTAL"),IF(AND([1]PREMIOS_ALUMNOS!$CK174&lt;&gt;"",[1]PREMIOS_ALUMNOS!$CK174&lt;&gt;0),[1]PREMIOS_ALUMNOS!$CK174,""),IF($A176="TOTAL",SUM(INDIRECT("BA4:BA"&amp;ROW()-1)),""))</f>
        <v/>
      </c>
      <c r="BB176" s="7" t="str">
        <f ca="1">IF(AND($A176&lt;&gt;"",$A176&lt;&gt;"TOTAL"),IF(AND([1]PREMIOS_ALUMNOS!$CM174&lt;&gt;"",[1]PREMIOS_ALUMNOS!$CM174&lt;&gt;0),[1]PREMIOS_ALUMNOS!$CM174,""),IF($A176="TOTAL",SUM(INDIRECT("BB4:BB"&amp;ROW()-1)),""))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IF(AND($A176&lt;&gt;"",$A176&lt;&gt;"TOTAL"),IF(AND([1]PREMIOS_ALUMNOS!$CP174&lt;&gt;"",[1]PREMIOS_ALUMNOS!$CP174&lt;&gt;0),[1]PREMIOS_ALUMNOS!$CP174,""),IF($A176="TOTAL",SUM(INDIRECT("BD4:BD"&amp;ROW()-1)),""))</f>
        <v/>
      </c>
      <c r="BE176" s="7" t="str">
        <f ca="1">IF(AND($A176&lt;&gt;"",$A176&lt;&gt;"TOTAL"),IF(AND([1]PREMIOS_ALUMNOS!$CR174&lt;&gt;"",[1]PREMIOS_ALUMNOS!$CR174&lt;&gt;0),[1]PREMIOS_ALUMNOS!$CR174,""),IF($A176="TOTAL",SUM(INDIRECT("BE4:BE"&amp;ROW()-1)),""))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IF([1]PREMIOS_ALUMNOS!$C175&lt;&gt;"",[1]PREMIOS_ALUMNOS!$C175,IF(AND([1]PREMIOS_ALUMNOS!$C175="",[1]PREMIOS_ALUMNOS!$C176="",[1]PREMIOS_ALUMNOS!$C174=""),"","TOTAL"))</f>
        <v/>
      </c>
      <c r="B177" s="7" t="str">
        <f ca="1">IF(AND($A177&lt;&gt;"",$A177&lt;&gt;"TOTAL"),IF(AND([1]PREMIOS_ALUMNOS!$D175&lt;&gt;"",[1]PREMIOS_ALUMNOS!$D175&lt;&gt;0),[1]PREMIOS_ALUMNOS!$D175,""),IF($A177="TOTAL",SUM(INDIRECT("B4:B"&amp;ROW()-1)),""))</f>
        <v/>
      </c>
      <c r="C177" s="7" t="str">
        <f ca="1">IF(AND($A177&lt;&gt;"",$A177&lt;&gt;"TOTAL"),IF(AND([1]PREMIOS_ALUMNOS!$F175&lt;&gt;"",[1]PREMIOS_ALUMNOS!$F175&lt;&gt;0),[1]PREMIOS_ALUMNOS!$F175,""),IF($A177="TOTAL",SUM(INDIRECT("C4:C"&amp;ROW()-1)),""))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IF(AND($A177&lt;&gt;"",$A177&lt;&gt;"TOTAL"),IF(AND([1]PREMIOS_ALUMNOS!$I175&lt;&gt;"",[1]PREMIOS_ALUMNOS!$I175&lt;&gt;0),[1]PREMIOS_ALUMNOS!$I175,""),IF($A177="TOTAL",SUM(INDIRECT("E4:E"&amp;ROW()-1)),""))</f>
        <v/>
      </c>
      <c r="F177" s="7" t="str">
        <f ca="1">IF(AND($A177&lt;&gt;"",$A177&lt;&gt;"TOTAL"),IF(AND([1]PREMIOS_ALUMNOS!$K175&lt;&gt;"",[1]PREMIOS_ALUMNOS!$K175&lt;&gt;0),[1]PREMIOS_ALUMNOS!$K175,""),IF($A177="TOTAL",SUM(INDIRECT("F4:F"&amp;ROW()-1)),""))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IF(AND($A177&lt;&gt;"",$A177&lt;&gt;"TOTAL"),IF(AND([1]PREMIOS_ALUMNOS!$N175&lt;&gt;"",[1]PREMIOS_ALUMNOS!$N175&lt;&gt;0),[1]PREMIOS_ALUMNOS!$N175,""),IF($A177="TOTAL",SUM(INDIRECT("H4:H"&amp;ROW()-1)),""))</f>
        <v/>
      </c>
      <c r="I177" s="7" t="str">
        <f ca="1">IF(AND($A177&lt;&gt;"",$A177&lt;&gt;"TOTAL"),IF(AND([1]PREMIOS_ALUMNOS!$P175&lt;&gt;"",[1]PREMIOS_ALUMNOS!$P175&lt;&gt;0),[1]PREMIOS_ALUMNOS!$P175,""),IF($A177="TOTAL",SUM(INDIRECT("I4:I"&amp;ROW()-1)),""))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IF(AND($A177&lt;&gt;"",$A177&lt;&gt;"TOTAL"),IF(AND([1]PREMIOS_ALUMNOS!$S175&lt;&gt;"",[1]PREMIOS_ALUMNOS!$S175&lt;&gt;0),[1]PREMIOS_ALUMNOS!$S175,""),IF($A177="TOTAL",SUM(INDIRECT("K4:K"&amp;ROW()-1)),""))</f>
        <v/>
      </c>
      <c r="L177" s="7" t="str">
        <f ca="1">IF(AND($A177&lt;&gt;"",$A177&lt;&gt;"TOTAL"),IF(AND([1]PREMIOS_ALUMNOS!$U175&lt;&gt;"",[1]PREMIOS_ALUMNOS!$U175&lt;&gt;0),[1]PREMIOS_ALUMNOS!$U175,""),IF($A177="TOTAL",SUM(INDIRECT("L4:L"&amp;ROW()-1)),""))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IF(AND($A177&lt;&gt;"",$A177&lt;&gt;"TOTAL"),IF(AND([1]PREMIOS_ALUMNOS!$X175&lt;&gt;"",[1]PREMIOS_ALUMNOS!$X175&lt;&gt;0),[1]PREMIOS_ALUMNOS!$X175,""),IF($A177="TOTAL",SUM(INDIRECT("N4:N"&amp;ROW()-1)),""))</f>
        <v/>
      </c>
      <c r="O177" s="7" t="str">
        <f ca="1">IF(AND($A177&lt;&gt;"",$A177&lt;&gt;"TOTAL"),IF(AND([1]PREMIOS_ALUMNOS!$Z175&lt;&gt;"",[1]PREMIOS_ALUMNOS!$Z175&lt;&gt;0),[1]PREMIOS_ALUMNOS!$Z175,""),IF($A177="TOTAL",SUM(INDIRECT("O4:O"&amp;ROW()-1)),""))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IF(AND($A177&lt;&gt;"",$A177&lt;&gt;"TOTAL"),IF(AND([1]PREMIOS_ALUMNOS!$AC175&lt;&gt;"",[1]PREMIOS_ALUMNOS!$AC175&lt;&gt;0),[1]PREMIOS_ALUMNOS!$AC175,""),IF($A177="TOTAL",SUM(INDIRECT("Q4:Q"&amp;ROW()-1)),""))</f>
        <v/>
      </c>
      <c r="R177" s="7" t="str">
        <f ca="1">IF(AND($A177&lt;&gt;"",$A177&lt;&gt;"TOTAL"),IF(AND([1]PREMIOS_ALUMNOS!$AE175&lt;&gt;"",[1]PREMIOS_ALUMNOS!$AE175&lt;&gt;0),[1]PREMIOS_ALUMNOS!$AE175,""),IF($A177="TOTAL",SUM(INDIRECT("R4:R"&amp;ROW()-1)),""))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IF(AND($A177&lt;&gt;"",$A177&lt;&gt;"TOTAL"),IF(AND([1]PREMIOS_ALUMNOS!$AH175&lt;&gt;"",[1]PREMIOS_ALUMNOS!$AH175&lt;&gt;0),[1]PREMIOS_ALUMNOS!$AH175,""),IF($A177="TOTAL",SUM(INDIRECT("T4:T"&amp;ROW()-1)),""))</f>
        <v/>
      </c>
      <c r="U177" s="7" t="str">
        <f ca="1">IF(AND($A177&lt;&gt;"",$A177&lt;&gt;"TOTAL"),IF(AND([1]PREMIOS_ALUMNOS!$AJ175&lt;&gt;"",[1]PREMIOS_ALUMNOS!$AJ175&lt;&gt;0),[1]PREMIOS_ALUMNOS!$AJ175,""),IF($A177="TOTAL",SUM(INDIRECT("U4:U"&amp;ROW()-1)),""))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IF(AND($A177&lt;&gt;"",$A177&lt;&gt;"TOTAL"),IF(AND([1]PREMIOS_ALUMNOS!$AM175&lt;&gt;"",[1]PREMIOS_ALUMNOS!$AM175&lt;&gt;0),[1]PREMIOS_ALUMNOS!$AM175,""),IF($A177="TOTAL",SUM(INDIRECT("W4:W"&amp;ROW()-1)),""))</f>
        <v/>
      </c>
      <c r="X177" s="7" t="str">
        <f ca="1">IF(AND($A177&lt;&gt;"",$A177&lt;&gt;"TOTAL"),IF(AND([1]PREMIOS_ALUMNOS!$AO175&lt;&gt;"",[1]PREMIOS_ALUMNOS!$AO175&lt;&gt;0),[1]PREMIOS_ALUMNOS!$AO175,""),IF($A177="TOTAL",SUM(INDIRECT("X4:X"&amp;ROW()-1)),""))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IF(AND($A177&lt;&gt;"",$A177&lt;&gt;"TOTAL"),IF(AND([1]PREMIOS_ALUMNOS!$AR175&lt;&gt;"",[1]PREMIOS_ALUMNOS!$AR175&lt;&gt;0),[1]PREMIOS_ALUMNOS!$AR175,""),IF($A177="TOTAL",SUM(INDIRECT("Z4:Z"&amp;ROW()-1)),""))</f>
        <v/>
      </c>
      <c r="AA177" s="7" t="str">
        <f ca="1">IF(AND($A177&lt;&gt;"",$A177&lt;&gt;"TOTAL"),IF(AND([1]PREMIOS_ALUMNOS!$AT175&lt;&gt;"",[1]PREMIOS_ALUMNOS!$AT175&lt;&gt;0),[1]PREMIOS_ALUMNOS!$AT175,""),IF($A177="TOTAL",SUM(INDIRECT("AA4:AA"&amp;ROW()-1)),""))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IF(AND($A177&lt;&gt;"",$A177&lt;&gt;"TOTAL"),IF(AND([1]PREMIOS_ALUMNOS!$AW175&lt;&gt;"",[1]PREMIOS_ALUMNOS!$AW175&lt;&gt;0),[1]PREMIOS_ALUMNOS!$AW175,""),IF($A177="TOTAL",SUM(INDIRECT("AC4:AC"&amp;ROW()-1)),""))</f>
        <v/>
      </c>
      <c r="AD177" s="7" t="str">
        <f ca="1">IF(AND($A177&lt;&gt;"",$A177&lt;&gt;"TOTAL"),IF(AND([1]PREMIOS_ALUMNOS!$AY175&lt;&gt;"",[1]PREMIOS_ALUMNOS!$AY175&lt;&gt;0),[1]PREMIOS_ALUMNOS!$AY175,""),IF($A177="TOTAL",SUM(INDIRECT("AD4:AD"&amp;ROW()-1)),""))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IF(AND($A177&lt;&gt;"",$A177&lt;&gt;"TOTAL"),IF(AND([1]PREMIOS_ALUMNOS!$BB175&lt;&gt;"",[1]PREMIOS_ALUMNOS!$BB175&lt;&gt;0),[1]PREMIOS_ALUMNOS!$BB175,""),IF($A177="TOTAL",SUM(INDIRECT("AF4:AF"&amp;ROW()-1)),""))</f>
        <v/>
      </c>
      <c r="AG177" s="7" t="str">
        <f ca="1">IF(AND($A177&lt;&gt;"",$A177&lt;&gt;"TOTAL"),IF(AND([1]PREMIOS_ALUMNOS!$BD175&lt;&gt;"",[1]PREMIOS_ALUMNOS!$BD175&lt;&gt;0),[1]PREMIOS_ALUMNOS!$BD175,""),IF($A177="TOTAL",SUM(INDIRECT("AG4:AG"&amp;ROW()-1)),""))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IF(AND($A177&lt;&gt;"",$A177&lt;&gt;"TOTAL"),IF(AND([1]PREMIOS_ALUMNOS!$BG175&lt;&gt;"",[1]PREMIOS_ALUMNOS!$BG175&lt;&gt;0),[1]PREMIOS_ALUMNOS!$BG175,""),IF($A177="TOTAL",SUM(INDIRECT("AI4:AI"&amp;ROW()-1)),""))</f>
        <v/>
      </c>
      <c r="AJ177" s="7" t="str">
        <f ca="1">IF(AND($A177&lt;&gt;"",$A177&lt;&gt;"TOTAL"),IF(AND([1]PREMIOS_ALUMNOS!$BI175&lt;&gt;"",[1]PREMIOS_ALUMNOS!$BI175&lt;&gt;0),[1]PREMIOS_ALUMNOS!$BI175,""),IF($A177="TOTAL",SUM(INDIRECT("AJ4:AJ"&amp;ROW()-1)),""))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IF(AND($A177&lt;&gt;"",$A177&lt;&gt;"TOTAL"),IF(AND([1]PREMIOS_ALUMNOS!$BL175&lt;&gt;"",[1]PREMIOS_ALUMNOS!$BL175&lt;&gt;0),[1]PREMIOS_ALUMNOS!$BL175,""),IF($A177="TOTAL",SUM(INDIRECT("AL4:AL"&amp;ROW()-1)),""))</f>
        <v/>
      </c>
      <c r="AM177" s="7" t="str">
        <f ca="1">IF(AND($A177&lt;&gt;"",$A177&lt;&gt;"TOTAL"),IF(AND([1]PREMIOS_ALUMNOS!$BN175&lt;&gt;"",[1]PREMIOS_ALUMNOS!$BN175&lt;&gt;0),[1]PREMIOS_ALUMNOS!$BN175,""),IF($A177="TOTAL",SUM(INDIRECT("AM4:AM"&amp;ROW()-1)),""))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IF(AND($A177&lt;&gt;"",$A177&lt;&gt;"TOTAL"),IF(AND([1]PREMIOS_ALUMNOS!$BQ175&lt;&gt;"",[1]PREMIOS_ALUMNOS!$BQ175&lt;&gt;0),[1]PREMIOS_ALUMNOS!$BQ175,""),IF($A177="TOTAL",SUM(INDIRECT("AO4:AO"&amp;ROW()-1)),""))</f>
        <v/>
      </c>
      <c r="AP177" s="7" t="str">
        <f ca="1">IF(AND($A177&lt;&gt;"",$A177&lt;&gt;"TOTAL"),IF(AND([1]PREMIOS_ALUMNOS!$BS175&lt;&gt;"",[1]PREMIOS_ALUMNOS!$BS175&lt;&gt;0),[1]PREMIOS_ALUMNOS!$BS175,""),IF($A177="TOTAL",SUM(INDIRECT("AP4:AP"&amp;ROW()-1)),""))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IF(AND($A177&lt;&gt;"",$A177&lt;&gt;"TOTAL"),IF(AND([1]PREMIOS_ALUMNOS!$BV175&lt;&gt;"",[1]PREMIOS_ALUMNOS!$BV175&lt;&gt;0),[1]PREMIOS_ALUMNOS!$BV175,""),IF($A177="TOTAL",SUM(INDIRECT("AR4:AR"&amp;ROW()-1)),""))</f>
        <v/>
      </c>
      <c r="AS177" s="7" t="str">
        <f ca="1">IF(AND($A177&lt;&gt;"",$A177&lt;&gt;"TOTAL"),IF(AND([1]PREMIOS_ALUMNOS!$BX175&lt;&gt;"",[1]PREMIOS_ALUMNOS!$BX175&lt;&gt;0),[1]PREMIOS_ALUMNOS!$BX175,""),IF($A177="TOTAL",SUM(INDIRECT("AS4:AS"&amp;ROW()-1)),""))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IF(AND($A177&lt;&gt;"",$A177&lt;&gt;"TOTAL"),IF(AND([1]PREMIOS_ALUMNOS!$CA175&lt;&gt;"",[1]PREMIOS_ALUMNOS!$CA175&lt;&gt;0),[1]PREMIOS_ALUMNOS!$CA175,""),IF($A177="TOTAL",SUM(INDIRECT("AU4:AU"&amp;ROW()-1)),""))</f>
        <v/>
      </c>
      <c r="AV177" s="7" t="str">
        <f ca="1">IF(AND($A177&lt;&gt;"",$A177&lt;&gt;"TOTAL"),IF(AND([1]PREMIOS_ALUMNOS!$CC175&lt;&gt;"",[1]PREMIOS_ALUMNOS!$CC175&lt;&gt;0),[1]PREMIOS_ALUMNOS!$CC175,""),IF($A177="TOTAL",SUM(INDIRECT("AV4:AV"&amp;ROW()-1)),""))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IF(AND($A177&lt;&gt;"",$A177&lt;&gt;"TOTAL"),IF(AND([1]PREMIOS_ALUMNOS!$CF175&lt;&gt;"",[1]PREMIOS_ALUMNOS!$CF175&lt;&gt;0),[1]PREMIOS_ALUMNOS!$CF175,""),IF($A177="TOTAL",SUM(INDIRECT("AX4:AX"&amp;ROW()-1)),""))</f>
        <v/>
      </c>
      <c r="AY177" s="7" t="str">
        <f ca="1">IF(AND($A177&lt;&gt;"",$A177&lt;&gt;"TOTAL"),IF(AND([1]PREMIOS_ALUMNOS!$CH175&lt;&gt;"",[1]PREMIOS_ALUMNOS!$CH175&lt;&gt;0),[1]PREMIOS_ALUMNOS!$CH175,""),IF($A177="TOTAL",SUM(INDIRECT("AY4:AY"&amp;ROW()-1)),""))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IF(AND($A177&lt;&gt;"",$A177&lt;&gt;"TOTAL"),IF(AND([1]PREMIOS_ALUMNOS!$CK175&lt;&gt;"",[1]PREMIOS_ALUMNOS!$CK175&lt;&gt;0),[1]PREMIOS_ALUMNOS!$CK175,""),IF($A177="TOTAL",SUM(INDIRECT("BA4:BA"&amp;ROW()-1)),""))</f>
        <v/>
      </c>
      <c r="BB177" s="7" t="str">
        <f ca="1">IF(AND($A177&lt;&gt;"",$A177&lt;&gt;"TOTAL"),IF(AND([1]PREMIOS_ALUMNOS!$CM175&lt;&gt;"",[1]PREMIOS_ALUMNOS!$CM175&lt;&gt;0),[1]PREMIOS_ALUMNOS!$CM175,""),IF($A177="TOTAL",SUM(INDIRECT("BB4:BB"&amp;ROW()-1)),""))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IF(AND($A177&lt;&gt;"",$A177&lt;&gt;"TOTAL"),IF(AND([1]PREMIOS_ALUMNOS!$CP175&lt;&gt;"",[1]PREMIOS_ALUMNOS!$CP175&lt;&gt;0),[1]PREMIOS_ALUMNOS!$CP175,""),IF($A177="TOTAL",SUM(INDIRECT("BD4:BD"&amp;ROW()-1)),""))</f>
        <v/>
      </c>
      <c r="BE177" s="7" t="str">
        <f ca="1">IF(AND($A177&lt;&gt;"",$A177&lt;&gt;"TOTAL"),IF(AND([1]PREMIOS_ALUMNOS!$CR175&lt;&gt;"",[1]PREMIOS_ALUMNOS!$CR175&lt;&gt;0),[1]PREMIOS_ALUMNOS!$CR175,""),IF($A177="TOTAL",SUM(INDIRECT("BE4:BE"&amp;ROW()-1)),""))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IF([1]PREMIOS_ALUMNOS!$C176&lt;&gt;"",[1]PREMIOS_ALUMNOS!$C176,IF(AND([1]PREMIOS_ALUMNOS!$C176="",[1]PREMIOS_ALUMNOS!$C177="",[1]PREMIOS_ALUMNOS!$C175=""),"","TOTAL"))</f>
        <v/>
      </c>
      <c r="B178" s="7" t="str">
        <f ca="1">IF(AND($A178&lt;&gt;"",$A178&lt;&gt;"TOTAL"),IF(AND([1]PREMIOS_ALUMNOS!$D176&lt;&gt;"",[1]PREMIOS_ALUMNOS!$D176&lt;&gt;0),[1]PREMIOS_ALUMNOS!$D176,""),IF($A178="TOTAL",SUM(INDIRECT("B4:B"&amp;ROW()-1)),""))</f>
        <v/>
      </c>
      <c r="C178" s="7" t="str">
        <f ca="1">IF(AND($A178&lt;&gt;"",$A178&lt;&gt;"TOTAL"),IF(AND([1]PREMIOS_ALUMNOS!$F176&lt;&gt;"",[1]PREMIOS_ALUMNOS!$F176&lt;&gt;0),[1]PREMIOS_ALUMNOS!$F176,""),IF($A178="TOTAL",SUM(INDIRECT("C4:C"&amp;ROW()-1)),""))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IF(AND($A178&lt;&gt;"",$A178&lt;&gt;"TOTAL"),IF(AND([1]PREMIOS_ALUMNOS!$I176&lt;&gt;"",[1]PREMIOS_ALUMNOS!$I176&lt;&gt;0),[1]PREMIOS_ALUMNOS!$I176,""),IF($A178="TOTAL",SUM(INDIRECT("E4:E"&amp;ROW()-1)),""))</f>
        <v/>
      </c>
      <c r="F178" s="7" t="str">
        <f ca="1">IF(AND($A178&lt;&gt;"",$A178&lt;&gt;"TOTAL"),IF(AND([1]PREMIOS_ALUMNOS!$K176&lt;&gt;"",[1]PREMIOS_ALUMNOS!$K176&lt;&gt;0),[1]PREMIOS_ALUMNOS!$K176,""),IF($A178="TOTAL",SUM(INDIRECT("F4:F"&amp;ROW()-1)),""))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IF(AND($A178&lt;&gt;"",$A178&lt;&gt;"TOTAL"),IF(AND([1]PREMIOS_ALUMNOS!$N176&lt;&gt;"",[1]PREMIOS_ALUMNOS!$N176&lt;&gt;0),[1]PREMIOS_ALUMNOS!$N176,""),IF($A178="TOTAL",SUM(INDIRECT("H4:H"&amp;ROW()-1)),""))</f>
        <v/>
      </c>
      <c r="I178" s="7" t="str">
        <f ca="1">IF(AND($A178&lt;&gt;"",$A178&lt;&gt;"TOTAL"),IF(AND([1]PREMIOS_ALUMNOS!$P176&lt;&gt;"",[1]PREMIOS_ALUMNOS!$P176&lt;&gt;0),[1]PREMIOS_ALUMNOS!$P176,""),IF($A178="TOTAL",SUM(INDIRECT("I4:I"&amp;ROW()-1)),""))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IF(AND($A178&lt;&gt;"",$A178&lt;&gt;"TOTAL"),IF(AND([1]PREMIOS_ALUMNOS!$S176&lt;&gt;"",[1]PREMIOS_ALUMNOS!$S176&lt;&gt;0),[1]PREMIOS_ALUMNOS!$S176,""),IF($A178="TOTAL",SUM(INDIRECT("K4:K"&amp;ROW()-1)),""))</f>
        <v/>
      </c>
      <c r="L178" s="7" t="str">
        <f ca="1">IF(AND($A178&lt;&gt;"",$A178&lt;&gt;"TOTAL"),IF(AND([1]PREMIOS_ALUMNOS!$U176&lt;&gt;"",[1]PREMIOS_ALUMNOS!$U176&lt;&gt;0),[1]PREMIOS_ALUMNOS!$U176,""),IF($A178="TOTAL",SUM(INDIRECT("L4:L"&amp;ROW()-1)),""))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IF(AND($A178&lt;&gt;"",$A178&lt;&gt;"TOTAL"),IF(AND([1]PREMIOS_ALUMNOS!$X176&lt;&gt;"",[1]PREMIOS_ALUMNOS!$X176&lt;&gt;0),[1]PREMIOS_ALUMNOS!$X176,""),IF($A178="TOTAL",SUM(INDIRECT("N4:N"&amp;ROW()-1)),""))</f>
        <v/>
      </c>
      <c r="O178" s="7" t="str">
        <f ca="1">IF(AND($A178&lt;&gt;"",$A178&lt;&gt;"TOTAL"),IF(AND([1]PREMIOS_ALUMNOS!$Z176&lt;&gt;"",[1]PREMIOS_ALUMNOS!$Z176&lt;&gt;0),[1]PREMIOS_ALUMNOS!$Z176,""),IF($A178="TOTAL",SUM(INDIRECT("O4:O"&amp;ROW()-1)),""))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IF(AND($A178&lt;&gt;"",$A178&lt;&gt;"TOTAL"),IF(AND([1]PREMIOS_ALUMNOS!$AC176&lt;&gt;"",[1]PREMIOS_ALUMNOS!$AC176&lt;&gt;0),[1]PREMIOS_ALUMNOS!$AC176,""),IF($A178="TOTAL",SUM(INDIRECT("Q4:Q"&amp;ROW()-1)),""))</f>
        <v/>
      </c>
      <c r="R178" s="7" t="str">
        <f ca="1">IF(AND($A178&lt;&gt;"",$A178&lt;&gt;"TOTAL"),IF(AND([1]PREMIOS_ALUMNOS!$AE176&lt;&gt;"",[1]PREMIOS_ALUMNOS!$AE176&lt;&gt;0),[1]PREMIOS_ALUMNOS!$AE176,""),IF($A178="TOTAL",SUM(INDIRECT("R4:R"&amp;ROW()-1)),""))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IF(AND($A178&lt;&gt;"",$A178&lt;&gt;"TOTAL"),IF(AND([1]PREMIOS_ALUMNOS!$AH176&lt;&gt;"",[1]PREMIOS_ALUMNOS!$AH176&lt;&gt;0),[1]PREMIOS_ALUMNOS!$AH176,""),IF($A178="TOTAL",SUM(INDIRECT("T4:T"&amp;ROW()-1)),""))</f>
        <v/>
      </c>
      <c r="U178" s="7" t="str">
        <f ca="1">IF(AND($A178&lt;&gt;"",$A178&lt;&gt;"TOTAL"),IF(AND([1]PREMIOS_ALUMNOS!$AJ176&lt;&gt;"",[1]PREMIOS_ALUMNOS!$AJ176&lt;&gt;0),[1]PREMIOS_ALUMNOS!$AJ176,""),IF($A178="TOTAL",SUM(INDIRECT("U4:U"&amp;ROW()-1)),""))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IF(AND($A178&lt;&gt;"",$A178&lt;&gt;"TOTAL"),IF(AND([1]PREMIOS_ALUMNOS!$AM176&lt;&gt;"",[1]PREMIOS_ALUMNOS!$AM176&lt;&gt;0),[1]PREMIOS_ALUMNOS!$AM176,""),IF($A178="TOTAL",SUM(INDIRECT("W4:W"&amp;ROW()-1)),""))</f>
        <v/>
      </c>
      <c r="X178" s="7" t="str">
        <f ca="1">IF(AND($A178&lt;&gt;"",$A178&lt;&gt;"TOTAL"),IF(AND([1]PREMIOS_ALUMNOS!$AO176&lt;&gt;"",[1]PREMIOS_ALUMNOS!$AO176&lt;&gt;0),[1]PREMIOS_ALUMNOS!$AO176,""),IF($A178="TOTAL",SUM(INDIRECT("X4:X"&amp;ROW()-1)),""))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IF(AND($A178&lt;&gt;"",$A178&lt;&gt;"TOTAL"),IF(AND([1]PREMIOS_ALUMNOS!$AR176&lt;&gt;"",[1]PREMIOS_ALUMNOS!$AR176&lt;&gt;0),[1]PREMIOS_ALUMNOS!$AR176,""),IF($A178="TOTAL",SUM(INDIRECT("Z4:Z"&amp;ROW()-1)),""))</f>
        <v/>
      </c>
      <c r="AA178" s="7" t="str">
        <f ca="1">IF(AND($A178&lt;&gt;"",$A178&lt;&gt;"TOTAL"),IF(AND([1]PREMIOS_ALUMNOS!$AT176&lt;&gt;"",[1]PREMIOS_ALUMNOS!$AT176&lt;&gt;0),[1]PREMIOS_ALUMNOS!$AT176,""),IF($A178="TOTAL",SUM(INDIRECT("AA4:AA"&amp;ROW()-1)),""))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IF(AND($A178&lt;&gt;"",$A178&lt;&gt;"TOTAL"),IF(AND([1]PREMIOS_ALUMNOS!$AW176&lt;&gt;"",[1]PREMIOS_ALUMNOS!$AW176&lt;&gt;0),[1]PREMIOS_ALUMNOS!$AW176,""),IF($A178="TOTAL",SUM(INDIRECT("AC4:AC"&amp;ROW()-1)),""))</f>
        <v/>
      </c>
      <c r="AD178" s="7" t="str">
        <f ca="1">IF(AND($A178&lt;&gt;"",$A178&lt;&gt;"TOTAL"),IF(AND([1]PREMIOS_ALUMNOS!$AY176&lt;&gt;"",[1]PREMIOS_ALUMNOS!$AY176&lt;&gt;0),[1]PREMIOS_ALUMNOS!$AY176,""),IF($A178="TOTAL",SUM(INDIRECT("AD4:AD"&amp;ROW()-1)),""))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IF(AND($A178&lt;&gt;"",$A178&lt;&gt;"TOTAL"),IF(AND([1]PREMIOS_ALUMNOS!$BB176&lt;&gt;"",[1]PREMIOS_ALUMNOS!$BB176&lt;&gt;0),[1]PREMIOS_ALUMNOS!$BB176,""),IF($A178="TOTAL",SUM(INDIRECT("AF4:AF"&amp;ROW()-1)),""))</f>
        <v/>
      </c>
      <c r="AG178" s="7" t="str">
        <f ca="1">IF(AND($A178&lt;&gt;"",$A178&lt;&gt;"TOTAL"),IF(AND([1]PREMIOS_ALUMNOS!$BD176&lt;&gt;"",[1]PREMIOS_ALUMNOS!$BD176&lt;&gt;0),[1]PREMIOS_ALUMNOS!$BD176,""),IF($A178="TOTAL",SUM(INDIRECT("AG4:AG"&amp;ROW()-1)),""))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IF(AND($A178&lt;&gt;"",$A178&lt;&gt;"TOTAL"),IF(AND([1]PREMIOS_ALUMNOS!$BG176&lt;&gt;"",[1]PREMIOS_ALUMNOS!$BG176&lt;&gt;0),[1]PREMIOS_ALUMNOS!$BG176,""),IF($A178="TOTAL",SUM(INDIRECT("AI4:AI"&amp;ROW()-1)),""))</f>
        <v/>
      </c>
      <c r="AJ178" s="7" t="str">
        <f ca="1">IF(AND($A178&lt;&gt;"",$A178&lt;&gt;"TOTAL"),IF(AND([1]PREMIOS_ALUMNOS!$BI176&lt;&gt;"",[1]PREMIOS_ALUMNOS!$BI176&lt;&gt;0),[1]PREMIOS_ALUMNOS!$BI176,""),IF($A178="TOTAL",SUM(INDIRECT("AJ4:AJ"&amp;ROW()-1)),""))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IF(AND($A178&lt;&gt;"",$A178&lt;&gt;"TOTAL"),IF(AND([1]PREMIOS_ALUMNOS!$BL176&lt;&gt;"",[1]PREMIOS_ALUMNOS!$BL176&lt;&gt;0),[1]PREMIOS_ALUMNOS!$BL176,""),IF($A178="TOTAL",SUM(INDIRECT("AL4:AL"&amp;ROW()-1)),""))</f>
        <v/>
      </c>
      <c r="AM178" s="7" t="str">
        <f ca="1">IF(AND($A178&lt;&gt;"",$A178&lt;&gt;"TOTAL"),IF(AND([1]PREMIOS_ALUMNOS!$BN176&lt;&gt;"",[1]PREMIOS_ALUMNOS!$BN176&lt;&gt;0),[1]PREMIOS_ALUMNOS!$BN176,""),IF($A178="TOTAL",SUM(INDIRECT("AM4:AM"&amp;ROW()-1)),""))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IF(AND($A178&lt;&gt;"",$A178&lt;&gt;"TOTAL"),IF(AND([1]PREMIOS_ALUMNOS!$BQ176&lt;&gt;"",[1]PREMIOS_ALUMNOS!$BQ176&lt;&gt;0),[1]PREMIOS_ALUMNOS!$BQ176,""),IF($A178="TOTAL",SUM(INDIRECT("AO4:AO"&amp;ROW()-1)),""))</f>
        <v/>
      </c>
      <c r="AP178" s="7" t="str">
        <f ca="1">IF(AND($A178&lt;&gt;"",$A178&lt;&gt;"TOTAL"),IF(AND([1]PREMIOS_ALUMNOS!$BS176&lt;&gt;"",[1]PREMIOS_ALUMNOS!$BS176&lt;&gt;0),[1]PREMIOS_ALUMNOS!$BS176,""),IF($A178="TOTAL",SUM(INDIRECT("AP4:AP"&amp;ROW()-1)),""))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IF(AND($A178&lt;&gt;"",$A178&lt;&gt;"TOTAL"),IF(AND([1]PREMIOS_ALUMNOS!$BV176&lt;&gt;"",[1]PREMIOS_ALUMNOS!$BV176&lt;&gt;0),[1]PREMIOS_ALUMNOS!$BV176,""),IF($A178="TOTAL",SUM(INDIRECT("AR4:AR"&amp;ROW()-1)),""))</f>
        <v/>
      </c>
      <c r="AS178" s="7" t="str">
        <f ca="1">IF(AND($A178&lt;&gt;"",$A178&lt;&gt;"TOTAL"),IF(AND([1]PREMIOS_ALUMNOS!$BX176&lt;&gt;"",[1]PREMIOS_ALUMNOS!$BX176&lt;&gt;0),[1]PREMIOS_ALUMNOS!$BX176,""),IF($A178="TOTAL",SUM(INDIRECT("AS4:AS"&amp;ROW()-1)),""))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IF(AND($A178&lt;&gt;"",$A178&lt;&gt;"TOTAL"),IF(AND([1]PREMIOS_ALUMNOS!$CA176&lt;&gt;"",[1]PREMIOS_ALUMNOS!$CA176&lt;&gt;0),[1]PREMIOS_ALUMNOS!$CA176,""),IF($A178="TOTAL",SUM(INDIRECT("AU4:AU"&amp;ROW()-1)),""))</f>
        <v/>
      </c>
      <c r="AV178" s="7" t="str">
        <f ca="1">IF(AND($A178&lt;&gt;"",$A178&lt;&gt;"TOTAL"),IF(AND([1]PREMIOS_ALUMNOS!$CC176&lt;&gt;"",[1]PREMIOS_ALUMNOS!$CC176&lt;&gt;0),[1]PREMIOS_ALUMNOS!$CC176,""),IF($A178="TOTAL",SUM(INDIRECT("AV4:AV"&amp;ROW()-1)),""))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IF(AND($A178&lt;&gt;"",$A178&lt;&gt;"TOTAL"),IF(AND([1]PREMIOS_ALUMNOS!$CF176&lt;&gt;"",[1]PREMIOS_ALUMNOS!$CF176&lt;&gt;0),[1]PREMIOS_ALUMNOS!$CF176,""),IF($A178="TOTAL",SUM(INDIRECT("AX4:AX"&amp;ROW()-1)),""))</f>
        <v/>
      </c>
      <c r="AY178" s="7" t="str">
        <f ca="1">IF(AND($A178&lt;&gt;"",$A178&lt;&gt;"TOTAL"),IF(AND([1]PREMIOS_ALUMNOS!$CH176&lt;&gt;"",[1]PREMIOS_ALUMNOS!$CH176&lt;&gt;0),[1]PREMIOS_ALUMNOS!$CH176,""),IF($A178="TOTAL",SUM(INDIRECT("AY4:AY"&amp;ROW()-1)),""))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IF(AND($A178&lt;&gt;"",$A178&lt;&gt;"TOTAL"),IF(AND([1]PREMIOS_ALUMNOS!$CK176&lt;&gt;"",[1]PREMIOS_ALUMNOS!$CK176&lt;&gt;0),[1]PREMIOS_ALUMNOS!$CK176,""),IF($A178="TOTAL",SUM(INDIRECT("BA4:BA"&amp;ROW()-1)),""))</f>
        <v/>
      </c>
      <c r="BB178" s="7" t="str">
        <f ca="1">IF(AND($A178&lt;&gt;"",$A178&lt;&gt;"TOTAL"),IF(AND([1]PREMIOS_ALUMNOS!$CM176&lt;&gt;"",[1]PREMIOS_ALUMNOS!$CM176&lt;&gt;0),[1]PREMIOS_ALUMNOS!$CM176,""),IF($A178="TOTAL",SUM(INDIRECT("BB4:BB"&amp;ROW()-1)),""))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IF(AND($A178&lt;&gt;"",$A178&lt;&gt;"TOTAL"),IF(AND([1]PREMIOS_ALUMNOS!$CP176&lt;&gt;"",[1]PREMIOS_ALUMNOS!$CP176&lt;&gt;0),[1]PREMIOS_ALUMNOS!$CP176,""),IF($A178="TOTAL",SUM(INDIRECT("BD4:BD"&amp;ROW()-1)),""))</f>
        <v/>
      </c>
      <c r="BE178" s="7" t="str">
        <f ca="1">IF(AND($A178&lt;&gt;"",$A178&lt;&gt;"TOTAL"),IF(AND([1]PREMIOS_ALUMNOS!$CR176&lt;&gt;"",[1]PREMIOS_ALUMNOS!$CR176&lt;&gt;0),[1]PREMIOS_ALUMNOS!$CR176,""),IF($A178="TOTAL",SUM(INDIRECT("BE4:BE"&amp;ROW()-1)),""))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IF([1]PREMIOS_ALUMNOS!$C177&lt;&gt;"",[1]PREMIOS_ALUMNOS!$C177,IF(AND([1]PREMIOS_ALUMNOS!$C177="",[1]PREMIOS_ALUMNOS!$C178="",[1]PREMIOS_ALUMNOS!$C176=""),"","TOTAL"))</f>
        <v/>
      </c>
      <c r="B179" s="7" t="str">
        <f ca="1">IF(AND($A179&lt;&gt;"",$A179&lt;&gt;"TOTAL"),IF(AND([1]PREMIOS_ALUMNOS!$D177&lt;&gt;"",[1]PREMIOS_ALUMNOS!$D177&lt;&gt;0),[1]PREMIOS_ALUMNOS!$D177,""),IF($A179="TOTAL",SUM(INDIRECT("B4:B"&amp;ROW()-1)),""))</f>
        <v/>
      </c>
      <c r="C179" s="7" t="str">
        <f ca="1">IF(AND($A179&lt;&gt;"",$A179&lt;&gt;"TOTAL"),IF(AND([1]PREMIOS_ALUMNOS!$F177&lt;&gt;"",[1]PREMIOS_ALUMNOS!$F177&lt;&gt;0),[1]PREMIOS_ALUMNOS!$F177,""),IF($A179="TOTAL",SUM(INDIRECT("C4:C"&amp;ROW()-1)),""))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IF(AND($A179&lt;&gt;"",$A179&lt;&gt;"TOTAL"),IF(AND([1]PREMIOS_ALUMNOS!$I177&lt;&gt;"",[1]PREMIOS_ALUMNOS!$I177&lt;&gt;0),[1]PREMIOS_ALUMNOS!$I177,""),IF($A179="TOTAL",SUM(INDIRECT("E4:E"&amp;ROW()-1)),""))</f>
        <v/>
      </c>
      <c r="F179" s="7" t="str">
        <f ca="1">IF(AND($A179&lt;&gt;"",$A179&lt;&gt;"TOTAL"),IF(AND([1]PREMIOS_ALUMNOS!$K177&lt;&gt;"",[1]PREMIOS_ALUMNOS!$K177&lt;&gt;0),[1]PREMIOS_ALUMNOS!$K177,""),IF($A179="TOTAL",SUM(INDIRECT("F4:F"&amp;ROW()-1)),""))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IF(AND($A179&lt;&gt;"",$A179&lt;&gt;"TOTAL"),IF(AND([1]PREMIOS_ALUMNOS!$N177&lt;&gt;"",[1]PREMIOS_ALUMNOS!$N177&lt;&gt;0),[1]PREMIOS_ALUMNOS!$N177,""),IF($A179="TOTAL",SUM(INDIRECT("H4:H"&amp;ROW()-1)),""))</f>
        <v/>
      </c>
      <c r="I179" s="7" t="str">
        <f ca="1">IF(AND($A179&lt;&gt;"",$A179&lt;&gt;"TOTAL"),IF(AND([1]PREMIOS_ALUMNOS!$P177&lt;&gt;"",[1]PREMIOS_ALUMNOS!$P177&lt;&gt;0),[1]PREMIOS_ALUMNOS!$P177,""),IF($A179="TOTAL",SUM(INDIRECT("I4:I"&amp;ROW()-1)),""))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IF(AND($A179&lt;&gt;"",$A179&lt;&gt;"TOTAL"),IF(AND([1]PREMIOS_ALUMNOS!$S177&lt;&gt;"",[1]PREMIOS_ALUMNOS!$S177&lt;&gt;0),[1]PREMIOS_ALUMNOS!$S177,""),IF($A179="TOTAL",SUM(INDIRECT("K4:K"&amp;ROW()-1)),""))</f>
        <v/>
      </c>
      <c r="L179" s="7" t="str">
        <f ca="1">IF(AND($A179&lt;&gt;"",$A179&lt;&gt;"TOTAL"),IF(AND([1]PREMIOS_ALUMNOS!$U177&lt;&gt;"",[1]PREMIOS_ALUMNOS!$U177&lt;&gt;0),[1]PREMIOS_ALUMNOS!$U177,""),IF($A179="TOTAL",SUM(INDIRECT("L4:L"&amp;ROW()-1)),""))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IF(AND($A179&lt;&gt;"",$A179&lt;&gt;"TOTAL"),IF(AND([1]PREMIOS_ALUMNOS!$X177&lt;&gt;"",[1]PREMIOS_ALUMNOS!$X177&lt;&gt;0),[1]PREMIOS_ALUMNOS!$X177,""),IF($A179="TOTAL",SUM(INDIRECT("N4:N"&amp;ROW()-1)),""))</f>
        <v/>
      </c>
      <c r="O179" s="7" t="str">
        <f ca="1">IF(AND($A179&lt;&gt;"",$A179&lt;&gt;"TOTAL"),IF(AND([1]PREMIOS_ALUMNOS!$Z177&lt;&gt;"",[1]PREMIOS_ALUMNOS!$Z177&lt;&gt;0),[1]PREMIOS_ALUMNOS!$Z177,""),IF($A179="TOTAL",SUM(INDIRECT("O4:O"&amp;ROW()-1)),""))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IF(AND($A179&lt;&gt;"",$A179&lt;&gt;"TOTAL"),IF(AND([1]PREMIOS_ALUMNOS!$AC177&lt;&gt;"",[1]PREMIOS_ALUMNOS!$AC177&lt;&gt;0),[1]PREMIOS_ALUMNOS!$AC177,""),IF($A179="TOTAL",SUM(INDIRECT("Q4:Q"&amp;ROW()-1)),""))</f>
        <v/>
      </c>
      <c r="R179" s="7" t="str">
        <f ca="1">IF(AND($A179&lt;&gt;"",$A179&lt;&gt;"TOTAL"),IF(AND([1]PREMIOS_ALUMNOS!$AE177&lt;&gt;"",[1]PREMIOS_ALUMNOS!$AE177&lt;&gt;0),[1]PREMIOS_ALUMNOS!$AE177,""),IF($A179="TOTAL",SUM(INDIRECT("R4:R"&amp;ROW()-1)),""))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IF(AND($A179&lt;&gt;"",$A179&lt;&gt;"TOTAL"),IF(AND([1]PREMIOS_ALUMNOS!$AH177&lt;&gt;"",[1]PREMIOS_ALUMNOS!$AH177&lt;&gt;0),[1]PREMIOS_ALUMNOS!$AH177,""),IF($A179="TOTAL",SUM(INDIRECT("T4:T"&amp;ROW()-1)),""))</f>
        <v/>
      </c>
      <c r="U179" s="7" t="str">
        <f ca="1">IF(AND($A179&lt;&gt;"",$A179&lt;&gt;"TOTAL"),IF(AND([1]PREMIOS_ALUMNOS!$AJ177&lt;&gt;"",[1]PREMIOS_ALUMNOS!$AJ177&lt;&gt;0),[1]PREMIOS_ALUMNOS!$AJ177,""),IF($A179="TOTAL",SUM(INDIRECT("U4:U"&amp;ROW()-1)),""))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IF(AND($A179&lt;&gt;"",$A179&lt;&gt;"TOTAL"),IF(AND([1]PREMIOS_ALUMNOS!$AM177&lt;&gt;"",[1]PREMIOS_ALUMNOS!$AM177&lt;&gt;0),[1]PREMIOS_ALUMNOS!$AM177,""),IF($A179="TOTAL",SUM(INDIRECT("W4:W"&amp;ROW()-1)),""))</f>
        <v/>
      </c>
      <c r="X179" s="7" t="str">
        <f ca="1">IF(AND($A179&lt;&gt;"",$A179&lt;&gt;"TOTAL"),IF(AND([1]PREMIOS_ALUMNOS!$AO177&lt;&gt;"",[1]PREMIOS_ALUMNOS!$AO177&lt;&gt;0),[1]PREMIOS_ALUMNOS!$AO177,""),IF($A179="TOTAL",SUM(INDIRECT("X4:X"&amp;ROW()-1)),""))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IF(AND($A179&lt;&gt;"",$A179&lt;&gt;"TOTAL"),IF(AND([1]PREMIOS_ALUMNOS!$AR177&lt;&gt;"",[1]PREMIOS_ALUMNOS!$AR177&lt;&gt;0),[1]PREMIOS_ALUMNOS!$AR177,""),IF($A179="TOTAL",SUM(INDIRECT("Z4:Z"&amp;ROW()-1)),""))</f>
        <v/>
      </c>
      <c r="AA179" s="7" t="str">
        <f ca="1">IF(AND($A179&lt;&gt;"",$A179&lt;&gt;"TOTAL"),IF(AND([1]PREMIOS_ALUMNOS!$AT177&lt;&gt;"",[1]PREMIOS_ALUMNOS!$AT177&lt;&gt;0),[1]PREMIOS_ALUMNOS!$AT177,""),IF($A179="TOTAL",SUM(INDIRECT("AA4:AA"&amp;ROW()-1)),""))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IF(AND($A179&lt;&gt;"",$A179&lt;&gt;"TOTAL"),IF(AND([1]PREMIOS_ALUMNOS!$AW177&lt;&gt;"",[1]PREMIOS_ALUMNOS!$AW177&lt;&gt;0),[1]PREMIOS_ALUMNOS!$AW177,""),IF($A179="TOTAL",SUM(INDIRECT("AC4:AC"&amp;ROW()-1)),""))</f>
        <v/>
      </c>
      <c r="AD179" s="7" t="str">
        <f ca="1">IF(AND($A179&lt;&gt;"",$A179&lt;&gt;"TOTAL"),IF(AND([1]PREMIOS_ALUMNOS!$AY177&lt;&gt;"",[1]PREMIOS_ALUMNOS!$AY177&lt;&gt;0),[1]PREMIOS_ALUMNOS!$AY177,""),IF($A179="TOTAL",SUM(INDIRECT("AD4:AD"&amp;ROW()-1)),""))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IF(AND($A179&lt;&gt;"",$A179&lt;&gt;"TOTAL"),IF(AND([1]PREMIOS_ALUMNOS!$BB177&lt;&gt;"",[1]PREMIOS_ALUMNOS!$BB177&lt;&gt;0),[1]PREMIOS_ALUMNOS!$BB177,""),IF($A179="TOTAL",SUM(INDIRECT("AF4:AF"&amp;ROW()-1)),""))</f>
        <v/>
      </c>
      <c r="AG179" s="7" t="str">
        <f ca="1">IF(AND($A179&lt;&gt;"",$A179&lt;&gt;"TOTAL"),IF(AND([1]PREMIOS_ALUMNOS!$BD177&lt;&gt;"",[1]PREMIOS_ALUMNOS!$BD177&lt;&gt;0),[1]PREMIOS_ALUMNOS!$BD177,""),IF($A179="TOTAL",SUM(INDIRECT("AG4:AG"&amp;ROW()-1)),""))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IF(AND($A179&lt;&gt;"",$A179&lt;&gt;"TOTAL"),IF(AND([1]PREMIOS_ALUMNOS!$BG177&lt;&gt;"",[1]PREMIOS_ALUMNOS!$BG177&lt;&gt;0),[1]PREMIOS_ALUMNOS!$BG177,""),IF($A179="TOTAL",SUM(INDIRECT("AI4:AI"&amp;ROW()-1)),""))</f>
        <v/>
      </c>
      <c r="AJ179" s="7" t="str">
        <f ca="1">IF(AND($A179&lt;&gt;"",$A179&lt;&gt;"TOTAL"),IF(AND([1]PREMIOS_ALUMNOS!$BI177&lt;&gt;"",[1]PREMIOS_ALUMNOS!$BI177&lt;&gt;0),[1]PREMIOS_ALUMNOS!$BI177,""),IF($A179="TOTAL",SUM(INDIRECT("AJ4:AJ"&amp;ROW()-1)),""))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IF(AND($A179&lt;&gt;"",$A179&lt;&gt;"TOTAL"),IF(AND([1]PREMIOS_ALUMNOS!$BL177&lt;&gt;"",[1]PREMIOS_ALUMNOS!$BL177&lt;&gt;0),[1]PREMIOS_ALUMNOS!$BL177,""),IF($A179="TOTAL",SUM(INDIRECT("AL4:AL"&amp;ROW()-1)),""))</f>
        <v/>
      </c>
      <c r="AM179" s="7" t="str">
        <f ca="1">IF(AND($A179&lt;&gt;"",$A179&lt;&gt;"TOTAL"),IF(AND([1]PREMIOS_ALUMNOS!$BN177&lt;&gt;"",[1]PREMIOS_ALUMNOS!$BN177&lt;&gt;0),[1]PREMIOS_ALUMNOS!$BN177,""),IF($A179="TOTAL",SUM(INDIRECT("AM4:AM"&amp;ROW()-1)),""))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IF(AND($A179&lt;&gt;"",$A179&lt;&gt;"TOTAL"),IF(AND([1]PREMIOS_ALUMNOS!$BQ177&lt;&gt;"",[1]PREMIOS_ALUMNOS!$BQ177&lt;&gt;0),[1]PREMIOS_ALUMNOS!$BQ177,""),IF($A179="TOTAL",SUM(INDIRECT("AO4:AO"&amp;ROW()-1)),""))</f>
        <v/>
      </c>
      <c r="AP179" s="7" t="str">
        <f ca="1">IF(AND($A179&lt;&gt;"",$A179&lt;&gt;"TOTAL"),IF(AND([1]PREMIOS_ALUMNOS!$BS177&lt;&gt;"",[1]PREMIOS_ALUMNOS!$BS177&lt;&gt;0),[1]PREMIOS_ALUMNOS!$BS177,""),IF($A179="TOTAL",SUM(INDIRECT("AP4:AP"&amp;ROW()-1)),""))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IF(AND($A179&lt;&gt;"",$A179&lt;&gt;"TOTAL"),IF(AND([1]PREMIOS_ALUMNOS!$BV177&lt;&gt;"",[1]PREMIOS_ALUMNOS!$BV177&lt;&gt;0),[1]PREMIOS_ALUMNOS!$BV177,""),IF($A179="TOTAL",SUM(INDIRECT("AR4:AR"&amp;ROW()-1)),""))</f>
        <v/>
      </c>
      <c r="AS179" s="7" t="str">
        <f ca="1">IF(AND($A179&lt;&gt;"",$A179&lt;&gt;"TOTAL"),IF(AND([1]PREMIOS_ALUMNOS!$BX177&lt;&gt;"",[1]PREMIOS_ALUMNOS!$BX177&lt;&gt;0),[1]PREMIOS_ALUMNOS!$BX177,""),IF($A179="TOTAL",SUM(INDIRECT("AS4:AS"&amp;ROW()-1)),""))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IF(AND($A179&lt;&gt;"",$A179&lt;&gt;"TOTAL"),IF(AND([1]PREMIOS_ALUMNOS!$CA177&lt;&gt;"",[1]PREMIOS_ALUMNOS!$CA177&lt;&gt;0),[1]PREMIOS_ALUMNOS!$CA177,""),IF($A179="TOTAL",SUM(INDIRECT("AU4:AU"&amp;ROW()-1)),""))</f>
        <v/>
      </c>
      <c r="AV179" s="7" t="str">
        <f ca="1">IF(AND($A179&lt;&gt;"",$A179&lt;&gt;"TOTAL"),IF(AND([1]PREMIOS_ALUMNOS!$CC177&lt;&gt;"",[1]PREMIOS_ALUMNOS!$CC177&lt;&gt;0),[1]PREMIOS_ALUMNOS!$CC177,""),IF($A179="TOTAL",SUM(INDIRECT("AV4:AV"&amp;ROW()-1)),""))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IF(AND($A179&lt;&gt;"",$A179&lt;&gt;"TOTAL"),IF(AND([1]PREMIOS_ALUMNOS!$CF177&lt;&gt;"",[1]PREMIOS_ALUMNOS!$CF177&lt;&gt;0),[1]PREMIOS_ALUMNOS!$CF177,""),IF($A179="TOTAL",SUM(INDIRECT("AX4:AX"&amp;ROW()-1)),""))</f>
        <v/>
      </c>
      <c r="AY179" s="7" t="str">
        <f ca="1">IF(AND($A179&lt;&gt;"",$A179&lt;&gt;"TOTAL"),IF(AND([1]PREMIOS_ALUMNOS!$CH177&lt;&gt;"",[1]PREMIOS_ALUMNOS!$CH177&lt;&gt;0),[1]PREMIOS_ALUMNOS!$CH177,""),IF($A179="TOTAL",SUM(INDIRECT("AY4:AY"&amp;ROW()-1)),""))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IF(AND($A179&lt;&gt;"",$A179&lt;&gt;"TOTAL"),IF(AND([1]PREMIOS_ALUMNOS!$CK177&lt;&gt;"",[1]PREMIOS_ALUMNOS!$CK177&lt;&gt;0),[1]PREMIOS_ALUMNOS!$CK177,""),IF($A179="TOTAL",SUM(INDIRECT("BA4:BA"&amp;ROW()-1)),""))</f>
        <v/>
      </c>
      <c r="BB179" s="7" t="str">
        <f ca="1">IF(AND($A179&lt;&gt;"",$A179&lt;&gt;"TOTAL"),IF(AND([1]PREMIOS_ALUMNOS!$CM177&lt;&gt;"",[1]PREMIOS_ALUMNOS!$CM177&lt;&gt;0),[1]PREMIOS_ALUMNOS!$CM177,""),IF($A179="TOTAL",SUM(INDIRECT("BB4:BB"&amp;ROW()-1)),""))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IF(AND($A179&lt;&gt;"",$A179&lt;&gt;"TOTAL"),IF(AND([1]PREMIOS_ALUMNOS!$CP177&lt;&gt;"",[1]PREMIOS_ALUMNOS!$CP177&lt;&gt;0),[1]PREMIOS_ALUMNOS!$CP177,""),IF($A179="TOTAL",SUM(INDIRECT("BD4:BD"&amp;ROW()-1)),""))</f>
        <v/>
      </c>
      <c r="BE179" s="7" t="str">
        <f ca="1">IF(AND($A179&lt;&gt;"",$A179&lt;&gt;"TOTAL"),IF(AND([1]PREMIOS_ALUMNOS!$CR177&lt;&gt;"",[1]PREMIOS_ALUMNOS!$CR177&lt;&gt;0),[1]PREMIOS_ALUMNOS!$CR177,""),IF($A179="TOTAL",SUM(INDIRECT("BE4:BE"&amp;ROW()-1)),""))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IF([1]PREMIOS_ALUMNOS!$C178&lt;&gt;"",[1]PREMIOS_ALUMNOS!$C178,IF(AND([1]PREMIOS_ALUMNOS!$C178="",[1]PREMIOS_ALUMNOS!$C179="",[1]PREMIOS_ALUMNOS!$C177=""),"","TOTAL"))</f>
        <v/>
      </c>
      <c r="B180" s="7" t="str">
        <f ca="1">IF(AND($A180&lt;&gt;"",$A180&lt;&gt;"TOTAL"),IF(AND([1]PREMIOS_ALUMNOS!$D178&lt;&gt;"",[1]PREMIOS_ALUMNOS!$D178&lt;&gt;0),[1]PREMIOS_ALUMNOS!$D178,""),IF($A180="TOTAL",SUM(INDIRECT("B4:B"&amp;ROW()-1)),""))</f>
        <v/>
      </c>
      <c r="C180" s="7" t="str">
        <f ca="1">IF(AND($A180&lt;&gt;"",$A180&lt;&gt;"TOTAL"),IF(AND([1]PREMIOS_ALUMNOS!$F178&lt;&gt;"",[1]PREMIOS_ALUMNOS!$F178&lt;&gt;0),[1]PREMIOS_ALUMNOS!$F178,""),IF($A180="TOTAL",SUM(INDIRECT("C4:C"&amp;ROW()-1)),""))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IF(AND($A180&lt;&gt;"",$A180&lt;&gt;"TOTAL"),IF(AND([1]PREMIOS_ALUMNOS!$I178&lt;&gt;"",[1]PREMIOS_ALUMNOS!$I178&lt;&gt;0),[1]PREMIOS_ALUMNOS!$I178,""),IF($A180="TOTAL",SUM(INDIRECT("E4:E"&amp;ROW()-1)),""))</f>
        <v/>
      </c>
      <c r="F180" s="7" t="str">
        <f ca="1">IF(AND($A180&lt;&gt;"",$A180&lt;&gt;"TOTAL"),IF(AND([1]PREMIOS_ALUMNOS!$K178&lt;&gt;"",[1]PREMIOS_ALUMNOS!$K178&lt;&gt;0),[1]PREMIOS_ALUMNOS!$K178,""),IF($A180="TOTAL",SUM(INDIRECT("F4:F"&amp;ROW()-1)),""))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IF(AND($A180&lt;&gt;"",$A180&lt;&gt;"TOTAL"),IF(AND([1]PREMIOS_ALUMNOS!$N178&lt;&gt;"",[1]PREMIOS_ALUMNOS!$N178&lt;&gt;0),[1]PREMIOS_ALUMNOS!$N178,""),IF($A180="TOTAL",SUM(INDIRECT("H4:H"&amp;ROW()-1)),""))</f>
        <v/>
      </c>
      <c r="I180" s="7" t="str">
        <f ca="1">IF(AND($A180&lt;&gt;"",$A180&lt;&gt;"TOTAL"),IF(AND([1]PREMIOS_ALUMNOS!$P178&lt;&gt;"",[1]PREMIOS_ALUMNOS!$P178&lt;&gt;0),[1]PREMIOS_ALUMNOS!$P178,""),IF($A180="TOTAL",SUM(INDIRECT("I4:I"&amp;ROW()-1)),""))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IF(AND($A180&lt;&gt;"",$A180&lt;&gt;"TOTAL"),IF(AND([1]PREMIOS_ALUMNOS!$S178&lt;&gt;"",[1]PREMIOS_ALUMNOS!$S178&lt;&gt;0),[1]PREMIOS_ALUMNOS!$S178,""),IF($A180="TOTAL",SUM(INDIRECT("K4:K"&amp;ROW()-1)),""))</f>
        <v/>
      </c>
      <c r="L180" s="7" t="str">
        <f ca="1">IF(AND($A180&lt;&gt;"",$A180&lt;&gt;"TOTAL"),IF(AND([1]PREMIOS_ALUMNOS!$U178&lt;&gt;"",[1]PREMIOS_ALUMNOS!$U178&lt;&gt;0),[1]PREMIOS_ALUMNOS!$U178,""),IF($A180="TOTAL",SUM(INDIRECT("L4:L"&amp;ROW()-1)),""))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IF(AND($A180&lt;&gt;"",$A180&lt;&gt;"TOTAL"),IF(AND([1]PREMIOS_ALUMNOS!$X178&lt;&gt;"",[1]PREMIOS_ALUMNOS!$X178&lt;&gt;0),[1]PREMIOS_ALUMNOS!$X178,""),IF($A180="TOTAL",SUM(INDIRECT("N4:N"&amp;ROW()-1)),""))</f>
        <v/>
      </c>
      <c r="O180" s="7" t="str">
        <f ca="1">IF(AND($A180&lt;&gt;"",$A180&lt;&gt;"TOTAL"),IF(AND([1]PREMIOS_ALUMNOS!$Z178&lt;&gt;"",[1]PREMIOS_ALUMNOS!$Z178&lt;&gt;0),[1]PREMIOS_ALUMNOS!$Z178,""),IF($A180="TOTAL",SUM(INDIRECT("O4:O"&amp;ROW()-1)),""))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IF(AND($A180&lt;&gt;"",$A180&lt;&gt;"TOTAL"),IF(AND([1]PREMIOS_ALUMNOS!$AC178&lt;&gt;"",[1]PREMIOS_ALUMNOS!$AC178&lt;&gt;0),[1]PREMIOS_ALUMNOS!$AC178,""),IF($A180="TOTAL",SUM(INDIRECT("Q4:Q"&amp;ROW()-1)),""))</f>
        <v/>
      </c>
      <c r="R180" s="7" t="str">
        <f ca="1">IF(AND($A180&lt;&gt;"",$A180&lt;&gt;"TOTAL"),IF(AND([1]PREMIOS_ALUMNOS!$AE178&lt;&gt;"",[1]PREMIOS_ALUMNOS!$AE178&lt;&gt;0),[1]PREMIOS_ALUMNOS!$AE178,""),IF($A180="TOTAL",SUM(INDIRECT("R4:R"&amp;ROW()-1)),""))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IF(AND($A180&lt;&gt;"",$A180&lt;&gt;"TOTAL"),IF(AND([1]PREMIOS_ALUMNOS!$AH178&lt;&gt;"",[1]PREMIOS_ALUMNOS!$AH178&lt;&gt;0),[1]PREMIOS_ALUMNOS!$AH178,""),IF($A180="TOTAL",SUM(INDIRECT("T4:T"&amp;ROW()-1)),""))</f>
        <v/>
      </c>
      <c r="U180" s="7" t="str">
        <f ca="1">IF(AND($A180&lt;&gt;"",$A180&lt;&gt;"TOTAL"),IF(AND([1]PREMIOS_ALUMNOS!$AJ178&lt;&gt;"",[1]PREMIOS_ALUMNOS!$AJ178&lt;&gt;0),[1]PREMIOS_ALUMNOS!$AJ178,""),IF($A180="TOTAL",SUM(INDIRECT("U4:U"&amp;ROW()-1)),""))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IF(AND($A180&lt;&gt;"",$A180&lt;&gt;"TOTAL"),IF(AND([1]PREMIOS_ALUMNOS!$AM178&lt;&gt;"",[1]PREMIOS_ALUMNOS!$AM178&lt;&gt;0),[1]PREMIOS_ALUMNOS!$AM178,""),IF($A180="TOTAL",SUM(INDIRECT("W4:W"&amp;ROW()-1)),""))</f>
        <v/>
      </c>
      <c r="X180" s="7" t="str">
        <f ca="1">IF(AND($A180&lt;&gt;"",$A180&lt;&gt;"TOTAL"),IF(AND([1]PREMIOS_ALUMNOS!$AO178&lt;&gt;"",[1]PREMIOS_ALUMNOS!$AO178&lt;&gt;0),[1]PREMIOS_ALUMNOS!$AO178,""),IF($A180="TOTAL",SUM(INDIRECT("X4:X"&amp;ROW()-1)),""))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IF(AND($A180&lt;&gt;"",$A180&lt;&gt;"TOTAL"),IF(AND([1]PREMIOS_ALUMNOS!$AR178&lt;&gt;"",[1]PREMIOS_ALUMNOS!$AR178&lt;&gt;0),[1]PREMIOS_ALUMNOS!$AR178,""),IF($A180="TOTAL",SUM(INDIRECT("Z4:Z"&amp;ROW()-1)),""))</f>
        <v/>
      </c>
      <c r="AA180" s="7" t="str">
        <f ca="1">IF(AND($A180&lt;&gt;"",$A180&lt;&gt;"TOTAL"),IF(AND([1]PREMIOS_ALUMNOS!$AT178&lt;&gt;"",[1]PREMIOS_ALUMNOS!$AT178&lt;&gt;0),[1]PREMIOS_ALUMNOS!$AT178,""),IF($A180="TOTAL",SUM(INDIRECT("AA4:AA"&amp;ROW()-1)),""))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IF(AND($A180&lt;&gt;"",$A180&lt;&gt;"TOTAL"),IF(AND([1]PREMIOS_ALUMNOS!$AW178&lt;&gt;"",[1]PREMIOS_ALUMNOS!$AW178&lt;&gt;0),[1]PREMIOS_ALUMNOS!$AW178,""),IF($A180="TOTAL",SUM(INDIRECT("AC4:AC"&amp;ROW()-1)),""))</f>
        <v/>
      </c>
      <c r="AD180" s="7" t="str">
        <f ca="1">IF(AND($A180&lt;&gt;"",$A180&lt;&gt;"TOTAL"),IF(AND([1]PREMIOS_ALUMNOS!$AY178&lt;&gt;"",[1]PREMIOS_ALUMNOS!$AY178&lt;&gt;0),[1]PREMIOS_ALUMNOS!$AY178,""),IF($A180="TOTAL",SUM(INDIRECT("AD4:AD"&amp;ROW()-1)),""))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IF(AND($A180&lt;&gt;"",$A180&lt;&gt;"TOTAL"),IF(AND([1]PREMIOS_ALUMNOS!$BB178&lt;&gt;"",[1]PREMIOS_ALUMNOS!$BB178&lt;&gt;0),[1]PREMIOS_ALUMNOS!$BB178,""),IF($A180="TOTAL",SUM(INDIRECT("AF4:AF"&amp;ROW()-1)),""))</f>
        <v/>
      </c>
      <c r="AG180" s="7" t="str">
        <f ca="1">IF(AND($A180&lt;&gt;"",$A180&lt;&gt;"TOTAL"),IF(AND([1]PREMIOS_ALUMNOS!$BD178&lt;&gt;"",[1]PREMIOS_ALUMNOS!$BD178&lt;&gt;0),[1]PREMIOS_ALUMNOS!$BD178,""),IF($A180="TOTAL",SUM(INDIRECT("AG4:AG"&amp;ROW()-1)),""))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IF(AND($A180&lt;&gt;"",$A180&lt;&gt;"TOTAL"),IF(AND([1]PREMIOS_ALUMNOS!$BG178&lt;&gt;"",[1]PREMIOS_ALUMNOS!$BG178&lt;&gt;0),[1]PREMIOS_ALUMNOS!$BG178,""),IF($A180="TOTAL",SUM(INDIRECT("AI4:AI"&amp;ROW()-1)),""))</f>
        <v/>
      </c>
      <c r="AJ180" s="7" t="str">
        <f ca="1">IF(AND($A180&lt;&gt;"",$A180&lt;&gt;"TOTAL"),IF(AND([1]PREMIOS_ALUMNOS!$BI178&lt;&gt;"",[1]PREMIOS_ALUMNOS!$BI178&lt;&gt;0),[1]PREMIOS_ALUMNOS!$BI178,""),IF($A180="TOTAL",SUM(INDIRECT("AJ4:AJ"&amp;ROW()-1)),""))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IF(AND($A180&lt;&gt;"",$A180&lt;&gt;"TOTAL"),IF(AND([1]PREMIOS_ALUMNOS!$BL178&lt;&gt;"",[1]PREMIOS_ALUMNOS!$BL178&lt;&gt;0),[1]PREMIOS_ALUMNOS!$BL178,""),IF($A180="TOTAL",SUM(INDIRECT("AL4:AL"&amp;ROW()-1)),""))</f>
        <v/>
      </c>
      <c r="AM180" s="7" t="str">
        <f ca="1">IF(AND($A180&lt;&gt;"",$A180&lt;&gt;"TOTAL"),IF(AND([1]PREMIOS_ALUMNOS!$BN178&lt;&gt;"",[1]PREMIOS_ALUMNOS!$BN178&lt;&gt;0),[1]PREMIOS_ALUMNOS!$BN178,""),IF($A180="TOTAL",SUM(INDIRECT("AM4:AM"&amp;ROW()-1)),""))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IF(AND($A180&lt;&gt;"",$A180&lt;&gt;"TOTAL"),IF(AND([1]PREMIOS_ALUMNOS!$BQ178&lt;&gt;"",[1]PREMIOS_ALUMNOS!$BQ178&lt;&gt;0),[1]PREMIOS_ALUMNOS!$BQ178,""),IF($A180="TOTAL",SUM(INDIRECT("AO4:AO"&amp;ROW()-1)),""))</f>
        <v/>
      </c>
      <c r="AP180" s="7" t="str">
        <f ca="1">IF(AND($A180&lt;&gt;"",$A180&lt;&gt;"TOTAL"),IF(AND([1]PREMIOS_ALUMNOS!$BS178&lt;&gt;"",[1]PREMIOS_ALUMNOS!$BS178&lt;&gt;0),[1]PREMIOS_ALUMNOS!$BS178,""),IF($A180="TOTAL",SUM(INDIRECT("AP4:AP"&amp;ROW()-1)),""))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IF(AND($A180&lt;&gt;"",$A180&lt;&gt;"TOTAL"),IF(AND([1]PREMIOS_ALUMNOS!$BV178&lt;&gt;"",[1]PREMIOS_ALUMNOS!$BV178&lt;&gt;0),[1]PREMIOS_ALUMNOS!$BV178,""),IF($A180="TOTAL",SUM(INDIRECT("AR4:AR"&amp;ROW()-1)),""))</f>
        <v/>
      </c>
      <c r="AS180" s="7" t="str">
        <f ca="1">IF(AND($A180&lt;&gt;"",$A180&lt;&gt;"TOTAL"),IF(AND([1]PREMIOS_ALUMNOS!$BX178&lt;&gt;"",[1]PREMIOS_ALUMNOS!$BX178&lt;&gt;0),[1]PREMIOS_ALUMNOS!$BX178,""),IF($A180="TOTAL",SUM(INDIRECT("AS4:AS"&amp;ROW()-1)),""))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IF(AND($A180&lt;&gt;"",$A180&lt;&gt;"TOTAL"),IF(AND([1]PREMIOS_ALUMNOS!$CA178&lt;&gt;"",[1]PREMIOS_ALUMNOS!$CA178&lt;&gt;0),[1]PREMIOS_ALUMNOS!$CA178,""),IF($A180="TOTAL",SUM(INDIRECT("AU4:AU"&amp;ROW()-1)),""))</f>
        <v/>
      </c>
      <c r="AV180" s="7" t="str">
        <f ca="1">IF(AND($A180&lt;&gt;"",$A180&lt;&gt;"TOTAL"),IF(AND([1]PREMIOS_ALUMNOS!$CC178&lt;&gt;"",[1]PREMIOS_ALUMNOS!$CC178&lt;&gt;0),[1]PREMIOS_ALUMNOS!$CC178,""),IF($A180="TOTAL",SUM(INDIRECT("AV4:AV"&amp;ROW()-1)),""))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IF(AND($A180&lt;&gt;"",$A180&lt;&gt;"TOTAL"),IF(AND([1]PREMIOS_ALUMNOS!$CF178&lt;&gt;"",[1]PREMIOS_ALUMNOS!$CF178&lt;&gt;0),[1]PREMIOS_ALUMNOS!$CF178,""),IF($A180="TOTAL",SUM(INDIRECT("AX4:AX"&amp;ROW()-1)),""))</f>
        <v/>
      </c>
      <c r="AY180" s="7" t="str">
        <f ca="1">IF(AND($A180&lt;&gt;"",$A180&lt;&gt;"TOTAL"),IF(AND([1]PREMIOS_ALUMNOS!$CH178&lt;&gt;"",[1]PREMIOS_ALUMNOS!$CH178&lt;&gt;0),[1]PREMIOS_ALUMNOS!$CH178,""),IF($A180="TOTAL",SUM(INDIRECT("AY4:AY"&amp;ROW()-1)),""))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IF(AND($A180&lt;&gt;"",$A180&lt;&gt;"TOTAL"),IF(AND([1]PREMIOS_ALUMNOS!$CK178&lt;&gt;"",[1]PREMIOS_ALUMNOS!$CK178&lt;&gt;0),[1]PREMIOS_ALUMNOS!$CK178,""),IF($A180="TOTAL",SUM(INDIRECT("BA4:BA"&amp;ROW()-1)),""))</f>
        <v/>
      </c>
      <c r="BB180" s="7" t="str">
        <f ca="1">IF(AND($A180&lt;&gt;"",$A180&lt;&gt;"TOTAL"),IF(AND([1]PREMIOS_ALUMNOS!$CM178&lt;&gt;"",[1]PREMIOS_ALUMNOS!$CM178&lt;&gt;0),[1]PREMIOS_ALUMNOS!$CM178,""),IF($A180="TOTAL",SUM(INDIRECT("BB4:BB"&amp;ROW()-1)),""))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IF(AND($A180&lt;&gt;"",$A180&lt;&gt;"TOTAL"),IF(AND([1]PREMIOS_ALUMNOS!$CP178&lt;&gt;"",[1]PREMIOS_ALUMNOS!$CP178&lt;&gt;0),[1]PREMIOS_ALUMNOS!$CP178,""),IF($A180="TOTAL",SUM(INDIRECT("BD4:BD"&amp;ROW()-1)),""))</f>
        <v/>
      </c>
      <c r="BE180" s="7" t="str">
        <f ca="1">IF(AND($A180&lt;&gt;"",$A180&lt;&gt;"TOTAL"),IF(AND([1]PREMIOS_ALUMNOS!$CR178&lt;&gt;"",[1]PREMIOS_ALUMNOS!$CR178&lt;&gt;0),[1]PREMIOS_ALUMNOS!$CR178,""),IF($A180="TOTAL",SUM(INDIRECT("BE4:BE"&amp;ROW()-1)),""))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IF([1]PREMIOS_ALUMNOS!$C179&lt;&gt;"",[1]PREMIOS_ALUMNOS!$C179,IF(AND([1]PREMIOS_ALUMNOS!$C179="",[1]PREMIOS_ALUMNOS!$C180="",[1]PREMIOS_ALUMNOS!$C178=""),"","TOTAL"))</f>
        <v/>
      </c>
      <c r="B181" s="7" t="str">
        <f ca="1">IF(AND($A181&lt;&gt;"",$A181&lt;&gt;"TOTAL"),IF(AND([1]PREMIOS_ALUMNOS!$D179&lt;&gt;"",[1]PREMIOS_ALUMNOS!$D179&lt;&gt;0),[1]PREMIOS_ALUMNOS!$D179,""),IF($A181="TOTAL",SUM(INDIRECT("B4:B"&amp;ROW()-1)),""))</f>
        <v/>
      </c>
      <c r="C181" s="7" t="str">
        <f ca="1">IF(AND($A181&lt;&gt;"",$A181&lt;&gt;"TOTAL"),IF(AND([1]PREMIOS_ALUMNOS!$F179&lt;&gt;"",[1]PREMIOS_ALUMNOS!$F179&lt;&gt;0),[1]PREMIOS_ALUMNOS!$F179,""),IF($A181="TOTAL",SUM(INDIRECT("C4:C"&amp;ROW()-1)),""))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IF(AND($A181&lt;&gt;"",$A181&lt;&gt;"TOTAL"),IF(AND([1]PREMIOS_ALUMNOS!$I179&lt;&gt;"",[1]PREMIOS_ALUMNOS!$I179&lt;&gt;0),[1]PREMIOS_ALUMNOS!$I179,""),IF($A181="TOTAL",SUM(INDIRECT("E4:E"&amp;ROW()-1)),""))</f>
        <v/>
      </c>
      <c r="F181" s="7" t="str">
        <f ca="1">IF(AND($A181&lt;&gt;"",$A181&lt;&gt;"TOTAL"),IF(AND([1]PREMIOS_ALUMNOS!$K179&lt;&gt;"",[1]PREMIOS_ALUMNOS!$K179&lt;&gt;0),[1]PREMIOS_ALUMNOS!$K179,""),IF($A181="TOTAL",SUM(INDIRECT("F4:F"&amp;ROW()-1)),""))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IF(AND($A181&lt;&gt;"",$A181&lt;&gt;"TOTAL"),IF(AND([1]PREMIOS_ALUMNOS!$N179&lt;&gt;"",[1]PREMIOS_ALUMNOS!$N179&lt;&gt;0),[1]PREMIOS_ALUMNOS!$N179,""),IF($A181="TOTAL",SUM(INDIRECT("H4:H"&amp;ROW()-1)),""))</f>
        <v/>
      </c>
      <c r="I181" s="7" t="str">
        <f ca="1">IF(AND($A181&lt;&gt;"",$A181&lt;&gt;"TOTAL"),IF(AND([1]PREMIOS_ALUMNOS!$P179&lt;&gt;"",[1]PREMIOS_ALUMNOS!$P179&lt;&gt;0),[1]PREMIOS_ALUMNOS!$P179,""),IF($A181="TOTAL",SUM(INDIRECT("I4:I"&amp;ROW()-1)),""))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IF(AND($A181&lt;&gt;"",$A181&lt;&gt;"TOTAL"),IF(AND([1]PREMIOS_ALUMNOS!$S179&lt;&gt;"",[1]PREMIOS_ALUMNOS!$S179&lt;&gt;0),[1]PREMIOS_ALUMNOS!$S179,""),IF($A181="TOTAL",SUM(INDIRECT("K4:K"&amp;ROW()-1)),""))</f>
        <v/>
      </c>
      <c r="L181" s="7" t="str">
        <f ca="1">IF(AND($A181&lt;&gt;"",$A181&lt;&gt;"TOTAL"),IF(AND([1]PREMIOS_ALUMNOS!$U179&lt;&gt;"",[1]PREMIOS_ALUMNOS!$U179&lt;&gt;0),[1]PREMIOS_ALUMNOS!$U179,""),IF($A181="TOTAL",SUM(INDIRECT("L4:L"&amp;ROW()-1)),""))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IF(AND($A181&lt;&gt;"",$A181&lt;&gt;"TOTAL"),IF(AND([1]PREMIOS_ALUMNOS!$X179&lt;&gt;"",[1]PREMIOS_ALUMNOS!$X179&lt;&gt;0),[1]PREMIOS_ALUMNOS!$X179,""),IF($A181="TOTAL",SUM(INDIRECT("N4:N"&amp;ROW()-1)),""))</f>
        <v/>
      </c>
      <c r="O181" s="7" t="str">
        <f ca="1">IF(AND($A181&lt;&gt;"",$A181&lt;&gt;"TOTAL"),IF(AND([1]PREMIOS_ALUMNOS!$Z179&lt;&gt;"",[1]PREMIOS_ALUMNOS!$Z179&lt;&gt;0),[1]PREMIOS_ALUMNOS!$Z179,""),IF($A181="TOTAL",SUM(INDIRECT("O4:O"&amp;ROW()-1)),""))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IF(AND($A181&lt;&gt;"",$A181&lt;&gt;"TOTAL"),IF(AND([1]PREMIOS_ALUMNOS!$AC179&lt;&gt;"",[1]PREMIOS_ALUMNOS!$AC179&lt;&gt;0),[1]PREMIOS_ALUMNOS!$AC179,""),IF($A181="TOTAL",SUM(INDIRECT("Q4:Q"&amp;ROW()-1)),""))</f>
        <v/>
      </c>
      <c r="R181" s="7" t="str">
        <f ca="1">IF(AND($A181&lt;&gt;"",$A181&lt;&gt;"TOTAL"),IF(AND([1]PREMIOS_ALUMNOS!$AE179&lt;&gt;"",[1]PREMIOS_ALUMNOS!$AE179&lt;&gt;0),[1]PREMIOS_ALUMNOS!$AE179,""),IF($A181="TOTAL",SUM(INDIRECT("R4:R"&amp;ROW()-1)),""))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IF(AND($A181&lt;&gt;"",$A181&lt;&gt;"TOTAL"),IF(AND([1]PREMIOS_ALUMNOS!$AH179&lt;&gt;"",[1]PREMIOS_ALUMNOS!$AH179&lt;&gt;0),[1]PREMIOS_ALUMNOS!$AH179,""),IF($A181="TOTAL",SUM(INDIRECT("T4:T"&amp;ROW()-1)),""))</f>
        <v/>
      </c>
      <c r="U181" s="7" t="str">
        <f ca="1">IF(AND($A181&lt;&gt;"",$A181&lt;&gt;"TOTAL"),IF(AND([1]PREMIOS_ALUMNOS!$AJ179&lt;&gt;"",[1]PREMIOS_ALUMNOS!$AJ179&lt;&gt;0),[1]PREMIOS_ALUMNOS!$AJ179,""),IF($A181="TOTAL",SUM(INDIRECT("U4:U"&amp;ROW()-1)),""))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IF(AND($A181&lt;&gt;"",$A181&lt;&gt;"TOTAL"),IF(AND([1]PREMIOS_ALUMNOS!$AM179&lt;&gt;"",[1]PREMIOS_ALUMNOS!$AM179&lt;&gt;0),[1]PREMIOS_ALUMNOS!$AM179,""),IF($A181="TOTAL",SUM(INDIRECT("W4:W"&amp;ROW()-1)),""))</f>
        <v/>
      </c>
      <c r="X181" s="7" t="str">
        <f ca="1">IF(AND($A181&lt;&gt;"",$A181&lt;&gt;"TOTAL"),IF(AND([1]PREMIOS_ALUMNOS!$AO179&lt;&gt;"",[1]PREMIOS_ALUMNOS!$AO179&lt;&gt;0),[1]PREMIOS_ALUMNOS!$AO179,""),IF($A181="TOTAL",SUM(INDIRECT("X4:X"&amp;ROW()-1)),""))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IF(AND($A181&lt;&gt;"",$A181&lt;&gt;"TOTAL"),IF(AND([1]PREMIOS_ALUMNOS!$AR179&lt;&gt;"",[1]PREMIOS_ALUMNOS!$AR179&lt;&gt;0),[1]PREMIOS_ALUMNOS!$AR179,""),IF($A181="TOTAL",SUM(INDIRECT("Z4:Z"&amp;ROW()-1)),""))</f>
        <v/>
      </c>
      <c r="AA181" s="7" t="str">
        <f ca="1">IF(AND($A181&lt;&gt;"",$A181&lt;&gt;"TOTAL"),IF(AND([1]PREMIOS_ALUMNOS!$AT179&lt;&gt;"",[1]PREMIOS_ALUMNOS!$AT179&lt;&gt;0),[1]PREMIOS_ALUMNOS!$AT179,""),IF($A181="TOTAL",SUM(INDIRECT("AA4:AA"&amp;ROW()-1)),""))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IF(AND($A181&lt;&gt;"",$A181&lt;&gt;"TOTAL"),IF(AND([1]PREMIOS_ALUMNOS!$AW179&lt;&gt;"",[1]PREMIOS_ALUMNOS!$AW179&lt;&gt;0),[1]PREMIOS_ALUMNOS!$AW179,""),IF($A181="TOTAL",SUM(INDIRECT("AC4:AC"&amp;ROW()-1)),""))</f>
        <v/>
      </c>
      <c r="AD181" s="7" t="str">
        <f ca="1">IF(AND($A181&lt;&gt;"",$A181&lt;&gt;"TOTAL"),IF(AND([1]PREMIOS_ALUMNOS!$AY179&lt;&gt;"",[1]PREMIOS_ALUMNOS!$AY179&lt;&gt;0),[1]PREMIOS_ALUMNOS!$AY179,""),IF($A181="TOTAL",SUM(INDIRECT("AD4:AD"&amp;ROW()-1)),""))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IF(AND($A181&lt;&gt;"",$A181&lt;&gt;"TOTAL"),IF(AND([1]PREMIOS_ALUMNOS!$BB179&lt;&gt;"",[1]PREMIOS_ALUMNOS!$BB179&lt;&gt;0),[1]PREMIOS_ALUMNOS!$BB179,""),IF($A181="TOTAL",SUM(INDIRECT("AF4:AF"&amp;ROW()-1)),""))</f>
        <v/>
      </c>
      <c r="AG181" s="7" t="str">
        <f ca="1">IF(AND($A181&lt;&gt;"",$A181&lt;&gt;"TOTAL"),IF(AND([1]PREMIOS_ALUMNOS!$BD179&lt;&gt;"",[1]PREMIOS_ALUMNOS!$BD179&lt;&gt;0),[1]PREMIOS_ALUMNOS!$BD179,""),IF($A181="TOTAL",SUM(INDIRECT("AG4:AG"&amp;ROW()-1)),""))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IF(AND($A181&lt;&gt;"",$A181&lt;&gt;"TOTAL"),IF(AND([1]PREMIOS_ALUMNOS!$BG179&lt;&gt;"",[1]PREMIOS_ALUMNOS!$BG179&lt;&gt;0),[1]PREMIOS_ALUMNOS!$BG179,""),IF($A181="TOTAL",SUM(INDIRECT("AI4:AI"&amp;ROW()-1)),""))</f>
        <v/>
      </c>
      <c r="AJ181" s="7" t="str">
        <f ca="1">IF(AND($A181&lt;&gt;"",$A181&lt;&gt;"TOTAL"),IF(AND([1]PREMIOS_ALUMNOS!$BI179&lt;&gt;"",[1]PREMIOS_ALUMNOS!$BI179&lt;&gt;0),[1]PREMIOS_ALUMNOS!$BI179,""),IF($A181="TOTAL",SUM(INDIRECT("AJ4:AJ"&amp;ROW()-1)),""))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IF(AND($A181&lt;&gt;"",$A181&lt;&gt;"TOTAL"),IF(AND([1]PREMIOS_ALUMNOS!$BL179&lt;&gt;"",[1]PREMIOS_ALUMNOS!$BL179&lt;&gt;0),[1]PREMIOS_ALUMNOS!$BL179,""),IF($A181="TOTAL",SUM(INDIRECT("AL4:AL"&amp;ROW()-1)),""))</f>
        <v/>
      </c>
      <c r="AM181" s="7" t="str">
        <f ca="1">IF(AND($A181&lt;&gt;"",$A181&lt;&gt;"TOTAL"),IF(AND([1]PREMIOS_ALUMNOS!$BN179&lt;&gt;"",[1]PREMIOS_ALUMNOS!$BN179&lt;&gt;0),[1]PREMIOS_ALUMNOS!$BN179,""),IF($A181="TOTAL",SUM(INDIRECT("AM4:AM"&amp;ROW()-1)),""))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IF(AND($A181&lt;&gt;"",$A181&lt;&gt;"TOTAL"),IF(AND([1]PREMIOS_ALUMNOS!$BQ179&lt;&gt;"",[1]PREMIOS_ALUMNOS!$BQ179&lt;&gt;0),[1]PREMIOS_ALUMNOS!$BQ179,""),IF($A181="TOTAL",SUM(INDIRECT("AO4:AO"&amp;ROW()-1)),""))</f>
        <v/>
      </c>
      <c r="AP181" s="7" t="str">
        <f ca="1">IF(AND($A181&lt;&gt;"",$A181&lt;&gt;"TOTAL"),IF(AND([1]PREMIOS_ALUMNOS!$BS179&lt;&gt;"",[1]PREMIOS_ALUMNOS!$BS179&lt;&gt;0),[1]PREMIOS_ALUMNOS!$BS179,""),IF($A181="TOTAL",SUM(INDIRECT("AP4:AP"&amp;ROW()-1)),""))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IF(AND($A181&lt;&gt;"",$A181&lt;&gt;"TOTAL"),IF(AND([1]PREMIOS_ALUMNOS!$BV179&lt;&gt;"",[1]PREMIOS_ALUMNOS!$BV179&lt;&gt;0),[1]PREMIOS_ALUMNOS!$BV179,""),IF($A181="TOTAL",SUM(INDIRECT("AR4:AR"&amp;ROW()-1)),""))</f>
        <v/>
      </c>
      <c r="AS181" s="7" t="str">
        <f ca="1">IF(AND($A181&lt;&gt;"",$A181&lt;&gt;"TOTAL"),IF(AND([1]PREMIOS_ALUMNOS!$BX179&lt;&gt;"",[1]PREMIOS_ALUMNOS!$BX179&lt;&gt;0),[1]PREMIOS_ALUMNOS!$BX179,""),IF($A181="TOTAL",SUM(INDIRECT("AS4:AS"&amp;ROW()-1)),""))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IF(AND($A181&lt;&gt;"",$A181&lt;&gt;"TOTAL"),IF(AND([1]PREMIOS_ALUMNOS!$CA179&lt;&gt;"",[1]PREMIOS_ALUMNOS!$CA179&lt;&gt;0),[1]PREMIOS_ALUMNOS!$CA179,""),IF($A181="TOTAL",SUM(INDIRECT("AU4:AU"&amp;ROW()-1)),""))</f>
        <v/>
      </c>
      <c r="AV181" s="7" t="str">
        <f ca="1">IF(AND($A181&lt;&gt;"",$A181&lt;&gt;"TOTAL"),IF(AND([1]PREMIOS_ALUMNOS!$CC179&lt;&gt;"",[1]PREMIOS_ALUMNOS!$CC179&lt;&gt;0),[1]PREMIOS_ALUMNOS!$CC179,""),IF($A181="TOTAL",SUM(INDIRECT("AV4:AV"&amp;ROW()-1)),""))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IF(AND($A181&lt;&gt;"",$A181&lt;&gt;"TOTAL"),IF(AND([1]PREMIOS_ALUMNOS!$CF179&lt;&gt;"",[1]PREMIOS_ALUMNOS!$CF179&lt;&gt;0),[1]PREMIOS_ALUMNOS!$CF179,""),IF($A181="TOTAL",SUM(INDIRECT("AX4:AX"&amp;ROW()-1)),""))</f>
        <v/>
      </c>
      <c r="AY181" s="7" t="str">
        <f ca="1">IF(AND($A181&lt;&gt;"",$A181&lt;&gt;"TOTAL"),IF(AND([1]PREMIOS_ALUMNOS!$CH179&lt;&gt;"",[1]PREMIOS_ALUMNOS!$CH179&lt;&gt;0),[1]PREMIOS_ALUMNOS!$CH179,""),IF($A181="TOTAL",SUM(INDIRECT("AY4:AY"&amp;ROW()-1)),""))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IF(AND($A181&lt;&gt;"",$A181&lt;&gt;"TOTAL"),IF(AND([1]PREMIOS_ALUMNOS!$CK179&lt;&gt;"",[1]PREMIOS_ALUMNOS!$CK179&lt;&gt;0),[1]PREMIOS_ALUMNOS!$CK179,""),IF($A181="TOTAL",SUM(INDIRECT("BA4:BA"&amp;ROW()-1)),""))</f>
        <v/>
      </c>
      <c r="BB181" s="7" t="str">
        <f ca="1">IF(AND($A181&lt;&gt;"",$A181&lt;&gt;"TOTAL"),IF(AND([1]PREMIOS_ALUMNOS!$CM179&lt;&gt;"",[1]PREMIOS_ALUMNOS!$CM179&lt;&gt;0),[1]PREMIOS_ALUMNOS!$CM179,""),IF($A181="TOTAL",SUM(INDIRECT("BB4:BB"&amp;ROW()-1)),""))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IF(AND($A181&lt;&gt;"",$A181&lt;&gt;"TOTAL"),IF(AND([1]PREMIOS_ALUMNOS!$CP179&lt;&gt;"",[1]PREMIOS_ALUMNOS!$CP179&lt;&gt;0),[1]PREMIOS_ALUMNOS!$CP179,""),IF($A181="TOTAL",SUM(INDIRECT("BD4:BD"&amp;ROW()-1)),""))</f>
        <v/>
      </c>
      <c r="BE181" s="7" t="str">
        <f ca="1">IF(AND($A181&lt;&gt;"",$A181&lt;&gt;"TOTAL"),IF(AND([1]PREMIOS_ALUMNOS!$CR179&lt;&gt;"",[1]PREMIOS_ALUMNOS!$CR179&lt;&gt;0),[1]PREMIOS_ALUMNOS!$CR179,""),IF($A181="TOTAL",SUM(INDIRECT("BE4:BE"&amp;ROW()-1)),""))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IF([1]PREMIOS_ALUMNOS!$C180&lt;&gt;"",[1]PREMIOS_ALUMNOS!$C180,IF(AND([1]PREMIOS_ALUMNOS!$C180="",[1]PREMIOS_ALUMNOS!$C181="",[1]PREMIOS_ALUMNOS!$C179=""),"","TOTAL"))</f>
        <v/>
      </c>
      <c r="B182" s="7" t="str">
        <f ca="1">IF(AND($A182&lt;&gt;"",$A182&lt;&gt;"TOTAL"),IF(AND([1]PREMIOS_ALUMNOS!$D180&lt;&gt;"",[1]PREMIOS_ALUMNOS!$D180&lt;&gt;0),[1]PREMIOS_ALUMNOS!$D180,""),IF($A182="TOTAL",SUM(INDIRECT("B4:B"&amp;ROW()-1)),""))</f>
        <v/>
      </c>
      <c r="C182" s="7" t="str">
        <f ca="1">IF(AND($A182&lt;&gt;"",$A182&lt;&gt;"TOTAL"),IF(AND([1]PREMIOS_ALUMNOS!$F180&lt;&gt;"",[1]PREMIOS_ALUMNOS!$F180&lt;&gt;0),[1]PREMIOS_ALUMNOS!$F180,""),IF($A182="TOTAL",SUM(INDIRECT("C4:C"&amp;ROW()-1)),""))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IF(AND($A182&lt;&gt;"",$A182&lt;&gt;"TOTAL"),IF(AND([1]PREMIOS_ALUMNOS!$I180&lt;&gt;"",[1]PREMIOS_ALUMNOS!$I180&lt;&gt;0),[1]PREMIOS_ALUMNOS!$I180,""),IF($A182="TOTAL",SUM(INDIRECT("E4:E"&amp;ROW()-1)),""))</f>
        <v/>
      </c>
      <c r="F182" s="7" t="str">
        <f ca="1">IF(AND($A182&lt;&gt;"",$A182&lt;&gt;"TOTAL"),IF(AND([1]PREMIOS_ALUMNOS!$K180&lt;&gt;"",[1]PREMIOS_ALUMNOS!$K180&lt;&gt;0),[1]PREMIOS_ALUMNOS!$K180,""),IF($A182="TOTAL",SUM(INDIRECT("F4:F"&amp;ROW()-1)),""))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IF(AND($A182&lt;&gt;"",$A182&lt;&gt;"TOTAL"),IF(AND([1]PREMIOS_ALUMNOS!$N180&lt;&gt;"",[1]PREMIOS_ALUMNOS!$N180&lt;&gt;0),[1]PREMIOS_ALUMNOS!$N180,""),IF($A182="TOTAL",SUM(INDIRECT("H4:H"&amp;ROW()-1)),""))</f>
        <v/>
      </c>
      <c r="I182" s="7" t="str">
        <f ca="1">IF(AND($A182&lt;&gt;"",$A182&lt;&gt;"TOTAL"),IF(AND([1]PREMIOS_ALUMNOS!$P180&lt;&gt;"",[1]PREMIOS_ALUMNOS!$P180&lt;&gt;0),[1]PREMIOS_ALUMNOS!$P180,""),IF($A182="TOTAL",SUM(INDIRECT("I4:I"&amp;ROW()-1)),""))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IF(AND($A182&lt;&gt;"",$A182&lt;&gt;"TOTAL"),IF(AND([1]PREMIOS_ALUMNOS!$S180&lt;&gt;"",[1]PREMIOS_ALUMNOS!$S180&lt;&gt;0),[1]PREMIOS_ALUMNOS!$S180,""),IF($A182="TOTAL",SUM(INDIRECT("K4:K"&amp;ROW()-1)),""))</f>
        <v/>
      </c>
      <c r="L182" s="7" t="str">
        <f ca="1">IF(AND($A182&lt;&gt;"",$A182&lt;&gt;"TOTAL"),IF(AND([1]PREMIOS_ALUMNOS!$U180&lt;&gt;"",[1]PREMIOS_ALUMNOS!$U180&lt;&gt;0),[1]PREMIOS_ALUMNOS!$U180,""),IF($A182="TOTAL",SUM(INDIRECT("L4:L"&amp;ROW()-1)),""))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IF(AND($A182&lt;&gt;"",$A182&lt;&gt;"TOTAL"),IF(AND([1]PREMIOS_ALUMNOS!$X180&lt;&gt;"",[1]PREMIOS_ALUMNOS!$X180&lt;&gt;0),[1]PREMIOS_ALUMNOS!$X180,""),IF($A182="TOTAL",SUM(INDIRECT("N4:N"&amp;ROW()-1)),""))</f>
        <v/>
      </c>
      <c r="O182" s="7" t="str">
        <f ca="1">IF(AND($A182&lt;&gt;"",$A182&lt;&gt;"TOTAL"),IF(AND([1]PREMIOS_ALUMNOS!$Z180&lt;&gt;"",[1]PREMIOS_ALUMNOS!$Z180&lt;&gt;0),[1]PREMIOS_ALUMNOS!$Z180,""),IF($A182="TOTAL",SUM(INDIRECT("O4:O"&amp;ROW()-1)),""))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IF(AND($A182&lt;&gt;"",$A182&lt;&gt;"TOTAL"),IF(AND([1]PREMIOS_ALUMNOS!$AC180&lt;&gt;"",[1]PREMIOS_ALUMNOS!$AC180&lt;&gt;0),[1]PREMIOS_ALUMNOS!$AC180,""),IF($A182="TOTAL",SUM(INDIRECT("Q4:Q"&amp;ROW()-1)),""))</f>
        <v/>
      </c>
      <c r="R182" s="7" t="str">
        <f ca="1">IF(AND($A182&lt;&gt;"",$A182&lt;&gt;"TOTAL"),IF(AND([1]PREMIOS_ALUMNOS!$AE180&lt;&gt;"",[1]PREMIOS_ALUMNOS!$AE180&lt;&gt;0),[1]PREMIOS_ALUMNOS!$AE180,""),IF($A182="TOTAL",SUM(INDIRECT("R4:R"&amp;ROW()-1)),""))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IF(AND($A182&lt;&gt;"",$A182&lt;&gt;"TOTAL"),IF(AND([1]PREMIOS_ALUMNOS!$AH180&lt;&gt;"",[1]PREMIOS_ALUMNOS!$AH180&lt;&gt;0),[1]PREMIOS_ALUMNOS!$AH180,""),IF($A182="TOTAL",SUM(INDIRECT("T4:T"&amp;ROW()-1)),""))</f>
        <v/>
      </c>
      <c r="U182" s="7" t="str">
        <f ca="1">IF(AND($A182&lt;&gt;"",$A182&lt;&gt;"TOTAL"),IF(AND([1]PREMIOS_ALUMNOS!$AJ180&lt;&gt;"",[1]PREMIOS_ALUMNOS!$AJ180&lt;&gt;0),[1]PREMIOS_ALUMNOS!$AJ180,""),IF($A182="TOTAL",SUM(INDIRECT("U4:U"&amp;ROW()-1)),""))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IF(AND($A182&lt;&gt;"",$A182&lt;&gt;"TOTAL"),IF(AND([1]PREMIOS_ALUMNOS!$AM180&lt;&gt;"",[1]PREMIOS_ALUMNOS!$AM180&lt;&gt;0),[1]PREMIOS_ALUMNOS!$AM180,""),IF($A182="TOTAL",SUM(INDIRECT("W4:W"&amp;ROW()-1)),""))</f>
        <v/>
      </c>
      <c r="X182" s="7" t="str">
        <f ca="1">IF(AND($A182&lt;&gt;"",$A182&lt;&gt;"TOTAL"),IF(AND([1]PREMIOS_ALUMNOS!$AO180&lt;&gt;"",[1]PREMIOS_ALUMNOS!$AO180&lt;&gt;0),[1]PREMIOS_ALUMNOS!$AO180,""),IF($A182="TOTAL",SUM(INDIRECT("X4:X"&amp;ROW()-1)),""))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IF(AND($A182&lt;&gt;"",$A182&lt;&gt;"TOTAL"),IF(AND([1]PREMIOS_ALUMNOS!$AR180&lt;&gt;"",[1]PREMIOS_ALUMNOS!$AR180&lt;&gt;0),[1]PREMIOS_ALUMNOS!$AR180,""),IF($A182="TOTAL",SUM(INDIRECT("Z4:Z"&amp;ROW()-1)),""))</f>
        <v/>
      </c>
      <c r="AA182" s="7" t="str">
        <f ca="1">IF(AND($A182&lt;&gt;"",$A182&lt;&gt;"TOTAL"),IF(AND([1]PREMIOS_ALUMNOS!$AT180&lt;&gt;"",[1]PREMIOS_ALUMNOS!$AT180&lt;&gt;0),[1]PREMIOS_ALUMNOS!$AT180,""),IF($A182="TOTAL",SUM(INDIRECT("AA4:AA"&amp;ROW()-1)),""))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IF(AND($A182&lt;&gt;"",$A182&lt;&gt;"TOTAL"),IF(AND([1]PREMIOS_ALUMNOS!$AW180&lt;&gt;"",[1]PREMIOS_ALUMNOS!$AW180&lt;&gt;0),[1]PREMIOS_ALUMNOS!$AW180,""),IF($A182="TOTAL",SUM(INDIRECT("AC4:AC"&amp;ROW()-1)),""))</f>
        <v/>
      </c>
      <c r="AD182" s="7" t="str">
        <f ca="1">IF(AND($A182&lt;&gt;"",$A182&lt;&gt;"TOTAL"),IF(AND([1]PREMIOS_ALUMNOS!$AY180&lt;&gt;"",[1]PREMIOS_ALUMNOS!$AY180&lt;&gt;0),[1]PREMIOS_ALUMNOS!$AY180,""),IF($A182="TOTAL",SUM(INDIRECT("AD4:AD"&amp;ROW()-1)),""))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IF(AND($A182&lt;&gt;"",$A182&lt;&gt;"TOTAL"),IF(AND([1]PREMIOS_ALUMNOS!$BB180&lt;&gt;"",[1]PREMIOS_ALUMNOS!$BB180&lt;&gt;0),[1]PREMIOS_ALUMNOS!$BB180,""),IF($A182="TOTAL",SUM(INDIRECT("AF4:AF"&amp;ROW()-1)),""))</f>
        <v/>
      </c>
      <c r="AG182" s="7" t="str">
        <f ca="1">IF(AND($A182&lt;&gt;"",$A182&lt;&gt;"TOTAL"),IF(AND([1]PREMIOS_ALUMNOS!$BD180&lt;&gt;"",[1]PREMIOS_ALUMNOS!$BD180&lt;&gt;0),[1]PREMIOS_ALUMNOS!$BD180,""),IF($A182="TOTAL",SUM(INDIRECT("AG4:AG"&amp;ROW()-1)),""))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IF(AND($A182&lt;&gt;"",$A182&lt;&gt;"TOTAL"),IF(AND([1]PREMIOS_ALUMNOS!$BG180&lt;&gt;"",[1]PREMIOS_ALUMNOS!$BG180&lt;&gt;0),[1]PREMIOS_ALUMNOS!$BG180,""),IF($A182="TOTAL",SUM(INDIRECT("AI4:AI"&amp;ROW()-1)),""))</f>
        <v/>
      </c>
      <c r="AJ182" s="7" t="str">
        <f ca="1">IF(AND($A182&lt;&gt;"",$A182&lt;&gt;"TOTAL"),IF(AND([1]PREMIOS_ALUMNOS!$BI180&lt;&gt;"",[1]PREMIOS_ALUMNOS!$BI180&lt;&gt;0),[1]PREMIOS_ALUMNOS!$BI180,""),IF($A182="TOTAL",SUM(INDIRECT("AJ4:AJ"&amp;ROW()-1)),""))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IF(AND($A182&lt;&gt;"",$A182&lt;&gt;"TOTAL"),IF(AND([1]PREMIOS_ALUMNOS!$BL180&lt;&gt;"",[1]PREMIOS_ALUMNOS!$BL180&lt;&gt;0),[1]PREMIOS_ALUMNOS!$BL180,""),IF($A182="TOTAL",SUM(INDIRECT("AL4:AL"&amp;ROW()-1)),""))</f>
        <v/>
      </c>
      <c r="AM182" s="7" t="str">
        <f ca="1">IF(AND($A182&lt;&gt;"",$A182&lt;&gt;"TOTAL"),IF(AND([1]PREMIOS_ALUMNOS!$BN180&lt;&gt;"",[1]PREMIOS_ALUMNOS!$BN180&lt;&gt;0),[1]PREMIOS_ALUMNOS!$BN180,""),IF($A182="TOTAL",SUM(INDIRECT("AM4:AM"&amp;ROW()-1)),""))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IF(AND($A182&lt;&gt;"",$A182&lt;&gt;"TOTAL"),IF(AND([1]PREMIOS_ALUMNOS!$BQ180&lt;&gt;"",[1]PREMIOS_ALUMNOS!$BQ180&lt;&gt;0),[1]PREMIOS_ALUMNOS!$BQ180,""),IF($A182="TOTAL",SUM(INDIRECT("AO4:AO"&amp;ROW()-1)),""))</f>
        <v/>
      </c>
      <c r="AP182" s="7" t="str">
        <f ca="1">IF(AND($A182&lt;&gt;"",$A182&lt;&gt;"TOTAL"),IF(AND([1]PREMIOS_ALUMNOS!$BS180&lt;&gt;"",[1]PREMIOS_ALUMNOS!$BS180&lt;&gt;0),[1]PREMIOS_ALUMNOS!$BS180,""),IF($A182="TOTAL",SUM(INDIRECT("AP4:AP"&amp;ROW()-1)),""))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IF(AND($A182&lt;&gt;"",$A182&lt;&gt;"TOTAL"),IF(AND([1]PREMIOS_ALUMNOS!$BV180&lt;&gt;"",[1]PREMIOS_ALUMNOS!$BV180&lt;&gt;0),[1]PREMIOS_ALUMNOS!$BV180,""),IF($A182="TOTAL",SUM(INDIRECT("AR4:AR"&amp;ROW()-1)),""))</f>
        <v/>
      </c>
      <c r="AS182" s="7" t="str">
        <f ca="1">IF(AND($A182&lt;&gt;"",$A182&lt;&gt;"TOTAL"),IF(AND([1]PREMIOS_ALUMNOS!$BX180&lt;&gt;"",[1]PREMIOS_ALUMNOS!$BX180&lt;&gt;0),[1]PREMIOS_ALUMNOS!$BX180,""),IF($A182="TOTAL",SUM(INDIRECT("AS4:AS"&amp;ROW()-1)),""))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IF(AND($A182&lt;&gt;"",$A182&lt;&gt;"TOTAL"),IF(AND([1]PREMIOS_ALUMNOS!$CA180&lt;&gt;"",[1]PREMIOS_ALUMNOS!$CA180&lt;&gt;0),[1]PREMIOS_ALUMNOS!$CA180,""),IF($A182="TOTAL",SUM(INDIRECT("AU4:AU"&amp;ROW()-1)),""))</f>
        <v/>
      </c>
      <c r="AV182" s="7" t="str">
        <f ca="1">IF(AND($A182&lt;&gt;"",$A182&lt;&gt;"TOTAL"),IF(AND([1]PREMIOS_ALUMNOS!$CC180&lt;&gt;"",[1]PREMIOS_ALUMNOS!$CC180&lt;&gt;0),[1]PREMIOS_ALUMNOS!$CC180,""),IF($A182="TOTAL",SUM(INDIRECT("AV4:AV"&amp;ROW()-1)),""))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IF(AND($A182&lt;&gt;"",$A182&lt;&gt;"TOTAL"),IF(AND([1]PREMIOS_ALUMNOS!$CF180&lt;&gt;"",[1]PREMIOS_ALUMNOS!$CF180&lt;&gt;0),[1]PREMIOS_ALUMNOS!$CF180,""),IF($A182="TOTAL",SUM(INDIRECT("AX4:AX"&amp;ROW()-1)),""))</f>
        <v/>
      </c>
      <c r="AY182" s="7" t="str">
        <f ca="1">IF(AND($A182&lt;&gt;"",$A182&lt;&gt;"TOTAL"),IF(AND([1]PREMIOS_ALUMNOS!$CH180&lt;&gt;"",[1]PREMIOS_ALUMNOS!$CH180&lt;&gt;0),[1]PREMIOS_ALUMNOS!$CH180,""),IF($A182="TOTAL",SUM(INDIRECT("AY4:AY"&amp;ROW()-1)),""))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IF(AND($A182&lt;&gt;"",$A182&lt;&gt;"TOTAL"),IF(AND([1]PREMIOS_ALUMNOS!$CK180&lt;&gt;"",[1]PREMIOS_ALUMNOS!$CK180&lt;&gt;0),[1]PREMIOS_ALUMNOS!$CK180,""),IF($A182="TOTAL",SUM(INDIRECT("BA4:BA"&amp;ROW()-1)),""))</f>
        <v/>
      </c>
      <c r="BB182" s="7" t="str">
        <f ca="1">IF(AND($A182&lt;&gt;"",$A182&lt;&gt;"TOTAL"),IF(AND([1]PREMIOS_ALUMNOS!$CM180&lt;&gt;"",[1]PREMIOS_ALUMNOS!$CM180&lt;&gt;0),[1]PREMIOS_ALUMNOS!$CM180,""),IF($A182="TOTAL",SUM(INDIRECT("BB4:BB"&amp;ROW()-1)),""))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IF(AND($A182&lt;&gt;"",$A182&lt;&gt;"TOTAL"),IF(AND([1]PREMIOS_ALUMNOS!$CP180&lt;&gt;"",[1]PREMIOS_ALUMNOS!$CP180&lt;&gt;0),[1]PREMIOS_ALUMNOS!$CP180,""),IF($A182="TOTAL",SUM(INDIRECT("BD4:BD"&amp;ROW()-1)),""))</f>
        <v/>
      </c>
      <c r="BE182" s="7" t="str">
        <f ca="1">IF(AND($A182&lt;&gt;"",$A182&lt;&gt;"TOTAL"),IF(AND([1]PREMIOS_ALUMNOS!$CR180&lt;&gt;"",[1]PREMIOS_ALUMNOS!$CR180&lt;&gt;0),[1]PREMIOS_ALUMNOS!$CR180,""),IF($A182="TOTAL",SUM(INDIRECT("BE4:BE"&amp;ROW()-1)),""))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IF([1]PREMIOS_ALUMNOS!$C181&lt;&gt;"",[1]PREMIOS_ALUMNOS!$C181,IF(AND([1]PREMIOS_ALUMNOS!$C181="",[1]PREMIOS_ALUMNOS!$C182="",[1]PREMIOS_ALUMNOS!$C180=""),"","TOTAL"))</f>
        <v/>
      </c>
      <c r="B183" s="7" t="str">
        <f ca="1">IF(AND($A183&lt;&gt;"",$A183&lt;&gt;"TOTAL"),IF(AND([1]PREMIOS_ALUMNOS!$D181&lt;&gt;"",[1]PREMIOS_ALUMNOS!$D181&lt;&gt;0),[1]PREMIOS_ALUMNOS!$D181,""),IF($A183="TOTAL",SUM(INDIRECT("B4:B"&amp;ROW()-1)),""))</f>
        <v/>
      </c>
      <c r="C183" s="7" t="str">
        <f ca="1">IF(AND($A183&lt;&gt;"",$A183&lt;&gt;"TOTAL"),IF(AND([1]PREMIOS_ALUMNOS!$F181&lt;&gt;"",[1]PREMIOS_ALUMNOS!$F181&lt;&gt;0),[1]PREMIOS_ALUMNOS!$F181,""),IF($A183="TOTAL",SUM(INDIRECT("C4:C"&amp;ROW()-1)),""))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IF(AND($A183&lt;&gt;"",$A183&lt;&gt;"TOTAL"),IF(AND([1]PREMIOS_ALUMNOS!$I181&lt;&gt;"",[1]PREMIOS_ALUMNOS!$I181&lt;&gt;0),[1]PREMIOS_ALUMNOS!$I181,""),IF($A183="TOTAL",SUM(INDIRECT("E4:E"&amp;ROW()-1)),""))</f>
        <v/>
      </c>
      <c r="F183" s="7" t="str">
        <f ca="1">IF(AND($A183&lt;&gt;"",$A183&lt;&gt;"TOTAL"),IF(AND([1]PREMIOS_ALUMNOS!$K181&lt;&gt;"",[1]PREMIOS_ALUMNOS!$K181&lt;&gt;0),[1]PREMIOS_ALUMNOS!$K181,""),IF($A183="TOTAL",SUM(INDIRECT("F4:F"&amp;ROW()-1)),""))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IF(AND($A183&lt;&gt;"",$A183&lt;&gt;"TOTAL"),IF(AND([1]PREMIOS_ALUMNOS!$N181&lt;&gt;"",[1]PREMIOS_ALUMNOS!$N181&lt;&gt;0),[1]PREMIOS_ALUMNOS!$N181,""),IF($A183="TOTAL",SUM(INDIRECT("H4:H"&amp;ROW()-1)),""))</f>
        <v/>
      </c>
      <c r="I183" s="7" t="str">
        <f ca="1">IF(AND($A183&lt;&gt;"",$A183&lt;&gt;"TOTAL"),IF(AND([1]PREMIOS_ALUMNOS!$P181&lt;&gt;"",[1]PREMIOS_ALUMNOS!$P181&lt;&gt;0),[1]PREMIOS_ALUMNOS!$P181,""),IF($A183="TOTAL",SUM(INDIRECT("I4:I"&amp;ROW()-1)),""))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IF(AND($A183&lt;&gt;"",$A183&lt;&gt;"TOTAL"),IF(AND([1]PREMIOS_ALUMNOS!$S181&lt;&gt;"",[1]PREMIOS_ALUMNOS!$S181&lt;&gt;0),[1]PREMIOS_ALUMNOS!$S181,""),IF($A183="TOTAL",SUM(INDIRECT("K4:K"&amp;ROW()-1)),""))</f>
        <v/>
      </c>
      <c r="L183" s="7" t="str">
        <f ca="1">IF(AND($A183&lt;&gt;"",$A183&lt;&gt;"TOTAL"),IF(AND([1]PREMIOS_ALUMNOS!$U181&lt;&gt;"",[1]PREMIOS_ALUMNOS!$U181&lt;&gt;0),[1]PREMIOS_ALUMNOS!$U181,""),IF($A183="TOTAL",SUM(INDIRECT("L4:L"&amp;ROW()-1)),""))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IF(AND($A183&lt;&gt;"",$A183&lt;&gt;"TOTAL"),IF(AND([1]PREMIOS_ALUMNOS!$X181&lt;&gt;"",[1]PREMIOS_ALUMNOS!$X181&lt;&gt;0),[1]PREMIOS_ALUMNOS!$X181,""),IF($A183="TOTAL",SUM(INDIRECT("N4:N"&amp;ROW()-1)),""))</f>
        <v/>
      </c>
      <c r="O183" s="7" t="str">
        <f ca="1">IF(AND($A183&lt;&gt;"",$A183&lt;&gt;"TOTAL"),IF(AND([1]PREMIOS_ALUMNOS!$Z181&lt;&gt;"",[1]PREMIOS_ALUMNOS!$Z181&lt;&gt;0),[1]PREMIOS_ALUMNOS!$Z181,""),IF($A183="TOTAL",SUM(INDIRECT("O4:O"&amp;ROW()-1)),""))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IF(AND($A183&lt;&gt;"",$A183&lt;&gt;"TOTAL"),IF(AND([1]PREMIOS_ALUMNOS!$AC181&lt;&gt;"",[1]PREMIOS_ALUMNOS!$AC181&lt;&gt;0),[1]PREMIOS_ALUMNOS!$AC181,""),IF($A183="TOTAL",SUM(INDIRECT("Q4:Q"&amp;ROW()-1)),""))</f>
        <v/>
      </c>
      <c r="R183" s="7" t="str">
        <f ca="1">IF(AND($A183&lt;&gt;"",$A183&lt;&gt;"TOTAL"),IF(AND([1]PREMIOS_ALUMNOS!$AE181&lt;&gt;"",[1]PREMIOS_ALUMNOS!$AE181&lt;&gt;0),[1]PREMIOS_ALUMNOS!$AE181,""),IF($A183="TOTAL",SUM(INDIRECT("R4:R"&amp;ROW()-1)),""))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IF(AND($A183&lt;&gt;"",$A183&lt;&gt;"TOTAL"),IF(AND([1]PREMIOS_ALUMNOS!$AH181&lt;&gt;"",[1]PREMIOS_ALUMNOS!$AH181&lt;&gt;0),[1]PREMIOS_ALUMNOS!$AH181,""),IF($A183="TOTAL",SUM(INDIRECT("T4:T"&amp;ROW()-1)),""))</f>
        <v/>
      </c>
      <c r="U183" s="7" t="str">
        <f ca="1">IF(AND($A183&lt;&gt;"",$A183&lt;&gt;"TOTAL"),IF(AND([1]PREMIOS_ALUMNOS!$AJ181&lt;&gt;"",[1]PREMIOS_ALUMNOS!$AJ181&lt;&gt;0),[1]PREMIOS_ALUMNOS!$AJ181,""),IF($A183="TOTAL",SUM(INDIRECT("U4:U"&amp;ROW()-1)),""))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IF(AND($A183&lt;&gt;"",$A183&lt;&gt;"TOTAL"),IF(AND([1]PREMIOS_ALUMNOS!$AM181&lt;&gt;"",[1]PREMIOS_ALUMNOS!$AM181&lt;&gt;0),[1]PREMIOS_ALUMNOS!$AM181,""),IF($A183="TOTAL",SUM(INDIRECT("W4:W"&amp;ROW()-1)),""))</f>
        <v/>
      </c>
      <c r="X183" s="7" t="str">
        <f ca="1">IF(AND($A183&lt;&gt;"",$A183&lt;&gt;"TOTAL"),IF(AND([1]PREMIOS_ALUMNOS!$AO181&lt;&gt;"",[1]PREMIOS_ALUMNOS!$AO181&lt;&gt;0),[1]PREMIOS_ALUMNOS!$AO181,""),IF($A183="TOTAL",SUM(INDIRECT("X4:X"&amp;ROW()-1)),""))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IF(AND($A183&lt;&gt;"",$A183&lt;&gt;"TOTAL"),IF(AND([1]PREMIOS_ALUMNOS!$AR181&lt;&gt;"",[1]PREMIOS_ALUMNOS!$AR181&lt;&gt;0),[1]PREMIOS_ALUMNOS!$AR181,""),IF($A183="TOTAL",SUM(INDIRECT("Z4:Z"&amp;ROW()-1)),""))</f>
        <v/>
      </c>
      <c r="AA183" s="7" t="str">
        <f ca="1">IF(AND($A183&lt;&gt;"",$A183&lt;&gt;"TOTAL"),IF(AND([1]PREMIOS_ALUMNOS!$AT181&lt;&gt;"",[1]PREMIOS_ALUMNOS!$AT181&lt;&gt;0),[1]PREMIOS_ALUMNOS!$AT181,""),IF($A183="TOTAL",SUM(INDIRECT("AA4:AA"&amp;ROW()-1)),""))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IF(AND($A183&lt;&gt;"",$A183&lt;&gt;"TOTAL"),IF(AND([1]PREMIOS_ALUMNOS!$AW181&lt;&gt;"",[1]PREMIOS_ALUMNOS!$AW181&lt;&gt;0),[1]PREMIOS_ALUMNOS!$AW181,""),IF($A183="TOTAL",SUM(INDIRECT("AC4:AC"&amp;ROW()-1)),""))</f>
        <v/>
      </c>
      <c r="AD183" s="7" t="str">
        <f ca="1">IF(AND($A183&lt;&gt;"",$A183&lt;&gt;"TOTAL"),IF(AND([1]PREMIOS_ALUMNOS!$AY181&lt;&gt;"",[1]PREMIOS_ALUMNOS!$AY181&lt;&gt;0),[1]PREMIOS_ALUMNOS!$AY181,""),IF($A183="TOTAL",SUM(INDIRECT("AD4:AD"&amp;ROW()-1)),""))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IF(AND($A183&lt;&gt;"",$A183&lt;&gt;"TOTAL"),IF(AND([1]PREMIOS_ALUMNOS!$BB181&lt;&gt;"",[1]PREMIOS_ALUMNOS!$BB181&lt;&gt;0),[1]PREMIOS_ALUMNOS!$BB181,""),IF($A183="TOTAL",SUM(INDIRECT("AF4:AF"&amp;ROW()-1)),""))</f>
        <v/>
      </c>
      <c r="AG183" s="7" t="str">
        <f ca="1">IF(AND($A183&lt;&gt;"",$A183&lt;&gt;"TOTAL"),IF(AND([1]PREMIOS_ALUMNOS!$BD181&lt;&gt;"",[1]PREMIOS_ALUMNOS!$BD181&lt;&gt;0),[1]PREMIOS_ALUMNOS!$BD181,""),IF($A183="TOTAL",SUM(INDIRECT("AG4:AG"&amp;ROW()-1)),""))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IF(AND($A183&lt;&gt;"",$A183&lt;&gt;"TOTAL"),IF(AND([1]PREMIOS_ALUMNOS!$BG181&lt;&gt;"",[1]PREMIOS_ALUMNOS!$BG181&lt;&gt;0),[1]PREMIOS_ALUMNOS!$BG181,""),IF($A183="TOTAL",SUM(INDIRECT("AI4:AI"&amp;ROW()-1)),""))</f>
        <v/>
      </c>
      <c r="AJ183" s="7" t="str">
        <f ca="1">IF(AND($A183&lt;&gt;"",$A183&lt;&gt;"TOTAL"),IF(AND([1]PREMIOS_ALUMNOS!$BI181&lt;&gt;"",[1]PREMIOS_ALUMNOS!$BI181&lt;&gt;0),[1]PREMIOS_ALUMNOS!$BI181,""),IF($A183="TOTAL",SUM(INDIRECT("AJ4:AJ"&amp;ROW()-1)),""))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IF(AND($A183&lt;&gt;"",$A183&lt;&gt;"TOTAL"),IF(AND([1]PREMIOS_ALUMNOS!$BL181&lt;&gt;"",[1]PREMIOS_ALUMNOS!$BL181&lt;&gt;0),[1]PREMIOS_ALUMNOS!$BL181,""),IF($A183="TOTAL",SUM(INDIRECT("AL4:AL"&amp;ROW()-1)),""))</f>
        <v/>
      </c>
      <c r="AM183" s="7" t="str">
        <f ca="1">IF(AND($A183&lt;&gt;"",$A183&lt;&gt;"TOTAL"),IF(AND([1]PREMIOS_ALUMNOS!$BN181&lt;&gt;"",[1]PREMIOS_ALUMNOS!$BN181&lt;&gt;0),[1]PREMIOS_ALUMNOS!$BN181,""),IF($A183="TOTAL",SUM(INDIRECT("AM4:AM"&amp;ROW()-1)),""))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IF(AND($A183&lt;&gt;"",$A183&lt;&gt;"TOTAL"),IF(AND([1]PREMIOS_ALUMNOS!$BQ181&lt;&gt;"",[1]PREMIOS_ALUMNOS!$BQ181&lt;&gt;0),[1]PREMIOS_ALUMNOS!$BQ181,""),IF($A183="TOTAL",SUM(INDIRECT("AO4:AO"&amp;ROW()-1)),""))</f>
        <v/>
      </c>
      <c r="AP183" s="7" t="str">
        <f ca="1">IF(AND($A183&lt;&gt;"",$A183&lt;&gt;"TOTAL"),IF(AND([1]PREMIOS_ALUMNOS!$BS181&lt;&gt;"",[1]PREMIOS_ALUMNOS!$BS181&lt;&gt;0),[1]PREMIOS_ALUMNOS!$BS181,""),IF($A183="TOTAL",SUM(INDIRECT("AP4:AP"&amp;ROW()-1)),""))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IF(AND($A183&lt;&gt;"",$A183&lt;&gt;"TOTAL"),IF(AND([1]PREMIOS_ALUMNOS!$BV181&lt;&gt;"",[1]PREMIOS_ALUMNOS!$BV181&lt;&gt;0),[1]PREMIOS_ALUMNOS!$BV181,""),IF($A183="TOTAL",SUM(INDIRECT("AR4:AR"&amp;ROW()-1)),""))</f>
        <v/>
      </c>
      <c r="AS183" s="7" t="str">
        <f ca="1">IF(AND($A183&lt;&gt;"",$A183&lt;&gt;"TOTAL"),IF(AND([1]PREMIOS_ALUMNOS!$BX181&lt;&gt;"",[1]PREMIOS_ALUMNOS!$BX181&lt;&gt;0),[1]PREMIOS_ALUMNOS!$BX181,""),IF($A183="TOTAL",SUM(INDIRECT("AS4:AS"&amp;ROW()-1)),""))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IF(AND($A183&lt;&gt;"",$A183&lt;&gt;"TOTAL"),IF(AND([1]PREMIOS_ALUMNOS!$CA181&lt;&gt;"",[1]PREMIOS_ALUMNOS!$CA181&lt;&gt;0),[1]PREMIOS_ALUMNOS!$CA181,""),IF($A183="TOTAL",SUM(INDIRECT("AU4:AU"&amp;ROW()-1)),""))</f>
        <v/>
      </c>
      <c r="AV183" s="7" t="str">
        <f ca="1">IF(AND($A183&lt;&gt;"",$A183&lt;&gt;"TOTAL"),IF(AND([1]PREMIOS_ALUMNOS!$CC181&lt;&gt;"",[1]PREMIOS_ALUMNOS!$CC181&lt;&gt;0),[1]PREMIOS_ALUMNOS!$CC181,""),IF($A183="TOTAL",SUM(INDIRECT("AV4:AV"&amp;ROW()-1)),""))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IF(AND($A183&lt;&gt;"",$A183&lt;&gt;"TOTAL"),IF(AND([1]PREMIOS_ALUMNOS!$CF181&lt;&gt;"",[1]PREMIOS_ALUMNOS!$CF181&lt;&gt;0),[1]PREMIOS_ALUMNOS!$CF181,""),IF($A183="TOTAL",SUM(INDIRECT("AX4:AX"&amp;ROW()-1)),""))</f>
        <v/>
      </c>
      <c r="AY183" s="7" t="str">
        <f ca="1">IF(AND($A183&lt;&gt;"",$A183&lt;&gt;"TOTAL"),IF(AND([1]PREMIOS_ALUMNOS!$CH181&lt;&gt;"",[1]PREMIOS_ALUMNOS!$CH181&lt;&gt;0),[1]PREMIOS_ALUMNOS!$CH181,""),IF($A183="TOTAL",SUM(INDIRECT("AY4:AY"&amp;ROW()-1)),""))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IF(AND($A183&lt;&gt;"",$A183&lt;&gt;"TOTAL"),IF(AND([1]PREMIOS_ALUMNOS!$CK181&lt;&gt;"",[1]PREMIOS_ALUMNOS!$CK181&lt;&gt;0),[1]PREMIOS_ALUMNOS!$CK181,""),IF($A183="TOTAL",SUM(INDIRECT("BA4:BA"&amp;ROW()-1)),""))</f>
        <v/>
      </c>
      <c r="BB183" s="7" t="str">
        <f ca="1">IF(AND($A183&lt;&gt;"",$A183&lt;&gt;"TOTAL"),IF(AND([1]PREMIOS_ALUMNOS!$CM181&lt;&gt;"",[1]PREMIOS_ALUMNOS!$CM181&lt;&gt;0),[1]PREMIOS_ALUMNOS!$CM181,""),IF($A183="TOTAL",SUM(INDIRECT("BB4:BB"&amp;ROW()-1)),""))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IF(AND($A183&lt;&gt;"",$A183&lt;&gt;"TOTAL"),IF(AND([1]PREMIOS_ALUMNOS!$CP181&lt;&gt;"",[1]PREMIOS_ALUMNOS!$CP181&lt;&gt;0),[1]PREMIOS_ALUMNOS!$CP181,""),IF($A183="TOTAL",SUM(INDIRECT("BD4:BD"&amp;ROW()-1)),""))</f>
        <v/>
      </c>
      <c r="BE183" s="7" t="str">
        <f ca="1">IF(AND($A183&lt;&gt;"",$A183&lt;&gt;"TOTAL"),IF(AND([1]PREMIOS_ALUMNOS!$CR181&lt;&gt;"",[1]PREMIOS_ALUMNOS!$CR181&lt;&gt;0),[1]PREMIOS_ALUMNOS!$CR181,""),IF($A183="TOTAL",SUM(INDIRECT("BE4:BE"&amp;ROW()-1)),""))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IF([1]PREMIOS_ALUMNOS!$C182&lt;&gt;"",[1]PREMIOS_ALUMNOS!$C182,IF(AND([1]PREMIOS_ALUMNOS!$C182="",[1]PREMIOS_ALUMNOS!$C183="",[1]PREMIOS_ALUMNOS!$C181=""),"","TOTAL"))</f>
        <v/>
      </c>
      <c r="B184" s="7" t="str">
        <f ca="1">IF(AND($A184&lt;&gt;"",$A184&lt;&gt;"TOTAL"),IF(AND([1]PREMIOS_ALUMNOS!$D182&lt;&gt;"",[1]PREMIOS_ALUMNOS!$D182&lt;&gt;0),[1]PREMIOS_ALUMNOS!$D182,""),IF($A184="TOTAL",SUM(INDIRECT("B4:B"&amp;ROW()-1)),""))</f>
        <v/>
      </c>
      <c r="C184" s="7" t="str">
        <f ca="1">IF(AND($A184&lt;&gt;"",$A184&lt;&gt;"TOTAL"),IF(AND([1]PREMIOS_ALUMNOS!$F182&lt;&gt;"",[1]PREMIOS_ALUMNOS!$F182&lt;&gt;0),[1]PREMIOS_ALUMNOS!$F182,""),IF($A184="TOTAL",SUM(INDIRECT("C4:C"&amp;ROW()-1)),""))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IF(AND($A184&lt;&gt;"",$A184&lt;&gt;"TOTAL"),IF(AND([1]PREMIOS_ALUMNOS!$I182&lt;&gt;"",[1]PREMIOS_ALUMNOS!$I182&lt;&gt;0),[1]PREMIOS_ALUMNOS!$I182,""),IF($A184="TOTAL",SUM(INDIRECT("E4:E"&amp;ROW()-1)),""))</f>
        <v/>
      </c>
      <c r="F184" s="7" t="str">
        <f ca="1">IF(AND($A184&lt;&gt;"",$A184&lt;&gt;"TOTAL"),IF(AND([1]PREMIOS_ALUMNOS!$K182&lt;&gt;"",[1]PREMIOS_ALUMNOS!$K182&lt;&gt;0),[1]PREMIOS_ALUMNOS!$K182,""),IF($A184="TOTAL",SUM(INDIRECT("F4:F"&amp;ROW()-1)),""))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IF(AND($A184&lt;&gt;"",$A184&lt;&gt;"TOTAL"),IF(AND([1]PREMIOS_ALUMNOS!$N182&lt;&gt;"",[1]PREMIOS_ALUMNOS!$N182&lt;&gt;0),[1]PREMIOS_ALUMNOS!$N182,""),IF($A184="TOTAL",SUM(INDIRECT("H4:H"&amp;ROW()-1)),""))</f>
        <v/>
      </c>
      <c r="I184" s="7" t="str">
        <f ca="1">IF(AND($A184&lt;&gt;"",$A184&lt;&gt;"TOTAL"),IF(AND([1]PREMIOS_ALUMNOS!$P182&lt;&gt;"",[1]PREMIOS_ALUMNOS!$P182&lt;&gt;0),[1]PREMIOS_ALUMNOS!$P182,""),IF($A184="TOTAL",SUM(INDIRECT("I4:I"&amp;ROW()-1)),""))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IF(AND($A184&lt;&gt;"",$A184&lt;&gt;"TOTAL"),IF(AND([1]PREMIOS_ALUMNOS!$S182&lt;&gt;"",[1]PREMIOS_ALUMNOS!$S182&lt;&gt;0),[1]PREMIOS_ALUMNOS!$S182,""),IF($A184="TOTAL",SUM(INDIRECT("K4:K"&amp;ROW()-1)),""))</f>
        <v/>
      </c>
      <c r="L184" s="7" t="str">
        <f ca="1">IF(AND($A184&lt;&gt;"",$A184&lt;&gt;"TOTAL"),IF(AND([1]PREMIOS_ALUMNOS!$U182&lt;&gt;"",[1]PREMIOS_ALUMNOS!$U182&lt;&gt;0),[1]PREMIOS_ALUMNOS!$U182,""),IF($A184="TOTAL",SUM(INDIRECT("L4:L"&amp;ROW()-1)),""))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IF(AND($A184&lt;&gt;"",$A184&lt;&gt;"TOTAL"),IF(AND([1]PREMIOS_ALUMNOS!$X182&lt;&gt;"",[1]PREMIOS_ALUMNOS!$X182&lt;&gt;0),[1]PREMIOS_ALUMNOS!$X182,""),IF($A184="TOTAL",SUM(INDIRECT("N4:N"&amp;ROW()-1)),""))</f>
        <v/>
      </c>
      <c r="O184" s="7" t="str">
        <f ca="1">IF(AND($A184&lt;&gt;"",$A184&lt;&gt;"TOTAL"),IF(AND([1]PREMIOS_ALUMNOS!$Z182&lt;&gt;"",[1]PREMIOS_ALUMNOS!$Z182&lt;&gt;0),[1]PREMIOS_ALUMNOS!$Z182,""),IF($A184="TOTAL",SUM(INDIRECT("O4:O"&amp;ROW()-1)),""))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IF(AND($A184&lt;&gt;"",$A184&lt;&gt;"TOTAL"),IF(AND([1]PREMIOS_ALUMNOS!$AC182&lt;&gt;"",[1]PREMIOS_ALUMNOS!$AC182&lt;&gt;0),[1]PREMIOS_ALUMNOS!$AC182,""),IF($A184="TOTAL",SUM(INDIRECT("Q4:Q"&amp;ROW()-1)),""))</f>
        <v/>
      </c>
      <c r="R184" s="7" t="str">
        <f ca="1">IF(AND($A184&lt;&gt;"",$A184&lt;&gt;"TOTAL"),IF(AND([1]PREMIOS_ALUMNOS!$AE182&lt;&gt;"",[1]PREMIOS_ALUMNOS!$AE182&lt;&gt;0),[1]PREMIOS_ALUMNOS!$AE182,""),IF($A184="TOTAL",SUM(INDIRECT("R4:R"&amp;ROW()-1)),""))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IF(AND($A184&lt;&gt;"",$A184&lt;&gt;"TOTAL"),IF(AND([1]PREMIOS_ALUMNOS!$AH182&lt;&gt;"",[1]PREMIOS_ALUMNOS!$AH182&lt;&gt;0),[1]PREMIOS_ALUMNOS!$AH182,""),IF($A184="TOTAL",SUM(INDIRECT("T4:T"&amp;ROW()-1)),""))</f>
        <v/>
      </c>
      <c r="U184" s="7" t="str">
        <f ca="1">IF(AND($A184&lt;&gt;"",$A184&lt;&gt;"TOTAL"),IF(AND([1]PREMIOS_ALUMNOS!$AJ182&lt;&gt;"",[1]PREMIOS_ALUMNOS!$AJ182&lt;&gt;0),[1]PREMIOS_ALUMNOS!$AJ182,""),IF($A184="TOTAL",SUM(INDIRECT("U4:U"&amp;ROW()-1)),""))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IF(AND($A184&lt;&gt;"",$A184&lt;&gt;"TOTAL"),IF(AND([1]PREMIOS_ALUMNOS!$AM182&lt;&gt;"",[1]PREMIOS_ALUMNOS!$AM182&lt;&gt;0),[1]PREMIOS_ALUMNOS!$AM182,""),IF($A184="TOTAL",SUM(INDIRECT("W4:W"&amp;ROW()-1)),""))</f>
        <v/>
      </c>
      <c r="X184" s="7" t="str">
        <f ca="1">IF(AND($A184&lt;&gt;"",$A184&lt;&gt;"TOTAL"),IF(AND([1]PREMIOS_ALUMNOS!$AO182&lt;&gt;"",[1]PREMIOS_ALUMNOS!$AO182&lt;&gt;0),[1]PREMIOS_ALUMNOS!$AO182,""),IF($A184="TOTAL",SUM(INDIRECT("X4:X"&amp;ROW()-1)),""))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IF(AND($A184&lt;&gt;"",$A184&lt;&gt;"TOTAL"),IF(AND([1]PREMIOS_ALUMNOS!$AR182&lt;&gt;"",[1]PREMIOS_ALUMNOS!$AR182&lt;&gt;0),[1]PREMIOS_ALUMNOS!$AR182,""),IF($A184="TOTAL",SUM(INDIRECT("Z4:Z"&amp;ROW()-1)),""))</f>
        <v/>
      </c>
      <c r="AA184" s="7" t="str">
        <f ca="1">IF(AND($A184&lt;&gt;"",$A184&lt;&gt;"TOTAL"),IF(AND([1]PREMIOS_ALUMNOS!$AT182&lt;&gt;"",[1]PREMIOS_ALUMNOS!$AT182&lt;&gt;0),[1]PREMIOS_ALUMNOS!$AT182,""),IF($A184="TOTAL",SUM(INDIRECT("AA4:AA"&amp;ROW()-1)),""))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IF(AND($A184&lt;&gt;"",$A184&lt;&gt;"TOTAL"),IF(AND([1]PREMIOS_ALUMNOS!$AW182&lt;&gt;"",[1]PREMIOS_ALUMNOS!$AW182&lt;&gt;0),[1]PREMIOS_ALUMNOS!$AW182,""),IF($A184="TOTAL",SUM(INDIRECT("AC4:AC"&amp;ROW()-1)),""))</f>
        <v/>
      </c>
      <c r="AD184" s="7" t="str">
        <f ca="1">IF(AND($A184&lt;&gt;"",$A184&lt;&gt;"TOTAL"),IF(AND([1]PREMIOS_ALUMNOS!$AY182&lt;&gt;"",[1]PREMIOS_ALUMNOS!$AY182&lt;&gt;0),[1]PREMIOS_ALUMNOS!$AY182,""),IF($A184="TOTAL",SUM(INDIRECT("AD4:AD"&amp;ROW()-1)),""))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IF(AND($A184&lt;&gt;"",$A184&lt;&gt;"TOTAL"),IF(AND([1]PREMIOS_ALUMNOS!$BB182&lt;&gt;"",[1]PREMIOS_ALUMNOS!$BB182&lt;&gt;0),[1]PREMIOS_ALUMNOS!$BB182,""),IF($A184="TOTAL",SUM(INDIRECT("AF4:AF"&amp;ROW()-1)),""))</f>
        <v/>
      </c>
      <c r="AG184" s="7" t="str">
        <f ca="1">IF(AND($A184&lt;&gt;"",$A184&lt;&gt;"TOTAL"),IF(AND([1]PREMIOS_ALUMNOS!$BD182&lt;&gt;"",[1]PREMIOS_ALUMNOS!$BD182&lt;&gt;0),[1]PREMIOS_ALUMNOS!$BD182,""),IF($A184="TOTAL",SUM(INDIRECT("AG4:AG"&amp;ROW()-1)),""))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IF(AND($A184&lt;&gt;"",$A184&lt;&gt;"TOTAL"),IF(AND([1]PREMIOS_ALUMNOS!$BG182&lt;&gt;"",[1]PREMIOS_ALUMNOS!$BG182&lt;&gt;0),[1]PREMIOS_ALUMNOS!$BG182,""),IF($A184="TOTAL",SUM(INDIRECT("AI4:AI"&amp;ROW()-1)),""))</f>
        <v/>
      </c>
      <c r="AJ184" s="7" t="str">
        <f ca="1">IF(AND($A184&lt;&gt;"",$A184&lt;&gt;"TOTAL"),IF(AND([1]PREMIOS_ALUMNOS!$BI182&lt;&gt;"",[1]PREMIOS_ALUMNOS!$BI182&lt;&gt;0),[1]PREMIOS_ALUMNOS!$BI182,""),IF($A184="TOTAL",SUM(INDIRECT("AJ4:AJ"&amp;ROW()-1)),""))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IF(AND($A184&lt;&gt;"",$A184&lt;&gt;"TOTAL"),IF(AND([1]PREMIOS_ALUMNOS!$BL182&lt;&gt;"",[1]PREMIOS_ALUMNOS!$BL182&lt;&gt;0),[1]PREMIOS_ALUMNOS!$BL182,""),IF($A184="TOTAL",SUM(INDIRECT("AL4:AL"&amp;ROW()-1)),""))</f>
        <v/>
      </c>
      <c r="AM184" s="7" t="str">
        <f ca="1">IF(AND($A184&lt;&gt;"",$A184&lt;&gt;"TOTAL"),IF(AND([1]PREMIOS_ALUMNOS!$BN182&lt;&gt;"",[1]PREMIOS_ALUMNOS!$BN182&lt;&gt;0),[1]PREMIOS_ALUMNOS!$BN182,""),IF($A184="TOTAL",SUM(INDIRECT("AM4:AM"&amp;ROW()-1)),""))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IF(AND($A184&lt;&gt;"",$A184&lt;&gt;"TOTAL"),IF(AND([1]PREMIOS_ALUMNOS!$BQ182&lt;&gt;"",[1]PREMIOS_ALUMNOS!$BQ182&lt;&gt;0),[1]PREMIOS_ALUMNOS!$BQ182,""),IF($A184="TOTAL",SUM(INDIRECT("AO4:AO"&amp;ROW()-1)),""))</f>
        <v/>
      </c>
      <c r="AP184" s="7" t="str">
        <f ca="1">IF(AND($A184&lt;&gt;"",$A184&lt;&gt;"TOTAL"),IF(AND([1]PREMIOS_ALUMNOS!$BS182&lt;&gt;"",[1]PREMIOS_ALUMNOS!$BS182&lt;&gt;0),[1]PREMIOS_ALUMNOS!$BS182,""),IF($A184="TOTAL",SUM(INDIRECT("AP4:AP"&amp;ROW()-1)),""))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IF(AND($A184&lt;&gt;"",$A184&lt;&gt;"TOTAL"),IF(AND([1]PREMIOS_ALUMNOS!$BV182&lt;&gt;"",[1]PREMIOS_ALUMNOS!$BV182&lt;&gt;0),[1]PREMIOS_ALUMNOS!$BV182,""),IF($A184="TOTAL",SUM(INDIRECT("AR4:AR"&amp;ROW()-1)),""))</f>
        <v/>
      </c>
      <c r="AS184" s="7" t="str">
        <f ca="1">IF(AND($A184&lt;&gt;"",$A184&lt;&gt;"TOTAL"),IF(AND([1]PREMIOS_ALUMNOS!$BX182&lt;&gt;"",[1]PREMIOS_ALUMNOS!$BX182&lt;&gt;0),[1]PREMIOS_ALUMNOS!$BX182,""),IF($A184="TOTAL",SUM(INDIRECT("AS4:AS"&amp;ROW()-1)),""))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IF(AND($A184&lt;&gt;"",$A184&lt;&gt;"TOTAL"),IF(AND([1]PREMIOS_ALUMNOS!$CA182&lt;&gt;"",[1]PREMIOS_ALUMNOS!$CA182&lt;&gt;0),[1]PREMIOS_ALUMNOS!$CA182,""),IF($A184="TOTAL",SUM(INDIRECT("AU4:AU"&amp;ROW()-1)),""))</f>
        <v/>
      </c>
      <c r="AV184" s="7" t="str">
        <f ca="1">IF(AND($A184&lt;&gt;"",$A184&lt;&gt;"TOTAL"),IF(AND([1]PREMIOS_ALUMNOS!$CC182&lt;&gt;"",[1]PREMIOS_ALUMNOS!$CC182&lt;&gt;0),[1]PREMIOS_ALUMNOS!$CC182,""),IF($A184="TOTAL",SUM(INDIRECT("AV4:AV"&amp;ROW()-1)),""))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IF(AND($A184&lt;&gt;"",$A184&lt;&gt;"TOTAL"),IF(AND([1]PREMIOS_ALUMNOS!$CF182&lt;&gt;"",[1]PREMIOS_ALUMNOS!$CF182&lt;&gt;0),[1]PREMIOS_ALUMNOS!$CF182,""),IF($A184="TOTAL",SUM(INDIRECT("AX4:AX"&amp;ROW()-1)),""))</f>
        <v/>
      </c>
      <c r="AY184" s="7" t="str">
        <f ca="1">IF(AND($A184&lt;&gt;"",$A184&lt;&gt;"TOTAL"),IF(AND([1]PREMIOS_ALUMNOS!$CH182&lt;&gt;"",[1]PREMIOS_ALUMNOS!$CH182&lt;&gt;0),[1]PREMIOS_ALUMNOS!$CH182,""),IF($A184="TOTAL",SUM(INDIRECT("AY4:AY"&amp;ROW()-1)),""))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IF(AND($A184&lt;&gt;"",$A184&lt;&gt;"TOTAL"),IF(AND([1]PREMIOS_ALUMNOS!$CK182&lt;&gt;"",[1]PREMIOS_ALUMNOS!$CK182&lt;&gt;0),[1]PREMIOS_ALUMNOS!$CK182,""),IF($A184="TOTAL",SUM(INDIRECT("BA4:BA"&amp;ROW()-1)),""))</f>
        <v/>
      </c>
      <c r="BB184" s="7" t="str">
        <f ca="1">IF(AND($A184&lt;&gt;"",$A184&lt;&gt;"TOTAL"),IF(AND([1]PREMIOS_ALUMNOS!$CM182&lt;&gt;"",[1]PREMIOS_ALUMNOS!$CM182&lt;&gt;0),[1]PREMIOS_ALUMNOS!$CM182,""),IF($A184="TOTAL",SUM(INDIRECT("BB4:BB"&amp;ROW()-1)),""))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IF(AND($A184&lt;&gt;"",$A184&lt;&gt;"TOTAL"),IF(AND([1]PREMIOS_ALUMNOS!$CP182&lt;&gt;"",[1]PREMIOS_ALUMNOS!$CP182&lt;&gt;0),[1]PREMIOS_ALUMNOS!$CP182,""),IF($A184="TOTAL",SUM(INDIRECT("BD4:BD"&amp;ROW()-1)),""))</f>
        <v/>
      </c>
      <c r="BE184" s="7" t="str">
        <f ca="1">IF(AND($A184&lt;&gt;"",$A184&lt;&gt;"TOTAL"),IF(AND([1]PREMIOS_ALUMNOS!$CR182&lt;&gt;"",[1]PREMIOS_ALUMNOS!$CR182&lt;&gt;0),[1]PREMIOS_ALUMNOS!$CR182,""),IF($A184="TOTAL",SUM(INDIRECT("BE4:BE"&amp;ROW()-1)),""))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IF([1]PREMIOS_ALUMNOS!$C183&lt;&gt;"",[1]PREMIOS_ALUMNOS!$C183,IF(AND([1]PREMIOS_ALUMNOS!$C183="",[1]PREMIOS_ALUMNOS!$C184="",[1]PREMIOS_ALUMNOS!$C182=""),"","TOTAL"))</f>
        <v/>
      </c>
      <c r="B185" s="7" t="str">
        <f ca="1">IF(AND($A185&lt;&gt;"",$A185&lt;&gt;"TOTAL"),IF(AND([1]PREMIOS_ALUMNOS!$D183&lt;&gt;"",[1]PREMIOS_ALUMNOS!$D183&lt;&gt;0),[1]PREMIOS_ALUMNOS!$D183,""),IF($A185="TOTAL",SUM(INDIRECT("B4:B"&amp;ROW()-1)),""))</f>
        <v/>
      </c>
      <c r="C185" s="7" t="str">
        <f ca="1">IF(AND($A185&lt;&gt;"",$A185&lt;&gt;"TOTAL"),IF(AND([1]PREMIOS_ALUMNOS!$F183&lt;&gt;"",[1]PREMIOS_ALUMNOS!$F183&lt;&gt;0),[1]PREMIOS_ALUMNOS!$F183,""),IF($A185="TOTAL",SUM(INDIRECT("C4:C"&amp;ROW()-1)),""))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IF(AND($A185&lt;&gt;"",$A185&lt;&gt;"TOTAL"),IF(AND([1]PREMIOS_ALUMNOS!$I183&lt;&gt;"",[1]PREMIOS_ALUMNOS!$I183&lt;&gt;0),[1]PREMIOS_ALUMNOS!$I183,""),IF($A185="TOTAL",SUM(INDIRECT("E4:E"&amp;ROW()-1)),""))</f>
        <v/>
      </c>
      <c r="F185" s="7" t="str">
        <f ca="1">IF(AND($A185&lt;&gt;"",$A185&lt;&gt;"TOTAL"),IF(AND([1]PREMIOS_ALUMNOS!$K183&lt;&gt;"",[1]PREMIOS_ALUMNOS!$K183&lt;&gt;0),[1]PREMIOS_ALUMNOS!$K183,""),IF($A185="TOTAL",SUM(INDIRECT("F4:F"&amp;ROW()-1)),""))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IF(AND($A185&lt;&gt;"",$A185&lt;&gt;"TOTAL"),IF(AND([1]PREMIOS_ALUMNOS!$N183&lt;&gt;"",[1]PREMIOS_ALUMNOS!$N183&lt;&gt;0),[1]PREMIOS_ALUMNOS!$N183,""),IF($A185="TOTAL",SUM(INDIRECT("H4:H"&amp;ROW()-1)),""))</f>
        <v/>
      </c>
      <c r="I185" s="7" t="str">
        <f ca="1">IF(AND($A185&lt;&gt;"",$A185&lt;&gt;"TOTAL"),IF(AND([1]PREMIOS_ALUMNOS!$P183&lt;&gt;"",[1]PREMIOS_ALUMNOS!$P183&lt;&gt;0),[1]PREMIOS_ALUMNOS!$P183,""),IF($A185="TOTAL",SUM(INDIRECT("I4:I"&amp;ROW()-1)),""))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IF(AND($A185&lt;&gt;"",$A185&lt;&gt;"TOTAL"),IF(AND([1]PREMIOS_ALUMNOS!$S183&lt;&gt;"",[1]PREMIOS_ALUMNOS!$S183&lt;&gt;0),[1]PREMIOS_ALUMNOS!$S183,""),IF($A185="TOTAL",SUM(INDIRECT("K4:K"&amp;ROW()-1)),""))</f>
        <v/>
      </c>
      <c r="L185" s="7" t="str">
        <f ca="1">IF(AND($A185&lt;&gt;"",$A185&lt;&gt;"TOTAL"),IF(AND([1]PREMIOS_ALUMNOS!$U183&lt;&gt;"",[1]PREMIOS_ALUMNOS!$U183&lt;&gt;0),[1]PREMIOS_ALUMNOS!$U183,""),IF($A185="TOTAL",SUM(INDIRECT("L4:L"&amp;ROW()-1)),""))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IF(AND($A185&lt;&gt;"",$A185&lt;&gt;"TOTAL"),IF(AND([1]PREMIOS_ALUMNOS!$X183&lt;&gt;"",[1]PREMIOS_ALUMNOS!$X183&lt;&gt;0),[1]PREMIOS_ALUMNOS!$X183,""),IF($A185="TOTAL",SUM(INDIRECT("N4:N"&amp;ROW()-1)),""))</f>
        <v/>
      </c>
      <c r="O185" s="7" t="str">
        <f ca="1">IF(AND($A185&lt;&gt;"",$A185&lt;&gt;"TOTAL"),IF(AND([1]PREMIOS_ALUMNOS!$Z183&lt;&gt;"",[1]PREMIOS_ALUMNOS!$Z183&lt;&gt;0),[1]PREMIOS_ALUMNOS!$Z183,""),IF($A185="TOTAL",SUM(INDIRECT("O4:O"&amp;ROW()-1)),""))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IF(AND($A185&lt;&gt;"",$A185&lt;&gt;"TOTAL"),IF(AND([1]PREMIOS_ALUMNOS!$AC183&lt;&gt;"",[1]PREMIOS_ALUMNOS!$AC183&lt;&gt;0),[1]PREMIOS_ALUMNOS!$AC183,""),IF($A185="TOTAL",SUM(INDIRECT("Q4:Q"&amp;ROW()-1)),""))</f>
        <v/>
      </c>
      <c r="R185" s="7" t="str">
        <f ca="1">IF(AND($A185&lt;&gt;"",$A185&lt;&gt;"TOTAL"),IF(AND([1]PREMIOS_ALUMNOS!$AE183&lt;&gt;"",[1]PREMIOS_ALUMNOS!$AE183&lt;&gt;0),[1]PREMIOS_ALUMNOS!$AE183,""),IF($A185="TOTAL",SUM(INDIRECT("R4:R"&amp;ROW()-1)),""))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IF(AND($A185&lt;&gt;"",$A185&lt;&gt;"TOTAL"),IF(AND([1]PREMIOS_ALUMNOS!$AH183&lt;&gt;"",[1]PREMIOS_ALUMNOS!$AH183&lt;&gt;0),[1]PREMIOS_ALUMNOS!$AH183,""),IF($A185="TOTAL",SUM(INDIRECT("T4:T"&amp;ROW()-1)),""))</f>
        <v/>
      </c>
      <c r="U185" s="7" t="str">
        <f ca="1">IF(AND($A185&lt;&gt;"",$A185&lt;&gt;"TOTAL"),IF(AND([1]PREMIOS_ALUMNOS!$AJ183&lt;&gt;"",[1]PREMIOS_ALUMNOS!$AJ183&lt;&gt;0),[1]PREMIOS_ALUMNOS!$AJ183,""),IF($A185="TOTAL",SUM(INDIRECT("U4:U"&amp;ROW()-1)),""))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IF(AND($A185&lt;&gt;"",$A185&lt;&gt;"TOTAL"),IF(AND([1]PREMIOS_ALUMNOS!$AM183&lt;&gt;"",[1]PREMIOS_ALUMNOS!$AM183&lt;&gt;0),[1]PREMIOS_ALUMNOS!$AM183,""),IF($A185="TOTAL",SUM(INDIRECT("W4:W"&amp;ROW()-1)),""))</f>
        <v/>
      </c>
      <c r="X185" s="7" t="str">
        <f ca="1">IF(AND($A185&lt;&gt;"",$A185&lt;&gt;"TOTAL"),IF(AND([1]PREMIOS_ALUMNOS!$AO183&lt;&gt;"",[1]PREMIOS_ALUMNOS!$AO183&lt;&gt;0),[1]PREMIOS_ALUMNOS!$AO183,""),IF($A185="TOTAL",SUM(INDIRECT("X4:X"&amp;ROW()-1)),""))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IF(AND($A185&lt;&gt;"",$A185&lt;&gt;"TOTAL"),IF(AND([1]PREMIOS_ALUMNOS!$AR183&lt;&gt;"",[1]PREMIOS_ALUMNOS!$AR183&lt;&gt;0),[1]PREMIOS_ALUMNOS!$AR183,""),IF($A185="TOTAL",SUM(INDIRECT("Z4:Z"&amp;ROW()-1)),""))</f>
        <v/>
      </c>
      <c r="AA185" s="7" t="str">
        <f ca="1">IF(AND($A185&lt;&gt;"",$A185&lt;&gt;"TOTAL"),IF(AND([1]PREMIOS_ALUMNOS!$AT183&lt;&gt;"",[1]PREMIOS_ALUMNOS!$AT183&lt;&gt;0),[1]PREMIOS_ALUMNOS!$AT183,""),IF($A185="TOTAL",SUM(INDIRECT("AA4:AA"&amp;ROW()-1)),""))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IF(AND($A185&lt;&gt;"",$A185&lt;&gt;"TOTAL"),IF(AND([1]PREMIOS_ALUMNOS!$AW183&lt;&gt;"",[1]PREMIOS_ALUMNOS!$AW183&lt;&gt;0),[1]PREMIOS_ALUMNOS!$AW183,""),IF($A185="TOTAL",SUM(INDIRECT("AC4:AC"&amp;ROW()-1)),""))</f>
        <v/>
      </c>
      <c r="AD185" s="7" t="str">
        <f ca="1">IF(AND($A185&lt;&gt;"",$A185&lt;&gt;"TOTAL"),IF(AND([1]PREMIOS_ALUMNOS!$AY183&lt;&gt;"",[1]PREMIOS_ALUMNOS!$AY183&lt;&gt;0),[1]PREMIOS_ALUMNOS!$AY183,""),IF($A185="TOTAL",SUM(INDIRECT("AD4:AD"&amp;ROW()-1)),""))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IF(AND($A185&lt;&gt;"",$A185&lt;&gt;"TOTAL"),IF(AND([1]PREMIOS_ALUMNOS!$BB183&lt;&gt;"",[1]PREMIOS_ALUMNOS!$BB183&lt;&gt;0),[1]PREMIOS_ALUMNOS!$BB183,""),IF($A185="TOTAL",SUM(INDIRECT("AF4:AF"&amp;ROW()-1)),""))</f>
        <v/>
      </c>
      <c r="AG185" s="7" t="str">
        <f ca="1">IF(AND($A185&lt;&gt;"",$A185&lt;&gt;"TOTAL"),IF(AND([1]PREMIOS_ALUMNOS!$BD183&lt;&gt;"",[1]PREMIOS_ALUMNOS!$BD183&lt;&gt;0),[1]PREMIOS_ALUMNOS!$BD183,""),IF($A185="TOTAL",SUM(INDIRECT("AG4:AG"&amp;ROW()-1)),""))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IF(AND($A185&lt;&gt;"",$A185&lt;&gt;"TOTAL"),IF(AND([1]PREMIOS_ALUMNOS!$BG183&lt;&gt;"",[1]PREMIOS_ALUMNOS!$BG183&lt;&gt;0),[1]PREMIOS_ALUMNOS!$BG183,""),IF($A185="TOTAL",SUM(INDIRECT("AI4:AI"&amp;ROW()-1)),""))</f>
        <v/>
      </c>
      <c r="AJ185" s="7" t="str">
        <f ca="1">IF(AND($A185&lt;&gt;"",$A185&lt;&gt;"TOTAL"),IF(AND([1]PREMIOS_ALUMNOS!$BI183&lt;&gt;"",[1]PREMIOS_ALUMNOS!$BI183&lt;&gt;0),[1]PREMIOS_ALUMNOS!$BI183,""),IF($A185="TOTAL",SUM(INDIRECT("AJ4:AJ"&amp;ROW()-1)),""))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IF(AND($A185&lt;&gt;"",$A185&lt;&gt;"TOTAL"),IF(AND([1]PREMIOS_ALUMNOS!$BL183&lt;&gt;"",[1]PREMIOS_ALUMNOS!$BL183&lt;&gt;0),[1]PREMIOS_ALUMNOS!$BL183,""),IF($A185="TOTAL",SUM(INDIRECT("AL4:AL"&amp;ROW()-1)),""))</f>
        <v/>
      </c>
      <c r="AM185" s="7" t="str">
        <f ca="1">IF(AND($A185&lt;&gt;"",$A185&lt;&gt;"TOTAL"),IF(AND([1]PREMIOS_ALUMNOS!$BN183&lt;&gt;"",[1]PREMIOS_ALUMNOS!$BN183&lt;&gt;0),[1]PREMIOS_ALUMNOS!$BN183,""),IF($A185="TOTAL",SUM(INDIRECT("AM4:AM"&amp;ROW()-1)),""))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IF(AND($A185&lt;&gt;"",$A185&lt;&gt;"TOTAL"),IF(AND([1]PREMIOS_ALUMNOS!$BQ183&lt;&gt;"",[1]PREMIOS_ALUMNOS!$BQ183&lt;&gt;0),[1]PREMIOS_ALUMNOS!$BQ183,""),IF($A185="TOTAL",SUM(INDIRECT("AO4:AO"&amp;ROW()-1)),""))</f>
        <v/>
      </c>
      <c r="AP185" s="7" t="str">
        <f ca="1">IF(AND($A185&lt;&gt;"",$A185&lt;&gt;"TOTAL"),IF(AND([1]PREMIOS_ALUMNOS!$BS183&lt;&gt;"",[1]PREMIOS_ALUMNOS!$BS183&lt;&gt;0),[1]PREMIOS_ALUMNOS!$BS183,""),IF($A185="TOTAL",SUM(INDIRECT("AP4:AP"&amp;ROW()-1)),""))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IF(AND($A185&lt;&gt;"",$A185&lt;&gt;"TOTAL"),IF(AND([1]PREMIOS_ALUMNOS!$BV183&lt;&gt;"",[1]PREMIOS_ALUMNOS!$BV183&lt;&gt;0),[1]PREMIOS_ALUMNOS!$BV183,""),IF($A185="TOTAL",SUM(INDIRECT("AR4:AR"&amp;ROW()-1)),""))</f>
        <v/>
      </c>
      <c r="AS185" s="7" t="str">
        <f ca="1">IF(AND($A185&lt;&gt;"",$A185&lt;&gt;"TOTAL"),IF(AND([1]PREMIOS_ALUMNOS!$BX183&lt;&gt;"",[1]PREMIOS_ALUMNOS!$BX183&lt;&gt;0),[1]PREMIOS_ALUMNOS!$BX183,""),IF($A185="TOTAL",SUM(INDIRECT("AS4:AS"&amp;ROW()-1)),""))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IF(AND($A185&lt;&gt;"",$A185&lt;&gt;"TOTAL"),IF(AND([1]PREMIOS_ALUMNOS!$CA183&lt;&gt;"",[1]PREMIOS_ALUMNOS!$CA183&lt;&gt;0),[1]PREMIOS_ALUMNOS!$CA183,""),IF($A185="TOTAL",SUM(INDIRECT("AU4:AU"&amp;ROW()-1)),""))</f>
        <v/>
      </c>
      <c r="AV185" s="7" t="str">
        <f ca="1">IF(AND($A185&lt;&gt;"",$A185&lt;&gt;"TOTAL"),IF(AND([1]PREMIOS_ALUMNOS!$CC183&lt;&gt;"",[1]PREMIOS_ALUMNOS!$CC183&lt;&gt;0),[1]PREMIOS_ALUMNOS!$CC183,""),IF($A185="TOTAL",SUM(INDIRECT("AV4:AV"&amp;ROW()-1)),""))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IF(AND($A185&lt;&gt;"",$A185&lt;&gt;"TOTAL"),IF(AND([1]PREMIOS_ALUMNOS!$CF183&lt;&gt;"",[1]PREMIOS_ALUMNOS!$CF183&lt;&gt;0),[1]PREMIOS_ALUMNOS!$CF183,""),IF($A185="TOTAL",SUM(INDIRECT("AX4:AX"&amp;ROW()-1)),""))</f>
        <v/>
      </c>
      <c r="AY185" s="7" t="str">
        <f ca="1">IF(AND($A185&lt;&gt;"",$A185&lt;&gt;"TOTAL"),IF(AND([1]PREMIOS_ALUMNOS!$CH183&lt;&gt;"",[1]PREMIOS_ALUMNOS!$CH183&lt;&gt;0),[1]PREMIOS_ALUMNOS!$CH183,""),IF($A185="TOTAL",SUM(INDIRECT("AY4:AY"&amp;ROW()-1)),""))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IF(AND($A185&lt;&gt;"",$A185&lt;&gt;"TOTAL"),IF(AND([1]PREMIOS_ALUMNOS!$CK183&lt;&gt;"",[1]PREMIOS_ALUMNOS!$CK183&lt;&gt;0),[1]PREMIOS_ALUMNOS!$CK183,""),IF($A185="TOTAL",SUM(INDIRECT("BA4:BA"&amp;ROW()-1)),""))</f>
        <v/>
      </c>
      <c r="BB185" s="7" t="str">
        <f ca="1">IF(AND($A185&lt;&gt;"",$A185&lt;&gt;"TOTAL"),IF(AND([1]PREMIOS_ALUMNOS!$CM183&lt;&gt;"",[1]PREMIOS_ALUMNOS!$CM183&lt;&gt;0),[1]PREMIOS_ALUMNOS!$CM183,""),IF($A185="TOTAL",SUM(INDIRECT("BB4:BB"&amp;ROW()-1)),""))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IF(AND($A185&lt;&gt;"",$A185&lt;&gt;"TOTAL"),IF(AND([1]PREMIOS_ALUMNOS!$CP183&lt;&gt;"",[1]PREMIOS_ALUMNOS!$CP183&lt;&gt;0),[1]PREMIOS_ALUMNOS!$CP183,""),IF($A185="TOTAL",SUM(INDIRECT("BD4:BD"&amp;ROW()-1)),""))</f>
        <v/>
      </c>
      <c r="BE185" s="7" t="str">
        <f ca="1">IF(AND($A185&lt;&gt;"",$A185&lt;&gt;"TOTAL"),IF(AND([1]PREMIOS_ALUMNOS!$CR183&lt;&gt;"",[1]PREMIOS_ALUMNOS!$CR183&lt;&gt;0),[1]PREMIOS_ALUMNOS!$CR183,""),IF($A185="TOTAL",SUM(INDIRECT("BE4:BE"&amp;ROW()-1)),""))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IF([1]PREMIOS_ALUMNOS!$C184&lt;&gt;"",[1]PREMIOS_ALUMNOS!$C184,IF(AND([1]PREMIOS_ALUMNOS!$C184="",[1]PREMIOS_ALUMNOS!$C185="",[1]PREMIOS_ALUMNOS!$C183=""),"","TOTAL"))</f>
        <v/>
      </c>
      <c r="B186" s="7" t="str">
        <f ca="1">IF(AND($A186&lt;&gt;"",$A186&lt;&gt;"TOTAL"),IF(AND([1]PREMIOS_ALUMNOS!$D184&lt;&gt;"",[1]PREMIOS_ALUMNOS!$D184&lt;&gt;0),[1]PREMIOS_ALUMNOS!$D184,""),IF($A186="TOTAL",SUM(INDIRECT("B4:B"&amp;ROW()-1)),""))</f>
        <v/>
      </c>
      <c r="C186" s="7" t="str">
        <f ca="1">IF(AND($A186&lt;&gt;"",$A186&lt;&gt;"TOTAL"),IF(AND([1]PREMIOS_ALUMNOS!$F184&lt;&gt;"",[1]PREMIOS_ALUMNOS!$F184&lt;&gt;0),[1]PREMIOS_ALUMNOS!$F184,""),IF($A186="TOTAL",SUM(INDIRECT("C4:C"&amp;ROW()-1)),""))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IF(AND($A186&lt;&gt;"",$A186&lt;&gt;"TOTAL"),IF(AND([1]PREMIOS_ALUMNOS!$I184&lt;&gt;"",[1]PREMIOS_ALUMNOS!$I184&lt;&gt;0),[1]PREMIOS_ALUMNOS!$I184,""),IF($A186="TOTAL",SUM(INDIRECT("E4:E"&amp;ROW()-1)),""))</f>
        <v/>
      </c>
      <c r="F186" s="7" t="str">
        <f ca="1">IF(AND($A186&lt;&gt;"",$A186&lt;&gt;"TOTAL"),IF(AND([1]PREMIOS_ALUMNOS!$K184&lt;&gt;"",[1]PREMIOS_ALUMNOS!$K184&lt;&gt;0),[1]PREMIOS_ALUMNOS!$K184,""),IF($A186="TOTAL",SUM(INDIRECT("F4:F"&amp;ROW()-1)),""))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IF(AND($A186&lt;&gt;"",$A186&lt;&gt;"TOTAL"),IF(AND([1]PREMIOS_ALUMNOS!$N184&lt;&gt;"",[1]PREMIOS_ALUMNOS!$N184&lt;&gt;0),[1]PREMIOS_ALUMNOS!$N184,""),IF($A186="TOTAL",SUM(INDIRECT("H4:H"&amp;ROW()-1)),""))</f>
        <v/>
      </c>
      <c r="I186" s="7" t="str">
        <f ca="1">IF(AND($A186&lt;&gt;"",$A186&lt;&gt;"TOTAL"),IF(AND([1]PREMIOS_ALUMNOS!$P184&lt;&gt;"",[1]PREMIOS_ALUMNOS!$P184&lt;&gt;0),[1]PREMIOS_ALUMNOS!$P184,""),IF($A186="TOTAL",SUM(INDIRECT("I4:I"&amp;ROW()-1)),""))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IF(AND($A186&lt;&gt;"",$A186&lt;&gt;"TOTAL"),IF(AND([1]PREMIOS_ALUMNOS!$S184&lt;&gt;"",[1]PREMIOS_ALUMNOS!$S184&lt;&gt;0),[1]PREMIOS_ALUMNOS!$S184,""),IF($A186="TOTAL",SUM(INDIRECT("K4:K"&amp;ROW()-1)),""))</f>
        <v/>
      </c>
      <c r="L186" s="7" t="str">
        <f ca="1">IF(AND($A186&lt;&gt;"",$A186&lt;&gt;"TOTAL"),IF(AND([1]PREMIOS_ALUMNOS!$U184&lt;&gt;"",[1]PREMIOS_ALUMNOS!$U184&lt;&gt;0),[1]PREMIOS_ALUMNOS!$U184,""),IF($A186="TOTAL",SUM(INDIRECT("L4:L"&amp;ROW()-1)),""))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IF(AND($A186&lt;&gt;"",$A186&lt;&gt;"TOTAL"),IF(AND([1]PREMIOS_ALUMNOS!$X184&lt;&gt;"",[1]PREMIOS_ALUMNOS!$X184&lt;&gt;0),[1]PREMIOS_ALUMNOS!$X184,""),IF($A186="TOTAL",SUM(INDIRECT("N4:N"&amp;ROW()-1)),""))</f>
        <v/>
      </c>
      <c r="O186" s="7" t="str">
        <f ca="1">IF(AND($A186&lt;&gt;"",$A186&lt;&gt;"TOTAL"),IF(AND([1]PREMIOS_ALUMNOS!$Z184&lt;&gt;"",[1]PREMIOS_ALUMNOS!$Z184&lt;&gt;0),[1]PREMIOS_ALUMNOS!$Z184,""),IF($A186="TOTAL",SUM(INDIRECT("O4:O"&amp;ROW()-1)),""))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IF(AND($A186&lt;&gt;"",$A186&lt;&gt;"TOTAL"),IF(AND([1]PREMIOS_ALUMNOS!$AC184&lt;&gt;"",[1]PREMIOS_ALUMNOS!$AC184&lt;&gt;0),[1]PREMIOS_ALUMNOS!$AC184,""),IF($A186="TOTAL",SUM(INDIRECT("Q4:Q"&amp;ROW()-1)),""))</f>
        <v/>
      </c>
      <c r="R186" s="7" t="str">
        <f ca="1">IF(AND($A186&lt;&gt;"",$A186&lt;&gt;"TOTAL"),IF(AND([1]PREMIOS_ALUMNOS!$AE184&lt;&gt;"",[1]PREMIOS_ALUMNOS!$AE184&lt;&gt;0),[1]PREMIOS_ALUMNOS!$AE184,""),IF($A186="TOTAL",SUM(INDIRECT("R4:R"&amp;ROW()-1)),""))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IF(AND($A186&lt;&gt;"",$A186&lt;&gt;"TOTAL"),IF(AND([1]PREMIOS_ALUMNOS!$AH184&lt;&gt;"",[1]PREMIOS_ALUMNOS!$AH184&lt;&gt;0),[1]PREMIOS_ALUMNOS!$AH184,""),IF($A186="TOTAL",SUM(INDIRECT("T4:T"&amp;ROW()-1)),""))</f>
        <v/>
      </c>
      <c r="U186" s="7" t="str">
        <f ca="1">IF(AND($A186&lt;&gt;"",$A186&lt;&gt;"TOTAL"),IF(AND([1]PREMIOS_ALUMNOS!$AJ184&lt;&gt;"",[1]PREMIOS_ALUMNOS!$AJ184&lt;&gt;0),[1]PREMIOS_ALUMNOS!$AJ184,""),IF($A186="TOTAL",SUM(INDIRECT("U4:U"&amp;ROW()-1)),""))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IF(AND($A186&lt;&gt;"",$A186&lt;&gt;"TOTAL"),IF(AND([1]PREMIOS_ALUMNOS!$AM184&lt;&gt;"",[1]PREMIOS_ALUMNOS!$AM184&lt;&gt;0),[1]PREMIOS_ALUMNOS!$AM184,""),IF($A186="TOTAL",SUM(INDIRECT("W4:W"&amp;ROW()-1)),""))</f>
        <v/>
      </c>
      <c r="X186" s="7" t="str">
        <f ca="1">IF(AND($A186&lt;&gt;"",$A186&lt;&gt;"TOTAL"),IF(AND([1]PREMIOS_ALUMNOS!$AO184&lt;&gt;"",[1]PREMIOS_ALUMNOS!$AO184&lt;&gt;0),[1]PREMIOS_ALUMNOS!$AO184,""),IF($A186="TOTAL",SUM(INDIRECT("X4:X"&amp;ROW()-1)),""))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IF(AND($A186&lt;&gt;"",$A186&lt;&gt;"TOTAL"),IF(AND([1]PREMIOS_ALUMNOS!$AR184&lt;&gt;"",[1]PREMIOS_ALUMNOS!$AR184&lt;&gt;0),[1]PREMIOS_ALUMNOS!$AR184,""),IF($A186="TOTAL",SUM(INDIRECT("Z4:Z"&amp;ROW()-1)),""))</f>
        <v/>
      </c>
      <c r="AA186" s="7" t="str">
        <f ca="1">IF(AND($A186&lt;&gt;"",$A186&lt;&gt;"TOTAL"),IF(AND([1]PREMIOS_ALUMNOS!$AT184&lt;&gt;"",[1]PREMIOS_ALUMNOS!$AT184&lt;&gt;0),[1]PREMIOS_ALUMNOS!$AT184,""),IF($A186="TOTAL",SUM(INDIRECT("AA4:AA"&amp;ROW()-1)),""))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IF(AND($A186&lt;&gt;"",$A186&lt;&gt;"TOTAL"),IF(AND([1]PREMIOS_ALUMNOS!$AW184&lt;&gt;"",[1]PREMIOS_ALUMNOS!$AW184&lt;&gt;0),[1]PREMIOS_ALUMNOS!$AW184,""),IF($A186="TOTAL",SUM(INDIRECT("AC4:AC"&amp;ROW()-1)),""))</f>
        <v/>
      </c>
      <c r="AD186" s="7" t="str">
        <f ca="1">IF(AND($A186&lt;&gt;"",$A186&lt;&gt;"TOTAL"),IF(AND([1]PREMIOS_ALUMNOS!$AY184&lt;&gt;"",[1]PREMIOS_ALUMNOS!$AY184&lt;&gt;0),[1]PREMIOS_ALUMNOS!$AY184,""),IF($A186="TOTAL",SUM(INDIRECT("AD4:AD"&amp;ROW()-1)),""))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IF(AND($A186&lt;&gt;"",$A186&lt;&gt;"TOTAL"),IF(AND([1]PREMIOS_ALUMNOS!$BB184&lt;&gt;"",[1]PREMIOS_ALUMNOS!$BB184&lt;&gt;0),[1]PREMIOS_ALUMNOS!$BB184,""),IF($A186="TOTAL",SUM(INDIRECT("AF4:AF"&amp;ROW()-1)),""))</f>
        <v/>
      </c>
      <c r="AG186" s="7" t="str">
        <f ca="1">IF(AND($A186&lt;&gt;"",$A186&lt;&gt;"TOTAL"),IF(AND([1]PREMIOS_ALUMNOS!$BD184&lt;&gt;"",[1]PREMIOS_ALUMNOS!$BD184&lt;&gt;0),[1]PREMIOS_ALUMNOS!$BD184,""),IF($A186="TOTAL",SUM(INDIRECT("AG4:AG"&amp;ROW()-1)),""))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IF(AND($A186&lt;&gt;"",$A186&lt;&gt;"TOTAL"),IF(AND([1]PREMIOS_ALUMNOS!$BG184&lt;&gt;"",[1]PREMIOS_ALUMNOS!$BG184&lt;&gt;0),[1]PREMIOS_ALUMNOS!$BG184,""),IF($A186="TOTAL",SUM(INDIRECT("AI4:AI"&amp;ROW()-1)),""))</f>
        <v/>
      </c>
      <c r="AJ186" s="7" t="str">
        <f ca="1">IF(AND($A186&lt;&gt;"",$A186&lt;&gt;"TOTAL"),IF(AND([1]PREMIOS_ALUMNOS!$BI184&lt;&gt;"",[1]PREMIOS_ALUMNOS!$BI184&lt;&gt;0),[1]PREMIOS_ALUMNOS!$BI184,""),IF($A186="TOTAL",SUM(INDIRECT("AJ4:AJ"&amp;ROW()-1)),""))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IF(AND($A186&lt;&gt;"",$A186&lt;&gt;"TOTAL"),IF(AND([1]PREMIOS_ALUMNOS!$BL184&lt;&gt;"",[1]PREMIOS_ALUMNOS!$BL184&lt;&gt;0),[1]PREMIOS_ALUMNOS!$BL184,""),IF($A186="TOTAL",SUM(INDIRECT("AL4:AL"&amp;ROW()-1)),""))</f>
        <v/>
      </c>
      <c r="AM186" s="7" t="str">
        <f ca="1">IF(AND($A186&lt;&gt;"",$A186&lt;&gt;"TOTAL"),IF(AND([1]PREMIOS_ALUMNOS!$BN184&lt;&gt;"",[1]PREMIOS_ALUMNOS!$BN184&lt;&gt;0),[1]PREMIOS_ALUMNOS!$BN184,""),IF($A186="TOTAL",SUM(INDIRECT("AM4:AM"&amp;ROW()-1)),""))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IF(AND($A186&lt;&gt;"",$A186&lt;&gt;"TOTAL"),IF(AND([1]PREMIOS_ALUMNOS!$BQ184&lt;&gt;"",[1]PREMIOS_ALUMNOS!$BQ184&lt;&gt;0),[1]PREMIOS_ALUMNOS!$BQ184,""),IF($A186="TOTAL",SUM(INDIRECT("AO4:AO"&amp;ROW()-1)),""))</f>
        <v/>
      </c>
      <c r="AP186" s="7" t="str">
        <f ca="1">IF(AND($A186&lt;&gt;"",$A186&lt;&gt;"TOTAL"),IF(AND([1]PREMIOS_ALUMNOS!$BS184&lt;&gt;"",[1]PREMIOS_ALUMNOS!$BS184&lt;&gt;0),[1]PREMIOS_ALUMNOS!$BS184,""),IF($A186="TOTAL",SUM(INDIRECT("AP4:AP"&amp;ROW()-1)),""))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IF(AND($A186&lt;&gt;"",$A186&lt;&gt;"TOTAL"),IF(AND([1]PREMIOS_ALUMNOS!$BV184&lt;&gt;"",[1]PREMIOS_ALUMNOS!$BV184&lt;&gt;0),[1]PREMIOS_ALUMNOS!$BV184,""),IF($A186="TOTAL",SUM(INDIRECT("AR4:AR"&amp;ROW()-1)),""))</f>
        <v/>
      </c>
      <c r="AS186" s="7" t="str">
        <f ca="1">IF(AND($A186&lt;&gt;"",$A186&lt;&gt;"TOTAL"),IF(AND([1]PREMIOS_ALUMNOS!$BX184&lt;&gt;"",[1]PREMIOS_ALUMNOS!$BX184&lt;&gt;0),[1]PREMIOS_ALUMNOS!$BX184,""),IF($A186="TOTAL",SUM(INDIRECT("AS4:AS"&amp;ROW()-1)),""))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IF(AND($A186&lt;&gt;"",$A186&lt;&gt;"TOTAL"),IF(AND([1]PREMIOS_ALUMNOS!$CA184&lt;&gt;"",[1]PREMIOS_ALUMNOS!$CA184&lt;&gt;0),[1]PREMIOS_ALUMNOS!$CA184,""),IF($A186="TOTAL",SUM(INDIRECT("AU4:AU"&amp;ROW()-1)),""))</f>
        <v/>
      </c>
      <c r="AV186" s="7" t="str">
        <f ca="1">IF(AND($A186&lt;&gt;"",$A186&lt;&gt;"TOTAL"),IF(AND([1]PREMIOS_ALUMNOS!$CC184&lt;&gt;"",[1]PREMIOS_ALUMNOS!$CC184&lt;&gt;0),[1]PREMIOS_ALUMNOS!$CC184,""),IF($A186="TOTAL",SUM(INDIRECT("AV4:AV"&amp;ROW()-1)),""))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IF(AND($A186&lt;&gt;"",$A186&lt;&gt;"TOTAL"),IF(AND([1]PREMIOS_ALUMNOS!$CF184&lt;&gt;"",[1]PREMIOS_ALUMNOS!$CF184&lt;&gt;0),[1]PREMIOS_ALUMNOS!$CF184,""),IF($A186="TOTAL",SUM(INDIRECT("AX4:AX"&amp;ROW()-1)),""))</f>
        <v/>
      </c>
      <c r="AY186" s="7" t="str">
        <f ca="1">IF(AND($A186&lt;&gt;"",$A186&lt;&gt;"TOTAL"),IF(AND([1]PREMIOS_ALUMNOS!$CH184&lt;&gt;"",[1]PREMIOS_ALUMNOS!$CH184&lt;&gt;0),[1]PREMIOS_ALUMNOS!$CH184,""),IF($A186="TOTAL",SUM(INDIRECT("AY4:AY"&amp;ROW()-1)),""))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IF(AND($A186&lt;&gt;"",$A186&lt;&gt;"TOTAL"),IF(AND([1]PREMIOS_ALUMNOS!$CK184&lt;&gt;"",[1]PREMIOS_ALUMNOS!$CK184&lt;&gt;0),[1]PREMIOS_ALUMNOS!$CK184,""),IF($A186="TOTAL",SUM(INDIRECT("BA4:BA"&amp;ROW()-1)),""))</f>
        <v/>
      </c>
      <c r="BB186" s="7" t="str">
        <f ca="1">IF(AND($A186&lt;&gt;"",$A186&lt;&gt;"TOTAL"),IF(AND([1]PREMIOS_ALUMNOS!$CM184&lt;&gt;"",[1]PREMIOS_ALUMNOS!$CM184&lt;&gt;0),[1]PREMIOS_ALUMNOS!$CM184,""),IF($A186="TOTAL",SUM(INDIRECT("BB4:BB"&amp;ROW()-1)),""))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IF(AND($A186&lt;&gt;"",$A186&lt;&gt;"TOTAL"),IF(AND([1]PREMIOS_ALUMNOS!$CP184&lt;&gt;"",[1]PREMIOS_ALUMNOS!$CP184&lt;&gt;0),[1]PREMIOS_ALUMNOS!$CP184,""),IF($A186="TOTAL",SUM(INDIRECT("BD4:BD"&amp;ROW()-1)),""))</f>
        <v/>
      </c>
      <c r="BE186" s="7" t="str">
        <f ca="1">IF(AND($A186&lt;&gt;"",$A186&lt;&gt;"TOTAL"),IF(AND([1]PREMIOS_ALUMNOS!$CR184&lt;&gt;"",[1]PREMIOS_ALUMNOS!$CR184&lt;&gt;0),[1]PREMIOS_ALUMNOS!$CR184,""),IF($A186="TOTAL",SUM(INDIRECT("BE4:BE"&amp;ROW()-1)),""))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IF([1]PREMIOS_ALUMNOS!$C185&lt;&gt;"",[1]PREMIOS_ALUMNOS!$C185,IF(AND([1]PREMIOS_ALUMNOS!$C185="",[1]PREMIOS_ALUMNOS!$C186="",[1]PREMIOS_ALUMNOS!$C184=""),"","TOTAL"))</f>
        <v/>
      </c>
      <c r="B187" s="7" t="str">
        <f ca="1">IF(AND($A187&lt;&gt;"",$A187&lt;&gt;"TOTAL"),IF(AND([1]PREMIOS_ALUMNOS!$D185&lt;&gt;"",[1]PREMIOS_ALUMNOS!$D185&lt;&gt;0),[1]PREMIOS_ALUMNOS!$D185,""),IF($A187="TOTAL",SUM(INDIRECT("B4:B"&amp;ROW()-1)),""))</f>
        <v/>
      </c>
      <c r="C187" s="7" t="str">
        <f ca="1">IF(AND($A187&lt;&gt;"",$A187&lt;&gt;"TOTAL"),IF(AND([1]PREMIOS_ALUMNOS!$F185&lt;&gt;"",[1]PREMIOS_ALUMNOS!$F185&lt;&gt;0),[1]PREMIOS_ALUMNOS!$F185,""),IF($A187="TOTAL",SUM(INDIRECT("C4:C"&amp;ROW()-1)),""))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IF(AND($A187&lt;&gt;"",$A187&lt;&gt;"TOTAL"),IF(AND([1]PREMIOS_ALUMNOS!$I185&lt;&gt;"",[1]PREMIOS_ALUMNOS!$I185&lt;&gt;0),[1]PREMIOS_ALUMNOS!$I185,""),IF($A187="TOTAL",SUM(INDIRECT("E4:E"&amp;ROW()-1)),""))</f>
        <v/>
      </c>
      <c r="F187" s="7" t="str">
        <f ca="1">IF(AND($A187&lt;&gt;"",$A187&lt;&gt;"TOTAL"),IF(AND([1]PREMIOS_ALUMNOS!$K185&lt;&gt;"",[1]PREMIOS_ALUMNOS!$K185&lt;&gt;0),[1]PREMIOS_ALUMNOS!$K185,""),IF($A187="TOTAL",SUM(INDIRECT("F4:F"&amp;ROW()-1)),""))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IF(AND($A187&lt;&gt;"",$A187&lt;&gt;"TOTAL"),IF(AND([1]PREMIOS_ALUMNOS!$N185&lt;&gt;"",[1]PREMIOS_ALUMNOS!$N185&lt;&gt;0),[1]PREMIOS_ALUMNOS!$N185,""),IF($A187="TOTAL",SUM(INDIRECT("H4:H"&amp;ROW()-1)),""))</f>
        <v/>
      </c>
      <c r="I187" s="7" t="str">
        <f ca="1">IF(AND($A187&lt;&gt;"",$A187&lt;&gt;"TOTAL"),IF(AND([1]PREMIOS_ALUMNOS!$P185&lt;&gt;"",[1]PREMIOS_ALUMNOS!$P185&lt;&gt;0),[1]PREMIOS_ALUMNOS!$P185,""),IF($A187="TOTAL",SUM(INDIRECT("I4:I"&amp;ROW()-1)),""))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IF(AND($A187&lt;&gt;"",$A187&lt;&gt;"TOTAL"),IF(AND([1]PREMIOS_ALUMNOS!$S185&lt;&gt;"",[1]PREMIOS_ALUMNOS!$S185&lt;&gt;0),[1]PREMIOS_ALUMNOS!$S185,""),IF($A187="TOTAL",SUM(INDIRECT("K4:K"&amp;ROW()-1)),""))</f>
        <v/>
      </c>
      <c r="L187" s="7" t="str">
        <f ca="1">IF(AND($A187&lt;&gt;"",$A187&lt;&gt;"TOTAL"),IF(AND([1]PREMIOS_ALUMNOS!$U185&lt;&gt;"",[1]PREMIOS_ALUMNOS!$U185&lt;&gt;0),[1]PREMIOS_ALUMNOS!$U185,""),IF($A187="TOTAL",SUM(INDIRECT("L4:L"&amp;ROW()-1)),""))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IF(AND($A187&lt;&gt;"",$A187&lt;&gt;"TOTAL"),IF(AND([1]PREMIOS_ALUMNOS!$X185&lt;&gt;"",[1]PREMIOS_ALUMNOS!$X185&lt;&gt;0),[1]PREMIOS_ALUMNOS!$X185,""),IF($A187="TOTAL",SUM(INDIRECT("N4:N"&amp;ROW()-1)),""))</f>
        <v/>
      </c>
      <c r="O187" s="7" t="str">
        <f ca="1">IF(AND($A187&lt;&gt;"",$A187&lt;&gt;"TOTAL"),IF(AND([1]PREMIOS_ALUMNOS!$Z185&lt;&gt;"",[1]PREMIOS_ALUMNOS!$Z185&lt;&gt;0),[1]PREMIOS_ALUMNOS!$Z185,""),IF($A187="TOTAL",SUM(INDIRECT("O4:O"&amp;ROW()-1)),""))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IF(AND($A187&lt;&gt;"",$A187&lt;&gt;"TOTAL"),IF(AND([1]PREMIOS_ALUMNOS!$AC185&lt;&gt;"",[1]PREMIOS_ALUMNOS!$AC185&lt;&gt;0),[1]PREMIOS_ALUMNOS!$AC185,""),IF($A187="TOTAL",SUM(INDIRECT("Q4:Q"&amp;ROW()-1)),""))</f>
        <v/>
      </c>
      <c r="R187" s="7" t="str">
        <f ca="1">IF(AND($A187&lt;&gt;"",$A187&lt;&gt;"TOTAL"),IF(AND([1]PREMIOS_ALUMNOS!$AE185&lt;&gt;"",[1]PREMIOS_ALUMNOS!$AE185&lt;&gt;0),[1]PREMIOS_ALUMNOS!$AE185,""),IF($A187="TOTAL",SUM(INDIRECT("R4:R"&amp;ROW()-1)),""))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IF(AND($A187&lt;&gt;"",$A187&lt;&gt;"TOTAL"),IF(AND([1]PREMIOS_ALUMNOS!$AH185&lt;&gt;"",[1]PREMIOS_ALUMNOS!$AH185&lt;&gt;0),[1]PREMIOS_ALUMNOS!$AH185,""),IF($A187="TOTAL",SUM(INDIRECT("T4:T"&amp;ROW()-1)),""))</f>
        <v/>
      </c>
      <c r="U187" s="7" t="str">
        <f ca="1">IF(AND($A187&lt;&gt;"",$A187&lt;&gt;"TOTAL"),IF(AND([1]PREMIOS_ALUMNOS!$AJ185&lt;&gt;"",[1]PREMIOS_ALUMNOS!$AJ185&lt;&gt;0),[1]PREMIOS_ALUMNOS!$AJ185,""),IF($A187="TOTAL",SUM(INDIRECT("U4:U"&amp;ROW()-1)),""))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IF(AND($A187&lt;&gt;"",$A187&lt;&gt;"TOTAL"),IF(AND([1]PREMIOS_ALUMNOS!$AM185&lt;&gt;"",[1]PREMIOS_ALUMNOS!$AM185&lt;&gt;0),[1]PREMIOS_ALUMNOS!$AM185,""),IF($A187="TOTAL",SUM(INDIRECT("W4:W"&amp;ROW()-1)),""))</f>
        <v/>
      </c>
      <c r="X187" s="7" t="str">
        <f ca="1">IF(AND($A187&lt;&gt;"",$A187&lt;&gt;"TOTAL"),IF(AND([1]PREMIOS_ALUMNOS!$AO185&lt;&gt;"",[1]PREMIOS_ALUMNOS!$AO185&lt;&gt;0),[1]PREMIOS_ALUMNOS!$AO185,""),IF($A187="TOTAL",SUM(INDIRECT("X4:X"&amp;ROW()-1)),""))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IF(AND($A187&lt;&gt;"",$A187&lt;&gt;"TOTAL"),IF(AND([1]PREMIOS_ALUMNOS!$AR185&lt;&gt;"",[1]PREMIOS_ALUMNOS!$AR185&lt;&gt;0),[1]PREMIOS_ALUMNOS!$AR185,""),IF($A187="TOTAL",SUM(INDIRECT("Z4:Z"&amp;ROW()-1)),""))</f>
        <v/>
      </c>
      <c r="AA187" s="7" t="str">
        <f ca="1">IF(AND($A187&lt;&gt;"",$A187&lt;&gt;"TOTAL"),IF(AND([1]PREMIOS_ALUMNOS!$AT185&lt;&gt;"",[1]PREMIOS_ALUMNOS!$AT185&lt;&gt;0),[1]PREMIOS_ALUMNOS!$AT185,""),IF($A187="TOTAL",SUM(INDIRECT("AA4:AA"&amp;ROW()-1)),""))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IF(AND($A187&lt;&gt;"",$A187&lt;&gt;"TOTAL"),IF(AND([1]PREMIOS_ALUMNOS!$AW185&lt;&gt;"",[1]PREMIOS_ALUMNOS!$AW185&lt;&gt;0),[1]PREMIOS_ALUMNOS!$AW185,""),IF($A187="TOTAL",SUM(INDIRECT("AC4:AC"&amp;ROW()-1)),""))</f>
        <v/>
      </c>
      <c r="AD187" s="7" t="str">
        <f ca="1">IF(AND($A187&lt;&gt;"",$A187&lt;&gt;"TOTAL"),IF(AND([1]PREMIOS_ALUMNOS!$AY185&lt;&gt;"",[1]PREMIOS_ALUMNOS!$AY185&lt;&gt;0),[1]PREMIOS_ALUMNOS!$AY185,""),IF($A187="TOTAL",SUM(INDIRECT("AD4:AD"&amp;ROW()-1)),""))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IF(AND($A187&lt;&gt;"",$A187&lt;&gt;"TOTAL"),IF(AND([1]PREMIOS_ALUMNOS!$BB185&lt;&gt;"",[1]PREMIOS_ALUMNOS!$BB185&lt;&gt;0),[1]PREMIOS_ALUMNOS!$BB185,""),IF($A187="TOTAL",SUM(INDIRECT("AF4:AF"&amp;ROW()-1)),""))</f>
        <v/>
      </c>
      <c r="AG187" s="7" t="str">
        <f ca="1">IF(AND($A187&lt;&gt;"",$A187&lt;&gt;"TOTAL"),IF(AND([1]PREMIOS_ALUMNOS!$BD185&lt;&gt;"",[1]PREMIOS_ALUMNOS!$BD185&lt;&gt;0),[1]PREMIOS_ALUMNOS!$BD185,""),IF($A187="TOTAL",SUM(INDIRECT("AG4:AG"&amp;ROW()-1)),""))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IF(AND($A187&lt;&gt;"",$A187&lt;&gt;"TOTAL"),IF(AND([1]PREMIOS_ALUMNOS!$BG185&lt;&gt;"",[1]PREMIOS_ALUMNOS!$BG185&lt;&gt;0),[1]PREMIOS_ALUMNOS!$BG185,""),IF($A187="TOTAL",SUM(INDIRECT("AI4:AI"&amp;ROW()-1)),""))</f>
        <v/>
      </c>
      <c r="AJ187" s="7" t="str">
        <f ca="1">IF(AND($A187&lt;&gt;"",$A187&lt;&gt;"TOTAL"),IF(AND([1]PREMIOS_ALUMNOS!$BI185&lt;&gt;"",[1]PREMIOS_ALUMNOS!$BI185&lt;&gt;0),[1]PREMIOS_ALUMNOS!$BI185,""),IF($A187="TOTAL",SUM(INDIRECT("AJ4:AJ"&amp;ROW()-1)),""))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IF(AND($A187&lt;&gt;"",$A187&lt;&gt;"TOTAL"),IF(AND([1]PREMIOS_ALUMNOS!$BL185&lt;&gt;"",[1]PREMIOS_ALUMNOS!$BL185&lt;&gt;0),[1]PREMIOS_ALUMNOS!$BL185,""),IF($A187="TOTAL",SUM(INDIRECT("AL4:AL"&amp;ROW()-1)),""))</f>
        <v/>
      </c>
      <c r="AM187" s="7" t="str">
        <f ca="1">IF(AND($A187&lt;&gt;"",$A187&lt;&gt;"TOTAL"),IF(AND([1]PREMIOS_ALUMNOS!$BN185&lt;&gt;"",[1]PREMIOS_ALUMNOS!$BN185&lt;&gt;0),[1]PREMIOS_ALUMNOS!$BN185,""),IF($A187="TOTAL",SUM(INDIRECT("AM4:AM"&amp;ROW()-1)),""))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IF(AND($A187&lt;&gt;"",$A187&lt;&gt;"TOTAL"),IF(AND([1]PREMIOS_ALUMNOS!$BQ185&lt;&gt;"",[1]PREMIOS_ALUMNOS!$BQ185&lt;&gt;0),[1]PREMIOS_ALUMNOS!$BQ185,""),IF($A187="TOTAL",SUM(INDIRECT("AO4:AO"&amp;ROW()-1)),""))</f>
        <v/>
      </c>
      <c r="AP187" s="7" t="str">
        <f ca="1">IF(AND($A187&lt;&gt;"",$A187&lt;&gt;"TOTAL"),IF(AND([1]PREMIOS_ALUMNOS!$BS185&lt;&gt;"",[1]PREMIOS_ALUMNOS!$BS185&lt;&gt;0),[1]PREMIOS_ALUMNOS!$BS185,""),IF($A187="TOTAL",SUM(INDIRECT("AP4:AP"&amp;ROW()-1)),""))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IF(AND($A187&lt;&gt;"",$A187&lt;&gt;"TOTAL"),IF(AND([1]PREMIOS_ALUMNOS!$BV185&lt;&gt;"",[1]PREMIOS_ALUMNOS!$BV185&lt;&gt;0),[1]PREMIOS_ALUMNOS!$BV185,""),IF($A187="TOTAL",SUM(INDIRECT("AR4:AR"&amp;ROW()-1)),""))</f>
        <v/>
      </c>
      <c r="AS187" s="7" t="str">
        <f ca="1">IF(AND($A187&lt;&gt;"",$A187&lt;&gt;"TOTAL"),IF(AND([1]PREMIOS_ALUMNOS!$BX185&lt;&gt;"",[1]PREMIOS_ALUMNOS!$BX185&lt;&gt;0),[1]PREMIOS_ALUMNOS!$BX185,""),IF($A187="TOTAL",SUM(INDIRECT("AS4:AS"&amp;ROW()-1)),""))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IF(AND($A187&lt;&gt;"",$A187&lt;&gt;"TOTAL"),IF(AND([1]PREMIOS_ALUMNOS!$CA185&lt;&gt;"",[1]PREMIOS_ALUMNOS!$CA185&lt;&gt;0),[1]PREMIOS_ALUMNOS!$CA185,""),IF($A187="TOTAL",SUM(INDIRECT("AU4:AU"&amp;ROW()-1)),""))</f>
        <v/>
      </c>
      <c r="AV187" s="7" t="str">
        <f ca="1">IF(AND($A187&lt;&gt;"",$A187&lt;&gt;"TOTAL"),IF(AND([1]PREMIOS_ALUMNOS!$CC185&lt;&gt;"",[1]PREMIOS_ALUMNOS!$CC185&lt;&gt;0),[1]PREMIOS_ALUMNOS!$CC185,""),IF($A187="TOTAL",SUM(INDIRECT("AV4:AV"&amp;ROW()-1)),""))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IF(AND($A187&lt;&gt;"",$A187&lt;&gt;"TOTAL"),IF(AND([1]PREMIOS_ALUMNOS!$CF185&lt;&gt;"",[1]PREMIOS_ALUMNOS!$CF185&lt;&gt;0),[1]PREMIOS_ALUMNOS!$CF185,""),IF($A187="TOTAL",SUM(INDIRECT("AX4:AX"&amp;ROW()-1)),""))</f>
        <v/>
      </c>
      <c r="AY187" s="7" t="str">
        <f ca="1">IF(AND($A187&lt;&gt;"",$A187&lt;&gt;"TOTAL"),IF(AND([1]PREMIOS_ALUMNOS!$CH185&lt;&gt;"",[1]PREMIOS_ALUMNOS!$CH185&lt;&gt;0),[1]PREMIOS_ALUMNOS!$CH185,""),IF($A187="TOTAL",SUM(INDIRECT("AY4:AY"&amp;ROW()-1)),""))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IF(AND($A187&lt;&gt;"",$A187&lt;&gt;"TOTAL"),IF(AND([1]PREMIOS_ALUMNOS!$CK185&lt;&gt;"",[1]PREMIOS_ALUMNOS!$CK185&lt;&gt;0),[1]PREMIOS_ALUMNOS!$CK185,""),IF($A187="TOTAL",SUM(INDIRECT("BA4:BA"&amp;ROW()-1)),""))</f>
        <v/>
      </c>
      <c r="BB187" s="7" t="str">
        <f ca="1">IF(AND($A187&lt;&gt;"",$A187&lt;&gt;"TOTAL"),IF(AND([1]PREMIOS_ALUMNOS!$CM185&lt;&gt;"",[1]PREMIOS_ALUMNOS!$CM185&lt;&gt;0),[1]PREMIOS_ALUMNOS!$CM185,""),IF($A187="TOTAL",SUM(INDIRECT("BB4:BB"&amp;ROW()-1)),""))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IF(AND($A187&lt;&gt;"",$A187&lt;&gt;"TOTAL"),IF(AND([1]PREMIOS_ALUMNOS!$CP185&lt;&gt;"",[1]PREMIOS_ALUMNOS!$CP185&lt;&gt;0),[1]PREMIOS_ALUMNOS!$CP185,""),IF($A187="TOTAL",SUM(INDIRECT("BD4:BD"&amp;ROW()-1)),""))</f>
        <v/>
      </c>
      <c r="BE187" s="7" t="str">
        <f ca="1">IF(AND($A187&lt;&gt;"",$A187&lt;&gt;"TOTAL"),IF(AND([1]PREMIOS_ALUMNOS!$CR185&lt;&gt;"",[1]PREMIOS_ALUMNOS!$CR185&lt;&gt;0),[1]PREMIOS_ALUMNOS!$CR185,""),IF($A187="TOTAL",SUM(INDIRECT("BE4:BE"&amp;ROW()-1)),""))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IF([1]PREMIOS_ALUMNOS!$C186&lt;&gt;"",[1]PREMIOS_ALUMNOS!$C186,IF(AND([1]PREMIOS_ALUMNOS!$C186="",[1]PREMIOS_ALUMNOS!$C187="",[1]PREMIOS_ALUMNOS!$C185=""),"","TOTAL"))</f>
        <v/>
      </c>
      <c r="B188" s="7" t="str">
        <f ca="1">IF(AND($A188&lt;&gt;"",$A188&lt;&gt;"TOTAL"),IF(AND([1]PREMIOS_ALUMNOS!$D186&lt;&gt;"",[1]PREMIOS_ALUMNOS!$D186&lt;&gt;0),[1]PREMIOS_ALUMNOS!$D186,""),IF($A188="TOTAL",SUM(INDIRECT("B4:B"&amp;ROW()-1)),""))</f>
        <v/>
      </c>
      <c r="C188" s="7" t="str">
        <f ca="1">IF(AND($A188&lt;&gt;"",$A188&lt;&gt;"TOTAL"),IF(AND([1]PREMIOS_ALUMNOS!$F186&lt;&gt;"",[1]PREMIOS_ALUMNOS!$F186&lt;&gt;0),[1]PREMIOS_ALUMNOS!$F186,""),IF($A188="TOTAL",SUM(INDIRECT("C4:C"&amp;ROW()-1)),""))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IF(AND($A188&lt;&gt;"",$A188&lt;&gt;"TOTAL"),IF(AND([1]PREMIOS_ALUMNOS!$I186&lt;&gt;"",[1]PREMIOS_ALUMNOS!$I186&lt;&gt;0),[1]PREMIOS_ALUMNOS!$I186,""),IF($A188="TOTAL",SUM(INDIRECT("E4:E"&amp;ROW()-1)),""))</f>
        <v/>
      </c>
      <c r="F188" s="7" t="str">
        <f ca="1">IF(AND($A188&lt;&gt;"",$A188&lt;&gt;"TOTAL"),IF(AND([1]PREMIOS_ALUMNOS!$K186&lt;&gt;"",[1]PREMIOS_ALUMNOS!$K186&lt;&gt;0),[1]PREMIOS_ALUMNOS!$K186,""),IF($A188="TOTAL",SUM(INDIRECT("F4:F"&amp;ROW()-1)),""))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IF(AND($A188&lt;&gt;"",$A188&lt;&gt;"TOTAL"),IF(AND([1]PREMIOS_ALUMNOS!$N186&lt;&gt;"",[1]PREMIOS_ALUMNOS!$N186&lt;&gt;0),[1]PREMIOS_ALUMNOS!$N186,""),IF($A188="TOTAL",SUM(INDIRECT("H4:H"&amp;ROW()-1)),""))</f>
        <v/>
      </c>
      <c r="I188" s="7" t="str">
        <f ca="1">IF(AND($A188&lt;&gt;"",$A188&lt;&gt;"TOTAL"),IF(AND([1]PREMIOS_ALUMNOS!$P186&lt;&gt;"",[1]PREMIOS_ALUMNOS!$P186&lt;&gt;0),[1]PREMIOS_ALUMNOS!$P186,""),IF($A188="TOTAL",SUM(INDIRECT("I4:I"&amp;ROW()-1)),""))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IF(AND($A188&lt;&gt;"",$A188&lt;&gt;"TOTAL"),IF(AND([1]PREMIOS_ALUMNOS!$S186&lt;&gt;"",[1]PREMIOS_ALUMNOS!$S186&lt;&gt;0),[1]PREMIOS_ALUMNOS!$S186,""),IF($A188="TOTAL",SUM(INDIRECT("K4:K"&amp;ROW()-1)),""))</f>
        <v/>
      </c>
      <c r="L188" s="7" t="str">
        <f ca="1">IF(AND($A188&lt;&gt;"",$A188&lt;&gt;"TOTAL"),IF(AND([1]PREMIOS_ALUMNOS!$U186&lt;&gt;"",[1]PREMIOS_ALUMNOS!$U186&lt;&gt;0),[1]PREMIOS_ALUMNOS!$U186,""),IF($A188="TOTAL",SUM(INDIRECT("L4:L"&amp;ROW()-1)),""))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IF(AND($A188&lt;&gt;"",$A188&lt;&gt;"TOTAL"),IF(AND([1]PREMIOS_ALUMNOS!$X186&lt;&gt;"",[1]PREMIOS_ALUMNOS!$X186&lt;&gt;0),[1]PREMIOS_ALUMNOS!$X186,""),IF($A188="TOTAL",SUM(INDIRECT("N4:N"&amp;ROW()-1)),""))</f>
        <v/>
      </c>
      <c r="O188" s="7" t="str">
        <f ca="1">IF(AND($A188&lt;&gt;"",$A188&lt;&gt;"TOTAL"),IF(AND([1]PREMIOS_ALUMNOS!$Z186&lt;&gt;"",[1]PREMIOS_ALUMNOS!$Z186&lt;&gt;0),[1]PREMIOS_ALUMNOS!$Z186,""),IF($A188="TOTAL",SUM(INDIRECT("O4:O"&amp;ROW()-1)),""))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IF(AND($A188&lt;&gt;"",$A188&lt;&gt;"TOTAL"),IF(AND([1]PREMIOS_ALUMNOS!$AC186&lt;&gt;"",[1]PREMIOS_ALUMNOS!$AC186&lt;&gt;0),[1]PREMIOS_ALUMNOS!$AC186,""),IF($A188="TOTAL",SUM(INDIRECT("Q4:Q"&amp;ROW()-1)),""))</f>
        <v/>
      </c>
      <c r="R188" s="7" t="str">
        <f ca="1">IF(AND($A188&lt;&gt;"",$A188&lt;&gt;"TOTAL"),IF(AND([1]PREMIOS_ALUMNOS!$AE186&lt;&gt;"",[1]PREMIOS_ALUMNOS!$AE186&lt;&gt;0),[1]PREMIOS_ALUMNOS!$AE186,""),IF($A188="TOTAL",SUM(INDIRECT("R4:R"&amp;ROW()-1)),""))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IF(AND($A188&lt;&gt;"",$A188&lt;&gt;"TOTAL"),IF(AND([1]PREMIOS_ALUMNOS!$AH186&lt;&gt;"",[1]PREMIOS_ALUMNOS!$AH186&lt;&gt;0),[1]PREMIOS_ALUMNOS!$AH186,""),IF($A188="TOTAL",SUM(INDIRECT("T4:T"&amp;ROW()-1)),""))</f>
        <v/>
      </c>
      <c r="U188" s="7" t="str">
        <f ca="1">IF(AND($A188&lt;&gt;"",$A188&lt;&gt;"TOTAL"),IF(AND([1]PREMIOS_ALUMNOS!$AJ186&lt;&gt;"",[1]PREMIOS_ALUMNOS!$AJ186&lt;&gt;0),[1]PREMIOS_ALUMNOS!$AJ186,""),IF($A188="TOTAL",SUM(INDIRECT("U4:U"&amp;ROW()-1)),""))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IF(AND($A188&lt;&gt;"",$A188&lt;&gt;"TOTAL"),IF(AND([1]PREMIOS_ALUMNOS!$AM186&lt;&gt;"",[1]PREMIOS_ALUMNOS!$AM186&lt;&gt;0),[1]PREMIOS_ALUMNOS!$AM186,""),IF($A188="TOTAL",SUM(INDIRECT("W4:W"&amp;ROW()-1)),""))</f>
        <v/>
      </c>
      <c r="X188" s="7" t="str">
        <f ca="1">IF(AND($A188&lt;&gt;"",$A188&lt;&gt;"TOTAL"),IF(AND([1]PREMIOS_ALUMNOS!$AO186&lt;&gt;"",[1]PREMIOS_ALUMNOS!$AO186&lt;&gt;0),[1]PREMIOS_ALUMNOS!$AO186,""),IF($A188="TOTAL",SUM(INDIRECT("X4:X"&amp;ROW()-1)),""))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IF(AND($A188&lt;&gt;"",$A188&lt;&gt;"TOTAL"),IF(AND([1]PREMIOS_ALUMNOS!$AR186&lt;&gt;"",[1]PREMIOS_ALUMNOS!$AR186&lt;&gt;0),[1]PREMIOS_ALUMNOS!$AR186,""),IF($A188="TOTAL",SUM(INDIRECT("Z4:Z"&amp;ROW()-1)),""))</f>
        <v/>
      </c>
      <c r="AA188" s="7" t="str">
        <f ca="1">IF(AND($A188&lt;&gt;"",$A188&lt;&gt;"TOTAL"),IF(AND([1]PREMIOS_ALUMNOS!$AT186&lt;&gt;"",[1]PREMIOS_ALUMNOS!$AT186&lt;&gt;0),[1]PREMIOS_ALUMNOS!$AT186,""),IF($A188="TOTAL",SUM(INDIRECT("AA4:AA"&amp;ROW()-1)),""))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IF(AND($A188&lt;&gt;"",$A188&lt;&gt;"TOTAL"),IF(AND([1]PREMIOS_ALUMNOS!$AW186&lt;&gt;"",[1]PREMIOS_ALUMNOS!$AW186&lt;&gt;0),[1]PREMIOS_ALUMNOS!$AW186,""),IF($A188="TOTAL",SUM(INDIRECT("AC4:AC"&amp;ROW()-1)),""))</f>
        <v/>
      </c>
      <c r="AD188" s="7" t="str">
        <f ca="1">IF(AND($A188&lt;&gt;"",$A188&lt;&gt;"TOTAL"),IF(AND([1]PREMIOS_ALUMNOS!$AY186&lt;&gt;"",[1]PREMIOS_ALUMNOS!$AY186&lt;&gt;0),[1]PREMIOS_ALUMNOS!$AY186,""),IF($A188="TOTAL",SUM(INDIRECT("AD4:AD"&amp;ROW()-1)),""))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IF(AND($A188&lt;&gt;"",$A188&lt;&gt;"TOTAL"),IF(AND([1]PREMIOS_ALUMNOS!$BB186&lt;&gt;"",[1]PREMIOS_ALUMNOS!$BB186&lt;&gt;0),[1]PREMIOS_ALUMNOS!$BB186,""),IF($A188="TOTAL",SUM(INDIRECT("AF4:AF"&amp;ROW()-1)),""))</f>
        <v/>
      </c>
      <c r="AG188" s="7" t="str">
        <f ca="1">IF(AND($A188&lt;&gt;"",$A188&lt;&gt;"TOTAL"),IF(AND([1]PREMIOS_ALUMNOS!$BD186&lt;&gt;"",[1]PREMIOS_ALUMNOS!$BD186&lt;&gt;0),[1]PREMIOS_ALUMNOS!$BD186,""),IF($A188="TOTAL",SUM(INDIRECT("AG4:AG"&amp;ROW()-1)),""))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IF(AND($A188&lt;&gt;"",$A188&lt;&gt;"TOTAL"),IF(AND([1]PREMIOS_ALUMNOS!$BG186&lt;&gt;"",[1]PREMIOS_ALUMNOS!$BG186&lt;&gt;0),[1]PREMIOS_ALUMNOS!$BG186,""),IF($A188="TOTAL",SUM(INDIRECT("AI4:AI"&amp;ROW()-1)),""))</f>
        <v/>
      </c>
      <c r="AJ188" s="7" t="str">
        <f ca="1">IF(AND($A188&lt;&gt;"",$A188&lt;&gt;"TOTAL"),IF(AND([1]PREMIOS_ALUMNOS!$BI186&lt;&gt;"",[1]PREMIOS_ALUMNOS!$BI186&lt;&gt;0),[1]PREMIOS_ALUMNOS!$BI186,""),IF($A188="TOTAL",SUM(INDIRECT("AJ4:AJ"&amp;ROW()-1)),""))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IF(AND($A188&lt;&gt;"",$A188&lt;&gt;"TOTAL"),IF(AND([1]PREMIOS_ALUMNOS!$BL186&lt;&gt;"",[1]PREMIOS_ALUMNOS!$BL186&lt;&gt;0),[1]PREMIOS_ALUMNOS!$BL186,""),IF($A188="TOTAL",SUM(INDIRECT("AL4:AL"&amp;ROW()-1)),""))</f>
        <v/>
      </c>
      <c r="AM188" s="7" t="str">
        <f ca="1">IF(AND($A188&lt;&gt;"",$A188&lt;&gt;"TOTAL"),IF(AND([1]PREMIOS_ALUMNOS!$BN186&lt;&gt;"",[1]PREMIOS_ALUMNOS!$BN186&lt;&gt;0),[1]PREMIOS_ALUMNOS!$BN186,""),IF($A188="TOTAL",SUM(INDIRECT("AM4:AM"&amp;ROW()-1)),""))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IF(AND($A188&lt;&gt;"",$A188&lt;&gt;"TOTAL"),IF(AND([1]PREMIOS_ALUMNOS!$BQ186&lt;&gt;"",[1]PREMIOS_ALUMNOS!$BQ186&lt;&gt;0),[1]PREMIOS_ALUMNOS!$BQ186,""),IF($A188="TOTAL",SUM(INDIRECT("AO4:AO"&amp;ROW()-1)),""))</f>
        <v/>
      </c>
      <c r="AP188" s="7" t="str">
        <f ca="1">IF(AND($A188&lt;&gt;"",$A188&lt;&gt;"TOTAL"),IF(AND([1]PREMIOS_ALUMNOS!$BS186&lt;&gt;"",[1]PREMIOS_ALUMNOS!$BS186&lt;&gt;0),[1]PREMIOS_ALUMNOS!$BS186,""),IF($A188="TOTAL",SUM(INDIRECT("AP4:AP"&amp;ROW()-1)),""))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IF(AND($A188&lt;&gt;"",$A188&lt;&gt;"TOTAL"),IF(AND([1]PREMIOS_ALUMNOS!$BV186&lt;&gt;"",[1]PREMIOS_ALUMNOS!$BV186&lt;&gt;0),[1]PREMIOS_ALUMNOS!$BV186,""),IF($A188="TOTAL",SUM(INDIRECT("AR4:AR"&amp;ROW()-1)),""))</f>
        <v/>
      </c>
      <c r="AS188" s="7" t="str">
        <f ca="1">IF(AND($A188&lt;&gt;"",$A188&lt;&gt;"TOTAL"),IF(AND([1]PREMIOS_ALUMNOS!$BX186&lt;&gt;"",[1]PREMIOS_ALUMNOS!$BX186&lt;&gt;0),[1]PREMIOS_ALUMNOS!$BX186,""),IF($A188="TOTAL",SUM(INDIRECT("AS4:AS"&amp;ROW()-1)),""))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IF(AND($A188&lt;&gt;"",$A188&lt;&gt;"TOTAL"),IF(AND([1]PREMIOS_ALUMNOS!$CA186&lt;&gt;"",[1]PREMIOS_ALUMNOS!$CA186&lt;&gt;0),[1]PREMIOS_ALUMNOS!$CA186,""),IF($A188="TOTAL",SUM(INDIRECT("AU4:AU"&amp;ROW()-1)),""))</f>
        <v/>
      </c>
      <c r="AV188" s="7" t="str">
        <f ca="1">IF(AND($A188&lt;&gt;"",$A188&lt;&gt;"TOTAL"),IF(AND([1]PREMIOS_ALUMNOS!$CC186&lt;&gt;"",[1]PREMIOS_ALUMNOS!$CC186&lt;&gt;0),[1]PREMIOS_ALUMNOS!$CC186,""),IF($A188="TOTAL",SUM(INDIRECT("AV4:AV"&amp;ROW()-1)),""))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IF(AND($A188&lt;&gt;"",$A188&lt;&gt;"TOTAL"),IF(AND([1]PREMIOS_ALUMNOS!$CF186&lt;&gt;"",[1]PREMIOS_ALUMNOS!$CF186&lt;&gt;0),[1]PREMIOS_ALUMNOS!$CF186,""),IF($A188="TOTAL",SUM(INDIRECT("AX4:AX"&amp;ROW()-1)),""))</f>
        <v/>
      </c>
      <c r="AY188" s="7" t="str">
        <f ca="1">IF(AND($A188&lt;&gt;"",$A188&lt;&gt;"TOTAL"),IF(AND([1]PREMIOS_ALUMNOS!$CH186&lt;&gt;"",[1]PREMIOS_ALUMNOS!$CH186&lt;&gt;0),[1]PREMIOS_ALUMNOS!$CH186,""),IF($A188="TOTAL",SUM(INDIRECT("AY4:AY"&amp;ROW()-1)),""))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IF(AND($A188&lt;&gt;"",$A188&lt;&gt;"TOTAL"),IF(AND([1]PREMIOS_ALUMNOS!$CK186&lt;&gt;"",[1]PREMIOS_ALUMNOS!$CK186&lt;&gt;0),[1]PREMIOS_ALUMNOS!$CK186,""),IF($A188="TOTAL",SUM(INDIRECT("BA4:BA"&amp;ROW()-1)),""))</f>
        <v/>
      </c>
      <c r="BB188" s="7" t="str">
        <f ca="1">IF(AND($A188&lt;&gt;"",$A188&lt;&gt;"TOTAL"),IF(AND([1]PREMIOS_ALUMNOS!$CM186&lt;&gt;"",[1]PREMIOS_ALUMNOS!$CM186&lt;&gt;0),[1]PREMIOS_ALUMNOS!$CM186,""),IF($A188="TOTAL",SUM(INDIRECT("BB4:BB"&amp;ROW()-1)),""))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IF(AND($A188&lt;&gt;"",$A188&lt;&gt;"TOTAL"),IF(AND([1]PREMIOS_ALUMNOS!$CP186&lt;&gt;"",[1]PREMIOS_ALUMNOS!$CP186&lt;&gt;0),[1]PREMIOS_ALUMNOS!$CP186,""),IF($A188="TOTAL",SUM(INDIRECT("BD4:BD"&amp;ROW()-1)),""))</f>
        <v/>
      </c>
      <c r="BE188" s="7" t="str">
        <f ca="1">IF(AND($A188&lt;&gt;"",$A188&lt;&gt;"TOTAL"),IF(AND([1]PREMIOS_ALUMNOS!$CR186&lt;&gt;"",[1]PREMIOS_ALUMNOS!$CR186&lt;&gt;0),[1]PREMIOS_ALUMNOS!$CR186,""),IF($A188="TOTAL",SUM(INDIRECT("BE4:BE"&amp;ROW()-1)),""))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IF([1]PREMIOS_ALUMNOS!$C187&lt;&gt;"",[1]PREMIOS_ALUMNOS!$C187,IF(AND([1]PREMIOS_ALUMNOS!$C187="",[1]PREMIOS_ALUMNOS!$C188="",[1]PREMIOS_ALUMNOS!$C186=""),"","TOTAL"))</f>
        <v/>
      </c>
      <c r="B189" s="7" t="str">
        <f ca="1">IF(AND($A189&lt;&gt;"",$A189&lt;&gt;"TOTAL"),IF(AND([1]PREMIOS_ALUMNOS!$D187&lt;&gt;"",[1]PREMIOS_ALUMNOS!$D187&lt;&gt;0),[1]PREMIOS_ALUMNOS!$D187,""),IF($A189="TOTAL",SUM(INDIRECT("B4:B"&amp;ROW()-1)),""))</f>
        <v/>
      </c>
      <c r="C189" s="7" t="str">
        <f ca="1">IF(AND($A189&lt;&gt;"",$A189&lt;&gt;"TOTAL"),IF(AND([1]PREMIOS_ALUMNOS!$F187&lt;&gt;"",[1]PREMIOS_ALUMNOS!$F187&lt;&gt;0),[1]PREMIOS_ALUMNOS!$F187,""),IF($A189="TOTAL",SUM(INDIRECT("C4:C"&amp;ROW()-1)),""))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IF(AND($A189&lt;&gt;"",$A189&lt;&gt;"TOTAL"),IF(AND([1]PREMIOS_ALUMNOS!$I187&lt;&gt;"",[1]PREMIOS_ALUMNOS!$I187&lt;&gt;0),[1]PREMIOS_ALUMNOS!$I187,""),IF($A189="TOTAL",SUM(INDIRECT("E4:E"&amp;ROW()-1)),""))</f>
        <v/>
      </c>
      <c r="F189" s="7" t="str">
        <f ca="1">IF(AND($A189&lt;&gt;"",$A189&lt;&gt;"TOTAL"),IF(AND([1]PREMIOS_ALUMNOS!$K187&lt;&gt;"",[1]PREMIOS_ALUMNOS!$K187&lt;&gt;0),[1]PREMIOS_ALUMNOS!$K187,""),IF($A189="TOTAL",SUM(INDIRECT("F4:F"&amp;ROW()-1)),""))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IF(AND($A189&lt;&gt;"",$A189&lt;&gt;"TOTAL"),IF(AND([1]PREMIOS_ALUMNOS!$N187&lt;&gt;"",[1]PREMIOS_ALUMNOS!$N187&lt;&gt;0),[1]PREMIOS_ALUMNOS!$N187,""),IF($A189="TOTAL",SUM(INDIRECT("H4:H"&amp;ROW()-1)),""))</f>
        <v/>
      </c>
      <c r="I189" s="7" t="str">
        <f ca="1">IF(AND($A189&lt;&gt;"",$A189&lt;&gt;"TOTAL"),IF(AND([1]PREMIOS_ALUMNOS!$P187&lt;&gt;"",[1]PREMIOS_ALUMNOS!$P187&lt;&gt;0),[1]PREMIOS_ALUMNOS!$P187,""),IF($A189="TOTAL",SUM(INDIRECT("I4:I"&amp;ROW()-1)),""))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IF(AND($A189&lt;&gt;"",$A189&lt;&gt;"TOTAL"),IF(AND([1]PREMIOS_ALUMNOS!$S187&lt;&gt;"",[1]PREMIOS_ALUMNOS!$S187&lt;&gt;0),[1]PREMIOS_ALUMNOS!$S187,""),IF($A189="TOTAL",SUM(INDIRECT("K4:K"&amp;ROW()-1)),""))</f>
        <v/>
      </c>
      <c r="L189" s="7" t="str">
        <f ca="1">IF(AND($A189&lt;&gt;"",$A189&lt;&gt;"TOTAL"),IF(AND([1]PREMIOS_ALUMNOS!$U187&lt;&gt;"",[1]PREMIOS_ALUMNOS!$U187&lt;&gt;0),[1]PREMIOS_ALUMNOS!$U187,""),IF($A189="TOTAL",SUM(INDIRECT("L4:L"&amp;ROW()-1)),""))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IF(AND($A189&lt;&gt;"",$A189&lt;&gt;"TOTAL"),IF(AND([1]PREMIOS_ALUMNOS!$X187&lt;&gt;"",[1]PREMIOS_ALUMNOS!$X187&lt;&gt;0),[1]PREMIOS_ALUMNOS!$X187,""),IF($A189="TOTAL",SUM(INDIRECT("N4:N"&amp;ROW()-1)),""))</f>
        <v/>
      </c>
      <c r="O189" s="7" t="str">
        <f ca="1">IF(AND($A189&lt;&gt;"",$A189&lt;&gt;"TOTAL"),IF(AND([1]PREMIOS_ALUMNOS!$Z187&lt;&gt;"",[1]PREMIOS_ALUMNOS!$Z187&lt;&gt;0),[1]PREMIOS_ALUMNOS!$Z187,""),IF($A189="TOTAL",SUM(INDIRECT("O4:O"&amp;ROW()-1)),""))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IF(AND($A189&lt;&gt;"",$A189&lt;&gt;"TOTAL"),IF(AND([1]PREMIOS_ALUMNOS!$AC187&lt;&gt;"",[1]PREMIOS_ALUMNOS!$AC187&lt;&gt;0),[1]PREMIOS_ALUMNOS!$AC187,""),IF($A189="TOTAL",SUM(INDIRECT("Q4:Q"&amp;ROW()-1)),""))</f>
        <v/>
      </c>
      <c r="R189" s="7" t="str">
        <f ca="1">IF(AND($A189&lt;&gt;"",$A189&lt;&gt;"TOTAL"),IF(AND([1]PREMIOS_ALUMNOS!$AE187&lt;&gt;"",[1]PREMIOS_ALUMNOS!$AE187&lt;&gt;0),[1]PREMIOS_ALUMNOS!$AE187,""),IF($A189="TOTAL",SUM(INDIRECT("R4:R"&amp;ROW()-1)),""))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IF(AND($A189&lt;&gt;"",$A189&lt;&gt;"TOTAL"),IF(AND([1]PREMIOS_ALUMNOS!$AH187&lt;&gt;"",[1]PREMIOS_ALUMNOS!$AH187&lt;&gt;0),[1]PREMIOS_ALUMNOS!$AH187,""),IF($A189="TOTAL",SUM(INDIRECT("T4:T"&amp;ROW()-1)),""))</f>
        <v/>
      </c>
      <c r="U189" s="7" t="str">
        <f ca="1">IF(AND($A189&lt;&gt;"",$A189&lt;&gt;"TOTAL"),IF(AND([1]PREMIOS_ALUMNOS!$AJ187&lt;&gt;"",[1]PREMIOS_ALUMNOS!$AJ187&lt;&gt;0),[1]PREMIOS_ALUMNOS!$AJ187,""),IF($A189="TOTAL",SUM(INDIRECT("U4:U"&amp;ROW()-1)),""))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IF(AND($A189&lt;&gt;"",$A189&lt;&gt;"TOTAL"),IF(AND([1]PREMIOS_ALUMNOS!$AM187&lt;&gt;"",[1]PREMIOS_ALUMNOS!$AM187&lt;&gt;0),[1]PREMIOS_ALUMNOS!$AM187,""),IF($A189="TOTAL",SUM(INDIRECT("W4:W"&amp;ROW()-1)),""))</f>
        <v/>
      </c>
      <c r="X189" s="7" t="str">
        <f ca="1">IF(AND($A189&lt;&gt;"",$A189&lt;&gt;"TOTAL"),IF(AND([1]PREMIOS_ALUMNOS!$AO187&lt;&gt;"",[1]PREMIOS_ALUMNOS!$AO187&lt;&gt;0),[1]PREMIOS_ALUMNOS!$AO187,""),IF($A189="TOTAL",SUM(INDIRECT("X4:X"&amp;ROW()-1)),""))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IF(AND($A189&lt;&gt;"",$A189&lt;&gt;"TOTAL"),IF(AND([1]PREMIOS_ALUMNOS!$AR187&lt;&gt;"",[1]PREMIOS_ALUMNOS!$AR187&lt;&gt;0),[1]PREMIOS_ALUMNOS!$AR187,""),IF($A189="TOTAL",SUM(INDIRECT("Z4:Z"&amp;ROW()-1)),""))</f>
        <v/>
      </c>
      <c r="AA189" s="7" t="str">
        <f ca="1">IF(AND($A189&lt;&gt;"",$A189&lt;&gt;"TOTAL"),IF(AND([1]PREMIOS_ALUMNOS!$AT187&lt;&gt;"",[1]PREMIOS_ALUMNOS!$AT187&lt;&gt;0),[1]PREMIOS_ALUMNOS!$AT187,""),IF($A189="TOTAL",SUM(INDIRECT("AA4:AA"&amp;ROW()-1)),""))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IF(AND($A189&lt;&gt;"",$A189&lt;&gt;"TOTAL"),IF(AND([1]PREMIOS_ALUMNOS!$AW187&lt;&gt;"",[1]PREMIOS_ALUMNOS!$AW187&lt;&gt;0),[1]PREMIOS_ALUMNOS!$AW187,""),IF($A189="TOTAL",SUM(INDIRECT("AC4:AC"&amp;ROW()-1)),""))</f>
        <v/>
      </c>
      <c r="AD189" s="7" t="str">
        <f ca="1">IF(AND($A189&lt;&gt;"",$A189&lt;&gt;"TOTAL"),IF(AND([1]PREMIOS_ALUMNOS!$AY187&lt;&gt;"",[1]PREMIOS_ALUMNOS!$AY187&lt;&gt;0),[1]PREMIOS_ALUMNOS!$AY187,""),IF($A189="TOTAL",SUM(INDIRECT("AD4:AD"&amp;ROW()-1)),""))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IF(AND($A189&lt;&gt;"",$A189&lt;&gt;"TOTAL"),IF(AND([1]PREMIOS_ALUMNOS!$BB187&lt;&gt;"",[1]PREMIOS_ALUMNOS!$BB187&lt;&gt;0),[1]PREMIOS_ALUMNOS!$BB187,""),IF($A189="TOTAL",SUM(INDIRECT("AF4:AF"&amp;ROW()-1)),""))</f>
        <v/>
      </c>
      <c r="AG189" s="7" t="str">
        <f ca="1">IF(AND($A189&lt;&gt;"",$A189&lt;&gt;"TOTAL"),IF(AND([1]PREMIOS_ALUMNOS!$BD187&lt;&gt;"",[1]PREMIOS_ALUMNOS!$BD187&lt;&gt;0),[1]PREMIOS_ALUMNOS!$BD187,""),IF($A189="TOTAL",SUM(INDIRECT("AG4:AG"&amp;ROW()-1)),""))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IF(AND($A189&lt;&gt;"",$A189&lt;&gt;"TOTAL"),IF(AND([1]PREMIOS_ALUMNOS!$BG187&lt;&gt;"",[1]PREMIOS_ALUMNOS!$BG187&lt;&gt;0),[1]PREMIOS_ALUMNOS!$BG187,""),IF($A189="TOTAL",SUM(INDIRECT("AI4:AI"&amp;ROW()-1)),""))</f>
        <v/>
      </c>
      <c r="AJ189" s="7" t="str">
        <f ca="1">IF(AND($A189&lt;&gt;"",$A189&lt;&gt;"TOTAL"),IF(AND([1]PREMIOS_ALUMNOS!$BI187&lt;&gt;"",[1]PREMIOS_ALUMNOS!$BI187&lt;&gt;0),[1]PREMIOS_ALUMNOS!$BI187,""),IF($A189="TOTAL",SUM(INDIRECT("AJ4:AJ"&amp;ROW()-1)),""))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IF(AND($A189&lt;&gt;"",$A189&lt;&gt;"TOTAL"),IF(AND([1]PREMIOS_ALUMNOS!$BL187&lt;&gt;"",[1]PREMIOS_ALUMNOS!$BL187&lt;&gt;0),[1]PREMIOS_ALUMNOS!$BL187,""),IF($A189="TOTAL",SUM(INDIRECT("AL4:AL"&amp;ROW()-1)),""))</f>
        <v/>
      </c>
      <c r="AM189" s="7" t="str">
        <f ca="1">IF(AND($A189&lt;&gt;"",$A189&lt;&gt;"TOTAL"),IF(AND([1]PREMIOS_ALUMNOS!$BN187&lt;&gt;"",[1]PREMIOS_ALUMNOS!$BN187&lt;&gt;0),[1]PREMIOS_ALUMNOS!$BN187,""),IF($A189="TOTAL",SUM(INDIRECT("AM4:AM"&amp;ROW()-1)),""))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IF(AND($A189&lt;&gt;"",$A189&lt;&gt;"TOTAL"),IF(AND([1]PREMIOS_ALUMNOS!$BQ187&lt;&gt;"",[1]PREMIOS_ALUMNOS!$BQ187&lt;&gt;0),[1]PREMIOS_ALUMNOS!$BQ187,""),IF($A189="TOTAL",SUM(INDIRECT("AO4:AO"&amp;ROW()-1)),""))</f>
        <v/>
      </c>
      <c r="AP189" s="7" t="str">
        <f ca="1">IF(AND($A189&lt;&gt;"",$A189&lt;&gt;"TOTAL"),IF(AND([1]PREMIOS_ALUMNOS!$BS187&lt;&gt;"",[1]PREMIOS_ALUMNOS!$BS187&lt;&gt;0),[1]PREMIOS_ALUMNOS!$BS187,""),IF($A189="TOTAL",SUM(INDIRECT("AP4:AP"&amp;ROW()-1)),""))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IF(AND($A189&lt;&gt;"",$A189&lt;&gt;"TOTAL"),IF(AND([1]PREMIOS_ALUMNOS!$BV187&lt;&gt;"",[1]PREMIOS_ALUMNOS!$BV187&lt;&gt;0),[1]PREMIOS_ALUMNOS!$BV187,""),IF($A189="TOTAL",SUM(INDIRECT("AR4:AR"&amp;ROW()-1)),""))</f>
        <v/>
      </c>
      <c r="AS189" s="7" t="str">
        <f ca="1">IF(AND($A189&lt;&gt;"",$A189&lt;&gt;"TOTAL"),IF(AND([1]PREMIOS_ALUMNOS!$BX187&lt;&gt;"",[1]PREMIOS_ALUMNOS!$BX187&lt;&gt;0),[1]PREMIOS_ALUMNOS!$BX187,""),IF($A189="TOTAL",SUM(INDIRECT("AS4:AS"&amp;ROW()-1)),""))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IF(AND($A189&lt;&gt;"",$A189&lt;&gt;"TOTAL"),IF(AND([1]PREMIOS_ALUMNOS!$CA187&lt;&gt;"",[1]PREMIOS_ALUMNOS!$CA187&lt;&gt;0),[1]PREMIOS_ALUMNOS!$CA187,""),IF($A189="TOTAL",SUM(INDIRECT("AU4:AU"&amp;ROW()-1)),""))</f>
        <v/>
      </c>
      <c r="AV189" s="7" t="str">
        <f ca="1">IF(AND($A189&lt;&gt;"",$A189&lt;&gt;"TOTAL"),IF(AND([1]PREMIOS_ALUMNOS!$CC187&lt;&gt;"",[1]PREMIOS_ALUMNOS!$CC187&lt;&gt;0),[1]PREMIOS_ALUMNOS!$CC187,""),IF($A189="TOTAL",SUM(INDIRECT("AV4:AV"&amp;ROW()-1)),""))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IF(AND($A189&lt;&gt;"",$A189&lt;&gt;"TOTAL"),IF(AND([1]PREMIOS_ALUMNOS!$CF187&lt;&gt;"",[1]PREMIOS_ALUMNOS!$CF187&lt;&gt;0),[1]PREMIOS_ALUMNOS!$CF187,""),IF($A189="TOTAL",SUM(INDIRECT("AX4:AX"&amp;ROW()-1)),""))</f>
        <v/>
      </c>
      <c r="AY189" s="7" t="str">
        <f ca="1">IF(AND($A189&lt;&gt;"",$A189&lt;&gt;"TOTAL"),IF(AND([1]PREMIOS_ALUMNOS!$CH187&lt;&gt;"",[1]PREMIOS_ALUMNOS!$CH187&lt;&gt;0),[1]PREMIOS_ALUMNOS!$CH187,""),IF($A189="TOTAL",SUM(INDIRECT("AY4:AY"&amp;ROW()-1)),""))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IF(AND($A189&lt;&gt;"",$A189&lt;&gt;"TOTAL"),IF(AND([1]PREMIOS_ALUMNOS!$CK187&lt;&gt;"",[1]PREMIOS_ALUMNOS!$CK187&lt;&gt;0),[1]PREMIOS_ALUMNOS!$CK187,""),IF($A189="TOTAL",SUM(INDIRECT("BA4:BA"&amp;ROW()-1)),""))</f>
        <v/>
      </c>
      <c r="BB189" s="7" t="str">
        <f ca="1">IF(AND($A189&lt;&gt;"",$A189&lt;&gt;"TOTAL"),IF(AND([1]PREMIOS_ALUMNOS!$CM187&lt;&gt;"",[1]PREMIOS_ALUMNOS!$CM187&lt;&gt;0),[1]PREMIOS_ALUMNOS!$CM187,""),IF($A189="TOTAL",SUM(INDIRECT("BB4:BB"&amp;ROW()-1)),""))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IF(AND($A189&lt;&gt;"",$A189&lt;&gt;"TOTAL"),IF(AND([1]PREMIOS_ALUMNOS!$CP187&lt;&gt;"",[1]PREMIOS_ALUMNOS!$CP187&lt;&gt;0),[1]PREMIOS_ALUMNOS!$CP187,""),IF($A189="TOTAL",SUM(INDIRECT("BD4:BD"&amp;ROW()-1)),""))</f>
        <v/>
      </c>
      <c r="BE189" s="7" t="str">
        <f ca="1">IF(AND($A189&lt;&gt;"",$A189&lt;&gt;"TOTAL"),IF(AND([1]PREMIOS_ALUMNOS!$CR187&lt;&gt;"",[1]PREMIOS_ALUMNOS!$CR187&lt;&gt;0),[1]PREMIOS_ALUMNOS!$CR187,""),IF($A189="TOTAL",SUM(INDIRECT("BE4:BE"&amp;ROW()-1)),""))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IF([1]PREMIOS_ALUMNOS!$C188&lt;&gt;"",[1]PREMIOS_ALUMNOS!$C188,IF(AND([1]PREMIOS_ALUMNOS!$C188="",[1]PREMIOS_ALUMNOS!$C189="",[1]PREMIOS_ALUMNOS!$C187=""),"","TOTAL"))</f>
        <v/>
      </c>
      <c r="B190" s="7" t="str">
        <f ca="1">IF(AND($A190&lt;&gt;"",$A190&lt;&gt;"TOTAL"),IF(AND([1]PREMIOS_ALUMNOS!$D188&lt;&gt;"",[1]PREMIOS_ALUMNOS!$D188&lt;&gt;0),[1]PREMIOS_ALUMNOS!$D188,""),IF($A190="TOTAL",SUM(INDIRECT("B4:B"&amp;ROW()-1)),""))</f>
        <v/>
      </c>
      <c r="C190" s="7" t="str">
        <f ca="1">IF(AND($A190&lt;&gt;"",$A190&lt;&gt;"TOTAL"),IF(AND([1]PREMIOS_ALUMNOS!$F188&lt;&gt;"",[1]PREMIOS_ALUMNOS!$F188&lt;&gt;0),[1]PREMIOS_ALUMNOS!$F188,""),IF($A190="TOTAL",SUM(INDIRECT("C4:C"&amp;ROW()-1)),""))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IF(AND($A190&lt;&gt;"",$A190&lt;&gt;"TOTAL"),IF(AND([1]PREMIOS_ALUMNOS!$I188&lt;&gt;"",[1]PREMIOS_ALUMNOS!$I188&lt;&gt;0),[1]PREMIOS_ALUMNOS!$I188,""),IF($A190="TOTAL",SUM(INDIRECT("E4:E"&amp;ROW()-1)),""))</f>
        <v/>
      </c>
      <c r="F190" s="7" t="str">
        <f ca="1">IF(AND($A190&lt;&gt;"",$A190&lt;&gt;"TOTAL"),IF(AND([1]PREMIOS_ALUMNOS!$K188&lt;&gt;"",[1]PREMIOS_ALUMNOS!$K188&lt;&gt;0),[1]PREMIOS_ALUMNOS!$K188,""),IF($A190="TOTAL",SUM(INDIRECT("F4:F"&amp;ROW()-1)),""))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IF(AND($A190&lt;&gt;"",$A190&lt;&gt;"TOTAL"),IF(AND([1]PREMIOS_ALUMNOS!$N188&lt;&gt;"",[1]PREMIOS_ALUMNOS!$N188&lt;&gt;0),[1]PREMIOS_ALUMNOS!$N188,""),IF($A190="TOTAL",SUM(INDIRECT("H4:H"&amp;ROW()-1)),""))</f>
        <v/>
      </c>
      <c r="I190" s="7" t="str">
        <f ca="1">IF(AND($A190&lt;&gt;"",$A190&lt;&gt;"TOTAL"),IF(AND([1]PREMIOS_ALUMNOS!$P188&lt;&gt;"",[1]PREMIOS_ALUMNOS!$P188&lt;&gt;0),[1]PREMIOS_ALUMNOS!$P188,""),IF($A190="TOTAL",SUM(INDIRECT("I4:I"&amp;ROW()-1)),""))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IF(AND($A190&lt;&gt;"",$A190&lt;&gt;"TOTAL"),IF(AND([1]PREMIOS_ALUMNOS!$S188&lt;&gt;"",[1]PREMIOS_ALUMNOS!$S188&lt;&gt;0),[1]PREMIOS_ALUMNOS!$S188,""),IF($A190="TOTAL",SUM(INDIRECT("K4:K"&amp;ROW()-1)),""))</f>
        <v/>
      </c>
      <c r="L190" s="7" t="str">
        <f ca="1">IF(AND($A190&lt;&gt;"",$A190&lt;&gt;"TOTAL"),IF(AND([1]PREMIOS_ALUMNOS!$U188&lt;&gt;"",[1]PREMIOS_ALUMNOS!$U188&lt;&gt;0),[1]PREMIOS_ALUMNOS!$U188,""),IF($A190="TOTAL",SUM(INDIRECT("L4:L"&amp;ROW()-1)),""))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IF(AND($A190&lt;&gt;"",$A190&lt;&gt;"TOTAL"),IF(AND([1]PREMIOS_ALUMNOS!$X188&lt;&gt;"",[1]PREMIOS_ALUMNOS!$X188&lt;&gt;0),[1]PREMIOS_ALUMNOS!$X188,""),IF($A190="TOTAL",SUM(INDIRECT("N4:N"&amp;ROW()-1)),""))</f>
        <v/>
      </c>
      <c r="O190" s="7" t="str">
        <f ca="1">IF(AND($A190&lt;&gt;"",$A190&lt;&gt;"TOTAL"),IF(AND([1]PREMIOS_ALUMNOS!$Z188&lt;&gt;"",[1]PREMIOS_ALUMNOS!$Z188&lt;&gt;0),[1]PREMIOS_ALUMNOS!$Z188,""),IF($A190="TOTAL",SUM(INDIRECT("O4:O"&amp;ROW()-1)),""))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IF(AND($A190&lt;&gt;"",$A190&lt;&gt;"TOTAL"),IF(AND([1]PREMIOS_ALUMNOS!$AC188&lt;&gt;"",[1]PREMIOS_ALUMNOS!$AC188&lt;&gt;0),[1]PREMIOS_ALUMNOS!$AC188,""),IF($A190="TOTAL",SUM(INDIRECT("Q4:Q"&amp;ROW()-1)),""))</f>
        <v/>
      </c>
      <c r="R190" s="7" t="str">
        <f ca="1">IF(AND($A190&lt;&gt;"",$A190&lt;&gt;"TOTAL"),IF(AND([1]PREMIOS_ALUMNOS!$AE188&lt;&gt;"",[1]PREMIOS_ALUMNOS!$AE188&lt;&gt;0),[1]PREMIOS_ALUMNOS!$AE188,""),IF($A190="TOTAL",SUM(INDIRECT("R4:R"&amp;ROW()-1)),""))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IF(AND($A190&lt;&gt;"",$A190&lt;&gt;"TOTAL"),IF(AND([1]PREMIOS_ALUMNOS!$AH188&lt;&gt;"",[1]PREMIOS_ALUMNOS!$AH188&lt;&gt;0),[1]PREMIOS_ALUMNOS!$AH188,""),IF($A190="TOTAL",SUM(INDIRECT("T4:T"&amp;ROW()-1)),""))</f>
        <v/>
      </c>
      <c r="U190" s="7" t="str">
        <f ca="1">IF(AND($A190&lt;&gt;"",$A190&lt;&gt;"TOTAL"),IF(AND([1]PREMIOS_ALUMNOS!$AJ188&lt;&gt;"",[1]PREMIOS_ALUMNOS!$AJ188&lt;&gt;0),[1]PREMIOS_ALUMNOS!$AJ188,""),IF($A190="TOTAL",SUM(INDIRECT("U4:U"&amp;ROW()-1)),""))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IF(AND($A190&lt;&gt;"",$A190&lt;&gt;"TOTAL"),IF(AND([1]PREMIOS_ALUMNOS!$AM188&lt;&gt;"",[1]PREMIOS_ALUMNOS!$AM188&lt;&gt;0),[1]PREMIOS_ALUMNOS!$AM188,""),IF($A190="TOTAL",SUM(INDIRECT("W4:W"&amp;ROW()-1)),""))</f>
        <v/>
      </c>
      <c r="X190" s="7" t="str">
        <f ca="1">IF(AND($A190&lt;&gt;"",$A190&lt;&gt;"TOTAL"),IF(AND([1]PREMIOS_ALUMNOS!$AO188&lt;&gt;"",[1]PREMIOS_ALUMNOS!$AO188&lt;&gt;0),[1]PREMIOS_ALUMNOS!$AO188,""),IF($A190="TOTAL",SUM(INDIRECT("X4:X"&amp;ROW()-1)),""))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IF(AND($A190&lt;&gt;"",$A190&lt;&gt;"TOTAL"),IF(AND([1]PREMIOS_ALUMNOS!$AR188&lt;&gt;"",[1]PREMIOS_ALUMNOS!$AR188&lt;&gt;0),[1]PREMIOS_ALUMNOS!$AR188,""),IF($A190="TOTAL",SUM(INDIRECT("Z4:Z"&amp;ROW()-1)),""))</f>
        <v/>
      </c>
      <c r="AA190" s="7" t="str">
        <f ca="1">IF(AND($A190&lt;&gt;"",$A190&lt;&gt;"TOTAL"),IF(AND([1]PREMIOS_ALUMNOS!$AT188&lt;&gt;"",[1]PREMIOS_ALUMNOS!$AT188&lt;&gt;0),[1]PREMIOS_ALUMNOS!$AT188,""),IF($A190="TOTAL",SUM(INDIRECT("AA4:AA"&amp;ROW()-1)),""))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IF(AND($A190&lt;&gt;"",$A190&lt;&gt;"TOTAL"),IF(AND([1]PREMIOS_ALUMNOS!$AW188&lt;&gt;"",[1]PREMIOS_ALUMNOS!$AW188&lt;&gt;0),[1]PREMIOS_ALUMNOS!$AW188,""),IF($A190="TOTAL",SUM(INDIRECT("AC4:AC"&amp;ROW()-1)),""))</f>
        <v/>
      </c>
      <c r="AD190" s="7" t="str">
        <f ca="1">IF(AND($A190&lt;&gt;"",$A190&lt;&gt;"TOTAL"),IF(AND([1]PREMIOS_ALUMNOS!$AY188&lt;&gt;"",[1]PREMIOS_ALUMNOS!$AY188&lt;&gt;0),[1]PREMIOS_ALUMNOS!$AY188,""),IF($A190="TOTAL",SUM(INDIRECT("AD4:AD"&amp;ROW()-1)),""))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IF(AND($A190&lt;&gt;"",$A190&lt;&gt;"TOTAL"),IF(AND([1]PREMIOS_ALUMNOS!$BB188&lt;&gt;"",[1]PREMIOS_ALUMNOS!$BB188&lt;&gt;0),[1]PREMIOS_ALUMNOS!$BB188,""),IF($A190="TOTAL",SUM(INDIRECT("AF4:AF"&amp;ROW()-1)),""))</f>
        <v/>
      </c>
      <c r="AG190" s="7" t="str">
        <f ca="1">IF(AND($A190&lt;&gt;"",$A190&lt;&gt;"TOTAL"),IF(AND([1]PREMIOS_ALUMNOS!$BD188&lt;&gt;"",[1]PREMIOS_ALUMNOS!$BD188&lt;&gt;0),[1]PREMIOS_ALUMNOS!$BD188,""),IF($A190="TOTAL",SUM(INDIRECT("AG4:AG"&amp;ROW()-1)),""))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IF(AND($A190&lt;&gt;"",$A190&lt;&gt;"TOTAL"),IF(AND([1]PREMIOS_ALUMNOS!$BG188&lt;&gt;"",[1]PREMIOS_ALUMNOS!$BG188&lt;&gt;0),[1]PREMIOS_ALUMNOS!$BG188,""),IF($A190="TOTAL",SUM(INDIRECT("AI4:AI"&amp;ROW()-1)),""))</f>
        <v/>
      </c>
      <c r="AJ190" s="7" t="str">
        <f ca="1">IF(AND($A190&lt;&gt;"",$A190&lt;&gt;"TOTAL"),IF(AND([1]PREMIOS_ALUMNOS!$BI188&lt;&gt;"",[1]PREMIOS_ALUMNOS!$BI188&lt;&gt;0),[1]PREMIOS_ALUMNOS!$BI188,""),IF($A190="TOTAL",SUM(INDIRECT("AJ4:AJ"&amp;ROW()-1)),""))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IF(AND($A190&lt;&gt;"",$A190&lt;&gt;"TOTAL"),IF(AND([1]PREMIOS_ALUMNOS!$BL188&lt;&gt;"",[1]PREMIOS_ALUMNOS!$BL188&lt;&gt;0),[1]PREMIOS_ALUMNOS!$BL188,""),IF($A190="TOTAL",SUM(INDIRECT("AL4:AL"&amp;ROW()-1)),""))</f>
        <v/>
      </c>
      <c r="AM190" s="7" t="str">
        <f ca="1">IF(AND($A190&lt;&gt;"",$A190&lt;&gt;"TOTAL"),IF(AND([1]PREMIOS_ALUMNOS!$BN188&lt;&gt;"",[1]PREMIOS_ALUMNOS!$BN188&lt;&gt;0),[1]PREMIOS_ALUMNOS!$BN188,""),IF($A190="TOTAL",SUM(INDIRECT("AM4:AM"&amp;ROW()-1)),""))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IF(AND($A190&lt;&gt;"",$A190&lt;&gt;"TOTAL"),IF(AND([1]PREMIOS_ALUMNOS!$BQ188&lt;&gt;"",[1]PREMIOS_ALUMNOS!$BQ188&lt;&gt;0),[1]PREMIOS_ALUMNOS!$BQ188,""),IF($A190="TOTAL",SUM(INDIRECT("AO4:AO"&amp;ROW()-1)),""))</f>
        <v/>
      </c>
      <c r="AP190" s="7" t="str">
        <f ca="1">IF(AND($A190&lt;&gt;"",$A190&lt;&gt;"TOTAL"),IF(AND([1]PREMIOS_ALUMNOS!$BS188&lt;&gt;"",[1]PREMIOS_ALUMNOS!$BS188&lt;&gt;0),[1]PREMIOS_ALUMNOS!$BS188,""),IF($A190="TOTAL",SUM(INDIRECT("AP4:AP"&amp;ROW()-1)),""))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IF(AND($A190&lt;&gt;"",$A190&lt;&gt;"TOTAL"),IF(AND([1]PREMIOS_ALUMNOS!$BV188&lt;&gt;"",[1]PREMIOS_ALUMNOS!$BV188&lt;&gt;0),[1]PREMIOS_ALUMNOS!$BV188,""),IF($A190="TOTAL",SUM(INDIRECT("AR4:AR"&amp;ROW()-1)),""))</f>
        <v/>
      </c>
      <c r="AS190" s="7" t="str">
        <f ca="1">IF(AND($A190&lt;&gt;"",$A190&lt;&gt;"TOTAL"),IF(AND([1]PREMIOS_ALUMNOS!$BX188&lt;&gt;"",[1]PREMIOS_ALUMNOS!$BX188&lt;&gt;0),[1]PREMIOS_ALUMNOS!$BX188,""),IF($A190="TOTAL",SUM(INDIRECT("AS4:AS"&amp;ROW()-1)),""))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IF(AND($A190&lt;&gt;"",$A190&lt;&gt;"TOTAL"),IF(AND([1]PREMIOS_ALUMNOS!$CA188&lt;&gt;"",[1]PREMIOS_ALUMNOS!$CA188&lt;&gt;0),[1]PREMIOS_ALUMNOS!$CA188,""),IF($A190="TOTAL",SUM(INDIRECT("AU4:AU"&amp;ROW()-1)),""))</f>
        <v/>
      </c>
      <c r="AV190" s="7" t="str">
        <f ca="1">IF(AND($A190&lt;&gt;"",$A190&lt;&gt;"TOTAL"),IF(AND([1]PREMIOS_ALUMNOS!$CC188&lt;&gt;"",[1]PREMIOS_ALUMNOS!$CC188&lt;&gt;0),[1]PREMIOS_ALUMNOS!$CC188,""),IF($A190="TOTAL",SUM(INDIRECT("AV4:AV"&amp;ROW()-1)),""))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IF(AND($A190&lt;&gt;"",$A190&lt;&gt;"TOTAL"),IF(AND([1]PREMIOS_ALUMNOS!$CF188&lt;&gt;"",[1]PREMIOS_ALUMNOS!$CF188&lt;&gt;0),[1]PREMIOS_ALUMNOS!$CF188,""),IF($A190="TOTAL",SUM(INDIRECT("AX4:AX"&amp;ROW()-1)),""))</f>
        <v/>
      </c>
      <c r="AY190" s="7" t="str">
        <f ca="1">IF(AND($A190&lt;&gt;"",$A190&lt;&gt;"TOTAL"),IF(AND([1]PREMIOS_ALUMNOS!$CH188&lt;&gt;"",[1]PREMIOS_ALUMNOS!$CH188&lt;&gt;0),[1]PREMIOS_ALUMNOS!$CH188,""),IF($A190="TOTAL",SUM(INDIRECT("AY4:AY"&amp;ROW()-1)),""))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IF(AND($A190&lt;&gt;"",$A190&lt;&gt;"TOTAL"),IF(AND([1]PREMIOS_ALUMNOS!$CK188&lt;&gt;"",[1]PREMIOS_ALUMNOS!$CK188&lt;&gt;0),[1]PREMIOS_ALUMNOS!$CK188,""),IF($A190="TOTAL",SUM(INDIRECT("BA4:BA"&amp;ROW()-1)),""))</f>
        <v/>
      </c>
      <c r="BB190" s="7" t="str">
        <f ca="1">IF(AND($A190&lt;&gt;"",$A190&lt;&gt;"TOTAL"),IF(AND([1]PREMIOS_ALUMNOS!$CM188&lt;&gt;"",[1]PREMIOS_ALUMNOS!$CM188&lt;&gt;0),[1]PREMIOS_ALUMNOS!$CM188,""),IF($A190="TOTAL",SUM(INDIRECT("BB4:BB"&amp;ROW()-1)),""))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IF(AND($A190&lt;&gt;"",$A190&lt;&gt;"TOTAL"),IF(AND([1]PREMIOS_ALUMNOS!$CP188&lt;&gt;"",[1]PREMIOS_ALUMNOS!$CP188&lt;&gt;0),[1]PREMIOS_ALUMNOS!$CP188,""),IF($A190="TOTAL",SUM(INDIRECT("BD4:BD"&amp;ROW()-1)),""))</f>
        <v/>
      </c>
      <c r="BE190" s="7" t="str">
        <f ca="1">IF(AND($A190&lt;&gt;"",$A190&lt;&gt;"TOTAL"),IF(AND([1]PREMIOS_ALUMNOS!$CR188&lt;&gt;"",[1]PREMIOS_ALUMNOS!$CR188&lt;&gt;0),[1]PREMIOS_ALUMNOS!$CR188,""),IF($A190="TOTAL",SUM(INDIRECT("BE4:BE"&amp;ROW()-1)),""))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IF([1]PREMIOS_ALUMNOS!$C189&lt;&gt;"",[1]PREMIOS_ALUMNOS!$C189,IF(AND([1]PREMIOS_ALUMNOS!$C189="",[1]PREMIOS_ALUMNOS!$C190="",[1]PREMIOS_ALUMNOS!$C188=""),"","TOTAL"))</f>
        <v/>
      </c>
      <c r="B191" s="7" t="str">
        <f ca="1">IF(AND($A191&lt;&gt;"",$A191&lt;&gt;"TOTAL"),IF(AND([1]PREMIOS_ALUMNOS!$D189&lt;&gt;"",[1]PREMIOS_ALUMNOS!$D189&lt;&gt;0),[1]PREMIOS_ALUMNOS!$D189,""),IF($A191="TOTAL",SUM(INDIRECT("B4:B"&amp;ROW()-1)),""))</f>
        <v/>
      </c>
      <c r="C191" s="7" t="str">
        <f ca="1">IF(AND($A191&lt;&gt;"",$A191&lt;&gt;"TOTAL"),IF(AND([1]PREMIOS_ALUMNOS!$F189&lt;&gt;"",[1]PREMIOS_ALUMNOS!$F189&lt;&gt;0),[1]PREMIOS_ALUMNOS!$F189,""),IF($A191="TOTAL",SUM(INDIRECT("C4:C"&amp;ROW()-1)),""))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IF(AND($A191&lt;&gt;"",$A191&lt;&gt;"TOTAL"),IF(AND([1]PREMIOS_ALUMNOS!$I189&lt;&gt;"",[1]PREMIOS_ALUMNOS!$I189&lt;&gt;0),[1]PREMIOS_ALUMNOS!$I189,""),IF($A191="TOTAL",SUM(INDIRECT("E4:E"&amp;ROW()-1)),""))</f>
        <v/>
      </c>
      <c r="F191" s="7" t="str">
        <f ca="1">IF(AND($A191&lt;&gt;"",$A191&lt;&gt;"TOTAL"),IF(AND([1]PREMIOS_ALUMNOS!$K189&lt;&gt;"",[1]PREMIOS_ALUMNOS!$K189&lt;&gt;0),[1]PREMIOS_ALUMNOS!$K189,""),IF($A191="TOTAL",SUM(INDIRECT("F4:F"&amp;ROW()-1)),""))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IF(AND($A191&lt;&gt;"",$A191&lt;&gt;"TOTAL"),IF(AND([1]PREMIOS_ALUMNOS!$N189&lt;&gt;"",[1]PREMIOS_ALUMNOS!$N189&lt;&gt;0),[1]PREMIOS_ALUMNOS!$N189,""),IF($A191="TOTAL",SUM(INDIRECT("H4:H"&amp;ROW()-1)),""))</f>
        <v/>
      </c>
      <c r="I191" s="7" t="str">
        <f ca="1">IF(AND($A191&lt;&gt;"",$A191&lt;&gt;"TOTAL"),IF(AND([1]PREMIOS_ALUMNOS!$P189&lt;&gt;"",[1]PREMIOS_ALUMNOS!$P189&lt;&gt;0),[1]PREMIOS_ALUMNOS!$P189,""),IF($A191="TOTAL",SUM(INDIRECT("I4:I"&amp;ROW()-1)),""))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IF(AND($A191&lt;&gt;"",$A191&lt;&gt;"TOTAL"),IF(AND([1]PREMIOS_ALUMNOS!$S189&lt;&gt;"",[1]PREMIOS_ALUMNOS!$S189&lt;&gt;0),[1]PREMIOS_ALUMNOS!$S189,""),IF($A191="TOTAL",SUM(INDIRECT("K4:K"&amp;ROW()-1)),""))</f>
        <v/>
      </c>
      <c r="L191" s="7" t="str">
        <f ca="1">IF(AND($A191&lt;&gt;"",$A191&lt;&gt;"TOTAL"),IF(AND([1]PREMIOS_ALUMNOS!$U189&lt;&gt;"",[1]PREMIOS_ALUMNOS!$U189&lt;&gt;0),[1]PREMIOS_ALUMNOS!$U189,""),IF($A191="TOTAL",SUM(INDIRECT("L4:L"&amp;ROW()-1)),""))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IF(AND($A191&lt;&gt;"",$A191&lt;&gt;"TOTAL"),IF(AND([1]PREMIOS_ALUMNOS!$X189&lt;&gt;"",[1]PREMIOS_ALUMNOS!$X189&lt;&gt;0),[1]PREMIOS_ALUMNOS!$X189,""),IF($A191="TOTAL",SUM(INDIRECT("N4:N"&amp;ROW()-1)),""))</f>
        <v/>
      </c>
      <c r="O191" s="7" t="str">
        <f ca="1">IF(AND($A191&lt;&gt;"",$A191&lt;&gt;"TOTAL"),IF(AND([1]PREMIOS_ALUMNOS!$Z189&lt;&gt;"",[1]PREMIOS_ALUMNOS!$Z189&lt;&gt;0),[1]PREMIOS_ALUMNOS!$Z189,""),IF($A191="TOTAL",SUM(INDIRECT("O4:O"&amp;ROW()-1)),""))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IF(AND($A191&lt;&gt;"",$A191&lt;&gt;"TOTAL"),IF(AND([1]PREMIOS_ALUMNOS!$AC189&lt;&gt;"",[1]PREMIOS_ALUMNOS!$AC189&lt;&gt;0),[1]PREMIOS_ALUMNOS!$AC189,""),IF($A191="TOTAL",SUM(INDIRECT("Q4:Q"&amp;ROW()-1)),""))</f>
        <v/>
      </c>
      <c r="R191" s="7" t="str">
        <f ca="1">IF(AND($A191&lt;&gt;"",$A191&lt;&gt;"TOTAL"),IF(AND([1]PREMIOS_ALUMNOS!$AE189&lt;&gt;"",[1]PREMIOS_ALUMNOS!$AE189&lt;&gt;0),[1]PREMIOS_ALUMNOS!$AE189,""),IF($A191="TOTAL",SUM(INDIRECT("R4:R"&amp;ROW()-1)),""))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IF(AND($A191&lt;&gt;"",$A191&lt;&gt;"TOTAL"),IF(AND([1]PREMIOS_ALUMNOS!$AH189&lt;&gt;"",[1]PREMIOS_ALUMNOS!$AH189&lt;&gt;0),[1]PREMIOS_ALUMNOS!$AH189,""),IF($A191="TOTAL",SUM(INDIRECT("T4:T"&amp;ROW()-1)),""))</f>
        <v/>
      </c>
      <c r="U191" s="7" t="str">
        <f ca="1">IF(AND($A191&lt;&gt;"",$A191&lt;&gt;"TOTAL"),IF(AND([1]PREMIOS_ALUMNOS!$AJ189&lt;&gt;"",[1]PREMIOS_ALUMNOS!$AJ189&lt;&gt;0),[1]PREMIOS_ALUMNOS!$AJ189,""),IF($A191="TOTAL",SUM(INDIRECT("U4:U"&amp;ROW()-1)),""))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IF(AND($A191&lt;&gt;"",$A191&lt;&gt;"TOTAL"),IF(AND([1]PREMIOS_ALUMNOS!$AM189&lt;&gt;"",[1]PREMIOS_ALUMNOS!$AM189&lt;&gt;0),[1]PREMIOS_ALUMNOS!$AM189,""),IF($A191="TOTAL",SUM(INDIRECT("W4:W"&amp;ROW()-1)),""))</f>
        <v/>
      </c>
      <c r="X191" s="7" t="str">
        <f ca="1">IF(AND($A191&lt;&gt;"",$A191&lt;&gt;"TOTAL"),IF(AND([1]PREMIOS_ALUMNOS!$AO189&lt;&gt;"",[1]PREMIOS_ALUMNOS!$AO189&lt;&gt;0),[1]PREMIOS_ALUMNOS!$AO189,""),IF($A191="TOTAL",SUM(INDIRECT("X4:X"&amp;ROW()-1)),""))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IF(AND($A191&lt;&gt;"",$A191&lt;&gt;"TOTAL"),IF(AND([1]PREMIOS_ALUMNOS!$AR189&lt;&gt;"",[1]PREMIOS_ALUMNOS!$AR189&lt;&gt;0),[1]PREMIOS_ALUMNOS!$AR189,""),IF($A191="TOTAL",SUM(INDIRECT("Z4:Z"&amp;ROW()-1)),""))</f>
        <v/>
      </c>
      <c r="AA191" s="7" t="str">
        <f ca="1">IF(AND($A191&lt;&gt;"",$A191&lt;&gt;"TOTAL"),IF(AND([1]PREMIOS_ALUMNOS!$AT189&lt;&gt;"",[1]PREMIOS_ALUMNOS!$AT189&lt;&gt;0),[1]PREMIOS_ALUMNOS!$AT189,""),IF($A191="TOTAL",SUM(INDIRECT("AA4:AA"&amp;ROW()-1)),""))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IF(AND($A191&lt;&gt;"",$A191&lt;&gt;"TOTAL"),IF(AND([1]PREMIOS_ALUMNOS!$AW189&lt;&gt;"",[1]PREMIOS_ALUMNOS!$AW189&lt;&gt;0),[1]PREMIOS_ALUMNOS!$AW189,""),IF($A191="TOTAL",SUM(INDIRECT("AC4:AC"&amp;ROW()-1)),""))</f>
        <v/>
      </c>
      <c r="AD191" s="7" t="str">
        <f ca="1">IF(AND($A191&lt;&gt;"",$A191&lt;&gt;"TOTAL"),IF(AND([1]PREMIOS_ALUMNOS!$AY189&lt;&gt;"",[1]PREMIOS_ALUMNOS!$AY189&lt;&gt;0),[1]PREMIOS_ALUMNOS!$AY189,""),IF($A191="TOTAL",SUM(INDIRECT("AD4:AD"&amp;ROW()-1)),""))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IF(AND($A191&lt;&gt;"",$A191&lt;&gt;"TOTAL"),IF(AND([1]PREMIOS_ALUMNOS!$BB189&lt;&gt;"",[1]PREMIOS_ALUMNOS!$BB189&lt;&gt;0),[1]PREMIOS_ALUMNOS!$BB189,""),IF($A191="TOTAL",SUM(INDIRECT("AF4:AF"&amp;ROW()-1)),""))</f>
        <v/>
      </c>
      <c r="AG191" s="7" t="str">
        <f ca="1">IF(AND($A191&lt;&gt;"",$A191&lt;&gt;"TOTAL"),IF(AND([1]PREMIOS_ALUMNOS!$BD189&lt;&gt;"",[1]PREMIOS_ALUMNOS!$BD189&lt;&gt;0),[1]PREMIOS_ALUMNOS!$BD189,""),IF($A191="TOTAL",SUM(INDIRECT("AG4:AG"&amp;ROW()-1)),""))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IF(AND($A191&lt;&gt;"",$A191&lt;&gt;"TOTAL"),IF(AND([1]PREMIOS_ALUMNOS!$BG189&lt;&gt;"",[1]PREMIOS_ALUMNOS!$BG189&lt;&gt;0),[1]PREMIOS_ALUMNOS!$BG189,""),IF($A191="TOTAL",SUM(INDIRECT("AI4:AI"&amp;ROW()-1)),""))</f>
        <v/>
      </c>
      <c r="AJ191" s="7" t="str">
        <f ca="1">IF(AND($A191&lt;&gt;"",$A191&lt;&gt;"TOTAL"),IF(AND([1]PREMIOS_ALUMNOS!$BI189&lt;&gt;"",[1]PREMIOS_ALUMNOS!$BI189&lt;&gt;0),[1]PREMIOS_ALUMNOS!$BI189,""),IF($A191="TOTAL",SUM(INDIRECT("AJ4:AJ"&amp;ROW()-1)),""))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IF(AND($A191&lt;&gt;"",$A191&lt;&gt;"TOTAL"),IF(AND([1]PREMIOS_ALUMNOS!$BL189&lt;&gt;"",[1]PREMIOS_ALUMNOS!$BL189&lt;&gt;0),[1]PREMIOS_ALUMNOS!$BL189,""),IF($A191="TOTAL",SUM(INDIRECT("AL4:AL"&amp;ROW()-1)),""))</f>
        <v/>
      </c>
      <c r="AM191" s="7" t="str">
        <f ca="1">IF(AND($A191&lt;&gt;"",$A191&lt;&gt;"TOTAL"),IF(AND([1]PREMIOS_ALUMNOS!$BN189&lt;&gt;"",[1]PREMIOS_ALUMNOS!$BN189&lt;&gt;0),[1]PREMIOS_ALUMNOS!$BN189,""),IF($A191="TOTAL",SUM(INDIRECT("AM4:AM"&amp;ROW()-1)),""))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IF(AND($A191&lt;&gt;"",$A191&lt;&gt;"TOTAL"),IF(AND([1]PREMIOS_ALUMNOS!$BQ189&lt;&gt;"",[1]PREMIOS_ALUMNOS!$BQ189&lt;&gt;0),[1]PREMIOS_ALUMNOS!$BQ189,""),IF($A191="TOTAL",SUM(INDIRECT("AO4:AO"&amp;ROW()-1)),""))</f>
        <v/>
      </c>
      <c r="AP191" s="7" t="str">
        <f ca="1">IF(AND($A191&lt;&gt;"",$A191&lt;&gt;"TOTAL"),IF(AND([1]PREMIOS_ALUMNOS!$BS189&lt;&gt;"",[1]PREMIOS_ALUMNOS!$BS189&lt;&gt;0),[1]PREMIOS_ALUMNOS!$BS189,""),IF($A191="TOTAL",SUM(INDIRECT("AP4:AP"&amp;ROW()-1)),""))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IF(AND($A191&lt;&gt;"",$A191&lt;&gt;"TOTAL"),IF(AND([1]PREMIOS_ALUMNOS!$BV189&lt;&gt;"",[1]PREMIOS_ALUMNOS!$BV189&lt;&gt;0),[1]PREMIOS_ALUMNOS!$BV189,""),IF($A191="TOTAL",SUM(INDIRECT("AR4:AR"&amp;ROW()-1)),""))</f>
        <v/>
      </c>
      <c r="AS191" s="7" t="str">
        <f ca="1">IF(AND($A191&lt;&gt;"",$A191&lt;&gt;"TOTAL"),IF(AND([1]PREMIOS_ALUMNOS!$BX189&lt;&gt;"",[1]PREMIOS_ALUMNOS!$BX189&lt;&gt;0),[1]PREMIOS_ALUMNOS!$BX189,""),IF($A191="TOTAL",SUM(INDIRECT("AS4:AS"&amp;ROW()-1)),""))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IF(AND($A191&lt;&gt;"",$A191&lt;&gt;"TOTAL"),IF(AND([1]PREMIOS_ALUMNOS!$CA189&lt;&gt;"",[1]PREMIOS_ALUMNOS!$CA189&lt;&gt;0),[1]PREMIOS_ALUMNOS!$CA189,""),IF($A191="TOTAL",SUM(INDIRECT("AU4:AU"&amp;ROW()-1)),""))</f>
        <v/>
      </c>
      <c r="AV191" s="7" t="str">
        <f ca="1">IF(AND($A191&lt;&gt;"",$A191&lt;&gt;"TOTAL"),IF(AND([1]PREMIOS_ALUMNOS!$CC189&lt;&gt;"",[1]PREMIOS_ALUMNOS!$CC189&lt;&gt;0),[1]PREMIOS_ALUMNOS!$CC189,""),IF($A191="TOTAL",SUM(INDIRECT("AV4:AV"&amp;ROW()-1)),""))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IF(AND($A191&lt;&gt;"",$A191&lt;&gt;"TOTAL"),IF(AND([1]PREMIOS_ALUMNOS!$CF189&lt;&gt;"",[1]PREMIOS_ALUMNOS!$CF189&lt;&gt;0),[1]PREMIOS_ALUMNOS!$CF189,""),IF($A191="TOTAL",SUM(INDIRECT("AX4:AX"&amp;ROW()-1)),""))</f>
        <v/>
      </c>
      <c r="AY191" s="7" t="str">
        <f ca="1">IF(AND($A191&lt;&gt;"",$A191&lt;&gt;"TOTAL"),IF(AND([1]PREMIOS_ALUMNOS!$CH189&lt;&gt;"",[1]PREMIOS_ALUMNOS!$CH189&lt;&gt;0),[1]PREMIOS_ALUMNOS!$CH189,""),IF($A191="TOTAL",SUM(INDIRECT("AY4:AY"&amp;ROW()-1)),""))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IF(AND($A191&lt;&gt;"",$A191&lt;&gt;"TOTAL"),IF(AND([1]PREMIOS_ALUMNOS!$CK189&lt;&gt;"",[1]PREMIOS_ALUMNOS!$CK189&lt;&gt;0),[1]PREMIOS_ALUMNOS!$CK189,""),IF($A191="TOTAL",SUM(INDIRECT("BA4:BA"&amp;ROW()-1)),""))</f>
        <v/>
      </c>
      <c r="BB191" s="7" t="str">
        <f ca="1">IF(AND($A191&lt;&gt;"",$A191&lt;&gt;"TOTAL"),IF(AND([1]PREMIOS_ALUMNOS!$CM189&lt;&gt;"",[1]PREMIOS_ALUMNOS!$CM189&lt;&gt;0),[1]PREMIOS_ALUMNOS!$CM189,""),IF($A191="TOTAL",SUM(INDIRECT("BB4:BB"&amp;ROW()-1)),""))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IF(AND($A191&lt;&gt;"",$A191&lt;&gt;"TOTAL"),IF(AND([1]PREMIOS_ALUMNOS!$CP189&lt;&gt;"",[1]PREMIOS_ALUMNOS!$CP189&lt;&gt;0),[1]PREMIOS_ALUMNOS!$CP189,""),IF($A191="TOTAL",SUM(INDIRECT("BD4:BD"&amp;ROW()-1)),""))</f>
        <v/>
      </c>
      <c r="BE191" s="7" t="str">
        <f ca="1">IF(AND($A191&lt;&gt;"",$A191&lt;&gt;"TOTAL"),IF(AND([1]PREMIOS_ALUMNOS!$CR189&lt;&gt;"",[1]PREMIOS_ALUMNOS!$CR189&lt;&gt;0),[1]PREMIOS_ALUMNOS!$CR189,""),IF($A191="TOTAL",SUM(INDIRECT("BE4:BE"&amp;ROW()-1)),""))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IF([1]PREMIOS_ALUMNOS!$C190&lt;&gt;"",[1]PREMIOS_ALUMNOS!$C190,IF(AND([1]PREMIOS_ALUMNOS!$C190="",[1]PREMIOS_ALUMNOS!$C191="",[1]PREMIOS_ALUMNOS!$C189=""),"","TOTAL"))</f>
        <v/>
      </c>
      <c r="B192" s="7" t="str">
        <f ca="1">IF(AND($A192&lt;&gt;"",$A192&lt;&gt;"TOTAL"),IF(AND([1]PREMIOS_ALUMNOS!$D190&lt;&gt;"",[1]PREMIOS_ALUMNOS!$D190&lt;&gt;0),[1]PREMIOS_ALUMNOS!$D190,""),IF($A192="TOTAL",SUM(INDIRECT("B4:B"&amp;ROW()-1)),""))</f>
        <v/>
      </c>
      <c r="C192" s="7" t="str">
        <f ca="1">IF(AND($A192&lt;&gt;"",$A192&lt;&gt;"TOTAL"),IF(AND([1]PREMIOS_ALUMNOS!$F190&lt;&gt;"",[1]PREMIOS_ALUMNOS!$F190&lt;&gt;0),[1]PREMIOS_ALUMNOS!$F190,""),IF($A192="TOTAL",SUM(INDIRECT("C4:C"&amp;ROW()-1)),""))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IF(AND($A192&lt;&gt;"",$A192&lt;&gt;"TOTAL"),IF(AND([1]PREMIOS_ALUMNOS!$I190&lt;&gt;"",[1]PREMIOS_ALUMNOS!$I190&lt;&gt;0),[1]PREMIOS_ALUMNOS!$I190,""),IF($A192="TOTAL",SUM(INDIRECT("E4:E"&amp;ROW()-1)),""))</f>
        <v/>
      </c>
      <c r="F192" s="7" t="str">
        <f ca="1">IF(AND($A192&lt;&gt;"",$A192&lt;&gt;"TOTAL"),IF(AND([1]PREMIOS_ALUMNOS!$K190&lt;&gt;"",[1]PREMIOS_ALUMNOS!$K190&lt;&gt;0),[1]PREMIOS_ALUMNOS!$K190,""),IF($A192="TOTAL",SUM(INDIRECT("F4:F"&amp;ROW()-1)),""))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IF(AND($A192&lt;&gt;"",$A192&lt;&gt;"TOTAL"),IF(AND([1]PREMIOS_ALUMNOS!$N190&lt;&gt;"",[1]PREMIOS_ALUMNOS!$N190&lt;&gt;0),[1]PREMIOS_ALUMNOS!$N190,""),IF($A192="TOTAL",SUM(INDIRECT("H4:H"&amp;ROW()-1)),""))</f>
        <v/>
      </c>
      <c r="I192" s="7" t="str">
        <f ca="1">IF(AND($A192&lt;&gt;"",$A192&lt;&gt;"TOTAL"),IF(AND([1]PREMIOS_ALUMNOS!$P190&lt;&gt;"",[1]PREMIOS_ALUMNOS!$P190&lt;&gt;0),[1]PREMIOS_ALUMNOS!$P190,""),IF($A192="TOTAL",SUM(INDIRECT("I4:I"&amp;ROW()-1)),""))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IF(AND($A192&lt;&gt;"",$A192&lt;&gt;"TOTAL"),IF(AND([1]PREMIOS_ALUMNOS!$S190&lt;&gt;"",[1]PREMIOS_ALUMNOS!$S190&lt;&gt;0),[1]PREMIOS_ALUMNOS!$S190,""),IF($A192="TOTAL",SUM(INDIRECT("K4:K"&amp;ROW()-1)),""))</f>
        <v/>
      </c>
      <c r="L192" s="7" t="str">
        <f ca="1">IF(AND($A192&lt;&gt;"",$A192&lt;&gt;"TOTAL"),IF(AND([1]PREMIOS_ALUMNOS!$U190&lt;&gt;"",[1]PREMIOS_ALUMNOS!$U190&lt;&gt;0),[1]PREMIOS_ALUMNOS!$U190,""),IF($A192="TOTAL",SUM(INDIRECT("L4:L"&amp;ROW()-1)),""))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IF(AND($A192&lt;&gt;"",$A192&lt;&gt;"TOTAL"),IF(AND([1]PREMIOS_ALUMNOS!$X190&lt;&gt;"",[1]PREMIOS_ALUMNOS!$X190&lt;&gt;0),[1]PREMIOS_ALUMNOS!$X190,""),IF($A192="TOTAL",SUM(INDIRECT("N4:N"&amp;ROW()-1)),""))</f>
        <v/>
      </c>
      <c r="O192" s="7" t="str">
        <f ca="1">IF(AND($A192&lt;&gt;"",$A192&lt;&gt;"TOTAL"),IF(AND([1]PREMIOS_ALUMNOS!$Z190&lt;&gt;"",[1]PREMIOS_ALUMNOS!$Z190&lt;&gt;0),[1]PREMIOS_ALUMNOS!$Z190,""),IF($A192="TOTAL",SUM(INDIRECT("O4:O"&amp;ROW()-1)),""))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IF(AND($A192&lt;&gt;"",$A192&lt;&gt;"TOTAL"),IF(AND([1]PREMIOS_ALUMNOS!$AC190&lt;&gt;"",[1]PREMIOS_ALUMNOS!$AC190&lt;&gt;0),[1]PREMIOS_ALUMNOS!$AC190,""),IF($A192="TOTAL",SUM(INDIRECT("Q4:Q"&amp;ROW()-1)),""))</f>
        <v/>
      </c>
      <c r="R192" s="7" t="str">
        <f ca="1">IF(AND($A192&lt;&gt;"",$A192&lt;&gt;"TOTAL"),IF(AND([1]PREMIOS_ALUMNOS!$AE190&lt;&gt;"",[1]PREMIOS_ALUMNOS!$AE190&lt;&gt;0),[1]PREMIOS_ALUMNOS!$AE190,""),IF($A192="TOTAL",SUM(INDIRECT("R4:R"&amp;ROW()-1)),""))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IF(AND($A192&lt;&gt;"",$A192&lt;&gt;"TOTAL"),IF(AND([1]PREMIOS_ALUMNOS!$AH190&lt;&gt;"",[1]PREMIOS_ALUMNOS!$AH190&lt;&gt;0),[1]PREMIOS_ALUMNOS!$AH190,""),IF($A192="TOTAL",SUM(INDIRECT("T4:T"&amp;ROW()-1)),""))</f>
        <v/>
      </c>
      <c r="U192" s="7" t="str">
        <f ca="1">IF(AND($A192&lt;&gt;"",$A192&lt;&gt;"TOTAL"),IF(AND([1]PREMIOS_ALUMNOS!$AJ190&lt;&gt;"",[1]PREMIOS_ALUMNOS!$AJ190&lt;&gt;0),[1]PREMIOS_ALUMNOS!$AJ190,""),IF($A192="TOTAL",SUM(INDIRECT("U4:U"&amp;ROW()-1)),""))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IF(AND($A192&lt;&gt;"",$A192&lt;&gt;"TOTAL"),IF(AND([1]PREMIOS_ALUMNOS!$AM190&lt;&gt;"",[1]PREMIOS_ALUMNOS!$AM190&lt;&gt;0),[1]PREMIOS_ALUMNOS!$AM190,""),IF($A192="TOTAL",SUM(INDIRECT("W4:W"&amp;ROW()-1)),""))</f>
        <v/>
      </c>
      <c r="X192" s="7" t="str">
        <f ca="1">IF(AND($A192&lt;&gt;"",$A192&lt;&gt;"TOTAL"),IF(AND([1]PREMIOS_ALUMNOS!$AO190&lt;&gt;"",[1]PREMIOS_ALUMNOS!$AO190&lt;&gt;0),[1]PREMIOS_ALUMNOS!$AO190,""),IF($A192="TOTAL",SUM(INDIRECT("X4:X"&amp;ROW()-1)),""))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IF(AND($A192&lt;&gt;"",$A192&lt;&gt;"TOTAL"),IF(AND([1]PREMIOS_ALUMNOS!$AR190&lt;&gt;"",[1]PREMIOS_ALUMNOS!$AR190&lt;&gt;0),[1]PREMIOS_ALUMNOS!$AR190,""),IF($A192="TOTAL",SUM(INDIRECT("Z4:Z"&amp;ROW()-1)),""))</f>
        <v/>
      </c>
      <c r="AA192" s="7" t="str">
        <f ca="1">IF(AND($A192&lt;&gt;"",$A192&lt;&gt;"TOTAL"),IF(AND([1]PREMIOS_ALUMNOS!$AT190&lt;&gt;"",[1]PREMIOS_ALUMNOS!$AT190&lt;&gt;0),[1]PREMIOS_ALUMNOS!$AT190,""),IF($A192="TOTAL",SUM(INDIRECT("AA4:AA"&amp;ROW()-1)),""))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IF(AND($A192&lt;&gt;"",$A192&lt;&gt;"TOTAL"),IF(AND([1]PREMIOS_ALUMNOS!$AW190&lt;&gt;"",[1]PREMIOS_ALUMNOS!$AW190&lt;&gt;0),[1]PREMIOS_ALUMNOS!$AW190,""),IF($A192="TOTAL",SUM(INDIRECT("AC4:AC"&amp;ROW()-1)),""))</f>
        <v/>
      </c>
      <c r="AD192" s="7" t="str">
        <f ca="1">IF(AND($A192&lt;&gt;"",$A192&lt;&gt;"TOTAL"),IF(AND([1]PREMIOS_ALUMNOS!$AY190&lt;&gt;"",[1]PREMIOS_ALUMNOS!$AY190&lt;&gt;0),[1]PREMIOS_ALUMNOS!$AY190,""),IF($A192="TOTAL",SUM(INDIRECT("AD4:AD"&amp;ROW()-1)),""))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IF(AND($A192&lt;&gt;"",$A192&lt;&gt;"TOTAL"),IF(AND([1]PREMIOS_ALUMNOS!$BB190&lt;&gt;"",[1]PREMIOS_ALUMNOS!$BB190&lt;&gt;0),[1]PREMIOS_ALUMNOS!$BB190,""),IF($A192="TOTAL",SUM(INDIRECT("AF4:AF"&amp;ROW()-1)),""))</f>
        <v/>
      </c>
      <c r="AG192" s="7" t="str">
        <f ca="1">IF(AND($A192&lt;&gt;"",$A192&lt;&gt;"TOTAL"),IF(AND([1]PREMIOS_ALUMNOS!$BD190&lt;&gt;"",[1]PREMIOS_ALUMNOS!$BD190&lt;&gt;0),[1]PREMIOS_ALUMNOS!$BD190,""),IF($A192="TOTAL",SUM(INDIRECT("AG4:AG"&amp;ROW()-1)),""))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IF(AND($A192&lt;&gt;"",$A192&lt;&gt;"TOTAL"),IF(AND([1]PREMIOS_ALUMNOS!$BG190&lt;&gt;"",[1]PREMIOS_ALUMNOS!$BG190&lt;&gt;0),[1]PREMIOS_ALUMNOS!$BG190,""),IF($A192="TOTAL",SUM(INDIRECT("AI4:AI"&amp;ROW()-1)),""))</f>
        <v/>
      </c>
      <c r="AJ192" s="7" t="str">
        <f ca="1">IF(AND($A192&lt;&gt;"",$A192&lt;&gt;"TOTAL"),IF(AND([1]PREMIOS_ALUMNOS!$BI190&lt;&gt;"",[1]PREMIOS_ALUMNOS!$BI190&lt;&gt;0),[1]PREMIOS_ALUMNOS!$BI190,""),IF($A192="TOTAL",SUM(INDIRECT("AJ4:AJ"&amp;ROW()-1)),""))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IF(AND($A192&lt;&gt;"",$A192&lt;&gt;"TOTAL"),IF(AND([1]PREMIOS_ALUMNOS!$BL190&lt;&gt;"",[1]PREMIOS_ALUMNOS!$BL190&lt;&gt;0),[1]PREMIOS_ALUMNOS!$BL190,""),IF($A192="TOTAL",SUM(INDIRECT("AL4:AL"&amp;ROW()-1)),""))</f>
        <v/>
      </c>
      <c r="AM192" s="7" t="str">
        <f ca="1">IF(AND($A192&lt;&gt;"",$A192&lt;&gt;"TOTAL"),IF(AND([1]PREMIOS_ALUMNOS!$BN190&lt;&gt;"",[1]PREMIOS_ALUMNOS!$BN190&lt;&gt;0),[1]PREMIOS_ALUMNOS!$BN190,""),IF($A192="TOTAL",SUM(INDIRECT("AM4:AM"&amp;ROW()-1)),""))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IF(AND($A192&lt;&gt;"",$A192&lt;&gt;"TOTAL"),IF(AND([1]PREMIOS_ALUMNOS!$BQ190&lt;&gt;"",[1]PREMIOS_ALUMNOS!$BQ190&lt;&gt;0),[1]PREMIOS_ALUMNOS!$BQ190,""),IF($A192="TOTAL",SUM(INDIRECT("AO4:AO"&amp;ROW()-1)),""))</f>
        <v/>
      </c>
      <c r="AP192" s="7" t="str">
        <f ca="1">IF(AND($A192&lt;&gt;"",$A192&lt;&gt;"TOTAL"),IF(AND([1]PREMIOS_ALUMNOS!$BS190&lt;&gt;"",[1]PREMIOS_ALUMNOS!$BS190&lt;&gt;0),[1]PREMIOS_ALUMNOS!$BS190,""),IF($A192="TOTAL",SUM(INDIRECT("AP4:AP"&amp;ROW()-1)),""))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IF(AND($A192&lt;&gt;"",$A192&lt;&gt;"TOTAL"),IF(AND([1]PREMIOS_ALUMNOS!$BV190&lt;&gt;"",[1]PREMIOS_ALUMNOS!$BV190&lt;&gt;0),[1]PREMIOS_ALUMNOS!$BV190,""),IF($A192="TOTAL",SUM(INDIRECT("AR4:AR"&amp;ROW()-1)),""))</f>
        <v/>
      </c>
      <c r="AS192" s="7" t="str">
        <f ca="1">IF(AND($A192&lt;&gt;"",$A192&lt;&gt;"TOTAL"),IF(AND([1]PREMIOS_ALUMNOS!$BX190&lt;&gt;"",[1]PREMIOS_ALUMNOS!$BX190&lt;&gt;0),[1]PREMIOS_ALUMNOS!$BX190,""),IF($A192="TOTAL",SUM(INDIRECT("AS4:AS"&amp;ROW()-1)),""))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IF(AND($A192&lt;&gt;"",$A192&lt;&gt;"TOTAL"),IF(AND([1]PREMIOS_ALUMNOS!$CA190&lt;&gt;"",[1]PREMIOS_ALUMNOS!$CA190&lt;&gt;0),[1]PREMIOS_ALUMNOS!$CA190,""),IF($A192="TOTAL",SUM(INDIRECT("AU4:AU"&amp;ROW()-1)),""))</f>
        <v/>
      </c>
      <c r="AV192" s="7" t="str">
        <f ca="1">IF(AND($A192&lt;&gt;"",$A192&lt;&gt;"TOTAL"),IF(AND([1]PREMIOS_ALUMNOS!$CC190&lt;&gt;"",[1]PREMIOS_ALUMNOS!$CC190&lt;&gt;0),[1]PREMIOS_ALUMNOS!$CC190,""),IF($A192="TOTAL",SUM(INDIRECT("AV4:AV"&amp;ROW()-1)),""))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IF(AND($A192&lt;&gt;"",$A192&lt;&gt;"TOTAL"),IF(AND([1]PREMIOS_ALUMNOS!$CF190&lt;&gt;"",[1]PREMIOS_ALUMNOS!$CF190&lt;&gt;0),[1]PREMIOS_ALUMNOS!$CF190,""),IF($A192="TOTAL",SUM(INDIRECT("AX4:AX"&amp;ROW()-1)),""))</f>
        <v/>
      </c>
      <c r="AY192" s="7" t="str">
        <f ca="1">IF(AND($A192&lt;&gt;"",$A192&lt;&gt;"TOTAL"),IF(AND([1]PREMIOS_ALUMNOS!$CH190&lt;&gt;"",[1]PREMIOS_ALUMNOS!$CH190&lt;&gt;0),[1]PREMIOS_ALUMNOS!$CH190,""),IF($A192="TOTAL",SUM(INDIRECT("AY4:AY"&amp;ROW()-1)),""))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IF(AND($A192&lt;&gt;"",$A192&lt;&gt;"TOTAL"),IF(AND([1]PREMIOS_ALUMNOS!$CK190&lt;&gt;"",[1]PREMIOS_ALUMNOS!$CK190&lt;&gt;0),[1]PREMIOS_ALUMNOS!$CK190,""),IF($A192="TOTAL",SUM(INDIRECT("BA4:BA"&amp;ROW()-1)),""))</f>
        <v/>
      </c>
      <c r="BB192" s="7" t="str">
        <f ca="1">IF(AND($A192&lt;&gt;"",$A192&lt;&gt;"TOTAL"),IF(AND([1]PREMIOS_ALUMNOS!$CM190&lt;&gt;"",[1]PREMIOS_ALUMNOS!$CM190&lt;&gt;0),[1]PREMIOS_ALUMNOS!$CM190,""),IF($A192="TOTAL",SUM(INDIRECT("BB4:BB"&amp;ROW()-1)),""))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IF(AND($A192&lt;&gt;"",$A192&lt;&gt;"TOTAL"),IF(AND([1]PREMIOS_ALUMNOS!$CP190&lt;&gt;"",[1]PREMIOS_ALUMNOS!$CP190&lt;&gt;0),[1]PREMIOS_ALUMNOS!$CP190,""),IF($A192="TOTAL",SUM(INDIRECT("BD4:BD"&amp;ROW()-1)),""))</f>
        <v/>
      </c>
      <c r="BE192" s="7" t="str">
        <f ca="1">IF(AND($A192&lt;&gt;"",$A192&lt;&gt;"TOTAL"),IF(AND([1]PREMIOS_ALUMNOS!$CR190&lt;&gt;"",[1]PREMIOS_ALUMNOS!$CR190&lt;&gt;0),[1]PREMIOS_ALUMNOS!$CR190,""),IF($A192="TOTAL",SUM(INDIRECT("BE4:BE"&amp;ROW()-1)),""))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IF([1]PREMIOS_ALUMNOS!$C191&lt;&gt;"",[1]PREMIOS_ALUMNOS!$C191,IF(AND([1]PREMIOS_ALUMNOS!$C191="",[1]PREMIOS_ALUMNOS!$C192="",[1]PREMIOS_ALUMNOS!$C190=""),"","TOTAL"))</f>
        <v/>
      </c>
      <c r="B193" s="7" t="str">
        <f ca="1">IF(AND($A193&lt;&gt;"",$A193&lt;&gt;"TOTAL"),IF(AND([1]PREMIOS_ALUMNOS!$D191&lt;&gt;"",[1]PREMIOS_ALUMNOS!$D191&lt;&gt;0),[1]PREMIOS_ALUMNOS!$D191,""),IF($A193="TOTAL",SUM(INDIRECT("B4:B"&amp;ROW()-1)),""))</f>
        <v/>
      </c>
      <c r="C193" s="7" t="str">
        <f ca="1">IF(AND($A193&lt;&gt;"",$A193&lt;&gt;"TOTAL"),IF(AND([1]PREMIOS_ALUMNOS!$F191&lt;&gt;"",[1]PREMIOS_ALUMNOS!$F191&lt;&gt;0),[1]PREMIOS_ALUMNOS!$F191,""),IF($A193="TOTAL",SUM(INDIRECT("C4:C"&amp;ROW()-1)),""))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IF(AND($A193&lt;&gt;"",$A193&lt;&gt;"TOTAL"),IF(AND([1]PREMIOS_ALUMNOS!$I191&lt;&gt;"",[1]PREMIOS_ALUMNOS!$I191&lt;&gt;0),[1]PREMIOS_ALUMNOS!$I191,""),IF($A193="TOTAL",SUM(INDIRECT("E4:E"&amp;ROW()-1)),""))</f>
        <v/>
      </c>
      <c r="F193" s="7" t="str">
        <f ca="1">IF(AND($A193&lt;&gt;"",$A193&lt;&gt;"TOTAL"),IF(AND([1]PREMIOS_ALUMNOS!$K191&lt;&gt;"",[1]PREMIOS_ALUMNOS!$K191&lt;&gt;0),[1]PREMIOS_ALUMNOS!$K191,""),IF($A193="TOTAL",SUM(INDIRECT("F4:F"&amp;ROW()-1)),""))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IF(AND($A193&lt;&gt;"",$A193&lt;&gt;"TOTAL"),IF(AND([1]PREMIOS_ALUMNOS!$N191&lt;&gt;"",[1]PREMIOS_ALUMNOS!$N191&lt;&gt;0),[1]PREMIOS_ALUMNOS!$N191,""),IF($A193="TOTAL",SUM(INDIRECT("H4:H"&amp;ROW()-1)),""))</f>
        <v/>
      </c>
      <c r="I193" s="7" t="str">
        <f ca="1">IF(AND($A193&lt;&gt;"",$A193&lt;&gt;"TOTAL"),IF(AND([1]PREMIOS_ALUMNOS!$P191&lt;&gt;"",[1]PREMIOS_ALUMNOS!$P191&lt;&gt;0),[1]PREMIOS_ALUMNOS!$P191,""),IF($A193="TOTAL",SUM(INDIRECT("I4:I"&amp;ROW()-1)),""))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IF(AND($A193&lt;&gt;"",$A193&lt;&gt;"TOTAL"),IF(AND([1]PREMIOS_ALUMNOS!$S191&lt;&gt;"",[1]PREMIOS_ALUMNOS!$S191&lt;&gt;0),[1]PREMIOS_ALUMNOS!$S191,""),IF($A193="TOTAL",SUM(INDIRECT("K4:K"&amp;ROW()-1)),""))</f>
        <v/>
      </c>
      <c r="L193" s="7" t="str">
        <f ca="1">IF(AND($A193&lt;&gt;"",$A193&lt;&gt;"TOTAL"),IF(AND([1]PREMIOS_ALUMNOS!$U191&lt;&gt;"",[1]PREMIOS_ALUMNOS!$U191&lt;&gt;0),[1]PREMIOS_ALUMNOS!$U191,""),IF($A193="TOTAL",SUM(INDIRECT("L4:L"&amp;ROW()-1)),""))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IF(AND($A193&lt;&gt;"",$A193&lt;&gt;"TOTAL"),IF(AND([1]PREMIOS_ALUMNOS!$X191&lt;&gt;"",[1]PREMIOS_ALUMNOS!$X191&lt;&gt;0),[1]PREMIOS_ALUMNOS!$X191,""),IF($A193="TOTAL",SUM(INDIRECT("N4:N"&amp;ROW()-1)),""))</f>
        <v/>
      </c>
      <c r="O193" s="7" t="str">
        <f ca="1">IF(AND($A193&lt;&gt;"",$A193&lt;&gt;"TOTAL"),IF(AND([1]PREMIOS_ALUMNOS!$Z191&lt;&gt;"",[1]PREMIOS_ALUMNOS!$Z191&lt;&gt;0),[1]PREMIOS_ALUMNOS!$Z191,""),IF($A193="TOTAL",SUM(INDIRECT("O4:O"&amp;ROW()-1)),""))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IF(AND($A193&lt;&gt;"",$A193&lt;&gt;"TOTAL"),IF(AND([1]PREMIOS_ALUMNOS!$AC191&lt;&gt;"",[1]PREMIOS_ALUMNOS!$AC191&lt;&gt;0),[1]PREMIOS_ALUMNOS!$AC191,""),IF($A193="TOTAL",SUM(INDIRECT("Q4:Q"&amp;ROW()-1)),""))</f>
        <v/>
      </c>
      <c r="R193" s="7" t="str">
        <f ca="1">IF(AND($A193&lt;&gt;"",$A193&lt;&gt;"TOTAL"),IF(AND([1]PREMIOS_ALUMNOS!$AE191&lt;&gt;"",[1]PREMIOS_ALUMNOS!$AE191&lt;&gt;0),[1]PREMIOS_ALUMNOS!$AE191,""),IF($A193="TOTAL",SUM(INDIRECT("R4:R"&amp;ROW()-1)),""))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IF(AND($A193&lt;&gt;"",$A193&lt;&gt;"TOTAL"),IF(AND([1]PREMIOS_ALUMNOS!$AH191&lt;&gt;"",[1]PREMIOS_ALUMNOS!$AH191&lt;&gt;0),[1]PREMIOS_ALUMNOS!$AH191,""),IF($A193="TOTAL",SUM(INDIRECT("T4:T"&amp;ROW()-1)),""))</f>
        <v/>
      </c>
      <c r="U193" s="7" t="str">
        <f ca="1">IF(AND($A193&lt;&gt;"",$A193&lt;&gt;"TOTAL"),IF(AND([1]PREMIOS_ALUMNOS!$AJ191&lt;&gt;"",[1]PREMIOS_ALUMNOS!$AJ191&lt;&gt;0),[1]PREMIOS_ALUMNOS!$AJ191,""),IF($A193="TOTAL",SUM(INDIRECT("U4:U"&amp;ROW()-1)),""))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IF(AND($A193&lt;&gt;"",$A193&lt;&gt;"TOTAL"),IF(AND([1]PREMIOS_ALUMNOS!$AM191&lt;&gt;"",[1]PREMIOS_ALUMNOS!$AM191&lt;&gt;0),[1]PREMIOS_ALUMNOS!$AM191,""),IF($A193="TOTAL",SUM(INDIRECT("W4:W"&amp;ROW()-1)),""))</f>
        <v/>
      </c>
      <c r="X193" s="7" t="str">
        <f ca="1">IF(AND($A193&lt;&gt;"",$A193&lt;&gt;"TOTAL"),IF(AND([1]PREMIOS_ALUMNOS!$AO191&lt;&gt;"",[1]PREMIOS_ALUMNOS!$AO191&lt;&gt;0),[1]PREMIOS_ALUMNOS!$AO191,""),IF($A193="TOTAL",SUM(INDIRECT("X4:X"&amp;ROW()-1)),""))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IF(AND($A193&lt;&gt;"",$A193&lt;&gt;"TOTAL"),IF(AND([1]PREMIOS_ALUMNOS!$AR191&lt;&gt;"",[1]PREMIOS_ALUMNOS!$AR191&lt;&gt;0),[1]PREMIOS_ALUMNOS!$AR191,""),IF($A193="TOTAL",SUM(INDIRECT("Z4:Z"&amp;ROW()-1)),""))</f>
        <v/>
      </c>
      <c r="AA193" s="7" t="str">
        <f ca="1">IF(AND($A193&lt;&gt;"",$A193&lt;&gt;"TOTAL"),IF(AND([1]PREMIOS_ALUMNOS!$AT191&lt;&gt;"",[1]PREMIOS_ALUMNOS!$AT191&lt;&gt;0),[1]PREMIOS_ALUMNOS!$AT191,""),IF($A193="TOTAL",SUM(INDIRECT("AA4:AA"&amp;ROW()-1)),""))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IF(AND($A193&lt;&gt;"",$A193&lt;&gt;"TOTAL"),IF(AND([1]PREMIOS_ALUMNOS!$AW191&lt;&gt;"",[1]PREMIOS_ALUMNOS!$AW191&lt;&gt;0),[1]PREMIOS_ALUMNOS!$AW191,""),IF($A193="TOTAL",SUM(INDIRECT("AC4:AC"&amp;ROW()-1)),""))</f>
        <v/>
      </c>
      <c r="AD193" s="7" t="str">
        <f ca="1">IF(AND($A193&lt;&gt;"",$A193&lt;&gt;"TOTAL"),IF(AND([1]PREMIOS_ALUMNOS!$AY191&lt;&gt;"",[1]PREMIOS_ALUMNOS!$AY191&lt;&gt;0),[1]PREMIOS_ALUMNOS!$AY191,""),IF($A193="TOTAL",SUM(INDIRECT("AD4:AD"&amp;ROW()-1)),""))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IF(AND($A193&lt;&gt;"",$A193&lt;&gt;"TOTAL"),IF(AND([1]PREMIOS_ALUMNOS!$BB191&lt;&gt;"",[1]PREMIOS_ALUMNOS!$BB191&lt;&gt;0),[1]PREMIOS_ALUMNOS!$BB191,""),IF($A193="TOTAL",SUM(INDIRECT("AF4:AF"&amp;ROW()-1)),""))</f>
        <v/>
      </c>
      <c r="AG193" s="7" t="str">
        <f ca="1">IF(AND($A193&lt;&gt;"",$A193&lt;&gt;"TOTAL"),IF(AND([1]PREMIOS_ALUMNOS!$BD191&lt;&gt;"",[1]PREMIOS_ALUMNOS!$BD191&lt;&gt;0),[1]PREMIOS_ALUMNOS!$BD191,""),IF($A193="TOTAL",SUM(INDIRECT("AG4:AG"&amp;ROW()-1)),""))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IF(AND($A193&lt;&gt;"",$A193&lt;&gt;"TOTAL"),IF(AND([1]PREMIOS_ALUMNOS!$BG191&lt;&gt;"",[1]PREMIOS_ALUMNOS!$BG191&lt;&gt;0),[1]PREMIOS_ALUMNOS!$BG191,""),IF($A193="TOTAL",SUM(INDIRECT("AI4:AI"&amp;ROW()-1)),""))</f>
        <v/>
      </c>
      <c r="AJ193" s="7" t="str">
        <f ca="1">IF(AND($A193&lt;&gt;"",$A193&lt;&gt;"TOTAL"),IF(AND([1]PREMIOS_ALUMNOS!$BI191&lt;&gt;"",[1]PREMIOS_ALUMNOS!$BI191&lt;&gt;0),[1]PREMIOS_ALUMNOS!$BI191,""),IF($A193="TOTAL",SUM(INDIRECT("AJ4:AJ"&amp;ROW()-1)),""))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IF(AND($A193&lt;&gt;"",$A193&lt;&gt;"TOTAL"),IF(AND([1]PREMIOS_ALUMNOS!$BL191&lt;&gt;"",[1]PREMIOS_ALUMNOS!$BL191&lt;&gt;0),[1]PREMIOS_ALUMNOS!$BL191,""),IF($A193="TOTAL",SUM(INDIRECT("AL4:AL"&amp;ROW()-1)),""))</f>
        <v/>
      </c>
      <c r="AM193" s="7" t="str">
        <f ca="1">IF(AND($A193&lt;&gt;"",$A193&lt;&gt;"TOTAL"),IF(AND([1]PREMIOS_ALUMNOS!$BN191&lt;&gt;"",[1]PREMIOS_ALUMNOS!$BN191&lt;&gt;0),[1]PREMIOS_ALUMNOS!$BN191,""),IF($A193="TOTAL",SUM(INDIRECT("AM4:AM"&amp;ROW()-1)),""))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IF(AND($A193&lt;&gt;"",$A193&lt;&gt;"TOTAL"),IF(AND([1]PREMIOS_ALUMNOS!$BQ191&lt;&gt;"",[1]PREMIOS_ALUMNOS!$BQ191&lt;&gt;0),[1]PREMIOS_ALUMNOS!$BQ191,""),IF($A193="TOTAL",SUM(INDIRECT("AO4:AO"&amp;ROW()-1)),""))</f>
        <v/>
      </c>
      <c r="AP193" s="7" t="str">
        <f ca="1">IF(AND($A193&lt;&gt;"",$A193&lt;&gt;"TOTAL"),IF(AND([1]PREMIOS_ALUMNOS!$BS191&lt;&gt;"",[1]PREMIOS_ALUMNOS!$BS191&lt;&gt;0),[1]PREMIOS_ALUMNOS!$BS191,""),IF($A193="TOTAL",SUM(INDIRECT("AP4:AP"&amp;ROW()-1)),""))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IF(AND($A193&lt;&gt;"",$A193&lt;&gt;"TOTAL"),IF(AND([1]PREMIOS_ALUMNOS!$BV191&lt;&gt;"",[1]PREMIOS_ALUMNOS!$BV191&lt;&gt;0),[1]PREMIOS_ALUMNOS!$BV191,""),IF($A193="TOTAL",SUM(INDIRECT("AR4:AR"&amp;ROW()-1)),""))</f>
        <v/>
      </c>
      <c r="AS193" s="7" t="str">
        <f ca="1">IF(AND($A193&lt;&gt;"",$A193&lt;&gt;"TOTAL"),IF(AND([1]PREMIOS_ALUMNOS!$BX191&lt;&gt;"",[1]PREMIOS_ALUMNOS!$BX191&lt;&gt;0),[1]PREMIOS_ALUMNOS!$BX191,""),IF($A193="TOTAL",SUM(INDIRECT("AS4:AS"&amp;ROW()-1)),""))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IF(AND($A193&lt;&gt;"",$A193&lt;&gt;"TOTAL"),IF(AND([1]PREMIOS_ALUMNOS!$CA191&lt;&gt;"",[1]PREMIOS_ALUMNOS!$CA191&lt;&gt;0),[1]PREMIOS_ALUMNOS!$CA191,""),IF($A193="TOTAL",SUM(INDIRECT("AU4:AU"&amp;ROW()-1)),""))</f>
        <v/>
      </c>
      <c r="AV193" s="7" t="str">
        <f ca="1">IF(AND($A193&lt;&gt;"",$A193&lt;&gt;"TOTAL"),IF(AND([1]PREMIOS_ALUMNOS!$CC191&lt;&gt;"",[1]PREMIOS_ALUMNOS!$CC191&lt;&gt;0),[1]PREMIOS_ALUMNOS!$CC191,""),IF($A193="TOTAL",SUM(INDIRECT("AV4:AV"&amp;ROW()-1)),""))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IF(AND($A193&lt;&gt;"",$A193&lt;&gt;"TOTAL"),IF(AND([1]PREMIOS_ALUMNOS!$CF191&lt;&gt;"",[1]PREMIOS_ALUMNOS!$CF191&lt;&gt;0),[1]PREMIOS_ALUMNOS!$CF191,""),IF($A193="TOTAL",SUM(INDIRECT("AX4:AX"&amp;ROW()-1)),""))</f>
        <v/>
      </c>
      <c r="AY193" s="7" t="str">
        <f ca="1">IF(AND($A193&lt;&gt;"",$A193&lt;&gt;"TOTAL"),IF(AND([1]PREMIOS_ALUMNOS!$CH191&lt;&gt;"",[1]PREMIOS_ALUMNOS!$CH191&lt;&gt;0),[1]PREMIOS_ALUMNOS!$CH191,""),IF($A193="TOTAL",SUM(INDIRECT("AY4:AY"&amp;ROW()-1)),""))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IF(AND($A193&lt;&gt;"",$A193&lt;&gt;"TOTAL"),IF(AND([1]PREMIOS_ALUMNOS!$CK191&lt;&gt;"",[1]PREMIOS_ALUMNOS!$CK191&lt;&gt;0),[1]PREMIOS_ALUMNOS!$CK191,""),IF($A193="TOTAL",SUM(INDIRECT("BA4:BA"&amp;ROW()-1)),""))</f>
        <v/>
      </c>
      <c r="BB193" s="7" t="str">
        <f ca="1">IF(AND($A193&lt;&gt;"",$A193&lt;&gt;"TOTAL"),IF(AND([1]PREMIOS_ALUMNOS!$CM191&lt;&gt;"",[1]PREMIOS_ALUMNOS!$CM191&lt;&gt;0),[1]PREMIOS_ALUMNOS!$CM191,""),IF($A193="TOTAL",SUM(INDIRECT("BB4:BB"&amp;ROW()-1)),""))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IF(AND($A193&lt;&gt;"",$A193&lt;&gt;"TOTAL"),IF(AND([1]PREMIOS_ALUMNOS!$CP191&lt;&gt;"",[1]PREMIOS_ALUMNOS!$CP191&lt;&gt;0),[1]PREMIOS_ALUMNOS!$CP191,""),IF($A193="TOTAL",SUM(INDIRECT("BD4:BD"&amp;ROW()-1)),""))</f>
        <v/>
      </c>
      <c r="BE193" s="7" t="str">
        <f ca="1">IF(AND($A193&lt;&gt;"",$A193&lt;&gt;"TOTAL"),IF(AND([1]PREMIOS_ALUMNOS!$CR191&lt;&gt;"",[1]PREMIOS_ALUMNOS!$CR191&lt;&gt;0),[1]PREMIOS_ALUMNOS!$CR191,""),IF($A193="TOTAL",SUM(INDIRECT("BE4:BE"&amp;ROW()-1)),""))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IF([1]PREMIOS_ALUMNOS!$C192&lt;&gt;"",[1]PREMIOS_ALUMNOS!$C192,IF(AND([1]PREMIOS_ALUMNOS!$C192="",[1]PREMIOS_ALUMNOS!$C193="",[1]PREMIOS_ALUMNOS!$C191=""),"","TOTAL"))</f>
        <v/>
      </c>
      <c r="B194" s="7" t="str">
        <f ca="1">IF(AND($A194&lt;&gt;"",$A194&lt;&gt;"TOTAL"),IF(AND([1]PREMIOS_ALUMNOS!$D192&lt;&gt;"",[1]PREMIOS_ALUMNOS!$D192&lt;&gt;0),[1]PREMIOS_ALUMNOS!$D192,""),IF($A194="TOTAL",SUM(INDIRECT("B4:B"&amp;ROW()-1)),""))</f>
        <v/>
      </c>
      <c r="C194" s="7" t="str">
        <f ca="1">IF(AND($A194&lt;&gt;"",$A194&lt;&gt;"TOTAL"),IF(AND([1]PREMIOS_ALUMNOS!$F192&lt;&gt;"",[1]PREMIOS_ALUMNOS!$F192&lt;&gt;0),[1]PREMIOS_ALUMNOS!$F192,""),IF($A194="TOTAL",SUM(INDIRECT("C4:C"&amp;ROW()-1)),""))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IF(AND($A194&lt;&gt;"",$A194&lt;&gt;"TOTAL"),IF(AND([1]PREMIOS_ALUMNOS!$I192&lt;&gt;"",[1]PREMIOS_ALUMNOS!$I192&lt;&gt;0),[1]PREMIOS_ALUMNOS!$I192,""),IF($A194="TOTAL",SUM(INDIRECT("E4:E"&amp;ROW()-1)),""))</f>
        <v/>
      </c>
      <c r="F194" s="7" t="str">
        <f ca="1">IF(AND($A194&lt;&gt;"",$A194&lt;&gt;"TOTAL"),IF(AND([1]PREMIOS_ALUMNOS!$K192&lt;&gt;"",[1]PREMIOS_ALUMNOS!$K192&lt;&gt;0),[1]PREMIOS_ALUMNOS!$K192,""),IF($A194="TOTAL",SUM(INDIRECT("F4:F"&amp;ROW()-1)),""))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IF(AND($A194&lt;&gt;"",$A194&lt;&gt;"TOTAL"),IF(AND([1]PREMIOS_ALUMNOS!$N192&lt;&gt;"",[1]PREMIOS_ALUMNOS!$N192&lt;&gt;0),[1]PREMIOS_ALUMNOS!$N192,""),IF($A194="TOTAL",SUM(INDIRECT("H4:H"&amp;ROW()-1)),""))</f>
        <v/>
      </c>
      <c r="I194" s="7" t="str">
        <f ca="1">IF(AND($A194&lt;&gt;"",$A194&lt;&gt;"TOTAL"),IF(AND([1]PREMIOS_ALUMNOS!$P192&lt;&gt;"",[1]PREMIOS_ALUMNOS!$P192&lt;&gt;0),[1]PREMIOS_ALUMNOS!$P192,""),IF($A194="TOTAL",SUM(INDIRECT("I4:I"&amp;ROW()-1)),""))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IF(AND($A194&lt;&gt;"",$A194&lt;&gt;"TOTAL"),IF(AND([1]PREMIOS_ALUMNOS!$S192&lt;&gt;"",[1]PREMIOS_ALUMNOS!$S192&lt;&gt;0),[1]PREMIOS_ALUMNOS!$S192,""),IF($A194="TOTAL",SUM(INDIRECT("K4:K"&amp;ROW()-1)),""))</f>
        <v/>
      </c>
      <c r="L194" s="7" t="str">
        <f ca="1">IF(AND($A194&lt;&gt;"",$A194&lt;&gt;"TOTAL"),IF(AND([1]PREMIOS_ALUMNOS!$U192&lt;&gt;"",[1]PREMIOS_ALUMNOS!$U192&lt;&gt;0),[1]PREMIOS_ALUMNOS!$U192,""),IF($A194="TOTAL",SUM(INDIRECT("L4:L"&amp;ROW()-1)),""))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IF(AND($A194&lt;&gt;"",$A194&lt;&gt;"TOTAL"),IF(AND([1]PREMIOS_ALUMNOS!$X192&lt;&gt;"",[1]PREMIOS_ALUMNOS!$X192&lt;&gt;0),[1]PREMIOS_ALUMNOS!$X192,""),IF($A194="TOTAL",SUM(INDIRECT("N4:N"&amp;ROW()-1)),""))</f>
        <v/>
      </c>
      <c r="O194" s="7" t="str">
        <f ca="1">IF(AND($A194&lt;&gt;"",$A194&lt;&gt;"TOTAL"),IF(AND([1]PREMIOS_ALUMNOS!$Z192&lt;&gt;"",[1]PREMIOS_ALUMNOS!$Z192&lt;&gt;0),[1]PREMIOS_ALUMNOS!$Z192,""),IF($A194="TOTAL",SUM(INDIRECT("O4:O"&amp;ROW()-1)),""))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IF(AND($A194&lt;&gt;"",$A194&lt;&gt;"TOTAL"),IF(AND([1]PREMIOS_ALUMNOS!$AC192&lt;&gt;"",[1]PREMIOS_ALUMNOS!$AC192&lt;&gt;0),[1]PREMIOS_ALUMNOS!$AC192,""),IF($A194="TOTAL",SUM(INDIRECT("Q4:Q"&amp;ROW()-1)),""))</f>
        <v/>
      </c>
      <c r="R194" s="7" t="str">
        <f ca="1">IF(AND($A194&lt;&gt;"",$A194&lt;&gt;"TOTAL"),IF(AND([1]PREMIOS_ALUMNOS!$AE192&lt;&gt;"",[1]PREMIOS_ALUMNOS!$AE192&lt;&gt;0),[1]PREMIOS_ALUMNOS!$AE192,""),IF($A194="TOTAL",SUM(INDIRECT("R4:R"&amp;ROW()-1)),""))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IF(AND($A194&lt;&gt;"",$A194&lt;&gt;"TOTAL"),IF(AND([1]PREMIOS_ALUMNOS!$AH192&lt;&gt;"",[1]PREMIOS_ALUMNOS!$AH192&lt;&gt;0),[1]PREMIOS_ALUMNOS!$AH192,""),IF($A194="TOTAL",SUM(INDIRECT("T4:T"&amp;ROW()-1)),""))</f>
        <v/>
      </c>
      <c r="U194" s="7" t="str">
        <f ca="1">IF(AND($A194&lt;&gt;"",$A194&lt;&gt;"TOTAL"),IF(AND([1]PREMIOS_ALUMNOS!$AJ192&lt;&gt;"",[1]PREMIOS_ALUMNOS!$AJ192&lt;&gt;0),[1]PREMIOS_ALUMNOS!$AJ192,""),IF($A194="TOTAL",SUM(INDIRECT("U4:U"&amp;ROW()-1)),""))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IF(AND($A194&lt;&gt;"",$A194&lt;&gt;"TOTAL"),IF(AND([1]PREMIOS_ALUMNOS!$AM192&lt;&gt;"",[1]PREMIOS_ALUMNOS!$AM192&lt;&gt;0),[1]PREMIOS_ALUMNOS!$AM192,""),IF($A194="TOTAL",SUM(INDIRECT("W4:W"&amp;ROW()-1)),""))</f>
        <v/>
      </c>
      <c r="X194" s="7" t="str">
        <f ca="1">IF(AND($A194&lt;&gt;"",$A194&lt;&gt;"TOTAL"),IF(AND([1]PREMIOS_ALUMNOS!$AO192&lt;&gt;"",[1]PREMIOS_ALUMNOS!$AO192&lt;&gt;0),[1]PREMIOS_ALUMNOS!$AO192,""),IF($A194="TOTAL",SUM(INDIRECT("X4:X"&amp;ROW()-1)),""))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IF(AND($A194&lt;&gt;"",$A194&lt;&gt;"TOTAL"),IF(AND([1]PREMIOS_ALUMNOS!$AR192&lt;&gt;"",[1]PREMIOS_ALUMNOS!$AR192&lt;&gt;0),[1]PREMIOS_ALUMNOS!$AR192,""),IF($A194="TOTAL",SUM(INDIRECT("Z4:Z"&amp;ROW()-1)),""))</f>
        <v/>
      </c>
      <c r="AA194" s="7" t="str">
        <f ca="1">IF(AND($A194&lt;&gt;"",$A194&lt;&gt;"TOTAL"),IF(AND([1]PREMIOS_ALUMNOS!$AT192&lt;&gt;"",[1]PREMIOS_ALUMNOS!$AT192&lt;&gt;0),[1]PREMIOS_ALUMNOS!$AT192,""),IF($A194="TOTAL",SUM(INDIRECT("AA4:AA"&amp;ROW()-1)),""))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IF(AND($A194&lt;&gt;"",$A194&lt;&gt;"TOTAL"),IF(AND([1]PREMIOS_ALUMNOS!$AW192&lt;&gt;"",[1]PREMIOS_ALUMNOS!$AW192&lt;&gt;0),[1]PREMIOS_ALUMNOS!$AW192,""),IF($A194="TOTAL",SUM(INDIRECT("AC4:AC"&amp;ROW()-1)),""))</f>
        <v/>
      </c>
      <c r="AD194" s="7" t="str">
        <f ca="1">IF(AND($A194&lt;&gt;"",$A194&lt;&gt;"TOTAL"),IF(AND([1]PREMIOS_ALUMNOS!$AY192&lt;&gt;"",[1]PREMIOS_ALUMNOS!$AY192&lt;&gt;0),[1]PREMIOS_ALUMNOS!$AY192,""),IF($A194="TOTAL",SUM(INDIRECT("AD4:AD"&amp;ROW()-1)),""))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IF(AND($A194&lt;&gt;"",$A194&lt;&gt;"TOTAL"),IF(AND([1]PREMIOS_ALUMNOS!$BB192&lt;&gt;"",[1]PREMIOS_ALUMNOS!$BB192&lt;&gt;0),[1]PREMIOS_ALUMNOS!$BB192,""),IF($A194="TOTAL",SUM(INDIRECT("AF4:AF"&amp;ROW()-1)),""))</f>
        <v/>
      </c>
      <c r="AG194" s="7" t="str">
        <f ca="1">IF(AND($A194&lt;&gt;"",$A194&lt;&gt;"TOTAL"),IF(AND([1]PREMIOS_ALUMNOS!$BD192&lt;&gt;"",[1]PREMIOS_ALUMNOS!$BD192&lt;&gt;0),[1]PREMIOS_ALUMNOS!$BD192,""),IF($A194="TOTAL",SUM(INDIRECT("AG4:AG"&amp;ROW()-1)),""))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IF(AND($A194&lt;&gt;"",$A194&lt;&gt;"TOTAL"),IF(AND([1]PREMIOS_ALUMNOS!$BG192&lt;&gt;"",[1]PREMIOS_ALUMNOS!$BG192&lt;&gt;0),[1]PREMIOS_ALUMNOS!$BG192,""),IF($A194="TOTAL",SUM(INDIRECT("AI4:AI"&amp;ROW()-1)),""))</f>
        <v/>
      </c>
      <c r="AJ194" s="7" t="str">
        <f ca="1">IF(AND($A194&lt;&gt;"",$A194&lt;&gt;"TOTAL"),IF(AND([1]PREMIOS_ALUMNOS!$BI192&lt;&gt;"",[1]PREMIOS_ALUMNOS!$BI192&lt;&gt;0),[1]PREMIOS_ALUMNOS!$BI192,""),IF($A194="TOTAL",SUM(INDIRECT("AJ4:AJ"&amp;ROW()-1)),""))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IF(AND($A194&lt;&gt;"",$A194&lt;&gt;"TOTAL"),IF(AND([1]PREMIOS_ALUMNOS!$BL192&lt;&gt;"",[1]PREMIOS_ALUMNOS!$BL192&lt;&gt;0),[1]PREMIOS_ALUMNOS!$BL192,""),IF($A194="TOTAL",SUM(INDIRECT("AL4:AL"&amp;ROW()-1)),""))</f>
        <v/>
      </c>
      <c r="AM194" s="7" t="str">
        <f ca="1">IF(AND($A194&lt;&gt;"",$A194&lt;&gt;"TOTAL"),IF(AND([1]PREMIOS_ALUMNOS!$BN192&lt;&gt;"",[1]PREMIOS_ALUMNOS!$BN192&lt;&gt;0),[1]PREMIOS_ALUMNOS!$BN192,""),IF($A194="TOTAL",SUM(INDIRECT("AM4:AM"&amp;ROW()-1)),""))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IF(AND($A194&lt;&gt;"",$A194&lt;&gt;"TOTAL"),IF(AND([1]PREMIOS_ALUMNOS!$BQ192&lt;&gt;"",[1]PREMIOS_ALUMNOS!$BQ192&lt;&gt;0),[1]PREMIOS_ALUMNOS!$BQ192,""),IF($A194="TOTAL",SUM(INDIRECT("AO4:AO"&amp;ROW()-1)),""))</f>
        <v/>
      </c>
      <c r="AP194" s="7" t="str">
        <f ca="1">IF(AND($A194&lt;&gt;"",$A194&lt;&gt;"TOTAL"),IF(AND([1]PREMIOS_ALUMNOS!$BS192&lt;&gt;"",[1]PREMIOS_ALUMNOS!$BS192&lt;&gt;0),[1]PREMIOS_ALUMNOS!$BS192,""),IF($A194="TOTAL",SUM(INDIRECT("AP4:AP"&amp;ROW()-1)),""))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IF(AND($A194&lt;&gt;"",$A194&lt;&gt;"TOTAL"),IF(AND([1]PREMIOS_ALUMNOS!$BV192&lt;&gt;"",[1]PREMIOS_ALUMNOS!$BV192&lt;&gt;0),[1]PREMIOS_ALUMNOS!$BV192,""),IF($A194="TOTAL",SUM(INDIRECT("AR4:AR"&amp;ROW()-1)),""))</f>
        <v/>
      </c>
      <c r="AS194" s="7" t="str">
        <f ca="1">IF(AND($A194&lt;&gt;"",$A194&lt;&gt;"TOTAL"),IF(AND([1]PREMIOS_ALUMNOS!$BX192&lt;&gt;"",[1]PREMIOS_ALUMNOS!$BX192&lt;&gt;0),[1]PREMIOS_ALUMNOS!$BX192,""),IF($A194="TOTAL",SUM(INDIRECT("AS4:AS"&amp;ROW()-1)),""))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IF(AND($A194&lt;&gt;"",$A194&lt;&gt;"TOTAL"),IF(AND([1]PREMIOS_ALUMNOS!$CA192&lt;&gt;"",[1]PREMIOS_ALUMNOS!$CA192&lt;&gt;0),[1]PREMIOS_ALUMNOS!$CA192,""),IF($A194="TOTAL",SUM(INDIRECT("AU4:AU"&amp;ROW()-1)),""))</f>
        <v/>
      </c>
      <c r="AV194" s="7" t="str">
        <f ca="1">IF(AND($A194&lt;&gt;"",$A194&lt;&gt;"TOTAL"),IF(AND([1]PREMIOS_ALUMNOS!$CC192&lt;&gt;"",[1]PREMIOS_ALUMNOS!$CC192&lt;&gt;0),[1]PREMIOS_ALUMNOS!$CC192,""),IF($A194="TOTAL",SUM(INDIRECT("AV4:AV"&amp;ROW()-1)),""))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IF(AND($A194&lt;&gt;"",$A194&lt;&gt;"TOTAL"),IF(AND([1]PREMIOS_ALUMNOS!$CF192&lt;&gt;"",[1]PREMIOS_ALUMNOS!$CF192&lt;&gt;0),[1]PREMIOS_ALUMNOS!$CF192,""),IF($A194="TOTAL",SUM(INDIRECT("AX4:AX"&amp;ROW()-1)),""))</f>
        <v/>
      </c>
      <c r="AY194" s="7" t="str">
        <f ca="1">IF(AND($A194&lt;&gt;"",$A194&lt;&gt;"TOTAL"),IF(AND([1]PREMIOS_ALUMNOS!$CH192&lt;&gt;"",[1]PREMIOS_ALUMNOS!$CH192&lt;&gt;0),[1]PREMIOS_ALUMNOS!$CH192,""),IF($A194="TOTAL",SUM(INDIRECT("AY4:AY"&amp;ROW()-1)),""))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IF(AND($A194&lt;&gt;"",$A194&lt;&gt;"TOTAL"),IF(AND([1]PREMIOS_ALUMNOS!$CK192&lt;&gt;"",[1]PREMIOS_ALUMNOS!$CK192&lt;&gt;0),[1]PREMIOS_ALUMNOS!$CK192,""),IF($A194="TOTAL",SUM(INDIRECT("BA4:BA"&amp;ROW()-1)),""))</f>
        <v/>
      </c>
      <c r="BB194" s="7" t="str">
        <f ca="1">IF(AND($A194&lt;&gt;"",$A194&lt;&gt;"TOTAL"),IF(AND([1]PREMIOS_ALUMNOS!$CM192&lt;&gt;"",[1]PREMIOS_ALUMNOS!$CM192&lt;&gt;0),[1]PREMIOS_ALUMNOS!$CM192,""),IF($A194="TOTAL",SUM(INDIRECT("BB4:BB"&amp;ROW()-1)),""))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IF(AND($A194&lt;&gt;"",$A194&lt;&gt;"TOTAL"),IF(AND([1]PREMIOS_ALUMNOS!$CP192&lt;&gt;"",[1]PREMIOS_ALUMNOS!$CP192&lt;&gt;0),[1]PREMIOS_ALUMNOS!$CP192,""),IF($A194="TOTAL",SUM(INDIRECT("BD4:BD"&amp;ROW()-1)),""))</f>
        <v/>
      </c>
      <c r="BE194" s="7" t="str">
        <f ca="1">IF(AND($A194&lt;&gt;"",$A194&lt;&gt;"TOTAL"),IF(AND([1]PREMIOS_ALUMNOS!$CR192&lt;&gt;"",[1]PREMIOS_ALUMNOS!$CR192&lt;&gt;0),[1]PREMIOS_ALUMNOS!$CR192,""),IF($A194="TOTAL",SUM(INDIRECT("BE4:BE"&amp;ROW()-1)),""))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IF([1]PREMIOS_ALUMNOS!$C193&lt;&gt;"",[1]PREMIOS_ALUMNOS!$C193,IF(AND([1]PREMIOS_ALUMNOS!$C193="",[1]PREMIOS_ALUMNOS!$C194="",[1]PREMIOS_ALUMNOS!$C192=""),"","TOTAL"))</f>
        <v/>
      </c>
      <c r="B195" s="7" t="str">
        <f ca="1">IF(AND($A195&lt;&gt;"",$A195&lt;&gt;"TOTAL"),IF(AND([1]PREMIOS_ALUMNOS!$D193&lt;&gt;"",[1]PREMIOS_ALUMNOS!$D193&lt;&gt;0),[1]PREMIOS_ALUMNOS!$D193,""),IF($A195="TOTAL",SUM(INDIRECT("B4:B"&amp;ROW()-1)),""))</f>
        <v/>
      </c>
      <c r="C195" s="7" t="str">
        <f ca="1">IF(AND($A195&lt;&gt;"",$A195&lt;&gt;"TOTAL"),IF(AND([1]PREMIOS_ALUMNOS!$F193&lt;&gt;"",[1]PREMIOS_ALUMNOS!$F193&lt;&gt;0),[1]PREMIOS_ALUMNOS!$F193,""),IF($A195="TOTAL",SUM(INDIRECT("C4:C"&amp;ROW()-1)),""))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IF(AND($A195&lt;&gt;"",$A195&lt;&gt;"TOTAL"),IF(AND([1]PREMIOS_ALUMNOS!$I193&lt;&gt;"",[1]PREMIOS_ALUMNOS!$I193&lt;&gt;0),[1]PREMIOS_ALUMNOS!$I193,""),IF($A195="TOTAL",SUM(INDIRECT("E4:E"&amp;ROW()-1)),""))</f>
        <v/>
      </c>
      <c r="F195" s="7" t="str">
        <f ca="1">IF(AND($A195&lt;&gt;"",$A195&lt;&gt;"TOTAL"),IF(AND([1]PREMIOS_ALUMNOS!$K193&lt;&gt;"",[1]PREMIOS_ALUMNOS!$K193&lt;&gt;0),[1]PREMIOS_ALUMNOS!$K193,""),IF($A195="TOTAL",SUM(INDIRECT("F4:F"&amp;ROW()-1)),""))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IF(AND($A195&lt;&gt;"",$A195&lt;&gt;"TOTAL"),IF(AND([1]PREMIOS_ALUMNOS!$N193&lt;&gt;"",[1]PREMIOS_ALUMNOS!$N193&lt;&gt;0),[1]PREMIOS_ALUMNOS!$N193,""),IF($A195="TOTAL",SUM(INDIRECT("H4:H"&amp;ROW()-1)),""))</f>
        <v/>
      </c>
      <c r="I195" s="7" t="str">
        <f ca="1">IF(AND($A195&lt;&gt;"",$A195&lt;&gt;"TOTAL"),IF(AND([1]PREMIOS_ALUMNOS!$P193&lt;&gt;"",[1]PREMIOS_ALUMNOS!$P193&lt;&gt;0),[1]PREMIOS_ALUMNOS!$P193,""),IF($A195="TOTAL",SUM(INDIRECT("I4:I"&amp;ROW()-1)),""))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IF(AND($A195&lt;&gt;"",$A195&lt;&gt;"TOTAL"),IF(AND([1]PREMIOS_ALUMNOS!$S193&lt;&gt;"",[1]PREMIOS_ALUMNOS!$S193&lt;&gt;0),[1]PREMIOS_ALUMNOS!$S193,""),IF($A195="TOTAL",SUM(INDIRECT("K4:K"&amp;ROW()-1)),""))</f>
        <v/>
      </c>
      <c r="L195" s="7" t="str">
        <f ca="1">IF(AND($A195&lt;&gt;"",$A195&lt;&gt;"TOTAL"),IF(AND([1]PREMIOS_ALUMNOS!$U193&lt;&gt;"",[1]PREMIOS_ALUMNOS!$U193&lt;&gt;0),[1]PREMIOS_ALUMNOS!$U193,""),IF($A195="TOTAL",SUM(INDIRECT("L4:L"&amp;ROW()-1)),""))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IF(AND($A195&lt;&gt;"",$A195&lt;&gt;"TOTAL"),IF(AND([1]PREMIOS_ALUMNOS!$X193&lt;&gt;"",[1]PREMIOS_ALUMNOS!$X193&lt;&gt;0),[1]PREMIOS_ALUMNOS!$X193,""),IF($A195="TOTAL",SUM(INDIRECT("N4:N"&amp;ROW()-1)),""))</f>
        <v/>
      </c>
      <c r="O195" s="7" t="str">
        <f ca="1">IF(AND($A195&lt;&gt;"",$A195&lt;&gt;"TOTAL"),IF(AND([1]PREMIOS_ALUMNOS!$Z193&lt;&gt;"",[1]PREMIOS_ALUMNOS!$Z193&lt;&gt;0),[1]PREMIOS_ALUMNOS!$Z193,""),IF($A195="TOTAL",SUM(INDIRECT("O4:O"&amp;ROW()-1)),""))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IF(AND($A195&lt;&gt;"",$A195&lt;&gt;"TOTAL"),IF(AND([1]PREMIOS_ALUMNOS!$AC193&lt;&gt;"",[1]PREMIOS_ALUMNOS!$AC193&lt;&gt;0),[1]PREMIOS_ALUMNOS!$AC193,""),IF($A195="TOTAL",SUM(INDIRECT("Q4:Q"&amp;ROW()-1)),""))</f>
        <v/>
      </c>
      <c r="R195" s="7" t="str">
        <f ca="1">IF(AND($A195&lt;&gt;"",$A195&lt;&gt;"TOTAL"),IF(AND([1]PREMIOS_ALUMNOS!$AE193&lt;&gt;"",[1]PREMIOS_ALUMNOS!$AE193&lt;&gt;0),[1]PREMIOS_ALUMNOS!$AE193,""),IF($A195="TOTAL",SUM(INDIRECT("R4:R"&amp;ROW()-1)),""))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IF(AND($A195&lt;&gt;"",$A195&lt;&gt;"TOTAL"),IF(AND([1]PREMIOS_ALUMNOS!$AH193&lt;&gt;"",[1]PREMIOS_ALUMNOS!$AH193&lt;&gt;0),[1]PREMIOS_ALUMNOS!$AH193,""),IF($A195="TOTAL",SUM(INDIRECT("T4:T"&amp;ROW()-1)),""))</f>
        <v/>
      </c>
      <c r="U195" s="7" t="str">
        <f ca="1">IF(AND($A195&lt;&gt;"",$A195&lt;&gt;"TOTAL"),IF(AND([1]PREMIOS_ALUMNOS!$AJ193&lt;&gt;"",[1]PREMIOS_ALUMNOS!$AJ193&lt;&gt;0),[1]PREMIOS_ALUMNOS!$AJ193,""),IF($A195="TOTAL",SUM(INDIRECT("U4:U"&amp;ROW()-1)),""))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IF(AND($A195&lt;&gt;"",$A195&lt;&gt;"TOTAL"),IF(AND([1]PREMIOS_ALUMNOS!$AM193&lt;&gt;"",[1]PREMIOS_ALUMNOS!$AM193&lt;&gt;0),[1]PREMIOS_ALUMNOS!$AM193,""),IF($A195="TOTAL",SUM(INDIRECT("W4:W"&amp;ROW()-1)),""))</f>
        <v/>
      </c>
      <c r="X195" s="7" t="str">
        <f ca="1">IF(AND($A195&lt;&gt;"",$A195&lt;&gt;"TOTAL"),IF(AND([1]PREMIOS_ALUMNOS!$AO193&lt;&gt;"",[1]PREMIOS_ALUMNOS!$AO193&lt;&gt;0),[1]PREMIOS_ALUMNOS!$AO193,""),IF($A195="TOTAL",SUM(INDIRECT("X4:X"&amp;ROW()-1)),""))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IF(AND($A195&lt;&gt;"",$A195&lt;&gt;"TOTAL"),IF(AND([1]PREMIOS_ALUMNOS!$AR193&lt;&gt;"",[1]PREMIOS_ALUMNOS!$AR193&lt;&gt;0),[1]PREMIOS_ALUMNOS!$AR193,""),IF($A195="TOTAL",SUM(INDIRECT("Z4:Z"&amp;ROW()-1)),""))</f>
        <v/>
      </c>
      <c r="AA195" s="7" t="str">
        <f ca="1">IF(AND($A195&lt;&gt;"",$A195&lt;&gt;"TOTAL"),IF(AND([1]PREMIOS_ALUMNOS!$AT193&lt;&gt;"",[1]PREMIOS_ALUMNOS!$AT193&lt;&gt;0),[1]PREMIOS_ALUMNOS!$AT193,""),IF($A195="TOTAL",SUM(INDIRECT("AA4:AA"&amp;ROW()-1)),""))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IF(AND($A195&lt;&gt;"",$A195&lt;&gt;"TOTAL"),IF(AND([1]PREMIOS_ALUMNOS!$AW193&lt;&gt;"",[1]PREMIOS_ALUMNOS!$AW193&lt;&gt;0),[1]PREMIOS_ALUMNOS!$AW193,""),IF($A195="TOTAL",SUM(INDIRECT("AC4:AC"&amp;ROW()-1)),""))</f>
        <v/>
      </c>
      <c r="AD195" s="7" t="str">
        <f ca="1">IF(AND($A195&lt;&gt;"",$A195&lt;&gt;"TOTAL"),IF(AND([1]PREMIOS_ALUMNOS!$AY193&lt;&gt;"",[1]PREMIOS_ALUMNOS!$AY193&lt;&gt;0),[1]PREMIOS_ALUMNOS!$AY193,""),IF($A195="TOTAL",SUM(INDIRECT("AD4:AD"&amp;ROW()-1)),""))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IF(AND($A195&lt;&gt;"",$A195&lt;&gt;"TOTAL"),IF(AND([1]PREMIOS_ALUMNOS!$BB193&lt;&gt;"",[1]PREMIOS_ALUMNOS!$BB193&lt;&gt;0),[1]PREMIOS_ALUMNOS!$BB193,""),IF($A195="TOTAL",SUM(INDIRECT("AF4:AF"&amp;ROW()-1)),""))</f>
        <v/>
      </c>
      <c r="AG195" s="7" t="str">
        <f ca="1">IF(AND($A195&lt;&gt;"",$A195&lt;&gt;"TOTAL"),IF(AND([1]PREMIOS_ALUMNOS!$BD193&lt;&gt;"",[1]PREMIOS_ALUMNOS!$BD193&lt;&gt;0),[1]PREMIOS_ALUMNOS!$BD193,""),IF($A195="TOTAL",SUM(INDIRECT("AG4:AG"&amp;ROW()-1)),""))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IF(AND($A195&lt;&gt;"",$A195&lt;&gt;"TOTAL"),IF(AND([1]PREMIOS_ALUMNOS!$BG193&lt;&gt;"",[1]PREMIOS_ALUMNOS!$BG193&lt;&gt;0),[1]PREMIOS_ALUMNOS!$BG193,""),IF($A195="TOTAL",SUM(INDIRECT("AI4:AI"&amp;ROW()-1)),""))</f>
        <v/>
      </c>
      <c r="AJ195" s="7" t="str">
        <f ca="1">IF(AND($A195&lt;&gt;"",$A195&lt;&gt;"TOTAL"),IF(AND([1]PREMIOS_ALUMNOS!$BI193&lt;&gt;"",[1]PREMIOS_ALUMNOS!$BI193&lt;&gt;0),[1]PREMIOS_ALUMNOS!$BI193,""),IF($A195="TOTAL",SUM(INDIRECT("AJ4:AJ"&amp;ROW()-1)),""))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IF(AND($A195&lt;&gt;"",$A195&lt;&gt;"TOTAL"),IF(AND([1]PREMIOS_ALUMNOS!$BL193&lt;&gt;"",[1]PREMIOS_ALUMNOS!$BL193&lt;&gt;0),[1]PREMIOS_ALUMNOS!$BL193,""),IF($A195="TOTAL",SUM(INDIRECT("AL4:AL"&amp;ROW()-1)),""))</f>
        <v/>
      </c>
      <c r="AM195" s="7" t="str">
        <f ca="1">IF(AND($A195&lt;&gt;"",$A195&lt;&gt;"TOTAL"),IF(AND([1]PREMIOS_ALUMNOS!$BN193&lt;&gt;"",[1]PREMIOS_ALUMNOS!$BN193&lt;&gt;0),[1]PREMIOS_ALUMNOS!$BN193,""),IF($A195="TOTAL",SUM(INDIRECT("AM4:AM"&amp;ROW()-1)),""))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IF(AND($A195&lt;&gt;"",$A195&lt;&gt;"TOTAL"),IF(AND([1]PREMIOS_ALUMNOS!$BQ193&lt;&gt;"",[1]PREMIOS_ALUMNOS!$BQ193&lt;&gt;0),[1]PREMIOS_ALUMNOS!$BQ193,""),IF($A195="TOTAL",SUM(INDIRECT("AO4:AO"&amp;ROW()-1)),""))</f>
        <v/>
      </c>
      <c r="AP195" s="7" t="str">
        <f ca="1">IF(AND($A195&lt;&gt;"",$A195&lt;&gt;"TOTAL"),IF(AND([1]PREMIOS_ALUMNOS!$BS193&lt;&gt;"",[1]PREMIOS_ALUMNOS!$BS193&lt;&gt;0),[1]PREMIOS_ALUMNOS!$BS193,""),IF($A195="TOTAL",SUM(INDIRECT("AP4:AP"&amp;ROW()-1)),""))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IF(AND($A195&lt;&gt;"",$A195&lt;&gt;"TOTAL"),IF(AND([1]PREMIOS_ALUMNOS!$BV193&lt;&gt;"",[1]PREMIOS_ALUMNOS!$BV193&lt;&gt;0),[1]PREMIOS_ALUMNOS!$BV193,""),IF($A195="TOTAL",SUM(INDIRECT("AR4:AR"&amp;ROW()-1)),""))</f>
        <v/>
      </c>
      <c r="AS195" s="7" t="str">
        <f ca="1">IF(AND($A195&lt;&gt;"",$A195&lt;&gt;"TOTAL"),IF(AND([1]PREMIOS_ALUMNOS!$BX193&lt;&gt;"",[1]PREMIOS_ALUMNOS!$BX193&lt;&gt;0),[1]PREMIOS_ALUMNOS!$BX193,""),IF($A195="TOTAL",SUM(INDIRECT("AS4:AS"&amp;ROW()-1)),""))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IF(AND($A195&lt;&gt;"",$A195&lt;&gt;"TOTAL"),IF(AND([1]PREMIOS_ALUMNOS!$CA193&lt;&gt;"",[1]PREMIOS_ALUMNOS!$CA193&lt;&gt;0),[1]PREMIOS_ALUMNOS!$CA193,""),IF($A195="TOTAL",SUM(INDIRECT("AU4:AU"&amp;ROW()-1)),""))</f>
        <v/>
      </c>
      <c r="AV195" s="7" t="str">
        <f ca="1">IF(AND($A195&lt;&gt;"",$A195&lt;&gt;"TOTAL"),IF(AND([1]PREMIOS_ALUMNOS!$CC193&lt;&gt;"",[1]PREMIOS_ALUMNOS!$CC193&lt;&gt;0),[1]PREMIOS_ALUMNOS!$CC193,""),IF($A195="TOTAL",SUM(INDIRECT("AV4:AV"&amp;ROW()-1)),""))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IF(AND($A195&lt;&gt;"",$A195&lt;&gt;"TOTAL"),IF(AND([1]PREMIOS_ALUMNOS!$CF193&lt;&gt;"",[1]PREMIOS_ALUMNOS!$CF193&lt;&gt;0),[1]PREMIOS_ALUMNOS!$CF193,""),IF($A195="TOTAL",SUM(INDIRECT("AX4:AX"&amp;ROW()-1)),""))</f>
        <v/>
      </c>
      <c r="AY195" s="7" t="str">
        <f ca="1">IF(AND($A195&lt;&gt;"",$A195&lt;&gt;"TOTAL"),IF(AND([1]PREMIOS_ALUMNOS!$CH193&lt;&gt;"",[1]PREMIOS_ALUMNOS!$CH193&lt;&gt;0),[1]PREMIOS_ALUMNOS!$CH193,""),IF($A195="TOTAL",SUM(INDIRECT("AY4:AY"&amp;ROW()-1)),""))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IF(AND($A195&lt;&gt;"",$A195&lt;&gt;"TOTAL"),IF(AND([1]PREMIOS_ALUMNOS!$CK193&lt;&gt;"",[1]PREMIOS_ALUMNOS!$CK193&lt;&gt;0),[1]PREMIOS_ALUMNOS!$CK193,""),IF($A195="TOTAL",SUM(INDIRECT("BA4:BA"&amp;ROW()-1)),""))</f>
        <v/>
      </c>
      <c r="BB195" s="7" t="str">
        <f ca="1">IF(AND($A195&lt;&gt;"",$A195&lt;&gt;"TOTAL"),IF(AND([1]PREMIOS_ALUMNOS!$CM193&lt;&gt;"",[1]PREMIOS_ALUMNOS!$CM193&lt;&gt;0),[1]PREMIOS_ALUMNOS!$CM193,""),IF($A195="TOTAL",SUM(INDIRECT("BB4:BB"&amp;ROW()-1)),""))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IF(AND($A195&lt;&gt;"",$A195&lt;&gt;"TOTAL"),IF(AND([1]PREMIOS_ALUMNOS!$CP193&lt;&gt;"",[1]PREMIOS_ALUMNOS!$CP193&lt;&gt;0),[1]PREMIOS_ALUMNOS!$CP193,""),IF($A195="TOTAL",SUM(INDIRECT("BD4:BD"&amp;ROW()-1)),""))</f>
        <v/>
      </c>
      <c r="BE195" s="7" t="str">
        <f ca="1">IF(AND($A195&lt;&gt;"",$A195&lt;&gt;"TOTAL"),IF(AND([1]PREMIOS_ALUMNOS!$CR193&lt;&gt;"",[1]PREMIOS_ALUMNOS!$CR193&lt;&gt;0),[1]PREMIOS_ALUMNOS!$CR193,""),IF($A195="TOTAL",SUM(INDIRECT("BE4:BE"&amp;ROW()-1)),""))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IF([1]PREMIOS_ALUMNOS!$C194&lt;&gt;"",[1]PREMIOS_ALUMNOS!$C194,IF(AND([1]PREMIOS_ALUMNOS!$C194="",[1]PREMIOS_ALUMNOS!$C195="",[1]PREMIOS_ALUMNOS!$C193=""),"","TOTAL"))</f>
        <v/>
      </c>
      <c r="B196" s="7" t="str">
        <f ca="1">IF(AND($A196&lt;&gt;"",$A196&lt;&gt;"TOTAL"),IF(AND([1]PREMIOS_ALUMNOS!$D194&lt;&gt;"",[1]PREMIOS_ALUMNOS!$D194&lt;&gt;0),[1]PREMIOS_ALUMNOS!$D194,""),IF($A196="TOTAL",SUM(INDIRECT("B4:B"&amp;ROW()-1)),""))</f>
        <v/>
      </c>
      <c r="C196" s="7" t="str">
        <f ca="1">IF(AND($A196&lt;&gt;"",$A196&lt;&gt;"TOTAL"),IF(AND([1]PREMIOS_ALUMNOS!$F194&lt;&gt;"",[1]PREMIOS_ALUMNOS!$F194&lt;&gt;0),[1]PREMIOS_ALUMNOS!$F194,""),IF($A196="TOTAL",SUM(INDIRECT("C4:C"&amp;ROW()-1)),""))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IF(AND($A196&lt;&gt;"",$A196&lt;&gt;"TOTAL"),IF(AND([1]PREMIOS_ALUMNOS!$I194&lt;&gt;"",[1]PREMIOS_ALUMNOS!$I194&lt;&gt;0),[1]PREMIOS_ALUMNOS!$I194,""),IF($A196="TOTAL",SUM(INDIRECT("E4:E"&amp;ROW()-1)),""))</f>
        <v/>
      </c>
      <c r="F196" s="7" t="str">
        <f ca="1">IF(AND($A196&lt;&gt;"",$A196&lt;&gt;"TOTAL"),IF(AND([1]PREMIOS_ALUMNOS!$K194&lt;&gt;"",[1]PREMIOS_ALUMNOS!$K194&lt;&gt;0),[1]PREMIOS_ALUMNOS!$K194,""),IF($A196="TOTAL",SUM(INDIRECT("F4:F"&amp;ROW()-1)),""))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IF(AND($A196&lt;&gt;"",$A196&lt;&gt;"TOTAL"),IF(AND([1]PREMIOS_ALUMNOS!$N194&lt;&gt;"",[1]PREMIOS_ALUMNOS!$N194&lt;&gt;0),[1]PREMIOS_ALUMNOS!$N194,""),IF($A196="TOTAL",SUM(INDIRECT("H4:H"&amp;ROW()-1)),""))</f>
        <v/>
      </c>
      <c r="I196" s="7" t="str">
        <f ca="1">IF(AND($A196&lt;&gt;"",$A196&lt;&gt;"TOTAL"),IF(AND([1]PREMIOS_ALUMNOS!$P194&lt;&gt;"",[1]PREMIOS_ALUMNOS!$P194&lt;&gt;0),[1]PREMIOS_ALUMNOS!$P194,""),IF($A196="TOTAL",SUM(INDIRECT("I4:I"&amp;ROW()-1)),""))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IF(AND($A196&lt;&gt;"",$A196&lt;&gt;"TOTAL"),IF(AND([1]PREMIOS_ALUMNOS!$S194&lt;&gt;"",[1]PREMIOS_ALUMNOS!$S194&lt;&gt;0),[1]PREMIOS_ALUMNOS!$S194,""),IF($A196="TOTAL",SUM(INDIRECT("K4:K"&amp;ROW()-1)),""))</f>
        <v/>
      </c>
      <c r="L196" s="7" t="str">
        <f ca="1">IF(AND($A196&lt;&gt;"",$A196&lt;&gt;"TOTAL"),IF(AND([1]PREMIOS_ALUMNOS!$U194&lt;&gt;"",[1]PREMIOS_ALUMNOS!$U194&lt;&gt;0),[1]PREMIOS_ALUMNOS!$U194,""),IF($A196="TOTAL",SUM(INDIRECT("L4:L"&amp;ROW()-1)),""))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IF(AND($A196&lt;&gt;"",$A196&lt;&gt;"TOTAL"),IF(AND([1]PREMIOS_ALUMNOS!$X194&lt;&gt;"",[1]PREMIOS_ALUMNOS!$X194&lt;&gt;0),[1]PREMIOS_ALUMNOS!$X194,""),IF($A196="TOTAL",SUM(INDIRECT("N4:N"&amp;ROW()-1)),""))</f>
        <v/>
      </c>
      <c r="O196" s="7" t="str">
        <f ca="1">IF(AND($A196&lt;&gt;"",$A196&lt;&gt;"TOTAL"),IF(AND([1]PREMIOS_ALUMNOS!$Z194&lt;&gt;"",[1]PREMIOS_ALUMNOS!$Z194&lt;&gt;0),[1]PREMIOS_ALUMNOS!$Z194,""),IF($A196="TOTAL",SUM(INDIRECT("O4:O"&amp;ROW()-1)),""))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IF(AND($A196&lt;&gt;"",$A196&lt;&gt;"TOTAL"),IF(AND([1]PREMIOS_ALUMNOS!$AC194&lt;&gt;"",[1]PREMIOS_ALUMNOS!$AC194&lt;&gt;0),[1]PREMIOS_ALUMNOS!$AC194,""),IF($A196="TOTAL",SUM(INDIRECT("Q4:Q"&amp;ROW()-1)),""))</f>
        <v/>
      </c>
      <c r="R196" s="7" t="str">
        <f ca="1">IF(AND($A196&lt;&gt;"",$A196&lt;&gt;"TOTAL"),IF(AND([1]PREMIOS_ALUMNOS!$AE194&lt;&gt;"",[1]PREMIOS_ALUMNOS!$AE194&lt;&gt;0),[1]PREMIOS_ALUMNOS!$AE194,""),IF($A196="TOTAL",SUM(INDIRECT("R4:R"&amp;ROW()-1)),""))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IF(AND($A196&lt;&gt;"",$A196&lt;&gt;"TOTAL"),IF(AND([1]PREMIOS_ALUMNOS!$AH194&lt;&gt;"",[1]PREMIOS_ALUMNOS!$AH194&lt;&gt;0),[1]PREMIOS_ALUMNOS!$AH194,""),IF($A196="TOTAL",SUM(INDIRECT("T4:T"&amp;ROW()-1)),""))</f>
        <v/>
      </c>
      <c r="U196" s="7" t="str">
        <f ca="1">IF(AND($A196&lt;&gt;"",$A196&lt;&gt;"TOTAL"),IF(AND([1]PREMIOS_ALUMNOS!$AJ194&lt;&gt;"",[1]PREMIOS_ALUMNOS!$AJ194&lt;&gt;0),[1]PREMIOS_ALUMNOS!$AJ194,""),IF($A196="TOTAL",SUM(INDIRECT("U4:U"&amp;ROW()-1)),""))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IF(AND($A196&lt;&gt;"",$A196&lt;&gt;"TOTAL"),IF(AND([1]PREMIOS_ALUMNOS!$AM194&lt;&gt;"",[1]PREMIOS_ALUMNOS!$AM194&lt;&gt;0),[1]PREMIOS_ALUMNOS!$AM194,""),IF($A196="TOTAL",SUM(INDIRECT("W4:W"&amp;ROW()-1)),""))</f>
        <v/>
      </c>
      <c r="X196" s="7" t="str">
        <f ca="1">IF(AND($A196&lt;&gt;"",$A196&lt;&gt;"TOTAL"),IF(AND([1]PREMIOS_ALUMNOS!$AO194&lt;&gt;"",[1]PREMIOS_ALUMNOS!$AO194&lt;&gt;0),[1]PREMIOS_ALUMNOS!$AO194,""),IF($A196="TOTAL",SUM(INDIRECT("X4:X"&amp;ROW()-1)),""))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IF(AND($A196&lt;&gt;"",$A196&lt;&gt;"TOTAL"),IF(AND([1]PREMIOS_ALUMNOS!$AR194&lt;&gt;"",[1]PREMIOS_ALUMNOS!$AR194&lt;&gt;0),[1]PREMIOS_ALUMNOS!$AR194,""),IF($A196="TOTAL",SUM(INDIRECT("Z4:Z"&amp;ROW()-1)),""))</f>
        <v/>
      </c>
      <c r="AA196" s="7" t="str">
        <f ca="1">IF(AND($A196&lt;&gt;"",$A196&lt;&gt;"TOTAL"),IF(AND([1]PREMIOS_ALUMNOS!$AT194&lt;&gt;"",[1]PREMIOS_ALUMNOS!$AT194&lt;&gt;0),[1]PREMIOS_ALUMNOS!$AT194,""),IF($A196="TOTAL",SUM(INDIRECT("AA4:AA"&amp;ROW()-1)),""))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IF(AND($A196&lt;&gt;"",$A196&lt;&gt;"TOTAL"),IF(AND([1]PREMIOS_ALUMNOS!$AW194&lt;&gt;"",[1]PREMIOS_ALUMNOS!$AW194&lt;&gt;0),[1]PREMIOS_ALUMNOS!$AW194,""),IF($A196="TOTAL",SUM(INDIRECT("AC4:AC"&amp;ROW()-1)),""))</f>
        <v/>
      </c>
      <c r="AD196" s="7" t="str">
        <f ca="1">IF(AND($A196&lt;&gt;"",$A196&lt;&gt;"TOTAL"),IF(AND([1]PREMIOS_ALUMNOS!$AY194&lt;&gt;"",[1]PREMIOS_ALUMNOS!$AY194&lt;&gt;0),[1]PREMIOS_ALUMNOS!$AY194,""),IF($A196="TOTAL",SUM(INDIRECT("AD4:AD"&amp;ROW()-1)),""))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IF(AND($A196&lt;&gt;"",$A196&lt;&gt;"TOTAL"),IF(AND([1]PREMIOS_ALUMNOS!$BB194&lt;&gt;"",[1]PREMIOS_ALUMNOS!$BB194&lt;&gt;0),[1]PREMIOS_ALUMNOS!$BB194,""),IF($A196="TOTAL",SUM(INDIRECT("AF4:AF"&amp;ROW()-1)),""))</f>
        <v/>
      </c>
      <c r="AG196" s="7" t="str">
        <f ca="1">IF(AND($A196&lt;&gt;"",$A196&lt;&gt;"TOTAL"),IF(AND([1]PREMIOS_ALUMNOS!$BD194&lt;&gt;"",[1]PREMIOS_ALUMNOS!$BD194&lt;&gt;0),[1]PREMIOS_ALUMNOS!$BD194,""),IF($A196="TOTAL",SUM(INDIRECT("AG4:AG"&amp;ROW()-1)),""))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IF(AND($A196&lt;&gt;"",$A196&lt;&gt;"TOTAL"),IF(AND([1]PREMIOS_ALUMNOS!$BG194&lt;&gt;"",[1]PREMIOS_ALUMNOS!$BG194&lt;&gt;0),[1]PREMIOS_ALUMNOS!$BG194,""),IF($A196="TOTAL",SUM(INDIRECT("AI4:AI"&amp;ROW()-1)),""))</f>
        <v/>
      </c>
      <c r="AJ196" s="7" t="str">
        <f ca="1">IF(AND($A196&lt;&gt;"",$A196&lt;&gt;"TOTAL"),IF(AND([1]PREMIOS_ALUMNOS!$BI194&lt;&gt;"",[1]PREMIOS_ALUMNOS!$BI194&lt;&gt;0),[1]PREMIOS_ALUMNOS!$BI194,""),IF($A196="TOTAL",SUM(INDIRECT("AJ4:AJ"&amp;ROW()-1)),""))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IF(AND($A196&lt;&gt;"",$A196&lt;&gt;"TOTAL"),IF(AND([1]PREMIOS_ALUMNOS!$BL194&lt;&gt;"",[1]PREMIOS_ALUMNOS!$BL194&lt;&gt;0),[1]PREMIOS_ALUMNOS!$BL194,""),IF($A196="TOTAL",SUM(INDIRECT("AL4:AL"&amp;ROW()-1)),""))</f>
        <v/>
      </c>
      <c r="AM196" s="7" t="str">
        <f ca="1">IF(AND($A196&lt;&gt;"",$A196&lt;&gt;"TOTAL"),IF(AND([1]PREMIOS_ALUMNOS!$BN194&lt;&gt;"",[1]PREMIOS_ALUMNOS!$BN194&lt;&gt;0),[1]PREMIOS_ALUMNOS!$BN194,""),IF($A196="TOTAL",SUM(INDIRECT("AM4:AM"&amp;ROW()-1)),""))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IF(AND($A196&lt;&gt;"",$A196&lt;&gt;"TOTAL"),IF(AND([1]PREMIOS_ALUMNOS!$BQ194&lt;&gt;"",[1]PREMIOS_ALUMNOS!$BQ194&lt;&gt;0),[1]PREMIOS_ALUMNOS!$BQ194,""),IF($A196="TOTAL",SUM(INDIRECT("AO4:AO"&amp;ROW()-1)),""))</f>
        <v/>
      </c>
      <c r="AP196" s="7" t="str">
        <f ca="1">IF(AND($A196&lt;&gt;"",$A196&lt;&gt;"TOTAL"),IF(AND([1]PREMIOS_ALUMNOS!$BS194&lt;&gt;"",[1]PREMIOS_ALUMNOS!$BS194&lt;&gt;0),[1]PREMIOS_ALUMNOS!$BS194,""),IF($A196="TOTAL",SUM(INDIRECT("AP4:AP"&amp;ROW()-1)),""))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IF(AND($A196&lt;&gt;"",$A196&lt;&gt;"TOTAL"),IF(AND([1]PREMIOS_ALUMNOS!$BV194&lt;&gt;"",[1]PREMIOS_ALUMNOS!$BV194&lt;&gt;0),[1]PREMIOS_ALUMNOS!$BV194,""),IF($A196="TOTAL",SUM(INDIRECT("AR4:AR"&amp;ROW()-1)),""))</f>
        <v/>
      </c>
      <c r="AS196" s="7" t="str">
        <f ca="1">IF(AND($A196&lt;&gt;"",$A196&lt;&gt;"TOTAL"),IF(AND([1]PREMIOS_ALUMNOS!$BX194&lt;&gt;"",[1]PREMIOS_ALUMNOS!$BX194&lt;&gt;0),[1]PREMIOS_ALUMNOS!$BX194,""),IF($A196="TOTAL",SUM(INDIRECT("AS4:AS"&amp;ROW()-1)),""))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IF(AND($A196&lt;&gt;"",$A196&lt;&gt;"TOTAL"),IF(AND([1]PREMIOS_ALUMNOS!$CA194&lt;&gt;"",[1]PREMIOS_ALUMNOS!$CA194&lt;&gt;0),[1]PREMIOS_ALUMNOS!$CA194,""),IF($A196="TOTAL",SUM(INDIRECT("AU4:AU"&amp;ROW()-1)),""))</f>
        <v/>
      </c>
      <c r="AV196" s="7" t="str">
        <f ca="1">IF(AND($A196&lt;&gt;"",$A196&lt;&gt;"TOTAL"),IF(AND([1]PREMIOS_ALUMNOS!$CC194&lt;&gt;"",[1]PREMIOS_ALUMNOS!$CC194&lt;&gt;0),[1]PREMIOS_ALUMNOS!$CC194,""),IF($A196="TOTAL",SUM(INDIRECT("AV4:AV"&amp;ROW()-1)),""))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IF(AND($A196&lt;&gt;"",$A196&lt;&gt;"TOTAL"),IF(AND([1]PREMIOS_ALUMNOS!$CF194&lt;&gt;"",[1]PREMIOS_ALUMNOS!$CF194&lt;&gt;0),[1]PREMIOS_ALUMNOS!$CF194,""),IF($A196="TOTAL",SUM(INDIRECT("AX4:AX"&amp;ROW()-1)),""))</f>
        <v/>
      </c>
      <c r="AY196" s="7" t="str">
        <f ca="1">IF(AND($A196&lt;&gt;"",$A196&lt;&gt;"TOTAL"),IF(AND([1]PREMIOS_ALUMNOS!$CH194&lt;&gt;"",[1]PREMIOS_ALUMNOS!$CH194&lt;&gt;0),[1]PREMIOS_ALUMNOS!$CH194,""),IF($A196="TOTAL",SUM(INDIRECT("AY4:AY"&amp;ROW()-1)),""))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IF(AND($A196&lt;&gt;"",$A196&lt;&gt;"TOTAL"),IF(AND([1]PREMIOS_ALUMNOS!$CK194&lt;&gt;"",[1]PREMIOS_ALUMNOS!$CK194&lt;&gt;0),[1]PREMIOS_ALUMNOS!$CK194,""),IF($A196="TOTAL",SUM(INDIRECT("BA4:BA"&amp;ROW()-1)),""))</f>
        <v/>
      </c>
      <c r="BB196" s="7" t="str">
        <f ca="1">IF(AND($A196&lt;&gt;"",$A196&lt;&gt;"TOTAL"),IF(AND([1]PREMIOS_ALUMNOS!$CM194&lt;&gt;"",[1]PREMIOS_ALUMNOS!$CM194&lt;&gt;0),[1]PREMIOS_ALUMNOS!$CM194,""),IF($A196="TOTAL",SUM(INDIRECT("BB4:BB"&amp;ROW()-1)),""))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IF(AND($A196&lt;&gt;"",$A196&lt;&gt;"TOTAL"),IF(AND([1]PREMIOS_ALUMNOS!$CP194&lt;&gt;"",[1]PREMIOS_ALUMNOS!$CP194&lt;&gt;0),[1]PREMIOS_ALUMNOS!$CP194,""),IF($A196="TOTAL",SUM(INDIRECT("BD4:BD"&amp;ROW()-1)),""))</f>
        <v/>
      </c>
      <c r="BE196" s="7" t="str">
        <f ca="1">IF(AND($A196&lt;&gt;"",$A196&lt;&gt;"TOTAL"),IF(AND([1]PREMIOS_ALUMNOS!$CR194&lt;&gt;"",[1]PREMIOS_ALUMNOS!$CR194&lt;&gt;0),[1]PREMIOS_ALUMNOS!$CR194,""),IF($A196="TOTAL",SUM(INDIRECT("BE4:BE"&amp;ROW()-1)),""))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IF([1]PREMIOS_ALUMNOS!$C195&lt;&gt;"",[1]PREMIOS_ALUMNOS!$C195,IF(AND([1]PREMIOS_ALUMNOS!$C195="",[1]PREMIOS_ALUMNOS!$C196="",[1]PREMIOS_ALUMNOS!$C194=""),"","TOTAL"))</f>
        <v/>
      </c>
      <c r="B197" s="7" t="str">
        <f ca="1">IF(AND($A197&lt;&gt;"",$A197&lt;&gt;"TOTAL"),IF(AND([1]PREMIOS_ALUMNOS!$D195&lt;&gt;"",[1]PREMIOS_ALUMNOS!$D195&lt;&gt;0),[1]PREMIOS_ALUMNOS!$D195,""),IF($A197="TOTAL",SUM(INDIRECT("B4:B"&amp;ROW()-1)),""))</f>
        <v/>
      </c>
      <c r="C197" s="7" t="str">
        <f ca="1">IF(AND($A197&lt;&gt;"",$A197&lt;&gt;"TOTAL"),IF(AND([1]PREMIOS_ALUMNOS!$F195&lt;&gt;"",[1]PREMIOS_ALUMNOS!$F195&lt;&gt;0),[1]PREMIOS_ALUMNOS!$F195,""),IF($A197="TOTAL",SUM(INDIRECT("C4:C"&amp;ROW()-1)),""))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IF(AND($A197&lt;&gt;"",$A197&lt;&gt;"TOTAL"),IF(AND([1]PREMIOS_ALUMNOS!$I195&lt;&gt;"",[1]PREMIOS_ALUMNOS!$I195&lt;&gt;0),[1]PREMIOS_ALUMNOS!$I195,""),IF($A197="TOTAL",SUM(INDIRECT("E4:E"&amp;ROW()-1)),""))</f>
        <v/>
      </c>
      <c r="F197" s="7" t="str">
        <f ca="1">IF(AND($A197&lt;&gt;"",$A197&lt;&gt;"TOTAL"),IF(AND([1]PREMIOS_ALUMNOS!$K195&lt;&gt;"",[1]PREMIOS_ALUMNOS!$K195&lt;&gt;0),[1]PREMIOS_ALUMNOS!$K195,""),IF($A197="TOTAL",SUM(INDIRECT("F4:F"&amp;ROW()-1)),""))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IF(AND($A197&lt;&gt;"",$A197&lt;&gt;"TOTAL"),IF(AND([1]PREMIOS_ALUMNOS!$N195&lt;&gt;"",[1]PREMIOS_ALUMNOS!$N195&lt;&gt;0),[1]PREMIOS_ALUMNOS!$N195,""),IF($A197="TOTAL",SUM(INDIRECT("H4:H"&amp;ROW()-1)),""))</f>
        <v/>
      </c>
      <c r="I197" s="7" t="str">
        <f ca="1">IF(AND($A197&lt;&gt;"",$A197&lt;&gt;"TOTAL"),IF(AND([1]PREMIOS_ALUMNOS!$P195&lt;&gt;"",[1]PREMIOS_ALUMNOS!$P195&lt;&gt;0),[1]PREMIOS_ALUMNOS!$P195,""),IF($A197="TOTAL",SUM(INDIRECT("I4:I"&amp;ROW()-1)),""))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IF(AND($A197&lt;&gt;"",$A197&lt;&gt;"TOTAL"),IF(AND([1]PREMIOS_ALUMNOS!$S195&lt;&gt;"",[1]PREMIOS_ALUMNOS!$S195&lt;&gt;0),[1]PREMIOS_ALUMNOS!$S195,""),IF($A197="TOTAL",SUM(INDIRECT("K4:K"&amp;ROW()-1)),""))</f>
        <v/>
      </c>
      <c r="L197" s="7" t="str">
        <f ca="1">IF(AND($A197&lt;&gt;"",$A197&lt;&gt;"TOTAL"),IF(AND([1]PREMIOS_ALUMNOS!$U195&lt;&gt;"",[1]PREMIOS_ALUMNOS!$U195&lt;&gt;0),[1]PREMIOS_ALUMNOS!$U195,""),IF($A197="TOTAL",SUM(INDIRECT("L4:L"&amp;ROW()-1)),""))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IF(AND($A197&lt;&gt;"",$A197&lt;&gt;"TOTAL"),IF(AND([1]PREMIOS_ALUMNOS!$X195&lt;&gt;"",[1]PREMIOS_ALUMNOS!$X195&lt;&gt;0),[1]PREMIOS_ALUMNOS!$X195,""),IF($A197="TOTAL",SUM(INDIRECT("N4:N"&amp;ROW()-1)),""))</f>
        <v/>
      </c>
      <c r="O197" s="7" t="str">
        <f ca="1">IF(AND($A197&lt;&gt;"",$A197&lt;&gt;"TOTAL"),IF(AND([1]PREMIOS_ALUMNOS!$Z195&lt;&gt;"",[1]PREMIOS_ALUMNOS!$Z195&lt;&gt;0),[1]PREMIOS_ALUMNOS!$Z195,""),IF($A197="TOTAL",SUM(INDIRECT("O4:O"&amp;ROW()-1)),""))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IF(AND($A197&lt;&gt;"",$A197&lt;&gt;"TOTAL"),IF(AND([1]PREMIOS_ALUMNOS!$AC195&lt;&gt;"",[1]PREMIOS_ALUMNOS!$AC195&lt;&gt;0),[1]PREMIOS_ALUMNOS!$AC195,""),IF($A197="TOTAL",SUM(INDIRECT("Q4:Q"&amp;ROW()-1)),""))</f>
        <v/>
      </c>
      <c r="R197" s="7" t="str">
        <f ca="1">IF(AND($A197&lt;&gt;"",$A197&lt;&gt;"TOTAL"),IF(AND([1]PREMIOS_ALUMNOS!$AE195&lt;&gt;"",[1]PREMIOS_ALUMNOS!$AE195&lt;&gt;0),[1]PREMIOS_ALUMNOS!$AE195,""),IF($A197="TOTAL",SUM(INDIRECT("R4:R"&amp;ROW()-1)),""))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IF(AND($A197&lt;&gt;"",$A197&lt;&gt;"TOTAL"),IF(AND([1]PREMIOS_ALUMNOS!$AH195&lt;&gt;"",[1]PREMIOS_ALUMNOS!$AH195&lt;&gt;0),[1]PREMIOS_ALUMNOS!$AH195,""),IF($A197="TOTAL",SUM(INDIRECT("T4:T"&amp;ROW()-1)),""))</f>
        <v/>
      </c>
      <c r="U197" s="7" t="str">
        <f ca="1">IF(AND($A197&lt;&gt;"",$A197&lt;&gt;"TOTAL"),IF(AND([1]PREMIOS_ALUMNOS!$AJ195&lt;&gt;"",[1]PREMIOS_ALUMNOS!$AJ195&lt;&gt;0),[1]PREMIOS_ALUMNOS!$AJ195,""),IF($A197="TOTAL",SUM(INDIRECT("U4:U"&amp;ROW()-1)),""))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IF(AND($A197&lt;&gt;"",$A197&lt;&gt;"TOTAL"),IF(AND([1]PREMIOS_ALUMNOS!$AM195&lt;&gt;"",[1]PREMIOS_ALUMNOS!$AM195&lt;&gt;0),[1]PREMIOS_ALUMNOS!$AM195,""),IF($A197="TOTAL",SUM(INDIRECT("W4:W"&amp;ROW()-1)),""))</f>
        <v/>
      </c>
      <c r="X197" s="7" t="str">
        <f ca="1">IF(AND($A197&lt;&gt;"",$A197&lt;&gt;"TOTAL"),IF(AND([1]PREMIOS_ALUMNOS!$AO195&lt;&gt;"",[1]PREMIOS_ALUMNOS!$AO195&lt;&gt;0),[1]PREMIOS_ALUMNOS!$AO195,""),IF($A197="TOTAL",SUM(INDIRECT("X4:X"&amp;ROW()-1)),""))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IF(AND($A197&lt;&gt;"",$A197&lt;&gt;"TOTAL"),IF(AND([1]PREMIOS_ALUMNOS!$AR195&lt;&gt;"",[1]PREMIOS_ALUMNOS!$AR195&lt;&gt;0),[1]PREMIOS_ALUMNOS!$AR195,""),IF($A197="TOTAL",SUM(INDIRECT("Z4:Z"&amp;ROW()-1)),""))</f>
        <v/>
      </c>
      <c r="AA197" s="7" t="str">
        <f ca="1">IF(AND($A197&lt;&gt;"",$A197&lt;&gt;"TOTAL"),IF(AND([1]PREMIOS_ALUMNOS!$AT195&lt;&gt;"",[1]PREMIOS_ALUMNOS!$AT195&lt;&gt;0),[1]PREMIOS_ALUMNOS!$AT195,""),IF($A197="TOTAL",SUM(INDIRECT("AA4:AA"&amp;ROW()-1)),""))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IF(AND($A197&lt;&gt;"",$A197&lt;&gt;"TOTAL"),IF(AND([1]PREMIOS_ALUMNOS!$AW195&lt;&gt;"",[1]PREMIOS_ALUMNOS!$AW195&lt;&gt;0),[1]PREMIOS_ALUMNOS!$AW195,""),IF($A197="TOTAL",SUM(INDIRECT("AC4:AC"&amp;ROW()-1)),""))</f>
        <v/>
      </c>
      <c r="AD197" s="7" t="str">
        <f ca="1">IF(AND($A197&lt;&gt;"",$A197&lt;&gt;"TOTAL"),IF(AND([1]PREMIOS_ALUMNOS!$AY195&lt;&gt;"",[1]PREMIOS_ALUMNOS!$AY195&lt;&gt;0),[1]PREMIOS_ALUMNOS!$AY195,""),IF($A197="TOTAL",SUM(INDIRECT("AD4:AD"&amp;ROW()-1)),""))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IF(AND($A197&lt;&gt;"",$A197&lt;&gt;"TOTAL"),IF(AND([1]PREMIOS_ALUMNOS!$BB195&lt;&gt;"",[1]PREMIOS_ALUMNOS!$BB195&lt;&gt;0),[1]PREMIOS_ALUMNOS!$BB195,""),IF($A197="TOTAL",SUM(INDIRECT("AF4:AF"&amp;ROW()-1)),""))</f>
        <v/>
      </c>
      <c r="AG197" s="7" t="str">
        <f ca="1">IF(AND($A197&lt;&gt;"",$A197&lt;&gt;"TOTAL"),IF(AND([1]PREMIOS_ALUMNOS!$BD195&lt;&gt;"",[1]PREMIOS_ALUMNOS!$BD195&lt;&gt;0),[1]PREMIOS_ALUMNOS!$BD195,""),IF($A197="TOTAL",SUM(INDIRECT("AG4:AG"&amp;ROW()-1)),""))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IF(AND($A197&lt;&gt;"",$A197&lt;&gt;"TOTAL"),IF(AND([1]PREMIOS_ALUMNOS!$BG195&lt;&gt;"",[1]PREMIOS_ALUMNOS!$BG195&lt;&gt;0),[1]PREMIOS_ALUMNOS!$BG195,""),IF($A197="TOTAL",SUM(INDIRECT("AI4:AI"&amp;ROW()-1)),""))</f>
        <v/>
      </c>
      <c r="AJ197" s="7" t="str">
        <f ca="1">IF(AND($A197&lt;&gt;"",$A197&lt;&gt;"TOTAL"),IF(AND([1]PREMIOS_ALUMNOS!$BI195&lt;&gt;"",[1]PREMIOS_ALUMNOS!$BI195&lt;&gt;0),[1]PREMIOS_ALUMNOS!$BI195,""),IF($A197="TOTAL",SUM(INDIRECT("AJ4:AJ"&amp;ROW()-1)),""))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IF(AND($A197&lt;&gt;"",$A197&lt;&gt;"TOTAL"),IF(AND([1]PREMIOS_ALUMNOS!$BL195&lt;&gt;"",[1]PREMIOS_ALUMNOS!$BL195&lt;&gt;0),[1]PREMIOS_ALUMNOS!$BL195,""),IF($A197="TOTAL",SUM(INDIRECT("AL4:AL"&amp;ROW()-1)),""))</f>
        <v/>
      </c>
      <c r="AM197" s="7" t="str">
        <f ca="1">IF(AND($A197&lt;&gt;"",$A197&lt;&gt;"TOTAL"),IF(AND([1]PREMIOS_ALUMNOS!$BN195&lt;&gt;"",[1]PREMIOS_ALUMNOS!$BN195&lt;&gt;0),[1]PREMIOS_ALUMNOS!$BN195,""),IF($A197="TOTAL",SUM(INDIRECT("AM4:AM"&amp;ROW()-1)),""))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IF(AND($A197&lt;&gt;"",$A197&lt;&gt;"TOTAL"),IF(AND([1]PREMIOS_ALUMNOS!$BQ195&lt;&gt;"",[1]PREMIOS_ALUMNOS!$BQ195&lt;&gt;0),[1]PREMIOS_ALUMNOS!$BQ195,""),IF($A197="TOTAL",SUM(INDIRECT("AO4:AO"&amp;ROW()-1)),""))</f>
        <v/>
      </c>
      <c r="AP197" s="7" t="str">
        <f ca="1">IF(AND($A197&lt;&gt;"",$A197&lt;&gt;"TOTAL"),IF(AND([1]PREMIOS_ALUMNOS!$BS195&lt;&gt;"",[1]PREMIOS_ALUMNOS!$BS195&lt;&gt;0),[1]PREMIOS_ALUMNOS!$BS195,""),IF($A197="TOTAL",SUM(INDIRECT("AP4:AP"&amp;ROW()-1)),""))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IF(AND($A197&lt;&gt;"",$A197&lt;&gt;"TOTAL"),IF(AND([1]PREMIOS_ALUMNOS!$BV195&lt;&gt;"",[1]PREMIOS_ALUMNOS!$BV195&lt;&gt;0),[1]PREMIOS_ALUMNOS!$BV195,""),IF($A197="TOTAL",SUM(INDIRECT("AR4:AR"&amp;ROW()-1)),""))</f>
        <v/>
      </c>
      <c r="AS197" s="7" t="str">
        <f ca="1">IF(AND($A197&lt;&gt;"",$A197&lt;&gt;"TOTAL"),IF(AND([1]PREMIOS_ALUMNOS!$BX195&lt;&gt;"",[1]PREMIOS_ALUMNOS!$BX195&lt;&gt;0),[1]PREMIOS_ALUMNOS!$BX195,""),IF($A197="TOTAL",SUM(INDIRECT("AS4:AS"&amp;ROW()-1)),""))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IF(AND($A197&lt;&gt;"",$A197&lt;&gt;"TOTAL"),IF(AND([1]PREMIOS_ALUMNOS!$CA195&lt;&gt;"",[1]PREMIOS_ALUMNOS!$CA195&lt;&gt;0),[1]PREMIOS_ALUMNOS!$CA195,""),IF($A197="TOTAL",SUM(INDIRECT("AU4:AU"&amp;ROW()-1)),""))</f>
        <v/>
      </c>
      <c r="AV197" s="7" t="str">
        <f ca="1">IF(AND($A197&lt;&gt;"",$A197&lt;&gt;"TOTAL"),IF(AND([1]PREMIOS_ALUMNOS!$CC195&lt;&gt;"",[1]PREMIOS_ALUMNOS!$CC195&lt;&gt;0),[1]PREMIOS_ALUMNOS!$CC195,""),IF($A197="TOTAL",SUM(INDIRECT("AV4:AV"&amp;ROW()-1)),""))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IF(AND($A197&lt;&gt;"",$A197&lt;&gt;"TOTAL"),IF(AND([1]PREMIOS_ALUMNOS!$CF195&lt;&gt;"",[1]PREMIOS_ALUMNOS!$CF195&lt;&gt;0),[1]PREMIOS_ALUMNOS!$CF195,""),IF($A197="TOTAL",SUM(INDIRECT("AX4:AX"&amp;ROW()-1)),""))</f>
        <v/>
      </c>
      <c r="AY197" s="7" t="str">
        <f ca="1">IF(AND($A197&lt;&gt;"",$A197&lt;&gt;"TOTAL"),IF(AND([1]PREMIOS_ALUMNOS!$CH195&lt;&gt;"",[1]PREMIOS_ALUMNOS!$CH195&lt;&gt;0),[1]PREMIOS_ALUMNOS!$CH195,""),IF($A197="TOTAL",SUM(INDIRECT("AY4:AY"&amp;ROW()-1)),""))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IF(AND($A197&lt;&gt;"",$A197&lt;&gt;"TOTAL"),IF(AND([1]PREMIOS_ALUMNOS!$CK195&lt;&gt;"",[1]PREMIOS_ALUMNOS!$CK195&lt;&gt;0),[1]PREMIOS_ALUMNOS!$CK195,""),IF($A197="TOTAL",SUM(INDIRECT("BA4:BA"&amp;ROW()-1)),""))</f>
        <v/>
      </c>
      <c r="BB197" s="7" t="str">
        <f ca="1">IF(AND($A197&lt;&gt;"",$A197&lt;&gt;"TOTAL"),IF(AND([1]PREMIOS_ALUMNOS!$CM195&lt;&gt;"",[1]PREMIOS_ALUMNOS!$CM195&lt;&gt;0),[1]PREMIOS_ALUMNOS!$CM195,""),IF($A197="TOTAL",SUM(INDIRECT("BB4:BB"&amp;ROW()-1)),""))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IF(AND($A197&lt;&gt;"",$A197&lt;&gt;"TOTAL"),IF(AND([1]PREMIOS_ALUMNOS!$CP195&lt;&gt;"",[1]PREMIOS_ALUMNOS!$CP195&lt;&gt;0),[1]PREMIOS_ALUMNOS!$CP195,""),IF($A197="TOTAL",SUM(INDIRECT("BD4:BD"&amp;ROW()-1)),""))</f>
        <v/>
      </c>
      <c r="BE197" s="7" t="str">
        <f ca="1">IF(AND($A197&lt;&gt;"",$A197&lt;&gt;"TOTAL"),IF(AND([1]PREMIOS_ALUMNOS!$CR195&lt;&gt;"",[1]PREMIOS_ALUMNOS!$CR195&lt;&gt;0),[1]PREMIOS_ALUMNOS!$CR195,""),IF($A197="TOTAL",SUM(INDIRECT("BE4:BE"&amp;ROW()-1)),""))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IF([1]PREMIOS_ALUMNOS!$C196&lt;&gt;"",[1]PREMIOS_ALUMNOS!$C196,IF(AND([1]PREMIOS_ALUMNOS!$C196="",[1]PREMIOS_ALUMNOS!$C197="",[1]PREMIOS_ALUMNOS!$C195=""),"","TOTAL"))</f>
        <v/>
      </c>
      <c r="B198" s="7" t="str">
        <f ca="1">IF(AND($A198&lt;&gt;"",$A198&lt;&gt;"TOTAL"),IF(AND([1]PREMIOS_ALUMNOS!$D196&lt;&gt;"",[1]PREMIOS_ALUMNOS!$D196&lt;&gt;0),[1]PREMIOS_ALUMNOS!$D196,""),IF($A198="TOTAL",SUM(INDIRECT("B4:B"&amp;ROW()-1)),""))</f>
        <v/>
      </c>
      <c r="C198" s="7" t="str">
        <f ca="1">IF(AND($A198&lt;&gt;"",$A198&lt;&gt;"TOTAL"),IF(AND([1]PREMIOS_ALUMNOS!$F196&lt;&gt;"",[1]PREMIOS_ALUMNOS!$F196&lt;&gt;0),[1]PREMIOS_ALUMNOS!$F196,""),IF($A198="TOTAL",SUM(INDIRECT("C4:C"&amp;ROW()-1)),""))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IF(AND($A198&lt;&gt;"",$A198&lt;&gt;"TOTAL"),IF(AND([1]PREMIOS_ALUMNOS!$I196&lt;&gt;"",[1]PREMIOS_ALUMNOS!$I196&lt;&gt;0),[1]PREMIOS_ALUMNOS!$I196,""),IF($A198="TOTAL",SUM(INDIRECT("E4:E"&amp;ROW()-1)),""))</f>
        <v/>
      </c>
      <c r="F198" s="7" t="str">
        <f ca="1">IF(AND($A198&lt;&gt;"",$A198&lt;&gt;"TOTAL"),IF(AND([1]PREMIOS_ALUMNOS!$K196&lt;&gt;"",[1]PREMIOS_ALUMNOS!$K196&lt;&gt;0),[1]PREMIOS_ALUMNOS!$K196,""),IF($A198="TOTAL",SUM(INDIRECT("F4:F"&amp;ROW()-1)),""))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IF(AND($A198&lt;&gt;"",$A198&lt;&gt;"TOTAL"),IF(AND([1]PREMIOS_ALUMNOS!$N196&lt;&gt;"",[1]PREMIOS_ALUMNOS!$N196&lt;&gt;0),[1]PREMIOS_ALUMNOS!$N196,""),IF($A198="TOTAL",SUM(INDIRECT("H4:H"&amp;ROW()-1)),""))</f>
        <v/>
      </c>
      <c r="I198" s="7" t="str">
        <f ca="1">IF(AND($A198&lt;&gt;"",$A198&lt;&gt;"TOTAL"),IF(AND([1]PREMIOS_ALUMNOS!$P196&lt;&gt;"",[1]PREMIOS_ALUMNOS!$P196&lt;&gt;0),[1]PREMIOS_ALUMNOS!$P196,""),IF($A198="TOTAL",SUM(INDIRECT("I4:I"&amp;ROW()-1)),""))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IF(AND($A198&lt;&gt;"",$A198&lt;&gt;"TOTAL"),IF(AND([1]PREMIOS_ALUMNOS!$S196&lt;&gt;"",[1]PREMIOS_ALUMNOS!$S196&lt;&gt;0),[1]PREMIOS_ALUMNOS!$S196,""),IF($A198="TOTAL",SUM(INDIRECT("K4:K"&amp;ROW()-1)),""))</f>
        <v/>
      </c>
      <c r="L198" s="7" t="str">
        <f ca="1">IF(AND($A198&lt;&gt;"",$A198&lt;&gt;"TOTAL"),IF(AND([1]PREMIOS_ALUMNOS!$U196&lt;&gt;"",[1]PREMIOS_ALUMNOS!$U196&lt;&gt;0),[1]PREMIOS_ALUMNOS!$U196,""),IF($A198="TOTAL",SUM(INDIRECT("L4:L"&amp;ROW()-1)),""))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IF(AND($A198&lt;&gt;"",$A198&lt;&gt;"TOTAL"),IF(AND([1]PREMIOS_ALUMNOS!$X196&lt;&gt;"",[1]PREMIOS_ALUMNOS!$X196&lt;&gt;0),[1]PREMIOS_ALUMNOS!$X196,""),IF($A198="TOTAL",SUM(INDIRECT("N4:N"&amp;ROW()-1)),""))</f>
        <v/>
      </c>
      <c r="O198" s="7" t="str">
        <f ca="1">IF(AND($A198&lt;&gt;"",$A198&lt;&gt;"TOTAL"),IF(AND([1]PREMIOS_ALUMNOS!$Z196&lt;&gt;"",[1]PREMIOS_ALUMNOS!$Z196&lt;&gt;0),[1]PREMIOS_ALUMNOS!$Z196,""),IF($A198="TOTAL",SUM(INDIRECT("O4:O"&amp;ROW()-1)),""))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IF(AND($A198&lt;&gt;"",$A198&lt;&gt;"TOTAL"),IF(AND([1]PREMIOS_ALUMNOS!$AC196&lt;&gt;"",[1]PREMIOS_ALUMNOS!$AC196&lt;&gt;0),[1]PREMIOS_ALUMNOS!$AC196,""),IF($A198="TOTAL",SUM(INDIRECT("Q4:Q"&amp;ROW()-1)),""))</f>
        <v/>
      </c>
      <c r="R198" s="7" t="str">
        <f ca="1">IF(AND($A198&lt;&gt;"",$A198&lt;&gt;"TOTAL"),IF(AND([1]PREMIOS_ALUMNOS!$AE196&lt;&gt;"",[1]PREMIOS_ALUMNOS!$AE196&lt;&gt;0),[1]PREMIOS_ALUMNOS!$AE196,""),IF($A198="TOTAL",SUM(INDIRECT("R4:R"&amp;ROW()-1)),""))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IF(AND($A198&lt;&gt;"",$A198&lt;&gt;"TOTAL"),IF(AND([1]PREMIOS_ALUMNOS!$AH196&lt;&gt;"",[1]PREMIOS_ALUMNOS!$AH196&lt;&gt;0),[1]PREMIOS_ALUMNOS!$AH196,""),IF($A198="TOTAL",SUM(INDIRECT("T4:T"&amp;ROW()-1)),""))</f>
        <v/>
      </c>
      <c r="U198" s="7" t="str">
        <f ca="1">IF(AND($A198&lt;&gt;"",$A198&lt;&gt;"TOTAL"),IF(AND([1]PREMIOS_ALUMNOS!$AJ196&lt;&gt;"",[1]PREMIOS_ALUMNOS!$AJ196&lt;&gt;0),[1]PREMIOS_ALUMNOS!$AJ196,""),IF($A198="TOTAL",SUM(INDIRECT("U4:U"&amp;ROW()-1)),""))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IF(AND($A198&lt;&gt;"",$A198&lt;&gt;"TOTAL"),IF(AND([1]PREMIOS_ALUMNOS!$AM196&lt;&gt;"",[1]PREMIOS_ALUMNOS!$AM196&lt;&gt;0),[1]PREMIOS_ALUMNOS!$AM196,""),IF($A198="TOTAL",SUM(INDIRECT("W4:W"&amp;ROW()-1)),""))</f>
        <v/>
      </c>
      <c r="X198" s="7" t="str">
        <f ca="1">IF(AND($A198&lt;&gt;"",$A198&lt;&gt;"TOTAL"),IF(AND([1]PREMIOS_ALUMNOS!$AO196&lt;&gt;"",[1]PREMIOS_ALUMNOS!$AO196&lt;&gt;0),[1]PREMIOS_ALUMNOS!$AO196,""),IF($A198="TOTAL",SUM(INDIRECT("X4:X"&amp;ROW()-1)),""))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IF(AND($A198&lt;&gt;"",$A198&lt;&gt;"TOTAL"),IF(AND([1]PREMIOS_ALUMNOS!$AR196&lt;&gt;"",[1]PREMIOS_ALUMNOS!$AR196&lt;&gt;0),[1]PREMIOS_ALUMNOS!$AR196,""),IF($A198="TOTAL",SUM(INDIRECT("Z4:Z"&amp;ROW()-1)),""))</f>
        <v/>
      </c>
      <c r="AA198" s="7" t="str">
        <f ca="1">IF(AND($A198&lt;&gt;"",$A198&lt;&gt;"TOTAL"),IF(AND([1]PREMIOS_ALUMNOS!$AT196&lt;&gt;"",[1]PREMIOS_ALUMNOS!$AT196&lt;&gt;0),[1]PREMIOS_ALUMNOS!$AT196,""),IF($A198="TOTAL",SUM(INDIRECT("AA4:AA"&amp;ROW()-1)),""))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IF(AND($A198&lt;&gt;"",$A198&lt;&gt;"TOTAL"),IF(AND([1]PREMIOS_ALUMNOS!$AW196&lt;&gt;"",[1]PREMIOS_ALUMNOS!$AW196&lt;&gt;0),[1]PREMIOS_ALUMNOS!$AW196,""),IF($A198="TOTAL",SUM(INDIRECT("AC4:AC"&amp;ROW()-1)),""))</f>
        <v/>
      </c>
      <c r="AD198" s="7" t="str">
        <f ca="1">IF(AND($A198&lt;&gt;"",$A198&lt;&gt;"TOTAL"),IF(AND([1]PREMIOS_ALUMNOS!$AY196&lt;&gt;"",[1]PREMIOS_ALUMNOS!$AY196&lt;&gt;0),[1]PREMIOS_ALUMNOS!$AY196,""),IF($A198="TOTAL",SUM(INDIRECT("AD4:AD"&amp;ROW()-1)),""))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IF(AND($A198&lt;&gt;"",$A198&lt;&gt;"TOTAL"),IF(AND([1]PREMIOS_ALUMNOS!$BB196&lt;&gt;"",[1]PREMIOS_ALUMNOS!$BB196&lt;&gt;0),[1]PREMIOS_ALUMNOS!$BB196,""),IF($A198="TOTAL",SUM(INDIRECT("AF4:AF"&amp;ROW()-1)),""))</f>
        <v/>
      </c>
      <c r="AG198" s="7" t="str">
        <f ca="1">IF(AND($A198&lt;&gt;"",$A198&lt;&gt;"TOTAL"),IF(AND([1]PREMIOS_ALUMNOS!$BD196&lt;&gt;"",[1]PREMIOS_ALUMNOS!$BD196&lt;&gt;0),[1]PREMIOS_ALUMNOS!$BD196,""),IF($A198="TOTAL",SUM(INDIRECT("AG4:AG"&amp;ROW()-1)),""))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IF(AND($A198&lt;&gt;"",$A198&lt;&gt;"TOTAL"),IF(AND([1]PREMIOS_ALUMNOS!$BG196&lt;&gt;"",[1]PREMIOS_ALUMNOS!$BG196&lt;&gt;0),[1]PREMIOS_ALUMNOS!$BG196,""),IF($A198="TOTAL",SUM(INDIRECT("AI4:AI"&amp;ROW()-1)),""))</f>
        <v/>
      </c>
      <c r="AJ198" s="7" t="str">
        <f ca="1">IF(AND($A198&lt;&gt;"",$A198&lt;&gt;"TOTAL"),IF(AND([1]PREMIOS_ALUMNOS!$BI196&lt;&gt;"",[1]PREMIOS_ALUMNOS!$BI196&lt;&gt;0),[1]PREMIOS_ALUMNOS!$BI196,""),IF($A198="TOTAL",SUM(INDIRECT("AJ4:AJ"&amp;ROW()-1)),""))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IF(AND($A198&lt;&gt;"",$A198&lt;&gt;"TOTAL"),IF(AND([1]PREMIOS_ALUMNOS!$BL196&lt;&gt;"",[1]PREMIOS_ALUMNOS!$BL196&lt;&gt;0),[1]PREMIOS_ALUMNOS!$BL196,""),IF($A198="TOTAL",SUM(INDIRECT("AL4:AL"&amp;ROW()-1)),""))</f>
        <v/>
      </c>
      <c r="AM198" s="7" t="str">
        <f ca="1">IF(AND($A198&lt;&gt;"",$A198&lt;&gt;"TOTAL"),IF(AND([1]PREMIOS_ALUMNOS!$BN196&lt;&gt;"",[1]PREMIOS_ALUMNOS!$BN196&lt;&gt;0),[1]PREMIOS_ALUMNOS!$BN196,""),IF($A198="TOTAL",SUM(INDIRECT("AM4:AM"&amp;ROW()-1)),""))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IF(AND($A198&lt;&gt;"",$A198&lt;&gt;"TOTAL"),IF(AND([1]PREMIOS_ALUMNOS!$BQ196&lt;&gt;"",[1]PREMIOS_ALUMNOS!$BQ196&lt;&gt;0),[1]PREMIOS_ALUMNOS!$BQ196,""),IF($A198="TOTAL",SUM(INDIRECT("AO4:AO"&amp;ROW()-1)),""))</f>
        <v/>
      </c>
      <c r="AP198" s="7" t="str">
        <f ca="1">IF(AND($A198&lt;&gt;"",$A198&lt;&gt;"TOTAL"),IF(AND([1]PREMIOS_ALUMNOS!$BS196&lt;&gt;"",[1]PREMIOS_ALUMNOS!$BS196&lt;&gt;0),[1]PREMIOS_ALUMNOS!$BS196,""),IF($A198="TOTAL",SUM(INDIRECT("AP4:AP"&amp;ROW()-1)),""))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IF(AND($A198&lt;&gt;"",$A198&lt;&gt;"TOTAL"),IF(AND([1]PREMIOS_ALUMNOS!$BV196&lt;&gt;"",[1]PREMIOS_ALUMNOS!$BV196&lt;&gt;0),[1]PREMIOS_ALUMNOS!$BV196,""),IF($A198="TOTAL",SUM(INDIRECT("AR4:AR"&amp;ROW()-1)),""))</f>
        <v/>
      </c>
      <c r="AS198" s="7" t="str">
        <f ca="1">IF(AND($A198&lt;&gt;"",$A198&lt;&gt;"TOTAL"),IF(AND([1]PREMIOS_ALUMNOS!$BX196&lt;&gt;"",[1]PREMIOS_ALUMNOS!$BX196&lt;&gt;0),[1]PREMIOS_ALUMNOS!$BX196,""),IF($A198="TOTAL",SUM(INDIRECT("AS4:AS"&amp;ROW()-1)),""))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IF(AND($A198&lt;&gt;"",$A198&lt;&gt;"TOTAL"),IF(AND([1]PREMIOS_ALUMNOS!$CA196&lt;&gt;"",[1]PREMIOS_ALUMNOS!$CA196&lt;&gt;0),[1]PREMIOS_ALUMNOS!$CA196,""),IF($A198="TOTAL",SUM(INDIRECT("AU4:AU"&amp;ROW()-1)),""))</f>
        <v/>
      </c>
      <c r="AV198" s="7" t="str">
        <f ca="1">IF(AND($A198&lt;&gt;"",$A198&lt;&gt;"TOTAL"),IF(AND([1]PREMIOS_ALUMNOS!$CC196&lt;&gt;"",[1]PREMIOS_ALUMNOS!$CC196&lt;&gt;0),[1]PREMIOS_ALUMNOS!$CC196,""),IF($A198="TOTAL",SUM(INDIRECT("AV4:AV"&amp;ROW()-1)),""))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IF(AND($A198&lt;&gt;"",$A198&lt;&gt;"TOTAL"),IF(AND([1]PREMIOS_ALUMNOS!$CF196&lt;&gt;"",[1]PREMIOS_ALUMNOS!$CF196&lt;&gt;0),[1]PREMIOS_ALUMNOS!$CF196,""),IF($A198="TOTAL",SUM(INDIRECT("AX4:AX"&amp;ROW()-1)),""))</f>
        <v/>
      </c>
      <c r="AY198" s="7" t="str">
        <f ca="1">IF(AND($A198&lt;&gt;"",$A198&lt;&gt;"TOTAL"),IF(AND([1]PREMIOS_ALUMNOS!$CH196&lt;&gt;"",[1]PREMIOS_ALUMNOS!$CH196&lt;&gt;0),[1]PREMIOS_ALUMNOS!$CH196,""),IF($A198="TOTAL",SUM(INDIRECT("AY4:AY"&amp;ROW()-1)),""))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IF(AND($A198&lt;&gt;"",$A198&lt;&gt;"TOTAL"),IF(AND([1]PREMIOS_ALUMNOS!$CK196&lt;&gt;"",[1]PREMIOS_ALUMNOS!$CK196&lt;&gt;0),[1]PREMIOS_ALUMNOS!$CK196,""),IF($A198="TOTAL",SUM(INDIRECT("BA4:BA"&amp;ROW()-1)),""))</f>
        <v/>
      </c>
      <c r="BB198" s="7" t="str">
        <f ca="1">IF(AND($A198&lt;&gt;"",$A198&lt;&gt;"TOTAL"),IF(AND([1]PREMIOS_ALUMNOS!$CM196&lt;&gt;"",[1]PREMIOS_ALUMNOS!$CM196&lt;&gt;0),[1]PREMIOS_ALUMNOS!$CM196,""),IF($A198="TOTAL",SUM(INDIRECT("BB4:BB"&amp;ROW()-1)),""))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IF(AND($A198&lt;&gt;"",$A198&lt;&gt;"TOTAL"),IF(AND([1]PREMIOS_ALUMNOS!$CP196&lt;&gt;"",[1]PREMIOS_ALUMNOS!$CP196&lt;&gt;0),[1]PREMIOS_ALUMNOS!$CP196,""),IF($A198="TOTAL",SUM(INDIRECT("BD4:BD"&amp;ROW()-1)),""))</f>
        <v/>
      </c>
      <c r="BE198" s="7" t="str">
        <f ca="1">IF(AND($A198&lt;&gt;"",$A198&lt;&gt;"TOTAL"),IF(AND([1]PREMIOS_ALUMNOS!$CR196&lt;&gt;"",[1]PREMIOS_ALUMNOS!$CR196&lt;&gt;0),[1]PREMIOS_ALUMNOS!$CR196,""),IF($A198="TOTAL",SUM(INDIRECT("BE4:BE"&amp;ROW()-1)),""))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IF([1]PREMIOS_ALUMNOS!$C197&lt;&gt;"",[1]PREMIOS_ALUMNOS!$C197,IF(AND([1]PREMIOS_ALUMNOS!$C197="",[1]PREMIOS_ALUMNOS!$C198="",[1]PREMIOS_ALUMNOS!$C196=""),"","TOTAL"))</f>
        <v/>
      </c>
      <c r="B199" s="7" t="str">
        <f ca="1">IF(AND($A199&lt;&gt;"",$A199&lt;&gt;"TOTAL"),IF(AND([1]PREMIOS_ALUMNOS!$D197&lt;&gt;"",[1]PREMIOS_ALUMNOS!$D197&lt;&gt;0),[1]PREMIOS_ALUMNOS!$D197,""),IF($A199="TOTAL",SUM(INDIRECT("B4:B"&amp;ROW()-1)),""))</f>
        <v/>
      </c>
      <c r="C199" s="7" t="str">
        <f ca="1">IF(AND($A199&lt;&gt;"",$A199&lt;&gt;"TOTAL"),IF(AND([1]PREMIOS_ALUMNOS!$F197&lt;&gt;"",[1]PREMIOS_ALUMNOS!$F197&lt;&gt;0),[1]PREMIOS_ALUMNOS!$F197,""),IF($A199="TOTAL",SUM(INDIRECT("C4:C"&amp;ROW()-1)),""))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IF(AND($A199&lt;&gt;"",$A199&lt;&gt;"TOTAL"),IF(AND([1]PREMIOS_ALUMNOS!$I197&lt;&gt;"",[1]PREMIOS_ALUMNOS!$I197&lt;&gt;0),[1]PREMIOS_ALUMNOS!$I197,""),IF($A199="TOTAL",SUM(INDIRECT("E4:E"&amp;ROW()-1)),""))</f>
        <v/>
      </c>
      <c r="F199" s="7" t="str">
        <f ca="1">IF(AND($A199&lt;&gt;"",$A199&lt;&gt;"TOTAL"),IF(AND([1]PREMIOS_ALUMNOS!$K197&lt;&gt;"",[1]PREMIOS_ALUMNOS!$K197&lt;&gt;0),[1]PREMIOS_ALUMNOS!$K197,""),IF($A199="TOTAL",SUM(INDIRECT("F4:F"&amp;ROW()-1)),""))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IF(AND($A199&lt;&gt;"",$A199&lt;&gt;"TOTAL"),IF(AND([1]PREMIOS_ALUMNOS!$N197&lt;&gt;"",[1]PREMIOS_ALUMNOS!$N197&lt;&gt;0),[1]PREMIOS_ALUMNOS!$N197,""),IF($A199="TOTAL",SUM(INDIRECT("H4:H"&amp;ROW()-1)),""))</f>
        <v/>
      </c>
      <c r="I199" s="7" t="str">
        <f ca="1">IF(AND($A199&lt;&gt;"",$A199&lt;&gt;"TOTAL"),IF(AND([1]PREMIOS_ALUMNOS!$P197&lt;&gt;"",[1]PREMIOS_ALUMNOS!$P197&lt;&gt;0),[1]PREMIOS_ALUMNOS!$P197,""),IF($A199="TOTAL",SUM(INDIRECT("I4:I"&amp;ROW()-1)),""))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IF(AND($A199&lt;&gt;"",$A199&lt;&gt;"TOTAL"),IF(AND([1]PREMIOS_ALUMNOS!$S197&lt;&gt;"",[1]PREMIOS_ALUMNOS!$S197&lt;&gt;0),[1]PREMIOS_ALUMNOS!$S197,""),IF($A199="TOTAL",SUM(INDIRECT("K4:K"&amp;ROW()-1)),""))</f>
        <v/>
      </c>
      <c r="L199" s="7" t="str">
        <f ca="1">IF(AND($A199&lt;&gt;"",$A199&lt;&gt;"TOTAL"),IF(AND([1]PREMIOS_ALUMNOS!$U197&lt;&gt;"",[1]PREMIOS_ALUMNOS!$U197&lt;&gt;0),[1]PREMIOS_ALUMNOS!$U197,""),IF($A199="TOTAL",SUM(INDIRECT("L4:L"&amp;ROW()-1)),""))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IF(AND($A199&lt;&gt;"",$A199&lt;&gt;"TOTAL"),IF(AND([1]PREMIOS_ALUMNOS!$X197&lt;&gt;"",[1]PREMIOS_ALUMNOS!$X197&lt;&gt;0),[1]PREMIOS_ALUMNOS!$X197,""),IF($A199="TOTAL",SUM(INDIRECT("N4:N"&amp;ROW()-1)),""))</f>
        <v/>
      </c>
      <c r="O199" s="7" t="str">
        <f ca="1">IF(AND($A199&lt;&gt;"",$A199&lt;&gt;"TOTAL"),IF(AND([1]PREMIOS_ALUMNOS!$Z197&lt;&gt;"",[1]PREMIOS_ALUMNOS!$Z197&lt;&gt;0),[1]PREMIOS_ALUMNOS!$Z197,""),IF($A199="TOTAL",SUM(INDIRECT("O4:O"&amp;ROW()-1)),""))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IF(AND($A199&lt;&gt;"",$A199&lt;&gt;"TOTAL"),IF(AND([1]PREMIOS_ALUMNOS!$AC197&lt;&gt;"",[1]PREMIOS_ALUMNOS!$AC197&lt;&gt;0),[1]PREMIOS_ALUMNOS!$AC197,""),IF($A199="TOTAL",SUM(INDIRECT("Q4:Q"&amp;ROW()-1)),""))</f>
        <v/>
      </c>
      <c r="R199" s="7" t="str">
        <f ca="1">IF(AND($A199&lt;&gt;"",$A199&lt;&gt;"TOTAL"),IF(AND([1]PREMIOS_ALUMNOS!$AE197&lt;&gt;"",[1]PREMIOS_ALUMNOS!$AE197&lt;&gt;0),[1]PREMIOS_ALUMNOS!$AE197,""),IF($A199="TOTAL",SUM(INDIRECT("R4:R"&amp;ROW()-1)),""))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IF(AND($A199&lt;&gt;"",$A199&lt;&gt;"TOTAL"),IF(AND([1]PREMIOS_ALUMNOS!$AH197&lt;&gt;"",[1]PREMIOS_ALUMNOS!$AH197&lt;&gt;0),[1]PREMIOS_ALUMNOS!$AH197,""),IF($A199="TOTAL",SUM(INDIRECT("T4:T"&amp;ROW()-1)),""))</f>
        <v/>
      </c>
      <c r="U199" s="7" t="str">
        <f ca="1">IF(AND($A199&lt;&gt;"",$A199&lt;&gt;"TOTAL"),IF(AND([1]PREMIOS_ALUMNOS!$AJ197&lt;&gt;"",[1]PREMIOS_ALUMNOS!$AJ197&lt;&gt;0),[1]PREMIOS_ALUMNOS!$AJ197,""),IF($A199="TOTAL",SUM(INDIRECT("U4:U"&amp;ROW()-1)),""))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IF(AND($A199&lt;&gt;"",$A199&lt;&gt;"TOTAL"),IF(AND([1]PREMIOS_ALUMNOS!$AM197&lt;&gt;"",[1]PREMIOS_ALUMNOS!$AM197&lt;&gt;0),[1]PREMIOS_ALUMNOS!$AM197,""),IF($A199="TOTAL",SUM(INDIRECT("W4:W"&amp;ROW()-1)),""))</f>
        <v/>
      </c>
      <c r="X199" s="7" t="str">
        <f ca="1">IF(AND($A199&lt;&gt;"",$A199&lt;&gt;"TOTAL"),IF(AND([1]PREMIOS_ALUMNOS!$AO197&lt;&gt;"",[1]PREMIOS_ALUMNOS!$AO197&lt;&gt;0),[1]PREMIOS_ALUMNOS!$AO197,""),IF($A199="TOTAL",SUM(INDIRECT("X4:X"&amp;ROW()-1)),""))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IF(AND($A199&lt;&gt;"",$A199&lt;&gt;"TOTAL"),IF(AND([1]PREMIOS_ALUMNOS!$AR197&lt;&gt;"",[1]PREMIOS_ALUMNOS!$AR197&lt;&gt;0),[1]PREMIOS_ALUMNOS!$AR197,""),IF($A199="TOTAL",SUM(INDIRECT("Z4:Z"&amp;ROW()-1)),""))</f>
        <v/>
      </c>
      <c r="AA199" s="7" t="str">
        <f ca="1">IF(AND($A199&lt;&gt;"",$A199&lt;&gt;"TOTAL"),IF(AND([1]PREMIOS_ALUMNOS!$AT197&lt;&gt;"",[1]PREMIOS_ALUMNOS!$AT197&lt;&gt;0),[1]PREMIOS_ALUMNOS!$AT197,""),IF($A199="TOTAL",SUM(INDIRECT("AA4:AA"&amp;ROW()-1)),""))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IF(AND($A199&lt;&gt;"",$A199&lt;&gt;"TOTAL"),IF(AND([1]PREMIOS_ALUMNOS!$AW197&lt;&gt;"",[1]PREMIOS_ALUMNOS!$AW197&lt;&gt;0),[1]PREMIOS_ALUMNOS!$AW197,""),IF($A199="TOTAL",SUM(INDIRECT("AC4:AC"&amp;ROW()-1)),""))</f>
        <v/>
      </c>
      <c r="AD199" s="7" t="str">
        <f ca="1">IF(AND($A199&lt;&gt;"",$A199&lt;&gt;"TOTAL"),IF(AND([1]PREMIOS_ALUMNOS!$AY197&lt;&gt;"",[1]PREMIOS_ALUMNOS!$AY197&lt;&gt;0),[1]PREMIOS_ALUMNOS!$AY197,""),IF($A199="TOTAL",SUM(INDIRECT("AD4:AD"&amp;ROW()-1)),""))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IF(AND($A199&lt;&gt;"",$A199&lt;&gt;"TOTAL"),IF(AND([1]PREMIOS_ALUMNOS!$BB197&lt;&gt;"",[1]PREMIOS_ALUMNOS!$BB197&lt;&gt;0),[1]PREMIOS_ALUMNOS!$BB197,""),IF($A199="TOTAL",SUM(INDIRECT("AF4:AF"&amp;ROW()-1)),""))</f>
        <v/>
      </c>
      <c r="AG199" s="7" t="str">
        <f ca="1">IF(AND($A199&lt;&gt;"",$A199&lt;&gt;"TOTAL"),IF(AND([1]PREMIOS_ALUMNOS!$BD197&lt;&gt;"",[1]PREMIOS_ALUMNOS!$BD197&lt;&gt;0),[1]PREMIOS_ALUMNOS!$BD197,""),IF($A199="TOTAL",SUM(INDIRECT("AG4:AG"&amp;ROW()-1)),""))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IF(AND($A199&lt;&gt;"",$A199&lt;&gt;"TOTAL"),IF(AND([1]PREMIOS_ALUMNOS!$BG197&lt;&gt;"",[1]PREMIOS_ALUMNOS!$BG197&lt;&gt;0),[1]PREMIOS_ALUMNOS!$BG197,""),IF($A199="TOTAL",SUM(INDIRECT("AI4:AI"&amp;ROW()-1)),""))</f>
        <v/>
      </c>
      <c r="AJ199" s="7" t="str">
        <f ca="1">IF(AND($A199&lt;&gt;"",$A199&lt;&gt;"TOTAL"),IF(AND([1]PREMIOS_ALUMNOS!$BI197&lt;&gt;"",[1]PREMIOS_ALUMNOS!$BI197&lt;&gt;0),[1]PREMIOS_ALUMNOS!$BI197,""),IF($A199="TOTAL",SUM(INDIRECT("AJ4:AJ"&amp;ROW()-1)),""))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IF(AND($A199&lt;&gt;"",$A199&lt;&gt;"TOTAL"),IF(AND([1]PREMIOS_ALUMNOS!$BL197&lt;&gt;"",[1]PREMIOS_ALUMNOS!$BL197&lt;&gt;0),[1]PREMIOS_ALUMNOS!$BL197,""),IF($A199="TOTAL",SUM(INDIRECT("AL4:AL"&amp;ROW()-1)),""))</f>
        <v/>
      </c>
      <c r="AM199" s="7" t="str">
        <f ca="1">IF(AND($A199&lt;&gt;"",$A199&lt;&gt;"TOTAL"),IF(AND([1]PREMIOS_ALUMNOS!$BN197&lt;&gt;"",[1]PREMIOS_ALUMNOS!$BN197&lt;&gt;0),[1]PREMIOS_ALUMNOS!$BN197,""),IF($A199="TOTAL",SUM(INDIRECT("AM4:AM"&amp;ROW()-1)),""))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IF(AND($A199&lt;&gt;"",$A199&lt;&gt;"TOTAL"),IF(AND([1]PREMIOS_ALUMNOS!$BQ197&lt;&gt;"",[1]PREMIOS_ALUMNOS!$BQ197&lt;&gt;0),[1]PREMIOS_ALUMNOS!$BQ197,""),IF($A199="TOTAL",SUM(INDIRECT("AO4:AO"&amp;ROW()-1)),""))</f>
        <v/>
      </c>
      <c r="AP199" s="7" t="str">
        <f ca="1">IF(AND($A199&lt;&gt;"",$A199&lt;&gt;"TOTAL"),IF(AND([1]PREMIOS_ALUMNOS!$BS197&lt;&gt;"",[1]PREMIOS_ALUMNOS!$BS197&lt;&gt;0),[1]PREMIOS_ALUMNOS!$BS197,""),IF($A199="TOTAL",SUM(INDIRECT("AP4:AP"&amp;ROW()-1)),""))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IF(AND($A199&lt;&gt;"",$A199&lt;&gt;"TOTAL"),IF(AND([1]PREMIOS_ALUMNOS!$BV197&lt;&gt;"",[1]PREMIOS_ALUMNOS!$BV197&lt;&gt;0),[1]PREMIOS_ALUMNOS!$BV197,""),IF($A199="TOTAL",SUM(INDIRECT("AR4:AR"&amp;ROW()-1)),""))</f>
        <v/>
      </c>
      <c r="AS199" s="7" t="str">
        <f ca="1">IF(AND($A199&lt;&gt;"",$A199&lt;&gt;"TOTAL"),IF(AND([1]PREMIOS_ALUMNOS!$BX197&lt;&gt;"",[1]PREMIOS_ALUMNOS!$BX197&lt;&gt;0),[1]PREMIOS_ALUMNOS!$BX197,""),IF($A199="TOTAL",SUM(INDIRECT("AS4:AS"&amp;ROW()-1)),""))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IF(AND($A199&lt;&gt;"",$A199&lt;&gt;"TOTAL"),IF(AND([1]PREMIOS_ALUMNOS!$CA197&lt;&gt;"",[1]PREMIOS_ALUMNOS!$CA197&lt;&gt;0),[1]PREMIOS_ALUMNOS!$CA197,""),IF($A199="TOTAL",SUM(INDIRECT("AU4:AU"&amp;ROW()-1)),""))</f>
        <v/>
      </c>
      <c r="AV199" s="7" t="str">
        <f ca="1">IF(AND($A199&lt;&gt;"",$A199&lt;&gt;"TOTAL"),IF(AND([1]PREMIOS_ALUMNOS!$CC197&lt;&gt;"",[1]PREMIOS_ALUMNOS!$CC197&lt;&gt;0),[1]PREMIOS_ALUMNOS!$CC197,""),IF($A199="TOTAL",SUM(INDIRECT("AV4:AV"&amp;ROW()-1)),""))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IF(AND($A199&lt;&gt;"",$A199&lt;&gt;"TOTAL"),IF(AND([1]PREMIOS_ALUMNOS!$CF197&lt;&gt;"",[1]PREMIOS_ALUMNOS!$CF197&lt;&gt;0),[1]PREMIOS_ALUMNOS!$CF197,""),IF($A199="TOTAL",SUM(INDIRECT("AX4:AX"&amp;ROW()-1)),""))</f>
        <v/>
      </c>
      <c r="AY199" s="7" t="str">
        <f ca="1">IF(AND($A199&lt;&gt;"",$A199&lt;&gt;"TOTAL"),IF(AND([1]PREMIOS_ALUMNOS!$CH197&lt;&gt;"",[1]PREMIOS_ALUMNOS!$CH197&lt;&gt;0),[1]PREMIOS_ALUMNOS!$CH197,""),IF($A199="TOTAL",SUM(INDIRECT("AY4:AY"&amp;ROW()-1)),""))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IF(AND($A199&lt;&gt;"",$A199&lt;&gt;"TOTAL"),IF(AND([1]PREMIOS_ALUMNOS!$CK197&lt;&gt;"",[1]PREMIOS_ALUMNOS!$CK197&lt;&gt;0),[1]PREMIOS_ALUMNOS!$CK197,""),IF($A199="TOTAL",SUM(INDIRECT("BA4:BA"&amp;ROW()-1)),""))</f>
        <v/>
      </c>
      <c r="BB199" s="7" t="str">
        <f ca="1">IF(AND($A199&lt;&gt;"",$A199&lt;&gt;"TOTAL"),IF(AND([1]PREMIOS_ALUMNOS!$CM197&lt;&gt;"",[1]PREMIOS_ALUMNOS!$CM197&lt;&gt;0),[1]PREMIOS_ALUMNOS!$CM197,""),IF($A199="TOTAL",SUM(INDIRECT("BB4:BB"&amp;ROW()-1)),""))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IF(AND($A199&lt;&gt;"",$A199&lt;&gt;"TOTAL"),IF(AND([1]PREMIOS_ALUMNOS!$CP197&lt;&gt;"",[1]PREMIOS_ALUMNOS!$CP197&lt;&gt;0),[1]PREMIOS_ALUMNOS!$CP197,""),IF($A199="TOTAL",SUM(INDIRECT("BD4:BD"&amp;ROW()-1)),""))</f>
        <v/>
      </c>
      <c r="BE199" s="7" t="str">
        <f ca="1">IF(AND($A199&lt;&gt;"",$A199&lt;&gt;"TOTAL"),IF(AND([1]PREMIOS_ALUMNOS!$CR197&lt;&gt;"",[1]PREMIOS_ALUMNOS!$CR197&lt;&gt;0),[1]PREMIOS_ALUMNOS!$CR197,""),IF($A199="TOTAL",SUM(INDIRECT("BE4:BE"&amp;ROW()-1)),""))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IF([1]PREMIOS_ALUMNOS!$C198&lt;&gt;"",[1]PREMIOS_ALUMNOS!$C198,IF(AND([1]PREMIOS_ALUMNOS!$C198="",[1]PREMIOS_ALUMNOS!$C199="",[1]PREMIOS_ALUMNOS!$C197=""),"","TOTAL"))</f>
        <v/>
      </c>
      <c r="B200" s="7" t="str">
        <f ca="1">IF(AND($A200&lt;&gt;"",$A200&lt;&gt;"TOTAL"),IF(AND([1]PREMIOS_ALUMNOS!$D198&lt;&gt;"",[1]PREMIOS_ALUMNOS!$D198&lt;&gt;0),[1]PREMIOS_ALUMNOS!$D198,""),IF($A200="TOTAL",SUM(INDIRECT("B4:B"&amp;ROW()-1)),""))</f>
        <v/>
      </c>
      <c r="C200" s="7" t="str">
        <f ca="1">IF(AND($A200&lt;&gt;"",$A200&lt;&gt;"TOTAL"),IF(AND([1]PREMIOS_ALUMNOS!$F198&lt;&gt;"",[1]PREMIOS_ALUMNOS!$F198&lt;&gt;0),[1]PREMIOS_ALUMNOS!$F198,""),IF($A200="TOTAL",SUM(INDIRECT("C4:C"&amp;ROW()-1)),""))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IF(AND($A200&lt;&gt;"",$A200&lt;&gt;"TOTAL"),IF(AND([1]PREMIOS_ALUMNOS!$I198&lt;&gt;"",[1]PREMIOS_ALUMNOS!$I198&lt;&gt;0),[1]PREMIOS_ALUMNOS!$I198,""),IF($A200="TOTAL",SUM(INDIRECT("E4:E"&amp;ROW()-1)),""))</f>
        <v/>
      </c>
      <c r="F200" s="7" t="str">
        <f ca="1">IF(AND($A200&lt;&gt;"",$A200&lt;&gt;"TOTAL"),IF(AND([1]PREMIOS_ALUMNOS!$K198&lt;&gt;"",[1]PREMIOS_ALUMNOS!$K198&lt;&gt;0),[1]PREMIOS_ALUMNOS!$K198,""),IF($A200="TOTAL",SUM(INDIRECT("F4:F"&amp;ROW()-1)),""))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IF(AND($A200&lt;&gt;"",$A200&lt;&gt;"TOTAL"),IF(AND([1]PREMIOS_ALUMNOS!$N198&lt;&gt;"",[1]PREMIOS_ALUMNOS!$N198&lt;&gt;0),[1]PREMIOS_ALUMNOS!$N198,""),IF($A200="TOTAL",SUM(INDIRECT("H4:H"&amp;ROW()-1)),""))</f>
        <v/>
      </c>
      <c r="I200" s="7" t="str">
        <f ca="1">IF(AND($A200&lt;&gt;"",$A200&lt;&gt;"TOTAL"),IF(AND([1]PREMIOS_ALUMNOS!$P198&lt;&gt;"",[1]PREMIOS_ALUMNOS!$P198&lt;&gt;0),[1]PREMIOS_ALUMNOS!$P198,""),IF($A200="TOTAL",SUM(INDIRECT("I4:I"&amp;ROW()-1)),""))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IF(AND($A200&lt;&gt;"",$A200&lt;&gt;"TOTAL"),IF(AND([1]PREMIOS_ALUMNOS!$S198&lt;&gt;"",[1]PREMIOS_ALUMNOS!$S198&lt;&gt;0),[1]PREMIOS_ALUMNOS!$S198,""),IF($A200="TOTAL",SUM(INDIRECT("K4:K"&amp;ROW()-1)),""))</f>
        <v/>
      </c>
      <c r="L200" s="7" t="str">
        <f ca="1">IF(AND($A200&lt;&gt;"",$A200&lt;&gt;"TOTAL"),IF(AND([1]PREMIOS_ALUMNOS!$U198&lt;&gt;"",[1]PREMIOS_ALUMNOS!$U198&lt;&gt;0),[1]PREMIOS_ALUMNOS!$U198,""),IF($A200="TOTAL",SUM(INDIRECT("L4:L"&amp;ROW()-1)),""))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IF(AND($A200&lt;&gt;"",$A200&lt;&gt;"TOTAL"),IF(AND([1]PREMIOS_ALUMNOS!$X198&lt;&gt;"",[1]PREMIOS_ALUMNOS!$X198&lt;&gt;0),[1]PREMIOS_ALUMNOS!$X198,""),IF($A200="TOTAL",SUM(INDIRECT("N4:N"&amp;ROW()-1)),""))</f>
        <v/>
      </c>
      <c r="O200" s="7" t="str">
        <f ca="1">IF(AND($A200&lt;&gt;"",$A200&lt;&gt;"TOTAL"),IF(AND([1]PREMIOS_ALUMNOS!$Z198&lt;&gt;"",[1]PREMIOS_ALUMNOS!$Z198&lt;&gt;0),[1]PREMIOS_ALUMNOS!$Z198,""),IF($A200="TOTAL",SUM(INDIRECT("O4:O"&amp;ROW()-1)),""))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IF(AND($A200&lt;&gt;"",$A200&lt;&gt;"TOTAL"),IF(AND([1]PREMIOS_ALUMNOS!$AC198&lt;&gt;"",[1]PREMIOS_ALUMNOS!$AC198&lt;&gt;0),[1]PREMIOS_ALUMNOS!$AC198,""),IF($A200="TOTAL",SUM(INDIRECT("Q4:Q"&amp;ROW()-1)),""))</f>
        <v/>
      </c>
      <c r="R200" s="7" t="str">
        <f ca="1">IF(AND($A200&lt;&gt;"",$A200&lt;&gt;"TOTAL"),IF(AND([1]PREMIOS_ALUMNOS!$AE198&lt;&gt;"",[1]PREMIOS_ALUMNOS!$AE198&lt;&gt;0),[1]PREMIOS_ALUMNOS!$AE198,""),IF($A200="TOTAL",SUM(INDIRECT("R4:R"&amp;ROW()-1)),""))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IF(AND($A200&lt;&gt;"",$A200&lt;&gt;"TOTAL"),IF(AND([1]PREMIOS_ALUMNOS!$AH198&lt;&gt;"",[1]PREMIOS_ALUMNOS!$AH198&lt;&gt;0),[1]PREMIOS_ALUMNOS!$AH198,""),IF($A200="TOTAL",SUM(INDIRECT("T4:T"&amp;ROW()-1)),""))</f>
        <v/>
      </c>
      <c r="U200" s="7" t="str">
        <f ca="1">IF(AND($A200&lt;&gt;"",$A200&lt;&gt;"TOTAL"),IF(AND([1]PREMIOS_ALUMNOS!$AJ198&lt;&gt;"",[1]PREMIOS_ALUMNOS!$AJ198&lt;&gt;0),[1]PREMIOS_ALUMNOS!$AJ198,""),IF($A200="TOTAL",SUM(INDIRECT("U4:U"&amp;ROW()-1)),""))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IF(AND($A200&lt;&gt;"",$A200&lt;&gt;"TOTAL"),IF(AND([1]PREMIOS_ALUMNOS!$AM198&lt;&gt;"",[1]PREMIOS_ALUMNOS!$AM198&lt;&gt;0),[1]PREMIOS_ALUMNOS!$AM198,""),IF($A200="TOTAL",SUM(INDIRECT("W4:W"&amp;ROW()-1)),""))</f>
        <v/>
      </c>
      <c r="X200" s="7" t="str">
        <f ca="1">IF(AND($A200&lt;&gt;"",$A200&lt;&gt;"TOTAL"),IF(AND([1]PREMIOS_ALUMNOS!$AO198&lt;&gt;"",[1]PREMIOS_ALUMNOS!$AO198&lt;&gt;0),[1]PREMIOS_ALUMNOS!$AO198,""),IF($A200="TOTAL",SUM(INDIRECT("X4:X"&amp;ROW()-1)),""))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IF(AND($A200&lt;&gt;"",$A200&lt;&gt;"TOTAL"),IF(AND([1]PREMIOS_ALUMNOS!$AR198&lt;&gt;"",[1]PREMIOS_ALUMNOS!$AR198&lt;&gt;0),[1]PREMIOS_ALUMNOS!$AR198,""),IF($A200="TOTAL",SUM(INDIRECT("Z4:Z"&amp;ROW()-1)),""))</f>
        <v/>
      </c>
      <c r="AA200" s="7" t="str">
        <f ca="1">IF(AND($A200&lt;&gt;"",$A200&lt;&gt;"TOTAL"),IF(AND([1]PREMIOS_ALUMNOS!$AT198&lt;&gt;"",[1]PREMIOS_ALUMNOS!$AT198&lt;&gt;0),[1]PREMIOS_ALUMNOS!$AT198,""),IF($A200="TOTAL",SUM(INDIRECT("AA4:AA"&amp;ROW()-1)),""))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IF(AND($A200&lt;&gt;"",$A200&lt;&gt;"TOTAL"),IF(AND([1]PREMIOS_ALUMNOS!$AW198&lt;&gt;"",[1]PREMIOS_ALUMNOS!$AW198&lt;&gt;0),[1]PREMIOS_ALUMNOS!$AW198,""),IF($A200="TOTAL",SUM(INDIRECT("AC4:AC"&amp;ROW()-1)),""))</f>
        <v/>
      </c>
      <c r="AD200" s="7" t="str">
        <f ca="1">IF(AND($A200&lt;&gt;"",$A200&lt;&gt;"TOTAL"),IF(AND([1]PREMIOS_ALUMNOS!$AY198&lt;&gt;"",[1]PREMIOS_ALUMNOS!$AY198&lt;&gt;0),[1]PREMIOS_ALUMNOS!$AY198,""),IF($A200="TOTAL",SUM(INDIRECT("AD4:AD"&amp;ROW()-1)),""))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IF(AND($A200&lt;&gt;"",$A200&lt;&gt;"TOTAL"),IF(AND([1]PREMIOS_ALUMNOS!$BB198&lt;&gt;"",[1]PREMIOS_ALUMNOS!$BB198&lt;&gt;0),[1]PREMIOS_ALUMNOS!$BB198,""),IF($A200="TOTAL",SUM(INDIRECT("AF4:AF"&amp;ROW()-1)),""))</f>
        <v/>
      </c>
      <c r="AG200" s="7" t="str">
        <f ca="1">IF(AND($A200&lt;&gt;"",$A200&lt;&gt;"TOTAL"),IF(AND([1]PREMIOS_ALUMNOS!$BD198&lt;&gt;"",[1]PREMIOS_ALUMNOS!$BD198&lt;&gt;0),[1]PREMIOS_ALUMNOS!$BD198,""),IF($A200="TOTAL",SUM(INDIRECT("AG4:AG"&amp;ROW()-1)),""))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IF(AND($A200&lt;&gt;"",$A200&lt;&gt;"TOTAL"),IF(AND([1]PREMIOS_ALUMNOS!$BG198&lt;&gt;"",[1]PREMIOS_ALUMNOS!$BG198&lt;&gt;0),[1]PREMIOS_ALUMNOS!$BG198,""),IF($A200="TOTAL",SUM(INDIRECT("AI4:AI"&amp;ROW()-1)),""))</f>
        <v/>
      </c>
      <c r="AJ200" s="7" t="str">
        <f ca="1">IF(AND($A200&lt;&gt;"",$A200&lt;&gt;"TOTAL"),IF(AND([1]PREMIOS_ALUMNOS!$BI198&lt;&gt;"",[1]PREMIOS_ALUMNOS!$BI198&lt;&gt;0),[1]PREMIOS_ALUMNOS!$BI198,""),IF($A200="TOTAL",SUM(INDIRECT("AJ4:AJ"&amp;ROW()-1)),""))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IF(AND($A200&lt;&gt;"",$A200&lt;&gt;"TOTAL"),IF(AND([1]PREMIOS_ALUMNOS!$BL198&lt;&gt;"",[1]PREMIOS_ALUMNOS!$BL198&lt;&gt;0),[1]PREMIOS_ALUMNOS!$BL198,""),IF($A200="TOTAL",SUM(INDIRECT("AL4:AL"&amp;ROW()-1)),""))</f>
        <v/>
      </c>
      <c r="AM200" s="7" t="str">
        <f ca="1">IF(AND($A200&lt;&gt;"",$A200&lt;&gt;"TOTAL"),IF(AND([1]PREMIOS_ALUMNOS!$BN198&lt;&gt;"",[1]PREMIOS_ALUMNOS!$BN198&lt;&gt;0),[1]PREMIOS_ALUMNOS!$BN198,""),IF($A200="TOTAL",SUM(INDIRECT("AM4:AM"&amp;ROW()-1)),""))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IF(AND($A200&lt;&gt;"",$A200&lt;&gt;"TOTAL"),IF(AND([1]PREMIOS_ALUMNOS!$BQ198&lt;&gt;"",[1]PREMIOS_ALUMNOS!$BQ198&lt;&gt;0),[1]PREMIOS_ALUMNOS!$BQ198,""),IF($A200="TOTAL",SUM(INDIRECT("AO4:AO"&amp;ROW()-1)),""))</f>
        <v/>
      </c>
      <c r="AP200" s="7" t="str">
        <f ca="1">IF(AND($A200&lt;&gt;"",$A200&lt;&gt;"TOTAL"),IF(AND([1]PREMIOS_ALUMNOS!$BS198&lt;&gt;"",[1]PREMIOS_ALUMNOS!$BS198&lt;&gt;0),[1]PREMIOS_ALUMNOS!$BS198,""),IF($A200="TOTAL",SUM(INDIRECT("AP4:AP"&amp;ROW()-1)),""))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IF(AND($A200&lt;&gt;"",$A200&lt;&gt;"TOTAL"),IF(AND([1]PREMIOS_ALUMNOS!$BV198&lt;&gt;"",[1]PREMIOS_ALUMNOS!$BV198&lt;&gt;0),[1]PREMIOS_ALUMNOS!$BV198,""),IF($A200="TOTAL",SUM(INDIRECT("AR4:AR"&amp;ROW()-1)),""))</f>
        <v/>
      </c>
      <c r="AS200" s="7" t="str">
        <f ca="1">IF(AND($A200&lt;&gt;"",$A200&lt;&gt;"TOTAL"),IF(AND([1]PREMIOS_ALUMNOS!$BX198&lt;&gt;"",[1]PREMIOS_ALUMNOS!$BX198&lt;&gt;0),[1]PREMIOS_ALUMNOS!$BX198,""),IF($A200="TOTAL",SUM(INDIRECT("AS4:AS"&amp;ROW()-1)),""))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IF(AND($A200&lt;&gt;"",$A200&lt;&gt;"TOTAL"),IF(AND([1]PREMIOS_ALUMNOS!$CA198&lt;&gt;"",[1]PREMIOS_ALUMNOS!$CA198&lt;&gt;0),[1]PREMIOS_ALUMNOS!$CA198,""),IF($A200="TOTAL",SUM(INDIRECT("AU4:AU"&amp;ROW()-1)),""))</f>
        <v/>
      </c>
      <c r="AV200" s="7" t="str">
        <f ca="1">IF(AND($A200&lt;&gt;"",$A200&lt;&gt;"TOTAL"),IF(AND([1]PREMIOS_ALUMNOS!$CC198&lt;&gt;"",[1]PREMIOS_ALUMNOS!$CC198&lt;&gt;0),[1]PREMIOS_ALUMNOS!$CC198,""),IF($A200="TOTAL",SUM(INDIRECT("AV4:AV"&amp;ROW()-1)),""))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IF(AND($A200&lt;&gt;"",$A200&lt;&gt;"TOTAL"),IF(AND([1]PREMIOS_ALUMNOS!$CF198&lt;&gt;"",[1]PREMIOS_ALUMNOS!$CF198&lt;&gt;0),[1]PREMIOS_ALUMNOS!$CF198,""),IF($A200="TOTAL",SUM(INDIRECT("AX4:AX"&amp;ROW()-1)),""))</f>
        <v/>
      </c>
      <c r="AY200" s="7" t="str">
        <f ca="1">IF(AND($A200&lt;&gt;"",$A200&lt;&gt;"TOTAL"),IF(AND([1]PREMIOS_ALUMNOS!$CH198&lt;&gt;"",[1]PREMIOS_ALUMNOS!$CH198&lt;&gt;0),[1]PREMIOS_ALUMNOS!$CH198,""),IF($A200="TOTAL",SUM(INDIRECT("AY4:AY"&amp;ROW()-1)),""))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IF(AND($A200&lt;&gt;"",$A200&lt;&gt;"TOTAL"),IF(AND([1]PREMIOS_ALUMNOS!$CK198&lt;&gt;"",[1]PREMIOS_ALUMNOS!$CK198&lt;&gt;0),[1]PREMIOS_ALUMNOS!$CK198,""),IF($A200="TOTAL",SUM(INDIRECT("BA4:BA"&amp;ROW()-1)),""))</f>
        <v/>
      </c>
      <c r="BB200" s="7" t="str">
        <f ca="1">IF(AND($A200&lt;&gt;"",$A200&lt;&gt;"TOTAL"),IF(AND([1]PREMIOS_ALUMNOS!$CM198&lt;&gt;"",[1]PREMIOS_ALUMNOS!$CM198&lt;&gt;0),[1]PREMIOS_ALUMNOS!$CM198,""),IF($A200="TOTAL",SUM(INDIRECT("BB4:BB"&amp;ROW()-1)),""))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IF(AND($A200&lt;&gt;"",$A200&lt;&gt;"TOTAL"),IF(AND([1]PREMIOS_ALUMNOS!$CP198&lt;&gt;"",[1]PREMIOS_ALUMNOS!$CP198&lt;&gt;0),[1]PREMIOS_ALUMNOS!$CP198,""),IF($A200="TOTAL",SUM(INDIRECT("BD4:BD"&amp;ROW()-1)),""))</f>
        <v/>
      </c>
      <c r="BE200" s="7" t="str">
        <f ca="1">IF(AND($A200&lt;&gt;"",$A200&lt;&gt;"TOTAL"),IF(AND([1]PREMIOS_ALUMNOS!$CR198&lt;&gt;"",[1]PREMIOS_ALUMNOS!$CR198&lt;&gt;0),[1]PREMIOS_ALUMNOS!$CR198,""),IF($A200="TOTAL",SUM(INDIRECT("BE4:BE"&amp;ROW()-1)),""))</f>
        <v/>
      </c>
      <c r="BF200" s="7" t="str">
        <f t="shared" ca="1" si="75"/>
        <v/>
      </c>
    </row>
    <row r="201" spans="1:58" x14ac:dyDescent="0.2">
      <c r="A201" s="8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8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8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340" spans="1:15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</row>
    <row r="341" spans="1:15" x14ac:dyDescent="0.2">
      <c r="A341" s="9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</row>
  </sheetData>
  <mergeCells count="19">
    <mergeCell ref="BA2:BC2"/>
    <mergeCell ref="BD2:BF2"/>
    <mergeCell ref="AL2:AN2"/>
    <mergeCell ref="AO2:AQ2"/>
    <mergeCell ref="AR2:AT2"/>
    <mergeCell ref="AU2:AW2"/>
    <mergeCell ref="AX2:AZ2"/>
    <mergeCell ref="W2:Y2"/>
    <mergeCell ref="Z2:AB2"/>
    <mergeCell ref="AC2:AE2"/>
    <mergeCell ref="AF2:AH2"/>
    <mergeCell ref="AI2:AK2"/>
    <mergeCell ref="T2:V2"/>
    <mergeCell ref="B2:D2"/>
    <mergeCell ref="E2:G2"/>
    <mergeCell ref="H2:J2"/>
    <mergeCell ref="K2:M2"/>
    <mergeCell ref="N2:P2"/>
    <mergeCell ref="Q2:S2"/>
  </mergeCells>
  <conditionalFormatting sqref="A4:A200">
    <cfRule type="expression" dxfId="53" priority="13">
      <formula>$A4=""</formula>
    </cfRule>
    <cfRule type="expression" dxfId="52" priority="14">
      <formula>$A4="TOTAL"</formula>
    </cfRule>
    <cfRule type="expression" dxfId="51" priority="15">
      <formula>AND($A4&lt;&gt;"",$A4&lt;&gt;"TOTAL")</formula>
    </cfRule>
  </conditionalFormatting>
  <conditionalFormatting sqref="B201:BF203 B4:C200 E4:BF200">
    <cfRule type="expression" priority="10">
      <formula>"$A4="""""</formula>
    </cfRule>
    <cfRule type="expression" dxfId="50" priority="11">
      <formula>$A4="TOTAL"</formula>
    </cfRule>
    <cfRule type="expression" priority="12">
      <formula>AND($A4&lt;&gt;"",$A4&lt;&gt;"TOTAL")</formula>
    </cfRule>
  </conditionalFormatting>
  <conditionalFormatting sqref="E4:AT200">
    <cfRule type="expression" priority="7">
      <formula>"$A4="""""</formula>
    </cfRule>
    <cfRule type="expression" dxfId="49" priority="8">
      <formula>$A4="TOTAL"</formula>
    </cfRule>
    <cfRule type="expression" priority="9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48" priority="5" operator="equal">
      <formula>""</formula>
    </cfRule>
    <cfRule type="cellIs" dxfId="47" priority="6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4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cellIs" dxfId="46" priority="2" operator="notEqual">
      <formula>""""""</formula>
    </cfRule>
    <cfRule type="expression" dxfId="45" priority="1">
      <formula>$A4=""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250"/>
  <sheetViews>
    <sheetView workbookViewId="0">
      <selection activeCell="A7" sqref="A7"/>
    </sheetView>
  </sheetViews>
  <sheetFormatPr baseColWidth="10" defaultRowHeight="12.75" x14ac:dyDescent="0.2"/>
  <cols>
    <col min="1" max="1" width="94.42578125" customWidth="1"/>
  </cols>
  <sheetData>
    <row r="1" spans="1:58" ht="33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</row>
    <row r="2" spans="1:58" ht="30.75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</row>
    <row r="3" spans="1:58" ht="33" customHeight="1" thickBot="1" x14ac:dyDescent="0.25">
      <c r="A3" s="4" t="s">
        <v>82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</row>
    <row r="4" spans="1:58" x14ac:dyDescent="0.2">
      <c r="A4" s="12" t="str">
        <f>IF([2]PREMIOS_DOCTORADO!$D2&lt;&gt;"",[2]PREMIOS_DOCTORADO!$D2,IF(AND([2]PREMIOS_DOCTORADO!$D2="",[2]PREMIOS_DOCTORADO!$D3="",[2]PREMIOS_DOCTORADO!$D1=""),"","TOTAL"))</f>
        <v>TOTAL</v>
      </c>
      <c r="B4" s="7">
        <f ca="1">IF(AND($A4&lt;&gt;"",$A4&lt;&gt;"TOTAL"),IF(AND([2]PREMIOS_DOCTORADO!$E2&lt;&gt;"",[2]PREMIOS_DOCTORADO!$E2&lt;&gt;0),[2]PREMIOS_DOCTORADO!$E2,""),IF($A4="TOTAL",SUM(INDIRECT("B4:B"&amp;ROW()-1)),""))</f>
        <v>0</v>
      </c>
      <c r="C4" s="7">
        <f ca="1">IF(AND($A4&lt;&gt;"",$A4&lt;&gt;"TOTAL"),IF(AND([2]PREMIOS_DOCTORADO!$G2&lt;&gt;"",[2]PREMIOS_DOCTORADO!$G2&lt;&gt;0),[2]PREMIOS_DOCTORADO!$G2,""),IF($A4="TOTAL",SUM(INDIRECT("C4:C"&amp;ROW()-1)),""))</f>
        <v>0</v>
      </c>
      <c r="D4" s="7">
        <f ca="1">IF(AND($A4&lt;&gt;"",$A4&lt;&gt;"TOTAL"),SUM(B4:C4),IF($A4="TOTAL",SUM(INDIRECT("D4:D"&amp;ROW()-1)),""))</f>
        <v>0</v>
      </c>
      <c r="E4" s="7">
        <f ca="1">IF(AND($A4&lt;&gt;"",$A4&lt;&gt;"TOTAL"),IF(AND([2]PREMIOS_DOCTORADO!$J2&lt;&gt;"",[2]PREMIOS_DOCTORADO!$J2&lt;&gt;0),[2]PREMIOS_DOCTORADO!$J2,""),IF($A4="TOTAL",SUM(INDIRECT("E4:E"&amp;ROW()-1)),""))</f>
        <v>0</v>
      </c>
      <c r="F4" s="7">
        <f ca="1">IF(AND($A4&lt;&gt;"",$A4&lt;&gt;"TOTAL"),IF(AND([2]PREMIOS_DOCTORADO!$L2&lt;&gt;"",[2]PREMIOS_DOCTORADO!$L2&lt;&gt;0),[2]PREMIOS_DOCTORADO!$L2,""),IF($A4="TOTAL",SUM(INDIRECT("F4:F"&amp;ROW()-1)),""))</f>
        <v>0</v>
      </c>
      <c r="G4" s="7">
        <f ca="1">IF(AND($A4&lt;&gt;"",$A4&lt;&gt;"TOTAL"),SUM(E4:F4),IF($A4="TOTAL",SUM(INDIRECT("G4:G"&amp;ROW()-1)),""))</f>
        <v>0</v>
      </c>
      <c r="H4" s="7">
        <f ca="1">IF(AND($A4&lt;&gt;"",$A4&lt;&gt;"TOTAL"),IF(AND([2]PREMIOS_DOCTORADO!$O2&lt;&gt;"",[2]PREMIOS_DOCTORADO!$O2&lt;&gt;0),[2]PREMIOS_DOCTORADO!$O2,""),IF($A4="TOTAL",SUM(INDIRECT("H4:H"&amp;ROW()-1)),""))</f>
        <v>0</v>
      </c>
      <c r="I4" s="7">
        <f ca="1">IF(AND($A4&lt;&gt;"",$A4&lt;&gt;"TOTAL"),IF(AND([2]PREMIOS_DOCTORADO!$Q2&lt;&gt;"",[2]PREMIOS_DOCTORADO!$Q2&lt;&gt;0),[2]PREMIOS_DOCTORADO!$Q2,""),IF($A4="TOTAL",SUM(INDIRECT("I4:I"&amp;ROW()-1)),""))</f>
        <v>0</v>
      </c>
      <c r="J4" s="7">
        <f ca="1">IF(AND($A4&lt;&gt;"",$A4&lt;&gt;"TOTAL"),SUM(H4:I4),IF($A4="TOTAL",SUM(INDIRECT("J4:J"&amp;ROW()-1)),""))</f>
        <v>0</v>
      </c>
      <c r="K4" s="7">
        <f ca="1">IF(AND($A4&lt;&gt;"",$A4&lt;&gt;"TOTAL"),IF(AND([2]PREMIOS_DOCTORADO!$T2&lt;&gt;"",[2]PREMIOS_DOCTORADO!$T2&lt;&gt;0),[2]PREMIOS_DOCTORADO!$T2,""),IF($A4="TOTAL",SUM(INDIRECT("K4:K"&amp;ROW()-1)),""))</f>
        <v>0</v>
      </c>
      <c r="L4" s="7">
        <f ca="1">IF(AND($A4&lt;&gt;"",$A4&lt;&gt;"TOTAL"),IF(AND([2]PREMIOS_DOCTORADO!$V2&lt;&gt;"",[2]PREMIOS_DOCTORADO!$V2&lt;&gt;0),[2]PREMIOS_DOCTORADO!$V2,""),IF($A4="TOTAL",SUM(INDIRECT("L4:L"&amp;ROW()-1)),""))</f>
        <v>0</v>
      </c>
      <c r="M4" s="7">
        <f ca="1">IF(AND($A4&lt;&gt;"",$A4&lt;&gt;"TOTAL"),SUM(K4:L4),IF($A4="TOTAL",SUM(INDIRECT("M4:M"&amp;ROW()-1)),""))</f>
        <v>0</v>
      </c>
      <c r="N4" s="7">
        <f ca="1">IF(AND($A4&lt;&gt;"",$A4&lt;&gt;"TOTAL"),IF(AND([2]PREMIOS_DOCTORADO!$Y2&lt;&gt;"",[2]PREMIOS_DOCTORADO!$Y2&lt;&gt;0),[2]PREMIOS_DOCTORADO!$Y2,""),IF($A4="TOTAL",SUM(INDIRECT("N4:N"&amp;ROW()-1)),""))</f>
        <v>0</v>
      </c>
      <c r="O4" s="7">
        <f ca="1">IF(AND($A4&lt;&gt;"",$A4&lt;&gt;"TOTAL"),IF(AND([2]PREMIOS_DOCTORADO!$AA2&lt;&gt;"",[2]PREMIOS_DOCTORADO!$AA2&lt;&gt;0),[2]PREMIOS_DOCTORADO!$AA2,""),IF($A4="TOTAL",SUM(INDIRECT("O4:O"&amp;ROW()-1)),""))</f>
        <v>0</v>
      </c>
      <c r="P4" s="7">
        <f ca="1">IF(AND($A4&lt;&gt;"",$A4&lt;&gt;"TOTAL"),SUM(N4:O4),IF($A4="TOTAL",SUM(INDIRECT("P4:P"&amp;ROW()-1)),""))</f>
        <v>0</v>
      </c>
      <c r="Q4" s="7">
        <f ca="1">IF(AND($A4&lt;&gt;"",$A4&lt;&gt;"TOTAL"),IF(AND([2]PREMIOS_DOCTORADO!$AD2&lt;&gt;"",[2]PREMIOS_DOCTORADO!$AD2&lt;&gt;0),[2]PREMIOS_DOCTORADO!$AD2,""),IF($A4="TOTAL",SUM(INDIRECT("Q4:Q"&amp;ROW()-1)),""))</f>
        <v>0</v>
      </c>
      <c r="R4" s="7">
        <f ca="1">IF(AND($A4&lt;&gt;"",$A4&lt;&gt;"TOTAL"),IF(AND([2]PREMIOS_DOCTORADO!$AF2&lt;&gt;"",[2]PREMIOS_DOCTORADO!$AF2&lt;&gt;0),[2]PREMIOS_DOCTORADO!$AF2,""),IF($A4="TOTAL",SUM(INDIRECT("R4:R"&amp;ROW()-1)),""))</f>
        <v>0</v>
      </c>
      <c r="S4" s="7">
        <f ca="1">IF(AND($A4&lt;&gt;"",$A4&lt;&gt;"TOTAL"),SUM(Q4:R4),IF($A4="TOTAL",SUM(INDIRECT("S4:S"&amp;ROW()-1)),""))</f>
        <v>0</v>
      </c>
      <c r="T4" s="7">
        <f ca="1">IF(AND($A4&lt;&gt;"",$A4&lt;&gt;"TOTAL"),IF(AND([2]PREMIOS_DOCTORADO!$AI2&lt;&gt;"",[2]PREMIOS_DOCTORADO!$AI2&lt;&gt;0),[2]PREMIOS_DOCTORADO!$AI2,""),IF($A4="TOTAL",SUM(INDIRECT("T4:T"&amp;ROW()-1)),""))</f>
        <v>0</v>
      </c>
      <c r="U4" s="7">
        <f ca="1">IF(AND($A4&lt;&gt;"",$A4&lt;&gt;"TOTAL"),IF(AND([2]PREMIOS_DOCTORADO!$AK2&lt;&gt;"",[2]PREMIOS_DOCTORADO!$AK2&lt;&gt;0),[2]PREMIOS_DOCTORADO!$AK2,""),IF($A4="TOTAL",SUM(INDIRECT("U4:U"&amp;ROW()-1)),""))</f>
        <v>0</v>
      </c>
      <c r="V4" s="7">
        <f ca="1">IF(AND($A4&lt;&gt;"",$A4&lt;&gt;"TOTAL"),SUM(T4:U4),IF($A4="TOTAL",SUM(INDIRECT("V4:V"&amp;ROW()-1)),""))</f>
        <v>0</v>
      </c>
      <c r="W4" s="7">
        <f ca="1">IF(AND($A4&lt;&gt;"",$A4&lt;&gt;"TOTAL"),IF(AND([2]PREMIOS_DOCTORADO!$AN2&lt;&gt;"",[2]PREMIOS_DOCTORADO!$AN2&lt;&gt;0),[2]PREMIOS_DOCTORADO!$AN2,""),IF($A4="TOTAL",SUM(INDIRECT("W4:W"&amp;ROW()-1)),""))</f>
        <v>0</v>
      </c>
      <c r="X4" s="7">
        <f ca="1">IF(AND($A4&lt;&gt;"",$A4&lt;&gt;"TOTAL"),IF(AND([2]PREMIOS_DOCTORADO!$AP2&lt;&gt;"",[2]PREMIOS_DOCTORADO!$AP2&lt;&gt;0),[2]PREMIOS_DOCTORADO!$AP2,""),IF($A4="TOTAL",SUM(INDIRECT("X4:X"&amp;ROW()-1)),""))</f>
        <v>0</v>
      </c>
      <c r="Y4" s="7">
        <f ca="1">IF(AND($A4&lt;&gt;"",$A4&lt;&gt;"TOTAL"),SUM(W4:X4),IF($A4="TOTAL",SUM(INDIRECT("Y4:Y"&amp;ROW()-1)),""))</f>
        <v>0</v>
      </c>
      <c r="Z4" s="7">
        <f ca="1">IF(AND($A4&lt;&gt;"",$A4&lt;&gt;"TOTAL"),IF(AND([2]PREMIOS_DOCTORADO!$AS2&lt;&gt;"",[2]PREMIOS_DOCTORADO!$AS2&lt;&gt;0),[2]PREMIOS_DOCTORADO!$AS2,""),IF($A4="TOTAL",SUM(INDIRECT("Z4:Z"&amp;ROW()-1)),""))</f>
        <v>0</v>
      </c>
      <c r="AA4" s="7">
        <f ca="1">IF(AND($A4&lt;&gt;"",$A4&lt;&gt;"TOTAL"),IF(AND([2]PREMIOS_DOCTORADO!$AU2&lt;&gt;"",[2]PREMIOS_DOCTORADO!$AU2&lt;&gt;0),[2]PREMIOS_DOCTORADO!$AU2,""),IF($A4="TOTAL",SUM(INDIRECT("AA4:AA"&amp;ROW()-1)),""))</f>
        <v>0</v>
      </c>
      <c r="AB4" s="7">
        <f ca="1">IF(AND($A4&lt;&gt;"",$A4&lt;&gt;"TOTAL"),SUM(Z4:AA4),IF($A4="TOTAL",SUM(INDIRECT("AB4:AB"&amp;ROW()-1)),""))</f>
        <v>0</v>
      </c>
      <c r="AC4" s="7">
        <f ca="1">IF(AND($A4&lt;&gt;"",$A4&lt;&gt;"TOTAL"),IF(AND([2]PREMIOS_DOCTORADO!$AX2&lt;&gt;"",[2]PREMIOS_DOCTORADO!$AX2&lt;&gt;0),[2]PREMIOS_DOCTORADO!$AX2,""),IF($A4="TOTAL",SUM(INDIRECT("AC4:AC"&amp;ROW()-1)),""))</f>
        <v>0</v>
      </c>
      <c r="AD4" s="7">
        <f ca="1">IF(AND($A4&lt;&gt;"",$A4&lt;&gt;"TOTAL"),IF(AND([2]PREMIOS_DOCTORADO!$AZ2&lt;&gt;"",[2]PREMIOS_DOCTORADO!$AZ2&lt;&gt;0),[2]PREMIOS_DOCTORADO!$AZ2,""),IF($A4="TOTAL",SUM(INDIRECT("AD4:AD"&amp;ROW()-1)),""))</f>
        <v>0</v>
      </c>
      <c r="AE4" s="7">
        <f ca="1">IF(AND($A4&lt;&gt;"",$A4&lt;&gt;"TOTAL"),SUM(AC4:AD4),IF($A4="TOTAL",SUM(INDIRECT("AE4:AE"&amp;ROW()-1)),""))</f>
        <v>0</v>
      </c>
      <c r="AF4" s="7">
        <f ca="1">IF(AND($A4&lt;&gt;"",$A4&lt;&gt;"TOTAL"),IF(AND([2]PREMIOS_DOCTORADO!$BC2&lt;&gt;"",[2]PREMIOS_DOCTORADO!$BC2&lt;&gt;0),[2]PREMIOS_DOCTORADO!$BC2,""),IF($A4="TOTAL",SUM(INDIRECT("AF4:AF"&amp;ROW()-1)),""))</f>
        <v>0</v>
      </c>
      <c r="AG4" s="7">
        <f ca="1">IF(AND($A4&lt;&gt;"",$A4&lt;&gt;"TOTAL"),IF(AND([2]PREMIOS_DOCTORADO!$BE2&lt;&gt;"",[2]PREMIOS_DOCTORADO!$BE2&lt;&gt;0),[2]PREMIOS_DOCTORADO!$BE2,""),IF($A4="TOTAL",SUM(INDIRECT("AG4:AG"&amp;ROW()-1)),""))</f>
        <v>0</v>
      </c>
      <c r="AH4" s="7">
        <f ca="1">IF(AND($A4&lt;&gt;"",$A4&lt;&gt;"TOTAL"),SUM(AF4:AG4),IF($A4="TOTAL",SUM(INDIRECT("AH4:AH"&amp;ROW()-1)),""))</f>
        <v>0</v>
      </c>
      <c r="AI4" s="7">
        <f ca="1">IF(AND($A4&lt;&gt;"",$A4&lt;&gt;"TOTAL"),IF(AND([2]PREMIOS_DOCTORADO!$BH2&lt;&gt;"",[2]PREMIOS_DOCTORADO!$BH2&lt;&gt;0),[2]PREMIOS_DOCTORADO!$BH2,""),IF($A4="TOTAL",SUM(INDIRECT("AI4:AI"&amp;ROW()-1)),""))</f>
        <v>0</v>
      </c>
      <c r="AJ4" s="7">
        <f ca="1">IF(AND($A4&lt;&gt;"",$A4&lt;&gt;"TOTAL"),IF(AND([2]PREMIOS_DOCTORADO!$BJ2&lt;&gt;"",[2]PREMIOS_DOCTORADO!$BJ2&lt;&gt;0),[2]PREMIOS_DOCTORADO!$BJ2,""),IF($A4="TOTAL",SUM(INDIRECT("AJ4:AJ"&amp;ROW()-1)),""))</f>
        <v>0</v>
      </c>
      <c r="AK4" s="7">
        <f ca="1">IF(AND($A4&lt;&gt;"",$A4&lt;&gt;"TOTAL"),SUM(AI4:AJ4),IF($A4="TOTAL",SUM(INDIRECT("AK4:AK"&amp;ROW()-1)),""))</f>
        <v>0</v>
      </c>
      <c r="AL4" s="7">
        <f ca="1">IF(AND($A4&lt;&gt;"",$A4&lt;&gt;"TOTAL"),IF(AND([2]PREMIOS_DOCTORADO!$BM2&lt;&gt;"",[2]PREMIOS_DOCTORADO!$BM2&lt;&gt;0),[2]PREMIOS_DOCTORADO!$BM2,""),IF($A4="TOTAL",SUM(INDIRECT("AL4:AL"&amp;ROW()-1)),""))</f>
        <v>0</v>
      </c>
      <c r="AM4" s="7">
        <f ca="1">IF(AND($A4&lt;&gt;"",$A4&lt;&gt;"TOTAL"),IF(AND([2]PREMIOS_DOCTORADO!$BO2&lt;&gt;"",[2]PREMIOS_DOCTORADO!$BO2&lt;&gt;0),[2]PREMIOS_DOCTORADO!$BO2,""),IF($A4="TOTAL",SUM(INDIRECT("AM4:AM"&amp;ROW()-1)),""))</f>
        <v>0</v>
      </c>
      <c r="AN4" s="7">
        <f ca="1">IF(AND($A4&lt;&gt;"",$A4&lt;&gt;"TOTAL"),SUM(AL4:AM4),IF($A4="TOTAL",SUM(INDIRECT("AN4:AN"&amp;ROW()-1)),""))</f>
        <v>0</v>
      </c>
      <c r="AO4" s="7">
        <f ca="1">IF(AND($A4&lt;&gt;"",$A4&lt;&gt;"TOTAL"),IF(AND([2]PREMIOS_DOCTORADO!$BR2&lt;&gt;"",[2]PREMIOS_DOCTORADO!$BR2&lt;&gt;0),[2]PREMIOS_DOCTORADO!$BR2,""),IF($A4="TOTAL",SUM(INDIRECT("AO4:AO"&amp;ROW()-1)),""))</f>
        <v>0</v>
      </c>
      <c r="AP4" s="7">
        <f ca="1">IF(AND($A4&lt;&gt;"",$A4&lt;&gt;"TOTAL"),IF(AND([2]PREMIOS_DOCTORADO!$BT2&lt;&gt;"",[2]PREMIOS_DOCTORADO!$BT2&lt;&gt;0),[2]PREMIOS_DOCTORADO!$BT2,""),IF($A4="TOTAL",SUM(INDIRECT("AP4:AP"&amp;ROW()-1)),""))</f>
        <v>0</v>
      </c>
      <c r="AQ4" s="7">
        <f ca="1">IF(AND($A4&lt;&gt;"",$A4&lt;&gt;"TOTAL"),SUM(AO4:AP4),IF($A4="TOTAL",SUM(INDIRECT("AQ4:AQ"&amp;ROW()-1)),""))</f>
        <v>0</v>
      </c>
      <c r="AR4" s="7">
        <f ca="1">IF(AND($A4&lt;&gt;"",$A4&lt;&gt;"TOTAL"),IF(AND([2]PREMIOS_DOCTORADO!$BW2&lt;&gt;"",[2]PREMIOS_DOCTORADO!$BW2&lt;&gt;0),[2]PREMIOS_DOCTORADO!$BW2,""),IF($A4="TOTAL",SUM(INDIRECT("AR4:AR"&amp;ROW()-1)),""))</f>
        <v>0</v>
      </c>
      <c r="AS4" s="7">
        <f ca="1">IF(AND($A4&lt;&gt;"",$A4&lt;&gt;"TOTAL"),IF(AND([2]PREMIOS_DOCTORADO!$BY2&lt;&gt;"",[2]PREMIOS_DOCTORADO!$BY2&lt;&gt;0),[2]PREMIOS_DOCTORADO!$BY2,""),IF($A4="TOTAL",SUM(INDIRECT("AS4:AS"&amp;ROW()-1)),""))</f>
        <v>0</v>
      </c>
      <c r="AT4" s="7">
        <f ca="1">IF(AND($A4&lt;&gt;"",$A4&lt;&gt;"TOTAL"),SUM(AR4:AS4),IF($A4="TOTAL",SUM(INDIRECT("AT4:AT"&amp;ROW()-1)),""))</f>
        <v>0</v>
      </c>
      <c r="AU4" s="7">
        <f ca="1">IF(AND($A4&lt;&gt;"",$A4&lt;&gt;"TOTAL"),IF(AND([2]PREMIOS_DOCTORADO!$CB2&lt;&gt;"",[2]PREMIOS_DOCTORADO!$CB2&lt;&gt;0),[2]PREMIOS_DOCTORADO!$CB2,""),IF($A4="TOTAL",SUM(INDIRECT("AU4:AU"&amp;ROW()-1)),""))</f>
        <v>0</v>
      </c>
      <c r="AV4" s="7">
        <f ca="1">IF(AND($A4&lt;&gt;"",$A4&lt;&gt;"TOTAL"),IF(AND([2]PREMIOS_DOCTORADO!$CD2&lt;&gt;"",[2]PREMIOS_DOCTORADO!$CD2&lt;&gt;0),[2]PREMIOS_DOCTORADO!$CD2,""),IF($A4="TOTAL",SUM(INDIRECT("AV4:AV"&amp;ROW()-1)),""))</f>
        <v>0</v>
      </c>
      <c r="AW4" s="7">
        <f ca="1">IF(AND($A4&lt;&gt;"",$A4&lt;&gt;"TOTAL"),SUM(AU4:AV4),IF($A4="TOTAL",SUM(INDIRECT("AW4:AW"&amp;ROW()-1)),""))</f>
        <v>0</v>
      </c>
      <c r="AX4" s="7">
        <f ca="1">IF(AND($A4&lt;&gt;"",$A4&lt;&gt;"TOTAL"),IF(AND([2]PREMIOS_DOCTORADO!$CG2&lt;&gt;"",[2]PREMIOS_DOCTORADO!$CG2&lt;&gt;0),[2]PREMIOS_DOCTORADO!$CG2,""),IF($A4="TOTAL",SUM(INDIRECT("AX4:AX"&amp;ROW()-1)),""))</f>
        <v>0</v>
      </c>
      <c r="AY4" s="7">
        <f ca="1">IF(AND($A4&lt;&gt;"",$A4&lt;&gt;"TOTAL"),IF(AND([2]PREMIOS_DOCTORADO!$CI2&lt;&gt;"",[2]PREMIOS_DOCTORADO!$CI2&lt;&gt;0),[2]PREMIOS_DOCTORADO!$CI2,""),IF($A4="TOTAL",SUM(INDIRECT("AY4:AY"&amp;ROW()-1)),""))</f>
        <v>0</v>
      </c>
      <c r="AZ4" s="7">
        <f ca="1">IF(AND($A4&lt;&gt;"",$A4&lt;&gt;"TOTAL"),SUM(AX4:AY4),IF($A4="TOTAL",SUM(INDIRECT("AZ4:AZ"&amp;ROW()-1)),""))</f>
        <v>0</v>
      </c>
      <c r="BA4" s="7">
        <f ca="1">IF(AND($A4&lt;&gt;"",$A4&lt;&gt;"TOTAL"),IF(AND([2]PREMIOS_DOCTORADO!$CL2&lt;&gt;"",[2]PREMIOS_DOCTORADO!$CL2&lt;&gt;0),[2]PREMIOS_DOCTORADO!$CL2,""),IF($A4="TOTAL",SUM(INDIRECT("BA4:BA"&amp;ROW()-1)),""))</f>
        <v>0</v>
      </c>
      <c r="BB4" s="7">
        <f ca="1">IF(AND($A4&lt;&gt;"",$A4&lt;&gt;"TOTAL"),IF(AND([2]PREMIOS_DOCTORADO!$CN2&lt;&gt;"",[2]PREMIOS_DOCTORADO!$CN2&lt;&gt;0),[2]PREMIOS_DOCTORADO!$CN2,""),IF($A4="TOTAL",SUM(INDIRECT("BB4:BB"&amp;ROW()-1)),""))</f>
        <v>0</v>
      </c>
      <c r="BC4" s="7">
        <f ca="1">IF(AND($A4&lt;&gt;"",$A4&lt;&gt;"TOTAL"),SUM(BA4:BB4),IF($A4="TOTAL",SUM(INDIRECT("BC4:BC"&amp;ROW()-1)),""))</f>
        <v>0</v>
      </c>
      <c r="BD4" s="7">
        <f ca="1">IF(AND($A4&lt;&gt;"",$A4&lt;&gt;"TOTAL"),IF(AND([2]PREMIOS_DOCTORADO!$CQ2&lt;&gt;"",[2]PREMIOS_DOCTORADO!$CQ2&lt;&gt;0),[2]PREMIOS_DOCTORADO!$CQ2,""),IF($A4="TOTAL",SUM(INDIRECT("BD4:BD"&amp;ROW()-1)),""))</f>
        <v>0</v>
      </c>
      <c r="BE4" s="7">
        <f ca="1">IF(AND($A4&lt;&gt;"",$A4&lt;&gt;"TOTAL"),IF(AND([2]PREMIOS_DOCTORADO!$CS2&lt;&gt;"",[2]PREMIOS_DOCTORADO!$CS2&lt;&gt;0),[2]PREMIOS_DOCTORADO!$CS2,""),IF($A4="TOTAL",SUM(INDIRECT("BE4:BE"&amp;ROW()-1)),""))</f>
        <v>0</v>
      </c>
      <c r="BF4" s="7">
        <f ca="1">IF(AND($A4&lt;&gt;"",$A4&lt;&gt;"TOTAL"),SUM(BD4:BE4),IF($A4="TOTAL",SUM(INDIRECT("BF4:BF"&amp;ROW()-1)),""))</f>
        <v>0</v>
      </c>
    </row>
    <row r="5" spans="1:58" x14ac:dyDescent="0.2">
      <c r="A5" s="12" t="str">
        <f>IF([2]PREMIOS_DOCTORADO!$D3&lt;&gt;"",[2]PREMIOS_DOCTORADO!$D3,IF(AND([2]PREMIOS_DOCTORADO!$D3="",[2]PREMIOS_DOCTORADO!$D4="",[2]PREMIOS_DOCTORADO!$D2=""),"","TOTAL"))</f>
        <v/>
      </c>
      <c r="B5" s="7" t="str">
        <f ca="1">IF(AND($A5&lt;&gt;"",$A5&lt;&gt;"TOTAL"),IF(AND([2]PREMIOS_DOCTORADO!$E3&lt;&gt;"",[2]PREMIOS_DOCTORADO!$E3&lt;&gt;0),[2]PREMIOS_DOCTORADO!$E3,""),IF($A5="TOTAL",SUM(INDIRECT("B4:B"&amp;ROW()-1)),""))</f>
        <v/>
      </c>
      <c r="C5" s="7" t="str">
        <f ca="1">IF(AND($A5&lt;&gt;"",$A5&lt;&gt;"TOTAL"),IF(AND([2]PREMIOS_DOCTORADO!$G3&lt;&gt;"",[2]PREMIOS_DOCTORADO!$G3&lt;&gt;0),[2]PREMIOS_DOCTORADO!$G3,""),IF($A5="TOTAL",SUM(INDIRECT("C4:C"&amp;ROW()-1)),""))</f>
        <v/>
      </c>
      <c r="D5" s="7" t="str">
        <f t="shared" ref="D5:D68" ca="1" si="0">IF(AND($A5&lt;&gt;"",$A5&lt;&gt;"TOTAL"),SUM(B5:C5),IF($A5="TOTAL",SUM(INDIRECT("D4:D"&amp;ROW()-1)),""))</f>
        <v/>
      </c>
      <c r="E5" s="7" t="str">
        <f ca="1">IF(AND($A5&lt;&gt;"",$A5&lt;&gt;"TOTAL"),IF(AND([2]PREMIOS_DOCTORADO!$J3&lt;&gt;"",[2]PREMIOS_DOCTORADO!$J3&lt;&gt;0),[2]PREMIOS_DOCTORADO!$J3,""),IF($A5="TOTAL",SUM(INDIRECT("E4:E"&amp;ROW()-1)),""))</f>
        <v/>
      </c>
      <c r="F5" s="7" t="str">
        <f ca="1">IF(AND($A5&lt;&gt;"",$A5&lt;&gt;"TOTAL"),IF(AND([2]PREMIOS_DOCTORADO!$L3&lt;&gt;"",[2]PREMIOS_DOCTORADO!$L3&lt;&gt;0),[2]PREMIOS_DOCTORADO!$L3,""),IF($A5="TOTAL",SUM(INDIRECT("F4:F"&amp;ROW()-1)),""))</f>
        <v/>
      </c>
      <c r="G5" s="7" t="str">
        <f t="shared" ref="G5:G68" ca="1" si="1">IF(AND($A5&lt;&gt;"",$A5&lt;&gt;"TOTAL"),SUM(E5:F5),IF($A5="TOTAL",SUM(INDIRECT("G4:G"&amp;ROW()-1)),""))</f>
        <v/>
      </c>
      <c r="H5" s="7" t="str">
        <f ca="1">IF(AND($A5&lt;&gt;"",$A5&lt;&gt;"TOTAL"),IF(AND([2]PREMIOS_DOCTORADO!$O3&lt;&gt;"",[2]PREMIOS_DOCTORADO!$O3&lt;&gt;0),[2]PREMIOS_DOCTORADO!$O3,""),IF($A5="TOTAL",SUM(INDIRECT("H4:H"&amp;ROW()-1)),""))</f>
        <v/>
      </c>
      <c r="I5" s="7" t="str">
        <f ca="1">IF(AND($A5&lt;&gt;"",$A5&lt;&gt;"TOTAL"),IF(AND([2]PREMIOS_DOCTORADO!$Q3&lt;&gt;"",[2]PREMIOS_DOCTORADO!$Q3&lt;&gt;0),[2]PREMIOS_DOCTORADO!$Q3,""),IF($A5="TOTAL",SUM(INDIRECT("I4:I"&amp;ROW()-1)),""))</f>
        <v/>
      </c>
      <c r="J5" s="7" t="str">
        <f t="shared" ref="J5:J68" ca="1" si="2">IF(AND($A5&lt;&gt;"",$A5&lt;&gt;"TOTAL"),SUM(H5:I5),IF($A5="TOTAL",SUM(INDIRECT("J4:J"&amp;ROW()-1)),""))</f>
        <v/>
      </c>
      <c r="K5" s="7" t="str">
        <f ca="1">IF(AND($A5&lt;&gt;"",$A5&lt;&gt;"TOTAL"),IF(AND([2]PREMIOS_DOCTORADO!$T3&lt;&gt;"",[2]PREMIOS_DOCTORADO!$T3&lt;&gt;0),[2]PREMIOS_DOCTORADO!$T3,""),IF($A5="TOTAL",SUM(INDIRECT("K4:K"&amp;ROW()-1)),""))</f>
        <v/>
      </c>
      <c r="L5" s="7" t="str">
        <f ca="1">IF(AND($A5&lt;&gt;"",$A5&lt;&gt;"TOTAL"),IF(AND([2]PREMIOS_DOCTORADO!$V3&lt;&gt;"",[2]PREMIOS_DOCTORADO!$V3&lt;&gt;0),[2]PREMIOS_DOCTORADO!$V3,""),IF($A5="TOTAL",SUM(INDIRECT("L4:L"&amp;ROW()-1)),""))</f>
        <v/>
      </c>
      <c r="M5" s="7" t="str">
        <f t="shared" ref="M5:M68" ca="1" si="3">IF(AND($A5&lt;&gt;"",$A5&lt;&gt;"TOTAL"),SUM(K5:L5),IF($A5="TOTAL",SUM(INDIRECT("M4:M"&amp;ROW()-1)),""))</f>
        <v/>
      </c>
      <c r="N5" s="7" t="str">
        <f ca="1">IF(AND($A5&lt;&gt;"",$A5&lt;&gt;"TOTAL"),IF(AND([2]PREMIOS_DOCTORADO!$Y3&lt;&gt;"",[2]PREMIOS_DOCTORADO!$Y3&lt;&gt;0),[2]PREMIOS_DOCTORADO!$Y3,""),IF($A5="TOTAL",SUM(INDIRECT("N4:N"&amp;ROW()-1)),""))</f>
        <v/>
      </c>
      <c r="O5" s="7" t="str">
        <f ca="1">IF(AND($A5&lt;&gt;"",$A5&lt;&gt;"TOTAL"),IF(AND([2]PREMIOS_DOCTORADO!$AA3&lt;&gt;"",[2]PREMIOS_DOCTORADO!$AA3&lt;&gt;0),[2]PREMIOS_DOCTORADO!$AA3,""),IF($A5="TOTAL",SUM(INDIRECT("O4:O"&amp;ROW()-1)),""))</f>
        <v/>
      </c>
      <c r="P5" s="7" t="str">
        <f t="shared" ref="P5:P68" ca="1" si="4">IF(AND($A5&lt;&gt;"",$A5&lt;&gt;"TOTAL"),SUM(N5:O5),IF($A5="TOTAL",SUM(INDIRECT("P4:P"&amp;ROW()-1)),""))</f>
        <v/>
      </c>
      <c r="Q5" s="7" t="str">
        <f ca="1">IF(AND($A5&lt;&gt;"",$A5&lt;&gt;"TOTAL"),IF(AND([2]PREMIOS_DOCTORADO!$AD3&lt;&gt;"",[2]PREMIOS_DOCTORADO!$AD3&lt;&gt;0),[2]PREMIOS_DOCTORADO!$AD3,""),IF($A5="TOTAL",SUM(INDIRECT("Q4:Q"&amp;ROW()-1)),""))</f>
        <v/>
      </c>
      <c r="R5" s="7" t="str">
        <f ca="1">IF(AND($A5&lt;&gt;"",$A5&lt;&gt;"TOTAL"),IF(AND([2]PREMIOS_DOCTORADO!$AF3&lt;&gt;"",[2]PREMIOS_DOCTORADO!$AF3&lt;&gt;0),[2]PREMIOS_DOCTORADO!$AF3,""),IF($A5="TOTAL",SUM(INDIRECT("R4:R"&amp;ROW()-1)),""))</f>
        <v/>
      </c>
      <c r="S5" s="7" t="str">
        <f t="shared" ref="S5:S68" ca="1" si="5">IF(AND($A5&lt;&gt;"",$A5&lt;&gt;"TOTAL"),SUM(Q5:R5),IF($A5="TOTAL",SUM(INDIRECT("S4:S"&amp;ROW()-1)),""))</f>
        <v/>
      </c>
      <c r="T5" s="7" t="str">
        <f ca="1">IF(AND($A5&lt;&gt;"",$A5&lt;&gt;"TOTAL"),IF(AND([2]PREMIOS_DOCTORADO!$AI3&lt;&gt;"",[2]PREMIOS_DOCTORADO!$AI3&lt;&gt;0),[2]PREMIOS_DOCTORADO!$AI3,""),IF($A5="TOTAL",SUM(INDIRECT("T4:T"&amp;ROW()-1)),""))</f>
        <v/>
      </c>
      <c r="U5" s="7" t="str">
        <f ca="1">IF(AND($A5&lt;&gt;"",$A5&lt;&gt;"TOTAL"),IF(AND([2]PREMIOS_DOCTORADO!$AK3&lt;&gt;"",[2]PREMIOS_DOCTORADO!$AK3&lt;&gt;0),[2]PREMIOS_DOCTORADO!$AK3,""),IF($A5="TOTAL",SUM(INDIRECT("U4:U"&amp;ROW()-1)),""))</f>
        <v/>
      </c>
      <c r="V5" s="7" t="str">
        <f t="shared" ref="V5:V68" ca="1" si="6">IF(AND($A5&lt;&gt;"",$A5&lt;&gt;"TOTAL"),SUM(T5:U5),IF($A5="TOTAL",SUM(INDIRECT("V4:V"&amp;ROW()-1)),""))</f>
        <v/>
      </c>
      <c r="W5" s="7" t="str">
        <f ca="1">IF(AND($A5&lt;&gt;"",$A5&lt;&gt;"TOTAL"),IF(AND([2]PREMIOS_DOCTORADO!$AN3&lt;&gt;"",[2]PREMIOS_DOCTORADO!$AN3&lt;&gt;0),[2]PREMIOS_DOCTORADO!$AN3,""),IF($A5="TOTAL",SUM(INDIRECT("W4:W"&amp;ROW()-1)),""))</f>
        <v/>
      </c>
      <c r="X5" s="7" t="str">
        <f ca="1">IF(AND($A5&lt;&gt;"",$A5&lt;&gt;"TOTAL"),IF(AND([2]PREMIOS_DOCTORADO!$AP3&lt;&gt;"",[2]PREMIOS_DOCTORADO!$AP3&lt;&gt;0),[2]PREMIOS_DOCTORADO!$AP3,""),IF($A5="TOTAL",SUM(INDIRECT("X4:X"&amp;ROW()-1)),""))</f>
        <v/>
      </c>
      <c r="Y5" s="7" t="str">
        <f t="shared" ref="Y5:Y68" ca="1" si="7">IF(AND($A5&lt;&gt;"",$A5&lt;&gt;"TOTAL"),SUM(W5:X5),IF($A5="TOTAL",SUM(INDIRECT("Y4:Y"&amp;ROW()-1)),""))</f>
        <v/>
      </c>
      <c r="Z5" s="7" t="str">
        <f ca="1">IF(AND($A5&lt;&gt;"",$A5&lt;&gt;"TOTAL"),IF(AND([2]PREMIOS_DOCTORADO!$AS3&lt;&gt;"",[2]PREMIOS_DOCTORADO!$AS3&lt;&gt;0),[2]PREMIOS_DOCTORADO!$AS3,""),IF($A5="TOTAL",SUM(INDIRECT("Z4:Z"&amp;ROW()-1)),""))</f>
        <v/>
      </c>
      <c r="AA5" s="7" t="str">
        <f ca="1">IF(AND($A5&lt;&gt;"",$A5&lt;&gt;"TOTAL"),IF(AND([2]PREMIOS_DOCTORADO!$AU3&lt;&gt;"",[2]PREMIOS_DOCTORADO!$AU3&lt;&gt;0),[2]PREMIOS_DOCTORADO!$AU3,""),IF($A5="TOTAL",SUM(INDIRECT("AA4:AA"&amp;ROW()-1)),""))</f>
        <v/>
      </c>
      <c r="AB5" s="7" t="str">
        <f t="shared" ref="AB5:AB68" ca="1" si="8">IF(AND($A5&lt;&gt;"",$A5&lt;&gt;"TOTAL"),SUM(Z5:AA5),IF($A5="TOTAL",SUM(INDIRECT("AB4:AB"&amp;ROW()-1)),""))</f>
        <v/>
      </c>
      <c r="AC5" s="7" t="str">
        <f ca="1">IF(AND($A5&lt;&gt;"",$A5&lt;&gt;"TOTAL"),IF(AND([2]PREMIOS_DOCTORADO!$AX3&lt;&gt;"",[2]PREMIOS_DOCTORADO!$AX3&lt;&gt;0),[2]PREMIOS_DOCTORADO!$AX3,""),IF($A5="TOTAL",SUM(INDIRECT("AC4:AC"&amp;ROW()-1)),""))</f>
        <v/>
      </c>
      <c r="AD5" s="7" t="str">
        <f ca="1">IF(AND($A5&lt;&gt;"",$A5&lt;&gt;"TOTAL"),IF(AND([2]PREMIOS_DOCTORADO!$AZ3&lt;&gt;"",[2]PREMIOS_DOCTORADO!$AZ3&lt;&gt;0),[2]PREMIOS_DOCTORADO!$AZ3,""),IF($A5="TOTAL",SUM(INDIRECT("AD4:AD"&amp;ROW()-1)),""))</f>
        <v/>
      </c>
      <c r="AE5" s="7" t="str">
        <f t="shared" ref="AE5:AE68" ca="1" si="9">IF(AND($A5&lt;&gt;"",$A5&lt;&gt;"TOTAL"),SUM(AC5:AD5),IF($A5="TOTAL",SUM(INDIRECT("AE4:AE"&amp;ROW()-1)),""))</f>
        <v/>
      </c>
      <c r="AF5" s="7" t="str">
        <f ca="1">IF(AND($A5&lt;&gt;"",$A5&lt;&gt;"TOTAL"),IF(AND([2]PREMIOS_DOCTORADO!$BC3&lt;&gt;"",[2]PREMIOS_DOCTORADO!$BC3&lt;&gt;0),[2]PREMIOS_DOCTORADO!$BC3,""),IF($A5="TOTAL",SUM(INDIRECT("AF4:AF"&amp;ROW()-1)),""))</f>
        <v/>
      </c>
      <c r="AG5" s="7" t="str">
        <f ca="1">IF(AND($A5&lt;&gt;"",$A5&lt;&gt;"TOTAL"),IF(AND([2]PREMIOS_DOCTORADO!$BE3&lt;&gt;"",[2]PREMIOS_DOCTORADO!$BE3&lt;&gt;0),[2]PREMIOS_DOCTORADO!$BE3,""),IF($A5="TOTAL",SUM(INDIRECT("AG4:AG"&amp;ROW()-1)),""))</f>
        <v/>
      </c>
      <c r="AH5" s="7" t="str">
        <f t="shared" ref="AH5:AH68" ca="1" si="10">IF(AND($A5&lt;&gt;"",$A5&lt;&gt;"TOTAL"),SUM(AF5:AG5),IF($A5="TOTAL",SUM(INDIRECT("AH4:AH"&amp;ROW()-1)),""))</f>
        <v/>
      </c>
      <c r="AI5" s="7" t="str">
        <f ca="1">IF(AND($A5&lt;&gt;"",$A5&lt;&gt;"TOTAL"),IF(AND([2]PREMIOS_DOCTORADO!$BH3&lt;&gt;"",[2]PREMIOS_DOCTORADO!$BH3&lt;&gt;0),[2]PREMIOS_DOCTORADO!$BH3,""),IF($A5="TOTAL",SUM(INDIRECT("AI4:AI"&amp;ROW()-1)),""))</f>
        <v/>
      </c>
      <c r="AJ5" s="7" t="str">
        <f ca="1">IF(AND($A5&lt;&gt;"",$A5&lt;&gt;"TOTAL"),IF(AND([2]PREMIOS_DOCTORADO!$BJ3&lt;&gt;"",[2]PREMIOS_DOCTORADO!$BJ3&lt;&gt;0),[2]PREMIOS_DOCTORADO!$BJ3,""),IF($A5="TOTAL",SUM(INDIRECT("AJ4:AJ"&amp;ROW()-1)),""))</f>
        <v/>
      </c>
      <c r="AK5" s="7" t="str">
        <f t="shared" ref="AK5:AK68" ca="1" si="11">IF(AND($A5&lt;&gt;"",$A5&lt;&gt;"TOTAL"),SUM(AI5:AJ5),IF($A5="TOTAL",SUM(INDIRECT("AK4:AK"&amp;ROW()-1)),""))</f>
        <v/>
      </c>
      <c r="AL5" s="7" t="str">
        <f ca="1">IF(AND($A5&lt;&gt;"",$A5&lt;&gt;"TOTAL"),IF(AND([2]PREMIOS_DOCTORADO!$BM3&lt;&gt;"",[2]PREMIOS_DOCTORADO!$BM3&lt;&gt;0),[2]PREMIOS_DOCTORADO!$BM3,""),IF($A5="TOTAL",SUM(INDIRECT("AL4:AL"&amp;ROW()-1)),""))</f>
        <v/>
      </c>
      <c r="AM5" s="7" t="str">
        <f ca="1">IF(AND($A5&lt;&gt;"",$A5&lt;&gt;"TOTAL"),IF(AND([2]PREMIOS_DOCTORADO!$BO3&lt;&gt;"",[2]PREMIOS_DOCTORADO!$BO3&lt;&gt;0),[2]PREMIOS_DOCTORADO!$BO3,""),IF($A5="TOTAL",SUM(INDIRECT("AM4:AM"&amp;ROW()-1)),""))</f>
        <v/>
      </c>
      <c r="AN5" s="7" t="str">
        <f t="shared" ref="AN5:AN68" ca="1" si="12">IF(AND($A5&lt;&gt;"",$A5&lt;&gt;"TOTAL"),SUM(AL5:AM5),IF($A5="TOTAL",SUM(INDIRECT("AN4:AN"&amp;ROW()-1)),""))</f>
        <v/>
      </c>
      <c r="AO5" s="7" t="str">
        <f ca="1">IF(AND($A5&lt;&gt;"",$A5&lt;&gt;"TOTAL"),IF(AND([2]PREMIOS_DOCTORADO!$BR3&lt;&gt;"",[2]PREMIOS_DOCTORADO!$BR3&lt;&gt;0),[2]PREMIOS_DOCTORADO!$BR3,""),IF($A5="TOTAL",SUM(INDIRECT("AO4:AO"&amp;ROW()-1)),""))</f>
        <v/>
      </c>
      <c r="AP5" s="7" t="str">
        <f ca="1">IF(AND($A5&lt;&gt;"",$A5&lt;&gt;"TOTAL"),IF(AND([2]PREMIOS_DOCTORADO!$BT3&lt;&gt;"",[2]PREMIOS_DOCTORADO!$BT3&lt;&gt;0),[2]PREMIOS_DOCTORADO!$BT3,""),IF($A5="TOTAL",SUM(INDIRECT("AP4:AP"&amp;ROW()-1)),""))</f>
        <v/>
      </c>
      <c r="AQ5" s="7" t="str">
        <f t="shared" ref="AQ5:AQ68" ca="1" si="13">IF(AND($A5&lt;&gt;"",$A5&lt;&gt;"TOTAL"),SUM(AO5:AP5),IF($A5="TOTAL",SUM(INDIRECT("AQ4:AQ"&amp;ROW()-1)),""))</f>
        <v/>
      </c>
      <c r="AR5" s="7" t="str">
        <f ca="1">IF(AND($A5&lt;&gt;"",$A5&lt;&gt;"TOTAL"),IF(AND([2]PREMIOS_DOCTORADO!$BW3&lt;&gt;"",[2]PREMIOS_DOCTORADO!$BW3&lt;&gt;0),[2]PREMIOS_DOCTORADO!$BW3,""),IF($A5="TOTAL",SUM(INDIRECT("AR4:AR"&amp;ROW()-1)),""))</f>
        <v/>
      </c>
      <c r="AS5" s="7" t="str">
        <f ca="1">IF(AND($A5&lt;&gt;"",$A5&lt;&gt;"TOTAL"),IF(AND([2]PREMIOS_DOCTORADO!$BY3&lt;&gt;"",[2]PREMIOS_DOCTORADO!$BY3&lt;&gt;0),[2]PREMIOS_DOCTORADO!$BY3,""),IF($A5="TOTAL",SUM(INDIRECT("AS4:AS"&amp;ROW()-1)),""))</f>
        <v/>
      </c>
      <c r="AT5" s="7" t="str">
        <f t="shared" ref="AT5:AT68" ca="1" si="14">IF(AND($A5&lt;&gt;"",$A5&lt;&gt;"TOTAL"),SUM(AR5:AS5),IF($A5="TOTAL",SUM(INDIRECT("AT4:AT"&amp;ROW()-1)),""))</f>
        <v/>
      </c>
      <c r="AU5" s="7" t="str">
        <f ca="1">IF(AND($A5&lt;&gt;"",$A5&lt;&gt;"TOTAL"),IF(AND([2]PREMIOS_DOCTORADO!$CB3&lt;&gt;"",[2]PREMIOS_DOCTORADO!$CB3&lt;&gt;0),[2]PREMIOS_DOCTORADO!$CB3,""),IF($A5="TOTAL",SUM(INDIRECT("AU4:AU"&amp;ROW()-1)),""))</f>
        <v/>
      </c>
      <c r="AV5" s="7" t="str">
        <f ca="1">IF(AND($A5&lt;&gt;"",$A5&lt;&gt;"TOTAL"),IF(AND([2]PREMIOS_DOCTORADO!$CD3&lt;&gt;"",[2]PREMIOS_DOCTORADO!$CD3&lt;&gt;0),[2]PREMIOS_DOCTORADO!$CD3,""),IF($A5="TOTAL",SUM(INDIRECT("AV4:AV"&amp;ROW()-1)),""))</f>
        <v/>
      </c>
      <c r="AW5" s="7" t="str">
        <f t="shared" ref="AW5:AW68" ca="1" si="15">IF(AND($A5&lt;&gt;"",$A5&lt;&gt;"TOTAL"),SUM(AU5:AV5),IF($A5="TOTAL",SUM(INDIRECT("AW4:AW"&amp;ROW()-1)),""))</f>
        <v/>
      </c>
      <c r="AX5" s="7" t="str">
        <f ca="1">IF(AND($A5&lt;&gt;"",$A5&lt;&gt;"TOTAL"),IF(AND([2]PREMIOS_DOCTORADO!$CG3&lt;&gt;"",[2]PREMIOS_DOCTORADO!$CG3&lt;&gt;0),[2]PREMIOS_DOCTORADO!$CG3,""),IF($A5="TOTAL",SUM(INDIRECT("AX4:AX"&amp;ROW()-1)),""))</f>
        <v/>
      </c>
      <c r="AY5" s="7" t="str">
        <f ca="1">IF(AND($A5&lt;&gt;"",$A5&lt;&gt;"TOTAL"),IF(AND([2]PREMIOS_DOCTORADO!$CI3&lt;&gt;"",[2]PREMIOS_DOCTORADO!$CI3&lt;&gt;0),[2]PREMIOS_DOCTORADO!$CI3,""),IF($A5="TOTAL",SUM(INDIRECT("AY4:AY"&amp;ROW()-1)),""))</f>
        <v/>
      </c>
      <c r="AZ5" s="7" t="str">
        <f t="shared" ref="AZ5:AZ68" ca="1" si="16">IF(AND($A5&lt;&gt;"",$A5&lt;&gt;"TOTAL"),SUM(AX5:AY5),IF($A5="TOTAL",SUM(INDIRECT("AZ4:AZ"&amp;ROW()-1)),""))</f>
        <v/>
      </c>
      <c r="BA5" s="7" t="str">
        <f ca="1">IF(AND($A5&lt;&gt;"",$A5&lt;&gt;"TOTAL"),IF(AND([2]PREMIOS_DOCTORADO!$CL3&lt;&gt;"",[2]PREMIOS_DOCTORADO!$CL3&lt;&gt;0),[2]PREMIOS_DOCTORADO!$CL3,""),IF($A5="TOTAL",SUM(INDIRECT("BA4:BA"&amp;ROW()-1)),""))</f>
        <v/>
      </c>
      <c r="BB5" s="7" t="str">
        <f ca="1">IF(AND($A5&lt;&gt;"",$A5&lt;&gt;"TOTAL"),IF(AND([2]PREMIOS_DOCTORADO!$CN3&lt;&gt;"",[2]PREMIOS_DOCTORADO!$CN3&lt;&gt;0),[2]PREMIOS_DOCTORADO!$CN3,""),IF($A5="TOTAL",SUM(INDIRECT("BB4:BB"&amp;ROW()-1)),""))</f>
        <v/>
      </c>
      <c r="BC5" s="7" t="str">
        <f t="shared" ref="BC5:BC68" ca="1" si="17">IF(AND($A5&lt;&gt;"",$A5&lt;&gt;"TOTAL"),SUM(BA5:BB5),IF($A5="TOTAL",SUM(INDIRECT("BC4:BC"&amp;ROW()-1)),""))</f>
        <v/>
      </c>
      <c r="BD5" s="7" t="str">
        <f ca="1">IF(AND($A5&lt;&gt;"",$A5&lt;&gt;"TOTAL"),IF(AND([2]PREMIOS_DOCTORADO!$CQ3&lt;&gt;"",[2]PREMIOS_DOCTORADO!$CQ3&lt;&gt;0),[2]PREMIOS_DOCTORADO!$CQ3,""),IF($A5="TOTAL",SUM(INDIRECT("BD4:BD"&amp;ROW()-1)),""))</f>
        <v/>
      </c>
      <c r="BE5" s="7" t="str">
        <f ca="1">IF(AND($A5&lt;&gt;"",$A5&lt;&gt;"TOTAL"),IF(AND([2]PREMIOS_DOCTORADO!$CS3&lt;&gt;"",[2]PREMIOS_DOCTORADO!$CS3&lt;&gt;0),[2]PREMIOS_DOCTORADO!$CS3,""),IF($A5="TOTAL",SUM(INDIRECT("BE4:BE"&amp;ROW()-1)),""))</f>
        <v/>
      </c>
      <c r="BF5" s="7" t="str">
        <f t="shared" ref="BF5:BF68" ca="1" si="18">IF(AND($A5&lt;&gt;"",$A5&lt;&gt;"TOTAL"),SUM(BD5:BE5),IF($A5="TOTAL",SUM(INDIRECT("BF4:BF"&amp;ROW()-1)),""))</f>
        <v/>
      </c>
    </row>
    <row r="6" spans="1:58" x14ac:dyDescent="0.2">
      <c r="A6" s="12" t="str">
        <f>IF([2]PREMIOS_DOCTORADO!$D4&lt;&gt;"",[2]PREMIOS_DOCTORADO!$D4,IF(AND([2]PREMIOS_DOCTORADO!$D4="",[2]PREMIOS_DOCTORADO!$D5="",[2]PREMIOS_DOCTORADO!$D3=""),"","TOTAL"))</f>
        <v/>
      </c>
      <c r="B6" s="7" t="str">
        <f ca="1">IF(AND($A6&lt;&gt;"",$A6&lt;&gt;"TOTAL"),IF(AND([2]PREMIOS_DOCTORADO!$E4&lt;&gt;"",[2]PREMIOS_DOCTORADO!$E4&lt;&gt;0),[2]PREMIOS_DOCTORADO!$E4,""),IF($A6="TOTAL",SUM(INDIRECT("B4:B"&amp;ROW()-1)),""))</f>
        <v/>
      </c>
      <c r="C6" s="7" t="str">
        <f ca="1">IF(AND($A6&lt;&gt;"",$A6&lt;&gt;"TOTAL"),IF(AND([2]PREMIOS_DOCTORADO!$G4&lt;&gt;"",[2]PREMIOS_DOCTORADO!$G4&lt;&gt;0),[2]PREMIOS_DOCTORADO!$G4,""),IF($A6="TOTAL",SUM(INDIRECT("C4:C"&amp;ROW()-1)),""))</f>
        <v/>
      </c>
      <c r="D6" s="7" t="str">
        <f t="shared" ca="1" si="0"/>
        <v/>
      </c>
      <c r="E6" s="7" t="str">
        <f ca="1">IF(AND($A6&lt;&gt;"",$A6&lt;&gt;"TOTAL"),IF(AND([2]PREMIOS_DOCTORADO!$J4&lt;&gt;"",[2]PREMIOS_DOCTORADO!$J4&lt;&gt;0),[2]PREMIOS_DOCTORADO!$J4,""),IF($A6="TOTAL",SUM(INDIRECT("E4:E"&amp;ROW()-1)),""))</f>
        <v/>
      </c>
      <c r="F6" s="7" t="str">
        <f ca="1">IF(AND($A6&lt;&gt;"",$A6&lt;&gt;"TOTAL"),IF(AND([2]PREMIOS_DOCTORADO!$L4&lt;&gt;"",[2]PREMIOS_DOCTORADO!$L4&lt;&gt;0),[2]PREMIOS_DOCTORADO!$L4,""),IF($A6="TOTAL",SUM(INDIRECT("F4:F"&amp;ROW()-1)),""))</f>
        <v/>
      </c>
      <c r="G6" s="7" t="str">
        <f t="shared" ca="1" si="1"/>
        <v/>
      </c>
      <c r="H6" s="7" t="str">
        <f ca="1">IF(AND($A6&lt;&gt;"",$A6&lt;&gt;"TOTAL"),IF(AND([2]PREMIOS_DOCTORADO!$O4&lt;&gt;"",[2]PREMIOS_DOCTORADO!$O4&lt;&gt;0),[2]PREMIOS_DOCTORADO!$O4,""),IF($A6="TOTAL",SUM(INDIRECT("H4:H"&amp;ROW()-1)),""))</f>
        <v/>
      </c>
      <c r="I6" s="7" t="str">
        <f ca="1">IF(AND($A6&lt;&gt;"",$A6&lt;&gt;"TOTAL"),IF(AND([2]PREMIOS_DOCTORADO!$Q4&lt;&gt;"",[2]PREMIOS_DOCTORADO!$Q4&lt;&gt;0),[2]PREMIOS_DOCTORADO!$Q4,""),IF($A6="TOTAL",SUM(INDIRECT("I4:I"&amp;ROW()-1)),""))</f>
        <v/>
      </c>
      <c r="J6" s="7" t="str">
        <f t="shared" ca="1" si="2"/>
        <v/>
      </c>
      <c r="K6" s="7" t="str">
        <f ca="1">IF(AND($A6&lt;&gt;"",$A6&lt;&gt;"TOTAL"),IF(AND([2]PREMIOS_DOCTORADO!$T4&lt;&gt;"",[2]PREMIOS_DOCTORADO!$T4&lt;&gt;0),[2]PREMIOS_DOCTORADO!$T4,""),IF($A6="TOTAL",SUM(INDIRECT("K4:K"&amp;ROW()-1)),""))</f>
        <v/>
      </c>
      <c r="L6" s="7" t="str">
        <f ca="1">IF(AND($A6&lt;&gt;"",$A6&lt;&gt;"TOTAL"),IF(AND([2]PREMIOS_DOCTORADO!$V4&lt;&gt;"",[2]PREMIOS_DOCTORADO!$V4&lt;&gt;0),[2]PREMIOS_DOCTORADO!$V4,""),IF($A6="TOTAL",SUM(INDIRECT("L4:L"&amp;ROW()-1)),""))</f>
        <v/>
      </c>
      <c r="M6" s="7" t="str">
        <f t="shared" ca="1" si="3"/>
        <v/>
      </c>
      <c r="N6" s="7" t="str">
        <f ca="1">IF(AND($A6&lt;&gt;"",$A6&lt;&gt;"TOTAL"),IF(AND([2]PREMIOS_DOCTORADO!$Y4&lt;&gt;"",[2]PREMIOS_DOCTORADO!$Y4&lt;&gt;0),[2]PREMIOS_DOCTORADO!$Y4,""),IF($A6="TOTAL",SUM(INDIRECT("N4:N"&amp;ROW()-1)),""))</f>
        <v/>
      </c>
      <c r="O6" s="7" t="str">
        <f ca="1">IF(AND($A6&lt;&gt;"",$A6&lt;&gt;"TOTAL"),IF(AND([2]PREMIOS_DOCTORADO!$AA4&lt;&gt;"",[2]PREMIOS_DOCTORADO!$AA4&lt;&gt;0),[2]PREMIOS_DOCTORADO!$AA4,""),IF($A6="TOTAL",SUM(INDIRECT("O4:O"&amp;ROW()-1)),""))</f>
        <v/>
      </c>
      <c r="P6" s="7" t="str">
        <f t="shared" ca="1" si="4"/>
        <v/>
      </c>
      <c r="Q6" s="7" t="str">
        <f ca="1">IF(AND($A6&lt;&gt;"",$A6&lt;&gt;"TOTAL"),IF(AND([2]PREMIOS_DOCTORADO!$AD4&lt;&gt;"",[2]PREMIOS_DOCTORADO!$AD4&lt;&gt;0),[2]PREMIOS_DOCTORADO!$AD4,""),IF($A6="TOTAL",SUM(INDIRECT("Q4:Q"&amp;ROW()-1)),""))</f>
        <v/>
      </c>
      <c r="R6" s="7" t="str">
        <f ca="1">IF(AND($A6&lt;&gt;"",$A6&lt;&gt;"TOTAL"),IF(AND([2]PREMIOS_DOCTORADO!$AF4&lt;&gt;"",[2]PREMIOS_DOCTORADO!$AF4&lt;&gt;0),[2]PREMIOS_DOCTORADO!$AF4,""),IF($A6="TOTAL",SUM(INDIRECT("R4:R"&amp;ROW()-1)),""))</f>
        <v/>
      </c>
      <c r="S6" s="7" t="str">
        <f t="shared" ca="1" si="5"/>
        <v/>
      </c>
      <c r="T6" s="7" t="str">
        <f ca="1">IF(AND($A6&lt;&gt;"",$A6&lt;&gt;"TOTAL"),IF(AND([2]PREMIOS_DOCTORADO!$AI4&lt;&gt;"",[2]PREMIOS_DOCTORADO!$AI4&lt;&gt;0),[2]PREMIOS_DOCTORADO!$AI4,""),IF($A6="TOTAL",SUM(INDIRECT("T4:T"&amp;ROW()-1)),""))</f>
        <v/>
      </c>
      <c r="U6" s="7" t="str">
        <f ca="1">IF(AND($A6&lt;&gt;"",$A6&lt;&gt;"TOTAL"),IF(AND([2]PREMIOS_DOCTORADO!$AK4&lt;&gt;"",[2]PREMIOS_DOCTORADO!$AK4&lt;&gt;0),[2]PREMIOS_DOCTORADO!$AK4,""),IF($A6="TOTAL",SUM(INDIRECT("U4:U"&amp;ROW()-1)),""))</f>
        <v/>
      </c>
      <c r="V6" s="7" t="str">
        <f t="shared" ca="1" si="6"/>
        <v/>
      </c>
      <c r="W6" s="7" t="str">
        <f ca="1">IF(AND($A6&lt;&gt;"",$A6&lt;&gt;"TOTAL"),IF(AND([2]PREMIOS_DOCTORADO!$AN4&lt;&gt;"",[2]PREMIOS_DOCTORADO!$AN4&lt;&gt;0),[2]PREMIOS_DOCTORADO!$AN4,""),IF($A6="TOTAL",SUM(INDIRECT("W4:W"&amp;ROW()-1)),""))</f>
        <v/>
      </c>
      <c r="X6" s="7" t="str">
        <f ca="1">IF(AND($A6&lt;&gt;"",$A6&lt;&gt;"TOTAL"),IF(AND([2]PREMIOS_DOCTORADO!$AP4&lt;&gt;"",[2]PREMIOS_DOCTORADO!$AP4&lt;&gt;0),[2]PREMIOS_DOCTORADO!$AP4,""),IF($A6="TOTAL",SUM(INDIRECT("X4:X"&amp;ROW()-1)),""))</f>
        <v/>
      </c>
      <c r="Y6" s="7" t="str">
        <f t="shared" ca="1" si="7"/>
        <v/>
      </c>
      <c r="Z6" s="7" t="str">
        <f ca="1">IF(AND($A6&lt;&gt;"",$A6&lt;&gt;"TOTAL"),IF(AND([2]PREMIOS_DOCTORADO!$AS4&lt;&gt;"",[2]PREMIOS_DOCTORADO!$AS4&lt;&gt;0),[2]PREMIOS_DOCTORADO!$AS4,""),IF($A6="TOTAL",SUM(INDIRECT("Z4:Z"&amp;ROW()-1)),""))</f>
        <v/>
      </c>
      <c r="AA6" s="7" t="str">
        <f ca="1">IF(AND($A6&lt;&gt;"",$A6&lt;&gt;"TOTAL"),IF(AND([2]PREMIOS_DOCTORADO!$AU4&lt;&gt;"",[2]PREMIOS_DOCTORADO!$AU4&lt;&gt;0),[2]PREMIOS_DOCTORADO!$AU4,""),IF($A6="TOTAL",SUM(INDIRECT("AA4:AA"&amp;ROW()-1)),""))</f>
        <v/>
      </c>
      <c r="AB6" s="7" t="str">
        <f t="shared" ca="1" si="8"/>
        <v/>
      </c>
      <c r="AC6" s="7" t="str">
        <f ca="1">IF(AND($A6&lt;&gt;"",$A6&lt;&gt;"TOTAL"),IF(AND([2]PREMIOS_DOCTORADO!$AX4&lt;&gt;"",[2]PREMIOS_DOCTORADO!$AX4&lt;&gt;0),[2]PREMIOS_DOCTORADO!$AX4,""),IF($A6="TOTAL",SUM(INDIRECT("AC4:AC"&amp;ROW()-1)),""))</f>
        <v/>
      </c>
      <c r="AD6" s="7" t="str">
        <f ca="1">IF(AND($A6&lt;&gt;"",$A6&lt;&gt;"TOTAL"),IF(AND([2]PREMIOS_DOCTORADO!$AZ4&lt;&gt;"",[2]PREMIOS_DOCTORADO!$AZ4&lt;&gt;0),[2]PREMIOS_DOCTORADO!$AZ4,""),IF($A6="TOTAL",SUM(INDIRECT("AD4:AD"&amp;ROW()-1)),""))</f>
        <v/>
      </c>
      <c r="AE6" s="7" t="str">
        <f t="shared" ca="1" si="9"/>
        <v/>
      </c>
      <c r="AF6" s="7" t="str">
        <f ca="1">IF(AND($A6&lt;&gt;"",$A6&lt;&gt;"TOTAL"),IF(AND([2]PREMIOS_DOCTORADO!$BC4&lt;&gt;"",[2]PREMIOS_DOCTORADO!$BC4&lt;&gt;0),[2]PREMIOS_DOCTORADO!$BC4,""),IF($A6="TOTAL",SUM(INDIRECT("AF4:AF"&amp;ROW()-1)),""))</f>
        <v/>
      </c>
      <c r="AG6" s="7" t="str">
        <f ca="1">IF(AND($A6&lt;&gt;"",$A6&lt;&gt;"TOTAL"),IF(AND([2]PREMIOS_DOCTORADO!$BE4&lt;&gt;"",[2]PREMIOS_DOCTORADO!$BE4&lt;&gt;0),[2]PREMIOS_DOCTORADO!$BE4,""),IF($A6="TOTAL",SUM(INDIRECT("AG4:AG"&amp;ROW()-1)),""))</f>
        <v/>
      </c>
      <c r="AH6" s="7" t="str">
        <f t="shared" ca="1" si="10"/>
        <v/>
      </c>
      <c r="AI6" s="7" t="str">
        <f ca="1">IF(AND($A6&lt;&gt;"",$A6&lt;&gt;"TOTAL"),IF(AND([2]PREMIOS_DOCTORADO!$BH4&lt;&gt;"",[2]PREMIOS_DOCTORADO!$BH4&lt;&gt;0),[2]PREMIOS_DOCTORADO!$BH4,""),IF($A6="TOTAL",SUM(INDIRECT("AI4:AI"&amp;ROW()-1)),""))</f>
        <v/>
      </c>
      <c r="AJ6" s="7" t="str">
        <f ca="1">IF(AND($A6&lt;&gt;"",$A6&lt;&gt;"TOTAL"),IF(AND([2]PREMIOS_DOCTORADO!$BJ4&lt;&gt;"",[2]PREMIOS_DOCTORADO!$BJ4&lt;&gt;0),[2]PREMIOS_DOCTORADO!$BJ4,""),IF($A6="TOTAL",SUM(INDIRECT("AJ4:AJ"&amp;ROW()-1)),""))</f>
        <v/>
      </c>
      <c r="AK6" s="7" t="str">
        <f t="shared" ca="1" si="11"/>
        <v/>
      </c>
      <c r="AL6" s="7" t="str">
        <f ca="1">IF(AND($A6&lt;&gt;"",$A6&lt;&gt;"TOTAL"),IF(AND([2]PREMIOS_DOCTORADO!$BM4&lt;&gt;"",[2]PREMIOS_DOCTORADO!$BM4&lt;&gt;0),[2]PREMIOS_DOCTORADO!$BM4,""),IF($A6="TOTAL",SUM(INDIRECT("AL4:AL"&amp;ROW()-1)),""))</f>
        <v/>
      </c>
      <c r="AM6" s="7" t="str">
        <f ca="1">IF(AND($A6&lt;&gt;"",$A6&lt;&gt;"TOTAL"),IF(AND([2]PREMIOS_DOCTORADO!$BO4&lt;&gt;"",[2]PREMIOS_DOCTORADO!$BO4&lt;&gt;0),[2]PREMIOS_DOCTORADO!$BO4,""),IF($A6="TOTAL",SUM(INDIRECT("AM4:AM"&amp;ROW()-1)),""))</f>
        <v/>
      </c>
      <c r="AN6" s="7" t="str">
        <f t="shared" ca="1" si="12"/>
        <v/>
      </c>
      <c r="AO6" s="7" t="str">
        <f ca="1">IF(AND($A6&lt;&gt;"",$A6&lt;&gt;"TOTAL"),IF(AND([2]PREMIOS_DOCTORADO!$BR4&lt;&gt;"",[2]PREMIOS_DOCTORADO!$BR4&lt;&gt;0),[2]PREMIOS_DOCTORADO!$BR4,""),IF($A6="TOTAL",SUM(INDIRECT("AO4:AO"&amp;ROW()-1)),""))</f>
        <v/>
      </c>
      <c r="AP6" s="7" t="str">
        <f ca="1">IF(AND($A6&lt;&gt;"",$A6&lt;&gt;"TOTAL"),IF(AND([2]PREMIOS_DOCTORADO!$BT4&lt;&gt;"",[2]PREMIOS_DOCTORADO!$BT4&lt;&gt;0),[2]PREMIOS_DOCTORADO!$BT4,""),IF($A6="TOTAL",SUM(INDIRECT("AP4:AP"&amp;ROW()-1)),""))</f>
        <v/>
      </c>
      <c r="AQ6" s="7" t="str">
        <f t="shared" ca="1" si="13"/>
        <v/>
      </c>
      <c r="AR6" s="7" t="str">
        <f ca="1">IF(AND($A6&lt;&gt;"",$A6&lt;&gt;"TOTAL"),IF(AND([2]PREMIOS_DOCTORADO!$BW4&lt;&gt;"",[2]PREMIOS_DOCTORADO!$BW4&lt;&gt;0),[2]PREMIOS_DOCTORADO!$BW4,""),IF($A6="TOTAL",SUM(INDIRECT("AR4:AR"&amp;ROW()-1)),""))</f>
        <v/>
      </c>
      <c r="AS6" s="7" t="str">
        <f ca="1">IF(AND($A6&lt;&gt;"",$A6&lt;&gt;"TOTAL"),IF(AND([2]PREMIOS_DOCTORADO!$BY4&lt;&gt;"",[2]PREMIOS_DOCTORADO!$BY4&lt;&gt;0),[2]PREMIOS_DOCTORADO!$BY4,""),IF($A6="TOTAL",SUM(INDIRECT("AS4:AS"&amp;ROW()-1)),""))</f>
        <v/>
      </c>
      <c r="AT6" s="7" t="str">
        <f t="shared" ca="1" si="14"/>
        <v/>
      </c>
      <c r="AU6" s="7" t="str">
        <f ca="1">IF(AND($A6&lt;&gt;"",$A6&lt;&gt;"TOTAL"),IF(AND([2]PREMIOS_DOCTORADO!$CB4&lt;&gt;"",[2]PREMIOS_DOCTORADO!$CB4&lt;&gt;0),[2]PREMIOS_DOCTORADO!$CB4,""),IF($A6="TOTAL",SUM(INDIRECT("AU4:AU"&amp;ROW()-1)),""))</f>
        <v/>
      </c>
      <c r="AV6" s="7" t="str">
        <f ca="1">IF(AND($A6&lt;&gt;"",$A6&lt;&gt;"TOTAL"),IF(AND([2]PREMIOS_DOCTORADO!$CD4&lt;&gt;"",[2]PREMIOS_DOCTORADO!$CD4&lt;&gt;0),[2]PREMIOS_DOCTORADO!$CD4,""),IF($A6="TOTAL",SUM(INDIRECT("AV4:AV"&amp;ROW()-1)),""))</f>
        <v/>
      </c>
      <c r="AW6" s="7" t="str">
        <f t="shared" ca="1" si="15"/>
        <v/>
      </c>
      <c r="AX6" s="7" t="str">
        <f ca="1">IF(AND($A6&lt;&gt;"",$A6&lt;&gt;"TOTAL"),IF(AND([2]PREMIOS_DOCTORADO!$CG4&lt;&gt;"",[2]PREMIOS_DOCTORADO!$CG4&lt;&gt;0),[2]PREMIOS_DOCTORADO!$CG4,""),IF($A6="TOTAL",SUM(INDIRECT("AX4:AX"&amp;ROW()-1)),""))</f>
        <v/>
      </c>
      <c r="AY6" s="7" t="str">
        <f ca="1">IF(AND($A6&lt;&gt;"",$A6&lt;&gt;"TOTAL"),IF(AND([2]PREMIOS_DOCTORADO!$CI4&lt;&gt;"",[2]PREMIOS_DOCTORADO!$CI4&lt;&gt;0),[2]PREMIOS_DOCTORADO!$CI4,""),IF($A6="TOTAL",SUM(INDIRECT("AY4:AY"&amp;ROW()-1)),""))</f>
        <v/>
      </c>
      <c r="AZ6" s="7" t="str">
        <f t="shared" ca="1" si="16"/>
        <v/>
      </c>
      <c r="BA6" s="7" t="str">
        <f ca="1">IF(AND($A6&lt;&gt;"",$A6&lt;&gt;"TOTAL"),IF(AND([2]PREMIOS_DOCTORADO!$CL4&lt;&gt;"",[2]PREMIOS_DOCTORADO!$CL4&lt;&gt;0),[2]PREMIOS_DOCTORADO!$CL4,""),IF($A6="TOTAL",SUM(INDIRECT("BA4:BA"&amp;ROW()-1)),""))</f>
        <v/>
      </c>
      <c r="BB6" s="7" t="str">
        <f ca="1">IF(AND($A6&lt;&gt;"",$A6&lt;&gt;"TOTAL"),IF(AND([2]PREMIOS_DOCTORADO!$CN4&lt;&gt;"",[2]PREMIOS_DOCTORADO!$CN4&lt;&gt;0),[2]PREMIOS_DOCTORADO!$CN4,""),IF($A6="TOTAL",SUM(INDIRECT("BB4:BB"&amp;ROW()-1)),""))</f>
        <v/>
      </c>
      <c r="BC6" s="7" t="str">
        <f t="shared" ca="1" si="17"/>
        <v/>
      </c>
      <c r="BD6" s="7" t="str">
        <f ca="1">IF(AND($A6&lt;&gt;"",$A6&lt;&gt;"TOTAL"),IF(AND([2]PREMIOS_DOCTORADO!$CQ4&lt;&gt;"",[2]PREMIOS_DOCTORADO!$CQ4&lt;&gt;0),[2]PREMIOS_DOCTORADO!$CQ4,""),IF($A6="TOTAL",SUM(INDIRECT("BD4:BD"&amp;ROW()-1)),""))</f>
        <v/>
      </c>
      <c r="BE6" s="7" t="str">
        <f ca="1">IF(AND($A6&lt;&gt;"",$A6&lt;&gt;"TOTAL"),IF(AND([2]PREMIOS_DOCTORADO!$CS4&lt;&gt;"",[2]PREMIOS_DOCTORADO!$CS4&lt;&gt;0),[2]PREMIOS_DOCTORADO!$CS4,""),IF($A6="TOTAL",SUM(INDIRECT("BE4:BE"&amp;ROW()-1)),""))</f>
        <v/>
      </c>
      <c r="BF6" s="7" t="str">
        <f t="shared" ca="1" si="18"/>
        <v/>
      </c>
    </row>
    <row r="7" spans="1:58" x14ac:dyDescent="0.2">
      <c r="A7" s="12" t="str">
        <f>IF([2]PREMIOS_DOCTORADO!$D5&lt;&gt;"",[2]PREMIOS_DOCTORADO!$D5,IF(AND([2]PREMIOS_DOCTORADO!$D5="",[2]PREMIOS_DOCTORADO!$D6="",[2]PREMIOS_DOCTORADO!$D4=""),"","TOTAL"))</f>
        <v/>
      </c>
      <c r="B7" s="7" t="str">
        <f ca="1">IF(AND($A7&lt;&gt;"",$A7&lt;&gt;"TOTAL"),IF(AND([2]PREMIOS_DOCTORADO!$E5&lt;&gt;"",[2]PREMIOS_DOCTORADO!$E5&lt;&gt;0),[2]PREMIOS_DOCTORADO!$E5,""),IF($A7="TOTAL",SUM(INDIRECT("B4:B"&amp;ROW()-1)),""))</f>
        <v/>
      </c>
      <c r="C7" s="7" t="str">
        <f ca="1">IF(AND($A7&lt;&gt;"",$A7&lt;&gt;"TOTAL"),IF(AND([2]PREMIOS_DOCTORADO!$G5&lt;&gt;"",[2]PREMIOS_DOCTORADO!$G5&lt;&gt;0),[2]PREMIOS_DOCTORADO!$G5,""),IF($A7="TOTAL",SUM(INDIRECT("C4:C"&amp;ROW()-1)),""))</f>
        <v/>
      </c>
      <c r="D7" s="7" t="str">
        <f t="shared" ca="1" si="0"/>
        <v/>
      </c>
      <c r="E7" s="7" t="str">
        <f ca="1">IF(AND($A7&lt;&gt;"",$A7&lt;&gt;"TOTAL"),IF(AND([2]PREMIOS_DOCTORADO!$J5&lt;&gt;"",[2]PREMIOS_DOCTORADO!$J5&lt;&gt;0),[2]PREMIOS_DOCTORADO!$J5,""),IF($A7="TOTAL",SUM(INDIRECT("E4:E"&amp;ROW()-1)),""))</f>
        <v/>
      </c>
      <c r="F7" s="7" t="str">
        <f ca="1">IF(AND($A7&lt;&gt;"",$A7&lt;&gt;"TOTAL"),IF(AND([2]PREMIOS_DOCTORADO!$L5&lt;&gt;"",[2]PREMIOS_DOCTORADO!$L5&lt;&gt;0),[2]PREMIOS_DOCTORADO!$L5,""),IF($A7="TOTAL",SUM(INDIRECT("F4:F"&amp;ROW()-1)),""))</f>
        <v/>
      </c>
      <c r="G7" s="7" t="str">
        <f t="shared" ca="1" si="1"/>
        <v/>
      </c>
      <c r="H7" s="7" t="str">
        <f ca="1">IF(AND($A7&lt;&gt;"",$A7&lt;&gt;"TOTAL"),IF(AND([2]PREMIOS_DOCTORADO!$O5&lt;&gt;"",[2]PREMIOS_DOCTORADO!$O5&lt;&gt;0),[2]PREMIOS_DOCTORADO!$O5,""),IF($A7="TOTAL",SUM(INDIRECT("H4:H"&amp;ROW()-1)),""))</f>
        <v/>
      </c>
      <c r="I7" s="7" t="str">
        <f ca="1">IF(AND($A7&lt;&gt;"",$A7&lt;&gt;"TOTAL"),IF(AND([2]PREMIOS_DOCTORADO!$Q5&lt;&gt;"",[2]PREMIOS_DOCTORADO!$Q5&lt;&gt;0),[2]PREMIOS_DOCTORADO!$Q5,""),IF($A7="TOTAL",SUM(INDIRECT("I4:I"&amp;ROW()-1)),""))</f>
        <v/>
      </c>
      <c r="J7" s="7" t="str">
        <f t="shared" ca="1" si="2"/>
        <v/>
      </c>
      <c r="K7" s="7" t="str">
        <f ca="1">IF(AND($A7&lt;&gt;"",$A7&lt;&gt;"TOTAL"),IF(AND([2]PREMIOS_DOCTORADO!$T5&lt;&gt;"",[2]PREMIOS_DOCTORADO!$T5&lt;&gt;0),[2]PREMIOS_DOCTORADO!$T5,""),IF($A7="TOTAL",SUM(INDIRECT("K4:K"&amp;ROW()-1)),""))</f>
        <v/>
      </c>
      <c r="L7" s="7" t="str">
        <f ca="1">IF(AND($A7&lt;&gt;"",$A7&lt;&gt;"TOTAL"),IF(AND([2]PREMIOS_DOCTORADO!$V5&lt;&gt;"",[2]PREMIOS_DOCTORADO!$V5&lt;&gt;0),[2]PREMIOS_DOCTORADO!$V5,""),IF($A7="TOTAL",SUM(INDIRECT("L4:L"&amp;ROW()-1)),""))</f>
        <v/>
      </c>
      <c r="M7" s="7" t="str">
        <f t="shared" ca="1" si="3"/>
        <v/>
      </c>
      <c r="N7" s="7" t="str">
        <f ca="1">IF(AND($A7&lt;&gt;"",$A7&lt;&gt;"TOTAL"),IF(AND([2]PREMIOS_DOCTORADO!$Y5&lt;&gt;"",[2]PREMIOS_DOCTORADO!$Y5&lt;&gt;0),[2]PREMIOS_DOCTORADO!$Y5,""),IF($A7="TOTAL",SUM(INDIRECT("N4:N"&amp;ROW()-1)),""))</f>
        <v/>
      </c>
      <c r="O7" s="7" t="str">
        <f ca="1">IF(AND($A7&lt;&gt;"",$A7&lt;&gt;"TOTAL"),IF(AND([2]PREMIOS_DOCTORADO!$AA5&lt;&gt;"",[2]PREMIOS_DOCTORADO!$AA5&lt;&gt;0),[2]PREMIOS_DOCTORADO!$AA5,""),IF($A7="TOTAL",SUM(INDIRECT("O4:O"&amp;ROW()-1)),""))</f>
        <v/>
      </c>
      <c r="P7" s="7" t="str">
        <f t="shared" ca="1" si="4"/>
        <v/>
      </c>
      <c r="Q7" s="7" t="str">
        <f ca="1">IF(AND($A7&lt;&gt;"",$A7&lt;&gt;"TOTAL"),IF(AND([2]PREMIOS_DOCTORADO!$AD5&lt;&gt;"",[2]PREMIOS_DOCTORADO!$AD5&lt;&gt;0),[2]PREMIOS_DOCTORADO!$AD5,""),IF($A7="TOTAL",SUM(INDIRECT("Q4:Q"&amp;ROW()-1)),""))</f>
        <v/>
      </c>
      <c r="R7" s="7" t="str">
        <f ca="1">IF(AND($A7&lt;&gt;"",$A7&lt;&gt;"TOTAL"),IF(AND([2]PREMIOS_DOCTORADO!$AF5&lt;&gt;"",[2]PREMIOS_DOCTORADO!$AF5&lt;&gt;0),[2]PREMIOS_DOCTORADO!$AF5,""),IF($A7="TOTAL",SUM(INDIRECT("R4:R"&amp;ROW()-1)),""))</f>
        <v/>
      </c>
      <c r="S7" s="7" t="str">
        <f t="shared" ca="1" si="5"/>
        <v/>
      </c>
      <c r="T7" s="7" t="str">
        <f ca="1">IF(AND($A7&lt;&gt;"",$A7&lt;&gt;"TOTAL"),IF(AND([2]PREMIOS_DOCTORADO!$AI5&lt;&gt;"",[2]PREMIOS_DOCTORADO!$AI5&lt;&gt;0),[2]PREMIOS_DOCTORADO!$AI5,""),IF($A7="TOTAL",SUM(INDIRECT("T4:T"&amp;ROW()-1)),""))</f>
        <v/>
      </c>
      <c r="U7" s="7" t="str">
        <f ca="1">IF(AND($A7&lt;&gt;"",$A7&lt;&gt;"TOTAL"),IF(AND([2]PREMIOS_DOCTORADO!$AK5&lt;&gt;"",[2]PREMIOS_DOCTORADO!$AK5&lt;&gt;0),[2]PREMIOS_DOCTORADO!$AK5,""),IF($A7="TOTAL",SUM(INDIRECT("U4:U"&amp;ROW()-1)),""))</f>
        <v/>
      </c>
      <c r="V7" s="7" t="str">
        <f t="shared" ca="1" si="6"/>
        <v/>
      </c>
      <c r="W7" s="7" t="str">
        <f ca="1">IF(AND($A7&lt;&gt;"",$A7&lt;&gt;"TOTAL"),IF(AND([2]PREMIOS_DOCTORADO!$AN5&lt;&gt;"",[2]PREMIOS_DOCTORADO!$AN5&lt;&gt;0),[2]PREMIOS_DOCTORADO!$AN5,""),IF($A7="TOTAL",SUM(INDIRECT("W4:W"&amp;ROW()-1)),""))</f>
        <v/>
      </c>
      <c r="X7" s="7" t="str">
        <f ca="1">IF(AND($A7&lt;&gt;"",$A7&lt;&gt;"TOTAL"),IF(AND([2]PREMIOS_DOCTORADO!$AP5&lt;&gt;"",[2]PREMIOS_DOCTORADO!$AP5&lt;&gt;0),[2]PREMIOS_DOCTORADO!$AP5,""),IF($A7="TOTAL",SUM(INDIRECT("X4:X"&amp;ROW()-1)),""))</f>
        <v/>
      </c>
      <c r="Y7" s="7" t="str">
        <f t="shared" ca="1" si="7"/>
        <v/>
      </c>
      <c r="Z7" s="7" t="str">
        <f ca="1">IF(AND($A7&lt;&gt;"",$A7&lt;&gt;"TOTAL"),IF(AND([2]PREMIOS_DOCTORADO!$AS5&lt;&gt;"",[2]PREMIOS_DOCTORADO!$AS5&lt;&gt;0),[2]PREMIOS_DOCTORADO!$AS5,""),IF($A7="TOTAL",SUM(INDIRECT("Z4:Z"&amp;ROW()-1)),""))</f>
        <v/>
      </c>
      <c r="AA7" s="7" t="str">
        <f ca="1">IF(AND($A7&lt;&gt;"",$A7&lt;&gt;"TOTAL"),IF(AND([2]PREMIOS_DOCTORADO!$AU5&lt;&gt;"",[2]PREMIOS_DOCTORADO!$AU5&lt;&gt;0),[2]PREMIOS_DOCTORADO!$AU5,""),IF($A7="TOTAL",SUM(INDIRECT("AA4:AA"&amp;ROW()-1)),""))</f>
        <v/>
      </c>
      <c r="AB7" s="7" t="str">
        <f t="shared" ca="1" si="8"/>
        <v/>
      </c>
      <c r="AC7" s="7" t="str">
        <f ca="1">IF(AND($A7&lt;&gt;"",$A7&lt;&gt;"TOTAL"),IF(AND([2]PREMIOS_DOCTORADO!$AX5&lt;&gt;"",[2]PREMIOS_DOCTORADO!$AX5&lt;&gt;0),[2]PREMIOS_DOCTORADO!$AX5,""),IF($A7="TOTAL",SUM(INDIRECT("AC4:AC"&amp;ROW()-1)),""))</f>
        <v/>
      </c>
      <c r="AD7" s="7" t="str">
        <f ca="1">IF(AND($A7&lt;&gt;"",$A7&lt;&gt;"TOTAL"),IF(AND([2]PREMIOS_DOCTORADO!$AZ5&lt;&gt;"",[2]PREMIOS_DOCTORADO!$AZ5&lt;&gt;0),[2]PREMIOS_DOCTORADO!$AZ5,""),IF($A7="TOTAL",SUM(INDIRECT("AD4:AD"&amp;ROW()-1)),""))</f>
        <v/>
      </c>
      <c r="AE7" s="7" t="str">
        <f t="shared" ca="1" si="9"/>
        <v/>
      </c>
      <c r="AF7" s="7" t="str">
        <f ca="1">IF(AND($A7&lt;&gt;"",$A7&lt;&gt;"TOTAL"),IF(AND([2]PREMIOS_DOCTORADO!$BC5&lt;&gt;"",[2]PREMIOS_DOCTORADO!$BC5&lt;&gt;0),[2]PREMIOS_DOCTORADO!$BC5,""),IF($A7="TOTAL",SUM(INDIRECT("AF4:AF"&amp;ROW()-1)),""))</f>
        <v/>
      </c>
      <c r="AG7" s="7" t="str">
        <f ca="1">IF(AND($A7&lt;&gt;"",$A7&lt;&gt;"TOTAL"),IF(AND([2]PREMIOS_DOCTORADO!$BE5&lt;&gt;"",[2]PREMIOS_DOCTORADO!$BE5&lt;&gt;0),[2]PREMIOS_DOCTORADO!$BE5,""),IF($A7="TOTAL",SUM(INDIRECT("AG4:AG"&amp;ROW()-1)),""))</f>
        <v/>
      </c>
      <c r="AH7" s="7" t="str">
        <f t="shared" ca="1" si="10"/>
        <v/>
      </c>
      <c r="AI7" s="7" t="str">
        <f ca="1">IF(AND($A7&lt;&gt;"",$A7&lt;&gt;"TOTAL"),IF(AND([2]PREMIOS_DOCTORADO!$BH5&lt;&gt;"",[2]PREMIOS_DOCTORADO!$BH5&lt;&gt;0),[2]PREMIOS_DOCTORADO!$BH5,""),IF($A7="TOTAL",SUM(INDIRECT("AI4:AI"&amp;ROW()-1)),""))</f>
        <v/>
      </c>
      <c r="AJ7" s="7" t="str">
        <f ca="1">IF(AND($A7&lt;&gt;"",$A7&lt;&gt;"TOTAL"),IF(AND([2]PREMIOS_DOCTORADO!$BJ5&lt;&gt;"",[2]PREMIOS_DOCTORADO!$BJ5&lt;&gt;0),[2]PREMIOS_DOCTORADO!$BJ5,""),IF($A7="TOTAL",SUM(INDIRECT("AJ4:AJ"&amp;ROW()-1)),""))</f>
        <v/>
      </c>
      <c r="AK7" s="7" t="str">
        <f t="shared" ca="1" si="11"/>
        <v/>
      </c>
      <c r="AL7" s="7" t="str">
        <f ca="1">IF(AND($A7&lt;&gt;"",$A7&lt;&gt;"TOTAL"),IF(AND([2]PREMIOS_DOCTORADO!$BM5&lt;&gt;"",[2]PREMIOS_DOCTORADO!$BM5&lt;&gt;0),[2]PREMIOS_DOCTORADO!$BM5,""),IF($A7="TOTAL",SUM(INDIRECT("AL4:AL"&amp;ROW()-1)),""))</f>
        <v/>
      </c>
      <c r="AM7" s="7" t="str">
        <f ca="1">IF(AND($A7&lt;&gt;"",$A7&lt;&gt;"TOTAL"),IF(AND([2]PREMIOS_DOCTORADO!$BO5&lt;&gt;"",[2]PREMIOS_DOCTORADO!$BO5&lt;&gt;0),[2]PREMIOS_DOCTORADO!$BO5,""),IF($A7="TOTAL",SUM(INDIRECT("AM4:AM"&amp;ROW()-1)),""))</f>
        <v/>
      </c>
      <c r="AN7" s="7" t="str">
        <f t="shared" ca="1" si="12"/>
        <v/>
      </c>
      <c r="AO7" s="7" t="str">
        <f ca="1">IF(AND($A7&lt;&gt;"",$A7&lt;&gt;"TOTAL"),IF(AND([2]PREMIOS_DOCTORADO!$BR5&lt;&gt;"",[2]PREMIOS_DOCTORADO!$BR5&lt;&gt;0),[2]PREMIOS_DOCTORADO!$BR5,""),IF($A7="TOTAL",SUM(INDIRECT("AO4:AO"&amp;ROW()-1)),""))</f>
        <v/>
      </c>
      <c r="AP7" s="7" t="str">
        <f ca="1">IF(AND($A7&lt;&gt;"",$A7&lt;&gt;"TOTAL"),IF(AND([2]PREMIOS_DOCTORADO!$BT5&lt;&gt;"",[2]PREMIOS_DOCTORADO!$BT5&lt;&gt;0),[2]PREMIOS_DOCTORADO!$BT5,""),IF($A7="TOTAL",SUM(INDIRECT("AP4:AP"&amp;ROW()-1)),""))</f>
        <v/>
      </c>
      <c r="AQ7" s="7" t="str">
        <f t="shared" ca="1" si="13"/>
        <v/>
      </c>
      <c r="AR7" s="7" t="str">
        <f ca="1">IF(AND($A7&lt;&gt;"",$A7&lt;&gt;"TOTAL"),IF(AND([2]PREMIOS_DOCTORADO!$BW5&lt;&gt;"",[2]PREMIOS_DOCTORADO!$BW5&lt;&gt;0),[2]PREMIOS_DOCTORADO!$BW5,""),IF($A7="TOTAL",SUM(INDIRECT("AR4:AR"&amp;ROW()-1)),""))</f>
        <v/>
      </c>
      <c r="AS7" s="7" t="str">
        <f ca="1">IF(AND($A7&lt;&gt;"",$A7&lt;&gt;"TOTAL"),IF(AND([2]PREMIOS_DOCTORADO!$BY5&lt;&gt;"",[2]PREMIOS_DOCTORADO!$BY5&lt;&gt;0),[2]PREMIOS_DOCTORADO!$BY5,""),IF($A7="TOTAL",SUM(INDIRECT("AS4:AS"&amp;ROW()-1)),""))</f>
        <v/>
      </c>
      <c r="AT7" s="7" t="str">
        <f t="shared" ca="1" si="14"/>
        <v/>
      </c>
      <c r="AU7" s="7" t="str">
        <f ca="1">IF(AND($A7&lt;&gt;"",$A7&lt;&gt;"TOTAL"),IF(AND([2]PREMIOS_DOCTORADO!$CB5&lt;&gt;"",[2]PREMIOS_DOCTORADO!$CB5&lt;&gt;0),[2]PREMIOS_DOCTORADO!$CB5,""),IF($A7="TOTAL",SUM(INDIRECT("AU4:AU"&amp;ROW()-1)),""))</f>
        <v/>
      </c>
      <c r="AV7" s="7" t="str">
        <f ca="1">IF(AND($A7&lt;&gt;"",$A7&lt;&gt;"TOTAL"),IF(AND([2]PREMIOS_DOCTORADO!$CD5&lt;&gt;"",[2]PREMIOS_DOCTORADO!$CD5&lt;&gt;0),[2]PREMIOS_DOCTORADO!$CD5,""),IF($A7="TOTAL",SUM(INDIRECT("AV4:AV"&amp;ROW()-1)),""))</f>
        <v/>
      </c>
      <c r="AW7" s="7" t="str">
        <f t="shared" ca="1" si="15"/>
        <v/>
      </c>
      <c r="AX7" s="7" t="str">
        <f ca="1">IF(AND($A7&lt;&gt;"",$A7&lt;&gt;"TOTAL"),IF(AND([2]PREMIOS_DOCTORADO!$CG5&lt;&gt;"",[2]PREMIOS_DOCTORADO!$CG5&lt;&gt;0),[2]PREMIOS_DOCTORADO!$CG5,""),IF($A7="TOTAL",SUM(INDIRECT("AX4:AX"&amp;ROW()-1)),""))</f>
        <v/>
      </c>
      <c r="AY7" s="7" t="str">
        <f ca="1">IF(AND($A7&lt;&gt;"",$A7&lt;&gt;"TOTAL"),IF(AND([2]PREMIOS_DOCTORADO!$CI5&lt;&gt;"",[2]PREMIOS_DOCTORADO!$CI5&lt;&gt;0),[2]PREMIOS_DOCTORADO!$CI5,""),IF($A7="TOTAL",SUM(INDIRECT("AY4:AY"&amp;ROW()-1)),""))</f>
        <v/>
      </c>
      <c r="AZ7" s="7" t="str">
        <f t="shared" ca="1" si="16"/>
        <v/>
      </c>
      <c r="BA7" s="7" t="str">
        <f ca="1">IF(AND($A7&lt;&gt;"",$A7&lt;&gt;"TOTAL"),IF(AND([2]PREMIOS_DOCTORADO!$CL5&lt;&gt;"",[2]PREMIOS_DOCTORADO!$CL5&lt;&gt;0),[2]PREMIOS_DOCTORADO!$CL5,""),IF($A7="TOTAL",SUM(INDIRECT("BA4:BA"&amp;ROW()-1)),""))</f>
        <v/>
      </c>
      <c r="BB7" s="7" t="str">
        <f ca="1">IF(AND($A7&lt;&gt;"",$A7&lt;&gt;"TOTAL"),IF(AND([2]PREMIOS_DOCTORADO!$CN5&lt;&gt;"",[2]PREMIOS_DOCTORADO!$CN5&lt;&gt;0),[2]PREMIOS_DOCTORADO!$CN5,""),IF($A7="TOTAL",SUM(INDIRECT("BB4:BB"&amp;ROW()-1)),""))</f>
        <v/>
      </c>
      <c r="BC7" s="7" t="str">
        <f t="shared" ca="1" si="17"/>
        <v/>
      </c>
      <c r="BD7" s="7" t="str">
        <f ca="1">IF(AND($A7&lt;&gt;"",$A7&lt;&gt;"TOTAL"),IF(AND([2]PREMIOS_DOCTORADO!$CQ5&lt;&gt;"",[2]PREMIOS_DOCTORADO!$CQ5&lt;&gt;0),[2]PREMIOS_DOCTORADO!$CQ5,""),IF($A7="TOTAL",SUM(INDIRECT("BD4:BD"&amp;ROW()-1)),""))</f>
        <v/>
      </c>
      <c r="BE7" s="7" t="str">
        <f ca="1">IF(AND($A7&lt;&gt;"",$A7&lt;&gt;"TOTAL"),IF(AND([2]PREMIOS_DOCTORADO!$CS5&lt;&gt;"",[2]PREMIOS_DOCTORADO!$CS5&lt;&gt;0),[2]PREMIOS_DOCTORADO!$CS5,""),IF($A7="TOTAL",SUM(INDIRECT("BE4:BE"&amp;ROW()-1)),""))</f>
        <v/>
      </c>
      <c r="BF7" s="7" t="str">
        <f t="shared" ca="1" si="18"/>
        <v/>
      </c>
    </row>
    <row r="8" spans="1:58" x14ac:dyDescent="0.2">
      <c r="A8" s="12" t="str">
        <f>IF([2]PREMIOS_DOCTORADO!$D6&lt;&gt;"",[2]PREMIOS_DOCTORADO!$D6,IF(AND([2]PREMIOS_DOCTORADO!$D6="",[2]PREMIOS_DOCTORADO!$D7="",[2]PREMIOS_DOCTORADO!$D5=""),"","TOTAL"))</f>
        <v/>
      </c>
      <c r="B8" s="7" t="str">
        <f ca="1">IF(AND($A8&lt;&gt;"",$A8&lt;&gt;"TOTAL"),IF(AND([2]PREMIOS_DOCTORADO!$E6&lt;&gt;"",[2]PREMIOS_DOCTORADO!$E6&lt;&gt;0),[2]PREMIOS_DOCTORADO!$E6,""),IF($A8="TOTAL",SUM(INDIRECT("B4:B"&amp;ROW()-1)),""))</f>
        <v/>
      </c>
      <c r="C8" s="7" t="str">
        <f ca="1">IF(AND($A8&lt;&gt;"",$A8&lt;&gt;"TOTAL"),IF(AND([2]PREMIOS_DOCTORADO!$G6&lt;&gt;"",[2]PREMIOS_DOCTORADO!$G6&lt;&gt;0),[2]PREMIOS_DOCTORADO!$G6,""),IF($A8="TOTAL",SUM(INDIRECT("C4:C"&amp;ROW()-1)),""))</f>
        <v/>
      </c>
      <c r="D8" s="7" t="str">
        <f t="shared" ca="1" si="0"/>
        <v/>
      </c>
      <c r="E8" s="7" t="str">
        <f ca="1">IF(AND($A8&lt;&gt;"",$A8&lt;&gt;"TOTAL"),IF(AND([2]PREMIOS_DOCTORADO!$J6&lt;&gt;"",[2]PREMIOS_DOCTORADO!$J6&lt;&gt;0),[2]PREMIOS_DOCTORADO!$J6,""),IF($A8="TOTAL",SUM(INDIRECT("E4:E"&amp;ROW()-1)),""))</f>
        <v/>
      </c>
      <c r="F8" s="7" t="str">
        <f ca="1">IF(AND($A8&lt;&gt;"",$A8&lt;&gt;"TOTAL"),IF(AND([2]PREMIOS_DOCTORADO!$L6&lt;&gt;"",[2]PREMIOS_DOCTORADO!$L6&lt;&gt;0),[2]PREMIOS_DOCTORADO!$L6,""),IF($A8="TOTAL",SUM(INDIRECT("F4:F"&amp;ROW()-1)),""))</f>
        <v/>
      </c>
      <c r="G8" s="7" t="str">
        <f t="shared" ca="1" si="1"/>
        <v/>
      </c>
      <c r="H8" s="7" t="str">
        <f ca="1">IF(AND($A8&lt;&gt;"",$A8&lt;&gt;"TOTAL"),IF(AND([2]PREMIOS_DOCTORADO!$O6&lt;&gt;"",[2]PREMIOS_DOCTORADO!$O6&lt;&gt;0),[2]PREMIOS_DOCTORADO!$O6,""),IF($A8="TOTAL",SUM(INDIRECT("H4:H"&amp;ROW()-1)),""))</f>
        <v/>
      </c>
      <c r="I8" s="7" t="str">
        <f ca="1">IF(AND($A8&lt;&gt;"",$A8&lt;&gt;"TOTAL"),IF(AND([2]PREMIOS_DOCTORADO!$Q6&lt;&gt;"",[2]PREMIOS_DOCTORADO!$Q6&lt;&gt;0),[2]PREMIOS_DOCTORADO!$Q6,""),IF($A8="TOTAL",SUM(INDIRECT("I4:I"&amp;ROW()-1)),""))</f>
        <v/>
      </c>
      <c r="J8" s="7" t="str">
        <f t="shared" ca="1" si="2"/>
        <v/>
      </c>
      <c r="K8" s="7" t="str">
        <f ca="1">IF(AND($A8&lt;&gt;"",$A8&lt;&gt;"TOTAL"),IF(AND([2]PREMIOS_DOCTORADO!$T6&lt;&gt;"",[2]PREMIOS_DOCTORADO!$T6&lt;&gt;0),[2]PREMIOS_DOCTORADO!$T6,""),IF($A8="TOTAL",SUM(INDIRECT("K4:K"&amp;ROW()-1)),""))</f>
        <v/>
      </c>
      <c r="L8" s="7" t="str">
        <f ca="1">IF(AND($A8&lt;&gt;"",$A8&lt;&gt;"TOTAL"),IF(AND([2]PREMIOS_DOCTORADO!$V6&lt;&gt;"",[2]PREMIOS_DOCTORADO!$V6&lt;&gt;0),[2]PREMIOS_DOCTORADO!$V6,""),IF($A8="TOTAL",SUM(INDIRECT("L4:L"&amp;ROW()-1)),""))</f>
        <v/>
      </c>
      <c r="M8" s="7" t="str">
        <f t="shared" ca="1" si="3"/>
        <v/>
      </c>
      <c r="N8" s="7" t="str">
        <f ca="1">IF(AND($A8&lt;&gt;"",$A8&lt;&gt;"TOTAL"),IF(AND([2]PREMIOS_DOCTORADO!$Y6&lt;&gt;"",[2]PREMIOS_DOCTORADO!$Y6&lt;&gt;0),[2]PREMIOS_DOCTORADO!$Y6,""),IF($A8="TOTAL",SUM(INDIRECT("N4:N"&amp;ROW()-1)),""))</f>
        <v/>
      </c>
      <c r="O8" s="7" t="str">
        <f ca="1">IF(AND($A8&lt;&gt;"",$A8&lt;&gt;"TOTAL"),IF(AND([2]PREMIOS_DOCTORADO!$AA6&lt;&gt;"",[2]PREMIOS_DOCTORADO!$AA6&lt;&gt;0),[2]PREMIOS_DOCTORADO!$AA6,""),IF($A8="TOTAL",SUM(INDIRECT("O4:O"&amp;ROW()-1)),""))</f>
        <v/>
      </c>
      <c r="P8" s="7" t="str">
        <f t="shared" ca="1" si="4"/>
        <v/>
      </c>
      <c r="Q8" s="7" t="str">
        <f ca="1">IF(AND($A8&lt;&gt;"",$A8&lt;&gt;"TOTAL"),IF(AND([2]PREMIOS_DOCTORADO!$AD6&lt;&gt;"",[2]PREMIOS_DOCTORADO!$AD6&lt;&gt;0),[2]PREMIOS_DOCTORADO!$AD6,""),IF($A8="TOTAL",SUM(INDIRECT("Q4:Q"&amp;ROW()-1)),""))</f>
        <v/>
      </c>
      <c r="R8" s="7" t="str">
        <f ca="1">IF(AND($A8&lt;&gt;"",$A8&lt;&gt;"TOTAL"),IF(AND([2]PREMIOS_DOCTORADO!$AF6&lt;&gt;"",[2]PREMIOS_DOCTORADO!$AF6&lt;&gt;0),[2]PREMIOS_DOCTORADO!$AF6,""),IF($A8="TOTAL",SUM(INDIRECT("R4:R"&amp;ROW()-1)),""))</f>
        <v/>
      </c>
      <c r="S8" s="7" t="str">
        <f t="shared" ca="1" si="5"/>
        <v/>
      </c>
      <c r="T8" s="7" t="str">
        <f ca="1">IF(AND($A8&lt;&gt;"",$A8&lt;&gt;"TOTAL"),IF(AND([2]PREMIOS_DOCTORADO!$AI6&lt;&gt;"",[2]PREMIOS_DOCTORADO!$AI6&lt;&gt;0),[2]PREMIOS_DOCTORADO!$AI6,""),IF($A8="TOTAL",SUM(INDIRECT("T4:T"&amp;ROW()-1)),""))</f>
        <v/>
      </c>
      <c r="U8" s="7" t="str">
        <f ca="1">IF(AND($A8&lt;&gt;"",$A8&lt;&gt;"TOTAL"),IF(AND([2]PREMIOS_DOCTORADO!$AK6&lt;&gt;"",[2]PREMIOS_DOCTORADO!$AK6&lt;&gt;0),[2]PREMIOS_DOCTORADO!$AK6,""),IF($A8="TOTAL",SUM(INDIRECT("U4:U"&amp;ROW()-1)),""))</f>
        <v/>
      </c>
      <c r="V8" s="7" t="str">
        <f t="shared" ca="1" si="6"/>
        <v/>
      </c>
      <c r="W8" s="7" t="str">
        <f ca="1">IF(AND($A8&lt;&gt;"",$A8&lt;&gt;"TOTAL"),IF(AND([2]PREMIOS_DOCTORADO!$AN6&lt;&gt;"",[2]PREMIOS_DOCTORADO!$AN6&lt;&gt;0),[2]PREMIOS_DOCTORADO!$AN6,""),IF($A8="TOTAL",SUM(INDIRECT("W4:W"&amp;ROW()-1)),""))</f>
        <v/>
      </c>
      <c r="X8" s="7" t="str">
        <f ca="1">IF(AND($A8&lt;&gt;"",$A8&lt;&gt;"TOTAL"),IF(AND([2]PREMIOS_DOCTORADO!$AP6&lt;&gt;"",[2]PREMIOS_DOCTORADO!$AP6&lt;&gt;0),[2]PREMIOS_DOCTORADO!$AP6,""),IF($A8="TOTAL",SUM(INDIRECT("X4:X"&amp;ROW()-1)),""))</f>
        <v/>
      </c>
      <c r="Y8" s="7" t="str">
        <f t="shared" ca="1" si="7"/>
        <v/>
      </c>
      <c r="Z8" s="7" t="str">
        <f ca="1">IF(AND($A8&lt;&gt;"",$A8&lt;&gt;"TOTAL"),IF(AND([2]PREMIOS_DOCTORADO!$AS6&lt;&gt;"",[2]PREMIOS_DOCTORADO!$AS6&lt;&gt;0),[2]PREMIOS_DOCTORADO!$AS6,""),IF($A8="TOTAL",SUM(INDIRECT("Z4:Z"&amp;ROW()-1)),""))</f>
        <v/>
      </c>
      <c r="AA8" s="7" t="str">
        <f ca="1">IF(AND($A8&lt;&gt;"",$A8&lt;&gt;"TOTAL"),IF(AND([2]PREMIOS_DOCTORADO!$AU6&lt;&gt;"",[2]PREMIOS_DOCTORADO!$AU6&lt;&gt;0),[2]PREMIOS_DOCTORADO!$AU6,""),IF($A8="TOTAL",SUM(INDIRECT("AA4:AA"&amp;ROW()-1)),""))</f>
        <v/>
      </c>
      <c r="AB8" s="7" t="str">
        <f t="shared" ca="1" si="8"/>
        <v/>
      </c>
      <c r="AC8" s="7" t="str">
        <f ca="1">IF(AND($A8&lt;&gt;"",$A8&lt;&gt;"TOTAL"),IF(AND([2]PREMIOS_DOCTORADO!$AX6&lt;&gt;"",[2]PREMIOS_DOCTORADO!$AX6&lt;&gt;0),[2]PREMIOS_DOCTORADO!$AX6,""),IF($A8="TOTAL",SUM(INDIRECT("AC4:AC"&amp;ROW()-1)),""))</f>
        <v/>
      </c>
      <c r="AD8" s="7" t="str">
        <f ca="1">IF(AND($A8&lt;&gt;"",$A8&lt;&gt;"TOTAL"),IF(AND([2]PREMIOS_DOCTORADO!$AZ6&lt;&gt;"",[2]PREMIOS_DOCTORADO!$AZ6&lt;&gt;0),[2]PREMIOS_DOCTORADO!$AZ6,""),IF($A8="TOTAL",SUM(INDIRECT("AD4:AD"&amp;ROW()-1)),""))</f>
        <v/>
      </c>
      <c r="AE8" s="7" t="str">
        <f t="shared" ca="1" si="9"/>
        <v/>
      </c>
      <c r="AF8" s="7" t="str">
        <f ca="1">IF(AND($A8&lt;&gt;"",$A8&lt;&gt;"TOTAL"),IF(AND([2]PREMIOS_DOCTORADO!$BC6&lt;&gt;"",[2]PREMIOS_DOCTORADO!$BC6&lt;&gt;0),[2]PREMIOS_DOCTORADO!$BC6,""),IF($A8="TOTAL",SUM(INDIRECT("AF4:AF"&amp;ROW()-1)),""))</f>
        <v/>
      </c>
      <c r="AG8" s="7" t="str">
        <f ca="1">IF(AND($A8&lt;&gt;"",$A8&lt;&gt;"TOTAL"),IF(AND([2]PREMIOS_DOCTORADO!$BE6&lt;&gt;"",[2]PREMIOS_DOCTORADO!$BE6&lt;&gt;0),[2]PREMIOS_DOCTORADO!$BE6,""),IF($A8="TOTAL",SUM(INDIRECT("AG4:AG"&amp;ROW()-1)),""))</f>
        <v/>
      </c>
      <c r="AH8" s="7" t="str">
        <f t="shared" ca="1" si="10"/>
        <v/>
      </c>
      <c r="AI8" s="7" t="str">
        <f ca="1">IF(AND($A8&lt;&gt;"",$A8&lt;&gt;"TOTAL"),IF(AND([2]PREMIOS_DOCTORADO!$BH6&lt;&gt;"",[2]PREMIOS_DOCTORADO!$BH6&lt;&gt;0),[2]PREMIOS_DOCTORADO!$BH6,""),IF($A8="TOTAL",SUM(INDIRECT("AI4:AI"&amp;ROW()-1)),""))</f>
        <v/>
      </c>
      <c r="AJ8" s="7" t="str">
        <f ca="1">IF(AND($A8&lt;&gt;"",$A8&lt;&gt;"TOTAL"),IF(AND([2]PREMIOS_DOCTORADO!$BJ6&lt;&gt;"",[2]PREMIOS_DOCTORADO!$BJ6&lt;&gt;0),[2]PREMIOS_DOCTORADO!$BJ6,""),IF($A8="TOTAL",SUM(INDIRECT("AJ4:AJ"&amp;ROW()-1)),""))</f>
        <v/>
      </c>
      <c r="AK8" s="7" t="str">
        <f t="shared" ca="1" si="11"/>
        <v/>
      </c>
      <c r="AL8" s="7" t="str">
        <f ca="1">IF(AND($A8&lt;&gt;"",$A8&lt;&gt;"TOTAL"),IF(AND([2]PREMIOS_DOCTORADO!$BM6&lt;&gt;"",[2]PREMIOS_DOCTORADO!$BM6&lt;&gt;0),[2]PREMIOS_DOCTORADO!$BM6,""),IF($A8="TOTAL",SUM(INDIRECT("AL4:AL"&amp;ROW()-1)),""))</f>
        <v/>
      </c>
      <c r="AM8" s="7" t="str">
        <f ca="1">IF(AND($A8&lt;&gt;"",$A8&lt;&gt;"TOTAL"),IF(AND([2]PREMIOS_DOCTORADO!$BO6&lt;&gt;"",[2]PREMIOS_DOCTORADO!$BO6&lt;&gt;0),[2]PREMIOS_DOCTORADO!$BO6,""),IF($A8="TOTAL",SUM(INDIRECT("AM4:AM"&amp;ROW()-1)),""))</f>
        <v/>
      </c>
      <c r="AN8" s="7" t="str">
        <f t="shared" ca="1" si="12"/>
        <v/>
      </c>
      <c r="AO8" s="7" t="str">
        <f ca="1">IF(AND($A8&lt;&gt;"",$A8&lt;&gt;"TOTAL"),IF(AND([2]PREMIOS_DOCTORADO!$BR6&lt;&gt;"",[2]PREMIOS_DOCTORADO!$BR6&lt;&gt;0),[2]PREMIOS_DOCTORADO!$BR6,""),IF($A8="TOTAL",SUM(INDIRECT("AO4:AO"&amp;ROW()-1)),""))</f>
        <v/>
      </c>
      <c r="AP8" s="7" t="str">
        <f ca="1">IF(AND($A8&lt;&gt;"",$A8&lt;&gt;"TOTAL"),IF(AND([2]PREMIOS_DOCTORADO!$BT6&lt;&gt;"",[2]PREMIOS_DOCTORADO!$BT6&lt;&gt;0),[2]PREMIOS_DOCTORADO!$BT6,""),IF($A8="TOTAL",SUM(INDIRECT("AP4:AP"&amp;ROW()-1)),""))</f>
        <v/>
      </c>
      <c r="AQ8" s="7" t="str">
        <f t="shared" ca="1" si="13"/>
        <v/>
      </c>
      <c r="AR8" s="7" t="str">
        <f ca="1">IF(AND($A8&lt;&gt;"",$A8&lt;&gt;"TOTAL"),IF(AND([2]PREMIOS_DOCTORADO!$BW6&lt;&gt;"",[2]PREMIOS_DOCTORADO!$BW6&lt;&gt;0),[2]PREMIOS_DOCTORADO!$BW6,""),IF($A8="TOTAL",SUM(INDIRECT("AR4:AR"&amp;ROW()-1)),""))</f>
        <v/>
      </c>
      <c r="AS8" s="7" t="str">
        <f ca="1">IF(AND($A8&lt;&gt;"",$A8&lt;&gt;"TOTAL"),IF(AND([2]PREMIOS_DOCTORADO!$BY6&lt;&gt;"",[2]PREMIOS_DOCTORADO!$BY6&lt;&gt;0),[2]PREMIOS_DOCTORADO!$BY6,""),IF($A8="TOTAL",SUM(INDIRECT("AS4:AS"&amp;ROW()-1)),""))</f>
        <v/>
      </c>
      <c r="AT8" s="7" t="str">
        <f t="shared" ca="1" si="14"/>
        <v/>
      </c>
      <c r="AU8" s="7" t="str">
        <f ca="1">IF(AND($A8&lt;&gt;"",$A8&lt;&gt;"TOTAL"),IF(AND([2]PREMIOS_DOCTORADO!$CB6&lt;&gt;"",[2]PREMIOS_DOCTORADO!$CB6&lt;&gt;0),[2]PREMIOS_DOCTORADO!$CB6,""),IF($A8="TOTAL",SUM(INDIRECT("AU4:AU"&amp;ROW()-1)),""))</f>
        <v/>
      </c>
      <c r="AV8" s="7" t="str">
        <f ca="1">IF(AND($A8&lt;&gt;"",$A8&lt;&gt;"TOTAL"),IF(AND([2]PREMIOS_DOCTORADO!$CD6&lt;&gt;"",[2]PREMIOS_DOCTORADO!$CD6&lt;&gt;0),[2]PREMIOS_DOCTORADO!$CD6,""),IF($A8="TOTAL",SUM(INDIRECT("AV4:AV"&amp;ROW()-1)),""))</f>
        <v/>
      </c>
      <c r="AW8" s="7" t="str">
        <f t="shared" ca="1" si="15"/>
        <v/>
      </c>
      <c r="AX8" s="7" t="str">
        <f ca="1">IF(AND($A8&lt;&gt;"",$A8&lt;&gt;"TOTAL"),IF(AND([2]PREMIOS_DOCTORADO!$CG6&lt;&gt;"",[2]PREMIOS_DOCTORADO!$CG6&lt;&gt;0),[2]PREMIOS_DOCTORADO!$CG6,""),IF($A8="TOTAL",SUM(INDIRECT("AX4:AX"&amp;ROW()-1)),""))</f>
        <v/>
      </c>
      <c r="AY8" s="7" t="str">
        <f ca="1">IF(AND($A8&lt;&gt;"",$A8&lt;&gt;"TOTAL"),IF(AND([2]PREMIOS_DOCTORADO!$CI6&lt;&gt;"",[2]PREMIOS_DOCTORADO!$CI6&lt;&gt;0),[2]PREMIOS_DOCTORADO!$CI6,""),IF($A8="TOTAL",SUM(INDIRECT("AY4:AY"&amp;ROW()-1)),""))</f>
        <v/>
      </c>
      <c r="AZ8" s="7" t="str">
        <f t="shared" ca="1" si="16"/>
        <v/>
      </c>
      <c r="BA8" s="7" t="str">
        <f ca="1">IF(AND($A8&lt;&gt;"",$A8&lt;&gt;"TOTAL"),IF(AND([2]PREMIOS_DOCTORADO!$CL6&lt;&gt;"",[2]PREMIOS_DOCTORADO!$CL6&lt;&gt;0),[2]PREMIOS_DOCTORADO!$CL6,""),IF($A8="TOTAL",SUM(INDIRECT("BA4:BA"&amp;ROW()-1)),""))</f>
        <v/>
      </c>
      <c r="BB8" s="7" t="str">
        <f ca="1">IF(AND($A8&lt;&gt;"",$A8&lt;&gt;"TOTAL"),IF(AND([2]PREMIOS_DOCTORADO!$CN6&lt;&gt;"",[2]PREMIOS_DOCTORADO!$CN6&lt;&gt;0),[2]PREMIOS_DOCTORADO!$CN6,""),IF($A8="TOTAL",SUM(INDIRECT("BB4:BB"&amp;ROW()-1)),""))</f>
        <v/>
      </c>
      <c r="BC8" s="7" t="str">
        <f t="shared" ca="1" si="17"/>
        <v/>
      </c>
      <c r="BD8" s="7" t="str">
        <f ca="1">IF(AND($A8&lt;&gt;"",$A8&lt;&gt;"TOTAL"),IF(AND([2]PREMIOS_DOCTORADO!$CQ6&lt;&gt;"",[2]PREMIOS_DOCTORADO!$CQ6&lt;&gt;0),[2]PREMIOS_DOCTORADO!$CQ6,""),IF($A8="TOTAL",SUM(INDIRECT("BD4:BD"&amp;ROW()-1)),""))</f>
        <v/>
      </c>
      <c r="BE8" s="7" t="str">
        <f ca="1">IF(AND($A8&lt;&gt;"",$A8&lt;&gt;"TOTAL"),IF(AND([2]PREMIOS_DOCTORADO!$CS6&lt;&gt;"",[2]PREMIOS_DOCTORADO!$CS6&lt;&gt;0),[2]PREMIOS_DOCTORADO!$CS6,""),IF($A8="TOTAL",SUM(INDIRECT("BE4:BE"&amp;ROW()-1)),""))</f>
        <v/>
      </c>
      <c r="BF8" s="7" t="str">
        <f t="shared" ca="1" si="18"/>
        <v/>
      </c>
    </row>
    <row r="9" spans="1:58" x14ac:dyDescent="0.2">
      <c r="A9" s="12" t="str">
        <f>IF([2]PREMIOS_DOCTORADO!$D7&lt;&gt;"",[2]PREMIOS_DOCTORADO!$D7,IF(AND([2]PREMIOS_DOCTORADO!$D7="",[2]PREMIOS_DOCTORADO!$D8="",[2]PREMIOS_DOCTORADO!$D6=""),"","TOTAL"))</f>
        <v/>
      </c>
      <c r="B9" s="7" t="str">
        <f ca="1">IF(AND($A9&lt;&gt;"",$A9&lt;&gt;"TOTAL"),IF(AND([2]PREMIOS_DOCTORADO!$E7&lt;&gt;"",[2]PREMIOS_DOCTORADO!$E7&lt;&gt;0),[2]PREMIOS_DOCTORADO!$E7,""),IF($A9="TOTAL",SUM(INDIRECT("B4:B"&amp;ROW()-1)),""))</f>
        <v/>
      </c>
      <c r="C9" s="7" t="str">
        <f ca="1">IF(AND($A9&lt;&gt;"",$A9&lt;&gt;"TOTAL"),IF(AND([2]PREMIOS_DOCTORADO!$G7&lt;&gt;"",[2]PREMIOS_DOCTORADO!$G7&lt;&gt;0),[2]PREMIOS_DOCTORADO!$G7,""),IF($A9="TOTAL",SUM(INDIRECT("C4:C"&amp;ROW()-1)),""))</f>
        <v/>
      </c>
      <c r="D9" s="7" t="str">
        <f t="shared" ca="1" si="0"/>
        <v/>
      </c>
      <c r="E9" s="7" t="str">
        <f ca="1">IF(AND($A9&lt;&gt;"",$A9&lt;&gt;"TOTAL"),IF(AND([2]PREMIOS_DOCTORADO!$J7&lt;&gt;"",[2]PREMIOS_DOCTORADO!$J7&lt;&gt;0),[2]PREMIOS_DOCTORADO!$J7,""),IF($A9="TOTAL",SUM(INDIRECT("E4:E"&amp;ROW()-1)),""))</f>
        <v/>
      </c>
      <c r="F9" s="7" t="str">
        <f ca="1">IF(AND($A9&lt;&gt;"",$A9&lt;&gt;"TOTAL"),IF(AND([2]PREMIOS_DOCTORADO!$L7&lt;&gt;"",[2]PREMIOS_DOCTORADO!$L7&lt;&gt;0),[2]PREMIOS_DOCTORADO!$L7,""),IF($A9="TOTAL",SUM(INDIRECT("F4:F"&amp;ROW()-1)),""))</f>
        <v/>
      </c>
      <c r="G9" s="7" t="str">
        <f t="shared" ca="1" si="1"/>
        <v/>
      </c>
      <c r="H9" s="7" t="str">
        <f ca="1">IF(AND($A9&lt;&gt;"",$A9&lt;&gt;"TOTAL"),IF(AND([2]PREMIOS_DOCTORADO!$O7&lt;&gt;"",[2]PREMIOS_DOCTORADO!$O7&lt;&gt;0),[2]PREMIOS_DOCTORADO!$O7,""),IF($A9="TOTAL",SUM(INDIRECT("H4:H"&amp;ROW()-1)),""))</f>
        <v/>
      </c>
      <c r="I9" s="7" t="str">
        <f ca="1">IF(AND($A9&lt;&gt;"",$A9&lt;&gt;"TOTAL"),IF(AND([2]PREMIOS_DOCTORADO!$Q7&lt;&gt;"",[2]PREMIOS_DOCTORADO!$Q7&lt;&gt;0),[2]PREMIOS_DOCTORADO!$Q7,""),IF($A9="TOTAL",SUM(INDIRECT("I4:I"&amp;ROW()-1)),""))</f>
        <v/>
      </c>
      <c r="J9" s="7" t="str">
        <f t="shared" ca="1" si="2"/>
        <v/>
      </c>
      <c r="K9" s="7" t="str">
        <f ca="1">IF(AND($A9&lt;&gt;"",$A9&lt;&gt;"TOTAL"),IF(AND([2]PREMIOS_DOCTORADO!$T7&lt;&gt;"",[2]PREMIOS_DOCTORADO!$T7&lt;&gt;0),[2]PREMIOS_DOCTORADO!$T7,""),IF($A9="TOTAL",SUM(INDIRECT("K4:K"&amp;ROW()-1)),""))</f>
        <v/>
      </c>
      <c r="L9" s="7" t="str">
        <f ca="1">IF(AND($A9&lt;&gt;"",$A9&lt;&gt;"TOTAL"),IF(AND([2]PREMIOS_DOCTORADO!$V7&lt;&gt;"",[2]PREMIOS_DOCTORADO!$V7&lt;&gt;0),[2]PREMIOS_DOCTORADO!$V7,""),IF($A9="TOTAL",SUM(INDIRECT("L4:L"&amp;ROW()-1)),""))</f>
        <v/>
      </c>
      <c r="M9" s="7" t="str">
        <f t="shared" ca="1" si="3"/>
        <v/>
      </c>
      <c r="N9" s="7" t="str">
        <f ca="1">IF(AND($A9&lt;&gt;"",$A9&lt;&gt;"TOTAL"),IF(AND([2]PREMIOS_DOCTORADO!$Y7&lt;&gt;"",[2]PREMIOS_DOCTORADO!$Y7&lt;&gt;0),[2]PREMIOS_DOCTORADO!$Y7,""),IF($A9="TOTAL",SUM(INDIRECT("N4:N"&amp;ROW()-1)),""))</f>
        <v/>
      </c>
      <c r="O9" s="7" t="str">
        <f ca="1">IF(AND($A9&lt;&gt;"",$A9&lt;&gt;"TOTAL"),IF(AND([2]PREMIOS_DOCTORADO!$AA7&lt;&gt;"",[2]PREMIOS_DOCTORADO!$AA7&lt;&gt;0),[2]PREMIOS_DOCTORADO!$AA7,""),IF($A9="TOTAL",SUM(INDIRECT("O4:O"&amp;ROW()-1)),""))</f>
        <v/>
      </c>
      <c r="P9" s="7" t="str">
        <f t="shared" ca="1" si="4"/>
        <v/>
      </c>
      <c r="Q9" s="7" t="str">
        <f ca="1">IF(AND($A9&lt;&gt;"",$A9&lt;&gt;"TOTAL"),IF(AND([2]PREMIOS_DOCTORADO!$AD7&lt;&gt;"",[2]PREMIOS_DOCTORADO!$AD7&lt;&gt;0),[2]PREMIOS_DOCTORADO!$AD7,""),IF($A9="TOTAL",SUM(INDIRECT("Q4:Q"&amp;ROW()-1)),""))</f>
        <v/>
      </c>
      <c r="R9" s="7" t="str">
        <f ca="1">IF(AND($A9&lt;&gt;"",$A9&lt;&gt;"TOTAL"),IF(AND([2]PREMIOS_DOCTORADO!$AF7&lt;&gt;"",[2]PREMIOS_DOCTORADO!$AF7&lt;&gt;0),[2]PREMIOS_DOCTORADO!$AF7,""),IF($A9="TOTAL",SUM(INDIRECT("R4:R"&amp;ROW()-1)),""))</f>
        <v/>
      </c>
      <c r="S9" s="7" t="str">
        <f t="shared" ca="1" si="5"/>
        <v/>
      </c>
      <c r="T9" s="7" t="str">
        <f ca="1">IF(AND($A9&lt;&gt;"",$A9&lt;&gt;"TOTAL"),IF(AND([2]PREMIOS_DOCTORADO!$AI7&lt;&gt;"",[2]PREMIOS_DOCTORADO!$AI7&lt;&gt;0),[2]PREMIOS_DOCTORADO!$AI7,""),IF($A9="TOTAL",SUM(INDIRECT("T4:T"&amp;ROW()-1)),""))</f>
        <v/>
      </c>
      <c r="U9" s="7" t="str">
        <f ca="1">IF(AND($A9&lt;&gt;"",$A9&lt;&gt;"TOTAL"),IF(AND([2]PREMIOS_DOCTORADO!$AK7&lt;&gt;"",[2]PREMIOS_DOCTORADO!$AK7&lt;&gt;0),[2]PREMIOS_DOCTORADO!$AK7,""),IF($A9="TOTAL",SUM(INDIRECT("U4:U"&amp;ROW()-1)),""))</f>
        <v/>
      </c>
      <c r="V9" s="7" t="str">
        <f t="shared" ca="1" si="6"/>
        <v/>
      </c>
      <c r="W9" s="7" t="str">
        <f ca="1">IF(AND($A9&lt;&gt;"",$A9&lt;&gt;"TOTAL"),IF(AND([2]PREMIOS_DOCTORADO!$AN7&lt;&gt;"",[2]PREMIOS_DOCTORADO!$AN7&lt;&gt;0),[2]PREMIOS_DOCTORADO!$AN7,""),IF($A9="TOTAL",SUM(INDIRECT("W4:W"&amp;ROW()-1)),""))</f>
        <v/>
      </c>
      <c r="X9" s="7" t="str">
        <f ca="1">IF(AND($A9&lt;&gt;"",$A9&lt;&gt;"TOTAL"),IF(AND([2]PREMIOS_DOCTORADO!$AP7&lt;&gt;"",[2]PREMIOS_DOCTORADO!$AP7&lt;&gt;0),[2]PREMIOS_DOCTORADO!$AP7,""),IF($A9="TOTAL",SUM(INDIRECT("X4:X"&amp;ROW()-1)),""))</f>
        <v/>
      </c>
      <c r="Y9" s="7" t="str">
        <f t="shared" ca="1" si="7"/>
        <v/>
      </c>
      <c r="Z9" s="7" t="str">
        <f ca="1">IF(AND($A9&lt;&gt;"",$A9&lt;&gt;"TOTAL"),IF(AND([2]PREMIOS_DOCTORADO!$AS7&lt;&gt;"",[2]PREMIOS_DOCTORADO!$AS7&lt;&gt;0),[2]PREMIOS_DOCTORADO!$AS7,""),IF($A9="TOTAL",SUM(INDIRECT("Z4:Z"&amp;ROW()-1)),""))</f>
        <v/>
      </c>
      <c r="AA9" s="7" t="str">
        <f ca="1">IF(AND($A9&lt;&gt;"",$A9&lt;&gt;"TOTAL"),IF(AND([2]PREMIOS_DOCTORADO!$AU7&lt;&gt;"",[2]PREMIOS_DOCTORADO!$AU7&lt;&gt;0),[2]PREMIOS_DOCTORADO!$AU7,""),IF($A9="TOTAL",SUM(INDIRECT("AA4:AA"&amp;ROW()-1)),""))</f>
        <v/>
      </c>
      <c r="AB9" s="7" t="str">
        <f t="shared" ca="1" si="8"/>
        <v/>
      </c>
      <c r="AC9" s="7" t="str">
        <f ca="1">IF(AND($A9&lt;&gt;"",$A9&lt;&gt;"TOTAL"),IF(AND([2]PREMIOS_DOCTORADO!$AX7&lt;&gt;"",[2]PREMIOS_DOCTORADO!$AX7&lt;&gt;0),[2]PREMIOS_DOCTORADO!$AX7,""),IF($A9="TOTAL",SUM(INDIRECT("AC4:AC"&amp;ROW()-1)),""))</f>
        <v/>
      </c>
      <c r="AD9" s="7" t="str">
        <f ca="1">IF(AND($A9&lt;&gt;"",$A9&lt;&gt;"TOTAL"),IF(AND([2]PREMIOS_DOCTORADO!$AZ7&lt;&gt;"",[2]PREMIOS_DOCTORADO!$AZ7&lt;&gt;0),[2]PREMIOS_DOCTORADO!$AZ7,""),IF($A9="TOTAL",SUM(INDIRECT("AD4:AD"&amp;ROW()-1)),""))</f>
        <v/>
      </c>
      <c r="AE9" s="7" t="str">
        <f t="shared" ca="1" si="9"/>
        <v/>
      </c>
      <c r="AF9" s="7" t="str">
        <f ca="1">IF(AND($A9&lt;&gt;"",$A9&lt;&gt;"TOTAL"),IF(AND([2]PREMIOS_DOCTORADO!$BC7&lt;&gt;"",[2]PREMIOS_DOCTORADO!$BC7&lt;&gt;0),[2]PREMIOS_DOCTORADO!$BC7,""),IF($A9="TOTAL",SUM(INDIRECT("AF4:AF"&amp;ROW()-1)),""))</f>
        <v/>
      </c>
      <c r="AG9" s="7" t="str">
        <f ca="1">IF(AND($A9&lt;&gt;"",$A9&lt;&gt;"TOTAL"),IF(AND([2]PREMIOS_DOCTORADO!$BE7&lt;&gt;"",[2]PREMIOS_DOCTORADO!$BE7&lt;&gt;0),[2]PREMIOS_DOCTORADO!$BE7,""),IF($A9="TOTAL",SUM(INDIRECT("AG4:AG"&amp;ROW()-1)),""))</f>
        <v/>
      </c>
      <c r="AH9" s="7" t="str">
        <f t="shared" ca="1" si="10"/>
        <v/>
      </c>
      <c r="AI9" s="7" t="str">
        <f ca="1">IF(AND($A9&lt;&gt;"",$A9&lt;&gt;"TOTAL"),IF(AND([2]PREMIOS_DOCTORADO!$BH7&lt;&gt;"",[2]PREMIOS_DOCTORADO!$BH7&lt;&gt;0),[2]PREMIOS_DOCTORADO!$BH7,""),IF($A9="TOTAL",SUM(INDIRECT("AI4:AI"&amp;ROW()-1)),""))</f>
        <v/>
      </c>
      <c r="AJ9" s="7" t="str">
        <f ca="1">IF(AND($A9&lt;&gt;"",$A9&lt;&gt;"TOTAL"),IF(AND([2]PREMIOS_DOCTORADO!$BJ7&lt;&gt;"",[2]PREMIOS_DOCTORADO!$BJ7&lt;&gt;0),[2]PREMIOS_DOCTORADO!$BJ7,""),IF($A9="TOTAL",SUM(INDIRECT("AJ4:AJ"&amp;ROW()-1)),""))</f>
        <v/>
      </c>
      <c r="AK9" s="7" t="str">
        <f t="shared" ca="1" si="11"/>
        <v/>
      </c>
      <c r="AL9" s="7" t="str">
        <f ca="1">IF(AND($A9&lt;&gt;"",$A9&lt;&gt;"TOTAL"),IF(AND([2]PREMIOS_DOCTORADO!$BM7&lt;&gt;"",[2]PREMIOS_DOCTORADO!$BM7&lt;&gt;0),[2]PREMIOS_DOCTORADO!$BM7,""),IF($A9="TOTAL",SUM(INDIRECT("AL4:AL"&amp;ROW()-1)),""))</f>
        <v/>
      </c>
      <c r="AM9" s="7" t="str">
        <f ca="1">IF(AND($A9&lt;&gt;"",$A9&lt;&gt;"TOTAL"),IF(AND([2]PREMIOS_DOCTORADO!$BO7&lt;&gt;"",[2]PREMIOS_DOCTORADO!$BO7&lt;&gt;0),[2]PREMIOS_DOCTORADO!$BO7,""),IF($A9="TOTAL",SUM(INDIRECT("AM4:AM"&amp;ROW()-1)),""))</f>
        <v/>
      </c>
      <c r="AN9" s="7" t="str">
        <f t="shared" ca="1" si="12"/>
        <v/>
      </c>
      <c r="AO9" s="7" t="str">
        <f ca="1">IF(AND($A9&lt;&gt;"",$A9&lt;&gt;"TOTAL"),IF(AND([2]PREMIOS_DOCTORADO!$BR7&lt;&gt;"",[2]PREMIOS_DOCTORADO!$BR7&lt;&gt;0),[2]PREMIOS_DOCTORADO!$BR7,""),IF($A9="TOTAL",SUM(INDIRECT("AO4:AO"&amp;ROW()-1)),""))</f>
        <v/>
      </c>
      <c r="AP9" s="7" t="str">
        <f ca="1">IF(AND($A9&lt;&gt;"",$A9&lt;&gt;"TOTAL"),IF(AND([2]PREMIOS_DOCTORADO!$BT7&lt;&gt;"",[2]PREMIOS_DOCTORADO!$BT7&lt;&gt;0),[2]PREMIOS_DOCTORADO!$BT7,""),IF($A9="TOTAL",SUM(INDIRECT("AP4:AP"&amp;ROW()-1)),""))</f>
        <v/>
      </c>
      <c r="AQ9" s="7" t="str">
        <f t="shared" ca="1" si="13"/>
        <v/>
      </c>
      <c r="AR9" s="7" t="str">
        <f ca="1">IF(AND($A9&lt;&gt;"",$A9&lt;&gt;"TOTAL"),IF(AND([2]PREMIOS_DOCTORADO!$BW7&lt;&gt;"",[2]PREMIOS_DOCTORADO!$BW7&lt;&gt;0),[2]PREMIOS_DOCTORADO!$BW7,""),IF($A9="TOTAL",SUM(INDIRECT("AR4:AR"&amp;ROW()-1)),""))</f>
        <v/>
      </c>
      <c r="AS9" s="7" t="str">
        <f ca="1">IF(AND($A9&lt;&gt;"",$A9&lt;&gt;"TOTAL"),IF(AND([2]PREMIOS_DOCTORADO!$BY7&lt;&gt;"",[2]PREMIOS_DOCTORADO!$BY7&lt;&gt;0),[2]PREMIOS_DOCTORADO!$BY7,""),IF($A9="TOTAL",SUM(INDIRECT("AS4:AS"&amp;ROW()-1)),""))</f>
        <v/>
      </c>
      <c r="AT9" s="7" t="str">
        <f t="shared" ca="1" si="14"/>
        <v/>
      </c>
      <c r="AU9" s="7" t="str">
        <f ca="1">IF(AND($A9&lt;&gt;"",$A9&lt;&gt;"TOTAL"),IF(AND([2]PREMIOS_DOCTORADO!$CB7&lt;&gt;"",[2]PREMIOS_DOCTORADO!$CB7&lt;&gt;0),[2]PREMIOS_DOCTORADO!$CB7,""),IF($A9="TOTAL",SUM(INDIRECT("AU4:AU"&amp;ROW()-1)),""))</f>
        <v/>
      </c>
      <c r="AV9" s="7" t="str">
        <f ca="1">IF(AND($A9&lt;&gt;"",$A9&lt;&gt;"TOTAL"),IF(AND([2]PREMIOS_DOCTORADO!$CD7&lt;&gt;"",[2]PREMIOS_DOCTORADO!$CD7&lt;&gt;0),[2]PREMIOS_DOCTORADO!$CD7,""),IF($A9="TOTAL",SUM(INDIRECT("AV4:AV"&amp;ROW()-1)),""))</f>
        <v/>
      </c>
      <c r="AW9" s="7" t="str">
        <f t="shared" ca="1" si="15"/>
        <v/>
      </c>
      <c r="AX9" s="7" t="str">
        <f ca="1">IF(AND($A9&lt;&gt;"",$A9&lt;&gt;"TOTAL"),IF(AND([2]PREMIOS_DOCTORADO!$CG7&lt;&gt;"",[2]PREMIOS_DOCTORADO!$CG7&lt;&gt;0),[2]PREMIOS_DOCTORADO!$CG7,""),IF($A9="TOTAL",SUM(INDIRECT("AX4:AX"&amp;ROW()-1)),""))</f>
        <v/>
      </c>
      <c r="AY9" s="7" t="str">
        <f ca="1">IF(AND($A9&lt;&gt;"",$A9&lt;&gt;"TOTAL"),IF(AND([2]PREMIOS_DOCTORADO!$CI7&lt;&gt;"",[2]PREMIOS_DOCTORADO!$CI7&lt;&gt;0),[2]PREMIOS_DOCTORADO!$CI7,""),IF($A9="TOTAL",SUM(INDIRECT("AY4:AY"&amp;ROW()-1)),""))</f>
        <v/>
      </c>
      <c r="AZ9" s="7" t="str">
        <f t="shared" ca="1" si="16"/>
        <v/>
      </c>
      <c r="BA9" s="7" t="str">
        <f ca="1">IF(AND($A9&lt;&gt;"",$A9&lt;&gt;"TOTAL"),IF(AND([2]PREMIOS_DOCTORADO!$CL7&lt;&gt;"",[2]PREMIOS_DOCTORADO!$CL7&lt;&gt;0),[2]PREMIOS_DOCTORADO!$CL7,""),IF($A9="TOTAL",SUM(INDIRECT("BA4:BA"&amp;ROW()-1)),""))</f>
        <v/>
      </c>
      <c r="BB9" s="7" t="str">
        <f ca="1">IF(AND($A9&lt;&gt;"",$A9&lt;&gt;"TOTAL"),IF(AND([2]PREMIOS_DOCTORADO!$CN7&lt;&gt;"",[2]PREMIOS_DOCTORADO!$CN7&lt;&gt;0),[2]PREMIOS_DOCTORADO!$CN7,""),IF($A9="TOTAL",SUM(INDIRECT("BB4:BB"&amp;ROW()-1)),""))</f>
        <v/>
      </c>
      <c r="BC9" s="7" t="str">
        <f t="shared" ca="1" si="17"/>
        <v/>
      </c>
      <c r="BD9" s="7" t="str">
        <f ca="1">IF(AND($A9&lt;&gt;"",$A9&lt;&gt;"TOTAL"),IF(AND([2]PREMIOS_DOCTORADO!$CQ7&lt;&gt;"",[2]PREMIOS_DOCTORADO!$CQ7&lt;&gt;0),[2]PREMIOS_DOCTORADO!$CQ7,""),IF($A9="TOTAL",SUM(INDIRECT("BD4:BD"&amp;ROW()-1)),""))</f>
        <v/>
      </c>
      <c r="BE9" s="7" t="str">
        <f ca="1">IF(AND($A9&lt;&gt;"",$A9&lt;&gt;"TOTAL"),IF(AND([2]PREMIOS_DOCTORADO!$CS7&lt;&gt;"",[2]PREMIOS_DOCTORADO!$CS7&lt;&gt;0),[2]PREMIOS_DOCTORADO!$CS7,""),IF($A9="TOTAL",SUM(INDIRECT("BE4:BE"&amp;ROW()-1)),""))</f>
        <v/>
      </c>
      <c r="BF9" s="7" t="str">
        <f t="shared" ca="1" si="18"/>
        <v/>
      </c>
    </row>
    <row r="10" spans="1:58" x14ac:dyDescent="0.2">
      <c r="A10" s="12" t="str">
        <f>IF([2]PREMIOS_DOCTORADO!$D8&lt;&gt;"",[2]PREMIOS_DOCTORADO!$D8,IF(AND([2]PREMIOS_DOCTORADO!$D8="",[2]PREMIOS_DOCTORADO!$D9="",[2]PREMIOS_DOCTORADO!$D7=""),"","TOTAL"))</f>
        <v/>
      </c>
      <c r="B10" s="7" t="str">
        <f ca="1">IF(AND($A10&lt;&gt;"",$A10&lt;&gt;"TOTAL"),IF(AND([2]PREMIOS_DOCTORADO!$E8&lt;&gt;"",[2]PREMIOS_DOCTORADO!$E8&lt;&gt;0),[2]PREMIOS_DOCTORADO!$E8,""),IF($A10="TOTAL",SUM(INDIRECT("B4:B"&amp;ROW()-1)),""))</f>
        <v/>
      </c>
      <c r="C10" s="7" t="str">
        <f ca="1">IF(AND($A10&lt;&gt;"",$A10&lt;&gt;"TOTAL"),IF(AND([2]PREMIOS_DOCTORADO!$G8&lt;&gt;"",[2]PREMIOS_DOCTORADO!$G8&lt;&gt;0),[2]PREMIOS_DOCTORADO!$G8,""),IF($A10="TOTAL",SUM(INDIRECT("C4:C"&amp;ROW()-1)),""))</f>
        <v/>
      </c>
      <c r="D10" s="7" t="str">
        <f t="shared" ca="1" si="0"/>
        <v/>
      </c>
      <c r="E10" s="7" t="str">
        <f ca="1">IF(AND($A10&lt;&gt;"",$A10&lt;&gt;"TOTAL"),IF(AND([2]PREMIOS_DOCTORADO!$J8&lt;&gt;"",[2]PREMIOS_DOCTORADO!$J8&lt;&gt;0),[2]PREMIOS_DOCTORADO!$J8,""),IF($A10="TOTAL",SUM(INDIRECT("E4:E"&amp;ROW()-1)),""))</f>
        <v/>
      </c>
      <c r="F10" s="7" t="str">
        <f ca="1">IF(AND($A10&lt;&gt;"",$A10&lt;&gt;"TOTAL"),IF(AND([2]PREMIOS_DOCTORADO!$L8&lt;&gt;"",[2]PREMIOS_DOCTORADO!$L8&lt;&gt;0),[2]PREMIOS_DOCTORADO!$L8,""),IF($A10="TOTAL",SUM(INDIRECT("F4:F"&amp;ROW()-1)),""))</f>
        <v/>
      </c>
      <c r="G10" s="7" t="str">
        <f t="shared" ca="1" si="1"/>
        <v/>
      </c>
      <c r="H10" s="7" t="str">
        <f ca="1">IF(AND($A10&lt;&gt;"",$A10&lt;&gt;"TOTAL"),IF(AND([2]PREMIOS_DOCTORADO!$O8&lt;&gt;"",[2]PREMIOS_DOCTORADO!$O8&lt;&gt;0),[2]PREMIOS_DOCTORADO!$O8,""),IF($A10="TOTAL",SUM(INDIRECT("H4:H"&amp;ROW()-1)),""))</f>
        <v/>
      </c>
      <c r="I10" s="7" t="str">
        <f ca="1">IF(AND($A10&lt;&gt;"",$A10&lt;&gt;"TOTAL"),IF(AND([2]PREMIOS_DOCTORADO!$Q8&lt;&gt;"",[2]PREMIOS_DOCTORADO!$Q8&lt;&gt;0),[2]PREMIOS_DOCTORADO!$Q8,""),IF($A10="TOTAL",SUM(INDIRECT("I4:I"&amp;ROW()-1)),""))</f>
        <v/>
      </c>
      <c r="J10" s="7" t="str">
        <f t="shared" ca="1" si="2"/>
        <v/>
      </c>
      <c r="K10" s="7" t="str">
        <f ca="1">IF(AND($A10&lt;&gt;"",$A10&lt;&gt;"TOTAL"),IF(AND([2]PREMIOS_DOCTORADO!$T8&lt;&gt;"",[2]PREMIOS_DOCTORADO!$T8&lt;&gt;0),[2]PREMIOS_DOCTORADO!$T8,""),IF($A10="TOTAL",SUM(INDIRECT("K4:K"&amp;ROW()-1)),""))</f>
        <v/>
      </c>
      <c r="L10" s="7" t="str">
        <f ca="1">IF(AND($A10&lt;&gt;"",$A10&lt;&gt;"TOTAL"),IF(AND([2]PREMIOS_DOCTORADO!$V8&lt;&gt;"",[2]PREMIOS_DOCTORADO!$V8&lt;&gt;0),[2]PREMIOS_DOCTORADO!$V8,""),IF($A10="TOTAL",SUM(INDIRECT("L4:L"&amp;ROW()-1)),""))</f>
        <v/>
      </c>
      <c r="M10" s="7" t="str">
        <f t="shared" ca="1" si="3"/>
        <v/>
      </c>
      <c r="N10" s="7" t="str">
        <f ca="1">IF(AND($A10&lt;&gt;"",$A10&lt;&gt;"TOTAL"),IF(AND([2]PREMIOS_DOCTORADO!$Y8&lt;&gt;"",[2]PREMIOS_DOCTORADO!$Y8&lt;&gt;0),[2]PREMIOS_DOCTORADO!$Y8,""),IF($A10="TOTAL",SUM(INDIRECT("N4:N"&amp;ROW()-1)),""))</f>
        <v/>
      </c>
      <c r="O10" s="7" t="str">
        <f ca="1">IF(AND($A10&lt;&gt;"",$A10&lt;&gt;"TOTAL"),IF(AND([2]PREMIOS_DOCTORADO!$AA8&lt;&gt;"",[2]PREMIOS_DOCTORADO!$AA8&lt;&gt;0),[2]PREMIOS_DOCTORADO!$AA8,""),IF($A10="TOTAL",SUM(INDIRECT("O4:O"&amp;ROW()-1)),""))</f>
        <v/>
      </c>
      <c r="P10" s="7" t="str">
        <f t="shared" ca="1" si="4"/>
        <v/>
      </c>
      <c r="Q10" s="7" t="str">
        <f ca="1">IF(AND($A10&lt;&gt;"",$A10&lt;&gt;"TOTAL"),IF(AND([2]PREMIOS_DOCTORADO!$AD8&lt;&gt;"",[2]PREMIOS_DOCTORADO!$AD8&lt;&gt;0),[2]PREMIOS_DOCTORADO!$AD8,""),IF($A10="TOTAL",SUM(INDIRECT("Q4:Q"&amp;ROW()-1)),""))</f>
        <v/>
      </c>
      <c r="R10" s="7" t="str">
        <f ca="1">IF(AND($A10&lt;&gt;"",$A10&lt;&gt;"TOTAL"),IF(AND([2]PREMIOS_DOCTORADO!$AF8&lt;&gt;"",[2]PREMIOS_DOCTORADO!$AF8&lt;&gt;0),[2]PREMIOS_DOCTORADO!$AF8,""),IF($A10="TOTAL",SUM(INDIRECT("R4:R"&amp;ROW()-1)),""))</f>
        <v/>
      </c>
      <c r="S10" s="7" t="str">
        <f t="shared" ca="1" si="5"/>
        <v/>
      </c>
      <c r="T10" s="7" t="str">
        <f ca="1">IF(AND($A10&lt;&gt;"",$A10&lt;&gt;"TOTAL"),IF(AND([2]PREMIOS_DOCTORADO!$AI8&lt;&gt;"",[2]PREMIOS_DOCTORADO!$AI8&lt;&gt;0),[2]PREMIOS_DOCTORADO!$AI8,""),IF($A10="TOTAL",SUM(INDIRECT("T4:T"&amp;ROW()-1)),""))</f>
        <v/>
      </c>
      <c r="U10" s="7" t="str">
        <f ca="1">IF(AND($A10&lt;&gt;"",$A10&lt;&gt;"TOTAL"),IF(AND([2]PREMIOS_DOCTORADO!$AK8&lt;&gt;"",[2]PREMIOS_DOCTORADO!$AK8&lt;&gt;0),[2]PREMIOS_DOCTORADO!$AK8,""),IF($A10="TOTAL",SUM(INDIRECT("U4:U"&amp;ROW()-1)),""))</f>
        <v/>
      </c>
      <c r="V10" s="7" t="str">
        <f t="shared" ca="1" si="6"/>
        <v/>
      </c>
      <c r="W10" s="7" t="str">
        <f ca="1">IF(AND($A10&lt;&gt;"",$A10&lt;&gt;"TOTAL"),IF(AND([2]PREMIOS_DOCTORADO!$AN8&lt;&gt;"",[2]PREMIOS_DOCTORADO!$AN8&lt;&gt;0),[2]PREMIOS_DOCTORADO!$AN8,""),IF($A10="TOTAL",SUM(INDIRECT("W4:W"&amp;ROW()-1)),""))</f>
        <v/>
      </c>
      <c r="X10" s="7" t="str">
        <f ca="1">IF(AND($A10&lt;&gt;"",$A10&lt;&gt;"TOTAL"),IF(AND([2]PREMIOS_DOCTORADO!$AP8&lt;&gt;"",[2]PREMIOS_DOCTORADO!$AP8&lt;&gt;0),[2]PREMIOS_DOCTORADO!$AP8,""),IF($A10="TOTAL",SUM(INDIRECT("X4:X"&amp;ROW()-1)),""))</f>
        <v/>
      </c>
      <c r="Y10" s="7" t="str">
        <f t="shared" ca="1" si="7"/>
        <v/>
      </c>
      <c r="Z10" s="7" t="str">
        <f ca="1">IF(AND($A10&lt;&gt;"",$A10&lt;&gt;"TOTAL"),IF(AND([2]PREMIOS_DOCTORADO!$AS8&lt;&gt;"",[2]PREMIOS_DOCTORADO!$AS8&lt;&gt;0),[2]PREMIOS_DOCTORADO!$AS8,""),IF($A10="TOTAL",SUM(INDIRECT("Z4:Z"&amp;ROW()-1)),""))</f>
        <v/>
      </c>
      <c r="AA10" s="7" t="str">
        <f ca="1">IF(AND($A10&lt;&gt;"",$A10&lt;&gt;"TOTAL"),IF(AND([2]PREMIOS_DOCTORADO!$AU8&lt;&gt;"",[2]PREMIOS_DOCTORADO!$AU8&lt;&gt;0),[2]PREMIOS_DOCTORADO!$AU8,""),IF($A10="TOTAL",SUM(INDIRECT("AA4:AA"&amp;ROW()-1)),""))</f>
        <v/>
      </c>
      <c r="AB10" s="7" t="str">
        <f t="shared" ca="1" si="8"/>
        <v/>
      </c>
      <c r="AC10" s="7" t="str">
        <f ca="1">IF(AND($A10&lt;&gt;"",$A10&lt;&gt;"TOTAL"),IF(AND([2]PREMIOS_DOCTORADO!$AX8&lt;&gt;"",[2]PREMIOS_DOCTORADO!$AX8&lt;&gt;0),[2]PREMIOS_DOCTORADO!$AX8,""),IF($A10="TOTAL",SUM(INDIRECT("AC4:AC"&amp;ROW()-1)),""))</f>
        <v/>
      </c>
      <c r="AD10" s="7" t="str">
        <f ca="1">IF(AND($A10&lt;&gt;"",$A10&lt;&gt;"TOTAL"),IF(AND([2]PREMIOS_DOCTORADO!$AZ8&lt;&gt;"",[2]PREMIOS_DOCTORADO!$AZ8&lt;&gt;0),[2]PREMIOS_DOCTORADO!$AZ8,""),IF($A10="TOTAL",SUM(INDIRECT("AD4:AD"&amp;ROW()-1)),""))</f>
        <v/>
      </c>
      <c r="AE10" s="7" t="str">
        <f t="shared" ca="1" si="9"/>
        <v/>
      </c>
      <c r="AF10" s="7" t="str">
        <f ca="1">IF(AND($A10&lt;&gt;"",$A10&lt;&gt;"TOTAL"),IF(AND([2]PREMIOS_DOCTORADO!$BC8&lt;&gt;"",[2]PREMIOS_DOCTORADO!$BC8&lt;&gt;0),[2]PREMIOS_DOCTORADO!$BC8,""),IF($A10="TOTAL",SUM(INDIRECT("AF4:AF"&amp;ROW()-1)),""))</f>
        <v/>
      </c>
      <c r="AG10" s="7" t="str">
        <f ca="1">IF(AND($A10&lt;&gt;"",$A10&lt;&gt;"TOTAL"),IF(AND([2]PREMIOS_DOCTORADO!$BE8&lt;&gt;"",[2]PREMIOS_DOCTORADO!$BE8&lt;&gt;0),[2]PREMIOS_DOCTORADO!$BE8,""),IF($A10="TOTAL",SUM(INDIRECT("AG4:AG"&amp;ROW()-1)),""))</f>
        <v/>
      </c>
      <c r="AH10" s="7" t="str">
        <f t="shared" ca="1" si="10"/>
        <v/>
      </c>
      <c r="AI10" s="7" t="str">
        <f ca="1">IF(AND($A10&lt;&gt;"",$A10&lt;&gt;"TOTAL"),IF(AND([2]PREMIOS_DOCTORADO!$BH8&lt;&gt;"",[2]PREMIOS_DOCTORADO!$BH8&lt;&gt;0),[2]PREMIOS_DOCTORADO!$BH8,""),IF($A10="TOTAL",SUM(INDIRECT("AI4:AI"&amp;ROW()-1)),""))</f>
        <v/>
      </c>
      <c r="AJ10" s="7" t="str">
        <f ca="1">IF(AND($A10&lt;&gt;"",$A10&lt;&gt;"TOTAL"),IF(AND([2]PREMIOS_DOCTORADO!$BJ8&lt;&gt;"",[2]PREMIOS_DOCTORADO!$BJ8&lt;&gt;0),[2]PREMIOS_DOCTORADO!$BJ8,""),IF($A10="TOTAL",SUM(INDIRECT("AJ4:AJ"&amp;ROW()-1)),""))</f>
        <v/>
      </c>
      <c r="AK10" s="7" t="str">
        <f t="shared" ca="1" si="11"/>
        <v/>
      </c>
      <c r="AL10" s="7" t="str">
        <f ca="1">IF(AND($A10&lt;&gt;"",$A10&lt;&gt;"TOTAL"),IF(AND([2]PREMIOS_DOCTORADO!$BM8&lt;&gt;"",[2]PREMIOS_DOCTORADO!$BM8&lt;&gt;0),[2]PREMIOS_DOCTORADO!$BM8,""),IF($A10="TOTAL",SUM(INDIRECT("AL4:AL"&amp;ROW()-1)),""))</f>
        <v/>
      </c>
      <c r="AM10" s="7" t="str">
        <f ca="1">IF(AND($A10&lt;&gt;"",$A10&lt;&gt;"TOTAL"),IF(AND([2]PREMIOS_DOCTORADO!$BO8&lt;&gt;"",[2]PREMIOS_DOCTORADO!$BO8&lt;&gt;0),[2]PREMIOS_DOCTORADO!$BO8,""),IF($A10="TOTAL",SUM(INDIRECT("AM4:AM"&amp;ROW()-1)),""))</f>
        <v/>
      </c>
      <c r="AN10" s="7" t="str">
        <f t="shared" ca="1" si="12"/>
        <v/>
      </c>
      <c r="AO10" s="7" t="str">
        <f ca="1">IF(AND($A10&lt;&gt;"",$A10&lt;&gt;"TOTAL"),IF(AND([2]PREMIOS_DOCTORADO!$BR8&lt;&gt;"",[2]PREMIOS_DOCTORADO!$BR8&lt;&gt;0),[2]PREMIOS_DOCTORADO!$BR8,""),IF($A10="TOTAL",SUM(INDIRECT("AO4:AO"&amp;ROW()-1)),""))</f>
        <v/>
      </c>
      <c r="AP10" s="7" t="str">
        <f ca="1">IF(AND($A10&lt;&gt;"",$A10&lt;&gt;"TOTAL"),IF(AND([2]PREMIOS_DOCTORADO!$BT8&lt;&gt;"",[2]PREMIOS_DOCTORADO!$BT8&lt;&gt;0),[2]PREMIOS_DOCTORADO!$BT8,""),IF($A10="TOTAL",SUM(INDIRECT("AP4:AP"&amp;ROW()-1)),""))</f>
        <v/>
      </c>
      <c r="AQ10" s="7" t="str">
        <f t="shared" ca="1" si="13"/>
        <v/>
      </c>
      <c r="AR10" s="7" t="str">
        <f ca="1">IF(AND($A10&lt;&gt;"",$A10&lt;&gt;"TOTAL"),IF(AND([2]PREMIOS_DOCTORADO!$BW8&lt;&gt;"",[2]PREMIOS_DOCTORADO!$BW8&lt;&gt;0),[2]PREMIOS_DOCTORADO!$BW8,""),IF($A10="TOTAL",SUM(INDIRECT("AR4:AR"&amp;ROW()-1)),""))</f>
        <v/>
      </c>
      <c r="AS10" s="7" t="str">
        <f ca="1">IF(AND($A10&lt;&gt;"",$A10&lt;&gt;"TOTAL"),IF(AND([2]PREMIOS_DOCTORADO!$BY8&lt;&gt;"",[2]PREMIOS_DOCTORADO!$BY8&lt;&gt;0),[2]PREMIOS_DOCTORADO!$BY8,""),IF($A10="TOTAL",SUM(INDIRECT("AS4:AS"&amp;ROW()-1)),""))</f>
        <v/>
      </c>
      <c r="AT10" s="7" t="str">
        <f t="shared" ca="1" si="14"/>
        <v/>
      </c>
      <c r="AU10" s="7" t="str">
        <f ca="1">IF(AND($A10&lt;&gt;"",$A10&lt;&gt;"TOTAL"),IF(AND([2]PREMIOS_DOCTORADO!$CB8&lt;&gt;"",[2]PREMIOS_DOCTORADO!$CB8&lt;&gt;0),[2]PREMIOS_DOCTORADO!$CB8,""),IF($A10="TOTAL",SUM(INDIRECT("AU4:AU"&amp;ROW()-1)),""))</f>
        <v/>
      </c>
      <c r="AV10" s="7" t="str">
        <f ca="1">IF(AND($A10&lt;&gt;"",$A10&lt;&gt;"TOTAL"),IF(AND([2]PREMIOS_DOCTORADO!$CD8&lt;&gt;"",[2]PREMIOS_DOCTORADO!$CD8&lt;&gt;0),[2]PREMIOS_DOCTORADO!$CD8,""),IF($A10="TOTAL",SUM(INDIRECT("AV4:AV"&amp;ROW()-1)),""))</f>
        <v/>
      </c>
      <c r="AW10" s="7" t="str">
        <f t="shared" ca="1" si="15"/>
        <v/>
      </c>
      <c r="AX10" s="7" t="str">
        <f ca="1">IF(AND($A10&lt;&gt;"",$A10&lt;&gt;"TOTAL"),IF(AND([2]PREMIOS_DOCTORADO!$CG8&lt;&gt;"",[2]PREMIOS_DOCTORADO!$CG8&lt;&gt;0),[2]PREMIOS_DOCTORADO!$CG8,""),IF($A10="TOTAL",SUM(INDIRECT("AX4:AX"&amp;ROW()-1)),""))</f>
        <v/>
      </c>
      <c r="AY10" s="7" t="str">
        <f ca="1">IF(AND($A10&lt;&gt;"",$A10&lt;&gt;"TOTAL"),IF(AND([2]PREMIOS_DOCTORADO!$CI8&lt;&gt;"",[2]PREMIOS_DOCTORADO!$CI8&lt;&gt;0),[2]PREMIOS_DOCTORADO!$CI8,""),IF($A10="TOTAL",SUM(INDIRECT("AY4:AY"&amp;ROW()-1)),""))</f>
        <v/>
      </c>
      <c r="AZ10" s="7" t="str">
        <f t="shared" ca="1" si="16"/>
        <v/>
      </c>
      <c r="BA10" s="7" t="str">
        <f ca="1">IF(AND($A10&lt;&gt;"",$A10&lt;&gt;"TOTAL"),IF(AND([2]PREMIOS_DOCTORADO!$CL8&lt;&gt;"",[2]PREMIOS_DOCTORADO!$CL8&lt;&gt;0),[2]PREMIOS_DOCTORADO!$CL8,""),IF($A10="TOTAL",SUM(INDIRECT("BA4:BA"&amp;ROW()-1)),""))</f>
        <v/>
      </c>
      <c r="BB10" s="7" t="str">
        <f ca="1">IF(AND($A10&lt;&gt;"",$A10&lt;&gt;"TOTAL"),IF(AND([2]PREMIOS_DOCTORADO!$CN8&lt;&gt;"",[2]PREMIOS_DOCTORADO!$CN8&lt;&gt;0),[2]PREMIOS_DOCTORADO!$CN8,""),IF($A10="TOTAL",SUM(INDIRECT("BB4:BB"&amp;ROW()-1)),""))</f>
        <v/>
      </c>
      <c r="BC10" s="7" t="str">
        <f t="shared" ca="1" si="17"/>
        <v/>
      </c>
      <c r="BD10" s="7" t="str">
        <f ca="1">IF(AND($A10&lt;&gt;"",$A10&lt;&gt;"TOTAL"),IF(AND([2]PREMIOS_DOCTORADO!$CQ8&lt;&gt;"",[2]PREMIOS_DOCTORADO!$CQ8&lt;&gt;0),[2]PREMIOS_DOCTORADO!$CQ8,""),IF($A10="TOTAL",SUM(INDIRECT("BD4:BD"&amp;ROW()-1)),""))</f>
        <v/>
      </c>
      <c r="BE10" s="7" t="str">
        <f ca="1">IF(AND($A10&lt;&gt;"",$A10&lt;&gt;"TOTAL"),IF(AND([2]PREMIOS_DOCTORADO!$CS8&lt;&gt;"",[2]PREMIOS_DOCTORADO!$CS8&lt;&gt;0),[2]PREMIOS_DOCTORADO!$CS8,""),IF($A10="TOTAL",SUM(INDIRECT("BE4:BE"&amp;ROW()-1)),""))</f>
        <v/>
      </c>
      <c r="BF10" s="7" t="str">
        <f t="shared" ca="1" si="18"/>
        <v/>
      </c>
    </row>
    <row r="11" spans="1:58" x14ac:dyDescent="0.2">
      <c r="A11" s="12" t="str">
        <f>IF([2]PREMIOS_DOCTORADO!$D9&lt;&gt;"",[2]PREMIOS_DOCTORADO!$D9,IF(AND([2]PREMIOS_DOCTORADO!$D9="",[2]PREMIOS_DOCTORADO!$D10="",[2]PREMIOS_DOCTORADO!$D8=""),"","TOTAL"))</f>
        <v/>
      </c>
      <c r="B11" s="7" t="str">
        <f ca="1">IF(AND($A11&lt;&gt;"",$A11&lt;&gt;"TOTAL"),IF(AND([2]PREMIOS_DOCTORADO!$E9&lt;&gt;"",[2]PREMIOS_DOCTORADO!$E9&lt;&gt;0),[2]PREMIOS_DOCTORADO!$E9,""),IF($A11="TOTAL",SUM(INDIRECT("B4:B"&amp;ROW()-1)),""))</f>
        <v/>
      </c>
      <c r="C11" s="7" t="str">
        <f ca="1">IF(AND($A11&lt;&gt;"",$A11&lt;&gt;"TOTAL"),IF(AND([2]PREMIOS_DOCTORADO!$G9&lt;&gt;"",[2]PREMIOS_DOCTORADO!$G9&lt;&gt;0),[2]PREMIOS_DOCTORADO!$G9,""),IF($A11="TOTAL",SUM(INDIRECT("C4:C"&amp;ROW()-1)),""))</f>
        <v/>
      </c>
      <c r="D11" s="7" t="str">
        <f t="shared" ca="1" si="0"/>
        <v/>
      </c>
      <c r="E11" s="7" t="str">
        <f ca="1">IF(AND($A11&lt;&gt;"",$A11&lt;&gt;"TOTAL"),IF(AND([2]PREMIOS_DOCTORADO!$J9&lt;&gt;"",[2]PREMIOS_DOCTORADO!$J9&lt;&gt;0),[2]PREMIOS_DOCTORADO!$J9,""),IF($A11="TOTAL",SUM(INDIRECT("E4:E"&amp;ROW()-1)),""))</f>
        <v/>
      </c>
      <c r="F11" s="7" t="str">
        <f ca="1">IF(AND($A11&lt;&gt;"",$A11&lt;&gt;"TOTAL"),IF(AND([2]PREMIOS_DOCTORADO!$L9&lt;&gt;"",[2]PREMIOS_DOCTORADO!$L9&lt;&gt;0),[2]PREMIOS_DOCTORADO!$L9,""),IF($A11="TOTAL",SUM(INDIRECT("F4:F"&amp;ROW()-1)),""))</f>
        <v/>
      </c>
      <c r="G11" s="7" t="str">
        <f t="shared" ca="1" si="1"/>
        <v/>
      </c>
      <c r="H11" s="7" t="str">
        <f ca="1">IF(AND($A11&lt;&gt;"",$A11&lt;&gt;"TOTAL"),IF(AND([2]PREMIOS_DOCTORADO!$O9&lt;&gt;"",[2]PREMIOS_DOCTORADO!$O9&lt;&gt;0),[2]PREMIOS_DOCTORADO!$O9,""),IF($A11="TOTAL",SUM(INDIRECT("H4:H"&amp;ROW()-1)),""))</f>
        <v/>
      </c>
      <c r="I11" s="7" t="str">
        <f ca="1">IF(AND($A11&lt;&gt;"",$A11&lt;&gt;"TOTAL"),IF(AND([2]PREMIOS_DOCTORADO!$Q9&lt;&gt;"",[2]PREMIOS_DOCTORADO!$Q9&lt;&gt;0),[2]PREMIOS_DOCTORADO!$Q9,""),IF($A11="TOTAL",SUM(INDIRECT("I4:I"&amp;ROW()-1)),""))</f>
        <v/>
      </c>
      <c r="J11" s="7" t="str">
        <f t="shared" ca="1" si="2"/>
        <v/>
      </c>
      <c r="K11" s="7" t="str">
        <f ca="1">IF(AND($A11&lt;&gt;"",$A11&lt;&gt;"TOTAL"),IF(AND([2]PREMIOS_DOCTORADO!$T9&lt;&gt;"",[2]PREMIOS_DOCTORADO!$T9&lt;&gt;0),[2]PREMIOS_DOCTORADO!$T9,""),IF($A11="TOTAL",SUM(INDIRECT("K4:K"&amp;ROW()-1)),""))</f>
        <v/>
      </c>
      <c r="L11" s="7" t="str">
        <f ca="1">IF(AND($A11&lt;&gt;"",$A11&lt;&gt;"TOTAL"),IF(AND([2]PREMIOS_DOCTORADO!$V9&lt;&gt;"",[2]PREMIOS_DOCTORADO!$V9&lt;&gt;0),[2]PREMIOS_DOCTORADO!$V9,""),IF($A11="TOTAL",SUM(INDIRECT("L4:L"&amp;ROW()-1)),""))</f>
        <v/>
      </c>
      <c r="M11" s="7" t="str">
        <f t="shared" ca="1" si="3"/>
        <v/>
      </c>
      <c r="N11" s="7" t="str">
        <f ca="1">IF(AND($A11&lt;&gt;"",$A11&lt;&gt;"TOTAL"),IF(AND([2]PREMIOS_DOCTORADO!$Y9&lt;&gt;"",[2]PREMIOS_DOCTORADO!$Y9&lt;&gt;0),[2]PREMIOS_DOCTORADO!$Y9,""),IF($A11="TOTAL",SUM(INDIRECT("N4:N"&amp;ROW()-1)),""))</f>
        <v/>
      </c>
      <c r="O11" s="7" t="str">
        <f ca="1">IF(AND($A11&lt;&gt;"",$A11&lt;&gt;"TOTAL"),IF(AND([2]PREMIOS_DOCTORADO!$AA9&lt;&gt;"",[2]PREMIOS_DOCTORADO!$AA9&lt;&gt;0),[2]PREMIOS_DOCTORADO!$AA9,""),IF($A11="TOTAL",SUM(INDIRECT("O4:O"&amp;ROW()-1)),""))</f>
        <v/>
      </c>
      <c r="P11" s="7" t="str">
        <f t="shared" ca="1" si="4"/>
        <v/>
      </c>
      <c r="Q11" s="7" t="str">
        <f ca="1">IF(AND($A11&lt;&gt;"",$A11&lt;&gt;"TOTAL"),IF(AND([2]PREMIOS_DOCTORADO!$AD9&lt;&gt;"",[2]PREMIOS_DOCTORADO!$AD9&lt;&gt;0),[2]PREMIOS_DOCTORADO!$AD9,""),IF($A11="TOTAL",SUM(INDIRECT("Q4:Q"&amp;ROW()-1)),""))</f>
        <v/>
      </c>
      <c r="R11" s="7" t="str">
        <f ca="1">IF(AND($A11&lt;&gt;"",$A11&lt;&gt;"TOTAL"),IF(AND([2]PREMIOS_DOCTORADO!$AF9&lt;&gt;"",[2]PREMIOS_DOCTORADO!$AF9&lt;&gt;0),[2]PREMIOS_DOCTORADO!$AF9,""),IF($A11="TOTAL",SUM(INDIRECT("R4:R"&amp;ROW()-1)),""))</f>
        <v/>
      </c>
      <c r="S11" s="7" t="str">
        <f t="shared" ca="1" si="5"/>
        <v/>
      </c>
      <c r="T11" s="7" t="str">
        <f ca="1">IF(AND($A11&lt;&gt;"",$A11&lt;&gt;"TOTAL"),IF(AND([2]PREMIOS_DOCTORADO!$AI9&lt;&gt;"",[2]PREMIOS_DOCTORADO!$AI9&lt;&gt;0),[2]PREMIOS_DOCTORADO!$AI9,""),IF($A11="TOTAL",SUM(INDIRECT("T4:T"&amp;ROW()-1)),""))</f>
        <v/>
      </c>
      <c r="U11" s="7" t="str">
        <f ca="1">IF(AND($A11&lt;&gt;"",$A11&lt;&gt;"TOTAL"),IF(AND([2]PREMIOS_DOCTORADO!$AK9&lt;&gt;"",[2]PREMIOS_DOCTORADO!$AK9&lt;&gt;0),[2]PREMIOS_DOCTORADO!$AK9,""),IF($A11="TOTAL",SUM(INDIRECT("U4:U"&amp;ROW()-1)),""))</f>
        <v/>
      </c>
      <c r="V11" s="7" t="str">
        <f t="shared" ca="1" si="6"/>
        <v/>
      </c>
      <c r="W11" s="7" t="str">
        <f ca="1">IF(AND($A11&lt;&gt;"",$A11&lt;&gt;"TOTAL"),IF(AND([2]PREMIOS_DOCTORADO!$AN9&lt;&gt;"",[2]PREMIOS_DOCTORADO!$AN9&lt;&gt;0),[2]PREMIOS_DOCTORADO!$AN9,""),IF($A11="TOTAL",SUM(INDIRECT("W4:W"&amp;ROW()-1)),""))</f>
        <v/>
      </c>
      <c r="X11" s="7" t="str">
        <f ca="1">IF(AND($A11&lt;&gt;"",$A11&lt;&gt;"TOTAL"),IF(AND([2]PREMIOS_DOCTORADO!$AP9&lt;&gt;"",[2]PREMIOS_DOCTORADO!$AP9&lt;&gt;0),[2]PREMIOS_DOCTORADO!$AP9,""),IF($A11="TOTAL",SUM(INDIRECT("X4:X"&amp;ROW()-1)),""))</f>
        <v/>
      </c>
      <c r="Y11" s="7" t="str">
        <f t="shared" ca="1" si="7"/>
        <v/>
      </c>
      <c r="Z11" s="7" t="str">
        <f ca="1">IF(AND($A11&lt;&gt;"",$A11&lt;&gt;"TOTAL"),IF(AND([2]PREMIOS_DOCTORADO!$AS9&lt;&gt;"",[2]PREMIOS_DOCTORADO!$AS9&lt;&gt;0),[2]PREMIOS_DOCTORADO!$AS9,""),IF($A11="TOTAL",SUM(INDIRECT("Z4:Z"&amp;ROW()-1)),""))</f>
        <v/>
      </c>
      <c r="AA11" s="7" t="str">
        <f ca="1">IF(AND($A11&lt;&gt;"",$A11&lt;&gt;"TOTAL"),IF(AND([2]PREMIOS_DOCTORADO!$AU9&lt;&gt;"",[2]PREMIOS_DOCTORADO!$AU9&lt;&gt;0),[2]PREMIOS_DOCTORADO!$AU9,""),IF($A11="TOTAL",SUM(INDIRECT("AA4:AA"&amp;ROW()-1)),""))</f>
        <v/>
      </c>
      <c r="AB11" s="7" t="str">
        <f t="shared" ca="1" si="8"/>
        <v/>
      </c>
      <c r="AC11" s="7" t="str">
        <f ca="1">IF(AND($A11&lt;&gt;"",$A11&lt;&gt;"TOTAL"),IF(AND([2]PREMIOS_DOCTORADO!$AX9&lt;&gt;"",[2]PREMIOS_DOCTORADO!$AX9&lt;&gt;0),[2]PREMIOS_DOCTORADO!$AX9,""),IF($A11="TOTAL",SUM(INDIRECT("AC4:AC"&amp;ROW()-1)),""))</f>
        <v/>
      </c>
      <c r="AD11" s="7" t="str">
        <f ca="1">IF(AND($A11&lt;&gt;"",$A11&lt;&gt;"TOTAL"),IF(AND([2]PREMIOS_DOCTORADO!$AZ9&lt;&gt;"",[2]PREMIOS_DOCTORADO!$AZ9&lt;&gt;0),[2]PREMIOS_DOCTORADO!$AZ9,""),IF($A11="TOTAL",SUM(INDIRECT("AD4:AD"&amp;ROW()-1)),""))</f>
        <v/>
      </c>
      <c r="AE11" s="7" t="str">
        <f t="shared" ca="1" si="9"/>
        <v/>
      </c>
      <c r="AF11" s="7" t="str">
        <f ca="1">IF(AND($A11&lt;&gt;"",$A11&lt;&gt;"TOTAL"),IF(AND([2]PREMIOS_DOCTORADO!$BC9&lt;&gt;"",[2]PREMIOS_DOCTORADO!$BC9&lt;&gt;0),[2]PREMIOS_DOCTORADO!$BC9,""),IF($A11="TOTAL",SUM(INDIRECT("AF4:AF"&amp;ROW()-1)),""))</f>
        <v/>
      </c>
      <c r="AG11" s="7" t="str">
        <f ca="1">IF(AND($A11&lt;&gt;"",$A11&lt;&gt;"TOTAL"),IF(AND([2]PREMIOS_DOCTORADO!$BE9&lt;&gt;"",[2]PREMIOS_DOCTORADO!$BE9&lt;&gt;0),[2]PREMIOS_DOCTORADO!$BE9,""),IF($A11="TOTAL",SUM(INDIRECT("AG4:AG"&amp;ROW()-1)),""))</f>
        <v/>
      </c>
      <c r="AH11" s="7" t="str">
        <f t="shared" ca="1" si="10"/>
        <v/>
      </c>
      <c r="AI11" s="7" t="str">
        <f ca="1">IF(AND($A11&lt;&gt;"",$A11&lt;&gt;"TOTAL"),IF(AND([2]PREMIOS_DOCTORADO!$BH9&lt;&gt;"",[2]PREMIOS_DOCTORADO!$BH9&lt;&gt;0),[2]PREMIOS_DOCTORADO!$BH9,""),IF($A11="TOTAL",SUM(INDIRECT("AI4:AI"&amp;ROW()-1)),""))</f>
        <v/>
      </c>
      <c r="AJ11" s="7" t="str">
        <f ca="1">IF(AND($A11&lt;&gt;"",$A11&lt;&gt;"TOTAL"),IF(AND([2]PREMIOS_DOCTORADO!$BJ9&lt;&gt;"",[2]PREMIOS_DOCTORADO!$BJ9&lt;&gt;0),[2]PREMIOS_DOCTORADO!$BJ9,""),IF($A11="TOTAL",SUM(INDIRECT("AJ4:AJ"&amp;ROW()-1)),""))</f>
        <v/>
      </c>
      <c r="AK11" s="7" t="str">
        <f t="shared" ca="1" si="11"/>
        <v/>
      </c>
      <c r="AL11" s="7" t="str">
        <f ca="1">IF(AND($A11&lt;&gt;"",$A11&lt;&gt;"TOTAL"),IF(AND([2]PREMIOS_DOCTORADO!$BM9&lt;&gt;"",[2]PREMIOS_DOCTORADO!$BM9&lt;&gt;0),[2]PREMIOS_DOCTORADO!$BM9,""),IF($A11="TOTAL",SUM(INDIRECT("AL4:AL"&amp;ROW()-1)),""))</f>
        <v/>
      </c>
      <c r="AM11" s="7" t="str">
        <f ca="1">IF(AND($A11&lt;&gt;"",$A11&lt;&gt;"TOTAL"),IF(AND([2]PREMIOS_DOCTORADO!$BO9&lt;&gt;"",[2]PREMIOS_DOCTORADO!$BO9&lt;&gt;0),[2]PREMIOS_DOCTORADO!$BO9,""),IF($A11="TOTAL",SUM(INDIRECT("AM4:AM"&amp;ROW()-1)),""))</f>
        <v/>
      </c>
      <c r="AN11" s="7" t="str">
        <f t="shared" ca="1" si="12"/>
        <v/>
      </c>
      <c r="AO11" s="7" t="str">
        <f ca="1">IF(AND($A11&lt;&gt;"",$A11&lt;&gt;"TOTAL"),IF(AND([2]PREMIOS_DOCTORADO!$BR9&lt;&gt;"",[2]PREMIOS_DOCTORADO!$BR9&lt;&gt;0),[2]PREMIOS_DOCTORADO!$BR9,""),IF($A11="TOTAL",SUM(INDIRECT("AO4:AO"&amp;ROW()-1)),""))</f>
        <v/>
      </c>
      <c r="AP11" s="7" t="str">
        <f ca="1">IF(AND($A11&lt;&gt;"",$A11&lt;&gt;"TOTAL"),IF(AND([2]PREMIOS_DOCTORADO!$BT9&lt;&gt;"",[2]PREMIOS_DOCTORADO!$BT9&lt;&gt;0),[2]PREMIOS_DOCTORADO!$BT9,""),IF($A11="TOTAL",SUM(INDIRECT("AP4:AP"&amp;ROW()-1)),""))</f>
        <v/>
      </c>
      <c r="AQ11" s="7" t="str">
        <f t="shared" ca="1" si="13"/>
        <v/>
      </c>
      <c r="AR11" s="7" t="str">
        <f ca="1">IF(AND($A11&lt;&gt;"",$A11&lt;&gt;"TOTAL"),IF(AND([2]PREMIOS_DOCTORADO!$BW9&lt;&gt;"",[2]PREMIOS_DOCTORADO!$BW9&lt;&gt;0),[2]PREMIOS_DOCTORADO!$BW9,""),IF($A11="TOTAL",SUM(INDIRECT("AR4:AR"&amp;ROW()-1)),""))</f>
        <v/>
      </c>
      <c r="AS11" s="7" t="str">
        <f ca="1">IF(AND($A11&lt;&gt;"",$A11&lt;&gt;"TOTAL"),IF(AND([2]PREMIOS_DOCTORADO!$BY9&lt;&gt;"",[2]PREMIOS_DOCTORADO!$BY9&lt;&gt;0),[2]PREMIOS_DOCTORADO!$BY9,""),IF($A11="TOTAL",SUM(INDIRECT("AS4:AS"&amp;ROW()-1)),""))</f>
        <v/>
      </c>
      <c r="AT11" s="7" t="str">
        <f t="shared" ca="1" si="14"/>
        <v/>
      </c>
      <c r="AU11" s="7" t="str">
        <f ca="1">IF(AND($A11&lt;&gt;"",$A11&lt;&gt;"TOTAL"),IF(AND([2]PREMIOS_DOCTORADO!$CB9&lt;&gt;"",[2]PREMIOS_DOCTORADO!$CB9&lt;&gt;0),[2]PREMIOS_DOCTORADO!$CB9,""),IF($A11="TOTAL",SUM(INDIRECT("AU4:AU"&amp;ROW()-1)),""))</f>
        <v/>
      </c>
      <c r="AV11" s="7" t="str">
        <f ca="1">IF(AND($A11&lt;&gt;"",$A11&lt;&gt;"TOTAL"),IF(AND([2]PREMIOS_DOCTORADO!$CD9&lt;&gt;"",[2]PREMIOS_DOCTORADO!$CD9&lt;&gt;0),[2]PREMIOS_DOCTORADO!$CD9,""),IF($A11="TOTAL",SUM(INDIRECT("AV4:AV"&amp;ROW()-1)),""))</f>
        <v/>
      </c>
      <c r="AW11" s="7" t="str">
        <f t="shared" ca="1" si="15"/>
        <v/>
      </c>
      <c r="AX11" s="7" t="str">
        <f ca="1">IF(AND($A11&lt;&gt;"",$A11&lt;&gt;"TOTAL"),IF(AND([2]PREMIOS_DOCTORADO!$CG9&lt;&gt;"",[2]PREMIOS_DOCTORADO!$CG9&lt;&gt;0),[2]PREMIOS_DOCTORADO!$CG9,""),IF($A11="TOTAL",SUM(INDIRECT("AX4:AX"&amp;ROW()-1)),""))</f>
        <v/>
      </c>
      <c r="AY11" s="7" t="str">
        <f ca="1">IF(AND($A11&lt;&gt;"",$A11&lt;&gt;"TOTAL"),IF(AND([2]PREMIOS_DOCTORADO!$CI9&lt;&gt;"",[2]PREMIOS_DOCTORADO!$CI9&lt;&gt;0),[2]PREMIOS_DOCTORADO!$CI9,""),IF($A11="TOTAL",SUM(INDIRECT("AY4:AY"&amp;ROW()-1)),""))</f>
        <v/>
      </c>
      <c r="AZ11" s="7" t="str">
        <f t="shared" ca="1" si="16"/>
        <v/>
      </c>
      <c r="BA11" s="7" t="str">
        <f ca="1">IF(AND($A11&lt;&gt;"",$A11&lt;&gt;"TOTAL"),IF(AND([2]PREMIOS_DOCTORADO!$CL9&lt;&gt;"",[2]PREMIOS_DOCTORADO!$CL9&lt;&gt;0),[2]PREMIOS_DOCTORADO!$CL9,""),IF($A11="TOTAL",SUM(INDIRECT("BA4:BA"&amp;ROW()-1)),""))</f>
        <v/>
      </c>
      <c r="BB11" s="7" t="str">
        <f ca="1">IF(AND($A11&lt;&gt;"",$A11&lt;&gt;"TOTAL"),IF(AND([2]PREMIOS_DOCTORADO!$CN9&lt;&gt;"",[2]PREMIOS_DOCTORADO!$CN9&lt;&gt;0),[2]PREMIOS_DOCTORADO!$CN9,""),IF($A11="TOTAL",SUM(INDIRECT("BB4:BB"&amp;ROW()-1)),""))</f>
        <v/>
      </c>
      <c r="BC11" s="7" t="str">
        <f t="shared" ca="1" si="17"/>
        <v/>
      </c>
      <c r="BD11" s="7" t="str">
        <f ca="1">IF(AND($A11&lt;&gt;"",$A11&lt;&gt;"TOTAL"),IF(AND([2]PREMIOS_DOCTORADO!$CQ9&lt;&gt;"",[2]PREMIOS_DOCTORADO!$CQ9&lt;&gt;0),[2]PREMIOS_DOCTORADO!$CQ9,""),IF($A11="TOTAL",SUM(INDIRECT("BD4:BD"&amp;ROW()-1)),""))</f>
        <v/>
      </c>
      <c r="BE11" s="7" t="str">
        <f ca="1">IF(AND($A11&lt;&gt;"",$A11&lt;&gt;"TOTAL"),IF(AND([2]PREMIOS_DOCTORADO!$CS9&lt;&gt;"",[2]PREMIOS_DOCTORADO!$CS9&lt;&gt;0),[2]PREMIOS_DOCTORADO!$CS9,""),IF($A11="TOTAL",SUM(INDIRECT("BE4:BE"&amp;ROW()-1)),""))</f>
        <v/>
      </c>
      <c r="BF11" s="7" t="str">
        <f t="shared" ca="1" si="18"/>
        <v/>
      </c>
    </row>
    <row r="12" spans="1:58" x14ac:dyDescent="0.2">
      <c r="A12" s="12" t="str">
        <f>IF([2]PREMIOS_DOCTORADO!$D10&lt;&gt;"",[2]PREMIOS_DOCTORADO!$D10,IF(AND([2]PREMIOS_DOCTORADO!$D10="",[2]PREMIOS_DOCTORADO!$D11="",[2]PREMIOS_DOCTORADO!$D9=""),"","TOTAL"))</f>
        <v/>
      </c>
      <c r="B12" s="7" t="str">
        <f ca="1">IF(AND($A12&lt;&gt;"",$A12&lt;&gt;"TOTAL"),IF(AND([2]PREMIOS_DOCTORADO!$E10&lt;&gt;"",[2]PREMIOS_DOCTORADO!$E10&lt;&gt;0),[2]PREMIOS_DOCTORADO!$E10,""),IF($A12="TOTAL",SUM(INDIRECT("B4:B"&amp;ROW()-1)),""))</f>
        <v/>
      </c>
      <c r="C12" s="7" t="str">
        <f ca="1">IF(AND($A12&lt;&gt;"",$A12&lt;&gt;"TOTAL"),IF(AND([2]PREMIOS_DOCTORADO!$G10&lt;&gt;"",[2]PREMIOS_DOCTORADO!$G10&lt;&gt;0),[2]PREMIOS_DOCTORADO!$G10,""),IF($A12="TOTAL",SUM(INDIRECT("C4:C"&amp;ROW()-1)),""))</f>
        <v/>
      </c>
      <c r="D12" s="7" t="str">
        <f t="shared" ca="1" si="0"/>
        <v/>
      </c>
      <c r="E12" s="7" t="str">
        <f ca="1">IF(AND($A12&lt;&gt;"",$A12&lt;&gt;"TOTAL"),IF(AND([2]PREMIOS_DOCTORADO!$J10&lt;&gt;"",[2]PREMIOS_DOCTORADO!$J10&lt;&gt;0),[2]PREMIOS_DOCTORADO!$J10,""),IF($A12="TOTAL",SUM(INDIRECT("E4:E"&amp;ROW()-1)),""))</f>
        <v/>
      </c>
      <c r="F12" s="7" t="str">
        <f ca="1">IF(AND($A12&lt;&gt;"",$A12&lt;&gt;"TOTAL"),IF(AND([2]PREMIOS_DOCTORADO!$L10&lt;&gt;"",[2]PREMIOS_DOCTORADO!$L10&lt;&gt;0),[2]PREMIOS_DOCTORADO!$L10,""),IF($A12="TOTAL",SUM(INDIRECT("F4:F"&amp;ROW()-1)),""))</f>
        <v/>
      </c>
      <c r="G12" s="7" t="str">
        <f t="shared" ca="1" si="1"/>
        <v/>
      </c>
      <c r="H12" s="7" t="str">
        <f ca="1">IF(AND($A12&lt;&gt;"",$A12&lt;&gt;"TOTAL"),IF(AND([2]PREMIOS_DOCTORADO!$O10&lt;&gt;"",[2]PREMIOS_DOCTORADO!$O10&lt;&gt;0),[2]PREMIOS_DOCTORADO!$O10,""),IF($A12="TOTAL",SUM(INDIRECT("H4:H"&amp;ROW()-1)),""))</f>
        <v/>
      </c>
      <c r="I12" s="7" t="str">
        <f ca="1">IF(AND($A12&lt;&gt;"",$A12&lt;&gt;"TOTAL"),IF(AND([2]PREMIOS_DOCTORADO!$Q10&lt;&gt;"",[2]PREMIOS_DOCTORADO!$Q10&lt;&gt;0),[2]PREMIOS_DOCTORADO!$Q10,""),IF($A12="TOTAL",SUM(INDIRECT("I4:I"&amp;ROW()-1)),""))</f>
        <v/>
      </c>
      <c r="J12" s="7" t="str">
        <f t="shared" ca="1" si="2"/>
        <v/>
      </c>
      <c r="K12" s="7" t="str">
        <f ca="1">IF(AND($A12&lt;&gt;"",$A12&lt;&gt;"TOTAL"),IF(AND([2]PREMIOS_DOCTORADO!$T10&lt;&gt;"",[2]PREMIOS_DOCTORADO!$T10&lt;&gt;0),[2]PREMIOS_DOCTORADO!$T10,""),IF($A12="TOTAL",SUM(INDIRECT("K4:K"&amp;ROW()-1)),""))</f>
        <v/>
      </c>
      <c r="L12" s="7" t="str">
        <f ca="1">IF(AND($A12&lt;&gt;"",$A12&lt;&gt;"TOTAL"),IF(AND([2]PREMIOS_DOCTORADO!$V10&lt;&gt;"",[2]PREMIOS_DOCTORADO!$V10&lt;&gt;0),[2]PREMIOS_DOCTORADO!$V10,""),IF($A12="TOTAL",SUM(INDIRECT("L4:L"&amp;ROW()-1)),""))</f>
        <v/>
      </c>
      <c r="M12" s="7" t="str">
        <f t="shared" ca="1" si="3"/>
        <v/>
      </c>
      <c r="N12" s="7" t="str">
        <f ca="1">IF(AND($A12&lt;&gt;"",$A12&lt;&gt;"TOTAL"),IF(AND([2]PREMIOS_DOCTORADO!$Y10&lt;&gt;"",[2]PREMIOS_DOCTORADO!$Y10&lt;&gt;0),[2]PREMIOS_DOCTORADO!$Y10,""),IF($A12="TOTAL",SUM(INDIRECT("N4:N"&amp;ROW()-1)),""))</f>
        <v/>
      </c>
      <c r="O12" s="7" t="str">
        <f ca="1">IF(AND($A12&lt;&gt;"",$A12&lt;&gt;"TOTAL"),IF(AND([2]PREMIOS_DOCTORADO!$AA10&lt;&gt;"",[2]PREMIOS_DOCTORADO!$AA10&lt;&gt;0),[2]PREMIOS_DOCTORADO!$AA10,""),IF($A12="TOTAL",SUM(INDIRECT("O4:O"&amp;ROW()-1)),""))</f>
        <v/>
      </c>
      <c r="P12" s="7" t="str">
        <f t="shared" ca="1" si="4"/>
        <v/>
      </c>
      <c r="Q12" s="7" t="str">
        <f ca="1">IF(AND($A12&lt;&gt;"",$A12&lt;&gt;"TOTAL"),IF(AND([2]PREMIOS_DOCTORADO!$AD10&lt;&gt;"",[2]PREMIOS_DOCTORADO!$AD10&lt;&gt;0),[2]PREMIOS_DOCTORADO!$AD10,""),IF($A12="TOTAL",SUM(INDIRECT("Q4:Q"&amp;ROW()-1)),""))</f>
        <v/>
      </c>
      <c r="R12" s="7" t="str">
        <f ca="1">IF(AND($A12&lt;&gt;"",$A12&lt;&gt;"TOTAL"),IF(AND([2]PREMIOS_DOCTORADO!$AF10&lt;&gt;"",[2]PREMIOS_DOCTORADO!$AF10&lt;&gt;0),[2]PREMIOS_DOCTORADO!$AF10,""),IF($A12="TOTAL",SUM(INDIRECT("R4:R"&amp;ROW()-1)),""))</f>
        <v/>
      </c>
      <c r="S12" s="7" t="str">
        <f t="shared" ca="1" si="5"/>
        <v/>
      </c>
      <c r="T12" s="7" t="str">
        <f ca="1">IF(AND($A12&lt;&gt;"",$A12&lt;&gt;"TOTAL"),IF(AND([2]PREMIOS_DOCTORADO!$AI10&lt;&gt;"",[2]PREMIOS_DOCTORADO!$AI10&lt;&gt;0),[2]PREMIOS_DOCTORADO!$AI10,""),IF($A12="TOTAL",SUM(INDIRECT("T4:T"&amp;ROW()-1)),""))</f>
        <v/>
      </c>
      <c r="U12" s="7" t="str">
        <f ca="1">IF(AND($A12&lt;&gt;"",$A12&lt;&gt;"TOTAL"),IF(AND([2]PREMIOS_DOCTORADO!$AK10&lt;&gt;"",[2]PREMIOS_DOCTORADO!$AK10&lt;&gt;0),[2]PREMIOS_DOCTORADO!$AK10,""),IF($A12="TOTAL",SUM(INDIRECT("U4:U"&amp;ROW()-1)),""))</f>
        <v/>
      </c>
      <c r="V12" s="7" t="str">
        <f t="shared" ca="1" si="6"/>
        <v/>
      </c>
      <c r="W12" s="7" t="str">
        <f ca="1">IF(AND($A12&lt;&gt;"",$A12&lt;&gt;"TOTAL"),IF(AND([2]PREMIOS_DOCTORADO!$AN10&lt;&gt;"",[2]PREMIOS_DOCTORADO!$AN10&lt;&gt;0),[2]PREMIOS_DOCTORADO!$AN10,""),IF($A12="TOTAL",SUM(INDIRECT("W4:W"&amp;ROW()-1)),""))</f>
        <v/>
      </c>
      <c r="X12" s="7" t="str">
        <f ca="1">IF(AND($A12&lt;&gt;"",$A12&lt;&gt;"TOTAL"),IF(AND([2]PREMIOS_DOCTORADO!$AP10&lt;&gt;"",[2]PREMIOS_DOCTORADO!$AP10&lt;&gt;0),[2]PREMIOS_DOCTORADO!$AP10,""),IF($A12="TOTAL",SUM(INDIRECT("X4:X"&amp;ROW()-1)),""))</f>
        <v/>
      </c>
      <c r="Y12" s="7" t="str">
        <f t="shared" ca="1" si="7"/>
        <v/>
      </c>
      <c r="Z12" s="7" t="str">
        <f ca="1">IF(AND($A12&lt;&gt;"",$A12&lt;&gt;"TOTAL"),IF(AND([2]PREMIOS_DOCTORADO!$AS10&lt;&gt;"",[2]PREMIOS_DOCTORADO!$AS10&lt;&gt;0),[2]PREMIOS_DOCTORADO!$AS10,""),IF($A12="TOTAL",SUM(INDIRECT("Z4:Z"&amp;ROW()-1)),""))</f>
        <v/>
      </c>
      <c r="AA12" s="7" t="str">
        <f ca="1">IF(AND($A12&lt;&gt;"",$A12&lt;&gt;"TOTAL"),IF(AND([2]PREMIOS_DOCTORADO!$AU10&lt;&gt;"",[2]PREMIOS_DOCTORADO!$AU10&lt;&gt;0),[2]PREMIOS_DOCTORADO!$AU10,""),IF($A12="TOTAL",SUM(INDIRECT("AA4:AA"&amp;ROW()-1)),""))</f>
        <v/>
      </c>
      <c r="AB12" s="7" t="str">
        <f t="shared" ca="1" si="8"/>
        <v/>
      </c>
      <c r="AC12" s="7" t="str">
        <f ca="1">IF(AND($A12&lt;&gt;"",$A12&lt;&gt;"TOTAL"),IF(AND([2]PREMIOS_DOCTORADO!$AX10&lt;&gt;"",[2]PREMIOS_DOCTORADO!$AX10&lt;&gt;0),[2]PREMIOS_DOCTORADO!$AX10,""),IF($A12="TOTAL",SUM(INDIRECT("AC4:AC"&amp;ROW()-1)),""))</f>
        <v/>
      </c>
      <c r="AD12" s="7" t="str">
        <f ca="1">IF(AND($A12&lt;&gt;"",$A12&lt;&gt;"TOTAL"),IF(AND([2]PREMIOS_DOCTORADO!$AZ10&lt;&gt;"",[2]PREMIOS_DOCTORADO!$AZ10&lt;&gt;0),[2]PREMIOS_DOCTORADO!$AZ10,""),IF($A12="TOTAL",SUM(INDIRECT("AD4:AD"&amp;ROW()-1)),""))</f>
        <v/>
      </c>
      <c r="AE12" s="7" t="str">
        <f t="shared" ca="1" si="9"/>
        <v/>
      </c>
      <c r="AF12" s="7" t="str">
        <f ca="1">IF(AND($A12&lt;&gt;"",$A12&lt;&gt;"TOTAL"),IF(AND([2]PREMIOS_DOCTORADO!$BC10&lt;&gt;"",[2]PREMIOS_DOCTORADO!$BC10&lt;&gt;0),[2]PREMIOS_DOCTORADO!$BC10,""),IF($A12="TOTAL",SUM(INDIRECT("AF4:AF"&amp;ROW()-1)),""))</f>
        <v/>
      </c>
      <c r="AG12" s="7" t="str">
        <f ca="1">IF(AND($A12&lt;&gt;"",$A12&lt;&gt;"TOTAL"),IF(AND([2]PREMIOS_DOCTORADO!$BE10&lt;&gt;"",[2]PREMIOS_DOCTORADO!$BE10&lt;&gt;0),[2]PREMIOS_DOCTORADO!$BE10,""),IF($A12="TOTAL",SUM(INDIRECT("AG4:AG"&amp;ROW()-1)),""))</f>
        <v/>
      </c>
      <c r="AH12" s="7" t="str">
        <f t="shared" ca="1" si="10"/>
        <v/>
      </c>
      <c r="AI12" s="7" t="str">
        <f ca="1">IF(AND($A12&lt;&gt;"",$A12&lt;&gt;"TOTAL"),IF(AND([2]PREMIOS_DOCTORADO!$BH10&lt;&gt;"",[2]PREMIOS_DOCTORADO!$BH10&lt;&gt;0),[2]PREMIOS_DOCTORADO!$BH10,""),IF($A12="TOTAL",SUM(INDIRECT("AI4:AI"&amp;ROW()-1)),""))</f>
        <v/>
      </c>
      <c r="AJ12" s="7" t="str">
        <f ca="1">IF(AND($A12&lt;&gt;"",$A12&lt;&gt;"TOTAL"),IF(AND([2]PREMIOS_DOCTORADO!$BJ10&lt;&gt;"",[2]PREMIOS_DOCTORADO!$BJ10&lt;&gt;0),[2]PREMIOS_DOCTORADO!$BJ10,""),IF($A12="TOTAL",SUM(INDIRECT("AJ4:AJ"&amp;ROW()-1)),""))</f>
        <v/>
      </c>
      <c r="AK12" s="7" t="str">
        <f t="shared" ca="1" si="11"/>
        <v/>
      </c>
      <c r="AL12" s="7" t="str">
        <f ca="1">IF(AND($A12&lt;&gt;"",$A12&lt;&gt;"TOTAL"),IF(AND([2]PREMIOS_DOCTORADO!$BM10&lt;&gt;"",[2]PREMIOS_DOCTORADO!$BM10&lt;&gt;0),[2]PREMIOS_DOCTORADO!$BM10,""),IF($A12="TOTAL",SUM(INDIRECT("AL4:AL"&amp;ROW()-1)),""))</f>
        <v/>
      </c>
      <c r="AM12" s="7" t="str">
        <f ca="1">IF(AND($A12&lt;&gt;"",$A12&lt;&gt;"TOTAL"),IF(AND([2]PREMIOS_DOCTORADO!$BO10&lt;&gt;"",[2]PREMIOS_DOCTORADO!$BO10&lt;&gt;0),[2]PREMIOS_DOCTORADO!$BO10,""),IF($A12="TOTAL",SUM(INDIRECT("AM4:AM"&amp;ROW()-1)),""))</f>
        <v/>
      </c>
      <c r="AN12" s="7" t="str">
        <f t="shared" ca="1" si="12"/>
        <v/>
      </c>
      <c r="AO12" s="7" t="str">
        <f ca="1">IF(AND($A12&lt;&gt;"",$A12&lt;&gt;"TOTAL"),IF(AND([2]PREMIOS_DOCTORADO!$BR10&lt;&gt;"",[2]PREMIOS_DOCTORADO!$BR10&lt;&gt;0),[2]PREMIOS_DOCTORADO!$BR10,""),IF($A12="TOTAL",SUM(INDIRECT("AO4:AO"&amp;ROW()-1)),""))</f>
        <v/>
      </c>
      <c r="AP12" s="7" t="str">
        <f ca="1">IF(AND($A12&lt;&gt;"",$A12&lt;&gt;"TOTAL"),IF(AND([2]PREMIOS_DOCTORADO!$BT10&lt;&gt;"",[2]PREMIOS_DOCTORADO!$BT10&lt;&gt;0),[2]PREMIOS_DOCTORADO!$BT10,""),IF($A12="TOTAL",SUM(INDIRECT("AP4:AP"&amp;ROW()-1)),""))</f>
        <v/>
      </c>
      <c r="AQ12" s="7" t="str">
        <f t="shared" ca="1" si="13"/>
        <v/>
      </c>
      <c r="AR12" s="7" t="str">
        <f ca="1">IF(AND($A12&lt;&gt;"",$A12&lt;&gt;"TOTAL"),IF(AND([2]PREMIOS_DOCTORADO!$BW10&lt;&gt;"",[2]PREMIOS_DOCTORADO!$BW10&lt;&gt;0),[2]PREMIOS_DOCTORADO!$BW10,""),IF($A12="TOTAL",SUM(INDIRECT("AR4:AR"&amp;ROW()-1)),""))</f>
        <v/>
      </c>
      <c r="AS12" s="7" t="str">
        <f ca="1">IF(AND($A12&lt;&gt;"",$A12&lt;&gt;"TOTAL"),IF(AND([2]PREMIOS_DOCTORADO!$BY10&lt;&gt;"",[2]PREMIOS_DOCTORADO!$BY10&lt;&gt;0),[2]PREMIOS_DOCTORADO!$BY10,""),IF($A12="TOTAL",SUM(INDIRECT("AS4:AS"&amp;ROW()-1)),""))</f>
        <v/>
      </c>
      <c r="AT12" s="7" t="str">
        <f t="shared" ca="1" si="14"/>
        <v/>
      </c>
      <c r="AU12" s="7" t="str">
        <f ca="1">IF(AND($A12&lt;&gt;"",$A12&lt;&gt;"TOTAL"),IF(AND([2]PREMIOS_DOCTORADO!$CB10&lt;&gt;"",[2]PREMIOS_DOCTORADO!$CB10&lt;&gt;0),[2]PREMIOS_DOCTORADO!$CB10,""),IF($A12="TOTAL",SUM(INDIRECT("AU4:AU"&amp;ROW()-1)),""))</f>
        <v/>
      </c>
      <c r="AV12" s="7" t="str">
        <f ca="1">IF(AND($A12&lt;&gt;"",$A12&lt;&gt;"TOTAL"),IF(AND([2]PREMIOS_DOCTORADO!$CD10&lt;&gt;"",[2]PREMIOS_DOCTORADO!$CD10&lt;&gt;0),[2]PREMIOS_DOCTORADO!$CD10,""),IF($A12="TOTAL",SUM(INDIRECT("AV4:AV"&amp;ROW()-1)),""))</f>
        <v/>
      </c>
      <c r="AW12" s="7" t="str">
        <f t="shared" ca="1" si="15"/>
        <v/>
      </c>
      <c r="AX12" s="7" t="str">
        <f ca="1">IF(AND($A12&lt;&gt;"",$A12&lt;&gt;"TOTAL"),IF(AND([2]PREMIOS_DOCTORADO!$CG10&lt;&gt;"",[2]PREMIOS_DOCTORADO!$CG10&lt;&gt;0),[2]PREMIOS_DOCTORADO!$CG10,""),IF($A12="TOTAL",SUM(INDIRECT("AX4:AX"&amp;ROW()-1)),""))</f>
        <v/>
      </c>
      <c r="AY12" s="7" t="str">
        <f ca="1">IF(AND($A12&lt;&gt;"",$A12&lt;&gt;"TOTAL"),IF(AND([2]PREMIOS_DOCTORADO!$CI10&lt;&gt;"",[2]PREMIOS_DOCTORADO!$CI10&lt;&gt;0),[2]PREMIOS_DOCTORADO!$CI10,""),IF($A12="TOTAL",SUM(INDIRECT("AY4:AY"&amp;ROW()-1)),""))</f>
        <v/>
      </c>
      <c r="AZ12" s="7" t="str">
        <f t="shared" ca="1" si="16"/>
        <v/>
      </c>
      <c r="BA12" s="7" t="str">
        <f ca="1">IF(AND($A12&lt;&gt;"",$A12&lt;&gt;"TOTAL"),IF(AND([2]PREMIOS_DOCTORADO!$CL10&lt;&gt;"",[2]PREMIOS_DOCTORADO!$CL10&lt;&gt;0),[2]PREMIOS_DOCTORADO!$CL10,""),IF($A12="TOTAL",SUM(INDIRECT("BA4:BA"&amp;ROW()-1)),""))</f>
        <v/>
      </c>
      <c r="BB12" s="7" t="str">
        <f ca="1">IF(AND($A12&lt;&gt;"",$A12&lt;&gt;"TOTAL"),IF(AND([2]PREMIOS_DOCTORADO!$CN10&lt;&gt;"",[2]PREMIOS_DOCTORADO!$CN10&lt;&gt;0),[2]PREMIOS_DOCTORADO!$CN10,""),IF($A12="TOTAL",SUM(INDIRECT("BB4:BB"&amp;ROW()-1)),""))</f>
        <v/>
      </c>
      <c r="BC12" s="7" t="str">
        <f t="shared" ca="1" si="17"/>
        <v/>
      </c>
      <c r="BD12" s="7" t="str">
        <f ca="1">IF(AND($A12&lt;&gt;"",$A12&lt;&gt;"TOTAL"),IF(AND([2]PREMIOS_DOCTORADO!$CQ10&lt;&gt;"",[2]PREMIOS_DOCTORADO!$CQ10&lt;&gt;0),[2]PREMIOS_DOCTORADO!$CQ10,""),IF($A12="TOTAL",SUM(INDIRECT("BD4:BD"&amp;ROW()-1)),""))</f>
        <v/>
      </c>
      <c r="BE12" s="7" t="str">
        <f ca="1">IF(AND($A12&lt;&gt;"",$A12&lt;&gt;"TOTAL"),IF(AND([2]PREMIOS_DOCTORADO!$CS10&lt;&gt;"",[2]PREMIOS_DOCTORADO!$CS10&lt;&gt;0),[2]PREMIOS_DOCTORADO!$CS10,""),IF($A12="TOTAL",SUM(INDIRECT("BE4:BE"&amp;ROW()-1)),""))</f>
        <v/>
      </c>
      <c r="BF12" s="7" t="str">
        <f t="shared" ca="1" si="18"/>
        <v/>
      </c>
    </row>
    <row r="13" spans="1:58" x14ac:dyDescent="0.2">
      <c r="A13" s="12" t="str">
        <f>IF([2]PREMIOS_DOCTORADO!$D11&lt;&gt;"",[2]PREMIOS_DOCTORADO!$D11,IF(AND([2]PREMIOS_DOCTORADO!$D11="",[2]PREMIOS_DOCTORADO!$D12="",[2]PREMIOS_DOCTORADO!$D10=""),"","TOTAL"))</f>
        <v/>
      </c>
      <c r="B13" s="7" t="str">
        <f ca="1">IF(AND($A13&lt;&gt;"",$A13&lt;&gt;"TOTAL"),IF(AND([2]PREMIOS_DOCTORADO!$E11&lt;&gt;"",[2]PREMIOS_DOCTORADO!$E11&lt;&gt;0),[2]PREMIOS_DOCTORADO!$E11,""),IF($A13="TOTAL",SUM(INDIRECT("B4:B"&amp;ROW()-1)),""))</f>
        <v/>
      </c>
      <c r="C13" s="7" t="str">
        <f ca="1">IF(AND($A13&lt;&gt;"",$A13&lt;&gt;"TOTAL"),IF(AND([2]PREMIOS_DOCTORADO!$G11&lt;&gt;"",[2]PREMIOS_DOCTORADO!$G11&lt;&gt;0),[2]PREMIOS_DOCTORADO!$G11,""),IF($A13="TOTAL",SUM(INDIRECT("C4:C"&amp;ROW()-1)),""))</f>
        <v/>
      </c>
      <c r="D13" s="7" t="str">
        <f t="shared" ca="1" si="0"/>
        <v/>
      </c>
      <c r="E13" s="7" t="str">
        <f ca="1">IF(AND($A13&lt;&gt;"",$A13&lt;&gt;"TOTAL"),IF(AND([2]PREMIOS_DOCTORADO!$J11&lt;&gt;"",[2]PREMIOS_DOCTORADO!$J11&lt;&gt;0),[2]PREMIOS_DOCTORADO!$J11,""),IF($A13="TOTAL",SUM(INDIRECT("E4:E"&amp;ROW()-1)),""))</f>
        <v/>
      </c>
      <c r="F13" s="7" t="str">
        <f ca="1">IF(AND($A13&lt;&gt;"",$A13&lt;&gt;"TOTAL"),IF(AND([2]PREMIOS_DOCTORADO!$L11&lt;&gt;"",[2]PREMIOS_DOCTORADO!$L11&lt;&gt;0),[2]PREMIOS_DOCTORADO!$L11,""),IF($A13="TOTAL",SUM(INDIRECT("F4:F"&amp;ROW()-1)),""))</f>
        <v/>
      </c>
      <c r="G13" s="7" t="str">
        <f t="shared" ca="1" si="1"/>
        <v/>
      </c>
      <c r="H13" s="7" t="str">
        <f ca="1">IF(AND($A13&lt;&gt;"",$A13&lt;&gt;"TOTAL"),IF(AND([2]PREMIOS_DOCTORADO!$O11&lt;&gt;"",[2]PREMIOS_DOCTORADO!$O11&lt;&gt;0),[2]PREMIOS_DOCTORADO!$O11,""),IF($A13="TOTAL",SUM(INDIRECT("H4:H"&amp;ROW()-1)),""))</f>
        <v/>
      </c>
      <c r="I13" s="7" t="str">
        <f ca="1">IF(AND($A13&lt;&gt;"",$A13&lt;&gt;"TOTAL"),IF(AND([2]PREMIOS_DOCTORADO!$Q11&lt;&gt;"",[2]PREMIOS_DOCTORADO!$Q11&lt;&gt;0),[2]PREMIOS_DOCTORADO!$Q11,""),IF($A13="TOTAL",SUM(INDIRECT("I4:I"&amp;ROW()-1)),""))</f>
        <v/>
      </c>
      <c r="J13" s="7" t="str">
        <f t="shared" ca="1" si="2"/>
        <v/>
      </c>
      <c r="K13" s="7" t="str">
        <f ca="1">IF(AND($A13&lt;&gt;"",$A13&lt;&gt;"TOTAL"),IF(AND([2]PREMIOS_DOCTORADO!$T11&lt;&gt;"",[2]PREMIOS_DOCTORADO!$T11&lt;&gt;0),[2]PREMIOS_DOCTORADO!$T11,""),IF($A13="TOTAL",SUM(INDIRECT("K4:K"&amp;ROW()-1)),""))</f>
        <v/>
      </c>
      <c r="L13" s="7" t="str">
        <f ca="1">IF(AND($A13&lt;&gt;"",$A13&lt;&gt;"TOTAL"),IF(AND([2]PREMIOS_DOCTORADO!$V11&lt;&gt;"",[2]PREMIOS_DOCTORADO!$V11&lt;&gt;0),[2]PREMIOS_DOCTORADO!$V11,""),IF($A13="TOTAL",SUM(INDIRECT("L4:L"&amp;ROW()-1)),""))</f>
        <v/>
      </c>
      <c r="M13" s="7" t="str">
        <f t="shared" ca="1" si="3"/>
        <v/>
      </c>
      <c r="N13" s="7" t="str">
        <f ca="1">IF(AND($A13&lt;&gt;"",$A13&lt;&gt;"TOTAL"),IF(AND([2]PREMIOS_DOCTORADO!$Y11&lt;&gt;"",[2]PREMIOS_DOCTORADO!$Y11&lt;&gt;0),[2]PREMIOS_DOCTORADO!$Y11,""),IF($A13="TOTAL",SUM(INDIRECT("N4:N"&amp;ROW()-1)),""))</f>
        <v/>
      </c>
      <c r="O13" s="7" t="str">
        <f ca="1">IF(AND($A13&lt;&gt;"",$A13&lt;&gt;"TOTAL"),IF(AND([2]PREMIOS_DOCTORADO!$AA11&lt;&gt;"",[2]PREMIOS_DOCTORADO!$AA11&lt;&gt;0),[2]PREMIOS_DOCTORADO!$AA11,""),IF($A13="TOTAL",SUM(INDIRECT("O4:O"&amp;ROW()-1)),""))</f>
        <v/>
      </c>
      <c r="P13" s="7" t="str">
        <f t="shared" ca="1" si="4"/>
        <v/>
      </c>
      <c r="Q13" s="7" t="str">
        <f ca="1">IF(AND($A13&lt;&gt;"",$A13&lt;&gt;"TOTAL"),IF(AND([2]PREMIOS_DOCTORADO!$AD11&lt;&gt;"",[2]PREMIOS_DOCTORADO!$AD11&lt;&gt;0),[2]PREMIOS_DOCTORADO!$AD11,""),IF($A13="TOTAL",SUM(INDIRECT("Q4:Q"&amp;ROW()-1)),""))</f>
        <v/>
      </c>
      <c r="R13" s="7" t="str">
        <f ca="1">IF(AND($A13&lt;&gt;"",$A13&lt;&gt;"TOTAL"),IF(AND([2]PREMIOS_DOCTORADO!$AF11&lt;&gt;"",[2]PREMIOS_DOCTORADO!$AF11&lt;&gt;0),[2]PREMIOS_DOCTORADO!$AF11,""),IF($A13="TOTAL",SUM(INDIRECT("R4:R"&amp;ROW()-1)),""))</f>
        <v/>
      </c>
      <c r="S13" s="7" t="str">
        <f t="shared" ca="1" si="5"/>
        <v/>
      </c>
      <c r="T13" s="7" t="str">
        <f ca="1">IF(AND($A13&lt;&gt;"",$A13&lt;&gt;"TOTAL"),IF(AND([2]PREMIOS_DOCTORADO!$AI11&lt;&gt;"",[2]PREMIOS_DOCTORADO!$AI11&lt;&gt;0),[2]PREMIOS_DOCTORADO!$AI11,""),IF($A13="TOTAL",SUM(INDIRECT("T4:T"&amp;ROW()-1)),""))</f>
        <v/>
      </c>
      <c r="U13" s="7" t="str">
        <f ca="1">IF(AND($A13&lt;&gt;"",$A13&lt;&gt;"TOTAL"),IF(AND([2]PREMIOS_DOCTORADO!$AK11&lt;&gt;"",[2]PREMIOS_DOCTORADO!$AK11&lt;&gt;0),[2]PREMIOS_DOCTORADO!$AK11,""),IF($A13="TOTAL",SUM(INDIRECT("U4:U"&amp;ROW()-1)),""))</f>
        <v/>
      </c>
      <c r="V13" s="7" t="str">
        <f t="shared" ca="1" si="6"/>
        <v/>
      </c>
      <c r="W13" s="7" t="str">
        <f ca="1">IF(AND($A13&lt;&gt;"",$A13&lt;&gt;"TOTAL"),IF(AND([2]PREMIOS_DOCTORADO!$AN11&lt;&gt;"",[2]PREMIOS_DOCTORADO!$AN11&lt;&gt;0),[2]PREMIOS_DOCTORADO!$AN11,""),IF($A13="TOTAL",SUM(INDIRECT("W4:W"&amp;ROW()-1)),""))</f>
        <v/>
      </c>
      <c r="X13" s="7" t="str">
        <f ca="1">IF(AND($A13&lt;&gt;"",$A13&lt;&gt;"TOTAL"),IF(AND([2]PREMIOS_DOCTORADO!$AP11&lt;&gt;"",[2]PREMIOS_DOCTORADO!$AP11&lt;&gt;0),[2]PREMIOS_DOCTORADO!$AP11,""),IF($A13="TOTAL",SUM(INDIRECT("X4:X"&amp;ROW()-1)),""))</f>
        <v/>
      </c>
      <c r="Y13" s="7" t="str">
        <f t="shared" ca="1" si="7"/>
        <v/>
      </c>
      <c r="Z13" s="7" t="str">
        <f ca="1">IF(AND($A13&lt;&gt;"",$A13&lt;&gt;"TOTAL"),IF(AND([2]PREMIOS_DOCTORADO!$AS11&lt;&gt;"",[2]PREMIOS_DOCTORADO!$AS11&lt;&gt;0),[2]PREMIOS_DOCTORADO!$AS11,""),IF($A13="TOTAL",SUM(INDIRECT("Z4:Z"&amp;ROW()-1)),""))</f>
        <v/>
      </c>
      <c r="AA13" s="7" t="str">
        <f ca="1">IF(AND($A13&lt;&gt;"",$A13&lt;&gt;"TOTAL"),IF(AND([2]PREMIOS_DOCTORADO!$AU11&lt;&gt;"",[2]PREMIOS_DOCTORADO!$AU11&lt;&gt;0),[2]PREMIOS_DOCTORADO!$AU11,""),IF($A13="TOTAL",SUM(INDIRECT("AA4:AA"&amp;ROW()-1)),""))</f>
        <v/>
      </c>
      <c r="AB13" s="7" t="str">
        <f t="shared" ca="1" si="8"/>
        <v/>
      </c>
      <c r="AC13" s="7" t="str">
        <f ca="1">IF(AND($A13&lt;&gt;"",$A13&lt;&gt;"TOTAL"),IF(AND([2]PREMIOS_DOCTORADO!$AX11&lt;&gt;"",[2]PREMIOS_DOCTORADO!$AX11&lt;&gt;0),[2]PREMIOS_DOCTORADO!$AX11,""),IF($A13="TOTAL",SUM(INDIRECT("AC4:AC"&amp;ROW()-1)),""))</f>
        <v/>
      </c>
      <c r="AD13" s="7" t="str">
        <f ca="1">IF(AND($A13&lt;&gt;"",$A13&lt;&gt;"TOTAL"),IF(AND([2]PREMIOS_DOCTORADO!$AZ11&lt;&gt;"",[2]PREMIOS_DOCTORADO!$AZ11&lt;&gt;0),[2]PREMIOS_DOCTORADO!$AZ11,""),IF($A13="TOTAL",SUM(INDIRECT("AD4:AD"&amp;ROW()-1)),""))</f>
        <v/>
      </c>
      <c r="AE13" s="7" t="str">
        <f t="shared" ca="1" si="9"/>
        <v/>
      </c>
      <c r="AF13" s="7" t="str">
        <f ca="1">IF(AND($A13&lt;&gt;"",$A13&lt;&gt;"TOTAL"),IF(AND([2]PREMIOS_DOCTORADO!$BC11&lt;&gt;"",[2]PREMIOS_DOCTORADO!$BC11&lt;&gt;0),[2]PREMIOS_DOCTORADO!$BC11,""),IF($A13="TOTAL",SUM(INDIRECT("AF4:AF"&amp;ROW()-1)),""))</f>
        <v/>
      </c>
      <c r="AG13" s="7" t="str">
        <f ca="1">IF(AND($A13&lt;&gt;"",$A13&lt;&gt;"TOTAL"),IF(AND([2]PREMIOS_DOCTORADO!$BE11&lt;&gt;"",[2]PREMIOS_DOCTORADO!$BE11&lt;&gt;0),[2]PREMIOS_DOCTORADO!$BE11,""),IF($A13="TOTAL",SUM(INDIRECT("AG4:AG"&amp;ROW()-1)),""))</f>
        <v/>
      </c>
      <c r="AH13" s="7" t="str">
        <f t="shared" ca="1" si="10"/>
        <v/>
      </c>
      <c r="AI13" s="7" t="str">
        <f ca="1">IF(AND($A13&lt;&gt;"",$A13&lt;&gt;"TOTAL"),IF(AND([2]PREMIOS_DOCTORADO!$BH11&lt;&gt;"",[2]PREMIOS_DOCTORADO!$BH11&lt;&gt;0),[2]PREMIOS_DOCTORADO!$BH11,""),IF($A13="TOTAL",SUM(INDIRECT("AI4:AI"&amp;ROW()-1)),""))</f>
        <v/>
      </c>
      <c r="AJ13" s="7" t="str">
        <f ca="1">IF(AND($A13&lt;&gt;"",$A13&lt;&gt;"TOTAL"),IF(AND([2]PREMIOS_DOCTORADO!$BJ11&lt;&gt;"",[2]PREMIOS_DOCTORADO!$BJ11&lt;&gt;0),[2]PREMIOS_DOCTORADO!$BJ11,""),IF($A13="TOTAL",SUM(INDIRECT("AJ4:AJ"&amp;ROW()-1)),""))</f>
        <v/>
      </c>
      <c r="AK13" s="7" t="str">
        <f t="shared" ca="1" si="11"/>
        <v/>
      </c>
      <c r="AL13" s="7" t="str">
        <f ca="1">IF(AND($A13&lt;&gt;"",$A13&lt;&gt;"TOTAL"),IF(AND([2]PREMIOS_DOCTORADO!$BM11&lt;&gt;"",[2]PREMIOS_DOCTORADO!$BM11&lt;&gt;0),[2]PREMIOS_DOCTORADO!$BM11,""),IF($A13="TOTAL",SUM(INDIRECT("AL4:AL"&amp;ROW()-1)),""))</f>
        <v/>
      </c>
      <c r="AM13" s="7" t="str">
        <f ca="1">IF(AND($A13&lt;&gt;"",$A13&lt;&gt;"TOTAL"),IF(AND([2]PREMIOS_DOCTORADO!$BO11&lt;&gt;"",[2]PREMIOS_DOCTORADO!$BO11&lt;&gt;0),[2]PREMIOS_DOCTORADO!$BO11,""),IF($A13="TOTAL",SUM(INDIRECT("AM4:AM"&amp;ROW()-1)),""))</f>
        <v/>
      </c>
      <c r="AN13" s="7" t="str">
        <f t="shared" ca="1" si="12"/>
        <v/>
      </c>
      <c r="AO13" s="7" t="str">
        <f ca="1">IF(AND($A13&lt;&gt;"",$A13&lt;&gt;"TOTAL"),IF(AND([2]PREMIOS_DOCTORADO!$BR11&lt;&gt;"",[2]PREMIOS_DOCTORADO!$BR11&lt;&gt;0),[2]PREMIOS_DOCTORADO!$BR11,""),IF($A13="TOTAL",SUM(INDIRECT("AO4:AO"&amp;ROW()-1)),""))</f>
        <v/>
      </c>
      <c r="AP13" s="7" t="str">
        <f ca="1">IF(AND($A13&lt;&gt;"",$A13&lt;&gt;"TOTAL"),IF(AND([2]PREMIOS_DOCTORADO!$BT11&lt;&gt;"",[2]PREMIOS_DOCTORADO!$BT11&lt;&gt;0),[2]PREMIOS_DOCTORADO!$BT11,""),IF($A13="TOTAL",SUM(INDIRECT("AP4:AP"&amp;ROW()-1)),""))</f>
        <v/>
      </c>
      <c r="AQ13" s="7" t="str">
        <f t="shared" ca="1" si="13"/>
        <v/>
      </c>
      <c r="AR13" s="7" t="str">
        <f ca="1">IF(AND($A13&lt;&gt;"",$A13&lt;&gt;"TOTAL"),IF(AND([2]PREMIOS_DOCTORADO!$BW11&lt;&gt;"",[2]PREMIOS_DOCTORADO!$BW11&lt;&gt;0),[2]PREMIOS_DOCTORADO!$BW11,""),IF($A13="TOTAL",SUM(INDIRECT("AR4:AR"&amp;ROW()-1)),""))</f>
        <v/>
      </c>
      <c r="AS13" s="7" t="str">
        <f ca="1">IF(AND($A13&lt;&gt;"",$A13&lt;&gt;"TOTAL"),IF(AND([2]PREMIOS_DOCTORADO!$BY11&lt;&gt;"",[2]PREMIOS_DOCTORADO!$BY11&lt;&gt;0),[2]PREMIOS_DOCTORADO!$BY11,""),IF($A13="TOTAL",SUM(INDIRECT("AS4:AS"&amp;ROW()-1)),""))</f>
        <v/>
      </c>
      <c r="AT13" s="7" t="str">
        <f t="shared" ca="1" si="14"/>
        <v/>
      </c>
      <c r="AU13" s="7" t="str">
        <f ca="1">IF(AND($A13&lt;&gt;"",$A13&lt;&gt;"TOTAL"),IF(AND([2]PREMIOS_DOCTORADO!$CB11&lt;&gt;"",[2]PREMIOS_DOCTORADO!$CB11&lt;&gt;0),[2]PREMIOS_DOCTORADO!$CB11,""),IF($A13="TOTAL",SUM(INDIRECT("AU4:AU"&amp;ROW()-1)),""))</f>
        <v/>
      </c>
      <c r="AV13" s="7" t="str">
        <f ca="1">IF(AND($A13&lt;&gt;"",$A13&lt;&gt;"TOTAL"),IF(AND([2]PREMIOS_DOCTORADO!$CD11&lt;&gt;"",[2]PREMIOS_DOCTORADO!$CD11&lt;&gt;0),[2]PREMIOS_DOCTORADO!$CD11,""),IF($A13="TOTAL",SUM(INDIRECT("AV4:AV"&amp;ROW()-1)),""))</f>
        <v/>
      </c>
      <c r="AW13" s="7" t="str">
        <f t="shared" ca="1" si="15"/>
        <v/>
      </c>
      <c r="AX13" s="7" t="str">
        <f ca="1">IF(AND($A13&lt;&gt;"",$A13&lt;&gt;"TOTAL"),IF(AND([2]PREMIOS_DOCTORADO!$CG11&lt;&gt;"",[2]PREMIOS_DOCTORADO!$CG11&lt;&gt;0),[2]PREMIOS_DOCTORADO!$CG11,""),IF($A13="TOTAL",SUM(INDIRECT("AX4:AX"&amp;ROW()-1)),""))</f>
        <v/>
      </c>
      <c r="AY13" s="7" t="str">
        <f ca="1">IF(AND($A13&lt;&gt;"",$A13&lt;&gt;"TOTAL"),IF(AND([2]PREMIOS_DOCTORADO!$CI11&lt;&gt;"",[2]PREMIOS_DOCTORADO!$CI11&lt;&gt;0),[2]PREMIOS_DOCTORADO!$CI11,""),IF($A13="TOTAL",SUM(INDIRECT("AY4:AY"&amp;ROW()-1)),""))</f>
        <v/>
      </c>
      <c r="AZ13" s="7" t="str">
        <f t="shared" ca="1" si="16"/>
        <v/>
      </c>
      <c r="BA13" s="7" t="str">
        <f ca="1">IF(AND($A13&lt;&gt;"",$A13&lt;&gt;"TOTAL"),IF(AND([2]PREMIOS_DOCTORADO!$CL11&lt;&gt;"",[2]PREMIOS_DOCTORADO!$CL11&lt;&gt;0),[2]PREMIOS_DOCTORADO!$CL11,""),IF($A13="TOTAL",SUM(INDIRECT("BA4:BA"&amp;ROW()-1)),""))</f>
        <v/>
      </c>
      <c r="BB13" s="7" t="str">
        <f ca="1">IF(AND($A13&lt;&gt;"",$A13&lt;&gt;"TOTAL"),IF(AND([2]PREMIOS_DOCTORADO!$CN11&lt;&gt;"",[2]PREMIOS_DOCTORADO!$CN11&lt;&gt;0),[2]PREMIOS_DOCTORADO!$CN11,""),IF($A13="TOTAL",SUM(INDIRECT("BB4:BB"&amp;ROW()-1)),""))</f>
        <v/>
      </c>
      <c r="BC13" s="7" t="str">
        <f t="shared" ca="1" si="17"/>
        <v/>
      </c>
      <c r="BD13" s="7" t="str">
        <f ca="1">IF(AND($A13&lt;&gt;"",$A13&lt;&gt;"TOTAL"),IF(AND([2]PREMIOS_DOCTORADO!$CQ11&lt;&gt;"",[2]PREMIOS_DOCTORADO!$CQ11&lt;&gt;0),[2]PREMIOS_DOCTORADO!$CQ11,""),IF($A13="TOTAL",SUM(INDIRECT("BD4:BD"&amp;ROW()-1)),""))</f>
        <v/>
      </c>
      <c r="BE13" s="7" t="str">
        <f ca="1">IF(AND($A13&lt;&gt;"",$A13&lt;&gt;"TOTAL"),IF(AND([2]PREMIOS_DOCTORADO!$CS11&lt;&gt;"",[2]PREMIOS_DOCTORADO!$CS11&lt;&gt;0),[2]PREMIOS_DOCTORADO!$CS11,""),IF($A13="TOTAL",SUM(INDIRECT("BE4:BE"&amp;ROW()-1)),""))</f>
        <v/>
      </c>
      <c r="BF13" s="7" t="str">
        <f t="shared" ca="1" si="18"/>
        <v/>
      </c>
    </row>
    <row r="14" spans="1:58" x14ac:dyDescent="0.2">
      <c r="A14" s="12" t="str">
        <f>IF([2]PREMIOS_DOCTORADO!$D12&lt;&gt;"",[2]PREMIOS_DOCTORADO!$D12,IF(AND([2]PREMIOS_DOCTORADO!$D12="",[2]PREMIOS_DOCTORADO!$D13="",[2]PREMIOS_DOCTORADO!$D11=""),"","TOTAL"))</f>
        <v/>
      </c>
      <c r="B14" s="7" t="str">
        <f ca="1">IF(AND($A14&lt;&gt;"",$A14&lt;&gt;"TOTAL"),IF(AND([2]PREMIOS_DOCTORADO!$E12&lt;&gt;"",[2]PREMIOS_DOCTORADO!$E12&lt;&gt;0),[2]PREMIOS_DOCTORADO!$E12,""),IF($A14="TOTAL",SUM(INDIRECT("B4:B"&amp;ROW()-1)),""))</f>
        <v/>
      </c>
      <c r="C14" s="7" t="str">
        <f ca="1">IF(AND($A14&lt;&gt;"",$A14&lt;&gt;"TOTAL"),IF(AND([2]PREMIOS_DOCTORADO!$G12&lt;&gt;"",[2]PREMIOS_DOCTORADO!$G12&lt;&gt;0),[2]PREMIOS_DOCTORADO!$G12,""),IF($A14="TOTAL",SUM(INDIRECT("C4:C"&amp;ROW()-1)),""))</f>
        <v/>
      </c>
      <c r="D14" s="7" t="str">
        <f t="shared" ca="1" si="0"/>
        <v/>
      </c>
      <c r="E14" s="7" t="str">
        <f ca="1">IF(AND($A14&lt;&gt;"",$A14&lt;&gt;"TOTAL"),IF(AND([2]PREMIOS_DOCTORADO!$J12&lt;&gt;"",[2]PREMIOS_DOCTORADO!$J12&lt;&gt;0),[2]PREMIOS_DOCTORADO!$J12,""),IF($A14="TOTAL",SUM(INDIRECT("E4:E"&amp;ROW()-1)),""))</f>
        <v/>
      </c>
      <c r="F14" s="7" t="str">
        <f ca="1">IF(AND($A14&lt;&gt;"",$A14&lt;&gt;"TOTAL"),IF(AND([2]PREMIOS_DOCTORADO!$L12&lt;&gt;"",[2]PREMIOS_DOCTORADO!$L12&lt;&gt;0),[2]PREMIOS_DOCTORADO!$L12,""),IF($A14="TOTAL",SUM(INDIRECT("F4:F"&amp;ROW()-1)),""))</f>
        <v/>
      </c>
      <c r="G14" s="7" t="str">
        <f t="shared" ca="1" si="1"/>
        <v/>
      </c>
      <c r="H14" s="7" t="str">
        <f ca="1">IF(AND($A14&lt;&gt;"",$A14&lt;&gt;"TOTAL"),IF(AND([2]PREMIOS_DOCTORADO!$O12&lt;&gt;"",[2]PREMIOS_DOCTORADO!$O12&lt;&gt;0),[2]PREMIOS_DOCTORADO!$O12,""),IF($A14="TOTAL",SUM(INDIRECT("H4:H"&amp;ROW()-1)),""))</f>
        <v/>
      </c>
      <c r="I14" s="7" t="str">
        <f ca="1">IF(AND($A14&lt;&gt;"",$A14&lt;&gt;"TOTAL"),IF(AND([2]PREMIOS_DOCTORADO!$Q12&lt;&gt;"",[2]PREMIOS_DOCTORADO!$Q12&lt;&gt;0),[2]PREMIOS_DOCTORADO!$Q12,""),IF($A14="TOTAL",SUM(INDIRECT("I4:I"&amp;ROW()-1)),""))</f>
        <v/>
      </c>
      <c r="J14" s="7" t="str">
        <f t="shared" ca="1" si="2"/>
        <v/>
      </c>
      <c r="K14" s="7" t="str">
        <f ca="1">IF(AND($A14&lt;&gt;"",$A14&lt;&gt;"TOTAL"),IF(AND([2]PREMIOS_DOCTORADO!$T12&lt;&gt;"",[2]PREMIOS_DOCTORADO!$T12&lt;&gt;0),[2]PREMIOS_DOCTORADO!$T12,""),IF($A14="TOTAL",SUM(INDIRECT("K4:K"&amp;ROW()-1)),""))</f>
        <v/>
      </c>
      <c r="L14" s="7" t="str">
        <f ca="1">IF(AND($A14&lt;&gt;"",$A14&lt;&gt;"TOTAL"),IF(AND([2]PREMIOS_DOCTORADO!$V12&lt;&gt;"",[2]PREMIOS_DOCTORADO!$V12&lt;&gt;0),[2]PREMIOS_DOCTORADO!$V12,""),IF($A14="TOTAL",SUM(INDIRECT("L4:L"&amp;ROW()-1)),""))</f>
        <v/>
      </c>
      <c r="M14" s="7" t="str">
        <f t="shared" ca="1" si="3"/>
        <v/>
      </c>
      <c r="N14" s="7" t="str">
        <f ca="1">IF(AND($A14&lt;&gt;"",$A14&lt;&gt;"TOTAL"),IF(AND([2]PREMIOS_DOCTORADO!$Y12&lt;&gt;"",[2]PREMIOS_DOCTORADO!$Y12&lt;&gt;0),[2]PREMIOS_DOCTORADO!$Y12,""),IF($A14="TOTAL",SUM(INDIRECT("N4:N"&amp;ROW()-1)),""))</f>
        <v/>
      </c>
      <c r="O14" s="7" t="str">
        <f ca="1">IF(AND($A14&lt;&gt;"",$A14&lt;&gt;"TOTAL"),IF(AND([2]PREMIOS_DOCTORADO!$AA12&lt;&gt;"",[2]PREMIOS_DOCTORADO!$AA12&lt;&gt;0),[2]PREMIOS_DOCTORADO!$AA12,""),IF($A14="TOTAL",SUM(INDIRECT("O4:O"&amp;ROW()-1)),""))</f>
        <v/>
      </c>
      <c r="P14" s="7" t="str">
        <f t="shared" ca="1" si="4"/>
        <v/>
      </c>
      <c r="Q14" s="7" t="str">
        <f ca="1">IF(AND($A14&lt;&gt;"",$A14&lt;&gt;"TOTAL"),IF(AND([2]PREMIOS_DOCTORADO!$AD12&lt;&gt;"",[2]PREMIOS_DOCTORADO!$AD12&lt;&gt;0),[2]PREMIOS_DOCTORADO!$AD12,""),IF($A14="TOTAL",SUM(INDIRECT("Q4:Q"&amp;ROW()-1)),""))</f>
        <v/>
      </c>
      <c r="R14" s="7" t="str">
        <f ca="1">IF(AND($A14&lt;&gt;"",$A14&lt;&gt;"TOTAL"),IF(AND([2]PREMIOS_DOCTORADO!$AF12&lt;&gt;"",[2]PREMIOS_DOCTORADO!$AF12&lt;&gt;0),[2]PREMIOS_DOCTORADO!$AF12,""),IF($A14="TOTAL",SUM(INDIRECT("R4:R"&amp;ROW()-1)),""))</f>
        <v/>
      </c>
      <c r="S14" s="7" t="str">
        <f t="shared" ca="1" si="5"/>
        <v/>
      </c>
      <c r="T14" s="7" t="str">
        <f ca="1">IF(AND($A14&lt;&gt;"",$A14&lt;&gt;"TOTAL"),IF(AND([2]PREMIOS_DOCTORADO!$AI12&lt;&gt;"",[2]PREMIOS_DOCTORADO!$AI12&lt;&gt;0),[2]PREMIOS_DOCTORADO!$AI12,""),IF($A14="TOTAL",SUM(INDIRECT("T4:T"&amp;ROW()-1)),""))</f>
        <v/>
      </c>
      <c r="U14" s="7" t="str">
        <f ca="1">IF(AND($A14&lt;&gt;"",$A14&lt;&gt;"TOTAL"),IF(AND([2]PREMIOS_DOCTORADO!$AK12&lt;&gt;"",[2]PREMIOS_DOCTORADO!$AK12&lt;&gt;0),[2]PREMIOS_DOCTORADO!$AK12,""),IF($A14="TOTAL",SUM(INDIRECT("U4:U"&amp;ROW()-1)),""))</f>
        <v/>
      </c>
      <c r="V14" s="7" t="str">
        <f t="shared" ca="1" si="6"/>
        <v/>
      </c>
      <c r="W14" s="7" t="str">
        <f ca="1">IF(AND($A14&lt;&gt;"",$A14&lt;&gt;"TOTAL"),IF(AND([2]PREMIOS_DOCTORADO!$AN12&lt;&gt;"",[2]PREMIOS_DOCTORADO!$AN12&lt;&gt;0),[2]PREMIOS_DOCTORADO!$AN12,""),IF($A14="TOTAL",SUM(INDIRECT("W4:W"&amp;ROW()-1)),""))</f>
        <v/>
      </c>
      <c r="X14" s="7" t="str">
        <f ca="1">IF(AND($A14&lt;&gt;"",$A14&lt;&gt;"TOTAL"),IF(AND([2]PREMIOS_DOCTORADO!$AP12&lt;&gt;"",[2]PREMIOS_DOCTORADO!$AP12&lt;&gt;0),[2]PREMIOS_DOCTORADO!$AP12,""),IF($A14="TOTAL",SUM(INDIRECT("X4:X"&amp;ROW()-1)),""))</f>
        <v/>
      </c>
      <c r="Y14" s="7" t="str">
        <f t="shared" ca="1" si="7"/>
        <v/>
      </c>
      <c r="Z14" s="7" t="str">
        <f ca="1">IF(AND($A14&lt;&gt;"",$A14&lt;&gt;"TOTAL"),IF(AND([2]PREMIOS_DOCTORADO!$AS12&lt;&gt;"",[2]PREMIOS_DOCTORADO!$AS12&lt;&gt;0),[2]PREMIOS_DOCTORADO!$AS12,""),IF($A14="TOTAL",SUM(INDIRECT("Z4:Z"&amp;ROW()-1)),""))</f>
        <v/>
      </c>
      <c r="AA14" s="7" t="str">
        <f ca="1">IF(AND($A14&lt;&gt;"",$A14&lt;&gt;"TOTAL"),IF(AND([2]PREMIOS_DOCTORADO!$AU12&lt;&gt;"",[2]PREMIOS_DOCTORADO!$AU12&lt;&gt;0),[2]PREMIOS_DOCTORADO!$AU12,""),IF($A14="TOTAL",SUM(INDIRECT("AA4:AA"&amp;ROW()-1)),""))</f>
        <v/>
      </c>
      <c r="AB14" s="7" t="str">
        <f t="shared" ca="1" si="8"/>
        <v/>
      </c>
      <c r="AC14" s="7" t="str">
        <f ca="1">IF(AND($A14&lt;&gt;"",$A14&lt;&gt;"TOTAL"),IF(AND([2]PREMIOS_DOCTORADO!$AX12&lt;&gt;"",[2]PREMIOS_DOCTORADO!$AX12&lt;&gt;0),[2]PREMIOS_DOCTORADO!$AX12,""),IF($A14="TOTAL",SUM(INDIRECT("AC4:AC"&amp;ROW()-1)),""))</f>
        <v/>
      </c>
      <c r="AD14" s="7" t="str">
        <f ca="1">IF(AND($A14&lt;&gt;"",$A14&lt;&gt;"TOTAL"),IF(AND([2]PREMIOS_DOCTORADO!$AZ12&lt;&gt;"",[2]PREMIOS_DOCTORADO!$AZ12&lt;&gt;0),[2]PREMIOS_DOCTORADO!$AZ12,""),IF($A14="TOTAL",SUM(INDIRECT("AD4:AD"&amp;ROW()-1)),""))</f>
        <v/>
      </c>
      <c r="AE14" s="7" t="str">
        <f t="shared" ca="1" si="9"/>
        <v/>
      </c>
      <c r="AF14" s="7" t="str">
        <f ca="1">IF(AND($A14&lt;&gt;"",$A14&lt;&gt;"TOTAL"),IF(AND([2]PREMIOS_DOCTORADO!$BC12&lt;&gt;"",[2]PREMIOS_DOCTORADO!$BC12&lt;&gt;0),[2]PREMIOS_DOCTORADO!$BC12,""),IF($A14="TOTAL",SUM(INDIRECT("AF4:AF"&amp;ROW()-1)),""))</f>
        <v/>
      </c>
      <c r="AG14" s="7" t="str">
        <f ca="1">IF(AND($A14&lt;&gt;"",$A14&lt;&gt;"TOTAL"),IF(AND([2]PREMIOS_DOCTORADO!$BE12&lt;&gt;"",[2]PREMIOS_DOCTORADO!$BE12&lt;&gt;0),[2]PREMIOS_DOCTORADO!$BE12,""),IF($A14="TOTAL",SUM(INDIRECT("AG4:AG"&amp;ROW()-1)),""))</f>
        <v/>
      </c>
      <c r="AH14" s="7" t="str">
        <f t="shared" ca="1" si="10"/>
        <v/>
      </c>
      <c r="AI14" s="7" t="str">
        <f ca="1">IF(AND($A14&lt;&gt;"",$A14&lt;&gt;"TOTAL"),IF(AND([2]PREMIOS_DOCTORADO!$BH12&lt;&gt;"",[2]PREMIOS_DOCTORADO!$BH12&lt;&gt;0),[2]PREMIOS_DOCTORADO!$BH12,""),IF($A14="TOTAL",SUM(INDIRECT("AI4:AI"&amp;ROW()-1)),""))</f>
        <v/>
      </c>
      <c r="AJ14" s="7" t="str">
        <f ca="1">IF(AND($A14&lt;&gt;"",$A14&lt;&gt;"TOTAL"),IF(AND([2]PREMIOS_DOCTORADO!$BJ12&lt;&gt;"",[2]PREMIOS_DOCTORADO!$BJ12&lt;&gt;0),[2]PREMIOS_DOCTORADO!$BJ12,""),IF($A14="TOTAL",SUM(INDIRECT("AJ4:AJ"&amp;ROW()-1)),""))</f>
        <v/>
      </c>
      <c r="AK14" s="7" t="str">
        <f t="shared" ca="1" si="11"/>
        <v/>
      </c>
      <c r="AL14" s="7" t="str">
        <f ca="1">IF(AND($A14&lt;&gt;"",$A14&lt;&gt;"TOTAL"),IF(AND([2]PREMIOS_DOCTORADO!$BM12&lt;&gt;"",[2]PREMIOS_DOCTORADO!$BM12&lt;&gt;0),[2]PREMIOS_DOCTORADO!$BM12,""),IF($A14="TOTAL",SUM(INDIRECT("AL4:AL"&amp;ROW()-1)),""))</f>
        <v/>
      </c>
      <c r="AM14" s="7" t="str">
        <f ca="1">IF(AND($A14&lt;&gt;"",$A14&lt;&gt;"TOTAL"),IF(AND([2]PREMIOS_DOCTORADO!$BO12&lt;&gt;"",[2]PREMIOS_DOCTORADO!$BO12&lt;&gt;0),[2]PREMIOS_DOCTORADO!$BO12,""),IF($A14="TOTAL",SUM(INDIRECT("AM4:AM"&amp;ROW()-1)),""))</f>
        <v/>
      </c>
      <c r="AN14" s="7" t="str">
        <f t="shared" ca="1" si="12"/>
        <v/>
      </c>
      <c r="AO14" s="7" t="str">
        <f ca="1">IF(AND($A14&lt;&gt;"",$A14&lt;&gt;"TOTAL"),IF(AND([2]PREMIOS_DOCTORADO!$BR12&lt;&gt;"",[2]PREMIOS_DOCTORADO!$BR12&lt;&gt;0),[2]PREMIOS_DOCTORADO!$BR12,""),IF($A14="TOTAL",SUM(INDIRECT("AO4:AO"&amp;ROW()-1)),""))</f>
        <v/>
      </c>
      <c r="AP14" s="7" t="str">
        <f ca="1">IF(AND($A14&lt;&gt;"",$A14&lt;&gt;"TOTAL"),IF(AND([2]PREMIOS_DOCTORADO!$BT12&lt;&gt;"",[2]PREMIOS_DOCTORADO!$BT12&lt;&gt;0),[2]PREMIOS_DOCTORADO!$BT12,""),IF($A14="TOTAL",SUM(INDIRECT("AP4:AP"&amp;ROW()-1)),""))</f>
        <v/>
      </c>
      <c r="AQ14" s="7" t="str">
        <f t="shared" ca="1" si="13"/>
        <v/>
      </c>
      <c r="AR14" s="7" t="str">
        <f ca="1">IF(AND($A14&lt;&gt;"",$A14&lt;&gt;"TOTAL"),IF(AND([2]PREMIOS_DOCTORADO!$BW12&lt;&gt;"",[2]PREMIOS_DOCTORADO!$BW12&lt;&gt;0),[2]PREMIOS_DOCTORADO!$BW12,""),IF($A14="TOTAL",SUM(INDIRECT("AR4:AR"&amp;ROW()-1)),""))</f>
        <v/>
      </c>
      <c r="AS14" s="7" t="str">
        <f ca="1">IF(AND($A14&lt;&gt;"",$A14&lt;&gt;"TOTAL"),IF(AND([2]PREMIOS_DOCTORADO!$BY12&lt;&gt;"",[2]PREMIOS_DOCTORADO!$BY12&lt;&gt;0),[2]PREMIOS_DOCTORADO!$BY12,""),IF($A14="TOTAL",SUM(INDIRECT("AS4:AS"&amp;ROW()-1)),""))</f>
        <v/>
      </c>
      <c r="AT14" s="7" t="str">
        <f t="shared" ca="1" si="14"/>
        <v/>
      </c>
      <c r="AU14" s="7" t="str">
        <f ca="1">IF(AND($A14&lt;&gt;"",$A14&lt;&gt;"TOTAL"),IF(AND([2]PREMIOS_DOCTORADO!$CB12&lt;&gt;"",[2]PREMIOS_DOCTORADO!$CB12&lt;&gt;0),[2]PREMIOS_DOCTORADO!$CB12,""),IF($A14="TOTAL",SUM(INDIRECT("AU4:AU"&amp;ROW()-1)),""))</f>
        <v/>
      </c>
      <c r="AV14" s="7" t="str">
        <f ca="1">IF(AND($A14&lt;&gt;"",$A14&lt;&gt;"TOTAL"),IF(AND([2]PREMIOS_DOCTORADO!$CD12&lt;&gt;"",[2]PREMIOS_DOCTORADO!$CD12&lt;&gt;0),[2]PREMIOS_DOCTORADO!$CD12,""),IF($A14="TOTAL",SUM(INDIRECT("AV4:AV"&amp;ROW()-1)),""))</f>
        <v/>
      </c>
      <c r="AW14" s="7" t="str">
        <f t="shared" ca="1" si="15"/>
        <v/>
      </c>
      <c r="AX14" s="7" t="str">
        <f ca="1">IF(AND($A14&lt;&gt;"",$A14&lt;&gt;"TOTAL"),IF(AND([2]PREMIOS_DOCTORADO!$CG12&lt;&gt;"",[2]PREMIOS_DOCTORADO!$CG12&lt;&gt;0),[2]PREMIOS_DOCTORADO!$CG12,""),IF($A14="TOTAL",SUM(INDIRECT("AX4:AX"&amp;ROW()-1)),""))</f>
        <v/>
      </c>
      <c r="AY14" s="7" t="str">
        <f ca="1">IF(AND($A14&lt;&gt;"",$A14&lt;&gt;"TOTAL"),IF(AND([2]PREMIOS_DOCTORADO!$CI12&lt;&gt;"",[2]PREMIOS_DOCTORADO!$CI12&lt;&gt;0),[2]PREMIOS_DOCTORADO!$CI12,""),IF($A14="TOTAL",SUM(INDIRECT("AY4:AY"&amp;ROW()-1)),""))</f>
        <v/>
      </c>
      <c r="AZ14" s="7" t="str">
        <f t="shared" ca="1" si="16"/>
        <v/>
      </c>
      <c r="BA14" s="7" t="str">
        <f ca="1">IF(AND($A14&lt;&gt;"",$A14&lt;&gt;"TOTAL"),IF(AND([2]PREMIOS_DOCTORADO!$CL12&lt;&gt;"",[2]PREMIOS_DOCTORADO!$CL12&lt;&gt;0),[2]PREMIOS_DOCTORADO!$CL12,""),IF($A14="TOTAL",SUM(INDIRECT("BA4:BA"&amp;ROW()-1)),""))</f>
        <v/>
      </c>
      <c r="BB14" s="7" t="str">
        <f ca="1">IF(AND($A14&lt;&gt;"",$A14&lt;&gt;"TOTAL"),IF(AND([2]PREMIOS_DOCTORADO!$CN12&lt;&gt;"",[2]PREMIOS_DOCTORADO!$CN12&lt;&gt;0),[2]PREMIOS_DOCTORADO!$CN12,""),IF($A14="TOTAL",SUM(INDIRECT("BB4:BB"&amp;ROW()-1)),""))</f>
        <v/>
      </c>
      <c r="BC14" s="7" t="str">
        <f t="shared" ca="1" si="17"/>
        <v/>
      </c>
      <c r="BD14" s="7" t="str">
        <f ca="1">IF(AND($A14&lt;&gt;"",$A14&lt;&gt;"TOTAL"),IF(AND([2]PREMIOS_DOCTORADO!$CQ12&lt;&gt;"",[2]PREMIOS_DOCTORADO!$CQ12&lt;&gt;0),[2]PREMIOS_DOCTORADO!$CQ12,""),IF($A14="TOTAL",SUM(INDIRECT("BD4:BD"&amp;ROW()-1)),""))</f>
        <v/>
      </c>
      <c r="BE14" s="7" t="str">
        <f ca="1">IF(AND($A14&lt;&gt;"",$A14&lt;&gt;"TOTAL"),IF(AND([2]PREMIOS_DOCTORADO!$CS12&lt;&gt;"",[2]PREMIOS_DOCTORADO!$CS12&lt;&gt;0),[2]PREMIOS_DOCTORADO!$CS12,""),IF($A14="TOTAL",SUM(INDIRECT("BE4:BE"&amp;ROW()-1)),""))</f>
        <v/>
      </c>
      <c r="BF14" s="7" t="str">
        <f t="shared" ca="1" si="18"/>
        <v/>
      </c>
    </row>
    <row r="15" spans="1:58" x14ac:dyDescent="0.2">
      <c r="A15" s="12" t="str">
        <f>IF([2]PREMIOS_DOCTORADO!$D13&lt;&gt;"",[2]PREMIOS_DOCTORADO!$D13,IF(AND([2]PREMIOS_DOCTORADO!$D13="",[2]PREMIOS_DOCTORADO!$D14="",[2]PREMIOS_DOCTORADO!$D12=""),"","TOTAL"))</f>
        <v/>
      </c>
      <c r="B15" s="7" t="str">
        <f ca="1">IF(AND($A15&lt;&gt;"",$A15&lt;&gt;"TOTAL"),IF(AND([2]PREMIOS_DOCTORADO!$E13&lt;&gt;"",[2]PREMIOS_DOCTORADO!$E13&lt;&gt;0),[2]PREMIOS_DOCTORADO!$E13,""),IF($A15="TOTAL",SUM(INDIRECT("B4:B"&amp;ROW()-1)),""))</f>
        <v/>
      </c>
      <c r="C15" s="7" t="str">
        <f ca="1">IF(AND($A15&lt;&gt;"",$A15&lt;&gt;"TOTAL"),IF(AND([2]PREMIOS_DOCTORADO!$G13&lt;&gt;"",[2]PREMIOS_DOCTORADO!$G13&lt;&gt;0),[2]PREMIOS_DOCTORADO!$G13,""),IF($A15="TOTAL",SUM(INDIRECT("C4:C"&amp;ROW()-1)),""))</f>
        <v/>
      </c>
      <c r="D15" s="7" t="str">
        <f t="shared" ca="1" si="0"/>
        <v/>
      </c>
      <c r="E15" s="7" t="str">
        <f ca="1">IF(AND($A15&lt;&gt;"",$A15&lt;&gt;"TOTAL"),IF(AND([2]PREMIOS_DOCTORADO!$J13&lt;&gt;"",[2]PREMIOS_DOCTORADO!$J13&lt;&gt;0),[2]PREMIOS_DOCTORADO!$J13,""),IF($A15="TOTAL",SUM(INDIRECT("E4:E"&amp;ROW()-1)),""))</f>
        <v/>
      </c>
      <c r="F15" s="7" t="str">
        <f ca="1">IF(AND($A15&lt;&gt;"",$A15&lt;&gt;"TOTAL"),IF(AND([2]PREMIOS_DOCTORADO!$L13&lt;&gt;"",[2]PREMIOS_DOCTORADO!$L13&lt;&gt;0),[2]PREMIOS_DOCTORADO!$L13,""),IF($A15="TOTAL",SUM(INDIRECT("F4:F"&amp;ROW()-1)),""))</f>
        <v/>
      </c>
      <c r="G15" s="7" t="str">
        <f t="shared" ca="1" si="1"/>
        <v/>
      </c>
      <c r="H15" s="7" t="str">
        <f ca="1">IF(AND($A15&lt;&gt;"",$A15&lt;&gt;"TOTAL"),IF(AND([2]PREMIOS_DOCTORADO!$O13&lt;&gt;"",[2]PREMIOS_DOCTORADO!$O13&lt;&gt;0),[2]PREMIOS_DOCTORADO!$O13,""),IF($A15="TOTAL",SUM(INDIRECT("H4:H"&amp;ROW()-1)),""))</f>
        <v/>
      </c>
      <c r="I15" s="7" t="str">
        <f ca="1">IF(AND($A15&lt;&gt;"",$A15&lt;&gt;"TOTAL"),IF(AND([2]PREMIOS_DOCTORADO!$Q13&lt;&gt;"",[2]PREMIOS_DOCTORADO!$Q13&lt;&gt;0),[2]PREMIOS_DOCTORADO!$Q13,""),IF($A15="TOTAL",SUM(INDIRECT("I4:I"&amp;ROW()-1)),""))</f>
        <v/>
      </c>
      <c r="J15" s="7" t="str">
        <f t="shared" ca="1" si="2"/>
        <v/>
      </c>
      <c r="K15" s="7" t="str">
        <f ca="1">IF(AND($A15&lt;&gt;"",$A15&lt;&gt;"TOTAL"),IF(AND([2]PREMIOS_DOCTORADO!$T13&lt;&gt;"",[2]PREMIOS_DOCTORADO!$T13&lt;&gt;0),[2]PREMIOS_DOCTORADO!$T13,""),IF($A15="TOTAL",SUM(INDIRECT("K4:K"&amp;ROW()-1)),""))</f>
        <v/>
      </c>
      <c r="L15" s="7" t="str">
        <f ca="1">IF(AND($A15&lt;&gt;"",$A15&lt;&gt;"TOTAL"),IF(AND([2]PREMIOS_DOCTORADO!$V13&lt;&gt;"",[2]PREMIOS_DOCTORADO!$V13&lt;&gt;0),[2]PREMIOS_DOCTORADO!$V13,""),IF($A15="TOTAL",SUM(INDIRECT("L4:L"&amp;ROW()-1)),""))</f>
        <v/>
      </c>
      <c r="M15" s="7" t="str">
        <f t="shared" ca="1" si="3"/>
        <v/>
      </c>
      <c r="N15" s="7" t="str">
        <f ca="1">IF(AND($A15&lt;&gt;"",$A15&lt;&gt;"TOTAL"),IF(AND([2]PREMIOS_DOCTORADO!$Y13&lt;&gt;"",[2]PREMIOS_DOCTORADO!$Y13&lt;&gt;0),[2]PREMIOS_DOCTORADO!$Y13,""),IF($A15="TOTAL",SUM(INDIRECT("N4:N"&amp;ROW()-1)),""))</f>
        <v/>
      </c>
      <c r="O15" s="7" t="str">
        <f ca="1">IF(AND($A15&lt;&gt;"",$A15&lt;&gt;"TOTAL"),IF(AND([2]PREMIOS_DOCTORADO!$AA13&lt;&gt;"",[2]PREMIOS_DOCTORADO!$AA13&lt;&gt;0),[2]PREMIOS_DOCTORADO!$AA13,""),IF($A15="TOTAL",SUM(INDIRECT("O4:O"&amp;ROW()-1)),""))</f>
        <v/>
      </c>
      <c r="P15" s="7" t="str">
        <f t="shared" ca="1" si="4"/>
        <v/>
      </c>
      <c r="Q15" s="7" t="str">
        <f ca="1">IF(AND($A15&lt;&gt;"",$A15&lt;&gt;"TOTAL"),IF(AND([2]PREMIOS_DOCTORADO!$AD13&lt;&gt;"",[2]PREMIOS_DOCTORADO!$AD13&lt;&gt;0),[2]PREMIOS_DOCTORADO!$AD13,""),IF($A15="TOTAL",SUM(INDIRECT("Q4:Q"&amp;ROW()-1)),""))</f>
        <v/>
      </c>
      <c r="R15" s="7" t="str">
        <f ca="1">IF(AND($A15&lt;&gt;"",$A15&lt;&gt;"TOTAL"),IF(AND([2]PREMIOS_DOCTORADO!$AF13&lt;&gt;"",[2]PREMIOS_DOCTORADO!$AF13&lt;&gt;0),[2]PREMIOS_DOCTORADO!$AF13,""),IF($A15="TOTAL",SUM(INDIRECT("R4:R"&amp;ROW()-1)),""))</f>
        <v/>
      </c>
      <c r="S15" s="7" t="str">
        <f t="shared" ca="1" si="5"/>
        <v/>
      </c>
      <c r="T15" s="7" t="str">
        <f ca="1">IF(AND($A15&lt;&gt;"",$A15&lt;&gt;"TOTAL"),IF(AND([2]PREMIOS_DOCTORADO!$AI13&lt;&gt;"",[2]PREMIOS_DOCTORADO!$AI13&lt;&gt;0),[2]PREMIOS_DOCTORADO!$AI13,""),IF($A15="TOTAL",SUM(INDIRECT("T4:T"&amp;ROW()-1)),""))</f>
        <v/>
      </c>
      <c r="U15" s="7" t="str">
        <f ca="1">IF(AND($A15&lt;&gt;"",$A15&lt;&gt;"TOTAL"),IF(AND([2]PREMIOS_DOCTORADO!$AK13&lt;&gt;"",[2]PREMIOS_DOCTORADO!$AK13&lt;&gt;0),[2]PREMIOS_DOCTORADO!$AK13,""),IF($A15="TOTAL",SUM(INDIRECT("U4:U"&amp;ROW()-1)),""))</f>
        <v/>
      </c>
      <c r="V15" s="7" t="str">
        <f t="shared" ca="1" si="6"/>
        <v/>
      </c>
      <c r="W15" s="7" t="str">
        <f ca="1">IF(AND($A15&lt;&gt;"",$A15&lt;&gt;"TOTAL"),IF(AND([2]PREMIOS_DOCTORADO!$AN13&lt;&gt;"",[2]PREMIOS_DOCTORADO!$AN13&lt;&gt;0),[2]PREMIOS_DOCTORADO!$AN13,""),IF($A15="TOTAL",SUM(INDIRECT("W4:W"&amp;ROW()-1)),""))</f>
        <v/>
      </c>
      <c r="X15" s="7" t="str">
        <f ca="1">IF(AND($A15&lt;&gt;"",$A15&lt;&gt;"TOTAL"),IF(AND([2]PREMIOS_DOCTORADO!$AP13&lt;&gt;"",[2]PREMIOS_DOCTORADO!$AP13&lt;&gt;0),[2]PREMIOS_DOCTORADO!$AP13,""),IF($A15="TOTAL",SUM(INDIRECT("X4:X"&amp;ROW()-1)),""))</f>
        <v/>
      </c>
      <c r="Y15" s="7" t="str">
        <f t="shared" ca="1" si="7"/>
        <v/>
      </c>
      <c r="Z15" s="7" t="str">
        <f ca="1">IF(AND($A15&lt;&gt;"",$A15&lt;&gt;"TOTAL"),IF(AND([2]PREMIOS_DOCTORADO!$AS13&lt;&gt;"",[2]PREMIOS_DOCTORADO!$AS13&lt;&gt;0),[2]PREMIOS_DOCTORADO!$AS13,""),IF($A15="TOTAL",SUM(INDIRECT("Z4:Z"&amp;ROW()-1)),""))</f>
        <v/>
      </c>
      <c r="AA15" s="7" t="str">
        <f ca="1">IF(AND($A15&lt;&gt;"",$A15&lt;&gt;"TOTAL"),IF(AND([2]PREMIOS_DOCTORADO!$AU13&lt;&gt;"",[2]PREMIOS_DOCTORADO!$AU13&lt;&gt;0),[2]PREMIOS_DOCTORADO!$AU13,""),IF($A15="TOTAL",SUM(INDIRECT("AA4:AA"&amp;ROW()-1)),""))</f>
        <v/>
      </c>
      <c r="AB15" s="7" t="str">
        <f t="shared" ca="1" si="8"/>
        <v/>
      </c>
      <c r="AC15" s="7" t="str">
        <f ca="1">IF(AND($A15&lt;&gt;"",$A15&lt;&gt;"TOTAL"),IF(AND([2]PREMIOS_DOCTORADO!$AX13&lt;&gt;"",[2]PREMIOS_DOCTORADO!$AX13&lt;&gt;0),[2]PREMIOS_DOCTORADO!$AX13,""),IF($A15="TOTAL",SUM(INDIRECT("AC4:AC"&amp;ROW()-1)),""))</f>
        <v/>
      </c>
      <c r="AD15" s="7" t="str">
        <f ca="1">IF(AND($A15&lt;&gt;"",$A15&lt;&gt;"TOTAL"),IF(AND([2]PREMIOS_DOCTORADO!$AZ13&lt;&gt;"",[2]PREMIOS_DOCTORADO!$AZ13&lt;&gt;0),[2]PREMIOS_DOCTORADO!$AZ13,""),IF($A15="TOTAL",SUM(INDIRECT("AD4:AD"&amp;ROW()-1)),""))</f>
        <v/>
      </c>
      <c r="AE15" s="7" t="str">
        <f t="shared" ca="1" si="9"/>
        <v/>
      </c>
      <c r="AF15" s="7" t="str">
        <f ca="1">IF(AND($A15&lt;&gt;"",$A15&lt;&gt;"TOTAL"),IF(AND([2]PREMIOS_DOCTORADO!$BC13&lt;&gt;"",[2]PREMIOS_DOCTORADO!$BC13&lt;&gt;0),[2]PREMIOS_DOCTORADO!$BC13,""),IF($A15="TOTAL",SUM(INDIRECT("AF4:AF"&amp;ROW()-1)),""))</f>
        <v/>
      </c>
      <c r="AG15" s="7" t="str">
        <f ca="1">IF(AND($A15&lt;&gt;"",$A15&lt;&gt;"TOTAL"),IF(AND([2]PREMIOS_DOCTORADO!$BE13&lt;&gt;"",[2]PREMIOS_DOCTORADO!$BE13&lt;&gt;0),[2]PREMIOS_DOCTORADO!$BE13,""),IF($A15="TOTAL",SUM(INDIRECT("AG4:AG"&amp;ROW()-1)),""))</f>
        <v/>
      </c>
      <c r="AH15" s="7" t="str">
        <f t="shared" ca="1" si="10"/>
        <v/>
      </c>
      <c r="AI15" s="7" t="str">
        <f ca="1">IF(AND($A15&lt;&gt;"",$A15&lt;&gt;"TOTAL"),IF(AND([2]PREMIOS_DOCTORADO!$BH13&lt;&gt;"",[2]PREMIOS_DOCTORADO!$BH13&lt;&gt;0),[2]PREMIOS_DOCTORADO!$BH13,""),IF($A15="TOTAL",SUM(INDIRECT("AI4:AI"&amp;ROW()-1)),""))</f>
        <v/>
      </c>
      <c r="AJ15" s="7" t="str">
        <f ca="1">IF(AND($A15&lt;&gt;"",$A15&lt;&gt;"TOTAL"),IF(AND([2]PREMIOS_DOCTORADO!$BJ13&lt;&gt;"",[2]PREMIOS_DOCTORADO!$BJ13&lt;&gt;0),[2]PREMIOS_DOCTORADO!$BJ13,""),IF($A15="TOTAL",SUM(INDIRECT("AJ4:AJ"&amp;ROW()-1)),""))</f>
        <v/>
      </c>
      <c r="AK15" s="7" t="str">
        <f t="shared" ca="1" si="11"/>
        <v/>
      </c>
      <c r="AL15" s="7" t="str">
        <f ca="1">IF(AND($A15&lt;&gt;"",$A15&lt;&gt;"TOTAL"),IF(AND([2]PREMIOS_DOCTORADO!$BM13&lt;&gt;"",[2]PREMIOS_DOCTORADO!$BM13&lt;&gt;0),[2]PREMIOS_DOCTORADO!$BM13,""),IF($A15="TOTAL",SUM(INDIRECT("AL4:AL"&amp;ROW()-1)),""))</f>
        <v/>
      </c>
      <c r="AM15" s="7" t="str">
        <f ca="1">IF(AND($A15&lt;&gt;"",$A15&lt;&gt;"TOTAL"),IF(AND([2]PREMIOS_DOCTORADO!$BO13&lt;&gt;"",[2]PREMIOS_DOCTORADO!$BO13&lt;&gt;0),[2]PREMIOS_DOCTORADO!$BO13,""),IF($A15="TOTAL",SUM(INDIRECT("AM4:AM"&amp;ROW()-1)),""))</f>
        <v/>
      </c>
      <c r="AN15" s="7" t="str">
        <f t="shared" ca="1" si="12"/>
        <v/>
      </c>
      <c r="AO15" s="7" t="str">
        <f ca="1">IF(AND($A15&lt;&gt;"",$A15&lt;&gt;"TOTAL"),IF(AND([2]PREMIOS_DOCTORADO!$BR13&lt;&gt;"",[2]PREMIOS_DOCTORADO!$BR13&lt;&gt;0),[2]PREMIOS_DOCTORADO!$BR13,""),IF($A15="TOTAL",SUM(INDIRECT("AO4:AO"&amp;ROW()-1)),""))</f>
        <v/>
      </c>
      <c r="AP15" s="7" t="str">
        <f ca="1">IF(AND($A15&lt;&gt;"",$A15&lt;&gt;"TOTAL"),IF(AND([2]PREMIOS_DOCTORADO!$BT13&lt;&gt;"",[2]PREMIOS_DOCTORADO!$BT13&lt;&gt;0),[2]PREMIOS_DOCTORADO!$BT13,""),IF($A15="TOTAL",SUM(INDIRECT("AP4:AP"&amp;ROW()-1)),""))</f>
        <v/>
      </c>
      <c r="AQ15" s="7" t="str">
        <f t="shared" ca="1" si="13"/>
        <v/>
      </c>
      <c r="AR15" s="7" t="str">
        <f ca="1">IF(AND($A15&lt;&gt;"",$A15&lt;&gt;"TOTAL"),IF(AND([2]PREMIOS_DOCTORADO!$BW13&lt;&gt;"",[2]PREMIOS_DOCTORADO!$BW13&lt;&gt;0),[2]PREMIOS_DOCTORADO!$BW13,""),IF($A15="TOTAL",SUM(INDIRECT("AR4:AR"&amp;ROW()-1)),""))</f>
        <v/>
      </c>
      <c r="AS15" s="7" t="str">
        <f ca="1">IF(AND($A15&lt;&gt;"",$A15&lt;&gt;"TOTAL"),IF(AND([2]PREMIOS_DOCTORADO!$BY13&lt;&gt;"",[2]PREMIOS_DOCTORADO!$BY13&lt;&gt;0),[2]PREMIOS_DOCTORADO!$BY13,""),IF($A15="TOTAL",SUM(INDIRECT("AS4:AS"&amp;ROW()-1)),""))</f>
        <v/>
      </c>
      <c r="AT15" s="7" t="str">
        <f t="shared" ca="1" si="14"/>
        <v/>
      </c>
      <c r="AU15" s="7" t="str">
        <f ca="1">IF(AND($A15&lt;&gt;"",$A15&lt;&gt;"TOTAL"),IF(AND([2]PREMIOS_DOCTORADO!$CB13&lt;&gt;"",[2]PREMIOS_DOCTORADO!$CB13&lt;&gt;0),[2]PREMIOS_DOCTORADO!$CB13,""),IF($A15="TOTAL",SUM(INDIRECT("AU4:AU"&amp;ROW()-1)),""))</f>
        <v/>
      </c>
      <c r="AV15" s="7" t="str">
        <f ca="1">IF(AND($A15&lt;&gt;"",$A15&lt;&gt;"TOTAL"),IF(AND([2]PREMIOS_DOCTORADO!$CD13&lt;&gt;"",[2]PREMIOS_DOCTORADO!$CD13&lt;&gt;0),[2]PREMIOS_DOCTORADO!$CD13,""),IF($A15="TOTAL",SUM(INDIRECT("AV4:AV"&amp;ROW()-1)),""))</f>
        <v/>
      </c>
      <c r="AW15" s="7" t="str">
        <f t="shared" ca="1" si="15"/>
        <v/>
      </c>
      <c r="AX15" s="7" t="str">
        <f ca="1">IF(AND($A15&lt;&gt;"",$A15&lt;&gt;"TOTAL"),IF(AND([2]PREMIOS_DOCTORADO!$CG13&lt;&gt;"",[2]PREMIOS_DOCTORADO!$CG13&lt;&gt;0),[2]PREMIOS_DOCTORADO!$CG13,""),IF($A15="TOTAL",SUM(INDIRECT("AX4:AX"&amp;ROW()-1)),""))</f>
        <v/>
      </c>
      <c r="AY15" s="7" t="str">
        <f ca="1">IF(AND($A15&lt;&gt;"",$A15&lt;&gt;"TOTAL"),IF(AND([2]PREMIOS_DOCTORADO!$CI13&lt;&gt;"",[2]PREMIOS_DOCTORADO!$CI13&lt;&gt;0),[2]PREMIOS_DOCTORADO!$CI13,""),IF($A15="TOTAL",SUM(INDIRECT("AY4:AY"&amp;ROW()-1)),""))</f>
        <v/>
      </c>
      <c r="AZ15" s="7" t="str">
        <f t="shared" ca="1" si="16"/>
        <v/>
      </c>
      <c r="BA15" s="7" t="str">
        <f ca="1">IF(AND($A15&lt;&gt;"",$A15&lt;&gt;"TOTAL"),IF(AND([2]PREMIOS_DOCTORADO!$CL13&lt;&gt;"",[2]PREMIOS_DOCTORADO!$CL13&lt;&gt;0),[2]PREMIOS_DOCTORADO!$CL13,""),IF($A15="TOTAL",SUM(INDIRECT("BA4:BA"&amp;ROW()-1)),""))</f>
        <v/>
      </c>
      <c r="BB15" s="7" t="str">
        <f ca="1">IF(AND($A15&lt;&gt;"",$A15&lt;&gt;"TOTAL"),IF(AND([2]PREMIOS_DOCTORADO!$CN13&lt;&gt;"",[2]PREMIOS_DOCTORADO!$CN13&lt;&gt;0),[2]PREMIOS_DOCTORADO!$CN13,""),IF($A15="TOTAL",SUM(INDIRECT("BB4:BB"&amp;ROW()-1)),""))</f>
        <v/>
      </c>
      <c r="BC15" s="7" t="str">
        <f t="shared" ca="1" si="17"/>
        <v/>
      </c>
      <c r="BD15" s="7" t="str">
        <f ca="1">IF(AND($A15&lt;&gt;"",$A15&lt;&gt;"TOTAL"),IF(AND([2]PREMIOS_DOCTORADO!$CQ13&lt;&gt;"",[2]PREMIOS_DOCTORADO!$CQ13&lt;&gt;0),[2]PREMIOS_DOCTORADO!$CQ13,""),IF($A15="TOTAL",SUM(INDIRECT("BD4:BD"&amp;ROW()-1)),""))</f>
        <v/>
      </c>
      <c r="BE15" s="7" t="str">
        <f ca="1">IF(AND($A15&lt;&gt;"",$A15&lt;&gt;"TOTAL"),IF(AND([2]PREMIOS_DOCTORADO!$CS13&lt;&gt;"",[2]PREMIOS_DOCTORADO!$CS13&lt;&gt;0),[2]PREMIOS_DOCTORADO!$CS13,""),IF($A15="TOTAL",SUM(INDIRECT("BE4:BE"&amp;ROW()-1)),""))</f>
        <v/>
      </c>
      <c r="BF15" s="7" t="str">
        <f t="shared" ca="1" si="18"/>
        <v/>
      </c>
    </row>
    <row r="16" spans="1:58" x14ac:dyDescent="0.2">
      <c r="A16" s="12" t="str">
        <f>IF([2]PREMIOS_DOCTORADO!$D14&lt;&gt;"",[2]PREMIOS_DOCTORADO!$D14,IF(AND([2]PREMIOS_DOCTORADO!$D14="",[2]PREMIOS_DOCTORADO!$D15="",[2]PREMIOS_DOCTORADO!$D13=""),"","TOTAL"))</f>
        <v/>
      </c>
      <c r="B16" s="7" t="str">
        <f ca="1">IF(AND($A16&lt;&gt;"",$A16&lt;&gt;"TOTAL"),IF(AND([2]PREMIOS_DOCTORADO!$E14&lt;&gt;"",[2]PREMIOS_DOCTORADO!$E14&lt;&gt;0),[2]PREMIOS_DOCTORADO!$E14,""),IF($A16="TOTAL",SUM(INDIRECT("B4:B"&amp;ROW()-1)),""))</f>
        <v/>
      </c>
      <c r="C16" s="7" t="str">
        <f ca="1">IF(AND($A16&lt;&gt;"",$A16&lt;&gt;"TOTAL"),IF(AND([2]PREMIOS_DOCTORADO!$G14&lt;&gt;"",[2]PREMIOS_DOCTORADO!$G14&lt;&gt;0),[2]PREMIOS_DOCTORADO!$G14,""),IF($A16="TOTAL",SUM(INDIRECT("C4:C"&amp;ROW()-1)),""))</f>
        <v/>
      </c>
      <c r="D16" s="7" t="str">
        <f t="shared" ca="1" si="0"/>
        <v/>
      </c>
      <c r="E16" s="7" t="str">
        <f ca="1">IF(AND($A16&lt;&gt;"",$A16&lt;&gt;"TOTAL"),IF(AND([2]PREMIOS_DOCTORADO!$J14&lt;&gt;"",[2]PREMIOS_DOCTORADO!$J14&lt;&gt;0),[2]PREMIOS_DOCTORADO!$J14,""),IF($A16="TOTAL",SUM(INDIRECT("E4:E"&amp;ROW()-1)),""))</f>
        <v/>
      </c>
      <c r="F16" s="7" t="str">
        <f ca="1">IF(AND($A16&lt;&gt;"",$A16&lt;&gt;"TOTAL"),IF(AND([2]PREMIOS_DOCTORADO!$L14&lt;&gt;"",[2]PREMIOS_DOCTORADO!$L14&lt;&gt;0),[2]PREMIOS_DOCTORADO!$L14,""),IF($A16="TOTAL",SUM(INDIRECT("F4:F"&amp;ROW()-1)),""))</f>
        <v/>
      </c>
      <c r="G16" s="7" t="str">
        <f t="shared" ca="1" si="1"/>
        <v/>
      </c>
      <c r="H16" s="7" t="str">
        <f ca="1">IF(AND($A16&lt;&gt;"",$A16&lt;&gt;"TOTAL"),IF(AND([2]PREMIOS_DOCTORADO!$O14&lt;&gt;"",[2]PREMIOS_DOCTORADO!$O14&lt;&gt;0),[2]PREMIOS_DOCTORADO!$O14,""),IF($A16="TOTAL",SUM(INDIRECT("H4:H"&amp;ROW()-1)),""))</f>
        <v/>
      </c>
      <c r="I16" s="7" t="str">
        <f ca="1">IF(AND($A16&lt;&gt;"",$A16&lt;&gt;"TOTAL"),IF(AND([2]PREMIOS_DOCTORADO!$Q14&lt;&gt;"",[2]PREMIOS_DOCTORADO!$Q14&lt;&gt;0),[2]PREMIOS_DOCTORADO!$Q14,""),IF($A16="TOTAL",SUM(INDIRECT("I4:I"&amp;ROW()-1)),""))</f>
        <v/>
      </c>
      <c r="J16" s="7" t="str">
        <f t="shared" ca="1" si="2"/>
        <v/>
      </c>
      <c r="K16" s="7" t="str">
        <f ca="1">IF(AND($A16&lt;&gt;"",$A16&lt;&gt;"TOTAL"),IF(AND([2]PREMIOS_DOCTORADO!$T14&lt;&gt;"",[2]PREMIOS_DOCTORADO!$T14&lt;&gt;0),[2]PREMIOS_DOCTORADO!$T14,""),IF($A16="TOTAL",SUM(INDIRECT("K4:K"&amp;ROW()-1)),""))</f>
        <v/>
      </c>
      <c r="L16" s="7" t="str">
        <f ca="1">IF(AND($A16&lt;&gt;"",$A16&lt;&gt;"TOTAL"),IF(AND([2]PREMIOS_DOCTORADO!$V14&lt;&gt;"",[2]PREMIOS_DOCTORADO!$V14&lt;&gt;0),[2]PREMIOS_DOCTORADO!$V14,""),IF($A16="TOTAL",SUM(INDIRECT("L4:L"&amp;ROW()-1)),""))</f>
        <v/>
      </c>
      <c r="M16" s="7" t="str">
        <f t="shared" ca="1" si="3"/>
        <v/>
      </c>
      <c r="N16" s="7" t="str">
        <f ca="1">IF(AND($A16&lt;&gt;"",$A16&lt;&gt;"TOTAL"),IF(AND([2]PREMIOS_DOCTORADO!$Y14&lt;&gt;"",[2]PREMIOS_DOCTORADO!$Y14&lt;&gt;0),[2]PREMIOS_DOCTORADO!$Y14,""),IF($A16="TOTAL",SUM(INDIRECT("N4:N"&amp;ROW()-1)),""))</f>
        <v/>
      </c>
      <c r="O16" s="7" t="str">
        <f ca="1">IF(AND($A16&lt;&gt;"",$A16&lt;&gt;"TOTAL"),IF(AND([2]PREMIOS_DOCTORADO!$AA14&lt;&gt;"",[2]PREMIOS_DOCTORADO!$AA14&lt;&gt;0),[2]PREMIOS_DOCTORADO!$AA14,""),IF($A16="TOTAL",SUM(INDIRECT("O4:O"&amp;ROW()-1)),""))</f>
        <v/>
      </c>
      <c r="P16" s="7" t="str">
        <f t="shared" ca="1" si="4"/>
        <v/>
      </c>
      <c r="Q16" s="7" t="str">
        <f ca="1">IF(AND($A16&lt;&gt;"",$A16&lt;&gt;"TOTAL"),IF(AND([2]PREMIOS_DOCTORADO!$AD14&lt;&gt;"",[2]PREMIOS_DOCTORADO!$AD14&lt;&gt;0),[2]PREMIOS_DOCTORADO!$AD14,""),IF($A16="TOTAL",SUM(INDIRECT("Q4:Q"&amp;ROW()-1)),""))</f>
        <v/>
      </c>
      <c r="R16" s="7" t="str">
        <f ca="1">IF(AND($A16&lt;&gt;"",$A16&lt;&gt;"TOTAL"),IF(AND([2]PREMIOS_DOCTORADO!$AF14&lt;&gt;"",[2]PREMIOS_DOCTORADO!$AF14&lt;&gt;0),[2]PREMIOS_DOCTORADO!$AF14,""),IF($A16="TOTAL",SUM(INDIRECT("R4:R"&amp;ROW()-1)),""))</f>
        <v/>
      </c>
      <c r="S16" s="7" t="str">
        <f t="shared" ca="1" si="5"/>
        <v/>
      </c>
      <c r="T16" s="7" t="str">
        <f ca="1">IF(AND($A16&lt;&gt;"",$A16&lt;&gt;"TOTAL"),IF(AND([2]PREMIOS_DOCTORADO!$AI14&lt;&gt;"",[2]PREMIOS_DOCTORADO!$AI14&lt;&gt;0),[2]PREMIOS_DOCTORADO!$AI14,""),IF($A16="TOTAL",SUM(INDIRECT("T4:T"&amp;ROW()-1)),""))</f>
        <v/>
      </c>
      <c r="U16" s="7" t="str">
        <f ca="1">IF(AND($A16&lt;&gt;"",$A16&lt;&gt;"TOTAL"),IF(AND([2]PREMIOS_DOCTORADO!$AK14&lt;&gt;"",[2]PREMIOS_DOCTORADO!$AK14&lt;&gt;0),[2]PREMIOS_DOCTORADO!$AK14,""),IF($A16="TOTAL",SUM(INDIRECT("U4:U"&amp;ROW()-1)),""))</f>
        <v/>
      </c>
      <c r="V16" s="7" t="str">
        <f t="shared" ca="1" si="6"/>
        <v/>
      </c>
      <c r="W16" s="7" t="str">
        <f ca="1">IF(AND($A16&lt;&gt;"",$A16&lt;&gt;"TOTAL"),IF(AND([2]PREMIOS_DOCTORADO!$AN14&lt;&gt;"",[2]PREMIOS_DOCTORADO!$AN14&lt;&gt;0),[2]PREMIOS_DOCTORADO!$AN14,""),IF($A16="TOTAL",SUM(INDIRECT("W4:W"&amp;ROW()-1)),""))</f>
        <v/>
      </c>
      <c r="X16" s="7" t="str">
        <f ca="1">IF(AND($A16&lt;&gt;"",$A16&lt;&gt;"TOTAL"),IF(AND([2]PREMIOS_DOCTORADO!$AP14&lt;&gt;"",[2]PREMIOS_DOCTORADO!$AP14&lt;&gt;0),[2]PREMIOS_DOCTORADO!$AP14,""),IF($A16="TOTAL",SUM(INDIRECT("X4:X"&amp;ROW()-1)),""))</f>
        <v/>
      </c>
      <c r="Y16" s="7" t="str">
        <f t="shared" ca="1" si="7"/>
        <v/>
      </c>
      <c r="Z16" s="7" t="str">
        <f ca="1">IF(AND($A16&lt;&gt;"",$A16&lt;&gt;"TOTAL"),IF(AND([2]PREMIOS_DOCTORADO!$AS14&lt;&gt;"",[2]PREMIOS_DOCTORADO!$AS14&lt;&gt;0),[2]PREMIOS_DOCTORADO!$AS14,""),IF($A16="TOTAL",SUM(INDIRECT("Z4:Z"&amp;ROW()-1)),""))</f>
        <v/>
      </c>
      <c r="AA16" s="7" t="str">
        <f ca="1">IF(AND($A16&lt;&gt;"",$A16&lt;&gt;"TOTAL"),IF(AND([2]PREMIOS_DOCTORADO!$AU14&lt;&gt;"",[2]PREMIOS_DOCTORADO!$AU14&lt;&gt;0),[2]PREMIOS_DOCTORADO!$AU14,""),IF($A16="TOTAL",SUM(INDIRECT("AA4:AA"&amp;ROW()-1)),""))</f>
        <v/>
      </c>
      <c r="AB16" s="7" t="str">
        <f t="shared" ca="1" si="8"/>
        <v/>
      </c>
      <c r="AC16" s="7" t="str">
        <f ca="1">IF(AND($A16&lt;&gt;"",$A16&lt;&gt;"TOTAL"),IF(AND([2]PREMIOS_DOCTORADO!$AX14&lt;&gt;"",[2]PREMIOS_DOCTORADO!$AX14&lt;&gt;0),[2]PREMIOS_DOCTORADO!$AX14,""),IF($A16="TOTAL",SUM(INDIRECT("AC4:AC"&amp;ROW()-1)),""))</f>
        <v/>
      </c>
      <c r="AD16" s="7" t="str">
        <f ca="1">IF(AND($A16&lt;&gt;"",$A16&lt;&gt;"TOTAL"),IF(AND([2]PREMIOS_DOCTORADO!$AZ14&lt;&gt;"",[2]PREMIOS_DOCTORADO!$AZ14&lt;&gt;0),[2]PREMIOS_DOCTORADO!$AZ14,""),IF($A16="TOTAL",SUM(INDIRECT("AD4:AD"&amp;ROW()-1)),""))</f>
        <v/>
      </c>
      <c r="AE16" s="7" t="str">
        <f t="shared" ca="1" si="9"/>
        <v/>
      </c>
      <c r="AF16" s="7" t="str">
        <f ca="1">IF(AND($A16&lt;&gt;"",$A16&lt;&gt;"TOTAL"),IF(AND([2]PREMIOS_DOCTORADO!$BC14&lt;&gt;"",[2]PREMIOS_DOCTORADO!$BC14&lt;&gt;0),[2]PREMIOS_DOCTORADO!$BC14,""),IF($A16="TOTAL",SUM(INDIRECT("AF4:AF"&amp;ROW()-1)),""))</f>
        <v/>
      </c>
      <c r="AG16" s="7" t="str">
        <f ca="1">IF(AND($A16&lt;&gt;"",$A16&lt;&gt;"TOTAL"),IF(AND([2]PREMIOS_DOCTORADO!$BE14&lt;&gt;"",[2]PREMIOS_DOCTORADO!$BE14&lt;&gt;0),[2]PREMIOS_DOCTORADO!$BE14,""),IF($A16="TOTAL",SUM(INDIRECT("AG4:AG"&amp;ROW()-1)),""))</f>
        <v/>
      </c>
      <c r="AH16" s="7" t="str">
        <f t="shared" ca="1" si="10"/>
        <v/>
      </c>
      <c r="AI16" s="7" t="str">
        <f ca="1">IF(AND($A16&lt;&gt;"",$A16&lt;&gt;"TOTAL"),IF(AND([2]PREMIOS_DOCTORADO!$BH14&lt;&gt;"",[2]PREMIOS_DOCTORADO!$BH14&lt;&gt;0),[2]PREMIOS_DOCTORADO!$BH14,""),IF($A16="TOTAL",SUM(INDIRECT("AI4:AI"&amp;ROW()-1)),""))</f>
        <v/>
      </c>
      <c r="AJ16" s="7" t="str">
        <f ca="1">IF(AND($A16&lt;&gt;"",$A16&lt;&gt;"TOTAL"),IF(AND([2]PREMIOS_DOCTORADO!$BJ14&lt;&gt;"",[2]PREMIOS_DOCTORADO!$BJ14&lt;&gt;0),[2]PREMIOS_DOCTORADO!$BJ14,""),IF($A16="TOTAL",SUM(INDIRECT("AJ4:AJ"&amp;ROW()-1)),""))</f>
        <v/>
      </c>
      <c r="AK16" s="7" t="str">
        <f t="shared" ca="1" si="11"/>
        <v/>
      </c>
      <c r="AL16" s="7" t="str">
        <f ca="1">IF(AND($A16&lt;&gt;"",$A16&lt;&gt;"TOTAL"),IF(AND([2]PREMIOS_DOCTORADO!$BM14&lt;&gt;"",[2]PREMIOS_DOCTORADO!$BM14&lt;&gt;0),[2]PREMIOS_DOCTORADO!$BM14,""),IF($A16="TOTAL",SUM(INDIRECT("AL4:AL"&amp;ROW()-1)),""))</f>
        <v/>
      </c>
      <c r="AM16" s="7" t="str">
        <f ca="1">IF(AND($A16&lt;&gt;"",$A16&lt;&gt;"TOTAL"),IF(AND([2]PREMIOS_DOCTORADO!$BO14&lt;&gt;"",[2]PREMIOS_DOCTORADO!$BO14&lt;&gt;0),[2]PREMIOS_DOCTORADO!$BO14,""),IF($A16="TOTAL",SUM(INDIRECT("AM4:AM"&amp;ROW()-1)),""))</f>
        <v/>
      </c>
      <c r="AN16" s="7" t="str">
        <f t="shared" ca="1" si="12"/>
        <v/>
      </c>
      <c r="AO16" s="7" t="str">
        <f ca="1">IF(AND($A16&lt;&gt;"",$A16&lt;&gt;"TOTAL"),IF(AND([2]PREMIOS_DOCTORADO!$BR14&lt;&gt;"",[2]PREMIOS_DOCTORADO!$BR14&lt;&gt;0),[2]PREMIOS_DOCTORADO!$BR14,""),IF($A16="TOTAL",SUM(INDIRECT("AO4:AO"&amp;ROW()-1)),""))</f>
        <v/>
      </c>
      <c r="AP16" s="7" t="str">
        <f ca="1">IF(AND($A16&lt;&gt;"",$A16&lt;&gt;"TOTAL"),IF(AND([2]PREMIOS_DOCTORADO!$BT14&lt;&gt;"",[2]PREMIOS_DOCTORADO!$BT14&lt;&gt;0),[2]PREMIOS_DOCTORADO!$BT14,""),IF($A16="TOTAL",SUM(INDIRECT("AP4:AP"&amp;ROW()-1)),""))</f>
        <v/>
      </c>
      <c r="AQ16" s="7" t="str">
        <f t="shared" ca="1" si="13"/>
        <v/>
      </c>
      <c r="AR16" s="7" t="str">
        <f ca="1">IF(AND($A16&lt;&gt;"",$A16&lt;&gt;"TOTAL"),IF(AND([2]PREMIOS_DOCTORADO!$BW14&lt;&gt;"",[2]PREMIOS_DOCTORADO!$BW14&lt;&gt;0),[2]PREMIOS_DOCTORADO!$BW14,""),IF($A16="TOTAL",SUM(INDIRECT("AR4:AR"&amp;ROW()-1)),""))</f>
        <v/>
      </c>
      <c r="AS16" s="7" t="str">
        <f ca="1">IF(AND($A16&lt;&gt;"",$A16&lt;&gt;"TOTAL"),IF(AND([2]PREMIOS_DOCTORADO!$BY14&lt;&gt;"",[2]PREMIOS_DOCTORADO!$BY14&lt;&gt;0),[2]PREMIOS_DOCTORADO!$BY14,""),IF($A16="TOTAL",SUM(INDIRECT("AS4:AS"&amp;ROW()-1)),""))</f>
        <v/>
      </c>
      <c r="AT16" s="7" t="str">
        <f t="shared" ca="1" si="14"/>
        <v/>
      </c>
      <c r="AU16" s="7" t="str">
        <f ca="1">IF(AND($A16&lt;&gt;"",$A16&lt;&gt;"TOTAL"),IF(AND([2]PREMIOS_DOCTORADO!$CB14&lt;&gt;"",[2]PREMIOS_DOCTORADO!$CB14&lt;&gt;0),[2]PREMIOS_DOCTORADO!$CB14,""),IF($A16="TOTAL",SUM(INDIRECT("AU4:AU"&amp;ROW()-1)),""))</f>
        <v/>
      </c>
      <c r="AV16" s="7" t="str">
        <f ca="1">IF(AND($A16&lt;&gt;"",$A16&lt;&gt;"TOTAL"),IF(AND([2]PREMIOS_DOCTORADO!$CD14&lt;&gt;"",[2]PREMIOS_DOCTORADO!$CD14&lt;&gt;0),[2]PREMIOS_DOCTORADO!$CD14,""),IF($A16="TOTAL",SUM(INDIRECT("AV4:AV"&amp;ROW()-1)),""))</f>
        <v/>
      </c>
      <c r="AW16" s="7" t="str">
        <f t="shared" ca="1" si="15"/>
        <v/>
      </c>
      <c r="AX16" s="7" t="str">
        <f ca="1">IF(AND($A16&lt;&gt;"",$A16&lt;&gt;"TOTAL"),IF(AND([2]PREMIOS_DOCTORADO!$CG14&lt;&gt;"",[2]PREMIOS_DOCTORADO!$CG14&lt;&gt;0),[2]PREMIOS_DOCTORADO!$CG14,""),IF($A16="TOTAL",SUM(INDIRECT("AX4:AX"&amp;ROW()-1)),""))</f>
        <v/>
      </c>
      <c r="AY16" s="7" t="str">
        <f ca="1">IF(AND($A16&lt;&gt;"",$A16&lt;&gt;"TOTAL"),IF(AND([2]PREMIOS_DOCTORADO!$CI14&lt;&gt;"",[2]PREMIOS_DOCTORADO!$CI14&lt;&gt;0),[2]PREMIOS_DOCTORADO!$CI14,""),IF($A16="TOTAL",SUM(INDIRECT("AY4:AY"&amp;ROW()-1)),""))</f>
        <v/>
      </c>
      <c r="AZ16" s="7" t="str">
        <f t="shared" ca="1" si="16"/>
        <v/>
      </c>
      <c r="BA16" s="7" t="str">
        <f ca="1">IF(AND($A16&lt;&gt;"",$A16&lt;&gt;"TOTAL"),IF(AND([2]PREMIOS_DOCTORADO!$CL14&lt;&gt;"",[2]PREMIOS_DOCTORADO!$CL14&lt;&gt;0),[2]PREMIOS_DOCTORADO!$CL14,""),IF($A16="TOTAL",SUM(INDIRECT("BA4:BA"&amp;ROW()-1)),""))</f>
        <v/>
      </c>
      <c r="BB16" s="7" t="str">
        <f ca="1">IF(AND($A16&lt;&gt;"",$A16&lt;&gt;"TOTAL"),IF(AND([2]PREMIOS_DOCTORADO!$CN14&lt;&gt;"",[2]PREMIOS_DOCTORADO!$CN14&lt;&gt;0),[2]PREMIOS_DOCTORADO!$CN14,""),IF($A16="TOTAL",SUM(INDIRECT("BB4:BB"&amp;ROW()-1)),""))</f>
        <v/>
      </c>
      <c r="BC16" s="7" t="str">
        <f t="shared" ca="1" si="17"/>
        <v/>
      </c>
      <c r="BD16" s="7" t="str">
        <f ca="1">IF(AND($A16&lt;&gt;"",$A16&lt;&gt;"TOTAL"),IF(AND([2]PREMIOS_DOCTORADO!$CQ14&lt;&gt;"",[2]PREMIOS_DOCTORADO!$CQ14&lt;&gt;0),[2]PREMIOS_DOCTORADO!$CQ14,""),IF($A16="TOTAL",SUM(INDIRECT("BD4:BD"&amp;ROW()-1)),""))</f>
        <v/>
      </c>
      <c r="BE16" s="7" t="str">
        <f ca="1">IF(AND($A16&lt;&gt;"",$A16&lt;&gt;"TOTAL"),IF(AND([2]PREMIOS_DOCTORADO!$CS14&lt;&gt;"",[2]PREMIOS_DOCTORADO!$CS14&lt;&gt;0),[2]PREMIOS_DOCTORADO!$CS14,""),IF($A16="TOTAL",SUM(INDIRECT("BE4:BE"&amp;ROW()-1)),""))</f>
        <v/>
      </c>
      <c r="BF16" s="7" t="str">
        <f t="shared" ca="1" si="18"/>
        <v/>
      </c>
    </row>
    <row r="17" spans="1:58" x14ac:dyDescent="0.2">
      <c r="A17" s="12" t="str">
        <f>IF([2]PREMIOS_DOCTORADO!$D15&lt;&gt;"",[2]PREMIOS_DOCTORADO!$D15,IF(AND([2]PREMIOS_DOCTORADO!$D15="",[2]PREMIOS_DOCTORADO!$D16="",[2]PREMIOS_DOCTORADO!$D14=""),"","TOTAL"))</f>
        <v/>
      </c>
      <c r="B17" s="7" t="str">
        <f ca="1">IF(AND($A17&lt;&gt;"",$A17&lt;&gt;"TOTAL"),IF(AND([2]PREMIOS_DOCTORADO!$E15&lt;&gt;"",[2]PREMIOS_DOCTORADO!$E15&lt;&gt;0),[2]PREMIOS_DOCTORADO!$E15,""),IF($A17="TOTAL",SUM(INDIRECT("B4:B"&amp;ROW()-1)),""))</f>
        <v/>
      </c>
      <c r="C17" s="7" t="str">
        <f ca="1">IF(AND($A17&lt;&gt;"",$A17&lt;&gt;"TOTAL"),IF(AND([2]PREMIOS_DOCTORADO!$G15&lt;&gt;"",[2]PREMIOS_DOCTORADO!$G15&lt;&gt;0),[2]PREMIOS_DOCTORADO!$G15,""),IF($A17="TOTAL",SUM(INDIRECT("C4:C"&amp;ROW()-1)),""))</f>
        <v/>
      </c>
      <c r="D17" s="7" t="str">
        <f t="shared" ca="1" si="0"/>
        <v/>
      </c>
      <c r="E17" s="7" t="str">
        <f ca="1">IF(AND($A17&lt;&gt;"",$A17&lt;&gt;"TOTAL"),IF(AND([2]PREMIOS_DOCTORADO!$J15&lt;&gt;"",[2]PREMIOS_DOCTORADO!$J15&lt;&gt;0),[2]PREMIOS_DOCTORADO!$J15,""),IF($A17="TOTAL",SUM(INDIRECT("E4:E"&amp;ROW()-1)),""))</f>
        <v/>
      </c>
      <c r="F17" s="7" t="str">
        <f ca="1">IF(AND($A17&lt;&gt;"",$A17&lt;&gt;"TOTAL"),IF(AND([2]PREMIOS_DOCTORADO!$L15&lt;&gt;"",[2]PREMIOS_DOCTORADO!$L15&lt;&gt;0),[2]PREMIOS_DOCTORADO!$L15,""),IF($A17="TOTAL",SUM(INDIRECT("F4:F"&amp;ROW()-1)),""))</f>
        <v/>
      </c>
      <c r="G17" s="7" t="str">
        <f t="shared" ca="1" si="1"/>
        <v/>
      </c>
      <c r="H17" s="7" t="str">
        <f ca="1">IF(AND($A17&lt;&gt;"",$A17&lt;&gt;"TOTAL"),IF(AND([2]PREMIOS_DOCTORADO!$O15&lt;&gt;"",[2]PREMIOS_DOCTORADO!$O15&lt;&gt;0),[2]PREMIOS_DOCTORADO!$O15,""),IF($A17="TOTAL",SUM(INDIRECT("H4:H"&amp;ROW()-1)),""))</f>
        <v/>
      </c>
      <c r="I17" s="7" t="str">
        <f ca="1">IF(AND($A17&lt;&gt;"",$A17&lt;&gt;"TOTAL"),IF(AND([2]PREMIOS_DOCTORADO!$Q15&lt;&gt;"",[2]PREMIOS_DOCTORADO!$Q15&lt;&gt;0),[2]PREMIOS_DOCTORADO!$Q15,""),IF($A17="TOTAL",SUM(INDIRECT("I4:I"&amp;ROW()-1)),""))</f>
        <v/>
      </c>
      <c r="J17" s="7" t="str">
        <f t="shared" ca="1" si="2"/>
        <v/>
      </c>
      <c r="K17" s="7" t="str">
        <f ca="1">IF(AND($A17&lt;&gt;"",$A17&lt;&gt;"TOTAL"),IF(AND([2]PREMIOS_DOCTORADO!$T15&lt;&gt;"",[2]PREMIOS_DOCTORADO!$T15&lt;&gt;0),[2]PREMIOS_DOCTORADO!$T15,""),IF($A17="TOTAL",SUM(INDIRECT("K4:K"&amp;ROW()-1)),""))</f>
        <v/>
      </c>
      <c r="L17" s="7" t="str">
        <f ca="1">IF(AND($A17&lt;&gt;"",$A17&lt;&gt;"TOTAL"),IF(AND([2]PREMIOS_DOCTORADO!$V15&lt;&gt;"",[2]PREMIOS_DOCTORADO!$V15&lt;&gt;0),[2]PREMIOS_DOCTORADO!$V15,""),IF($A17="TOTAL",SUM(INDIRECT("L4:L"&amp;ROW()-1)),""))</f>
        <v/>
      </c>
      <c r="M17" s="7" t="str">
        <f t="shared" ca="1" si="3"/>
        <v/>
      </c>
      <c r="N17" s="7" t="str">
        <f ca="1">IF(AND($A17&lt;&gt;"",$A17&lt;&gt;"TOTAL"),IF(AND([2]PREMIOS_DOCTORADO!$Y15&lt;&gt;"",[2]PREMIOS_DOCTORADO!$Y15&lt;&gt;0),[2]PREMIOS_DOCTORADO!$Y15,""),IF($A17="TOTAL",SUM(INDIRECT("N4:N"&amp;ROW()-1)),""))</f>
        <v/>
      </c>
      <c r="O17" s="7" t="str">
        <f ca="1">IF(AND($A17&lt;&gt;"",$A17&lt;&gt;"TOTAL"),IF(AND([2]PREMIOS_DOCTORADO!$AA15&lt;&gt;"",[2]PREMIOS_DOCTORADO!$AA15&lt;&gt;0),[2]PREMIOS_DOCTORADO!$AA15,""),IF($A17="TOTAL",SUM(INDIRECT("O4:O"&amp;ROW()-1)),""))</f>
        <v/>
      </c>
      <c r="P17" s="7" t="str">
        <f t="shared" ca="1" si="4"/>
        <v/>
      </c>
      <c r="Q17" s="7" t="str">
        <f ca="1">IF(AND($A17&lt;&gt;"",$A17&lt;&gt;"TOTAL"),IF(AND([2]PREMIOS_DOCTORADO!$AD15&lt;&gt;"",[2]PREMIOS_DOCTORADO!$AD15&lt;&gt;0),[2]PREMIOS_DOCTORADO!$AD15,""),IF($A17="TOTAL",SUM(INDIRECT("Q4:Q"&amp;ROW()-1)),""))</f>
        <v/>
      </c>
      <c r="R17" s="7" t="str">
        <f ca="1">IF(AND($A17&lt;&gt;"",$A17&lt;&gt;"TOTAL"),IF(AND([2]PREMIOS_DOCTORADO!$AF15&lt;&gt;"",[2]PREMIOS_DOCTORADO!$AF15&lt;&gt;0),[2]PREMIOS_DOCTORADO!$AF15,""),IF($A17="TOTAL",SUM(INDIRECT("R4:R"&amp;ROW()-1)),""))</f>
        <v/>
      </c>
      <c r="S17" s="7" t="str">
        <f t="shared" ca="1" si="5"/>
        <v/>
      </c>
      <c r="T17" s="7" t="str">
        <f ca="1">IF(AND($A17&lt;&gt;"",$A17&lt;&gt;"TOTAL"),IF(AND([2]PREMIOS_DOCTORADO!$AI15&lt;&gt;"",[2]PREMIOS_DOCTORADO!$AI15&lt;&gt;0),[2]PREMIOS_DOCTORADO!$AI15,""),IF($A17="TOTAL",SUM(INDIRECT("T4:T"&amp;ROW()-1)),""))</f>
        <v/>
      </c>
      <c r="U17" s="7" t="str">
        <f ca="1">IF(AND($A17&lt;&gt;"",$A17&lt;&gt;"TOTAL"),IF(AND([2]PREMIOS_DOCTORADO!$AK15&lt;&gt;"",[2]PREMIOS_DOCTORADO!$AK15&lt;&gt;0),[2]PREMIOS_DOCTORADO!$AK15,""),IF($A17="TOTAL",SUM(INDIRECT("U4:U"&amp;ROW()-1)),""))</f>
        <v/>
      </c>
      <c r="V17" s="7" t="str">
        <f t="shared" ca="1" si="6"/>
        <v/>
      </c>
      <c r="W17" s="7" t="str">
        <f ca="1">IF(AND($A17&lt;&gt;"",$A17&lt;&gt;"TOTAL"),IF(AND([2]PREMIOS_DOCTORADO!$AN15&lt;&gt;"",[2]PREMIOS_DOCTORADO!$AN15&lt;&gt;0),[2]PREMIOS_DOCTORADO!$AN15,""),IF($A17="TOTAL",SUM(INDIRECT("W4:W"&amp;ROW()-1)),""))</f>
        <v/>
      </c>
      <c r="X17" s="7" t="str">
        <f ca="1">IF(AND($A17&lt;&gt;"",$A17&lt;&gt;"TOTAL"),IF(AND([2]PREMIOS_DOCTORADO!$AP15&lt;&gt;"",[2]PREMIOS_DOCTORADO!$AP15&lt;&gt;0),[2]PREMIOS_DOCTORADO!$AP15,""),IF($A17="TOTAL",SUM(INDIRECT("X4:X"&amp;ROW()-1)),""))</f>
        <v/>
      </c>
      <c r="Y17" s="7" t="str">
        <f t="shared" ca="1" si="7"/>
        <v/>
      </c>
      <c r="Z17" s="7" t="str">
        <f ca="1">IF(AND($A17&lt;&gt;"",$A17&lt;&gt;"TOTAL"),IF(AND([2]PREMIOS_DOCTORADO!$AS15&lt;&gt;"",[2]PREMIOS_DOCTORADO!$AS15&lt;&gt;0),[2]PREMIOS_DOCTORADO!$AS15,""),IF($A17="TOTAL",SUM(INDIRECT("Z4:Z"&amp;ROW()-1)),""))</f>
        <v/>
      </c>
      <c r="AA17" s="7" t="str">
        <f ca="1">IF(AND($A17&lt;&gt;"",$A17&lt;&gt;"TOTAL"),IF(AND([2]PREMIOS_DOCTORADO!$AU15&lt;&gt;"",[2]PREMIOS_DOCTORADO!$AU15&lt;&gt;0),[2]PREMIOS_DOCTORADO!$AU15,""),IF($A17="TOTAL",SUM(INDIRECT("AA4:AA"&amp;ROW()-1)),""))</f>
        <v/>
      </c>
      <c r="AB17" s="7" t="str">
        <f t="shared" ca="1" si="8"/>
        <v/>
      </c>
      <c r="AC17" s="7" t="str">
        <f ca="1">IF(AND($A17&lt;&gt;"",$A17&lt;&gt;"TOTAL"),IF(AND([2]PREMIOS_DOCTORADO!$AX15&lt;&gt;"",[2]PREMIOS_DOCTORADO!$AX15&lt;&gt;0),[2]PREMIOS_DOCTORADO!$AX15,""),IF($A17="TOTAL",SUM(INDIRECT("AC4:AC"&amp;ROW()-1)),""))</f>
        <v/>
      </c>
      <c r="AD17" s="7" t="str">
        <f ca="1">IF(AND($A17&lt;&gt;"",$A17&lt;&gt;"TOTAL"),IF(AND([2]PREMIOS_DOCTORADO!$AZ15&lt;&gt;"",[2]PREMIOS_DOCTORADO!$AZ15&lt;&gt;0),[2]PREMIOS_DOCTORADO!$AZ15,""),IF($A17="TOTAL",SUM(INDIRECT("AD4:AD"&amp;ROW()-1)),""))</f>
        <v/>
      </c>
      <c r="AE17" s="7" t="str">
        <f t="shared" ca="1" si="9"/>
        <v/>
      </c>
      <c r="AF17" s="7" t="str">
        <f ca="1">IF(AND($A17&lt;&gt;"",$A17&lt;&gt;"TOTAL"),IF(AND([2]PREMIOS_DOCTORADO!$BC15&lt;&gt;"",[2]PREMIOS_DOCTORADO!$BC15&lt;&gt;0),[2]PREMIOS_DOCTORADO!$BC15,""),IF($A17="TOTAL",SUM(INDIRECT("AF4:AF"&amp;ROW()-1)),""))</f>
        <v/>
      </c>
      <c r="AG17" s="7" t="str">
        <f ca="1">IF(AND($A17&lt;&gt;"",$A17&lt;&gt;"TOTAL"),IF(AND([2]PREMIOS_DOCTORADO!$BE15&lt;&gt;"",[2]PREMIOS_DOCTORADO!$BE15&lt;&gt;0),[2]PREMIOS_DOCTORADO!$BE15,""),IF($A17="TOTAL",SUM(INDIRECT("AG4:AG"&amp;ROW()-1)),""))</f>
        <v/>
      </c>
      <c r="AH17" s="7" t="str">
        <f t="shared" ca="1" si="10"/>
        <v/>
      </c>
      <c r="AI17" s="7" t="str">
        <f ca="1">IF(AND($A17&lt;&gt;"",$A17&lt;&gt;"TOTAL"),IF(AND([2]PREMIOS_DOCTORADO!$BH15&lt;&gt;"",[2]PREMIOS_DOCTORADO!$BH15&lt;&gt;0),[2]PREMIOS_DOCTORADO!$BH15,""),IF($A17="TOTAL",SUM(INDIRECT("AI4:AI"&amp;ROW()-1)),""))</f>
        <v/>
      </c>
      <c r="AJ17" s="7" t="str">
        <f ca="1">IF(AND($A17&lt;&gt;"",$A17&lt;&gt;"TOTAL"),IF(AND([2]PREMIOS_DOCTORADO!$BJ15&lt;&gt;"",[2]PREMIOS_DOCTORADO!$BJ15&lt;&gt;0),[2]PREMIOS_DOCTORADO!$BJ15,""),IF($A17="TOTAL",SUM(INDIRECT("AJ4:AJ"&amp;ROW()-1)),""))</f>
        <v/>
      </c>
      <c r="AK17" s="7" t="str">
        <f t="shared" ca="1" si="11"/>
        <v/>
      </c>
      <c r="AL17" s="7" t="str">
        <f ca="1">IF(AND($A17&lt;&gt;"",$A17&lt;&gt;"TOTAL"),IF(AND([2]PREMIOS_DOCTORADO!$BM15&lt;&gt;"",[2]PREMIOS_DOCTORADO!$BM15&lt;&gt;0),[2]PREMIOS_DOCTORADO!$BM15,""),IF($A17="TOTAL",SUM(INDIRECT("AL4:AL"&amp;ROW()-1)),""))</f>
        <v/>
      </c>
      <c r="AM17" s="7" t="str">
        <f ca="1">IF(AND($A17&lt;&gt;"",$A17&lt;&gt;"TOTAL"),IF(AND([2]PREMIOS_DOCTORADO!$BO15&lt;&gt;"",[2]PREMIOS_DOCTORADO!$BO15&lt;&gt;0),[2]PREMIOS_DOCTORADO!$BO15,""),IF($A17="TOTAL",SUM(INDIRECT("AM4:AM"&amp;ROW()-1)),""))</f>
        <v/>
      </c>
      <c r="AN17" s="7" t="str">
        <f t="shared" ca="1" si="12"/>
        <v/>
      </c>
      <c r="AO17" s="7" t="str">
        <f ca="1">IF(AND($A17&lt;&gt;"",$A17&lt;&gt;"TOTAL"),IF(AND([2]PREMIOS_DOCTORADO!$BR15&lt;&gt;"",[2]PREMIOS_DOCTORADO!$BR15&lt;&gt;0),[2]PREMIOS_DOCTORADO!$BR15,""),IF($A17="TOTAL",SUM(INDIRECT("AO4:AO"&amp;ROW()-1)),""))</f>
        <v/>
      </c>
      <c r="AP17" s="7" t="str">
        <f ca="1">IF(AND($A17&lt;&gt;"",$A17&lt;&gt;"TOTAL"),IF(AND([2]PREMIOS_DOCTORADO!$BT15&lt;&gt;"",[2]PREMIOS_DOCTORADO!$BT15&lt;&gt;0),[2]PREMIOS_DOCTORADO!$BT15,""),IF($A17="TOTAL",SUM(INDIRECT("AP4:AP"&amp;ROW()-1)),""))</f>
        <v/>
      </c>
      <c r="AQ17" s="7" t="str">
        <f t="shared" ca="1" si="13"/>
        <v/>
      </c>
      <c r="AR17" s="7" t="str">
        <f ca="1">IF(AND($A17&lt;&gt;"",$A17&lt;&gt;"TOTAL"),IF(AND([2]PREMIOS_DOCTORADO!$BW15&lt;&gt;"",[2]PREMIOS_DOCTORADO!$BW15&lt;&gt;0),[2]PREMIOS_DOCTORADO!$BW15,""),IF($A17="TOTAL",SUM(INDIRECT("AR4:AR"&amp;ROW()-1)),""))</f>
        <v/>
      </c>
      <c r="AS17" s="7" t="str">
        <f ca="1">IF(AND($A17&lt;&gt;"",$A17&lt;&gt;"TOTAL"),IF(AND([2]PREMIOS_DOCTORADO!$BY15&lt;&gt;"",[2]PREMIOS_DOCTORADO!$BY15&lt;&gt;0),[2]PREMIOS_DOCTORADO!$BY15,""),IF($A17="TOTAL",SUM(INDIRECT("AS4:AS"&amp;ROW()-1)),""))</f>
        <v/>
      </c>
      <c r="AT17" s="7" t="str">
        <f t="shared" ca="1" si="14"/>
        <v/>
      </c>
      <c r="AU17" s="7" t="str">
        <f ca="1">IF(AND($A17&lt;&gt;"",$A17&lt;&gt;"TOTAL"),IF(AND([2]PREMIOS_DOCTORADO!$CB15&lt;&gt;"",[2]PREMIOS_DOCTORADO!$CB15&lt;&gt;0),[2]PREMIOS_DOCTORADO!$CB15,""),IF($A17="TOTAL",SUM(INDIRECT("AU4:AU"&amp;ROW()-1)),""))</f>
        <v/>
      </c>
      <c r="AV17" s="7" t="str">
        <f ca="1">IF(AND($A17&lt;&gt;"",$A17&lt;&gt;"TOTAL"),IF(AND([2]PREMIOS_DOCTORADO!$CD15&lt;&gt;"",[2]PREMIOS_DOCTORADO!$CD15&lt;&gt;0),[2]PREMIOS_DOCTORADO!$CD15,""),IF($A17="TOTAL",SUM(INDIRECT("AV4:AV"&amp;ROW()-1)),""))</f>
        <v/>
      </c>
      <c r="AW17" s="7" t="str">
        <f t="shared" ca="1" si="15"/>
        <v/>
      </c>
      <c r="AX17" s="7" t="str">
        <f ca="1">IF(AND($A17&lt;&gt;"",$A17&lt;&gt;"TOTAL"),IF(AND([2]PREMIOS_DOCTORADO!$CG15&lt;&gt;"",[2]PREMIOS_DOCTORADO!$CG15&lt;&gt;0),[2]PREMIOS_DOCTORADO!$CG15,""),IF($A17="TOTAL",SUM(INDIRECT("AX4:AX"&amp;ROW()-1)),""))</f>
        <v/>
      </c>
      <c r="AY17" s="7" t="str">
        <f ca="1">IF(AND($A17&lt;&gt;"",$A17&lt;&gt;"TOTAL"),IF(AND([2]PREMIOS_DOCTORADO!$CI15&lt;&gt;"",[2]PREMIOS_DOCTORADO!$CI15&lt;&gt;0),[2]PREMIOS_DOCTORADO!$CI15,""),IF($A17="TOTAL",SUM(INDIRECT("AY4:AY"&amp;ROW()-1)),""))</f>
        <v/>
      </c>
      <c r="AZ17" s="7" t="str">
        <f t="shared" ca="1" si="16"/>
        <v/>
      </c>
      <c r="BA17" s="7" t="str">
        <f ca="1">IF(AND($A17&lt;&gt;"",$A17&lt;&gt;"TOTAL"),IF(AND([2]PREMIOS_DOCTORADO!$CL15&lt;&gt;"",[2]PREMIOS_DOCTORADO!$CL15&lt;&gt;0),[2]PREMIOS_DOCTORADO!$CL15,""),IF($A17="TOTAL",SUM(INDIRECT("BA4:BA"&amp;ROW()-1)),""))</f>
        <v/>
      </c>
      <c r="BB17" s="7" t="str">
        <f ca="1">IF(AND($A17&lt;&gt;"",$A17&lt;&gt;"TOTAL"),IF(AND([2]PREMIOS_DOCTORADO!$CN15&lt;&gt;"",[2]PREMIOS_DOCTORADO!$CN15&lt;&gt;0),[2]PREMIOS_DOCTORADO!$CN15,""),IF($A17="TOTAL",SUM(INDIRECT("BB4:BB"&amp;ROW()-1)),""))</f>
        <v/>
      </c>
      <c r="BC17" s="7" t="str">
        <f t="shared" ca="1" si="17"/>
        <v/>
      </c>
      <c r="BD17" s="7" t="str">
        <f ca="1">IF(AND($A17&lt;&gt;"",$A17&lt;&gt;"TOTAL"),IF(AND([2]PREMIOS_DOCTORADO!$CQ15&lt;&gt;"",[2]PREMIOS_DOCTORADO!$CQ15&lt;&gt;0),[2]PREMIOS_DOCTORADO!$CQ15,""),IF($A17="TOTAL",SUM(INDIRECT("BD4:BD"&amp;ROW()-1)),""))</f>
        <v/>
      </c>
      <c r="BE17" s="7" t="str">
        <f ca="1">IF(AND($A17&lt;&gt;"",$A17&lt;&gt;"TOTAL"),IF(AND([2]PREMIOS_DOCTORADO!$CS15&lt;&gt;"",[2]PREMIOS_DOCTORADO!$CS15&lt;&gt;0),[2]PREMIOS_DOCTORADO!$CS15,""),IF($A17="TOTAL",SUM(INDIRECT("BE4:BE"&amp;ROW()-1)),""))</f>
        <v/>
      </c>
      <c r="BF17" s="7" t="str">
        <f t="shared" ca="1" si="18"/>
        <v/>
      </c>
    </row>
    <row r="18" spans="1:58" x14ac:dyDescent="0.2">
      <c r="A18" s="12" t="str">
        <f>IF([2]PREMIOS_DOCTORADO!$D16&lt;&gt;"",[2]PREMIOS_DOCTORADO!$D16,IF(AND([2]PREMIOS_DOCTORADO!$D16="",[2]PREMIOS_DOCTORADO!$D17="",[2]PREMIOS_DOCTORADO!$D15=""),"","TOTAL"))</f>
        <v/>
      </c>
      <c r="B18" s="7" t="str">
        <f ca="1">IF(AND($A18&lt;&gt;"",$A18&lt;&gt;"TOTAL"),IF(AND([2]PREMIOS_DOCTORADO!$E16&lt;&gt;"",[2]PREMIOS_DOCTORADO!$E16&lt;&gt;0),[2]PREMIOS_DOCTORADO!$E16,""),IF($A18="TOTAL",SUM(INDIRECT("B4:B"&amp;ROW()-1)),""))</f>
        <v/>
      </c>
      <c r="C18" s="7" t="str">
        <f ca="1">IF(AND($A18&lt;&gt;"",$A18&lt;&gt;"TOTAL"),IF(AND([2]PREMIOS_DOCTORADO!$G16&lt;&gt;"",[2]PREMIOS_DOCTORADO!$G16&lt;&gt;0),[2]PREMIOS_DOCTORADO!$G16,""),IF($A18="TOTAL",SUM(INDIRECT("C4:C"&amp;ROW()-1)),""))</f>
        <v/>
      </c>
      <c r="D18" s="7" t="str">
        <f t="shared" ca="1" si="0"/>
        <v/>
      </c>
      <c r="E18" s="7" t="str">
        <f ca="1">IF(AND($A18&lt;&gt;"",$A18&lt;&gt;"TOTAL"),IF(AND([2]PREMIOS_DOCTORADO!$J16&lt;&gt;"",[2]PREMIOS_DOCTORADO!$J16&lt;&gt;0),[2]PREMIOS_DOCTORADO!$J16,""),IF($A18="TOTAL",SUM(INDIRECT("E4:E"&amp;ROW()-1)),""))</f>
        <v/>
      </c>
      <c r="F18" s="7" t="str">
        <f ca="1">IF(AND($A18&lt;&gt;"",$A18&lt;&gt;"TOTAL"),IF(AND([2]PREMIOS_DOCTORADO!$L16&lt;&gt;"",[2]PREMIOS_DOCTORADO!$L16&lt;&gt;0),[2]PREMIOS_DOCTORADO!$L16,""),IF($A18="TOTAL",SUM(INDIRECT("F4:F"&amp;ROW()-1)),""))</f>
        <v/>
      </c>
      <c r="G18" s="7" t="str">
        <f t="shared" ca="1" si="1"/>
        <v/>
      </c>
      <c r="H18" s="7" t="str">
        <f ca="1">IF(AND($A18&lt;&gt;"",$A18&lt;&gt;"TOTAL"),IF(AND([2]PREMIOS_DOCTORADO!$O16&lt;&gt;"",[2]PREMIOS_DOCTORADO!$O16&lt;&gt;0),[2]PREMIOS_DOCTORADO!$O16,""),IF($A18="TOTAL",SUM(INDIRECT("H4:H"&amp;ROW()-1)),""))</f>
        <v/>
      </c>
      <c r="I18" s="7" t="str">
        <f ca="1">IF(AND($A18&lt;&gt;"",$A18&lt;&gt;"TOTAL"),IF(AND([2]PREMIOS_DOCTORADO!$Q16&lt;&gt;"",[2]PREMIOS_DOCTORADO!$Q16&lt;&gt;0),[2]PREMIOS_DOCTORADO!$Q16,""),IF($A18="TOTAL",SUM(INDIRECT("I4:I"&amp;ROW()-1)),""))</f>
        <v/>
      </c>
      <c r="J18" s="7" t="str">
        <f t="shared" ca="1" si="2"/>
        <v/>
      </c>
      <c r="K18" s="7" t="str">
        <f ca="1">IF(AND($A18&lt;&gt;"",$A18&lt;&gt;"TOTAL"),IF(AND([2]PREMIOS_DOCTORADO!$T16&lt;&gt;"",[2]PREMIOS_DOCTORADO!$T16&lt;&gt;0),[2]PREMIOS_DOCTORADO!$T16,""),IF($A18="TOTAL",SUM(INDIRECT("K4:K"&amp;ROW()-1)),""))</f>
        <v/>
      </c>
      <c r="L18" s="7" t="str">
        <f ca="1">IF(AND($A18&lt;&gt;"",$A18&lt;&gt;"TOTAL"),IF(AND([2]PREMIOS_DOCTORADO!$V16&lt;&gt;"",[2]PREMIOS_DOCTORADO!$V16&lt;&gt;0),[2]PREMIOS_DOCTORADO!$V16,""),IF($A18="TOTAL",SUM(INDIRECT("L4:L"&amp;ROW()-1)),""))</f>
        <v/>
      </c>
      <c r="M18" s="7" t="str">
        <f t="shared" ca="1" si="3"/>
        <v/>
      </c>
      <c r="N18" s="7" t="str">
        <f ca="1">IF(AND($A18&lt;&gt;"",$A18&lt;&gt;"TOTAL"),IF(AND([2]PREMIOS_DOCTORADO!$Y16&lt;&gt;"",[2]PREMIOS_DOCTORADO!$Y16&lt;&gt;0),[2]PREMIOS_DOCTORADO!$Y16,""),IF($A18="TOTAL",SUM(INDIRECT("N4:N"&amp;ROW()-1)),""))</f>
        <v/>
      </c>
      <c r="O18" s="7" t="str">
        <f ca="1">IF(AND($A18&lt;&gt;"",$A18&lt;&gt;"TOTAL"),IF(AND([2]PREMIOS_DOCTORADO!$AA16&lt;&gt;"",[2]PREMIOS_DOCTORADO!$AA16&lt;&gt;0),[2]PREMIOS_DOCTORADO!$AA16,""),IF($A18="TOTAL",SUM(INDIRECT("O4:O"&amp;ROW()-1)),""))</f>
        <v/>
      </c>
      <c r="P18" s="7" t="str">
        <f t="shared" ca="1" si="4"/>
        <v/>
      </c>
      <c r="Q18" s="7" t="str">
        <f ca="1">IF(AND($A18&lt;&gt;"",$A18&lt;&gt;"TOTAL"),IF(AND([2]PREMIOS_DOCTORADO!$AD16&lt;&gt;"",[2]PREMIOS_DOCTORADO!$AD16&lt;&gt;0),[2]PREMIOS_DOCTORADO!$AD16,""),IF($A18="TOTAL",SUM(INDIRECT("Q4:Q"&amp;ROW()-1)),""))</f>
        <v/>
      </c>
      <c r="R18" s="7" t="str">
        <f ca="1">IF(AND($A18&lt;&gt;"",$A18&lt;&gt;"TOTAL"),IF(AND([2]PREMIOS_DOCTORADO!$AF16&lt;&gt;"",[2]PREMIOS_DOCTORADO!$AF16&lt;&gt;0),[2]PREMIOS_DOCTORADO!$AF16,""),IF($A18="TOTAL",SUM(INDIRECT("R4:R"&amp;ROW()-1)),""))</f>
        <v/>
      </c>
      <c r="S18" s="7" t="str">
        <f t="shared" ca="1" si="5"/>
        <v/>
      </c>
      <c r="T18" s="7" t="str">
        <f ca="1">IF(AND($A18&lt;&gt;"",$A18&lt;&gt;"TOTAL"),IF(AND([2]PREMIOS_DOCTORADO!$AI16&lt;&gt;"",[2]PREMIOS_DOCTORADO!$AI16&lt;&gt;0),[2]PREMIOS_DOCTORADO!$AI16,""),IF($A18="TOTAL",SUM(INDIRECT("T4:T"&amp;ROW()-1)),""))</f>
        <v/>
      </c>
      <c r="U18" s="7" t="str">
        <f ca="1">IF(AND($A18&lt;&gt;"",$A18&lt;&gt;"TOTAL"),IF(AND([2]PREMIOS_DOCTORADO!$AK16&lt;&gt;"",[2]PREMIOS_DOCTORADO!$AK16&lt;&gt;0),[2]PREMIOS_DOCTORADO!$AK16,""),IF($A18="TOTAL",SUM(INDIRECT("U4:U"&amp;ROW()-1)),""))</f>
        <v/>
      </c>
      <c r="V18" s="7" t="str">
        <f t="shared" ca="1" si="6"/>
        <v/>
      </c>
      <c r="W18" s="7" t="str">
        <f ca="1">IF(AND($A18&lt;&gt;"",$A18&lt;&gt;"TOTAL"),IF(AND([2]PREMIOS_DOCTORADO!$AN16&lt;&gt;"",[2]PREMIOS_DOCTORADO!$AN16&lt;&gt;0),[2]PREMIOS_DOCTORADO!$AN16,""),IF($A18="TOTAL",SUM(INDIRECT("W4:W"&amp;ROW()-1)),""))</f>
        <v/>
      </c>
      <c r="X18" s="7" t="str">
        <f ca="1">IF(AND($A18&lt;&gt;"",$A18&lt;&gt;"TOTAL"),IF(AND([2]PREMIOS_DOCTORADO!$AP16&lt;&gt;"",[2]PREMIOS_DOCTORADO!$AP16&lt;&gt;0),[2]PREMIOS_DOCTORADO!$AP16,""),IF($A18="TOTAL",SUM(INDIRECT("X4:X"&amp;ROW()-1)),""))</f>
        <v/>
      </c>
      <c r="Y18" s="7" t="str">
        <f t="shared" ca="1" si="7"/>
        <v/>
      </c>
      <c r="Z18" s="7" t="str">
        <f ca="1">IF(AND($A18&lt;&gt;"",$A18&lt;&gt;"TOTAL"),IF(AND([2]PREMIOS_DOCTORADO!$AS16&lt;&gt;"",[2]PREMIOS_DOCTORADO!$AS16&lt;&gt;0),[2]PREMIOS_DOCTORADO!$AS16,""),IF($A18="TOTAL",SUM(INDIRECT("Z4:Z"&amp;ROW()-1)),""))</f>
        <v/>
      </c>
      <c r="AA18" s="7" t="str">
        <f ca="1">IF(AND($A18&lt;&gt;"",$A18&lt;&gt;"TOTAL"),IF(AND([2]PREMIOS_DOCTORADO!$AU16&lt;&gt;"",[2]PREMIOS_DOCTORADO!$AU16&lt;&gt;0),[2]PREMIOS_DOCTORADO!$AU16,""),IF($A18="TOTAL",SUM(INDIRECT("AA4:AA"&amp;ROW()-1)),""))</f>
        <v/>
      </c>
      <c r="AB18" s="7" t="str">
        <f t="shared" ca="1" si="8"/>
        <v/>
      </c>
      <c r="AC18" s="7" t="str">
        <f ca="1">IF(AND($A18&lt;&gt;"",$A18&lt;&gt;"TOTAL"),IF(AND([2]PREMIOS_DOCTORADO!$AX16&lt;&gt;"",[2]PREMIOS_DOCTORADO!$AX16&lt;&gt;0),[2]PREMIOS_DOCTORADO!$AX16,""),IF($A18="TOTAL",SUM(INDIRECT("AC4:AC"&amp;ROW()-1)),""))</f>
        <v/>
      </c>
      <c r="AD18" s="7" t="str">
        <f ca="1">IF(AND($A18&lt;&gt;"",$A18&lt;&gt;"TOTAL"),IF(AND([2]PREMIOS_DOCTORADO!$AZ16&lt;&gt;"",[2]PREMIOS_DOCTORADO!$AZ16&lt;&gt;0),[2]PREMIOS_DOCTORADO!$AZ16,""),IF($A18="TOTAL",SUM(INDIRECT("AD4:AD"&amp;ROW()-1)),""))</f>
        <v/>
      </c>
      <c r="AE18" s="7" t="str">
        <f t="shared" ca="1" si="9"/>
        <v/>
      </c>
      <c r="AF18" s="7" t="str">
        <f ca="1">IF(AND($A18&lt;&gt;"",$A18&lt;&gt;"TOTAL"),IF(AND([2]PREMIOS_DOCTORADO!$BC16&lt;&gt;"",[2]PREMIOS_DOCTORADO!$BC16&lt;&gt;0),[2]PREMIOS_DOCTORADO!$BC16,""),IF($A18="TOTAL",SUM(INDIRECT("AF4:AF"&amp;ROW()-1)),""))</f>
        <v/>
      </c>
      <c r="AG18" s="7" t="str">
        <f ca="1">IF(AND($A18&lt;&gt;"",$A18&lt;&gt;"TOTAL"),IF(AND([2]PREMIOS_DOCTORADO!$BE16&lt;&gt;"",[2]PREMIOS_DOCTORADO!$BE16&lt;&gt;0),[2]PREMIOS_DOCTORADO!$BE16,""),IF($A18="TOTAL",SUM(INDIRECT("AG4:AG"&amp;ROW()-1)),""))</f>
        <v/>
      </c>
      <c r="AH18" s="7" t="str">
        <f t="shared" ca="1" si="10"/>
        <v/>
      </c>
      <c r="AI18" s="7" t="str">
        <f ca="1">IF(AND($A18&lt;&gt;"",$A18&lt;&gt;"TOTAL"),IF(AND([2]PREMIOS_DOCTORADO!$BH16&lt;&gt;"",[2]PREMIOS_DOCTORADO!$BH16&lt;&gt;0),[2]PREMIOS_DOCTORADO!$BH16,""),IF($A18="TOTAL",SUM(INDIRECT("AI4:AI"&amp;ROW()-1)),""))</f>
        <v/>
      </c>
      <c r="AJ18" s="7" t="str">
        <f ca="1">IF(AND($A18&lt;&gt;"",$A18&lt;&gt;"TOTAL"),IF(AND([2]PREMIOS_DOCTORADO!$BJ16&lt;&gt;"",[2]PREMIOS_DOCTORADO!$BJ16&lt;&gt;0),[2]PREMIOS_DOCTORADO!$BJ16,""),IF($A18="TOTAL",SUM(INDIRECT("AJ4:AJ"&amp;ROW()-1)),""))</f>
        <v/>
      </c>
      <c r="AK18" s="7" t="str">
        <f t="shared" ca="1" si="11"/>
        <v/>
      </c>
      <c r="AL18" s="7" t="str">
        <f ca="1">IF(AND($A18&lt;&gt;"",$A18&lt;&gt;"TOTAL"),IF(AND([2]PREMIOS_DOCTORADO!$BM16&lt;&gt;"",[2]PREMIOS_DOCTORADO!$BM16&lt;&gt;0),[2]PREMIOS_DOCTORADO!$BM16,""),IF($A18="TOTAL",SUM(INDIRECT("AL4:AL"&amp;ROW()-1)),""))</f>
        <v/>
      </c>
      <c r="AM18" s="7" t="str">
        <f ca="1">IF(AND($A18&lt;&gt;"",$A18&lt;&gt;"TOTAL"),IF(AND([2]PREMIOS_DOCTORADO!$BO16&lt;&gt;"",[2]PREMIOS_DOCTORADO!$BO16&lt;&gt;0),[2]PREMIOS_DOCTORADO!$BO16,""),IF($A18="TOTAL",SUM(INDIRECT("AM4:AM"&amp;ROW()-1)),""))</f>
        <v/>
      </c>
      <c r="AN18" s="7" t="str">
        <f t="shared" ca="1" si="12"/>
        <v/>
      </c>
      <c r="AO18" s="7" t="str">
        <f ca="1">IF(AND($A18&lt;&gt;"",$A18&lt;&gt;"TOTAL"),IF(AND([2]PREMIOS_DOCTORADO!$BR16&lt;&gt;"",[2]PREMIOS_DOCTORADO!$BR16&lt;&gt;0),[2]PREMIOS_DOCTORADO!$BR16,""),IF($A18="TOTAL",SUM(INDIRECT("AO4:AO"&amp;ROW()-1)),""))</f>
        <v/>
      </c>
      <c r="AP18" s="7" t="str">
        <f ca="1">IF(AND($A18&lt;&gt;"",$A18&lt;&gt;"TOTAL"),IF(AND([2]PREMIOS_DOCTORADO!$BT16&lt;&gt;"",[2]PREMIOS_DOCTORADO!$BT16&lt;&gt;0),[2]PREMIOS_DOCTORADO!$BT16,""),IF($A18="TOTAL",SUM(INDIRECT("AP4:AP"&amp;ROW()-1)),""))</f>
        <v/>
      </c>
      <c r="AQ18" s="7" t="str">
        <f t="shared" ca="1" si="13"/>
        <v/>
      </c>
      <c r="AR18" s="7" t="str">
        <f ca="1">IF(AND($A18&lt;&gt;"",$A18&lt;&gt;"TOTAL"),IF(AND([2]PREMIOS_DOCTORADO!$BW16&lt;&gt;"",[2]PREMIOS_DOCTORADO!$BW16&lt;&gt;0),[2]PREMIOS_DOCTORADO!$BW16,""),IF($A18="TOTAL",SUM(INDIRECT("AR4:AR"&amp;ROW()-1)),""))</f>
        <v/>
      </c>
      <c r="AS18" s="7" t="str">
        <f ca="1">IF(AND($A18&lt;&gt;"",$A18&lt;&gt;"TOTAL"),IF(AND([2]PREMIOS_DOCTORADO!$BY16&lt;&gt;"",[2]PREMIOS_DOCTORADO!$BY16&lt;&gt;0),[2]PREMIOS_DOCTORADO!$BY16,""),IF($A18="TOTAL",SUM(INDIRECT("AS4:AS"&amp;ROW()-1)),""))</f>
        <v/>
      </c>
      <c r="AT18" s="7" t="str">
        <f t="shared" ca="1" si="14"/>
        <v/>
      </c>
      <c r="AU18" s="7" t="str">
        <f ca="1">IF(AND($A18&lt;&gt;"",$A18&lt;&gt;"TOTAL"),IF(AND([2]PREMIOS_DOCTORADO!$CB16&lt;&gt;"",[2]PREMIOS_DOCTORADO!$CB16&lt;&gt;0),[2]PREMIOS_DOCTORADO!$CB16,""),IF($A18="TOTAL",SUM(INDIRECT("AU4:AU"&amp;ROW()-1)),""))</f>
        <v/>
      </c>
      <c r="AV18" s="7" t="str">
        <f ca="1">IF(AND($A18&lt;&gt;"",$A18&lt;&gt;"TOTAL"),IF(AND([2]PREMIOS_DOCTORADO!$CD16&lt;&gt;"",[2]PREMIOS_DOCTORADO!$CD16&lt;&gt;0),[2]PREMIOS_DOCTORADO!$CD16,""),IF($A18="TOTAL",SUM(INDIRECT("AV4:AV"&amp;ROW()-1)),""))</f>
        <v/>
      </c>
      <c r="AW18" s="7" t="str">
        <f t="shared" ca="1" si="15"/>
        <v/>
      </c>
      <c r="AX18" s="7" t="str">
        <f ca="1">IF(AND($A18&lt;&gt;"",$A18&lt;&gt;"TOTAL"),IF(AND([2]PREMIOS_DOCTORADO!$CG16&lt;&gt;"",[2]PREMIOS_DOCTORADO!$CG16&lt;&gt;0),[2]PREMIOS_DOCTORADO!$CG16,""),IF($A18="TOTAL",SUM(INDIRECT("AX4:AX"&amp;ROW()-1)),""))</f>
        <v/>
      </c>
      <c r="AY18" s="7" t="str">
        <f ca="1">IF(AND($A18&lt;&gt;"",$A18&lt;&gt;"TOTAL"),IF(AND([2]PREMIOS_DOCTORADO!$CI16&lt;&gt;"",[2]PREMIOS_DOCTORADO!$CI16&lt;&gt;0),[2]PREMIOS_DOCTORADO!$CI16,""),IF($A18="TOTAL",SUM(INDIRECT("AY4:AY"&amp;ROW()-1)),""))</f>
        <v/>
      </c>
      <c r="AZ18" s="7" t="str">
        <f t="shared" ca="1" si="16"/>
        <v/>
      </c>
      <c r="BA18" s="7" t="str">
        <f ca="1">IF(AND($A18&lt;&gt;"",$A18&lt;&gt;"TOTAL"),IF(AND([2]PREMIOS_DOCTORADO!$CL16&lt;&gt;"",[2]PREMIOS_DOCTORADO!$CL16&lt;&gt;0),[2]PREMIOS_DOCTORADO!$CL16,""),IF($A18="TOTAL",SUM(INDIRECT("BA4:BA"&amp;ROW()-1)),""))</f>
        <v/>
      </c>
      <c r="BB18" s="7" t="str">
        <f ca="1">IF(AND($A18&lt;&gt;"",$A18&lt;&gt;"TOTAL"),IF(AND([2]PREMIOS_DOCTORADO!$CN16&lt;&gt;"",[2]PREMIOS_DOCTORADO!$CN16&lt;&gt;0),[2]PREMIOS_DOCTORADO!$CN16,""),IF($A18="TOTAL",SUM(INDIRECT("BB4:BB"&amp;ROW()-1)),""))</f>
        <v/>
      </c>
      <c r="BC18" s="7" t="str">
        <f t="shared" ca="1" si="17"/>
        <v/>
      </c>
      <c r="BD18" s="7" t="str">
        <f ca="1">IF(AND($A18&lt;&gt;"",$A18&lt;&gt;"TOTAL"),IF(AND([2]PREMIOS_DOCTORADO!$CQ16&lt;&gt;"",[2]PREMIOS_DOCTORADO!$CQ16&lt;&gt;0),[2]PREMIOS_DOCTORADO!$CQ16,""),IF($A18="TOTAL",SUM(INDIRECT("BD4:BD"&amp;ROW()-1)),""))</f>
        <v/>
      </c>
      <c r="BE18" s="7" t="str">
        <f ca="1">IF(AND($A18&lt;&gt;"",$A18&lt;&gt;"TOTAL"),IF(AND([2]PREMIOS_DOCTORADO!$CS16&lt;&gt;"",[2]PREMIOS_DOCTORADO!$CS16&lt;&gt;0),[2]PREMIOS_DOCTORADO!$CS16,""),IF($A18="TOTAL",SUM(INDIRECT("BE4:BE"&amp;ROW()-1)),""))</f>
        <v/>
      </c>
      <c r="BF18" s="7" t="str">
        <f t="shared" ca="1" si="18"/>
        <v/>
      </c>
    </row>
    <row r="19" spans="1:58" x14ac:dyDescent="0.2">
      <c r="A19" s="12" t="str">
        <f>IF([2]PREMIOS_DOCTORADO!$D17&lt;&gt;"",[2]PREMIOS_DOCTORADO!$D17,IF(AND([2]PREMIOS_DOCTORADO!$D17="",[2]PREMIOS_DOCTORADO!$D18="",[2]PREMIOS_DOCTORADO!$D16=""),"","TOTAL"))</f>
        <v/>
      </c>
      <c r="B19" s="7" t="str">
        <f ca="1">IF(AND($A19&lt;&gt;"",$A19&lt;&gt;"TOTAL"),IF(AND([2]PREMIOS_DOCTORADO!$E17&lt;&gt;"",[2]PREMIOS_DOCTORADO!$E17&lt;&gt;0),[2]PREMIOS_DOCTORADO!$E17,""),IF($A19="TOTAL",SUM(INDIRECT("B4:B"&amp;ROW()-1)),""))</f>
        <v/>
      </c>
      <c r="C19" s="7" t="str">
        <f ca="1">IF(AND($A19&lt;&gt;"",$A19&lt;&gt;"TOTAL"),IF(AND([2]PREMIOS_DOCTORADO!$G17&lt;&gt;"",[2]PREMIOS_DOCTORADO!$G17&lt;&gt;0),[2]PREMIOS_DOCTORADO!$G17,""),IF($A19="TOTAL",SUM(INDIRECT("C4:C"&amp;ROW()-1)),""))</f>
        <v/>
      </c>
      <c r="D19" s="7" t="str">
        <f t="shared" ca="1" si="0"/>
        <v/>
      </c>
      <c r="E19" s="7" t="str">
        <f ca="1">IF(AND($A19&lt;&gt;"",$A19&lt;&gt;"TOTAL"),IF(AND([2]PREMIOS_DOCTORADO!$J17&lt;&gt;"",[2]PREMIOS_DOCTORADO!$J17&lt;&gt;0),[2]PREMIOS_DOCTORADO!$J17,""),IF($A19="TOTAL",SUM(INDIRECT("E4:E"&amp;ROW()-1)),""))</f>
        <v/>
      </c>
      <c r="F19" s="7" t="str">
        <f ca="1">IF(AND($A19&lt;&gt;"",$A19&lt;&gt;"TOTAL"),IF(AND([2]PREMIOS_DOCTORADO!$L17&lt;&gt;"",[2]PREMIOS_DOCTORADO!$L17&lt;&gt;0),[2]PREMIOS_DOCTORADO!$L17,""),IF($A19="TOTAL",SUM(INDIRECT("F4:F"&amp;ROW()-1)),""))</f>
        <v/>
      </c>
      <c r="G19" s="7" t="str">
        <f t="shared" ca="1" si="1"/>
        <v/>
      </c>
      <c r="H19" s="7" t="str">
        <f ca="1">IF(AND($A19&lt;&gt;"",$A19&lt;&gt;"TOTAL"),IF(AND([2]PREMIOS_DOCTORADO!$O17&lt;&gt;"",[2]PREMIOS_DOCTORADO!$O17&lt;&gt;0),[2]PREMIOS_DOCTORADO!$O17,""),IF($A19="TOTAL",SUM(INDIRECT("H4:H"&amp;ROW()-1)),""))</f>
        <v/>
      </c>
      <c r="I19" s="7" t="str">
        <f ca="1">IF(AND($A19&lt;&gt;"",$A19&lt;&gt;"TOTAL"),IF(AND([2]PREMIOS_DOCTORADO!$Q17&lt;&gt;"",[2]PREMIOS_DOCTORADO!$Q17&lt;&gt;0),[2]PREMIOS_DOCTORADO!$Q17,""),IF($A19="TOTAL",SUM(INDIRECT("I4:I"&amp;ROW()-1)),""))</f>
        <v/>
      </c>
      <c r="J19" s="7" t="str">
        <f t="shared" ca="1" si="2"/>
        <v/>
      </c>
      <c r="K19" s="7" t="str">
        <f ca="1">IF(AND($A19&lt;&gt;"",$A19&lt;&gt;"TOTAL"),IF(AND([2]PREMIOS_DOCTORADO!$T17&lt;&gt;"",[2]PREMIOS_DOCTORADO!$T17&lt;&gt;0),[2]PREMIOS_DOCTORADO!$T17,""),IF($A19="TOTAL",SUM(INDIRECT("K4:K"&amp;ROW()-1)),""))</f>
        <v/>
      </c>
      <c r="L19" s="7" t="str">
        <f ca="1">IF(AND($A19&lt;&gt;"",$A19&lt;&gt;"TOTAL"),IF(AND([2]PREMIOS_DOCTORADO!$V17&lt;&gt;"",[2]PREMIOS_DOCTORADO!$V17&lt;&gt;0),[2]PREMIOS_DOCTORADO!$V17,""),IF($A19="TOTAL",SUM(INDIRECT("L4:L"&amp;ROW()-1)),""))</f>
        <v/>
      </c>
      <c r="M19" s="7" t="str">
        <f t="shared" ca="1" si="3"/>
        <v/>
      </c>
      <c r="N19" s="7" t="str">
        <f ca="1">IF(AND($A19&lt;&gt;"",$A19&lt;&gt;"TOTAL"),IF(AND([2]PREMIOS_DOCTORADO!$Y17&lt;&gt;"",[2]PREMIOS_DOCTORADO!$Y17&lt;&gt;0),[2]PREMIOS_DOCTORADO!$Y17,""),IF($A19="TOTAL",SUM(INDIRECT("N4:N"&amp;ROW()-1)),""))</f>
        <v/>
      </c>
      <c r="O19" s="7" t="str">
        <f ca="1">IF(AND($A19&lt;&gt;"",$A19&lt;&gt;"TOTAL"),IF(AND([2]PREMIOS_DOCTORADO!$AA17&lt;&gt;"",[2]PREMIOS_DOCTORADO!$AA17&lt;&gt;0),[2]PREMIOS_DOCTORADO!$AA17,""),IF($A19="TOTAL",SUM(INDIRECT("O4:O"&amp;ROW()-1)),""))</f>
        <v/>
      </c>
      <c r="P19" s="7" t="str">
        <f t="shared" ca="1" si="4"/>
        <v/>
      </c>
      <c r="Q19" s="7" t="str">
        <f ca="1">IF(AND($A19&lt;&gt;"",$A19&lt;&gt;"TOTAL"),IF(AND([2]PREMIOS_DOCTORADO!$AD17&lt;&gt;"",[2]PREMIOS_DOCTORADO!$AD17&lt;&gt;0),[2]PREMIOS_DOCTORADO!$AD17,""),IF($A19="TOTAL",SUM(INDIRECT("Q4:Q"&amp;ROW()-1)),""))</f>
        <v/>
      </c>
      <c r="R19" s="7" t="str">
        <f ca="1">IF(AND($A19&lt;&gt;"",$A19&lt;&gt;"TOTAL"),IF(AND([2]PREMIOS_DOCTORADO!$AF17&lt;&gt;"",[2]PREMIOS_DOCTORADO!$AF17&lt;&gt;0),[2]PREMIOS_DOCTORADO!$AF17,""),IF($A19="TOTAL",SUM(INDIRECT("R4:R"&amp;ROW()-1)),""))</f>
        <v/>
      </c>
      <c r="S19" s="7" t="str">
        <f t="shared" ca="1" si="5"/>
        <v/>
      </c>
      <c r="T19" s="7" t="str">
        <f ca="1">IF(AND($A19&lt;&gt;"",$A19&lt;&gt;"TOTAL"),IF(AND([2]PREMIOS_DOCTORADO!$AI17&lt;&gt;"",[2]PREMIOS_DOCTORADO!$AI17&lt;&gt;0),[2]PREMIOS_DOCTORADO!$AI17,""),IF($A19="TOTAL",SUM(INDIRECT("T4:T"&amp;ROW()-1)),""))</f>
        <v/>
      </c>
      <c r="U19" s="7" t="str">
        <f ca="1">IF(AND($A19&lt;&gt;"",$A19&lt;&gt;"TOTAL"),IF(AND([2]PREMIOS_DOCTORADO!$AK17&lt;&gt;"",[2]PREMIOS_DOCTORADO!$AK17&lt;&gt;0),[2]PREMIOS_DOCTORADO!$AK17,""),IF($A19="TOTAL",SUM(INDIRECT("U4:U"&amp;ROW()-1)),""))</f>
        <v/>
      </c>
      <c r="V19" s="7" t="str">
        <f t="shared" ca="1" si="6"/>
        <v/>
      </c>
      <c r="W19" s="7" t="str">
        <f ca="1">IF(AND($A19&lt;&gt;"",$A19&lt;&gt;"TOTAL"),IF(AND([2]PREMIOS_DOCTORADO!$AN17&lt;&gt;"",[2]PREMIOS_DOCTORADO!$AN17&lt;&gt;0),[2]PREMIOS_DOCTORADO!$AN17,""),IF($A19="TOTAL",SUM(INDIRECT("W4:W"&amp;ROW()-1)),""))</f>
        <v/>
      </c>
      <c r="X19" s="7" t="str">
        <f ca="1">IF(AND($A19&lt;&gt;"",$A19&lt;&gt;"TOTAL"),IF(AND([2]PREMIOS_DOCTORADO!$AP17&lt;&gt;"",[2]PREMIOS_DOCTORADO!$AP17&lt;&gt;0),[2]PREMIOS_DOCTORADO!$AP17,""),IF($A19="TOTAL",SUM(INDIRECT("X4:X"&amp;ROW()-1)),""))</f>
        <v/>
      </c>
      <c r="Y19" s="7" t="str">
        <f t="shared" ca="1" si="7"/>
        <v/>
      </c>
      <c r="Z19" s="7" t="str">
        <f ca="1">IF(AND($A19&lt;&gt;"",$A19&lt;&gt;"TOTAL"),IF(AND([2]PREMIOS_DOCTORADO!$AS17&lt;&gt;"",[2]PREMIOS_DOCTORADO!$AS17&lt;&gt;0),[2]PREMIOS_DOCTORADO!$AS17,""),IF($A19="TOTAL",SUM(INDIRECT("Z4:Z"&amp;ROW()-1)),""))</f>
        <v/>
      </c>
      <c r="AA19" s="7" t="str">
        <f ca="1">IF(AND($A19&lt;&gt;"",$A19&lt;&gt;"TOTAL"),IF(AND([2]PREMIOS_DOCTORADO!$AU17&lt;&gt;"",[2]PREMIOS_DOCTORADO!$AU17&lt;&gt;0),[2]PREMIOS_DOCTORADO!$AU17,""),IF($A19="TOTAL",SUM(INDIRECT("AA4:AA"&amp;ROW()-1)),""))</f>
        <v/>
      </c>
      <c r="AB19" s="7" t="str">
        <f t="shared" ca="1" si="8"/>
        <v/>
      </c>
      <c r="AC19" s="7" t="str">
        <f ca="1">IF(AND($A19&lt;&gt;"",$A19&lt;&gt;"TOTAL"),IF(AND([2]PREMIOS_DOCTORADO!$AX17&lt;&gt;"",[2]PREMIOS_DOCTORADO!$AX17&lt;&gt;0),[2]PREMIOS_DOCTORADO!$AX17,""),IF($A19="TOTAL",SUM(INDIRECT("AC4:AC"&amp;ROW()-1)),""))</f>
        <v/>
      </c>
      <c r="AD19" s="7" t="str">
        <f ca="1">IF(AND($A19&lt;&gt;"",$A19&lt;&gt;"TOTAL"),IF(AND([2]PREMIOS_DOCTORADO!$AZ17&lt;&gt;"",[2]PREMIOS_DOCTORADO!$AZ17&lt;&gt;0),[2]PREMIOS_DOCTORADO!$AZ17,""),IF($A19="TOTAL",SUM(INDIRECT("AD4:AD"&amp;ROW()-1)),""))</f>
        <v/>
      </c>
      <c r="AE19" s="7" t="str">
        <f t="shared" ca="1" si="9"/>
        <v/>
      </c>
      <c r="AF19" s="7" t="str">
        <f ca="1">IF(AND($A19&lt;&gt;"",$A19&lt;&gt;"TOTAL"),IF(AND([2]PREMIOS_DOCTORADO!$BC17&lt;&gt;"",[2]PREMIOS_DOCTORADO!$BC17&lt;&gt;0),[2]PREMIOS_DOCTORADO!$BC17,""),IF($A19="TOTAL",SUM(INDIRECT("AF4:AF"&amp;ROW()-1)),""))</f>
        <v/>
      </c>
      <c r="AG19" s="7" t="str">
        <f ca="1">IF(AND($A19&lt;&gt;"",$A19&lt;&gt;"TOTAL"),IF(AND([2]PREMIOS_DOCTORADO!$BE17&lt;&gt;"",[2]PREMIOS_DOCTORADO!$BE17&lt;&gt;0),[2]PREMIOS_DOCTORADO!$BE17,""),IF($A19="TOTAL",SUM(INDIRECT("AG4:AG"&amp;ROW()-1)),""))</f>
        <v/>
      </c>
      <c r="AH19" s="7" t="str">
        <f t="shared" ca="1" si="10"/>
        <v/>
      </c>
      <c r="AI19" s="7" t="str">
        <f ca="1">IF(AND($A19&lt;&gt;"",$A19&lt;&gt;"TOTAL"),IF(AND([2]PREMIOS_DOCTORADO!$BH17&lt;&gt;"",[2]PREMIOS_DOCTORADO!$BH17&lt;&gt;0),[2]PREMIOS_DOCTORADO!$BH17,""),IF($A19="TOTAL",SUM(INDIRECT("AI4:AI"&amp;ROW()-1)),""))</f>
        <v/>
      </c>
      <c r="AJ19" s="7" t="str">
        <f ca="1">IF(AND($A19&lt;&gt;"",$A19&lt;&gt;"TOTAL"),IF(AND([2]PREMIOS_DOCTORADO!$BJ17&lt;&gt;"",[2]PREMIOS_DOCTORADO!$BJ17&lt;&gt;0),[2]PREMIOS_DOCTORADO!$BJ17,""),IF($A19="TOTAL",SUM(INDIRECT("AJ4:AJ"&amp;ROW()-1)),""))</f>
        <v/>
      </c>
      <c r="AK19" s="7" t="str">
        <f t="shared" ca="1" si="11"/>
        <v/>
      </c>
      <c r="AL19" s="7" t="str">
        <f ca="1">IF(AND($A19&lt;&gt;"",$A19&lt;&gt;"TOTAL"),IF(AND([2]PREMIOS_DOCTORADO!$BM17&lt;&gt;"",[2]PREMIOS_DOCTORADO!$BM17&lt;&gt;0),[2]PREMIOS_DOCTORADO!$BM17,""),IF($A19="TOTAL",SUM(INDIRECT("AL4:AL"&amp;ROW()-1)),""))</f>
        <v/>
      </c>
      <c r="AM19" s="7" t="str">
        <f ca="1">IF(AND($A19&lt;&gt;"",$A19&lt;&gt;"TOTAL"),IF(AND([2]PREMIOS_DOCTORADO!$BO17&lt;&gt;"",[2]PREMIOS_DOCTORADO!$BO17&lt;&gt;0),[2]PREMIOS_DOCTORADO!$BO17,""),IF($A19="TOTAL",SUM(INDIRECT("AM4:AM"&amp;ROW()-1)),""))</f>
        <v/>
      </c>
      <c r="AN19" s="7" t="str">
        <f t="shared" ca="1" si="12"/>
        <v/>
      </c>
      <c r="AO19" s="7" t="str">
        <f ca="1">IF(AND($A19&lt;&gt;"",$A19&lt;&gt;"TOTAL"),IF(AND([2]PREMIOS_DOCTORADO!$BR17&lt;&gt;"",[2]PREMIOS_DOCTORADO!$BR17&lt;&gt;0),[2]PREMIOS_DOCTORADO!$BR17,""),IF($A19="TOTAL",SUM(INDIRECT("AO4:AO"&amp;ROW()-1)),""))</f>
        <v/>
      </c>
      <c r="AP19" s="7" t="str">
        <f ca="1">IF(AND($A19&lt;&gt;"",$A19&lt;&gt;"TOTAL"),IF(AND([2]PREMIOS_DOCTORADO!$BT17&lt;&gt;"",[2]PREMIOS_DOCTORADO!$BT17&lt;&gt;0),[2]PREMIOS_DOCTORADO!$BT17,""),IF($A19="TOTAL",SUM(INDIRECT("AP4:AP"&amp;ROW()-1)),""))</f>
        <v/>
      </c>
      <c r="AQ19" s="7" t="str">
        <f t="shared" ca="1" si="13"/>
        <v/>
      </c>
      <c r="AR19" s="7" t="str">
        <f ca="1">IF(AND($A19&lt;&gt;"",$A19&lt;&gt;"TOTAL"),IF(AND([2]PREMIOS_DOCTORADO!$BW17&lt;&gt;"",[2]PREMIOS_DOCTORADO!$BW17&lt;&gt;0),[2]PREMIOS_DOCTORADO!$BW17,""),IF($A19="TOTAL",SUM(INDIRECT("AR4:AR"&amp;ROW()-1)),""))</f>
        <v/>
      </c>
      <c r="AS19" s="7" t="str">
        <f ca="1">IF(AND($A19&lt;&gt;"",$A19&lt;&gt;"TOTAL"),IF(AND([2]PREMIOS_DOCTORADO!$BY17&lt;&gt;"",[2]PREMIOS_DOCTORADO!$BY17&lt;&gt;0),[2]PREMIOS_DOCTORADO!$BY17,""),IF($A19="TOTAL",SUM(INDIRECT("AS4:AS"&amp;ROW()-1)),""))</f>
        <v/>
      </c>
      <c r="AT19" s="7" t="str">
        <f t="shared" ca="1" si="14"/>
        <v/>
      </c>
      <c r="AU19" s="7" t="str">
        <f ca="1">IF(AND($A19&lt;&gt;"",$A19&lt;&gt;"TOTAL"),IF(AND([2]PREMIOS_DOCTORADO!$CB17&lt;&gt;"",[2]PREMIOS_DOCTORADO!$CB17&lt;&gt;0),[2]PREMIOS_DOCTORADO!$CB17,""),IF($A19="TOTAL",SUM(INDIRECT("AU4:AU"&amp;ROW()-1)),""))</f>
        <v/>
      </c>
      <c r="AV19" s="7" t="str">
        <f ca="1">IF(AND($A19&lt;&gt;"",$A19&lt;&gt;"TOTAL"),IF(AND([2]PREMIOS_DOCTORADO!$CD17&lt;&gt;"",[2]PREMIOS_DOCTORADO!$CD17&lt;&gt;0),[2]PREMIOS_DOCTORADO!$CD17,""),IF($A19="TOTAL",SUM(INDIRECT("AV4:AV"&amp;ROW()-1)),""))</f>
        <v/>
      </c>
      <c r="AW19" s="7" t="str">
        <f t="shared" ca="1" si="15"/>
        <v/>
      </c>
      <c r="AX19" s="7" t="str">
        <f ca="1">IF(AND($A19&lt;&gt;"",$A19&lt;&gt;"TOTAL"),IF(AND([2]PREMIOS_DOCTORADO!$CG17&lt;&gt;"",[2]PREMIOS_DOCTORADO!$CG17&lt;&gt;0),[2]PREMIOS_DOCTORADO!$CG17,""),IF($A19="TOTAL",SUM(INDIRECT("AX4:AX"&amp;ROW()-1)),""))</f>
        <v/>
      </c>
      <c r="AY19" s="7" t="str">
        <f ca="1">IF(AND($A19&lt;&gt;"",$A19&lt;&gt;"TOTAL"),IF(AND([2]PREMIOS_DOCTORADO!$CI17&lt;&gt;"",[2]PREMIOS_DOCTORADO!$CI17&lt;&gt;0),[2]PREMIOS_DOCTORADO!$CI17,""),IF($A19="TOTAL",SUM(INDIRECT("AY4:AY"&amp;ROW()-1)),""))</f>
        <v/>
      </c>
      <c r="AZ19" s="7" t="str">
        <f t="shared" ca="1" si="16"/>
        <v/>
      </c>
      <c r="BA19" s="7" t="str">
        <f ca="1">IF(AND($A19&lt;&gt;"",$A19&lt;&gt;"TOTAL"),IF(AND([2]PREMIOS_DOCTORADO!$CL17&lt;&gt;"",[2]PREMIOS_DOCTORADO!$CL17&lt;&gt;0),[2]PREMIOS_DOCTORADO!$CL17,""),IF($A19="TOTAL",SUM(INDIRECT("BA4:BA"&amp;ROW()-1)),""))</f>
        <v/>
      </c>
      <c r="BB19" s="7" t="str">
        <f ca="1">IF(AND($A19&lt;&gt;"",$A19&lt;&gt;"TOTAL"),IF(AND([2]PREMIOS_DOCTORADO!$CN17&lt;&gt;"",[2]PREMIOS_DOCTORADO!$CN17&lt;&gt;0),[2]PREMIOS_DOCTORADO!$CN17,""),IF($A19="TOTAL",SUM(INDIRECT("BB4:BB"&amp;ROW()-1)),""))</f>
        <v/>
      </c>
      <c r="BC19" s="7" t="str">
        <f t="shared" ca="1" si="17"/>
        <v/>
      </c>
      <c r="BD19" s="7" t="str">
        <f ca="1">IF(AND($A19&lt;&gt;"",$A19&lt;&gt;"TOTAL"),IF(AND([2]PREMIOS_DOCTORADO!$CQ17&lt;&gt;"",[2]PREMIOS_DOCTORADO!$CQ17&lt;&gt;0),[2]PREMIOS_DOCTORADO!$CQ17,""),IF($A19="TOTAL",SUM(INDIRECT("BD4:BD"&amp;ROW()-1)),""))</f>
        <v/>
      </c>
      <c r="BE19" s="7" t="str">
        <f ca="1">IF(AND($A19&lt;&gt;"",$A19&lt;&gt;"TOTAL"),IF(AND([2]PREMIOS_DOCTORADO!$CS17&lt;&gt;"",[2]PREMIOS_DOCTORADO!$CS17&lt;&gt;0),[2]PREMIOS_DOCTORADO!$CS17,""),IF($A19="TOTAL",SUM(INDIRECT("BE4:BE"&amp;ROW()-1)),""))</f>
        <v/>
      </c>
      <c r="BF19" s="7" t="str">
        <f t="shared" ca="1" si="18"/>
        <v/>
      </c>
    </row>
    <row r="20" spans="1:58" x14ac:dyDescent="0.2">
      <c r="A20" s="12" t="str">
        <f>IF([2]PREMIOS_DOCTORADO!$D18&lt;&gt;"",[2]PREMIOS_DOCTORADO!$D18,IF(AND([2]PREMIOS_DOCTORADO!$D18="",[2]PREMIOS_DOCTORADO!$D19="",[2]PREMIOS_DOCTORADO!$D17=""),"","TOTAL"))</f>
        <v/>
      </c>
      <c r="B20" s="7" t="str">
        <f ca="1">IF(AND($A20&lt;&gt;"",$A20&lt;&gt;"TOTAL"),IF(AND([2]PREMIOS_DOCTORADO!$E18&lt;&gt;"",[2]PREMIOS_DOCTORADO!$E18&lt;&gt;0),[2]PREMIOS_DOCTORADO!$E18,""),IF($A20="TOTAL",SUM(INDIRECT("B4:B"&amp;ROW()-1)),""))</f>
        <v/>
      </c>
      <c r="C20" s="7" t="str">
        <f ca="1">IF(AND($A20&lt;&gt;"",$A20&lt;&gt;"TOTAL"),IF(AND([2]PREMIOS_DOCTORADO!$G18&lt;&gt;"",[2]PREMIOS_DOCTORADO!$G18&lt;&gt;0),[2]PREMIOS_DOCTORADO!$G18,""),IF($A20="TOTAL",SUM(INDIRECT("C4:C"&amp;ROW()-1)),""))</f>
        <v/>
      </c>
      <c r="D20" s="7" t="str">
        <f t="shared" ca="1" si="0"/>
        <v/>
      </c>
      <c r="E20" s="7" t="str">
        <f ca="1">IF(AND($A20&lt;&gt;"",$A20&lt;&gt;"TOTAL"),IF(AND([2]PREMIOS_DOCTORADO!$J18&lt;&gt;"",[2]PREMIOS_DOCTORADO!$J18&lt;&gt;0),[2]PREMIOS_DOCTORADO!$J18,""),IF($A20="TOTAL",SUM(INDIRECT("E4:E"&amp;ROW()-1)),""))</f>
        <v/>
      </c>
      <c r="F20" s="7" t="str">
        <f ca="1">IF(AND($A20&lt;&gt;"",$A20&lt;&gt;"TOTAL"),IF(AND([2]PREMIOS_DOCTORADO!$L18&lt;&gt;"",[2]PREMIOS_DOCTORADO!$L18&lt;&gt;0),[2]PREMIOS_DOCTORADO!$L18,""),IF($A20="TOTAL",SUM(INDIRECT("F4:F"&amp;ROW()-1)),""))</f>
        <v/>
      </c>
      <c r="G20" s="7" t="str">
        <f t="shared" ca="1" si="1"/>
        <v/>
      </c>
      <c r="H20" s="7" t="str">
        <f ca="1">IF(AND($A20&lt;&gt;"",$A20&lt;&gt;"TOTAL"),IF(AND([2]PREMIOS_DOCTORADO!$O18&lt;&gt;"",[2]PREMIOS_DOCTORADO!$O18&lt;&gt;0),[2]PREMIOS_DOCTORADO!$O18,""),IF($A20="TOTAL",SUM(INDIRECT("H4:H"&amp;ROW()-1)),""))</f>
        <v/>
      </c>
      <c r="I20" s="7" t="str">
        <f ca="1">IF(AND($A20&lt;&gt;"",$A20&lt;&gt;"TOTAL"),IF(AND([2]PREMIOS_DOCTORADO!$Q18&lt;&gt;"",[2]PREMIOS_DOCTORADO!$Q18&lt;&gt;0),[2]PREMIOS_DOCTORADO!$Q18,""),IF($A20="TOTAL",SUM(INDIRECT("I4:I"&amp;ROW()-1)),""))</f>
        <v/>
      </c>
      <c r="J20" s="7" t="str">
        <f t="shared" ca="1" si="2"/>
        <v/>
      </c>
      <c r="K20" s="7" t="str">
        <f ca="1">IF(AND($A20&lt;&gt;"",$A20&lt;&gt;"TOTAL"),IF(AND([2]PREMIOS_DOCTORADO!$T18&lt;&gt;"",[2]PREMIOS_DOCTORADO!$T18&lt;&gt;0),[2]PREMIOS_DOCTORADO!$T18,""),IF($A20="TOTAL",SUM(INDIRECT("K4:K"&amp;ROW()-1)),""))</f>
        <v/>
      </c>
      <c r="L20" s="7" t="str">
        <f ca="1">IF(AND($A20&lt;&gt;"",$A20&lt;&gt;"TOTAL"),IF(AND([2]PREMIOS_DOCTORADO!$V18&lt;&gt;"",[2]PREMIOS_DOCTORADO!$V18&lt;&gt;0),[2]PREMIOS_DOCTORADO!$V18,""),IF($A20="TOTAL",SUM(INDIRECT("L4:L"&amp;ROW()-1)),""))</f>
        <v/>
      </c>
      <c r="M20" s="7" t="str">
        <f t="shared" ca="1" si="3"/>
        <v/>
      </c>
      <c r="N20" s="7" t="str">
        <f ca="1">IF(AND($A20&lt;&gt;"",$A20&lt;&gt;"TOTAL"),IF(AND([2]PREMIOS_DOCTORADO!$Y18&lt;&gt;"",[2]PREMIOS_DOCTORADO!$Y18&lt;&gt;0),[2]PREMIOS_DOCTORADO!$Y18,""),IF($A20="TOTAL",SUM(INDIRECT("N4:N"&amp;ROW()-1)),""))</f>
        <v/>
      </c>
      <c r="O20" s="7" t="str">
        <f ca="1">IF(AND($A20&lt;&gt;"",$A20&lt;&gt;"TOTAL"),IF(AND([2]PREMIOS_DOCTORADO!$AA18&lt;&gt;"",[2]PREMIOS_DOCTORADO!$AA18&lt;&gt;0),[2]PREMIOS_DOCTORADO!$AA18,""),IF($A20="TOTAL",SUM(INDIRECT("O4:O"&amp;ROW()-1)),""))</f>
        <v/>
      </c>
      <c r="P20" s="7" t="str">
        <f t="shared" ca="1" si="4"/>
        <v/>
      </c>
      <c r="Q20" s="7" t="str">
        <f ca="1">IF(AND($A20&lt;&gt;"",$A20&lt;&gt;"TOTAL"),IF(AND([2]PREMIOS_DOCTORADO!$AD18&lt;&gt;"",[2]PREMIOS_DOCTORADO!$AD18&lt;&gt;0),[2]PREMIOS_DOCTORADO!$AD18,""),IF($A20="TOTAL",SUM(INDIRECT("Q4:Q"&amp;ROW()-1)),""))</f>
        <v/>
      </c>
      <c r="R20" s="7" t="str">
        <f ca="1">IF(AND($A20&lt;&gt;"",$A20&lt;&gt;"TOTAL"),IF(AND([2]PREMIOS_DOCTORADO!$AF18&lt;&gt;"",[2]PREMIOS_DOCTORADO!$AF18&lt;&gt;0),[2]PREMIOS_DOCTORADO!$AF18,""),IF($A20="TOTAL",SUM(INDIRECT("R4:R"&amp;ROW()-1)),""))</f>
        <v/>
      </c>
      <c r="S20" s="7" t="str">
        <f t="shared" ca="1" si="5"/>
        <v/>
      </c>
      <c r="T20" s="7" t="str">
        <f ca="1">IF(AND($A20&lt;&gt;"",$A20&lt;&gt;"TOTAL"),IF(AND([2]PREMIOS_DOCTORADO!$AI18&lt;&gt;"",[2]PREMIOS_DOCTORADO!$AI18&lt;&gt;0),[2]PREMIOS_DOCTORADO!$AI18,""),IF($A20="TOTAL",SUM(INDIRECT("T4:T"&amp;ROW()-1)),""))</f>
        <v/>
      </c>
      <c r="U20" s="7" t="str">
        <f ca="1">IF(AND($A20&lt;&gt;"",$A20&lt;&gt;"TOTAL"),IF(AND([2]PREMIOS_DOCTORADO!$AK18&lt;&gt;"",[2]PREMIOS_DOCTORADO!$AK18&lt;&gt;0),[2]PREMIOS_DOCTORADO!$AK18,""),IF($A20="TOTAL",SUM(INDIRECT("U4:U"&amp;ROW()-1)),""))</f>
        <v/>
      </c>
      <c r="V20" s="7" t="str">
        <f t="shared" ca="1" si="6"/>
        <v/>
      </c>
      <c r="W20" s="7" t="str">
        <f ca="1">IF(AND($A20&lt;&gt;"",$A20&lt;&gt;"TOTAL"),IF(AND([2]PREMIOS_DOCTORADO!$AN18&lt;&gt;"",[2]PREMIOS_DOCTORADO!$AN18&lt;&gt;0),[2]PREMIOS_DOCTORADO!$AN18,""),IF($A20="TOTAL",SUM(INDIRECT("W4:W"&amp;ROW()-1)),""))</f>
        <v/>
      </c>
      <c r="X20" s="7" t="str">
        <f ca="1">IF(AND($A20&lt;&gt;"",$A20&lt;&gt;"TOTAL"),IF(AND([2]PREMIOS_DOCTORADO!$AP18&lt;&gt;"",[2]PREMIOS_DOCTORADO!$AP18&lt;&gt;0),[2]PREMIOS_DOCTORADO!$AP18,""),IF($A20="TOTAL",SUM(INDIRECT("X4:X"&amp;ROW()-1)),""))</f>
        <v/>
      </c>
      <c r="Y20" s="7" t="str">
        <f t="shared" ca="1" si="7"/>
        <v/>
      </c>
      <c r="Z20" s="7" t="str">
        <f ca="1">IF(AND($A20&lt;&gt;"",$A20&lt;&gt;"TOTAL"),IF(AND([2]PREMIOS_DOCTORADO!$AS18&lt;&gt;"",[2]PREMIOS_DOCTORADO!$AS18&lt;&gt;0),[2]PREMIOS_DOCTORADO!$AS18,""),IF($A20="TOTAL",SUM(INDIRECT("Z4:Z"&amp;ROW()-1)),""))</f>
        <v/>
      </c>
      <c r="AA20" s="7" t="str">
        <f ca="1">IF(AND($A20&lt;&gt;"",$A20&lt;&gt;"TOTAL"),IF(AND([2]PREMIOS_DOCTORADO!$AU18&lt;&gt;"",[2]PREMIOS_DOCTORADO!$AU18&lt;&gt;0),[2]PREMIOS_DOCTORADO!$AU18,""),IF($A20="TOTAL",SUM(INDIRECT("AA4:AA"&amp;ROW()-1)),""))</f>
        <v/>
      </c>
      <c r="AB20" s="7" t="str">
        <f t="shared" ca="1" si="8"/>
        <v/>
      </c>
      <c r="AC20" s="7" t="str">
        <f ca="1">IF(AND($A20&lt;&gt;"",$A20&lt;&gt;"TOTAL"),IF(AND([2]PREMIOS_DOCTORADO!$AX18&lt;&gt;"",[2]PREMIOS_DOCTORADO!$AX18&lt;&gt;0),[2]PREMIOS_DOCTORADO!$AX18,""),IF($A20="TOTAL",SUM(INDIRECT("AC4:AC"&amp;ROW()-1)),""))</f>
        <v/>
      </c>
      <c r="AD20" s="7" t="str">
        <f ca="1">IF(AND($A20&lt;&gt;"",$A20&lt;&gt;"TOTAL"),IF(AND([2]PREMIOS_DOCTORADO!$AZ18&lt;&gt;"",[2]PREMIOS_DOCTORADO!$AZ18&lt;&gt;0),[2]PREMIOS_DOCTORADO!$AZ18,""),IF($A20="TOTAL",SUM(INDIRECT("AD4:AD"&amp;ROW()-1)),""))</f>
        <v/>
      </c>
      <c r="AE20" s="7" t="str">
        <f t="shared" ca="1" si="9"/>
        <v/>
      </c>
      <c r="AF20" s="7" t="str">
        <f ca="1">IF(AND($A20&lt;&gt;"",$A20&lt;&gt;"TOTAL"),IF(AND([2]PREMIOS_DOCTORADO!$BC18&lt;&gt;"",[2]PREMIOS_DOCTORADO!$BC18&lt;&gt;0),[2]PREMIOS_DOCTORADO!$BC18,""),IF($A20="TOTAL",SUM(INDIRECT("AF4:AF"&amp;ROW()-1)),""))</f>
        <v/>
      </c>
      <c r="AG20" s="7" t="str">
        <f ca="1">IF(AND($A20&lt;&gt;"",$A20&lt;&gt;"TOTAL"),IF(AND([2]PREMIOS_DOCTORADO!$BE18&lt;&gt;"",[2]PREMIOS_DOCTORADO!$BE18&lt;&gt;0),[2]PREMIOS_DOCTORADO!$BE18,""),IF($A20="TOTAL",SUM(INDIRECT("AG4:AG"&amp;ROW()-1)),""))</f>
        <v/>
      </c>
      <c r="AH20" s="7" t="str">
        <f t="shared" ca="1" si="10"/>
        <v/>
      </c>
      <c r="AI20" s="7" t="str">
        <f ca="1">IF(AND($A20&lt;&gt;"",$A20&lt;&gt;"TOTAL"),IF(AND([2]PREMIOS_DOCTORADO!$BH18&lt;&gt;"",[2]PREMIOS_DOCTORADO!$BH18&lt;&gt;0),[2]PREMIOS_DOCTORADO!$BH18,""),IF($A20="TOTAL",SUM(INDIRECT("AI4:AI"&amp;ROW()-1)),""))</f>
        <v/>
      </c>
      <c r="AJ20" s="7" t="str">
        <f ca="1">IF(AND($A20&lt;&gt;"",$A20&lt;&gt;"TOTAL"),IF(AND([2]PREMIOS_DOCTORADO!$BJ18&lt;&gt;"",[2]PREMIOS_DOCTORADO!$BJ18&lt;&gt;0),[2]PREMIOS_DOCTORADO!$BJ18,""),IF($A20="TOTAL",SUM(INDIRECT("AJ4:AJ"&amp;ROW()-1)),""))</f>
        <v/>
      </c>
      <c r="AK20" s="7" t="str">
        <f t="shared" ca="1" si="11"/>
        <v/>
      </c>
      <c r="AL20" s="7" t="str">
        <f ca="1">IF(AND($A20&lt;&gt;"",$A20&lt;&gt;"TOTAL"),IF(AND([2]PREMIOS_DOCTORADO!$BM18&lt;&gt;"",[2]PREMIOS_DOCTORADO!$BM18&lt;&gt;0),[2]PREMIOS_DOCTORADO!$BM18,""),IF($A20="TOTAL",SUM(INDIRECT("AL4:AL"&amp;ROW()-1)),""))</f>
        <v/>
      </c>
      <c r="AM20" s="7" t="str">
        <f ca="1">IF(AND($A20&lt;&gt;"",$A20&lt;&gt;"TOTAL"),IF(AND([2]PREMIOS_DOCTORADO!$BO18&lt;&gt;"",[2]PREMIOS_DOCTORADO!$BO18&lt;&gt;0),[2]PREMIOS_DOCTORADO!$BO18,""),IF($A20="TOTAL",SUM(INDIRECT("AM4:AM"&amp;ROW()-1)),""))</f>
        <v/>
      </c>
      <c r="AN20" s="7" t="str">
        <f t="shared" ca="1" si="12"/>
        <v/>
      </c>
      <c r="AO20" s="7" t="str">
        <f ca="1">IF(AND($A20&lt;&gt;"",$A20&lt;&gt;"TOTAL"),IF(AND([2]PREMIOS_DOCTORADO!$BR18&lt;&gt;"",[2]PREMIOS_DOCTORADO!$BR18&lt;&gt;0),[2]PREMIOS_DOCTORADO!$BR18,""),IF($A20="TOTAL",SUM(INDIRECT("AO4:AO"&amp;ROW()-1)),""))</f>
        <v/>
      </c>
      <c r="AP20" s="7" t="str">
        <f ca="1">IF(AND($A20&lt;&gt;"",$A20&lt;&gt;"TOTAL"),IF(AND([2]PREMIOS_DOCTORADO!$BT18&lt;&gt;"",[2]PREMIOS_DOCTORADO!$BT18&lt;&gt;0),[2]PREMIOS_DOCTORADO!$BT18,""),IF($A20="TOTAL",SUM(INDIRECT("AP4:AP"&amp;ROW()-1)),""))</f>
        <v/>
      </c>
      <c r="AQ20" s="7" t="str">
        <f t="shared" ca="1" si="13"/>
        <v/>
      </c>
      <c r="AR20" s="7" t="str">
        <f ca="1">IF(AND($A20&lt;&gt;"",$A20&lt;&gt;"TOTAL"),IF(AND([2]PREMIOS_DOCTORADO!$BW18&lt;&gt;"",[2]PREMIOS_DOCTORADO!$BW18&lt;&gt;0),[2]PREMIOS_DOCTORADO!$BW18,""),IF($A20="TOTAL",SUM(INDIRECT("AR4:AR"&amp;ROW()-1)),""))</f>
        <v/>
      </c>
      <c r="AS20" s="7" t="str">
        <f ca="1">IF(AND($A20&lt;&gt;"",$A20&lt;&gt;"TOTAL"),IF(AND([2]PREMIOS_DOCTORADO!$BY18&lt;&gt;"",[2]PREMIOS_DOCTORADO!$BY18&lt;&gt;0),[2]PREMIOS_DOCTORADO!$BY18,""),IF($A20="TOTAL",SUM(INDIRECT("AS4:AS"&amp;ROW()-1)),""))</f>
        <v/>
      </c>
      <c r="AT20" s="7" t="str">
        <f t="shared" ca="1" si="14"/>
        <v/>
      </c>
      <c r="AU20" s="7" t="str">
        <f ca="1">IF(AND($A20&lt;&gt;"",$A20&lt;&gt;"TOTAL"),IF(AND([2]PREMIOS_DOCTORADO!$CB18&lt;&gt;"",[2]PREMIOS_DOCTORADO!$CB18&lt;&gt;0),[2]PREMIOS_DOCTORADO!$CB18,""),IF($A20="TOTAL",SUM(INDIRECT("AU4:AU"&amp;ROW()-1)),""))</f>
        <v/>
      </c>
      <c r="AV20" s="7" t="str">
        <f ca="1">IF(AND($A20&lt;&gt;"",$A20&lt;&gt;"TOTAL"),IF(AND([2]PREMIOS_DOCTORADO!$CD18&lt;&gt;"",[2]PREMIOS_DOCTORADO!$CD18&lt;&gt;0),[2]PREMIOS_DOCTORADO!$CD18,""),IF($A20="TOTAL",SUM(INDIRECT("AV4:AV"&amp;ROW()-1)),""))</f>
        <v/>
      </c>
      <c r="AW20" s="7" t="str">
        <f t="shared" ca="1" si="15"/>
        <v/>
      </c>
      <c r="AX20" s="7" t="str">
        <f ca="1">IF(AND($A20&lt;&gt;"",$A20&lt;&gt;"TOTAL"),IF(AND([2]PREMIOS_DOCTORADO!$CG18&lt;&gt;"",[2]PREMIOS_DOCTORADO!$CG18&lt;&gt;0),[2]PREMIOS_DOCTORADO!$CG18,""),IF($A20="TOTAL",SUM(INDIRECT("AX4:AX"&amp;ROW()-1)),""))</f>
        <v/>
      </c>
      <c r="AY20" s="7" t="str">
        <f ca="1">IF(AND($A20&lt;&gt;"",$A20&lt;&gt;"TOTAL"),IF(AND([2]PREMIOS_DOCTORADO!$CI18&lt;&gt;"",[2]PREMIOS_DOCTORADO!$CI18&lt;&gt;0),[2]PREMIOS_DOCTORADO!$CI18,""),IF($A20="TOTAL",SUM(INDIRECT("AY4:AY"&amp;ROW()-1)),""))</f>
        <v/>
      </c>
      <c r="AZ20" s="7" t="str">
        <f t="shared" ca="1" si="16"/>
        <v/>
      </c>
      <c r="BA20" s="7" t="str">
        <f ca="1">IF(AND($A20&lt;&gt;"",$A20&lt;&gt;"TOTAL"),IF(AND([2]PREMIOS_DOCTORADO!$CL18&lt;&gt;"",[2]PREMIOS_DOCTORADO!$CL18&lt;&gt;0),[2]PREMIOS_DOCTORADO!$CL18,""),IF($A20="TOTAL",SUM(INDIRECT("BA4:BA"&amp;ROW()-1)),""))</f>
        <v/>
      </c>
      <c r="BB20" s="7" t="str">
        <f ca="1">IF(AND($A20&lt;&gt;"",$A20&lt;&gt;"TOTAL"),IF(AND([2]PREMIOS_DOCTORADO!$CN18&lt;&gt;"",[2]PREMIOS_DOCTORADO!$CN18&lt;&gt;0),[2]PREMIOS_DOCTORADO!$CN18,""),IF($A20="TOTAL",SUM(INDIRECT("BB4:BB"&amp;ROW()-1)),""))</f>
        <v/>
      </c>
      <c r="BC20" s="7" t="str">
        <f t="shared" ca="1" si="17"/>
        <v/>
      </c>
      <c r="BD20" s="7" t="str">
        <f ca="1">IF(AND($A20&lt;&gt;"",$A20&lt;&gt;"TOTAL"),IF(AND([2]PREMIOS_DOCTORADO!$CQ18&lt;&gt;"",[2]PREMIOS_DOCTORADO!$CQ18&lt;&gt;0),[2]PREMIOS_DOCTORADO!$CQ18,""),IF($A20="TOTAL",SUM(INDIRECT("BD4:BD"&amp;ROW()-1)),""))</f>
        <v/>
      </c>
      <c r="BE20" s="7" t="str">
        <f ca="1">IF(AND($A20&lt;&gt;"",$A20&lt;&gt;"TOTAL"),IF(AND([2]PREMIOS_DOCTORADO!$CS18&lt;&gt;"",[2]PREMIOS_DOCTORADO!$CS18&lt;&gt;0),[2]PREMIOS_DOCTORADO!$CS18,""),IF($A20="TOTAL",SUM(INDIRECT("BE4:BE"&amp;ROW()-1)),""))</f>
        <v/>
      </c>
      <c r="BF20" s="7" t="str">
        <f t="shared" ca="1" si="18"/>
        <v/>
      </c>
    </row>
    <row r="21" spans="1:58" x14ac:dyDescent="0.2">
      <c r="A21" s="12" t="str">
        <f>IF([2]PREMIOS_DOCTORADO!$D19&lt;&gt;"",[2]PREMIOS_DOCTORADO!$D19,IF(AND([2]PREMIOS_DOCTORADO!$D19="",[2]PREMIOS_DOCTORADO!$D20="",[2]PREMIOS_DOCTORADO!$D18=""),"","TOTAL"))</f>
        <v/>
      </c>
      <c r="B21" s="7" t="str">
        <f ca="1">IF(AND($A21&lt;&gt;"",$A21&lt;&gt;"TOTAL"),IF(AND([2]PREMIOS_DOCTORADO!$E19&lt;&gt;"",[2]PREMIOS_DOCTORADO!$E19&lt;&gt;0),[2]PREMIOS_DOCTORADO!$E19,""),IF($A21="TOTAL",SUM(INDIRECT("B4:B"&amp;ROW()-1)),""))</f>
        <v/>
      </c>
      <c r="C21" s="7" t="str">
        <f ca="1">IF(AND($A21&lt;&gt;"",$A21&lt;&gt;"TOTAL"),IF(AND([2]PREMIOS_DOCTORADO!$G19&lt;&gt;"",[2]PREMIOS_DOCTORADO!$G19&lt;&gt;0),[2]PREMIOS_DOCTORADO!$G19,""),IF($A21="TOTAL",SUM(INDIRECT("C4:C"&amp;ROW()-1)),""))</f>
        <v/>
      </c>
      <c r="D21" s="7" t="str">
        <f t="shared" ca="1" si="0"/>
        <v/>
      </c>
      <c r="E21" s="7" t="str">
        <f ca="1">IF(AND($A21&lt;&gt;"",$A21&lt;&gt;"TOTAL"),IF(AND([2]PREMIOS_DOCTORADO!$J19&lt;&gt;"",[2]PREMIOS_DOCTORADO!$J19&lt;&gt;0),[2]PREMIOS_DOCTORADO!$J19,""),IF($A21="TOTAL",SUM(INDIRECT("E4:E"&amp;ROW()-1)),""))</f>
        <v/>
      </c>
      <c r="F21" s="7" t="str">
        <f ca="1">IF(AND($A21&lt;&gt;"",$A21&lt;&gt;"TOTAL"),IF(AND([2]PREMIOS_DOCTORADO!$L19&lt;&gt;"",[2]PREMIOS_DOCTORADO!$L19&lt;&gt;0),[2]PREMIOS_DOCTORADO!$L19,""),IF($A21="TOTAL",SUM(INDIRECT("F4:F"&amp;ROW()-1)),""))</f>
        <v/>
      </c>
      <c r="G21" s="7" t="str">
        <f t="shared" ca="1" si="1"/>
        <v/>
      </c>
      <c r="H21" s="7" t="str">
        <f ca="1">IF(AND($A21&lt;&gt;"",$A21&lt;&gt;"TOTAL"),IF(AND([2]PREMIOS_DOCTORADO!$O19&lt;&gt;"",[2]PREMIOS_DOCTORADO!$O19&lt;&gt;0),[2]PREMIOS_DOCTORADO!$O19,""),IF($A21="TOTAL",SUM(INDIRECT("H4:H"&amp;ROW()-1)),""))</f>
        <v/>
      </c>
      <c r="I21" s="7" t="str">
        <f ca="1">IF(AND($A21&lt;&gt;"",$A21&lt;&gt;"TOTAL"),IF(AND([2]PREMIOS_DOCTORADO!$Q19&lt;&gt;"",[2]PREMIOS_DOCTORADO!$Q19&lt;&gt;0),[2]PREMIOS_DOCTORADO!$Q19,""),IF($A21="TOTAL",SUM(INDIRECT("I4:I"&amp;ROW()-1)),""))</f>
        <v/>
      </c>
      <c r="J21" s="7" t="str">
        <f t="shared" ca="1" si="2"/>
        <v/>
      </c>
      <c r="K21" s="7" t="str">
        <f ca="1">IF(AND($A21&lt;&gt;"",$A21&lt;&gt;"TOTAL"),IF(AND([2]PREMIOS_DOCTORADO!$T19&lt;&gt;"",[2]PREMIOS_DOCTORADO!$T19&lt;&gt;0),[2]PREMIOS_DOCTORADO!$T19,""),IF($A21="TOTAL",SUM(INDIRECT("K4:K"&amp;ROW()-1)),""))</f>
        <v/>
      </c>
      <c r="L21" s="7" t="str">
        <f ca="1">IF(AND($A21&lt;&gt;"",$A21&lt;&gt;"TOTAL"),IF(AND([2]PREMIOS_DOCTORADO!$V19&lt;&gt;"",[2]PREMIOS_DOCTORADO!$V19&lt;&gt;0),[2]PREMIOS_DOCTORADO!$V19,""),IF($A21="TOTAL",SUM(INDIRECT("L4:L"&amp;ROW()-1)),""))</f>
        <v/>
      </c>
      <c r="M21" s="7" t="str">
        <f t="shared" ca="1" si="3"/>
        <v/>
      </c>
      <c r="N21" s="7" t="str">
        <f ca="1">IF(AND($A21&lt;&gt;"",$A21&lt;&gt;"TOTAL"),IF(AND([2]PREMIOS_DOCTORADO!$Y19&lt;&gt;"",[2]PREMIOS_DOCTORADO!$Y19&lt;&gt;0),[2]PREMIOS_DOCTORADO!$Y19,""),IF($A21="TOTAL",SUM(INDIRECT("N4:N"&amp;ROW()-1)),""))</f>
        <v/>
      </c>
      <c r="O21" s="7" t="str">
        <f ca="1">IF(AND($A21&lt;&gt;"",$A21&lt;&gt;"TOTAL"),IF(AND([2]PREMIOS_DOCTORADO!$AA19&lt;&gt;"",[2]PREMIOS_DOCTORADO!$AA19&lt;&gt;0),[2]PREMIOS_DOCTORADO!$AA19,""),IF($A21="TOTAL",SUM(INDIRECT("O4:O"&amp;ROW()-1)),""))</f>
        <v/>
      </c>
      <c r="P21" s="7" t="str">
        <f t="shared" ca="1" si="4"/>
        <v/>
      </c>
      <c r="Q21" s="7" t="str">
        <f ca="1">IF(AND($A21&lt;&gt;"",$A21&lt;&gt;"TOTAL"),IF(AND([2]PREMIOS_DOCTORADO!$AD19&lt;&gt;"",[2]PREMIOS_DOCTORADO!$AD19&lt;&gt;0),[2]PREMIOS_DOCTORADO!$AD19,""),IF($A21="TOTAL",SUM(INDIRECT("Q4:Q"&amp;ROW()-1)),""))</f>
        <v/>
      </c>
      <c r="R21" s="7" t="str">
        <f ca="1">IF(AND($A21&lt;&gt;"",$A21&lt;&gt;"TOTAL"),IF(AND([2]PREMIOS_DOCTORADO!$AF19&lt;&gt;"",[2]PREMIOS_DOCTORADO!$AF19&lt;&gt;0),[2]PREMIOS_DOCTORADO!$AF19,""),IF($A21="TOTAL",SUM(INDIRECT("R4:R"&amp;ROW()-1)),""))</f>
        <v/>
      </c>
      <c r="S21" s="7" t="str">
        <f t="shared" ca="1" si="5"/>
        <v/>
      </c>
      <c r="T21" s="7" t="str">
        <f ca="1">IF(AND($A21&lt;&gt;"",$A21&lt;&gt;"TOTAL"),IF(AND([2]PREMIOS_DOCTORADO!$AI19&lt;&gt;"",[2]PREMIOS_DOCTORADO!$AI19&lt;&gt;0),[2]PREMIOS_DOCTORADO!$AI19,""),IF($A21="TOTAL",SUM(INDIRECT("T4:T"&amp;ROW()-1)),""))</f>
        <v/>
      </c>
      <c r="U21" s="7" t="str">
        <f ca="1">IF(AND($A21&lt;&gt;"",$A21&lt;&gt;"TOTAL"),IF(AND([2]PREMIOS_DOCTORADO!$AK19&lt;&gt;"",[2]PREMIOS_DOCTORADO!$AK19&lt;&gt;0),[2]PREMIOS_DOCTORADO!$AK19,""),IF($A21="TOTAL",SUM(INDIRECT("U4:U"&amp;ROW()-1)),""))</f>
        <v/>
      </c>
      <c r="V21" s="7" t="str">
        <f t="shared" ca="1" si="6"/>
        <v/>
      </c>
      <c r="W21" s="7" t="str">
        <f ca="1">IF(AND($A21&lt;&gt;"",$A21&lt;&gt;"TOTAL"),IF(AND([2]PREMIOS_DOCTORADO!$AN19&lt;&gt;"",[2]PREMIOS_DOCTORADO!$AN19&lt;&gt;0),[2]PREMIOS_DOCTORADO!$AN19,""),IF($A21="TOTAL",SUM(INDIRECT("W4:W"&amp;ROW()-1)),""))</f>
        <v/>
      </c>
      <c r="X21" s="7" t="str">
        <f ca="1">IF(AND($A21&lt;&gt;"",$A21&lt;&gt;"TOTAL"),IF(AND([2]PREMIOS_DOCTORADO!$AP19&lt;&gt;"",[2]PREMIOS_DOCTORADO!$AP19&lt;&gt;0),[2]PREMIOS_DOCTORADO!$AP19,""),IF($A21="TOTAL",SUM(INDIRECT("X4:X"&amp;ROW()-1)),""))</f>
        <v/>
      </c>
      <c r="Y21" s="7" t="str">
        <f t="shared" ca="1" si="7"/>
        <v/>
      </c>
      <c r="Z21" s="7" t="str">
        <f ca="1">IF(AND($A21&lt;&gt;"",$A21&lt;&gt;"TOTAL"),IF(AND([2]PREMIOS_DOCTORADO!$AS19&lt;&gt;"",[2]PREMIOS_DOCTORADO!$AS19&lt;&gt;0),[2]PREMIOS_DOCTORADO!$AS19,""),IF($A21="TOTAL",SUM(INDIRECT("Z4:Z"&amp;ROW()-1)),""))</f>
        <v/>
      </c>
      <c r="AA21" s="7" t="str">
        <f ca="1">IF(AND($A21&lt;&gt;"",$A21&lt;&gt;"TOTAL"),IF(AND([2]PREMIOS_DOCTORADO!$AU19&lt;&gt;"",[2]PREMIOS_DOCTORADO!$AU19&lt;&gt;0),[2]PREMIOS_DOCTORADO!$AU19,""),IF($A21="TOTAL",SUM(INDIRECT("AA4:AA"&amp;ROW()-1)),""))</f>
        <v/>
      </c>
      <c r="AB21" s="7" t="str">
        <f t="shared" ca="1" si="8"/>
        <v/>
      </c>
      <c r="AC21" s="7" t="str">
        <f ca="1">IF(AND($A21&lt;&gt;"",$A21&lt;&gt;"TOTAL"),IF(AND([2]PREMIOS_DOCTORADO!$AX19&lt;&gt;"",[2]PREMIOS_DOCTORADO!$AX19&lt;&gt;0),[2]PREMIOS_DOCTORADO!$AX19,""),IF($A21="TOTAL",SUM(INDIRECT("AC4:AC"&amp;ROW()-1)),""))</f>
        <v/>
      </c>
      <c r="AD21" s="7" t="str">
        <f ca="1">IF(AND($A21&lt;&gt;"",$A21&lt;&gt;"TOTAL"),IF(AND([2]PREMIOS_DOCTORADO!$AZ19&lt;&gt;"",[2]PREMIOS_DOCTORADO!$AZ19&lt;&gt;0),[2]PREMIOS_DOCTORADO!$AZ19,""),IF($A21="TOTAL",SUM(INDIRECT("AD4:AD"&amp;ROW()-1)),""))</f>
        <v/>
      </c>
      <c r="AE21" s="7" t="str">
        <f t="shared" ca="1" si="9"/>
        <v/>
      </c>
      <c r="AF21" s="7" t="str">
        <f ca="1">IF(AND($A21&lt;&gt;"",$A21&lt;&gt;"TOTAL"),IF(AND([2]PREMIOS_DOCTORADO!$BC19&lt;&gt;"",[2]PREMIOS_DOCTORADO!$BC19&lt;&gt;0),[2]PREMIOS_DOCTORADO!$BC19,""),IF($A21="TOTAL",SUM(INDIRECT("AF4:AF"&amp;ROW()-1)),""))</f>
        <v/>
      </c>
      <c r="AG21" s="7" t="str">
        <f ca="1">IF(AND($A21&lt;&gt;"",$A21&lt;&gt;"TOTAL"),IF(AND([2]PREMIOS_DOCTORADO!$BE19&lt;&gt;"",[2]PREMIOS_DOCTORADO!$BE19&lt;&gt;0),[2]PREMIOS_DOCTORADO!$BE19,""),IF($A21="TOTAL",SUM(INDIRECT("AG4:AG"&amp;ROW()-1)),""))</f>
        <v/>
      </c>
      <c r="AH21" s="7" t="str">
        <f t="shared" ca="1" si="10"/>
        <v/>
      </c>
      <c r="AI21" s="7" t="str">
        <f ca="1">IF(AND($A21&lt;&gt;"",$A21&lt;&gt;"TOTAL"),IF(AND([2]PREMIOS_DOCTORADO!$BH19&lt;&gt;"",[2]PREMIOS_DOCTORADO!$BH19&lt;&gt;0),[2]PREMIOS_DOCTORADO!$BH19,""),IF($A21="TOTAL",SUM(INDIRECT("AI4:AI"&amp;ROW()-1)),""))</f>
        <v/>
      </c>
      <c r="AJ21" s="7" t="str">
        <f ca="1">IF(AND($A21&lt;&gt;"",$A21&lt;&gt;"TOTAL"),IF(AND([2]PREMIOS_DOCTORADO!$BJ19&lt;&gt;"",[2]PREMIOS_DOCTORADO!$BJ19&lt;&gt;0),[2]PREMIOS_DOCTORADO!$BJ19,""),IF($A21="TOTAL",SUM(INDIRECT("AJ4:AJ"&amp;ROW()-1)),""))</f>
        <v/>
      </c>
      <c r="AK21" s="7" t="str">
        <f t="shared" ca="1" si="11"/>
        <v/>
      </c>
      <c r="AL21" s="7" t="str">
        <f ca="1">IF(AND($A21&lt;&gt;"",$A21&lt;&gt;"TOTAL"),IF(AND([2]PREMIOS_DOCTORADO!$BM19&lt;&gt;"",[2]PREMIOS_DOCTORADO!$BM19&lt;&gt;0),[2]PREMIOS_DOCTORADO!$BM19,""),IF($A21="TOTAL",SUM(INDIRECT("AL4:AL"&amp;ROW()-1)),""))</f>
        <v/>
      </c>
      <c r="AM21" s="7" t="str">
        <f ca="1">IF(AND($A21&lt;&gt;"",$A21&lt;&gt;"TOTAL"),IF(AND([2]PREMIOS_DOCTORADO!$BO19&lt;&gt;"",[2]PREMIOS_DOCTORADO!$BO19&lt;&gt;0),[2]PREMIOS_DOCTORADO!$BO19,""),IF($A21="TOTAL",SUM(INDIRECT("AM4:AM"&amp;ROW()-1)),""))</f>
        <v/>
      </c>
      <c r="AN21" s="7" t="str">
        <f t="shared" ca="1" si="12"/>
        <v/>
      </c>
      <c r="AO21" s="7" t="str">
        <f ca="1">IF(AND($A21&lt;&gt;"",$A21&lt;&gt;"TOTAL"),IF(AND([2]PREMIOS_DOCTORADO!$BR19&lt;&gt;"",[2]PREMIOS_DOCTORADO!$BR19&lt;&gt;0),[2]PREMIOS_DOCTORADO!$BR19,""),IF($A21="TOTAL",SUM(INDIRECT("AO4:AO"&amp;ROW()-1)),""))</f>
        <v/>
      </c>
      <c r="AP21" s="7" t="str">
        <f ca="1">IF(AND($A21&lt;&gt;"",$A21&lt;&gt;"TOTAL"),IF(AND([2]PREMIOS_DOCTORADO!$BT19&lt;&gt;"",[2]PREMIOS_DOCTORADO!$BT19&lt;&gt;0),[2]PREMIOS_DOCTORADO!$BT19,""),IF($A21="TOTAL",SUM(INDIRECT("AP4:AP"&amp;ROW()-1)),""))</f>
        <v/>
      </c>
      <c r="AQ21" s="7" t="str">
        <f t="shared" ca="1" si="13"/>
        <v/>
      </c>
      <c r="AR21" s="7" t="str">
        <f ca="1">IF(AND($A21&lt;&gt;"",$A21&lt;&gt;"TOTAL"),IF(AND([2]PREMIOS_DOCTORADO!$BW19&lt;&gt;"",[2]PREMIOS_DOCTORADO!$BW19&lt;&gt;0),[2]PREMIOS_DOCTORADO!$BW19,""),IF($A21="TOTAL",SUM(INDIRECT("AR4:AR"&amp;ROW()-1)),""))</f>
        <v/>
      </c>
      <c r="AS21" s="7" t="str">
        <f ca="1">IF(AND($A21&lt;&gt;"",$A21&lt;&gt;"TOTAL"),IF(AND([2]PREMIOS_DOCTORADO!$BY19&lt;&gt;"",[2]PREMIOS_DOCTORADO!$BY19&lt;&gt;0),[2]PREMIOS_DOCTORADO!$BY19,""),IF($A21="TOTAL",SUM(INDIRECT("AS4:AS"&amp;ROW()-1)),""))</f>
        <v/>
      </c>
      <c r="AT21" s="7" t="str">
        <f t="shared" ca="1" si="14"/>
        <v/>
      </c>
      <c r="AU21" s="7" t="str">
        <f ca="1">IF(AND($A21&lt;&gt;"",$A21&lt;&gt;"TOTAL"),IF(AND([2]PREMIOS_DOCTORADO!$CB19&lt;&gt;"",[2]PREMIOS_DOCTORADO!$CB19&lt;&gt;0),[2]PREMIOS_DOCTORADO!$CB19,""),IF($A21="TOTAL",SUM(INDIRECT("AU4:AU"&amp;ROW()-1)),""))</f>
        <v/>
      </c>
      <c r="AV21" s="7" t="str">
        <f ca="1">IF(AND($A21&lt;&gt;"",$A21&lt;&gt;"TOTAL"),IF(AND([2]PREMIOS_DOCTORADO!$CD19&lt;&gt;"",[2]PREMIOS_DOCTORADO!$CD19&lt;&gt;0),[2]PREMIOS_DOCTORADO!$CD19,""),IF($A21="TOTAL",SUM(INDIRECT("AV4:AV"&amp;ROW()-1)),""))</f>
        <v/>
      </c>
      <c r="AW21" s="7" t="str">
        <f t="shared" ca="1" si="15"/>
        <v/>
      </c>
      <c r="AX21" s="7" t="str">
        <f ca="1">IF(AND($A21&lt;&gt;"",$A21&lt;&gt;"TOTAL"),IF(AND([2]PREMIOS_DOCTORADO!$CG19&lt;&gt;"",[2]PREMIOS_DOCTORADO!$CG19&lt;&gt;0),[2]PREMIOS_DOCTORADO!$CG19,""),IF($A21="TOTAL",SUM(INDIRECT("AX4:AX"&amp;ROW()-1)),""))</f>
        <v/>
      </c>
      <c r="AY21" s="7" t="str">
        <f ca="1">IF(AND($A21&lt;&gt;"",$A21&lt;&gt;"TOTAL"),IF(AND([2]PREMIOS_DOCTORADO!$CI19&lt;&gt;"",[2]PREMIOS_DOCTORADO!$CI19&lt;&gt;0),[2]PREMIOS_DOCTORADO!$CI19,""),IF($A21="TOTAL",SUM(INDIRECT("AY4:AY"&amp;ROW()-1)),""))</f>
        <v/>
      </c>
      <c r="AZ21" s="7" t="str">
        <f t="shared" ca="1" si="16"/>
        <v/>
      </c>
      <c r="BA21" s="7" t="str">
        <f ca="1">IF(AND($A21&lt;&gt;"",$A21&lt;&gt;"TOTAL"),IF(AND([2]PREMIOS_DOCTORADO!$CL19&lt;&gt;"",[2]PREMIOS_DOCTORADO!$CL19&lt;&gt;0),[2]PREMIOS_DOCTORADO!$CL19,""),IF($A21="TOTAL",SUM(INDIRECT("BA4:BA"&amp;ROW()-1)),""))</f>
        <v/>
      </c>
      <c r="BB21" s="7" t="str">
        <f ca="1">IF(AND($A21&lt;&gt;"",$A21&lt;&gt;"TOTAL"),IF(AND([2]PREMIOS_DOCTORADO!$CN19&lt;&gt;"",[2]PREMIOS_DOCTORADO!$CN19&lt;&gt;0),[2]PREMIOS_DOCTORADO!$CN19,""),IF($A21="TOTAL",SUM(INDIRECT("BB4:BB"&amp;ROW()-1)),""))</f>
        <v/>
      </c>
      <c r="BC21" s="7" t="str">
        <f t="shared" ca="1" si="17"/>
        <v/>
      </c>
      <c r="BD21" s="7" t="str">
        <f ca="1">IF(AND($A21&lt;&gt;"",$A21&lt;&gt;"TOTAL"),IF(AND([2]PREMIOS_DOCTORADO!$CQ19&lt;&gt;"",[2]PREMIOS_DOCTORADO!$CQ19&lt;&gt;0),[2]PREMIOS_DOCTORADO!$CQ19,""),IF($A21="TOTAL",SUM(INDIRECT("BD4:BD"&amp;ROW()-1)),""))</f>
        <v/>
      </c>
      <c r="BE21" s="7" t="str">
        <f ca="1">IF(AND($A21&lt;&gt;"",$A21&lt;&gt;"TOTAL"),IF(AND([2]PREMIOS_DOCTORADO!$CS19&lt;&gt;"",[2]PREMIOS_DOCTORADO!$CS19&lt;&gt;0),[2]PREMIOS_DOCTORADO!$CS19,""),IF($A21="TOTAL",SUM(INDIRECT("BE4:BE"&amp;ROW()-1)),""))</f>
        <v/>
      </c>
      <c r="BF21" s="7" t="str">
        <f t="shared" ca="1" si="18"/>
        <v/>
      </c>
    </row>
    <row r="22" spans="1:58" x14ac:dyDescent="0.2">
      <c r="A22" s="12" t="str">
        <f>IF([2]PREMIOS_DOCTORADO!$D20&lt;&gt;"",[2]PREMIOS_DOCTORADO!$D20,IF(AND([2]PREMIOS_DOCTORADO!$D20="",[2]PREMIOS_DOCTORADO!$D21="",[2]PREMIOS_DOCTORADO!$D19=""),"","TOTAL"))</f>
        <v/>
      </c>
      <c r="B22" s="7" t="str">
        <f ca="1">IF(AND($A22&lt;&gt;"",$A22&lt;&gt;"TOTAL"),IF(AND([2]PREMIOS_DOCTORADO!$E20&lt;&gt;"",[2]PREMIOS_DOCTORADO!$E20&lt;&gt;0),[2]PREMIOS_DOCTORADO!$E20,""),IF($A22="TOTAL",SUM(INDIRECT("B4:B"&amp;ROW()-1)),""))</f>
        <v/>
      </c>
      <c r="C22" s="7" t="str">
        <f ca="1">IF(AND($A22&lt;&gt;"",$A22&lt;&gt;"TOTAL"),IF(AND([2]PREMIOS_DOCTORADO!$G20&lt;&gt;"",[2]PREMIOS_DOCTORADO!$G20&lt;&gt;0),[2]PREMIOS_DOCTORADO!$G20,""),IF($A22="TOTAL",SUM(INDIRECT("C4:C"&amp;ROW()-1)),""))</f>
        <v/>
      </c>
      <c r="D22" s="7" t="str">
        <f t="shared" ca="1" si="0"/>
        <v/>
      </c>
      <c r="E22" s="7" t="str">
        <f ca="1">IF(AND($A22&lt;&gt;"",$A22&lt;&gt;"TOTAL"),IF(AND([2]PREMIOS_DOCTORADO!$J20&lt;&gt;"",[2]PREMIOS_DOCTORADO!$J20&lt;&gt;0),[2]PREMIOS_DOCTORADO!$J20,""),IF($A22="TOTAL",SUM(INDIRECT("E4:E"&amp;ROW()-1)),""))</f>
        <v/>
      </c>
      <c r="F22" s="7" t="str">
        <f ca="1">IF(AND($A22&lt;&gt;"",$A22&lt;&gt;"TOTAL"),IF(AND([2]PREMIOS_DOCTORADO!$L20&lt;&gt;"",[2]PREMIOS_DOCTORADO!$L20&lt;&gt;0),[2]PREMIOS_DOCTORADO!$L20,""),IF($A22="TOTAL",SUM(INDIRECT("F4:F"&amp;ROW()-1)),""))</f>
        <v/>
      </c>
      <c r="G22" s="7" t="str">
        <f t="shared" ca="1" si="1"/>
        <v/>
      </c>
      <c r="H22" s="7" t="str">
        <f ca="1">IF(AND($A22&lt;&gt;"",$A22&lt;&gt;"TOTAL"),IF(AND([2]PREMIOS_DOCTORADO!$O20&lt;&gt;"",[2]PREMIOS_DOCTORADO!$O20&lt;&gt;0),[2]PREMIOS_DOCTORADO!$O20,""),IF($A22="TOTAL",SUM(INDIRECT("H4:H"&amp;ROW()-1)),""))</f>
        <v/>
      </c>
      <c r="I22" s="7" t="str">
        <f ca="1">IF(AND($A22&lt;&gt;"",$A22&lt;&gt;"TOTAL"),IF(AND([2]PREMIOS_DOCTORADO!$Q20&lt;&gt;"",[2]PREMIOS_DOCTORADO!$Q20&lt;&gt;0),[2]PREMIOS_DOCTORADO!$Q20,""),IF($A22="TOTAL",SUM(INDIRECT("I4:I"&amp;ROW()-1)),""))</f>
        <v/>
      </c>
      <c r="J22" s="7" t="str">
        <f t="shared" ca="1" si="2"/>
        <v/>
      </c>
      <c r="K22" s="7" t="str">
        <f ca="1">IF(AND($A22&lt;&gt;"",$A22&lt;&gt;"TOTAL"),IF(AND([2]PREMIOS_DOCTORADO!$T20&lt;&gt;"",[2]PREMIOS_DOCTORADO!$T20&lt;&gt;0),[2]PREMIOS_DOCTORADO!$T20,""),IF($A22="TOTAL",SUM(INDIRECT("K4:K"&amp;ROW()-1)),""))</f>
        <v/>
      </c>
      <c r="L22" s="7" t="str">
        <f ca="1">IF(AND($A22&lt;&gt;"",$A22&lt;&gt;"TOTAL"),IF(AND([2]PREMIOS_DOCTORADO!$V20&lt;&gt;"",[2]PREMIOS_DOCTORADO!$V20&lt;&gt;0),[2]PREMIOS_DOCTORADO!$V20,""),IF($A22="TOTAL",SUM(INDIRECT("L4:L"&amp;ROW()-1)),""))</f>
        <v/>
      </c>
      <c r="M22" s="7" t="str">
        <f t="shared" ca="1" si="3"/>
        <v/>
      </c>
      <c r="N22" s="7" t="str">
        <f ca="1">IF(AND($A22&lt;&gt;"",$A22&lt;&gt;"TOTAL"),IF(AND([2]PREMIOS_DOCTORADO!$Y20&lt;&gt;"",[2]PREMIOS_DOCTORADO!$Y20&lt;&gt;0),[2]PREMIOS_DOCTORADO!$Y20,""),IF($A22="TOTAL",SUM(INDIRECT("N4:N"&amp;ROW()-1)),""))</f>
        <v/>
      </c>
      <c r="O22" s="7" t="str">
        <f ca="1">IF(AND($A22&lt;&gt;"",$A22&lt;&gt;"TOTAL"),IF(AND([2]PREMIOS_DOCTORADO!$AA20&lt;&gt;"",[2]PREMIOS_DOCTORADO!$AA20&lt;&gt;0),[2]PREMIOS_DOCTORADO!$AA20,""),IF($A22="TOTAL",SUM(INDIRECT("O4:O"&amp;ROW()-1)),""))</f>
        <v/>
      </c>
      <c r="P22" s="7" t="str">
        <f t="shared" ca="1" si="4"/>
        <v/>
      </c>
      <c r="Q22" s="7" t="str">
        <f ca="1">IF(AND($A22&lt;&gt;"",$A22&lt;&gt;"TOTAL"),IF(AND([2]PREMIOS_DOCTORADO!$AD20&lt;&gt;"",[2]PREMIOS_DOCTORADO!$AD20&lt;&gt;0),[2]PREMIOS_DOCTORADO!$AD20,""),IF($A22="TOTAL",SUM(INDIRECT("Q4:Q"&amp;ROW()-1)),""))</f>
        <v/>
      </c>
      <c r="R22" s="7" t="str">
        <f ca="1">IF(AND($A22&lt;&gt;"",$A22&lt;&gt;"TOTAL"),IF(AND([2]PREMIOS_DOCTORADO!$AF20&lt;&gt;"",[2]PREMIOS_DOCTORADO!$AF20&lt;&gt;0),[2]PREMIOS_DOCTORADO!$AF20,""),IF($A22="TOTAL",SUM(INDIRECT("R4:R"&amp;ROW()-1)),""))</f>
        <v/>
      </c>
      <c r="S22" s="7" t="str">
        <f t="shared" ca="1" si="5"/>
        <v/>
      </c>
      <c r="T22" s="7" t="str">
        <f ca="1">IF(AND($A22&lt;&gt;"",$A22&lt;&gt;"TOTAL"),IF(AND([2]PREMIOS_DOCTORADO!$AI20&lt;&gt;"",[2]PREMIOS_DOCTORADO!$AI20&lt;&gt;0),[2]PREMIOS_DOCTORADO!$AI20,""),IF($A22="TOTAL",SUM(INDIRECT("T4:T"&amp;ROW()-1)),""))</f>
        <v/>
      </c>
      <c r="U22" s="7" t="str">
        <f ca="1">IF(AND($A22&lt;&gt;"",$A22&lt;&gt;"TOTAL"),IF(AND([2]PREMIOS_DOCTORADO!$AK20&lt;&gt;"",[2]PREMIOS_DOCTORADO!$AK20&lt;&gt;0),[2]PREMIOS_DOCTORADO!$AK20,""),IF($A22="TOTAL",SUM(INDIRECT("U4:U"&amp;ROW()-1)),""))</f>
        <v/>
      </c>
      <c r="V22" s="7" t="str">
        <f t="shared" ca="1" si="6"/>
        <v/>
      </c>
      <c r="W22" s="7" t="str">
        <f ca="1">IF(AND($A22&lt;&gt;"",$A22&lt;&gt;"TOTAL"),IF(AND([2]PREMIOS_DOCTORADO!$AN20&lt;&gt;"",[2]PREMIOS_DOCTORADO!$AN20&lt;&gt;0),[2]PREMIOS_DOCTORADO!$AN20,""),IF($A22="TOTAL",SUM(INDIRECT("W4:W"&amp;ROW()-1)),""))</f>
        <v/>
      </c>
      <c r="X22" s="7" t="str">
        <f ca="1">IF(AND($A22&lt;&gt;"",$A22&lt;&gt;"TOTAL"),IF(AND([2]PREMIOS_DOCTORADO!$AP20&lt;&gt;"",[2]PREMIOS_DOCTORADO!$AP20&lt;&gt;0),[2]PREMIOS_DOCTORADO!$AP20,""),IF($A22="TOTAL",SUM(INDIRECT("X4:X"&amp;ROW()-1)),""))</f>
        <v/>
      </c>
      <c r="Y22" s="7" t="str">
        <f t="shared" ca="1" si="7"/>
        <v/>
      </c>
      <c r="Z22" s="7" t="str">
        <f ca="1">IF(AND($A22&lt;&gt;"",$A22&lt;&gt;"TOTAL"),IF(AND([2]PREMIOS_DOCTORADO!$AS20&lt;&gt;"",[2]PREMIOS_DOCTORADO!$AS20&lt;&gt;0),[2]PREMIOS_DOCTORADO!$AS20,""),IF($A22="TOTAL",SUM(INDIRECT("Z4:Z"&amp;ROW()-1)),""))</f>
        <v/>
      </c>
      <c r="AA22" s="7" t="str">
        <f ca="1">IF(AND($A22&lt;&gt;"",$A22&lt;&gt;"TOTAL"),IF(AND([2]PREMIOS_DOCTORADO!$AU20&lt;&gt;"",[2]PREMIOS_DOCTORADO!$AU20&lt;&gt;0),[2]PREMIOS_DOCTORADO!$AU20,""),IF($A22="TOTAL",SUM(INDIRECT("AA4:AA"&amp;ROW()-1)),""))</f>
        <v/>
      </c>
      <c r="AB22" s="7" t="str">
        <f t="shared" ca="1" si="8"/>
        <v/>
      </c>
      <c r="AC22" s="7" t="str">
        <f ca="1">IF(AND($A22&lt;&gt;"",$A22&lt;&gt;"TOTAL"),IF(AND([2]PREMIOS_DOCTORADO!$AX20&lt;&gt;"",[2]PREMIOS_DOCTORADO!$AX20&lt;&gt;0),[2]PREMIOS_DOCTORADO!$AX20,""),IF($A22="TOTAL",SUM(INDIRECT("AC4:AC"&amp;ROW()-1)),""))</f>
        <v/>
      </c>
      <c r="AD22" s="7" t="str">
        <f ca="1">IF(AND($A22&lt;&gt;"",$A22&lt;&gt;"TOTAL"),IF(AND([2]PREMIOS_DOCTORADO!$AZ20&lt;&gt;"",[2]PREMIOS_DOCTORADO!$AZ20&lt;&gt;0),[2]PREMIOS_DOCTORADO!$AZ20,""),IF($A22="TOTAL",SUM(INDIRECT("AD4:AD"&amp;ROW()-1)),""))</f>
        <v/>
      </c>
      <c r="AE22" s="7" t="str">
        <f t="shared" ca="1" si="9"/>
        <v/>
      </c>
      <c r="AF22" s="7" t="str">
        <f ca="1">IF(AND($A22&lt;&gt;"",$A22&lt;&gt;"TOTAL"),IF(AND([2]PREMIOS_DOCTORADO!$BC20&lt;&gt;"",[2]PREMIOS_DOCTORADO!$BC20&lt;&gt;0),[2]PREMIOS_DOCTORADO!$BC20,""),IF($A22="TOTAL",SUM(INDIRECT("AF4:AF"&amp;ROW()-1)),""))</f>
        <v/>
      </c>
      <c r="AG22" s="7" t="str">
        <f ca="1">IF(AND($A22&lt;&gt;"",$A22&lt;&gt;"TOTAL"),IF(AND([2]PREMIOS_DOCTORADO!$BE20&lt;&gt;"",[2]PREMIOS_DOCTORADO!$BE20&lt;&gt;0),[2]PREMIOS_DOCTORADO!$BE20,""),IF($A22="TOTAL",SUM(INDIRECT("AG4:AG"&amp;ROW()-1)),""))</f>
        <v/>
      </c>
      <c r="AH22" s="7" t="str">
        <f t="shared" ca="1" si="10"/>
        <v/>
      </c>
      <c r="AI22" s="7" t="str">
        <f ca="1">IF(AND($A22&lt;&gt;"",$A22&lt;&gt;"TOTAL"),IF(AND([2]PREMIOS_DOCTORADO!$BH20&lt;&gt;"",[2]PREMIOS_DOCTORADO!$BH20&lt;&gt;0),[2]PREMIOS_DOCTORADO!$BH20,""),IF($A22="TOTAL",SUM(INDIRECT("AI4:AI"&amp;ROW()-1)),""))</f>
        <v/>
      </c>
      <c r="AJ22" s="7" t="str">
        <f ca="1">IF(AND($A22&lt;&gt;"",$A22&lt;&gt;"TOTAL"),IF(AND([2]PREMIOS_DOCTORADO!$BJ20&lt;&gt;"",[2]PREMIOS_DOCTORADO!$BJ20&lt;&gt;0),[2]PREMIOS_DOCTORADO!$BJ20,""),IF($A22="TOTAL",SUM(INDIRECT("AJ4:AJ"&amp;ROW()-1)),""))</f>
        <v/>
      </c>
      <c r="AK22" s="7" t="str">
        <f t="shared" ca="1" si="11"/>
        <v/>
      </c>
      <c r="AL22" s="7" t="str">
        <f ca="1">IF(AND($A22&lt;&gt;"",$A22&lt;&gt;"TOTAL"),IF(AND([2]PREMIOS_DOCTORADO!$BM20&lt;&gt;"",[2]PREMIOS_DOCTORADO!$BM20&lt;&gt;0),[2]PREMIOS_DOCTORADO!$BM20,""),IF($A22="TOTAL",SUM(INDIRECT("AL4:AL"&amp;ROW()-1)),""))</f>
        <v/>
      </c>
      <c r="AM22" s="7" t="str">
        <f ca="1">IF(AND($A22&lt;&gt;"",$A22&lt;&gt;"TOTAL"),IF(AND([2]PREMIOS_DOCTORADO!$BO20&lt;&gt;"",[2]PREMIOS_DOCTORADO!$BO20&lt;&gt;0),[2]PREMIOS_DOCTORADO!$BO20,""),IF($A22="TOTAL",SUM(INDIRECT("AM4:AM"&amp;ROW()-1)),""))</f>
        <v/>
      </c>
      <c r="AN22" s="7" t="str">
        <f t="shared" ca="1" si="12"/>
        <v/>
      </c>
      <c r="AO22" s="7" t="str">
        <f ca="1">IF(AND($A22&lt;&gt;"",$A22&lt;&gt;"TOTAL"),IF(AND([2]PREMIOS_DOCTORADO!$BR20&lt;&gt;"",[2]PREMIOS_DOCTORADO!$BR20&lt;&gt;0),[2]PREMIOS_DOCTORADO!$BR20,""),IF($A22="TOTAL",SUM(INDIRECT("AO4:AO"&amp;ROW()-1)),""))</f>
        <v/>
      </c>
      <c r="AP22" s="7" t="str">
        <f ca="1">IF(AND($A22&lt;&gt;"",$A22&lt;&gt;"TOTAL"),IF(AND([2]PREMIOS_DOCTORADO!$BT20&lt;&gt;"",[2]PREMIOS_DOCTORADO!$BT20&lt;&gt;0),[2]PREMIOS_DOCTORADO!$BT20,""),IF($A22="TOTAL",SUM(INDIRECT("AP4:AP"&amp;ROW()-1)),""))</f>
        <v/>
      </c>
      <c r="AQ22" s="7" t="str">
        <f t="shared" ca="1" si="13"/>
        <v/>
      </c>
      <c r="AR22" s="7" t="str">
        <f ca="1">IF(AND($A22&lt;&gt;"",$A22&lt;&gt;"TOTAL"),IF(AND([2]PREMIOS_DOCTORADO!$BW20&lt;&gt;"",[2]PREMIOS_DOCTORADO!$BW20&lt;&gt;0),[2]PREMIOS_DOCTORADO!$BW20,""),IF($A22="TOTAL",SUM(INDIRECT("AR4:AR"&amp;ROW()-1)),""))</f>
        <v/>
      </c>
      <c r="AS22" s="7" t="str">
        <f ca="1">IF(AND($A22&lt;&gt;"",$A22&lt;&gt;"TOTAL"),IF(AND([2]PREMIOS_DOCTORADO!$BY20&lt;&gt;"",[2]PREMIOS_DOCTORADO!$BY20&lt;&gt;0),[2]PREMIOS_DOCTORADO!$BY20,""),IF($A22="TOTAL",SUM(INDIRECT("AS4:AS"&amp;ROW()-1)),""))</f>
        <v/>
      </c>
      <c r="AT22" s="7" t="str">
        <f t="shared" ca="1" si="14"/>
        <v/>
      </c>
      <c r="AU22" s="7" t="str">
        <f ca="1">IF(AND($A22&lt;&gt;"",$A22&lt;&gt;"TOTAL"),IF(AND([2]PREMIOS_DOCTORADO!$CB20&lt;&gt;"",[2]PREMIOS_DOCTORADO!$CB20&lt;&gt;0),[2]PREMIOS_DOCTORADO!$CB20,""),IF($A22="TOTAL",SUM(INDIRECT("AU4:AU"&amp;ROW()-1)),""))</f>
        <v/>
      </c>
      <c r="AV22" s="7" t="str">
        <f ca="1">IF(AND($A22&lt;&gt;"",$A22&lt;&gt;"TOTAL"),IF(AND([2]PREMIOS_DOCTORADO!$CD20&lt;&gt;"",[2]PREMIOS_DOCTORADO!$CD20&lt;&gt;0),[2]PREMIOS_DOCTORADO!$CD20,""),IF($A22="TOTAL",SUM(INDIRECT("AV4:AV"&amp;ROW()-1)),""))</f>
        <v/>
      </c>
      <c r="AW22" s="7" t="str">
        <f t="shared" ca="1" si="15"/>
        <v/>
      </c>
      <c r="AX22" s="7" t="str">
        <f ca="1">IF(AND($A22&lt;&gt;"",$A22&lt;&gt;"TOTAL"),IF(AND([2]PREMIOS_DOCTORADO!$CG20&lt;&gt;"",[2]PREMIOS_DOCTORADO!$CG20&lt;&gt;0),[2]PREMIOS_DOCTORADO!$CG20,""),IF($A22="TOTAL",SUM(INDIRECT("AX4:AX"&amp;ROW()-1)),""))</f>
        <v/>
      </c>
      <c r="AY22" s="7" t="str">
        <f ca="1">IF(AND($A22&lt;&gt;"",$A22&lt;&gt;"TOTAL"),IF(AND([2]PREMIOS_DOCTORADO!$CI20&lt;&gt;"",[2]PREMIOS_DOCTORADO!$CI20&lt;&gt;0),[2]PREMIOS_DOCTORADO!$CI20,""),IF($A22="TOTAL",SUM(INDIRECT("AY4:AY"&amp;ROW()-1)),""))</f>
        <v/>
      </c>
      <c r="AZ22" s="7" t="str">
        <f t="shared" ca="1" si="16"/>
        <v/>
      </c>
      <c r="BA22" s="7" t="str">
        <f ca="1">IF(AND($A22&lt;&gt;"",$A22&lt;&gt;"TOTAL"),IF(AND([2]PREMIOS_DOCTORADO!$CL20&lt;&gt;"",[2]PREMIOS_DOCTORADO!$CL20&lt;&gt;0),[2]PREMIOS_DOCTORADO!$CL20,""),IF($A22="TOTAL",SUM(INDIRECT("BA4:BA"&amp;ROW()-1)),""))</f>
        <v/>
      </c>
      <c r="BB22" s="7" t="str">
        <f ca="1">IF(AND($A22&lt;&gt;"",$A22&lt;&gt;"TOTAL"),IF(AND([2]PREMIOS_DOCTORADO!$CN20&lt;&gt;"",[2]PREMIOS_DOCTORADO!$CN20&lt;&gt;0),[2]PREMIOS_DOCTORADO!$CN20,""),IF($A22="TOTAL",SUM(INDIRECT("BB4:BB"&amp;ROW()-1)),""))</f>
        <v/>
      </c>
      <c r="BC22" s="7" t="str">
        <f t="shared" ca="1" si="17"/>
        <v/>
      </c>
      <c r="BD22" s="7" t="str">
        <f ca="1">IF(AND($A22&lt;&gt;"",$A22&lt;&gt;"TOTAL"),IF(AND([2]PREMIOS_DOCTORADO!$CQ20&lt;&gt;"",[2]PREMIOS_DOCTORADO!$CQ20&lt;&gt;0),[2]PREMIOS_DOCTORADO!$CQ20,""),IF($A22="TOTAL",SUM(INDIRECT("BD4:BD"&amp;ROW()-1)),""))</f>
        <v/>
      </c>
      <c r="BE22" s="7" t="str">
        <f ca="1">IF(AND($A22&lt;&gt;"",$A22&lt;&gt;"TOTAL"),IF(AND([2]PREMIOS_DOCTORADO!$CS20&lt;&gt;"",[2]PREMIOS_DOCTORADO!$CS20&lt;&gt;0),[2]PREMIOS_DOCTORADO!$CS20,""),IF($A22="TOTAL",SUM(INDIRECT("BE4:BE"&amp;ROW()-1)),""))</f>
        <v/>
      </c>
      <c r="BF22" s="7" t="str">
        <f t="shared" ca="1" si="18"/>
        <v/>
      </c>
    </row>
    <row r="23" spans="1:58" x14ac:dyDescent="0.2">
      <c r="A23" s="12" t="str">
        <f>IF([2]PREMIOS_DOCTORADO!$D21&lt;&gt;"",[2]PREMIOS_DOCTORADO!$D21,IF(AND([2]PREMIOS_DOCTORADO!$D21="",[2]PREMIOS_DOCTORADO!$D22="",[2]PREMIOS_DOCTORADO!$D20=""),"","TOTAL"))</f>
        <v/>
      </c>
      <c r="B23" s="7" t="str">
        <f ca="1">IF(AND($A23&lt;&gt;"",$A23&lt;&gt;"TOTAL"),IF(AND([2]PREMIOS_DOCTORADO!$E21&lt;&gt;"",[2]PREMIOS_DOCTORADO!$E21&lt;&gt;0),[2]PREMIOS_DOCTORADO!$E21,""),IF($A23="TOTAL",SUM(INDIRECT("B4:B"&amp;ROW()-1)),""))</f>
        <v/>
      </c>
      <c r="C23" s="7" t="str">
        <f ca="1">IF(AND($A23&lt;&gt;"",$A23&lt;&gt;"TOTAL"),IF(AND([2]PREMIOS_DOCTORADO!$G21&lt;&gt;"",[2]PREMIOS_DOCTORADO!$G21&lt;&gt;0),[2]PREMIOS_DOCTORADO!$G21,""),IF($A23="TOTAL",SUM(INDIRECT("C4:C"&amp;ROW()-1)),""))</f>
        <v/>
      </c>
      <c r="D23" s="7" t="str">
        <f t="shared" ca="1" si="0"/>
        <v/>
      </c>
      <c r="E23" s="7" t="str">
        <f ca="1">IF(AND($A23&lt;&gt;"",$A23&lt;&gt;"TOTAL"),IF(AND([2]PREMIOS_DOCTORADO!$J21&lt;&gt;"",[2]PREMIOS_DOCTORADO!$J21&lt;&gt;0),[2]PREMIOS_DOCTORADO!$J21,""),IF($A23="TOTAL",SUM(INDIRECT("E4:E"&amp;ROW()-1)),""))</f>
        <v/>
      </c>
      <c r="F23" s="7" t="str">
        <f ca="1">IF(AND($A23&lt;&gt;"",$A23&lt;&gt;"TOTAL"),IF(AND([2]PREMIOS_DOCTORADO!$L21&lt;&gt;"",[2]PREMIOS_DOCTORADO!$L21&lt;&gt;0),[2]PREMIOS_DOCTORADO!$L21,""),IF($A23="TOTAL",SUM(INDIRECT("F4:F"&amp;ROW()-1)),""))</f>
        <v/>
      </c>
      <c r="G23" s="7" t="str">
        <f t="shared" ca="1" si="1"/>
        <v/>
      </c>
      <c r="H23" s="7" t="str">
        <f ca="1">IF(AND($A23&lt;&gt;"",$A23&lt;&gt;"TOTAL"),IF(AND([2]PREMIOS_DOCTORADO!$O21&lt;&gt;"",[2]PREMIOS_DOCTORADO!$O21&lt;&gt;0),[2]PREMIOS_DOCTORADO!$O21,""),IF($A23="TOTAL",SUM(INDIRECT("H4:H"&amp;ROW()-1)),""))</f>
        <v/>
      </c>
      <c r="I23" s="7" t="str">
        <f ca="1">IF(AND($A23&lt;&gt;"",$A23&lt;&gt;"TOTAL"),IF(AND([2]PREMIOS_DOCTORADO!$Q21&lt;&gt;"",[2]PREMIOS_DOCTORADO!$Q21&lt;&gt;0),[2]PREMIOS_DOCTORADO!$Q21,""),IF($A23="TOTAL",SUM(INDIRECT("I4:I"&amp;ROW()-1)),""))</f>
        <v/>
      </c>
      <c r="J23" s="7" t="str">
        <f t="shared" ca="1" si="2"/>
        <v/>
      </c>
      <c r="K23" s="7" t="str">
        <f ca="1">IF(AND($A23&lt;&gt;"",$A23&lt;&gt;"TOTAL"),IF(AND([2]PREMIOS_DOCTORADO!$T21&lt;&gt;"",[2]PREMIOS_DOCTORADO!$T21&lt;&gt;0),[2]PREMIOS_DOCTORADO!$T21,""),IF($A23="TOTAL",SUM(INDIRECT("K4:K"&amp;ROW()-1)),""))</f>
        <v/>
      </c>
      <c r="L23" s="7" t="str">
        <f ca="1">IF(AND($A23&lt;&gt;"",$A23&lt;&gt;"TOTAL"),IF(AND([2]PREMIOS_DOCTORADO!$V21&lt;&gt;"",[2]PREMIOS_DOCTORADO!$V21&lt;&gt;0),[2]PREMIOS_DOCTORADO!$V21,""),IF($A23="TOTAL",SUM(INDIRECT("L4:L"&amp;ROW()-1)),""))</f>
        <v/>
      </c>
      <c r="M23" s="7" t="str">
        <f t="shared" ca="1" si="3"/>
        <v/>
      </c>
      <c r="N23" s="7" t="str">
        <f ca="1">IF(AND($A23&lt;&gt;"",$A23&lt;&gt;"TOTAL"),IF(AND([2]PREMIOS_DOCTORADO!$Y21&lt;&gt;"",[2]PREMIOS_DOCTORADO!$Y21&lt;&gt;0),[2]PREMIOS_DOCTORADO!$Y21,""),IF($A23="TOTAL",SUM(INDIRECT("N4:N"&amp;ROW()-1)),""))</f>
        <v/>
      </c>
      <c r="O23" s="7" t="str">
        <f ca="1">IF(AND($A23&lt;&gt;"",$A23&lt;&gt;"TOTAL"),IF(AND([2]PREMIOS_DOCTORADO!$AA21&lt;&gt;"",[2]PREMIOS_DOCTORADO!$AA21&lt;&gt;0),[2]PREMIOS_DOCTORADO!$AA21,""),IF($A23="TOTAL",SUM(INDIRECT("O4:O"&amp;ROW()-1)),""))</f>
        <v/>
      </c>
      <c r="P23" s="7" t="str">
        <f t="shared" ca="1" si="4"/>
        <v/>
      </c>
      <c r="Q23" s="7" t="str">
        <f ca="1">IF(AND($A23&lt;&gt;"",$A23&lt;&gt;"TOTAL"),IF(AND([2]PREMIOS_DOCTORADO!$AD21&lt;&gt;"",[2]PREMIOS_DOCTORADO!$AD21&lt;&gt;0),[2]PREMIOS_DOCTORADO!$AD21,""),IF($A23="TOTAL",SUM(INDIRECT("Q4:Q"&amp;ROW()-1)),""))</f>
        <v/>
      </c>
      <c r="R23" s="7" t="str">
        <f ca="1">IF(AND($A23&lt;&gt;"",$A23&lt;&gt;"TOTAL"),IF(AND([2]PREMIOS_DOCTORADO!$AF21&lt;&gt;"",[2]PREMIOS_DOCTORADO!$AF21&lt;&gt;0),[2]PREMIOS_DOCTORADO!$AF21,""),IF($A23="TOTAL",SUM(INDIRECT("R4:R"&amp;ROW()-1)),""))</f>
        <v/>
      </c>
      <c r="S23" s="7" t="str">
        <f t="shared" ca="1" si="5"/>
        <v/>
      </c>
      <c r="T23" s="7" t="str">
        <f ca="1">IF(AND($A23&lt;&gt;"",$A23&lt;&gt;"TOTAL"),IF(AND([2]PREMIOS_DOCTORADO!$AI21&lt;&gt;"",[2]PREMIOS_DOCTORADO!$AI21&lt;&gt;0),[2]PREMIOS_DOCTORADO!$AI21,""),IF($A23="TOTAL",SUM(INDIRECT("T4:T"&amp;ROW()-1)),""))</f>
        <v/>
      </c>
      <c r="U23" s="7" t="str">
        <f ca="1">IF(AND($A23&lt;&gt;"",$A23&lt;&gt;"TOTAL"),IF(AND([2]PREMIOS_DOCTORADO!$AK21&lt;&gt;"",[2]PREMIOS_DOCTORADO!$AK21&lt;&gt;0),[2]PREMIOS_DOCTORADO!$AK21,""),IF($A23="TOTAL",SUM(INDIRECT("U4:U"&amp;ROW()-1)),""))</f>
        <v/>
      </c>
      <c r="V23" s="7" t="str">
        <f t="shared" ca="1" si="6"/>
        <v/>
      </c>
      <c r="W23" s="7" t="str">
        <f ca="1">IF(AND($A23&lt;&gt;"",$A23&lt;&gt;"TOTAL"),IF(AND([2]PREMIOS_DOCTORADO!$AN21&lt;&gt;"",[2]PREMIOS_DOCTORADO!$AN21&lt;&gt;0),[2]PREMIOS_DOCTORADO!$AN21,""),IF($A23="TOTAL",SUM(INDIRECT("W4:W"&amp;ROW()-1)),""))</f>
        <v/>
      </c>
      <c r="X23" s="7" t="str">
        <f ca="1">IF(AND($A23&lt;&gt;"",$A23&lt;&gt;"TOTAL"),IF(AND([2]PREMIOS_DOCTORADO!$AP21&lt;&gt;"",[2]PREMIOS_DOCTORADO!$AP21&lt;&gt;0),[2]PREMIOS_DOCTORADO!$AP21,""),IF($A23="TOTAL",SUM(INDIRECT("X4:X"&amp;ROW()-1)),""))</f>
        <v/>
      </c>
      <c r="Y23" s="7" t="str">
        <f t="shared" ca="1" si="7"/>
        <v/>
      </c>
      <c r="Z23" s="7" t="str">
        <f ca="1">IF(AND($A23&lt;&gt;"",$A23&lt;&gt;"TOTAL"),IF(AND([2]PREMIOS_DOCTORADO!$AS21&lt;&gt;"",[2]PREMIOS_DOCTORADO!$AS21&lt;&gt;0),[2]PREMIOS_DOCTORADO!$AS21,""),IF($A23="TOTAL",SUM(INDIRECT("Z4:Z"&amp;ROW()-1)),""))</f>
        <v/>
      </c>
      <c r="AA23" s="7" t="str">
        <f ca="1">IF(AND($A23&lt;&gt;"",$A23&lt;&gt;"TOTAL"),IF(AND([2]PREMIOS_DOCTORADO!$AU21&lt;&gt;"",[2]PREMIOS_DOCTORADO!$AU21&lt;&gt;0),[2]PREMIOS_DOCTORADO!$AU21,""),IF($A23="TOTAL",SUM(INDIRECT("AA4:AA"&amp;ROW()-1)),""))</f>
        <v/>
      </c>
      <c r="AB23" s="7" t="str">
        <f t="shared" ca="1" si="8"/>
        <v/>
      </c>
      <c r="AC23" s="7" t="str">
        <f ca="1">IF(AND($A23&lt;&gt;"",$A23&lt;&gt;"TOTAL"),IF(AND([2]PREMIOS_DOCTORADO!$AX21&lt;&gt;"",[2]PREMIOS_DOCTORADO!$AX21&lt;&gt;0),[2]PREMIOS_DOCTORADO!$AX21,""),IF($A23="TOTAL",SUM(INDIRECT("AC4:AC"&amp;ROW()-1)),""))</f>
        <v/>
      </c>
      <c r="AD23" s="7" t="str">
        <f ca="1">IF(AND($A23&lt;&gt;"",$A23&lt;&gt;"TOTAL"),IF(AND([2]PREMIOS_DOCTORADO!$AZ21&lt;&gt;"",[2]PREMIOS_DOCTORADO!$AZ21&lt;&gt;0),[2]PREMIOS_DOCTORADO!$AZ21,""),IF($A23="TOTAL",SUM(INDIRECT("AD4:AD"&amp;ROW()-1)),""))</f>
        <v/>
      </c>
      <c r="AE23" s="7" t="str">
        <f t="shared" ca="1" si="9"/>
        <v/>
      </c>
      <c r="AF23" s="7" t="str">
        <f ca="1">IF(AND($A23&lt;&gt;"",$A23&lt;&gt;"TOTAL"),IF(AND([2]PREMIOS_DOCTORADO!$BC21&lt;&gt;"",[2]PREMIOS_DOCTORADO!$BC21&lt;&gt;0),[2]PREMIOS_DOCTORADO!$BC21,""),IF($A23="TOTAL",SUM(INDIRECT("AF4:AF"&amp;ROW()-1)),""))</f>
        <v/>
      </c>
      <c r="AG23" s="7" t="str">
        <f ca="1">IF(AND($A23&lt;&gt;"",$A23&lt;&gt;"TOTAL"),IF(AND([2]PREMIOS_DOCTORADO!$BE21&lt;&gt;"",[2]PREMIOS_DOCTORADO!$BE21&lt;&gt;0),[2]PREMIOS_DOCTORADO!$BE21,""),IF($A23="TOTAL",SUM(INDIRECT("AG4:AG"&amp;ROW()-1)),""))</f>
        <v/>
      </c>
      <c r="AH23" s="7" t="str">
        <f t="shared" ca="1" si="10"/>
        <v/>
      </c>
      <c r="AI23" s="7" t="str">
        <f ca="1">IF(AND($A23&lt;&gt;"",$A23&lt;&gt;"TOTAL"),IF(AND([2]PREMIOS_DOCTORADO!$BH21&lt;&gt;"",[2]PREMIOS_DOCTORADO!$BH21&lt;&gt;0),[2]PREMIOS_DOCTORADO!$BH21,""),IF($A23="TOTAL",SUM(INDIRECT("AI4:AI"&amp;ROW()-1)),""))</f>
        <v/>
      </c>
      <c r="AJ23" s="7" t="str">
        <f ca="1">IF(AND($A23&lt;&gt;"",$A23&lt;&gt;"TOTAL"),IF(AND([2]PREMIOS_DOCTORADO!$BJ21&lt;&gt;"",[2]PREMIOS_DOCTORADO!$BJ21&lt;&gt;0),[2]PREMIOS_DOCTORADO!$BJ21,""),IF($A23="TOTAL",SUM(INDIRECT("AJ4:AJ"&amp;ROW()-1)),""))</f>
        <v/>
      </c>
      <c r="AK23" s="7" t="str">
        <f t="shared" ca="1" si="11"/>
        <v/>
      </c>
      <c r="AL23" s="7" t="str">
        <f ca="1">IF(AND($A23&lt;&gt;"",$A23&lt;&gt;"TOTAL"),IF(AND([2]PREMIOS_DOCTORADO!$BM21&lt;&gt;"",[2]PREMIOS_DOCTORADO!$BM21&lt;&gt;0),[2]PREMIOS_DOCTORADO!$BM21,""),IF($A23="TOTAL",SUM(INDIRECT("AL4:AL"&amp;ROW()-1)),""))</f>
        <v/>
      </c>
      <c r="AM23" s="7" t="str">
        <f ca="1">IF(AND($A23&lt;&gt;"",$A23&lt;&gt;"TOTAL"),IF(AND([2]PREMIOS_DOCTORADO!$BO21&lt;&gt;"",[2]PREMIOS_DOCTORADO!$BO21&lt;&gt;0),[2]PREMIOS_DOCTORADO!$BO21,""),IF($A23="TOTAL",SUM(INDIRECT("AM4:AM"&amp;ROW()-1)),""))</f>
        <v/>
      </c>
      <c r="AN23" s="7" t="str">
        <f t="shared" ca="1" si="12"/>
        <v/>
      </c>
      <c r="AO23" s="7" t="str">
        <f ca="1">IF(AND($A23&lt;&gt;"",$A23&lt;&gt;"TOTAL"),IF(AND([2]PREMIOS_DOCTORADO!$BR21&lt;&gt;"",[2]PREMIOS_DOCTORADO!$BR21&lt;&gt;0),[2]PREMIOS_DOCTORADO!$BR21,""),IF($A23="TOTAL",SUM(INDIRECT("AO4:AO"&amp;ROW()-1)),""))</f>
        <v/>
      </c>
      <c r="AP23" s="7" t="str">
        <f ca="1">IF(AND($A23&lt;&gt;"",$A23&lt;&gt;"TOTAL"),IF(AND([2]PREMIOS_DOCTORADO!$BT21&lt;&gt;"",[2]PREMIOS_DOCTORADO!$BT21&lt;&gt;0),[2]PREMIOS_DOCTORADO!$BT21,""),IF($A23="TOTAL",SUM(INDIRECT("AP4:AP"&amp;ROW()-1)),""))</f>
        <v/>
      </c>
      <c r="AQ23" s="7" t="str">
        <f t="shared" ca="1" si="13"/>
        <v/>
      </c>
      <c r="AR23" s="7" t="str">
        <f ca="1">IF(AND($A23&lt;&gt;"",$A23&lt;&gt;"TOTAL"),IF(AND([2]PREMIOS_DOCTORADO!$BW21&lt;&gt;"",[2]PREMIOS_DOCTORADO!$BW21&lt;&gt;0),[2]PREMIOS_DOCTORADO!$BW21,""),IF($A23="TOTAL",SUM(INDIRECT("AR4:AR"&amp;ROW()-1)),""))</f>
        <v/>
      </c>
      <c r="AS23" s="7" t="str">
        <f ca="1">IF(AND($A23&lt;&gt;"",$A23&lt;&gt;"TOTAL"),IF(AND([2]PREMIOS_DOCTORADO!$BY21&lt;&gt;"",[2]PREMIOS_DOCTORADO!$BY21&lt;&gt;0),[2]PREMIOS_DOCTORADO!$BY21,""),IF($A23="TOTAL",SUM(INDIRECT("AS4:AS"&amp;ROW()-1)),""))</f>
        <v/>
      </c>
      <c r="AT23" s="7" t="str">
        <f t="shared" ca="1" si="14"/>
        <v/>
      </c>
      <c r="AU23" s="7" t="str">
        <f ca="1">IF(AND($A23&lt;&gt;"",$A23&lt;&gt;"TOTAL"),IF(AND([2]PREMIOS_DOCTORADO!$CB21&lt;&gt;"",[2]PREMIOS_DOCTORADO!$CB21&lt;&gt;0),[2]PREMIOS_DOCTORADO!$CB21,""),IF($A23="TOTAL",SUM(INDIRECT("AU4:AU"&amp;ROW()-1)),""))</f>
        <v/>
      </c>
      <c r="AV23" s="7" t="str">
        <f ca="1">IF(AND($A23&lt;&gt;"",$A23&lt;&gt;"TOTAL"),IF(AND([2]PREMIOS_DOCTORADO!$CD21&lt;&gt;"",[2]PREMIOS_DOCTORADO!$CD21&lt;&gt;0),[2]PREMIOS_DOCTORADO!$CD21,""),IF($A23="TOTAL",SUM(INDIRECT("AV4:AV"&amp;ROW()-1)),""))</f>
        <v/>
      </c>
      <c r="AW23" s="7" t="str">
        <f t="shared" ca="1" si="15"/>
        <v/>
      </c>
      <c r="AX23" s="7" t="str">
        <f ca="1">IF(AND($A23&lt;&gt;"",$A23&lt;&gt;"TOTAL"),IF(AND([2]PREMIOS_DOCTORADO!$CG21&lt;&gt;"",[2]PREMIOS_DOCTORADO!$CG21&lt;&gt;0),[2]PREMIOS_DOCTORADO!$CG21,""),IF($A23="TOTAL",SUM(INDIRECT("AX4:AX"&amp;ROW()-1)),""))</f>
        <v/>
      </c>
      <c r="AY23" s="7" t="str">
        <f ca="1">IF(AND($A23&lt;&gt;"",$A23&lt;&gt;"TOTAL"),IF(AND([2]PREMIOS_DOCTORADO!$CI21&lt;&gt;"",[2]PREMIOS_DOCTORADO!$CI21&lt;&gt;0),[2]PREMIOS_DOCTORADO!$CI21,""),IF($A23="TOTAL",SUM(INDIRECT("AY4:AY"&amp;ROW()-1)),""))</f>
        <v/>
      </c>
      <c r="AZ23" s="7" t="str">
        <f t="shared" ca="1" si="16"/>
        <v/>
      </c>
      <c r="BA23" s="7" t="str">
        <f ca="1">IF(AND($A23&lt;&gt;"",$A23&lt;&gt;"TOTAL"),IF(AND([2]PREMIOS_DOCTORADO!$CL21&lt;&gt;"",[2]PREMIOS_DOCTORADO!$CL21&lt;&gt;0),[2]PREMIOS_DOCTORADO!$CL21,""),IF($A23="TOTAL",SUM(INDIRECT("BA4:BA"&amp;ROW()-1)),""))</f>
        <v/>
      </c>
      <c r="BB23" s="7" t="str">
        <f ca="1">IF(AND($A23&lt;&gt;"",$A23&lt;&gt;"TOTAL"),IF(AND([2]PREMIOS_DOCTORADO!$CN21&lt;&gt;"",[2]PREMIOS_DOCTORADO!$CN21&lt;&gt;0),[2]PREMIOS_DOCTORADO!$CN21,""),IF($A23="TOTAL",SUM(INDIRECT("BB4:BB"&amp;ROW()-1)),""))</f>
        <v/>
      </c>
      <c r="BC23" s="7" t="str">
        <f t="shared" ca="1" si="17"/>
        <v/>
      </c>
      <c r="BD23" s="7" t="str">
        <f ca="1">IF(AND($A23&lt;&gt;"",$A23&lt;&gt;"TOTAL"),IF(AND([2]PREMIOS_DOCTORADO!$CQ21&lt;&gt;"",[2]PREMIOS_DOCTORADO!$CQ21&lt;&gt;0),[2]PREMIOS_DOCTORADO!$CQ21,""),IF($A23="TOTAL",SUM(INDIRECT("BD4:BD"&amp;ROW()-1)),""))</f>
        <v/>
      </c>
      <c r="BE23" s="7" t="str">
        <f ca="1">IF(AND($A23&lt;&gt;"",$A23&lt;&gt;"TOTAL"),IF(AND([2]PREMIOS_DOCTORADO!$CS21&lt;&gt;"",[2]PREMIOS_DOCTORADO!$CS21&lt;&gt;0),[2]PREMIOS_DOCTORADO!$CS21,""),IF($A23="TOTAL",SUM(INDIRECT("BE4:BE"&amp;ROW()-1)),""))</f>
        <v/>
      </c>
      <c r="BF23" s="7" t="str">
        <f t="shared" ca="1" si="18"/>
        <v/>
      </c>
    </row>
    <row r="24" spans="1:58" x14ac:dyDescent="0.2">
      <c r="A24" s="12" t="str">
        <f>IF([2]PREMIOS_DOCTORADO!$D22&lt;&gt;"",[2]PREMIOS_DOCTORADO!$D22,IF(AND([2]PREMIOS_DOCTORADO!$D22="",[2]PREMIOS_DOCTORADO!$D23="",[2]PREMIOS_DOCTORADO!$D21=""),"","TOTAL"))</f>
        <v/>
      </c>
      <c r="B24" s="7" t="str">
        <f ca="1">IF(AND($A24&lt;&gt;"",$A24&lt;&gt;"TOTAL"),IF(AND([2]PREMIOS_DOCTORADO!$E22&lt;&gt;"",[2]PREMIOS_DOCTORADO!$E22&lt;&gt;0),[2]PREMIOS_DOCTORADO!$E22,""),IF($A24="TOTAL",SUM(INDIRECT("B4:B"&amp;ROW()-1)),""))</f>
        <v/>
      </c>
      <c r="C24" s="7" t="str">
        <f ca="1">IF(AND($A24&lt;&gt;"",$A24&lt;&gt;"TOTAL"),IF(AND([2]PREMIOS_DOCTORADO!$G22&lt;&gt;"",[2]PREMIOS_DOCTORADO!$G22&lt;&gt;0),[2]PREMIOS_DOCTORADO!$G22,""),IF($A24="TOTAL",SUM(INDIRECT("C4:C"&amp;ROW()-1)),""))</f>
        <v/>
      </c>
      <c r="D24" s="7" t="str">
        <f t="shared" ca="1" si="0"/>
        <v/>
      </c>
      <c r="E24" s="7" t="str">
        <f ca="1">IF(AND($A24&lt;&gt;"",$A24&lt;&gt;"TOTAL"),IF(AND([2]PREMIOS_DOCTORADO!$J22&lt;&gt;"",[2]PREMIOS_DOCTORADO!$J22&lt;&gt;0),[2]PREMIOS_DOCTORADO!$J22,""),IF($A24="TOTAL",SUM(INDIRECT("E4:E"&amp;ROW()-1)),""))</f>
        <v/>
      </c>
      <c r="F24" s="7" t="str">
        <f ca="1">IF(AND($A24&lt;&gt;"",$A24&lt;&gt;"TOTAL"),IF(AND([2]PREMIOS_DOCTORADO!$L22&lt;&gt;"",[2]PREMIOS_DOCTORADO!$L22&lt;&gt;0),[2]PREMIOS_DOCTORADO!$L22,""),IF($A24="TOTAL",SUM(INDIRECT("F4:F"&amp;ROW()-1)),""))</f>
        <v/>
      </c>
      <c r="G24" s="7" t="str">
        <f t="shared" ca="1" si="1"/>
        <v/>
      </c>
      <c r="H24" s="7" t="str">
        <f ca="1">IF(AND($A24&lt;&gt;"",$A24&lt;&gt;"TOTAL"),IF(AND([2]PREMIOS_DOCTORADO!$O22&lt;&gt;"",[2]PREMIOS_DOCTORADO!$O22&lt;&gt;0),[2]PREMIOS_DOCTORADO!$O22,""),IF($A24="TOTAL",SUM(INDIRECT("H4:H"&amp;ROW()-1)),""))</f>
        <v/>
      </c>
      <c r="I24" s="7" t="str">
        <f ca="1">IF(AND($A24&lt;&gt;"",$A24&lt;&gt;"TOTAL"),IF(AND([2]PREMIOS_DOCTORADO!$Q22&lt;&gt;"",[2]PREMIOS_DOCTORADO!$Q22&lt;&gt;0),[2]PREMIOS_DOCTORADO!$Q22,""),IF($A24="TOTAL",SUM(INDIRECT("I4:I"&amp;ROW()-1)),""))</f>
        <v/>
      </c>
      <c r="J24" s="7" t="str">
        <f t="shared" ca="1" si="2"/>
        <v/>
      </c>
      <c r="K24" s="7" t="str">
        <f ca="1">IF(AND($A24&lt;&gt;"",$A24&lt;&gt;"TOTAL"),IF(AND([2]PREMIOS_DOCTORADO!$T22&lt;&gt;"",[2]PREMIOS_DOCTORADO!$T22&lt;&gt;0),[2]PREMIOS_DOCTORADO!$T22,""),IF($A24="TOTAL",SUM(INDIRECT("K4:K"&amp;ROW()-1)),""))</f>
        <v/>
      </c>
      <c r="L24" s="7" t="str">
        <f ca="1">IF(AND($A24&lt;&gt;"",$A24&lt;&gt;"TOTAL"),IF(AND([2]PREMIOS_DOCTORADO!$V22&lt;&gt;"",[2]PREMIOS_DOCTORADO!$V22&lt;&gt;0),[2]PREMIOS_DOCTORADO!$V22,""),IF($A24="TOTAL",SUM(INDIRECT("L4:L"&amp;ROW()-1)),""))</f>
        <v/>
      </c>
      <c r="M24" s="7" t="str">
        <f t="shared" ca="1" si="3"/>
        <v/>
      </c>
      <c r="N24" s="7" t="str">
        <f ca="1">IF(AND($A24&lt;&gt;"",$A24&lt;&gt;"TOTAL"),IF(AND([2]PREMIOS_DOCTORADO!$Y22&lt;&gt;"",[2]PREMIOS_DOCTORADO!$Y22&lt;&gt;0),[2]PREMIOS_DOCTORADO!$Y22,""),IF($A24="TOTAL",SUM(INDIRECT("N4:N"&amp;ROW()-1)),""))</f>
        <v/>
      </c>
      <c r="O24" s="7" t="str">
        <f ca="1">IF(AND($A24&lt;&gt;"",$A24&lt;&gt;"TOTAL"),IF(AND([2]PREMIOS_DOCTORADO!$AA22&lt;&gt;"",[2]PREMIOS_DOCTORADO!$AA22&lt;&gt;0),[2]PREMIOS_DOCTORADO!$AA22,""),IF($A24="TOTAL",SUM(INDIRECT("O4:O"&amp;ROW()-1)),""))</f>
        <v/>
      </c>
      <c r="P24" s="7" t="str">
        <f t="shared" ca="1" si="4"/>
        <v/>
      </c>
      <c r="Q24" s="7" t="str">
        <f ca="1">IF(AND($A24&lt;&gt;"",$A24&lt;&gt;"TOTAL"),IF(AND([2]PREMIOS_DOCTORADO!$AD22&lt;&gt;"",[2]PREMIOS_DOCTORADO!$AD22&lt;&gt;0),[2]PREMIOS_DOCTORADO!$AD22,""),IF($A24="TOTAL",SUM(INDIRECT("Q4:Q"&amp;ROW()-1)),""))</f>
        <v/>
      </c>
      <c r="R24" s="7" t="str">
        <f ca="1">IF(AND($A24&lt;&gt;"",$A24&lt;&gt;"TOTAL"),IF(AND([2]PREMIOS_DOCTORADO!$AF22&lt;&gt;"",[2]PREMIOS_DOCTORADO!$AF22&lt;&gt;0),[2]PREMIOS_DOCTORADO!$AF22,""),IF($A24="TOTAL",SUM(INDIRECT("R4:R"&amp;ROW()-1)),""))</f>
        <v/>
      </c>
      <c r="S24" s="7" t="str">
        <f t="shared" ca="1" si="5"/>
        <v/>
      </c>
      <c r="T24" s="7" t="str">
        <f ca="1">IF(AND($A24&lt;&gt;"",$A24&lt;&gt;"TOTAL"),IF(AND([2]PREMIOS_DOCTORADO!$AI22&lt;&gt;"",[2]PREMIOS_DOCTORADO!$AI22&lt;&gt;0),[2]PREMIOS_DOCTORADO!$AI22,""),IF($A24="TOTAL",SUM(INDIRECT("T4:T"&amp;ROW()-1)),""))</f>
        <v/>
      </c>
      <c r="U24" s="7" t="str">
        <f ca="1">IF(AND($A24&lt;&gt;"",$A24&lt;&gt;"TOTAL"),IF(AND([2]PREMIOS_DOCTORADO!$AK22&lt;&gt;"",[2]PREMIOS_DOCTORADO!$AK22&lt;&gt;0),[2]PREMIOS_DOCTORADO!$AK22,""),IF($A24="TOTAL",SUM(INDIRECT("U4:U"&amp;ROW()-1)),""))</f>
        <v/>
      </c>
      <c r="V24" s="7" t="str">
        <f t="shared" ca="1" si="6"/>
        <v/>
      </c>
      <c r="W24" s="7" t="str">
        <f ca="1">IF(AND($A24&lt;&gt;"",$A24&lt;&gt;"TOTAL"),IF(AND([2]PREMIOS_DOCTORADO!$AN22&lt;&gt;"",[2]PREMIOS_DOCTORADO!$AN22&lt;&gt;0),[2]PREMIOS_DOCTORADO!$AN22,""),IF($A24="TOTAL",SUM(INDIRECT("W4:W"&amp;ROW()-1)),""))</f>
        <v/>
      </c>
      <c r="X24" s="7" t="str">
        <f ca="1">IF(AND($A24&lt;&gt;"",$A24&lt;&gt;"TOTAL"),IF(AND([2]PREMIOS_DOCTORADO!$AP22&lt;&gt;"",[2]PREMIOS_DOCTORADO!$AP22&lt;&gt;0),[2]PREMIOS_DOCTORADO!$AP22,""),IF($A24="TOTAL",SUM(INDIRECT("X4:X"&amp;ROW()-1)),""))</f>
        <v/>
      </c>
      <c r="Y24" s="7" t="str">
        <f t="shared" ca="1" si="7"/>
        <v/>
      </c>
      <c r="Z24" s="7" t="str">
        <f ca="1">IF(AND($A24&lt;&gt;"",$A24&lt;&gt;"TOTAL"),IF(AND([2]PREMIOS_DOCTORADO!$AS22&lt;&gt;"",[2]PREMIOS_DOCTORADO!$AS22&lt;&gt;0),[2]PREMIOS_DOCTORADO!$AS22,""),IF($A24="TOTAL",SUM(INDIRECT("Z4:Z"&amp;ROW()-1)),""))</f>
        <v/>
      </c>
      <c r="AA24" s="7" t="str">
        <f ca="1">IF(AND($A24&lt;&gt;"",$A24&lt;&gt;"TOTAL"),IF(AND([2]PREMIOS_DOCTORADO!$AU22&lt;&gt;"",[2]PREMIOS_DOCTORADO!$AU22&lt;&gt;0),[2]PREMIOS_DOCTORADO!$AU22,""),IF($A24="TOTAL",SUM(INDIRECT("AA4:AA"&amp;ROW()-1)),""))</f>
        <v/>
      </c>
      <c r="AB24" s="7" t="str">
        <f t="shared" ca="1" si="8"/>
        <v/>
      </c>
      <c r="AC24" s="7" t="str">
        <f ca="1">IF(AND($A24&lt;&gt;"",$A24&lt;&gt;"TOTAL"),IF(AND([2]PREMIOS_DOCTORADO!$AX22&lt;&gt;"",[2]PREMIOS_DOCTORADO!$AX22&lt;&gt;0),[2]PREMIOS_DOCTORADO!$AX22,""),IF($A24="TOTAL",SUM(INDIRECT("AC4:AC"&amp;ROW()-1)),""))</f>
        <v/>
      </c>
      <c r="AD24" s="7" t="str">
        <f ca="1">IF(AND($A24&lt;&gt;"",$A24&lt;&gt;"TOTAL"),IF(AND([2]PREMIOS_DOCTORADO!$AZ22&lt;&gt;"",[2]PREMIOS_DOCTORADO!$AZ22&lt;&gt;0),[2]PREMIOS_DOCTORADO!$AZ22,""),IF($A24="TOTAL",SUM(INDIRECT("AD4:AD"&amp;ROW()-1)),""))</f>
        <v/>
      </c>
      <c r="AE24" s="7" t="str">
        <f t="shared" ca="1" si="9"/>
        <v/>
      </c>
      <c r="AF24" s="7" t="str">
        <f ca="1">IF(AND($A24&lt;&gt;"",$A24&lt;&gt;"TOTAL"),IF(AND([2]PREMIOS_DOCTORADO!$BC22&lt;&gt;"",[2]PREMIOS_DOCTORADO!$BC22&lt;&gt;0),[2]PREMIOS_DOCTORADO!$BC22,""),IF($A24="TOTAL",SUM(INDIRECT("AF4:AF"&amp;ROW()-1)),""))</f>
        <v/>
      </c>
      <c r="AG24" s="7" t="str">
        <f ca="1">IF(AND($A24&lt;&gt;"",$A24&lt;&gt;"TOTAL"),IF(AND([2]PREMIOS_DOCTORADO!$BE22&lt;&gt;"",[2]PREMIOS_DOCTORADO!$BE22&lt;&gt;0),[2]PREMIOS_DOCTORADO!$BE22,""),IF($A24="TOTAL",SUM(INDIRECT("AG4:AG"&amp;ROW()-1)),""))</f>
        <v/>
      </c>
      <c r="AH24" s="7" t="str">
        <f t="shared" ca="1" si="10"/>
        <v/>
      </c>
      <c r="AI24" s="7" t="str">
        <f ca="1">IF(AND($A24&lt;&gt;"",$A24&lt;&gt;"TOTAL"),IF(AND([2]PREMIOS_DOCTORADO!$BH22&lt;&gt;"",[2]PREMIOS_DOCTORADO!$BH22&lt;&gt;0),[2]PREMIOS_DOCTORADO!$BH22,""),IF($A24="TOTAL",SUM(INDIRECT("AI4:AI"&amp;ROW()-1)),""))</f>
        <v/>
      </c>
      <c r="AJ24" s="7" t="str">
        <f ca="1">IF(AND($A24&lt;&gt;"",$A24&lt;&gt;"TOTAL"),IF(AND([2]PREMIOS_DOCTORADO!$BJ22&lt;&gt;"",[2]PREMIOS_DOCTORADO!$BJ22&lt;&gt;0),[2]PREMIOS_DOCTORADO!$BJ22,""),IF($A24="TOTAL",SUM(INDIRECT("AJ4:AJ"&amp;ROW()-1)),""))</f>
        <v/>
      </c>
      <c r="AK24" s="7" t="str">
        <f t="shared" ca="1" si="11"/>
        <v/>
      </c>
      <c r="AL24" s="7" t="str">
        <f ca="1">IF(AND($A24&lt;&gt;"",$A24&lt;&gt;"TOTAL"),IF(AND([2]PREMIOS_DOCTORADO!$BM22&lt;&gt;"",[2]PREMIOS_DOCTORADO!$BM22&lt;&gt;0),[2]PREMIOS_DOCTORADO!$BM22,""),IF($A24="TOTAL",SUM(INDIRECT("AL4:AL"&amp;ROW()-1)),""))</f>
        <v/>
      </c>
      <c r="AM24" s="7" t="str">
        <f ca="1">IF(AND($A24&lt;&gt;"",$A24&lt;&gt;"TOTAL"),IF(AND([2]PREMIOS_DOCTORADO!$BO22&lt;&gt;"",[2]PREMIOS_DOCTORADO!$BO22&lt;&gt;0),[2]PREMIOS_DOCTORADO!$BO22,""),IF($A24="TOTAL",SUM(INDIRECT("AM4:AM"&amp;ROW()-1)),""))</f>
        <v/>
      </c>
      <c r="AN24" s="7" t="str">
        <f t="shared" ca="1" si="12"/>
        <v/>
      </c>
      <c r="AO24" s="7" t="str">
        <f ca="1">IF(AND($A24&lt;&gt;"",$A24&lt;&gt;"TOTAL"),IF(AND([2]PREMIOS_DOCTORADO!$BR22&lt;&gt;"",[2]PREMIOS_DOCTORADO!$BR22&lt;&gt;0),[2]PREMIOS_DOCTORADO!$BR22,""),IF($A24="TOTAL",SUM(INDIRECT("AO4:AO"&amp;ROW()-1)),""))</f>
        <v/>
      </c>
      <c r="AP24" s="7" t="str">
        <f ca="1">IF(AND($A24&lt;&gt;"",$A24&lt;&gt;"TOTAL"),IF(AND([2]PREMIOS_DOCTORADO!$BT22&lt;&gt;"",[2]PREMIOS_DOCTORADO!$BT22&lt;&gt;0),[2]PREMIOS_DOCTORADO!$BT22,""),IF($A24="TOTAL",SUM(INDIRECT("AP4:AP"&amp;ROW()-1)),""))</f>
        <v/>
      </c>
      <c r="AQ24" s="7" t="str">
        <f t="shared" ca="1" si="13"/>
        <v/>
      </c>
      <c r="AR24" s="7" t="str">
        <f ca="1">IF(AND($A24&lt;&gt;"",$A24&lt;&gt;"TOTAL"),IF(AND([2]PREMIOS_DOCTORADO!$BW22&lt;&gt;"",[2]PREMIOS_DOCTORADO!$BW22&lt;&gt;0),[2]PREMIOS_DOCTORADO!$BW22,""),IF($A24="TOTAL",SUM(INDIRECT("AR4:AR"&amp;ROW()-1)),""))</f>
        <v/>
      </c>
      <c r="AS24" s="7" t="str">
        <f ca="1">IF(AND($A24&lt;&gt;"",$A24&lt;&gt;"TOTAL"),IF(AND([2]PREMIOS_DOCTORADO!$BY22&lt;&gt;"",[2]PREMIOS_DOCTORADO!$BY22&lt;&gt;0),[2]PREMIOS_DOCTORADO!$BY22,""),IF($A24="TOTAL",SUM(INDIRECT("AS4:AS"&amp;ROW()-1)),""))</f>
        <v/>
      </c>
      <c r="AT24" s="7" t="str">
        <f t="shared" ca="1" si="14"/>
        <v/>
      </c>
      <c r="AU24" s="7" t="str">
        <f ca="1">IF(AND($A24&lt;&gt;"",$A24&lt;&gt;"TOTAL"),IF(AND([2]PREMIOS_DOCTORADO!$CB22&lt;&gt;"",[2]PREMIOS_DOCTORADO!$CB22&lt;&gt;0),[2]PREMIOS_DOCTORADO!$CB22,""),IF($A24="TOTAL",SUM(INDIRECT("AU4:AU"&amp;ROW()-1)),""))</f>
        <v/>
      </c>
      <c r="AV24" s="7" t="str">
        <f ca="1">IF(AND($A24&lt;&gt;"",$A24&lt;&gt;"TOTAL"),IF(AND([2]PREMIOS_DOCTORADO!$CD22&lt;&gt;"",[2]PREMIOS_DOCTORADO!$CD22&lt;&gt;0),[2]PREMIOS_DOCTORADO!$CD22,""),IF($A24="TOTAL",SUM(INDIRECT("AV4:AV"&amp;ROW()-1)),""))</f>
        <v/>
      </c>
      <c r="AW24" s="7" t="str">
        <f t="shared" ca="1" si="15"/>
        <v/>
      </c>
      <c r="AX24" s="7" t="str">
        <f ca="1">IF(AND($A24&lt;&gt;"",$A24&lt;&gt;"TOTAL"),IF(AND([2]PREMIOS_DOCTORADO!$CG22&lt;&gt;"",[2]PREMIOS_DOCTORADO!$CG22&lt;&gt;0),[2]PREMIOS_DOCTORADO!$CG22,""),IF($A24="TOTAL",SUM(INDIRECT("AX4:AX"&amp;ROW()-1)),""))</f>
        <v/>
      </c>
      <c r="AY24" s="7" t="str">
        <f ca="1">IF(AND($A24&lt;&gt;"",$A24&lt;&gt;"TOTAL"),IF(AND([2]PREMIOS_DOCTORADO!$CI22&lt;&gt;"",[2]PREMIOS_DOCTORADO!$CI22&lt;&gt;0),[2]PREMIOS_DOCTORADO!$CI22,""),IF($A24="TOTAL",SUM(INDIRECT("AY4:AY"&amp;ROW()-1)),""))</f>
        <v/>
      </c>
      <c r="AZ24" s="7" t="str">
        <f t="shared" ca="1" si="16"/>
        <v/>
      </c>
      <c r="BA24" s="7" t="str">
        <f ca="1">IF(AND($A24&lt;&gt;"",$A24&lt;&gt;"TOTAL"),IF(AND([2]PREMIOS_DOCTORADO!$CL22&lt;&gt;"",[2]PREMIOS_DOCTORADO!$CL22&lt;&gt;0),[2]PREMIOS_DOCTORADO!$CL22,""),IF($A24="TOTAL",SUM(INDIRECT("BA4:BA"&amp;ROW()-1)),""))</f>
        <v/>
      </c>
      <c r="BB24" s="7" t="str">
        <f ca="1">IF(AND($A24&lt;&gt;"",$A24&lt;&gt;"TOTAL"),IF(AND([2]PREMIOS_DOCTORADO!$CN22&lt;&gt;"",[2]PREMIOS_DOCTORADO!$CN22&lt;&gt;0),[2]PREMIOS_DOCTORADO!$CN22,""),IF($A24="TOTAL",SUM(INDIRECT("BB4:BB"&amp;ROW()-1)),""))</f>
        <v/>
      </c>
      <c r="BC24" s="7" t="str">
        <f t="shared" ca="1" si="17"/>
        <v/>
      </c>
      <c r="BD24" s="7" t="str">
        <f ca="1">IF(AND($A24&lt;&gt;"",$A24&lt;&gt;"TOTAL"),IF(AND([2]PREMIOS_DOCTORADO!$CQ22&lt;&gt;"",[2]PREMIOS_DOCTORADO!$CQ22&lt;&gt;0),[2]PREMIOS_DOCTORADO!$CQ22,""),IF($A24="TOTAL",SUM(INDIRECT("BD4:BD"&amp;ROW()-1)),""))</f>
        <v/>
      </c>
      <c r="BE24" s="7" t="str">
        <f ca="1">IF(AND($A24&lt;&gt;"",$A24&lt;&gt;"TOTAL"),IF(AND([2]PREMIOS_DOCTORADO!$CS22&lt;&gt;"",[2]PREMIOS_DOCTORADO!$CS22&lt;&gt;0),[2]PREMIOS_DOCTORADO!$CS22,""),IF($A24="TOTAL",SUM(INDIRECT("BE4:BE"&amp;ROW()-1)),""))</f>
        <v/>
      </c>
      <c r="BF24" s="7" t="str">
        <f t="shared" ca="1" si="18"/>
        <v/>
      </c>
    </row>
    <row r="25" spans="1:58" x14ac:dyDescent="0.2">
      <c r="A25" s="12" t="str">
        <f>IF([2]PREMIOS_DOCTORADO!$D23&lt;&gt;"",[2]PREMIOS_DOCTORADO!$D23,IF(AND([2]PREMIOS_DOCTORADO!$D23="",[2]PREMIOS_DOCTORADO!$D24="",[2]PREMIOS_DOCTORADO!$D22=""),"","TOTAL"))</f>
        <v/>
      </c>
      <c r="B25" s="7" t="str">
        <f ca="1">IF(AND($A25&lt;&gt;"",$A25&lt;&gt;"TOTAL"),IF(AND([2]PREMIOS_DOCTORADO!$E23&lt;&gt;"",[2]PREMIOS_DOCTORADO!$E23&lt;&gt;0),[2]PREMIOS_DOCTORADO!$E23,""),IF($A25="TOTAL",SUM(INDIRECT("B4:B"&amp;ROW()-1)),""))</f>
        <v/>
      </c>
      <c r="C25" s="7" t="str">
        <f ca="1">IF(AND($A25&lt;&gt;"",$A25&lt;&gt;"TOTAL"),IF(AND([2]PREMIOS_DOCTORADO!$G23&lt;&gt;"",[2]PREMIOS_DOCTORADO!$G23&lt;&gt;0),[2]PREMIOS_DOCTORADO!$G23,""),IF($A25="TOTAL",SUM(INDIRECT("C4:C"&amp;ROW()-1)),""))</f>
        <v/>
      </c>
      <c r="D25" s="7" t="str">
        <f t="shared" ca="1" si="0"/>
        <v/>
      </c>
      <c r="E25" s="7" t="str">
        <f ca="1">IF(AND($A25&lt;&gt;"",$A25&lt;&gt;"TOTAL"),IF(AND([2]PREMIOS_DOCTORADO!$J23&lt;&gt;"",[2]PREMIOS_DOCTORADO!$J23&lt;&gt;0),[2]PREMIOS_DOCTORADO!$J23,""),IF($A25="TOTAL",SUM(INDIRECT("E4:E"&amp;ROW()-1)),""))</f>
        <v/>
      </c>
      <c r="F25" s="7" t="str">
        <f ca="1">IF(AND($A25&lt;&gt;"",$A25&lt;&gt;"TOTAL"),IF(AND([2]PREMIOS_DOCTORADO!$L23&lt;&gt;"",[2]PREMIOS_DOCTORADO!$L23&lt;&gt;0),[2]PREMIOS_DOCTORADO!$L23,""),IF($A25="TOTAL",SUM(INDIRECT("F4:F"&amp;ROW()-1)),""))</f>
        <v/>
      </c>
      <c r="G25" s="7" t="str">
        <f t="shared" ca="1" si="1"/>
        <v/>
      </c>
      <c r="H25" s="7" t="str">
        <f ca="1">IF(AND($A25&lt;&gt;"",$A25&lt;&gt;"TOTAL"),IF(AND([2]PREMIOS_DOCTORADO!$O23&lt;&gt;"",[2]PREMIOS_DOCTORADO!$O23&lt;&gt;0),[2]PREMIOS_DOCTORADO!$O23,""),IF($A25="TOTAL",SUM(INDIRECT("H4:H"&amp;ROW()-1)),""))</f>
        <v/>
      </c>
      <c r="I25" s="7" t="str">
        <f ca="1">IF(AND($A25&lt;&gt;"",$A25&lt;&gt;"TOTAL"),IF(AND([2]PREMIOS_DOCTORADO!$Q23&lt;&gt;"",[2]PREMIOS_DOCTORADO!$Q23&lt;&gt;0),[2]PREMIOS_DOCTORADO!$Q23,""),IF($A25="TOTAL",SUM(INDIRECT("I4:I"&amp;ROW()-1)),""))</f>
        <v/>
      </c>
      <c r="J25" s="7" t="str">
        <f t="shared" ca="1" si="2"/>
        <v/>
      </c>
      <c r="K25" s="7" t="str">
        <f ca="1">IF(AND($A25&lt;&gt;"",$A25&lt;&gt;"TOTAL"),IF(AND([2]PREMIOS_DOCTORADO!$T23&lt;&gt;"",[2]PREMIOS_DOCTORADO!$T23&lt;&gt;0),[2]PREMIOS_DOCTORADO!$T23,""),IF($A25="TOTAL",SUM(INDIRECT("K4:K"&amp;ROW()-1)),""))</f>
        <v/>
      </c>
      <c r="L25" s="7" t="str">
        <f ca="1">IF(AND($A25&lt;&gt;"",$A25&lt;&gt;"TOTAL"),IF(AND([2]PREMIOS_DOCTORADO!$V23&lt;&gt;"",[2]PREMIOS_DOCTORADO!$V23&lt;&gt;0),[2]PREMIOS_DOCTORADO!$V23,""),IF($A25="TOTAL",SUM(INDIRECT("L4:L"&amp;ROW()-1)),""))</f>
        <v/>
      </c>
      <c r="M25" s="7" t="str">
        <f t="shared" ca="1" si="3"/>
        <v/>
      </c>
      <c r="N25" s="7" t="str">
        <f ca="1">IF(AND($A25&lt;&gt;"",$A25&lt;&gt;"TOTAL"),IF(AND([2]PREMIOS_DOCTORADO!$Y23&lt;&gt;"",[2]PREMIOS_DOCTORADO!$Y23&lt;&gt;0),[2]PREMIOS_DOCTORADO!$Y23,""),IF($A25="TOTAL",SUM(INDIRECT("N4:N"&amp;ROW()-1)),""))</f>
        <v/>
      </c>
      <c r="O25" s="7" t="str">
        <f ca="1">IF(AND($A25&lt;&gt;"",$A25&lt;&gt;"TOTAL"),IF(AND([2]PREMIOS_DOCTORADO!$AA23&lt;&gt;"",[2]PREMIOS_DOCTORADO!$AA23&lt;&gt;0),[2]PREMIOS_DOCTORADO!$AA23,""),IF($A25="TOTAL",SUM(INDIRECT("O4:O"&amp;ROW()-1)),""))</f>
        <v/>
      </c>
      <c r="P25" s="7" t="str">
        <f t="shared" ca="1" si="4"/>
        <v/>
      </c>
      <c r="Q25" s="7" t="str">
        <f ca="1">IF(AND($A25&lt;&gt;"",$A25&lt;&gt;"TOTAL"),IF(AND([2]PREMIOS_DOCTORADO!$AD23&lt;&gt;"",[2]PREMIOS_DOCTORADO!$AD23&lt;&gt;0),[2]PREMIOS_DOCTORADO!$AD23,""),IF($A25="TOTAL",SUM(INDIRECT("Q4:Q"&amp;ROW()-1)),""))</f>
        <v/>
      </c>
      <c r="R25" s="7" t="str">
        <f ca="1">IF(AND($A25&lt;&gt;"",$A25&lt;&gt;"TOTAL"),IF(AND([2]PREMIOS_DOCTORADO!$AF23&lt;&gt;"",[2]PREMIOS_DOCTORADO!$AF23&lt;&gt;0),[2]PREMIOS_DOCTORADO!$AF23,""),IF($A25="TOTAL",SUM(INDIRECT("R4:R"&amp;ROW()-1)),""))</f>
        <v/>
      </c>
      <c r="S25" s="7" t="str">
        <f t="shared" ca="1" si="5"/>
        <v/>
      </c>
      <c r="T25" s="7" t="str">
        <f ca="1">IF(AND($A25&lt;&gt;"",$A25&lt;&gt;"TOTAL"),IF(AND([2]PREMIOS_DOCTORADO!$AI23&lt;&gt;"",[2]PREMIOS_DOCTORADO!$AI23&lt;&gt;0),[2]PREMIOS_DOCTORADO!$AI23,""),IF($A25="TOTAL",SUM(INDIRECT("T4:T"&amp;ROW()-1)),""))</f>
        <v/>
      </c>
      <c r="U25" s="7" t="str">
        <f ca="1">IF(AND($A25&lt;&gt;"",$A25&lt;&gt;"TOTAL"),IF(AND([2]PREMIOS_DOCTORADO!$AK23&lt;&gt;"",[2]PREMIOS_DOCTORADO!$AK23&lt;&gt;0),[2]PREMIOS_DOCTORADO!$AK23,""),IF($A25="TOTAL",SUM(INDIRECT("U4:U"&amp;ROW()-1)),""))</f>
        <v/>
      </c>
      <c r="V25" s="7" t="str">
        <f t="shared" ca="1" si="6"/>
        <v/>
      </c>
      <c r="W25" s="7" t="str">
        <f ca="1">IF(AND($A25&lt;&gt;"",$A25&lt;&gt;"TOTAL"),IF(AND([2]PREMIOS_DOCTORADO!$AN23&lt;&gt;"",[2]PREMIOS_DOCTORADO!$AN23&lt;&gt;0),[2]PREMIOS_DOCTORADO!$AN23,""),IF($A25="TOTAL",SUM(INDIRECT("W4:W"&amp;ROW()-1)),""))</f>
        <v/>
      </c>
      <c r="X25" s="7" t="str">
        <f ca="1">IF(AND($A25&lt;&gt;"",$A25&lt;&gt;"TOTAL"),IF(AND([2]PREMIOS_DOCTORADO!$AP23&lt;&gt;"",[2]PREMIOS_DOCTORADO!$AP23&lt;&gt;0),[2]PREMIOS_DOCTORADO!$AP23,""),IF($A25="TOTAL",SUM(INDIRECT("X4:X"&amp;ROW()-1)),""))</f>
        <v/>
      </c>
      <c r="Y25" s="7" t="str">
        <f t="shared" ca="1" si="7"/>
        <v/>
      </c>
      <c r="Z25" s="7" t="str">
        <f ca="1">IF(AND($A25&lt;&gt;"",$A25&lt;&gt;"TOTAL"),IF(AND([2]PREMIOS_DOCTORADO!$AS23&lt;&gt;"",[2]PREMIOS_DOCTORADO!$AS23&lt;&gt;0),[2]PREMIOS_DOCTORADO!$AS23,""),IF($A25="TOTAL",SUM(INDIRECT("Z4:Z"&amp;ROW()-1)),""))</f>
        <v/>
      </c>
      <c r="AA25" s="7" t="str">
        <f ca="1">IF(AND($A25&lt;&gt;"",$A25&lt;&gt;"TOTAL"),IF(AND([2]PREMIOS_DOCTORADO!$AU23&lt;&gt;"",[2]PREMIOS_DOCTORADO!$AU23&lt;&gt;0),[2]PREMIOS_DOCTORADO!$AU23,""),IF($A25="TOTAL",SUM(INDIRECT("AA4:AA"&amp;ROW()-1)),""))</f>
        <v/>
      </c>
      <c r="AB25" s="7" t="str">
        <f t="shared" ca="1" si="8"/>
        <v/>
      </c>
      <c r="AC25" s="7" t="str">
        <f ca="1">IF(AND($A25&lt;&gt;"",$A25&lt;&gt;"TOTAL"),IF(AND([2]PREMIOS_DOCTORADO!$AX23&lt;&gt;"",[2]PREMIOS_DOCTORADO!$AX23&lt;&gt;0),[2]PREMIOS_DOCTORADO!$AX23,""),IF($A25="TOTAL",SUM(INDIRECT("AC4:AC"&amp;ROW()-1)),""))</f>
        <v/>
      </c>
      <c r="AD25" s="7" t="str">
        <f ca="1">IF(AND($A25&lt;&gt;"",$A25&lt;&gt;"TOTAL"),IF(AND([2]PREMIOS_DOCTORADO!$AZ23&lt;&gt;"",[2]PREMIOS_DOCTORADO!$AZ23&lt;&gt;0),[2]PREMIOS_DOCTORADO!$AZ23,""),IF($A25="TOTAL",SUM(INDIRECT("AD4:AD"&amp;ROW()-1)),""))</f>
        <v/>
      </c>
      <c r="AE25" s="7" t="str">
        <f t="shared" ca="1" si="9"/>
        <v/>
      </c>
      <c r="AF25" s="7" t="str">
        <f ca="1">IF(AND($A25&lt;&gt;"",$A25&lt;&gt;"TOTAL"),IF(AND([2]PREMIOS_DOCTORADO!$BC23&lt;&gt;"",[2]PREMIOS_DOCTORADO!$BC23&lt;&gt;0),[2]PREMIOS_DOCTORADO!$BC23,""),IF($A25="TOTAL",SUM(INDIRECT("AF4:AF"&amp;ROW()-1)),""))</f>
        <v/>
      </c>
      <c r="AG25" s="7" t="str">
        <f ca="1">IF(AND($A25&lt;&gt;"",$A25&lt;&gt;"TOTAL"),IF(AND([2]PREMIOS_DOCTORADO!$BE23&lt;&gt;"",[2]PREMIOS_DOCTORADO!$BE23&lt;&gt;0),[2]PREMIOS_DOCTORADO!$BE23,""),IF($A25="TOTAL",SUM(INDIRECT("AG4:AG"&amp;ROW()-1)),""))</f>
        <v/>
      </c>
      <c r="AH25" s="7" t="str">
        <f t="shared" ca="1" si="10"/>
        <v/>
      </c>
      <c r="AI25" s="7" t="str">
        <f ca="1">IF(AND($A25&lt;&gt;"",$A25&lt;&gt;"TOTAL"),IF(AND([2]PREMIOS_DOCTORADO!$BH23&lt;&gt;"",[2]PREMIOS_DOCTORADO!$BH23&lt;&gt;0),[2]PREMIOS_DOCTORADO!$BH23,""),IF($A25="TOTAL",SUM(INDIRECT("AI4:AI"&amp;ROW()-1)),""))</f>
        <v/>
      </c>
      <c r="AJ25" s="7" t="str">
        <f ca="1">IF(AND($A25&lt;&gt;"",$A25&lt;&gt;"TOTAL"),IF(AND([2]PREMIOS_DOCTORADO!$BJ23&lt;&gt;"",[2]PREMIOS_DOCTORADO!$BJ23&lt;&gt;0),[2]PREMIOS_DOCTORADO!$BJ23,""),IF($A25="TOTAL",SUM(INDIRECT("AJ4:AJ"&amp;ROW()-1)),""))</f>
        <v/>
      </c>
      <c r="AK25" s="7" t="str">
        <f t="shared" ca="1" si="11"/>
        <v/>
      </c>
      <c r="AL25" s="7" t="str">
        <f ca="1">IF(AND($A25&lt;&gt;"",$A25&lt;&gt;"TOTAL"),IF(AND([2]PREMIOS_DOCTORADO!$BM23&lt;&gt;"",[2]PREMIOS_DOCTORADO!$BM23&lt;&gt;0),[2]PREMIOS_DOCTORADO!$BM23,""),IF($A25="TOTAL",SUM(INDIRECT("AL4:AL"&amp;ROW()-1)),""))</f>
        <v/>
      </c>
      <c r="AM25" s="7" t="str">
        <f ca="1">IF(AND($A25&lt;&gt;"",$A25&lt;&gt;"TOTAL"),IF(AND([2]PREMIOS_DOCTORADO!$BO23&lt;&gt;"",[2]PREMIOS_DOCTORADO!$BO23&lt;&gt;0),[2]PREMIOS_DOCTORADO!$BO23,""),IF($A25="TOTAL",SUM(INDIRECT("AM4:AM"&amp;ROW()-1)),""))</f>
        <v/>
      </c>
      <c r="AN25" s="7" t="str">
        <f t="shared" ca="1" si="12"/>
        <v/>
      </c>
      <c r="AO25" s="7" t="str">
        <f ca="1">IF(AND($A25&lt;&gt;"",$A25&lt;&gt;"TOTAL"),IF(AND([2]PREMIOS_DOCTORADO!$BR23&lt;&gt;"",[2]PREMIOS_DOCTORADO!$BR23&lt;&gt;0),[2]PREMIOS_DOCTORADO!$BR23,""),IF($A25="TOTAL",SUM(INDIRECT("AO4:AO"&amp;ROW()-1)),""))</f>
        <v/>
      </c>
      <c r="AP25" s="7" t="str">
        <f ca="1">IF(AND($A25&lt;&gt;"",$A25&lt;&gt;"TOTAL"),IF(AND([2]PREMIOS_DOCTORADO!$BT23&lt;&gt;"",[2]PREMIOS_DOCTORADO!$BT23&lt;&gt;0),[2]PREMIOS_DOCTORADO!$BT23,""),IF($A25="TOTAL",SUM(INDIRECT("AP4:AP"&amp;ROW()-1)),""))</f>
        <v/>
      </c>
      <c r="AQ25" s="7" t="str">
        <f t="shared" ca="1" si="13"/>
        <v/>
      </c>
      <c r="AR25" s="7" t="str">
        <f ca="1">IF(AND($A25&lt;&gt;"",$A25&lt;&gt;"TOTAL"),IF(AND([2]PREMIOS_DOCTORADO!$BW23&lt;&gt;"",[2]PREMIOS_DOCTORADO!$BW23&lt;&gt;0),[2]PREMIOS_DOCTORADO!$BW23,""),IF($A25="TOTAL",SUM(INDIRECT("AR4:AR"&amp;ROW()-1)),""))</f>
        <v/>
      </c>
      <c r="AS25" s="7" t="str">
        <f ca="1">IF(AND($A25&lt;&gt;"",$A25&lt;&gt;"TOTAL"),IF(AND([2]PREMIOS_DOCTORADO!$BY23&lt;&gt;"",[2]PREMIOS_DOCTORADO!$BY23&lt;&gt;0),[2]PREMIOS_DOCTORADO!$BY23,""),IF($A25="TOTAL",SUM(INDIRECT("AS4:AS"&amp;ROW()-1)),""))</f>
        <v/>
      </c>
      <c r="AT25" s="7" t="str">
        <f t="shared" ca="1" si="14"/>
        <v/>
      </c>
      <c r="AU25" s="7" t="str">
        <f ca="1">IF(AND($A25&lt;&gt;"",$A25&lt;&gt;"TOTAL"),IF(AND([2]PREMIOS_DOCTORADO!$CB23&lt;&gt;"",[2]PREMIOS_DOCTORADO!$CB23&lt;&gt;0),[2]PREMIOS_DOCTORADO!$CB23,""),IF($A25="TOTAL",SUM(INDIRECT("AU4:AU"&amp;ROW()-1)),""))</f>
        <v/>
      </c>
      <c r="AV25" s="7" t="str">
        <f ca="1">IF(AND($A25&lt;&gt;"",$A25&lt;&gt;"TOTAL"),IF(AND([2]PREMIOS_DOCTORADO!$CD23&lt;&gt;"",[2]PREMIOS_DOCTORADO!$CD23&lt;&gt;0),[2]PREMIOS_DOCTORADO!$CD23,""),IF($A25="TOTAL",SUM(INDIRECT("AV4:AV"&amp;ROW()-1)),""))</f>
        <v/>
      </c>
      <c r="AW25" s="7" t="str">
        <f t="shared" ca="1" si="15"/>
        <v/>
      </c>
      <c r="AX25" s="7" t="str">
        <f ca="1">IF(AND($A25&lt;&gt;"",$A25&lt;&gt;"TOTAL"),IF(AND([2]PREMIOS_DOCTORADO!$CG23&lt;&gt;"",[2]PREMIOS_DOCTORADO!$CG23&lt;&gt;0),[2]PREMIOS_DOCTORADO!$CG23,""),IF($A25="TOTAL",SUM(INDIRECT("AX4:AX"&amp;ROW()-1)),""))</f>
        <v/>
      </c>
      <c r="AY25" s="7" t="str">
        <f ca="1">IF(AND($A25&lt;&gt;"",$A25&lt;&gt;"TOTAL"),IF(AND([2]PREMIOS_DOCTORADO!$CI23&lt;&gt;"",[2]PREMIOS_DOCTORADO!$CI23&lt;&gt;0),[2]PREMIOS_DOCTORADO!$CI23,""),IF($A25="TOTAL",SUM(INDIRECT("AY4:AY"&amp;ROW()-1)),""))</f>
        <v/>
      </c>
      <c r="AZ25" s="7" t="str">
        <f t="shared" ca="1" si="16"/>
        <v/>
      </c>
      <c r="BA25" s="7" t="str">
        <f ca="1">IF(AND($A25&lt;&gt;"",$A25&lt;&gt;"TOTAL"),IF(AND([2]PREMIOS_DOCTORADO!$CL23&lt;&gt;"",[2]PREMIOS_DOCTORADO!$CL23&lt;&gt;0),[2]PREMIOS_DOCTORADO!$CL23,""),IF($A25="TOTAL",SUM(INDIRECT("BA4:BA"&amp;ROW()-1)),""))</f>
        <v/>
      </c>
      <c r="BB25" s="7" t="str">
        <f ca="1">IF(AND($A25&lt;&gt;"",$A25&lt;&gt;"TOTAL"),IF(AND([2]PREMIOS_DOCTORADO!$CN23&lt;&gt;"",[2]PREMIOS_DOCTORADO!$CN23&lt;&gt;0),[2]PREMIOS_DOCTORADO!$CN23,""),IF($A25="TOTAL",SUM(INDIRECT("BB4:BB"&amp;ROW()-1)),""))</f>
        <v/>
      </c>
      <c r="BC25" s="7" t="str">
        <f t="shared" ca="1" si="17"/>
        <v/>
      </c>
      <c r="BD25" s="7" t="str">
        <f ca="1">IF(AND($A25&lt;&gt;"",$A25&lt;&gt;"TOTAL"),IF(AND([2]PREMIOS_DOCTORADO!$CQ23&lt;&gt;"",[2]PREMIOS_DOCTORADO!$CQ23&lt;&gt;0),[2]PREMIOS_DOCTORADO!$CQ23,""),IF($A25="TOTAL",SUM(INDIRECT("BD4:BD"&amp;ROW()-1)),""))</f>
        <v/>
      </c>
      <c r="BE25" s="7" t="str">
        <f ca="1">IF(AND($A25&lt;&gt;"",$A25&lt;&gt;"TOTAL"),IF(AND([2]PREMIOS_DOCTORADO!$CS23&lt;&gt;"",[2]PREMIOS_DOCTORADO!$CS23&lt;&gt;0),[2]PREMIOS_DOCTORADO!$CS23,""),IF($A25="TOTAL",SUM(INDIRECT("BE4:BE"&amp;ROW()-1)),""))</f>
        <v/>
      </c>
      <c r="BF25" s="7" t="str">
        <f t="shared" ca="1" si="18"/>
        <v/>
      </c>
    </row>
    <row r="26" spans="1:58" x14ac:dyDescent="0.2">
      <c r="A26" s="12" t="str">
        <f>IF([2]PREMIOS_DOCTORADO!$D24&lt;&gt;"",[2]PREMIOS_DOCTORADO!$D24,IF(AND([2]PREMIOS_DOCTORADO!$D24="",[2]PREMIOS_DOCTORADO!$D25="",[2]PREMIOS_DOCTORADO!$D23=""),"","TOTAL"))</f>
        <v/>
      </c>
      <c r="B26" s="7" t="str">
        <f ca="1">IF(AND($A26&lt;&gt;"",$A26&lt;&gt;"TOTAL"),IF(AND([2]PREMIOS_DOCTORADO!$E24&lt;&gt;"",[2]PREMIOS_DOCTORADO!$E24&lt;&gt;0),[2]PREMIOS_DOCTORADO!$E24,""),IF($A26="TOTAL",SUM(INDIRECT("B4:B"&amp;ROW()-1)),""))</f>
        <v/>
      </c>
      <c r="C26" s="7" t="str">
        <f ca="1">IF(AND($A26&lt;&gt;"",$A26&lt;&gt;"TOTAL"),IF(AND([2]PREMIOS_DOCTORADO!$G24&lt;&gt;"",[2]PREMIOS_DOCTORADO!$G24&lt;&gt;0),[2]PREMIOS_DOCTORADO!$G24,""),IF($A26="TOTAL",SUM(INDIRECT("C4:C"&amp;ROW()-1)),""))</f>
        <v/>
      </c>
      <c r="D26" s="7" t="str">
        <f t="shared" ca="1" si="0"/>
        <v/>
      </c>
      <c r="E26" s="7" t="str">
        <f ca="1">IF(AND($A26&lt;&gt;"",$A26&lt;&gt;"TOTAL"),IF(AND([2]PREMIOS_DOCTORADO!$J24&lt;&gt;"",[2]PREMIOS_DOCTORADO!$J24&lt;&gt;0),[2]PREMIOS_DOCTORADO!$J24,""),IF($A26="TOTAL",SUM(INDIRECT("E4:E"&amp;ROW()-1)),""))</f>
        <v/>
      </c>
      <c r="F26" s="7" t="str">
        <f ca="1">IF(AND($A26&lt;&gt;"",$A26&lt;&gt;"TOTAL"),IF(AND([2]PREMIOS_DOCTORADO!$L24&lt;&gt;"",[2]PREMIOS_DOCTORADO!$L24&lt;&gt;0),[2]PREMIOS_DOCTORADO!$L24,""),IF($A26="TOTAL",SUM(INDIRECT("F4:F"&amp;ROW()-1)),""))</f>
        <v/>
      </c>
      <c r="G26" s="7" t="str">
        <f t="shared" ca="1" si="1"/>
        <v/>
      </c>
      <c r="H26" s="7" t="str">
        <f ca="1">IF(AND($A26&lt;&gt;"",$A26&lt;&gt;"TOTAL"),IF(AND([2]PREMIOS_DOCTORADO!$O24&lt;&gt;"",[2]PREMIOS_DOCTORADO!$O24&lt;&gt;0),[2]PREMIOS_DOCTORADO!$O24,""),IF($A26="TOTAL",SUM(INDIRECT("H4:H"&amp;ROW()-1)),""))</f>
        <v/>
      </c>
      <c r="I26" s="7" t="str">
        <f ca="1">IF(AND($A26&lt;&gt;"",$A26&lt;&gt;"TOTAL"),IF(AND([2]PREMIOS_DOCTORADO!$Q24&lt;&gt;"",[2]PREMIOS_DOCTORADO!$Q24&lt;&gt;0),[2]PREMIOS_DOCTORADO!$Q24,""),IF($A26="TOTAL",SUM(INDIRECT("I4:I"&amp;ROW()-1)),""))</f>
        <v/>
      </c>
      <c r="J26" s="7" t="str">
        <f t="shared" ca="1" si="2"/>
        <v/>
      </c>
      <c r="K26" s="7" t="str">
        <f ca="1">IF(AND($A26&lt;&gt;"",$A26&lt;&gt;"TOTAL"),IF(AND([2]PREMIOS_DOCTORADO!$T24&lt;&gt;"",[2]PREMIOS_DOCTORADO!$T24&lt;&gt;0),[2]PREMIOS_DOCTORADO!$T24,""),IF($A26="TOTAL",SUM(INDIRECT("K4:K"&amp;ROW()-1)),""))</f>
        <v/>
      </c>
      <c r="L26" s="7" t="str">
        <f ca="1">IF(AND($A26&lt;&gt;"",$A26&lt;&gt;"TOTAL"),IF(AND([2]PREMIOS_DOCTORADO!$V24&lt;&gt;"",[2]PREMIOS_DOCTORADO!$V24&lt;&gt;0),[2]PREMIOS_DOCTORADO!$V24,""),IF($A26="TOTAL",SUM(INDIRECT("L4:L"&amp;ROW()-1)),""))</f>
        <v/>
      </c>
      <c r="M26" s="7" t="str">
        <f t="shared" ca="1" si="3"/>
        <v/>
      </c>
      <c r="N26" s="7" t="str">
        <f ca="1">IF(AND($A26&lt;&gt;"",$A26&lt;&gt;"TOTAL"),IF(AND([2]PREMIOS_DOCTORADO!$Y24&lt;&gt;"",[2]PREMIOS_DOCTORADO!$Y24&lt;&gt;0),[2]PREMIOS_DOCTORADO!$Y24,""),IF($A26="TOTAL",SUM(INDIRECT("N4:N"&amp;ROW()-1)),""))</f>
        <v/>
      </c>
      <c r="O26" s="7" t="str">
        <f ca="1">IF(AND($A26&lt;&gt;"",$A26&lt;&gt;"TOTAL"),IF(AND([2]PREMIOS_DOCTORADO!$AA24&lt;&gt;"",[2]PREMIOS_DOCTORADO!$AA24&lt;&gt;0),[2]PREMIOS_DOCTORADO!$AA24,""),IF($A26="TOTAL",SUM(INDIRECT("O4:O"&amp;ROW()-1)),""))</f>
        <v/>
      </c>
      <c r="P26" s="7" t="str">
        <f t="shared" ca="1" si="4"/>
        <v/>
      </c>
      <c r="Q26" s="7" t="str">
        <f ca="1">IF(AND($A26&lt;&gt;"",$A26&lt;&gt;"TOTAL"),IF(AND([2]PREMIOS_DOCTORADO!$AD24&lt;&gt;"",[2]PREMIOS_DOCTORADO!$AD24&lt;&gt;0),[2]PREMIOS_DOCTORADO!$AD24,""),IF($A26="TOTAL",SUM(INDIRECT("Q4:Q"&amp;ROW()-1)),""))</f>
        <v/>
      </c>
      <c r="R26" s="7" t="str">
        <f ca="1">IF(AND($A26&lt;&gt;"",$A26&lt;&gt;"TOTAL"),IF(AND([2]PREMIOS_DOCTORADO!$AF24&lt;&gt;"",[2]PREMIOS_DOCTORADO!$AF24&lt;&gt;0),[2]PREMIOS_DOCTORADO!$AF24,""),IF($A26="TOTAL",SUM(INDIRECT("R4:R"&amp;ROW()-1)),""))</f>
        <v/>
      </c>
      <c r="S26" s="7" t="str">
        <f t="shared" ca="1" si="5"/>
        <v/>
      </c>
      <c r="T26" s="7" t="str">
        <f ca="1">IF(AND($A26&lt;&gt;"",$A26&lt;&gt;"TOTAL"),IF(AND([2]PREMIOS_DOCTORADO!$AI24&lt;&gt;"",[2]PREMIOS_DOCTORADO!$AI24&lt;&gt;0),[2]PREMIOS_DOCTORADO!$AI24,""),IF($A26="TOTAL",SUM(INDIRECT("T4:T"&amp;ROW()-1)),""))</f>
        <v/>
      </c>
      <c r="U26" s="7" t="str">
        <f ca="1">IF(AND($A26&lt;&gt;"",$A26&lt;&gt;"TOTAL"),IF(AND([2]PREMIOS_DOCTORADO!$AK24&lt;&gt;"",[2]PREMIOS_DOCTORADO!$AK24&lt;&gt;0),[2]PREMIOS_DOCTORADO!$AK24,""),IF($A26="TOTAL",SUM(INDIRECT("U4:U"&amp;ROW()-1)),""))</f>
        <v/>
      </c>
      <c r="V26" s="7" t="str">
        <f t="shared" ca="1" si="6"/>
        <v/>
      </c>
      <c r="W26" s="7" t="str">
        <f ca="1">IF(AND($A26&lt;&gt;"",$A26&lt;&gt;"TOTAL"),IF(AND([2]PREMIOS_DOCTORADO!$AN24&lt;&gt;"",[2]PREMIOS_DOCTORADO!$AN24&lt;&gt;0),[2]PREMIOS_DOCTORADO!$AN24,""),IF($A26="TOTAL",SUM(INDIRECT("W4:W"&amp;ROW()-1)),""))</f>
        <v/>
      </c>
      <c r="X26" s="7" t="str">
        <f ca="1">IF(AND($A26&lt;&gt;"",$A26&lt;&gt;"TOTAL"),IF(AND([2]PREMIOS_DOCTORADO!$AP24&lt;&gt;"",[2]PREMIOS_DOCTORADO!$AP24&lt;&gt;0),[2]PREMIOS_DOCTORADO!$AP24,""),IF($A26="TOTAL",SUM(INDIRECT("X4:X"&amp;ROW()-1)),""))</f>
        <v/>
      </c>
      <c r="Y26" s="7" t="str">
        <f t="shared" ca="1" si="7"/>
        <v/>
      </c>
      <c r="Z26" s="7" t="str">
        <f ca="1">IF(AND($A26&lt;&gt;"",$A26&lt;&gt;"TOTAL"),IF(AND([2]PREMIOS_DOCTORADO!$AS24&lt;&gt;"",[2]PREMIOS_DOCTORADO!$AS24&lt;&gt;0),[2]PREMIOS_DOCTORADO!$AS24,""),IF($A26="TOTAL",SUM(INDIRECT("Z4:Z"&amp;ROW()-1)),""))</f>
        <v/>
      </c>
      <c r="AA26" s="7" t="str">
        <f ca="1">IF(AND($A26&lt;&gt;"",$A26&lt;&gt;"TOTAL"),IF(AND([2]PREMIOS_DOCTORADO!$AU24&lt;&gt;"",[2]PREMIOS_DOCTORADO!$AU24&lt;&gt;0),[2]PREMIOS_DOCTORADO!$AU24,""),IF($A26="TOTAL",SUM(INDIRECT("AA4:AA"&amp;ROW()-1)),""))</f>
        <v/>
      </c>
      <c r="AB26" s="7" t="str">
        <f t="shared" ca="1" si="8"/>
        <v/>
      </c>
      <c r="AC26" s="7" t="str">
        <f ca="1">IF(AND($A26&lt;&gt;"",$A26&lt;&gt;"TOTAL"),IF(AND([2]PREMIOS_DOCTORADO!$AX24&lt;&gt;"",[2]PREMIOS_DOCTORADO!$AX24&lt;&gt;0),[2]PREMIOS_DOCTORADO!$AX24,""),IF($A26="TOTAL",SUM(INDIRECT("AC4:AC"&amp;ROW()-1)),""))</f>
        <v/>
      </c>
      <c r="AD26" s="7" t="str">
        <f ca="1">IF(AND($A26&lt;&gt;"",$A26&lt;&gt;"TOTAL"),IF(AND([2]PREMIOS_DOCTORADO!$AZ24&lt;&gt;"",[2]PREMIOS_DOCTORADO!$AZ24&lt;&gt;0),[2]PREMIOS_DOCTORADO!$AZ24,""),IF($A26="TOTAL",SUM(INDIRECT("AD4:AD"&amp;ROW()-1)),""))</f>
        <v/>
      </c>
      <c r="AE26" s="7" t="str">
        <f t="shared" ca="1" si="9"/>
        <v/>
      </c>
      <c r="AF26" s="7" t="str">
        <f ca="1">IF(AND($A26&lt;&gt;"",$A26&lt;&gt;"TOTAL"),IF(AND([2]PREMIOS_DOCTORADO!$BC24&lt;&gt;"",[2]PREMIOS_DOCTORADO!$BC24&lt;&gt;0),[2]PREMIOS_DOCTORADO!$BC24,""),IF($A26="TOTAL",SUM(INDIRECT("AF4:AF"&amp;ROW()-1)),""))</f>
        <v/>
      </c>
      <c r="AG26" s="7" t="str">
        <f ca="1">IF(AND($A26&lt;&gt;"",$A26&lt;&gt;"TOTAL"),IF(AND([2]PREMIOS_DOCTORADO!$BE24&lt;&gt;"",[2]PREMIOS_DOCTORADO!$BE24&lt;&gt;0),[2]PREMIOS_DOCTORADO!$BE24,""),IF($A26="TOTAL",SUM(INDIRECT("AG4:AG"&amp;ROW()-1)),""))</f>
        <v/>
      </c>
      <c r="AH26" s="7" t="str">
        <f t="shared" ca="1" si="10"/>
        <v/>
      </c>
      <c r="AI26" s="7" t="str">
        <f ca="1">IF(AND($A26&lt;&gt;"",$A26&lt;&gt;"TOTAL"),IF(AND([2]PREMIOS_DOCTORADO!$BH24&lt;&gt;"",[2]PREMIOS_DOCTORADO!$BH24&lt;&gt;0),[2]PREMIOS_DOCTORADO!$BH24,""),IF($A26="TOTAL",SUM(INDIRECT("AI4:AI"&amp;ROW()-1)),""))</f>
        <v/>
      </c>
      <c r="AJ26" s="7" t="str">
        <f ca="1">IF(AND($A26&lt;&gt;"",$A26&lt;&gt;"TOTAL"),IF(AND([2]PREMIOS_DOCTORADO!$BJ24&lt;&gt;"",[2]PREMIOS_DOCTORADO!$BJ24&lt;&gt;0),[2]PREMIOS_DOCTORADO!$BJ24,""),IF($A26="TOTAL",SUM(INDIRECT("AJ4:AJ"&amp;ROW()-1)),""))</f>
        <v/>
      </c>
      <c r="AK26" s="7" t="str">
        <f t="shared" ca="1" si="11"/>
        <v/>
      </c>
      <c r="AL26" s="7" t="str">
        <f ca="1">IF(AND($A26&lt;&gt;"",$A26&lt;&gt;"TOTAL"),IF(AND([2]PREMIOS_DOCTORADO!$BM24&lt;&gt;"",[2]PREMIOS_DOCTORADO!$BM24&lt;&gt;0),[2]PREMIOS_DOCTORADO!$BM24,""),IF($A26="TOTAL",SUM(INDIRECT("AL4:AL"&amp;ROW()-1)),""))</f>
        <v/>
      </c>
      <c r="AM26" s="7" t="str">
        <f ca="1">IF(AND($A26&lt;&gt;"",$A26&lt;&gt;"TOTAL"),IF(AND([2]PREMIOS_DOCTORADO!$BO24&lt;&gt;"",[2]PREMIOS_DOCTORADO!$BO24&lt;&gt;0),[2]PREMIOS_DOCTORADO!$BO24,""),IF($A26="TOTAL",SUM(INDIRECT("AM4:AM"&amp;ROW()-1)),""))</f>
        <v/>
      </c>
      <c r="AN26" s="7" t="str">
        <f t="shared" ca="1" si="12"/>
        <v/>
      </c>
      <c r="AO26" s="7" t="str">
        <f ca="1">IF(AND($A26&lt;&gt;"",$A26&lt;&gt;"TOTAL"),IF(AND([2]PREMIOS_DOCTORADO!$BR24&lt;&gt;"",[2]PREMIOS_DOCTORADO!$BR24&lt;&gt;0),[2]PREMIOS_DOCTORADO!$BR24,""),IF($A26="TOTAL",SUM(INDIRECT("AO4:AO"&amp;ROW()-1)),""))</f>
        <v/>
      </c>
      <c r="AP26" s="7" t="str">
        <f ca="1">IF(AND($A26&lt;&gt;"",$A26&lt;&gt;"TOTAL"),IF(AND([2]PREMIOS_DOCTORADO!$BT24&lt;&gt;"",[2]PREMIOS_DOCTORADO!$BT24&lt;&gt;0),[2]PREMIOS_DOCTORADO!$BT24,""),IF($A26="TOTAL",SUM(INDIRECT("AP4:AP"&amp;ROW()-1)),""))</f>
        <v/>
      </c>
      <c r="AQ26" s="7" t="str">
        <f t="shared" ca="1" si="13"/>
        <v/>
      </c>
      <c r="AR26" s="7" t="str">
        <f ca="1">IF(AND($A26&lt;&gt;"",$A26&lt;&gt;"TOTAL"),IF(AND([2]PREMIOS_DOCTORADO!$BW24&lt;&gt;"",[2]PREMIOS_DOCTORADO!$BW24&lt;&gt;0),[2]PREMIOS_DOCTORADO!$BW24,""),IF($A26="TOTAL",SUM(INDIRECT("AR4:AR"&amp;ROW()-1)),""))</f>
        <v/>
      </c>
      <c r="AS26" s="7" t="str">
        <f ca="1">IF(AND($A26&lt;&gt;"",$A26&lt;&gt;"TOTAL"),IF(AND([2]PREMIOS_DOCTORADO!$BY24&lt;&gt;"",[2]PREMIOS_DOCTORADO!$BY24&lt;&gt;0),[2]PREMIOS_DOCTORADO!$BY24,""),IF($A26="TOTAL",SUM(INDIRECT("AS4:AS"&amp;ROW()-1)),""))</f>
        <v/>
      </c>
      <c r="AT26" s="7" t="str">
        <f t="shared" ca="1" si="14"/>
        <v/>
      </c>
      <c r="AU26" s="7" t="str">
        <f ca="1">IF(AND($A26&lt;&gt;"",$A26&lt;&gt;"TOTAL"),IF(AND([2]PREMIOS_DOCTORADO!$CB24&lt;&gt;"",[2]PREMIOS_DOCTORADO!$CB24&lt;&gt;0),[2]PREMIOS_DOCTORADO!$CB24,""),IF($A26="TOTAL",SUM(INDIRECT("AU4:AU"&amp;ROW()-1)),""))</f>
        <v/>
      </c>
      <c r="AV26" s="7" t="str">
        <f ca="1">IF(AND($A26&lt;&gt;"",$A26&lt;&gt;"TOTAL"),IF(AND([2]PREMIOS_DOCTORADO!$CD24&lt;&gt;"",[2]PREMIOS_DOCTORADO!$CD24&lt;&gt;0),[2]PREMIOS_DOCTORADO!$CD24,""),IF($A26="TOTAL",SUM(INDIRECT("AV4:AV"&amp;ROW()-1)),""))</f>
        <v/>
      </c>
      <c r="AW26" s="7" t="str">
        <f t="shared" ca="1" si="15"/>
        <v/>
      </c>
      <c r="AX26" s="7" t="str">
        <f ca="1">IF(AND($A26&lt;&gt;"",$A26&lt;&gt;"TOTAL"),IF(AND([2]PREMIOS_DOCTORADO!$CG24&lt;&gt;"",[2]PREMIOS_DOCTORADO!$CG24&lt;&gt;0),[2]PREMIOS_DOCTORADO!$CG24,""),IF($A26="TOTAL",SUM(INDIRECT("AX4:AX"&amp;ROW()-1)),""))</f>
        <v/>
      </c>
      <c r="AY26" s="7" t="str">
        <f ca="1">IF(AND($A26&lt;&gt;"",$A26&lt;&gt;"TOTAL"),IF(AND([2]PREMIOS_DOCTORADO!$CI24&lt;&gt;"",[2]PREMIOS_DOCTORADO!$CI24&lt;&gt;0),[2]PREMIOS_DOCTORADO!$CI24,""),IF($A26="TOTAL",SUM(INDIRECT("AY4:AY"&amp;ROW()-1)),""))</f>
        <v/>
      </c>
      <c r="AZ26" s="7" t="str">
        <f t="shared" ca="1" si="16"/>
        <v/>
      </c>
      <c r="BA26" s="7" t="str">
        <f ca="1">IF(AND($A26&lt;&gt;"",$A26&lt;&gt;"TOTAL"),IF(AND([2]PREMIOS_DOCTORADO!$CL24&lt;&gt;"",[2]PREMIOS_DOCTORADO!$CL24&lt;&gt;0),[2]PREMIOS_DOCTORADO!$CL24,""),IF($A26="TOTAL",SUM(INDIRECT("BA4:BA"&amp;ROW()-1)),""))</f>
        <v/>
      </c>
      <c r="BB26" s="7" t="str">
        <f ca="1">IF(AND($A26&lt;&gt;"",$A26&lt;&gt;"TOTAL"),IF(AND([2]PREMIOS_DOCTORADO!$CN24&lt;&gt;"",[2]PREMIOS_DOCTORADO!$CN24&lt;&gt;0),[2]PREMIOS_DOCTORADO!$CN24,""),IF($A26="TOTAL",SUM(INDIRECT("BB4:BB"&amp;ROW()-1)),""))</f>
        <v/>
      </c>
      <c r="BC26" s="7" t="str">
        <f t="shared" ca="1" si="17"/>
        <v/>
      </c>
      <c r="BD26" s="7" t="str">
        <f ca="1">IF(AND($A26&lt;&gt;"",$A26&lt;&gt;"TOTAL"),IF(AND([2]PREMIOS_DOCTORADO!$CQ24&lt;&gt;"",[2]PREMIOS_DOCTORADO!$CQ24&lt;&gt;0),[2]PREMIOS_DOCTORADO!$CQ24,""),IF($A26="TOTAL",SUM(INDIRECT("BD4:BD"&amp;ROW()-1)),""))</f>
        <v/>
      </c>
      <c r="BE26" s="7" t="str">
        <f ca="1">IF(AND($A26&lt;&gt;"",$A26&lt;&gt;"TOTAL"),IF(AND([2]PREMIOS_DOCTORADO!$CS24&lt;&gt;"",[2]PREMIOS_DOCTORADO!$CS24&lt;&gt;0),[2]PREMIOS_DOCTORADO!$CS24,""),IF($A26="TOTAL",SUM(INDIRECT("BE4:BE"&amp;ROW()-1)),""))</f>
        <v/>
      </c>
      <c r="BF26" s="7" t="str">
        <f t="shared" ca="1" si="18"/>
        <v/>
      </c>
    </row>
    <row r="27" spans="1:58" x14ac:dyDescent="0.2">
      <c r="A27" s="12" t="str">
        <f>IF([2]PREMIOS_DOCTORADO!$D25&lt;&gt;"",[2]PREMIOS_DOCTORADO!$D25,IF(AND([2]PREMIOS_DOCTORADO!$D25="",[2]PREMIOS_DOCTORADO!$D26="",[2]PREMIOS_DOCTORADO!$D24=""),"","TOTAL"))</f>
        <v/>
      </c>
      <c r="B27" s="7" t="str">
        <f ca="1">IF(AND($A27&lt;&gt;"",$A27&lt;&gt;"TOTAL"),IF(AND([2]PREMIOS_DOCTORADO!$E25&lt;&gt;"",[2]PREMIOS_DOCTORADO!$E25&lt;&gt;0),[2]PREMIOS_DOCTORADO!$E25,""),IF($A27="TOTAL",SUM(INDIRECT("B4:B"&amp;ROW()-1)),""))</f>
        <v/>
      </c>
      <c r="C27" s="7" t="str">
        <f ca="1">IF(AND($A27&lt;&gt;"",$A27&lt;&gt;"TOTAL"),IF(AND([2]PREMIOS_DOCTORADO!$G25&lt;&gt;"",[2]PREMIOS_DOCTORADO!$G25&lt;&gt;0),[2]PREMIOS_DOCTORADO!$G25,""),IF($A27="TOTAL",SUM(INDIRECT("C4:C"&amp;ROW()-1)),""))</f>
        <v/>
      </c>
      <c r="D27" s="7" t="str">
        <f t="shared" ca="1" si="0"/>
        <v/>
      </c>
      <c r="E27" s="7" t="str">
        <f ca="1">IF(AND($A27&lt;&gt;"",$A27&lt;&gt;"TOTAL"),IF(AND([2]PREMIOS_DOCTORADO!$J25&lt;&gt;"",[2]PREMIOS_DOCTORADO!$J25&lt;&gt;0),[2]PREMIOS_DOCTORADO!$J25,""),IF($A27="TOTAL",SUM(INDIRECT("E4:E"&amp;ROW()-1)),""))</f>
        <v/>
      </c>
      <c r="F27" s="7" t="str">
        <f ca="1">IF(AND($A27&lt;&gt;"",$A27&lt;&gt;"TOTAL"),IF(AND([2]PREMIOS_DOCTORADO!$L25&lt;&gt;"",[2]PREMIOS_DOCTORADO!$L25&lt;&gt;0),[2]PREMIOS_DOCTORADO!$L25,""),IF($A27="TOTAL",SUM(INDIRECT("F4:F"&amp;ROW()-1)),""))</f>
        <v/>
      </c>
      <c r="G27" s="7" t="str">
        <f t="shared" ca="1" si="1"/>
        <v/>
      </c>
      <c r="H27" s="7" t="str">
        <f ca="1">IF(AND($A27&lt;&gt;"",$A27&lt;&gt;"TOTAL"),IF(AND([2]PREMIOS_DOCTORADO!$O25&lt;&gt;"",[2]PREMIOS_DOCTORADO!$O25&lt;&gt;0),[2]PREMIOS_DOCTORADO!$O25,""),IF($A27="TOTAL",SUM(INDIRECT("H4:H"&amp;ROW()-1)),""))</f>
        <v/>
      </c>
      <c r="I27" s="7" t="str">
        <f ca="1">IF(AND($A27&lt;&gt;"",$A27&lt;&gt;"TOTAL"),IF(AND([2]PREMIOS_DOCTORADO!$Q25&lt;&gt;"",[2]PREMIOS_DOCTORADO!$Q25&lt;&gt;0),[2]PREMIOS_DOCTORADO!$Q25,""),IF($A27="TOTAL",SUM(INDIRECT("I4:I"&amp;ROW()-1)),""))</f>
        <v/>
      </c>
      <c r="J27" s="7" t="str">
        <f t="shared" ca="1" si="2"/>
        <v/>
      </c>
      <c r="K27" s="7" t="str">
        <f ca="1">IF(AND($A27&lt;&gt;"",$A27&lt;&gt;"TOTAL"),IF(AND([2]PREMIOS_DOCTORADO!$T25&lt;&gt;"",[2]PREMIOS_DOCTORADO!$T25&lt;&gt;0),[2]PREMIOS_DOCTORADO!$T25,""),IF($A27="TOTAL",SUM(INDIRECT("K4:K"&amp;ROW()-1)),""))</f>
        <v/>
      </c>
      <c r="L27" s="7" t="str">
        <f ca="1">IF(AND($A27&lt;&gt;"",$A27&lt;&gt;"TOTAL"),IF(AND([2]PREMIOS_DOCTORADO!$V25&lt;&gt;"",[2]PREMIOS_DOCTORADO!$V25&lt;&gt;0),[2]PREMIOS_DOCTORADO!$V25,""),IF($A27="TOTAL",SUM(INDIRECT("L4:L"&amp;ROW()-1)),""))</f>
        <v/>
      </c>
      <c r="M27" s="7" t="str">
        <f t="shared" ca="1" si="3"/>
        <v/>
      </c>
      <c r="N27" s="7" t="str">
        <f ca="1">IF(AND($A27&lt;&gt;"",$A27&lt;&gt;"TOTAL"),IF(AND([2]PREMIOS_DOCTORADO!$Y25&lt;&gt;"",[2]PREMIOS_DOCTORADO!$Y25&lt;&gt;0),[2]PREMIOS_DOCTORADO!$Y25,""),IF($A27="TOTAL",SUM(INDIRECT("N4:N"&amp;ROW()-1)),""))</f>
        <v/>
      </c>
      <c r="O27" s="7" t="str">
        <f ca="1">IF(AND($A27&lt;&gt;"",$A27&lt;&gt;"TOTAL"),IF(AND([2]PREMIOS_DOCTORADO!$AA25&lt;&gt;"",[2]PREMIOS_DOCTORADO!$AA25&lt;&gt;0),[2]PREMIOS_DOCTORADO!$AA25,""),IF($A27="TOTAL",SUM(INDIRECT("O4:O"&amp;ROW()-1)),""))</f>
        <v/>
      </c>
      <c r="P27" s="7" t="str">
        <f t="shared" ca="1" si="4"/>
        <v/>
      </c>
      <c r="Q27" s="7" t="str">
        <f ca="1">IF(AND($A27&lt;&gt;"",$A27&lt;&gt;"TOTAL"),IF(AND([2]PREMIOS_DOCTORADO!$AD25&lt;&gt;"",[2]PREMIOS_DOCTORADO!$AD25&lt;&gt;0),[2]PREMIOS_DOCTORADO!$AD25,""),IF($A27="TOTAL",SUM(INDIRECT("Q4:Q"&amp;ROW()-1)),""))</f>
        <v/>
      </c>
      <c r="R27" s="7" t="str">
        <f ca="1">IF(AND($A27&lt;&gt;"",$A27&lt;&gt;"TOTAL"),IF(AND([2]PREMIOS_DOCTORADO!$AF25&lt;&gt;"",[2]PREMIOS_DOCTORADO!$AF25&lt;&gt;0),[2]PREMIOS_DOCTORADO!$AF25,""),IF($A27="TOTAL",SUM(INDIRECT("R4:R"&amp;ROW()-1)),""))</f>
        <v/>
      </c>
      <c r="S27" s="7" t="str">
        <f t="shared" ca="1" si="5"/>
        <v/>
      </c>
      <c r="T27" s="7" t="str">
        <f ca="1">IF(AND($A27&lt;&gt;"",$A27&lt;&gt;"TOTAL"),IF(AND([2]PREMIOS_DOCTORADO!$AI25&lt;&gt;"",[2]PREMIOS_DOCTORADO!$AI25&lt;&gt;0),[2]PREMIOS_DOCTORADO!$AI25,""),IF($A27="TOTAL",SUM(INDIRECT("T4:T"&amp;ROW()-1)),""))</f>
        <v/>
      </c>
      <c r="U27" s="7" t="str">
        <f ca="1">IF(AND($A27&lt;&gt;"",$A27&lt;&gt;"TOTAL"),IF(AND([2]PREMIOS_DOCTORADO!$AK25&lt;&gt;"",[2]PREMIOS_DOCTORADO!$AK25&lt;&gt;0),[2]PREMIOS_DOCTORADO!$AK25,""),IF($A27="TOTAL",SUM(INDIRECT("U4:U"&amp;ROW()-1)),""))</f>
        <v/>
      </c>
      <c r="V27" s="7" t="str">
        <f t="shared" ca="1" si="6"/>
        <v/>
      </c>
      <c r="W27" s="7" t="str">
        <f ca="1">IF(AND($A27&lt;&gt;"",$A27&lt;&gt;"TOTAL"),IF(AND([2]PREMIOS_DOCTORADO!$AN25&lt;&gt;"",[2]PREMIOS_DOCTORADO!$AN25&lt;&gt;0),[2]PREMIOS_DOCTORADO!$AN25,""),IF($A27="TOTAL",SUM(INDIRECT("W4:W"&amp;ROW()-1)),""))</f>
        <v/>
      </c>
      <c r="X27" s="7" t="str">
        <f ca="1">IF(AND($A27&lt;&gt;"",$A27&lt;&gt;"TOTAL"),IF(AND([2]PREMIOS_DOCTORADO!$AP25&lt;&gt;"",[2]PREMIOS_DOCTORADO!$AP25&lt;&gt;0),[2]PREMIOS_DOCTORADO!$AP25,""),IF($A27="TOTAL",SUM(INDIRECT("X4:X"&amp;ROW()-1)),""))</f>
        <v/>
      </c>
      <c r="Y27" s="7" t="str">
        <f t="shared" ca="1" si="7"/>
        <v/>
      </c>
      <c r="Z27" s="7" t="str">
        <f ca="1">IF(AND($A27&lt;&gt;"",$A27&lt;&gt;"TOTAL"),IF(AND([2]PREMIOS_DOCTORADO!$AS25&lt;&gt;"",[2]PREMIOS_DOCTORADO!$AS25&lt;&gt;0),[2]PREMIOS_DOCTORADO!$AS25,""),IF($A27="TOTAL",SUM(INDIRECT("Z4:Z"&amp;ROW()-1)),""))</f>
        <v/>
      </c>
      <c r="AA27" s="7" t="str">
        <f ca="1">IF(AND($A27&lt;&gt;"",$A27&lt;&gt;"TOTAL"),IF(AND([2]PREMIOS_DOCTORADO!$AU25&lt;&gt;"",[2]PREMIOS_DOCTORADO!$AU25&lt;&gt;0),[2]PREMIOS_DOCTORADO!$AU25,""),IF($A27="TOTAL",SUM(INDIRECT("AA4:AA"&amp;ROW()-1)),""))</f>
        <v/>
      </c>
      <c r="AB27" s="7" t="str">
        <f t="shared" ca="1" si="8"/>
        <v/>
      </c>
      <c r="AC27" s="7" t="str">
        <f ca="1">IF(AND($A27&lt;&gt;"",$A27&lt;&gt;"TOTAL"),IF(AND([2]PREMIOS_DOCTORADO!$AX25&lt;&gt;"",[2]PREMIOS_DOCTORADO!$AX25&lt;&gt;0),[2]PREMIOS_DOCTORADO!$AX25,""),IF($A27="TOTAL",SUM(INDIRECT("AC4:AC"&amp;ROW()-1)),""))</f>
        <v/>
      </c>
      <c r="AD27" s="7" t="str">
        <f ca="1">IF(AND($A27&lt;&gt;"",$A27&lt;&gt;"TOTAL"),IF(AND([2]PREMIOS_DOCTORADO!$AZ25&lt;&gt;"",[2]PREMIOS_DOCTORADO!$AZ25&lt;&gt;0),[2]PREMIOS_DOCTORADO!$AZ25,""),IF($A27="TOTAL",SUM(INDIRECT("AD4:AD"&amp;ROW()-1)),""))</f>
        <v/>
      </c>
      <c r="AE27" s="7" t="str">
        <f t="shared" ca="1" si="9"/>
        <v/>
      </c>
      <c r="AF27" s="7" t="str">
        <f ca="1">IF(AND($A27&lt;&gt;"",$A27&lt;&gt;"TOTAL"),IF(AND([2]PREMIOS_DOCTORADO!$BC25&lt;&gt;"",[2]PREMIOS_DOCTORADO!$BC25&lt;&gt;0),[2]PREMIOS_DOCTORADO!$BC25,""),IF($A27="TOTAL",SUM(INDIRECT("AF4:AF"&amp;ROW()-1)),""))</f>
        <v/>
      </c>
      <c r="AG27" s="7" t="str">
        <f ca="1">IF(AND($A27&lt;&gt;"",$A27&lt;&gt;"TOTAL"),IF(AND([2]PREMIOS_DOCTORADO!$BE25&lt;&gt;"",[2]PREMIOS_DOCTORADO!$BE25&lt;&gt;0),[2]PREMIOS_DOCTORADO!$BE25,""),IF($A27="TOTAL",SUM(INDIRECT("AG4:AG"&amp;ROW()-1)),""))</f>
        <v/>
      </c>
      <c r="AH27" s="7" t="str">
        <f t="shared" ca="1" si="10"/>
        <v/>
      </c>
      <c r="AI27" s="7" t="str">
        <f ca="1">IF(AND($A27&lt;&gt;"",$A27&lt;&gt;"TOTAL"),IF(AND([2]PREMIOS_DOCTORADO!$BH25&lt;&gt;"",[2]PREMIOS_DOCTORADO!$BH25&lt;&gt;0),[2]PREMIOS_DOCTORADO!$BH25,""),IF($A27="TOTAL",SUM(INDIRECT("AI4:AI"&amp;ROW()-1)),""))</f>
        <v/>
      </c>
      <c r="AJ27" s="7" t="str">
        <f ca="1">IF(AND($A27&lt;&gt;"",$A27&lt;&gt;"TOTAL"),IF(AND([2]PREMIOS_DOCTORADO!$BJ25&lt;&gt;"",[2]PREMIOS_DOCTORADO!$BJ25&lt;&gt;0),[2]PREMIOS_DOCTORADO!$BJ25,""),IF($A27="TOTAL",SUM(INDIRECT("AJ4:AJ"&amp;ROW()-1)),""))</f>
        <v/>
      </c>
      <c r="AK27" s="7" t="str">
        <f t="shared" ca="1" si="11"/>
        <v/>
      </c>
      <c r="AL27" s="7" t="str">
        <f ca="1">IF(AND($A27&lt;&gt;"",$A27&lt;&gt;"TOTAL"),IF(AND([2]PREMIOS_DOCTORADO!$BM25&lt;&gt;"",[2]PREMIOS_DOCTORADO!$BM25&lt;&gt;0),[2]PREMIOS_DOCTORADO!$BM25,""),IF($A27="TOTAL",SUM(INDIRECT("AL4:AL"&amp;ROW()-1)),""))</f>
        <v/>
      </c>
      <c r="AM27" s="7" t="str">
        <f ca="1">IF(AND($A27&lt;&gt;"",$A27&lt;&gt;"TOTAL"),IF(AND([2]PREMIOS_DOCTORADO!$BO25&lt;&gt;"",[2]PREMIOS_DOCTORADO!$BO25&lt;&gt;0),[2]PREMIOS_DOCTORADO!$BO25,""),IF($A27="TOTAL",SUM(INDIRECT("AM4:AM"&amp;ROW()-1)),""))</f>
        <v/>
      </c>
      <c r="AN27" s="7" t="str">
        <f t="shared" ca="1" si="12"/>
        <v/>
      </c>
      <c r="AO27" s="7" t="str">
        <f ca="1">IF(AND($A27&lt;&gt;"",$A27&lt;&gt;"TOTAL"),IF(AND([2]PREMIOS_DOCTORADO!$BR25&lt;&gt;"",[2]PREMIOS_DOCTORADO!$BR25&lt;&gt;0),[2]PREMIOS_DOCTORADO!$BR25,""),IF($A27="TOTAL",SUM(INDIRECT("AO4:AO"&amp;ROW()-1)),""))</f>
        <v/>
      </c>
      <c r="AP27" s="7" t="str">
        <f ca="1">IF(AND($A27&lt;&gt;"",$A27&lt;&gt;"TOTAL"),IF(AND([2]PREMIOS_DOCTORADO!$BT25&lt;&gt;"",[2]PREMIOS_DOCTORADO!$BT25&lt;&gt;0),[2]PREMIOS_DOCTORADO!$BT25,""),IF($A27="TOTAL",SUM(INDIRECT("AP4:AP"&amp;ROW()-1)),""))</f>
        <v/>
      </c>
      <c r="AQ27" s="7" t="str">
        <f t="shared" ca="1" si="13"/>
        <v/>
      </c>
      <c r="AR27" s="7" t="str">
        <f ca="1">IF(AND($A27&lt;&gt;"",$A27&lt;&gt;"TOTAL"),IF(AND([2]PREMIOS_DOCTORADO!$BW25&lt;&gt;"",[2]PREMIOS_DOCTORADO!$BW25&lt;&gt;0),[2]PREMIOS_DOCTORADO!$BW25,""),IF($A27="TOTAL",SUM(INDIRECT("AR4:AR"&amp;ROW()-1)),""))</f>
        <v/>
      </c>
      <c r="AS27" s="7" t="str">
        <f ca="1">IF(AND($A27&lt;&gt;"",$A27&lt;&gt;"TOTAL"),IF(AND([2]PREMIOS_DOCTORADO!$BY25&lt;&gt;"",[2]PREMIOS_DOCTORADO!$BY25&lt;&gt;0),[2]PREMIOS_DOCTORADO!$BY25,""),IF($A27="TOTAL",SUM(INDIRECT("AS4:AS"&amp;ROW()-1)),""))</f>
        <v/>
      </c>
      <c r="AT27" s="7" t="str">
        <f t="shared" ca="1" si="14"/>
        <v/>
      </c>
      <c r="AU27" s="7" t="str">
        <f ca="1">IF(AND($A27&lt;&gt;"",$A27&lt;&gt;"TOTAL"),IF(AND([2]PREMIOS_DOCTORADO!$CB25&lt;&gt;"",[2]PREMIOS_DOCTORADO!$CB25&lt;&gt;0),[2]PREMIOS_DOCTORADO!$CB25,""),IF($A27="TOTAL",SUM(INDIRECT("AU4:AU"&amp;ROW()-1)),""))</f>
        <v/>
      </c>
      <c r="AV27" s="7" t="str">
        <f ca="1">IF(AND($A27&lt;&gt;"",$A27&lt;&gt;"TOTAL"),IF(AND([2]PREMIOS_DOCTORADO!$CD25&lt;&gt;"",[2]PREMIOS_DOCTORADO!$CD25&lt;&gt;0),[2]PREMIOS_DOCTORADO!$CD25,""),IF($A27="TOTAL",SUM(INDIRECT("AV4:AV"&amp;ROW()-1)),""))</f>
        <v/>
      </c>
      <c r="AW27" s="7" t="str">
        <f t="shared" ca="1" si="15"/>
        <v/>
      </c>
      <c r="AX27" s="7" t="str">
        <f ca="1">IF(AND($A27&lt;&gt;"",$A27&lt;&gt;"TOTAL"),IF(AND([2]PREMIOS_DOCTORADO!$CG25&lt;&gt;"",[2]PREMIOS_DOCTORADO!$CG25&lt;&gt;0),[2]PREMIOS_DOCTORADO!$CG25,""),IF($A27="TOTAL",SUM(INDIRECT("AX4:AX"&amp;ROW()-1)),""))</f>
        <v/>
      </c>
      <c r="AY27" s="7" t="str">
        <f ca="1">IF(AND($A27&lt;&gt;"",$A27&lt;&gt;"TOTAL"),IF(AND([2]PREMIOS_DOCTORADO!$CI25&lt;&gt;"",[2]PREMIOS_DOCTORADO!$CI25&lt;&gt;0),[2]PREMIOS_DOCTORADO!$CI25,""),IF($A27="TOTAL",SUM(INDIRECT("AY4:AY"&amp;ROW()-1)),""))</f>
        <v/>
      </c>
      <c r="AZ27" s="7" t="str">
        <f t="shared" ca="1" si="16"/>
        <v/>
      </c>
      <c r="BA27" s="7" t="str">
        <f ca="1">IF(AND($A27&lt;&gt;"",$A27&lt;&gt;"TOTAL"),IF(AND([2]PREMIOS_DOCTORADO!$CL25&lt;&gt;"",[2]PREMIOS_DOCTORADO!$CL25&lt;&gt;0),[2]PREMIOS_DOCTORADO!$CL25,""),IF($A27="TOTAL",SUM(INDIRECT("BA4:BA"&amp;ROW()-1)),""))</f>
        <v/>
      </c>
      <c r="BB27" s="7" t="str">
        <f ca="1">IF(AND($A27&lt;&gt;"",$A27&lt;&gt;"TOTAL"),IF(AND([2]PREMIOS_DOCTORADO!$CN25&lt;&gt;"",[2]PREMIOS_DOCTORADO!$CN25&lt;&gt;0),[2]PREMIOS_DOCTORADO!$CN25,""),IF($A27="TOTAL",SUM(INDIRECT("BB4:BB"&amp;ROW()-1)),""))</f>
        <v/>
      </c>
      <c r="BC27" s="7" t="str">
        <f t="shared" ca="1" si="17"/>
        <v/>
      </c>
      <c r="BD27" s="7" t="str">
        <f ca="1">IF(AND($A27&lt;&gt;"",$A27&lt;&gt;"TOTAL"),IF(AND([2]PREMIOS_DOCTORADO!$CQ25&lt;&gt;"",[2]PREMIOS_DOCTORADO!$CQ25&lt;&gt;0),[2]PREMIOS_DOCTORADO!$CQ25,""),IF($A27="TOTAL",SUM(INDIRECT("BD4:BD"&amp;ROW()-1)),""))</f>
        <v/>
      </c>
      <c r="BE27" s="7" t="str">
        <f ca="1">IF(AND($A27&lt;&gt;"",$A27&lt;&gt;"TOTAL"),IF(AND([2]PREMIOS_DOCTORADO!$CS25&lt;&gt;"",[2]PREMIOS_DOCTORADO!$CS25&lt;&gt;0),[2]PREMIOS_DOCTORADO!$CS25,""),IF($A27="TOTAL",SUM(INDIRECT("BE4:BE"&amp;ROW()-1)),""))</f>
        <v/>
      </c>
      <c r="BF27" s="7" t="str">
        <f t="shared" ca="1" si="18"/>
        <v/>
      </c>
    </row>
    <row r="28" spans="1:58" x14ac:dyDescent="0.2">
      <c r="A28" s="12" t="str">
        <f>IF([2]PREMIOS_DOCTORADO!$D26&lt;&gt;"",[2]PREMIOS_DOCTORADO!$D26,IF(AND([2]PREMIOS_DOCTORADO!$D26="",[2]PREMIOS_DOCTORADO!$D27="",[2]PREMIOS_DOCTORADO!$D25=""),"","TOTAL"))</f>
        <v/>
      </c>
      <c r="B28" s="7" t="str">
        <f ca="1">IF(AND($A28&lt;&gt;"",$A28&lt;&gt;"TOTAL"),IF(AND([2]PREMIOS_DOCTORADO!$E26&lt;&gt;"",[2]PREMIOS_DOCTORADO!$E26&lt;&gt;0),[2]PREMIOS_DOCTORADO!$E26,""),IF($A28="TOTAL",SUM(INDIRECT("B4:B"&amp;ROW()-1)),""))</f>
        <v/>
      </c>
      <c r="C28" s="7" t="str">
        <f ca="1">IF(AND($A28&lt;&gt;"",$A28&lt;&gt;"TOTAL"),IF(AND([2]PREMIOS_DOCTORADO!$G26&lt;&gt;"",[2]PREMIOS_DOCTORADO!$G26&lt;&gt;0),[2]PREMIOS_DOCTORADO!$G26,""),IF($A28="TOTAL",SUM(INDIRECT("C4:C"&amp;ROW()-1)),""))</f>
        <v/>
      </c>
      <c r="D28" s="7" t="str">
        <f t="shared" ca="1" si="0"/>
        <v/>
      </c>
      <c r="E28" s="7" t="str">
        <f ca="1">IF(AND($A28&lt;&gt;"",$A28&lt;&gt;"TOTAL"),IF(AND([2]PREMIOS_DOCTORADO!$J26&lt;&gt;"",[2]PREMIOS_DOCTORADO!$J26&lt;&gt;0),[2]PREMIOS_DOCTORADO!$J26,""),IF($A28="TOTAL",SUM(INDIRECT("E4:E"&amp;ROW()-1)),""))</f>
        <v/>
      </c>
      <c r="F28" s="7" t="str">
        <f ca="1">IF(AND($A28&lt;&gt;"",$A28&lt;&gt;"TOTAL"),IF(AND([2]PREMIOS_DOCTORADO!$L26&lt;&gt;"",[2]PREMIOS_DOCTORADO!$L26&lt;&gt;0),[2]PREMIOS_DOCTORADO!$L26,""),IF($A28="TOTAL",SUM(INDIRECT("F4:F"&amp;ROW()-1)),""))</f>
        <v/>
      </c>
      <c r="G28" s="7" t="str">
        <f t="shared" ca="1" si="1"/>
        <v/>
      </c>
      <c r="H28" s="7" t="str">
        <f ca="1">IF(AND($A28&lt;&gt;"",$A28&lt;&gt;"TOTAL"),IF(AND([2]PREMIOS_DOCTORADO!$O26&lt;&gt;"",[2]PREMIOS_DOCTORADO!$O26&lt;&gt;0),[2]PREMIOS_DOCTORADO!$O26,""),IF($A28="TOTAL",SUM(INDIRECT("H4:H"&amp;ROW()-1)),""))</f>
        <v/>
      </c>
      <c r="I28" s="7" t="str">
        <f ca="1">IF(AND($A28&lt;&gt;"",$A28&lt;&gt;"TOTAL"),IF(AND([2]PREMIOS_DOCTORADO!$Q26&lt;&gt;"",[2]PREMIOS_DOCTORADO!$Q26&lt;&gt;0),[2]PREMIOS_DOCTORADO!$Q26,""),IF($A28="TOTAL",SUM(INDIRECT("I4:I"&amp;ROW()-1)),""))</f>
        <v/>
      </c>
      <c r="J28" s="7" t="str">
        <f t="shared" ca="1" si="2"/>
        <v/>
      </c>
      <c r="K28" s="7" t="str">
        <f ca="1">IF(AND($A28&lt;&gt;"",$A28&lt;&gt;"TOTAL"),IF(AND([2]PREMIOS_DOCTORADO!$T26&lt;&gt;"",[2]PREMIOS_DOCTORADO!$T26&lt;&gt;0),[2]PREMIOS_DOCTORADO!$T26,""),IF($A28="TOTAL",SUM(INDIRECT("K4:K"&amp;ROW()-1)),""))</f>
        <v/>
      </c>
      <c r="L28" s="7" t="str">
        <f ca="1">IF(AND($A28&lt;&gt;"",$A28&lt;&gt;"TOTAL"),IF(AND([2]PREMIOS_DOCTORADO!$V26&lt;&gt;"",[2]PREMIOS_DOCTORADO!$V26&lt;&gt;0),[2]PREMIOS_DOCTORADO!$V26,""),IF($A28="TOTAL",SUM(INDIRECT("L4:L"&amp;ROW()-1)),""))</f>
        <v/>
      </c>
      <c r="M28" s="7" t="str">
        <f t="shared" ca="1" si="3"/>
        <v/>
      </c>
      <c r="N28" s="7" t="str">
        <f ca="1">IF(AND($A28&lt;&gt;"",$A28&lt;&gt;"TOTAL"),IF(AND([2]PREMIOS_DOCTORADO!$Y26&lt;&gt;"",[2]PREMIOS_DOCTORADO!$Y26&lt;&gt;0),[2]PREMIOS_DOCTORADO!$Y26,""),IF($A28="TOTAL",SUM(INDIRECT("N4:N"&amp;ROW()-1)),""))</f>
        <v/>
      </c>
      <c r="O28" s="7" t="str">
        <f ca="1">IF(AND($A28&lt;&gt;"",$A28&lt;&gt;"TOTAL"),IF(AND([2]PREMIOS_DOCTORADO!$AA26&lt;&gt;"",[2]PREMIOS_DOCTORADO!$AA26&lt;&gt;0),[2]PREMIOS_DOCTORADO!$AA26,""),IF($A28="TOTAL",SUM(INDIRECT("O4:O"&amp;ROW()-1)),""))</f>
        <v/>
      </c>
      <c r="P28" s="7" t="str">
        <f t="shared" ca="1" si="4"/>
        <v/>
      </c>
      <c r="Q28" s="7" t="str">
        <f ca="1">IF(AND($A28&lt;&gt;"",$A28&lt;&gt;"TOTAL"),IF(AND([2]PREMIOS_DOCTORADO!$AD26&lt;&gt;"",[2]PREMIOS_DOCTORADO!$AD26&lt;&gt;0),[2]PREMIOS_DOCTORADO!$AD26,""),IF($A28="TOTAL",SUM(INDIRECT("Q4:Q"&amp;ROW()-1)),""))</f>
        <v/>
      </c>
      <c r="R28" s="7" t="str">
        <f ca="1">IF(AND($A28&lt;&gt;"",$A28&lt;&gt;"TOTAL"),IF(AND([2]PREMIOS_DOCTORADO!$AF26&lt;&gt;"",[2]PREMIOS_DOCTORADO!$AF26&lt;&gt;0),[2]PREMIOS_DOCTORADO!$AF26,""),IF($A28="TOTAL",SUM(INDIRECT("R4:R"&amp;ROW()-1)),""))</f>
        <v/>
      </c>
      <c r="S28" s="7" t="str">
        <f t="shared" ca="1" si="5"/>
        <v/>
      </c>
      <c r="T28" s="7" t="str">
        <f ca="1">IF(AND($A28&lt;&gt;"",$A28&lt;&gt;"TOTAL"),IF(AND([2]PREMIOS_DOCTORADO!$AI26&lt;&gt;"",[2]PREMIOS_DOCTORADO!$AI26&lt;&gt;0),[2]PREMIOS_DOCTORADO!$AI26,""),IF($A28="TOTAL",SUM(INDIRECT("T4:T"&amp;ROW()-1)),""))</f>
        <v/>
      </c>
      <c r="U28" s="7" t="str">
        <f ca="1">IF(AND($A28&lt;&gt;"",$A28&lt;&gt;"TOTAL"),IF(AND([2]PREMIOS_DOCTORADO!$AK26&lt;&gt;"",[2]PREMIOS_DOCTORADO!$AK26&lt;&gt;0),[2]PREMIOS_DOCTORADO!$AK26,""),IF($A28="TOTAL",SUM(INDIRECT("U4:U"&amp;ROW()-1)),""))</f>
        <v/>
      </c>
      <c r="V28" s="7" t="str">
        <f t="shared" ca="1" si="6"/>
        <v/>
      </c>
      <c r="W28" s="7" t="str">
        <f ca="1">IF(AND($A28&lt;&gt;"",$A28&lt;&gt;"TOTAL"),IF(AND([2]PREMIOS_DOCTORADO!$AN26&lt;&gt;"",[2]PREMIOS_DOCTORADO!$AN26&lt;&gt;0),[2]PREMIOS_DOCTORADO!$AN26,""),IF($A28="TOTAL",SUM(INDIRECT("W4:W"&amp;ROW()-1)),""))</f>
        <v/>
      </c>
      <c r="X28" s="7" t="str">
        <f ca="1">IF(AND($A28&lt;&gt;"",$A28&lt;&gt;"TOTAL"),IF(AND([2]PREMIOS_DOCTORADO!$AP26&lt;&gt;"",[2]PREMIOS_DOCTORADO!$AP26&lt;&gt;0),[2]PREMIOS_DOCTORADO!$AP26,""),IF($A28="TOTAL",SUM(INDIRECT("X4:X"&amp;ROW()-1)),""))</f>
        <v/>
      </c>
      <c r="Y28" s="7" t="str">
        <f t="shared" ca="1" si="7"/>
        <v/>
      </c>
      <c r="Z28" s="7" t="str">
        <f ca="1">IF(AND($A28&lt;&gt;"",$A28&lt;&gt;"TOTAL"),IF(AND([2]PREMIOS_DOCTORADO!$AS26&lt;&gt;"",[2]PREMIOS_DOCTORADO!$AS26&lt;&gt;0),[2]PREMIOS_DOCTORADO!$AS26,""),IF($A28="TOTAL",SUM(INDIRECT("Z4:Z"&amp;ROW()-1)),""))</f>
        <v/>
      </c>
      <c r="AA28" s="7" t="str">
        <f ca="1">IF(AND($A28&lt;&gt;"",$A28&lt;&gt;"TOTAL"),IF(AND([2]PREMIOS_DOCTORADO!$AU26&lt;&gt;"",[2]PREMIOS_DOCTORADO!$AU26&lt;&gt;0),[2]PREMIOS_DOCTORADO!$AU26,""),IF($A28="TOTAL",SUM(INDIRECT("AA4:AA"&amp;ROW()-1)),""))</f>
        <v/>
      </c>
      <c r="AB28" s="7" t="str">
        <f t="shared" ca="1" si="8"/>
        <v/>
      </c>
      <c r="AC28" s="7" t="str">
        <f ca="1">IF(AND($A28&lt;&gt;"",$A28&lt;&gt;"TOTAL"),IF(AND([2]PREMIOS_DOCTORADO!$AX26&lt;&gt;"",[2]PREMIOS_DOCTORADO!$AX26&lt;&gt;0),[2]PREMIOS_DOCTORADO!$AX26,""),IF($A28="TOTAL",SUM(INDIRECT("AC4:AC"&amp;ROW()-1)),""))</f>
        <v/>
      </c>
      <c r="AD28" s="7" t="str">
        <f ca="1">IF(AND($A28&lt;&gt;"",$A28&lt;&gt;"TOTAL"),IF(AND([2]PREMIOS_DOCTORADO!$AZ26&lt;&gt;"",[2]PREMIOS_DOCTORADO!$AZ26&lt;&gt;0),[2]PREMIOS_DOCTORADO!$AZ26,""),IF($A28="TOTAL",SUM(INDIRECT("AD4:AD"&amp;ROW()-1)),""))</f>
        <v/>
      </c>
      <c r="AE28" s="7" t="str">
        <f t="shared" ca="1" si="9"/>
        <v/>
      </c>
      <c r="AF28" s="7" t="str">
        <f ca="1">IF(AND($A28&lt;&gt;"",$A28&lt;&gt;"TOTAL"),IF(AND([2]PREMIOS_DOCTORADO!$BC26&lt;&gt;"",[2]PREMIOS_DOCTORADO!$BC26&lt;&gt;0),[2]PREMIOS_DOCTORADO!$BC26,""),IF($A28="TOTAL",SUM(INDIRECT("AF4:AF"&amp;ROW()-1)),""))</f>
        <v/>
      </c>
      <c r="AG28" s="7" t="str">
        <f ca="1">IF(AND($A28&lt;&gt;"",$A28&lt;&gt;"TOTAL"),IF(AND([2]PREMIOS_DOCTORADO!$BE26&lt;&gt;"",[2]PREMIOS_DOCTORADO!$BE26&lt;&gt;0),[2]PREMIOS_DOCTORADO!$BE26,""),IF($A28="TOTAL",SUM(INDIRECT("AG4:AG"&amp;ROW()-1)),""))</f>
        <v/>
      </c>
      <c r="AH28" s="7" t="str">
        <f t="shared" ca="1" si="10"/>
        <v/>
      </c>
      <c r="AI28" s="7" t="str">
        <f ca="1">IF(AND($A28&lt;&gt;"",$A28&lt;&gt;"TOTAL"),IF(AND([2]PREMIOS_DOCTORADO!$BH26&lt;&gt;"",[2]PREMIOS_DOCTORADO!$BH26&lt;&gt;0),[2]PREMIOS_DOCTORADO!$BH26,""),IF($A28="TOTAL",SUM(INDIRECT("AI4:AI"&amp;ROW()-1)),""))</f>
        <v/>
      </c>
      <c r="AJ28" s="7" t="str">
        <f ca="1">IF(AND($A28&lt;&gt;"",$A28&lt;&gt;"TOTAL"),IF(AND([2]PREMIOS_DOCTORADO!$BJ26&lt;&gt;"",[2]PREMIOS_DOCTORADO!$BJ26&lt;&gt;0),[2]PREMIOS_DOCTORADO!$BJ26,""),IF($A28="TOTAL",SUM(INDIRECT("AJ4:AJ"&amp;ROW()-1)),""))</f>
        <v/>
      </c>
      <c r="AK28" s="7" t="str">
        <f t="shared" ca="1" si="11"/>
        <v/>
      </c>
      <c r="AL28" s="7" t="str">
        <f ca="1">IF(AND($A28&lt;&gt;"",$A28&lt;&gt;"TOTAL"),IF(AND([2]PREMIOS_DOCTORADO!$BM26&lt;&gt;"",[2]PREMIOS_DOCTORADO!$BM26&lt;&gt;0),[2]PREMIOS_DOCTORADO!$BM26,""),IF($A28="TOTAL",SUM(INDIRECT("AL4:AL"&amp;ROW()-1)),""))</f>
        <v/>
      </c>
      <c r="AM28" s="7" t="str">
        <f ca="1">IF(AND($A28&lt;&gt;"",$A28&lt;&gt;"TOTAL"),IF(AND([2]PREMIOS_DOCTORADO!$BO26&lt;&gt;"",[2]PREMIOS_DOCTORADO!$BO26&lt;&gt;0),[2]PREMIOS_DOCTORADO!$BO26,""),IF($A28="TOTAL",SUM(INDIRECT("AM4:AM"&amp;ROW()-1)),""))</f>
        <v/>
      </c>
      <c r="AN28" s="7" t="str">
        <f t="shared" ca="1" si="12"/>
        <v/>
      </c>
      <c r="AO28" s="7" t="str">
        <f ca="1">IF(AND($A28&lt;&gt;"",$A28&lt;&gt;"TOTAL"),IF(AND([2]PREMIOS_DOCTORADO!$BR26&lt;&gt;"",[2]PREMIOS_DOCTORADO!$BR26&lt;&gt;0),[2]PREMIOS_DOCTORADO!$BR26,""),IF($A28="TOTAL",SUM(INDIRECT("AO4:AO"&amp;ROW()-1)),""))</f>
        <v/>
      </c>
      <c r="AP28" s="7" t="str">
        <f ca="1">IF(AND($A28&lt;&gt;"",$A28&lt;&gt;"TOTAL"),IF(AND([2]PREMIOS_DOCTORADO!$BT26&lt;&gt;"",[2]PREMIOS_DOCTORADO!$BT26&lt;&gt;0),[2]PREMIOS_DOCTORADO!$BT26,""),IF($A28="TOTAL",SUM(INDIRECT("AP4:AP"&amp;ROW()-1)),""))</f>
        <v/>
      </c>
      <c r="AQ28" s="7" t="str">
        <f t="shared" ca="1" si="13"/>
        <v/>
      </c>
      <c r="AR28" s="7" t="str">
        <f ca="1">IF(AND($A28&lt;&gt;"",$A28&lt;&gt;"TOTAL"),IF(AND([2]PREMIOS_DOCTORADO!$BW26&lt;&gt;"",[2]PREMIOS_DOCTORADO!$BW26&lt;&gt;0),[2]PREMIOS_DOCTORADO!$BW26,""),IF($A28="TOTAL",SUM(INDIRECT("AR4:AR"&amp;ROW()-1)),""))</f>
        <v/>
      </c>
      <c r="AS28" s="7" t="str">
        <f ca="1">IF(AND($A28&lt;&gt;"",$A28&lt;&gt;"TOTAL"),IF(AND([2]PREMIOS_DOCTORADO!$BY26&lt;&gt;"",[2]PREMIOS_DOCTORADO!$BY26&lt;&gt;0),[2]PREMIOS_DOCTORADO!$BY26,""),IF($A28="TOTAL",SUM(INDIRECT("AS4:AS"&amp;ROW()-1)),""))</f>
        <v/>
      </c>
      <c r="AT28" s="7" t="str">
        <f t="shared" ca="1" si="14"/>
        <v/>
      </c>
      <c r="AU28" s="7" t="str">
        <f ca="1">IF(AND($A28&lt;&gt;"",$A28&lt;&gt;"TOTAL"),IF(AND([2]PREMIOS_DOCTORADO!$CB26&lt;&gt;"",[2]PREMIOS_DOCTORADO!$CB26&lt;&gt;0),[2]PREMIOS_DOCTORADO!$CB26,""),IF($A28="TOTAL",SUM(INDIRECT("AU4:AU"&amp;ROW()-1)),""))</f>
        <v/>
      </c>
      <c r="AV28" s="7" t="str">
        <f ca="1">IF(AND($A28&lt;&gt;"",$A28&lt;&gt;"TOTAL"),IF(AND([2]PREMIOS_DOCTORADO!$CD26&lt;&gt;"",[2]PREMIOS_DOCTORADO!$CD26&lt;&gt;0),[2]PREMIOS_DOCTORADO!$CD26,""),IF($A28="TOTAL",SUM(INDIRECT("AV4:AV"&amp;ROW()-1)),""))</f>
        <v/>
      </c>
      <c r="AW28" s="7" t="str">
        <f t="shared" ca="1" si="15"/>
        <v/>
      </c>
      <c r="AX28" s="7" t="str">
        <f ca="1">IF(AND($A28&lt;&gt;"",$A28&lt;&gt;"TOTAL"),IF(AND([2]PREMIOS_DOCTORADO!$CG26&lt;&gt;"",[2]PREMIOS_DOCTORADO!$CG26&lt;&gt;0),[2]PREMIOS_DOCTORADO!$CG26,""),IF($A28="TOTAL",SUM(INDIRECT("AX4:AX"&amp;ROW()-1)),""))</f>
        <v/>
      </c>
      <c r="AY28" s="7" t="str">
        <f ca="1">IF(AND($A28&lt;&gt;"",$A28&lt;&gt;"TOTAL"),IF(AND([2]PREMIOS_DOCTORADO!$CI26&lt;&gt;"",[2]PREMIOS_DOCTORADO!$CI26&lt;&gt;0),[2]PREMIOS_DOCTORADO!$CI26,""),IF($A28="TOTAL",SUM(INDIRECT("AY4:AY"&amp;ROW()-1)),""))</f>
        <v/>
      </c>
      <c r="AZ28" s="7" t="str">
        <f t="shared" ca="1" si="16"/>
        <v/>
      </c>
      <c r="BA28" s="7" t="str">
        <f ca="1">IF(AND($A28&lt;&gt;"",$A28&lt;&gt;"TOTAL"),IF(AND([2]PREMIOS_DOCTORADO!$CL26&lt;&gt;"",[2]PREMIOS_DOCTORADO!$CL26&lt;&gt;0),[2]PREMIOS_DOCTORADO!$CL26,""),IF($A28="TOTAL",SUM(INDIRECT("BA4:BA"&amp;ROW()-1)),""))</f>
        <v/>
      </c>
      <c r="BB28" s="7" t="str">
        <f ca="1">IF(AND($A28&lt;&gt;"",$A28&lt;&gt;"TOTAL"),IF(AND([2]PREMIOS_DOCTORADO!$CN26&lt;&gt;"",[2]PREMIOS_DOCTORADO!$CN26&lt;&gt;0),[2]PREMIOS_DOCTORADO!$CN26,""),IF($A28="TOTAL",SUM(INDIRECT("BB4:BB"&amp;ROW()-1)),""))</f>
        <v/>
      </c>
      <c r="BC28" s="7" t="str">
        <f t="shared" ca="1" si="17"/>
        <v/>
      </c>
      <c r="BD28" s="7" t="str">
        <f ca="1">IF(AND($A28&lt;&gt;"",$A28&lt;&gt;"TOTAL"),IF(AND([2]PREMIOS_DOCTORADO!$CQ26&lt;&gt;"",[2]PREMIOS_DOCTORADO!$CQ26&lt;&gt;0),[2]PREMIOS_DOCTORADO!$CQ26,""),IF($A28="TOTAL",SUM(INDIRECT("BD4:BD"&amp;ROW()-1)),""))</f>
        <v/>
      </c>
      <c r="BE28" s="7" t="str">
        <f ca="1">IF(AND($A28&lt;&gt;"",$A28&lt;&gt;"TOTAL"),IF(AND([2]PREMIOS_DOCTORADO!$CS26&lt;&gt;"",[2]PREMIOS_DOCTORADO!$CS26&lt;&gt;0),[2]PREMIOS_DOCTORADO!$CS26,""),IF($A28="TOTAL",SUM(INDIRECT("BE4:BE"&amp;ROW()-1)),""))</f>
        <v/>
      </c>
      <c r="BF28" s="7" t="str">
        <f t="shared" ca="1" si="18"/>
        <v/>
      </c>
    </row>
    <row r="29" spans="1:58" x14ac:dyDescent="0.2">
      <c r="A29" s="12" t="str">
        <f>IF([2]PREMIOS_DOCTORADO!$D27&lt;&gt;"",[2]PREMIOS_DOCTORADO!$D27,IF(AND([2]PREMIOS_DOCTORADO!$D27="",[2]PREMIOS_DOCTORADO!$D28="",[2]PREMIOS_DOCTORADO!$D26=""),"","TOTAL"))</f>
        <v/>
      </c>
      <c r="B29" s="7" t="str">
        <f ca="1">IF(AND($A29&lt;&gt;"",$A29&lt;&gt;"TOTAL"),IF(AND([2]PREMIOS_DOCTORADO!$E27&lt;&gt;"",[2]PREMIOS_DOCTORADO!$E27&lt;&gt;0),[2]PREMIOS_DOCTORADO!$E27,""),IF($A29="TOTAL",SUM(INDIRECT("B4:B"&amp;ROW()-1)),""))</f>
        <v/>
      </c>
      <c r="C29" s="7" t="str">
        <f ca="1">IF(AND($A29&lt;&gt;"",$A29&lt;&gt;"TOTAL"),IF(AND([2]PREMIOS_DOCTORADO!$G27&lt;&gt;"",[2]PREMIOS_DOCTORADO!$G27&lt;&gt;0),[2]PREMIOS_DOCTORADO!$G27,""),IF($A29="TOTAL",SUM(INDIRECT("C4:C"&amp;ROW()-1)),""))</f>
        <v/>
      </c>
      <c r="D29" s="7" t="str">
        <f t="shared" ca="1" si="0"/>
        <v/>
      </c>
      <c r="E29" s="7" t="str">
        <f ca="1">IF(AND($A29&lt;&gt;"",$A29&lt;&gt;"TOTAL"),IF(AND([2]PREMIOS_DOCTORADO!$J27&lt;&gt;"",[2]PREMIOS_DOCTORADO!$J27&lt;&gt;0),[2]PREMIOS_DOCTORADO!$J27,""),IF($A29="TOTAL",SUM(INDIRECT("E4:E"&amp;ROW()-1)),""))</f>
        <v/>
      </c>
      <c r="F29" s="7" t="str">
        <f ca="1">IF(AND($A29&lt;&gt;"",$A29&lt;&gt;"TOTAL"),IF(AND([2]PREMIOS_DOCTORADO!$L27&lt;&gt;"",[2]PREMIOS_DOCTORADO!$L27&lt;&gt;0),[2]PREMIOS_DOCTORADO!$L27,""),IF($A29="TOTAL",SUM(INDIRECT("F4:F"&amp;ROW()-1)),""))</f>
        <v/>
      </c>
      <c r="G29" s="7" t="str">
        <f t="shared" ca="1" si="1"/>
        <v/>
      </c>
      <c r="H29" s="7" t="str">
        <f ca="1">IF(AND($A29&lt;&gt;"",$A29&lt;&gt;"TOTAL"),IF(AND([2]PREMIOS_DOCTORADO!$O27&lt;&gt;"",[2]PREMIOS_DOCTORADO!$O27&lt;&gt;0),[2]PREMIOS_DOCTORADO!$O27,""),IF($A29="TOTAL",SUM(INDIRECT("H4:H"&amp;ROW()-1)),""))</f>
        <v/>
      </c>
      <c r="I29" s="7" t="str">
        <f ca="1">IF(AND($A29&lt;&gt;"",$A29&lt;&gt;"TOTAL"),IF(AND([2]PREMIOS_DOCTORADO!$Q27&lt;&gt;"",[2]PREMIOS_DOCTORADO!$Q27&lt;&gt;0),[2]PREMIOS_DOCTORADO!$Q27,""),IF($A29="TOTAL",SUM(INDIRECT("I4:I"&amp;ROW()-1)),""))</f>
        <v/>
      </c>
      <c r="J29" s="7" t="str">
        <f t="shared" ca="1" si="2"/>
        <v/>
      </c>
      <c r="K29" s="7" t="str">
        <f ca="1">IF(AND($A29&lt;&gt;"",$A29&lt;&gt;"TOTAL"),IF(AND([2]PREMIOS_DOCTORADO!$T27&lt;&gt;"",[2]PREMIOS_DOCTORADO!$T27&lt;&gt;0),[2]PREMIOS_DOCTORADO!$T27,""),IF($A29="TOTAL",SUM(INDIRECT("K4:K"&amp;ROW()-1)),""))</f>
        <v/>
      </c>
      <c r="L29" s="7" t="str">
        <f ca="1">IF(AND($A29&lt;&gt;"",$A29&lt;&gt;"TOTAL"),IF(AND([2]PREMIOS_DOCTORADO!$V27&lt;&gt;"",[2]PREMIOS_DOCTORADO!$V27&lt;&gt;0),[2]PREMIOS_DOCTORADO!$V27,""),IF($A29="TOTAL",SUM(INDIRECT("L4:L"&amp;ROW()-1)),""))</f>
        <v/>
      </c>
      <c r="M29" s="7" t="str">
        <f t="shared" ca="1" si="3"/>
        <v/>
      </c>
      <c r="N29" s="7" t="str">
        <f ca="1">IF(AND($A29&lt;&gt;"",$A29&lt;&gt;"TOTAL"),IF(AND([2]PREMIOS_DOCTORADO!$Y27&lt;&gt;"",[2]PREMIOS_DOCTORADO!$Y27&lt;&gt;0),[2]PREMIOS_DOCTORADO!$Y27,""),IF($A29="TOTAL",SUM(INDIRECT("N4:N"&amp;ROW()-1)),""))</f>
        <v/>
      </c>
      <c r="O29" s="7" t="str">
        <f ca="1">IF(AND($A29&lt;&gt;"",$A29&lt;&gt;"TOTAL"),IF(AND([2]PREMIOS_DOCTORADO!$AA27&lt;&gt;"",[2]PREMIOS_DOCTORADO!$AA27&lt;&gt;0),[2]PREMIOS_DOCTORADO!$AA27,""),IF($A29="TOTAL",SUM(INDIRECT("O4:O"&amp;ROW()-1)),""))</f>
        <v/>
      </c>
      <c r="P29" s="7" t="str">
        <f t="shared" ca="1" si="4"/>
        <v/>
      </c>
      <c r="Q29" s="7" t="str">
        <f ca="1">IF(AND($A29&lt;&gt;"",$A29&lt;&gt;"TOTAL"),IF(AND([2]PREMIOS_DOCTORADO!$AD27&lt;&gt;"",[2]PREMIOS_DOCTORADO!$AD27&lt;&gt;0),[2]PREMIOS_DOCTORADO!$AD27,""),IF($A29="TOTAL",SUM(INDIRECT("Q4:Q"&amp;ROW()-1)),""))</f>
        <v/>
      </c>
      <c r="R29" s="7" t="str">
        <f ca="1">IF(AND($A29&lt;&gt;"",$A29&lt;&gt;"TOTAL"),IF(AND([2]PREMIOS_DOCTORADO!$AF27&lt;&gt;"",[2]PREMIOS_DOCTORADO!$AF27&lt;&gt;0),[2]PREMIOS_DOCTORADO!$AF27,""),IF($A29="TOTAL",SUM(INDIRECT("R4:R"&amp;ROW()-1)),""))</f>
        <v/>
      </c>
      <c r="S29" s="7" t="str">
        <f t="shared" ca="1" si="5"/>
        <v/>
      </c>
      <c r="T29" s="7" t="str">
        <f ca="1">IF(AND($A29&lt;&gt;"",$A29&lt;&gt;"TOTAL"),IF(AND([2]PREMIOS_DOCTORADO!$AI27&lt;&gt;"",[2]PREMIOS_DOCTORADO!$AI27&lt;&gt;0),[2]PREMIOS_DOCTORADO!$AI27,""),IF($A29="TOTAL",SUM(INDIRECT("T4:T"&amp;ROW()-1)),""))</f>
        <v/>
      </c>
      <c r="U29" s="7" t="str">
        <f ca="1">IF(AND($A29&lt;&gt;"",$A29&lt;&gt;"TOTAL"),IF(AND([2]PREMIOS_DOCTORADO!$AK27&lt;&gt;"",[2]PREMIOS_DOCTORADO!$AK27&lt;&gt;0),[2]PREMIOS_DOCTORADO!$AK27,""),IF($A29="TOTAL",SUM(INDIRECT("U4:U"&amp;ROW()-1)),""))</f>
        <v/>
      </c>
      <c r="V29" s="7" t="str">
        <f t="shared" ca="1" si="6"/>
        <v/>
      </c>
      <c r="W29" s="7" t="str">
        <f ca="1">IF(AND($A29&lt;&gt;"",$A29&lt;&gt;"TOTAL"),IF(AND([2]PREMIOS_DOCTORADO!$AN27&lt;&gt;"",[2]PREMIOS_DOCTORADO!$AN27&lt;&gt;0),[2]PREMIOS_DOCTORADO!$AN27,""),IF($A29="TOTAL",SUM(INDIRECT("W4:W"&amp;ROW()-1)),""))</f>
        <v/>
      </c>
      <c r="X29" s="7" t="str">
        <f ca="1">IF(AND($A29&lt;&gt;"",$A29&lt;&gt;"TOTAL"),IF(AND([2]PREMIOS_DOCTORADO!$AP27&lt;&gt;"",[2]PREMIOS_DOCTORADO!$AP27&lt;&gt;0),[2]PREMIOS_DOCTORADO!$AP27,""),IF($A29="TOTAL",SUM(INDIRECT("X4:X"&amp;ROW()-1)),""))</f>
        <v/>
      </c>
      <c r="Y29" s="7" t="str">
        <f t="shared" ca="1" si="7"/>
        <v/>
      </c>
      <c r="Z29" s="7" t="str">
        <f ca="1">IF(AND($A29&lt;&gt;"",$A29&lt;&gt;"TOTAL"),IF(AND([2]PREMIOS_DOCTORADO!$AS27&lt;&gt;"",[2]PREMIOS_DOCTORADO!$AS27&lt;&gt;0),[2]PREMIOS_DOCTORADO!$AS27,""),IF($A29="TOTAL",SUM(INDIRECT("Z4:Z"&amp;ROW()-1)),""))</f>
        <v/>
      </c>
      <c r="AA29" s="7" t="str">
        <f ca="1">IF(AND($A29&lt;&gt;"",$A29&lt;&gt;"TOTAL"),IF(AND([2]PREMIOS_DOCTORADO!$AU27&lt;&gt;"",[2]PREMIOS_DOCTORADO!$AU27&lt;&gt;0),[2]PREMIOS_DOCTORADO!$AU27,""),IF($A29="TOTAL",SUM(INDIRECT("AA4:AA"&amp;ROW()-1)),""))</f>
        <v/>
      </c>
      <c r="AB29" s="7" t="str">
        <f t="shared" ca="1" si="8"/>
        <v/>
      </c>
      <c r="AC29" s="7" t="str">
        <f ca="1">IF(AND($A29&lt;&gt;"",$A29&lt;&gt;"TOTAL"),IF(AND([2]PREMIOS_DOCTORADO!$AX27&lt;&gt;"",[2]PREMIOS_DOCTORADO!$AX27&lt;&gt;0),[2]PREMIOS_DOCTORADO!$AX27,""),IF($A29="TOTAL",SUM(INDIRECT("AC4:AC"&amp;ROW()-1)),""))</f>
        <v/>
      </c>
      <c r="AD29" s="7" t="str">
        <f ca="1">IF(AND($A29&lt;&gt;"",$A29&lt;&gt;"TOTAL"),IF(AND([2]PREMIOS_DOCTORADO!$AZ27&lt;&gt;"",[2]PREMIOS_DOCTORADO!$AZ27&lt;&gt;0),[2]PREMIOS_DOCTORADO!$AZ27,""),IF($A29="TOTAL",SUM(INDIRECT("AD4:AD"&amp;ROW()-1)),""))</f>
        <v/>
      </c>
      <c r="AE29" s="7" t="str">
        <f t="shared" ca="1" si="9"/>
        <v/>
      </c>
      <c r="AF29" s="7" t="str">
        <f ca="1">IF(AND($A29&lt;&gt;"",$A29&lt;&gt;"TOTAL"),IF(AND([2]PREMIOS_DOCTORADO!$BC27&lt;&gt;"",[2]PREMIOS_DOCTORADO!$BC27&lt;&gt;0),[2]PREMIOS_DOCTORADO!$BC27,""),IF($A29="TOTAL",SUM(INDIRECT("AF4:AF"&amp;ROW()-1)),""))</f>
        <v/>
      </c>
      <c r="AG29" s="7" t="str">
        <f ca="1">IF(AND($A29&lt;&gt;"",$A29&lt;&gt;"TOTAL"),IF(AND([2]PREMIOS_DOCTORADO!$BE27&lt;&gt;"",[2]PREMIOS_DOCTORADO!$BE27&lt;&gt;0),[2]PREMIOS_DOCTORADO!$BE27,""),IF($A29="TOTAL",SUM(INDIRECT("AG4:AG"&amp;ROW()-1)),""))</f>
        <v/>
      </c>
      <c r="AH29" s="7" t="str">
        <f t="shared" ca="1" si="10"/>
        <v/>
      </c>
      <c r="AI29" s="7" t="str">
        <f ca="1">IF(AND($A29&lt;&gt;"",$A29&lt;&gt;"TOTAL"),IF(AND([2]PREMIOS_DOCTORADO!$BH27&lt;&gt;"",[2]PREMIOS_DOCTORADO!$BH27&lt;&gt;0),[2]PREMIOS_DOCTORADO!$BH27,""),IF($A29="TOTAL",SUM(INDIRECT("AI4:AI"&amp;ROW()-1)),""))</f>
        <v/>
      </c>
      <c r="AJ29" s="7" t="str">
        <f ca="1">IF(AND($A29&lt;&gt;"",$A29&lt;&gt;"TOTAL"),IF(AND([2]PREMIOS_DOCTORADO!$BJ27&lt;&gt;"",[2]PREMIOS_DOCTORADO!$BJ27&lt;&gt;0),[2]PREMIOS_DOCTORADO!$BJ27,""),IF($A29="TOTAL",SUM(INDIRECT("AJ4:AJ"&amp;ROW()-1)),""))</f>
        <v/>
      </c>
      <c r="AK29" s="7" t="str">
        <f t="shared" ca="1" si="11"/>
        <v/>
      </c>
      <c r="AL29" s="7" t="str">
        <f ca="1">IF(AND($A29&lt;&gt;"",$A29&lt;&gt;"TOTAL"),IF(AND([2]PREMIOS_DOCTORADO!$BM27&lt;&gt;"",[2]PREMIOS_DOCTORADO!$BM27&lt;&gt;0),[2]PREMIOS_DOCTORADO!$BM27,""),IF($A29="TOTAL",SUM(INDIRECT("AL4:AL"&amp;ROW()-1)),""))</f>
        <v/>
      </c>
      <c r="AM29" s="7" t="str">
        <f ca="1">IF(AND($A29&lt;&gt;"",$A29&lt;&gt;"TOTAL"),IF(AND([2]PREMIOS_DOCTORADO!$BO27&lt;&gt;"",[2]PREMIOS_DOCTORADO!$BO27&lt;&gt;0),[2]PREMIOS_DOCTORADO!$BO27,""),IF($A29="TOTAL",SUM(INDIRECT("AM4:AM"&amp;ROW()-1)),""))</f>
        <v/>
      </c>
      <c r="AN29" s="7" t="str">
        <f t="shared" ca="1" si="12"/>
        <v/>
      </c>
      <c r="AO29" s="7" t="str">
        <f ca="1">IF(AND($A29&lt;&gt;"",$A29&lt;&gt;"TOTAL"),IF(AND([2]PREMIOS_DOCTORADO!$BR27&lt;&gt;"",[2]PREMIOS_DOCTORADO!$BR27&lt;&gt;0),[2]PREMIOS_DOCTORADO!$BR27,""),IF($A29="TOTAL",SUM(INDIRECT("AO4:AO"&amp;ROW()-1)),""))</f>
        <v/>
      </c>
      <c r="AP29" s="7" t="str">
        <f ca="1">IF(AND($A29&lt;&gt;"",$A29&lt;&gt;"TOTAL"),IF(AND([2]PREMIOS_DOCTORADO!$BT27&lt;&gt;"",[2]PREMIOS_DOCTORADO!$BT27&lt;&gt;0),[2]PREMIOS_DOCTORADO!$BT27,""),IF($A29="TOTAL",SUM(INDIRECT("AP4:AP"&amp;ROW()-1)),""))</f>
        <v/>
      </c>
      <c r="AQ29" s="7" t="str">
        <f t="shared" ca="1" si="13"/>
        <v/>
      </c>
      <c r="AR29" s="7" t="str">
        <f ca="1">IF(AND($A29&lt;&gt;"",$A29&lt;&gt;"TOTAL"),IF(AND([2]PREMIOS_DOCTORADO!$BW27&lt;&gt;"",[2]PREMIOS_DOCTORADO!$BW27&lt;&gt;0),[2]PREMIOS_DOCTORADO!$BW27,""),IF($A29="TOTAL",SUM(INDIRECT("AR4:AR"&amp;ROW()-1)),""))</f>
        <v/>
      </c>
      <c r="AS29" s="7" t="str">
        <f ca="1">IF(AND($A29&lt;&gt;"",$A29&lt;&gt;"TOTAL"),IF(AND([2]PREMIOS_DOCTORADO!$BY27&lt;&gt;"",[2]PREMIOS_DOCTORADO!$BY27&lt;&gt;0),[2]PREMIOS_DOCTORADO!$BY27,""),IF($A29="TOTAL",SUM(INDIRECT("AS4:AS"&amp;ROW()-1)),""))</f>
        <v/>
      </c>
      <c r="AT29" s="7" t="str">
        <f t="shared" ca="1" si="14"/>
        <v/>
      </c>
      <c r="AU29" s="7" t="str">
        <f ca="1">IF(AND($A29&lt;&gt;"",$A29&lt;&gt;"TOTAL"),IF(AND([2]PREMIOS_DOCTORADO!$CB27&lt;&gt;"",[2]PREMIOS_DOCTORADO!$CB27&lt;&gt;0),[2]PREMIOS_DOCTORADO!$CB27,""),IF($A29="TOTAL",SUM(INDIRECT("AU4:AU"&amp;ROW()-1)),""))</f>
        <v/>
      </c>
      <c r="AV29" s="7" t="str">
        <f ca="1">IF(AND($A29&lt;&gt;"",$A29&lt;&gt;"TOTAL"),IF(AND([2]PREMIOS_DOCTORADO!$CD27&lt;&gt;"",[2]PREMIOS_DOCTORADO!$CD27&lt;&gt;0),[2]PREMIOS_DOCTORADO!$CD27,""),IF($A29="TOTAL",SUM(INDIRECT("AV4:AV"&amp;ROW()-1)),""))</f>
        <v/>
      </c>
      <c r="AW29" s="7" t="str">
        <f t="shared" ca="1" si="15"/>
        <v/>
      </c>
      <c r="AX29" s="7" t="str">
        <f ca="1">IF(AND($A29&lt;&gt;"",$A29&lt;&gt;"TOTAL"),IF(AND([2]PREMIOS_DOCTORADO!$CG27&lt;&gt;"",[2]PREMIOS_DOCTORADO!$CG27&lt;&gt;0),[2]PREMIOS_DOCTORADO!$CG27,""),IF($A29="TOTAL",SUM(INDIRECT("AX4:AX"&amp;ROW()-1)),""))</f>
        <v/>
      </c>
      <c r="AY29" s="7" t="str">
        <f ca="1">IF(AND($A29&lt;&gt;"",$A29&lt;&gt;"TOTAL"),IF(AND([2]PREMIOS_DOCTORADO!$CI27&lt;&gt;"",[2]PREMIOS_DOCTORADO!$CI27&lt;&gt;0),[2]PREMIOS_DOCTORADO!$CI27,""),IF($A29="TOTAL",SUM(INDIRECT("AY4:AY"&amp;ROW()-1)),""))</f>
        <v/>
      </c>
      <c r="AZ29" s="7" t="str">
        <f t="shared" ca="1" si="16"/>
        <v/>
      </c>
      <c r="BA29" s="7" t="str">
        <f ca="1">IF(AND($A29&lt;&gt;"",$A29&lt;&gt;"TOTAL"),IF(AND([2]PREMIOS_DOCTORADO!$CL27&lt;&gt;"",[2]PREMIOS_DOCTORADO!$CL27&lt;&gt;0),[2]PREMIOS_DOCTORADO!$CL27,""),IF($A29="TOTAL",SUM(INDIRECT("BA4:BA"&amp;ROW()-1)),""))</f>
        <v/>
      </c>
      <c r="BB29" s="7" t="str">
        <f ca="1">IF(AND($A29&lt;&gt;"",$A29&lt;&gt;"TOTAL"),IF(AND([2]PREMIOS_DOCTORADO!$CN27&lt;&gt;"",[2]PREMIOS_DOCTORADO!$CN27&lt;&gt;0),[2]PREMIOS_DOCTORADO!$CN27,""),IF($A29="TOTAL",SUM(INDIRECT("BB4:BB"&amp;ROW()-1)),""))</f>
        <v/>
      </c>
      <c r="BC29" s="7" t="str">
        <f t="shared" ca="1" si="17"/>
        <v/>
      </c>
      <c r="BD29" s="7" t="str">
        <f ca="1">IF(AND($A29&lt;&gt;"",$A29&lt;&gt;"TOTAL"),IF(AND([2]PREMIOS_DOCTORADO!$CQ27&lt;&gt;"",[2]PREMIOS_DOCTORADO!$CQ27&lt;&gt;0),[2]PREMIOS_DOCTORADO!$CQ27,""),IF($A29="TOTAL",SUM(INDIRECT("BD4:BD"&amp;ROW()-1)),""))</f>
        <v/>
      </c>
      <c r="BE29" s="7" t="str">
        <f ca="1">IF(AND($A29&lt;&gt;"",$A29&lt;&gt;"TOTAL"),IF(AND([2]PREMIOS_DOCTORADO!$CS27&lt;&gt;"",[2]PREMIOS_DOCTORADO!$CS27&lt;&gt;0),[2]PREMIOS_DOCTORADO!$CS27,""),IF($A29="TOTAL",SUM(INDIRECT("BE4:BE"&amp;ROW()-1)),""))</f>
        <v/>
      </c>
      <c r="BF29" s="7" t="str">
        <f t="shared" ca="1" si="18"/>
        <v/>
      </c>
    </row>
    <row r="30" spans="1:58" x14ac:dyDescent="0.2">
      <c r="A30" s="12" t="str">
        <f>IF([2]PREMIOS_DOCTORADO!$D28&lt;&gt;"",[2]PREMIOS_DOCTORADO!$D28,IF(AND([2]PREMIOS_DOCTORADO!$D28="",[2]PREMIOS_DOCTORADO!$D29="",[2]PREMIOS_DOCTORADO!$D27=""),"","TOTAL"))</f>
        <v/>
      </c>
      <c r="B30" s="7" t="str">
        <f ca="1">IF(AND($A30&lt;&gt;"",$A30&lt;&gt;"TOTAL"),IF(AND([2]PREMIOS_DOCTORADO!$E28&lt;&gt;"",[2]PREMIOS_DOCTORADO!$E28&lt;&gt;0),[2]PREMIOS_DOCTORADO!$E28,""),IF($A30="TOTAL",SUM(INDIRECT("B4:B"&amp;ROW()-1)),""))</f>
        <v/>
      </c>
      <c r="C30" s="7" t="str">
        <f ca="1">IF(AND($A30&lt;&gt;"",$A30&lt;&gt;"TOTAL"),IF(AND([2]PREMIOS_DOCTORADO!$G28&lt;&gt;"",[2]PREMIOS_DOCTORADO!$G28&lt;&gt;0),[2]PREMIOS_DOCTORADO!$G28,""),IF($A30="TOTAL",SUM(INDIRECT("C4:C"&amp;ROW()-1)),""))</f>
        <v/>
      </c>
      <c r="D30" s="7" t="str">
        <f t="shared" ca="1" si="0"/>
        <v/>
      </c>
      <c r="E30" s="7" t="str">
        <f ca="1">IF(AND($A30&lt;&gt;"",$A30&lt;&gt;"TOTAL"),IF(AND([2]PREMIOS_DOCTORADO!$J28&lt;&gt;"",[2]PREMIOS_DOCTORADO!$J28&lt;&gt;0),[2]PREMIOS_DOCTORADO!$J28,""),IF($A30="TOTAL",SUM(INDIRECT("E4:E"&amp;ROW()-1)),""))</f>
        <v/>
      </c>
      <c r="F30" s="7" t="str">
        <f ca="1">IF(AND($A30&lt;&gt;"",$A30&lt;&gt;"TOTAL"),IF(AND([2]PREMIOS_DOCTORADO!$L28&lt;&gt;"",[2]PREMIOS_DOCTORADO!$L28&lt;&gt;0),[2]PREMIOS_DOCTORADO!$L28,""),IF($A30="TOTAL",SUM(INDIRECT("F4:F"&amp;ROW()-1)),""))</f>
        <v/>
      </c>
      <c r="G30" s="7" t="str">
        <f t="shared" ca="1" si="1"/>
        <v/>
      </c>
      <c r="H30" s="7" t="str">
        <f ca="1">IF(AND($A30&lt;&gt;"",$A30&lt;&gt;"TOTAL"),IF(AND([2]PREMIOS_DOCTORADO!$O28&lt;&gt;"",[2]PREMIOS_DOCTORADO!$O28&lt;&gt;0),[2]PREMIOS_DOCTORADO!$O28,""),IF($A30="TOTAL",SUM(INDIRECT("H4:H"&amp;ROW()-1)),""))</f>
        <v/>
      </c>
      <c r="I30" s="7" t="str">
        <f ca="1">IF(AND($A30&lt;&gt;"",$A30&lt;&gt;"TOTAL"),IF(AND([2]PREMIOS_DOCTORADO!$Q28&lt;&gt;"",[2]PREMIOS_DOCTORADO!$Q28&lt;&gt;0),[2]PREMIOS_DOCTORADO!$Q28,""),IF($A30="TOTAL",SUM(INDIRECT("I4:I"&amp;ROW()-1)),""))</f>
        <v/>
      </c>
      <c r="J30" s="7" t="str">
        <f t="shared" ca="1" si="2"/>
        <v/>
      </c>
      <c r="K30" s="7" t="str">
        <f ca="1">IF(AND($A30&lt;&gt;"",$A30&lt;&gt;"TOTAL"),IF(AND([2]PREMIOS_DOCTORADO!$T28&lt;&gt;"",[2]PREMIOS_DOCTORADO!$T28&lt;&gt;0),[2]PREMIOS_DOCTORADO!$T28,""),IF($A30="TOTAL",SUM(INDIRECT("K4:K"&amp;ROW()-1)),""))</f>
        <v/>
      </c>
      <c r="L30" s="7" t="str">
        <f ca="1">IF(AND($A30&lt;&gt;"",$A30&lt;&gt;"TOTAL"),IF(AND([2]PREMIOS_DOCTORADO!$V28&lt;&gt;"",[2]PREMIOS_DOCTORADO!$V28&lt;&gt;0),[2]PREMIOS_DOCTORADO!$V28,""),IF($A30="TOTAL",SUM(INDIRECT("L4:L"&amp;ROW()-1)),""))</f>
        <v/>
      </c>
      <c r="M30" s="7" t="str">
        <f t="shared" ca="1" si="3"/>
        <v/>
      </c>
      <c r="N30" s="7" t="str">
        <f ca="1">IF(AND($A30&lt;&gt;"",$A30&lt;&gt;"TOTAL"),IF(AND([2]PREMIOS_DOCTORADO!$Y28&lt;&gt;"",[2]PREMIOS_DOCTORADO!$Y28&lt;&gt;0),[2]PREMIOS_DOCTORADO!$Y28,""),IF($A30="TOTAL",SUM(INDIRECT("N4:N"&amp;ROW()-1)),""))</f>
        <v/>
      </c>
      <c r="O30" s="7" t="str">
        <f ca="1">IF(AND($A30&lt;&gt;"",$A30&lt;&gt;"TOTAL"),IF(AND([2]PREMIOS_DOCTORADO!$AA28&lt;&gt;"",[2]PREMIOS_DOCTORADO!$AA28&lt;&gt;0),[2]PREMIOS_DOCTORADO!$AA28,""),IF($A30="TOTAL",SUM(INDIRECT("O4:O"&amp;ROW()-1)),""))</f>
        <v/>
      </c>
      <c r="P30" s="7" t="str">
        <f t="shared" ca="1" si="4"/>
        <v/>
      </c>
      <c r="Q30" s="7" t="str">
        <f ca="1">IF(AND($A30&lt;&gt;"",$A30&lt;&gt;"TOTAL"),IF(AND([2]PREMIOS_DOCTORADO!$AD28&lt;&gt;"",[2]PREMIOS_DOCTORADO!$AD28&lt;&gt;0),[2]PREMIOS_DOCTORADO!$AD28,""),IF($A30="TOTAL",SUM(INDIRECT("Q4:Q"&amp;ROW()-1)),""))</f>
        <v/>
      </c>
      <c r="R30" s="7" t="str">
        <f ca="1">IF(AND($A30&lt;&gt;"",$A30&lt;&gt;"TOTAL"),IF(AND([2]PREMIOS_DOCTORADO!$AF28&lt;&gt;"",[2]PREMIOS_DOCTORADO!$AF28&lt;&gt;0),[2]PREMIOS_DOCTORADO!$AF28,""),IF($A30="TOTAL",SUM(INDIRECT("R4:R"&amp;ROW()-1)),""))</f>
        <v/>
      </c>
      <c r="S30" s="7" t="str">
        <f t="shared" ca="1" si="5"/>
        <v/>
      </c>
      <c r="T30" s="7" t="str">
        <f ca="1">IF(AND($A30&lt;&gt;"",$A30&lt;&gt;"TOTAL"),IF(AND([2]PREMIOS_DOCTORADO!$AI28&lt;&gt;"",[2]PREMIOS_DOCTORADO!$AI28&lt;&gt;0),[2]PREMIOS_DOCTORADO!$AI28,""),IF($A30="TOTAL",SUM(INDIRECT("T4:T"&amp;ROW()-1)),""))</f>
        <v/>
      </c>
      <c r="U30" s="7" t="str">
        <f ca="1">IF(AND($A30&lt;&gt;"",$A30&lt;&gt;"TOTAL"),IF(AND([2]PREMIOS_DOCTORADO!$AK28&lt;&gt;"",[2]PREMIOS_DOCTORADO!$AK28&lt;&gt;0),[2]PREMIOS_DOCTORADO!$AK28,""),IF($A30="TOTAL",SUM(INDIRECT("U4:U"&amp;ROW()-1)),""))</f>
        <v/>
      </c>
      <c r="V30" s="7" t="str">
        <f t="shared" ca="1" si="6"/>
        <v/>
      </c>
      <c r="W30" s="7" t="str">
        <f ca="1">IF(AND($A30&lt;&gt;"",$A30&lt;&gt;"TOTAL"),IF(AND([2]PREMIOS_DOCTORADO!$AN28&lt;&gt;"",[2]PREMIOS_DOCTORADO!$AN28&lt;&gt;0),[2]PREMIOS_DOCTORADO!$AN28,""),IF($A30="TOTAL",SUM(INDIRECT("W4:W"&amp;ROW()-1)),""))</f>
        <v/>
      </c>
      <c r="X30" s="7" t="str">
        <f ca="1">IF(AND($A30&lt;&gt;"",$A30&lt;&gt;"TOTAL"),IF(AND([2]PREMIOS_DOCTORADO!$AP28&lt;&gt;"",[2]PREMIOS_DOCTORADO!$AP28&lt;&gt;0),[2]PREMIOS_DOCTORADO!$AP28,""),IF($A30="TOTAL",SUM(INDIRECT("X4:X"&amp;ROW()-1)),""))</f>
        <v/>
      </c>
      <c r="Y30" s="7" t="str">
        <f t="shared" ca="1" si="7"/>
        <v/>
      </c>
      <c r="Z30" s="7" t="str">
        <f ca="1">IF(AND($A30&lt;&gt;"",$A30&lt;&gt;"TOTAL"),IF(AND([2]PREMIOS_DOCTORADO!$AS28&lt;&gt;"",[2]PREMIOS_DOCTORADO!$AS28&lt;&gt;0),[2]PREMIOS_DOCTORADO!$AS28,""),IF($A30="TOTAL",SUM(INDIRECT("Z4:Z"&amp;ROW()-1)),""))</f>
        <v/>
      </c>
      <c r="AA30" s="7" t="str">
        <f ca="1">IF(AND($A30&lt;&gt;"",$A30&lt;&gt;"TOTAL"),IF(AND([2]PREMIOS_DOCTORADO!$AU28&lt;&gt;"",[2]PREMIOS_DOCTORADO!$AU28&lt;&gt;0),[2]PREMIOS_DOCTORADO!$AU28,""),IF($A30="TOTAL",SUM(INDIRECT("AA4:AA"&amp;ROW()-1)),""))</f>
        <v/>
      </c>
      <c r="AB30" s="7" t="str">
        <f t="shared" ca="1" si="8"/>
        <v/>
      </c>
      <c r="AC30" s="7" t="str">
        <f ca="1">IF(AND($A30&lt;&gt;"",$A30&lt;&gt;"TOTAL"),IF(AND([2]PREMIOS_DOCTORADO!$AX28&lt;&gt;"",[2]PREMIOS_DOCTORADO!$AX28&lt;&gt;0),[2]PREMIOS_DOCTORADO!$AX28,""),IF($A30="TOTAL",SUM(INDIRECT("AC4:AC"&amp;ROW()-1)),""))</f>
        <v/>
      </c>
      <c r="AD30" s="7" t="str">
        <f ca="1">IF(AND($A30&lt;&gt;"",$A30&lt;&gt;"TOTAL"),IF(AND([2]PREMIOS_DOCTORADO!$AZ28&lt;&gt;"",[2]PREMIOS_DOCTORADO!$AZ28&lt;&gt;0),[2]PREMIOS_DOCTORADO!$AZ28,""),IF($A30="TOTAL",SUM(INDIRECT("AD4:AD"&amp;ROW()-1)),""))</f>
        <v/>
      </c>
      <c r="AE30" s="7" t="str">
        <f t="shared" ca="1" si="9"/>
        <v/>
      </c>
      <c r="AF30" s="7" t="str">
        <f ca="1">IF(AND($A30&lt;&gt;"",$A30&lt;&gt;"TOTAL"),IF(AND([2]PREMIOS_DOCTORADO!$BC28&lt;&gt;"",[2]PREMIOS_DOCTORADO!$BC28&lt;&gt;0),[2]PREMIOS_DOCTORADO!$BC28,""),IF($A30="TOTAL",SUM(INDIRECT("AF4:AF"&amp;ROW()-1)),""))</f>
        <v/>
      </c>
      <c r="AG30" s="7" t="str">
        <f ca="1">IF(AND($A30&lt;&gt;"",$A30&lt;&gt;"TOTAL"),IF(AND([2]PREMIOS_DOCTORADO!$BE28&lt;&gt;"",[2]PREMIOS_DOCTORADO!$BE28&lt;&gt;0),[2]PREMIOS_DOCTORADO!$BE28,""),IF($A30="TOTAL",SUM(INDIRECT("AG4:AG"&amp;ROW()-1)),""))</f>
        <v/>
      </c>
      <c r="AH30" s="7" t="str">
        <f t="shared" ca="1" si="10"/>
        <v/>
      </c>
      <c r="AI30" s="7" t="str">
        <f ca="1">IF(AND($A30&lt;&gt;"",$A30&lt;&gt;"TOTAL"),IF(AND([2]PREMIOS_DOCTORADO!$BH28&lt;&gt;"",[2]PREMIOS_DOCTORADO!$BH28&lt;&gt;0),[2]PREMIOS_DOCTORADO!$BH28,""),IF($A30="TOTAL",SUM(INDIRECT("AI4:AI"&amp;ROW()-1)),""))</f>
        <v/>
      </c>
      <c r="AJ30" s="7" t="str">
        <f ca="1">IF(AND($A30&lt;&gt;"",$A30&lt;&gt;"TOTAL"),IF(AND([2]PREMIOS_DOCTORADO!$BJ28&lt;&gt;"",[2]PREMIOS_DOCTORADO!$BJ28&lt;&gt;0),[2]PREMIOS_DOCTORADO!$BJ28,""),IF($A30="TOTAL",SUM(INDIRECT("AJ4:AJ"&amp;ROW()-1)),""))</f>
        <v/>
      </c>
      <c r="AK30" s="7" t="str">
        <f t="shared" ca="1" si="11"/>
        <v/>
      </c>
      <c r="AL30" s="7" t="str">
        <f ca="1">IF(AND($A30&lt;&gt;"",$A30&lt;&gt;"TOTAL"),IF(AND([2]PREMIOS_DOCTORADO!$BM28&lt;&gt;"",[2]PREMIOS_DOCTORADO!$BM28&lt;&gt;0),[2]PREMIOS_DOCTORADO!$BM28,""),IF($A30="TOTAL",SUM(INDIRECT("AL4:AL"&amp;ROW()-1)),""))</f>
        <v/>
      </c>
      <c r="AM30" s="7" t="str">
        <f ca="1">IF(AND($A30&lt;&gt;"",$A30&lt;&gt;"TOTAL"),IF(AND([2]PREMIOS_DOCTORADO!$BO28&lt;&gt;"",[2]PREMIOS_DOCTORADO!$BO28&lt;&gt;0),[2]PREMIOS_DOCTORADO!$BO28,""),IF($A30="TOTAL",SUM(INDIRECT("AM4:AM"&amp;ROW()-1)),""))</f>
        <v/>
      </c>
      <c r="AN30" s="7" t="str">
        <f t="shared" ca="1" si="12"/>
        <v/>
      </c>
      <c r="AO30" s="7" t="str">
        <f ca="1">IF(AND($A30&lt;&gt;"",$A30&lt;&gt;"TOTAL"),IF(AND([2]PREMIOS_DOCTORADO!$BR28&lt;&gt;"",[2]PREMIOS_DOCTORADO!$BR28&lt;&gt;0),[2]PREMIOS_DOCTORADO!$BR28,""),IF($A30="TOTAL",SUM(INDIRECT("AO4:AO"&amp;ROW()-1)),""))</f>
        <v/>
      </c>
      <c r="AP30" s="7" t="str">
        <f ca="1">IF(AND($A30&lt;&gt;"",$A30&lt;&gt;"TOTAL"),IF(AND([2]PREMIOS_DOCTORADO!$BT28&lt;&gt;"",[2]PREMIOS_DOCTORADO!$BT28&lt;&gt;0),[2]PREMIOS_DOCTORADO!$BT28,""),IF($A30="TOTAL",SUM(INDIRECT("AP4:AP"&amp;ROW()-1)),""))</f>
        <v/>
      </c>
      <c r="AQ30" s="7" t="str">
        <f t="shared" ca="1" si="13"/>
        <v/>
      </c>
      <c r="AR30" s="7" t="str">
        <f ca="1">IF(AND($A30&lt;&gt;"",$A30&lt;&gt;"TOTAL"),IF(AND([2]PREMIOS_DOCTORADO!$BW28&lt;&gt;"",[2]PREMIOS_DOCTORADO!$BW28&lt;&gt;0),[2]PREMIOS_DOCTORADO!$BW28,""),IF($A30="TOTAL",SUM(INDIRECT("AR4:AR"&amp;ROW()-1)),""))</f>
        <v/>
      </c>
      <c r="AS30" s="7" t="str">
        <f ca="1">IF(AND($A30&lt;&gt;"",$A30&lt;&gt;"TOTAL"),IF(AND([2]PREMIOS_DOCTORADO!$BY28&lt;&gt;"",[2]PREMIOS_DOCTORADO!$BY28&lt;&gt;0),[2]PREMIOS_DOCTORADO!$BY28,""),IF($A30="TOTAL",SUM(INDIRECT("AS4:AS"&amp;ROW()-1)),""))</f>
        <v/>
      </c>
      <c r="AT30" s="7" t="str">
        <f t="shared" ca="1" si="14"/>
        <v/>
      </c>
      <c r="AU30" s="7" t="str">
        <f ca="1">IF(AND($A30&lt;&gt;"",$A30&lt;&gt;"TOTAL"),IF(AND([2]PREMIOS_DOCTORADO!$CB28&lt;&gt;"",[2]PREMIOS_DOCTORADO!$CB28&lt;&gt;0),[2]PREMIOS_DOCTORADO!$CB28,""),IF($A30="TOTAL",SUM(INDIRECT("AU4:AU"&amp;ROW()-1)),""))</f>
        <v/>
      </c>
      <c r="AV30" s="7" t="str">
        <f ca="1">IF(AND($A30&lt;&gt;"",$A30&lt;&gt;"TOTAL"),IF(AND([2]PREMIOS_DOCTORADO!$CD28&lt;&gt;"",[2]PREMIOS_DOCTORADO!$CD28&lt;&gt;0),[2]PREMIOS_DOCTORADO!$CD28,""),IF($A30="TOTAL",SUM(INDIRECT("AV4:AV"&amp;ROW()-1)),""))</f>
        <v/>
      </c>
      <c r="AW30" s="7" t="str">
        <f t="shared" ca="1" si="15"/>
        <v/>
      </c>
      <c r="AX30" s="7" t="str">
        <f ca="1">IF(AND($A30&lt;&gt;"",$A30&lt;&gt;"TOTAL"),IF(AND([2]PREMIOS_DOCTORADO!$CG28&lt;&gt;"",[2]PREMIOS_DOCTORADO!$CG28&lt;&gt;0),[2]PREMIOS_DOCTORADO!$CG28,""),IF($A30="TOTAL",SUM(INDIRECT("AX4:AX"&amp;ROW()-1)),""))</f>
        <v/>
      </c>
      <c r="AY30" s="7" t="str">
        <f ca="1">IF(AND($A30&lt;&gt;"",$A30&lt;&gt;"TOTAL"),IF(AND([2]PREMIOS_DOCTORADO!$CI28&lt;&gt;"",[2]PREMIOS_DOCTORADO!$CI28&lt;&gt;0),[2]PREMIOS_DOCTORADO!$CI28,""),IF($A30="TOTAL",SUM(INDIRECT("AY4:AY"&amp;ROW()-1)),""))</f>
        <v/>
      </c>
      <c r="AZ30" s="7" t="str">
        <f t="shared" ca="1" si="16"/>
        <v/>
      </c>
      <c r="BA30" s="7" t="str">
        <f ca="1">IF(AND($A30&lt;&gt;"",$A30&lt;&gt;"TOTAL"),IF(AND([2]PREMIOS_DOCTORADO!$CL28&lt;&gt;"",[2]PREMIOS_DOCTORADO!$CL28&lt;&gt;0),[2]PREMIOS_DOCTORADO!$CL28,""),IF($A30="TOTAL",SUM(INDIRECT("BA4:BA"&amp;ROW()-1)),""))</f>
        <v/>
      </c>
      <c r="BB30" s="7" t="str">
        <f ca="1">IF(AND($A30&lt;&gt;"",$A30&lt;&gt;"TOTAL"),IF(AND([2]PREMIOS_DOCTORADO!$CN28&lt;&gt;"",[2]PREMIOS_DOCTORADO!$CN28&lt;&gt;0),[2]PREMIOS_DOCTORADO!$CN28,""),IF($A30="TOTAL",SUM(INDIRECT("BB4:BB"&amp;ROW()-1)),""))</f>
        <v/>
      </c>
      <c r="BC30" s="7" t="str">
        <f t="shared" ca="1" si="17"/>
        <v/>
      </c>
      <c r="BD30" s="7" t="str">
        <f ca="1">IF(AND($A30&lt;&gt;"",$A30&lt;&gt;"TOTAL"),IF(AND([2]PREMIOS_DOCTORADO!$CQ28&lt;&gt;"",[2]PREMIOS_DOCTORADO!$CQ28&lt;&gt;0),[2]PREMIOS_DOCTORADO!$CQ28,""),IF($A30="TOTAL",SUM(INDIRECT("BD4:BD"&amp;ROW()-1)),""))</f>
        <v/>
      </c>
      <c r="BE30" s="7" t="str">
        <f ca="1">IF(AND($A30&lt;&gt;"",$A30&lt;&gt;"TOTAL"),IF(AND([2]PREMIOS_DOCTORADO!$CS28&lt;&gt;"",[2]PREMIOS_DOCTORADO!$CS28&lt;&gt;0),[2]PREMIOS_DOCTORADO!$CS28,""),IF($A30="TOTAL",SUM(INDIRECT("BE4:BE"&amp;ROW()-1)),""))</f>
        <v/>
      </c>
      <c r="BF30" s="7" t="str">
        <f t="shared" ca="1" si="18"/>
        <v/>
      </c>
    </row>
    <row r="31" spans="1:58" x14ac:dyDescent="0.2">
      <c r="A31" s="12" t="str">
        <f>IF([2]PREMIOS_DOCTORADO!$D29&lt;&gt;"",[2]PREMIOS_DOCTORADO!$D29,IF(AND([2]PREMIOS_DOCTORADO!$D29="",[2]PREMIOS_DOCTORADO!$D30="",[2]PREMIOS_DOCTORADO!$D28=""),"","TOTAL"))</f>
        <v/>
      </c>
      <c r="B31" s="7" t="str">
        <f ca="1">IF(AND($A31&lt;&gt;"",$A31&lt;&gt;"TOTAL"),IF(AND([2]PREMIOS_DOCTORADO!$E29&lt;&gt;"",[2]PREMIOS_DOCTORADO!$E29&lt;&gt;0),[2]PREMIOS_DOCTORADO!$E29,""),IF($A31="TOTAL",SUM(INDIRECT("B4:B"&amp;ROW()-1)),""))</f>
        <v/>
      </c>
      <c r="C31" s="7" t="str">
        <f ca="1">IF(AND($A31&lt;&gt;"",$A31&lt;&gt;"TOTAL"),IF(AND([2]PREMIOS_DOCTORADO!$G29&lt;&gt;"",[2]PREMIOS_DOCTORADO!$G29&lt;&gt;0),[2]PREMIOS_DOCTORADO!$G29,""),IF($A31="TOTAL",SUM(INDIRECT("C4:C"&amp;ROW()-1)),""))</f>
        <v/>
      </c>
      <c r="D31" s="7" t="str">
        <f t="shared" ca="1" si="0"/>
        <v/>
      </c>
      <c r="E31" s="7" t="str">
        <f ca="1">IF(AND($A31&lt;&gt;"",$A31&lt;&gt;"TOTAL"),IF(AND([2]PREMIOS_DOCTORADO!$J29&lt;&gt;"",[2]PREMIOS_DOCTORADO!$J29&lt;&gt;0),[2]PREMIOS_DOCTORADO!$J29,""),IF($A31="TOTAL",SUM(INDIRECT("E4:E"&amp;ROW()-1)),""))</f>
        <v/>
      </c>
      <c r="F31" s="7" t="str">
        <f ca="1">IF(AND($A31&lt;&gt;"",$A31&lt;&gt;"TOTAL"),IF(AND([2]PREMIOS_DOCTORADO!$L29&lt;&gt;"",[2]PREMIOS_DOCTORADO!$L29&lt;&gt;0),[2]PREMIOS_DOCTORADO!$L29,""),IF($A31="TOTAL",SUM(INDIRECT("F4:F"&amp;ROW()-1)),""))</f>
        <v/>
      </c>
      <c r="G31" s="7" t="str">
        <f t="shared" ca="1" si="1"/>
        <v/>
      </c>
      <c r="H31" s="7" t="str">
        <f ca="1">IF(AND($A31&lt;&gt;"",$A31&lt;&gt;"TOTAL"),IF(AND([2]PREMIOS_DOCTORADO!$O29&lt;&gt;"",[2]PREMIOS_DOCTORADO!$O29&lt;&gt;0),[2]PREMIOS_DOCTORADO!$O29,""),IF($A31="TOTAL",SUM(INDIRECT("H4:H"&amp;ROW()-1)),""))</f>
        <v/>
      </c>
      <c r="I31" s="7" t="str">
        <f ca="1">IF(AND($A31&lt;&gt;"",$A31&lt;&gt;"TOTAL"),IF(AND([2]PREMIOS_DOCTORADO!$Q29&lt;&gt;"",[2]PREMIOS_DOCTORADO!$Q29&lt;&gt;0),[2]PREMIOS_DOCTORADO!$Q29,""),IF($A31="TOTAL",SUM(INDIRECT("I4:I"&amp;ROW()-1)),""))</f>
        <v/>
      </c>
      <c r="J31" s="7" t="str">
        <f t="shared" ca="1" si="2"/>
        <v/>
      </c>
      <c r="K31" s="7" t="str">
        <f ca="1">IF(AND($A31&lt;&gt;"",$A31&lt;&gt;"TOTAL"),IF(AND([2]PREMIOS_DOCTORADO!$T29&lt;&gt;"",[2]PREMIOS_DOCTORADO!$T29&lt;&gt;0),[2]PREMIOS_DOCTORADO!$T29,""),IF($A31="TOTAL",SUM(INDIRECT("K4:K"&amp;ROW()-1)),""))</f>
        <v/>
      </c>
      <c r="L31" s="7" t="str">
        <f ca="1">IF(AND($A31&lt;&gt;"",$A31&lt;&gt;"TOTAL"),IF(AND([2]PREMIOS_DOCTORADO!$V29&lt;&gt;"",[2]PREMIOS_DOCTORADO!$V29&lt;&gt;0),[2]PREMIOS_DOCTORADO!$V29,""),IF($A31="TOTAL",SUM(INDIRECT("L4:L"&amp;ROW()-1)),""))</f>
        <v/>
      </c>
      <c r="M31" s="7" t="str">
        <f t="shared" ca="1" si="3"/>
        <v/>
      </c>
      <c r="N31" s="7" t="str">
        <f ca="1">IF(AND($A31&lt;&gt;"",$A31&lt;&gt;"TOTAL"),IF(AND([2]PREMIOS_DOCTORADO!$Y29&lt;&gt;"",[2]PREMIOS_DOCTORADO!$Y29&lt;&gt;0),[2]PREMIOS_DOCTORADO!$Y29,""),IF($A31="TOTAL",SUM(INDIRECT("N4:N"&amp;ROW()-1)),""))</f>
        <v/>
      </c>
      <c r="O31" s="7" t="str">
        <f ca="1">IF(AND($A31&lt;&gt;"",$A31&lt;&gt;"TOTAL"),IF(AND([2]PREMIOS_DOCTORADO!$AA29&lt;&gt;"",[2]PREMIOS_DOCTORADO!$AA29&lt;&gt;0),[2]PREMIOS_DOCTORADO!$AA29,""),IF($A31="TOTAL",SUM(INDIRECT("O4:O"&amp;ROW()-1)),""))</f>
        <v/>
      </c>
      <c r="P31" s="7" t="str">
        <f t="shared" ca="1" si="4"/>
        <v/>
      </c>
      <c r="Q31" s="7" t="str">
        <f ca="1">IF(AND($A31&lt;&gt;"",$A31&lt;&gt;"TOTAL"),IF(AND([2]PREMIOS_DOCTORADO!$AD29&lt;&gt;"",[2]PREMIOS_DOCTORADO!$AD29&lt;&gt;0),[2]PREMIOS_DOCTORADO!$AD29,""),IF($A31="TOTAL",SUM(INDIRECT("Q4:Q"&amp;ROW()-1)),""))</f>
        <v/>
      </c>
      <c r="R31" s="7" t="str">
        <f ca="1">IF(AND($A31&lt;&gt;"",$A31&lt;&gt;"TOTAL"),IF(AND([2]PREMIOS_DOCTORADO!$AF29&lt;&gt;"",[2]PREMIOS_DOCTORADO!$AF29&lt;&gt;0),[2]PREMIOS_DOCTORADO!$AF29,""),IF($A31="TOTAL",SUM(INDIRECT("R4:R"&amp;ROW()-1)),""))</f>
        <v/>
      </c>
      <c r="S31" s="7" t="str">
        <f t="shared" ca="1" si="5"/>
        <v/>
      </c>
      <c r="T31" s="7" t="str">
        <f ca="1">IF(AND($A31&lt;&gt;"",$A31&lt;&gt;"TOTAL"),IF(AND([2]PREMIOS_DOCTORADO!$AI29&lt;&gt;"",[2]PREMIOS_DOCTORADO!$AI29&lt;&gt;0),[2]PREMIOS_DOCTORADO!$AI29,""),IF($A31="TOTAL",SUM(INDIRECT("T4:T"&amp;ROW()-1)),""))</f>
        <v/>
      </c>
      <c r="U31" s="7" t="str">
        <f ca="1">IF(AND($A31&lt;&gt;"",$A31&lt;&gt;"TOTAL"),IF(AND([2]PREMIOS_DOCTORADO!$AK29&lt;&gt;"",[2]PREMIOS_DOCTORADO!$AK29&lt;&gt;0),[2]PREMIOS_DOCTORADO!$AK29,""),IF($A31="TOTAL",SUM(INDIRECT("U4:U"&amp;ROW()-1)),""))</f>
        <v/>
      </c>
      <c r="V31" s="7" t="str">
        <f t="shared" ca="1" si="6"/>
        <v/>
      </c>
      <c r="W31" s="7" t="str">
        <f ca="1">IF(AND($A31&lt;&gt;"",$A31&lt;&gt;"TOTAL"),IF(AND([2]PREMIOS_DOCTORADO!$AN29&lt;&gt;"",[2]PREMIOS_DOCTORADO!$AN29&lt;&gt;0),[2]PREMIOS_DOCTORADO!$AN29,""),IF($A31="TOTAL",SUM(INDIRECT("W4:W"&amp;ROW()-1)),""))</f>
        <v/>
      </c>
      <c r="X31" s="7" t="str">
        <f ca="1">IF(AND($A31&lt;&gt;"",$A31&lt;&gt;"TOTAL"),IF(AND([2]PREMIOS_DOCTORADO!$AP29&lt;&gt;"",[2]PREMIOS_DOCTORADO!$AP29&lt;&gt;0),[2]PREMIOS_DOCTORADO!$AP29,""),IF($A31="TOTAL",SUM(INDIRECT("X4:X"&amp;ROW()-1)),""))</f>
        <v/>
      </c>
      <c r="Y31" s="7" t="str">
        <f t="shared" ca="1" si="7"/>
        <v/>
      </c>
      <c r="Z31" s="7" t="str">
        <f ca="1">IF(AND($A31&lt;&gt;"",$A31&lt;&gt;"TOTAL"),IF(AND([2]PREMIOS_DOCTORADO!$AS29&lt;&gt;"",[2]PREMIOS_DOCTORADO!$AS29&lt;&gt;0),[2]PREMIOS_DOCTORADO!$AS29,""),IF($A31="TOTAL",SUM(INDIRECT("Z4:Z"&amp;ROW()-1)),""))</f>
        <v/>
      </c>
      <c r="AA31" s="7" t="str">
        <f ca="1">IF(AND($A31&lt;&gt;"",$A31&lt;&gt;"TOTAL"),IF(AND([2]PREMIOS_DOCTORADO!$AU29&lt;&gt;"",[2]PREMIOS_DOCTORADO!$AU29&lt;&gt;0),[2]PREMIOS_DOCTORADO!$AU29,""),IF($A31="TOTAL",SUM(INDIRECT("AA4:AA"&amp;ROW()-1)),""))</f>
        <v/>
      </c>
      <c r="AB31" s="7" t="str">
        <f t="shared" ca="1" si="8"/>
        <v/>
      </c>
      <c r="AC31" s="7" t="str">
        <f ca="1">IF(AND($A31&lt;&gt;"",$A31&lt;&gt;"TOTAL"),IF(AND([2]PREMIOS_DOCTORADO!$AX29&lt;&gt;"",[2]PREMIOS_DOCTORADO!$AX29&lt;&gt;0),[2]PREMIOS_DOCTORADO!$AX29,""),IF($A31="TOTAL",SUM(INDIRECT("AC4:AC"&amp;ROW()-1)),""))</f>
        <v/>
      </c>
      <c r="AD31" s="7" t="str">
        <f ca="1">IF(AND($A31&lt;&gt;"",$A31&lt;&gt;"TOTAL"),IF(AND([2]PREMIOS_DOCTORADO!$AZ29&lt;&gt;"",[2]PREMIOS_DOCTORADO!$AZ29&lt;&gt;0),[2]PREMIOS_DOCTORADO!$AZ29,""),IF($A31="TOTAL",SUM(INDIRECT("AD4:AD"&amp;ROW()-1)),""))</f>
        <v/>
      </c>
      <c r="AE31" s="7" t="str">
        <f t="shared" ca="1" si="9"/>
        <v/>
      </c>
      <c r="AF31" s="7" t="str">
        <f ca="1">IF(AND($A31&lt;&gt;"",$A31&lt;&gt;"TOTAL"),IF(AND([2]PREMIOS_DOCTORADO!$BC29&lt;&gt;"",[2]PREMIOS_DOCTORADO!$BC29&lt;&gt;0),[2]PREMIOS_DOCTORADO!$BC29,""),IF($A31="TOTAL",SUM(INDIRECT("AF4:AF"&amp;ROW()-1)),""))</f>
        <v/>
      </c>
      <c r="AG31" s="7" t="str">
        <f ca="1">IF(AND($A31&lt;&gt;"",$A31&lt;&gt;"TOTAL"),IF(AND([2]PREMIOS_DOCTORADO!$BE29&lt;&gt;"",[2]PREMIOS_DOCTORADO!$BE29&lt;&gt;0),[2]PREMIOS_DOCTORADO!$BE29,""),IF($A31="TOTAL",SUM(INDIRECT("AG4:AG"&amp;ROW()-1)),""))</f>
        <v/>
      </c>
      <c r="AH31" s="7" t="str">
        <f t="shared" ca="1" si="10"/>
        <v/>
      </c>
      <c r="AI31" s="7" t="str">
        <f ca="1">IF(AND($A31&lt;&gt;"",$A31&lt;&gt;"TOTAL"),IF(AND([2]PREMIOS_DOCTORADO!$BH29&lt;&gt;"",[2]PREMIOS_DOCTORADO!$BH29&lt;&gt;0),[2]PREMIOS_DOCTORADO!$BH29,""),IF($A31="TOTAL",SUM(INDIRECT("AI4:AI"&amp;ROW()-1)),""))</f>
        <v/>
      </c>
      <c r="AJ31" s="7" t="str">
        <f ca="1">IF(AND($A31&lt;&gt;"",$A31&lt;&gt;"TOTAL"),IF(AND([2]PREMIOS_DOCTORADO!$BJ29&lt;&gt;"",[2]PREMIOS_DOCTORADO!$BJ29&lt;&gt;0),[2]PREMIOS_DOCTORADO!$BJ29,""),IF($A31="TOTAL",SUM(INDIRECT("AJ4:AJ"&amp;ROW()-1)),""))</f>
        <v/>
      </c>
      <c r="AK31" s="7" t="str">
        <f t="shared" ca="1" si="11"/>
        <v/>
      </c>
      <c r="AL31" s="7" t="str">
        <f ca="1">IF(AND($A31&lt;&gt;"",$A31&lt;&gt;"TOTAL"),IF(AND([2]PREMIOS_DOCTORADO!$BM29&lt;&gt;"",[2]PREMIOS_DOCTORADO!$BM29&lt;&gt;0),[2]PREMIOS_DOCTORADO!$BM29,""),IF($A31="TOTAL",SUM(INDIRECT("AL4:AL"&amp;ROW()-1)),""))</f>
        <v/>
      </c>
      <c r="AM31" s="7" t="str">
        <f ca="1">IF(AND($A31&lt;&gt;"",$A31&lt;&gt;"TOTAL"),IF(AND([2]PREMIOS_DOCTORADO!$BO29&lt;&gt;"",[2]PREMIOS_DOCTORADO!$BO29&lt;&gt;0),[2]PREMIOS_DOCTORADO!$BO29,""),IF($A31="TOTAL",SUM(INDIRECT("AM4:AM"&amp;ROW()-1)),""))</f>
        <v/>
      </c>
      <c r="AN31" s="7" t="str">
        <f t="shared" ca="1" si="12"/>
        <v/>
      </c>
      <c r="AO31" s="7" t="str">
        <f ca="1">IF(AND($A31&lt;&gt;"",$A31&lt;&gt;"TOTAL"),IF(AND([2]PREMIOS_DOCTORADO!$BR29&lt;&gt;"",[2]PREMIOS_DOCTORADO!$BR29&lt;&gt;0),[2]PREMIOS_DOCTORADO!$BR29,""),IF($A31="TOTAL",SUM(INDIRECT("AO4:AO"&amp;ROW()-1)),""))</f>
        <v/>
      </c>
      <c r="AP31" s="7" t="str">
        <f ca="1">IF(AND($A31&lt;&gt;"",$A31&lt;&gt;"TOTAL"),IF(AND([2]PREMIOS_DOCTORADO!$BT29&lt;&gt;"",[2]PREMIOS_DOCTORADO!$BT29&lt;&gt;0),[2]PREMIOS_DOCTORADO!$BT29,""),IF($A31="TOTAL",SUM(INDIRECT("AP4:AP"&amp;ROW()-1)),""))</f>
        <v/>
      </c>
      <c r="AQ31" s="7" t="str">
        <f t="shared" ca="1" si="13"/>
        <v/>
      </c>
      <c r="AR31" s="7" t="str">
        <f ca="1">IF(AND($A31&lt;&gt;"",$A31&lt;&gt;"TOTAL"),IF(AND([2]PREMIOS_DOCTORADO!$BW29&lt;&gt;"",[2]PREMIOS_DOCTORADO!$BW29&lt;&gt;0),[2]PREMIOS_DOCTORADO!$BW29,""),IF($A31="TOTAL",SUM(INDIRECT("AR4:AR"&amp;ROW()-1)),""))</f>
        <v/>
      </c>
      <c r="AS31" s="7" t="str">
        <f ca="1">IF(AND($A31&lt;&gt;"",$A31&lt;&gt;"TOTAL"),IF(AND([2]PREMIOS_DOCTORADO!$BY29&lt;&gt;"",[2]PREMIOS_DOCTORADO!$BY29&lt;&gt;0),[2]PREMIOS_DOCTORADO!$BY29,""),IF($A31="TOTAL",SUM(INDIRECT("AS4:AS"&amp;ROW()-1)),""))</f>
        <v/>
      </c>
      <c r="AT31" s="7" t="str">
        <f t="shared" ca="1" si="14"/>
        <v/>
      </c>
      <c r="AU31" s="7" t="str">
        <f ca="1">IF(AND($A31&lt;&gt;"",$A31&lt;&gt;"TOTAL"),IF(AND([2]PREMIOS_DOCTORADO!$CB29&lt;&gt;"",[2]PREMIOS_DOCTORADO!$CB29&lt;&gt;0),[2]PREMIOS_DOCTORADO!$CB29,""),IF($A31="TOTAL",SUM(INDIRECT("AU4:AU"&amp;ROW()-1)),""))</f>
        <v/>
      </c>
      <c r="AV31" s="7" t="str">
        <f ca="1">IF(AND($A31&lt;&gt;"",$A31&lt;&gt;"TOTAL"),IF(AND([2]PREMIOS_DOCTORADO!$CD29&lt;&gt;"",[2]PREMIOS_DOCTORADO!$CD29&lt;&gt;0),[2]PREMIOS_DOCTORADO!$CD29,""),IF($A31="TOTAL",SUM(INDIRECT("AV4:AV"&amp;ROW()-1)),""))</f>
        <v/>
      </c>
      <c r="AW31" s="7" t="str">
        <f t="shared" ca="1" si="15"/>
        <v/>
      </c>
      <c r="AX31" s="7" t="str">
        <f ca="1">IF(AND($A31&lt;&gt;"",$A31&lt;&gt;"TOTAL"),IF(AND([2]PREMIOS_DOCTORADO!$CG29&lt;&gt;"",[2]PREMIOS_DOCTORADO!$CG29&lt;&gt;0),[2]PREMIOS_DOCTORADO!$CG29,""),IF($A31="TOTAL",SUM(INDIRECT("AX4:AX"&amp;ROW()-1)),""))</f>
        <v/>
      </c>
      <c r="AY31" s="7" t="str">
        <f ca="1">IF(AND($A31&lt;&gt;"",$A31&lt;&gt;"TOTAL"),IF(AND([2]PREMIOS_DOCTORADO!$CI29&lt;&gt;"",[2]PREMIOS_DOCTORADO!$CI29&lt;&gt;0),[2]PREMIOS_DOCTORADO!$CI29,""),IF($A31="TOTAL",SUM(INDIRECT("AY4:AY"&amp;ROW()-1)),""))</f>
        <v/>
      </c>
      <c r="AZ31" s="7" t="str">
        <f t="shared" ca="1" si="16"/>
        <v/>
      </c>
      <c r="BA31" s="7" t="str">
        <f ca="1">IF(AND($A31&lt;&gt;"",$A31&lt;&gt;"TOTAL"),IF(AND([2]PREMIOS_DOCTORADO!$CL29&lt;&gt;"",[2]PREMIOS_DOCTORADO!$CL29&lt;&gt;0),[2]PREMIOS_DOCTORADO!$CL29,""),IF($A31="TOTAL",SUM(INDIRECT("BA4:BA"&amp;ROW()-1)),""))</f>
        <v/>
      </c>
      <c r="BB31" s="7" t="str">
        <f ca="1">IF(AND($A31&lt;&gt;"",$A31&lt;&gt;"TOTAL"),IF(AND([2]PREMIOS_DOCTORADO!$CN29&lt;&gt;"",[2]PREMIOS_DOCTORADO!$CN29&lt;&gt;0),[2]PREMIOS_DOCTORADO!$CN29,""),IF($A31="TOTAL",SUM(INDIRECT("BB4:BB"&amp;ROW()-1)),""))</f>
        <v/>
      </c>
      <c r="BC31" s="7" t="str">
        <f t="shared" ca="1" si="17"/>
        <v/>
      </c>
      <c r="BD31" s="7" t="str">
        <f ca="1">IF(AND($A31&lt;&gt;"",$A31&lt;&gt;"TOTAL"),IF(AND([2]PREMIOS_DOCTORADO!$CQ29&lt;&gt;"",[2]PREMIOS_DOCTORADO!$CQ29&lt;&gt;0),[2]PREMIOS_DOCTORADO!$CQ29,""),IF($A31="TOTAL",SUM(INDIRECT("BD4:BD"&amp;ROW()-1)),""))</f>
        <v/>
      </c>
      <c r="BE31" s="7" t="str">
        <f ca="1">IF(AND($A31&lt;&gt;"",$A31&lt;&gt;"TOTAL"),IF(AND([2]PREMIOS_DOCTORADO!$CS29&lt;&gt;"",[2]PREMIOS_DOCTORADO!$CS29&lt;&gt;0),[2]PREMIOS_DOCTORADO!$CS29,""),IF($A31="TOTAL",SUM(INDIRECT("BE4:BE"&amp;ROW()-1)),""))</f>
        <v/>
      </c>
      <c r="BF31" s="7" t="str">
        <f t="shared" ca="1" si="18"/>
        <v/>
      </c>
    </row>
    <row r="32" spans="1:58" x14ac:dyDescent="0.2">
      <c r="A32" s="12" t="str">
        <f>IF([2]PREMIOS_DOCTORADO!$D30&lt;&gt;"",[2]PREMIOS_DOCTORADO!$D30,IF(AND([2]PREMIOS_DOCTORADO!$D30="",[2]PREMIOS_DOCTORADO!$D31="",[2]PREMIOS_DOCTORADO!$D29=""),"","TOTAL"))</f>
        <v/>
      </c>
      <c r="B32" s="7" t="str">
        <f ca="1">IF(AND($A32&lt;&gt;"",$A32&lt;&gt;"TOTAL"),IF(AND([2]PREMIOS_DOCTORADO!$E30&lt;&gt;"",[2]PREMIOS_DOCTORADO!$E30&lt;&gt;0),[2]PREMIOS_DOCTORADO!$E30,""),IF($A32="TOTAL",SUM(INDIRECT("B4:B"&amp;ROW()-1)),""))</f>
        <v/>
      </c>
      <c r="C32" s="7" t="str">
        <f ca="1">IF(AND($A32&lt;&gt;"",$A32&lt;&gt;"TOTAL"),IF(AND([2]PREMIOS_DOCTORADO!$G30&lt;&gt;"",[2]PREMIOS_DOCTORADO!$G30&lt;&gt;0),[2]PREMIOS_DOCTORADO!$G30,""),IF($A32="TOTAL",SUM(INDIRECT("C4:C"&amp;ROW()-1)),""))</f>
        <v/>
      </c>
      <c r="D32" s="7" t="str">
        <f t="shared" ca="1" si="0"/>
        <v/>
      </c>
      <c r="E32" s="7" t="str">
        <f ca="1">IF(AND($A32&lt;&gt;"",$A32&lt;&gt;"TOTAL"),IF(AND([2]PREMIOS_DOCTORADO!$J30&lt;&gt;"",[2]PREMIOS_DOCTORADO!$J30&lt;&gt;0),[2]PREMIOS_DOCTORADO!$J30,""),IF($A32="TOTAL",SUM(INDIRECT("E4:E"&amp;ROW()-1)),""))</f>
        <v/>
      </c>
      <c r="F32" s="7" t="str">
        <f ca="1">IF(AND($A32&lt;&gt;"",$A32&lt;&gt;"TOTAL"),IF(AND([2]PREMIOS_DOCTORADO!$L30&lt;&gt;"",[2]PREMIOS_DOCTORADO!$L30&lt;&gt;0),[2]PREMIOS_DOCTORADO!$L30,""),IF($A32="TOTAL",SUM(INDIRECT("F4:F"&amp;ROW()-1)),""))</f>
        <v/>
      </c>
      <c r="G32" s="7" t="str">
        <f t="shared" ca="1" si="1"/>
        <v/>
      </c>
      <c r="H32" s="7" t="str">
        <f ca="1">IF(AND($A32&lt;&gt;"",$A32&lt;&gt;"TOTAL"),IF(AND([2]PREMIOS_DOCTORADO!$O30&lt;&gt;"",[2]PREMIOS_DOCTORADO!$O30&lt;&gt;0),[2]PREMIOS_DOCTORADO!$O30,""),IF($A32="TOTAL",SUM(INDIRECT("H4:H"&amp;ROW()-1)),""))</f>
        <v/>
      </c>
      <c r="I32" s="7" t="str">
        <f ca="1">IF(AND($A32&lt;&gt;"",$A32&lt;&gt;"TOTAL"),IF(AND([2]PREMIOS_DOCTORADO!$Q30&lt;&gt;"",[2]PREMIOS_DOCTORADO!$Q30&lt;&gt;0),[2]PREMIOS_DOCTORADO!$Q30,""),IF($A32="TOTAL",SUM(INDIRECT("I4:I"&amp;ROW()-1)),""))</f>
        <v/>
      </c>
      <c r="J32" s="7" t="str">
        <f t="shared" ca="1" si="2"/>
        <v/>
      </c>
      <c r="K32" s="7" t="str">
        <f ca="1">IF(AND($A32&lt;&gt;"",$A32&lt;&gt;"TOTAL"),IF(AND([2]PREMIOS_DOCTORADO!$T30&lt;&gt;"",[2]PREMIOS_DOCTORADO!$T30&lt;&gt;0),[2]PREMIOS_DOCTORADO!$T30,""),IF($A32="TOTAL",SUM(INDIRECT("K4:K"&amp;ROW()-1)),""))</f>
        <v/>
      </c>
      <c r="L32" s="7" t="str">
        <f ca="1">IF(AND($A32&lt;&gt;"",$A32&lt;&gt;"TOTAL"),IF(AND([2]PREMIOS_DOCTORADO!$V30&lt;&gt;"",[2]PREMIOS_DOCTORADO!$V30&lt;&gt;0),[2]PREMIOS_DOCTORADO!$V30,""),IF($A32="TOTAL",SUM(INDIRECT("L4:L"&amp;ROW()-1)),""))</f>
        <v/>
      </c>
      <c r="M32" s="7" t="str">
        <f t="shared" ca="1" si="3"/>
        <v/>
      </c>
      <c r="N32" s="7" t="str">
        <f ca="1">IF(AND($A32&lt;&gt;"",$A32&lt;&gt;"TOTAL"),IF(AND([2]PREMIOS_DOCTORADO!$Y30&lt;&gt;"",[2]PREMIOS_DOCTORADO!$Y30&lt;&gt;0),[2]PREMIOS_DOCTORADO!$Y30,""),IF($A32="TOTAL",SUM(INDIRECT("N4:N"&amp;ROW()-1)),""))</f>
        <v/>
      </c>
      <c r="O32" s="7" t="str">
        <f ca="1">IF(AND($A32&lt;&gt;"",$A32&lt;&gt;"TOTAL"),IF(AND([2]PREMIOS_DOCTORADO!$AA30&lt;&gt;"",[2]PREMIOS_DOCTORADO!$AA30&lt;&gt;0),[2]PREMIOS_DOCTORADO!$AA30,""),IF($A32="TOTAL",SUM(INDIRECT("O4:O"&amp;ROW()-1)),""))</f>
        <v/>
      </c>
      <c r="P32" s="7" t="str">
        <f t="shared" ca="1" si="4"/>
        <v/>
      </c>
      <c r="Q32" s="7" t="str">
        <f ca="1">IF(AND($A32&lt;&gt;"",$A32&lt;&gt;"TOTAL"),IF(AND([2]PREMIOS_DOCTORADO!$AD30&lt;&gt;"",[2]PREMIOS_DOCTORADO!$AD30&lt;&gt;0),[2]PREMIOS_DOCTORADO!$AD30,""),IF($A32="TOTAL",SUM(INDIRECT("Q4:Q"&amp;ROW()-1)),""))</f>
        <v/>
      </c>
      <c r="R32" s="7" t="str">
        <f ca="1">IF(AND($A32&lt;&gt;"",$A32&lt;&gt;"TOTAL"),IF(AND([2]PREMIOS_DOCTORADO!$AF30&lt;&gt;"",[2]PREMIOS_DOCTORADO!$AF30&lt;&gt;0),[2]PREMIOS_DOCTORADO!$AF30,""),IF($A32="TOTAL",SUM(INDIRECT("R4:R"&amp;ROW()-1)),""))</f>
        <v/>
      </c>
      <c r="S32" s="7" t="str">
        <f t="shared" ca="1" si="5"/>
        <v/>
      </c>
      <c r="T32" s="7" t="str">
        <f ca="1">IF(AND($A32&lt;&gt;"",$A32&lt;&gt;"TOTAL"),IF(AND([2]PREMIOS_DOCTORADO!$AI30&lt;&gt;"",[2]PREMIOS_DOCTORADO!$AI30&lt;&gt;0),[2]PREMIOS_DOCTORADO!$AI30,""),IF($A32="TOTAL",SUM(INDIRECT("T4:T"&amp;ROW()-1)),""))</f>
        <v/>
      </c>
      <c r="U32" s="7" t="str">
        <f ca="1">IF(AND($A32&lt;&gt;"",$A32&lt;&gt;"TOTAL"),IF(AND([2]PREMIOS_DOCTORADO!$AK30&lt;&gt;"",[2]PREMIOS_DOCTORADO!$AK30&lt;&gt;0),[2]PREMIOS_DOCTORADO!$AK30,""),IF($A32="TOTAL",SUM(INDIRECT("U4:U"&amp;ROW()-1)),""))</f>
        <v/>
      </c>
      <c r="V32" s="7" t="str">
        <f t="shared" ca="1" si="6"/>
        <v/>
      </c>
      <c r="W32" s="7" t="str">
        <f ca="1">IF(AND($A32&lt;&gt;"",$A32&lt;&gt;"TOTAL"),IF(AND([2]PREMIOS_DOCTORADO!$AN30&lt;&gt;"",[2]PREMIOS_DOCTORADO!$AN30&lt;&gt;0),[2]PREMIOS_DOCTORADO!$AN30,""),IF($A32="TOTAL",SUM(INDIRECT("W4:W"&amp;ROW()-1)),""))</f>
        <v/>
      </c>
      <c r="X32" s="7" t="str">
        <f ca="1">IF(AND($A32&lt;&gt;"",$A32&lt;&gt;"TOTAL"),IF(AND([2]PREMIOS_DOCTORADO!$AP30&lt;&gt;"",[2]PREMIOS_DOCTORADO!$AP30&lt;&gt;0),[2]PREMIOS_DOCTORADO!$AP30,""),IF($A32="TOTAL",SUM(INDIRECT("X4:X"&amp;ROW()-1)),""))</f>
        <v/>
      </c>
      <c r="Y32" s="7" t="str">
        <f t="shared" ca="1" si="7"/>
        <v/>
      </c>
      <c r="Z32" s="7" t="str">
        <f ca="1">IF(AND($A32&lt;&gt;"",$A32&lt;&gt;"TOTAL"),IF(AND([2]PREMIOS_DOCTORADO!$AS30&lt;&gt;"",[2]PREMIOS_DOCTORADO!$AS30&lt;&gt;0),[2]PREMIOS_DOCTORADO!$AS30,""),IF($A32="TOTAL",SUM(INDIRECT("Z4:Z"&amp;ROW()-1)),""))</f>
        <v/>
      </c>
      <c r="AA32" s="7" t="str">
        <f ca="1">IF(AND($A32&lt;&gt;"",$A32&lt;&gt;"TOTAL"),IF(AND([2]PREMIOS_DOCTORADO!$AU30&lt;&gt;"",[2]PREMIOS_DOCTORADO!$AU30&lt;&gt;0),[2]PREMIOS_DOCTORADO!$AU30,""),IF($A32="TOTAL",SUM(INDIRECT("AA4:AA"&amp;ROW()-1)),""))</f>
        <v/>
      </c>
      <c r="AB32" s="7" t="str">
        <f t="shared" ca="1" si="8"/>
        <v/>
      </c>
      <c r="AC32" s="7" t="str">
        <f ca="1">IF(AND($A32&lt;&gt;"",$A32&lt;&gt;"TOTAL"),IF(AND([2]PREMIOS_DOCTORADO!$AX30&lt;&gt;"",[2]PREMIOS_DOCTORADO!$AX30&lt;&gt;0),[2]PREMIOS_DOCTORADO!$AX30,""),IF($A32="TOTAL",SUM(INDIRECT("AC4:AC"&amp;ROW()-1)),""))</f>
        <v/>
      </c>
      <c r="AD32" s="7" t="str">
        <f ca="1">IF(AND($A32&lt;&gt;"",$A32&lt;&gt;"TOTAL"),IF(AND([2]PREMIOS_DOCTORADO!$AZ30&lt;&gt;"",[2]PREMIOS_DOCTORADO!$AZ30&lt;&gt;0),[2]PREMIOS_DOCTORADO!$AZ30,""),IF($A32="TOTAL",SUM(INDIRECT("AD4:AD"&amp;ROW()-1)),""))</f>
        <v/>
      </c>
      <c r="AE32" s="7" t="str">
        <f t="shared" ca="1" si="9"/>
        <v/>
      </c>
      <c r="AF32" s="7" t="str">
        <f ca="1">IF(AND($A32&lt;&gt;"",$A32&lt;&gt;"TOTAL"),IF(AND([2]PREMIOS_DOCTORADO!$BC30&lt;&gt;"",[2]PREMIOS_DOCTORADO!$BC30&lt;&gt;0),[2]PREMIOS_DOCTORADO!$BC30,""),IF($A32="TOTAL",SUM(INDIRECT("AF4:AF"&amp;ROW()-1)),""))</f>
        <v/>
      </c>
      <c r="AG32" s="7" t="str">
        <f ca="1">IF(AND($A32&lt;&gt;"",$A32&lt;&gt;"TOTAL"),IF(AND([2]PREMIOS_DOCTORADO!$BE30&lt;&gt;"",[2]PREMIOS_DOCTORADO!$BE30&lt;&gt;0),[2]PREMIOS_DOCTORADO!$BE30,""),IF($A32="TOTAL",SUM(INDIRECT("AG4:AG"&amp;ROW()-1)),""))</f>
        <v/>
      </c>
      <c r="AH32" s="7" t="str">
        <f t="shared" ca="1" si="10"/>
        <v/>
      </c>
      <c r="AI32" s="7" t="str">
        <f ca="1">IF(AND($A32&lt;&gt;"",$A32&lt;&gt;"TOTAL"),IF(AND([2]PREMIOS_DOCTORADO!$BH30&lt;&gt;"",[2]PREMIOS_DOCTORADO!$BH30&lt;&gt;0),[2]PREMIOS_DOCTORADO!$BH30,""),IF($A32="TOTAL",SUM(INDIRECT("AI4:AI"&amp;ROW()-1)),""))</f>
        <v/>
      </c>
      <c r="AJ32" s="7" t="str">
        <f ca="1">IF(AND($A32&lt;&gt;"",$A32&lt;&gt;"TOTAL"),IF(AND([2]PREMIOS_DOCTORADO!$BJ30&lt;&gt;"",[2]PREMIOS_DOCTORADO!$BJ30&lt;&gt;0),[2]PREMIOS_DOCTORADO!$BJ30,""),IF($A32="TOTAL",SUM(INDIRECT("AJ4:AJ"&amp;ROW()-1)),""))</f>
        <v/>
      </c>
      <c r="AK32" s="7" t="str">
        <f t="shared" ca="1" si="11"/>
        <v/>
      </c>
      <c r="AL32" s="7" t="str">
        <f ca="1">IF(AND($A32&lt;&gt;"",$A32&lt;&gt;"TOTAL"),IF(AND([2]PREMIOS_DOCTORADO!$BM30&lt;&gt;"",[2]PREMIOS_DOCTORADO!$BM30&lt;&gt;0),[2]PREMIOS_DOCTORADO!$BM30,""),IF($A32="TOTAL",SUM(INDIRECT("AL4:AL"&amp;ROW()-1)),""))</f>
        <v/>
      </c>
      <c r="AM32" s="7" t="str">
        <f ca="1">IF(AND($A32&lt;&gt;"",$A32&lt;&gt;"TOTAL"),IF(AND([2]PREMIOS_DOCTORADO!$BO30&lt;&gt;"",[2]PREMIOS_DOCTORADO!$BO30&lt;&gt;0),[2]PREMIOS_DOCTORADO!$BO30,""),IF($A32="TOTAL",SUM(INDIRECT("AM4:AM"&amp;ROW()-1)),""))</f>
        <v/>
      </c>
      <c r="AN32" s="7" t="str">
        <f t="shared" ca="1" si="12"/>
        <v/>
      </c>
      <c r="AO32" s="7" t="str">
        <f ca="1">IF(AND($A32&lt;&gt;"",$A32&lt;&gt;"TOTAL"),IF(AND([2]PREMIOS_DOCTORADO!$BR30&lt;&gt;"",[2]PREMIOS_DOCTORADO!$BR30&lt;&gt;0),[2]PREMIOS_DOCTORADO!$BR30,""),IF($A32="TOTAL",SUM(INDIRECT("AO4:AO"&amp;ROW()-1)),""))</f>
        <v/>
      </c>
      <c r="AP32" s="7" t="str">
        <f ca="1">IF(AND($A32&lt;&gt;"",$A32&lt;&gt;"TOTAL"),IF(AND([2]PREMIOS_DOCTORADO!$BT30&lt;&gt;"",[2]PREMIOS_DOCTORADO!$BT30&lt;&gt;0),[2]PREMIOS_DOCTORADO!$BT30,""),IF($A32="TOTAL",SUM(INDIRECT("AP4:AP"&amp;ROW()-1)),""))</f>
        <v/>
      </c>
      <c r="AQ32" s="7" t="str">
        <f t="shared" ca="1" si="13"/>
        <v/>
      </c>
      <c r="AR32" s="7" t="str">
        <f ca="1">IF(AND($A32&lt;&gt;"",$A32&lt;&gt;"TOTAL"),IF(AND([2]PREMIOS_DOCTORADO!$BW30&lt;&gt;"",[2]PREMIOS_DOCTORADO!$BW30&lt;&gt;0),[2]PREMIOS_DOCTORADO!$BW30,""),IF($A32="TOTAL",SUM(INDIRECT("AR4:AR"&amp;ROW()-1)),""))</f>
        <v/>
      </c>
      <c r="AS32" s="7" t="str">
        <f ca="1">IF(AND($A32&lt;&gt;"",$A32&lt;&gt;"TOTAL"),IF(AND([2]PREMIOS_DOCTORADO!$BY30&lt;&gt;"",[2]PREMIOS_DOCTORADO!$BY30&lt;&gt;0),[2]PREMIOS_DOCTORADO!$BY30,""),IF($A32="TOTAL",SUM(INDIRECT("AS4:AS"&amp;ROW()-1)),""))</f>
        <v/>
      </c>
      <c r="AT32" s="7" t="str">
        <f t="shared" ca="1" si="14"/>
        <v/>
      </c>
      <c r="AU32" s="7" t="str">
        <f ca="1">IF(AND($A32&lt;&gt;"",$A32&lt;&gt;"TOTAL"),IF(AND([2]PREMIOS_DOCTORADO!$CB30&lt;&gt;"",[2]PREMIOS_DOCTORADO!$CB30&lt;&gt;0),[2]PREMIOS_DOCTORADO!$CB30,""),IF($A32="TOTAL",SUM(INDIRECT("AU4:AU"&amp;ROW()-1)),""))</f>
        <v/>
      </c>
      <c r="AV32" s="7" t="str">
        <f ca="1">IF(AND($A32&lt;&gt;"",$A32&lt;&gt;"TOTAL"),IF(AND([2]PREMIOS_DOCTORADO!$CD30&lt;&gt;"",[2]PREMIOS_DOCTORADO!$CD30&lt;&gt;0),[2]PREMIOS_DOCTORADO!$CD30,""),IF($A32="TOTAL",SUM(INDIRECT("AV4:AV"&amp;ROW()-1)),""))</f>
        <v/>
      </c>
      <c r="AW32" s="7" t="str">
        <f t="shared" ca="1" si="15"/>
        <v/>
      </c>
      <c r="AX32" s="7" t="str">
        <f ca="1">IF(AND($A32&lt;&gt;"",$A32&lt;&gt;"TOTAL"),IF(AND([2]PREMIOS_DOCTORADO!$CG30&lt;&gt;"",[2]PREMIOS_DOCTORADO!$CG30&lt;&gt;0),[2]PREMIOS_DOCTORADO!$CG30,""),IF($A32="TOTAL",SUM(INDIRECT("AX4:AX"&amp;ROW()-1)),""))</f>
        <v/>
      </c>
      <c r="AY32" s="7" t="str">
        <f ca="1">IF(AND($A32&lt;&gt;"",$A32&lt;&gt;"TOTAL"),IF(AND([2]PREMIOS_DOCTORADO!$CI30&lt;&gt;"",[2]PREMIOS_DOCTORADO!$CI30&lt;&gt;0),[2]PREMIOS_DOCTORADO!$CI30,""),IF($A32="TOTAL",SUM(INDIRECT("AY4:AY"&amp;ROW()-1)),""))</f>
        <v/>
      </c>
      <c r="AZ32" s="7" t="str">
        <f t="shared" ca="1" si="16"/>
        <v/>
      </c>
      <c r="BA32" s="7" t="str">
        <f ca="1">IF(AND($A32&lt;&gt;"",$A32&lt;&gt;"TOTAL"),IF(AND([2]PREMIOS_DOCTORADO!$CL30&lt;&gt;"",[2]PREMIOS_DOCTORADO!$CL30&lt;&gt;0),[2]PREMIOS_DOCTORADO!$CL30,""),IF($A32="TOTAL",SUM(INDIRECT("BA4:BA"&amp;ROW()-1)),""))</f>
        <v/>
      </c>
      <c r="BB32" s="7" t="str">
        <f ca="1">IF(AND($A32&lt;&gt;"",$A32&lt;&gt;"TOTAL"),IF(AND([2]PREMIOS_DOCTORADO!$CN30&lt;&gt;"",[2]PREMIOS_DOCTORADO!$CN30&lt;&gt;0),[2]PREMIOS_DOCTORADO!$CN30,""),IF($A32="TOTAL",SUM(INDIRECT("BB4:BB"&amp;ROW()-1)),""))</f>
        <v/>
      </c>
      <c r="BC32" s="7" t="str">
        <f t="shared" ca="1" si="17"/>
        <v/>
      </c>
      <c r="BD32" s="7" t="str">
        <f ca="1">IF(AND($A32&lt;&gt;"",$A32&lt;&gt;"TOTAL"),IF(AND([2]PREMIOS_DOCTORADO!$CQ30&lt;&gt;"",[2]PREMIOS_DOCTORADO!$CQ30&lt;&gt;0),[2]PREMIOS_DOCTORADO!$CQ30,""),IF($A32="TOTAL",SUM(INDIRECT("BD4:BD"&amp;ROW()-1)),""))</f>
        <v/>
      </c>
      <c r="BE32" s="7" t="str">
        <f ca="1">IF(AND($A32&lt;&gt;"",$A32&lt;&gt;"TOTAL"),IF(AND([2]PREMIOS_DOCTORADO!$CS30&lt;&gt;"",[2]PREMIOS_DOCTORADO!$CS30&lt;&gt;0),[2]PREMIOS_DOCTORADO!$CS30,""),IF($A32="TOTAL",SUM(INDIRECT("BE4:BE"&amp;ROW()-1)),""))</f>
        <v/>
      </c>
      <c r="BF32" s="7" t="str">
        <f t="shared" ca="1" si="18"/>
        <v/>
      </c>
    </row>
    <row r="33" spans="1:58" x14ac:dyDescent="0.2">
      <c r="A33" s="12" t="str">
        <f>IF([2]PREMIOS_DOCTORADO!$D31&lt;&gt;"",[2]PREMIOS_DOCTORADO!$D31,IF(AND([2]PREMIOS_DOCTORADO!$D31="",[2]PREMIOS_DOCTORADO!$D32="",[2]PREMIOS_DOCTORADO!$D30=""),"","TOTAL"))</f>
        <v/>
      </c>
      <c r="B33" s="7" t="str">
        <f ca="1">IF(AND($A33&lt;&gt;"",$A33&lt;&gt;"TOTAL"),IF(AND([2]PREMIOS_DOCTORADO!$E31&lt;&gt;"",[2]PREMIOS_DOCTORADO!$E31&lt;&gt;0),[2]PREMIOS_DOCTORADO!$E31,""),IF($A33="TOTAL",SUM(INDIRECT("B4:B"&amp;ROW()-1)),""))</f>
        <v/>
      </c>
      <c r="C33" s="7" t="str">
        <f ca="1">IF(AND($A33&lt;&gt;"",$A33&lt;&gt;"TOTAL"),IF(AND([2]PREMIOS_DOCTORADO!$G31&lt;&gt;"",[2]PREMIOS_DOCTORADO!$G31&lt;&gt;0),[2]PREMIOS_DOCTORADO!$G31,""),IF($A33="TOTAL",SUM(INDIRECT("C4:C"&amp;ROW()-1)),""))</f>
        <v/>
      </c>
      <c r="D33" s="7" t="str">
        <f t="shared" ca="1" si="0"/>
        <v/>
      </c>
      <c r="E33" s="7" t="str">
        <f ca="1">IF(AND($A33&lt;&gt;"",$A33&lt;&gt;"TOTAL"),IF(AND([2]PREMIOS_DOCTORADO!$J31&lt;&gt;"",[2]PREMIOS_DOCTORADO!$J31&lt;&gt;0),[2]PREMIOS_DOCTORADO!$J31,""),IF($A33="TOTAL",SUM(INDIRECT("E4:E"&amp;ROW()-1)),""))</f>
        <v/>
      </c>
      <c r="F33" s="7" t="str">
        <f ca="1">IF(AND($A33&lt;&gt;"",$A33&lt;&gt;"TOTAL"),IF(AND([2]PREMIOS_DOCTORADO!$L31&lt;&gt;"",[2]PREMIOS_DOCTORADO!$L31&lt;&gt;0),[2]PREMIOS_DOCTORADO!$L31,""),IF($A33="TOTAL",SUM(INDIRECT("F4:F"&amp;ROW()-1)),""))</f>
        <v/>
      </c>
      <c r="G33" s="7" t="str">
        <f t="shared" ca="1" si="1"/>
        <v/>
      </c>
      <c r="H33" s="7" t="str">
        <f ca="1">IF(AND($A33&lt;&gt;"",$A33&lt;&gt;"TOTAL"),IF(AND([2]PREMIOS_DOCTORADO!$O31&lt;&gt;"",[2]PREMIOS_DOCTORADO!$O31&lt;&gt;0),[2]PREMIOS_DOCTORADO!$O31,""),IF($A33="TOTAL",SUM(INDIRECT("H4:H"&amp;ROW()-1)),""))</f>
        <v/>
      </c>
      <c r="I33" s="7" t="str">
        <f ca="1">IF(AND($A33&lt;&gt;"",$A33&lt;&gt;"TOTAL"),IF(AND([2]PREMIOS_DOCTORADO!$Q31&lt;&gt;"",[2]PREMIOS_DOCTORADO!$Q31&lt;&gt;0),[2]PREMIOS_DOCTORADO!$Q31,""),IF($A33="TOTAL",SUM(INDIRECT("I4:I"&amp;ROW()-1)),""))</f>
        <v/>
      </c>
      <c r="J33" s="7" t="str">
        <f t="shared" ca="1" si="2"/>
        <v/>
      </c>
      <c r="K33" s="7" t="str">
        <f ca="1">IF(AND($A33&lt;&gt;"",$A33&lt;&gt;"TOTAL"),IF(AND([2]PREMIOS_DOCTORADO!$T31&lt;&gt;"",[2]PREMIOS_DOCTORADO!$T31&lt;&gt;0),[2]PREMIOS_DOCTORADO!$T31,""),IF($A33="TOTAL",SUM(INDIRECT("K4:K"&amp;ROW()-1)),""))</f>
        <v/>
      </c>
      <c r="L33" s="7" t="str">
        <f ca="1">IF(AND($A33&lt;&gt;"",$A33&lt;&gt;"TOTAL"),IF(AND([2]PREMIOS_DOCTORADO!$V31&lt;&gt;"",[2]PREMIOS_DOCTORADO!$V31&lt;&gt;0),[2]PREMIOS_DOCTORADO!$V31,""),IF($A33="TOTAL",SUM(INDIRECT("L4:L"&amp;ROW()-1)),""))</f>
        <v/>
      </c>
      <c r="M33" s="7" t="str">
        <f t="shared" ca="1" si="3"/>
        <v/>
      </c>
      <c r="N33" s="7" t="str">
        <f ca="1">IF(AND($A33&lt;&gt;"",$A33&lt;&gt;"TOTAL"),IF(AND([2]PREMIOS_DOCTORADO!$Y31&lt;&gt;"",[2]PREMIOS_DOCTORADO!$Y31&lt;&gt;0),[2]PREMIOS_DOCTORADO!$Y31,""),IF($A33="TOTAL",SUM(INDIRECT("N4:N"&amp;ROW()-1)),""))</f>
        <v/>
      </c>
      <c r="O33" s="7" t="str">
        <f ca="1">IF(AND($A33&lt;&gt;"",$A33&lt;&gt;"TOTAL"),IF(AND([2]PREMIOS_DOCTORADO!$AA31&lt;&gt;"",[2]PREMIOS_DOCTORADO!$AA31&lt;&gt;0),[2]PREMIOS_DOCTORADO!$AA31,""),IF($A33="TOTAL",SUM(INDIRECT("O4:O"&amp;ROW()-1)),""))</f>
        <v/>
      </c>
      <c r="P33" s="7" t="str">
        <f t="shared" ca="1" si="4"/>
        <v/>
      </c>
      <c r="Q33" s="7" t="str">
        <f ca="1">IF(AND($A33&lt;&gt;"",$A33&lt;&gt;"TOTAL"),IF(AND([2]PREMIOS_DOCTORADO!$AD31&lt;&gt;"",[2]PREMIOS_DOCTORADO!$AD31&lt;&gt;0),[2]PREMIOS_DOCTORADO!$AD31,""),IF($A33="TOTAL",SUM(INDIRECT("Q4:Q"&amp;ROW()-1)),""))</f>
        <v/>
      </c>
      <c r="R33" s="7" t="str">
        <f ca="1">IF(AND($A33&lt;&gt;"",$A33&lt;&gt;"TOTAL"),IF(AND([2]PREMIOS_DOCTORADO!$AF31&lt;&gt;"",[2]PREMIOS_DOCTORADO!$AF31&lt;&gt;0),[2]PREMIOS_DOCTORADO!$AF31,""),IF($A33="TOTAL",SUM(INDIRECT("R4:R"&amp;ROW()-1)),""))</f>
        <v/>
      </c>
      <c r="S33" s="7" t="str">
        <f t="shared" ca="1" si="5"/>
        <v/>
      </c>
      <c r="T33" s="7" t="str">
        <f ca="1">IF(AND($A33&lt;&gt;"",$A33&lt;&gt;"TOTAL"),IF(AND([2]PREMIOS_DOCTORADO!$AI31&lt;&gt;"",[2]PREMIOS_DOCTORADO!$AI31&lt;&gt;0),[2]PREMIOS_DOCTORADO!$AI31,""),IF($A33="TOTAL",SUM(INDIRECT("T4:T"&amp;ROW()-1)),""))</f>
        <v/>
      </c>
      <c r="U33" s="7" t="str">
        <f ca="1">IF(AND($A33&lt;&gt;"",$A33&lt;&gt;"TOTAL"),IF(AND([2]PREMIOS_DOCTORADO!$AK31&lt;&gt;"",[2]PREMIOS_DOCTORADO!$AK31&lt;&gt;0),[2]PREMIOS_DOCTORADO!$AK31,""),IF($A33="TOTAL",SUM(INDIRECT("U4:U"&amp;ROW()-1)),""))</f>
        <v/>
      </c>
      <c r="V33" s="7" t="str">
        <f t="shared" ca="1" si="6"/>
        <v/>
      </c>
      <c r="W33" s="7" t="str">
        <f ca="1">IF(AND($A33&lt;&gt;"",$A33&lt;&gt;"TOTAL"),IF(AND([2]PREMIOS_DOCTORADO!$AN31&lt;&gt;"",[2]PREMIOS_DOCTORADO!$AN31&lt;&gt;0),[2]PREMIOS_DOCTORADO!$AN31,""),IF($A33="TOTAL",SUM(INDIRECT("W4:W"&amp;ROW()-1)),""))</f>
        <v/>
      </c>
      <c r="X33" s="7" t="str">
        <f ca="1">IF(AND($A33&lt;&gt;"",$A33&lt;&gt;"TOTAL"),IF(AND([2]PREMIOS_DOCTORADO!$AP31&lt;&gt;"",[2]PREMIOS_DOCTORADO!$AP31&lt;&gt;0),[2]PREMIOS_DOCTORADO!$AP31,""),IF($A33="TOTAL",SUM(INDIRECT("X4:X"&amp;ROW()-1)),""))</f>
        <v/>
      </c>
      <c r="Y33" s="7" t="str">
        <f t="shared" ca="1" si="7"/>
        <v/>
      </c>
      <c r="Z33" s="7" t="str">
        <f ca="1">IF(AND($A33&lt;&gt;"",$A33&lt;&gt;"TOTAL"),IF(AND([2]PREMIOS_DOCTORADO!$AS31&lt;&gt;"",[2]PREMIOS_DOCTORADO!$AS31&lt;&gt;0),[2]PREMIOS_DOCTORADO!$AS31,""),IF($A33="TOTAL",SUM(INDIRECT("Z4:Z"&amp;ROW()-1)),""))</f>
        <v/>
      </c>
      <c r="AA33" s="7" t="str">
        <f ca="1">IF(AND($A33&lt;&gt;"",$A33&lt;&gt;"TOTAL"),IF(AND([2]PREMIOS_DOCTORADO!$AU31&lt;&gt;"",[2]PREMIOS_DOCTORADO!$AU31&lt;&gt;0),[2]PREMIOS_DOCTORADO!$AU31,""),IF($A33="TOTAL",SUM(INDIRECT("AA4:AA"&amp;ROW()-1)),""))</f>
        <v/>
      </c>
      <c r="AB33" s="7" t="str">
        <f t="shared" ca="1" si="8"/>
        <v/>
      </c>
      <c r="AC33" s="7" t="str">
        <f ca="1">IF(AND($A33&lt;&gt;"",$A33&lt;&gt;"TOTAL"),IF(AND([2]PREMIOS_DOCTORADO!$AX31&lt;&gt;"",[2]PREMIOS_DOCTORADO!$AX31&lt;&gt;0),[2]PREMIOS_DOCTORADO!$AX31,""),IF($A33="TOTAL",SUM(INDIRECT("AC4:AC"&amp;ROW()-1)),""))</f>
        <v/>
      </c>
      <c r="AD33" s="7" t="str">
        <f ca="1">IF(AND($A33&lt;&gt;"",$A33&lt;&gt;"TOTAL"),IF(AND([2]PREMIOS_DOCTORADO!$AZ31&lt;&gt;"",[2]PREMIOS_DOCTORADO!$AZ31&lt;&gt;0),[2]PREMIOS_DOCTORADO!$AZ31,""),IF($A33="TOTAL",SUM(INDIRECT("AD4:AD"&amp;ROW()-1)),""))</f>
        <v/>
      </c>
      <c r="AE33" s="7" t="str">
        <f t="shared" ca="1" si="9"/>
        <v/>
      </c>
      <c r="AF33" s="7" t="str">
        <f ca="1">IF(AND($A33&lt;&gt;"",$A33&lt;&gt;"TOTAL"),IF(AND([2]PREMIOS_DOCTORADO!$BC31&lt;&gt;"",[2]PREMIOS_DOCTORADO!$BC31&lt;&gt;0),[2]PREMIOS_DOCTORADO!$BC31,""),IF($A33="TOTAL",SUM(INDIRECT("AF4:AF"&amp;ROW()-1)),""))</f>
        <v/>
      </c>
      <c r="AG33" s="7" t="str">
        <f ca="1">IF(AND($A33&lt;&gt;"",$A33&lt;&gt;"TOTAL"),IF(AND([2]PREMIOS_DOCTORADO!$BE31&lt;&gt;"",[2]PREMIOS_DOCTORADO!$BE31&lt;&gt;0),[2]PREMIOS_DOCTORADO!$BE31,""),IF($A33="TOTAL",SUM(INDIRECT("AG4:AG"&amp;ROW()-1)),""))</f>
        <v/>
      </c>
      <c r="AH33" s="7" t="str">
        <f t="shared" ca="1" si="10"/>
        <v/>
      </c>
      <c r="AI33" s="7" t="str">
        <f ca="1">IF(AND($A33&lt;&gt;"",$A33&lt;&gt;"TOTAL"),IF(AND([2]PREMIOS_DOCTORADO!$BH31&lt;&gt;"",[2]PREMIOS_DOCTORADO!$BH31&lt;&gt;0),[2]PREMIOS_DOCTORADO!$BH31,""),IF($A33="TOTAL",SUM(INDIRECT("AI4:AI"&amp;ROW()-1)),""))</f>
        <v/>
      </c>
      <c r="AJ33" s="7" t="str">
        <f ca="1">IF(AND($A33&lt;&gt;"",$A33&lt;&gt;"TOTAL"),IF(AND([2]PREMIOS_DOCTORADO!$BJ31&lt;&gt;"",[2]PREMIOS_DOCTORADO!$BJ31&lt;&gt;0),[2]PREMIOS_DOCTORADO!$BJ31,""),IF($A33="TOTAL",SUM(INDIRECT("AJ4:AJ"&amp;ROW()-1)),""))</f>
        <v/>
      </c>
      <c r="AK33" s="7" t="str">
        <f t="shared" ca="1" si="11"/>
        <v/>
      </c>
      <c r="AL33" s="7" t="str">
        <f ca="1">IF(AND($A33&lt;&gt;"",$A33&lt;&gt;"TOTAL"),IF(AND([2]PREMIOS_DOCTORADO!$BM31&lt;&gt;"",[2]PREMIOS_DOCTORADO!$BM31&lt;&gt;0),[2]PREMIOS_DOCTORADO!$BM31,""),IF($A33="TOTAL",SUM(INDIRECT("AL4:AL"&amp;ROW()-1)),""))</f>
        <v/>
      </c>
      <c r="AM33" s="7" t="str">
        <f ca="1">IF(AND($A33&lt;&gt;"",$A33&lt;&gt;"TOTAL"),IF(AND([2]PREMIOS_DOCTORADO!$BO31&lt;&gt;"",[2]PREMIOS_DOCTORADO!$BO31&lt;&gt;0),[2]PREMIOS_DOCTORADO!$BO31,""),IF($A33="TOTAL",SUM(INDIRECT("AM4:AM"&amp;ROW()-1)),""))</f>
        <v/>
      </c>
      <c r="AN33" s="7" t="str">
        <f t="shared" ca="1" si="12"/>
        <v/>
      </c>
      <c r="AO33" s="7" t="str">
        <f ca="1">IF(AND($A33&lt;&gt;"",$A33&lt;&gt;"TOTAL"),IF(AND([2]PREMIOS_DOCTORADO!$BR31&lt;&gt;"",[2]PREMIOS_DOCTORADO!$BR31&lt;&gt;0),[2]PREMIOS_DOCTORADO!$BR31,""),IF($A33="TOTAL",SUM(INDIRECT("AO4:AO"&amp;ROW()-1)),""))</f>
        <v/>
      </c>
      <c r="AP33" s="7" t="str">
        <f ca="1">IF(AND($A33&lt;&gt;"",$A33&lt;&gt;"TOTAL"),IF(AND([2]PREMIOS_DOCTORADO!$BT31&lt;&gt;"",[2]PREMIOS_DOCTORADO!$BT31&lt;&gt;0),[2]PREMIOS_DOCTORADO!$BT31,""),IF($A33="TOTAL",SUM(INDIRECT("AP4:AP"&amp;ROW()-1)),""))</f>
        <v/>
      </c>
      <c r="AQ33" s="7" t="str">
        <f t="shared" ca="1" si="13"/>
        <v/>
      </c>
      <c r="AR33" s="7" t="str">
        <f ca="1">IF(AND($A33&lt;&gt;"",$A33&lt;&gt;"TOTAL"),IF(AND([2]PREMIOS_DOCTORADO!$BW31&lt;&gt;"",[2]PREMIOS_DOCTORADO!$BW31&lt;&gt;0),[2]PREMIOS_DOCTORADO!$BW31,""),IF($A33="TOTAL",SUM(INDIRECT("AR4:AR"&amp;ROW()-1)),""))</f>
        <v/>
      </c>
      <c r="AS33" s="7" t="str">
        <f ca="1">IF(AND($A33&lt;&gt;"",$A33&lt;&gt;"TOTAL"),IF(AND([2]PREMIOS_DOCTORADO!$BY31&lt;&gt;"",[2]PREMIOS_DOCTORADO!$BY31&lt;&gt;0),[2]PREMIOS_DOCTORADO!$BY31,""),IF($A33="TOTAL",SUM(INDIRECT("AS4:AS"&amp;ROW()-1)),""))</f>
        <v/>
      </c>
      <c r="AT33" s="7" t="str">
        <f t="shared" ca="1" si="14"/>
        <v/>
      </c>
      <c r="AU33" s="7" t="str">
        <f ca="1">IF(AND($A33&lt;&gt;"",$A33&lt;&gt;"TOTAL"),IF(AND([2]PREMIOS_DOCTORADO!$CB31&lt;&gt;"",[2]PREMIOS_DOCTORADO!$CB31&lt;&gt;0),[2]PREMIOS_DOCTORADO!$CB31,""),IF($A33="TOTAL",SUM(INDIRECT("AU4:AU"&amp;ROW()-1)),""))</f>
        <v/>
      </c>
      <c r="AV33" s="7" t="str">
        <f ca="1">IF(AND($A33&lt;&gt;"",$A33&lt;&gt;"TOTAL"),IF(AND([2]PREMIOS_DOCTORADO!$CD31&lt;&gt;"",[2]PREMIOS_DOCTORADO!$CD31&lt;&gt;0),[2]PREMIOS_DOCTORADO!$CD31,""),IF($A33="TOTAL",SUM(INDIRECT("AV4:AV"&amp;ROW()-1)),""))</f>
        <v/>
      </c>
      <c r="AW33" s="7" t="str">
        <f t="shared" ca="1" si="15"/>
        <v/>
      </c>
      <c r="AX33" s="7" t="str">
        <f ca="1">IF(AND($A33&lt;&gt;"",$A33&lt;&gt;"TOTAL"),IF(AND([2]PREMIOS_DOCTORADO!$CG31&lt;&gt;"",[2]PREMIOS_DOCTORADO!$CG31&lt;&gt;0),[2]PREMIOS_DOCTORADO!$CG31,""),IF($A33="TOTAL",SUM(INDIRECT("AX4:AX"&amp;ROW()-1)),""))</f>
        <v/>
      </c>
      <c r="AY33" s="7" t="str">
        <f ca="1">IF(AND($A33&lt;&gt;"",$A33&lt;&gt;"TOTAL"),IF(AND([2]PREMIOS_DOCTORADO!$CI31&lt;&gt;"",[2]PREMIOS_DOCTORADO!$CI31&lt;&gt;0),[2]PREMIOS_DOCTORADO!$CI31,""),IF($A33="TOTAL",SUM(INDIRECT("AY4:AY"&amp;ROW()-1)),""))</f>
        <v/>
      </c>
      <c r="AZ33" s="7" t="str">
        <f t="shared" ca="1" si="16"/>
        <v/>
      </c>
      <c r="BA33" s="7" t="str">
        <f ca="1">IF(AND($A33&lt;&gt;"",$A33&lt;&gt;"TOTAL"),IF(AND([2]PREMIOS_DOCTORADO!$CL31&lt;&gt;"",[2]PREMIOS_DOCTORADO!$CL31&lt;&gt;0),[2]PREMIOS_DOCTORADO!$CL31,""),IF($A33="TOTAL",SUM(INDIRECT("BA4:BA"&amp;ROW()-1)),""))</f>
        <v/>
      </c>
      <c r="BB33" s="7" t="str">
        <f ca="1">IF(AND($A33&lt;&gt;"",$A33&lt;&gt;"TOTAL"),IF(AND([2]PREMIOS_DOCTORADO!$CN31&lt;&gt;"",[2]PREMIOS_DOCTORADO!$CN31&lt;&gt;0),[2]PREMIOS_DOCTORADO!$CN31,""),IF($A33="TOTAL",SUM(INDIRECT("BB4:BB"&amp;ROW()-1)),""))</f>
        <v/>
      </c>
      <c r="BC33" s="7" t="str">
        <f t="shared" ca="1" si="17"/>
        <v/>
      </c>
      <c r="BD33" s="7" t="str">
        <f ca="1">IF(AND($A33&lt;&gt;"",$A33&lt;&gt;"TOTAL"),IF(AND([2]PREMIOS_DOCTORADO!$CQ31&lt;&gt;"",[2]PREMIOS_DOCTORADO!$CQ31&lt;&gt;0),[2]PREMIOS_DOCTORADO!$CQ31,""),IF($A33="TOTAL",SUM(INDIRECT("BD4:BD"&amp;ROW()-1)),""))</f>
        <v/>
      </c>
      <c r="BE33" s="7" t="str">
        <f ca="1">IF(AND($A33&lt;&gt;"",$A33&lt;&gt;"TOTAL"),IF(AND([2]PREMIOS_DOCTORADO!$CS31&lt;&gt;"",[2]PREMIOS_DOCTORADO!$CS31&lt;&gt;0),[2]PREMIOS_DOCTORADO!$CS31,""),IF($A33="TOTAL",SUM(INDIRECT("BE4:BE"&amp;ROW()-1)),""))</f>
        <v/>
      </c>
      <c r="BF33" s="7" t="str">
        <f t="shared" ca="1" si="18"/>
        <v/>
      </c>
    </row>
    <row r="34" spans="1:58" x14ac:dyDescent="0.2">
      <c r="A34" s="12" t="str">
        <f>IF([2]PREMIOS_DOCTORADO!$D32&lt;&gt;"",[2]PREMIOS_DOCTORADO!$D32,IF(AND([2]PREMIOS_DOCTORADO!$D32="",[2]PREMIOS_DOCTORADO!$D33="",[2]PREMIOS_DOCTORADO!$D31=""),"","TOTAL"))</f>
        <v/>
      </c>
      <c r="B34" s="7" t="str">
        <f ca="1">IF(AND($A34&lt;&gt;"",$A34&lt;&gt;"TOTAL"),IF(AND([2]PREMIOS_DOCTORADO!$E32&lt;&gt;"",[2]PREMIOS_DOCTORADO!$E32&lt;&gt;0),[2]PREMIOS_DOCTORADO!$E32,""),IF($A34="TOTAL",SUM(INDIRECT("B4:B"&amp;ROW()-1)),""))</f>
        <v/>
      </c>
      <c r="C34" s="7" t="str">
        <f ca="1">IF(AND($A34&lt;&gt;"",$A34&lt;&gt;"TOTAL"),IF(AND([2]PREMIOS_DOCTORADO!$G32&lt;&gt;"",[2]PREMIOS_DOCTORADO!$G32&lt;&gt;0),[2]PREMIOS_DOCTORADO!$G32,""),IF($A34="TOTAL",SUM(INDIRECT("C4:C"&amp;ROW()-1)),""))</f>
        <v/>
      </c>
      <c r="D34" s="7" t="str">
        <f t="shared" ca="1" si="0"/>
        <v/>
      </c>
      <c r="E34" s="7" t="str">
        <f ca="1">IF(AND($A34&lt;&gt;"",$A34&lt;&gt;"TOTAL"),IF(AND([2]PREMIOS_DOCTORADO!$J32&lt;&gt;"",[2]PREMIOS_DOCTORADO!$J32&lt;&gt;0),[2]PREMIOS_DOCTORADO!$J32,""),IF($A34="TOTAL",SUM(INDIRECT("E4:E"&amp;ROW()-1)),""))</f>
        <v/>
      </c>
      <c r="F34" s="7" t="str">
        <f ca="1">IF(AND($A34&lt;&gt;"",$A34&lt;&gt;"TOTAL"),IF(AND([2]PREMIOS_DOCTORADO!$L32&lt;&gt;"",[2]PREMIOS_DOCTORADO!$L32&lt;&gt;0),[2]PREMIOS_DOCTORADO!$L32,""),IF($A34="TOTAL",SUM(INDIRECT("F4:F"&amp;ROW()-1)),""))</f>
        <v/>
      </c>
      <c r="G34" s="7" t="str">
        <f t="shared" ca="1" si="1"/>
        <v/>
      </c>
      <c r="H34" s="7" t="str">
        <f ca="1">IF(AND($A34&lt;&gt;"",$A34&lt;&gt;"TOTAL"),IF(AND([2]PREMIOS_DOCTORADO!$O32&lt;&gt;"",[2]PREMIOS_DOCTORADO!$O32&lt;&gt;0),[2]PREMIOS_DOCTORADO!$O32,""),IF($A34="TOTAL",SUM(INDIRECT("H4:H"&amp;ROW()-1)),""))</f>
        <v/>
      </c>
      <c r="I34" s="7" t="str">
        <f ca="1">IF(AND($A34&lt;&gt;"",$A34&lt;&gt;"TOTAL"),IF(AND([2]PREMIOS_DOCTORADO!$Q32&lt;&gt;"",[2]PREMIOS_DOCTORADO!$Q32&lt;&gt;0),[2]PREMIOS_DOCTORADO!$Q32,""),IF($A34="TOTAL",SUM(INDIRECT("I4:I"&amp;ROW()-1)),""))</f>
        <v/>
      </c>
      <c r="J34" s="7" t="str">
        <f t="shared" ca="1" si="2"/>
        <v/>
      </c>
      <c r="K34" s="7" t="str">
        <f ca="1">IF(AND($A34&lt;&gt;"",$A34&lt;&gt;"TOTAL"),IF(AND([2]PREMIOS_DOCTORADO!$T32&lt;&gt;"",[2]PREMIOS_DOCTORADO!$T32&lt;&gt;0),[2]PREMIOS_DOCTORADO!$T32,""),IF($A34="TOTAL",SUM(INDIRECT("K4:K"&amp;ROW()-1)),""))</f>
        <v/>
      </c>
      <c r="L34" s="7" t="str">
        <f ca="1">IF(AND($A34&lt;&gt;"",$A34&lt;&gt;"TOTAL"),IF(AND([2]PREMIOS_DOCTORADO!$V32&lt;&gt;"",[2]PREMIOS_DOCTORADO!$V32&lt;&gt;0),[2]PREMIOS_DOCTORADO!$V32,""),IF($A34="TOTAL",SUM(INDIRECT("L4:L"&amp;ROW()-1)),""))</f>
        <v/>
      </c>
      <c r="M34" s="7" t="str">
        <f t="shared" ca="1" si="3"/>
        <v/>
      </c>
      <c r="N34" s="7" t="str">
        <f ca="1">IF(AND($A34&lt;&gt;"",$A34&lt;&gt;"TOTAL"),IF(AND([2]PREMIOS_DOCTORADO!$Y32&lt;&gt;"",[2]PREMIOS_DOCTORADO!$Y32&lt;&gt;0),[2]PREMIOS_DOCTORADO!$Y32,""),IF($A34="TOTAL",SUM(INDIRECT("N4:N"&amp;ROW()-1)),""))</f>
        <v/>
      </c>
      <c r="O34" s="7" t="str">
        <f ca="1">IF(AND($A34&lt;&gt;"",$A34&lt;&gt;"TOTAL"),IF(AND([2]PREMIOS_DOCTORADO!$AA32&lt;&gt;"",[2]PREMIOS_DOCTORADO!$AA32&lt;&gt;0),[2]PREMIOS_DOCTORADO!$AA32,""),IF($A34="TOTAL",SUM(INDIRECT("O4:O"&amp;ROW()-1)),""))</f>
        <v/>
      </c>
      <c r="P34" s="7" t="str">
        <f t="shared" ca="1" si="4"/>
        <v/>
      </c>
      <c r="Q34" s="7" t="str">
        <f ca="1">IF(AND($A34&lt;&gt;"",$A34&lt;&gt;"TOTAL"),IF(AND([2]PREMIOS_DOCTORADO!$AD32&lt;&gt;"",[2]PREMIOS_DOCTORADO!$AD32&lt;&gt;0),[2]PREMIOS_DOCTORADO!$AD32,""),IF($A34="TOTAL",SUM(INDIRECT("Q4:Q"&amp;ROW()-1)),""))</f>
        <v/>
      </c>
      <c r="R34" s="7" t="str">
        <f ca="1">IF(AND($A34&lt;&gt;"",$A34&lt;&gt;"TOTAL"),IF(AND([2]PREMIOS_DOCTORADO!$AF32&lt;&gt;"",[2]PREMIOS_DOCTORADO!$AF32&lt;&gt;0),[2]PREMIOS_DOCTORADO!$AF32,""),IF($A34="TOTAL",SUM(INDIRECT("R4:R"&amp;ROW()-1)),""))</f>
        <v/>
      </c>
      <c r="S34" s="7" t="str">
        <f t="shared" ca="1" si="5"/>
        <v/>
      </c>
      <c r="T34" s="7" t="str">
        <f ca="1">IF(AND($A34&lt;&gt;"",$A34&lt;&gt;"TOTAL"),IF(AND([2]PREMIOS_DOCTORADO!$AI32&lt;&gt;"",[2]PREMIOS_DOCTORADO!$AI32&lt;&gt;0),[2]PREMIOS_DOCTORADO!$AI32,""),IF($A34="TOTAL",SUM(INDIRECT("T4:T"&amp;ROW()-1)),""))</f>
        <v/>
      </c>
      <c r="U34" s="7" t="str">
        <f ca="1">IF(AND($A34&lt;&gt;"",$A34&lt;&gt;"TOTAL"),IF(AND([2]PREMIOS_DOCTORADO!$AK32&lt;&gt;"",[2]PREMIOS_DOCTORADO!$AK32&lt;&gt;0),[2]PREMIOS_DOCTORADO!$AK32,""),IF($A34="TOTAL",SUM(INDIRECT("U4:U"&amp;ROW()-1)),""))</f>
        <v/>
      </c>
      <c r="V34" s="7" t="str">
        <f t="shared" ca="1" si="6"/>
        <v/>
      </c>
      <c r="W34" s="7" t="str">
        <f ca="1">IF(AND($A34&lt;&gt;"",$A34&lt;&gt;"TOTAL"),IF(AND([2]PREMIOS_DOCTORADO!$AN32&lt;&gt;"",[2]PREMIOS_DOCTORADO!$AN32&lt;&gt;0),[2]PREMIOS_DOCTORADO!$AN32,""),IF($A34="TOTAL",SUM(INDIRECT("W4:W"&amp;ROW()-1)),""))</f>
        <v/>
      </c>
      <c r="X34" s="7" t="str">
        <f ca="1">IF(AND($A34&lt;&gt;"",$A34&lt;&gt;"TOTAL"),IF(AND([2]PREMIOS_DOCTORADO!$AP32&lt;&gt;"",[2]PREMIOS_DOCTORADO!$AP32&lt;&gt;0),[2]PREMIOS_DOCTORADO!$AP32,""),IF($A34="TOTAL",SUM(INDIRECT("X4:X"&amp;ROW()-1)),""))</f>
        <v/>
      </c>
      <c r="Y34" s="7" t="str">
        <f t="shared" ca="1" si="7"/>
        <v/>
      </c>
      <c r="Z34" s="7" t="str">
        <f ca="1">IF(AND($A34&lt;&gt;"",$A34&lt;&gt;"TOTAL"),IF(AND([2]PREMIOS_DOCTORADO!$AS32&lt;&gt;"",[2]PREMIOS_DOCTORADO!$AS32&lt;&gt;0),[2]PREMIOS_DOCTORADO!$AS32,""),IF($A34="TOTAL",SUM(INDIRECT("Z4:Z"&amp;ROW()-1)),""))</f>
        <v/>
      </c>
      <c r="AA34" s="7" t="str">
        <f ca="1">IF(AND($A34&lt;&gt;"",$A34&lt;&gt;"TOTAL"),IF(AND([2]PREMIOS_DOCTORADO!$AU32&lt;&gt;"",[2]PREMIOS_DOCTORADO!$AU32&lt;&gt;0),[2]PREMIOS_DOCTORADO!$AU32,""),IF($A34="TOTAL",SUM(INDIRECT("AA4:AA"&amp;ROW()-1)),""))</f>
        <v/>
      </c>
      <c r="AB34" s="7" t="str">
        <f t="shared" ca="1" si="8"/>
        <v/>
      </c>
      <c r="AC34" s="7" t="str">
        <f ca="1">IF(AND($A34&lt;&gt;"",$A34&lt;&gt;"TOTAL"),IF(AND([2]PREMIOS_DOCTORADO!$AX32&lt;&gt;"",[2]PREMIOS_DOCTORADO!$AX32&lt;&gt;0),[2]PREMIOS_DOCTORADO!$AX32,""),IF($A34="TOTAL",SUM(INDIRECT("AC4:AC"&amp;ROW()-1)),""))</f>
        <v/>
      </c>
      <c r="AD34" s="7" t="str">
        <f ca="1">IF(AND($A34&lt;&gt;"",$A34&lt;&gt;"TOTAL"),IF(AND([2]PREMIOS_DOCTORADO!$AZ32&lt;&gt;"",[2]PREMIOS_DOCTORADO!$AZ32&lt;&gt;0),[2]PREMIOS_DOCTORADO!$AZ32,""),IF($A34="TOTAL",SUM(INDIRECT("AD4:AD"&amp;ROW()-1)),""))</f>
        <v/>
      </c>
      <c r="AE34" s="7" t="str">
        <f t="shared" ca="1" si="9"/>
        <v/>
      </c>
      <c r="AF34" s="7" t="str">
        <f ca="1">IF(AND($A34&lt;&gt;"",$A34&lt;&gt;"TOTAL"),IF(AND([2]PREMIOS_DOCTORADO!$BC32&lt;&gt;"",[2]PREMIOS_DOCTORADO!$BC32&lt;&gt;0),[2]PREMIOS_DOCTORADO!$BC32,""),IF($A34="TOTAL",SUM(INDIRECT("AF4:AF"&amp;ROW()-1)),""))</f>
        <v/>
      </c>
      <c r="AG34" s="7" t="str">
        <f ca="1">IF(AND($A34&lt;&gt;"",$A34&lt;&gt;"TOTAL"),IF(AND([2]PREMIOS_DOCTORADO!$BE32&lt;&gt;"",[2]PREMIOS_DOCTORADO!$BE32&lt;&gt;0),[2]PREMIOS_DOCTORADO!$BE32,""),IF($A34="TOTAL",SUM(INDIRECT("AG4:AG"&amp;ROW()-1)),""))</f>
        <v/>
      </c>
      <c r="AH34" s="7" t="str">
        <f t="shared" ca="1" si="10"/>
        <v/>
      </c>
      <c r="AI34" s="7" t="str">
        <f ca="1">IF(AND($A34&lt;&gt;"",$A34&lt;&gt;"TOTAL"),IF(AND([2]PREMIOS_DOCTORADO!$BH32&lt;&gt;"",[2]PREMIOS_DOCTORADO!$BH32&lt;&gt;0),[2]PREMIOS_DOCTORADO!$BH32,""),IF($A34="TOTAL",SUM(INDIRECT("AI4:AI"&amp;ROW()-1)),""))</f>
        <v/>
      </c>
      <c r="AJ34" s="7" t="str">
        <f ca="1">IF(AND($A34&lt;&gt;"",$A34&lt;&gt;"TOTAL"),IF(AND([2]PREMIOS_DOCTORADO!$BJ32&lt;&gt;"",[2]PREMIOS_DOCTORADO!$BJ32&lt;&gt;0),[2]PREMIOS_DOCTORADO!$BJ32,""),IF($A34="TOTAL",SUM(INDIRECT("AJ4:AJ"&amp;ROW()-1)),""))</f>
        <v/>
      </c>
      <c r="AK34" s="7" t="str">
        <f t="shared" ca="1" si="11"/>
        <v/>
      </c>
      <c r="AL34" s="7" t="str">
        <f ca="1">IF(AND($A34&lt;&gt;"",$A34&lt;&gt;"TOTAL"),IF(AND([2]PREMIOS_DOCTORADO!$BM32&lt;&gt;"",[2]PREMIOS_DOCTORADO!$BM32&lt;&gt;0),[2]PREMIOS_DOCTORADO!$BM32,""),IF($A34="TOTAL",SUM(INDIRECT("AL4:AL"&amp;ROW()-1)),""))</f>
        <v/>
      </c>
      <c r="AM34" s="7" t="str">
        <f ca="1">IF(AND($A34&lt;&gt;"",$A34&lt;&gt;"TOTAL"),IF(AND([2]PREMIOS_DOCTORADO!$BO32&lt;&gt;"",[2]PREMIOS_DOCTORADO!$BO32&lt;&gt;0),[2]PREMIOS_DOCTORADO!$BO32,""),IF($A34="TOTAL",SUM(INDIRECT("AM4:AM"&amp;ROW()-1)),""))</f>
        <v/>
      </c>
      <c r="AN34" s="7" t="str">
        <f t="shared" ca="1" si="12"/>
        <v/>
      </c>
      <c r="AO34" s="7" t="str">
        <f ca="1">IF(AND($A34&lt;&gt;"",$A34&lt;&gt;"TOTAL"),IF(AND([2]PREMIOS_DOCTORADO!$BR32&lt;&gt;"",[2]PREMIOS_DOCTORADO!$BR32&lt;&gt;0),[2]PREMIOS_DOCTORADO!$BR32,""),IF($A34="TOTAL",SUM(INDIRECT("AO4:AO"&amp;ROW()-1)),""))</f>
        <v/>
      </c>
      <c r="AP34" s="7" t="str">
        <f ca="1">IF(AND($A34&lt;&gt;"",$A34&lt;&gt;"TOTAL"),IF(AND([2]PREMIOS_DOCTORADO!$BT32&lt;&gt;"",[2]PREMIOS_DOCTORADO!$BT32&lt;&gt;0),[2]PREMIOS_DOCTORADO!$BT32,""),IF($A34="TOTAL",SUM(INDIRECT("AP4:AP"&amp;ROW()-1)),""))</f>
        <v/>
      </c>
      <c r="AQ34" s="7" t="str">
        <f t="shared" ca="1" si="13"/>
        <v/>
      </c>
      <c r="AR34" s="7" t="str">
        <f ca="1">IF(AND($A34&lt;&gt;"",$A34&lt;&gt;"TOTAL"),IF(AND([2]PREMIOS_DOCTORADO!$BW32&lt;&gt;"",[2]PREMIOS_DOCTORADO!$BW32&lt;&gt;0),[2]PREMIOS_DOCTORADO!$BW32,""),IF($A34="TOTAL",SUM(INDIRECT("AR4:AR"&amp;ROW()-1)),""))</f>
        <v/>
      </c>
      <c r="AS34" s="7" t="str">
        <f ca="1">IF(AND($A34&lt;&gt;"",$A34&lt;&gt;"TOTAL"),IF(AND([2]PREMIOS_DOCTORADO!$BY32&lt;&gt;"",[2]PREMIOS_DOCTORADO!$BY32&lt;&gt;0),[2]PREMIOS_DOCTORADO!$BY32,""),IF($A34="TOTAL",SUM(INDIRECT("AS4:AS"&amp;ROW()-1)),""))</f>
        <v/>
      </c>
      <c r="AT34" s="7" t="str">
        <f t="shared" ca="1" si="14"/>
        <v/>
      </c>
      <c r="AU34" s="7" t="str">
        <f ca="1">IF(AND($A34&lt;&gt;"",$A34&lt;&gt;"TOTAL"),IF(AND([2]PREMIOS_DOCTORADO!$CB32&lt;&gt;"",[2]PREMIOS_DOCTORADO!$CB32&lt;&gt;0),[2]PREMIOS_DOCTORADO!$CB32,""),IF($A34="TOTAL",SUM(INDIRECT("AU4:AU"&amp;ROW()-1)),""))</f>
        <v/>
      </c>
      <c r="AV34" s="7" t="str">
        <f ca="1">IF(AND($A34&lt;&gt;"",$A34&lt;&gt;"TOTAL"),IF(AND([2]PREMIOS_DOCTORADO!$CD32&lt;&gt;"",[2]PREMIOS_DOCTORADO!$CD32&lt;&gt;0),[2]PREMIOS_DOCTORADO!$CD32,""),IF($A34="TOTAL",SUM(INDIRECT("AV4:AV"&amp;ROW()-1)),""))</f>
        <v/>
      </c>
      <c r="AW34" s="7" t="str">
        <f t="shared" ca="1" si="15"/>
        <v/>
      </c>
      <c r="AX34" s="7" t="str">
        <f ca="1">IF(AND($A34&lt;&gt;"",$A34&lt;&gt;"TOTAL"),IF(AND([2]PREMIOS_DOCTORADO!$CG32&lt;&gt;"",[2]PREMIOS_DOCTORADO!$CG32&lt;&gt;0),[2]PREMIOS_DOCTORADO!$CG32,""),IF($A34="TOTAL",SUM(INDIRECT("AX4:AX"&amp;ROW()-1)),""))</f>
        <v/>
      </c>
      <c r="AY34" s="7" t="str">
        <f ca="1">IF(AND($A34&lt;&gt;"",$A34&lt;&gt;"TOTAL"),IF(AND([2]PREMIOS_DOCTORADO!$CI32&lt;&gt;"",[2]PREMIOS_DOCTORADO!$CI32&lt;&gt;0),[2]PREMIOS_DOCTORADO!$CI32,""),IF($A34="TOTAL",SUM(INDIRECT("AY4:AY"&amp;ROW()-1)),""))</f>
        <v/>
      </c>
      <c r="AZ34" s="7" t="str">
        <f t="shared" ca="1" si="16"/>
        <v/>
      </c>
      <c r="BA34" s="7" t="str">
        <f ca="1">IF(AND($A34&lt;&gt;"",$A34&lt;&gt;"TOTAL"),IF(AND([2]PREMIOS_DOCTORADO!$CL32&lt;&gt;"",[2]PREMIOS_DOCTORADO!$CL32&lt;&gt;0),[2]PREMIOS_DOCTORADO!$CL32,""),IF($A34="TOTAL",SUM(INDIRECT("BA4:BA"&amp;ROW()-1)),""))</f>
        <v/>
      </c>
      <c r="BB34" s="7" t="str">
        <f ca="1">IF(AND($A34&lt;&gt;"",$A34&lt;&gt;"TOTAL"),IF(AND([2]PREMIOS_DOCTORADO!$CN32&lt;&gt;"",[2]PREMIOS_DOCTORADO!$CN32&lt;&gt;0),[2]PREMIOS_DOCTORADO!$CN32,""),IF($A34="TOTAL",SUM(INDIRECT("BB4:BB"&amp;ROW()-1)),""))</f>
        <v/>
      </c>
      <c r="BC34" s="7" t="str">
        <f t="shared" ca="1" si="17"/>
        <v/>
      </c>
      <c r="BD34" s="7" t="str">
        <f ca="1">IF(AND($A34&lt;&gt;"",$A34&lt;&gt;"TOTAL"),IF(AND([2]PREMIOS_DOCTORADO!$CQ32&lt;&gt;"",[2]PREMIOS_DOCTORADO!$CQ32&lt;&gt;0),[2]PREMIOS_DOCTORADO!$CQ32,""),IF($A34="TOTAL",SUM(INDIRECT("BD4:BD"&amp;ROW()-1)),""))</f>
        <v/>
      </c>
      <c r="BE34" s="7" t="str">
        <f ca="1">IF(AND($A34&lt;&gt;"",$A34&lt;&gt;"TOTAL"),IF(AND([2]PREMIOS_DOCTORADO!$CS32&lt;&gt;"",[2]PREMIOS_DOCTORADO!$CS32&lt;&gt;0),[2]PREMIOS_DOCTORADO!$CS32,""),IF($A34="TOTAL",SUM(INDIRECT("BE4:BE"&amp;ROW()-1)),""))</f>
        <v/>
      </c>
      <c r="BF34" s="7" t="str">
        <f t="shared" ca="1" si="18"/>
        <v/>
      </c>
    </row>
    <row r="35" spans="1:58" x14ac:dyDescent="0.2">
      <c r="A35" s="12" t="str">
        <f>IF([2]PREMIOS_DOCTORADO!$D33&lt;&gt;"",[2]PREMIOS_DOCTORADO!$D33,IF(AND([2]PREMIOS_DOCTORADO!$D33="",[2]PREMIOS_DOCTORADO!$D34="",[2]PREMIOS_DOCTORADO!$D32=""),"","TOTAL"))</f>
        <v/>
      </c>
      <c r="B35" s="7" t="str">
        <f ca="1">IF(AND($A35&lt;&gt;"",$A35&lt;&gt;"TOTAL"),IF(AND([2]PREMIOS_DOCTORADO!$E33&lt;&gt;"",[2]PREMIOS_DOCTORADO!$E33&lt;&gt;0),[2]PREMIOS_DOCTORADO!$E33,""),IF($A35="TOTAL",SUM(INDIRECT("B4:B"&amp;ROW()-1)),""))</f>
        <v/>
      </c>
      <c r="C35" s="7" t="str">
        <f ca="1">IF(AND($A35&lt;&gt;"",$A35&lt;&gt;"TOTAL"),IF(AND([2]PREMIOS_DOCTORADO!$G33&lt;&gt;"",[2]PREMIOS_DOCTORADO!$G33&lt;&gt;0),[2]PREMIOS_DOCTORADO!$G33,""),IF($A35="TOTAL",SUM(INDIRECT("C4:C"&amp;ROW()-1)),""))</f>
        <v/>
      </c>
      <c r="D35" s="7" t="str">
        <f t="shared" ca="1" si="0"/>
        <v/>
      </c>
      <c r="E35" s="7" t="str">
        <f ca="1">IF(AND($A35&lt;&gt;"",$A35&lt;&gt;"TOTAL"),IF(AND([2]PREMIOS_DOCTORADO!$J33&lt;&gt;"",[2]PREMIOS_DOCTORADO!$J33&lt;&gt;0),[2]PREMIOS_DOCTORADO!$J33,""),IF($A35="TOTAL",SUM(INDIRECT("E4:E"&amp;ROW()-1)),""))</f>
        <v/>
      </c>
      <c r="F35" s="7" t="str">
        <f ca="1">IF(AND($A35&lt;&gt;"",$A35&lt;&gt;"TOTAL"),IF(AND([2]PREMIOS_DOCTORADO!$L33&lt;&gt;"",[2]PREMIOS_DOCTORADO!$L33&lt;&gt;0),[2]PREMIOS_DOCTORADO!$L33,""),IF($A35="TOTAL",SUM(INDIRECT("F4:F"&amp;ROW()-1)),""))</f>
        <v/>
      </c>
      <c r="G35" s="7" t="str">
        <f t="shared" ca="1" si="1"/>
        <v/>
      </c>
      <c r="H35" s="7" t="str">
        <f ca="1">IF(AND($A35&lt;&gt;"",$A35&lt;&gt;"TOTAL"),IF(AND([2]PREMIOS_DOCTORADO!$O33&lt;&gt;"",[2]PREMIOS_DOCTORADO!$O33&lt;&gt;0),[2]PREMIOS_DOCTORADO!$O33,""),IF($A35="TOTAL",SUM(INDIRECT("H4:H"&amp;ROW()-1)),""))</f>
        <v/>
      </c>
      <c r="I35" s="7" t="str">
        <f ca="1">IF(AND($A35&lt;&gt;"",$A35&lt;&gt;"TOTAL"),IF(AND([2]PREMIOS_DOCTORADO!$Q33&lt;&gt;"",[2]PREMIOS_DOCTORADO!$Q33&lt;&gt;0),[2]PREMIOS_DOCTORADO!$Q33,""),IF($A35="TOTAL",SUM(INDIRECT("I4:I"&amp;ROW()-1)),""))</f>
        <v/>
      </c>
      <c r="J35" s="7" t="str">
        <f t="shared" ca="1" si="2"/>
        <v/>
      </c>
      <c r="K35" s="7" t="str">
        <f ca="1">IF(AND($A35&lt;&gt;"",$A35&lt;&gt;"TOTAL"),IF(AND([2]PREMIOS_DOCTORADO!$T33&lt;&gt;"",[2]PREMIOS_DOCTORADO!$T33&lt;&gt;0),[2]PREMIOS_DOCTORADO!$T33,""),IF($A35="TOTAL",SUM(INDIRECT("K4:K"&amp;ROW()-1)),""))</f>
        <v/>
      </c>
      <c r="L35" s="7" t="str">
        <f ca="1">IF(AND($A35&lt;&gt;"",$A35&lt;&gt;"TOTAL"),IF(AND([2]PREMIOS_DOCTORADO!$V33&lt;&gt;"",[2]PREMIOS_DOCTORADO!$V33&lt;&gt;0),[2]PREMIOS_DOCTORADO!$V33,""),IF($A35="TOTAL",SUM(INDIRECT("L4:L"&amp;ROW()-1)),""))</f>
        <v/>
      </c>
      <c r="M35" s="7" t="str">
        <f t="shared" ca="1" si="3"/>
        <v/>
      </c>
      <c r="N35" s="7" t="str">
        <f ca="1">IF(AND($A35&lt;&gt;"",$A35&lt;&gt;"TOTAL"),IF(AND([2]PREMIOS_DOCTORADO!$Y33&lt;&gt;"",[2]PREMIOS_DOCTORADO!$Y33&lt;&gt;0),[2]PREMIOS_DOCTORADO!$Y33,""),IF($A35="TOTAL",SUM(INDIRECT("N4:N"&amp;ROW()-1)),""))</f>
        <v/>
      </c>
      <c r="O35" s="7" t="str">
        <f ca="1">IF(AND($A35&lt;&gt;"",$A35&lt;&gt;"TOTAL"),IF(AND([2]PREMIOS_DOCTORADO!$AA33&lt;&gt;"",[2]PREMIOS_DOCTORADO!$AA33&lt;&gt;0),[2]PREMIOS_DOCTORADO!$AA33,""),IF($A35="TOTAL",SUM(INDIRECT("O4:O"&amp;ROW()-1)),""))</f>
        <v/>
      </c>
      <c r="P35" s="7" t="str">
        <f t="shared" ca="1" si="4"/>
        <v/>
      </c>
      <c r="Q35" s="7" t="str">
        <f ca="1">IF(AND($A35&lt;&gt;"",$A35&lt;&gt;"TOTAL"),IF(AND([2]PREMIOS_DOCTORADO!$AD33&lt;&gt;"",[2]PREMIOS_DOCTORADO!$AD33&lt;&gt;0),[2]PREMIOS_DOCTORADO!$AD33,""),IF($A35="TOTAL",SUM(INDIRECT("Q4:Q"&amp;ROW()-1)),""))</f>
        <v/>
      </c>
      <c r="R35" s="7" t="str">
        <f ca="1">IF(AND($A35&lt;&gt;"",$A35&lt;&gt;"TOTAL"),IF(AND([2]PREMIOS_DOCTORADO!$AF33&lt;&gt;"",[2]PREMIOS_DOCTORADO!$AF33&lt;&gt;0),[2]PREMIOS_DOCTORADO!$AF33,""),IF($A35="TOTAL",SUM(INDIRECT("R4:R"&amp;ROW()-1)),""))</f>
        <v/>
      </c>
      <c r="S35" s="7" t="str">
        <f t="shared" ca="1" si="5"/>
        <v/>
      </c>
      <c r="T35" s="7" t="str">
        <f ca="1">IF(AND($A35&lt;&gt;"",$A35&lt;&gt;"TOTAL"),IF(AND([2]PREMIOS_DOCTORADO!$AI33&lt;&gt;"",[2]PREMIOS_DOCTORADO!$AI33&lt;&gt;0),[2]PREMIOS_DOCTORADO!$AI33,""),IF($A35="TOTAL",SUM(INDIRECT("T4:T"&amp;ROW()-1)),""))</f>
        <v/>
      </c>
      <c r="U35" s="7" t="str">
        <f ca="1">IF(AND($A35&lt;&gt;"",$A35&lt;&gt;"TOTAL"),IF(AND([2]PREMIOS_DOCTORADO!$AK33&lt;&gt;"",[2]PREMIOS_DOCTORADO!$AK33&lt;&gt;0),[2]PREMIOS_DOCTORADO!$AK33,""),IF($A35="TOTAL",SUM(INDIRECT("U4:U"&amp;ROW()-1)),""))</f>
        <v/>
      </c>
      <c r="V35" s="7" t="str">
        <f t="shared" ca="1" si="6"/>
        <v/>
      </c>
      <c r="W35" s="7" t="str">
        <f ca="1">IF(AND($A35&lt;&gt;"",$A35&lt;&gt;"TOTAL"),IF(AND([2]PREMIOS_DOCTORADO!$AN33&lt;&gt;"",[2]PREMIOS_DOCTORADO!$AN33&lt;&gt;0),[2]PREMIOS_DOCTORADO!$AN33,""),IF($A35="TOTAL",SUM(INDIRECT("W4:W"&amp;ROW()-1)),""))</f>
        <v/>
      </c>
      <c r="X35" s="7" t="str">
        <f ca="1">IF(AND($A35&lt;&gt;"",$A35&lt;&gt;"TOTAL"),IF(AND([2]PREMIOS_DOCTORADO!$AP33&lt;&gt;"",[2]PREMIOS_DOCTORADO!$AP33&lt;&gt;0),[2]PREMIOS_DOCTORADO!$AP33,""),IF($A35="TOTAL",SUM(INDIRECT("X4:X"&amp;ROW()-1)),""))</f>
        <v/>
      </c>
      <c r="Y35" s="7" t="str">
        <f t="shared" ca="1" si="7"/>
        <v/>
      </c>
      <c r="Z35" s="7" t="str">
        <f ca="1">IF(AND($A35&lt;&gt;"",$A35&lt;&gt;"TOTAL"),IF(AND([2]PREMIOS_DOCTORADO!$AS33&lt;&gt;"",[2]PREMIOS_DOCTORADO!$AS33&lt;&gt;0),[2]PREMIOS_DOCTORADO!$AS33,""),IF($A35="TOTAL",SUM(INDIRECT("Z4:Z"&amp;ROW()-1)),""))</f>
        <v/>
      </c>
      <c r="AA35" s="7" t="str">
        <f ca="1">IF(AND($A35&lt;&gt;"",$A35&lt;&gt;"TOTAL"),IF(AND([2]PREMIOS_DOCTORADO!$AU33&lt;&gt;"",[2]PREMIOS_DOCTORADO!$AU33&lt;&gt;0),[2]PREMIOS_DOCTORADO!$AU33,""),IF($A35="TOTAL",SUM(INDIRECT("AA4:AA"&amp;ROW()-1)),""))</f>
        <v/>
      </c>
      <c r="AB35" s="7" t="str">
        <f t="shared" ca="1" si="8"/>
        <v/>
      </c>
      <c r="AC35" s="7" t="str">
        <f ca="1">IF(AND($A35&lt;&gt;"",$A35&lt;&gt;"TOTAL"),IF(AND([2]PREMIOS_DOCTORADO!$AX33&lt;&gt;"",[2]PREMIOS_DOCTORADO!$AX33&lt;&gt;0),[2]PREMIOS_DOCTORADO!$AX33,""),IF($A35="TOTAL",SUM(INDIRECT("AC4:AC"&amp;ROW()-1)),""))</f>
        <v/>
      </c>
      <c r="AD35" s="7" t="str">
        <f ca="1">IF(AND($A35&lt;&gt;"",$A35&lt;&gt;"TOTAL"),IF(AND([2]PREMIOS_DOCTORADO!$AZ33&lt;&gt;"",[2]PREMIOS_DOCTORADO!$AZ33&lt;&gt;0),[2]PREMIOS_DOCTORADO!$AZ33,""),IF($A35="TOTAL",SUM(INDIRECT("AD4:AD"&amp;ROW()-1)),""))</f>
        <v/>
      </c>
      <c r="AE35" s="7" t="str">
        <f t="shared" ca="1" si="9"/>
        <v/>
      </c>
      <c r="AF35" s="7" t="str">
        <f ca="1">IF(AND($A35&lt;&gt;"",$A35&lt;&gt;"TOTAL"),IF(AND([2]PREMIOS_DOCTORADO!$BC33&lt;&gt;"",[2]PREMIOS_DOCTORADO!$BC33&lt;&gt;0),[2]PREMIOS_DOCTORADO!$BC33,""),IF($A35="TOTAL",SUM(INDIRECT("AF4:AF"&amp;ROW()-1)),""))</f>
        <v/>
      </c>
      <c r="AG35" s="7" t="str">
        <f ca="1">IF(AND($A35&lt;&gt;"",$A35&lt;&gt;"TOTAL"),IF(AND([2]PREMIOS_DOCTORADO!$BE33&lt;&gt;"",[2]PREMIOS_DOCTORADO!$BE33&lt;&gt;0),[2]PREMIOS_DOCTORADO!$BE33,""),IF($A35="TOTAL",SUM(INDIRECT("AG4:AG"&amp;ROW()-1)),""))</f>
        <v/>
      </c>
      <c r="AH35" s="7" t="str">
        <f t="shared" ca="1" si="10"/>
        <v/>
      </c>
      <c r="AI35" s="7" t="str">
        <f ca="1">IF(AND($A35&lt;&gt;"",$A35&lt;&gt;"TOTAL"),IF(AND([2]PREMIOS_DOCTORADO!$BH33&lt;&gt;"",[2]PREMIOS_DOCTORADO!$BH33&lt;&gt;0),[2]PREMIOS_DOCTORADO!$BH33,""),IF($A35="TOTAL",SUM(INDIRECT("AI4:AI"&amp;ROW()-1)),""))</f>
        <v/>
      </c>
      <c r="AJ35" s="7" t="str">
        <f ca="1">IF(AND($A35&lt;&gt;"",$A35&lt;&gt;"TOTAL"),IF(AND([2]PREMIOS_DOCTORADO!$BJ33&lt;&gt;"",[2]PREMIOS_DOCTORADO!$BJ33&lt;&gt;0),[2]PREMIOS_DOCTORADO!$BJ33,""),IF($A35="TOTAL",SUM(INDIRECT("AJ4:AJ"&amp;ROW()-1)),""))</f>
        <v/>
      </c>
      <c r="AK35" s="7" t="str">
        <f t="shared" ca="1" si="11"/>
        <v/>
      </c>
      <c r="AL35" s="7" t="str">
        <f ca="1">IF(AND($A35&lt;&gt;"",$A35&lt;&gt;"TOTAL"),IF(AND([2]PREMIOS_DOCTORADO!$BM33&lt;&gt;"",[2]PREMIOS_DOCTORADO!$BM33&lt;&gt;0),[2]PREMIOS_DOCTORADO!$BM33,""),IF($A35="TOTAL",SUM(INDIRECT("AL4:AL"&amp;ROW()-1)),""))</f>
        <v/>
      </c>
      <c r="AM35" s="7" t="str">
        <f ca="1">IF(AND($A35&lt;&gt;"",$A35&lt;&gt;"TOTAL"),IF(AND([2]PREMIOS_DOCTORADO!$BO33&lt;&gt;"",[2]PREMIOS_DOCTORADO!$BO33&lt;&gt;0),[2]PREMIOS_DOCTORADO!$BO33,""),IF($A35="TOTAL",SUM(INDIRECT("AM4:AM"&amp;ROW()-1)),""))</f>
        <v/>
      </c>
      <c r="AN35" s="7" t="str">
        <f t="shared" ca="1" si="12"/>
        <v/>
      </c>
      <c r="AO35" s="7" t="str">
        <f ca="1">IF(AND($A35&lt;&gt;"",$A35&lt;&gt;"TOTAL"),IF(AND([2]PREMIOS_DOCTORADO!$BR33&lt;&gt;"",[2]PREMIOS_DOCTORADO!$BR33&lt;&gt;0),[2]PREMIOS_DOCTORADO!$BR33,""),IF($A35="TOTAL",SUM(INDIRECT("AO4:AO"&amp;ROW()-1)),""))</f>
        <v/>
      </c>
      <c r="AP35" s="7" t="str">
        <f ca="1">IF(AND($A35&lt;&gt;"",$A35&lt;&gt;"TOTAL"),IF(AND([2]PREMIOS_DOCTORADO!$BT33&lt;&gt;"",[2]PREMIOS_DOCTORADO!$BT33&lt;&gt;0),[2]PREMIOS_DOCTORADO!$BT33,""),IF($A35="TOTAL",SUM(INDIRECT("AP4:AP"&amp;ROW()-1)),""))</f>
        <v/>
      </c>
      <c r="AQ35" s="7" t="str">
        <f t="shared" ca="1" si="13"/>
        <v/>
      </c>
      <c r="AR35" s="7" t="str">
        <f ca="1">IF(AND($A35&lt;&gt;"",$A35&lt;&gt;"TOTAL"),IF(AND([2]PREMIOS_DOCTORADO!$BW33&lt;&gt;"",[2]PREMIOS_DOCTORADO!$BW33&lt;&gt;0),[2]PREMIOS_DOCTORADO!$BW33,""),IF($A35="TOTAL",SUM(INDIRECT("AR4:AR"&amp;ROW()-1)),""))</f>
        <v/>
      </c>
      <c r="AS35" s="7" t="str">
        <f ca="1">IF(AND($A35&lt;&gt;"",$A35&lt;&gt;"TOTAL"),IF(AND([2]PREMIOS_DOCTORADO!$BY33&lt;&gt;"",[2]PREMIOS_DOCTORADO!$BY33&lt;&gt;0),[2]PREMIOS_DOCTORADO!$BY33,""),IF($A35="TOTAL",SUM(INDIRECT("AS4:AS"&amp;ROW()-1)),""))</f>
        <v/>
      </c>
      <c r="AT35" s="7" t="str">
        <f t="shared" ca="1" si="14"/>
        <v/>
      </c>
      <c r="AU35" s="7" t="str">
        <f ca="1">IF(AND($A35&lt;&gt;"",$A35&lt;&gt;"TOTAL"),IF(AND([2]PREMIOS_DOCTORADO!$CB33&lt;&gt;"",[2]PREMIOS_DOCTORADO!$CB33&lt;&gt;0),[2]PREMIOS_DOCTORADO!$CB33,""),IF($A35="TOTAL",SUM(INDIRECT("AU4:AU"&amp;ROW()-1)),""))</f>
        <v/>
      </c>
      <c r="AV35" s="7" t="str">
        <f ca="1">IF(AND($A35&lt;&gt;"",$A35&lt;&gt;"TOTAL"),IF(AND([2]PREMIOS_DOCTORADO!$CD33&lt;&gt;"",[2]PREMIOS_DOCTORADO!$CD33&lt;&gt;0),[2]PREMIOS_DOCTORADO!$CD33,""),IF($A35="TOTAL",SUM(INDIRECT("AV4:AV"&amp;ROW()-1)),""))</f>
        <v/>
      </c>
      <c r="AW35" s="7" t="str">
        <f t="shared" ca="1" si="15"/>
        <v/>
      </c>
      <c r="AX35" s="7" t="str">
        <f ca="1">IF(AND($A35&lt;&gt;"",$A35&lt;&gt;"TOTAL"),IF(AND([2]PREMIOS_DOCTORADO!$CG33&lt;&gt;"",[2]PREMIOS_DOCTORADO!$CG33&lt;&gt;0),[2]PREMIOS_DOCTORADO!$CG33,""),IF($A35="TOTAL",SUM(INDIRECT("AX4:AX"&amp;ROW()-1)),""))</f>
        <v/>
      </c>
      <c r="AY35" s="7" t="str">
        <f ca="1">IF(AND($A35&lt;&gt;"",$A35&lt;&gt;"TOTAL"),IF(AND([2]PREMIOS_DOCTORADO!$CI33&lt;&gt;"",[2]PREMIOS_DOCTORADO!$CI33&lt;&gt;0),[2]PREMIOS_DOCTORADO!$CI33,""),IF($A35="TOTAL",SUM(INDIRECT("AY4:AY"&amp;ROW()-1)),""))</f>
        <v/>
      </c>
      <c r="AZ35" s="7" t="str">
        <f t="shared" ca="1" si="16"/>
        <v/>
      </c>
      <c r="BA35" s="7" t="str">
        <f ca="1">IF(AND($A35&lt;&gt;"",$A35&lt;&gt;"TOTAL"),IF(AND([2]PREMIOS_DOCTORADO!$CL33&lt;&gt;"",[2]PREMIOS_DOCTORADO!$CL33&lt;&gt;0),[2]PREMIOS_DOCTORADO!$CL33,""),IF($A35="TOTAL",SUM(INDIRECT("BA4:BA"&amp;ROW()-1)),""))</f>
        <v/>
      </c>
      <c r="BB35" s="7" t="str">
        <f ca="1">IF(AND($A35&lt;&gt;"",$A35&lt;&gt;"TOTAL"),IF(AND([2]PREMIOS_DOCTORADO!$CN33&lt;&gt;"",[2]PREMIOS_DOCTORADO!$CN33&lt;&gt;0),[2]PREMIOS_DOCTORADO!$CN33,""),IF($A35="TOTAL",SUM(INDIRECT("BB4:BB"&amp;ROW()-1)),""))</f>
        <v/>
      </c>
      <c r="BC35" s="7" t="str">
        <f t="shared" ca="1" si="17"/>
        <v/>
      </c>
      <c r="BD35" s="7" t="str">
        <f ca="1">IF(AND($A35&lt;&gt;"",$A35&lt;&gt;"TOTAL"),IF(AND([2]PREMIOS_DOCTORADO!$CQ33&lt;&gt;"",[2]PREMIOS_DOCTORADO!$CQ33&lt;&gt;0),[2]PREMIOS_DOCTORADO!$CQ33,""),IF($A35="TOTAL",SUM(INDIRECT("BD4:BD"&amp;ROW()-1)),""))</f>
        <v/>
      </c>
      <c r="BE35" s="7" t="str">
        <f ca="1">IF(AND($A35&lt;&gt;"",$A35&lt;&gt;"TOTAL"),IF(AND([2]PREMIOS_DOCTORADO!$CS33&lt;&gt;"",[2]PREMIOS_DOCTORADO!$CS33&lt;&gt;0),[2]PREMIOS_DOCTORADO!$CS33,""),IF($A35="TOTAL",SUM(INDIRECT("BE4:BE"&amp;ROW()-1)),""))</f>
        <v/>
      </c>
      <c r="BF35" s="7" t="str">
        <f t="shared" ca="1" si="18"/>
        <v/>
      </c>
    </row>
    <row r="36" spans="1:58" x14ac:dyDescent="0.2">
      <c r="A36" s="12" t="str">
        <f>IF([2]PREMIOS_DOCTORADO!$D34&lt;&gt;"",[2]PREMIOS_DOCTORADO!$D34,IF(AND([2]PREMIOS_DOCTORADO!$D34="",[2]PREMIOS_DOCTORADO!$D35="",[2]PREMIOS_DOCTORADO!$D33=""),"","TOTAL"))</f>
        <v/>
      </c>
      <c r="B36" s="7" t="str">
        <f ca="1">IF(AND($A36&lt;&gt;"",$A36&lt;&gt;"TOTAL"),IF(AND([2]PREMIOS_DOCTORADO!$E34&lt;&gt;"",[2]PREMIOS_DOCTORADO!$E34&lt;&gt;0),[2]PREMIOS_DOCTORADO!$E34,""),IF($A36="TOTAL",SUM(INDIRECT("B4:B"&amp;ROW()-1)),""))</f>
        <v/>
      </c>
      <c r="C36" s="7" t="str">
        <f ca="1">IF(AND($A36&lt;&gt;"",$A36&lt;&gt;"TOTAL"),IF(AND([2]PREMIOS_DOCTORADO!$G34&lt;&gt;"",[2]PREMIOS_DOCTORADO!$G34&lt;&gt;0),[2]PREMIOS_DOCTORADO!$G34,""),IF($A36="TOTAL",SUM(INDIRECT("C4:C"&amp;ROW()-1)),""))</f>
        <v/>
      </c>
      <c r="D36" s="7" t="str">
        <f t="shared" ca="1" si="0"/>
        <v/>
      </c>
      <c r="E36" s="7" t="str">
        <f ca="1">IF(AND($A36&lt;&gt;"",$A36&lt;&gt;"TOTAL"),IF(AND([2]PREMIOS_DOCTORADO!$J34&lt;&gt;"",[2]PREMIOS_DOCTORADO!$J34&lt;&gt;0),[2]PREMIOS_DOCTORADO!$J34,""),IF($A36="TOTAL",SUM(INDIRECT("E4:E"&amp;ROW()-1)),""))</f>
        <v/>
      </c>
      <c r="F36" s="7" t="str">
        <f ca="1">IF(AND($A36&lt;&gt;"",$A36&lt;&gt;"TOTAL"),IF(AND([2]PREMIOS_DOCTORADO!$L34&lt;&gt;"",[2]PREMIOS_DOCTORADO!$L34&lt;&gt;0),[2]PREMIOS_DOCTORADO!$L34,""),IF($A36="TOTAL",SUM(INDIRECT("F4:F"&amp;ROW()-1)),""))</f>
        <v/>
      </c>
      <c r="G36" s="7" t="str">
        <f t="shared" ca="1" si="1"/>
        <v/>
      </c>
      <c r="H36" s="7" t="str">
        <f ca="1">IF(AND($A36&lt;&gt;"",$A36&lt;&gt;"TOTAL"),IF(AND([2]PREMIOS_DOCTORADO!$O34&lt;&gt;"",[2]PREMIOS_DOCTORADO!$O34&lt;&gt;0),[2]PREMIOS_DOCTORADO!$O34,""),IF($A36="TOTAL",SUM(INDIRECT("H4:H"&amp;ROW()-1)),""))</f>
        <v/>
      </c>
      <c r="I36" s="7" t="str">
        <f ca="1">IF(AND($A36&lt;&gt;"",$A36&lt;&gt;"TOTAL"),IF(AND([2]PREMIOS_DOCTORADO!$Q34&lt;&gt;"",[2]PREMIOS_DOCTORADO!$Q34&lt;&gt;0),[2]PREMIOS_DOCTORADO!$Q34,""),IF($A36="TOTAL",SUM(INDIRECT("I4:I"&amp;ROW()-1)),""))</f>
        <v/>
      </c>
      <c r="J36" s="7" t="str">
        <f t="shared" ca="1" si="2"/>
        <v/>
      </c>
      <c r="K36" s="7" t="str">
        <f ca="1">IF(AND($A36&lt;&gt;"",$A36&lt;&gt;"TOTAL"),IF(AND([2]PREMIOS_DOCTORADO!$T34&lt;&gt;"",[2]PREMIOS_DOCTORADO!$T34&lt;&gt;0),[2]PREMIOS_DOCTORADO!$T34,""),IF($A36="TOTAL",SUM(INDIRECT("K4:K"&amp;ROW()-1)),""))</f>
        <v/>
      </c>
      <c r="L36" s="7" t="str">
        <f ca="1">IF(AND($A36&lt;&gt;"",$A36&lt;&gt;"TOTAL"),IF(AND([2]PREMIOS_DOCTORADO!$V34&lt;&gt;"",[2]PREMIOS_DOCTORADO!$V34&lt;&gt;0),[2]PREMIOS_DOCTORADO!$V34,""),IF($A36="TOTAL",SUM(INDIRECT("L4:L"&amp;ROW()-1)),""))</f>
        <v/>
      </c>
      <c r="M36" s="7" t="str">
        <f t="shared" ca="1" si="3"/>
        <v/>
      </c>
      <c r="N36" s="7" t="str">
        <f ca="1">IF(AND($A36&lt;&gt;"",$A36&lt;&gt;"TOTAL"),IF(AND([2]PREMIOS_DOCTORADO!$Y34&lt;&gt;"",[2]PREMIOS_DOCTORADO!$Y34&lt;&gt;0),[2]PREMIOS_DOCTORADO!$Y34,""),IF($A36="TOTAL",SUM(INDIRECT("N4:N"&amp;ROW()-1)),""))</f>
        <v/>
      </c>
      <c r="O36" s="7" t="str">
        <f ca="1">IF(AND($A36&lt;&gt;"",$A36&lt;&gt;"TOTAL"),IF(AND([2]PREMIOS_DOCTORADO!$AA34&lt;&gt;"",[2]PREMIOS_DOCTORADO!$AA34&lt;&gt;0),[2]PREMIOS_DOCTORADO!$AA34,""),IF($A36="TOTAL",SUM(INDIRECT("O4:O"&amp;ROW()-1)),""))</f>
        <v/>
      </c>
      <c r="P36" s="7" t="str">
        <f t="shared" ca="1" si="4"/>
        <v/>
      </c>
      <c r="Q36" s="7" t="str">
        <f ca="1">IF(AND($A36&lt;&gt;"",$A36&lt;&gt;"TOTAL"),IF(AND([2]PREMIOS_DOCTORADO!$AD34&lt;&gt;"",[2]PREMIOS_DOCTORADO!$AD34&lt;&gt;0),[2]PREMIOS_DOCTORADO!$AD34,""),IF($A36="TOTAL",SUM(INDIRECT("Q4:Q"&amp;ROW()-1)),""))</f>
        <v/>
      </c>
      <c r="R36" s="7" t="str">
        <f ca="1">IF(AND($A36&lt;&gt;"",$A36&lt;&gt;"TOTAL"),IF(AND([2]PREMIOS_DOCTORADO!$AF34&lt;&gt;"",[2]PREMIOS_DOCTORADO!$AF34&lt;&gt;0),[2]PREMIOS_DOCTORADO!$AF34,""),IF($A36="TOTAL",SUM(INDIRECT("R4:R"&amp;ROW()-1)),""))</f>
        <v/>
      </c>
      <c r="S36" s="7" t="str">
        <f t="shared" ca="1" si="5"/>
        <v/>
      </c>
      <c r="T36" s="7" t="str">
        <f ca="1">IF(AND($A36&lt;&gt;"",$A36&lt;&gt;"TOTAL"),IF(AND([2]PREMIOS_DOCTORADO!$AI34&lt;&gt;"",[2]PREMIOS_DOCTORADO!$AI34&lt;&gt;0),[2]PREMIOS_DOCTORADO!$AI34,""),IF($A36="TOTAL",SUM(INDIRECT("T4:T"&amp;ROW()-1)),""))</f>
        <v/>
      </c>
      <c r="U36" s="7" t="str">
        <f ca="1">IF(AND($A36&lt;&gt;"",$A36&lt;&gt;"TOTAL"),IF(AND([2]PREMIOS_DOCTORADO!$AK34&lt;&gt;"",[2]PREMIOS_DOCTORADO!$AK34&lt;&gt;0),[2]PREMIOS_DOCTORADO!$AK34,""),IF($A36="TOTAL",SUM(INDIRECT("U4:U"&amp;ROW()-1)),""))</f>
        <v/>
      </c>
      <c r="V36" s="7" t="str">
        <f t="shared" ca="1" si="6"/>
        <v/>
      </c>
      <c r="W36" s="7" t="str">
        <f ca="1">IF(AND($A36&lt;&gt;"",$A36&lt;&gt;"TOTAL"),IF(AND([2]PREMIOS_DOCTORADO!$AN34&lt;&gt;"",[2]PREMIOS_DOCTORADO!$AN34&lt;&gt;0),[2]PREMIOS_DOCTORADO!$AN34,""),IF($A36="TOTAL",SUM(INDIRECT("W4:W"&amp;ROW()-1)),""))</f>
        <v/>
      </c>
      <c r="X36" s="7" t="str">
        <f ca="1">IF(AND($A36&lt;&gt;"",$A36&lt;&gt;"TOTAL"),IF(AND([2]PREMIOS_DOCTORADO!$AP34&lt;&gt;"",[2]PREMIOS_DOCTORADO!$AP34&lt;&gt;0),[2]PREMIOS_DOCTORADO!$AP34,""),IF($A36="TOTAL",SUM(INDIRECT("X4:X"&amp;ROW()-1)),""))</f>
        <v/>
      </c>
      <c r="Y36" s="7" t="str">
        <f t="shared" ca="1" si="7"/>
        <v/>
      </c>
      <c r="Z36" s="7" t="str">
        <f ca="1">IF(AND($A36&lt;&gt;"",$A36&lt;&gt;"TOTAL"),IF(AND([2]PREMIOS_DOCTORADO!$AS34&lt;&gt;"",[2]PREMIOS_DOCTORADO!$AS34&lt;&gt;0),[2]PREMIOS_DOCTORADO!$AS34,""),IF($A36="TOTAL",SUM(INDIRECT("Z4:Z"&amp;ROW()-1)),""))</f>
        <v/>
      </c>
      <c r="AA36" s="7" t="str">
        <f ca="1">IF(AND($A36&lt;&gt;"",$A36&lt;&gt;"TOTAL"),IF(AND([2]PREMIOS_DOCTORADO!$AU34&lt;&gt;"",[2]PREMIOS_DOCTORADO!$AU34&lt;&gt;0),[2]PREMIOS_DOCTORADO!$AU34,""),IF($A36="TOTAL",SUM(INDIRECT("AA4:AA"&amp;ROW()-1)),""))</f>
        <v/>
      </c>
      <c r="AB36" s="7" t="str">
        <f t="shared" ca="1" si="8"/>
        <v/>
      </c>
      <c r="AC36" s="7" t="str">
        <f ca="1">IF(AND($A36&lt;&gt;"",$A36&lt;&gt;"TOTAL"),IF(AND([2]PREMIOS_DOCTORADO!$AX34&lt;&gt;"",[2]PREMIOS_DOCTORADO!$AX34&lt;&gt;0),[2]PREMIOS_DOCTORADO!$AX34,""),IF($A36="TOTAL",SUM(INDIRECT("AC4:AC"&amp;ROW()-1)),""))</f>
        <v/>
      </c>
      <c r="AD36" s="7" t="str">
        <f ca="1">IF(AND($A36&lt;&gt;"",$A36&lt;&gt;"TOTAL"),IF(AND([2]PREMIOS_DOCTORADO!$AZ34&lt;&gt;"",[2]PREMIOS_DOCTORADO!$AZ34&lt;&gt;0),[2]PREMIOS_DOCTORADO!$AZ34,""),IF($A36="TOTAL",SUM(INDIRECT("AD4:AD"&amp;ROW()-1)),""))</f>
        <v/>
      </c>
      <c r="AE36" s="7" t="str">
        <f t="shared" ca="1" si="9"/>
        <v/>
      </c>
      <c r="AF36" s="7" t="str">
        <f ca="1">IF(AND($A36&lt;&gt;"",$A36&lt;&gt;"TOTAL"),IF(AND([2]PREMIOS_DOCTORADO!$BC34&lt;&gt;"",[2]PREMIOS_DOCTORADO!$BC34&lt;&gt;0),[2]PREMIOS_DOCTORADO!$BC34,""),IF($A36="TOTAL",SUM(INDIRECT("AF4:AF"&amp;ROW()-1)),""))</f>
        <v/>
      </c>
      <c r="AG36" s="7" t="str">
        <f ca="1">IF(AND($A36&lt;&gt;"",$A36&lt;&gt;"TOTAL"),IF(AND([2]PREMIOS_DOCTORADO!$BE34&lt;&gt;"",[2]PREMIOS_DOCTORADO!$BE34&lt;&gt;0),[2]PREMIOS_DOCTORADO!$BE34,""),IF($A36="TOTAL",SUM(INDIRECT("AG4:AG"&amp;ROW()-1)),""))</f>
        <v/>
      </c>
      <c r="AH36" s="7" t="str">
        <f t="shared" ca="1" si="10"/>
        <v/>
      </c>
      <c r="AI36" s="7" t="str">
        <f ca="1">IF(AND($A36&lt;&gt;"",$A36&lt;&gt;"TOTAL"),IF(AND([2]PREMIOS_DOCTORADO!$BH34&lt;&gt;"",[2]PREMIOS_DOCTORADO!$BH34&lt;&gt;0),[2]PREMIOS_DOCTORADO!$BH34,""),IF($A36="TOTAL",SUM(INDIRECT("AI4:AI"&amp;ROW()-1)),""))</f>
        <v/>
      </c>
      <c r="AJ36" s="7" t="str">
        <f ca="1">IF(AND($A36&lt;&gt;"",$A36&lt;&gt;"TOTAL"),IF(AND([2]PREMIOS_DOCTORADO!$BJ34&lt;&gt;"",[2]PREMIOS_DOCTORADO!$BJ34&lt;&gt;0),[2]PREMIOS_DOCTORADO!$BJ34,""),IF($A36="TOTAL",SUM(INDIRECT("AJ4:AJ"&amp;ROW()-1)),""))</f>
        <v/>
      </c>
      <c r="AK36" s="7" t="str">
        <f t="shared" ca="1" si="11"/>
        <v/>
      </c>
      <c r="AL36" s="7" t="str">
        <f ca="1">IF(AND($A36&lt;&gt;"",$A36&lt;&gt;"TOTAL"),IF(AND([2]PREMIOS_DOCTORADO!$BM34&lt;&gt;"",[2]PREMIOS_DOCTORADO!$BM34&lt;&gt;0),[2]PREMIOS_DOCTORADO!$BM34,""),IF($A36="TOTAL",SUM(INDIRECT("AL4:AL"&amp;ROW()-1)),""))</f>
        <v/>
      </c>
      <c r="AM36" s="7" t="str">
        <f ca="1">IF(AND($A36&lt;&gt;"",$A36&lt;&gt;"TOTAL"),IF(AND([2]PREMIOS_DOCTORADO!$BO34&lt;&gt;"",[2]PREMIOS_DOCTORADO!$BO34&lt;&gt;0),[2]PREMIOS_DOCTORADO!$BO34,""),IF($A36="TOTAL",SUM(INDIRECT("AM4:AM"&amp;ROW()-1)),""))</f>
        <v/>
      </c>
      <c r="AN36" s="7" t="str">
        <f t="shared" ca="1" si="12"/>
        <v/>
      </c>
      <c r="AO36" s="7" t="str">
        <f ca="1">IF(AND($A36&lt;&gt;"",$A36&lt;&gt;"TOTAL"),IF(AND([2]PREMIOS_DOCTORADO!$BR34&lt;&gt;"",[2]PREMIOS_DOCTORADO!$BR34&lt;&gt;0),[2]PREMIOS_DOCTORADO!$BR34,""),IF($A36="TOTAL",SUM(INDIRECT("AO4:AO"&amp;ROW()-1)),""))</f>
        <v/>
      </c>
      <c r="AP36" s="7" t="str">
        <f ca="1">IF(AND($A36&lt;&gt;"",$A36&lt;&gt;"TOTAL"),IF(AND([2]PREMIOS_DOCTORADO!$BT34&lt;&gt;"",[2]PREMIOS_DOCTORADO!$BT34&lt;&gt;0),[2]PREMIOS_DOCTORADO!$BT34,""),IF($A36="TOTAL",SUM(INDIRECT("AP4:AP"&amp;ROW()-1)),""))</f>
        <v/>
      </c>
      <c r="AQ36" s="7" t="str">
        <f t="shared" ca="1" si="13"/>
        <v/>
      </c>
      <c r="AR36" s="7" t="str">
        <f ca="1">IF(AND($A36&lt;&gt;"",$A36&lt;&gt;"TOTAL"),IF(AND([2]PREMIOS_DOCTORADO!$BW34&lt;&gt;"",[2]PREMIOS_DOCTORADO!$BW34&lt;&gt;0),[2]PREMIOS_DOCTORADO!$BW34,""),IF($A36="TOTAL",SUM(INDIRECT("AR4:AR"&amp;ROW()-1)),""))</f>
        <v/>
      </c>
      <c r="AS36" s="7" t="str">
        <f ca="1">IF(AND($A36&lt;&gt;"",$A36&lt;&gt;"TOTAL"),IF(AND([2]PREMIOS_DOCTORADO!$BY34&lt;&gt;"",[2]PREMIOS_DOCTORADO!$BY34&lt;&gt;0),[2]PREMIOS_DOCTORADO!$BY34,""),IF($A36="TOTAL",SUM(INDIRECT("AS4:AS"&amp;ROW()-1)),""))</f>
        <v/>
      </c>
      <c r="AT36" s="7" t="str">
        <f t="shared" ca="1" si="14"/>
        <v/>
      </c>
      <c r="AU36" s="7" t="str">
        <f ca="1">IF(AND($A36&lt;&gt;"",$A36&lt;&gt;"TOTAL"),IF(AND([2]PREMIOS_DOCTORADO!$CB34&lt;&gt;"",[2]PREMIOS_DOCTORADO!$CB34&lt;&gt;0),[2]PREMIOS_DOCTORADO!$CB34,""),IF($A36="TOTAL",SUM(INDIRECT("AU4:AU"&amp;ROW()-1)),""))</f>
        <v/>
      </c>
      <c r="AV36" s="7" t="str">
        <f ca="1">IF(AND($A36&lt;&gt;"",$A36&lt;&gt;"TOTAL"),IF(AND([2]PREMIOS_DOCTORADO!$CD34&lt;&gt;"",[2]PREMIOS_DOCTORADO!$CD34&lt;&gt;0),[2]PREMIOS_DOCTORADO!$CD34,""),IF($A36="TOTAL",SUM(INDIRECT("AV4:AV"&amp;ROW()-1)),""))</f>
        <v/>
      </c>
      <c r="AW36" s="7" t="str">
        <f t="shared" ca="1" si="15"/>
        <v/>
      </c>
      <c r="AX36" s="7" t="str">
        <f ca="1">IF(AND($A36&lt;&gt;"",$A36&lt;&gt;"TOTAL"),IF(AND([2]PREMIOS_DOCTORADO!$CG34&lt;&gt;"",[2]PREMIOS_DOCTORADO!$CG34&lt;&gt;0),[2]PREMIOS_DOCTORADO!$CG34,""),IF($A36="TOTAL",SUM(INDIRECT("AX4:AX"&amp;ROW()-1)),""))</f>
        <v/>
      </c>
      <c r="AY36" s="7" t="str">
        <f ca="1">IF(AND($A36&lt;&gt;"",$A36&lt;&gt;"TOTAL"),IF(AND([2]PREMIOS_DOCTORADO!$CI34&lt;&gt;"",[2]PREMIOS_DOCTORADO!$CI34&lt;&gt;0),[2]PREMIOS_DOCTORADO!$CI34,""),IF($A36="TOTAL",SUM(INDIRECT("AY4:AY"&amp;ROW()-1)),""))</f>
        <v/>
      </c>
      <c r="AZ36" s="7" t="str">
        <f t="shared" ca="1" si="16"/>
        <v/>
      </c>
      <c r="BA36" s="7" t="str">
        <f ca="1">IF(AND($A36&lt;&gt;"",$A36&lt;&gt;"TOTAL"),IF(AND([2]PREMIOS_DOCTORADO!$CL34&lt;&gt;"",[2]PREMIOS_DOCTORADO!$CL34&lt;&gt;0),[2]PREMIOS_DOCTORADO!$CL34,""),IF($A36="TOTAL",SUM(INDIRECT("BA4:BA"&amp;ROW()-1)),""))</f>
        <v/>
      </c>
      <c r="BB36" s="7" t="str">
        <f ca="1">IF(AND($A36&lt;&gt;"",$A36&lt;&gt;"TOTAL"),IF(AND([2]PREMIOS_DOCTORADO!$CN34&lt;&gt;"",[2]PREMIOS_DOCTORADO!$CN34&lt;&gt;0),[2]PREMIOS_DOCTORADO!$CN34,""),IF($A36="TOTAL",SUM(INDIRECT("BB4:BB"&amp;ROW()-1)),""))</f>
        <v/>
      </c>
      <c r="BC36" s="7" t="str">
        <f t="shared" ca="1" si="17"/>
        <v/>
      </c>
      <c r="BD36" s="7" t="str">
        <f ca="1">IF(AND($A36&lt;&gt;"",$A36&lt;&gt;"TOTAL"),IF(AND([2]PREMIOS_DOCTORADO!$CQ34&lt;&gt;"",[2]PREMIOS_DOCTORADO!$CQ34&lt;&gt;0),[2]PREMIOS_DOCTORADO!$CQ34,""),IF($A36="TOTAL",SUM(INDIRECT("BD4:BD"&amp;ROW()-1)),""))</f>
        <v/>
      </c>
      <c r="BE36" s="7" t="str">
        <f ca="1">IF(AND($A36&lt;&gt;"",$A36&lt;&gt;"TOTAL"),IF(AND([2]PREMIOS_DOCTORADO!$CS34&lt;&gt;"",[2]PREMIOS_DOCTORADO!$CS34&lt;&gt;0),[2]PREMIOS_DOCTORADO!$CS34,""),IF($A36="TOTAL",SUM(INDIRECT("BE4:BE"&amp;ROW()-1)),""))</f>
        <v/>
      </c>
      <c r="BF36" s="7" t="str">
        <f t="shared" ca="1" si="18"/>
        <v/>
      </c>
    </row>
    <row r="37" spans="1:58" x14ac:dyDescent="0.2">
      <c r="A37" s="12" t="str">
        <f>IF([2]PREMIOS_DOCTORADO!$D35&lt;&gt;"",[2]PREMIOS_DOCTORADO!$D35,IF(AND([2]PREMIOS_DOCTORADO!$D35="",[2]PREMIOS_DOCTORADO!$D36="",[2]PREMIOS_DOCTORADO!$D34=""),"","TOTAL"))</f>
        <v/>
      </c>
      <c r="B37" s="7" t="str">
        <f ca="1">IF(AND($A37&lt;&gt;"",$A37&lt;&gt;"TOTAL"),IF(AND([2]PREMIOS_DOCTORADO!$E35&lt;&gt;"",[2]PREMIOS_DOCTORADO!$E35&lt;&gt;0),[2]PREMIOS_DOCTORADO!$E35,""),IF($A37="TOTAL",SUM(INDIRECT("B4:B"&amp;ROW()-1)),""))</f>
        <v/>
      </c>
      <c r="C37" s="7" t="str">
        <f ca="1">IF(AND($A37&lt;&gt;"",$A37&lt;&gt;"TOTAL"),IF(AND([2]PREMIOS_DOCTORADO!$G35&lt;&gt;"",[2]PREMIOS_DOCTORADO!$G35&lt;&gt;0),[2]PREMIOS_DOCTORADO!$G35,""),IF($A37="TOTAL",SUM(INDIRECT("C4:C"&amp;ROW()-1)),""))</f>
        <v/>
      </c>
      <c r="D37" s="7" t="str">
        <f t="shared" ca="1" si="0"/>
        <v/>
      </c>
      <c r="E37" s="7" t="str">
        <f ca="1">IF(AND($A37&lt;&gt;"",$A37&lt;&gt;"TOTAL"),IF(AND([2]PREMIOS_DOCTORADO!$J35&lt;&gt;"",[2]PREMIOS_DOCTORADO!$J35&lt;&gt;0),[2]PREMIOS_DOCTORADO!$J35,""),IF($A37="TOTAL",SUM(INDIRECT("E4:E"&amp;ROW()-1)),""))</f>
        <v/>
      </c>
      <c r="F37" s="7" t="str">
        <f ca="1">IF(AND($A37&lt;&gt;"",$A37&lt;&gt;"TOTAL"),IF(AND([2]PREMIOS_DOCTORADO!$L35&lt;&gt;"",[2]PREMIOS_DOCTORADO!$L35&lt;&gt;0),[2]PREMIOS_DOCTORADO!$L35,""),IF($A37="TOTAL",SUM(INDIRECT("F4:F"&amp;ROW()-1)),""))</f>
        <v/>
      </c>
      <c r="G37" s="7" t="str">
        <f t="shared" ca="1" si="1"/>
        <v/>
      </c>
      <c r="H37" s="7" t="str">
        <f ca="1">IF(AND($A37&lt;&gt;"",$A37&lt;&gt;"TOTAL"),IF(AND([2]PREMIOS_DOCTORADO!$O35&lt;&gt;"",[2]PREMIOS_DOCTORADO!$O35&lt;&gt;0),[2]PREMIOS_DOCTORADO!$O35,""),IF($A37="TOTAL",SUM(INDIRECT("H4:H"&amp;ROW()-1)),""))</f>
        <v/>
      </c>
      <c r="I37" s="7" t="str">
        <f ca="1">IF(AND($A37&lt;&gt;"",$A37&lt;&gt;"TOTAL"),IF(AND([2]PREMIOS_DOCTORADO!$Q35&lt;&gt;"",[2]PREMIOS_DOCTORADO!$Q35&lt;&gt;0),[2]PREMIOS_DOCTORADO!$Q35,""),IF($A37="TOTAL",SUM(INDIRECT("I4:I"&amp;ROW()-1)),""))</f>
        <v/>
      </c>
      <c r="J37" s="7" t="str">
        <f t="shared" ca="1" si="2"/>
        <v/>
      </c>
      <c r="K37" s="7" t="str">
        <f ca="1">IF(AND($A37&lt;&gt;"",$A37&lt;&gt;"TOTAL"),IF(AND([2]PREMIOS_DOCTORADO!$T35&lt;&gt;"",[2]PREMIOS_DOCTORADO!$T35&lt;&gt;0),[2]PREMIOS_DOCTORADO!$T35,""),IF($A37="TOTAL",SUM(INDIRECT("K4:K"&amp;ROW()-1)),""))</f>
        <v/>
      </c>
      <c r="L37" s="7" t="str">
        <f ca="1">IF(AND($A37&lt;&gt;"",$A37&lt;&gt;"TOTAL"),IF(AND([2]PREMIOS_DOCTORADO!$V35&lt;&gt;"",[2]PREMIOS_DOCTORADO!$V35&lt;&gt;0),[2]PREMIOS_DOCTORADO!$V35,""),IF($A37="TOTAL",SUM(INDIRECT("L4:L"&amp;ROW()-1)),""))</f>
        <v/>
      </c>
      <c r="M37" s="7" t="str">
        <f t="shared" ca="1" si="3"/>
        <v/>
      </c>
      <c r="N37" s="7" t="str">
        <f ca="1">IF(AND($A37&lt;&gt;"",$A37&lt;&gt;"TOTAL"),IF(AND([2]PREMIOS_DOCTORADO!$Y35&lt;&gt;"",[2]PREMIOS_DOCTORADO!$Y35&lt;&gt;0),[2]PREMIOS_DOCTORADO!$Y35,""),IF($A37="TOTAL",SUM(INDIRECT("N4:N"&amp;ROW()-1)),""))</f>
        <v/>
      </c>
      <c r="O37" s="7" t="str">
        <f ca="1">IF(AND($A37&lt;&gt;"",$A37&lt;&gt;"TOTAL"),IF(AND([2]PREMIOS_DOCTORADO!$AA35&lt;&gt;"",[2]PREMIOS_DOCTORADO!$AA35&lt;&gt;0),[2]PREMIOS_DOCTORADO!$AA35,""),IF($A37="TOTAL",SUM(INDIRECT("O4:O"&amp;ROW()-1)),""))</f>
        <v/>
      </c>
      <c r="P37" s="7" t="str">
        <f t="shared" ca="1" si="4"/>
        <v/>
      </c>
      <c r="Q37" s="7" t="str">
        <f ca="1">IF(AND($A37&lt;&gt;"",$A37&lt;&gt;"TOTAL"),IF(AND([2]PREMIOS_DOCTORADO!$AD35&lt;&gt;"",[2]PREMIOS_DOCTORADO!$AD35&lt;&gt;0),[2]PREMIOS_DOCTORADO!$AD35,""),IF($A37="TOTAL",SUM(INDIRECT("Q4:Q"&amp;ROW()-1)),""))</f>
        <v/>
      </c>
      <c r="R37" s="7" t="str">
        <f ca="1">IF(AND($A37&lt;&gt;"",$A37&lt;&gt;"TOTAL"),IF(AND([2]PREMIOS_DOCTORADO!$AF35&lt;&gt;"",[2]PREMIOS_DOCTORADO!$AF35&lt;&gt;0),[2]PREMIOS_DOCTORADO!$AF35,""),IF($A37="TOTAL",SUM(INDIRECT("R4:R"&amp;ROW()-1)),""))</f>
        <v/>
      </c>
      <c r="S37" s="7" t="str">
        <f t="shared" ca="1" si="5"/>
        <v/>
      </c>
      <c r="T37" s="7" t="str">
        <f ca="1">IF(AND($A37&lt;&gt;"",$A37&lt;&gt;"TOTAL"),IF(AND([2]PREMIOS_DOCTORADO!$AI35&lt;&gt;"",[2]PREMIOS_DOCTORADO!$AI35&lt;&gt;0),[2]PREMIOS_DOCTORADO!$AI35,""),IF($A37="TOTAL",SUM(INDIRECT("T4:T"&amp;ROW()-1)),""))</f>
        <v/>
      </c>
      <c r="U37" s="7" t="str">
        <f ca="1">IF(AND($A37&lt;&gt;"",$A37&lt;&gt;"TOTAL"),IF(AND([2]PREMIOS_DOCTORADO!$AK35&lt;&gt;"",[2]PREMIOS_DOCTORADO!$AK35&lt;&gt;0),[2]PREMIOS_DOCTORADO!$AK35,""),IF($A37="TOTAL",SUM(INDIRECT("U4:U"&amp;ROW()-1)),""))</f>
        <v/>
      </c>
      <c r="V37" s="7" t="str">
        <f t="shared" ca="1" si="6"/>
        <v/>
      </c>
      <c r="W37" s="7" t="str">
        <f ca="1">IF(AND($A37&lt;&gt;"",$A37&lt;&gt;"TOTAL"),IF(AND([2]PREMIOS_DOCTORADO!$AN35&lt;&gt;"",[2]PREMIOS_DOCTORADO!$AN35&lt;&gt;0),[2]PREMIOS_DOCTORADO!$AN35,""),IF($A37="TOTAL",SUM(INDIRECT("W4:W"&amp;ROW()-1)),""))</f>
        <v/>
      </c>
      <c r="X37" s="7" t="str">
        <f ca="1">IF(AND($A37&lt;&gt;"",$A37&lt;&gt;"TOTAL"),IF(AND([2]PREMIOS_DOCTORADO!$AP35&lt;&gt;"",[2]PREMIOS_DOCTORADO!$AP35&lt;&gt;0),[2]PREMIOS_DOCTORADO!$AP35,""),IF($A37="TOTAL",SUM(INDIRECT("X4:X"&amp;ROW()-1)),""))</f>
        <v/>
      </c>
      <c r="Y37" s="7" t="str">
        <f t="shared" ca="1" si="7"/>
        <v/>
      </c>
      <c r="Z37" s="7" t="str">
        <f ca="1">IF(AND($A37&lt;&gt;"",$A37&lt;&gt;"TOTAL"),IF(AND([2]PREMIOS_DOCTORADO!$AS35&lt;&gt;"",[2]PREMIOS_DOCTORADO!$AS35&lt;&gt;0),[2]PREMIOS_DOCTORADO!$AS35,""),IF($A37="TOTAL",SUM(INDIRECT("Z4:Z"&amp;ROW()-1)),""))</f>
        <v/>
      </c>
      <c r="AA37" s="7" t="str">
        <f ca="1">IF(AND($A37&lt;&gt;"",$A37&lt;&gt;"TOTAL"),IF(AND([2]PREMIOS_DOCTORADO!$AU35&lt;&gt;"",[2]PREMIOS_DOCTORADO!$AU35&lt;&gt;0),[2]PREMIOS_DOCTORADO!$AU35,""),IF($A37="TOTAL",SUM(INDIRECT("AA4:AA"&amp;ROW()-1)),""))</f>
        <v/>
      </c>
      <c r="AB37" s="7" t="str">
        <f t="shared" ca="1" si="8"/>
        <v/>
      </c>
      <c r="AC37" s="7" t="str">
        <f ca="1">IF(AND($A37&lt;&gt;"",$A37&lt;&gt;"TOTAL"),IF(AND([2]PREMIOS_DOCTORADO!$AX35&lt;&gt;"",[2]PREMIOS_DOCTORADO!$AX35&lt;&gt;0),[2]PREMIOS_DOCTORADO!$AX35,""),IF($A37="TOTAL",SUM(INDIRECT("AC4:AC"&amp;ROW()-1)),""))</f>
        <v/>
      </c>
      <c r="AD37" s="7" t="str">
        <f ca="1">IF(AND($A37&lt;&gt;"",$A37&lt;&gt;"TOTAL"),IF(AND([2]PREMIOS_DOCTORADO!$AZ35&lt;&gt;"",[2]PREMIOS_DOCTORADO!$AZ35&lt;&gt;0),[2]PREMIOS_DOCTORADO!$AZ35,""),IF($A37="TOTAL",SUM(INDIRECT("AD4:AD"&amp;ROW()-1)),""))</f>
        <v/>
      </c>
      <c r="AE37" s="7" t="str">
        <f t="shared" ca="1" si="9"/>
        <v/>
      </c>
      <c r="AF37" s="7" t="str">
        <f ca="1">IF(AND($A37&lt;&gt;"",$A37&lt;&gt;"TOTAL"),IF(AND([2]PREMIOS_DOCTORADO!$BC35&lt;&gt;"",[2]PREMIOS_DOCTORADO!$BC35&lt;&gt;0),[2]PREMIOS_DOCTORADO!$BC35,""),IF($A37="TOTAL",SUM(INDIRECT("AF4:AF"&amp;ROW()-1)),""))</f>
        <v/>
      </c>
      <c r="AG37" s="7" t="str">
        <f ca="1">IF(AND($A37&lt;&gt;"",$A37&lt;&gt;"TOTAL"),IF(AND([2]PREMIOS_DOCTORADO!$BE35&lt;&gt;"",[2]PREMIOS_DOCTORADO!$BE35&lt;&gt;0),[2]PREMIOS_DOCTORADO!$BE35,""),IF($A37="TOTAL",SUM(INDIRECT("AG4:AG"&amp;ROW()-1)),""))</f>
        <v/>
      </c>
      <c r="AH37" s="7" t="str">
        <f t="shared" ca="1" si="10"/>
        <v/>
      </c>
      <c r="AI37" s="7" t="str">
        <f ca="1">IF(AND($A37&lt;&gt;"",$A37&lt;&gt;"TOTAL"),IF(AND([2]PREMIOS_DOCTORADO!$BH35&lt;&gt;"",[2]PREMIOS_DOCTORADO!$BH35&lt;&gt;0),[2]PREMIOS_DOCTORADO!$BH35,""),IF($A37="TOTAL",SUM(INDIRECT("AI4:AI"&amp;ROW()-1)),""))</f>
        <v/>
      </c>
      <c r="AJ37" s="7" t="str">
        <f ca="1">IF(AND($A37&lt;&gt;"",$A37&lt;&gt;"TOTAL"),IF(AND([2]PREMIOS_DOCTORADO!$BJ35&lt;&gt;"",[2]PREMIOS_DOCTORADO!$BJ35&lt;&gt;0),[2]PREMIOS_DOCTORADO!$BJ35,""),IF($A37="TOTAL",SUM(INDIRECT("AJ4:AJ"&amp;ROW()-1)),""))</f>
        <v/>
      </c>
      <c r="AK37" s="7" t="str">
        <f t="shared" ca="1" si="11"/>
        <v/>
      </c>
      <c r="AL37" s="7" t="str">
        <f ca="1">IF(AND($A37&lt;&gt;"",$A37&lt;&gt;"TOTAL"),IF(AND([2]PREMIOS_DOCTORADO!$BM35&lt;&gt;"",[2]PREMIOS_DOCTORADO!$BM35&lt;&gt;0),[2]PREMIOS_DOCTORADO!$BM35,""),IF($A37="TOTAL",SUM(INDIRECT("AL4:AL"&amp;ROW()-1)),""))</f>
        <v/>
      </c>
      <c r="AM37" s="7" t="str">
        <f ca="1">IF(AND($A37&lt;&gt;"",$A37&lt;&gt;"TOTAL"),IF(AND([2]PREMIOS_DOCTORADO!$BO35&lt;&gt;"",[2]PREMIOS_DOCTORADO!$BO35&lt;&gt;0),[2]PREMIOS_DOCTORADO!$BO35,""),IF($A37="TOTAL",SUM(INDIRECT("AM4:AM"&amp;ROW()-1)),""))</f>
        <v/>
      </c>
      <c r="AN37" s="7" t="str">
        <f t="shared" ca="1" si="12"/>
        <v/>
      </c>
      <c r="AO37" s="7" t="str">
        <f ca="1">IF(AND($A37&lt;&gt;"",$A37&lt;&gt;"TOTAL"),IF(AND([2]PREMIOS_DOCTORADO!$BR35&lt;&gt;"",[2]PREMIOS_DOCTORADO!$BR35&lt;&gt;0),[2]PREMIOS_DOCTORADO!$BR35,""),IF($A37="TOTAL",SUM(INDIRECT("AO4:AO"&amp;ROW()-1)),""))</f>
        <v/>
      </c>
      <c r="AP37" s="7" t="str">
        <f ca="1">IF(AND($A37&lt;&gt;"",$A37&lt;&gt;"TOTAL"),IF(AND([2]PREMIOS_DOCTORADO!$BT35&lt;&gt;"",[2]PREMIOS_DOCTORADO!$BT35&lt;&gt;0),[2]PREMIOS_DOCTORADO!$BT35,""),IF($A37="TOTAL",SUM(INDIRECT("AP4:AP"&amp;ROW()-1)),""))</f>
        <v/>
      </c>
      <c r="AQ37" s="7" t="str">
        <f t="shared" ca="1" si="13"/>
        <v/>
      </c>
      <c r="AR37" s="7" t="str">
        <f ca="1">IF(AND($A37&lt;&gt;"",$A37&lt;&gt;"TOTAL"),IF(AND([2]PREMIOS_DOCTORADO!$BW35&lt;&gt;"",[2]PREMIOS_DOCTORADO!$BW35&lt;&gt;0),[2]PREMIOS_DOCTORADO!$BW35,""),IF($A37="TOTAL",SUM(INDIRECT("AR4:AR"&amp;ROW()-1)),""))</f>
        <v/>
      </c>
      <c r="AS37" s="7" t="str">
        <f ca="1">IF(AND($A37&lt;&gt;"",$A37&lt;&gt;"TOTAL"),IF(AND([2]PREMIOS_DOCTORADO!$BY35&lt;&gt;"",[2]PREMIOS_DOCTORADO!$BY35&lt;&gt;0),[2]PREMIOS_DOCTORADO!$BY35,""),IF($A37="TOTAL",SUM(INDIRECT("AS4:AS"&amp;ROW()-1)),""))</f>
        <v/>
      </c>
      <c r="AT37" s="7" t="str">
        <f t="shared" ca="1" si="14"/>
        <v/>
      </c>
      <c r="AU37" s="7" t="str">
        <f ca="1">IF(AND($A37&lt;&gt;"",$A37&lt;&gt;"TOTAL"),IF(AND([2]PREMIOS_DOCTORADO!$CB35&lt;&gt;"",[2]PREMIOS_DOCTORADO!$CB35&lt;&gt;0),[2]PREMIOS_DOCTORADO!$CB35,""),IF($A37="TOTAL",SUM(INDIRECT("AU4:AU"&amp;ROW()-1)),""))</f>
        <v/>
      </c>
      <c r="AV37" s="7" t="str">
        <f ca="1">IF(AND($A37&lt;&gt;"",$A37&lt;&gt;"TOTAL"),IF(AND([2]PREMIOS_DOCTORADO!$CD35&lt;&gt;"",[2]PREMIOS_DOCTORADO!$CD35&lt;&gt;0),[2]PREMIOS_DOCTORADO!$CD35,""),IF($A37="TOTAL",SUM(INDIRECT("AV4:AV"&amp;ROW()-1)),""))</f>
        <v/>
      </c>
      <c r="AW37" s="7" t="str">
        <f t="shared" ca="1" si="15"/>
        <v/>
      </c>
      <c r="AX37" s="7" t="str">
        <f ca="1">IF(AND($A37&lt;&gt;"",$A37&lt;&gt;"TOTAL"),IF(AND([2]PREMIOS_DOCTORADO!$CG35&lt;&gt;"",[2]PREMIOS_DOCTORADO!$CG35&lt;&gt;0),[2]PREMIOS_DOCTORADO!$CG35,""),IF($A37="TOTAL",SUM(INDIRECT("AX4:AX"&amp;ROW()-1)),""))</f>
        <v/>
      </c>
      <c r="AY37" s="7" t="str">
        <f ca="1">IF(AND($A37&lt;&gt;"",$A37&lt;&gt;"TOTAL"),IF(AND([2]PREMIOS_DOCTORADO!$CI35&lt;&gt;"",[2]PREMIOS_DOCTORADO!$CI35&lt;&gt;0),[2]PREMIOS_DOCTORADO!$CI35,""),IF($A37="TOTAL",SUM(INDIRECT("AY4:AY"&amp;ROW()-1)),""))</f>
        <v/>
      </c>
      <c r="AZ37" s="7" t="str">
        <f t="shared" ca="1" si="16"/>
        <v/>
      </c>
      <c r="BA37" s="7" t="str">
        <f ca="1">IF(AND($A37&lt;&gt;"",$A37&lt;&gt;"TOTAL"),IF(AND([2]PREMIOS_DOCTORADO!$CL35&lt;&gt;"",[2]PREMIOS_DOCTORADO!$CL35&lt;&gt;0),[2]PREMIOS_DOCTORADO!$CL35,""),IF($A37="TOTAL",SUM(INDIRECT("BA4:BA"&amp;ROW()-1)),""))</f>
        <v/>
      </c>
      <c r="BB37" s="7" t="str">
        <f ca="1">IF(AND($A37&lt;&gt;"",$A37&lt;&gt;"TOTAL"),IF(AND([2]PREMIOS_DOCTORADO!$CN35&lt;&gt;"",[2]PREMIOS_DOCTORADO!$CN35&lt;&gt;0),[2]PREMIOS_DOCTORADO!$CN35,""),IF($A37="TOTAL",SUM(INDIRECT("BB4:BB"&amp;ROW()-1)),""))</f>
        <v/>
      </c>
      <c r="BC37" s="7" t="str">
        <f t="shared" ca="1" si="17"/>
        <v/>
      </c>
      <c r="BD37" s="7" t="str">
        <f ca="1">IF(AND($A37&lt;&gt;"",$A37&lt;&gt;"TOTAL"),IF(AND([2]PREMIOS_DOCTORADO!$CQ35&lt;&gt;"",[2]PREMIOS_DOCTORADO!$CQ35&lt;&gt;0),[2]PREMIOS_DOCTORADO!$CQ35,""),IF($A37="TOTAL",SUM(INDIRECT("BD4:BD"&amp;ROW()-1)),""))</f>
        <v/>
      </c>
      <c r="BE37" s="7" t="str">
        <f ca="1">IF(AND($A37&lt;&gt;"",$A37&lt;&gt;"TOTAL"),IF(AND([2]PREMIOS_DOCTORADO!$CS35&lt;&gt;"",[2]PREMIOS_DOCTORADO!$CS35&lt;&gt;0),[2]PREMIOS_DOCTORADO!$CS35,""),IF($A37="TOTAL",SUM(INDIRECT("BE4:BE"&amp;ROW()-1)),""))</f>
        <v/>
      </c>
      <c r="BF37" s="7" t="str">
        <f t="shared" ca="1" si="18"/>
        <v/>
      </c>
    </row>
    <row r="38" spans="1:58" x14ac:dyDescent="0.2">
      <c r="A38" s="12" t="str">
        <f>IF([2]PREMIOS_DOCTORADO!$D36&lt;&gt;"",[2]PREMIOS_DOCTORADO!$D36,IF(AND([2]PREMIOS_DOCTORADO!$D36="",[2]PREMIOS_DOCTORADO!$D37="",[2]PREMIOS_DOCTORADO!$D35=""),"","TOTAL"))</f>
        <v/>
      </c>
      <c r="B38" s="7" t="str">
        <f ca="1">IF(AND($A38&lt;&gt;"",$A38&lt;&gt;"TOTAL"),IF(AND([2]PREMIOS_DOCTORADO!$E36&lt;&gt;"",[2]PREMIOS_DOCTORADO!$E36&lt;&gt;0),[2]PREMIOS_DOCTORADO!$E36,""),IF($A38="TOTAL",SUM(INDIRECT("B4:B"&amp;ROW()-1)),""))</f>
        <v/>
      </c>
      <c r="C38" s="7" t="str">
        <f ca="1">IF(AND($A38&lt;&gt;"",$A38&lt;&gt;"TOTAL"),IF(AND([2]PREMIOS_DOCTORADO!$G36&lt;&gt;"",[2]PREMIOS_DOCTORADO!$G36&lt;&gt;0),[2]PREMIOS_DOCTORADO!$G36,""),IF($A38="TOTAL",SUM(INDIRECT("C4:C"&amp;ROW()-1)),""))</f>
        <v/>
      </c>
      <c r="D38" s="7" t="str">
        <f t="shared" ca="1" si="0"/>
        <v/>
      </c>
      <c r="E38" s="7" t="str">
        <f ca="1">IF(AND($A38&lt;&gt;"",$A38&lt;&gt;"TOTAL"),IF(AND([2]PREMIOS_DOCTORADO!$J36&lt;&gt;"",[2]PREMIOS_DOCTORADO!$J36&lt;&gt;0),[2]PREMIOS_DOCTORADO!$J36,""),IF($A38="TOTAL",SUM(INDIRECT("E4:E"&amp;ROW()-1)),""))</f>
        <v/>
      </c>
      <c r="F38" s="7" t="str">
        <f ca="1">IF(AND($A38&lt;&gt;"",$A38&lt;&gt;"TOTAL"),IF(AND([2]PREMIOS_DOCTORADO!$L36&lt;&gt;"",[2]PREMIOS_DOCTORADO!$L36&lt;&gt;0),[2]PREMIOS_DOCTORADO!$L36,""),IF($A38="TOTAL",SUM(INDIRECT("F4:F"&amp;ROW()-1)),""))</f>
        <v/>
      </c>
      <c r="G38" s="7" t="str">
        <f t="shared" ca="1" si="1"/>
        <v/>
      </c>
      <c r="H38" s="7" t="str">
        <f ca="1">IF(AND($A38&lt;&gt;"",$A38&lt;&gt;"TOTAL"),IF(AND([2]PREMIOS_DOCTORADO!$O36&lt;&gt;"",[2]PREMIOS_DOCTORADO!$O36&lt;&gt;0),[2]PREMIOS_DOCTORADO!$O36,""),IF($A38="TOTAL",SUM(INDIRECT("H4:H"&amp;ROW()-1)),""))</f>
        <v/>
      </c>
      <c r="I38" s="7" t="str">
        <f ca="1">IF(AND($A38&lt;&gt;"",$A38&lt;&gt;"TOTAL"),IF(AND([2]PREMIOS_DOCTORADO!$Q36&lt;&gt;"",[2]PREMIOS_DOCTORADO!$Q36&lt;&gt;0),[2]PREMIOS_DOCTORADO!$Q36,""),IF($A38="TOTAL",SUM(INDIRECT("I4:I"&amp;ROW()-1)),""))</f>
        <v/>
      </c>
      <c r="J38" s="7" t="str">
        <f t="shared" ca="1" si="2"/>
        <v/>
      </c>
      <c r="K38" s="7" t="str">
        <f ca="1">IF(AND($A38&lt;&gt;"",$A38&lt;&gt;"TOTAL"),IF(AND([2]PREMIOS_DOCTORADO!$T36&lt;&gt;"",[2]PREMIOS_DOCTORADO!$T36&lt;&gt;0),[2]PREMIOS_DOCTORADO!$T36,""),IF($A38="TOTAL",SUM(INDIRECT("K4:K"&amp;ROW()-1)),""))</f>
        <v/>
      </c>
      <c r="L38" s="7" t="str">
        <f ca="1">IF(AND($A38&lt;&gt;"",$A38&lt;&gt;"TOTAL"),IF(AND([2]PREMIOS_DOCTORADO!$V36&lt;&gt;"",[2]PREMIOS_DOCTORADO!$V36&lt;&gt;0),[2]PREMIOS_DOCTORADO!$V36,""),IF($A38="TOTAL",SUM(INDIRECT("L4:L"&amp;ROW()-1)),""))</f>
        <v/>
      </c>
      <c r="M38" s="7" t="str">
        <f t="shared" ca="1" si="3"/>
        <v/>
      </c>
      <c r="N38" s="7" t="str">
        <f ca="1">IF(AND($A38&lt;&gt;"",$A38&lt;&gt;"TOTAL"),IF(AND([2]PREMIOS_DOCTORADO!$Y36&lt;&gt;"",[2]PREMIOS_DOCTORADO!$Y36&lt;&gt;0),[2]PREMIOS_DOCTORADO!$Y36,""),IF($A38="TOTAL",SUM(INDIRECT("N4:N"&amp;ROW()-1)),""))</f>
        <v/>
      </c>
      <c r="O38" s="7" t="str">
        <f ca="1">IF(AND($A38&lt;&gt;"",$A38&lt;&gt;"TOTAL"),IF(AND([2]PREMIOS_DOCTORADO!$AA36&lt;&gt;"",[2]PREMIOS_DOCTORADO!$AA36&lt;&gt;0),[2]PREMIOS_DOCTORADO!$AA36,""),IF($A38="TOTAL",SUM(INDIRECT("O4:O"&amp;ROW()-1)),""))</f>
        <v/>
      </c>
      <c r="P38" s="7" t="str">
        <f t="shared" ca="1" si="4"/>
        <v/>
      </c>
      <c r="Q38" s="7" t="str">
        <f ca="1">IF(AND($A38&lt;&gt;"",$A38&lt;&gt;"TOTAL"),IF(AND([2]PREMIOS_DOCTORADO!$AD36&lt;&gt;"",[2]PREMIOS_DOCTORADO!$AD36&lt;&gt;0),[2]PREMIOS_DOCTORADO!$AD36,""),IF($A38="TOTAL",SUM(INDIRECT("Q4:Q"&amp;ROW()-1)),""))</f>
        <v/>
      </c>
      <c r="R38" s="7" t="str">
        <f ca="1">IF(AND($A38&lt;&gt;"",$A38&lt;&gt;"TOTAL"),IF(AND([2]PREMIOS_DOCTORADO!$AF36&lt;&gt;"",[2]PREMIOS_DOCTORADO!$AF36&lt;&gt;0),[2]PREMIOS_DOCTORADO!$AF36,""),IF($A38="TOTAL",SUM(INDIRECT("R4:R"&amp;ROW()-1)),""))</f>
        <v/>
      </c>
      <c r="S38" s="7" t="str">
        <f t="shared" ca="1" si="5"/>
        <v/>
      </c>
      <c r="T38" s="7" t="str">
        <f ca="1">IF(AND($A38&lt;&gt;"",$A38&lt;&gt;"TOTAL"),IF(AND([2]PREMIOS_DOCTORADO!$AI36&lt;&gt;"",[2]PREMIOS_DOCTORADO!$AI36&lt;&gt;0),[2]PREMIOS_DOCTORADO!$AI36,""),IF($A38="TOTAL",SUM(INDIRECT("T4:T"&amp;ROW()-1)),""))</f>
        <v/>
      </c>
      <c r="U38" s="7" t="str">
        <f ca="1">IF(AND($A38&lt;&gt;"",$A38&lt;&gt;"TOTAL"),IF(AND([2]PREMIOS_DOCTORADO!$AK36&lt;&gt;"",[2]PREMIOS_DOCTORADO!$AK36&lt;&gt;0),[2]PREMIOS_DOCTORADO!$AK36,""),IF($A38="TOTAL",SUM(INDIRECT("U4:U"&amp;ROW()-1)),""))</f>
        <v/>
      </c>
      <c r="V38" s="7" t="str">
        <f t="shared" ca="1" si="6"/>
        <v/>
      </c>
      <c r="W38" s="7" t="str">
        <f ca="1">IF(AND($A38&lt;&gt;"",$A38&lt;&gt;"TOTAL"),IF(AND([2]PREMIOS_DOCTORADO!$AN36&lt;&gt;"",[2]PREMIOS_DOCTORADO!$AN36&lt;&gt;0),[2]PREMIOS_DOCTORADO!$AN36,""),IF($A38="TOTAL",SUM(INDIRECT("W4:W"&amp;ROW()-1)),""))</f>
        <v/>
      </c>
      <c r="X38" s="7" t="str">
        <f ca="1">IF(AND($A38&lt;&gt;"",$A38&lt;&gt;"TOTAL"),IF(AND([2]PREMIOS_DOCTORADO!$AP36&lt;&gt;"",[2]PREMIOS_DOCTORADO!$AP36&lt;&gt;0),[2]PREMIOS_DOCTORADO!$AP36,""),IF($A38="TOTAL",SUM(INDIRECT("X4:X"&amp;ROW()-1)),""))</f>
        <v/>
      </c>
      <c r="Y38" s="7" t="str">
        <f t="shared" ca="1" si="7"/>
        <v/>
      </c>
      <c r="Z38" s="7" t="str">
        <f ca="1">IF(AND($A38&lt;&gt;"",$A38&lt;&gt;"TOTAL"),IF(AND([2]PREMIOS_DOCTORADO!$AS36&lt;&gt;"",[2]PREMIOS_DOCTORADO!$AS36&lt;&gt;0),[2]PREMIOS_DOCTORADO!$AS36,""),IF($A38="TOTAL",SUM(INDIRECT("Z4:Z"&amp;ROW()-1)),""))</f>
        <v/>
      </c>
      <c r="AA38" s="7" t="str">
        <f ca="1">IF(AND($A38&lt;&gt;"",$A38&lt;&gt;"TOTAL"),IF(AND([2]PREMIOS_DOCTORADO!$AU36&lt;&gt;"",[2]PREMIOS_DOCTORADO!$AU36&lt;&gt;0),[2]PREMIOS_DOCTORADO!$AU36,""),IF($A38="TOTAL",SUM(INDIRECT("AA4:AA"&amp;ROW()-1)),""))</f>
        <v/>
      </c>
      <c r="AB38" s="7" t="str">
        <f t="shared" ca="1" si="8"/>
        <v/>
      </c>
      <c r="AC38" s="7" t="str">
        <f ca="1">IF(AND($A38&lt;&gt;"",$A38&lt;&gt;"TOTAL"),IF(AND([2]PREMIOS_DOCTORADO!$AX36&lt;&gt;"",[2]PREMIOS_DOCTORADO!$AX36&lt;&gt;0),[2]PREMIOS_DOCTORADO!$AX36,""),IF($A38="TOTAL",SUM(INDIRECT("AC4:AC"&amp;ROW()-1)),""))</f>
        <v/>
      </c>
      <c r="AD38" s="7" t="str">
        <f ca="1">IF(AND($A38&lt;&gt;"",$A38&lt;&gt;"TOTAL"),IF(AND([2]PREMIOS_DOCTORADO!$AZ36&lt;&gt;"",[2]PREMIOS_DOCTORADO!$AZ36&lt;&gt;0),[2]PREMIOS_DOCTORADO!$AZ36,""),IF($A38="TOTAL",SUM(INDIRECT("AD4:AD"&amp;ROW()-1)),""))</f>
        <v/>
      </c>
      <c r="AE38" s="7" t="str">
        <f t="shared" ca="1" si="9"/>
        <v/>
      </c>
      <c r="AF38" s="7" t="str">
        <f ca="1">IF(AND($A38&lt;&gt;"",$A38&lt;&gt;"TOTAL"),IF(AND([2]PREMIOS_DOCTORADO!$BC36&lt;&gt;"",[2]PREMIOS_DOCTORADO!$BC36&lt;&gt;0),[2]PREMIOS_DOCTORADO!$BC36,""),IF($A38="TOTAL",SUM(INDIRECT("AF4:AF"&amp;ROW()-1)),""))</f>
        <v/>
      </c>
      <c r="AG38" s="7" t="str">
        <f ca="1">IF(AND($A38&lt;&gt;"",$A38&lt;&gt;"TOTAL"),IF(AND([2]PREMIOS_DOCTORADO!$BE36&lt;&gt;"",[2]PREMIOS_DOCTORADO!$BE36&lt;&gt;0),[2]PREMIOS_DOCTORADO!$BE36,""),IF($A38="TOTAL",SUM(INDIRECT("AG4:AG"&amp;ROW()-1)),""))</f>
        <v/>
      </c>
      <c r="AH38" s="7" t="str">
        <f t="shared" ca="1" si="10"/>
        <v/>
      </c>
      <c r="AI38" s="7" t="str">
        <f ca="1">IF(AND($A38&lt;&gt;"",$A38&lt;&gt;"TOTAL"),IF(AND([2]PREMIOS_DOCTORADO!$BH36&lt;&gt;"",[2]PREMIOS_DOCTORADO!$BH36&lt;&gt;0),[2]PREMIOS_DOCTORADO!$BH36,""),IF($A38="TOTAL",SUM(INDIRECT("AI4:AI"&amp;ROW()-1)),""))</f>
        <v/>
      </c>
      <c r="AJ38" s="7" t="str">
        <f ca="1">IF(AND($A38&lt;&gt;"",$A38&lt;&gt;"TOTAL"),IF(AND([2]PREMIOS_DOCTORADO!$BJ36&lt;&gt;"",[2]PREMIOS_DOCTORADO!$BJ36&lt;&gt;0),[2]PREMIOS_DOCTORADO!$BJ36,""),IF($A38="TOTAL",SUM(INDIRECT("AJ4:AJ"&amp;ROW()-1)),""))</f>
        <v/>
      </c>
      <c r="AK38" s="7" t="str">
        <f t="shared" ca="1" si="11"/>
        <v/>
      </c>
      <c r="AL38" s="7" t="str">
        <f ca="1">IF(AND($A38&lt;&gt;"",$A38&lt;&gt;"TOTAL"),IF(AND([2]PREMIOS_DOCTORADO!$BM36&lt;&gt;"",[2]PREMIOS_DOCTORADO!$BM36&lt;&gt;0),[2]PREMIOS_DOCTORADO!$BM36,""),IF($A38="TOTAL",SUM(INDIRECT("AL4:AL"&amp;ROW()-1)),""))</f>
        <v/>
      </c>
      <c r="AM38" s="7" t="str">
        <f ca="1">IF(AND($A38&lt;&gt;"",$A38&lt;&gt;"TOTAL"),IF(AND([2]PREMIOS_DOCTORADO!$BO36&lt;&gt;"",[2]PREMIOS_DOCTORADO!$BO36&lt;&gt;0),[2]PREMIOS_DOCTORADO!$BO36,""),IF($A38="TOTAL",SUM(INDIRECT("AM4:AM"&amp;ROW()-1)),""))</f>
        <v/>
      </c>
      <c r="AN38" s="7" t="str">
        <f t="shared" ca="1" si="12"/>
        <v/>
      </c>
      <c r="AO38" s="7" t="str">
        <f ca="1">IF(AND($A38&lt;&gt;"",$A38&lt;&gt;"TOTAL"),IF(AND([2]PREMIOS_DOCTORADO!$BR36&lt;&gt;"",[2]PREMIOS_DOCTORADO!$BR36&lt;&gt;0),[2]PREMIOS_DOCTORADO!$BR36,""),IF($A38="TOTAL",SUM(INDIRECT("AO4:AO"&amp;ROW()-1)),""))</f>
        <v/>
      </c>
      <c r="AP38" s="7" t="str">
        <f ca="1">IF(AND($A38&lt;&gt;"",$A38&lt;&gt;"TOTAL"),IF(AND([2]PREMIOS_DOCTORADO!$BT36&lt;&gt;"",[2]PREMIOS_DOCTORADO!$BT36&lt;&gt;0),[2]PREMIOS_DOCTORADO!$BT36,""),IF($A38="TOTAL",SUM(INDIRECT("AP4:AP"&amp;ROW()-1)),""))</f>
        <v/>
      </c>
      <c r="AQ38" s="7" t="str">
        <f t="shared" ca="1" si="13"/>
        <v/>
      </c>
      <c r="AR38" s="7" t="str">
        <f ca="1">IF(AND($A38&lt;&gt;"",$A38&lt;&gt;"TOTAL"),IF(AND([2]PREMIOS_DOCTORADO!$BW36&lt;&gt;"",[2]PREMIOS_DOCTORADO!$BW36&lt;&gt;0),[2]PREMIOS_DOCTORADO!$BW36,""),IF($A38="TOTAL",SUM(INDIRECT("AR4:AR"&amp;ROW()-1)),""))</f>
        <v/>
      </c>
      <c r="AS38" s="7" t="str">
        <f ca="1">IF(AND($A38&lt;&gt;"",$A38&lt;&gt;"TOTAL"),IF(AND([2]PREMIOS_DOCTORADO!$BY36&lt;&gt;"",[2]PREMIOS_DOCTORADO!$BY36&lt;&gt;0),[2]PREMIOS_DOCTORADO!$BY36,""),IF($A38="TOTAL",SUM(INDIRECT("AS4:AS"&amp;ROW()-1)),""))</f>
        <v/>
      </c>
      <c r="AT38" s="7" t="str">
        <f t="shared" ca="1" si="14"/>
        <v/>
      </c>
      <c r="AU38" s="7" t="str">
        <f ca="1">IF(AND($A38&lt;&gt;"",$A38&lt;&gt;"TOTAL"),IF(AND([2]PREMIOS_DOCTORADO!$CB36&lt;&gt;"",[2]PREMIOS_DOCTORADO!$CB36&lt;&gt;0),[2]PREMIOS_DOCTORADO!$CB36,""),IF($A38="TOTAL",SUM(INDIRECT("AU4:AU"&amp;ROW()-1)),""))</f>
        <v/>
      </c>
      <c r="AV38" s="7" t="str">
        <f ca="1">IF(AND($A38&lt;&gt;"",$A38&lt;&gt;"TOTAL"),IF(AND([2]PREMIOS_DOCTORADO!$CD36&lt;&gt;"",[2]PREMIOS_DOCTORADO!$CD36&lt;&gt;0),[2]PREMIOS_DOCTORADO!$CD36,""),IF($A38="TOTAL",SUM(INDIRECT("AV4:AV"&amp;ROW()-1)),""))</f>
        <v/>
      </c>
      <c r="AW38" s="7" t="str">
        <f t="shared" ca="1" si="15"/>
        <v/>
      </c>
      <c r="AX38" s="7" t="str">
        <f ca="1">IF(AND($A38&lt;&gt;"",$A38&lt;&gt;"TOTAL"),IF(AND([2]PREMIOS_DOCTORADO!$CG36&lt;&gt;"",[2]PREMIOS_DOCTORADO!$CG36&lt;&gt;0),[2]PREMIOS_DOCTORADO!$CG36,""),IF($A38="TOTAL",SUM(INDIRECT("AX4:AX"&amp;ROW()-1)),""))</f>
        <v/>
      </c>
      <c r="AY38" s="7" t="str">
        <f ca="1">IF(AND($A38&lt;&gt;"",$A38&lt;&gt;"TOTAL"),IF(AND([2]PREMIOS_DOCTORADO!$CI36&lt;&gt;"",[2]PREMIOS_DOCTORADO!$CI36&lt;&gt;0),[2]PREMIOS_DOCTORADO!$CI36,""),IF($A38="TOTAL",SUM(INDIRECT("AY4:AY"&amp;ROW()-1)),""))</f>
        <v/>
      </c>
      <c r="AZ38" s="7" t="str">
        <f t="shared" ca="1" si="16"/>
        <v/>
      </c>
      <c r="BA38" s="7" t="str">
        <f ca="1">IF(AND($A38&lt;&gt;"",$A38&lt;&gt;"TOTAL"),IF(AND([2]PREMIOS_DOCTORADO!$CL36&lt;&gt;"",[2]PREMIOS_DOCTORADO!$CL36&lt;&gt;0),[2]PREMIOS_DOCTORADO!$CL36,""),IF($A38="TOTAL",SUM(INDIRECT("BA4:BA"&amp;ROW()-1)),""))</f>
        <v/>
      </c>
      <c r="BB38" s="7" t="str">
        <f ca="1">IF(AND($A38&lt;&gt;"",$A38&lt;&gt;"TOTAL"),IF(AND([2]PREMIOS_DOCTORADO!$CN36&lt;&gt;"",[2]PREMIOS_DOCTORADO!$CN36&lt;&gt;0),[2]PREMIOS_DOCTORADO!$CN36,""),IF($A38="TOTAL",SUM(INDIRECT("BB4:BB"&amp;ROW()-1)),""))</f>
        <v/>
      </c>
      <c r="BC38" s="7" t="str">
        <f t="shared" ca="1" si="17"/>
        <v/>
      </c>
      <c r="BD38" s="7" t="str">
        <f ca="1">IF(AND($A38&lt;&gt;"",$A38&lt;&gt;"TOTAL"),IF(AND([2]PREMIOS_DOCTORADO!$CQ36&lt;&gt;"",[2]PREMIOS_DOCTORADO!$CQ36&lt;&gt;0),[2]PREMIOS_DOCTORADO!$CQ36,""),IF($A38="TOTAL",SUM(INDIRECT("BD4:BD"&amp;ROW()-1)),""))</f>
        <v/>
      </c>
      <c r="BE38" s="7" t="str">
        <f ca="1">IF(AND($A38&lt;&gt;"",$A38&lt;&gt;"TOTAL"),IF(AND([2]PREMIOS_DOCTORADO!$CS36&lt;&gt;"",[2]PREMIOS_DOCTORADO!$CS36&lt;&gt;0),[2]PREMIOS_DOCTORADO!$CS36,""),IF($A38="TOTAL",SUM(INDIRECT("BE4:BE"&amp;ROW()-1)),""))</f>
        <v/>
      </c>
      <c r="BF38" s="7" t="str">
        <f t="shared" ca="1" si="18"/>
        <v/>
      </c>
    </row>
    <row r="39" spans="1:58" x14ac:dyDescent="0.2">
      <c r="A39" s="12" t="str">
        <f>IF([2]PREMIOS_DOCTORADO!$D37&lt;&gt;"",[2]PREMIOS_DOCTORADO!$D37,IF(AND([2]PREMIOS_DOCTORADO!$D37="",[2]PREMIOS_DOCTORADO!$D38="",[2]PREMIOS_DOCTORADO!$D36=""),"","TOTAL"))</f>
        <v/>
      </c>
      <c r="B39" s="7" t="str">
        <f ca="1">IF(AND($A39&lt;&gt;"",$A39&lt;&gt;"TOTAL"),IF(AND([2]PREMIOS_DOCTORADO!$E37&lt;&gt;"",[2]PREMIOS_DOCTORADO!$E37&lt;&gt;0),[2]PREMIOS_DOCTORADO!$E37,""),IF($A39="TOTAL",SUM(INDIRECT("B4:B"&amp;ROW()-1)),""))</f>
        <v/>
      </c>
      <c r="C39" s="7" t="str">
        <f ca="1">IF(AND($A39&lt;&gt;"",$A39&lt;&gt;"TOTAL"),IF(AND([2]PREMIOS_DOCTORADO!$G37&lt;&gt;"",[2]PREMIOS_DOCTORADO!$G37&lt;&gt;0),[2]PREMIOS_DOCTORADO!$G37,""),IF($A39="TOTAL",SUM(INDIRECT("C4:C"&amp;ROW()-1)),""))</f>
        <v/>
      </c>
      <c r="D39" s="7" t="str">
        <f t="shared" ca="1" si="0"/>
        <v/>
      </c>
      <c r="E39" s="7" t="str">
        <f ca="1">IF(AND($A39&lt;&gt;"",$A39&lt;&gt;"TOTAL"),IF(AND([2]PREMIOS_DOCTORADO!$J37&lt;&gt;"",[2]PREMIOS_DOCTORADO!$J37&lt;&gt;0),[2]PREMIOS_DOCTORADO!$J37,""),IF($A39="TOTAL",SUM(INDIRECT("E4:E"&amp;ROW()-1)),""))</f>
        <v/>
      </c>
      <c r="F39" s="7" t="str">
        <f ca="1">IF(AND($A39&lt;&gt;"",$A39&lt;&gt;"TOTAL"),IF(AND([2]PREMIOS_DOCTORADO!$L37&lt;&gt;"",[2]PREMIOS_DOCTORADO!$L37&lt;&gt;0),[2]PREMIOS_DOCTORADO!$L37,""),IF($A39="TOTAL",SUM(INDIRECT("F4:F"&amp;ROW()-1)),""))</f>
        <v/>
      </c>
      <c r="G39" s="7" t="str">
        <f t="shared" ca="1" si="1"/>
        <v/>
      </c>
      <c r="H39" s="7" t="str">
        <f ca="1">IF(AND($A39&lt;&gt;"",$A39&lt;&gt;"TOTAL"),IF(AND([2]PREMIOS_DOCTORADO!$O37&lt;&gt;"",[2]PREMIOS_DOCTORADO!$O37&lt;&gt;0),[2]PREMIOS_DOCTORADO!$O37,""),IF($A39="TOTAL",SUM(INDIRECT("H4:H"&amp;ROW()-1)),""))</f>
        <v/>
      </c>
      <c r="I39" s="7" t="str">
        <f ca="1">IF(AND($A39&lt;&gt;"",$A39&lt;&gt;"TOTAL"),IF(AND([2]PREMIOS_DOCTORADO!$Q37&lt;&gt;"",[2]PREMIOS_DOCTORADO!$Q37&lt;&gt;0),[2]PREMIOS_DOCTORADO!$Q37,""),IF($A39="TOTAL",SUM(INDIRECT("I4:I"&amp;ROW()-1)),""))</f>
        <v/>
      </c>
      <c r="J39" s="7" t="str">
        <f t="shared" ca="1" si="2"/>
        <v/>
      </c>
      <c r="K39" s="7" t="str">
        <f ca="1">IF(AND($A39&lt;&gt;"",$A39&lt;&gt;"TOTAL"),IF(AND([2]PREMIOS_DOCTORADO!$T37&lt;&gt;"",[2]PREMIOS_DOCTORADO!$T37&lt;&gt;0),[2]PREMIOS_DOCTORADO!$T37,""),IF($A39="TOTAL",SUM(INDIRECT("K4:K"&amp;ROW()-1)),""))</f>
        <v/>
      </c>
      <c r="L39" s="7" t="str">
        <f ca="1">IF(AND($A39&lt;&gt;"",$A39&lt;&gt;"TOTAL"),IF(AND([2]PREMIOS_DOCTORADO!$V37&lt;&gt;"",[2]PREMIOS_DOCTORADO!$V37&lt;&gt;0),[2]PREMIOS_DOCTORADO!$V37,""),IF($A39="TOTAL",SUM(INDIRECT("L4:L"&amp;ROW()-1)),""))</f>
        <v/>
      </c>
      <c r="M39" s="7" t="str">
        <f t="shared" ca="1" si="3"/>
        <v/>
      </c>
      <c r="N39" s="7" t="str">
        <f ca="1">IF(AND($A39&lt;&gt;"",$A39&lt;&gt;"TOTAL"),IF(AND([2]PREMIOS_DOCTORADO!$Y37&lt;&gt;"",[2]PREMIOS_DOCTORADO!$Y37&lt;&gt;0),[2]PREMIOS_DOCTORADO!$Y37,""),IF($A39="TOTAL",SUM(INDIRECT("N4:N"&amp;ROW()-1)),""))</f>
        <v/>
      </c>
      <c r="O39" s="7" t="str">
        <f ca="1">IF(AND($A39&lt;&gt;"",$A39&lt;&gt;"TOTAL"),IF(AND([2]PREMIOS_DOCTORADO!$AA37&lt;&gt;"",[2]PREMIOS_DOCTORADO!$AA37&lt;&gt;0),[2]PREMIOS_DOCTORADO!$AA37,""),IF($A39="TOTAL",SUM(INDIRECT("O4:O"&amp;ROW()-1)),""))</f>
        <v/>
      </c>
      <c r="P39" s="7" t="str">
        <f t="shared" ca="1" si="4"/>
        <v/>
      </c>
      <c r="Q39" s="7" t="str">
        <f ca="1">IF(AND($A39&lt;&gt;"",$A39&lt;&gt;"TOTAL"),IF(AND([2]PREMIOS_DOCTORADO!$AD37&lt;&gt;"",[2]PREMIOS_DOCTORADO!$AD37&lt;&gt;0),[2]PREMIOS_DOCTORADO!$AD37,""),IF($A39="TOTAL",SUM(INDIRECT("Q4:Q"&amp;ROW()-1)),""))</f>
        <v/>
      </c>
      <c r="R39" s="7" t="str">
        <f ca="1">IF(AND($A39&lt;&gt;"",$A39&lt;&gt;"TOTAL"),IF(AND([2]PREMIOS_DOCTORADO!$AF37&lt;&gt;"",[2]PREMIOS_DOCTORADO!$AF37&lt;&gt;0),[2]PREMIOS_DOCTORADO!$AF37,""),IF($A39="TOTAL",SUM(INDIRECT("R4:R"&amp;ROW()-1)),""))</f>
        <v/>
      </c>
      <c r="S39" s="7" t="str">
        <f t="shared" ca="1" si="5"/>
        <v/>
      </c>
      <c r="T39" s="7" t="str">
        <f ca="1">IF(AND($A39&lt;&gt;"",$A39&lt;&gt;"TOTAL"),IF(AND([2]PREMIOS_DOCTORADO!$AI37&lt;&gt;"",[2]PREMIOS_DOCTORADO!$AI37&lt;&gt;0),[2]PREMIOS_DOCTORADO!$AI37,""),IF($A39="TOTAL",SUM(INDIRECT("T4:T"&amp;ROW()-1)),""))</f>
        <v/>
      </c>
      <c r="U39" s="7" t="str">
        <f ca="1">IF(AND($A39&lt;&gt;"",$A39&lt;&gt;"TOTAL"),IF(AND([2]PREMIOS_DOCTORADO!$AK37&lt;&gt;"",[2]PREMIOS_DOCTORADO!$AK37&lt;&gt;0),[2]PREMIOS_DOCTORADO!$AK37,""),IF($A39="TOTAL",SUM(INDIRECT("U4:U"&amp;ROW()-1)),""))</f>
        <v/>
      </c>
      <c r="V39" s="7" t="str">
        <f t="shared" ca="1" si="6"/>
        <v/>
      </c>
      <c r="W39" s="7" t="str">
        <f ca="1">IF(AND($A39&lt;&gt;"",$A39&lt;&gt;"TOTAL"),IF(AND([2]PREMIOS_DOCTORADO!$AN37&lt;&gt;"",[2]PREMIOS_DOCTORADO!$AN37&lt;&gt;0),[2]PREMIOS_DOCTORADO!$AN37,""),IF($A39="TOTAL",SUM(INDIRECT("W4:W"&amp;ROW()-1)),""))</f>
        <v/>
      </c>
      <c r="X39" s="7" t="str">
        <f ca="1">IF(AND($A39&lt;&gt;"",$A39&lt;&gt;"TOTAL"),IF(AND([2]PREMIOS_DOCTORADO!$AP37&lt;&gt;"",[2]PREMIOS_DOCTORADO!$AP37&lt;&gt;0),[2]PREMIOS_DOCTORADO!$AP37,""),IF($A39="TOTAL",SUM(INDIRECT("X4:X"&amp;ROW()-1)),""))</f>
        <v/>
      </c>
      <c r="Y39" s="7" t="str">
        <f t="shared" ca="1" si="7"/>
        <v/>
      </c>
      <c r="Z39" s="7" t="str">
        <f ca="1">IF(AND($A39&lt;&gt;"",$A39&lt;&gt;"TOTAL"),IF(AND([2]PREMIOS_DOCTORADO!$AS37&lt;&gt;"",[2]PREMIOS_DOCTORADO!$AS37&lt;&gt;0),[2]PREMIOS_DOCTORADO!$AS37,""),IF($A39="TOTAL",SUM(INDIRECT("Z4:Z"&amp;ROW()-1)),""))</f>
        <v/>
      </c>
      <c r="AA39" s="7" t="str">
        <f ca="1">IF(AND($A39&lt;&gt;"",$A39&lt;&gt;"TOTAL"),IF(AND([2]PREMIOS_DOCTORADO!$AU37&lt;&gt;"",[2]PREMIOS_DOCTORADO!$AU37&lt;&gt;0),[2]PREMIOS_DOCTORADO!$AU37,""),IF($A39="TOTAL",SUM(INDIRECT("AA4:AA"&amp;ROW()-1)),""))</f>
        <v/>
      </c>
      <c r="AB39" s="7" t="str">
        <f t="shared" ca="1" si="8"/>
        <v/>
      </c>
      <c r="AC39" s="7" t="str">
        <f ca="1">IF(AND($A39&lt;&gt;"",$A39&lt;&gt;"TOTAL"),IF(AND([2]PREMIOS_DOCTORADO!$AX37&lt;&gt;"",[2]PREMIOS_DOCTORADO!$AX37&lt;&gt;0),[2]PREMIOS_DOCTORADO!$AX37,""),IF($A39="TOTAL",SUM(INDIRECT("AC4:AC"&amp;ROW()-1)),""))</f>
        <v/>
      </c>
      <c r="AD39" s="7" t="str">
        <f ca="1">IF(AND($A39&lt;&gt;"",$A39&lt;&gt;"TOTAL"),IF(AND([2]PREMIOS_DOCTORADO!$AZ37&lt;&gt;"",[2]PREMIOS_DOCTORADO!$AZ37&lt;&gt;0),[2]PREMIOS_DOCTORADO!$AZ37,""),IF($A39="TOTAL",SUM(INDIRECT("AD4:AD"&amp;ROW()-1)),""))</f>
        <v/>
      </c>
      <c r="AE39" s="7" t="str">
        <f t="shared" ca="1" si="9"/>
        <v/>
      </c>
      <c r="AF39" s="7" t="str">
        <f ca="1">IF(AND($A39&lt;&gt;"",$A39&lt;&gt;"TOTAL"),IF(AND([2]PREMIOS_DOCTORADO!$BC37&lt;&gt;"",[2]PREMIOS_DOCTORADO!$BC37&lt;&gt;0),[2]PREMIOS_DOCTORADO!$BC37,""),IF($A39="TOTAL",SUM(INDIRECT("AF4:AF"&amp;ROW()-1)),""))</f>
        <v/>
      </c>
      <c r="AG39" s="7" t="str">
        <f ca="1">IF(AND($A39&lt;&gt;"",$A39&lt;&gt;"TOTAL"),IF(AND([2]PREMIOS_DOCTORADO!$BE37&lt;&gt;"",[2]PREMIOS_DOCTORADO!$BE37&lt;&gt;0),[2]PREMIOS_DOCTORADO!$BE37,""),IF($A39="TOTAL",SUM(INDIRECT("AG4:AG"&amp;ROW()-1)),""))</f>
        <v/>
      </c>
      <c r="AH39" s="7" t="str">
        <f t="shared" ca="1" si="10"/>
        <v/>
      </c>
      <c r="AI39" s="7" t="str">
        <f ca="1">IF(AND($A39&lt;&gt;"",$A39&lt;&gt;"TOTAL"),IF(AND([2]PREMIOS_DOCTORADO!$BH37&lt;&gt;"",[2]PREMIOS_DOCTORADO!$BH37&lt;&gt;0),[2]PREMIOS_DOCTORADO!$BH37,""),IF($A39="TOTAL",SUM(INDIRECT("AI4:AI"&amp;ROW()-1)),""))</f>
        <v/>
      </c>
      <c r="AJ39" s="7" t="str">
        <f ca="1">IF(AND($A39&lt;&gt;"",$A39&lt;&gt;"TOTAL"),IF(AND([2]PREMIOS_DOCTORADO!$BJ37&lt;&gt;"",[2]PREMIOS_DOCTORADO!$BJ37&lt;&gt;0),[2]PREMIOS_DOCTORADO!$BJ37,""),IF($A39="TOTAL",SUM(INDIRECT("AJ4:AJ"&amp;ROW()-1)),""))</f>
        <v/>
      </c>
      <c r="AK39" s="7" t="str">
        <f t="shared" ca="1" si="11"/>
        <v/>
      </c>
      <c r="AL39" s="7" t="str">
        <f ca="1">IF(AND($A39&lt;&gt;"",$A39&lt;&gt;"TOTAL"),IF(AND([2]PREMIOS_DOCTORADO!$BM37&lt;&gt;"",[2]PREMIOS_DOCTORADO!$BM37&lt;&gt;0),[2]PREMIOS_DOCTORADO!$BM37,""),IF($A39="TOTAL",SUM(INDIRECT("AL4:AL"&amp;ROW()-1)),""))</f>
        <v/>
      </c>
      <c r="AM39" s="7" t="str">
        <f ca="1">IF(AND($A39&lt;&gt;"",$A39&lt;&gt;"TOTAL"),IF(AND([2]PREMIOS_DOCTORADO!$BO37&lt;&gt;"",[2]PREMIOS_DOCTORADO!$BO37&lt;&gt;0),[2]PREMIOS_DOCTORADO!$BO37,""),IF($A39="TOTAL",SUM(INDIRECT("AM4:AM"&amp;ROW()-1)),""))</f>
        <v/>
      </c>
      <c r="AN39" s="7" t="str">
        <f t="shared" ca="1" si="12"/>
        <v/>
      </c>
      <c r="AO39" s="7" t="str">
        <f ca="1">IF(AND($A39&lt;&gt;"",$A39&lt;&gt;"TOTAL"),IF(AND([2]PREMIOS_DOCTORADO!$BR37&lt;&gt;"",[2]PREMIOS_DOCTORADO!$BR37&lt;&gt;0),[2]PREMIOS_DOCTORADO!$BR37,""),IF($A39="TOTAL",SUM(INDIRECT("AO4:AO"&amp;ROW()-1)),""))</f>
        <v/>
      </c>
      <c r="AP39" s="7" t="str">
        <f ca="1">IF(AND($A39&lt;&gt;"",$A39&lt;&gt;"TOTAL"),IF(AND([2]PREMIOS_DOCTORADO!$BT37&lt;&gt;"",[2]PREMIOS_DOCTORADO!$BT37&lt;&gt;0),[2]PREMIOS_DOCTORADO!$BT37,""),IF($A39="TOTAL",SUM(INDIRECT("AP4:AP"&amp;ROW()-1)),""))</f>
        <v/>
      </c>
      <c r="AQ39" s="7" t="str">
        <f t="shared" ca="1" si="13"/>
        <v/>
      </c>
      <c r="AR39" s="7" t="str">
        <f ca="1">IF(AND($A39&lt;&gt;"",$A39&lt;&gt;"TOTAL"),IF(AND([2]PREMIOS_DOCTORADO!$BW37&lt;&gt;"",[2]PREMIOS_DOCTORADO!$BW37&lt;&gt;0),[2]PREMIOS_DOCTORADO!$BW37,""),IF($A39="TOTAL",SUM(INDIRECT("AR4:AR"&amp;ROW()-1)),""))</f>
        <v/>
      </c>
      <c r="AS39" s="7" t="str">
        <f ca="1">IF(AND($A39&lt;&gt;"",$A39&lt;&gt;"TOTAL"),IF(AND([2]PREMIOS_DOCTORADO!$BY37&lt;&gt;"",[2]PREMIOS_DOCTORADO!$BY37&lt;&gt;0),[2]PREMIOS_DOCTORADO!$BY37,""),IF($A39="TOTAL",SUM(INDIRECT("AS4:AS"&amp;ROW()-1)),""))</f>
        <v/>
      </c>
      <c r="AT39" s="7" t="str">
        <f t="shared" ca="1" si="14"/>
        <v/>
      </c>
      <c r="AU39" s="7" t="str">
        <f ca="1">IF(AND($A39&lt;&gt;"",$A39&lt;&gt;"TOTAL"),IF(AND([2]PREMIOS_DOCTORADO!$CB37&lt;&gt;"",[2]PREMIOS_DOCTORADO!$CB37&lt;&gt;0),[2]PREMIOS_DOCTORADO!$CB37,""),IF($A39="TOTAL",SUM(INDIRECT("AU4:AU"&amp;ROW()-1)),""))</f>
        <v/>
      </c>
      <c r="AV39" s="7" t="str">
        <f ca="1">IF(AND($A39&lt;&gt;"",$A39&lt;&gt;"TOTAL"),IF(AND([2]PREMIOS_DOCTORADO!$CD37&lt;&gt;"",[2]PREMIOS_DOCTORADO!$CD37&lt;&gt;0),[2]PREMIOS_DOCTORADO!$CD37,""),IF($A39="TOTAL",SUM(INDIRECT("AV4:AV"&amp;ROW()-1)),""))</f>
        <v/>
      </c>
      <c r="AW39" s="7" t="str">
        <f t="shared" ca="1" si="15"/>
        <v/>
      </c>
      <c r="AX39" s="7" t="str">
        <f ca="1">IF(AND($A39&lt;&gt;"",$A39&lt;&gt;"TOTAL"),IF(AND([2]PREMIOS_DOCTORADO!$CG37&lt;&gt;"",[2]PREMIOS_DOCTORADO!$CG37&lt;&gt;0),[2]PREMIOS_DOCTORADO!$CG37,""),IF($A39="TOTAL",SUM(INDIRECT("AX4:AX"&amp;ROW()-1)),""))</f>
        <v/>
      </c>
      <c r="AY39" s="7" t="str">
        <f ca="1">IF(AND($A39&lt;&gt;"",$A39&lt;&gt;"TOTAL"),IF(AND([2]PREMIOS_DOCTORADO!$CI37&lt;&gt;"",[2]PREMIOS_DOCTORADO!$CI37&lt;&gt;0),[2]PREMIOS_DOCTORADO!$CI37,""),IF($A39="TOTAL",SUM(INDIRECT("AY4:AY"&amp;ROW()-1)),""))</f>
        <v/>
      </c>
      <c r="AZ39" s="7" t="str">
        <f t="shared" ca="1" si="16"/>
        <v/>
      </c>
      <c r="BA39" s="7" t="str">
        <f ca="1">IF(AND($A39&lt;&gt;"",$A39&lt;&gt;"TOTAL"),IF(AND([2]PREMIOS_DOCTORADO!$CL37&lt;&gt;"",[2]PREMIOS_DOCTORADO!$CL37&lt;&gt;0),[2]PREMIOS_DOCTORADO!$CL37,""),IF($A39="TOTAL",SUM(INDIRECT("BA4:BA"&amp;ROW()-1)),""))</f>
        <v/>
      </c>
      <c r="BB39" s="7" t="str">
        <f ca="1">IF(AND($A39&lt;&gt;"",$A39&lt;&gt;"TOTAL"),IF(AND([2]PREMIOS_DOCTORADO!$CN37&lt;&gt;"",[2]PREMIOS_DOCTORADO!$CN37&lt;&gt;0),[2]PREMIOS_DOCTORADO!$CN37,""),IF($A39="TOTAL",SUM(INDIRECT("BB4:BB"&amp;ROW()-1)),""))</f>
        <v/>
      </c>
      <c r="BC39" s="7" t="str">
        <f t="shared" ca="1" si="17"/>
        <v/>
      </c>
      <c r="BD39" s="7" t="str">
        <f ca="1">IF(AND($A39&lt;&gt;"",$A39&lt;&gt;"TOTAL"),IF(AND([2]PREMIOS_DOCTORADO!$CQ37&lt;&gt;"",[2]PREMIOS_DOCTORADO!$CQ37&lt;&gt;0),[2]PREMIOS_DOCTORADO!$CQ37,""),IF($A39="TOTAL",SUM(INDIRECT("BD4:BD"&amp;ROW()-1)),""))</f>
        <v/>
      </c>
      <c r="BE39" s="7" t="str">
        <f ca="1">IF(AND($A39&lt;&gt;"",$A39&lt;&gt;"TOTAL"),IF(AND([2]PREMIOS_DOCTORADO!$CS37&lt;&gt;"",[2]PREMIOS_DOCTORADO!$CS37&lt;&gt;0),[2]PREMIOS_DOCTORADO!$CS37,""),IF($A39="TOTAL",SUM(INDIRECT("BE4:BE"&amp;ROW()-1)),""))</f>
        <v/>
      </c>
      <c r="BF39" s="7" t="str">
        <f t="shared" ca="1" si="18"/>
        <v/>
      </c>
    </row>
    <row r="40" spans="1:58" x14ac:dyDescent="0.2">
      <c r="A40" s="12" t="str">
        <f>IF([2]PREMIOS_DOCTORADO!$D38&lt;&gt;"",[2]PREMIOS_DOCTORADO!$D38,IF(AND([2]PREMIOS_DOCTORADO!$D38="",[2]PREMIOS_DOCTORADO!$D39="",[2]PREMIOS_DOCTORADO!$D37=""),"","TOTAL"))</f>
        <v/>
      </c>
      <c r="B40" s="7" t="str">
        <f ca="1">IF(AND($A40&lt;&gt;"",$A40&lt;&gt;"TOTAL"),IF(AND([2]PREMIOS_DOCTORADO!$E38&lt;&gt;"",[2]PREMIOS_DOCTORADO!$E38&lt;&gt;0),[2]PREMIOS_DOCTORADO!$E38,""),IF($A40="TOTAL",SUM(INDIRECT("B4:B"&amp;ROW()-1)),""))</f>
        <v/>
      </c>
      <c r="C40" s="7" t="str">
        <f ca="1">IF(AND($A40&lt;&gt;"",$A40&lt;&gt;"TOTAL"),IF(AND([2]PREMIOS_DOCTORADO!$G38&lt;&gt;"",[2]PREMIOS_DOCTORADO!$G38&lt;&gt;0),[2]PREMIOS_DOCTORADO!$G38,""),IF($A40="TOTAL",SUM(INDIRECT("C4:C"&amp;ROW()-1)),""))</f>
        <v/>
      </c>
      <c r="D40" s="7" t="str">
        <f t="shared" ca="1" si="0"/>
        <v/>
      </c>
      <c r="E40" s="7" t="str">
        <f ca="1">IF(AND($A40&lt;&gt;"",$A40&lt;&gt;"TOTAL"),IF(AND([2]PREMIOS_DOCTORADO!$J38&lt;&gt;"",[2]PREMIOS_DOCTORADO!$J38&lt;&gt;0),[2]PREMIOS_DOCTORADO!$J38,""),IF($A40="TOTAL",SUM(INDIRECT("E4:E"&amp;ROW()-1)),""))</f>
        <v/>
      </c>
      <c r="F40" s="7" t="str">
        <f ca="1">IF(AND($A40&lt;&gt;"",$A40&lt;&gt;"TOTAL"),IF(AND([2]PREMIOS_DOCTORADO!$L38&lt;&gt;"",[2]PREMIOS_DOCTORADO!$L38&lt;&gt;0),[2]PREMIOS_DOCTORADO!$L38,""),IF($A40="TOTAL",SUM(INDIRECT("F4:F"&amp;ROW()-1)),""))</f>
        <v/>
      </c>
      <c r="G40" s="7" t="str">
        <f t="shared" ca="1" si="1"/>
        <v/>
      </c>
      <c r="H40" s="7" t="str">
        <f ca="1">IF(AND($A40&lt;&gt;"",$A40&lt;&gt;"TOTAL"),IF(AND([2]PREMIOS_DOCTORADO!$O38&lt;&gt;"",[2]PREMIOS_DOCTORADO!$O38&lt;&gt;0),[2]PREMIOS_DOCTORADO!$O38,""),IF($A40="TOTAL",SUM(INDIRECT("H4:H"&amp;ROW()-1)),""))</f>
        <v/>
      </c>
      <c r="I40" s="7" t="str">
        <f ca="1">IF(AND($A40&lt;&gt;"",$A40&lt;&gt;"TOTAL"),IF(AND([2]PREMIOS_DOCTORADO!$Q38&lt;&gt;"",[2]PREMIOS_DOCTORADO!$Q38&lt;&gt;0),[2]PREMIOS_DOCTORADO!$Q38,""),IF($A40="TOTAL",SUM(INDIRECT("I4:I"&amp;ROW()-1)),""))</f>
        <v/>
      </c>
      <c r="J40" s="7" t="str">
        <f t="shared" ca="1" si="2"/>
        <v/>
      </c>
      <c r="K40" s="7" t="str">
        <f ca="1">IF(AND($A40&lt;&gt;"",$A40&lt;&gt;"TOTAL"),IF(AND([2]PREMIOS_DOCTORADO!$T38&lt;&gt;"",[2]PREMIOS_DOCTORADO!$T38&lt;&gt;0),[2]PREMIOS_DOCTORADO!$T38,""),IF($A40="TOTAL",SUM(INDIRECT("K4:K"&amp;ROW()-1)),""))</f>
        <v/>
      </c>
      <c r="L40" s="7" t="str">
        <f ca="1">IF(AND($A40&lt;&gt;"",$A40&lt;&gt;"TOTAL"),IF(AND([2]PREMIOS_DOCTORADO!$V38&lt;&gt;"",[2]PREMIOS_DOCTORADO!$V38&lt;&gt;0),[2]PREMIOS_DOCTORADO!$V38,""),IF($A40="TOTAL",SUM(INDIRECT("L4:L"&amp;ROW()-1)),""))</f>
        <v/>
      </c>
      <c r="M40" s="7" t="str">
        <f t="shared" ca="1" si="3"/>
        <v/>
      </c>
      <c r="N40" s="7" t="str">
        <f ca="1">IF(AND($A40&lt;&gt;"",$A40&lt;&gt;"TOTAL"),IF(AND([2]PREMIOS_DOCTORADO!$Y38&lt;&gt;"",[2]PREMIOS_DOCTORADO!$Y38&lt;&gt;0),[2]PREMIOS_DOCTORADO!$Y38,""),IF($A40="TOTAL",SUM(INDIRECT("N4:N"&amp;ROW()-1)),""))</f>
        <v/>
      </c>
      <c r="O40" s="7" t="str">
        <f ca="1">IF(AND($A40&lt;&gt;"",$A40&lt;&gt;"TOTAL"),IF(AND([2]PREMIOS_DOCTORADO!$AA38&lt;&gt;"",[2]PREMIOS_DOCTORADO!$AA38&lt;&gt;0),[2]PREMIOS_DOCTORADO!$AA38,""),IF($A40="TOTAL",SUM(INDIRECT("O4:O"&amp;ROW()-1)),""))</f>
        <v/>
      </c>
      <c r="P40" s="7" t="str">
        <f t="shared" ca="1" si="4"/>
        <v/>
      </c>
      <c r="Q40" s="7" t="str">
        <f ca="1">IF(AND($A40&lt;&gt;"",$A40&lt;&gt;"TOTAL"),IF(AND([2]PREMIOS_DOCTORADO!$AD38&lt;&gt;"",[2]PREMIOS_DOCTORADO!$AD38&lt;&gt;0),[2]PREMIOS_DOCTORADO!$AD38,""),IF($A40="TOTAL",SUM(INDIRECT("Q4:Q"&amp;ROW()-1)),""))</f>
        <v/>
      </c>
      <c r="R40" s="7" t="str">
        <f ca="1">IF(AND($A40&lt;&gt;"",$A40&lt;&gt;"TOTAL"),IF(AND([2]PREMIOS_DOCTORADO!$AF38&lt;&gt;"",[2]PREMIOS_DOCTORADO!$AF38&lt;&gt;0),[2]PREMIOS_DOCTORADO!$AF38,""),IF($A40="TOTAL",SUM(INDIRECT("R4:R"&amp;ROW()-1)),""))</f>
        <v/>
      </c>
      <c r="S40" s="7" t="str">
        <f t="shared" ca="1" si="5"/>
        <v/>
      </c>
      <c r="T40" s="7" t="str">
        <f ca="1">IF(AND($A40&lt;&gt;"",$A40&lt;&gt;"TOTAL"),IF(AND([2]PREMIOS_DOCTORADO!$AI38&lt;&gt;"",[2]PREMIOS_DOCTORADO!$AI38&lt;&gt;0),[2]PREMIOS_DOCTORADO!$AI38,""),IF($A40="TOTAL",SUM(INDIRECT("T4:T"&amp;ROW()-1)),""))</f>
        <v/>
      </c>
      <c r="U40" s="7" t="str">
        <f ca="1">IF(AND($A40&lt;&gt;"",$A40&lt;&gt;"TOTAL"),IF(AND([2]PREMIOS_DOCTORADO!$AK38&lt;&gt;"",[2]PREMIOS_DOCTORADO!$AK38&lt;&gt;0),[2]PREMIOS_DOCTORADO!$AK38,""),IF($A40="TOTAL",SUM(INDIRECT("U4:U"&amp;ROW()-1)),""))</f>
        <v/>
      </c>
      <c r="V40" s="7" t="str">
        <f t="shared" ca="1" si="6"/>
        <v/>
      </c>
      <c r="W40" s="7" t="str">
        <f ca="1">IF(AND($A40&lt;&gt;"",$A40&lt;&gt;"TOTAL"),IF(AND([2]PREMIOS_DOCTORADO!$AN38&lt;&gt;"",[2]PREMIOS_DOCTORADO!$AN38&lt;&gt;0),[2]PREMIOS_DOCTORADO!$AN38,""),IF($A40="TOTAL",SUM(INDIRECT("W4:W"&amp;ROW()-1)),""))</f>
        <v/>
      </c>
      <c r="X40" s="7" t="str">
        <f ca="1">IF(AND($A40&lt;&gt;"",$A40&lt;&gt;"TOTAL"),IF(AND([2]PREMIOS_DOCTORADO!$AP38&lt;&gt;"",[2]PREMIOS_DOCTORADO!$AP38&lt;&gt;0),[2]PREMIOS_DOCTORADO!$AP38,""),IF($A40="TOTAL",SUM(INDIRECT("X4:X"&amp;ROW()-1)),""))</f>
        <v/>
      </c>
      <c r="Y40" s="7" t="str">
        <f t="shared" ca="1" si="7"/>
        <v/>
      </c>
      <c r="Z40" s="7" t="str">
        <f ca="1">IF(AND($A40&lt;&gt;"",$A40&lt;&gt;"TOTAL"),IF(AND([2]PREMIOS_DOCTORADO!$AS38&lt;&gt;"",[2]PREMIOS_DOCTORADO!$AS38&lt;&gt;0),[2]PREMIOS_DOCTORADO!$AS38,""),IF($A40="TOTAL",SUM(INDIRECT("Z4:Z"&amp;ROW()-1)),""))</f>
        <v/>
      </c>
      <c r="AA40" s="7" t="str">
        <f ca="1">IF(AND($A40&lt;&gt;"",$A40&lt;&gt;"TOTAL"),IF(AND([2]PREMIOS_DOCTORADO!$AU38&lt;&gt;"",[2]PREMIOS_DOCTORADO!$AU38&lt;&gt;0),[2]PREMIOS_DOCTORADO!$AU38,""),IF($A40="TOTAL",SUM(INDIRECT("AA4:AA"&amp;ROW()-1)),""))</f>
        <v/>
      </c>
      <c r="AB40" s="7" t="str">
        <f t="shared" ca="1" si="8"/>
        <v/>
      </c>
      <c r="AC40" s="7" t="str">
        <f ca="1">IF(AND($A40&lt;&gt;"",$A40&lt;&gt;"TOTAL"),IF(AND([2]PREMIOS_DOCTORADO!$AX38&lt;&gt;"",[2]PREMIOS_DOCTORADO!$AX38&lt;&gt;0),[2]PREMIOS_DOCTORADO!$AX38,""),IF($A40="TOTAL",SUM(INDIRECT("AC4:AC"&amp;ROW()-1)),""))</f>
        <v/>
      </c>
      <c r="AD40" s="7" t="str">
        <f ca="1">IF(AND($A40&lt;&gt;"",$A40&lt;&gt;"TOTAL"),IF(AND([2]PREMIOS_DOCTORADO!$AZ38&lt;&gt;"",[2]PREMIOS_DOCTORADO!$AZ38&lt;&gt;0),[2]PREMIOS_DOCTORADO!$AZ38,""),IF($A40="TOTAL",SUM(INDIRECT("AD4:AD"&amp;ROW()-1)),""))</f>
        <v/>
      </c>
      <c r="AE40" s="7" t="str">
        <f t="shared" ca="1" si="9"/>
        <v/>
      </c>
      <c r="AF40" s="7" t="str">
        <f ca="1">IF(AND($A40&lt;&gt;"",$A40&lt;&gt;"TOTAL"),IF(AND([2]PREMIOS_DOCTORADO!$BC38&lt;&gt;"",[2]PREMIOS_DOCTORADO!$BC38&lt;&gt;0),[2]PREMIOS_DOCTORADO!$BC38,""),IF($A40="TOTAL",SUM(INDIRECT("AF4:AF"&amp;ROW()-1)),""))</f>
        <v/>
      </c>
      <c r="AG40" s="7" t="str">
        <f ca="1">IF(AND($A40&lt;&gt;"",$A40&lt;&gt;"TOTAL"),IF(AND([2]PREMIOS_DOCTORADO!$BE38&lt;&gt;"",[2]PREMIOS_DOCTORADO!$BE38&lt;&gt;0),[2]PREMIOS_DOCTORADO!$BE38,""),IF($A40="TOTAL",SUM(INDIRECT("AG4:AG"&amp;ROW()-1)),""))</f>
        <v/>
      </c>
      <c r="AH40" s="7" t="str">
        <f t="shared" ca="1" si="10"/>
        <v/>
      </c>
      <c r="AI40" s="7" t="str">
        <f ca="1">IF(AND($A40&lt;&gt;"",$A40&lt;&gt;"TOTAL"),IF(AND([2]PREMIOS_DOCTORADO!$BH38&lt;&gt;"",[2]PREMIOS_DOCTORADO!$BH38&lt;&gt;0),[2]PREMIOS_DOCTORADO!$BH38,""),IF($A40="TOTAL",SUM(INDIRECT("AI4:AI"&amp;ROW()-1)),""))</f>
        <v/>
      </c>
      <c r="AJ40" s="7" t="str">
        <f ca="1">IF(AND($A40&lt;&gt;"",$A40&lt;&gt;"TOTAL"),IF(AND([2]PREMIOS_DOCTORADO!$BJ38&lt;&gt;"",[2]PREMIOS_DOCTORADO!$BJ38&lt;&gt;0),[2]PREMIOS_DOCTORADO!$BJ38,""),IF($A40="TOTAL",SUM(INDIRECT("AJ4:AJ"&amp;ROW()-1)),""))</f>
        <v/>
      </c>
      <c r="AK40" s="7" t="str">
        <f t="shared" ca="1" si="11"/>
        <v/>
      </c>
      <c r="AL40" s="7" t="str">
        <f ca="1">IF(AND($A40&lt;&gt;"",$A40&lt;&gt;"TOTAL"),IF(AND([2]PREMIOS_DOCTORADO!$BM38&lt;&gt;"",[2]PREMIOS_DOCTORADO!$BM38&lt;&gt;0),[2]PREMIOS_DOCTORADO!$BM38,""),IF($A40="TOTAL",SUM(INDIRECT("AL4:AL"&amp;ROW()-1)),""))</f>
        <v/>
      </c>
      <c r="AM40" s="7" t="str">
        <f ca="1">IF(AND($A40&lt;&gt;"",$A40&lt;&gt;"TOTAL"),IF(AND([2]PREMIOS_DOCTORADO!$BO38&lt;&gt;"",[2]PREMIOS_DOCTORADO!$BO38&lt;&gt;0),[2]PREMIOS_DOCTORADO!$BO38,""),IF($A40="TOTAL",SUM(INDIRECT("AM4:AM"&amp;ROW()-1)),""))</f>
        <v/>
      </c>
      <c r="AN40" s="7" t="str">
        <f t="shared" ca="1" si="12"/>
        <v/>
      </c>
      <c r="AO40" s="7" t="str">
        <f ca="1">IF(AND($A40&lt;&gt;"",$A40&lt;&gt;"TOTAL"),IF(AND([2]PREMIOS_DOCTORADO!$BR38&lt;&gt;"",[2]PREMIOS_DOCTORADO!$BR38&lt;&gt;0),[2]PREMIOS_DOCTORADO!$BR38,""),IF($A40="TOTAL",SUM(INDIRECT("AO4:AO"&amp;ROW()-1)),""))</f>
        <v/>
      </c>
      <c r="AP40" s="7" t="str">
        <f ca="1">IF(AND($A40&lt;&gt;"",$A40&lt;&gt;"TOTAL"),IF(AND([2]PREMIOS_DOCTORADO!$BT38&lt;&gt;"",[2]PREMIOS_DOCTORADO!$BT38&lt;&gt;0),[2]PREMIOS_DOCTORADO!$BT38,""),IF($A40="TOTAL",SUM(INDIRECT("AP4:AP"&amp;ROW()-1)),""))</f>
        <v/>
      </c>
      <c r="AQ40" s="7" t="str">
        <f t="shared" ca="1" si="13"/>
        <v/>
      </c>
      <c r="AR40" s="7" t="str">
        <f ca="1">IF(AND($A40&lt;&gt;"",$A40&lt;&gt;"TOTAL"),IF(AND([2]PREMIOS_DOCTORADO!$BW38&lt;&gt;"",[2]PREMIOS_DOCTORADO!$BW38&lt;&gt;0),[2]PREMIOS_DOCTORADO!$BW38,""),IF($A40="TOTAL",SUM(INDIRECT("AR4:AR"&amp;ROW()-1)),""))</f>
        <v/>
      </c>
      <c r="AS40" s="7" t="str">
        <f ca="1">IF(AND($A40&lt;&gt;"",$A40&lt;&gt;"TOTAL"),IF(AND([2]PREMIOS_DOCTORADO!$BY38&lt;&gt;"",[2]PREMIOS_DOCTORADO!$BY38&lt;&gt;0),[2]PREMIOS_DOCTORADO!$BY38,""),IF($A40="TOTAL",SUM(INDIRECT("AS4:AS"&amp;ROW()-1)),""))</f>
        <v/>
      </c>
      <c r="AT40" s="7" t="str">
        <f t="shared" ca="1" si="14"/>
        <v/>
      </c>
      <c r="AU40" s="7" t="str">
        <f ca="1">IF(AND($A40&lt;&gt;"",$A40&lt;&gt;"TOTAL"),IF(AND([2]PREMIOS_DOCTORADO!$CB38&lt;&gt;"",[2]PREMIOS_DOCTORADO!$CB38&lt;&gt;0),[2]PREMIOS_DOCTORADO!$CB38,""),IF($A40="TOTAL",SUM(INDIRECT("AU4:AU"&amp;ROW()-1)),""))</f>
        <v/>
      </c>
      <c r="AV40" s="7" t="str">
        <f ca="1">IF(AND($A40&lt;&gt;"",$A40&lt;&gt;"TOTAL"),IF(AND([2]PREMIOS_DOCTORADO!$CD38&lt;&gt;"",[2]PREMIOS_DOCTORADO!$CD38&lt;&gt;0),[2]PREMIOS_DOCTORADO!$CD38,""),IF($A40="TOTAL",SUM(INDIRECT("AV4:AV"&amp;ROW()-1)),""))</f>
        <v/>
      </c>
      <c r="AW40" s="7" t="str">
        <f t="shared" ca="1" si="15"/>
        <v/>
      </c>
      <c r="AX40" s="7" t="str">
        <f ca="1">IF(AND($A40&lt;&gt;"",$A40&lt;&gt;"TOTAL"),IF(AND([2]PREMIOS_DOCTORADO!$CG38&lt;&gt;"",[2]PREMIOS_DOCTORADO!$CG38&lt;&gt;0),[2]PREMIOS_DOCTORADO!$CG38,""),IF($A40="TOTAL",SUM(INDIRECT("AX4:AX"&amp;ROW()-1)),""))</f>
        <v/>
      </c>
      <c r="AY40" s="7" t="str">
        <f ca="1">IF(AND($A40&lt;&gt;"",$A40&lt;&gt;"TOTAL"),IF(AND([2]PREMIOS_DOCTORADO!$CI38&lt;&gt;"",[2]PREMIOS_DOCTORADO!$CI38&lt;&gt;0),[2]PREMIOS_DOCTORADO!$CI38,""),IF($A40="TOTAL",SUM(INDIRECT("AY4:AY"&amp;ROW()-1)),""))</f>
        <v/>
      </c>
      <c r="AZ40" s="7" t="str">
        <f t="shared" ca="1" si="16"/>
        <v/>
      </c>
      <c r="BA40" s="7" t="str">
        <f ca="1">IF(AND($A40&lt;&gt;"",$A40&lt;&gt;"TOTAL"),IF(AND([2]PREMIOS_DOCTORADO!$CL38&lt;&gt;"",[2]PREMIOS_DOCTORADO!$CL38&lt;&gt;0),[2]PREMIOS_DOCTORADO!$CL38,""),IF($A40="TOTAL",SUM(INDIRECT("BA4:BA"&amp;ROW()-1)),""))</f>
        <v/>
      </c>
      <c r="BB40" s="7" t="str">
        <f ca="1">IF(AND($A40&lt;&gt;"",$A40&lt;&gt;"TOTAL"),IF(AND([2]PREMIOS_DOCTORADO!$CN38&lt;&gt;"",[2]PREMIOS_DOCTORADO!$CN38&lt;&gt;0),[2]PREMIOS_DOCTORADO!$CN38,""),IF($A40="TOTAL",SUM(INDIRECT("BB4:BB"&amp;ROW()-1)),""))</f>
        <v/>
      </c>
      <c r="BC40" s="7" t="str">
        <f t="shared" ca="1" si="17"/>
        <v/>
      </c>
      <c r="BD40" s="7" t="str">
        <f ca="1">IF(AND($A40&lt;&gt;"",$A40&lt;&gt;"TOTAL"),IF(AND([2]PREMIOS_DOCTORADO!$CQ38&lt;&gt;"",[2]PREMIOS_DOCTORADO!$CQ38&lt;&gt;0),[2]PREMIOS_DOCTORADO!$CQ38,""),IF($A40="TOTAL",SUM(INDIRECT("BD4:BD"&amp;ROW()-1)),""))</f>
        <v/>
      </c>
      <c r="BE40" s="7" t="str">
        <f ca="1">IF(AND($A40&lt;&gt;"",$A40&lt;&gt;"TOTAL"),IF(AND([2]PREMIOS_DOCTORADO!$CS38&lt;&gt;"",[2]PREMIOS_DOCTORADO!$CS38&lt;&gt;0),[2]PREMIOS_DOCTORADO!$CS38,""),IF($A40="TOTAL",SUM(INDIRECT("BE4:BE"&amp;ROW()-1)),""))</f>
        <v/>
      </c>
      <c r="BF40" s="7" t="str">
        <f t="shared" ca="1" si="18"/>
        <v/>
      </c>
    </row>
    <row r="41" spans="1:58" x14ac:dyDescent="0.2">
      <c r="A41" s="12" t="str">
        <f>IF([2]PREMIOS_DOCTORADO!$D39&lt;&gt;"",[2]PREMIOS_DOCTORADO!$D39,IF(AND([2]PREMIOS_DOCTORADO!$D39="",[2]PREMIOS_DOCTORADO!$D40="",[2]PREMIOS_DOCTORADO!$D38=""),"","TOTAL"))</f>
        <v/>
      </c>
      <c r="B41" s="7" t="str">
        <f ca="1">IF(AND($A41&lt;&gt;"",$A41&lt;&gt;"TOTAL"),IF(AND([2]PREMIOS_DOCTORADO!$E39&lt;&gt;"",[2]PREMIOS_DOCTORADO!$E39&lt;&gt;0),[2]PREMIOS_DOCTORADO!$E39,""),IF($A41="TOTAL",SUM(INDIRECT("B4:B"&amp;ROW()-1)),""))</f>
        <v/>
      </c>
      <c r="C41" s="7" t="str">
        <f ca="1">IF(AND($A41&lt;&gt;"",$A41&lt;&gt;"TOTAL"),IF(AND([2]PREMIOS_DOCTORADO!$G39&lt;&gt;"",[2]PREMIOS_DOCTORADO!$G39&lt;&gt;0),[2]PREMIOS_DOCTORADO!$G39,""),IF($A41="TOTAL",SUM(INDIRECT("C4:C"&amp;ROW()-1)),""))</f>
        <v/>
      </c>
      <c r="D41" s="7" t="str">
        <f t="shared" ca="1" si="0"/>
        <v/>
      </c>
      <c r="E41" s="7" t="str">
        <f ca="1">IF(AND($A41&lt;&gt;"",$A41&lt;&gt;"TOTAL"),IF(AND([2]PREMIOS_DOCTORADO!$J39&lt;&gt;"",[2]PREMIOS_DOCTORADO!$J39&lt;&gt;0),[2]PREMIOS_DOCTORADO!$J39,""),IF($A41="TOTAL",SUM(INDIRECT("E4:E"&amp;ROW()-1)),""))</f>
        <v/>
      </c>
      <c r="F41" s="7" t="str">
        <f ca="1">IF(AND($A41&lt;&gt;"",$A41&lt;&gt;"TOTAL"),IF(AND([2]PREMIOS_DOCTORADO!$L39&lt;&gt;"",[2]PREMIOS_DOCTORADO!$L39&lt;&gt;0),[2]PREMIOS_DOCTORADO!$L39,""),IF($A41="TOTAL",SUM(INDIRECT("F4:F"&amp;ROW()-1)),""))</f>
        <v/>
      </c>
      <c r="G41" s="7" t="str">
        <f t="shared" ca="1" si="1"/>
        <v/>
      </c>
      <c r="H41" s="7" t="str">
        <f ca="1">IF(AND($A41&lt;&gt;"",$A41&lt;&gt;"TOTAL"),IF(AND([2]PREMIOS_DOCTORADO!$O39&lt;&gt;"",[2]PREMIOS_DOCTORADO!$O39&lt;&gt;0),[2]PREMIOS_DOCTORADO!$O39,""),IF($A41="TOTAL",SUM(INDIRECT("H4:H"&amp;ROW()-1)),""))</f>
        <v/>
      </c>
      <c r="I41" s="7" t="str">
        <f ca="1">IF(AND($A41&lt;&gt;"",$A41&lt;&gt;"TOTAL"),IF(AND([2]PREMIOS_DOCTORADO!$Q39&lt;&gt;"",[2]PREMIOS_DOCTORADO!$Q39&lt;&gt;0),[2]PREMIOS_DOCTORADO!$Q39,""),IF($A41="TOTAL",SUM(INDIRECT("I4:I"&amp;ROW()-1)),""))</f>
        <v/>
      </c>
      <c r="J41" s="7" t="str">
        <f t="shared" ca="1" si="2"/>
        <v/>
      </c>
      <c r="K41" s="7" t="str">
        <f ca="1">IF(AND($A41&lt;&gt;"",$A41&lt;&gt;"TOTAL"),IF(AND([2]PREMIOS_DOCTORADO!$T39&lt;&gt;"",[2]PREMIOS_DOCTORADO!$T39&lt;&gt;0),[2]PREMIOS_DOCTORADO!$T39,""),IF($A41="TOTAL",SUM(INDIRECT("K4:K"&amp;ROW()-1)),""))</f>
        <v/>
      </c>
      <c r="L41" s="7" t="str">
        <f ca="1">IF(AND($A41&lt;&gt;"",$A41&lt;&gt;"TOTAL"),IF(AND([2]PREMIOS_DOCTORADO!$V39&lt;&gt;"",[2]PREMIOS_DOCTORADO!$V39&lt;&gt;0),[2]PREMIOS_DOCTORADO!$V39,""),IF($A41="TOTAL",SUM(INDIRECT("L4:L"&amp;ROW()-1)),""))</f>
        <v/>
      </c>
      <c r="M41" s="7" t="str">
        <f t="shared" ca="1" si="3"/>
        <v/>
      </c>
      <c r="N41" s="7" t="str">
        <f ca="1">IF(AND($A41&lt;&gt;"",$A41&lt;&gt;"TOTAL"),IF(AND([2]PREMIOS_DOCTORADO!$Y39&lt;&gt;"",[2]PREMIOS_DOCTORADO!$Y39&lt;&gt;0),[2]PREMIOS_DOCTORADO!$Y39,""),IF($A41="TOTAL",SUM(INDIRECT("N4:N"&amp;ROW()-1)),""))</f>
        <v/>
      </c>
      <c r="O41" s="7" t="str">
        <f ca="1">IF(AND($A41&lt;&gt;"",$A41&lt;&gt;"TOTAL"),IF(AND([2]PREMIOS_DOCTORADO!$AA39&lt;&gt;"",[2]PREMIOS_DOCTORADO!$AA39&lt;&gt;0),[2]PREMIOS_DOCTORADO!$AA39,""),IF($A41="TOTAL",SUM(INDIRECT("O4:O"&amp;ROW()-1)),""))</f>
        <v/>
      </c>
      <c r="P41" s="7" t="str">
        <f t="shared" ca="1" si="4"/>
        <v/>
      </c>
      <c r="Q41" s="7" t="str">
        <f ca="1">IF(AND($A41&lt;&gt;"",$A41&lt;&gt;"TOTAL"),IF(AND([2]PREMIOS_DOCTORADO!$AD39&lt;&gt;"",[2]PREMIOS_DOCTORADO!$AD39&lt;&gt;0),[2]PREMIOS_DOCTORADO!$AD39,""),IF($A41="TOTAL",SUM(INDIRECT("Q4:Q"&amp;ROW()-1)),""))</f>
        <v/>
      </c>
      <c r="R41" s="7" t="str">
        <f ca="1">IF(AND($A41&lt;&gt;"",$A41&lt;&gt;"TOTAL"),IF(AND([2]PREMIOS_DOCTORADO!$AF39&lt;&gt;"",[2]PREMIOS_DOCTORADO!$AF39&lt;&gt;0),[2]PREMIOS_DOCTORADO!$AF39,""),IF($A41="TOTAL",SUM(INDIRECT("R4:R"&amp;ROW()-1)),""))</f>
        <v/>
      </c>
      <c r="S41" s="7" t="str">
        <f t="shared" ca="1" si="5"/>
        <v/>
      </c>
      <c r="T41" s="7" t="str">
        <f ca="1">IF(AND($A41&lt;&gt;"",$A41&lt;&gt;"TOTAL"),IF(AND([2]PREMIOS_DOCTORADO!$AI39&lt;&gt;"",[2]PREMIOS_DOCTORADO!$AI39&lt;&gt;0),[2]PREMIOS_DOCTORADO!$AI39,""),IF($A41="TOTAL",SUM(INDIRECT("T4:T"&amp;ROW()-1)),""))</f>
        <v/>
      </c>
      <c r="U41" s="7" t="str">
        <f ca="1">IF(AND($A41&lt;&gt;"",$A41&lt;&gt;"TOTAL"),IF(AND([2]PREMIOS_DOCTORADO!$AK39&lt;&gt;"",[2]PREMIOS_DOCTORADO!$AK39&lt;&gt;0),[2]PREMIOS_DOCTORADO!$AK39,""),IF($A41="TOTAL",SUM(INDIRECT("U4:U"&amp;ROW()-1)),""))</f>
        <v/>
      </c>
      <c r="V41" s="7" t="str">
        <f t="shared" ca="1" si="6"/>
        <v/>
      </c>
      <c r="W41" s="7" t="str">
        <f ca="1">IF(AND($A41&lt;&gt;"",$A41&lt;&gt;"TOTAL"),IF(AND([2]PREMIOS_DOCTORADO!$AN39&lt;&gt;"",[2]PREMIOS_DOCTORADO!$AN39&lt;&gt;0),[2]PREMIOS_DOCTORADO!$AN39,""),IF($A41="TOTAL",SUM(INDIRECT("W4:W"&amp;ROW()-1)),""))</f>
        <v/>
      </c>
      <c r="X41" s="7" t="str">
        <f ca="1">IF(AND($A41&lt;&gt;"",$A41&lt;&gt;"TOTAL"),IF(AND([2]PREMIOS_DOCTORADO!$AP39&lt;&gt;"",[2]PREMIOS_DOCTORADO!$AP39&lt;&gt;0),[2]PREMIOS_DOCTORADO!$AP39,""),IF($A41="TOTAL",SUM(INDIRECT("X4:X"&amp;ROW()-1)),""))</f>
        <v/>
      </c>
      <c r="Y41" s="7" t="str">
        <f t="shared" ca="1" si="7"/>
        <v/>
      </c>
      <c r="Z41" s="7" t="str">
        <f ca="1">IF(AND($A41&lt;&gt;"",$A41&lt;&gt;"TOTAL"),IF(AND([2]PREMIOS_DOCTORADO!$AS39&lt;&gt;"",[2]PREMIOS_DOCTORADO!$AS39&lt;&gt;0),[2]PREMIOS_DOCTORADO!$AS39,""),IF($A41="TOTAL",SUM(INDIRECT("Z4:Z"&amp;ROW()-1)),""))</f>
        <v/>
      </c>
      <c r="AA41" s="7" t="str">
        <f ca="1">IF(AND($A41&lt;&gt;"",$A41&lt;&gt;"TOTAL"),IF(AND([2]PREMIOS_DOCTORADO!$AU39&lt;&gt;"",[2]PREMIOS_DOCTORADO!$AU39&lt;&gt;0),[2]PREMIOS_DOCTORADO!$AU39,""),IF($A41="TOTAL",SUM(INDIRECT("AA4:AA"&amp;ROW()-1)),""))</f>
        <v/>
      </c>
      <c r="AB41" s="7" t="str">
        <f t="shared" ca="1" si="8"/>
        <v/>
      </c>
      <c r="AC41" s="7" t="str">
        <f ca="1">IF(AND($A41&lt;&gt;"",$A41&lt;&gt;"TOTAL"),IF(AND([2]PREMIOS_DOCTORADO!$AX39&lt;&gt;"",[2]PREMIOS_DOCTORADO!$AX39&lt;&gt;0),[2]PREMIOS_DOCTORADO!$AX39,""),IF($A41="TOTAL",SUM(INDIRECT("AC4:AC"&amp;ROW()-1)),""))</f>
        <v/>
      </c>
      <c r="AD41" s="7" t="str">
        <f ca="1">IF(AND($A41&lt;&gt;"",$A41&lt;&gt;"TOTAL"),IF(AND([2]PREMIOS_DOCTORADO!$AZ39&lt;&gt;"",[2]PREMIOS_DOCTORADO!$AZ39&lt;&gt;0),[2]PREMIOS_DOCTORADO!$AZ39,""),IF($A41="TOTAL",SUM(INDIRECT("AD4:AD"&amp;ROW()-1)),""))</f>
        <v/>
      </c>
      <c r="AE41" s="7" t="str">
        <f t="shared" ca="1" si="9"/>
        <v/>
      </c>
      <c r="AF41" s="7" t="str">
        <f ca="1">IF(AND($A41&lt;&gt;"",$A41&lt;&gt;"TOTAL"),IF(AND([2]PREMIOS_DOCTORADO!$BC39&lt;&gt;"",[2]PREMIOS_DOCTORADO!$BC39&lt;&gt;0),[2]PREMIOS_DOCTORADO!$BC39,""),IF($A41="TOTAL",SUM(INDIRECT("AF4:AF"&amp;ROW()-1)),""))</f>
        <v/>
      </c>
      <c r="AG41" s="7" t="str">
        <f ca="1">IF(AND($A41&lt;&gt;"",$A41&lt;&gt;"TOTAL"),IF(AND([2]PREMIOS_DOCTORADO!$BE39&lt;&gt;"",[2]PREMIOS_DOCTORADO!$BE39&lt;&gt;0),[2]PREMIOS_DOCTORADO!$BE39,""),IF($A41="TOTAL",SUM(INDIRECT("AG4:AG"&amp;ROW()-1)),""))</f>
        <v/>
      </c>
      <c r="AH41" s="7" t="str">
        <f t="shared" ca="1" si="10"/>
        <v/>
      </c>
      <c r="AI41" s="7" t="str">
        <f ca="1">IF(AND($A41&lt;&gt;"",$A41&lt;&gt;"TOTAL"),IF(AND([2]PREMIOS_DOCTORADO!$BH39&lt;&gt;"",[2]PREMIOS_DOCTORADO!$BH39&lt;&gt;0),[2]PREMIOS_DOCTORADO!$BH39,""),IF($A41="TOTAL",SUM(INDIRECT("AI4:AI"&amp;ROW()-1)),""))</f>
        <v/>
      </c>
      <c r="AJ41" s="7" t="str">
        <f ca="1">IF(AND($A41&lt;&gt;"",$A41&lt;&gt;"TOTAL"),IF(AND([2]PREMIOS_DOCTORADO!$BJ39&lt;&gt;"",[2]PREMIOS_DOCTORADO!$BJ39&lt;&gt;0),[2]PREMIOS_DOCTORADO!$BJ39,""),IF($A41="TOTAL",SUM(INDIRECT("AJ4:AJ"&amp;ROW()-1)),""))</f>
        <v/>
      </c>
      <c r="AK41" s="7" t="str">
        <f t="shared" ca="1" si="11"/>
        <v/>
      </c>
      <c r="AL41" s="7" t="str">
        <f ca="1">IF(AND($A41&lt;&gt;"",$A41&lt;&gt;"TOTAL"),IF(AND([2]PREMIOS_DOCTORADO!$BM39&lt;&gt;"",[2]PREMIOS_DOCTORADO!$BM39&lt;&gt;0),[2]PREMIOS_DOCTORADO!$BM39,""),IF($A41="TOTAL",SUM(INDIRECT("AL4:AL"&amp;ROW()-1)),""))</f>
        <v/>
      </c>
      <c r="AM41" s="7" t="str">
        <f ca="1">IF(AND($A41&lt;&gt;"",$A41&lt;&gt;"TOTAL"),IF(AND([2]PREMIOS_DOCTORADO!$BO39&lt;&gt;"",[2]PREMIOS_DOCTORADO!$BO39&lt;&gt;0),[2]PREMIOS_DOCTORADO!$BO39,""),IF($A41="TOTAL",SUM(INDIRECT("AM4:AM"&amp;ROW()-1)),""))</f>
        <v/>
      </c>
      <c r="AN41" s="7" t="str">
        <f t="shared" ca="1" si="12"/>
        <v/>
      </c>
      <c r="AO41" s="7" t="str">
        <f ca="1">IF(AND($A41&lt;&gt;"",$A41&lt;&gt;"TOTAL"),IF(AND([2]PREMIOS_DOCTORADO!$BR39&lt;&gt;"",[2]PREMIOS_DOCTORADO!$BR39&lt;&gt;0),[2]PREMIOS_DOCTORADO!$BR39,""),IF($A41="TOTAL",SUM(INDIRECT("AO4:AO"&amp;ROW()-1)),""))</f>
        <v/>
      </c>
      <c r="AP41" s="7" t="str">
        <f ca="1">IF(AND($A41&lt;&gt;"",$A41&lt;&gt;"TOTAL"),IF(AND([2]PREMIOS_DOCTORADO!$BT39&lt;&gt;"",[2]PREMIOS_DOCTORADO!$BT39&lt;&gt;0),[2]PREMIOS_DOCTORADO!$BT39,""),IF($A41="TOTAL",SUM(INDIRECT("AP4:AP"&amp;ROW()-1)),""))</f>
        <v/>
      </c>
      <c r="AQ41" s="7" t="str">
        <f t="shared" ca="1" si="13"/>
        <v/>
      </c>
      <c r="AR41" s="7" t="str">
        <f ca="1">IF(AND($A41&lt;&gt;"",$A41&lt;&gt;"TOTAL"),IF(AND([2]PREMIOS_DOCTORADO!$BW39&lt;&gt;"",[2]PREMIOS_DOCTORADO!$BW39&lt;&gt;0),[2]PREMIOS_DOCTORADO!$BW39,""),IF($A41="TOTAL",SUM(INDIRECT("AR4:AR"&amp;ROW()-1)),""))</f>
        <v/>
      </c>
      <c r="AS41" s="7" t="str">
        <f ca="1">IF(AND($A41&lt;&gt;"",$A41&lt;&gt;"TOTAL"),IF(AND([2]PREMIOS_DOCTORADO!$BY39&lt;&gt;"",[2]PREMIOS_DOCTORADO!$BY39&lt;&gt;0),[2]PREMIOS_DOCTORADO!$BY39,""),IF($A41="TOTAL",SUM(INDIRECT("AS4:AS"&amp;ROW()-1)),""))</f>
        <v/>
      </c>
      <c r="AT41" s="7" t="str">
        <f t="shared" ca="1" si="14"/>
        <v/>
      </c>
      <c r="AU41" s="7" t="str">
        <f ca="1">IF(AND($A41&lt;&gt;"",$A41&lt;&gt;"TOTAL"),IF(AND([2]PREMIOS_DOCTORADO!$CB39&lt;&gt;"",[2]PREMIOS_DOCTORADO!$CB39&lt;&gt;0),[2]PREMIOS_DOCTORADO!$CB39,""),IF($A41="TOTAL",SUM(INDIRECT("AU4:AU"&amp;ROW()-1)),""))</f>
        <v/>
      </c>
      <c r="AV41" s="7" t="str">
        <f ca="1">IF(AND($A41&lt;&gt;"",$A41&lt;&gt;"TOTAL"),IF(AND([2]PREMIOS_DOCTORADO!$CD39&lt;&gt;"",[2]PREMIOS_DOCTORADO!$CD39&lt;&gt;0),[2]PREMIOS_DOCTORADO!$CD39,""),IF($A41="TOTAL",SUM(INDIRECT("AV4:AV"&amp;ROW()-1)),""))</f>
        <v/>
      </c>
      <c r="AW41" s="7" t="str">
        <f t="shared" ca="1" si="15"/>
        <v/>
      </c>
      <c r="AX41" s="7" t="str">
        <f ca="1">IF(AND($A41&lt;&gt;"",$A41&lt;&gt;"TOTAL"),IF(AND([2]PREMIOS_DOCTORADO!$CG39&lt;&gt;"",[2]PREMIOS_DOCTORADO!$CG39&lt;&gt;0),[2]PREMIOS_DOCTORADO!$CG39,""),IF($A41="TOTAL",SUM(INDIRECT("AX4:AX"&amp;ROW()-1)),""))</f>
        <v/>
      </c>
      <c r="AY41" s="7" t="str">
        <f ca="1">IF(AND($A41&lt;&gt;"",$A41&lt;&gt;"TOTAL"),IF(AND([2]PREMIOS_DOCTORADO!$CI39&lt;&gt;"",[2]PREMIOS_DOCTORADO!$CI39&lt;&gt;0),[2]PREMIOS_DOCTORADO!$CI39,""),IF($A41="TOTAL",SUM(INDIRECT("AY4:AY"&amp;ROW()-1)),""))</f>
        <v/>
      </c>
      <c r="AZ41" s="7" t="str">
        <f t="shared" ca="1" si="16"/>
        <v/>
      </c>
      <c r="BA41" s="7" t="str">
        <f ca="1">IF(AND($A41&lt;&gt;"",$A41&lt;&gt;"TOTAL"),IF(AND([2]PREMIOS_DOCTORADO!$CL39&lt;&gt;"",[2]PREMIOS_DOCTORADO!$CL39&lt;&gt;0),[2]PREMIOS_DOCTORADO!$CL39,""),IF($A41="TOTAL",SUM(INDIRECT("BA4:BA"&amp;ROW()-1)),""))</f>
        <v/>
      </c>
      <c r="BB41" s="7" t="str">
        <f ca="1">IF(AND($A41&lt;&gt;"",$A41&lt;&gt;"TOTAL"),IF(AND([2]PREMIOS_DOCTORADO!$CN39&lt;&gt;"",[2]PREMIOS_DOCTORADO!$CN39&lt;&gt;0),[2]PREMIOS_DOCTORADO!$CN39,""),IF($A41="TOTAL",SUM(INDIRECT("BB4:BB"&amp;ROW()-1)),""))</f>
        <v/>
      </c>
      <c r="BC41" s="7" t="str">
        <f t="shared" ca="1" si="17"/>
        <v/>
      </c>
      <c r="BD41" s="7" t="str">
        <f ca="1">IF(AND($A41&lt;&gt;"",$A41&lt;&gt;"TOTAL"),IF(AND([2]PREMIOS_DOCTORADO!$CQ39&lt;&gt;"",[2]PREMIOS_DOCTORADO!$CQ39&lt;&gt;0),[2]PREMIOS_DOCTORADO!$CQ39,""),IF($A41="TOTAL",SUM(INDIRECT("BD4:BD"&amp;ROW()-1)),""))</f>
        <v/>
      </c>
      <c r="BE41" s="7" t="str">
        <f ca="1">IF(AND($A41&lt;&gt;"",$A41&lt;&gt;"TOTAL"),IF(AND([2]PREMIOS_DOCTORADO!$CS39&lt;&gt;"",[2]PREMIOS_DOCTORADO!$CS39&lt;&gt;0),[2]PREMIOS_DOCTORADO!$CS39,""),IF($A41="TOTAL",SUM(INDIRECT("BE4:BE"&amp;ROW()-1)),""))</f>
        <v/>
      </c>
      <c r="BF41" s="7" t="str">
        <f t="shared" ca="1" si="18"/>
        <v/>
      </c>
    </row>
    <row r="42" spans="1:58" x14ac:dyDescent="0.2">
      <c r="A42" s="12" t="str">
        <f>IF([2]PREMIOS_DOCTORADO!$D40&lt;&gt;"",[2]PREMIOS_DOCTORADO!$D40,IF(AND([2]PREMIOS_DOCTORADO!$D40="",[2]PREMIOS_DOCTORADO!$D41="",[2]PREMIOS_DOCTORADO!$D39=""),"","TOTAL"))</f>
        <v/>
      </c>
      <c r="B42" s="7" t="str">
        <f ca="1">IF(AND($A42&lt;&gt;"",$A42&lt;&gt;"TOTAL"),IF(AND([2]PREMIOS_DOCTORADO!$E40&lt;&gt;"",[2]PREMIOS_DOCTORADO!$E40&lt;&gt;0),[2]PREMIOS_DOCTORADO!$E40,""),IF($A42="TOTAL",SUM(INDIRECT("B4:B"&amp;ROW()-1)),""))</f>
        <v/>
      </c>
      <c r="C42" s="7" t="str">
        <f ca="1">IF(AND($A42&lt;&gt;"",$A42&lt;&gt;"TOTAL"),IF(AND([2]PREMIOS_DOCTORADO!$G40&lt;&gt;"",[2]PREMIOS_DOCTORADO!$G40&lt;&gt;0),[2]PREMIOS_DOCTORADO!$G40,""),IF($A42="TOTAL",SUM(INDIRECT("C4:C"&amp;ROW()-1)),""))</f>
        <v/>
      </c>
      <c r="D42" s="7" t="str">
        <f t="shared" ca="1" si="0"/>
        <v/>
      </c>
      <c r="E42" s="7" t="str">
        <f ca="1">IF(AND($A42&lt;&gt;"",$A42&lt;&gt;"TOTAL"),IF(AND([2]PREMIOS_DOCTORADO!$J40&lt;&gt;"",[2]PREMIOS_DOCTORADO!$J40&lt;&gt;0),[2]PREMIOS_DOCTORADO!$J40,""),IF($A42="TOTAL",SUM(INDIRECT("E4:E"&amp;ROW()-1)),""))</f>
        <v/>
      </c>
      <c r="F42" s="7" t="str">
        <f ca="1">IF(AND($A42&lt;&gt;"",$A42&lt;&gt;"TOTAL"),IF(AND([2]PREMIOS_DOCTORADO!$L40&lt;&gt;"",[2]PREMIOS_DOCTORADO!$L40&lt;&gt;0),[2]PREMIOS_DOCTORADO!$L40,""),IF($A42="TOTAL",SUM(INDIRECT("F4:F"&amp;ROW()-1)),""))</f>
        <v/>
      </c>
      <c r="G42" s="7" t="str">
        <f t="shared" ca="1" si="1"/>
        <v/>
      </c>
      <c r="H42" s="7" t="str">
        <f ca="1">IF(AND($A42&lt;&gt;"",$A42&lt;&gt;"TOTAL"),IF(AND([2]PREMIOS_DOCTORADO!$O40&lt;&gt;"",[2]PREMIOS_DOCTORADO!$O40&lt;&gt;0),[2]PREMIOS_DOCTORADO!$O40,""),IF($A42="TOTAL",SUM(INDIRECT("H4:H"&amp;ROW()-1)),""))</f>
        <v/>
      </c>
      <c r="I42" s="7" t="str">
        <f ca="1">IF(AND($A42&lt;&gt;"",$A42&lt;&gt;"TOTAL"),IF(AND([2]PREMIOS_DOCTORADO!$Q40&lt;&gt;"",[2]PREMIOS_DOCTORADO!$Q40&lt;&gt;0),[2]PREMIOS_DOCTORADO!$Q40,""),IF($A42="TOTAL",SUM(INDIRECT("I4:I"&amp;ROW()-1)),""))</f>
        <v/>
      </c>
      <c r="J42" s="7" t="str">
        <f t="shared" ca="1" si="2"/>
        <v/>
      </c>
      <c r="K42" s="7" t="str">
        <f ca="1">IF(AND($A42&lt;&gt;"",$A42&lt;&gt;"TOTAL"),IF(AND([2]PREMIOS_DOCTORADO!$T40&lt;&gt;"",[2]PREMIOS_DOCTORADO!$T40&lt;&gt;0),[2]PREMIOS_DOCTORADO!$T40,""),IF($A42="TOTAL",SUM(INDIRECT("K4:K"&amp;ROW()-1)),""))</f>
        <v/>
      </c>
      <c r="L42" s="7" t="str">
        <f ca="1">IF(AND($A42&lt;&gt;"",$A42&lt;&gt;"TOTAL"),IF(AND([2]PREMIOS_DOCTORADO!$V40&lt;&gt;"",[2]PREMIOS_DOCTORADO!$V40&lt;&gt;0),[2]PREMIOS_DOCTORADO!$V40,""),IF($A42="TOTAL",SUM(INDIRECT("L4:L"&amp;ROW()-1)),""))</f>
        <v/>
      </c>
      <c r="M42" s="7" t="str">
        <f t="shared" ca="1" si="3"/>
        <v/>
      </c>
      <c r="N42" s="7" t="str">
        <f ca="1">IF(AND($A42&lt;&gt;"",$A42&lt;&gt;"TOTAL"),IF(AND([2]PREMIOS_DOCTORADO!$Y40&lt;&gt;"",[2]PREMIOS_DOCTORADO!$Y40&lt;&gt;0),[2]PREMIOS_DOCTORADO!$Y40,""),IF($A42="TOTAL",SUM(INDIRECT("N4:N"&amp;ROW()-1)),""))</f>
        <v/>
      </c>
      <c r="O42" s="7" t="str">
        <f ca="1">IF(AND($A42&lt;&gt;"",$A42&lt;&gt;"TOTAL"),IF(AND([2]PREMIOS_DOCTORADO!$AA40&lt;&gt;"",[2]PREMIOS_DOCTORADO!$AA40&lt;&gt;0),[2]PREMIOS_DOCTORADO!$AA40,""),IF($A42="TOTAL",SUM(INDIRECT("O4:O"&amp;ROW()-1)),""))</f>
        <v/>
      </c>
      <c r="P42" s="7" t="str">
        <f t="shared" ca="1" si="4"/>
        <v/>
      </c>
      <c r="Q42" s="7" t="str">
        <f ca="1">IF(AND($A42&lt;&gt;"",$A42&lt;&gt;"TOTAL"),IF(AND([2]PREMIOS_DOCTORADO!$AD40&lt;&gt;"",[2]PREMIOS_DOCTORADO!$AD40&lt;&gt;0),[2]PREMIOS_DOCTORADO!$AD40,""),IF($A42="TOTAL",SUM(INDIRECT("Q4:Q"&amp;ROW()-1)),""))</f>
        <v/>
      </c>
      <c r="R42" s="7" t="str">
        <f ca="1">IF(AND($A42&lt;&gt;"",$A42&lt;&gt;"TOTAL"),IF(AND([2]PREMIOS_DOCTORADO!$AF40&lt;&gt;"",[2]PREMIOS_DOCTORADO!$AF40&lt;&gt;0),[2]PREMIOS_DOCTORADO!$AF40,""),IF($A42="TOTAL",SUM(INDIRECT("R4:R"&amp;ROW()-1)),""))</f>
        <v/>
      </c>
      <c r="S42" s="7" t="str">
        <f t="shared" ca="1" si="5"/>
        <v/>
      </c>
      <c r="T42" s="7" t="str">
        <f ca="1">IF(AND($A42&lt;&gt;"",$A42&lt;&gt;"TOTAL"),IF(AND([2]PREMIOS_DOCTORADO!$AI40&lt;&gt;"",[2]PREMIOS_DOCTORADO!$AI40&lt;&gt;0),[2]PREMIOS_DOCTORADO!$AI40,""),IF($A42="TOTAL",SUM(INDIRECT("T4:T"&amp;ROW()-1)),""))</f>
        <v/>
      </c>
      <c r="U42" s="7" t="str">
        <f ca="1">IF(AND($A42&lt;&gt;"",$A42&lt;&gt;"TOTAL"),IF(AND([2]PREMIOS_DOCTORADO!$AK40&lt;&gt;"",[2]PREMIOS_DOCTORADO!$AK40&lt;&gt;0),[2]PREMIOS_DOCTORADO!$AK40,""),IF($A42="TOTAL",SUM(INDIRECT("U4:U"&amp;ROW()-1)),""))</f>
        <v/>
      </c>
      <c r="V42" s="7" t="str">
        <f t="shared" ca="1" si="6"/>
        <v/>
      </c>
      <c r="W42" s="7" t="str">
        <f ca="1">IF(AND($A42&lt;&gt;"",$A42&lt;&gt;"TOTAL"),IF(AND([2]PREMIOS_DOCTORADO!$AN40&lt;&gt;"",[2]PREMIOS_DOCTORADO!$AN40&lt;&gt;0),[2]PREMIOS_DOCTORADO!$AN40,""),IF($A42="TOTAL",SUM(INDIRECT("W4:W"&amp;ROW()-1)),""))</f>
        <v/>
      </c>
      <c r="X42" s="7" t="str">
        <f ca="1">IF(AND($A42&lt;&gt;"",$A42&lt;&gt;"TOTAL"),IF(AND([2]PREMIOS_DOCTORADO!$AP40&lt;&gt;"",[2]PREMIOS_DOCTORADO!$AP40&lt;&gt;0),[2]PREMIOS_DOCTORADO!$AP40,""),IF($A42="TOTAL",SUM(INDIRECT("X4:X"&amp;ROW()-1)),""))</f>
        <v/>
      </c>
      <c r="Y42" s="7" t="str">
        <f t="shared" ca="1" si="7"/>
        <v/>
      </c>
      <c r="Z42" s="7" t="str">
        <f ca="1">IF(AND($A42&lt;&gt;"",$A42&lt;&gt;"TOTAL"),IF(AND([2]PREMIOS_DOCTORADO!$AS40&lt;&gt;"",[2]PREMIOS_DOCTORADO!$AS40&lt;&gt;0),[2]PREMIOS_DOCTORADO!$AS40,""),IF($A42="TOTAL",SUM(INDIRECT("Z4:Z"&amp;ROW()-1)),""))</f>
        <v/>
      </c>
      <c r="AA42" s="7" t="str">
        <f ca="1">IF(AND($A42&lt;&gt;"",$A42&lt;&gt;"TOTAL"),IF(AND([2]PREMIOS_DOCTORADO!$AU40&lt;&gt;"",[2]PREMIOS_DOCTORADO!$AU40&lt;&gt;0),[2]PREMIOS_DOCTORADO!$AU40,""),IF($A42="TOTAL",SUM(INDIRECT("AA4:AA"&amp;ROW()-1)),""))</f>
        <v/>
      </c>
      <c r="AB42" s="7" t="str">
        <f t="shared" ca="1" si="8"/>
        <v/>
      </c>
      <c r="AC42" s="7" t="str">
        <f ca="1">IF(AND($A42&lt;&gt;"",$A42&lt;&gt;"TOTAL"),IF(AND([2]PREMIOS_DOCTORADO!$AX40&lt;&gt;"",[2]PREMIOS_DOCTORADO!$AX40&lt;&gt;0),[2]PREMIOS_DOCTORADO!$AX40,""),IF($A42="TOTAL",SUM(INDIRECT("AC4:AC"&amp;ROW()-1)),""))</f>
        <v/>
      </c>
      <c r="AD42" s="7" t="str">
        <f ca="1">IF(AND($A42&lt;&gt;"",$A42&lt;&gt;"TOTAL"),IF(AND([2]PREMIOS_DOCTORADO!$AZ40&lt;&gt;"",[2]PREMIOS_DOCTORADO!$AZ40&lt;&gt;0),[2]PREMIOS_DOCTORADO!$AZ40,""),IF($A42="TOTAL",SUM(INDIRECT("AD4:AD"&amp;ROW()-1)),""))</f>
        <v/>
      </c>
      <c r="AE42" s="7" t="str">
        <f t="shared" ca="1" si="9"/>
        <v/>
      </c>
      <c r="AF42" s="7" t="str">
        <f ca="1">IF(AND($A42&lt;&gt;"",$A42&lt;&gt;"TOTAL"),IF(AND([2]PREMIOS_DOCTORADO!$BC40&lt;&gt;"",[2]PREMIOS_DOCTORADO!$BC40&lt;&gt;0),[2]PREMIOS_DOCTORADO!$BC40,""),IF($A42="TOTAL",SUM(INDIRECT("AF4:AF"&amp;ROW()-1)),""))</f>
        <v/>
      </c>
      <c r="AG42" s="7" t="str">
        <f ca="1">IF(AND($A42&lt;&gt;"",$A42&lt;&gt;"TOTAL"),IF(AND([2]PREMIOS_DOCTORADO!$BE40&lt;&gt;"",[2]PREMIOS_DOCTORADO!$BE40&lt;&gt;0),[2]PREMIOS_DOCTORADO!$BE40,""),IF($A42="TOTAL",SUM(INDIRECT("AG4:AG"&amp;ROW()-1)),""))</f>
        <v/>
      </c>
      <c r="AH42" s="7" t="str">
        <f t="shared" ca="1" si="10"/>
        <v/>
      </c>
      <c r="AI42" s="7" t="str">
        <f ca="1">IF(AND($A42&lt;&gt;"",$A42&lt;&gt;"TOTAL"),IF(AND([2]PREMIOS_DOCTORADO!$BH40&lt;&gt;"",[2]PREMIOS_DOCTORADO!$BH40&lt;&gt;0),[2]PREMIOS_DOCTORADO!$BH40,""),IF($A42="TOTAL",SUM(INDIRECT("AI4:AI"&amp;ROW()-1)),""))</f>
        <v/>
      </c>
      <c r="AJ42" s="7" t="str">
        <f ca="1">IF(AND($A42&lt;&gt;"",$A42&lt;&gt;"TOTAL"),IF(AND([2]PREMIOS_DOCTORADO!$BJ40&lt;&gt;"",[2]PREMIOS_DOCTORADO!$BJ40&lt;&gt;0),[2]PREMIOS_DOCTORADO!$BJ40,""),IF($A42="TOTAL",SUM(INDIRECT("AJ4:AJ"&amp;ROW()-1)),""))</f>
        <v/>
      </c>
      <c r="AK42" s="7" t="str">
        <f t="shared" ca="1" si="11"/>
        <v/>
      </c>
      <c r="AL42" s="7" t="str">
        <f ca="1">IF(AND($A42&lt;&gt;"",$A42&lt;&gt;"TOTAL"),IF(AND([2]PREMIOS_DOCTORADO!$BM40&lt;&gt;"",[2]PREMIOS_DOCTORADO!$BM40&lt;&gt;0),[2]PREMIOS_DOCTORADO!$BM40,""),IF($A42="TOTAL",SUM(INDIRECT("AL4:AL"&amp;ROW()-1)),""))</f>
        <v/>
      </c>
      <c r="AM42" s="7" t="str">
        <f ca="1">IF(AND($A42&lt;&gt;"",$A42&lt;&gt;"TOTAL"),IF(AND([2]PREMIOS_DOCTORADO!$BO40&lt;&gt;"",[2]PREMIOS_DOCTORADO!$BO40&lt;&gt;0),[2]PREMIOS_DOCTORADO!$BO40,""),IF($A42="TOTAL",SUM(INDIRECT("AM4:AM"&amp;ROW()-1)),""))</f>
        <v/>
      </c>
      <c r="AN42" s="7" t="str">
        <f t="shared" ca="1" si="12"/>
        <v/>
      </c>
      <c r="AO42" s="7" t="str">
        <f ca="1">IF(AND($A42&lt;&gt;"",$A42&lt;&gt;"TOTAL"),IF(AND([2]PREMIOS_DOCTORADO!$BR40&lt;&gt;"",[2]PREMIOS_DOCTORADO!$BR40&lt;&gt;0),[2]PREMIOS_DOCTORADO!$BR40,""),IF($A42="TOTAL",SUM(INDIRECT("AO4:AO"&amp;ROW()-1)),""))</f>
        <v/>
      </c>
      <c r="AP42" s="7" t="str">
        <f ca="1">IF(AND($A42&lt;&gt;"",$A42&lt;&gt;"TOTAL"),IF(AND([2]PREMIOS_DOCTORADO!$BT40&lt;&gt;"",[2]PREMIOS_DOCTORADO!$BT40&lt;&gt;0),[2]PREMIOS_DOCTORADO!$BT40,""),IF($A42="TOTAL",SUM(INDIRECT("AP4:AP"&amp;ROW()-1)),""))</f>
        <v/>
      </c>
      <c r="AQ42" s="7" t="str">
        <f t="shared" ca="1" si="13"/>
        <v/>
      </c>
      <c r="AR42" s="7" t="str">
        <f ca="1">IF(AND($A42&lt;&gt;"",$A42&lt;&gt;"TOTAL"),IF(AND([2]PREMIOS_DOCTORADO!$BW40&lt;&gt;"",[2]PREMIOS_DOCTORADO!$BW40&lt;&gt;0),[2]PREMIOS_DOCTORADO!$BW40,""),IF($A42="TOTAL",SUM(INDIRECT("AR4:AR"&amp;ROW()-1)),""))</f>
        <v/>
      </c>
      <c r="AS42" s="7" t="str">
        <f ca="1">IF(AND($A42&lt;&gt;"",$A42&lt;&gt;"TOTAL"),IF(AND([2]PREMIOS_DOCTORADO!$BY40&lt;&gt;"",[2]PREMIOS_DOCTORADO!$BY40&lt;&gt;0),[2]PREMIOS_DOCTORADO!$BY40,""),IF($A42="TOTAL",SUM(INDIRECT("AS4:AS"&amp;ROW()-1)),""))</f>
        <v/>
      </c>
      <c r="AT42" s="7" t="str">
        <f t="shared" ca="1" si="14"/>
        <v/>
      </c>
      <c r="AU42" s="7" t="str">
        <f ca="1">IF(AND($A42&lt;&gt;"",$A42&lt;&gt;"TOTAL"),IF(AND([2]PREMIOS_DOCTORADO!$CB40&lt;&gt;"",[2]PREMIOS_DOCTORADO!$CB40&lt;&gt;0),[2]PREMIOS_DOCTORADO!$CB40,""),IF($A42="TOTAL",SUM(INDIRECT("AU4:AU"&amp;ROW()-1)),""))</f>
        <v/>
      </c>
      <c r="AV42" s="7" t="str">
        <f ca="1">IF(AND($A42&lt;&gt;"",$A42&lt;&gt;"TOTAL"),IF(AND([2]PREMIOS_DOCTORADO!$CD40&lt;&gt;"",[2]PREMIOS_DOCTORADO!$CD40&lt;&gt;0),[2]PREMIOS_DOCTORADO!$CD40,""),IF($A42="TOTAL",SUM(INDIRECT("AV4:AV"&amp;ROW()-1)),""))</f>
        <v/>
      </c>
      <c r="AW42" s="7" t="str">
        <f t="shared" ca="1" si="15"/>
        <v/>
      </c>
      <c r="AX42" s="7" t="str">
        <f ca="1">IF(AND($A42&lt;&gt;"",$A42&lt;&gt;"TOTAL"),IF(AND([2]PREMIOS_DOCTORADO!$CG40&lt;&gt;"",[2]PREMIOS_DOCTORADO!$CG40&lt;&gt;0),[2]PREMIOS_DOCTORADO!$CG40,""),IF($A42="TOTAL",SUM(INDIRECT("AX4:AX"&amp;ROW()-1)),""))</f>
        <v/>
      </c>
      <c r="AY42" s="7" t="str">
        <f ca="1">IF(AND($A42&lt;&gt;"",$A42&lt;&gt;"TOTAL"),IF(AND([2]PREMIOS_DOCTORADO!$CI40&lt;&gt;"",[2]PREMIOS_DOCTORADO!$CI40&lt;&gt;0),[2]PREMIOS_DOCTORADO!$CI40,""),IF($A42="TOTAL",SUM(INDIRECT("AY4:AY"&amp;ROW()-1)),""))</f>
        <v/>
      </c>
      <c r="AZ42" s="7" t="str">
        <f t="shared" ca="1" si="16"/>
        <v/>
      </c>
      <c r="BA42" s="7" t="str">
        <f ca="1">IF(AND($A42&lt;&gt;"",$A42&lt;&gt;"TOTAL"),IF(AND([2]PREMIOS_DOCTORADO!$CL40&lt;&gt;"",[2]PREMIOS_DOCTORADO!$CL40&lt;&gt;0),[2]PREMIOS_DOCTORADO!$CL40,""),IF($A42="TOTAL",SUM(INDIRECT("BA4:BA"&amp;ROW()-1)),""))</f>
        <v/>
      </c>
      <c r="BB42" s="7" t="str">
        <f ca="1">IF(AND($A42&lt;&gt;"",$A42&lt;&gt;"TOTAL"),IF(AND([2]PREMIOS_DOCTORADO!$CN40&lt;&gt;"",[2]PREMIOS_DOCTORADO!$CN40&lt;&gt;0),[2]PREMIOS_DOCTORADO!$CN40,""),IF($A42="TOTAL",SUM(INDIRECT("BB4:BB"&amp;ROW()-1)),""))</f>
        <v/>
      </c>
      <c r="BC42" s="7" t="str">
        <f t="shared" ca="1" si="17"/>
        <v/>
      </c>
      <c r="BD42" s="7" t="str">
        <f ca="1">IF(AND($A42&lt;&gt;"",$A42&lt;&gt;"TOTAL"),IF(AND([2]PREMIOS_DOCTORADO!$CQ40&lt;&gt;"",[2]PREMIOS_DOCTORADO!$CQ40&lt;&gt;0),[2]PREMIOS_DOCTORADO!$CQ40,""),IF($A42="TOTAL",SUM(INDIRECT("BD4:BD"&amp;ROW()-1)),""))</f>
        <v/>
      </c>
      <c r="BE42" s="7" t="str">
        <f ca="1">IF(AND($A42&lt;&gt;"",$A42&lt;&gt;"TOTAL"),IF(AND([2]PREMIOS_DOCTORADO!$CS40&lt;&gt;"",[2]PREMIOS_DOCTORADO!$CS40&lt;&gt;0),[2]PREMIOS_DOCTORADO!$CS40,""),IF($A42="TOTAL",SUM(INDIRECT("BE4:BE"&amp;ROW()-1)),""))</f>
        <v/>
      </c>
      <c r="BF42" s="7" t="str">
        <f t="shared" ca="1" si="18"/>
        <v/>
      </c>
    </row>
    <row r="43" spans="1:58" x14ac:dyDescent="0.2">
      <c r="A43" s="12" t="str">
        <f>IF([2]PREMIOS_DOCTORADO!$D41&lt;&gt;"",[2]PREMIOS_DOCTORADO!$D41,IF(AND([2]PREMIOS_DOCTORADO!$D41="",[2]PREMIOS_DOCTORADO!$D42="",[2]PREMIOS_DOCTORADO!$D40=""),"","TOTAL"))</f>
        <v/>
      </c>
      <c r="B43" s="7" t="str">
        <f ca="1">IF(AND($A43&lt;&gt;"",$A43&lt;&gt;"TOTAL"),IF(AND([2]PREMIOS_DOCTORADO!$E41&lt;&gt;"",[2]PREMIOS_DOCTORADO!$E41&lt;&gt;0),[2]PREMIOS_DOCTORADO!$E41,""),IF($A43="TOTAL",SUM(INDIRECT("B4:B"&amp;ROW()-1)),""))</f>
        <v/>
      </c>
      <c r="C43" s="7" t="str">
        <f ca="1">IF(AND($A43&lt;&gt;"",$A43&lt;&gt;"TOTAL"),IF(AND([2]PREMIOS_DOCTORADO!$G41&lt;&gt;"",[2]PREMIOS_DOCTORADO!$G41&lt;&gt;0),[2]PREMIOS_DOCTORADO!$G41,""),IF($A43="TOTAL",SUM(INDIRECT("C4:C"&amp;ROW()-1)),""))</f>
        <v/>
      </c>
      <c r="D43" s="7" t="str">
        <f t="shared" ca="1" si="0"/>
        <v/>
      </c>
      <c r="E43" s="7" t="str">
        <f ca="1">IF(AND($A43&lt;&gt;"",$A43&lt;&gt;"TOTAL"),IF(AND([2]PREMIOS_DOCTORADO!$J41&lt;&gt;"",[2]PREMIOS_DOCTORADO!$J41&lt;&gt;0),[2]PREMIOS_DOCTORADO!$J41,""),IF($A43="TOTAL",SUM(INDIRECT("E4:E"&amp;ROW()-1)),""))</f>
        <v/>
      </c>
      <c r="F43" s="7" t="str">
        <f ca="1">IF(AND($A43&lt;&gt;"",$A43&lt;&gt;"TOTAL"),IF(AND([2]PREMIOS_DOCTORADO!$L41&lt;&gt;"",[2]PREMIOS_DOCTORADO!$L41&lt;&gt;0),[2]PREMIOS_DOCTORADO!$L41,""),IF($A43="TOTAL",SUM(INDIRECT("F4:F"&amp;ROW()-1)),""))</f>
        <v/>
      </c>
      <c r="G43" s="7" t="str">
        <f t="shared" ca="1" si="1"/>
        <v/>
      </c>
      <c r="H43" s="7" t="str">
        <f ca="1">IF(AND($A43&lt;&gt;"",$A43&lt;&gt;"TOTAL"),IF(AND([2]PREMIOS_DOCTORADO!$O41&lt;&gt;"",[2]PREMIOS_DOCTORADO!$O41&lt;&gt;0),[2]PREMIOS_DOCTORADO!$O41,""),IF($A43="TOTAL",SUM(INDIRECT("H4:H"&amp;ROW()-1)),""))</f>
        <v/>
      </c>
      <c r="I43" s="7" t="str">
        <f ca="1">IF(AND($A43&lt;&gt;"",$A43&lt;&gt;"TOTAL"),IF(AND([2]PREMIOS_DOCTORADO!$Q41&lt;&gt;"",[2]PREMIOS_DOCTORADO!$Q41&lt;&gt;0),[2]PREMIOS_DOCTORADO!$Q41,""),IF($A43="TOTAL",SUM(INDIRECT("I4:I"&amp;ROW()-1)),""))</f>
        <v/>
      </c>
      <c r="J43" s="7" t="str">
        <f t="shared" ca="1" si="2"/>
        <v/>
      </c>
      <c r="K43" s="7" t="str">
        <f ca="1">IF(AND($A43&lt;&gt;"",$A43&lt;&gt;"TOTAL"),IF(AND([2]PREMIOS_DOCTORADO!$T41&lt;&gt;"",[2]PREMIOS_DOCTORADO!$T41&lt;&gt;0),[2]PREMIOS_DOCTORADO!$T41,""),IF($A43="TOTAL",SUM(INDIRECT("K4:K"&amp;ROW()-1)),""))</f>
        <v/>
      </c>
      <c r="L43" s="7" t="str">
        <f ca="1">IF(AND($A43&lt;&gt;"",$A43&lt;&gt;"TOTAL"),IF(AND([2]PREMIOS_DOCTORADO!$V41&lt;&gt;"",[2]PREMIOS_DOCTORADO!$V41&lt;&gt;0),[2]PREMIOS_DOCTORADO!$V41,""),IF($A43="TOTAL",SUM(INDIRECT("L4:L"&amp;ROW()-1)),""))</f>
        <v/>
      </c>
      <c r="M43" s="7" t="str">
        <f t="shared" ca="1" si="3"/>
        <v/>
      </c>
      <c r="N43" s="7" t="str">
        <f ca="1">IF(AND($A43&lt;&gt;"",$A43&lt;&gt;"TOTAL"),IF(AND([2]PREMIOS_DOCTORADO!$Y41&lt;&gt;"",[2]PREMIOS_DOCTORADO!$Y41&lt;&gt;0),[2]PREMIOS_DOCTORADO!$Y41,""),IF($A43="TOTAL",SUM(INDIRECT("N4:N"&amp;ROW()-1)),""))</f>
        <v/>
      </c>
      <c r="O43" s="7" t="str">
        <f ca="1">IF(AND($A43&lt;&gt;"",$A43&lt;&gt;"TOTAL"),IF(AND([2]PREMIOS_DOCTORADO!$AA41&lt;&gt;"",[2]PREMIOS_DOCTORADO!$AA41&lt;&gt;0),[2]PREMIOS_DOCTORADO!$AA41,""),IF($A43="TOTAL",SUM(INDIRECT("O4:O"&amp;ROW()-1)),""))</f>
        <v/>
      </c>
      <c r="P43" s="7" t="str">
        <f t="shared" ca="1" si="4"/>
        <v/>
      </c>
      <c r="Q43" s="7" t="str">
        <f ca="1">IF(AND($A43&lt;&gt;"",$A43&lt;&gt;"TOTAL"),IF(AND([2]PREMIOS_DOCTORADO!$AD41&lt;&gt;"",[2]PREMIOS_DOCTORADO!$AD41&lt;&gt;0),[2]PREMIOS_DOCTORADO!$AD41,""),IF($A43="TOTAL",SUM(INDIRECT("Q4:Q"&amp;ROW()-1)),""))</f>
        <v/>
      </c>
      <c r="R43" s="7" t="str">
        <f ca="1">IF(AND($A43&lt;&gt;"",$A43&lt;&gt;"TOTAL"),IF(AND([2]PREMIOS_DOCTORADO!$AF41&lt;&gt;"",[2]PREMIOS_DOCTORADO!$AF41&lt;&gt;0),[2]PREMIOS_DOCTORADO!$AF41,""),IF($A43="TOTAL",SUM(INDIRECT("R4:R"&amp;ROW()-1)),""))</f>
        <v/>
      </c>
      <c r="S43" s="7" t="str">
        <f t="shared" ca="1" si="5"/>
        <v/>
      </c>
      <c r="T43" s="7" t="str">
        <f ca="1">IF(AND($A43&lt;&gt;"",$A43&lt;&gt;"TOTAL"),IF(AND([2]PREMIOS_DOCTORADO!$AI41&lt;&gt;"",[2]PREMIOS_DOCTORADO!$AI41&lt;&gt;0),[2]PREMIOS_DOCTORADO!$AI41,""),IF($A43="TOTAL",SUM(INDIRECT("T4:T"&amp;ROW()-1)),""))</f>
        <v/>
      </c>
      <c r="U43" s="7" t="str">
        <f ca="1">IF(AND($A43&lt;&gt;"",$A43&lt;&gt;"TOTAL"),IF(AND([2]PREMIOS_DOCTORADO!$AK41&lt;&gt;"",[2]PREMIOS_DOCTORADO!$AK41&lt;&gt;0),[2]PREMIOS_DOCTORADO!$AK41,""),IF($A43="TOTAL",SUM(INDIRECT("U4:U"&amp;ROW()-1)),""))</f>
        <v/>
      </c>
      <c r="V43" s="7" t="str">
        <f t="shared" ca="1" si="6"/>
        <v/>
      </c>
      <c r="W43" s="7" t="str">
        <f ca="1">IF(AND($A43&lt;&gt;"",$A43&lt;&gt;"TOTAL"),IF(AND([2]PREMIOS_DOCTORADO!$AN41&lt;&gt;"",[2]PREMIOS_DOCTORADO!$AN41&lt;&gt;0),[2]PREMIOS_DOCTORADO!$AN41,""),IF($A43="TOTAL",SUM(INDIRECT("W4:W"&amp;ROW()-1)),""))</f>
        <v/>
      </c>
      <c r="X43" s="7" t="str">
        <f ca="1">IF(AND($A43&lt;&gt;"",$A43&lt;&gt;"TOTAL"),IF(AND([2]PREMIOS_DOCTORADO!$AP41&lt;&gt;"",[2]PREMIOS_DOCTORADO!$AP41&lt;&gt;0),[2]PREMIOS_DOCTORADO!$AP41,""),IF($A43="TOTAL",SUM(INDIRECT("X4:X"&amp;ROW()-1)),""))</f>
        <v/>
      </c>
      <c r="Y43" s="7" t="str">
        <f t="shared" ca="1" si="7"/>
        <v/>
      </c>
      <c r="Z43" s="7" t="str">
        <f ca="1">IF(AND($A43&lt;&gt;"",$A43&lt;&gt;"TOTAL"),IF(AND([2]PREMIOS_DOCTORADO!$AS41&lt;&gt;"",[2]PREMIOS_DOCTORADO!$AS41&lt;&gt;0),[2]PREMIOS_DOCTORADO!$AS41,""),IF($A43="TOTAL",SUM(INDIRECT("Z4:Z"&amp;ROW()-1)),""))</f>
        <v/>
      </c>
      <c r="AA43" s="7" t="str">
        <f ca="1">IF(AND($A43&lt;&gt;"",$A43&lt;&gt;"TOTAL"),IF(AND([2]PREMIOS_DOCTORADO!$AU41&lt;&gt;"",[2]PREMIOS_DOCTORADO!$AU41&lt;&gt;0),[2]PREMIOS_DOCTORADO!$AU41,""),IF($A43="TOTAL",SUM(INDIRECT("AA4:AA"&amp;ROW()-1)),""))</f>
        <v/>
      </c>
      <c r="AB43" s="7" t="str">
        <f t="shared" ca="1" si="8"/>
        <v/>
      </c>
      <c r="AC43" s="7" t="str">
        <f ca="1">IF(AND($A43&lt;&gt;"",$A43&lt;&gt;"TOTAL"),IF(AND([2]PREMIOS_DOCTORADO!$AX41&lt;&gt;"",[2]PREMIOS_DOCTORADO!$AX41&lt;&gt;0),[2]PREMIOS_DOCTORADO!$AX41,""),IF($A43="TOTAL",SUM(INDIRECT("AC4:AC"&amp;ROW()-1)),""))</f>
        <v/>
      </c>
      <c r="AD43" s="7" t="str">
        <f ca="1">IF(AND($A43&lt;&gt;"",$A43&lt;&gt;"TOTAL"),IF(AND([2]PREMIOS_DOCTORADO!$AZ41&lt;&gt;"",[2]PREMIOS_DOCTORADO!$AZ41&lt;&gt;0),[2]PREMIOS_DOCTORADO!$AZ41,""),IF($A43="TOTAL",SUM(INDIRECT("AD4:AD"&amp;ROW()-1)),""))</f>
        <v/>
      </c>
      <c r="AE43" s="7" t="str">
        <f t="shared" ca="1" si="9"/>
        <v/>
      </c>
      <c r="AF43" s="7" t="str">
        <f ca="1">IF(AND($A43&lt;&gt;"",$A43&lt;&gt;"TOTAL"),IF(AND([2]PREMIOS_DOCTORADO!$BC41&lt;&gt;"",[2]PREMIOS_DOCTORADO!$BC41&lt;&gt;0),[2]PREMIOS_DOCTORADO!$BC41,""),IF($A43="TOTAL",SUM(INDIRECT("AF4:AF"&amp;ROW()-1)),""))</f>
        <v/>
      </c>
      <c r="AG43" s="7" t="str">
        <f ca="1">IF(AND($A43&lt;&gt;"",$A43&lt;&gt;"TOTAL"),IF(AND([2]PREMIOS_DOCTORADO!$BE41&lt;&gt;"",[2]PREMIOS_DOCTORADO!$BE41&lt;&gt;0),[2]PREMIOS_DOCTORADO!$BE41,""),IF($A43="TOTAL",SUM(INDIRECT("AG4:AG"&amp;ROW()-1)),""))</f>
        <v/>
      </c>
      <c r="AH43" s="7" t="str">
        <f t="shared" ca="1" si="10"/>
        <v/>
      </c>
      <c r="AI43" s="7" t="str">
        <f ca="1">IF(AND($A43&lt;&gt;"",$A43&lt;&gt;"TOTAL"),IF(AND([2]PREMIOS_DOCTORADO!$BH41&lt;&gt;"",[2]PREMIOS_DOCTORADO!$BH41&lt;&gt;0),[2]PREMIOS_DOCTORADO!$BH41,""),IF($A43="TOTAL",SUM(INDIRECT("AI4:AI"&amp;ROW()-1)),""))</f>
        <v/>
      </c>
      <c r="AJ43" s="7" t="str">
        <f ca="1">IF(AND($A43&lt;&gt;"",$A43&lt;&gt;"TOTAL"),IF(AND([2]PREMIOS_DOCTORADO!$BJ41&lt;&gt;"",[2]PREMIOS_DOCTORADO!$BJ41&lt;&gt;0),[2]PREMIOS_DOCTORADO!$BJ41,""),IF($A43="TOTAL",SUM(INDIRECT("AJ4:AJ"&amp;ROW()-1)),""))</f>
        <v/>
      </c>
      <c r="AK43" s="7" t="str">
        <f t="shared" ca="1" si="11"/>
        <v/>
      </c>
      <c r="AL43" s="7" t="str">
        <f ca="1">IF(AND($A43&lt;&gt;"",$A43&lt;&gt;"TOTAL"),IF(AND([2]PREMIOS_DOCTORADO!$BM41&lt;&gt;"",[2]PREMIOS_DOCTORADO!$BM41&lt;&gt;0),[2]PREMIOS_DOCTORADO!$BM41,""),IF($A43="TOTAL",SUM(INDIRECT("AL4:AL"&amp;ROW()-1)),""))</f>
        <v/>
      </c>
      <c r="AM43" s="7" t="str">
        <f ca="1">IF(AND($A43&lt;&gt;"",$A43&lt;&gt;"TOTAL"),IF(AND([2]PREMIOS_DOCTORADO!$BO41&lt;&gt;"",[2]PREMIOS_DOCTORADO!$BO41&lt;&gt;0),[2]PREMIOS_DOCTORADO!$BO41,""),IF($A43="TOTAL",SUM(INDIRECT("AM4:AM"&amp;ROW()-1)),""))</f>
        <v/>
      </c>
      <c r="AN43" s="7" t="str">
        <f t="shared" ca="1" si="12"/>
        <v/>
      </c>
      <c r="AO43" s="7" t="str">
        <f ca="1">IF(AND($A43&lt;&gt;"",$A43&lt;&gt;"TOTAL"),IF(AND([2]PREMIOS_DOCTORADO!$BR41&lt;&gt;"",[2]PREMIOS_DOCTORADO!$BR41&lt;&gt;0),[2]PREMIOS_DOCTORADO!$BR41,""),IF($A43="TOTAL",SUM(INDIRECT("AO4:AO"&amp;ROW()-1)),""))</f>
        <v/>
      </c>
      <c r="AP43" s="7" t="str">
        <f ca="1">IF(AND($A43&lt;&gt;"",$A43&lt;&gt;"TOTAL"),IF(AND([2]PREMIOS_DOCTORADO!$BT41&lt;&gt;"",[2]PREMIOS_DOCTORADO!$BT41&lt;&gt;0),[2]PREMIOS_DOCTORADO!$BT41,""),IF($A43="TOTAL",SUM(INDIRECT("AP4:AP"&amp;ROW()-1)),""))</f>
        <v/>
      </c>
      <c r="AQ43" s="7" t="str">
        <f t="shared" ca="1" si="13"/>
        <v/>
      </c>
      <c r="AR43" s="7" t="str">
        <f ca="1">IF(AND($A43&lt;&gt;"",$A43&lt;&gt;"TOTAL"),IF(AND([2]PREMIOS_DOCTORADO!$BW41&lt;&gt;"",[2]PREMIOS_DOCTORADO!$BW41&lt;&gt;0),[2]PREMIOS_DOCTORADO!$BW41,""),IF($A43="TOTAL",SUM(INDIRECT("AR4:AR"&amp;ROW()-1)),""))</f>
        <v/>
      </c>
      <c r="AS43" s="7" t="str">
        <f ca="1">IF(AND($A43&lt;&gt;"",$A43&lt;&gt;"TOTAL"),IF(AND([2]PREMIOS_DOCTORADO!$BY41&lt;&gt;"",[2]PREMIOS_DOCTORADO!$BY41&lt;&gt;0),[2]PREMIOS_DOCTORADO!$BY41,""),IF($A43="TOTAL",SUM(INDIRECT("AS4:AS"&amp;ROW()-1)),""))</f>
        <v/>
      </c>
      <c r="AT43" s="7" t="str">
        <f t="shared" ca="1" si="14"/>
        <v/>
      </c>
      <c r="AU43" s="7" t="str">
        <f ca="1">IF(AND($A43&lt;&gt;"",$A43&lt;&gt;"TOTAL"),IF(AND([2]PREMIOS_DOCTORADO!$CB41&lt;&gt;"",[2]PREMIOS_DOCTORADO!$CB41&lt;&gt;0),[2]PREMIOS_DOCTORADO!$CB41,""),IF($A43="TOTAL",SUM(INDIRECT("AU4:AU"&amp;ROW()-1)),""))</f>
        <v/>
      </c>
      <c r="AV43" s="7" t="str">
        <f ca="1">IF(AND($A43&lt;&gt;"",$A43&lt;&gt;"TOTAL"),IF(AND([2]PREMIOS_DOCTORADO!$CD41&lt;&gt;"",[2]PREMIOS_DOCTORADO!$CD41&lt;&gt;0),[2]PREMIOS_DOCTORADO!$CD41,""),IF($A43="TOTAL",SUM(INDIRECT("AV4:AV"&amp;ROW()-1)),""))</f>
        <v/>
      </c>
      <c r="AW43" s="7" t="str">
        <f t="shared" ca="1" si="15"/>
        <v/>
      </c>
      <c r="AX43" s="7" t="str">
        <f ca="1">IF(AND($A43&lt;&gt;"",$A43&lt;&gt;"TOTAL"),IF(AND([2]PREMIOS_DOCTORADO!$CG41&lt;&gt;"",[2]PREMIOS_DOCTORADO!$CG41&lt;&gt;0),[2]PREMIOS_DOCTORADO!$CG41,""),IF($A43="TOTAL",SUM(INDIRECT("AX4:AX"&amp;ROW()-1)),""))</f>
        <v/>
      </c>
      <c r="AY43" s="7" t="str">
        <f ca="1">IF(AND($A43&lt;&gt;"",$A43&lt;&gt;"TOTAL"),IF(AND([2]PREMIOS_DOCTORADO!$CI41&lt;&gt;"",[2]PREMIOS_DOCTORADO!$CI41&lt;&gt;0),[2]PREMIOS_DOCTORADO!$CI41,""),IF($A43="TOTAL",SUM(INDIRECT("AY4:AY"&amp;ROW()-1)),""))</f>
        <v/>
      </c>
      <c r="AZ43" s="7" t="str">
        <f t="shared" ca="1" si="16"/>
        <v/>
      </c>
      <c r="BA43" s="7" t="str">
        <f ca="1">IF(AND($A43&lt;&gt;"",$A43&lt;&gt;"TOTAL"),IF(AND([2]PREMIOS_DOCTORADO!$CL41&lt;&gt;"",[2]PREMIOS_DOCTORADO!$CL41&lt;&gt;0),[2]PREMIOS_DOCTORADO!$CL41,""),IF($A43="TOTAL",SUM(INDIRECT("BA4:BA"&amp;ROW()-1)),""))</f>
        <v/>
      </c>
      <c r="BB43" s="7" t="str">
        <f ca="1">IF(AND($A43&lt;&gt;"",$A43&lt;&gt;"TOTAL"),IF(AND([2]PREMIOS_DOCTORADO!$CN41&lt;&gt;"",[2]PREMIOS_DOCTORADO!$CN41&lt;&gt;0),[2]PREMIOS_DOCTORADO!$CN41,""),IF($A43="TOTAL",SUM(INDIRECT("BB4:BB"&amp;ROW()-1)),""))</f>
        <v/>
      </c>
      <c r="BC43" s="7" t="str">
        <f t="shared" ca="1" si="17"/>
        <v/>
      </c>
      <c r="BD43" s="7" t="str">
        <f ca="1">IF(AND($A43&lt;&gt;"",$A43&lt;&gt;"TOTAL"),IF(AND([2]PREMIOS_DOCTORADO!$CQ41&lt;&gt;"",[2]PREMIOS_DOCTORADO!$CQ41&lt;&gt;0),[2]PREMIOS_DOCTORADO!$CQ41,""),IF($A43="TOTAL",SUM(INDIRECT("BD4:BD"&amp;ROW()-1)),""))</f>
        <v/>
      </c>
      <c r="BE43" s="7" t="str">
        <f ca="1">IF(AND($A43&lt;&gt;"",$A43&lt;&gt;"TOTAL"),IF(AND([2]PREMIOS_DOCTORADO!$CS41&lt;&gt;"",[2]PREMIOS_DOCTORADO!$CS41&lt;&gt;0),[2]PREMIOS_DOCTORADO!$CS41,""),IF($A43="TOTAL",SUM(INDIRECT("BE4:BE"&amp;ROW()-1)),""))</f>
        <v/>
      </c>
      <c r="BF43" s="7" t="str">
        <f t="shared" ca="1" si="18"/>
        <v/>
      </c>
    </row>
    <row r="44" spans="1:58" x14ac:dyDescent="0.2">
      <c r="A44" s="12" t="str">
        <f>IF([2]PREMIOS_DOCTORADO!$D42&lt;&gt;"",[2]PREMIOS_DOCTORADO!$D42,IF(AND([2]PREMIOS_DOCTORADO!$D42="",[2]PREMIOS_DOCTORADO!$D43="",[2]PREMIOS_DOCTORADO!$D41=""),"","TOTAL"))</f>
        <v/>
      </c>
      <c r="B44" s="7" t="str">
        <f ca="1">IF(AND($A44&lt;&gt;"",$A44&lt;&gt;"TOTAL"),IF(AND([2]PREMIOS_DOCTORADO!$E42&lt;&gt;"",[2]PREMIOS_DOCTORADO!$E42&lt;&gt;0),[2]PREMIOS_DOCTORADO!$E42,""),IF($A44="TOTAL",SUM(INDIRECT("B4:B"&amp;ROW()-1)),""))</f>
        <v/>
      </c>
      <c r="C44" s="7" t="str">
        <f ca="1">IF(AND($A44&lt;&gt;"",$A44&lt;&gt;"TOTAL"),IF(AND([2]PREMIOS_DOCTORADO!$G42&lt;&gt;"",[2]PREMIOS_DOCTORADO!$G42&lt;&gt;0),[2]PREMIOS_DOCTORADO!$G42,""),IF($A44="TOTAL",SUM(INDIRECT("C4:C"&amp;ROW()-1)),""))</f>
        <v/>
      </c>
      <c r="D44" s="7" t="str">
        <f t="shared" ca="1" si="0"/>
        <v/>
      </c>
      <c r="E44" s="7" t="str">
        <f ca="1">IF(AND($A44&lt;&gt;"",$A44&lt;&gt;"TOTAL"),IF(AND([2]PREMIOS_DOCTORADO!$J42&lt;&gt;"",[2]PREMIOS_DOCTORADO!$J42&lt;&gt;0),[2]PREMIOS_DOCTORADO!$J42,""),IF($A44="TOTAL",SUM(INDIRECT("E4:E"&amp;ROW()-1)),""))</f>
        <v/>
      </c>
      <c r="F44" s="7" t="str">
        <f ca="1">IF(AND($A44&lt;&gt;"",$A44&lt;&gt;"TOTAL"),IF(AND([2]PREMIOS_DOCTORADO!$L42&lt;&gt;"",[2]PREMIOS_DOCTORADO!$L42&lt;&gt;0),[2]PREMIOS_DOCTORADO!$L42,""),IF($A44="TOTAL",SUM(INDIRECT("F4:F"&amp;ROW()-1)),""))</f>
        <v/>
      </c>
      <c r="G44" s="7" t="str">
        <f t="shared" ca="1" si="1"/>
        <v/>
      </c>
      <c r="H44" s="7" t="str">
        <f ca="1">IF(AND($A44&lt;&gt;"",$A44&lt;&gt;"TOTAL"),IF(AND([2]PREMIOS_DOCTORADO!$O42&lt;&gt;"",[2]PREMIOS_DOCTORADO!$O42&lt;&gt;0),[2]PREMIOS_DOCTORADO!$O42,""),IF($A44="TOTAL",SUM(INDIRECT("H4:H"&amp;ROW()-1)),""))</f>
        <v/>
      </c>
      <c r="I44" s="7" t="str">
        <f ca="1">IF(AND($A44&lt;&gt;"",$A44&lt;&gt;"TOTAL"),IF(AND([2]PREMIOS_DOCTORADO!$Q42&lt;&gt;"",[2]PREMIOS_DOCTORADO!$Q42&lt;&gt;0),[2]PREMIOS_DOCTORADO!$Q42,""),IF($A44="TOTAL",SUM(INDIRECT("I4:I"&amp;ROW()-1)),""))</f>
        <v/>
      </c>
      <c r="J44" s="7" t="str">
        <f t="shared" ca="1" si="2"/>
        <v/>
      </c>
      <c r="K44" s="7" t="str">
        <f ca="1">IF(AND($A44&lt;&gt;"",$A44&lt;&gt;"TOTAL"),IF(AND([2]PREMIOS_DOCTORADO!$T42&lt;&gt;"",[2]PREMIOS_DOCTORADO!$T42&lt;&gt;0),[2]PREMIOS_DOCTORADO!$T42,""),IF($A44="TOTAL",SUM(INDIRECT("K4:K"&amp;ROW()-1)),""))</f>
        <v/>
      </c>
      <c r="L44" s="7" t="str">
        <f ca="1">IF(AND($A44&lt;&gt;"",$A44&lt;&gt;"TOTAL"),IF(AND([2]PREMIOS_DOCTORADO!$V42&lt;&gt;"",[2]PREMIOS_DOCTORADO!$V42&lt;&gt;0),[2]PREMIOS_DOCTORADO!$V42,""),IF($A44="TOTAL",SUM(INDIRECT("L4:L"&amp;ROW()-1)),""))</f>
        <v/>
      </c>
      <c r="M44" s="7" t="str">
        <f t="shared" ca="1" si="3"/>
        <v/>
      </c>
      <c r="N44" s="7" t="str">
        <f ca="1">IF(AND($A44&lt;&gt;"",$A44&lt;&gt;"TOTAL"),IF(AND([2]PREMIOS_DOCTORADO!$Y42&lt;&gt;"",[2]PREMIOS_DOCTORADO!$Y42&lt;&gt;0),[2]PREMIOS_DOCTORADO!$Y42,""),IF($A44="TOTAL",SUM(INDIRECT("N4:N"&amp;ROW()-1)),""))</f>
        <v/>
      </c>
      <c r="O44" s="7" t="str">
        <f ca="1">IF(AND($A44&lt;&gt;"",$A44&lt;&gt;"TOTAL"),IF(AND([2]PREMIOS_DOCTORADO!$AA42&lt;&gt;"",[2]PREMIOS_DOCTORADO!$AA42&lt;&gt;0),[2]PREMIOS_DOCTORADO!$AA42,""),IF($A44="TOTAL",SUM(INDIRECT("O4:O"&amp;ROW()-1)),""))</f>
        <v/>
      </c>
      <c r="P44" s="7" t="str">
        <f t="shared" ca="1" si="4"/>
        <v/>
      </c>
      <c r="Q44" s="7" t="str">
        <f ca="1">IF(AND($A44&lt;&gt;"",$A44&lt;&gt;"TOTAL"),IF(AND([2]PREMIOS_DOCTORADO!$AD42&lt;&gt;"",[2]PREMIOS_DOCTORADO!$AD42&lt;&gt;0),[2]PREMIOS_DOCTORADO!$AD42,""),IF($A44="TOTAL",SUM(INDIRECT("Q4:Q"&amp;ROW()-1)),""))</f>
        <v/>
      </c>
      <c r="R44" s="7" t="str">
        <f ca="1">IF(AND($A44&lt;&gt;"",$A44&lt;&gt;"TOTAL"),IF(AND([2]PREMIOS_DOCTORADO!$AF42&lt;&gt;"",[2]PREMIOS_DOCTORADO!$AF42&lt;&gt;0),[2]PREMIOS_DOCTORADO!$AF42,""),IF($A44="TOTAL",SUM(INDIRECT("R4:R"&amp;ROW()-1)),""))</f>
        <v/>
      </c>
      <c r="S44" s="7" t="str">
        <f t="shared" ca="1" si="5"/>
        <v/>
      </c>
      <c r="T44" s="7" t="str">
        <f ca="1">IF(AND($A44&lt;&gt;"",$A44&lt;&gt;"TOTAL"),IF(AND([2]PREMIOS_DOCTORADO!$AI42&lt;&gt;"",[2]PREMIOS_DOCTORADO!$AI42&lt;&gt;0),[2]PREMIOS_DOCTORADO!$AI42,""),IF($A44="TOTAL",SUM(INDIRECT("T4:T"&amp;ROW()-1)),""))</f>
        <v/>
      </c>
      <c r="U44" s="7" t="str">
        <f ca="1">IF(AND($A44&lt;&gt;"",$A44&lt;&gt;"TOTAL"),IF(AND([2]PREMIOS_DOCTORADO!$AK42&lt;&gt;"",[2]PREMIOS_DOCTORADO!$AK42&lt;&gt;0),[2]PREMIOS_DOCTORADO!$AK42,""),IF($A44="TOTAL",SUM(INDIRECT("U4:U"&amp;ROW()-1)),""))</f>
        <v/>
      </c>
      <c r="V44" s="7" t="str">
        <f t="shared" ca="1" si="6"/>
        <v/>
      </c>
      <c r="W44" s="7" t="str">
        <f ca="1">IF(AND($A44&lt;&gt;"",$A44&lt;&gt;"TOTAL"),IF(AND([2]PREMIOS_DOCTORADO!$AN42&lt;&gt;"",[2]PREMIOS_DOCTORADO!$AN42&lt;&gt;0),[2]PREMIOS_DOCTORADO!$AN42,""),IF($A44="TOTAL",SUM(INDIRECT("W4:W"&amp;ROW()-1)),""))</f>
        <v/>
      </c>
      <c r="X44" s="7" t="str">
        <f ca="1">IF(AND($A44&lt;&gt;"",$A44&lt;&gt;"TOTAL"),IF(AND([2]PREMIOS_DOCTORADO!$AP42&lt;&gt;"",[2]PREMIOS_DOCTORADO!$AP42&lt;&gt;0),[2]PREMIOS_DOCTORADO!$AP42,""),IF($A44="TOTAL",SUM(INDIRECT("X4:X"&amp;ROW()-1)),""))</f>
        <v/>
      </c>
      <c r="Y44" s="7" t="str">
        <f t="shared" ca="1" si="7"/>
        <v/>
      </c>
      <c r="Z44" s="7" t="str">
        <f ca="1">IF(AND($A44&lt;&gt;"",$A44&lt;&gt;"TOTAL"),IF(AND([2]PREMIOS_DOCTORADO!$AS42&lt;&gt;"",[2]PREMIOS_DOCTORADO!$AS42&lt;&gt;0),[2]PREMIOS_DOCTORADO!$AS42,""),IF($A44="TOTAL",SUM(INDIRECT("Z4:Z"&amp;ROW()-1)),""))</f>
        <v/>
      </c>
      <c r="AA44" s="7" t="str">
        <f ca="1">IF(AND($A44&lt;&gt;"",$A44&lt;&gt;"TOTAL"),IF(AND([2]PREMIOS_DOCTORADO!$AU42&lt;&gt;"",[2]PREMIOS_DOCTORADO!$AU42&lt;&gt;0),[2]PREMIOS_DOCTORADO!$AU42,""),IF($A44="TOTAL",SUM(INDIRECT("AA4:AA"&amp;ROW()-1)),""))</f>
        <v/>
      </c>
      <c r="AB44" s="7" t="str">
        <f t="shared" ca="1" si="8"/>
        <v/>
      </c>
      <c r="AC44" s="7" t="str">
        <f ca="1">IF(AND($A44&lt;&gt;"",$A44&lt;&gt;"TOTAL"),IF(AND([2]PREMIOS_DOCTORADO!$AX42&lt;&gt;"",[2]PREMIOS_DOCTORADO!$AX42&lt;&gt;0),[2]PREMIOS_DOCTORADO!$AX42,""),IF($A44="TOTAL",SUM(INDIRECT("AC4:AC"&amp;ROW()-1)),""))</f>
        <v/>
      </c>
      <c r="AD44" s="7" t="str">
        <f ca="1">IF(AND($A44&lt;&gt;"",$A44&lt;&gt;"TOTAL"),IF(AND([2]PREMIOS_DOCTORADO!$AZ42&lt;&gt;"",[2]PREMIOS_DOCTORADO!$AZ42&lt;&gt;0),[2]PREMIOS_DOCTORADO!$AZ42,""),IF($A44="TOTAL",SUM(INDIRECT("AD4:AD"&amp;ROW()-1)),""))</f>
        <v/>
      </c>
      <c r="AE44" s="7" t="str">
        <f t="shared" ca="1" si="9"/>
        <v/>
      </c>
      <c r="AF44" s="7" t="str">
        <f ca="1">IF(AND($A44&lt;&gt;"",$A44&lt;&gt;"TOTAL"),IF(AND([2]PREMIOS_DOCTORADO!$BC42&lt;&gt;"",[2]PREMIOS_DOCTORADO!$BC42&lt;&gt;0),[2]PREMIOS_DOCTORADO!$BC42,""),IF($A44="TOTAL",SUM(INDIRECT("AF4:AF"&amp;ROW()-1)),""))</f>
        <v/>
      </c>
      <c r="AG44" s="7" t="str">
        <f ca="1">IF(AND($A44&lt;&gt;"",$A44&lt;&gt;"TOTAL"),IF(AND([2]PREMIOS_DOCTORADO!$BE42&lt;&gt;"",[2]PREMIOS_DOCTORADO!$BE42&lt;&gt;0),[2]PREMIOS_DOCTORADO!$BE42,""),IF($A44="TOTAL",SUM(INDIRECT("AG4:AG"&amp;ROW()-1)),""))</f>
        <v/>
      </c>
      <c r="AH44" s="7" t="str">
        <f t="shared" ca="1" si="10"/>
        <v/>
      </c>
      <c r="AI44" s="7" t="str">
        <f ca="1">IF(AND($A44&lt;&gt;"",$A44&lt;&gt;"TOTAL"),IF(AND([2]PREMIOS_DOCTORADO!$BH42&lt;&gt;"",[2]PREMIOS_DOCTORADO!$BH42&lt;&gt;0),[2]PREMIOS_DOCTORADO!$BH42,""),IF($A44="TOTAL",SUM(INDIRECT("AI4:AI"&amp;ROW()-1)),""))</f>
        <v/>
      </c>
      <c r="AJ44" s="7" t="str">
        <f ca="1">IF(AND($A44&lt;&gt;"",$A44&lt;&gt;"TOTAL"),IF(AND([2]PREMIOS_DOCTORADO!$BJ42&lt;&gt;"",[2]PREMIOS_DOCTORADO!$BJ42&lt;&gt;0),[2]PREMIOS_DOCTORADO!$BJ42,""),IF($A44="TOTAL",SUM(INDIRECT("AJ4:AJ"&amp;ROW()-1)),""))</f>
        <v/>
      </c>
      <c r="AK44" s="7" t="str">
        <f t="shared" ca="1" si="11"/>
        <v/>
      </c>
      <c r="AL44" s="7" t="str">
        <f ca="1">IF(AND($A44&lt;&gt;"",$A44&lt;&gt;"TOTAL"),IF(AND([2]PREMIOS_DOCTORADO!$BM42&lt;&gt;"",[2]PREMIOS_DOCTORADO!$BM42&lt;&gt;0),[2]PREMIOS_DOCTORADO!$BM42,""),IF($A44="TOTAL",SUM(INDIRECT("AL4:AL"&amp;ROW()-1)),""))</f>
        <v/>
      </c>
      <c r="AM44" s="7" t="str">
        <f ca="1">IF(AND($A44&lt;&gt;"",$A44&lt;&gt;"TOTAL"),IF(AND([2]PREMIOS_DOCTORADO!$BO42&lt;&gt;"",[2]PREMIOS_DOCTORADO!$BO42&lt;&gt;0),[2]PREMIOS_DOCTORADO!$BO42,""),IF($A44="TOTAL",SUM(INDIRECT("AM4:AM"&amp;ROW()-1)),""))</f>
        <v/>
      </c>
      <c r="AN44" s="7" t="str">
        <f t="shared" ca="1" si="12"/>
        <v/>
      </c>
      <c r="AO44" s="7" t="str">
        <f ca="1">IF(AND($A44&lt;&gt;"",$A44&lt;&gt;"TOTAL"),IF(AND([2]PREMIOS_DOCTORADO!$BR42&lt;&gt;"",[2]PREMIOS_DOCTORADO!$BR42&lt;&gt;0),[2]PREMIOS_DOCTORADO!$BR42,""),IF($A44="TOTAL",SUM(INDIRECT("AO4:AO"&amp;ROW()-1)),""))</f>
        <v/>
      </c>
      <c r="AP44" s="7" t="str">
        <f ca="1">IF(AND($A44&lt;&gt;"",$A44&lt;&gt;"TOTAL"),IF(AND([2]PREMIOS_DOCTORADO!$BT42&lt;&gt;"",[2]PREMIOS_DOCTORADO!$BT42&lt;&gt;0),[2]PREMIOS_DOCTORADO!$BT42,""),IF($A44="TOTAL",SUM(INDIRECT("AP4:AP"&amp;ROW()-1)),""))</f>
        <v/>
      </c>
      <c r="AQ44" s="7" t="str">
        <f t="shared" ca="1" si="13"/>
        <v/>
      </c>
      <c r="AR44" s="7" t="str">
        <f ca="1">IF(AND($A44&lt;&gt;"",$A44&lt;&gt;"TOTAL"),IF(AND([2]PREMIOS_DOCTORADO!$BW42&lt;&gt;"",[2]PREMIOS_DOCTORADO!$BW42&lt;&gt;0),[2]PREMIOS_DOCTORADO!$BW42,""),IF($A44="TOTAL",SUM(INDIRECT("AR4:AR"&amp;ROW()-1)),""))</f>
        <v/>
      </c>
      <c r="AS44" s="7" t="str">
        <f ca="1">IF(AND($A44&lt;&gt;"",$A44&lt;&gt;"TOTAL"),IF(AND([2]PREMIOS_DOCTORADO!$BY42&lt;&gt;"",[2]PREMIOS_DOCTORADO!$BY42&lt;&gt;0),[2]PREMIOS_DOCTORADO!$BY42,""),IF($A44="TOTAL",SUM(INDIRECT("AS4:AS"&amp;ROW()-1)),""))</f>
        <v/>
      </c>
      <c r="AT44" s="7" t="str">
        <f t="shared" ca="1" si="14"/>
        <v/>
      </c>
      <c r="AU44" s="7" t="str">
        <f ca="1">IF(AND($A44&lt;&gt;"",$A44&lt;&gt;"TOTAL"),IF(AND([2]PREMIOS_DOCTORADO!$CB42&lt;&gt;"",[2]PREMIOS_DOCTORADO!$CB42&lt;&gt;0),[2]PREMIOS_DOCTORADO!$CB42,""),IF($A44="TOTAL",SUM(INDIRECT("AU4:AU"&amp;ROW()-1)),""))</f>
        <v/>
      </c>
      <c r="AV44" s="7" t="str">
        <f ca="1">IF(AND($A44&lt;&gt;"",$A44&lt;&gt;"TOTAL"),IF(AND([2]PREMIOS_DOCTORADO!$CD42&lt;&gt;"",[2]PREMIOS_DOCTORADO!$CD42&lt;&gt;0),[2]PREMIOS_DOCTORADO!$CD42,""),IF($A44="TOTAL",SUM(INDIRECT("AV4:AV"&amp;ROW()-1)),""))</f>
        <v/>
      </c>
      <c r="AW44" s="7" t="str">
        <f t="shared" ca="1" si="15"/>
        <v/>
      </c>
      <c r="AX44" s="7" t="str">
        <f ca="1">IF(AND($A44&lt;&gt;"",$A44&lt;&gt;"TOTAL"),IF(AND([2]PREMIOS_DOCTORADO!$CG42&lt;&gt;"",[2]PREMIOS_DOCTORADO!$CG42&lt;&gt;0),[2]PREMIOS_DOCTORADO!$CG42,""),IF($A44="TOTAL",SUM(INDIRECT("AX4:AX"&amp;ROW()-1)),""))</f>
        <v/>
      </c>
      <c r="AY44" s="7" t="str">
        <f ca="1">IF(AND($A44&lt;&gt;"",$A44&lt;&gt;"TOTAL"),IF(AND([2]PREMIOS_DOCTORADO!$CI42&lt;&gt;"",[2]PREMIOS_DOCTORADO!$CI42&lt;&gt;0),[2]PREMIOS_DOCTORADO!$CI42,""),IF($A44="TOTAL",SUM(INDIRECT("AY4:AY"&amp;ROW()-1)),""))</f>
        <v/>
      </c>
      <c r="AZ44" s="7" t="str">
        <f t="shared" ca="1" si="16"/>
        <v/>
      </c>
      <c r="BA44" s="7" t="str">
        <f ca="1">IF(AND($A44&lt;&gt;"",$A44&lt;&gt;"TOTAL"),IF(AND([2]PREMIOS_DOCTORADO!$CL42&lt;&gt;"",[2]PREMIOS_DOCTORADO!$CL42&lt;&gt;0),[2]PREMIOS_DOCTORADO!$CL42,""),IF($A44="TOTAL",SUM(INDIRECT("BA4:BA"&amp;ROW()-1)),""))</f>
        <v/>
      </c>
      <c r="BB44" s="7" t="str">
        <f ca="1">IF(AND($A44&lt;&gt;"",$A44&lt;&gt;"TOTAL"),IF(AND([2]PREMIOS_DOCTORADO!$CN42&lt;&gt;"",[2]PREMIOS_DOCTORADO!$CN42&lt;&gt;0),[2]PREMIOS_DOCTORADO!$CN42,""),IF($A44="TOTAL",SUM(INDIRECT("BB4:BB"&amp;ROW()-1)),""))</f>
        <v/>
      </c>
      <c r="BC44" s="7" t="str">
        <f t="shared" ca="1" si="17"/>
        <v/>
      </c>
      <c r="BD44" s="7" t="str">
        <f ca="1">IF(AND($A44&lt;&gt;"",$A44&lt;&gt;"TOTAL"),IF(AND([2]PREMIOS_DOCTORADO!$CQ42&lt;&gt;"",[2]PREMIOS_DOCTORADO!$CQ42&lt;&gt;0),[2]PREMIOS_DOCTORADO!$CQ42,""),IF($A44="TOTAL",SUM(INDIRECT("BD4:BD"&amp;ROW()-1)),""))</f>
        <v/>
      </c>
      <c r="BE44" s="7" t="str">
        <f ca="1">IF(AND($A44&lt;&gt;"",$A44&lt;&gt;"TOTAL"),IF(AND([2]PREMIOS_DOCTORADO!$CS42&lt;&gt;"",[2]PREMIOS_DOCTORADO!$CS42&lt;&gt;0),[2]PREMIOS_DOCTORADO!$CS42,""),IF($A44="TOTAL",SUM(INDIRECT("BE4:BE"&amp;ROW()-1)),""))</f>
        <v/>
      </c>
      <c r="BF44" s="7" t="str">
        <f t="shared" ca="1" si="18"/>
        <v/>
      </c>
    </row>
    <row r="45" spans="1:58" x14ac:dyDescent="0.2">
      <c r="A45" s="12" t="str">
        <f>IF([2]PREMIOS_DOCTORADO!$D43&lt;&gt;"",[2]PREMIOS_DOCTORADO!$D43,IF(AND([2]PREMIOS_DOCTORADO!$D43="",[2]PREMIOS_DOCTORADO!$D44="",[2]PREMIOS_DOCTORADO!$D42=""),"","TOTAL"))</f>
        <v/>
      </c>
      <c r="B45" s="7" t="str">
        <f ca="1">IF(AND($A45&lt;&gt;"",$A45&lt;&gt;"TOTAL"),IF(AND([2]PREMIOS_DOCTORADO!$E43&lt;&gt;"",[2]PREMIOS_DOCTORADO!$E43&lt;&gt;0),[2]PREMIOS_DOCTORADO!$E43,""),IF($A45="TOTAL",SUM(INDIRECT("B4:B"&amp;ROW()-1)),""))</f>
        <v/>
      </c>
      <c r="C45" s="7" t="str">
        <f ca="1">IF(AND($A45&lt;&gt;"",$A45&lt;&gt;"TOTAL"),IF(AND([2]PREMIOS_DOCTORADO!$G43&lt;&gt;"",[2]PREMIOS_DOCTORADO!$G43&lt;&gt;0),[2]PREMIOS_DOCTORADO!$G43,""),IF($A45="TOTAL",SUM(INDIRECT("C4:C"&amp;ROW()-1)),""))</f>
        <v/>
      </c>
      <c r="D45" s="7" t="str">
        <f t="shared" ca="1" si="0"/>
        <v/>
      </c>
      <c r="E45" s="7" t="str">
        <f ca="1">IF(AND($A45&lt;&gt;"",$A45&lt;&gt;"TOTAL"),IF(AND([2]PREMIOS_DOCTORADO!$J43&lt;&gt;"",[2]PREMIOS_DOCTORADO!$J43&lt;&gt;0),[2]PREMIOS_DOCTORADO!$J43,""),IF($A45="TOTAL",SUM(INDIRECT("E4:E"&amp;ROW()-1)),""))</f>
        <v/>
      </c>
      <c r="F45" s="7" t="str">
        <f ca="1">IF(AND($A45&lt;&gt;"",$A45&lt;&gt;"TOTAL"),IF(AND([2]PREMIOS_DOCTORADO!$L43&lt;&gt;"",[2]PREMIOS_DOCTORADO!$L43&lt;&gt;0),[2]PREMIOS_DOCTORADO!$L43,""),IF($A45="TOTAL",SUM(INDIRECT("F4:F"&amp;ROW()-1)),""))</f>
        <v/>
      </c>
      <c r="G45" s="7" t="str">
        <f t="shared" ca="1" si="1"/>
        <v/>
      </c>
      <c r="H45" s="7" t="str">
        <f ca="1">IF(AND($A45&lt;&gt;"",$A45&lt;&gt;"TOTAL"),IF(AND([2]PREMIOS_DOCTORADO!$O43&lt;&gt;"",[2]PREMIOS_DOCTORADO!$O43&lt;&gt;0),[2]PREMIOS_DOCTORADO!$O43,""),IF($A45="TOTAL",SUM(INDIRECT("H4:H"&amp;ROW()-1)),""))</f>
        <v/>
      </c>
      <c r="I45" s="7" t="str">
        <f ca="1">IF(AND($A45&lt;&gt;"",$A45&lt;&gt;"TOTAL"),IF(AND([2]PREMIOS_DOCTORADO!$Q43&lt;&gt;"",[2]PREMIOS_DOCTORADO!$Q43&lt;&gt;0),[2]PREMIOS_DOCTORADO!$Q43,""),IF($A45="TOTAL",SUM(INDIRECT("I4:I"&amp;ROW()-1)),""))</f>
        <v/>
      </c>
      <c r="J45" s="7" t="str">
        <f t="shared" ca="1" si="2"/>
        <v/>
      </c>
      <c r="K45" s="7" t="str">
        <f ca="1">IF(AND($A45&lt;&gt;"",$A45&lt;&gt;"TOTAL"),IF(AND([2]PREMIOS_DOCTORADO!$T43&lt;&gt;"",[2]PREMIOS_DOCTORADO!$T43&lt;&gt;0),[2]PREMIOS_DOCTORADO!$T43,""),IF($A45="TOTAL",SUM(INDIRECT("K4:K"&amp;ROW()-1)),""))</f>
        <v/>
      </c>
      <c r="L45" s="7" t="str">
        <f ca="1">IF(AND($A45&lt;&gt;"",$A45&lt;&gt;"TOTAL"),IF(AND([2]PREMIOS_DOCTORADO!$V43&lt;&gt;"",[2]PREMIOS_DOCTORADO!$V43&lt;&gt;0),[2]PREMIOS_DOCTORADO!$V43,""),IF($A45="TOTAL",SUM(INDIRECT("L4:L"&amp;ROW()-1)),""))</f>
        <v/>
      </c>
      <c r="M45" s="7" t="str">
        <f t="shared" ca="1" si="3"/>
        <v/>
      </c>
      <c r="N45" s="7" t="str">
        <f ca="1">IF(AND($A45&lt;&gt;"",$A45&lt;&gt;"TOTAL"),IF(AND([2]PREMIOS_DOCTORADO!$Y43&lt;&gt;"",[2]PREMIOS_DOCTORADO!$Y43&lt;&gt;0),[2]PREMIOS_DOCTORADO!$Y43,""),IF($A45="TOTAL",SUM(INDIRECT("N4:N"&amp;ROW()-1)),""))</f>
        <v/>
      </c>
      <c r="O45" s="7" t="str">
        <f ca="1">IF(AND($A45&lt;&gt;"",$A45&lt;&gt;"TOTAL"),IF(AND([2]PREMIOS_DOCTORADO!$AA43&lt;&gt;"",[2]PREMIOS_DOCTORADO!$AA43&lt;&gt;0),[2]PREMIOS_DOCTORADO!$AA43,""),IF($A45="TOTAL",SUM(INDIRECT("O4:O"&amp;ROW()-1)),""))</f>
        <v/>
      </c>
      <c r="P45" s="7" t="str">
        <f t="shared" ca="1" si="4"/>
        <v/>
      </c>
      <c r="Q45" s="7" t="str">
        <f ca="1">IF(AND($A45&lt;&gt;"",$A45&lt;&gt;"TOTAL"),IF(AND([2]PREMIOS_DOCTORADO!$AD43&lt;&gt;"",[2]PREMIOS_DOCTORADO!$AD43&lt;&gt;0),[2]PREMIOS_DOCTORADO!$AD43,""),IF($A45="TOTAL",SUM(INDIRECT("Q4:Q"&amp;ROW()-1)),""))</f>
        <v/>
      </c>
      <c r="R45" s="7" t="str">
        <f ca="1">IF(AND($A45&lt;&gt;"",$A45&lt;&gt;"TOTAL"),IF(AND([2]PREMIOS_DOCTORADO!$AF43&lt;&gt;"",[2]PREMIOS_DOCTORADO!$AF43&lt;&gt;0),[2]PREMIOS_DOCTORADO!$AF43,""),IF($A45="TOTAL",SUM(INDIRECT("R4:R"&amp;ROW()-1)),""))</f>
        <v/>
      </c>
      <c r="S45" s="7" t="str">
        <f t="shared" ca="1" si="5"/>
        <v/>
      </c>
      <c r="T45" s="7" t="str">
        <f ca="1">IF(AND($A45&lt;&gt;"",$A45&lt;&gt;"TOTAL"),IF(AND([2]PREMIOS_DOCTORADO!$AI43&lt;&gt;"",[2]PREMIOS_DOCTORADO!$AI43&lt;&gt;0),[2]PREMIOS_DOCTORADO!$AI43,""),IF($A45="TOTAL",SUM(INDIRECT("T4:T"&amp;ROW()-1)),""))</f>
        <v/>
      </c>
      <c r="U45" s="7" t="str">
        <f ca="1">IF(AND($A45&lt;&gt;"",$A45&lt;&gt;"TOTAL"),IF(AND([2]PREMIOS_DOCTORADO!$AK43&lt;&gt;"",[2]PREMIOS_DOCTORADO!$AK43&lt;&gt;0),[2]PREMIOS_DOCTORADO!$AK43,""),IF($A45="TOTAL",SUM(INDIRECT("U4:U"&amp;ROW()-1)),""))</f>
        <v/>
      </c>
      <c r="V45" s="7" t="str">
        <f t="shared" ca="1" si="6"/>
        <v/>
      </c>
      <c r="W45" s="7" t="str">
        <f ca="1">IF(AND($A45&lt;&gt;"",$A45&lt;&gt;"TOTAL"),IF(AND([2]PREMIOS_DOCTORADO!$AN43&lt;&gt;"",[2]PREMIOS_DOCTORADO!$AN43&lt;&gt;0),[2]PREMIOS_DOCTORADO!$AN43,""),IF($A45="TOTAL",SUM(INDIRECT("W4:W"&amp;ROW()-1)),""))</f>
        <v/>
      </c>
      <c r="X45" s="7" t="str">
        <f ca="1">IF(AND($A45&lt;&gt;"",$A45&lt;&gt;"TOTAL"),IF(AND([2]PREMIOS_DOCTORADO!$AP43&lt;&gt;"",[2]PREMIOS_DOCTORADO!$AP43&lt;&gt;0),[2]PREMIOS_DOCTORADO!$AP43,""),IF($A45="TOTAL",SUM(INDIRECT("X4:X"&amp;ROW()-1)),""))</f>
        <v/>
      </c>
      <c r="Y45" s="7" t="str">
        <f t="shared" ca="1" si="7"/>
        <v/>
      </c>
      <c r="Z45" s="7" t="str">
        <f ca="1">IF(AND($A45&lt;&gt;"",$A45&lt;&gt;"TOTAL"),IF(AND([2]PREMIOS_DOCTORADO!$AS43&lt;&gt;"",[2]PREMIOS_DOCTORADO!$AS43&lt;&gt;0),[2]PREMIOS_DOCTORADO!$AS43,""),IF($A45="TOTAL",SUM(INDIRECT("Z4:Z"&amp;ROW()-1)),""))</f>
        <v/>
      </c>
      <c r="AA45" s="7" t="str">
        <f ca="1">IF(AND($A45&lt;&gt;"",$A45&lt;&gt;"TOTAL"),IF(AND([2]PREMIOS_DOCTORADO!$AU43&lt;&gt;"",[2]PREMIOS_DOCTORADO!$AU43&lt;&gt;0),[2]PREMIOS_DOCTORADO!$AU43,""),IF($A45="TOTAL",SUM(INDIRECT("AA4:AA"&amp;ROW()-1)),""))</f>
        <v/>
      </c>
      <c r="AB45" s="7" t="str">
        <f t="shared" ca="1" si="8"/>
        <v/>
      </c>
      <c r="AC45" s="7" t="str">
        <f ca="1">IF(AND($A45&lt;&gt;"",$A45&lt;&gt;"TOTAL"),IF(AND([2]PREMIOS_DOCTORADO!$AX43&lt;&gt;"",[2]PREMIOS_DOCTORADO!$AX43&lt;&gt;0),[2]PREMIOS_DOCTORADO!$AX43,""),IF($A45="TOTAL",SUM(INDIRECT("AC4:AC"&amp;ROW()-1)),""))</f>
        <v/>
      </c>
      <c r="AD45" s="7" t="str">
        <f ca="1">IF(AND($A45&lt;&gt;"",$A45&lt;&gt;"TOTAL"),IF(AND([2]PREMIOS_DOCTORADO!$AZ43&lt;&gt;"",[2]PREMIOS_DOCTORADO!$AZ43&lt;&gt;0),[2]PREMIOS_DOCTORADO!$AZ43,""),IF($A45="TOTAL",SUM(INDIRECT("AD4:AD"&amp;ROW()-1)),""))</f>
        <v/>
      </c>
      <c r="AE45" s="7" t="str">
        <f t="shared" ca="1" si="9"/>
        <v/>
      </c>
      <c r="AF45" s="7" t="str">
        <f ca="1">IF(AND($A45&lt;&gt;"",$A45&lt;&gt;"TOTAL"),IF(AND([2]PREMIOS_DOCTORADO!$BC43&lt;&gt;"",[2]PREMIOS_DOCTORADO!$BC43&lt;&gt;0),[2]PREMIOS_DOCTORADO!$BC43,""),IF($A45="TOTAL",SUM(INDIRECT("AF4:AF"&amp;ROW()-1)),""))</f>
        <v/>
      </c>
      <c r="AG45" s="7" t="str">
        <f ca="1">IF(AND($A45&lt;&gt;"",$A45&lt;&gt;"TOTAL"),IF(AND([2]PREMIOS_DOCTORADO!$BE43&lt;&gt;"",[2]PREMIOS_DOCTORADO!$BE43&lt;&gt;0),[2]PREMIOS_DOCTORADO!$BE43,""),IF($A45="TOTAL",SUM(INDIRECT("AG4:AG"&amp;ROW()-1)),""))</f>
        <v/>
      </c>
      <c r="AH45" s="7" t="str">
        <f t="shared" ca="1" si="10"/>
        <v/>
      </c>
      <c r="AI45" s="7" t="str">
        <f ca="1">IF(AND($A45&lt;&gt;"",$A45&lt;&gt;"TOTAL"),IF(AND([2]PREMIOS_DOCTORADO!$BH43&lt;&gt;"",[2]PREMIOS_DOCTORADO!$BH43&lt;&gt;0),[2]PREMIOS_DOCTORADO!$BH43,""),IF($A45="TOTAL",SUM(INDIRECT("AI4:AI"&amp;ROW()-1)),""))</f>
        <v/>
      </c>
      <c r="AJ45" s="7" t="str">
        <f ca="1">IF(AND($A45&lt;&gt;"",$A45&lt;&gt;"TOTAL"),IF(AND([2]PREMIOS_DOCTORADO!$BJ43&lt;&gt;"",[2]PREMIOS_DOCTORADO!$BJ43&lt;&gt;0),[2]PREMIOS_DOCTORADO!$BJ43,""),IF($A45="TOTAL",SUM(INDIRECT("AJ4:AJ"&amp;ROW()-1)),""))</f>
        <v/>
      </c>
      <c r="AK45" s="7" t="str">
        <f t="shared" ca="1" si="11"/>
        <v/>
      </c>
      <c r="AL45" s="7" t="str">
        <f ca="1">IF(AND($A45&lt;&gt;"",$A45&lt;&gt;"TOTAL"),IF(AND([2]PREMIOS_DOCTORADO!$BM43&lt;&gt;"",[2]PREMIOS_DOCTORADO!$BM43&lt;&gt;0),[2]PREMIOS_DOCTORADO!$BM43,""),IF($A45="TOTAL",SUM(INDIRECT("AL4:AL"&amp;ROW()-1)),""))</f>
        <v/>
      </c>
      <c r="AM45" s="7" t="str">
        <f ca="1">IF(AND($A45&lt;&gt;"",$A45&lt;&gt;"TOTAL"),IF(AND([2]PREMIOS_DOCTORADO!$BO43&lt;&gt;"",[2]PREMIOS_DOCTORADO!$BO43&lt;&gt;0),[2]PREMIOS_DOCTORADO!$BO43,""),IF($A45="TOTAL",SUM(INDIRECT("AM4:AM"&amp;ROW()-1)),""))</f>
        <v/>
      </c>
      <c r="AN45" s="7" t="str">
        <f t="shared" ca="1" si="12"/>
        <v/>
      </c>
      <c r="AO45" s="7" t="str">
        <f ca="1">IF(AND($A45&lt;&gt;"",$A45&lt;&gt;"TOTAL"),IF(AND([2]PREMIOS_DOCTORADO!$BR43&lt;&gt;"",[2]PREMIOS_DOCTORADO!$BR43&lt;&gt;0),[2]PREMIOS_DOCTORADO!$BR43,""),IF($A45="TOTAL",SUM(INDIRECT("AO4:AO"&amp;ROW()-1)),""))</f>
        <v/>
      </c>
      <c r="AP45" s="7" t="str">
        <f ca="1">IF(AND($A45&lt;&gt;"",$A45&lt;&gt;"TOTAL"),IF(AND([2]PREMIOS_DOCTORADO!$BT43&lt;&gt;"",[2]PREMIOS_DOCTORADO!$BT43&lt;&gt;0),[2]PREMIOS_DOCTORADO!$BT43,""),IF($A45="TOTAL",SUM(INDIRECT("AP4:AP"&amp;ROW()-1)),""))</f>
        <v/>
      </c>
      <c r="AQ45" s="7" t="str">
        <f t="shared" ca="1" si="13"/>
        <v/>
      </c>
      <c r="AR45" s="7" t="str">
        <f ca="1">IF(AND($A45&lt;&gt;"",$A45&lt;&gt;"TOTAL"),IF(AND([2]PREMIOS_DOCTORADO!$BW43&lt;&gt;"",[2]PREMIOS_DOCTORADO!$BW43&lt;&gt;0),[2]PREMIOS_DOCTORADO!$BW43,""),IF($A45="TOTAL",SUM(INDIRECT("AR4:AR"&amp;ROW()-1)),""))</f>
        <v/>
      </c>
      <c r="AS45" s="7" t="str">
        <f ca="1">IF(AND($A45&lt;&gt;"",$A45&lt;&gt;"TOTAL"),IF(AND([2]PREMIOS_DOCTORADO!$BY43&lt;&gt;"",[2]PREMIOS_DOCTORADO!$BY43&lt;&gt;0),[2]PREMIOS_DOCTORADO!$BY43,""),IF($A45="TOTAL",SUM(INDIRECT("AS4:AS"&amp;ROW()-1)),""))</f>
        <v/>
      </c>
      <c r="AT45" s="7" t="str">
        <f t="shared" ca="1" si="14"/>
        <v/>
      </c>
      <c r="AU45" s="7" t="str">
        <f ca="1">IF(AND($A45&lt;&gt;"",$A45&lt;&gt;"TOTAL"),IF(AND([2]PREMIOS_DOCTORADO!$CB43&lt;&gt;"",[2]PREMIOS_DOCTORADO!$CB43&lt;&gt;0),[2]PREMIOS_DOCTORADO!$CB43,""),IF($A45="TOTAL",SUM(INDIRECT("AU4:AU"&amp;ROW()-1)),""))</f>
        <v/>
      </c>
      <c r="AV45" s="7" t="str">
        <f ca="1">IF(AND($A45&lt;&gt;"",$A45&lt;&gt;"TOTAL"),IF(AND([2]PREMIOS_DOCTORADO!$CD43&lt;&gt;"",[2]PREMIOS_DOCTORADO!$CD43&lt;&gt;0),[2]PREMIOS_DOCTORADO!$CD43,""),IF($A45="TOTAL",SUM(INDIRECT("AV4:AV"&amp;ROW()-1)),""))</f>
        <v/>
      </c>
      <c r="AW45" s="7" t="str">
        <f t="shared" ca="1" si="15"/>
        <v/>
      </c>
      <c r="AX45" s="7" t="str">
        <f ca="1">IF(AND($A45&lt;&gt;"",$A45&lt;&gt;"TOTAL"),IF(AND([2]PREMIOS_DOCTORADO!$CG43&lt;&gt;"",[2]PREMIOS_DOCTORADO!$CG43&lt;&gt;0),[2]PREMIOS_DOCTORADO!$CG43,""),IF($A45="TOTAL",SUM(INDIRECT("AX4:AX"&amp;ROW()-1)),""))</f>
        <v/>
      </c>
      <c r="AY45" s="7" t="str">
        <f ca="1">IF(AND($A45&lt;&gt;"",$A45&lt;&gt;"TOTAL"),IF(AND([2]PREMIOS_DOCTORADO!$CI43&lt;&gt;"",[2]PREMIOS_DOCTORADO!$CI43&lt;&gt;0),[2]PREMIOS_DOCTORADO!$CI43,""),IF($A45="TOTAL",SUM(INDIRECT("AY4:AY"&amp;ROW()-1)),""))</f>
        <v/>
      </c>
      <c r="AZ45" s="7" t="str">
        <f t="shared" ca="1" si="16"/>
        <v/>
      </c>
      <c r="BA45" s="7" t="str">
        <f ca="1">IF(AND($A45&lt;&gt;"",$A45&lt;&gt;"TOTAL"),IF(AND([2]PREMIOS_DOCTORADO!$CL43&lt;&gt;"",[2]PREMIOS_DOCTORADO!$CL43&lt;&gt;0),[2]PREMIOS_DOCTORADO!$CL43,""),IF($A45="TOTAL",SUM(INDIRECT("BA4:BA"&amp;ROW()-1)),""))</f>
        <v/>
      </c>
      <c r="BB45" s="7" t="str">
        <f ca="1">IF(AND($A45&lt;&gt;"",$A45&lt;&gt;"TOTAL"),IF(AND([2]PREMIOS_DOCTORADO!$CN43&lt;&gt;"",[2]PREMIOS_DOCTORADO!$CN43&lt;&gt;0),[2]PREMIOS_DOCTORADO!$CN43,""),IF($A45="TOTAL",SUM(INDIRECT("BB4:BB"&amp;ROW()-1)),""))</f>
        <v/>
      </c>
      <c r="BC45" s="7" t="str">
        <f t="shared" ca="1" si="17"/>
        <v/>
      </c>
      <c r="BD45" s="7" t="str">
        <f ca="1">IF(AND($A45&lt;&gt;"",$A45&lt;&gt;"TOTAL"),IF(AND([2]PREMIOS_DOCTORADO!$CQ43&lt;&gt;"",[2]PREMIOS_DOCTORADO!$CQ43&lt;&gt;0),[2]PREMIOS_DOCTORADO!$CQ43,""),IF($A45="TOTAL",SUM(INDIRECT("BD4:BD"&amp;ROW()-1)),""))</f>
        <v/>
      </c>
      <c r="BE45" s="7" t="str">
        <f ca="1">IF(AND($A45&lt;&gt;"",$A45&lt;&gt;"TOTAL"),IF(AND([2]PREMIOS_DOCTORADO!$CS43&lt;&gt;"",[2]PREMIOS_DOCTORADO!$CS43&lt;&gt;0),[2]PREMIOS_DOCTORADO!$CS43,""),IF($A45="TOTAL",SUM(INDIRECT("BE4:BE"&amp;ROW()-1)),""))</f>
        <v/>
      </c>
      <c r="BF45" s="7" t="str">
        <f t="shared" ca="1" si="18"/>
        <v/>
      </c>
    </row>
    <row r="46" spans="1:58" x14ac:dyDescent="0.2">
      <c r="A46" s="12" t="str">
        <f>IF([2]PREMIOS_DOCTORADO!$D44&lt;&gt;"",[2]PREMIOS_DOCTORADO!$D44,IF(AND([2]PREMIOS_DOCTORADO!$D44="",[2]PREMIOS_DOCTORADO!$D45="",[2]PREMIOS_DOCTORADO!$D43=""),"","TOTAL"))</f>
        <v/>
      </c>
      <c r="B46" s="7" t="str">
        <f ca="1">IF(AND($A46&lt;&gt;"",$A46&lt;&gt;"TOTAL"),IF(AND([2]PREMIOS_DOCTORADO!$E44&lt;&gt;"",[2]PREMIOS_DOCTORADO!$E44&lt;&gt;0),[2]PREMIOS_DOCTORADO!$E44,""),IF($A46="TOTAL",SUM(INDIRECT("B4:B"&amp;ROW()-1)),""))</f>
        <v/>
      </c>
      <c r="C46" s="7" t="str">
        <f ca="1">IF(AND($A46&lt;&gt;"",$A46&lt;&gt;"TOTAL"),IF(AND([2]PREMIOS_DOCTORADO!$G44&lt;&gt;"",[2]PREMIOS_DOCTORADO!$G44&lt;&gt;0),[2]PREMIOS_DOCTORADO!$G44,""),IF($A46="TOTAL",SUM(INDIRECT("C4:C"&amp;ROW()-1)),""))</f>
        <v/>
      </c>
      <c r="D46" s="7" t="str">
        <f t="shared" ca="1" si="0"/>
        <v/>
      </c>
      <c r="E46" s="7" t="str">
        <f ca="1">IF(AND($A46&lt;&gt;"",$A46&lt;&gt;"TOTAL"),IF(AND([2]PREMIOS_DOCTORADO!$J44&lt;&gt;"",[2]PREMIOS_DOCTORADO!$J44&lt;&gt;0),[2]PREMIOS_DOCTORADO!$J44,""),IF($A46="TOTAL",SUM(INDIRECT("E4:E"&amp;ROW()-1)),""))</f>
        <v/>
      </c>
      <c r="F46" s="7" t="str">
        <f ca="1">IF(AND($A46&lt;&gt;"",$A46&lt;&gt;"TOTAL"),IF(AND([2]PREMIOS_DOCTORADO!$L44&lt;&gt;"",[2]PREMIOS_DOCTORADO!$L44&lt;&gt;0),[2]PREMIOS_DOCTORADO!$L44,""),IF($A46="TOTAL",SUM(INDIRECT("F4:F"&amp;ROW()-1)),""))</f>
        <v/>
      </c>
      <c r="G46" s="7" t="str">
        <f t="shared" ca="1" si="1"/>
        <v/>
      </c>
      <c r="H46" s="7" t="str">
        <f ca="1">IF(AND($A46&lt;&gt;"",$A46&lt;&gt;"TOTAL"),IF(AND([2]PREMIOS_DOCTORADO!$O44&lt;&gt;"",[2]PREMIOS_DOCTORADO!$O44&lt;&gt;0),[2]PREMIOS_DOCTORADO!$O44,""),IF($A46="TOTAL",SUM(INDIRECT("H4:H"&amp;ROW()-1)),""))</f>
        <v/>
      </c>
      <c r="I46" s="7" t="str">
        <f ca="1">IF(AND($A46&lt;&gt;"",$A46&lt;&gt;"TOTAL"),IF(AND([2]PREMIOS_DOCTORADO!$Q44&lt;&gt;"",[2]PREMIOS_DOCTORADO!$Q44&lt;&gt;0),[2]PREMIOS_DOCTORADO!$Q44,""),IF($A46="TOTAL",SUM(INDIRECT("I4:I"&amp;ROW()-1)),""))</f>
        <v/>
      </c>
      <c r="J46" s="7" t="str">
        <f t="shared" ca="1" si="2"/>
        <v/>
      </c>
      <c r="K46" s="7" t="str">
        <f ca="1">IF(AND($A46&lt;&gt;"",$A46&lt;&gt;"TOTAL"),IF(AND([2]PREMIOS_DOCTORADO!$T44&lt;&gt;"",[2]PREMIOS_DOCTORADO!$T44&lt;&gt;0),[2]PREMIOS_DOCTORADO!$T44,""),IF($A46="TOTAL",SUM(INDIRECT("K4:K"&amp;ROW()-1)),""))</f>
        <v/>
      </c>
      <c r="L46" s="7" t="str">
        <f ca="1">IF(AND($A46&lt;&gt;"",$A46&lt;&gt;"TOTAL"),IF(AND([2]PREMIOS_DOCTORADO!$V44&lt;&gt;"",[2]PREMIOS_DOCTORADO!$V44&lt;&gt;0),[2]PREMIOS_DOCTORADO!$V44,""),IF($A46="TOTAL",SUM(INDIRECT("L4:L"&amp;ROW()-1)),""))</f>
        <v/>
      </c>
      <c r="M46" s="7" t="str">
        <f t="shared" ca="1" si="3"/>
        <v/>
      </c>
      <c r="N46" s="7" t="str">
        <f ca="1">IF(AND($A46&lt;&gt;"",$A46&lt;&gt;"TOTAL"),IF(AND([2]PREMIOS_DOCTORADO!$Y44&lt;&gt;"",[2]PREMIOS_DOCTORADO!$Y44&lt;&gt;0),[2]PREMIOS_DOCTORADO!$Y44,""),IF($A46="TOTAL",SUM(INDIRECT("N4:N"&amp;ROW()-1)),""))</f>
        <v/>
      </c>
      <c r="O46" s="7" t="str">
        <f ca="1">IF(AND($A46&lt;&gt;"",$A46&lt;&gt;"TOTAL"),IF(AND([2]PREMIOS_DOCTORADO!$AA44&lt;&gt;"",[2]PREMIOS_DOCTORADO!$AA44&lt;&gt;0),[2]PREMIOS_DOCTORADO!$AA44,""),IF($A46="TOTAL",SUM(INDIRECT("O4:O"&amp;ROW()-1)),""))</f>
        <v/>
      </c>
      <c r="P46" s="7" t="str">
        <f t="shared" ca="1" si="4"/>
        <v/>
      </c>
      <c r="Q46" s="7" t="str">
        <f ca="1">IF(AND($A46&lt;&gt;"",$A46&lt;&gt;"TOTAL"),IF(AND([2]PREMIOS_DOCTORADO!$AD44&lt;&gt;"",[2]PREMIOS_DOCTORADO!$AD44&lt;&gt;0),[2]PREMIOS_DOCTORADO!$AD44,""),IF($A46="TOTAL",SUM(INDIRECT("Q4:Q"&amp;ROW()-1)),""))</f>
        <v/>
      </c>
      <c r="R46" s="7" t="str">
        <f ca="1">IF(AND($A46&lt;&gt;"",$A46&lt;&gt;"TOTAL"),IF(AND([2]PREMIOS_DOCTORADO!$AF44&lt;&gt;"",[2]PREMIOS_DOCTORADO!$AF44&lt;&gt;0),[2]PREMIOS_DOCTORADO!$AF44,""),IF($A46="TOTAL",SUM(INDIRECT("R4:R"&amp;ROW()-1)),""))</f>
        <v/>
      </c>
      <c r="S46" s="7" t="str">
        <f t="shared" ca="1" si="5"/>
        <v/>
      </c>
      <c r="T46" s="7" t="str">
        <f ca="1">IF(AND($A46&lt;&gt;"",$A46&lt;&gt;"TOTAL"),IF(AND([2]PREMIOS_DOCTORADO!$AI44&lt;&gt;"",[2]PREMIOS_DOCTORADO!$AI44&lt;&gt;0),[2]PREMIOS_DOCTORADO!$AI44,""),IF($A46="TOTAL",SUM(INDIRECT("T4:T"&amp;ROW()-1)),""))</f>
        <v/>
      </c>
      <c r="U46" s="7" t="str">
        <f ca="1">IF(AND($A46&lt;&gt;"",$A46&lt;&gt;"TOTAL"),IF(AND([2]PREMIOS_DOCTORADO!$AK44&lt;&gt;"",[2]PREMIOS_DOCTORADO!$AK44&lt;&gt;0),[2]PREMIOS_DOCTORADO!$AK44,""),IF($A46="TOTAL",SUM(INDIRECT("U4:U"&amp;ROW()-1)),""))</f>
        <v/>
      </c>
      <c r="V46" s="7" t="str">
        <f t="shared" ca="1" si="6"/>
        <v/>
      </c>
      <c r="W46" s="7" t="str">
        <f ca="1">IF(AND($A46&lt;&gt;"",$A46&lt;&gt;"TOTAL"),IF(AND([2]PREMIOS_DOCTORADO!$AN44&lt;&gt;"",[2]PREMIOS_DOCTORADO!$AN44&lt;&gt;0),[2]PREMIOS_DOCTORADO!$AN44,""),IF($A46="TOTAL",SUM(INDIRECT("W4:W"&amp;ROW()-1)),""))</f>
        <v/>
      </c>
      <c r="X46" s="7" t="str">
        <f ca="1">IF(AND($A46&lt;&gt;"",$A46&lt;&gt;"TOTAL"),IF(AND([2]PREMIOS_DOCTORADO!$AP44&lt;&gt;"",[2]PREMIOS_DOCTORADO!$AP44&lt;&gt;0),[2]PREMIOS_DOCTORADO!$AP44,""),IF($A46="TOTAL",SUM(INDIRECT("X4:X"&amp;ROW()-1)),""))</f>
        <v/>
      </c>
      <c r="Y46" s="7" t="str">
        <f t="shared" ca="1" si="7"/>
        <v/>
      </c>
      <c r="Z46" s="7" t="str">
        <f ca="1">IF(AND($A46&lt;&gt;"",$A46&lt;&gt;"TOTAL"),IF(AND([2]PREMIOS_DOCTORADO!$AS44&lt;&gt;"",[2]PREMIOS_DOCTORADO!$AS44&lt;&gt;0),[2]PREMIOS_DOCTORADO!$AS44,""),IF($A46="TOTAL",SUM(INDIRECT("Z4:Z"&amp;ROW()-1)),""))</f>
        <v/>
      </c>
      <c r="AA46" s="7" t="str">
        <f ca="1">IF(AND($A46&lt;&gt;"",$A46&lt;&gt;"TOTAL"),IF(AND([2]PREMIOS_DOCTORADO!$AU44&lt;&gt;"",[2]PREMIOS_DOCTORADO!$AU44&lt;&gt;0),[2]PREMIOS_DOCTORADO!$AU44,""),IF($A46="TOTAL",SUM(INDIRECT("AA4:AA"&amp;ROW()-1)),""))</f>
        <v/>
      </c>
      <c r="AB46" s="7" t="str">
        <f t="shared" ca="1" si="8"/>
        <v/>
      </c>
      <c r="AC46" s="7" t="str">
        <f ca="1">IF(AND($A46&lt;&gt;"",$A46&lt;&gt;"TOTAL"),IF(AND([2]PREMIOS_DOCTORADO!$AX44&lt;&gt;"",[2]PREMIOS_DOCTORADO!$AX44&lt;&gt;0),[2]PREMIOS_DOCTORADO!$AX44,""),IF($A46="TOTAL",SUM(INDIRECT("AC4:AC"&amp;ROW()-1)),""))</f>
        <v/>
      </c>
      <c r="AD46" s="7" t="str">
        <f ca="1">IF(AND($A46&lt;&gt;"",$A46&lt;&gt;"TOTAL"),IF(AND([2]PREMIOS_DOCTORADO!$AZ44&lt;&gt;"",[2]PREMIOS_DOCTORADO!$AZ44&lt;&gt;0),[2]PREMIOS_DOCTORADO!$AZ44,""),IF($A46="TOTAL",SUM(INDIRECT("AD4:AD"&amp;ROW()-1)),""))</f>
        <v/>
      </c>
      <c r="AE46" s="7" t="str">
        <f t="shared" ca="1" si="9"/>
        <v/>
      </c>
      <c r="AF46" s="7" t="str">
        <f ca="1">IF(AND($A46&lt;&gt;"",$A46&lt;&gt;"TOTAL"),IF(AND([2]PREMIOS_DOCTORADO!$BC44&lt;&gt;"",[2]PREMIOS_DOCTORADO!$BC44&lt;&gt;0),[2]PREMIOS_DOCTORADO!$BC44,""),IF($A46="TOTAL",SUM(INDIRECT("AF4:AF"&amp;ROW()-1)),""))</f>
        <v/>
      </c>
      <c r="AG46" s="7" t="str">
        <f ca="1">IF(AND($A46&lt;&gt;"",$A46&lt;&gt;"TOTAL"),IF(AND([2]PREMIOS_DOCTORADO!$BE44&lt;&gt;"",[2]PREMIOS_DOCTORADO!$BE44&lt;&gt;0),[2]PREMIOS_DOCTORADO!$BE44,""),IF($A46="TOTAL",SUM(INDIRECT("AG4:AG"&amp;ROW()-1)),""))</f>
        <v/>
      </c>
      <c r="AH46" s="7" t="str">
        <f t="shared" ca="1" si="10"/>
        <v/>
      </c>
      <c r="AI46" s="7" t="str">
        <f ca="1">IF(AND($A46&lt;&gt;"",$A46&lt;&gt;"TOTAL"),IF(AND([2]PREMIOS_DOCTORADO!$BH44&lt;&gt;"",[2]PREMIOS_DOCTORADO!$BH44&lt;&gt;0),[2]PREMIOS_DOCTORADO!$BH44,""),IF($A46="TOTAL",SUM(INDIRECT("AI4:AI"&amp;ROW()-1)),""))</f>
        <v/>
      </c>
      <c r="AJ46" s="7" t="str">
        <f ca="1">IF(AND($A46&lt;&gt;"",$A46&lt;&gt;"TOTAL"),IF(AND([2]PREMIOS_DOCTORADO!$BJ44&lt;&gt;"",[2]PREMIOS_DOCTORADO!$BJ44&lt;&gt;0),[2]PREMIOS_DOCTORADO!$BJ44,""),IF($A46="TOTAL",SUM(INDIRECT("AJ4:AJ"&amp;ROW()-1)),""))</f>
        <v/>
      </c>
      <c r="AK46" s="7" t="str">
        <f t="shared" ca="1" si="11"/>
        <v/>
      </c>
      <c r="AL46" s="7" t="str">
        <f ca="1">IF(AND($A46&lt;&gt;"",$A46&lt;&gt;"TOTAL"),IF(AND([2]PREMIOS_DOCTORADO!$BM44&lt;&gt;"",[2]PREMIOS_DOCTORADO!$BM44&lt;&gt;0),[2]PREMIOS_DOCTORADO!$BM44,""),IF($A46="TOTAL",SUM(INDIRECT("AL4:AL"&amp;ROW()-1)),""))</f>
        <v/>
      </c>
      <c r="AM46" s="7" t="str">
        <f ca="1">IF(AND($A46&lt;&gt;"",$A46&lt;&gt;"TOTAL"),IF(AND([2]PREMIOS_DOCTORADO!$BO44&lt;&gt;"",[2]PREMIOS_DOCTORADO!$BO44&lt;&gt;0),[2]PREMIOS_DOCTORADO!$BO44,""),IF($A46="TOTAL",SUM(INDIRECT("AM4:AM"&amp;ROW()-1)),""))</f>
        <v/>
      </c>
      <c r="AN46" s="7" t="str">
        <f t="shared" ca="1" si="12"/>
        <v/>
      </c>
      <c r="AO46" s="7" t="str">
        <f ca="1">IF(AND($A46&lt;&gt;"",$A46&lt;&gt;"TOTAL"),IF(AND([2]PREMIOS_DOCTORADO!$BR44&lt;&gt;"",[2]PREMIOS_DOCTORADO!$BR44&lt;&gt;0),[2]PREMIOS_DOCTORADO!$BR44,""),IF($A46="TOTAL",SUM(INDIRECT("AO4:AO"&amp;ROW()-1)),""))</f>
        <v/>
      </c>
      <c r="AP46" s="7" t="str">
        <f ca="1">IF(AND($A46&lt;&gt;"",$A46&lt;&gt;"TOTAL"),IF(AND([2]PREMIOS_DOCTORADO!$BT44&lt;&gt;"",[2]PREMIOS_DOCTORADO!$BT44&lt;&gt;0),[2]PREMIOS_DOCTORADO!$BT44,""),IF($A46="TOTAL",SUM(INDIRECT("AP4:AP"&amp;ROW()-1)),""))</f>
        <v/>
      </c>
      <c r="AQ46" s="7" t="str">
        <f t="shared" ca="1" si="13"/>
        <v/>
      </c>
      <c r="AR46" s="7" t="str">
        <f ca="1">IF(AND($A46&lt;&gt;"",$A46&lt;&gt;"TOTAL"),IF(AND([2]PREMIOS_DOCTORADO!$BW44&lt;&gt;"",[2]PREMIOS_DOCTORADO!$BW44&lt;&gt;0),[2]PREMIOS_DOCTORADO!$BW44,""),IF($A46="TOTAL",SUM(INDIRECT("AR4:AR"&amp;ROW()-1)),""))</f>
        <v/>
      </c>
      <c r="AS46" s="7" t="str">
        <f ca="1">IF(AND($A46&lt;&gt;"",$A46&lt;&gt;"TOTAL"),IF(AND([2]PREMIOS_DOCTORADO!$BY44&lt;&gt;"",[2]PREMIOS_DOCTORADO!$BY44&lt;&gt;0),[2]PREMIOS_DOCTORADO!$BY44,""),IF($A46="TOTAL",SUM(INDIRECT("AS4:AS"&amp;ROW()-1)),""))</f>
        <v/>
      </c>
      <c r="AT46" s="7" t="str">
        <f t="shared" ca="1" si="14"/>
        <v/>
      </c>
      <c r="AU46" s="7" t="str">
        <f ca="1">IF(AND($A46&lt;&gt;"",$A46&lt;&gt;"TOTAL"),IF(AND([2]PREMIOS_DOCTORADO!$CB44&lt;&gt;"",[2]PREMIOS_DOCTORADO!$CB44&lt;&gt;0),[2]PREMIOS_DOCTORADO!$CB44,""),IF($A46="TOTAL",SUM(INDIRECT("AU4:AU"&amp;ROW()-1)),""))</f>
        <v/>
      </c>
      <c r="AV46" s="7" t="str">
        <f ca="1">IF(AND($A46&lt;&gt;"",$A46&lt;&gt;"TOTAL"),IF(AND([2]PREMIOS_DOCTORADO!$CD44&lt;&gt;"",[2]PREMIOS_DOCTORADO!$CD44&lt;&gt;0),[2]PREMIOS_DOCTORADO!$CD44,""),IF($A46="TOTAL",SUM(INDIRECT("AV4:AV"&amp;ROW()-1)),""))</f>
        <v/>
      </c>
      <c r="AW46" s="7" t="str">
        <f t="shared" ca="1" si="15"/>
        <v/>
      </c>
      <c r="AX46" s="7" t="str">
        <f ca="1">IF(AND($A46&lt;&gt;"",$A46&lt;&gt;"TOTAL"),IF(AND([2]PREMIOS_DOCTORADO!$CG44&lt;&gt;"",[2]PREMIOS_DOCTORADO!$CG44&lt;&gt;0),[2]PREMIOS_DOCTORADO!$CG44,""),IF($A46="TOTAL",SUM(INDIRECT("AX4:AX"&amp;ROW()-1)),""))</f>
        <v/>
      </c>
      <c r="AY46" s="7" t="str">
        <f ca="1">IF(AND($A46&lt;&gt;"",$A46&lt;&gt;"TOTAL"),IF(AND([2]PREMIOS_DOCTORADO!$CI44&lt;&gt;"",[2]PREMIOS_DOCTORADO!$CI44&lt;&gt;0),[2]PREMIOS_DOCTORADO!$CI44,""),IF($A46="TOTAL",SUM(INDIRECT("AY4:AY"&amp;ROW()-1)),""))</f>
        <v/>
      </c>
      <c r="AZ46" s="7" t="str">
        <f t="shared" ca="1" si="16"/>
        <v/>
      </c>
      <c r="BA46" s="7" t="str">
        <f ca="1">IF(AND($A46&lt;&gt;"",$A46&lt;&gt;"TOTAL"),IF(AND([2]PREMIOS_DOCTORADO!$CL44&lt;&gt;"",[2]PREMIOS_DOCTORADO!$CL44&lt;&gt;0),[2]PREMIOS_DOCTORADO!$CL44,""),IF($A46="TOTAL",SUM(INDIRECT("BA4:BA"&amp;ROW()-1)),""))</f>
        <v/>
      </c>
      <c r="BB46" s="7" t="str">
        <f ca="1">IF(AND($A46&lt;&gt;"",$A46&lt;&gt;"TOTAL"),IF(AND([2]PREMIOS_DOCTORADO!$CN44&lt;&gt;"",[2]PREMIOS_DOCTORADO!$CN44&lt;&gt;0),[2]PREMIOS_DOCTORADO!$CN44,""),IF($A46="TOTAL",SUM(INDIRECT("BB4:BB"&amp;ROW()-1)),""))</f>
        <v/>
      </c>
      <c r="BC46" s="7" t="str">
        <f t="shared" ca="1" si="17"/>
        <v/>
      </c>
      <c r="BD46" s="7" t="str">
        <f ca="1">IF(AND($A46&lt;&gt;"",$A46&lt;&gt;"TOTAL"),IF(AND([2]PREMIOS_DOCTORADO!$CQ44&lt;&gt;"",[2]PREMIOS_DOCTORADO!$CQ44&lt;&gt;0),[2]PREMIOS_DOCTORADO!$CQ44,""),IF($A46="TOTAL",SUM(INDIRECT("BD4:BD"&amp;ROW()-1)),""))</f>
        <v/>
      </c>
      <c r="BE46" s="7" t="str">
        <f ca="1">IF(AND($A46&lt;&gt;"",$A46&lt;&gt;"TOTAL"),IF(AND([2]PREMIOS_DOCTORADO!$CS44&lt;&gt;"",[2]PREMIOS_DOCTORADO!$CS44&lt;&gt;0),[2]PREMIOS_DOCTORADO!$CS44,""),IF($A46="TOTAL",SUM(INDIRECT("BE4:BE"&amp;ROW()-1)),""))</f>
        <v/>
      </c>
      <c r="BF46" s="7" t="str">
        <f t="shared" ca="1" si="18"/>
        <v/>
      </c>
    </row>
    <row r="47" spans="1:58" x14ac:dyDescent="0.2">
      <c r="A47" s="12" t="str">
        <f>IF([2]PREMIOS_DOCTORADO!$D45&lt;&gt;"",[2]PREMIOS_DOCTORADO!$D45,IF(AND([2]PREMIOS_DOCTORADO!$D45="",[2]PREMIOS_DOCTORADO!$D46="",[2]PREMIOS_DOCTORADO!$D44=""),"","TOTAL"))</f>
        <v/>
      </c>
      <c r="B47" s="7" t="str">
        <f ca="1">IF(AND($A47&lt;&gt;"",$A47&lt;&gt;"TOTAL"),IF(AND([2]PREMIOS_DOCTORADO!$E45&lt;&gt;"",[2]PREMIOS_DOCTORADO!$E45&lt;&gt;0),[2]PREMIOS_DOCTORADO!$E45,""),IF($A47="TOTAL",SUM(INDIRECT("B4:B"&amp;ROW()-1)),""))</f>
        <v/>
      </c>
      <c r="C47" s="7" t="str">
        <f ca="1">IF(AND($A47&lt;&gt;"",$A47&lt;&gt;"TOTAL"),IF(AND([2]PREMIOS_DOCTORADO!$G45&lt;&gt;"",[2]PREMIOS_DOCTORADO!$G45&lt;&gt;0),[2]PREMIOS_DOCTORADO!$G45,""),IF($A47="TOTAL",SUM(INDIRECT("C4:C"&amp;ROW()-1)),""))</f>
        <v/>
      </c>
      <c r="D47" s="7" t="str">
        <f t="shared" ca="1" si="0"/>
        <v/>
      </c>
      <c r="E47" s="7" t="str">
        <f ca="1">IF(AND($A47&lt;&gt;"",$A47&lt;&gt;"TOTAL"),IF(AND([2]PREMIOS_DOCTORADO!$J45&lt;&gt;"",[2]PREMIOS_DOCTORADO!$J45&lt;&gt;0),[2]PREMIOS_DOCTORADO!$J45,""),IF($A47="TOTAL",SUM(INDIRECT("E4:E"&amp;ROW()-1)),""))</f>
        <v/>
      </c>
      <c r="F47" s="7" t="str">
        <f ca="1">IF(AND($A47&lt;&gt;"",$A47&lt;&gt;"TOTAL"),IF(AND([2]PREMIOS_DOCTORADO!$L45&lt;&gt;"",[2]PREMIOS_DOCTORADO!$L45&lt;&gt;0),[2]PREMIOS_DOCTORADO!$L45,""),IF($A47="TOTAL",SUM(INDIRECT("F4:F"&amp;ROW()-1)),""))</f>
        <v/>
      </c>
      <c r="G47" s="7" t="str">
        <f t="shared" ca="1" si="1"/>
        <v/>
      </c>
      <c r="H47" s="7" t="str">
        <f ca="1">IF(AND($A47&lt;&gt;"",$A47&lt;&gt;"TOTAL"),IF(AND([2]PREMIOS_DOCTORADO!$O45&lt;&gt;"",[2]PREMIOS_DOCTORADO!$O45&lt;&gt;0),[2]PREMIOS_DOCTORADO!$O45,""),IF($A47="TOTAL",SUM(INDIRECT("H4:H"&amp;ROW()-1)),""))</f>
        <v/>
      </c>
      <c r="I47" s="7" t="str">
        <f ca="1">IF(AND($A47&lt;&gt;"",$A47&lt;&gt;"TOTAL"),IF(AND([2]PREMIOS_DOCTORADO!$Q45&lt;&gt;"",[2]PREMIOS_DOCTORADO!$Q45&lt;&gt;0),[2]PREMIOS_DOCTORADO!$Q45,""),IF($A47="TOTAL",SUM(INDIRECT("I4:I"&amp;ROW()-1)),""))</f>
        <v/>
      </c>
      <c r="J47" s="7" t="str">
        <f t="shared" ca="1" si="2"/>
        <v/>
      </c>
      <c r="K47" s="7" t="str">
        <f ca="1">IF(AND($A47&lt;&gt;"",$A47&lt;&gt;"TOTAL"),IF(AND([2]PREMIOS_DOCTORADO!$T45&lt;&gt;"",[2]PREMIOS_DOCTORADO!$T45&lt;&gt;0),[2]PREMIOS_DOCTORADO!$T45,""),IF($A47="TOTAL",SUM(INDIRECT("K4:K"&amp;ROW()-1)),""))</f>
        <v/>
      </c>
      <c r="L47" s="7" t="str">
        <f ca="1">IF(AND($A47&lt;&gt;"",$A47&lt;&gt;"TOTAL"),IF(AND([2]PREMIOS_DOCTORADO!$V45&lt;&gt;"",[2]PREMIOS_DOCTORADO!$V45&lt;&gt;0),[2]PREMIOS_DOCTORADO!$V45,""),IF($A47="TOTAL",SUM(INDIRECT("L4:L"&amp;ROW()-1)),""))</f>
        <v/>
      </c>
      <c r="M47" s="7" t="str">
        <f t="shared" ca="1" si="3"/>
        <v/>
      </c>
      <c r="N47" s="7" t="str">
        <f ca="1">IF(AND($A47&lt;&gt;"",$A47&lt;&gt;"TOTAL"),IF(AND([2]PREMIOS_DOCTORADO!$Y45&lt;&gt;"",[2]PREMIOS_DOCTORADO!$Y45&lt;&gt;0),[2]PREMIOS_DOCTORADO!$Y45,""),IF($A47="TOTAL",SUM(INDIRECT("N4:N"&amp;ROW()-1)),""))</f>
        <v/>
      </c>
      <c r="O47" s="7" t="str">
        <f ca="1">IF(AND($A47&lt;&gt;"",$A47&lt;&gt;"TOTAL"),IF(AND([2]PREMIOS_DOCTORADO!$AA45&lt;&gt;"",[2]PREMIOS_DOCTORADO!$AA45&lt;&gt;0),[2]PREMIOS_DOCTORADO!$AA45,""),IF($A47="TOTAL",SUM(INDIRECT("O4:O"&amp;ROW()-1)),""))</f>
        <v/>
      </c>
      <c r="P47" s="7" t="str">
        <f t="shared" ca="1" si="4"/>
        <v/>
      </c>
      <c r="Q47" s="7" t="str">
        <f ca="1">IF(AND($A47&lt;&gt;"",$A47&lt;&gt;"TOTAL"),IF(AND([2]PREMIOS_DOCTORADO!$AD45&lt;&gt;"",[2]PREMIOS_DOCTORADO!$AD45&lt;&gt;0),[2]PREMIOS_DOCTORADO!$AD45,""),IF($A47="TOTAL",SUM(INDIRECT("Q4:Q"&amp;ROW()-1)),""))</f>
        <v/>
      </c>
      <c r="R47" s="7" t="str">
        <f ca="1">IF(AND($A47&lt;&gt;"",$A47&lt;&gt;"TOTAL"),IF(AND([2]PREMIOS_DOCTORADO!$AF45&lt;&gt;"",[2]PREMIOS_DOCTORADO!$AF45&lt;&gt;0),[2]PREMIOS_DOCTORADO!$AF45,""),IF($A47="TOTAL",SUM(INDIRECT("R4:R"&amp;ROW()-1)),""))</f>
        <v/>
      </c>
      <c r="S47" s="7" t="str">
        <f t="shared" ca="1" si="5"/>
        <v/>
      </c>
      <c r="T47" s="7" t="str">
        <f ca="1">IF(AND($A47&lt;&gt;"",$A47&lt;&gt;"TOTAL"),IF(AND([2]PREMIOS_DOCTORADO!$AI45&lt;&gt;"",[2]PREMIOS_DOCTORADO!$AI45&lt;&gt;0),[2]PREMIOS_DOCTORADO!$AI45,""),IF($A47="TOTAL",SUM(INDIRECT("T4:T"&amp;ROW()-1)),""))</f>
        <v/>
      </c>
      <c r="U47" s="7" t="str">
        <f ca="1">IF(AND($A47&lt;&gt;"",$A47&lt;&gt;"TOTAL"),IF(AND([2]PREMIOS_DOCTORADO!$AK45&lt;&gt;"",[2]PREMIOS_DOCTORADO!$AK45&lt;&gt;0),[2]PREMIOS_DOCTORADO!$AK45,""),IF($A47="TOTAL",SUM(INDIRECT("U4:U"&amp;ROW()-1)),""))</f>
        <v/>
      </c>
      <c r="V47" s="7" t="str">
        <f t="shared" ca="1" si="6"/>
        <v/>
      </c>
      <c r="W47" s="7" t="str">
        <f ca="1">IF(AND($A47&lt;&gt;"",$A47&lt;&gt;"TOTAL"),IF(AND([2]PREMIOS_DOCTORADO!$AN45&lt;&gt;"",[2]PREMIOS_DOCTORADO!$AN45&lt;&gt;0),[2]PREMIOS_DOCTORADO!$AN45,""),IF($A47="TOTAL",SUM(INDIRECT("W4:W"&amp;ROW()-1)),""))</f>
        <v/>
      </c>
      <c r="X47" s="7" t="str">
        <f ca="1">IF(AND($A47&lt;&gt;"",$A47&lt;&gt;"TOTAL"),IF(AND([2]PREMIOS_DOCTORADO!$AP45&lt;&gt;"",[2]PREMIOS_DOCTORADO!$AP45&lt;&gt;0),[2]PREMIOS_DOCTORADO!$AP45,""),IF($A47="TOTAL",SUM(INDIRECT("X4:X"&amp;ROW()-1)),""))</f>
        <v/>
      </c>
      <c r="Y47" s="7" t="str">
        <f t="shared" ca="1" si="7"/>
        <v/>
      </c>
      <c r="Z47" s="7" t="str">
        <f ca="1">IF(AND($A47&lt;&gt;"",$A47&lt;&gt;"TOTAL"),IF(AND([2]PREMIOS_DOCTORADO!$AS45&lt;&gt;"",[2]PREMIOS_DOCTORADO!$AS45&lt;&gt;0),[2]PREMIOS_DOCTORADO!$AS45,""),IF($A47="TOTAL",SUM(INDIRECT("Z4:Z"&amp;ROW()-1)),""))</f>
        <v/>
      </c>
      <c r="AA47" s="7" t="str">
        <f ca="1">IF(AND($A47&lt;&gt;"",$A47&lt;&gt;"TOTAL"),IF(AND([2]PREMIOS_DOCTORADO!$AU45&lt;&gt;"",[2]PREMIOS_DOCTORADO!$AU45&lt;&gt;0),[2]PREMIOS_DOCTORADO!$AU45,""),IF($A47="TOTAL",SUM(INDIRECT("AA4:AA"&amp;ROW()-1)),""))</f>
        <v/>
      </c>
      <c r="AB47" s="7" t="str">
        <f t="shared" ca="1" si="8"/>
        <v/>
      </c>
      <c r="AC47" s="7" t="str">
        <f ca="1">IF(AND($A47&lt;&gt;"",$A47&lt;&gt;"TOTAL"),IF(AND([2]PREMIOS_DOCTORADO!$AX45&lt;&gt;"",[2]PREMIOS_DOCTORADO!$AX45&lt;&gt;0),[2]PREMIOS_DOCTORADO!$AX45,""),IF($A47="TOTAL",SUM(INDIRECT("AC4:AC"&amp;ROW()-1)),""))</f>
        <v/>
      </c>
      <c r="AD47" s="7" t="str">
        <f ca="1">IF(AND($A47&lt;&gt;"",$A47&lt;&gt;"TOTAL"),IF(AND([2]PREMIOS_DOCTORADO!$AZ45&lt;&gt;"",[2]PREMIOS_DOCTORADO!$AZ45&lt;&gt;0),[2]PREMIOS_DOCTORADO!$AZ45,""),IF($A47="TOTAL",SUM(INDIRECT("AD4:AD"&amp;ROW()-1)),""))</f>
        <v/>
      </c>
      <c r="AE47" s="7" t="str">
        <f t="shared" ca="1" si="9"/>
        <v/>
      </c>
      <c r="AF47" s="7" t="str">
        <f ca="1">IF(AND($A47&lt;&gt;"",$A47&lt;&gt;"TOTAL"),IF(AND([2]PREMIOS_DOCTORADO!$BC45&lt;&gt;"",[2]PREMIOS_DOCTORADO!$BC45&lt;&gt;0),[2]PREMIOS_DOCTORADO!$BC45,""),IF($A47="TOTAL",SUM(INDIRECT("AF4:AF"&amp;ROW()-1)),""))</f>
        <v/>
      </c>
      <c r="AG47" s="7" t="str">
        <f ca="1">IF(AND($A47&lt;&gt;"",$A47&lt;&gt;"TOTAL"),IF(AND([2]PREMIOS_DOCTORADO!$BE45&lt;&gt;"",[2]PREMIOS_DOCTORADO!$BE45&lt;&gt;0),[2]PREMIOS_DOCTORADO!$BE45,""),IF($A47="TOTAL",SUM(INDIRECT("AG4:AG"&amp;ROW()-1)),""))</f>
        <v/>
      </c>
      <c r="AH47" s="7" t="str">
        <f t="shared" ca="1" si="10"/>
        <v/>
      </c>
      <c r="AI47" s="7" t="str">
        <f ca="1">IF(AND($A47&lt;&gt;"",$A47&lt;&gt;"TOTAL"),IF(AND([2]PREMIOS_DOCTORADO!$BH45&lt;&gt;"",[2]PREMIOS_DOCTORADO!$BH45&lt;&gt;0),[2]PREMIOS_DOCTORADO!$BH45,""),IF($A47="TOTAL",SUM(INDIRECT("AI4:AI"&amp;ROW()-1)),""))</f>
        <v/>
      </c>
      <c r="AJ47" s="7" t="str">
        <f ca="1">IF(AND($A47&lt;&gt;"",$A47&lt;&gt;"TOTAL"),IF(AND([2]PREMIOS_DOCTORADO!$BJ45&lt;&gt;"",[2]PREMIOS_DOCTORADO!$BJ45&lt;&gt;0),[2]PREMIOS_DOCTORADO!$BJ45,""),IF($A47="TOTAL",SUM(INDIRECT("AJ4:AJ"&amp;ROW()-1)),""))</f>
        <v/>
      </c>
      <c r="AK47" s="7" t="str">
        <f t="shared" ca="1" si="11"/>
        <v/>
      </c>
      <c r="AL47" s="7" t="str">
        <f ca="1">IF(AND($A47&lt;&gt;"",$A47&lt;&gt;"TOTAL"),IF(AND([2]PREMIOS_DOCTORADO!$BM45&lt;&gt;"",[2]PREMIOS_DOCTORADO!$BM45&lt;&gt;0),[2]PREMIOS_DOCTORADO!$BM45,""),IF($A47="TOTAL",SUM(INDIRECT("AL4:AL"&amp;ROW()-1)),""))</f>
        <v/>
      </c>
      <c r="AM47" s="7" t="str">
        <f ca="1">IF(AND($A47&lt;&gt;"",$A47&lt;&gt;"TOTAL"),IF(AND([2]PREMIOS_DOCTORADO!$BO45&lt;&gt;"",[2]PREMIOS_DOCTORADO!$BO45&lt;&gt;0),[2]PREMIOS_DOCTORADO!$BO45,""),IF($A47="TOTAL",SUM(INDIRECT("AM4:AM"&amp;ROW()-1)),""))</f>
        <v/>
      </c>
      <c r="AN47" s="7" t="str">
        <f t="shared" ca="1" si="12"/>
        <v/>
      </c>
      <c r="AO47" s="7" t="str">
        <f ca="1">IF(AND($A47&lt;&gt;"",$A47&lt;&gt;"TOTAL"),IF(AND([2]PREMIOS_DOCTORADO!$BR45&lt;&gt;"",[2]PREMIOS_DOCTORADO!$BR45&lt;&gt;0),[2]PREMIOS_DOCTORADO!$BR45,""),IF($A47="TOTAL",SUM(INDIRECT("AO4:AO"&amp;ROW()-1)),""))</f>
        <v/>
      </c>
      <c r="AP47" s="7" t="str">
        <f ca="1">IF(AND($A47&lt;&gt;"",$A47&lt;&gt;"TOTAL"),IF(AND([2]PREMIOS_DOCTORADO!$BT45&lt;&gt;"",[2]PREMIOS_DOCTORADO!$BT45&lt;&gt;0),[2]PREMIOS_DOCTORADO!$BT45,""),IF($A47="TOTAL",SUM(INDIRECT("AP4:AP"&amp;ROW()-1)),""))</f>
        <v/>
      </c>
      <c r="AQ47" s="7" t="str">
        <f t="shared" ca="1" si="13"/>
        <v/>
      </c>
      <c r="AR47" s="7" t="str">
        <f ca="1">IF(AND($A47&lt;&gt;"",$A47&lt;&gt;"TOTAL"),IF(AND([2]PREMIOS_DOCTORADO!$BW45&lt;&gt;"",[2]PREMIOS_DOCTORADO!$BW45&lt;&gt;0),[2]PREMIOS_DOCTORADO!$BW45,""),IF($A47="TOTAL",SUM(INDIRECT("AR4:AR"&amp;ROW()-1)),""))</f>
        <v/>
      </c>
      <c r="AS47" s="7" t="str">
        <f ca="1">IF(AND($A47&lt;&gt;"",$A47&lt;&gt;"TOTAL"),IF(AND([2]PREMIOS_DOCTORADO!$BY45&lt;&gt;"",[2]PREMIOS_DOCTORADO!$BY45&lt;&gt;0),[2]PREMIOS_DOCTORADO!$BY45,""),IF($A47="TOTAL",SUM(INDIRECT("AS4:AS"&amp;ROW()-1)),""))</f>
        <v/>
      </c>
      <c r="AT47" s="7" t="str">
        <f t="shared" ca="1" si="14"/>
        <v/>
      </c>
      <c r="AU47" s="7" t="str">
        <f ca="1">IF(AND($A47&lt;&gt;"",$A47&lt;&gt;"TOTAL"),IF(AND([2]PREMIOS_DOCTORADO!$CB45&lt;&gt;"",[2]PREMIOS_DOCTORADO!$CB45&lt;&gt;0),[2]PREMIOS_DOCTORADO!$CB45,""),IF($A47="TOTAL",SUM(INDIRECT("AU4:AU"&amp;ROW()-1)),""))</f>
        <v/>
      </c>
      <c r="AV47" s="7" t="str">
        <f ca="1">IF(AND($A47&lt;&gt;"",$A47&lt;&gt;"TOTAL"),IF(AND([2]PREMIOS_DOCTORADO!$CD45&lt;&gt;"",[2]PREMIOS_DOCTORADO!$CD45&lt;&gt;0),[2]PREMIOS_DOCTORADO!$CD45,""),IF($A47="TOTAL",SUM(INDIRECT("AV4:AV"&amp;ROW()-1)),""))</f>
        <v/>
      </c>
      <c r="AW47" s="7" t="str">
        <f t="shared" ca="1" si="15"/>
        <v/>
      </c>
      <c r="AX47" s="7" t="str">
        <f ca="1">IF(AND($A47&lt;&gt;"",$A47&lt;&gt;"TOTAL"),IF(AND([2]PREMIOS_DOCTORADO!$CG45&lt;&gt;"",[2]PREMIOS_DOCTORADO!$CG45&lt;&gt;0),[2]PREMIOS_DOCTORADO!$CG45,""),IF($A47="TOTAL",SUM(INDIRECT("AX4:AX"&amp;ROW()-1)),""))</f>
        <v/>
      </c>
      <c r="AY47" s="7" t="str">
        <f ca="1">IF(AND($A47&lt;&gt;"",$A47&lt;&gt;"TOTAL"),IF(AND([2]PREMIOS_DOCTORADO!$CI45&lt;&gt;"",[2]PREMIOS_DOCTORADO!$CI45&lt;&gt;0),[2]PREMIOS_DOCTORADO!$CI45,""),IF($A47="TOTAL",SUM(INDIRECT("AY4:AY"&amp;ROW()-1)),""))</f>
        <v/>
      </c>
      <c r="AZ47" s="7" t="str">
        <f t="shared" ca="1" si="16"/>
        <v/>
      </c>
      <c r="BA47" s="7" t="str">
        <f ca="1">IF(AND($A47&lt;&gt;"",$A47&lt;&gt;"TOTAL"),IF(AND([2]PREMIOS_DOCTORADO!$CL45&lt;&gt;"",[2]PREMIOS_DOCTORADO!$CL45&lt;&gt;0),[2]PREMIOS_DOCTORADO!$CL45,""),IF($A47="TOTAL",SUM(INDIRECT("BA4:BA"&amp;ROW()-1)),""))</f>
        <v/>
      </c>
      <c r="BB47" s="7" t="str">
        <f ca="1">IF(AND($A47&lt;&gt;"",$A47&lt;&gt;"TOTAL"),IF(AND([2]PREMIOS_DOCTORADO!$CN45&lt;&gt;"",[2]PREMIOS_DOCTORADO!$CN45&lt;&gt;0),[2]PREMIOS_DOCTORADO!$CN45,""),IF($A47="TOTAL",SUM(INDIRECT("BB4:BB"&amp;ROW()-1)),""))</f>
        <v/>
      </c>
      <c r="BC47" s="7" t="str">
        <f t="shared" ca="1" si="17"/>
        <v/>
      </c>
      <c r="BD47" s="7" t="str">
        <f ca="1">IF(AND($A47&lt;&gt;"",$A47&lt;&gt;"TOTAL"),IF(AND([2]PREMIOS_DOCTORADO!$CQ45&lt;&gt;"",[2]PREMIOS_DOCTORADO!$CQ45&lt;&gt;0),[2]PREMIOS_DOCTORADO!$CQ45,""),IF($A47="TOTAL",SUM(INDIRECT("BD4:BD"&amp;ROW()-1)),""))</f>
        <v/>
      </c>
      <c r="BE47" s="7" t="str">
        <f ca="1">IF(AND($A47&lt;&gt;"",$A47&lt;&gt;"TOTAL"),IF(AND([2]PREMIOS_DOCTORADO!$CS45&lt;&gt;"",[2]PREMIOS_DOCTORADO!$CS45&lt;&gt;0),[2]PREMIOS_DOCTORADO!$CS45,""),IF($A47="TOTAL",SUM(INDIRECT("BE4:BE"&amp;ROW()-1)),""))</f>
        <v/>
      </c>
      <c r="BF47" s="7" t="str">
        <f t="shared" ca="1" si="18"/>
        <v/>
      </c>
    </row>
    <row r="48" spans="1:58" x14ac:dyDescent="0.2">
      <c r="A48" s="12" t="str">
        <f>IF([2]PREMIOS_DOCTORADO!$D46&lt;&gt;"",[2]PREMIOS_DOCTORADO!$D46,IF(AND([2]PREMIOS_DOCTORADO!$D46="",[2]PREMIOS_DOCTORADO!$D47="",[2]PREMIOS_DOCTORADO!$D45=""),"","TOTAL"))</f>
        <v/>
      </c>
      <c r="B48" s="7" t="str">
        <f ca="1">IF(AND($A48&lt;&gt;"",$A48&lt;&gt;"TOTAL"),IF(AND([2]PREMIOS_DOCTORADO!$E46&lt;&gt;"",[2]PREMIOS_DOCTORADO!$E46&lt;&gt;0),[2]PREMIOS_DOCTORADO!$E46,""),IF($A48="TOTAL",SUM(INDIRECT("B4:B"&amp;ROW()-1)),""))</f>
        <v/>
      </c>
      <c r="C48" s="7" t="str">
        <f ca="1">IF(AND($A48&lt;&gt;"",$A48&lt;&gt;"TOTAL"),IF(AND([2]PREMIOS_DOCTORADO!$G46&lt;&gt;"",[2]PREMIOS_DOCTORADO!$G46&lt;&gt;0),[2]PREMIOS_DOCTORADO!$G46,""),IF($A48="TOTAL",SUM(INDIRECT("C4:C"&amp;ROW()-1)),""))</f>
        <v/>
      </c>
      <c r="D48" s="7" t="str">
        <f t="shared" ca="1" si="0"/>
        <v/>
      </c>
      <c r="E48" s="7" t="str">
        <f ca="1">IF(AND($A48&lt;&gt;"",$A48&lt;&gt;"TOTAL"),IF(AND([2]PREMIOS_DOCTORADO!$J46&lt;&gt;"",[2]PREMIOS_DOCTORADO!$J46&lt;&gt;0),[2]PREMIOS_DOCTORADO!$J46,""),IF($A48="TOTAL",SUM(INDIRECT("E4:E"&amp;ROW()-1)),""))</f>
        <v/>
      </c>
      <c r="F48" s="7" t="str">
        <f ca="1">IF(AND($A48&lt;&gt;"",$A48&lt;&gt;"TOTAL"),IF(AND([2]PREMIOS_DOCTORADO!$L46&lt;&gt;"",[2]PREMIOS_DOCTORADO!$L46&lt;&gt;0),[2]PREMIOS_DOCTORADO!$L46,""),IF($A48="TOTAL",SUM(INDIRECT("F4:F"&amp;ROW()-1)),""))</f>
        <v/>
      </c>
      <c r="G48" s="7" t="str">
        <f t="shared" ca="1" si="1"/>
        <v/>
      </c>
      <c r="H48" s="7" t="str">
        <f ca="1">IF(AND($A48&lt;&gt;"",$A48&lt;&gt;"TOTAL"),IF(AND([2]PREMIOS_DOCTORADO!$O46&lt;&gt;"",[2]PREMIOS_DOCTORADO!$O46&lt;&gt;0),[2]PREMIOS_DOCTORADO!$O46,""),IF($A48="TOTAL",SUM(INDIRECT("H4:H"&amp;ROW()-1)),""))</f>
        <v/>
      </c>
      <c r="I48" s="7" t="str">
        <f ca="1">IF(AND($A48&lt;&gt;"",$A48&lt;&gt;"TOTAL"),IF(AND([2]PREMIOS_DOCTORADO!$Q46&lt;&gt;"",[2]PREMIOS_DOCTORADO!$Q46&lt;&gt;0),[2]PREMIOS_DOCTORADO!$Q46,""),IF($A48="TOTAL",SUM(INDIRECT("I4:I"&amp;ROW()-1)),""))</f>
        <v/>
      </c>
      <c r="J48" s="7" t="str">
        <f t="shared" ca="1" si="2"/>
        <v/>
      </c>
      <c r="K48" s="7" t="str">
        <f ca="1">IF(AND($A48&lt;&gt;"",$A48&lt;&gt;"TOTAL"),IF(AND([2]PREMIOS_DOCTORADO!$T46&lt;&gt;"",[2]PREMIOS_DOCTORADO!$T46&lt;&gt;0),[2]PREMIOS_DOCTORADO!$T46,""),IF($A48="TOTAL",SUM(INDIRECT("K4:K"&amp;ROW()-1)),""))</f>
        <v/>
      </c>
      <c r="L48" s="7" t="str">
        <f ca="1">IF(AND($A48&lt;&gt;"",$A48&lt;&gt;"TOTAL"),IF(AND([2]PREMIOS_DOCTORADO!$V46&lt;&gt;"",[2]PREMIOS_DOCTORADO!$V46&lt;&gt;0),[2]PREMIOS_DOCTORADO!$V46,""),IF($A48="TOTAL",SUM(INDIRECT("L4:L"&amp;ROW()-1)),""))</f>
        <v/>
      </c>
      <c r="M48" s="7" t="str">
        <f t="shared" ca="1" si="3"/>
        <v/>
      </c>
      <c r="N48" s="7" t="str">
        <f ca="1">IF(AND($A48&lt;&gt;"",$A48&lt;&gt;"TOTAL"),IF(AND([2]PREMIOS_DOCTORADO!$Y46&lt;&gt;"",[2]PREMIOS_DOCTORADO!$Y46&lt;&gt;0),[2]PREMIOS_DOCTORADO!$Y46,""),IF($A48="TOTAL",SUM(INDIRECT("N4:N"&amp;ROW()-1)),""))</f>
        <v/>
      </c>
      <c r="O48" s="7" t="str">
        <f ca="1">IF(AND($A48&lt;&gt;"",$A48&lt;&gt;"TOTAL"),IF(AND([2]PREMIOS_DOCTORADO!$AA46&lt;&gt;"",[2]PREMIOS_DOCTORADO!$AA46&lt;&gt;0),[2]PREMIOS_DOCTORADO!$AA46,""),IF($A48="TOTAL",SUM(INDIRECT("O4:O"&amp;ROW()-1)),""))</f>
        <v/>
      </c>
      <c r="P48" s="7" t="str">
        <f t="shared" ca="1" si="4"/>
        <v/>
      </c>
      <c r="Q48" s="7" t="str">
        <f ca="1">IF(AND($A48&lt;&gt;"",$A48&lt;&gt;"TOTAL"),IF(AND([2]PREMIOS_DOCTORADO!$AD46&lt;&gt;"",[2]PREMIOS_DOCTORADO!$AD46&lt;&gt;0),[2]PREMIOS_DOCTORADO!$AD46,""),IF($A48="TOTAL",SUM(INDIRECT("Q4:Q"&amp;ROW()-1)),""))</f>
        <v/>
      </c>
      <c r="R48" s="7" t="str">
        <f ca="1">IF(AND($A48&lt;&gt;"",$A48&lt;&gt;"TOTAL"),IF(AND([2]PREMIOS_DOCTORADO!$AF46&lt;&gt;"",[2]PREMIOS_DOCTORADO!$AF46&lt;&gt;0),[2]PREMIOS_DOCTORADO!$AF46,""),IF($A48="TOTAL",SUM(INDIRECT("R4:R"&amp;ROW()-1)),""))</f>
        <v/>
      </c>
      <c r="S48" s="7" t="str">
        <f t="shared" ca="1" si="5"/>
        <v/>
      </c>
      <c r="T48" s="7" t="str">
        <f ca="1">IF(AND($A48&lt;&gt;"",$A48&lt;&gt;"TOTAL"),IF(AND([2]PREMIOS_DOCTORADO!$AI46&lt;&gt;"",[2]PREMIOS_DOCTORADO!$AI46&lt;&gt;0),[2]PREMIOS_DOCTORADO!$AI46,""),IF($A48="TOTAL",SUM(INDIRECT("T4:T"&amp;ROW()-1)),""))</f>
        <v/>
      </c>
      <c r="U48" s="7" t="str">
        <f ca="1">IF(AND($A48&lt;&gt;"",$A48&lt;&gt;"TOTAL"),IF(AND([2]PREMIOS_DOCTORADO!$AK46&lt;&gt;"",[2]PREMIOS_DOCTORADO!$AK46&lt;&gt;0),[2]PREMIOS_DOCTORADO!$AK46,""),IF($A48="TOTAL",SUM(INDIRECT("U4:U"&amp;ROW()-1)),""))</f>
        <v/>
      </c>
      <c r="V48" s="7" t="str">
        <f t="shared" ca="1" si="6"/>
        <v/>
      </c>
      <c r="W48" s="7" t="str">
        <f ca="1">IF(AND($A48&lt;&gt;"",$A48&lt;&gt;"TOTAL"),IF(AND([2]PREMIOS_DOCTORADO!$AN46&lt;&gt;"",[2]PREMIOS_DOCTORADO!$AN46&lt;&gt;0),[2]PREMIOS_DOCTORADO!$AN46,""),IF($A48="TOTAL",SUM(INDIRECT("W4:W"&amp;ROW()-1)),""))</f>
        <v/>
      </c>
      <c r="X48" s="7" t="str">
        <f ca="1">IF(AND($A48&lt;&gt;"",$A48&lt;&gt;"TOTAL"),IF(AND([2]PREMIOS_DOCTORADO!$AP46&lt;&gt;"",[2]PREMIOS_DOCTORADO!$AP46&lt;&gt;0),[2]PREMIOS_DOCTORADO!$AP46,""),IF($A48="TOTAL",SUM(INDIRECT("X4:X"&amp;ROW()-1)),""))</f>
        <v/>
      </c>
      <c r="Y48" s="7" t="str">
        <f t="shared" ca="1" si="7"/>
        <v/>
      </c>
      <c r="Z48" s="7" t="str">
        <f ca="1">IF(AND($A48&lt;&gt;"",$A48&lt;&gt;"TOTAL"),IF(AND([2]PREMIOS_DOCTORADO!$AS46&lt;&gt;"",[2]PREMIOS_DOCTORADO!$AS46&lt;&gt;0),[2]PREMIOS_DOCTORADO!$AS46,""),IF($A48="TOTAL",SUM(INDIRECT("Z4:Z"&amp;ROW()-1)),""))</f>
        <v/>
      </c>
      <c r="AA48" s="7" t="str">
        <f ca="1">IF(AND($A48&lt;&gt;"",$A48&lt;&gt;"TOTAL"),IF(AND([2]PREMIOS_DOCTORADO!$AU46&lt;&gt;"",[2]PREMIOS_DOCTORADO!$AU46&lt;&gt;0),[2]PREMIOS_DOCTORADO!$AU46,""),IF($A48="TOTAL",SUM(INDIRECT("AA4:AA"&amp;ROW()-1)),""))</f>
        <v/>
      </c>
      <c r="AB48" s="7" t="str">
        <f t="shared" ca="1" si="8"/>
        <v/>
      </c>
      <c r="AC48" s="7" t="str">
        <f ca="1">IF(AND($A48&lt;&gt;"",$A48&lt;&gt;"TOTAL"),IF(AND([2]PREMIOS_DOCTORADO!$AX46&lt;&gt;"",[2]PREMIOS_DOCTORADO!$AX46&lt;&gt;0),[2]PREMIOS_DOCTORADO!$AX46,""),IF($A48="TOTAL",SUM(INDIRECT("AC4:AC"&amp;ROW()-1)),""))</f>
        <v/>
      </c>
      <c r="AD48" s="7" t="str">
        <f ca="1">IF(AND($A48&lt;&gt;"",$A48&lt;&gt;"TOTAL"),IF(AND([2]PREMIOS_DOCTORADO!$AZ46&lt;&gt;"",[2]PREMIOS_DOCTORADO!$AZ46&lt;&gt;0),[2]PREMIOS_DOCTORADO!$AZ46,""),IF($A48="TOTAL",SUM(INDIRECT("AD4:AD"&amp;ROW()-1)),""))</f>
        <v/>
      </c>
      <c r="AE48" s="7" t="str">
        <f t="shared" ca="1" si="9"/>
        <v/>
      </c>
      <c r="AF48" s="7" t="str">
        <f ca="1">IF(AND($A48&lt;&gt;"",$A48&lt;&gt;"TOTAL"),IF(AND([2]PREMIOS_DOCTORADO!$BC46&lt;&gt;"",[2]PREMIOS_DOCTORADO!$BC46&lt;&gt;0),[2]PREMIOS_DOCTORADO!$BC46,""),IF($A48="TOTAL",SUM(INDIRECT("AF4:AF"&amp;ROW()-1)),""))</f>
        <v/>
      </c>
      <c r="AG48" s="7" t="str">
        <f ca="1">IF(AND($A48&lt;&gt;"",$A48&lt;&gt;"TOTAL"),IF(AND([2]PREMIOS_DOCTORADO!$BE46&lt;&gt;"",[2]PREMIOS_DOCTORADO!$BE46&lt;&gt;0),[2]PREMIOS_DOCTORADO!$BE46,""),IF($A48="TOTAL",SUM(INDIRECT("AG4:AG"&amp;ROW()-1)),""))</f>
        <v/>
      </c>
      <c r="AH48" s="7" t="str">
        <f t="shared" ca="1" si="10"/>
        <v/>
      </c>
      <c r="AI48" s="7" t="str">
        <f ca="1">IF(AND($A48&lt;&gt;"",$A48&lt;&gt;"TOTAL"),IF(AND([2]PREMIOS_DOCTORADO!$BH46&lt;&gt;"",[2]PREMIOS_DOCTORADO!$BH46&lt;&gt;0),[2]PREMIOS_DOCTORADO!$BH46,""),IF($A48="TOTAL",SUM(INDIRECT("AI4:AI"&amp;ROW()-1)),""))</f>
        <v/>
      </c>
      <c r="AJ48" s="7" t="str">
        <f ca="1">IF(AND($A48&lt;&gt;"",$A48&lt;&gt;"TOTAL"),IF(AND([2]PREMIOS_DOCTORADO!$BJ46&lt;&gt;"",[2]PREMIOS_DOCTORADO!$BJ46&lt;&gt;0),[2]PREMIOS_DOCTORADO!$BJ46,""),IF($A48="TOTAL",SUM(INDIRECT("AJ4:AJ"&amp;ROW()-1)),""))</f>
        <v/>
      </c>
      <c r="AK48" s="7" t="str">
        <f t="shared" ca="1" si="11"/>
        <v/>
      </c>
      <c r="AL48" s="7" t="str">
        <f ca="1">IF(AND($A48&lt;&gt;"",$A48&lt;&gt;"TOTAL"),IF(AND([2]PREMIOS_DOCTORADO!$BM46&lt;&gt;"",[2]PREMIOS_DOCTORADO!$BM46&lt;&gt;0),[2]PREMIOS_DOCTORADO!$BM46,""),IF($A48="TOTAL",SUM(INDIRECT("AL4:AL"&amp;ROW()-1)),""))</f>
        <v/>
      </c>
      <c r="AM48" s="7" t="str">
        <f ca="1">IF(AND($A48&lt;&gt;"",$A48&lt;&gt;"TOTAL"),IF(AND([2]PREMIOS_DOCTORADO!$BO46&lt;&gt;"",[2]PREMIOS_DOCTORADO!$BO46&lt;&gt;0),[2]PREMIOS_DOCTORADO!$BO46,""),IF($A48="TOTAL",SUM(INDIRECT("AM4:AM"&amp;ROW()-1)),""))</f>
        <v/>
      </c>
      <c r="AN48" s="7" t="str">
        <f t="shared" ca="1" si="12"/>
        <v/>
      </c>
      <c r="AO48" s="7" t="str">
        <f ca="1">IF(AND($A48&lt;&gt;"",$A48&lt;&gt;"TOTAL"),IF(AND([2]PREMIOS_DOCTORADO!$BR46&lt;&gt;"",[2]PREMIOS_DOCTORADO!$BR46&lt;&gt;0),[2]PREMIOS_DOCTORADO!$BR46,""),IF($A48="TOTAL",SUM(INDIRECT("AO4:AO"&amp;ROW()-1)),""))</f>
        <v/>
      </c>
      <c r="AP48" s="7" t="str">
        <f ca="1">IF(AND($A48&lt;&gt;"",$A48&lt;&gt;"TOTAL"),IF(AND([2]PREMIOS_DOCTORADO!$BT46&lt;&gt;"",[2]PREMIOS_DOCTORADO!$BT46&lt;&gt;0),[2]PREMIOS_DOCTORADO!$BT46,""),IF($A48="TOTAL",SUM(INDIRECT("AP4:AP"&amp;ROW()-1)),""))</f>
        <v/>
      </c>
      <c r="AQ48" s="7" t="str">
        <f t="shared" ca="1" si="13"/>
        <v/>
      </c>
      <c r="AR48" s="7" t="str">
        <f ca="1">IF(AND($A48&lt;&gt;"",$A48&lt;&gt;"TOTAL"),IF(AND([2]PREMIOS_DOCTORADO!$BW46&lt;&gt;"",[2]PREMIOS_DOCTORADO!$BW46&lt;&gt;0),[2]PREMIOS_DOCTORADO!$BW46,""),IF($A48="TOTAL",SUM(INDIRECT("AR4:AR"&amp;ROW()-1)),""))</f>
        <v/>
      </c>
      <c r="AS48" s="7" t="str">
        <f ca="1">IF(AND($A48&lt;&gt;"",$A48&lt;&gt;"TOTAL"),IF(AND([2]PREMIOS_DOCTORADO!$BY46&lt;&gt;"",[2]PREMIOS_DOCTORADO!$BY46&lt;&gt;0),[2]PREMIOS_DOCTORADO!$BY46,""),IF($A48="TOTAL",SUM(INDIRECT("AS4:AS"&amp;ROW()-1)),""))</f>
        <v/>
      </c>
      <c r="AT48" s="7" t="str">
        <f t="shared" ca="1" si="14"/>
        <v/>
      </c>
      <c r="AU48" s="7" t="str">
        <f ca="1">IF(AND($A48&lt;&gt;"",$A48&lt;&gt;"TOTAL"),IF(AND([2]PREMIOS_DOCTORADO!$CB46&lt;&gt;"",[2]PREMIOS_DOCTORADO!$CB46&lt;&gt;0),[2]PREMIOS_DOCTORADO!$CB46,""),IF($A48="TOTAL",SUM(INDIRECT("AU4:AU"&amp;ROW()-1)),""))</f>
        <v/>
      </c>
      <c r="AV48" s="7" t="str">
        <f ca="1">IF(AND($A48&lt;&gt;"",$A48&lt;&gt;"TOTAL"),IF(AND([2]PREMIOS_DOCTORADO!$CD46&lt;&gt;"",[2]PREMIOS_DOCTORADO!$CD46&lt;&gt;0),[2]PREMIOS_DOCTORADO!$CD46,""),IF($A48="TOTAL",SUM(INDIRECT("AV4:AV"&amp;ROW()-1)),""))</f>
        <v/>
      </c>
      <c r="AW48" s="7" t="str">
        <f t="shared" ca="1" si="15"/>
        <v/>
      </c>
      <c r="AX48" s="7" t="str">
        <f ca="1">IF(AND($A48&lt;&gt;"",$A48&lt;&gt;"TOTAL"),IF(AND([2]PREMIOS_DOCTORADO!$CG46&lt;&gt;"",[2]PREMIOS_DOCTORADO!$CG46&lt;&gt;0),[2]PREMIOS_DOCTORADO!$CG46,""),IF($A48="TOTAL",SUM(INDIRECT("AX4:AX"&amp;ROW()-1)),""))</f>
        <v/>
      </c>
      <c r="AY48" s="7" t="str">
        <f ca="1">IF(AND($A48&lt;&gt;"",$A48&lt;&gt;"TOTAL"),IF(AND([2]PREMIOS_DOCTORADO!$CI46&lt;&gt;"",[2]PREMIOS_DOCTORADO!$CI46&lt;&gt;0),[2]PREMIOS_DOCTORADO!$CI46,""),IF($A48="TOTAL",SUM(INDIRECT("AY4:AY"&amp;ROW()-1)),""))</f>
        <v/>
      </c>
      <c r="AZ48" s="7" t="str">
        <f t="shared" ca="1" si="16"/>
        <v/>
      </c>
      <c r="BA48" s="7" t="str">
        <f ca="1">IF(AND($A48&lt;&gt;"",$A48&lt;&gt;"TOTAL"),IF(AND([2]PREMIOS_DOCTORADO!$CL46&lt;&gt;"",[2]PREMIOS_DOCTORADO!$CL46&lt;&gt;0),[2]PREMIOS_DOCTORADO!$CL46,""),IF($A48="TOTAL",SUM(INDIRECT("BA4:BA"&amp;ROW()-1)),""))</f>
        <v/>
      </c>
      <c r="BB48" s="7" t="str">
        <f ca="1">IF(AND($A48&lt;&gt;"",$A48&lt;&gt;"TOTAL"),IF(AND([2]PREMIOS_DOCTORADO!$CN46&lt;&gt;"",[2]PREMIOS_DOCTORADO!$CN46&lt;&gt;0),[2]PREMIOS_DOCTORADO!$CN46,""),IF($A48="TOTAL",SUM(INDIRECT("BB4:BB"&amp;ROW()-1)),""))</f>
        <v/>
      </c>
      <c r="BC48" s="7" t="str">
        <f t="shared" ca="1" si="17"/>
        <v/>
      </c>
      <c r="BD48" s="7" t="str">
        <f ca="1">IF(AND($A48&lt;&gt;"",$A48&lt;&gt;"TOTAL"),IF(AND([2]PREMIOS_DOCTORADO!$CQ46&lt;&gt;"",[2]PREMIOS_DOCTORADO!$CQ46&lt;&gt;0),[2]PREMIOS_DOCTORADO!$CQ46,""),IF($A48="TOTAL",SUM(INDIRECT("BD4:BD"&amp;ROW()-1)),""))</f>
        <v/>
      </c>
      <c r="BE48" s="7" t="str">
        <f ca="1">IF(AND($A48&lt;&gt;"",$A48&lt;&gt;"TOTAL"),IF(AND([2]PREMIOS_DOCTORADO!$CS46&lt;&gt;"",[2]PREMIOS_DOCTORADO!$CS46&lt;&gt;0),[2]PREMIOS_DOCTORADO!$CS46,""),IF($A48="TOTAL",SUM(INDIRECT("BE4:BE"&amp;ROW()-1)),""))</f>
        <v/>
      </c>
      <c r="BF48" s="7" t="str">
        <f t="shared" ca="1" si="18"/>
        <v/>
      </c>
    </row>
    <row r="49" spans="1:58" x14ac:dyDescent="0.2">
      <c r="A49" s="12" t="str">
        <f>IF([2]PREMIOS_DOCTORADO!$D47&lt;&gt;"",[2]PREMIOS_DOCTORADO!$D47,IF(AND([2]PREMIOS_DOCTORADO!$D47="",[2]PREMIOS_DOCTORADO!$D48="",[2]PREMIOS_DOCTORADO!$D46=""),"","TOTAL"))</f>
        <v/>
      </c>
      <c r="B49" s="7" t="str">
        <f ca="1">IF(AND($A49&lt;&gt;"",$A49&lt;&gt;"TOTAL"),IF(AND([2]PREMIOS_DOCTORADO!$E47&lt;&gt;"",[2]PREMIOS_DOCTORADO!$E47&lt;&gt;0),[2]PREMIOS_DOCTORADO!$E47,""),IF($A49="TOTAL",SUM(INDIRECT("B4:B"&amp;ROW()-1)),""))</f>
        <v/>
      </c>
      <c r="C49" s="7" t="str">
        <f ca="1">IF(AND($A49&lt;&gt;"",$A49&lt;&gt;"TOTAL"),IF(AND([2]PREMIOS_DOCTORADO!$G47&lt;&gt;"",[2]PREMIOS_DOCTORADO!$G47&lt;&gt;0),[2]PREMIOS_DOCTORADO!$G47,""),IF($A49="TOTAL",SUM(INDIRECT("C4:C"&amp;ROW()-1)),""))</f>
        <v/>
      </c>
      <c r="D49" s="7" t="str">
        <f t="shared" ca="1" si="0"/>
        <v/>
      </c>
      <c r="E49" s="7" t="str">
        <f ca="1">IF(AND($A49&lt;&gt;"",$A49&lt;&gt;"TOTAL"),IF(AND([2]PREMIOS_DOCTORADO!$J47&lt;&gt;"",[2]PREMIOS_DOCTORADO!$J47&lt;&gt;0),[2]PREMIOS_DOCTORADO!$J47,""),IF($A49="TOTAL",SUM(INDIRECT("E4:E"&amp;ROW()-1)),""))</f>
        <v/>
      </c>
      <c r="F49" s="7" t="str">
        <f ca="1">IF(AND($A49&lt;&gt;"",$A49&lt;&gt;"TOTAL"),IF(AND([2]PREMIOS_DOCTORADO!$L47&lt;&gt;"",[2]PREMIOS_DOCTORADO!$L47&lt;&gt;0),[2]PREMIOS_DOCTORADO!$L47,""),IF($A49="TOTAL",SUM(INDIRECT("F4:F"&amp;ROW()-1)),""))</f>
        <v/>
      </c>
      <c r="G49" s="7" t="str">
        <f t="shared" ca="1" si="1"/>
        <v/>
      </c>
      <c r="H49" s="7" t="str">
        <f ca="1">IF(AND($A49&lt;&gt;"",$A49&lt;&gt;"TOTAL"),IF(AND([2]PREMIOS_DOCTORADO!$O47&lt;&gt;"",[2]PREMIOS_DOCTORADO!$O47&lt;&gt;0),[2]PREMIOS_DOCTORADO!$O47,""),IF($A49="TOTAL",SUM(INDIRECT("H4:H"&amp;ROW()-1)),""))</f>
        <v/>
      </c>
      <c r="I49" s="7" t="str">
        <f ca="1">IF(AND($A49&lt;&gt;"",$A49&lt;&gt;"TOTAL"),IF(AND([2]PREMIOS_DOCTORADO!$Q47&lt;&gt;"",[2]PREMIOS_DOCTORADO!$Q47&lt;&gt;0),[2]PREMIOS_DOCTORADO!$Q47,""),IF($A49="TOTAL",SUM(INDIRECT("I4:I"&amp;ROW()-1)),""))</f>
        <v/>
      </c>
      <c r="J49" s="7" t="str">
        <f t="shared" ca="1" si="2"/>
        <v/>
      </c>
      <c r="K49" s="7" t="str">
        <f ca="1">IF(AND($A49&lt;&gt;"",$A49&lt;&gt;"TOTAL"),IF(AND([2]PREMIOS_DOCTORADO!$T47&lt;&gt;"",[2]PREMIOS_DOCTORADO!$T47&lt;&gt;0),[2]PREMIOS_DOCTORADO!$T47,""),IF($A49="TOTAL",SUM(INDIRECT("K4:K"&amp;ROW()-1)),""))</f>
        <v/>
      </c>
      <c r="L49" s="7" t="str">
        <f ca="1">IF(AND($A49&lt;&gt;"",$A49&lt;&gt;"TOTAL"),IF(AND([2]PREMIOS_DOCTORADO!$V47&lt;&gt;"",[2]PREMIOS_DOCTORADO!$V47&lt;&gt;0),[2]PREMIOS_DOCTORADO!$V47,""),IF($A49="TOTAL",SUM(INDIRECT("L4:L"&amp;ROW()-1)),""))</f>
        <v/>
      </c>
      <c r="M49" s="7" t="str">
        <f t="shared" ca="1" si="3"/>
        <v/>
      </c>
      <c r="N49" s="7" t="str">
        <f ca="1">IF(AND($A49&lt;&gt;"",$A49&lt;&gt;"TOTAL"),IF(AND([2]PREMIOS_DOCTORADO!$Y47&lt;&gt;"",[2]PREMIOS_DOCTORADO!$Y47&lt;&gt;0),[2]PREMIOS_DOCTORADO!$Y47,""),IF($A49="TOTAL",SUM(INDIRECT("N4:N"&amp;ROW()-1)),""))</f>
        <v/>
      </c>
      <c r="O49" s="7" t="str">
        <f ca="1">IF(AND($A49&lt;&gt;"",$A49&lt;&gt;"TOTAL"),IF(AND([2]PREMIOS_DOCTORADO!$AA47&lt;&gt;"",[2]PREMIOS_DOCTORADO!$AA47&lt;&gt;0),[2]PREMIOS_DOCTORADO!$AA47,""),IF($A49="TOTAL",SUM(INDIRECT("O4:O"&amp;ROW()-1)),""))</f>
        <v/>
      </c>
      <c r="P49" s="7" t="str">
        <f t="shared" ca="1" si="4"/>
        <v/>
      </c>
      <c r="Q49" s="7" t="str">
        <f ca="1">IF(AND($A49&lt;&gt;"",$A49&lt;&gt;"TOTAL"),IF(AND([2]PREMIOS_DOCTORADO!$AD47&lt;&gt;"",[2]PREMIOS_DOCTORADO!$AD47&lt;&gt;0),[2]PREMIOS_DOCTORADO!$AD47,""),IF($A49="TOTAL",SUM(INDIRECT("Q4:Q"&amp;ROW()-1)),""))</f>
        <v/>
      </c>
      <c r="R49" s="7" t="str">
        <f ca="1">IF(AND($A49&lt;&gt;"",$A49&lt;&gt;"TOTAL"),IF(AND([2]PREMIOS_DOCTORADO!$AF47&lt;&gt;"",[2]PREMIOS_DOCTORADO!$AF47&lt;&gt;0),[2]PREMIOS_DOCTORADO!$AF47,""),IF($A49="TOTAL",SUM(INDIRECT("R4:R"&amp;ROW()-1)),""))</f>
        <v/>
      </c>
      <c r="S49" s="7" t="str">
        <f t="shared" ca="1" si="5"/>
        <v/>
      </c>
      <c r="T49" s="7" t="str">
        <f ca="1">IF(AND($A49&lt;&gt;"",$A49&lt;&gt;"TOTAL"),IF(AND([2]PREMIOS_DOCTORADO!$AI47&lt;&gt;"",[2]PREMIOS_DOCTORADO!$AI47&lt;&gt;0),[2]PREMIOS_DOCTORADO!$AI47,""),IF($A49="TOTAL",SUM(INDIRECT("T4:T"&amp;ROW()-1)),""))</f>
        <v/>
      </c>
      <c r="U49" s="7" t="str">
        <f ca="1">IF(AND($A49&lt;&gt;"",$A49&lt;&gt;"TOTAL"),IF(AND([2]PREMIOS_DOCTORADO!$AK47&lt;&gt;"",[2]PREMIOS_DOCTORADO!$AK47&lt;&gt;0),[2]PREMIOS_DOCTORADO!$AK47,""),IF($A49="TOTAL",SUM(INDIRECT("U4:U"&amp;ROW()-1)),""))</f>
        <v/>
      </c>
      <c r="V49" s="7" t="str">
        <f t="shared" ca="1" si="6"/>
        <v/>
      </c>
      <c r="W49" s="7" t="str">
        <f ca="1">IF(AND($A49&lt;&gt;"",$A49&lt;&gt;"TOTAL"),IF(AND([2]PREMIOS_DOCTORADO!$AN47&lt;&gt;"",[2]PREMIOS_DOCTORADO!$AN47&lt;&gt;0),[2]PREMIOS_DOCTORADO!$AN47,""),IF($A49="TOTAL",SUM(INDIRECT("W4:W"&amp;ROW()-1)),""))</f>
        <v/>
      </c>
      <c r="X49" s="7" t="str">
        <f ca="1">IF(AND($A49&lt;&gt;"",$A49&lt;&gt;"TOTAL"),IF(AND([2]PREMIOS_DOCTORADO!$AP47&lt;&gt;"",[2]PREMIOS_DOCTORADO!$AP47&lt;&gt;0),[2]PREMIOS_DOCTORADO!$AP47,""),IF($A49="TOTAL",SUM(INDIRECT("X4:X"&amp;ROW()-1)),""))</f>
        <v/>
      </c>
      <c r="Y49" s="7" t="str">
        <f t="shared" ca="1" si="7"/>
        <v/>
      </c>
      <c r="Z49" s="7" t="str">
        <f ca="1">IF(AND($A49&lt;&gt;"",$A49&lt;&gt;"TOTAL"),IF(AND([2]PREMIOS_DOCTORADO!$AS47&lt;&gt;"",[2]PREMIOS_DOCTORADO!$AS47&lt;&gt;0),[2]PREMIOS_DOCTORADO!$AS47,""),IF($A49="TOTAL",SUM(INDIRECT("Z4:Z"&amp;ROW()-1)),""))</f>
        <v/>
      </c>
      <c r="AA49" s="7" t="str">
        <f ca="1">IF(AND($A49&lt;&gt;"",$A49&lt;&gt;"TOTAL"),IF(AND([2]PREMIOS_DOCTORADO!$AU47&lt;&gt;"",[2]PREMIOS_DOCTORADO!$AU47&lt;&gt;0),[2]PREMIOS_DOCTORADO!$AU47,""),IF($A49="TOTAL",SUM(INDIRECT("AA4:AA"&amp;ROW()-1)),""))</f>
        <v/>
      </c>
      <c r="AB49" s="7" t="str">
        <f t="shared" ca="1" si="8"/>
        <v/>
      </c>
      <c r="AC49" s="7" t="str">
        <f ca="1">IF(AND($A49&lt;&gt;"",$A49&lt;&gt;"TOTAL"),IF(AND([2]PREMIOS_DOCTORADO!$AX47&lt;&gt;"",[2]PREMIOS_DOCTORADO!$AX47&lt;&gt;0),[2]PREMIOS_DOCTORADO!$AX47,""),IF($A49="TOTAL",SUM(INDIRECT("AC4:AC"&amp;ROW()-1)),""))</f>
        <v/>
      </c>
      <c r="AD49" s="7" t="str">
        <f ca="1">IF(AND($A49&lt;&gt;"",$A49&lt;&gt;"TOTAL"),IF(AND([2]PREMIOS_DOCTORADO!$AZ47&lt;&gt;"",[2]PREMIOS_DOCTORADO!$AZ47&lt;&gt;0),[2]PREMIOS_DOCTORADO!$AZ47,""),IF($A49="TOTAL",SUM(INDIRECT("AD4:AD"&amp;ROW()-1)),""))</f>
        <v/>
      </c>
      <c r="AE49" s="7" t="str">
        <f t="shared" ca="1" si="9"/>
        <v/>
      </c>
      <c r="AF49" s="7" t="str">
        <f ca="1">IF(AND($A49&lt;&gt;"",$A49&lt;&gt;"TOTAL"),IF(AND([2]PREMIOS_DOCTORADO!$BC47&lt;&gt;"",[2]PREMIOS_DOCTORADO!$BC47&lt;&gt;0),[2]PREMIOS_DOCTORADO!$BC47,""),IF($A49="TOTAL",SUM(INDIRECT("AF4:AF"&amp;ROW()-1)),""))</f>
        <v/>
      </c>
      <c r="AG49" s="7" t="str">
        <f ca="1">IF(AND($A49&lt;&gt;"",$A49&lt;&gt;"TOTAL"),IF(AND([2]PREMIOS_DOCTORADO!$BE47&lt;&gt;"",[2]PREMIOS_DOCTORADO!$BE47&lt;&gt;0),[2]PREMIOS_DOCTORADO!$BE47,""),IF($A49="TOTAL",SUM(INDIRECT("AG4:AG"&amp;ROW()-1)),""))</f>
        <v/>
      </c>
      <c r="AH49" s="7" t="str">
        <f t="shared" ca="1" si="10"/>
        <v/>
      </c>
      <c r="AI49" s="7" t="str">
        <f ca="1">IF(AND($A49&lt;&gt;"",$A49&lt;&gt;"TOTAL"),IF(AND([2]PREMIOS_DOCTORADO!$BH47&lt;&gt;"",[2]PREMIOS_DOCTORADO!$BH47&lt;&gt;0),[2]PREMIOS_DOCTORADO!$BH47,""),IF($A49="TOTAL",SUM(INDIRECT("AI4:AI"&amp;ROW()-1)),""))</f>
        <v/>
      </c>
      <c r="AJ49" s="7" t="str">
        <f ca="1">IF(AND($A49&lt;&gt;"",$A49&lt;&gt;"TOTAL"),IF(AND([2]PREMIOS_DOCTORADO!$BJ47&lt;&gt;"",[2]PREMIOS_DOCTORADO!$BJ47&lt;&gt;0),[2]PREMIOS_DOCTORADO!$BJ47,""),IF($A49="TOTAL",SUM(INDIRECT("AJ4:AJ"&amp;ROW()-1)),""))</f>
        <v/>
      </c>
      <c r="AK49" s="7" t="str">
        <f t="shared" ca="1" si="11"/>
        <v/>
      </c>
      <c r="AL49" s="7" t="str">
        <f ca="1">IF(AND($A49&lt;&gt;"",$A49&lt;&gt;"TOTAL"),IF(AND([2]PREMIOS_DOCTORADO!$BM47&lt;&gt;"",[2]PREMIOS_DOCTORADO!$BM47&lt;&gt;0),[2]PREMIOS_DOCTORADO!$BM47,""),IF($A49="TOTAL",SUM(INDIRECT("AL4:AL"&amp;ROW()-1)),""))</f>
        <v/>
      </c>
      <c r="AM49" s="7" t="str">
        <f ca="1">IF(AND($A49&lt;&gt;"",$A49&lt;&gt;"TOTAL"),IF(AND([2]PREMIOS_DOCTORADO!$BO47&lt;&gt;"",[2]PREMIOS_DOCTORADO!$BO47&lt;&gt;0),[2]PREMIOS_DOCTORADO!$BO47,""),IF($A49="TOTAL",SUM(INDIRECT("AM4:AM"&amp;ROW()-1)),""))</f>
        <v/>
      </c>
      <c r="AN49" s="7" t="str">
        <f t="shared" ca="1" si="12"/>
        <v/>
      </c>
      <c r="AO49" s="7" t="str">
        <f ca="1">IF(AND($A49&lt;&gt;"",$A49&lt;&gt;"TOTAL"),IF(AND([2]PREMIOS_DOCTORADO!$BR47&lt;&gt;"",[2]PREMIOS_DOCTORADO!$BR47&lt;&gt;0),[2]PREMIOS_DOCTORADO!$BR47,""),IF($A49="TOTAL",SUM(INDIRECT("AO4:AO"&amp;ROW()-1)),""))</f>
        <v/>
      </c>
      <c r="AP49" s="7" t="str">
        <f ca="1">IF(AND($A49&lt;&gt;"",$A49&lt;&gt;"TOTAL"),IF(AND([2]PREMIOS_DOCTORADO!$BT47&lt;&gt;"",[2]PREMIOS_DOCTORADO!$BT47&lt;&gt;0),[2]PREMIOS_DOCTORADO!$BT47,""),IF($A49="TOTAL",SUM(INDIRECT("AP4:AP"&amp;ROW()-1)),""))</f>
        <v/>
      </c>
      <c r="AQ49" s="7" t="str">
        <f t="shared" ca="1" si="13"/>
        <v/>
      </c>
      <c r="AR49" s="7" t="str">
        <f ca="1">IF(AND($A49&lt;&gt;"",$A49&lt;&gt;"TOTAL"),IF(AND([2]PREMIOS_DOCTORADO!$BW47&lt;&gt;"",[2]PREMIOS_DOCTORADO!$BW47&lt;&gt;0),[2]PREMIOS_DOCTORADO!$BW47,""),IF($A49="TOTAL",SUM(INDIRECT("AR4:AR"&amp;ROW()-1)),""))</f>
        <v/>
      </c>
      <c r="AS49" s="7" t="str">
        <f ca="1">IF(AND($A49&lt;&gt;"",$A49&lt;&gt;"TOTAL"),IF(AND([2]PREMIOS_DOCTORADO!$BY47&lt;&gt;"",[2]PREMIOS_DOCTORADO!$BY47&lt;&gt;0),[2]PREMIOS_DOCTORADO!$BY47,""),IF($A49="TOTAL",SUM(INDIRECT("AS4:AS"&amp;ROW()-1)),""))</f>
        <v/>
      </c>
      <c r="AT49" s="7" t="str">
        <f t="shared" ca="1" si="14"/>
        <v/>
      </c>
      <c r="AU49" s="7" t="str">
        <f ca="1">IF(AND($A49&lt;&gt;"",$A49&lt;&gt;"TOTAL"),IF(AND([2]PREMIOS_DOCTORADO!$CB47&lt;&gt;"",[2]PREMIOS_DOCTORADO!$CB47&lt;&gt;0),[2]PREMIOS_DOCTORADO!$CB47,""),IF($A49="TOTAL",SUM(INDIRECT("AU4:AU"&amp;ROW()-1)),""))</f>
        <v/>
      </c>
      <c r="AV49" s="7" t="str">
        <f ca="1">IF(AND($A49&lt;&gt;"",$A49&lt;&gt;"TOTAL"),IF(AND([2]PREMIOS_DOCTORADO!$CD47&lt;&gt;"",[2]PREMIOS_DOCTORADO!$CD47&lt;&gt;0),[2]PREMIOS_DOCTORADO!$CD47,""),IF($A49="TOTAL",SUM(INDIRECT("AV4:AV"&amp;ROW()-1)),""))</f>
        <v/>
      </c>
      <c r="AW49" s="7" t="str">
        <f t="shared" ca="1" si="15"/>
        <v/>
      </c>
      <c r="AX49" s="7" t="str">
        <f ca="1">IF(AND($A49&lt;&gt;"",$A49&lt;&gt;"TOTAL"),IF(AND([2]PREMIOS_DOCTORADO!$CG47&lt;&gt;"",[2]PREMIOS_DOCTORADO!$CG47&lt;&gt;0),[2]PREMIOS_DOCTORADO!$CG47,""),IF($A49="TOTAL",SUM(INDIRECT("AX4:AX"&amp;ROW()-1)),""))</f>
        <v/>
      </c>
      <c r="AY49" s="7" t="str">
        <f ca="1">IF(AND($A49&lt;&gt;"",$A49&lt;&gt;"TOTAL"),IF(AND([2]PREMIOS_DOCTORADO!$CI47&lt;&gt;"",[2]PREMIOS_DOCTORADO!$CI47&lt;&gt;0),[2]PREMIOS_DOCTORADO!$CI47,""),IF($A49="TOTAL",SUM(INDIRECT("AY4:AY"&amp;ROW()-1)),""))</f>
        <v/>
      </c>
      <c r="AZ49" s="7" t="str">
        <f t="shared" ca="1" si="16"/>
        <v/>
      </c>
      <c r="BA49" s="7" t="str">
        <f ca="1">IF(AND($A49&lt;&gt;"",$A49&lt;&gt;"TOTAL"),IF(AND([2]PREMIOS_DOCTORADO!$CL47&lt;&gt;"",[2]PREMIOS_DOCTORADO!$CL47&lt;&gt;0),[2]PREMIOS_DOCTORADO!$CL47,""),IF($A49="TOTAL",SUM(INDIRECT("BA4:BA"&amp;ROW()-1)),""))</f>
        <v/>
      </c>
      <c r="BB49" s="7" t="str">
        <f ca="1">IF(AND($A49&lt;&gt;"",$A49&lt;&gt;"TOTAL"),IF(AND([2]PREMIOS_DOCTORADO!$CN47&lt;&gt;"",[2]PREMIOS_DOCTORADO!$CN47&lt;&gt;0),[2]PREMIOS_DOCTORADO!$CN47,""),IF($A49="TOTAL",SUM(INDIRECT("BB4:BB"&amp;ROW()-1)),""))</f>
        <v/>
      </c>
      <c r="BC49" s="7" t="str">
        <f t="shared" ca="1" si="17"/>
        <v/>
      </c>
      <c r="BD49" s="7" t="str">
        <f ca="1">IF(AND($A49&lt;&gt;"",$A49&lt;&gt;"TOTAL"),IF(AND([2]PREMIOS_DOCTORADO!$CQ47&lt;&gt;"",[2]PREMIOS_DOCTORADO!$CQ47&lt;&gt;0),[2]PREMIOS_DOCTORADO!$CQ47,""),IF($A49="TOTAL",SUM(INDIRECT("BD4:BD"&amp;ROW()-1)),""))</f>
        <v/>
      </c>
      <c r="BE49" s="7" t="str">
        <f ca="1">IF(AND($A49&lt;&gt;"",$A49&lt;&gt;"TOTAL"),IF(AND([2]PREMIOS_DOCTORADO!$CS47&lt;&gt;"",[2]PREMIOS_DOCTORADO!$CS47&lt;&gt;0),[2]PREMIOS_DOCTORADO!$CS47,""),IF($A49="TOTAL",SUM(INDIRECT("BE4:BE"&amp;ROW()-1)),""))</f>
        <v/>
      </c>
      <c r="BF49" s="7" t="str">
        <f t="shared" ca="1" si="18"/>
        <v/>
      </c>
    </row>
    <row r="50" spans="1:58" x14ac:dyDescent="0.2">
      <c r="A50" s="12" t="str">
        <f>IF([2]PREMIOS_DOCTORADO!$D48&lt;&gt;"",[2]PREMIOS_DOCTORADO!$D48,IF(AND([2]PREMIOS_DOCTORADO!$D48="",[2]PREMIOS_DOCTORADO!$D49="",[2]PREMIOS_DOCTORADO!$D47=""),"","TOTAL"))</f>
        <v/>
      </c>
      <c r="B50" s="7" t="str">
        <f ca="1">IF(AND($A50&lt;&gt;"",$A50&lt;&gt;"TOTAL"),IF(AND([2]PREMIOS_DOCTORADO!$E48&lt;&gt;"",[2]PREMIOS_DOCTORADO!$E48&lt;&gt;0),[2]PREMIOS_DOCTORADO!$E48,""),IF($A50="TOTAL",SUM(INDIRECT("B4:B"&amp;ROW()-1)),""))</f>
        <v/>
      </c>
      <c r="C50" s="7" t="str">
        <f ca="1">IF(AND($A50&lt;&gt;"",$A50&lt;&gt;"TOTAL"),IF(AND([2]PREMIOS_DOCTORADO!$G48&lt;&gt;"",[2]PREMIOS_DOCTORADO!$G48&lt;&gt;0),[2]PREMIOS_DOCTORADO!$G48,""),IF($A50="TOTAL",SUM(INDIRECT("C4:C"&amp;ROW()-1)),""))</f>
        <v/>
      </c>
      <c r="D50" s="7" t="str">
        <f t="shared" ca="1" si="0"/>
        <v/>
      </c>
      <c r="E50" s="7" t="str">
        <f ca="1">IF(AND($A50&lt;&gt;"",$A50&lt;&gt;"TOTAL"),IF(AND([2]PREMIOS_DOCTORADO!$J48&lt;&gt;"",[2]PREMIOS_DOCTORADO!$J48&lt;&gt;0),[2]PREMIOS_DOCTORADO!$J48,""),IF($A50="TOTAL",SUM(INDIRECT("E4:E"&amp;ROW()-1)),""))</f>
        <v/>
      </c>
      <c r="F50" s="7" t="str">
        <f ca="1">IF(AND($A50&lt;&gt;"",$A50&lt;&gt;"TOTAL"),IF(AND([2]PREMIOS_DOCTORADO!$L48&lt;&gt;"",[2]PREMIOS_DOCTORADO!$L48&lt;&gt;0),[2]PREMIOS_DOCTORADO!$L48,""),IF($A50="TOTAL",SUM(INDIRECT("F4:F"&amp;ROW()-1)),""))</f>
        <v/>
      </c>
      <c r="G50" s="7" t="str">
        <f t="shared" ca="1" si="1"/>
        <v/>
      </c>
      <c r="H50" s="7" t="str">
        <f ca="1">IF(AND($A50&lt;&gt;"",$A50&lt;&gt;"TOTAL"),IF(AND([2]PREMIOS_DOCTORADO!$O48&lt;&gt;"",[2]PREMIOS_DOCTORADO!$O48&lt;&gt;0),[2]PREMIOS_DOCTORADO!$O48,""),IF($A50="TOTAL",SUM(INDIRECT("H4:H"&amp;ROW()-1)),""))</f>
        <v/>
      </c>
      <c r="I50" s="7" t="str">
        <f ca="1">IF(AND($A50&lt;&gt;"",$A50&lt;&gt;"TOTAL"),IF(AND([2]PREMIOS_DOCTORADO!$Q48&lt;&gt;"",[2]PREMIOS_DOCTORADO!$Q48&lt;&gt;0),[2]PREMIOS_DOCTORADO!$Q48,""),IF($A50="TOTAL",SUM(INDIRECT("I4:I"&amp;ROW()-1)),""))</f>
        <v/>
      </c>
      <c r="J50" s="7" t="str">
        <f t="shared" ca="1" si="2"/>
        <v/>
      </c>
      <c r="K50" s="7" t="str">
        <f ca="1">IF(AND($A50&lt;&gt;"",$A50&lt;&gt;"TOTAL"),IF(AND([2]PREMIOS_DOCTORADO!$T48&lt;&gt;"",[2]PREMIOS_DOCTORADO!$T48&lt;&gt;0),[2]PREMIOS_DOCTORADO!$T48,""),IF($A50="TOTAL",SUM(INDIRECT("K4:K"&amp;ROW()-1)),""))</f>
        <v/>
      </c>
      <c r="L50" s="7" t="str">
        <f ca="1">IF(AND($A50&lt;&gt;"",$A50&lt;&gt;"TOTAL"),IF(AND([2]PREMIOS_DOCTORADO!$V48&lt;&gt;"",[2]PREMIOS_DOCTORADO!$V48&lt;&gt;0),[2]PREMIOS_DOCTORADO!$V48,""),IF($A50="TOTAL",SUM(INDIRECT("L4:L"&amp;ROW()-1)),""))</f>
        <v/>
      </c>
      <c r="M50" s="7" t="str">
        <f t="shared" ca="1" si="3"/>
        <v/>
      </c>
      <c r="N50" s="7" t="str">
        <f ca="1">IF(AND($A50&lt;&gt;"",$A50&lt;&gt;"TOTAL"),IF(AND([2]PREMIOS_DOCTORADO!$Y48&lt;&gt;"",[2]PREMIOS_DOCTORADO!$Y48&lt;&gt;0),[2]PREMIOS_DOCTORADO!$Y48,""),IF($A50="TOTAL",SUM(INDIRECT("N4:N"&amp;ROW()-1)),""))</f>
        <v/>
      </c>
      <c r="O50" s="7" t="str">
        <f ca="1">IF(AND($A50&lt;&gt;"",$A50&lt;&gt;"TOTAL"),IF(AND([2]PREMIOS_DOCTORADO!$AA48&lt;&gt;"",[2]PREMIOS_DOCTORADO!$AA48&lt;&gt;0),[2]PREMIOS_DOCTORADO!$AA48,""),IF($A50="TOTAL",SUM(INDIRECT("O4:O"&amp;ROW()-1)),""))</f>
        <v/>
      </c>
      <c r="P50" s="7" t="str">
        <f t="shared" ca="1" si="4"/>
        <v/>
      </c>
      <c r="Q50" s="7" t="str">
        <f ca="1">IF(AND($A50&lt;&gt;"",$A50&lt;&gt;"TOTAL"),IF(AND([2]PREMIOS_DOCTORADO!$AD48&lt;&gt;"",[2]PREMIOS_DOCTORADO!$AD48&lt;&gt;0),[2]PREMIOS_DOCTORADO!$AD48,""),IF($A50="TOTAL",SUM(INDIRECT("Q4:Q"&amp;ROW()-1)),""))</f>
        <v/>
      </c>
      <c r="R50" s="7" t="str">
        <f ca="1">IF(AND($A50&lt;&gt;"",$A50&lt;&gt;"TOTAL"),IF(AND([2]PREMIOS_DOCTORADO!$AF48&lt;&gt;"",[2]PREMIOS_DOCTORADO!$AF48&lt;&gt;0),[2]PREMIOS_DOCTORADO!$AF48,""),IF($A50="TOTAL",SUM(INDIRECT("R4:R"&amp;ROW()-1)),""))</f>
        <v/>
      </c>
      <c r="S50" s="7" t="str">
        <f t="shared" ca="1" si="5"/>
        <v/>
      </c>
      <c r="T50" s="7" t="str">
        <f ca="1">IF(AND($A50&lt;&gt;"",$A50&lt;&gt;"TOTAL"),IF(AND([2]PREMIOS_DOCTORADO!$AI48&lt;&gt;"",[2]PREMIOS_DOCTORADO!$AI48&lt;&gt;0),[2]PREMIOS_DOCTORADO!$AI48,""),IF($A50="TOTAL",SUM(INDIRECT("T4:T"&amp;ROW()-1)),""))</f>
        <v/>
      </c>
      <c r="U50" s="7" t="str">
        <f ca="1">IF(AND($A50&lt;&gt;"",$A50&lt;&gt;"TOTAL"),IF(AND([2]PREMIOS_DOCTORADO!$AK48&lt;&gt;"",[2]PREMIOS_DOCTORADO!$AK48&lt;&gt;0),[2]PREMIOS_DOCTORADO!$AK48,""),IF($A50="TOTAL",SUM(INDIRECT("U4:U"&amp;ROW()-1)),""))</f>
        <v/>
      </c>
      <c r="V50" s="7" t="str">
        <f t="shared" ca="1" si="6"/>
        <v/>
      </c>
      <c r="W50" s="7" t="str">
        <f ca="1">IF(AND($A50&lt;&gt;"",$A50&lt;&gt;"TOTAL"),IF(AND([2]PREMIOS_DOCTORADO!$AN48&lt;&gt;"",[2]PREMIOS_DOCTORADO!$AN48&lt;&gt;0),[2]PREMIOS_DOCTORADO!$AN48,""),IF($A50="TOTAL",SUM(INDIRECT("W4:W"&amp;ROW()-1)),""))</f>
        <v/>
      </c>
      <c r="X50" s="7" t="str">
        <f ca="1">IF(AND($A50&lt;&gt;"",$A50&lt;&gt;"TOTAL"),IF(AND([2]PREMIOS_DOCTORADO!$AP48&lt;&gt;"",[2]PREMIOS_DOCTORADO!$AP48&lt;&gt;0),[2]PREMIOS_DOCTORADO!$AP48,""),IF($A50="TOTAL",SUM(INDIRECT("X4:X"&amp;ROW()-1)),""))</f>
        <v/>
      </c>
      <c r="Y50" s="7" t="str">
        <f t="shared" ca="1" si="7"/>
        <v/>
      </c>
      <c r="Z50" s="7" t="str">
        <f ca="1">IF(AND($A50&lt;&gt;"",$A50&lt;&gt;"TOTAL"),IF(AND([2]PREMIOS_DOCTORADO!$AS48&lt;&gt;"",[2]PREMIOS_DOCTORADO!$AS48&lt;&gt;0),[2]PREMIOS_DOCTORADO!$AS48,""),IF($A50="TOTAL",SUM(INDIRECT("Z4:Z"&amp;ROW()-1)),""))</f>
        <v/>
      </c>
      <c r="AA50" s="7" t="str">
        <f ca="1">IF(AND($A50&lt;&gt;"",$A50&lt;&gt;"TOTAL"),IF(AND([2]PREMIOS_DOCTORADO!$AU48&lt;&gt;"",[2]PREMIOS_DOCTORADO!$AU48&lt;&gt;0),[2]PREMIOS_DOCTORADO!$AU48,""),IF($A50="TOTAL",SUM(INDIRECT("AA4:AA"&amp;ROW()-1)),""))</f>
        <v/>
      </c>
      <c r="AB50" s="7" t="str">
        <f t="shared" ca="1" si="8"/>
        <v/>
      </c>
      <c r="AC50" s="7" t="str">
        <f ca="1">IF(AND($A50&lt;&gt;"",$A50&lt;&gt;"TOTAL"),IF(AND([2]PREMIOS_DOCTORADO!$AX48&lt;&gt;"",[2]PREMIOS_DOCTORADO!$AX48&lt;&gt;0),[2]PREMIOS_DOCTORADO!$AX48,""),IF($A50="TOTAL",SUM(INDIRECT("AC4:AC"&amp;ROW()-1)),""))</f>
        <v/>
      </c>
      <c r="AD50" s="7" t="str">
        <f ca="1">IF(AND($A50&lt;&gt;"",$A50&lt;&gt;"TOTAL"),IF(AND([2]PREMIOS_DOCTORADO!$AZ48&lt;&gt;"",[2]PREMIOS_DOCTORADO!$AZ48&lt;&gt;0),[2]PREMIOS_DOCTORADO!$AZ48,""),IF($A50="TOTAL",SUM(INDIRECT("AD4:AD"&amp;ROW()-1)),""))</f>
        <v/>
      </c>
      <c r="AE50" s="7" t="str">
        <f t="shared" ca="1" si="9"/>
        <v/>
      </c>
      <c r="AF50" s="7" t="str">
        <f ca="1">IF(AND($A50&lt;&gt;"",$A50&lt;&gt;"TOTAL"),IF(AND([2]PREMIOS_DOCTORADO!$BC48&lt;&gt;"",[2]PREMIOS_DOCTORADO!$BC48&lt;&gt;0),[2]PREMIOS_DOCTORADO!$BC48,""),IF($A50="TOTAL",SUM(INDIRECT("AF4:AF"&amp;ROW()-1)),""))</f>
        <v/>
      </c>
      <c r="AG50" s="7" t="str">
        <f ca="1">IF(AND($A50&lt;&gt;"",$A50&lt;&gt;"TOTAL"),IF(AND([2]PREMIOS_DOCTORADO!$BE48&lt;&gt;"",[2]PREMIOS_DOCTORADO!$BE48&lt;&gt;0),[2]PREMIOS_DOCTORADO!$BE48,""),IF($A50="TOTAL",SUM(INDIRECT("AG4:AG"&amp;ROW()-1)),""))</f>
        <v/>
      </c>
      <c r="AH50" s="7" t="str">
        <f t="shared" ca="1" si="10"/>
        <v/>
      </c>
      <c r="AI50" s="7" t="str">
        <f ca="1">IF(AND($A50&lt;&gt;"",$A50&lt;&gt;"TOTAL"),IF(AND([2]PREMIOS_DOCTORADO!$BH48&lt;&gt;"",[2]PREMIOS_DOCTORADO!$BH48&lt;&gt;0),[2]PREMIOS_DOCTORADO!$BH48,""),IF($A50="TOTAL",SUM(INDIRECT("AI4:AI"&amp;ROW()-1)),""))</f>
        <v/>
      </c>
      <c r="AJ50" s="7" t="str">
        <f ca="1">IF(AND($A50&lt;&gt;"",$A50&lt;&gt;"TOTAL"),IF(AND([2]PREMIOS_DOCTORADO!$BJ48&lt;&gt;"",[2]PREMIOS_DOCTORADO!$BJ48&lt;&gt;0),[2]PREMIOS_DOCTORADO!$BJ48,""),IF($A50="TOTAL",SUM(INDIRECT("AJ4:AJ"&amp;ROW()-1)),""))</f>
        <v/>
      </c>
      <c r="AK50" s="7" t="str">
        <f t="shared" ca="1" si="11"/>
        <v/>
      </c>
      <c r="AL50" s="7" t="str">
        <f ca="1">IF(AND($A50&lt;&gt;"",$A50&lt;&gt;"TOTAL"),IF(AND([2]PREMIOS_DOCTORADO!$BM48&lt;&gt;"",[2]PREMIOS_DOCTORADO!$BM48&lt;&gt;0),[2]PREMIOS_DOCTORADO!$BM48,""),IF($A50="TOTAL",SUM(INDIRECT("AL4:AL"&amp;ROW()-1)),""))</f>
        <v/>
      </c>
      <c r="AM50" s="7" t="str">
        <f ca="1">IF(AND($A50&lt;&gt;"",$A50&lt;&gt;"TOTAL"),IF(AND([2]PREMIOS_DOCTORADO!$BO48&lt;&gt;"",[2]PREMIOS_DOCTORADO!$BO48&lt;&gt;0),[2]PREMIOS_DOCTORADO!$BO48,""),IF($A50="TOTAL",SUM(INDIRECT("AM4:AM"&amp;ROW()-1)),""))</f>
        <v/>
      </c>
      <c r="AN50" s="7" t="str">
        <f t="shared" ca="1" si="12"/>
        <v/>
      </c>
      <c r="AO50" s="7" t="str">
        <f ca="1">IF(AND($A50&lt;&gt;"",$A50&lt;&gt;"TOTAL"),IF(AND([2]PREMIOS_DOCTORADO!$BR48&lt;&gt;"",[2]PREMIOS_DOCTORADO!$BR48&lt;&gt;0),[2]PREMIOS_DOCTORADO!$BR48,""),IF($A50="TOTAL",SUM(INDIRECT("AO4:AO"&amp;ROW()-1)),""))</f>
        <v/>
      </c>
      <c r="AP50" s="7" t="str">
        <f ca="1">IF(AND($A50&lt;&gt;"",$A50&lt;&gt;"TOTAL"),IF(AND([2]PREMIOS_DOCTORADO!$BT48&lt;&gt;"",[2]PREMIOS_DOCTORADO!$BT48&lt;&gt;0),[2]PREMIOS_DOCTORADO!$BT48,""),IF($A50="TOTAL",SUM(INDIRECT("AP4:AP"&amp;ROW()-1)),""))</f>
        <v/>
      </c>
      <c r="AQ50" s="7" t="str">
        <f t="shared" ca="1" si="13"/>
        <v/>
      </c>
      <c r="AR50" s="7" t="str">
        <f ca="1">IF(AND($A50&lt;&gt;"",$A50&lt;&gt;"TOTAL"),IF(AND([2]PREMIOS_DOCTORADO!$BW48&lt;&gt;"",[2]PREMIOS_DOCTORADO!$BW48&lt;&gt;0),[2]PREMIOS_DOCTORADO!$BW48,""),IF($A50="TOTAL",SUM(INDIRECT("AR4:AR"&amp;ROW()-1)),""))</f>
        <v/>
      </c>
      <c r="AS50" s="7" t="str">
        <f ca="1">IF(AND($A50&lt;&gt;"",$A50&lt;&gt;"TOTAL"),IF(AND([2]PREMIOS_DOCTORADO!$BY48&lt;&gt;"",[2]PREMIOS_DOCTORADO!$BY48&lt;&gt;0),[2]PREMIOS_DOCTORADO!$BY48,""),IF($A50="TOTAL",SUM(INDIRECT("AS4:AS"&amp;ROW()-1)),""))</f>
        <v/>
      </c>
      <c r="AT50" s="7" t="str">
        <f t="shared" ca="1" si="14"/>
        <v/>
      </c>
      <c r="AU50" s="7" t="str">
        <f ca="1">IF(AND($A50&lt;&gt;"",$A50&lt;&gt;"TOTAL"),IF(AND([2]PREMIOS_DOCTORADO!$CB48&lt;&gt;"",[2]PREMIOS_DOCTORADO!$CB48&lt;&gt;0),[2]PREMIOS_DOCTORADO!$CB48,""),IF($A50="TOTAL",SUM(INDIRECT("AU4:AU"&amp;ROW()-1)),""))</f>
        <v/>
      </c>
      <c r="AV50" s="7" t="str">
        <f ca="1">IF(AND($A50&lt;&gt;"",$A50&lt;&gt;"TOTAL"),IF(AND([2]PREMIOS_DOCTORADO!$CD48&lt;&gt;"",[2]PREMIOS_DOCTORADO!$CD48&lt;&gt;0),[2]PREMIOS_DOCTORADO!$CD48,""),IF($A50="TOTAL",SUM(INDIRECT("AV4:AV"&amp;ROW()-1)),""))</f>
        <v/>
      </c>
      <c r="AW50" s="7" t="str">
        <f t="shared" ca="1" si="15"/>
        <v/>
      </c>
      <c r="AX50" s="7" t="str">
        <f ca="1">IF(AND($A50&lt;&gt;"",$A50&lt;&gt;"TOTAL"),IF(AND([2]PREMIOS_DOCTORADO!$CG48&lt;&gt;"",[2]PREMIOS_DOCTORADO!$CG48&lt;&gt;0),[2]PREMIOS_DOCTORADO!$CG48,""),IF($A50="TOTAL",SUM(INDIRECT("AX4:AX"&amp;ROW()-1)),""))</f>
        <v/>
      </c>
      <c r="AY50" s="7" t="str">
        <f ca="1">IF(AND($A50&lt;&gt;"",$A50&lt;&gt;"TOTAL"),IF(AND([2]PREMIOS_DOCTORADO!$CI48&lt;&gt;"",[2]PREMIOS_DOCTORADO!$CI48&lt;&gt;0),[2]PREMIOS_DOCTORADO!$CI48,""),IF($A50="TOTAL",SUM(INDIRECT("AY4:AY"&amp;ROW()-1)),""))</f>
        <v/>
      </c>
      <c r="AZ50" s="7" t="str">
        <f t="shared" ca="1" si="16"/>
        <v/>
      </c>
      <c r="BA50" s="7" t="str">
        <f ca="1">IF(AND($A50&lt;&gt;"",$A50&lt;&gt;"TOTAL"),IF(AND([2]PREMIOS_DOCTORADO!$CL48&lt;&gt;"",[2]PREMIOS_DOCTORADO!$CL48&lt;&gt;0),[2]PREMIOS_DOCTORADO!$CL48,""),IF($A50="TOTAL",SUM(INDIRECT("BA4:BA"&amp;ROW()-1)),""))</f>
        <v/>
      </c>
      <c r="BB50" s="7" t="str">
        <f ca="1">IF(AND($A50&lt;&gt;"",$A50&lt;&gt;"TOTAL"),IF(AND([2]PREMIOS_DOCTORADO!$CN48&lt;&gt;"",[2]PREMIOS_DOCTORADO!$CN48&lt;&gt;0),[2]PREMIOS_DOCTORADO!$CN48,""),IF($A50="TOTAL",SUM(INDIRECT("BB4:BB"&amp;ROW()-1)),""))</f>
        <v/>
      </c>
      <c r="BC50" s="7" t="str">
        <f t="shared" ca="1" si="17"/>
        <v/>
      </c>
      <c r="BD50" s="7" t="str">
        <f ca="1">IF(AND($A50&lt;&gt;"",$A50&lt;&gt;"TOTAL"),IF(AND([2]PREMIOS_DOCTORADO!$CQ48&lt;&gt;"",[2]PREMIOS_DOCTORADO!$CQ48&lt;&gt;0),[2]PREMIOS_DOCTORADO!$CQ48,""),IF($A50="TOTAL",SUM(INDIRECT("BD4:BD"&amp;ROW()-1)),""))</f>
        <v/>
      </c>
      <c r="BE50" s="7" t="str">
        <f ca="1">IF(AND($A50&lt;&gt;"",$A50&lt;&gt;"TOTAL"),IF(AND([2]PREMIOS_DOCTORADO!$CS48&lt;&gt;"",[2]PREMIOS_DOCTORADO!$CS48&lt;&gt;0),[2]PREMIOS_DOCTORADO!$CS48,""),IF($A50="TOTAL",SUM(INDIRECT("BE4:BE"&amp;ROW()-1)),""))</f>
        <v/>
      </c>
      <c r="BF50" s="7" t="str">
        <f t="shared" ca="1" si="18"/>
        <v/>
      </c>
    </row>
    <row r="51" spans="1:58" x14ac:dyDescent="0.2">
      <c r="A51" s="12" t="str">
        <f>IF([2]PREMIOS_DOCTORADO!$D49&lt;&gt;"",[2]PREMIOS_DOCTORADO!$D49,IF(AND([2]PREMIOS_DOCTORADO!$D49="",[2]PREMIOS_DOCTORADO!$D50="",[2]PREMIOS_DOCTORADO!$D48=""),"","TOTAL"))</f>
        <v/>
      </c>
      <c r="B51" s="7" t="str">
        <f ca="1">IF(AND($A51&lt;&gt;"",$A51&lt;&gt;"TOTAL"),IF(AND([2]PREMIOS_DOCTORADO!$E49&lt;&gt;"",[2]PREMIOS_DOCTORADO!$E49&lt;&gt;0),[2]PREMIOS_DOCTORADO!$E49,""),IF($A51="TOTAL",SUM(INDIRECT("B4:B"&amp;ROW()-1)),""))</f>
        <v/>
      </c>
      <c r="C51" s="7" t="str">
        <f ca="1">IF(AND($A51&lt;&gt;"",$A51&lt;&gt;"TOTAL"),IF(AND([2]PREMIOS_DOCTORADO!$G49&lt;&gt;"",[2]PREMIOS_DOCTORADO!$G49&lt;&gt;0),[2]PREMIOS_DOCTORADO!$G49,""),IF($A51="TOTAL",SUM(INDIRECT("C4:C"&amp;ROW()-1)),""))</f>
        <v/>
      </c>
      <c r="D51" s="7" t="str">
        <f t="shared" ca="1" si="0"/>
        <v/>
      </c>
      <c r="E51" s="7" t="str">
        <f ca="1">IF(AND($A51&lt;&gt;"",$A51&lt;&gt;"TOTAL"),IF(AND([2]PREMIOS_DOCTORADO!$J49&lt;&gt;"",[2]PREMIOS_DOCTORADO!$J49&lt;&gt;0),[2]PREMIOS_DOCTORADO!$J49,""),IF($A51="TOTAL",SUM(INDIRECT("E4:E"&amp;ROW()-1)),""))</f>
        <v/>
      </c>
      <c r="F51" s="7" t="str">
        <f ca="1">IF(AND($A51&lt;&gt;"",$A51&lt;&gt;"TOTAL"),IF(AND([2]PREMIOS_DOCTORADO!$L49&lt;&gt;"",[2]PREMIOS_DOCTORADO!$L49&lt;&gt;0),[2]PREMIOS_DOCTORADO!$L49,""),IF($A51="TOTAL",SUM(INDIRECT("F4:F"&amp;ROW()-1)),""))</f>
        <v/>
      </c>
      <c r="G51" s="7" t="str">
        <f t="shared" ca="1" si="1"/>
        <v/>
      </c>
      <c r="H51" s="7" t="str">
        <f ca="1">IF(AND($A51&lt;&gt;"",$A51&lt;&gt;"TOTAL"),IF(AND([2]PREMIOS_DOCTORADO!$O49&lt;&gt;"",[2]PREMIOS_DOCTORADO!$O49&lt;&gt;0),[2]PREMIOS_DOCTORADO!$O49,""),IF($A51="TOTAL",SUM(INDIRECT("H4:H"&amp;ROW()-1)),""))</f>
        <v/>
      </c>
      <c r="I51" s="7" t="str">
        <f ca="1">IF(AND($A51&lt;&gt;"",$A51&lt;&gt;"TOTAL"),IF(AND([2]PREMIOS_DOCTORADO!$Q49&lt;&gt;"",[2]PREMIOS_DOCTORADO!$Q49&lt;&gt;0),[2]PREMIOS_DOCTORADO!$Q49,""),IF($A51="TOTAL",SUM(INDIRECT("I4:I"&amp;ROW()-1)),""))</f>
        <v/>
      </c>
      <c r="J51" s="7" t="str">
        <f t="shared" ca="1" si="2"/>
        <v/>
      </c>
      <c r="K51" s="7" t="str">
        <f ca="1">IF(AND($A51&lt;&gt;"",$A51&lt;&gt;"TOTAL"),IF(AND([2]PREMIOS_DOCTORADO!$T49&lt;&gt;"",[2]PREMIOS_DOCTORADO!$T49&lt;&gt;0),[2]PREMIOS_DOCTORADO!$T49,""),IF($A51="TOTAL",SUM(INDIRECT("K4:K"&amp;ROW()-1)),""))</f>
        <v/>
      </c>
      <c r="L51" s="7" t="str">
        <f ca="1">IF(AND($A51&lt;&gt;"",$A51&lt;&gt;"TOTAL"),IF(AND([2]PREMIOS_DOCTORADO!$V49&lt;&gt;"",[2]PREMIOS_DOCTORADO!$V49&lt;&gt;0),[2]PREMIOS_DOCTORADO!$V49,""),IF($A51="TOTAL",SUM(INDIRECT("L4:L"&amp;ROW()-1)),""))</f>
        <v/>
      </c>
      <c r="M51" s="7" t="str">
        <f t="shared" ca="1" si="3"/>
        <v/>
      </c>
      <c r="N51" s="7" t="str">
        <f ca="1">IF(AND($A51&lt;&gt;"",$A51&lt;&gt;"TOTAL"),IF(AND([2]PREMIOS_DOCTORADO!$Y49&lt;&gt;"",[2]PREMIOS_DOCTORADO!$Y49&lt;&gt;0),[2]PREMIOS_DOCTORADO!$Y49,""),IF($A51="TOTAL",SUM(INDIRECT("N4:N"&amp;ROW()-1)),""))</f>
        <v/>
      </c>
      <c r="O51" s="7" t="str">
        <f ca="1">IF(AND($A51&lt;&gt;"",$A51&lt;&gt;"TOTAL"),IF(AND([2]PREMIOS_DOCTORADO!$AA49&lt;&gt;"",[2]PREMIOS_DOCTORADO!$AA49&lt;&gt;0),[2]PREMIOS_DOCTORADO!$AA49,""),IF($A51="TOTAL",SUM(INDIRECT("O4:O"&amp;ROW()-1)),""))</f>
        <v/>
      </c>
      <c r="P51" s="7" t="str">
        <f t="shared" ca="1" si="4"/>
        <v/>
      </c>
      <c r="Q51" s="7" t="str">
        <f ca="1">IF(AND($A51&lt;&gt;"",$A51&lt;&gt;"TOTAL"),IF(AND([2]PREMIOS_DOCTORADO!$AD49&lt;&gt;"",[2]PREMIOS_DOCTORADO!$AD49&lt;&gt;0),[2]PREMIOS_DOCTORADO!$AD49,""),IF($A51="TOTAL",SUM(INDIRECT("Q4:Q"&amp;ROW()-1)),""))</f>
        <v/>
      </c>
      <c r="R51" s="7" t="str">
        <f ca="1">IF(AND($A51&lt;&gt;"",$A51&lt;&gt;"TOTAL"),IF(AND([2]PREMIOS_DOCTORADO!$AF49&lt;&gt;"",[2]PREMIOS_DOCTORADO!$AF49&lt;&gt;0),[2]PREMIOS_DOCTORADO!$AF49,""),IF($A51="TOTAL",SUM(INDIRECT("R4:R"&amp;ROW()-1)),""))</f>
        <v/>
      </c>
      <c r="S51" s="7" t="str">
        <f t="shared" ca="1" si="5"/>
        <v/>
      </c>
      <c r="T51" s="7" t="str">
        <f ca="1">IF(AND($A51&lt;&gt;"",$A51&lt;&gt;"TOTAL"),IF(AND([2]PREMIOS_DOCTORADO!$AI49&lt;&gt;"",[2]PREMIOS_DOCTORADO!$AI49&lt;&gt;0),[2]PREMIOS_DOCTORADO!$AI49,""),IF($A51="TOTAL",SUM(INDIRECT("T4:T"&amp;ROW()-1)),""))</f>
        <v/>
      </c>
      <c r="U51" s="7" t="str">
        <f ca="1">IF(AND($A51&lt;&gt;"",$A51&lt;&gt;"TOTAL"),IF(AND([2]PREMIOS_DOCTORADO!$AK49&lt;&gt;"",[2]PREMIOS_DOCTORADO!$AK49&lt;&gt;0),[2]PREMIOS_DOCTORADO!$AK49,""),IF($A51="TOTAL",SUM(INDIRECT("U4:U"&amp;ROW()-1)),""))</f>
        <v/>
      </c>
      <c r="V51" s="7" t="str">
        <f t="shared" ca="1" si="6"/>
        <v/>
      </c>
      <c r="W51" s="7" t="str">
        <f ca="1">IF(AND($A51&lt;&gt;"",$A51&lt;&gt;"TOTAL"),IF(AND([2]PREMIOS_DOCTORADO!$AN49&lt;&gt;"",[2]PREMIOS_DOCTORADO!$AN49&lt;&gt;0),[2]PREMIOS_DOCTORADO!$AN49,""),IF($A51="TOTAL",SUM(INDIRECT("W4:W"&amp;ROW()-1)),""))</f>
        <v/>
      </c>
      <c r="X51" s="7" t="str">
        <f ca="1">IF(AND($A51&lt;&gt;"",$A51&lt;&gt;"TOTAL"),IF(AND([2]PREMIOS_DOCTORADO!$AP49&lt;&gt;"",[2]PREMIOS_DOCTORADO!$AP49&lt;&gt;0),[2]PREMIOS_DOCTORADO!$AP49,""),IF($A51="TOTAL",SUM(INDIRECT("X4:X"&amp;ROW()-1)),""))</f>
        <v/>
      </c>
      <c r="Y51" s="7" t="str">
        <f t="shared" ca="1" si="7"/>
        <v/>
      </c>
      <c r="Z51" s="7" t="str">
        <f ca="1">IF(AND($A51&lt;&gt;"",$A51&lt;&gt;"TOTAL"),IF(AND([2]PREMIOS_DOCTORADO!$AS49&lt;&gt;"",[2]PREMIOS_DOCTORADO!$AS49&lt;&gt;0),[2]PREMIOS_DOCTORADO!$AS49,""),IF($A51="TOTAL",SUM(INDIRECT("Z4:Z"&amp;ROW()-1)),""))</f>
        <v/>
      </c>
      <c r="AA51" s="7" t="str">
        <f ca="1">IF(AND($A51&lt;&gt;"",$A51&lt;&gt;"TOTAL"),IF(AND([2]PREMIOS_DOCTORADO!$AU49&lt;&gt;"",[2]PREMIOS_DOCTORADO!$AU49&lt;&gt;0),[2]PREMIOS_DOCTORADO!$AU49,""),IF($A51="TOTAL",SUM(INDIRECT("AA4:AA"&amp;ROW()-1)),""))</f>
        <v/>
      </c>
      <c r="AB51" s="7" t="str">
        <f t="shared" ca="1" si="8"/>
        <v/>
      </c>
      <c r="AC51" s="7" t="str">
        <f ca="1">IF(AND($A51&lt;&gt;"",$A51&lt;&gt;"TOTAL"),IF(AND([2]PREMIOS_DOCTORADO!$AX49&lt;&gt;"",[2]PREMIOS_DOCTORADO!$AX49&lt;&gt;0),[2]PREMIOS_DOCTORADO!$AX49,""),IF($A51="TOTAL",SUM(INDIRECT("AC4:AC"&amp;ROW()-1)),""))</f>
        <v/>
      </c>
      <c r="AD51" s="7" t="str">
        <f ca="1">IF(AND($A51&lt;&gt;"",$A51&lt;&gt;"TOTAL"),IF(AND([2]PREMIOS_DOCTORADO!$AZ49&lt;&gt;"",[2]PREMIOS_DOCTORADO!$AZ49&lt;&gt;0),[2]PREMIOS_DOCTORADO!$AZ49,""),IF($A51="TOTAL",SUM(INDIRECT("AD4:AD"&amp;ROW()-1)),""))</f>
        <v/>
      </c>
      <c r="AE51" s="7" t="str">
        <f t="shared" ca="1" si="9"/>
        <v/>
      </c>
      <c r="AF51" s="7" t="str">
        <f ca="1">IF(AND($A51&lt;&gt;"",$A51&lt;&gt;"TOTAL"),IF(AND([2]PREMIOS_DOCTORADO!$BC49&lt;&gt;"",[2]PREMIOS_DOCTORADO!$BC49&lt;&gt;0),[2]PREMIOS_DOCTORADO!$BC49,""),IF($A51="TOTAL",SUM(INDIRECT("AF4:AF"&amp;ROW()-1)),""))</f>
        <v/>
      </c>
      <c r="AG51" s="7" t="str">
        <f ca="1">IF(AND($A51&lt;&gt;"",$A51&lt;&gt;"TOTAL"),IF(AND([2]PREMIOS_DOCTORADO!$BE49&lt;&gt;"",[2]PREMIOS_DOCTORADO!$BE49&lt;&gt;0),[2]PREMIOS_DOCTORADO!$BE49,""),IF($A51="TOTAL",SUM(INDIRECT("AG4:AG"&amp;ROW()-1)),""))</f>
        <v/>
      </c>
      <c r="AH51" s="7" t="str">
        <f t="shared" ca="1" si="10"/>
        <v/>
      </c>
      <c r="AI51" s="7" t="str">
        <f ca="1">IF(AND($A51&lt;&gt;"",$A51&lt;&gt;"TOTAL"),IF(AND([2]PREMIOS_DOCTORADO!$BH49&lt;&gt;"",[2]PREMIOS_DOCTORADO!$BH49&lt;&gt;0),[2]PREMIOS_DOCTORADO!$BH49,""),IF($A51="TOTAL",SUM(INDIRECT("AI4:AI"&amp;ROW()-1)),""))</f>
        <v/>
      </c>
      <c r="AJ51" s="7" t="str">
        <f ca="1">IF(AND($A51&lt;&gt;"",$A51&lt;&gt;"TOTAL"),IF(AND([2]PREMIOS_DOCTORADO!$BJ49&lt;&gt;"",[2]PREMIOS_DOCTORADO!$BJ49&lt;&gt;0),[2]PREMIOS_DOCTORADO!$BJ49,""),IF($A51="TOTAL",SUM(INDIRECT("AJ4:AJ"&amp;ROW()-1)),""))</f>
        <v/>
      </c>
      <c r="AK51" s="7" t="str">
        <f t="shared" ca="1" si="11"/>
        <v/>
      </c>
      <c r="AL51" s="7" t="str">
        <f ca="1">IF(AND($A51&lt;&gt;"",$A51&lt;&gt;"TOTAL"),IF(AND([2]PREMIOS_DOCTORADO!$BM49&lt;&gt;"",[2]PREMIOS_DOCTORADO!$BM49&lt;&gt;0),[2]PREMIOS_DOCTORADO!$BM49,""),IF($A51="TOTAL",SUM(INDIRECT("AL4:AL"&amp;ROW()-1)),""))</f>
        <v/>
      </c>
      <c r="AM51" s="7" t="str">
        <f ca="1">IF(AND($A51&lt;&gt;"",$A51&lt;&gt;"TOTAL"),IF(AND([2]PREMIOS_DOCTORADO!$BO49&lt;&gt;"",[2]PREMIOS_DOCTORADO!$BO49&lt;&gt;0),[2]PREMIOS_DOCTORADO!$BO49,""),IF($A51="TOTAL",SUM(INDIRECT("AM4:AM"&amp;ROW()-1)),""))</f>
        <v/>
      </c>
      <c r="AN51" s="7" t="str">
        <f t="shared" ca="1" si="12"/>
        <v/>
      </c>
      <c r="AO51" s="7" t="str">
        <f ca="1">IF(AND($A51&lt;&gt;"",$A51&lt;&gt;"TOTAL"),IF(AND([2]PREMIOS_DOCTORADO!$BR49&lt;&gt;"",[2]PREMIOS_DOCTORADO!$BR49&lt;&gt;0),[2]PREMIOS_DOCTORADO!$BR49,""),IF($A51="TOTAL",SUM(INDIRECT("AO4:AO"&amp;ROW()-1)),""))</f>
        <v/>
      </c>
      <c r="AP51" s="7" t="str">
        <f ca="1">IF(AND($A51&lt;&gt;"",$A51&lt;&gt;"TOTAL"),IF(AND([2]PREMIOS_DOCTORADO!$BT49&lt;&gt;"",[2]PREMIOS_DOCTORADO!$BT49&lt;&gt;0),[2]PREMIOS_DOCTORADO!$BT49,""),IF($A51="TOTAL",SUM(INDIRECT("AP4:AP"&amp;ROW()-1)),""))</f>
        <v/>
      </c>
      <c r="AQ51" s="7" t="str">
        <f t="shared" ca="1" si="13"/>
        <v/>
      </c>
      <c r="AR51" s="7" t="str">
        <f ca="1">IF(AND($A51&lt;&gt;"",$A51&lt;&gt;"TOTAL"),IF(AND([2]PREMIOS_DOCTORADO!$BW49&lt;&gt;"",[2]PREMIOS_DOCTORADO!$BW49&lt;&gt;0),[2]PREMIOS_DOCTORADO!$BW49,""),IF($A51="TOTAL",SUM(INDIRECT("AR4:AR"&amp;ROW()-1)),""))</f>
        <v/>
      </c>
      <c r="AS51" s="7" t="str">
        <f ca="1">IF(AND($A51&lt;&gt;"",$A51&lt;&gt;"TOTAL"),IF(AND([2]PREMIOS_DOCTORADO!$BY49&lt;&gt;"",[2]PREMIOS_DOCTORADO!$BY49&lt;&gt;0),[2]PREMIOS_DOCTORADO!$BY49,""),IF($A51="TOTAL",SUM(INDIRECT("AS4:AS"&amp;ROW()-1)),""))</f>
        <v/>
      </c>
      <c r="AT51" s="7" t="str">
        <f t="shared" ca="1" si="14"/>
        <v/>
      </c>
      <c r="AU51" s="7" t="str">
        <f ca="1">IF(AND($A51&lt;&gt;"",$A51&lt;&gt;"TOTAL"),IF(AND([2]PREMIOS_DOCTORADO!$CB49&lt;&gt;"",[2]PREMIOS_DOCTORADO!$CB49&lt;&gt;0),[2]PREMIOS_DOCTORADO!$CB49,""),IF($A51="TOTAL",SUM(INDIRECT("AU4:AU"&amp;ROW()-1)),""))</f>
        <v/>
      </c>
      <c r="AV51" s="7" t="str">
        <f ca="1">IF(AND($A51&lt;&gt;"",$A51&lt;&gt;"TOTAL"),IF(AND([2]PREMIOS_DOCTORADO!$CD49&lt;&gt;"",[2]PREMIOS_DOCTORADO!$CD49&lt;&gt;0),[2]PREMIOS_DOCTORADO!$CD49,""),IF($A51="TOTAL",SUM(INDIRECT("AV4:AV"&amp;ROW()-1)),""))</f>
        <v/>
      </c>
      <c r="AW51" s="7" t="str">
        <f t="shared" ca="1" si="15"/>
        <v/>
      </c>
      <c r="AX51" s="7" t="str">
        <f ca="1">IF(AND($A51&lt;&gt;"",$A51&lt;&gt;"TOTAL"),IF(AND([2]PREMIOS_DOCTORADO!$CG49&lt;&gt;"",[2]PREMIOS_DOCTORADO!$CG49&lt;&gt;0),[2]PREMIOS_DOCTORADO!$CG49,""),IF($A51="TOTAL",SUM(INDIRECT("AX4:AX"&amp;ROW()-1)),""))</f>
        <v/>
      </c>
      <c r="AY51" s="7" t="str">
        <f ca="1">IF(AND($A51&lt;&gt;"",$A51&lt;&gt;"TOTAL"),IF(AND([2]PREMIOS_DOCTORADO!$CI49&lt;&gt;"",[2]PREMIOS_DOCTORADO!$CI49&lt;&gt;0),[2]PREMIOS_DOCTORADO!$CI49,""),IF($A51="TOTAL",SUM(INDIRECT("AY4:AY"&amp;ROW()-1)),""))</f>
        <v/>
      </c>
      <c r="AZ51" s="7" t="str">
        <f t="shared" ca="1" si="16"/>
        <v/>
      </c>
      <c r="BA51" s="7" t="str">
        <f ca="1">IF(AND($A51&lt;&gt;"",$A51&lt;&gt;"TOTAL"),IF(AND([2]PREMIOS_DOCTORADO!$CL49&lt;&gt;"",[2]PREMIOS_DOCTORADO!$CL49&lt;&gt;0),[2]PREMIOS_DOCTORADO!$CL49,""),IF($A51="TOTAL",SUM(INDIRECT("BA4:BA"&amp;ROW()-1)),""))</f>
        <v/>
      </c>
      <c r="BB51" s="7" t="str">
        <f ca="1">IF(AND($A51&lt;&gt;"",$A51&lt;&gt;"TOTAL"),IF(AND([2]PREMIOS_DOCTORADO!$CN49&lt;&gt;"",[2]PREMIOS_DOCTORADO!$CN49&lt;&gt;0),[2]PREMIOS_DOCTORADO!$CN49,""),IF($A51="TOTAL",SUM(INDIRECT("BB4:BB"&amp;ROW()-1)),""))</f>
        <v/>
      </c>
      <c r="BC51" s="7" t="str">
        <f t="shared" ca="1" si="17"/>
        <v/>
      </c>
      <c r="BD51" s="7" t="str">
        <f ca="1">IF(AND($A51&lt;&gt;"",$A51&lt;&gt;"TOTAL"),IF(AND([2]PREMIOS_DOCTORADO!$CQ49&lt;&gt;"",[2]PREMIOS_DOCTORADO!$CQ49&lt;&gt;0),[2]PREMIOS_DOCTORADO!$CQ49,""),IF($A51="TOTAL",SUM(INDIRECT("BD4:BD"&amp;ROW()-1)),""))</f>
        <v/>
      </c>
      <c r="BE51" s="7" t="str">
        <f ca="1">IF(AND($A51&lt;&gt;"",$A51&lt;&gt;"TOTAL"),IF(AND([2]PREMIOS_DOCTORADO!$CS49&lt;&gt;"",[2]PREMIOS_DOCTORADO!$CS49&lt;&gt;0),[2]PREMIOS_DOCTORADO!$CS49,""),IF($A51="TOTAL",SUM(INDIRECT("BE4:BE"&amp;ROW()-1)),""))</f>
        <v/>
      </c>
      <c r="BF51" s="7" t="str">
        <f t="shared" ca="1" si="18"/>
        <v/>
      </c>
    </row>
    <row r="52" spans="1:58" x14ac:dyDescent="0.2">
      <c r="A52" s="12" t="str">
        <f>IF([2]PREMIOS_DOCTORADO!$D50&lt;&gt;"",[2]PREMIOS_DOCTORADO!$D50,IF(AND([2]PREMIOS_DOCTORADO!$D50="",[2]PREMIOS_DOCTORADO!$D51="",[2]PREMIOS_DOCTORADO!$D49=""),"","TOTAL"))</f>
        <v/>
      </c>
      <c r="B52" s="7" t="str">
        <f ca="1">IF(AND($A52&lt;&gt;"",$A52&lt;&gt;"TOTAL"),IF(AND([2]PREMIOS_DOCTORADO!$E50&lt;&gt;"",[2]PREMIOS_DOCTORADO!$E50&lt;&gt;0),[2]PREMIOS_DOCTORADO!$E50,""),IF($A52="TOTAL",SUM(INDIRECT("B4:B"&amp;ROW()-1)),""))</f>
        <v/>
      </c>
      <c r="C52" s="7" t="str">
        <f ca="1">IF(AND($A52&lt;&gt;"",$A52&lt;&gt;"TOTAL"),IF(AND([2]PREMIOS_DOCTORADO!$G50&lt;&gt;"",[2]PREMIOS_DOCTORADO!$G50&lt;&gt;0),[2]PREMIOS_DOCTORADO!$G50,""),IF($A52="TOTAL",SUM(INDIRECT("C4:C"&amp;ROW()-1)),""))</f>
        <v/>
      </c>
      <c r="D52" s="7" t="str">
        <f t="shared" ca="1" si="0"/>
        <v/>
      </c>
      <c r="E52" s="7" t="str">
        <f ca="1">IF(AND($A52&lt;&gt;"",$A52&lt;&gt;"TOTAL"),IF(AND([2]PREMIOS_DOCTORADO!$J50&lt;&gt;"",[2]PREMIOS_DOCTORADO!$J50&lt;&gt;0),[2]PREMIOS_DOCTORADO!$J50,""),IF($A52="TOTAL",SUM(INDIRECT("E4:E"&amp;ROW()-1)),""))</f>
        <v/>
      </c>
      <c r="F52" s="7" t="str">
        <f ca="1">IF(AND($A52&lt;&gt;"",$A52&lt;&gt;"TOTAL"),IF(AND([2]PREMIOS_DOCTORADO!$L50&lt;&gt;"",[2]PREMIOS_DOCTORADO!$L50&lt;&gt;0),[2]PREMIOS_DOCTORADO!$L50,""),IF($A52="TOTAL",SUM(INDIRECT("F4:F"&amp;ROW()-1)),""))</f>
        <v/>
      </c>
      <c r="G52" s="7" t="str">
        <f t="shared" ca="1" si="1"/>
        <v/>
      </c>
      <c r="H52" s="7" t="str">
        <f ca="1">IF(AND($A52&lt;&gt;"",$A52&lt;&gt;"TOTAL"),IF(AND([2]PREMIOS_DOCTORADO!$O50&lt;&gt;"",[2]PREMIOS_DOCTORADO!$O50&lt;&gt;0),[2]PREMIOS_DOCTORADO!$O50,""),IF($A52="TOTAL",SUM(INDIRECT("H4:H"&amp;ROW()-1)),""))</f>
        <v/>
      </c>
      <c r="I52" s="7" t="str">
        <f ca="1">IF(AND($A52&lt;&gt;"",$A52&lt;&gt;"TOTAL"),IF(AND([2]PREMIOS_DOCTORADO!$Q50&lt;&gt;"",[2]PREMIOS_DOCTORADO!$Q50&lt;&gt;0),[2]PREMIOS_DOCTORADO!$Q50,""),IF($A52="TOTAL",SUM(INDIRECT("I4:I"&amp;ROW()-1)),""))</f>
        <v/>
      </c>
      <c r="J52" s="7" t="str">
        <f t="shared" ca="1" si="2"/>
        <v/>
      </c>
      <c r="K52" s="7" t="str">
        <f ca="1">IF(AND($A52&lt;&gt;"",$A52&lt;&gt;"TOTAL"),IF(AND([2]PREMIOS_DOCTORADO!$T50&lt;&gt;"",[2]PREMIOS_DOCTORADO!$T50&lt;&gt;0),[2]PREMIOS_DOCTORADO!$T50,""),IF($A52="TOTAL",SUM(INDIRECT("K4:K"&amp;ROW()-1)),""))</f>
        <v/>
      </c>
      <c r="L52" s="7" t="str">
        <f ca="1">IF(AND($A52&lt;&gt;"",$A52&lt;&gt;"TOTAL"),IF(AND([2]PREMIOS_DOCTORADO!$V50&lt;&gt;"",[2]PREMIOS_DOCTORADO!$V50&lt;&gt;0),[2]PREMIOS_DOCTORADO!$V50,""),IF($A52="TOTAL",SUM(INDIRECT("L4:L"&amp;ROW()-1)),""))</f>
        <v/>
      </c>
      <c r="M52" s="7" t="str">
        <f t="shared" ca="1" si="3"/>
        <v/>
      </c>
      <c r="N52" s="7" t="str">
        <f ca="1">IF(AND($A52&lt;&gt;"",$A52&lt;&gt;"TOTAL"),IF(AND([2]PREMIOS_DOCTORADO!$Y50&lt;&gt;"",[2]PREMIOS_DOCTORADO!$Y50&lt;&gt;0),[2]PREMIOS_DOCTORADO!$Y50,""),IF($A52="TOTAL",SUM(INDIRECT("N4:N"&amp;ROW()-1)),""))</f>
        <v/>
      </c>
      <c r="O52" s="7" t="str">
        <f ca="1">IF(AND($A52&lt;&gt;"",$A52&lt;&gt;"TOTAL"),IF(AND([2]PREMIOS_DOCTORADO!$AA50&lt;&gt;"",[2]PREMIOS_DOCTORADO!$AA50&lt;&gt;0),[2]PREMIOS_DOCTORADO!$AA50,""),IF($A52="TOTAL",SUM(INDIRECT("O4:O"&amp;ROW()-1)),""))</f>
        <v/>
      </c>
      <c r="P52" s="7" t="str">
        <f t="shared" ca="1" si="4"/>
        <v/>
      </c>
      <c r="Q52" s="7" t="str">
        <f ca="1">IF(AND($A52&lt;&gt;"",$A52&lt;&gt;"TOTAL"),IF(AND([2]PREMIOS_DOCTORADO!$AD50&lt;&gt;"",[2]PREMIOS_DOCTORADO!$AD50&lt;&gt;0),[2]PREMIOS_DOCTORADO!$AD50,""),IF($A52="TOTAL",SUM(INDIRECT("Q4:Q"&amp;ROW()-1)),""))</f>
        <v/>
      </c>
      <c r="R52" s="7" t="str">
        <f ca="1">IF(AND($A52&lt;&gt;"",$A52&lt;&gt;"TOTAL"),IF(AND([2]PREMIOS_DOCTORADO!$AF50&lt;&gt;"",[2]PREMIOS_DOCTORADO!$AF50&lt;&gt;0),[2]PREMIOS_DOCTORADO!$AF50,""),IF($A52="TOTAL",SUM(INDIRECT("R4:R"&amp;ROW()-1)),""))</f>
        <v/>
      </c>
      <c r="S52" s="7" t="str">
        <f t="shared" ca="1" si="5"/>
        <v/>
      </c>
      <c r="T52" s="7" t="str">
        <f ca="1">IF(AND($A52&lt;&gt;"",$A52&lt;&gt;"TOTAL"),IF(AND([2]PREMIOS_DOCTORADO!$AI50&lt;&gt;"",[2]PREMIOS_DOCTORADO!$AI50&lt;&gt;0),[2]PREMIOS_DOCTORADO!$AI50,""),IF($A52="TOTAL",SUM(INDIRECT("T4:T"&amp;ROW()-1)),""))</f>
        <v/>
      </c>
      <c r="U52" s="7" t="str">
        <f ca="1">IF(AND($A52&lt;&gt;"",$A52&lt;&gt;"TOTAL"),IF(AND([2]PREMIOS_DOCTORADO!$AK50&lt;&gt;"",[2]PREMIOS_DOCTORADO!$AK50&lt;&gt;0),[2]PREMIOS_DOCTORADO!$AK50,""),IF($A52="TOTAL",SUM(INDIRECT("U4:U"&amp;ROW()-1)),""))</f>
        <v/>
      </c>
      <c r="V52" s="7" t="str">
        <f t="shared" ca="1" si="6"/>
        <v/>
      </c>
      <c r="W52" s="7" t="str">
        <f ca="1">IF(AND($A52&lt;&gt;"",$A52&lt;&gt;"TOTAL"),IF(AND([2]PREMIOS_DOCTORADO!$AN50&lt;&gt;"",[2]PREMIOS_DOCTORADO!$AN50&lt;&gt;0),[2]PREMIOS_DOCTORADO!$AN50,""),IF($A52="TOTAL",SUM(INDIRECT("W4:W"&amp;ROW()-1)),""))</f>
        <v/>
      </c>
      <c r="X52" s="7" t="str">
        <f ca="1">IF(AND($A52&lt;&gt;"",$A52&lt;&gt;"TOTAL"),IF(AND([2]PREMIOS_DOCTORADO!$AP50&lt;&gt;"",[2]PREMIOS_DOCTORADO!$AP50&lt;&gt;0),[2]PREMIOS_DOCTORADO!$AP50,""),IF($A52="TOTAL",SUM(INDIRECT("X4:X"&amp;ROW()-1)),""))</f>
        <v/>
      </c>
      <c r="Y52" s="7" t="str">
        <f t="shared" ca="1" si="7"/>
        <v/>
      </c>
      <c r="Z52" s="7" t="str">
        <f ca="1">IF(AND($A52&lt;&gt;"",$A52&lt;&gt;"TOTAL"),IF(AND([2]PREMIOS_DOCTORADO!$AS50&lt;&gt;"",[2]PREMIOS_DOCTORADO!$AS50&lt;&gt;0),[2]PREMIOS_DOCTORADO!$AS50,""),IF($A52="TOTAL",SUM(INDIRECT("Z4:Z"&amp;ROW()-1)),""))</f>
        <v/>
      </c>
      <c r="AA52" s="7" t="str">
        <f ca="1">IF(AND($A52&lt;&gt;"",$A52&lt;&gt;"TOTAL"),IF(AND([2]PREMIOS_DOCTORADO!$AU50&lt;&gt;"",[2]PREMIOS_DOCTORADO!$AU50&lt;&gt;0),[2]PREMIOS_DOCTORADO!$AU50,""),IF($A52="TOTAL",SUM(INDIRECT("AA4:AA"&amp;ROW()-1)),""))</f>
        <v/>
      </c>
      <c r="AB52" s="7" t="str">
        <f t="shared" ca="1" si="8"/>
        <v/>
      </c>
      <c r="AC52" s="7" t="str">
        <f ca="1">IF(AND($A52&lt;&gt;"",$A52&lt;&gt;"TOTAL"),IF(AND([2]PREMIOS_DOCTORADO!$AX50&lt;&gt;"",[2]PREMIOS_DOCTORADO!$AX50&lt;&gt;0),[2]PREMIOS_DOCTORADO!$AX50,""),IF($A52="TOTAL",SUM(INDIRECT("AC4:AC"&amp;ROW()-1)),""))</f>
        <v/>
      </c>
      <c r="AD52" s="7" t="str">
        <f ca="1">IF(AND($A52&lt;&gt;"",$A52&lt;&gt;"TOTAL"),IF(AND([2]PREMIOS_DOCTORADO!$AZ50&lt;&gt;"",[2]PREMIOS_DOCTORADO!$AZ50&lt;&gt;0),[2]PREMIOS_DOCTORADO!$AZ50,""),IF($A52="TOTAL",SUM(INDIRECT("AD4:AD"&amp;ROW()-1)),""))</f>
        <v/>
      </c>
      <c r="AE52" s="7" t="str">
        <f t="shared" ca="1" si="9"/>
        <v/>
      </c>
      <c r="AF52" s="7" t="str">
        <f ca="1">IF(AND($A52&lt;&gt;"",$A52&lt;&gt;"TOTAL"),IF(AND([2]PREMIOS_DOCTORADO!$BC50&lt;&gt;"",[2]PREMIOS_DOCTORADO!$BC50&lt;&gt;0),[2]PREMIOS_DOCTORADO!$BC50,""),IF($A52="TOTAL",SUM(INDIRECT("AF4:AF"&amp;ROW()-1)),""))</f>
        <v/>
      </c>
      <c r="AG52" s="7" t="str">
        <f ca="1">IF(AND($A52&lt;&gt;"",$A52&lt;&gt;"TOTAL"),IF(AND([2]PREMIOS_DOCTORADO!$BE50&lt;&gt;"",[2]PREMIOS_DOCTORADO!$BE50&lt;&gt;0),[2]PREMIOS_DOCTORADO!$BE50,""),IF($A52="TOTAL",SUM(INDIRECT("AG4:AG"&amp;ROW()-1)),""))</f>
        <v/>
      </c>
      <c r="AH52" s="7" t="str">
        <f t="shared" ca="1" si="10"/>
        <v/>
      </c>
      <c r="AI52" s="7" t="str">
        <f ca="1">IF(AND($A52&lt;&gt;"",$A52&lt;&gt;"TOTAL"),IF(AND([2]PREMIOS_DOCTORADO!$BH50&lt;&gt;"",[2]PREMIOS_DOCTORADO!$BH50&lt;&gt;0),[2]PREMIOS_DOCTORADO!$BH50,""),IF($A52="TOTAL",SUM(INDIRECT("AI4:AI"&amp;ROW()-1)),""))</f>
        <v/>
      </c>
      <c r="AJ52" s="7" t="str">
        <f ca="1">IF(AND($A52&lt;&gt;"",$A52&lt;&gt;"TOTAL"),IF(AND([2]PREMIOS_DOCTORADO!$BJ50&lt;&gt;"",[2]PREMIOS_DOCTORADO!$BJ50&lt;&gt;0),[2]PREMIOS_DOCTORADO!$BJ50,""),IF($A52="TOTAL",SUM(INDIRECT("AJ4:AJ"&amp;ROW()-1)),""))</f>
        <v/>
      </c>
      <c r="AK52" s="7" t="str">
        <f t="shared" ca="1" si="11"/>
        <v/>
      </c>
      <c r="AL52" s="7" t="str">
        <f ca="1">IF(AND($A52&lt;&gt;"",$A52&lt;&gt;"TOTAL"),IF(AND([2]PREMIOS_DOCTORADO!$BM50&lt;&gt;"",[2]PREMIOS_DOCTORADO!$BM50&lt;&gt;0),[2]PREMIOS_DOCTORADO!$BM50,""),IF($A52="TOTAL",SUM(INDIRECT("AL4:AL"&amp;ROW()-1)),""))</f>
        <v/>
      </c>
      <c r="AM52" s="7" t="str">
        <f ca="1">IF(AND($A52&lt;&gt;"",$A52&lt;&gt;"TOTAL"),IF(AND([2]PREMIOS_DOCTORADO!$BO50&lt;&gt;"",[2]PREMIOS_DOCTORADO!$BO50&lt;&gt;0),[2]PREMIOS_DOCTORADO!$BO50,""),IF($A52="TOTAL",SUM(INDIRECT("AM4:AM"&amp;ROW()-1)),""))</f>
        <v/>
      </c>
      <c r="AN52" s="7" t="str">
        <f t="shared" ca="1" si="12"/>
        <v/>
      </c>
      <c r="AO52" s="7" t="str">
        <f ca="1">IF(AND($A52&lt;&gt;"",$A52&lt;&gt;"TOTAL"),IF(AND([2]PREMIOS_DOCTORADO!$BR50&lt;&gt;"",[2]PREMIOS_DOCTORADO!$BR50&lt;&gt;0),[2]PREMIOS_DOCTORADO!$BR50,""),IF($A52="TOTAL",SUM(INDIRECT("AO4:AO"&amp;ROW()-1)),""))</f>
        <v/>
      </c>
      <c r="AP52" s="7" t="str">
        <f ca="1">IF(AND($A52&lt;&gt;"",$A52&lt;&gt;"TOTAL"),IF(AND([2]PREMIOS_DOCTORADO!$BT50&lt;&gt;"",[2]PREMIOS_DOCTORADO!$BT50&lt;&gt;0),[2]PREMIOS_DOCTORADO!$BT50,""),IF($A52="TOTAL",SUM(INDIRECT("AP4:AP"&amp;ROW()-1)),""))</f>
        <v/>
      </c>
      <c r="AQ52" s="7" t="str">
        <f t="shared" ca="1" si="13"/>
        <v/>
      </c>
      <c r="AR52" s="7" t="str">
        <f ca="1">IF(AND($A52&lt;&gt;"",$A52&lt;&gt;"TOTAL"),IF(AND([2]PREMIOS_DOCTORADO!$BW50&lt;&gt;"",[2]PREMIOS_DOCTORADO!$BW50&lt;&gt;0),[2]PREMIOS_DOCTORADO!$BW50,""),IF($A52="TOTAL",SUM(INDIRECT("AR4:AR"&amp;ROW()-1)),""))</f>
        <v/>
      </c>
      <c r="AS52" s="7" t="str">
        <f ca="1">IF(AND($A52&lt;&gt;"",$A52&lt;&gt;"TOTAL"),IF(AND([2]PREMIOS_DOCTORADO!$BY50&lt;&gt;"",[2]PREMIOS_DOCTORADO!$BY50&lt;&gt;0),[2]PREMIOS_DOCTORADO!$BY50,""),IF($A52="TOTAL",SUM(INDIRECT("AS4:AS"&amp;ROW()-1)),""))</f>
        <v/>
      </c>
      <c r="AT52" s="7" t="str">
        <f t="shared" ca="1" si="14"/>
        <v/>
      </c>
      <c r="AU52" s="7" t="str">
        <f ca="1">IF(AND($A52&lt;&gt;"",$A52&lt;&gt;"TOTAL"),IF(AND([2]PREMIOS_DOCTORADO!$CB50&lt;&gt;"",[2]PREMIOS_DOCTORADO!$CB50&lt;&gt;0),[2]PREMIOS_DOCTORADO!$CB50,""),IF($A52="TOTAL",SUM(INDIRECT("AU4:AU"&amp;ROW()-1)),""))</f>
        <v/>
      </c>
      <c r="AV52" s="7" t="str">
        <f ca="1">IF(AND($A52&lt;&gt;"",$A52&lt;&gt;"TOTAL"),IF(AND([2]PREMIOS_DOCTORADO!$CD50&lt;&gt;"",[2]PREMIOS_DOCTORADO!$CD50&lt;&gt;0),[2]PREMIOS_DOCTORADO!$CD50,""),IF($A52="TOTAL",SUM(INDIRECT("AV4:AV"&amp;ROW()-1)),""))</f>
        <v/>
      </c>
      <c r="AW52" s="7" t="str">
        <f t="shared" ca="1" si="15"/>
        <v/>
      </c>
      <c r="AX52" s="7" t="str">
        <f ca="1">IF(AND($A52&lt;&gt;"",$A52&lt;&gt;"TOTAL"),IF(AND([2]PREMIOS_DOCTORADO!$CG50&lt;&gt;"",[2]PREMIOS_DOCTORADO!$CG50&lt;&gt;0),[2]PREMIOS_DOCTORADO!$CG50,""),IF($A52="TOTAL",SUM(INDIRECT("AX4:AX"&amp;ROW()-1)),""))</f>
        <v/>
      </c>
      <c r="AY52" s="7" t="str">
        <f ca="1">IF(AND($A52&lt;&gt;"",$A52&lt;&gt;"TOTAL"),IF(AND([2]PREMIOS_DOCTORADO!$CI50&lt;&gt;"",[2]PREMIOS_DOCTORADO!$CI50&lt;&gt;0),[2]PREMIOS_DOCTORADO!$CI50,""),IF($A52="TOTAL",SUM(INDIRECT("AY4:AY"&amp;ROW()-1)),""))</f>
        <v/>
      </c>
      <c r="AZ52" s="7" t="str">
        <f t="shared" ca="1" si="16"/>
        <v/>
      </c>
      <c r="BA52" s="7" t="str">
        <f ca="1">IF(AND($A52&lt;&gt;"",$A52&lt;&gt;"TOTAL"),IF(AND([2]PREMIOS_DOCTORADO!$CL50&lt;&gt;"",[2]PREMIOS_DOCTORADO!$CL50&lt;&gt;0),[2]PREMIOS_DOCTORADO!$CL50,""),IF($A52="TOTAL",SUM(INDIRECT("BA4:BA"&amp;ROW()-1)),""))</f>
        <v/>
      </c>
      <c r="BB52" s="7" t="str">
        <f ca="1">IF(AND($A52&lt;&gt;"",$A52&lt;&gt;"TOTAL"),IF(AND([2]PREMIOS_DOCTORADO!$CN50&lt;&gt;"",[2]PREMIOS_DOCTORADO!$CN50&lt;&gt;0),[2]PREMIOS_DOCTORADO!$CN50,""),IF($A52="TOTAL",SUM(INDIRECT("BB4:BB"&amp;ROW()-1)),""))</f>
        <v/>
      </c>
      <c r="BC52" s="7" t="str">
        <f t="shared" ca="1" si="17"/>
        <v/>
      </c>
      <c r="BD52" s="7" t="str">
        <f ca="1">IF(AND($A52&lt;&gt;"",$A52&lt;&gt;"TOTAL"),IF(AND([2]PREMIOS_DOCTORADO!$CQ50&lt;&gt;"",[2]PREMIOS_DOCTORADO!$CQ50&lt;&gt;0),[2]PREMIOS_DOCTORADO!$CQ50,""),IF($A52="TOTAL",SUM(INDIRECT("BD4:BD"&amp;ROW()-1)),""))</f>
        <v/>
      </c>
      <c r="BE52" s="7" t="str">
        <f ca="1">IF(AND($A52&lt;&gt;"",$A52&lt;&gt;"TOTAL"),IF(AND([2]PREMIOS_DOCTORADO!$CS50&lt;&gt;"",[2]PREMIOS_DOCTORADO!$CS50&lt;&gt;0),[2]PREMIOS_DOCTORADO!$CS50,""),IF($A52="TOTAL",SUM(INDIRECT("BE4:BE"&amp;ROW()-1)),""))</f>
        <v/>
      </c>
      <c r="BF52" s="7" t="str">
        <f t="shared" ca="1" si="18"/>
        <v/>
      </c>
    </row>
    <row r="53" spans="1:58" x14ac:dyDescent="0.2">
      <c r="A53" s="12" t="str">
        <f>IF([2]PREMIOS_DOCTORADO!$D51&lt;&gt;"",[2]PREMIOS_DOCTORADO!$D51,IF(AND([2]PREMIOS_DOCTORADO!$D51="",[2]PREMIOS_DOCTORADO!$D52="",[2]PREMIOS_DOCTORADO!$D50=""),"","TOTAL"))</f>
        <v/>
      </c>
      <c r="B53" s="7" t="str">
        <f ca="1">IF(AND($A53&lt;&gt;"",$A53&lt;&gt;"TOTAL"),IF(AND([2]PREMIOS_DOCTORADO!$E51&lt;&gt;"",[2]PREMIOS_DOCTORADO!$E51&lt;&gt;0),[2]PREMIOS_DOCTORADO!$E51,""),IF($A53="TOTAL",SUM(INDIRECT("B4:B"&amp;ROW()-1)),""))</f>
        <v/>
      </c>
      <c r="C53" s="7" t="str">
        <f ca="1">IF(AND($A53&lt;&gt;"",$A53&lt;&gt;"TOTAL"),IF(AND([2]PREMIOS_DOCTORADO!$G51&lt;&gt;"",[2]PREMIOS_DOCTORADO!$G51&lt;&gt;0),[2]PREMIOS_DOCTORADO!$G51,""),IF($A53="TOTAL",SUM(INDIRECT("C4:C"&amp;ROW()-1)),""))</f>
        <v/>
      </c>
      <c r="D53" s="7" t="str">
        <f t="shared" ca="1" si="0"/>
        <v/>
      </c>
      <c r="E53" s="7" t="str">
        <f ca="1">IF(AND($A53&lt;&gt;"",$A53&lt;&gt;"TOTAL"),IF(AND([2]PREMIOS_DOCTORADO!$J51&lt;&gt;"",[2]PREMIOS_DOCTORADO!$J51&lt;&gt;0),[2]PREMIOS_DOCTORADO!$J51,""),IF($A53="TOTAL",SUM(INDIRECT("E4:E"&amp;ROW()-1)),""))</f>
        <v/>
      </c>
      <c r="F53" s="7" t="str">
        <f ca="1">IF(AND($A53&lt;&gt;"",$A53&lt;&gt;"TOTAL"),IF(AND([2]PREMIOS_DOCTORADO!$L51&lt;&gt;"",[2]PREMIOS_DOCTORADO!$L51&lt;&gt;0),[2]PREMIOS_DOCTORADO!$L51,""),IF($A53="TOTAL",SUM(INDIRECT("F4:F"&amp;ROW()-1)),""))</f>
        <v/>
      </c>
      <c r="G53" s="7" t="str">
        <f t="shared" ca="1" si="1"/>
        <v/>
      </c>
      <c r="H53" s="7" t="str">
        <f ca="1">IF(AND($A53&lt;&gt;"",$A53&lt;&gt;"TOTAL"),IF(AND([2]PREMIOS_DOCTORADO!$O51&lt;&gt;"",[2]PREMIOS_DOCTORADO!$O51&lt;&gt;0),[2]PREMIOS_DOCTORADO!$O51,""),IF($A53="TOTAL",SUM(INDIRECT("H4:H"&amp;ROW()-1)),""))</f>
        <v/>
      </c>
      <c r="I53" s="7" t="str">
        <f ca="1">IF(AND($A53&lt;&gt;"",$A53&lt;&gt;"TOTAL"),IF(AND([2]PREMIOS_DOCTORADO!$Q51&lt;&gt;"",[2]PREMIOS_DOCTORADO!$Q51&lt;&gt;0),[2]PREMIOS_DOCTORADO!$Q51,""),IF($A53="TOTAL",SUM(INDIRECT("I4:I"&amp;ROW()-1)),""))</f>
        <v/>
      </c>
      <c r="J53" s="7" t="str">
        <f t="shared" ca="1" si="2"/>
        <v/>
      </c>
      <c r="K53" s="7" t="str">
        <f ca="1">IF(AND($A53&lt;&gt;"",$A53&lt;&gt;"TOTAL"),IF(AND([2]PREMIOS_DOCTORADO!$T51&lt;&gt;"",[2]PREMIOS_DOCTORADO!$T51&lt;&gt;0),[2]PREMIOS_DOCTORADO!$T51,""),IF($A53="TOTAL",SUM(INDIRECT("K4:K"&amp;ROW()-1)),""))</f>
        <v/>
      </c>
      <c r="L53" s="7" t="str">
        <f ca="1">IF(AND($A53&lt;&gt;"",$A53&lt;&gt;"TOTAL"),IF(AND([2]PREMIOS_DOCTORADO!$V51&lt;&gt;"",[2]PREMIOS_DOCTORADO!$V51&lt;&gt;0),[2]PREMIOS_DOCTORADO!$V51,""),IF($A53="TOTAL",SUM(INDIRECT("L4:L"&amp;ROW()-1)),""))</f>
        <v/>
      </c>
      <c r="M53" s="7" t="str">
        <f t="shared" ca="1" si="3"/>
        <v/>
      </c>
      <c r="N53" s="7" t="str">
        <f ca="1">IF(AND($A53&lt;&gt;"",$A53&lt;&gt;"TOTAL"),IF(AND([2]PREMIOS_DOCTORADO!$Y51&lt;&gt;"",[2]PREMIOS_DOCTORADO!$Y51&lt;&gt;0),[2]PREMIOS_DOCTORADO!$Y51,""),IF($A53="TOTAL",SUM(INDIRECT("N4:N"&amp;ROW()-1)),""))</f>
        <v/>
      </c>
      <c r="O53" s="7" t="str">
        <f ca="1">IF(AND($A53&lt;&gt;"",$A53&lt;&gt;"TOTAL"),IF(AND([2]PREMIOS_DOCTORADO!$AA51&lt;&gt;"",[2]PREMIOS_DOCTORADO!$AA51&lt;&gt;0),[2]PREMIOS_DOCTORADO!$AA51,""),IF($A53="TOTAL",SUM(INDIRECT("O4:O"&amp;ROW()-1)),""))</f>
        <v/>
      </c>
      <c r="P53" s="7" t="str">
        <f t="shared" ca="1" si="4"/>
        <v/>
      </c>
      <c r="Q53" s="7" t="str">
        <f ca="1">IF(AND($A53&lt;&gt;"",$A53&lt;&gt;"TOTAL"),IF(AND([2]PREMIOS_DOCTORADO!$AD51&lt;&gt;"",[2]PREMIOS_DOCTORADO!$AD51&lt;&gt;0),[2]PREMIOS_DOCTORADO!$AD51,""),IF($A53="TOTAL",SUM(INDIRECT("Q4:Q"&amp;ROW()-1)),""))</f>
        <v/>
      </c>
      <c r="R53" s="7" t="str">
        <f ca="1">IF(AND($A53&lt;&gt;"",$A53&lt;&gt;"TOTAL"),IF(AND([2]PREMIOS_DOCTORADO!$AF51&lt;&gt;"",[2]PREMIOS_DOCTORADO!$AF51&lt;&gt;0),[2]PREMIOS_DOCTORADO!$AF51,""),IF($A53="TOTAL",SUM(INDIRECT("R4:R"&amp;ROW()-1)),""))</f>
        <v/>
      </c>
      <c r="S53" s="7" t="str">
        <f t="shared" ca="1" si="5"/>
        <v/>
      </c>
      <c r="T53" s="7" t="str">
        <f ca="1">IF(AND($A53&lt;&gt;"",$A53&lt;&gt;"TOTAL"),IF(AND([2]PREMIOS_DOCTORADO!$AI51&lt;&gt;"",[2]PREMIOS_DOCTORADO!$AI51&lt;&gt;0),[2]PREMIOS_DOCTORADO!$AI51,""),IF($A53="TOTAL",SUM(INDIRECT("T4:T"&amp;ROW()-1)),""))</f>
        <v/>
      </c>
      <c r="U53" s="7" t="str">
        <f ca="1">IF(AND($A53&lt;&gt;"",$A53&lt;&gt;"TOTAL"),IF(AND([2]PREMIOS_DOCTORADO!$AK51&lt;&gt;"",[2]PREMIOS_DOCTORADO!$AK51&lt;&gt;0),[2]PREMIOS_DOCTORADO!$AK51,""),IF($A53="TOTAL",SUM(INDIRECT("U4:U"&amp;ROW()-1)),""))</f>
        <v/>
      </c>
      <c r="V53" s="7" t="str">
        <f t="shared" ca="1" si="6"/>
        <v/>
      </c>
      <c r="W53" s="7" t="str">
        <f ca="1">IF(AND($A53&lt;&gt;"",$A53&lt;&gt;"TOTAL"),IF(AND([2]PREMIOS_DOCTORADO!$AN51&lt;&gt;"",[2]PREMIOS_DOCTORADO!$AN51&lt;&gt;0),[2]PREMIOS_DOCTORADO!$AN51,""),IF($A53="TOTAL",SUM(INDIRECT("W4:W"&amp;ROW()-1)),""))</f>
        <v/>
      </c>
      <c r="X53" s="7" t="str">
        <f ca="1">IF(AND($A53&lt;&gt;"",$A53&lt;&gt;"TOTAL"),IF(AND([2]PREMIOS_DOCTORADO!$AP51&lt;&gt;"",[2]PREMIOS_DOCTORADO!$AP51&lt;&gt;0),[2]PREMIOS_DOCTORADO!$AP51,""),IF($A53="TOTAL",SUM(INDIRECT("X4:X"&amp;ROW()-1)),""))</f>
        <v/>
      </c>
      <c r="Y53" s="7" t="str">
        <f t="shared" ca="1" si="7"/>
        <v/>
      </c>
      <c r="Z53" s="7" t="str">
        <f ca="1">IF(AND($A53&lt;&gt;"",$A53&lt;&gt;"TOTAL"),IF(AND([2]PREMIOS_DOCTORADO!$AS51&lt;&gt;"",[2]PREMIOS_DOCTORADO!$AS51&lt;&gt;0),[2]PREMIOS_DOCTORADO!$AS51,""),IF($A53="TOTAL",SUM(INDIRECT("Z4:Z"&amp;ROW()-1)),""))</f>
        <v/>
      </c>
      <c r="AA53" s="7" t="str">
        <f ca="1">IF(AND($A53&lt;&gt;"",$A53&lt;&gt;"TOTAL"),IF(AND([2]PREMIOS_DOCTORADO!$AU51&lt;&gt;"",[2]PREMIOS_DOCTORADO!$AU51&lt;&gt;0),[2]PREMIOS_DOCTORADO!$AU51,""),IF($A53="TOTAL",SUM(INDIRECT("AA4:AA"&amp;ROW()-1)),""))</f>
        <v/>
      </c>
      <c r="AB53" s="7" t="str">
        <f t="shared" ca="1" si="8"/>
        <v/>
      </c>
      <c r="AC53" s="7" t="str">
        <f ca="1">IF(AND($A53&lt;&gt;"",$A53&lt;&gt;"TOTAL"),IF(AND([2]PREMIOS_DOCTORADO!$AX51&lt;&gt;"",[2]PREMIOS_DOCTORADO!$AX51&lt;&gt;0),[2]PREMIOS_DOCTORADO!$AX51,""),IF($A53="TOTAL",SUM(INDIRECT("AC4:AC"&amp;ROW()-1)),""))</f>
        <v/>
      </c>
      <c r="AD53" s="7" t="str">
        <f ca="1">IF(AND($A53&lt;&gt;"",$A53&lt;&gt;"TOTAL"),IF(AND([2]PREMIOS_DOCTORADO!$AZ51&lt;&gt;"",[2]PREMIOS_DOCTORADO!$AZ51&lt;&gt;0),[2]PREMIOS_DOCTORADO!$AZ51,""),IF($A53="TOTAL",SUM(INDIRECT("AD4:AD"&amp;ROW()-1)),""))</f>
        <v/>
      </c>
      <c r="AE53" s="7" t="str">
        <f t="shared" ca="1" si="9"/>
        <v/>
      </c>
      <c r="AF53" s="7" t="str">
        <f ca="1">IF(AND($A53&lt;&gt;"",$A53&lt;&gt;"TOTAL"),IF(AND([2]PREMIOS_DOCTORADO!$BC51&lt;&gt;"",[2]PREMIOS_DOCTORADO!$BC51&lt;&gt;0),[2]PREMIOS_DOCTORADO!$BC51,""),IF($A53="TOTAL",SUM(INDIRECT("AF4:AF"&amp;ROW()-1)),""))</f>
        <v/>
      </c>
      <c r="AG53" s="7" t="str">
        <f ca="1">IF(AND($A53&lt;&gt;"",$A53&lt;&gt;"TOTAL"),IF(AND([2]PREMIOS_DOCTORADO!$BE51&lt;&gt;"",[2]PREMIOS_DOCTORADO!$BE51&lt;&gt;0),[2]PREMIOS_DOCTORADO!$BE51,""),IF($A53="TOTAL",SUM(INDIRECT("AG4:AG"&amp;ROW()-1)),""))</f>
        <v/>
      </c>
      <c r="AH53" s="7" t="str">
        <f t="shared" ca="1" si="10"/>
        <v/>
      </c>
      <c r="AI53" s="7" t="str">
        <f ca="1">IF(AND($A53&lt;&gt;"",$A53&lt;&gt;"TOTAL"),IF(AND([2]PREMIOS_DOCTORADO!$BH51&lt;&gt;"",[2]PREMIOS_DOCTORADO!$BH51&lt;&gt;0),[2]PREMIOS_DOCTORADO!$BH51,""),IF($A53="TOTAL",SUM(INDIRECT("AI4:AI"&amp;ROW()-1)),""))</f>
        <v/>
      </c>
      <c r="AJ53" s="7" t="str">
        <f ca="1">IF(AND($A53&lt;&gt;"",$A53&lt;&gt;"TOTAL"),IF(AND([2]PREMIOS_DOCTORADO!$BJ51&lt;&gt;"",[2]PREMIOS_DOCTORADO!$BJ51&lt;&gt;0),[2]PREMIOS_DOCTORADO!$BJ51,""),IF($A53="TOTAL",SUM(INDIRECT("AJ4:AJ"&amp;ROW()-1)),""))</f>
        <v/>
      </c>
      <c r="AK53" s="7" t="str">
        <f t="shared" ca="1" si="11"/>
        <v/>
      </c>
      <c r="AL53" s="7" t="str">
        <f ca="1">IF(AND($A53&lt;&gt;"",$A53&lt;&gt;"TOTAL"),IF(AND([2]PREMIOS_DOCTORADO!$BM51&lt;&gt;"",[2]PREMIOS_DOCTORADO!$BM51&lt;&gt;0),[2]PREMIOS_DOCTORADO!$BM51,""),IF($A53="TOTAL",SUM(INDIRECT("AL4:AL"&amp;ROW()-1)),""))</f>
        <v/>
      </c>
      <c r="AM53" s="7" t="str">
        <f ca="1">IF(AND($A53&lt;&gt;"",$A53&lt;&gt;"TOTAL"),IF(AND([2]PREMIOS_DOCTORADO!$BO51&lt;&gt;"",[2]PREMIOS_DOCTORADO!$BO51&lt;&gt;0),[2]PREMIOS_DOCTORADO!$BO51,""),IF($A53="TOTAL",SUM(INDIRECT("AM4:AM"&amp;ROW()-1)),""))</f>
        <v/>
      </c>
      <c r="AN53" s="7" t="str">
        <f t="shared" ca="1" si="12"/>
        <v/>
      </c>
      <c r="AO53" s="7" t="str">
        <f ca="1">IF(AND($A53&lt;&gt;"",$A53&lt;&gt;"TOTAL"),IF(AND([2]PREMIOS_DOCTORADO!$BR51&lt;&gt;"",[2]PREMIOS_DOCTORADO!$BR51&lt;&gt;0),[2]PREMIOS_DOCTORADO!$BR51,""),IF($A53="TOTAL",SUM(INDIRECT("AO4:AO"&amp;ROW()-1)),""))</f>
        <v/>
      </c>
      <c r="AP53" s="7" t="str">
        <f ca="1">IF(AND($A53&lt;&gt;"",$A53&lt;&gt;"TOTAL"),IF(AND([2]PREMIOS_DOCTORADO!$BT51&lt;&gt;"",[2]PREMIOS_DOCTORADO!$BT51&lt;&gt;0),[2]PREMIOS_DOCTORADO!$BT51,""),IF($A53="TOTAL",SUM(INDIRECT("AP4:AP"&amp;ROW()-1)),""))</f>
        <v/>
      </c>
      <c r="AQ53" s="7" t="str">
        <f t="shared" ca="1" si="13"/>
        <v/>
      </c>
      <c r="AR53" s="7" t="str">
        <f ca="1">IF(AND($A53&lt;&gt;"",$A53&lt;&gt;"TOTAL"),IF(AND([2]PREMIOS_DOCTORADO!$BW51&lt;&gt;"",[2]PREMIOS_DOCTORADO!$BW51&lt;&gt;0),[2]PREMIOS_DOCTORADO!$BW51,""),IF($A53="TOTAL",SUM(INDIRECT("AR4:AR"&amp;ROW()-1)),""))</f>
        <v/>
      </c>
      <c r="AS53" s="7" t="str">
        <f ca="1">IF(AND($A53&lt;&gt;"",$A53&lt;&gt;"TOTAL"),IF(AND([2]PREMIOS_DOCTORADO!$BY51&lt;&gt;"",[2]PREMIOS_DOCTORADO!$BY51&lt;&gt;0),[2]PREMIOS_DOCTORADO!$BY51,""),IF($A53="TOTAL",SUM(INDIRECT("AS4:AS"&amp;ROW()-1)),""))</f>
        <v/>
      </c>
      <c r="AT53" s="7" t="str">
        <f t="shared" ca="1" si="14"/>
        <v/>
      </c>
      <c r="AU53" s="7" t="str">
        <f ca="1">IF(AND($A53&lt;&gt;"",$A53&lt;&gt;"TOTAL"),IF(AND([2]PREMIOS_DOCTORADO!$CB51&lt;&gt;"",[2]PREMIOS_DOCTORADO!$CB51&lt;&gt;0),[2]PREMIOS_DOCTORADO!$CB51,""),IF($A53="TOTAL",SUM(INDIRECT("AU4:AU"&amp;ROW()-1)),""))</f>
        <v/>
      </c>
      <c r="AV53" s="7" t="str">
        <f ca="1">IF(AND($A53&lt;&gt;"",$A53&lt;&gt;"TOTAL"),IF(AND([2]PREMIOS_DOCTORADO!$CD51&lt;&gt;"",[2]PREMIOS_DOCTORADO!$CD51&lt;&gt;0),[2]PREMIOS_DOCTORADO!$CD51,""),IF($A53="TOTAL",SUM(INDIRECT("AV4:AV"&amp;ROW()-1)),""))</f>
        <v/>
      </c>
      <c r="AW53" s="7" t="str">
        <f t="shared" ca="1" si="15"/>
        <v/>
      </c>
      <c r="AX53" s="7" t="str">
        <f ca="1">IF(AND($A53&lt;&gt;"",$A53&lt;&gt;"TOTAL"),IF(AND([2]PREMIOS_DOCTORADO!$CG51&lt;&gt;"",[2]PREMIOS_DOCTORADO!$CG51&lt;&gt;0),[2]PREMIOS_DOCTORADO!$CG51,""),IF($A53="TOTAL",SUM(INDIRECT("AX4:AX"&amp;ROW()-1)),""))</f>
        <v/>
      </c>
      <c r="AY53" s="7" t="str">
        <f ca="1">IF(AND($A53&lt;&gt;"",$A53&lt;&gt;"TOTAL"),IF(AND([2]PREMIOS_DOCTORADO!$CI51&lt;&gt;"",[2]PREMIOS_DOCTORADO!$CI51&lt;&gt;0),[2]PREMIOS_DOCTORADO!$CI51,""),IF($A53="TOTAL",SUM(INDIRECT("AY4:AY"&amp;ROW()-1)),""))</f>
        <v/>
      </c>
      <c r="AZ53" s="7" t="str">
        <f t="shared" ca="1" si="16"/>
        <v/>
      </c>
      <c r="BA53" s="7" t="str">
        <f ca="1">IF(AND($A53&lt;&gt;"",$A53&lt;&gt;"TOTAL"),IF(AND([2]PREMIOS_DOCTORADO!$CL51&lt;&gt;"",[2]PREMIOS_DOCTORADO!$CL51&lt;&gt;0),[2]PREMIOS_DOCTORADO!$CL51,""),IF($A53="TOTAL",SUM(INDIRECT("BA4:BA"&amp;ROW()-1)),""))</f>
        <v/>
      </c>
      <c r="BB53" s="7" t="str">
        <f ca="1">IF(AND($A53&lt;&gt;"",$A53&lt;&gt;"TOTAL"),IF(AND([2]PREMIOS_DOCTORADO!$CN51&lt;&gt;"",[2]PREMIOS_DOCTORADO!$CN51&lt;&gt;0),[2]PREMIOS_DOCTORADO!$CN51,""),IF($A53="TOTAL",SUM(INDIRECT("BB4:BB"&amp;ROW()-1)),""))</f>
        <v/>
      </c>
      <c r="BC53" s="7" t="str">
        <f t="shared" ca="1" si="17"/>
        <v/>
      </c>
      <c r="BD53" s="7" t="str">
        <f ca="1">IF(AND($A53&lt;&gt;"",$A53&lt;&gt;"TOTAL"),IF(AND([2]PREMIOS_DOCTORADO!$CQ51&lt;&gt;"",[2]PREMIOS_DOCTORADO!$CQ51&lt;&gt;0),[2]PREMIOS_DOCTORADO!$CQ51,""),IF($A53="TOTAL",SUM(INDIRECT("BD4:BD"&amp;ROW()-1)),""))</f>
        <v/>
      </c>
      <c r="BE53" s="7" t="str">
        <f ca="1">IF(AND($A53&lt;&gt;"",$A53&lt;&gt;"TOTAL"),IF(AND([2]PREMIOS_DOCTORADO!$CS51&lt;&gt;"",[2]PREMIOS_DOCTORADO!$CS51&lt;&gt;0),[2]PREMIOS_DOCTORADO!$CS51,""),IF($A53="TOTAL",SUM(INDIRECT("BE4:BE"&amp;ROW()-1)),""))</f>
        <v/>
      </c>
      <c r="BF53" s="7" t="str">
        <f t="shared" ca="1" si="18"/>
        <v/>
      </c>
    </row>
    <row r="54" spans="1:58" x14ac:dyDescent="0.2">
      <c r="A54" s="12" t="str">
        <f>IF([2]PREMIOS_DOCTORADO!$D52&lt;&gt;"",[2]PREMIOS_DOCTORADO!$D52,IF(AND([2]PREMIOS_DOCTORADO!$D52="",[2]PREMIOS_DOCTORADO!$D53="",[2]PREMIOS_DOCTORADO!$D51=""),"","TOTAL"))</f>
        <v/>
      </c>
      <c r="B54" s="7" t="str">
        <f ca="1">IF(AND($A54&lt;&gt;"",$A54&lt;&gt;"TOTAL"),IF(AND([2]PREMIOS_DOCTORADO!$E52&lt;&gt;"",[2]PREMIOS_DOCTORADO!$E52&lt;&gt;0),[2]PREMIOS_DOCTORADO!$E52,""),IF($A54="TOTAL",SUM(INDIRECT("B4:B"&amp;ROW()-1)),""))</f>
        <v/>
      </c>
      <c r="C54" s="7" t="str">
        <f ca="1">IF(AND($A54&lt;&gt;"",$A54&lt;&gt;"TOTAL"),IF(AND([2]PREMIOS_DOCTORADO!$G52&lt;&gt;"",[2]PREMIOS_DOCTORADO!$G52&lt;&gt;0),[2]PREMIOS_DOCTORADO!$G52,""),IF($A54="TOTAL",SUM(INDIRECT("C4:C"&amp;ROW()-1)),""))</f>
        <v/>
      </c>
      <c r="D54" s="7" t="str">
        <f t="shared" ca="1" si="0"/>
        <v/>
      </c>
      <c r="E54" s="7" t="str">
        <f ca="1">IF(AND($A54&lt;&gt;"",$A54&lt;&gt;"TOTAL"),IF(AND([2]PREMIOS_DOCTORADO!$J52&lt;&gt;"",[2]PREMIOS_DOCTORADO!$J52&lt;&gt;0),[2]PREMIOS_DOCTORADO!$J52,""),IF($A54="TOTAL",SUM(INDIRECT("E4:E"&amp;ROW()-1)),""))</f>
        <v/>
      </c>
      <c r="F54" s="7" t="str">
        <f ca="1">IF(AND($A54&lt;&gt;"",$A54&lt;&gt;"TOTAL"),IF(AND([2]PREMIOS_DOCTORADO!$L52&lt;&gt;"",[2]PREMIOS_DOCTORADO!$L52&lt;&gt;0),[2]PREMIOS_DOCTORADO!$L52,""),IF($A54="TOTAL",SUM(INDIRECT("F4:F"&amp;ROW()-1)),""))</f>
        <v/>
      </c>
      <c r="G54" s="7" t="str">
        <f t="shared" ca="1" si="1"/>
        <v/>
      </c>
      <c r="H54" s="7" t="str">
        <f ca="1">IF(AND($A54&lt;&gt;"",$A54&lt;&gt;"TOTAL"),IF(AND([2]PREMIOS_DOCTORADO!$O52&lt;&gt;"",[2]PREMIOS_DOCTORADO!$O52&lt;&gt;0),[2]PREMIOS_DOCTORADO!$O52,""),IF($A54="TOTAL",SUM(INDIRECT("H4:H"&amp;ROW()-1)),""))</f>
        <v/>
      </c>
      <c r="I54" s="7" t="str">
        <f ca="1">IF(AND($A54&lt;&gt;"",$A54&lt;&gt;"TOTAL"),IF(AND([2]PREMIOS_DOCTORADO!$Q52&lt;&gt;"",[2]PREMIOS_DOCTORADO!$Q52&lt;&gt;0),[2]PREMIOS_DOCTORADO!$Q52,""),IF($A54="TOTAL",SUM(INDIRECT("I4:I"&amp;ROW()-1)),""))</f>
        <v/>
      </c>
      <c r="J54" s="7" t="str">
        <f t="shared" ca="1" si="2"/>
        <v/>
      </c>
      <c r="K54" s="7" t="str">
        <f ca="1">IF(AND($A54&lt;&gt;"",$A54&lt;&gt;"TOTAL"),IF(AND([2]PREMIOS_DOCTORADO!$T52&lt;&gt;"",[2]PREMIOS_DOCTORADO!$T52&lt;&gt;0),[2]PREMIOS_DOCTORADO!$T52,""),IF($A54="TOTAL",SUM(INDIRECT("K4:K"&amp;ROW()-1)),""))</f>
        <v/>
      </c>
      <c r="L54" s="7" t="str">
        <f ca="1">IF(AND($A54&lt;&gt;"",$A54&lt;&gt;"TOTAL"),IF(AND([2]PREMIOS_DOCTORADO!$V52&lt;&gt;"",[2]PREMIOS_DOCTORADO!$V52&lt;&gt;0),[2]PREMIOS_DOCTORADO!$V52,""),IF($A54="TOTAL",SUM(INDIRECT("L4:L"&amp;ROW()-1)),""))</f>
        <v/>
      </c>
      <c r="M54" s="7" t="str">
        <f t="shared" ca="1" si="3"/>
        <v/>
      </c>
      <c r="N54" s="7" t="str">
        <f ca="1">IF(AND($A54&lt;&gt;"",$A54&lt;&gt;"TOTAL"),IF(AND([2]PREMIOS_DOCTORADO!$Y52&lt;&gt;"",[2]PREMIOS_DOCTORADO!$Y52&lt;&gt;0),[2]PREMIOS_DOCTORADO!$Y52,""),IF($A54="TOTAL",SUM(INDIRECT("N4:N"&amp;ROW()-1)),""))</f>
        <v/>
      </c>
      <c r="O54" s="7" t="str">
        <f ca="1">IF(AND($A54&lt;&gt;"",$A54&lt;&gt;"TOTAL"),IF(AND([2]PREMIOS_DOCTORADO!$AA52&lt;&gt;"",[2]PREMIOS_DOCTORADO!$AA52&lt;&gt;0),[2]PREMIOS_DOCTORADO!$AA52,""),IF($A54="TOTAL",SUM(INDIRECT("O4:O"&amp;ROW()-1)),""))</f>
        <v/>
      </c>
      <c r="P54" s="7" t="str">
        <f t="shared" ca="1" si="4"/>
        <v/>
      </c>
      <c r="Q54" s="7" t="str">
        <f ca="1">IF(AND($A54&lt;&gt;"",$A54&lt;&gt;"TOTAL"),IF(AND([2]PREMIOS_DOCTORADO!$AD52&lt;&gt;"",[2]PREMIOS_DOCTORADO!$AD52&lt;&gt;0),[2]PREMIOS_DOCTORADO!$AD52,""),IF($A54="TOTAL",SUM(INDIRECT("Q4:Q"&amp;ROW()-1)),""))</f>
        <v/>
      </c>
      <c r="R54" s="7" t="str">
        <f ca="1">IF(AND($A54&lt;&gt;"",$A54&lt;&gt;"TOTAL"),IF(AND([2]PREMIOS_DOCTORADO!$AF52&lt;&gt;"",[2]PREMIOS_DOCTORADO!$AF52&lt;&gt;0),[2]PREMIOS_DOCTORADO!$AF52,""),IF($A54="TOTAL",SUM(INDIRECT("R4:R"&amp;ROW()-1)),""))</f>
        <v/>
      </c>
      <c r="S54" s="7" t="str">
        <f t="shared" ca="1" si="5"/>
        <v/>
      </c>
      <c r="T54" s="7" t="str">
        <f ca="1">IF(AND($A54&lt;&gt;"",$A54&lt;&gt;"TOTAL"),IF(AND([2]PREMIOS_DOCTORADO!$AI52&lt;&gt;"",[2]PREMIOS_DOCTORADO!$AI52&lt;&gt;0),[2]PREMIOS_DOCTORADO!$AI52,""),IF($A54="TOTAL",SUM(INDIRECT("T4:T"&amp;ROW()-1)),""))</f>
        <v/>
      </c>
      <c r="U54" s="7" t="str">
        <f ca="1">IF(AND($A54&lt;&gt;"",$A54&lt;&gt;"TOTAL"),IF(AND([2]PREMIOS_DOCTORADO!$AK52&lt;&gt;"",[2]PREMIOS_DOCTORADO!$AK52&lt;&gt;0),[2]PREMIOS_DOCTORADO!$AK52,""),IF($A54="TOTAL",SUM(INDIRECT("U4:U"&amp;ROW()-1)),""))</f>
        <v/>
      </c>
      <c r="V54" s="7" t="str">
        <f t="shared" ca="1" si="6"/>
        <v/>
      </c>
      <c r="W54" s="7" t="str">
        <f ca="1">IF(AND($A54&lt;&gt;"",$A54&lt;&gt;"TOTAL"),IF(AND([2]PREMIOS_DOCTORADO!$AN52&lt;&gt;"",[2]PREMIOS_DOCTORADO!$AN52&lt;&gt;0),[2]PREMIOS_DOCTORADO!$AN52,""),IF($A54="TOTAL",SUM(INDIRECT("W4:W"&amp;ROW()-1)),""))</f>
        <v/>
      </c>
      <c r="X54" s="7" t="str">
        <f ca="1">IF(AND($A54&lt;&gt;"",$A54&lt;&gt;"TOTAL"),IF(AND([2]PREMIOS_DOCTORADO!$AP52&lt;&gt;"",[2]PREMIOS_DOCTORADO!$AP52&lt;&gt;0),[2]PREMIOS_DOCTORADO!$AP52,""),IF($A54="TOTAL",SUM(INDIRECT("X4:X"&amp;ROW()-1)),""))</f>
        <v/>
      </c>
      <c r="Y54" s="7" t="str">
        <f t="shared" ca="1" si="7"/>
        <v/>
      </c>
      <c r="Z54" s="7" t="str">
        <f ca="1">IF(AND($A54&lt;&gt;"",$A54&lt;&gt;"TOTAL"),IF(AND([2]PREMIOS_DOCTORADO!$AS52&lt;&gt;"",[2]PREMIOS_DOCTORADO!$AS52&lt;&gt;0),[2]PREMIOS_DOCTORADO!$AS52,""),IF($A54="TOTAL",SUM(INDIRECT("Z4:Z"&amp;ROW()-1)),""))</f>
        <v/>
      </c>
      <c r="AA54" s="7" t="str">
        <f ca="1">IF(AND($A54&lt;&gt;"",$A54&lt;&gt;"TOTAL"),IF(AND([2]PREMIOS_DOCTORADO!$AU52&lt;&gt;"",[2]PREMIOS_DOCTORADO!$AU52&lt;&gt;0),[2]PREMIOS_DOCTORADO!$AU52,""),IF($A54="TOTAL",SUM(INDIRECT("AA4:AA"&amp;ROW()-1)),""))</f>
        <v/>
      </c>
      <c r="AB54" s="7" t="str">
        <f t="shared" ca="1" si="8"/>
        <v/>
      </c>
      <c r="AC54" s="7" t="str">
        <f ca="1">IF(AND($A54&lt;&gt;"",$A54&lt;&gt;"TOTAL"),IF(AND([2]PREMIOS_DOCTORADO!$AX52&lt;&gt;"",[2]PREMIOS_DOCTORADO!$AX52&lt;&gt;0),[2]PREMIOS_DOCTORADO!$AX52,""),IF($A54="TOTAL",SUM(INDIRECT("AC4:AC"&amp;ROW()-1)),""))</f>
        <v/>
      </c>
      <c r="AD54" s="7" t="str">
        <f ca="1">IF(AND($A54&lt;&gt;"",$A54&lt;&gt;"TOTAL"),IF(AND([2]PREMIOS_DOCTORADO!$AZ52&lt;&gt;"",[2]PREMIOS_DOCTORADO!$AZ52&lt;&gt;0),[2]PREMIOS_DOCTORADO!$AZ52,""),IF($A54="TOTAL",SUM(INDIRECT("AD4:AD"&amp;ROW()-1)),""))</f>
        <v/>
      </c>
      <c r="AE54" s="7" t="str">
        <f t="shared" ca="1" si="9"/>
        <v/>
      </c>
      <c r="AF54" s="7" t="str">
        <f ca="1">IF(AND($A54&lt;&gt;"",$A54&lt;&gt;"TOTAL"),IF(AND([2]PREMIOS_DOCTORADO!$BC52&lt;&gt;"",[2]PREMIOS_DOCTORADO!$BC52&lt;&gt;0),[2]PREMIOS_DOCTORADO!$BC52,""),IF($A54="TOTAL",SUM(INDIRECT("AF4:AF"&amp;ROW()-1)),""))</f>
        <v/>
      </c>
      <c r="AG54" s="7" t="str">
        <f ca="1">IF(AND($A54&lt;&gt;"",$A54&lt;&gt;"TOTAL"),IF(AND([2]PREMIOS_DOCTORADO!$BE52&lt;&gt;"",[2]PREMIOS_DOCTORADO!$BE52&lt;&gt;0),[2]PREMIOS_DOCTORADO!$BE52,""),IF($A54="TOTAL",SUM(INDIRECT("AG4:AG"&amp;ROW()-1)),""))</f>
        <v/>
      </c>
      <c r="AH54" s="7" t="str">
        <f t="shared" ca="1" si="10"/>
        <v/>
      </c>
      <c r="AI54" s="7" t="str">
        <f ca="1">IF(AND($A54&lt;&gt;"",$A54&lt;&gt;"TOTAL"),IF(AND([2]PREMIOS_DOCTORADO!$BH52&lt;&gt;"",[2]PREMIOS_DOCTORADO!$BH52&lt;&gt;0),[2]PREMIOS_DOCTORADO!$BH52,""),IF($A54="TOTAL",SUM(INDIRECT("AI4:AI"&amp;ROW()-1)),""))</f>
        <v/>
      </c>
      <c r="AJ54" s="7" t="str">
        <f ca="1">IF(AND($A54&lt;&gt;"",$A54&lt;&gt;"TOTAL"),IF(AND([2]PREMIOS_DOCTORADO!$BJ52&lt;&gt;"",[2]PREMIOS_DOCTORADO!$BJ52&lt;&gt;0),[2]PREMIOS_DOCTORADO!$BJ52,""),IF($A54="TOTAL",SUM(INDIRECT("AJ4:AJ"&amp;ROW()-1)),""))</f>
        <v/>
      </c>
      <c r="AK54" s="7" t="str">
        <f t="shared" ca="1" si="11"/>
        <v/>
      </c>
      <c r="AL54" s="7" t="str">
        <f ca="1">IF(AND($A54&lt;&gt;"",$A54&lt;&gt;"TOTAL"),IF(AND([2]PREMIOS_DOCTORADO!$BM52&lt;&gt;"",[2]PREMIOS_DOCTORADO!$BM52&lt;&gt;0),[2]PREMIOS_DOCTORADO!$BM52,""),IF($A54="TOTAL",SUM(INDIRECT("AL4:AL"&amp;ROW()-1)),""))</f>
        <v/>
      </c>
      <c r="AM54" s="7" t="str">
        <f ca="1">IF(AND($A54&lt;&gt;"",$A54&lt;&gt;"TOTAL"),IF(AND([2]PREMIOS_DOCTORADO!$BO52&lt;&gt;"",[2]PREMIOS_DOCTORADO!$BO52&lt;&gt;0),[2]PREMIOS_DOCTORADO!$BO52,""),IF($A54="TOTAL",SUM(INDIRECT("AM4:AM"&amp;ROW()-1)),""))</f>
        <v/>
      </c>
      <c r="AN54" s="7" t="str">
        <f t="shared" ca="1" si="12"/>
        <v/>
      </c>
      <c r="AO54" s="7" t="str">
        <f ca="1">IF(AND($A54&lt;&gt;"",$A54&lt;&gt;"TOTAL"),IF(AND([2]PREMIOS_DOCTORADO!$BR52&lt;&gt;"",[2]PREMIOS_DOCTORADO!$BR52&lt;&gt;0),[2]PREMIOS_DOCTORADO!$BR52,""),IF($A54="TOTAL",SUM(INDIRECT("AO4:AO"&amp;ROW()-1)),""))</f>
        <v/>
      </c>
      <c r="AP54" s="7" t="str">
        <f ca="1">IF(AND($A54&lt;&gt;"",$A54&lt;&gt;"TOTAL"),IF(AND([2]PREMIOS_DOCTORADO!$BT52&lt;&gt;"",[2]PREMIOS_DOCTORADO!$BT52&lt;&gt;0),[2]PREMIOS_DOCTORADO!$BT52,""),IF($A54="TOTAL",SUM(INDIRECT("AP4:AP"&amp;ROW()-1)),""))</f>
        <v/>
      </c>
      <c r="AQ54" s="7" t="str">
        <f t="shared" ca="1" si="13"/>
        <v/>
      </c>
      <c r="AR54" s="7" t="str">
        <f ca="1">IF(AND($A54&lt;&gt;"",$A54&lt;&gt;"TOTAL"),IF(AND([2]PREMIOS_DOCTORADO!$BW52&lt;&gt;"",[2]PREMIOS_DOCTORADO!$BW52&lt;&gt;0),[2]PREMIOS_DOCTORADO!$BW52,""),IF($A54="TOTAL",SUM(INDIRECT("AR4:AR"&amp;ROW()-1)),""))</f>
        <v/>
      </c>
      <c r="AS54" s="7" t="str">
        <f ca="1">IF(AND($A54&lt;&gt;"",$A54&lt;&gt;"TOTAL"),IF(AND([2]PREMIOS_DOCTORADO!$BY52&lt;&gt;"",[2]PREMIOS_DOCTORADO!$BY52&lt;&gt;0),[2]PREMIOS_DOCTORADO!$BY52,""),IF($A54="TOTAL",SUM(INDIRECT("AS4:AS"&amp;ROW()-1)),""))</f>
        <v/>
      </c>
      <c r="AT54" s="7" t="str">
        <f t="shared" ca="1" si="14"/>
        <v/>
      </c>
      <c r="AU54" s="7" t="str">
        <f ca="1">IF(AND($A54&lt;&gt;"",$A54&lt;&gt;"TOTAL"),IF(AND([2]PREMIOS_DOCTORADO!$CB52&lt;&gt;"",[2]PREMIOS_DOCTORADO!$CB52&lt;&gt;0),[2]PREMIOS_DOCTORADO!$CB52,""),IF($A54="TOTAL",SUM(INDIRECT("AU4:AU"&amp;ROW()-1)),""))</f>
        <v/>
      </c>
      <c r="AV54" s="7" t="str">
        <f ca="1">IF(AND($A54&lt;&gt;"",$A54&lt;&gt;"TOTAL"),IF(AND([2]PREMIOS_DOCTORADO!$CD52&lt;&gt;"",[2]PREMIOS_DOCTORADO!$CD52&lt;&gt;0),[2]PREMIOS_DOCTORADO!$CD52,""),IF($A54="TOTAL",SUM(INDIRECT("AV4:AV"&amp;ROW()-1)),""))</f>
        <v/>
      </c>
      <c r="AW54" s="7" t="str">
        <f t="shared" ca="1" si="15"/>
        <v/>
      </c>
      <c r="AX54" s="7" t="str">
        <f ca="1">IF(AND($A54&lt;&gt;"",$A54&lt;&gt;"TOTAL"),IF(AND([2]PREMIOS_DOCTORADO!$CG52&lt;&gt;"",[2]PREMIOS_DOCTORADO!$CG52&lt;&gt;0),[2]PREMIOS_DOCTORADO!$CG52,""),IF($A54="TOTAL",SUM(INDIRECT("AX4:AX"&amp;ROW()-1)),""))</f>
        <v/>
      </c>
      <c r="AY54" s="7" t="str">
        <f ca="1">IF(AND($A54&lt;&gt;"",$A54&lt;&gt;"TOTAL"),IF(AND([2]PREMIOS_DOCTORADO!$CI52&lt;&gt;"",[2]PREMIOS_DOCTORADO!$CI52&lt;&gt;0),[2]PREMIOS_DOCTORADO!$CI52,""),IF($A54="TOTAL",SUM(INDIRECT("AY4:AY"&amp;ROW()-1)),""))</f>
        <v/>
      </c>
      <c r="AZ54" s="7" t="str">
        <f t="shared" ca="1" si="16"/>
        <v/>
      </c>
      <c r="BA54" s="7" t="str">
        <f ca="1">IF(AND($A54&lt;&gt;"",$A54&lt;&gt;"TOTAL"),IF(AND([2]PREMIOS_DOCTORADO!$CL52&lt;&gt;"",[2]PREMIOS_DOCTORADO!$CL52&lt;&gt;0),[2]PREMIOS_DOCTORADO!$CL52,""),IF($A54="TOTAL",SUM(INDIRECT("BA4:BA"&amp;ROW()-1)),""))</f>
        <v/>
      </c>
      <c r="BB54" s="7" t="str">
        <f ca="1">IF(AND($A54&lt;&gt;"",$A54&lt;&gt;"TOTAL"),IF(AND([2]PREMIOS_DOCTORADO!$CN52&lt;&gt;"",[2]PREMIOS_DOCTORADO!$CN52&lt;&gt;0),[2]PREMIOS_DOCTORADO!$CN52,""),IF($A54="TOTAL",SUM(INDIRECT("BB4:BB"&amp;ROW()-1)),""))</f>
        <v/>
      </c>
      <c r="BC54" s="7" t="str">
        <f t="shared" ca="1" si="17"/>
        <v/>
      </c>
      <c r="BD54" s="7" t="str">
        <f ca="1">IF(AND($A54&lt;&gt;"",$A54&lt;&gt;"TOTAL"),IF(AND([2]PREMIOS_DOCTORADO!$CQ52&lt;&gt;"",[2]PREMIOS_DOCTORADO!$CQ52&lt;&gt;0),[2]PREMIOS_DOCTORADO!$CQ52,""),IF($A54="TOTAL",SUM(INDIRECT("BD4:BD"&amp;ROW()-1)),""))</f>
        <v/>
      </c>
      <c r="BE54" s="7" t="str">
        <f ca="1">IF(AND($A54&lt;&gt;"",$A54&lt;&gt;"TOTAL"),IF(AND([2]PREMIOS_DOCTORADO!$CS52&lt;&gt;"",[2]PREMIOS_DOCTORADO!$CS52&lt;&gt;0),[2]PREMIOS_DOCTORADO!$CS52,""),IF($A54="TOTAL",SUM(INDIRECT("BE4:BE"&amp;ROW()-1)),""))</f>
        <v/>
      </c>
      <c r="BF54" s="7" t="str">
        <f t="shared" ca="1" si="18"/>
        <v/>
      </c>
    </row>
    <row r="55" spans="1:58" x14ac:dyDescent="0.2">
      <c r="A55" s="12" t="str">
        <f>IF([2]PREMIOS_DOCTORADO!$D53&lt;&gt;"",[2]PREMIOS_DOCTORADO!$D53,IF(AND([2]PREMIOS_DOCTORADO!$D53="",[2]PREMIOS_DOCTORADO!$D54="",[2]PREMIOS_DOCTORADO!$D52=""),"","TOTAL"))</f>
        <v/>
      </c>
      <c r="B55" s="7" t="str">
        <f ca="1">IF(AND($A55&lt;&gt;"",$A55&lt;&gt;"TOTAL"),IF(AND([2]PREMIOS_DOCTORADO!$E53&lt;&gt;"",[2]PREMIOS_DOCTORADO!$E53&lt;&gt;0),[2]PREMIOS_DOCTORADO!$E53,""),IF($A55="TOTAL",SUM(INDIRECT("B4:B"&amp;ROW()-1)),""))</f>
        <v/>
      </c>
      <c r="C55" s="7" t="str">
        <f ca="1">IF(AND($A55&lt;&gt;"",$A55&lt;&gt;"TOTAL"),IF(AND([2]PREMIOS_DOCTORADO!$G53&lt;&gt;"",[2]PREMIOS_DOCTORADO!$G53&lt;&gt;0),[2]PREMIOS_DOCTORADO!$G53,""),IF($A55="TOTAL",SUM(INDIRECT("C4:C"&amp;ROW()-1)),""))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IF(AND($A55&lt;&gt;"",$A55&lt;&gt;"TOTAL"),IF(AND([2]PREMIOS_DOCTORADO!$J53&lt;&gt;"",[2]PREMIOS_DOCTORADO!$J53&lt;&gt;0),[2]PREMIOS_DOCTORADO!$J53,""),IF($A55="TOTAL",SUM(INDIRECT("E4:E"&amp;ROW()-1)),""))</f>
        <v/>
      </c>
      <c r="F55" s="7" t="str">
        <f ca="1">IF(AND($A55&lt;&gt;"",$A55&lt;&gt;"TOTAL"),IF(AND([2]PREMIOS_DOCTORADO!$L53&lt;&gt;"",[2]PREMIOS_DOCTORADO!$L53&lt;&gt;0),[2]PREMIOS_DOCTORADO!$L53,""),IF($A55="TOTAL",SUM(INDIRECT("F4:F"&amp;ROW()-1)),""))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IF(AND($A55&lt;&gt;"",$A55&lt;&gt;"TOTAL"),IF(AND([2]PREMIOS_DOCTORADO!$O53&lt;&gt;"",[2]PREMIOS_DOCTORADO!$O53&lt;&gt;0),[2]PREMIOS_DOCTORADO!$O53,""),IF($A55="TOTAL",SUM(INDIRECT("H4:H"&amp;ROW()-1)),""))</f>
        <v/>
      </c>
      <c r="I55" s="7" t="str">
        <f ca="1">IF(AND($A55&lt;&gt;"",$A55&lt;&gt;"TOTAL"),IF(AND([2]PREMIOS_DOCTORADO!$Q53&lt;&gt;"",[2]PREMIOS_DOCTORADO!$Q53&lt;&gt;0),[2]PREMIOS_DOCTORADO!$Q53,""),IF($A55="TOTAL",SUM(INDIRECT("I4:I"&amp;ROW()-1)),""))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IF(AND($A55&lt;&gt;"",$A55&lt;&gt;"TOTAL"),IF(AND([2]PREMIOS_DOCTORADO!$T53&lt;&gt;"",[2]PREMIOS_DOCTORADO!$T53&lt;&gt;0),[2]PREMIOS_DOCTORADO!$T53,""),IF($A55="TOTAL",SUM(INDIRECT("K4:K"&amp;ROW()-1)),""))</f>
        <v/>
      </c>
      <c r="L55" s="7" t="str">
        <f ca="1">IF(AND($A55&lt;&gt;"",$A55&lt;&gt;"TOTAL"),IF(AND([2]PREMIOS_DOCTORADO!$V53&lt;&gt;"",[2]PREMIOS_DOCTORADO!$V53&lt;&gt;0),[2]PREMIOS_DOCTORADO!$V53,""),IF($A55="TOTAL",SUM(INDIRECT("L4:L"&amp;ROW()-1)),""))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IF(AND($A55&lt;&gt;"",$A55&lt;&gt;"TOTAL"),IF(AND([2]PREMIOS_DOCTORADO!$Y53&lt;&gt;"",[2]PREMIOS_DOCTORADO!$Y53&lt;&gt;0),[2]PREMIOS_DOCTORADO!$Y53,""),IF($A55="TOTAL",SUM(INDIRECT("N4:N"&amp;ROW()-1)),""))</f>
        <v/>
      </c>
      <c r="O55" s="7" t="str">
        <f ca="1">IF(AND($A55&lt;&gt;"",$A55&lt;&gt;"TOTAL"),IF(AND([2]PREMIOS_DOCTORADO!$AA53&lt;&gt;"",[2]PREMIOS_DOCTORADO!$AA53&lt;&gt;0),[2]PREMIOS_DOCTORADO!$AA53,""),IF($A55="TOTAL",SUM(INDIRECT("O4:O"&amp;ROW()-1)),""))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IF(AND($A55&lt;&gt;"",$A55&lt;&gt;"TOTAL"),IF(AND([2]PREMIOS_DOCTORADO!$AD53&lt;&gt;"",[2]PREMIOS_DOCTORADO!$AD53&lt;&gt;0),[2]PREMIOS_DOCTORADO!$AD53,""),IF($A55="TOTAL",SUM(INDIRECT("Q4:Q"&amp;ROW()-1)),""))</f>
        <v/>
      </c>
      <c r="R55" s="7" t="str">
        <f ca="1">IF(AND($A55&lt;&gt;"",$A55&lt;&gt;"TOTAL"),IF(AND([2]PREMIOS_DOCTORADO!$AF53&lt;&gt;"",[2]PREMIOS_DOCTORADO!$AF53&lt;&gt;0),[2]PREMIOS_DOCTORADO!$AF53,""),IF($A55="TOTAL",SUM(INDIRECT("R4:R"&amp;ROW()-1)),""))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IF(AND($A55&lt;&gt;"",$A55&lt;&gt;"TOTAL"),IF(AND([2]PREMIOS_DOCTORADO!$AI53&lt;&gt;"",[2]PREMIOS_DOCTORADO!$AI53&lt;&gt;0),[2]PREMIOS_DOCTORADO!$AI53,""),IF($A55="TOTAL",SUM(INDIRECT("T4:T"&amp;ROW()-1)),""))</f>
        <v/>
      </c>
      <c r="U55" s="7" t="str">
        <f ca="1">IF(AND($A55&lt;&gt;"",$A55&lt;&gt;"TOTAL"),IF(AND([2]PREMIOS_DOCTORADO!$AK53&lt;&gt;"",[2]PREMIOS_DOCTORADO!$AK53&lt;&gt;0),[2]PREMIOS_DOCTORADO!$AK53,""),IF($A55="TOTAL",SUM(INDIRECT("U4:U"&amp;ROW()-1)),""))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IF(AND($A55&lt;&gt;"",$A55&lt;&gt;"TOTAL"),IF(AND([2]PREMIOS_DOCTORADO!$AN53&lt;&gt;"",[2]PREMIOS_DOCTORADO!$AN53&lt;&gt;0),[2]PREMIOS_DOCTORADO!$AN53,""),IF($A55="TOTAL",SUM(INDIRECT("W4:W"&amp;ROW()-1)),""))</f>
        <v/>
      </c>
      <c r="X55" s="7" t="str">
        <f ca="1">IF(AND($A55&lt;&gt;"",$A55&lt;&gt;"TOTAL"),IF(AND([2]PREMIOS_DOCTORADO!$AP53&lt;&gt;"",[2]PREMIOS_DOCTORADO!$AP53&lt;&gt;0),[2]PREMIOS_DOCTORADO!$AP53,""),IF($A55="TOTAL",SUM(INDIRECT("X4:X"&amp;ROW()-1)),""))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IF(AND($A55&lt;&gt;"",$A55&lt;&gt;"TOTAL"),IF(AND([2]PREMIOS_DOCTORADO!$AS53&lt;&gt;"",[2]PREMIOS_DOCTORADO!$AS53&lt;&gt;0),[2]PREMIOS_DOCTORADO!$AS53,""),IF($A55="TOTAL",SUM(INDIRECT("Z4:Z"&amp;ROW()-1)),""))</f>
        <v/>
      </c>
      <c r="AA55" s="7" t="str">
        <f ca="1">IF(AND($A55&lt;&gt;"",$A55&lt;&gt;"TOTAL"),IF(AND([2]PREMIOS_DOCTORADO!$AU53&lt;&gt;"",[2]PREMIOS_DOCTORADO!$AU53&lt;&gt;0),[2]PREMIOS_DOCTORADO!$AU53,""),IF($A55="TOTAL",SUM(INDIRECT("AA4:AA"&amp;ROW()-1)),""))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IF(AND($A55&lt;&gt;"",$A55&lt;&gt;"TOTAL"),IF(AND([2]PREMIOS_DOCTORADO!$AX53&lt;&gt;"",[2]PREMIOS_DOCTORADO!$AX53&lt;&gt;0),[2]PREMIOS_DOCTORADO!$AX53,""),IF($A55="TOTAL",SUM(INDIRECT("AC4:AC"&amp;ROW()-1)),""))</f>
        <v/>
      </c>
      <c r="AD55" s="7" t="str">
        <f ca="1">IF(AND($A55&lt;&gt;"",$A55&lt;&gt;"TOTAL"),IF(AND([2]PREMIOS_DOCTORADO!$AZ53&lt;&gt;"",[2]PREMIOS_DOCTORADO!$AZ53&lt;&gt;0),[2]PREMIOS_DOCTORADO!$AZ53,""),IF($A55="TOTAL",SUM(INDIRECT("AD4:AD"&amp;ROW()-1)),""))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IF(AND($A55&lt;&gt;"",$A55&lt;&gt;"TOTAL"),IF(AND([2]PREMIOS_DOCTORADO!$BC53&lt;&gt;"",[2]PREMIOS_DOCTORADO!$BC53&lt;&gt;0),[2]PREMIOS_DOCTORADO!$BC53,""),IF($A55="TOTAL",SUM(INDIRECT("AF4:AF"&amp;ROW()-1)),""))</f>
        <v/>
      </c>
      <c r="AG55" s="7" t="str">
        <f ca="1">IF(AND($A55&lt;&gt;"",$A55&lt;&gt;"TOTAL"),IF(AND([2]PREMIOS_DOCTORADO!$BE53&lt;&gt;"",[2]PREMIOS_DOCTORADO!$BE53&lt;&gt;0),[2]PREMIOS_DOCTORADO!$BE53,""),IF($A55="TOTAL",SUM(INDIRECT("AG4:AG"&amp;ROW()-1)),""))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IF(AND($A55&lt;&gt;"",$A55&lt;&gt;"TOTAL"),IF(AND([2]PREMIOS_DOCTORADO!$BH53&lt;&gt;"",[2]PREMIOS_DOCTORADO!$BH53&lt;&gt;0),[2]PREMIOS_DOCTORADO!$BH53,""),IF($A55="TOTAL",SUM(INDIRECT("AI4:AI"&amp;ROW()-1)),""))</f>
        <v/>
      </c>
      <c r="AJ55" s="7" t="str">
        <f ca="1">IF(AND($A55&lt;&gt;"",$A55&lt;&gt;"TOTAL"),IF(AND([2]PREMIOS_DOCTORADO!$BJ53&lt;&gt;"",[2]PREMIOS_DOCTORADO!$BJ53&lt;&gt;0),[2]PREMIOS_DOCTORADO!$BJ53,""),IF($A55="TOTAL",SUM(INDIRECT("AJ4:AJ"&amp;ROW()-1)),""))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IF(AND($A55&lt;&gt;"",$A55&lt;&gt;"TOTAL"),IF(AND([2]PREMIOS_DOCTORADO!$BM53&lt;&gt;"",[2]PREMIOS_DOCTORADO!$BM53&lt;&gt;0),[2]PREMIOS_DOCTORADO!$BM53,""),IF($A55="TOTAL",SUM(INDIRECT("AL4:AL"&amp;ROW()-1)),""))</f>
        <v/>
      </c>
      <c r="AM55" s="7" t="str">
        <f ca="1">IF(AND($A55&lt;&gt;"",$A55&lt;&gt;"TOTAL"),IF(AND([2]PREMIOS_DOCTORADO!$BO53&lt;&gt;"",[2]PREMIOS_DOCTORADO!$BO53&lt;&gt;0),[2]PREMIOS_DOCTORADO!$BO53,""),IF($A55="TOTAL",SUM(INDIRECT("AM4:AM"&amp;ROW()-1)),""))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IF(AND($A55&lt;&gt;"",$A55&lt;&gt;"TOTAL"),IF(AND([2]PREMIOS_DOCTORADO!$BR53&lt;&gt;"",[2]PREMIOS_DOCTORADO!$BR53&lt;&gt;0),[2]PREMIOS_DOCTORADO!$BR53,""),IF($A55="TOTAL",SUM(INDIRECT("AO4:AO"&amp;ROW()-1)),""))</f>
        <v/>
      </c>
      <c r="AP55" s="7" t="str">
        <f ca="1">IF(AND($A55&lt;&gt;"",$A55&lt;&gt;"TOTAL"),IF(AND([2]PREMIOS_DOCTORADO!$BT53&lt;&gt;"",[2]PREMIOS_DOCTORADO!$BT53&lt;&gt;0),[2]PREMIOS_DOCTORADO!$BT53,""),IF($A55="TOTAL",SUM(INDIRECT("AP4:AP"&amp;ROW()-1)),""))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IF(AND($A55&lt;&gt;"",$A55&lt;&gt;"TOTAL"),IF(AND([2]PREMIOS_DOCTORADO!$BW53&lt;&gt;"",[2]PREMIOS_DOCTORADO!$BW53&lt;&gt;0),[2]PREMIOS_DOCTORADO!$BW53,""),IF($A55="TOTAL",SUM(INDIRECT("AR4:AR"&amp;ROW()-1)),""))</f>
        <v/>
      </c>
      <c r="AS55" s="7" t="str">
        <f ca="1">IF(AND($A55&lt;&gt;"",$A55&lt;&gt;"TOTAL"),IF(AND([2]PREMIOS_DOCTORADO!$BY53&lt;&gt;"",[2]PREMIOS_DOCTORADO!$BY53&lt;&gt;0),[2]PREMIOS_DOCTORADO!$BY53,""),IF($A55="TOTAL",SUM(INDIRECT("AS4:AS"&amp;ROW()-1)),""))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IF(AND($A55&lt;&gt;"",$A55&lt;&gt;"TOTAL"),IF(AND([2]PREMIOS_DOCTORADO!$CB53&lt;&gt;"",[2]PREMIOS_DOCTORADO!$CB53&lt;&gt;0),[2]PREMIOS_DOCTORADO!$CB53,""),IF($A55="TOTAL",SUM(INDIRECT("AU4:AU"&amp;ROW()-1)),""))</f>
        <v/>
      </c>
      <c r="AV55" s="7" t="str">
        <f ca="1">IF(AND($A55&lt;&gt;"",$A55&lt;&gt;"TOTAL"),IF(AND([2]PREMIOS_DOCTORADO!$CD53&lt;&gt;"",[2]PREMIOS_DOCTORADO!$CD53&lt;&gt;0),[2]PREMIOS_DOCTORADO!$CD53,""),IF($A55="TOTAL",SUM(INDIRECT("AV4:AV"&amp;ROW()-1)),""))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IF(AND($A55&lt;&gt;"",$A55&lt;&gt;"TOTAL"),IF(AND([2]PREMIOS_DOCTORADO!$CG53&lt;&gt;"",[2]PREMIOS_DOCTORADO!$CG53&lt;&gt;0),[2]PREMIOS_DOCTORADO!$CG53,""),IF($A55="TOTAL",SUM(INDIRECT("AX4:AX"&amp;ROW()-1)),""))</f>
        <v/>
      </c>
      <c r="AY55" s="7" t="str">
        <f ca="1">IF(AND($A55&lt;&gt;"",$A55&lt;&gt;"TOTAL"),IF(AND([2]PREMIOS_DOCTORADO!$CI53&lt;&gt;"",[2]PREMIOS_DOCTORADO!$CI53&lt;&gt;0),[2]PREMIOS_DOCTORADO!$CI53,""),IF($A55="TOTAL",SUM(INDIRECT("AY4:AY"&amp;ROW()-1)),""))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IF(AND($A55&lt;&gt;"",$A55&lt;&gt;"TOTAL"),IF(AND([2]PREMIOS_DOCTORADO!$CL53&lt;&gt;"",[2]PREMIOS_DOCTORADO!$CL53&lt;&gt;0),[2]PREMIOS_DOCTORADO!$CL53,""),IF($A55="TOTAL",SUM(INDIRECT("BA4:BA"&amp;ROW()-1)),""))</f>
        <v/>
      </c>
      <c r="BB55" s="7" t="str">
        <f ca="1">IF(AND($A55&lt;&gt;"",$A55&lt;&gt;"TOTAL"),IF(AND([2]PREMIOS_DOCTORADO!$CN53&lt;&gt;"",[2]PREMIOS_DOCTORADO!$CN53&lt;&gt;0),[2]PREMIOS_DOCTORADO!$CN53,""),IF($A55="TOTAL",SUM(INDIRECT("BB4:BB"&amp;ROW()-1)),""))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IF(AND($A55&lt;&gt;"",$A55&lt;&gt;"TOTAL"),IF(AND([2]PREMIOS_DOCTORADO!$CQ53&lt;&gt;"",[2]PREMIOS_DOCTORADO!$CQ53&lt;&gt;0),[2]PREMIOS_DOCTORADO!$CQ53,""),IF($A55="TOTAL",SUM(INDIRECT("BD4:BD"&amp;ROW()-1)),""))</f>
        <v/>
      </c>
      <c r="BE55" s="7" t="str">
        <f ca="1">IF(AND($A55&lt;&gt;"",$A55&lt;&gt;"TOTAL"),IF(AND([2]PREMIOS_DOCTORADO!$CS53&lt;&gt;"",[2]PREMIOS_DOCTORADO!$CS53&lt;&gt;0),[2]PREMIOS_DOCTORADO!$CS53,""),IF($A55="TOTAL",SUM(INDIRECT("BE4:BE"&amp;ROW()-1)),""))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IF([2]PREMIOS_DOCTORADO!$D54&lt;&gt;"",[2]PREMIOS_DOCTORADO!$D54,IF(AND([2]PREMIOS_DOCTORADO!$D54="",[2]PREMIOS_DOCTORADO!$D55="",[2]PREMIOS_DOCTORADO!$D53=""),"","TOTAL"))</f>
        <v/>
      </c>
      <c r="B56" s="7" t="str">
        <f ca="1">IF(AND($A56&lt;&gt;"",$A56&lt;&gt;"TOTAL"),IF(AND([2]PREMIOS_DOCTORADO!$E54&lt;&gt;"",[2]PREMIOS_DOCTORADO!$E54&lt;&gt;0),[2]PREMIOS_DOCTORADO!$E54,""),IF($A56="TOTAL",SUM(INDIRECT("B4:B"&amp;ROW()-1)),""))</f>
        <v/>
      </c>
      <c r="C56" s="7" t="str">
        <f ca="1">IF(AND($A56&lt;&gt;"",$A56&lt;&gt;"TOTAL"),IF(AND([2]PREMIOS_DOCTORADO!$G54&lt;&gt;"",[2]PREMIOS_DOCTORADO!$G54&lt;&gt;0),[2]PREMIOS_DOCTORADO!$G54,""),IF($A56="TOTAL",SUM(INDIRECT("C4:C"&amp;ROW()-1)),""))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IF(AND($A56&lt;&gt;"",$A56&lt;&gt;"TOTAL"),IF(AND([2]PREMIOS_DOCTORADO!$J54&lt;&gt;"",[2]PREMIOS_DOCTORADO!$J54&lt;&gt;0),[2]PREMIOS_DOCTORADO!$J54,""),IF($A56="TOTAL",SUM(INDIRECT("E4:E"&amp;ROW()-1)),""))</f>
        <v/>
      </c>
      <c r="F56" s="7" t="str">
        <f ca="1">IF(AND($A56&lt;&gt;"",$A56&lt;&gt;"TOTAL"),IF(AND([2]PREMIOS_DOCTORADO!$L54&lt;&gt;"",[2]PREMIOS_DOCTORADO!$L54&lt;&gt;0),[2]PREMIOS_DOCTORADO!$L54,""),IF($A56="TOTAL",SUM(INDIRECT("F4:F"&amp;ROW()-1)),""))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IF(AND($A56&lt;&gt;"",$A56&lt;&gt;"TOTAL"),IF(AND([2]PREMIOS_DOCTORADO!$O54&lt;&gt;"",[2]PREMIOS_DOCTORADO!$O54&lt;&gt;0),[2]PREMIOS_DOCTORADO!$O54,""),IF($A56="TOTAL",SUM(INDIRECT("H4:H"&amp;ROW()-1)),""))</f>
        <v/>
      </c>
      <c r="I56" s="7" t="str">
        <f ca="1">IF(AND($A56&lt;&gt;"",$A56&lt;&gt;"TOTAL"),IF(AND([2]PREMIOS_DOCTORADO!$Q54&lt;&gt;"",[2]PREMIOS_DOCTORADO!$Q54&lt;&gt;0),[2]PREMIOS_DOCTORADO!$Q54,""),IF($A56="TOTAL",SUM(INDIRECT("I4:I"&amp;ROW()-1)),""))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IF(AND($A56&lt;&gt;"",$A56&lt;&gt;"TOTAL"),IF(AND([2]PREMIOS_DOCTORADO!$T54&lt;&gt;"",[2]PREMIOS_DOCTORADO!$T54&lt;&gt;0),[2]PREMIOS_DOCTORADO!$T54,""),IF($A56="TOTAL",SUM(INDIRECT("K4:K"&amp;ROW()-1)),""))</f>
        <v/>
      </c>
      <c r="L56" s="7" t="str">
        <f ca="1">IF(AND($A56&lt;&gt;"",$A56&lt;&gt;"TOTAL"),IF(AND([2]PREMIOS_DOCTORADO!$V54&lt;&gt;"",[2]PREMIOS_DOCTORADO!$V54&lt;&gt;0),[2]PREMIOS_DOCTORADO!$V54,""),IF($A56="TOTAL",SUM(INDIRECT("L4:L"&amp;ROW()-1)),""))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IF(AND($A56&lt;&gt;"",$A56&lt;&gt;"TOTAL"),IF(AND([2]PREMIOS_DOCTORADO!$Y54&lt;&gt;"",[2]PREMIOS_DOCTORADO!$Y54&lt;&gt;0),[2]PREMIOS_DOCTORADO!$Y54,""),IF($A56="TOTAL",SUM(INDIRECT("N4:N"&amp;ROW()-1)),""))</f>
        <v/>
      </c>
      <c r="O56" s="7" t="str">
        <f ca="1">IF(AND($A56&lt;&gt;"",$A56&lt;&gt;"TOTAL"),IF(AND([2]PREMIOS_DOCTORADO!$AA54&lt;&gt;"",[2]PREMIOS_DOCTORADO!$AA54&lt;&gt;0),[2]PREMIOS_DOCTORADO!$AA54,""),IF($A56="TOTAL",SUM(INDIRECT("O4:O"&amp;ROW()-1)),""))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IF(AND($A56&lt;&gt;"",$A56&lt;&gt;"TOTAL"),IF(AND([2]PREMIOS_DOCTORADO!$AD54&lt;&gt;"",[2]PREMIOS_DOCTORADO!$AD54&lt;&gt;0),[2]PREMIOS_DOCTORADO!$AD54,""),IF($A56="TOTAL",SUM(INDIRECT("Q4:Q"&amp;ROW()-1)),""))</f>
        <v/>
      </c>
      <c r="R56" s="7" t="str">
        <f ca="1">IF(AND($A56&lt;&gt;"",$A56&lt;&gt;"TOTAL"),IF(AND([2]PREMIOS_DOCTORADO!$AF54&lt;&gt;"",[2]PREMIOS_DOCTORADO!$AF54&lt;&gt;0),[2]PREMIOS_DOCTORADO!$AF54,""),IF($A56="TOTAL",SUM(INDIRECT("R4:R"&amp;ROW()-1)),""))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IF(AND($A56&lt;&gt;"",$A56&lt;&gt;"TOTAL"),IF(AND([2]PREMIOS_DOCTORADO!$AI54&lt;&gt;"",[2]PREMIOS_DOCTORADO!$AI54&lt;&gt;0),[2]PREMIOS_DOCTORADO!$AI54,""),IF($A56="TOTAL",SUM(INDIRECT("T4:T"&amp;ROW()-1)),""))</f>
        <v/>
      </c>
      <c r="U56" s="7" t="str">
        <f ca="1">IF(AND($A56&lt;&gt;"",$A56&lt;&gt;"TOTAL"),IF(AND([2]PREMIOS_DOCTORADO!$AK54&lt;&gt;"",[2]PREMIOS_DOCTORADO!$AK54&lt;&gt;0),[2]PREMIOS_DOCTORADO!$AK54,""),IF($A56="TOTAL",SUM(INDIRECT("U4:U"&amp;ROW()-1)),""))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IF(AND($A56&lt;&gt;"",$A56&lt;&gt;"TOTAL"),IF(AND([2]PREMIOS_DOCTORADO!$AN54&lt;&gt;"",[2]PREMIOS_DOCTORADO!$AN54&lt;&gt;0),[2]PREMIOS_DOCTORADO!$AN54,""),IF($A56="TOTAL",SUM(INDIRECT("W4:W"&amp;ROW()-1)),""))</f>
        <v/>
      </c>
      <c r="X56" s="7" t="str">
        <f ca="1">IF(AND($A56&lt;&gt;"",$A56&lt;&gt;"TOTAL"),IF(AND([2]PREMIOS_DOCTORADO!$AP54&lt;&gt;"",[2]PREMIOS_DOCTORADO!$AP54&lt;&gt;0),[2]PREMIOS_DOCTORADO!$AP54,""),IF($A56="TOTAL",SUM(INDIRECT("X4:X"&amp;ROW()-1)),""))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IF(AND($A56&lt;&gt;"",$A56&lt;&gt;"TOTAL"),IF(AND([2]PREMIOS_DOCTORADO!$AS54&lt;&gt;"",[2]PREMIOS_DOCTORADO!$AS54&lt;&gt;0),[2]PREMIOS_DOCTORADO!$AS54,""),IF($A56="TOTAL",SUM(INDIRECT("Z4:Z"&amp;ROW()-1)),""))</f>
        <v/>
      </c>
      <c r="AA56" s="7" t="str">
        <f ca="1">IF(AND($A56&lt;&gt;"",$A56&lt;&gt;"TOTAL"),IF(AND([2]PREMIOS_DOCTORADO!$AU54&lt;&gt;"",[2]PREMIOS_DOCTORADO!$AU54&lt;&gt;0),[2]PREMIOS_DOCTORADO!$AU54,""),IF($A56="TOTAL",SUM(INDIRECT("AA4:AA"&amp;ROW()-1)),""))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IF(AND($A56&lt;&gt;"",$A56&lt;&gt;"TOTAL"),IF(AND([2]PREMIOS_DOCTORADO!$AX54&lt;&gt;"",[2]PREMIOS_DOCTORADO!$AX54&lt;&gt;0),[2]PREMIOS_DOCTORADO!$AX54,""),IF($A56="TOTAL",SUM(INDIRECT("AC4:AC"&amp;ROW()-1)),""))</f>
        <v/>
      </c>
      <c r="AD56" s="7" t="str">
        <f ca="1">IF(AND($A56&lt;&gt;"",$A56&lt;&gt;"TOTAL"),IF(AND([2]PREMIOS_DOCTORADO!$AZ54&lt;&gt;"",[2]PREMIOS_DOCTORADO!$AZ54&lt;&gt;0),[2]PREMIOS_DOCTORADO!$AZ54,""),IF($A56="TOTAL",SUM(INDIRECT("AD4:AD"&amp;ROW()-1)),""))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IF(AND($A56&lt;&gt;"",$A56&lt;&gt;"TOTAL"),IF(AND([2]PREMIOS_DOCTORADO!$BC54&lt;&gt;"",[2]PREMIOS_DOCTORADO!$BC54&lt;&gt;0),[2]PREMIOS_DOCTORADO!$BC54,""),IF($A56="TOTAL",SUM(INDIRECT("AF4:AF"&amp;ROW()-1)),""))</f>
        <v/>
      </c>
      <c r="AG56" s="7" t="str">
        <f ca="1">IF(AND($A56&lt;&gt;"",$A56&lt;&gt;"TOTAL"),IF(AND([2]PREMIOS_DOCTORADO!$BE54&lt;&gt;"",[2]PREMIOS_DOCTORADO!$BE54&lt;&gt;0),[2]PREMIOS_DOCTORADO!$BE54,""),IF($A56="TOTAL",SUM(INDIRECT("AG4:AG"&amp;ROW()-1)),""))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IF(AND($A56&lt;&gt;"",$A56&lt;&gt;"TOTAL"),IF(AND([2]PREMIOS_DOCTORADO!$BH54&lt;&gt;"",[2]PREMIOS_DOCTORADO!$BH54&lt;&gt;0),[2]PREMIOS_DOCTORADO!$BH54,""),IF($A56="TOTAL",SUM(INDIRECT("AI4:AI"&amp;ROW()-1)),""))</f>
        <v/>
      </c>
      <c r="AJ56" s="7" t="str">
        <f ca="1">IF(AND($A56&lt;&gt;"",$A56&lt;&gt;"TOTAL"),IF(AND([2]PREMIOS_DOCTORADO!$BJ54&lt;&gt;"",[2]PREMIOS_DOCTORADO!$BJ54&lt;&gt;0),[2]PREMIOS_DOCTORADO!$BJ54,""),IF($A56="TOTAL",SUM(INDIRECT("AJ4:AJ"&amp;ROW()-1)),""))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IF(AND($A56&lt;&gt;"",$A56&lt;&gt;"TOTAL"),IF(AND([2]PREMIOS_DOCTORADO!$BM54&lt;&gt;"",[2]PREMIOS_DOCTORADO!$BM54&lt;&gt;0),[2]PREMIOS_DOCTORADO!$BM54,""),IF($A56="TOTAL",SUM(INDIRECT("AL4:AL"&amp;ROW()-1)),""))</f>
        <v/>
      </c>
      <c r="AM56" s="7" t="str">
        <f ca="1">IF(AND($A56&lt;&gt;"",$A56&lt;&gt;"TOTAL"),IF(AND([2]PREMIOS_DOCTORADO!$BO54&lt;&gt;"",[2]PREMIOS_DOCTORADO!$BO54&lt;&gt;0),[2]PREMIOS_DOCTORADO!$BO54,""),IF($A56="TOTAL",SUM(INDIRECT("AM4:AM"&amp;ROW()-1)),""))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IF(AND($A56&lt;&gt;"",$A56&lt;&gt;"TOTAL"),IF(AND([2]PREMIOS_DOCTORADO!$BR54&lt;&gt;"",[2]PREMIOS_DOCTORADO!$BR54&lt;&gt;0),[2]PREMIOS_DOCTORADO!$BR54,""),IF($A56="TOTAL",SUM(INDIRECT("AO4:AO"&amp;ROW()-1)),""))</f>
        <v/>
      </c>
      <c r="AP56" s="7" t="str">
        <f ca="1">IF(AND($A56&lt;&gt;"",$A56&lt;&gt;"TOTAL"),IF(AND([2]PREMIOS_DOCTORADO!$BT54&lt;&gt;"",[2]PREMIOS_DOCTORADO!$BT54&lt;&gt;0),[2]PREMIOS_DOCTORADO!$BT54,""),IF($A56="TOTAL",SUM(INDIRECT("AP4:AP"&amp;ROW()-1)),""))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IF(AND($A56&lt;&gt;"",$A56&lt;&gt;"TOTAL"),IF(AND([2]PREMIOS_DOCTORADO!$BW54&lt;&gt;"",[2]PREMIOS_DOCTORADO!$BW54&lt;&gt;0),[2]PREMIOS_DOCTORADO!$BW54,""),IF($A56="TOTAL",SUM(INDIRECT("AR4:AR"&amp;ROW()-1)),""))</f>
        <v/>
      </c>
      <c r="AS56" s="7" t="str">
        <f ca="1">IF(AND($A56&lt;&gt;"",$A56&lt;&gt;"TOTAL"),IF(AND([2]PREMIOS_DOCTORADO!$BY54&lt;&gt;"",[2]PREMIOS_DOCTORADO!$BY54&lt;&gt;0),[2]PREMIOS_DOCTORADO!$BY54,""),IF($A56="TOTAL",SUM(INDIRECT("AS4:AS"&amp;ROW()-1)),""))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IF(AND($A56&lt;&gt;"",$A56&lt;&gt;"TOTAL"),IF(AND([2]PREMIOS_DOCTORADO!$CB54&lt;&gt;"",[2]PREMIOS_DOCTORADO!$CB54&lt;&gt;0),[2]PREMIOS_DOCTORADO!$CB54,""),IF($A56="TOTAL",SUM(INDIRECT("AU4:AU"&amp;ROW()-1)),""))</f>
        <v/>
      </c>
      <c r="AV56" s="7" t="str">
        <f ca="1">IF(AND($A56&lt;&gt;"",$A56&lt;&gt;"TOTAL"),IF(AND([2]PREMIOS_DOCTORADO!$CD54&lt;&gt;"",[2]PREMIOS_DOCTORADO!$CD54&lt;&gt;0),[2]PREMIOS_DOCTORADO!$CD54,""),IF($A56="TOTAL",SUM(INDIRECT("AV4:AV"&amp;ROW()-1)),""))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IF(AND($A56&lt;&gt;"",$A56&lt;&gt;"TOTAL"),IF(AND([2]PREMIOS_DOCTORADO!$CG54&lt;&gt;"",[2]PREMIOS_DOCTORADO!$CG54&lt;&gt;0),[2]PREMIOS_DOCTORADO!$CG54,""),IF($A56="TOTAL",SUM(INDIRECT("AX4:AX"&amp;ROW()-1)),""))</f>
        <v/>
      </c>
      <c r="AY56" s="7" t="str">
        <f ca="1">IF(AND($A56&lt;&gt;"",$A56&lt;&gt;"TOTAL"),IF(AND([2]PREMIOS_DOCTORADO!$CI54&lt;&gt;"",[2]PREMIOS_DOCTORADO!$CI54&lt;&gt;0),[2]PREMIOS_DOCTORADO!$CI54,""),IF($A56="TOTAL",SUM(INDIRECT("AY4:AY"&amp;ROW()-1)),""))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IF(AND($A56&lt;&gt;"",$A56&lt;&gt;"TOTAL"),IF(AND([2]PREMIOS_DOCTORADO!$CL54&lt;&gt;"",[2]PREMIOS_DOCTORADO!$CL54&lt;&gt;0),[2]PREMIOS_DOCTORADO!$CL54,""),IF($A56="TOTAL",SUM(INDIRECT("BA4:BA"&amp;ROW()-1)),""))</f>
        <v/>
      </c>
      <c r="BB56" s="7" t="str">
        <f ca="1">IF(AND($A56&lt;&gt;"",$A56&lt;&gt;"TOTAL"),IF(AND([2]PREMIOS_DOCTORADO!$CN54&lt;&gt;"",[2]PREMIOS_DOCTORADO!$CN54&lt;&gt;0),[2]PREMIOS_DOCTORADO!$CN54,""),IF($A56="TOTAL",SUM(INDIRECT("BB4:BB"&amp;ROW()-1)),""))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IF(AND($A56&lt;&gt;"",$A56&lt;&gt;"TOTAL"),IF(AND([2]PREMIOS_DOCTORADO!$CQ54&lt;&gt;"",[2]PREMIOS_DOCTORADO!$CQ54&lt;&gt;0),[2]PREMIOS_DOCTORADO!$CQ54,""),IF($A56="TOTAL",SUM(INDIRECT("BD4:BD"&amp;ROW()-1)),""))</f>
        <v/>
      </c>
      <c r="BE56" s="7" t="str">
        <f ca="1">IF(AND($A56&lt;&gt;"",$A56&lt;&gt;"TOTAL"),IF(AND([2]PREMIOS_DOCTORADO!$CS54&lt;&gt;"",[2]PREMIOS_DOCTORADO!$CS54&lt;&gt;0),[2]PREMIOS_DOCTORADO!$CS54,""),IF($A56="TOTAL",SUM(INDIRECT("BE4:BE"&amp;ROW()-1)),""))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IF([2]PREMIOS_DOCTORADO!$D55&lt;&gt;"",[2]PREMIOS_DOCTORADO!$D55,IF(AND([2]PREMIOS_DOCTORADO!$D55="",[2]PREMIOS_DOCTORADO!$D56="",[2]PREMIOS_DOCTORADO!$D54=""),"","TOTAL"))</f>
        <v/>
      </c>
      <c r="B57" s="7" t="str">
        <f ca="1">IF(AND($A57&lt;&gt;"",$A57&lt;&gt;"TOTAL"),IF(AND([2]PREMIOS_DOCTORADO!$E55&lt;&gt;"",[2]PREMIOS_DOCTORADO!$E55&lt;&gt;0),[2]PREMIOS_DOCTORADO!$E55,""),IF($A57="TOTAL",SUM(INDIRECT("B4:B"&amp;ROW()-1)),""))</f>
        <v/>
      </c>
      <c r="C57" s="7" t="str">
        <f ca="1">IF(AND($A57&lt;&gt;"",$A57&lt;&gt;"TOTAL"),IF(AND([2]PREMIOS_DOCTORADO!$G55&lt;&gt;"",[2]PREMIOS_DOCTORADO!$G55&lt;&gt;0),[2]PREMIOS_DOCTORADO!$G55,""),IF($A57="TOTAL",SUM(INDIRECT("C4:C"&amp;ROW()-1)),""))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IF(AND($A57&lt;&gt;"",$A57&lt;&gt;"TOTAL"),IF(AND([2]PREMIOS_DOCTORADO!$J55&lt;&gt;"",[2]PREMIOS_DOCTORADO!$J55&lt;&gt;0),[2]PREMIOS_DOCTORADO!$J55,""),IF($A57="TOTAL",SUM(INDIRECT("E4:E"&amp;ROW()-1)),""))</f>
        <v/>
      </c>
      <c r="F57" s="7" t="str">
        <f ca="1">IF(AND($A57&lt;&gt;"",$A57&lt;&gt;"TOTAL"),IF(AND([2]PREMIOS_DOCTORADO!$L55&lt;&gt;"",[2]PREMIOS_DOCTORADO!$L55&lt;&gt;0),[2]PREMIOS_DOCTORADO!$L55,""),IF($A57="TOTAL",SUM(INDIRECT("F4:F"&amp;ROW()-1)),""))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IF(AND($A57&lt;&gt;"",$A57&lt;&gt;"TOTAL"),IF(AND([2]PREMIOS_DOCTORADO!$O55&lt;&gt;"",[2]PREMIOS_DOCTORADO!$O55&lt;&gt;0),[2]PREMIOS_DOCTORADO!$O55,""),IF($A57="TOTAL",SUM(INDIRECT("H4:H"&amp;ROW()-1)),""))</f>
        <v/>
      </c>
      <c r="I57" s="7" t="str">
        <f ca="1">IF(AND($A57&lt;&gt;"",$A57&lt;&gt;"TOTAL"),IF(AND([2]PREMIOS_DOCTORADO!$Q55&lt;&gt;"",[2]PREMIOS_DOCTORADO!$Q55&lt;&gt;0),[2]PREMIOS_DOCTORADO!$Q55,""),IF($A57="TOTAL",SUM(INDIRECT("I4:I"&amp;ROW()-1)),""))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IF(AND($A57&lt;&gt;"",$A57&lt;&gt;"TOTAL"),IF(AND([2]PREMIOS_DOCTORADO!$T55&lt;&gt;"",[2]PREMIOS_DOCTORADO!$T55&lt;&gt;0),[2]PREMIOS_DOCTORADO!$T55,""),IF($A57="TOTAL",SUM(INDIRECT("K4:K"&amp;ROW()-1)),""))</f>
        <v/>
      </c>
      <c r="L57" s="7" t="str">
        <f ca="1">IF(AND($A57&lt;&gt;"",$A57&lt;&gt;"TOTAL"),IF(AND([2]PREMIOS_DOCTORADO!$V55&lt;&gt;"",[2]PREMIOS_DOCTORADO!$V55&lt;&gt;0),[2]PREMIOS_DOCTORADO!$V55,""),IF($A57="TOTAL",SUM(INDIRECT("L4:L"&amp;ROW()-1)),""))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IF(AND($A57&lt;&gt;"",$A57&lt;&gt;"TOTAL"),IF(AND([2]PREMIOS_DOCTORADO!$Y55&lt;&gt;"",[2]PREMIOS_DOCTORADO!$Y55&lt;&gt;0),[2]PREMIOS_DOCTORADO!$Y55,""),IF($A57="TOTAL",SUM(INDIRECT("N4:N"&amp;ROW()-1)),""))</f>
        <v/>
      </c>
      <c r="O57" s="7" t="str">
        <f ca="1">IF(AND($A57&lt;&gt;"",$A57&lt;&gt;"TOTAL"),IF(AND([2]PREMIOS_DOCTORADO!$AA55&lt;&gt;"",[2]PREMIOS_DOCTORADO!$AA55&lt;&gt;0),[2]PREMIOS_DOCTORADO!$AA55,""),IF($A57="TOTAL",SUM(INDIRECT("O4:O"&amp;ROW()-1)),""))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IF(AND($A57&lt;&gt;"",$A57&lt;&gt;"TOTAL"),IF(AND([2]PREMIOS_DOCTORADO!$AD55&lt;&gt;"",[2]PREMIOS_DOCTORADO!$AD55&lt;&gt;0),[2]PREMIOS_DOCTORADO!$AD55,""),IF($A57="TOTAL",SUM(INDIRECT("Q4:Q"&amp;ROW()-1)),""))</f>
        <v/>
      </c>
      <c r="R57" s="7" t="str">
        <f ca="1">IF(AND($A57&lt;&gt;"",$A57&lt;&gt;"TOTAL"),IF(AND([2]PREMIOS_DOCTORADO!$AF55&lt;&gt;"",[2]PREMIOS_DOCTORADO!$AF55&lt;&gt;0),[2]PREMIOS_DOCTORADO!$AF55,""),IF($A57="TOTAL",SUM(INDIRECT("R4:R"&amp;ROW()-1)),""))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IF(AND($A57&lt;&gt;"",$A57&lt;&gt;"TOTAL"),IF(AND([2]PREMIOS_DOCTORADO!$AI55&lt;&gt;"",[2]PREMIOS_DOCTORADO!$AI55&lt;&gt;0),[2]PREMIOS_DOCTORADO!$AI55,""),IF($A57="TOTAL",SUM(INDIRECT("T4:T"&amp;ROW()-1)),""))</f>
        <v/>
      </c>
      <c r="U57" s="7" t="str">
        <f ca="1">IF(AND($A57&lt;&gt;"",$A57&lt;&gt;"TOTAL"),IF(AND([2]PREMIOS_DOCTORADO!$AK55&lt;&gt;"",[2]PREMIOS_DOCTORADO!$AK55&lt;&gt;0),[2]PREMIOS_DOCTORADO!$AK55,""),IF($A57="TOTAL",SUM(INDIRECT("U4:U"&amp;ROW()-1)),""))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IF(AND($A57&lt;&gt;"",$A57&lt;&gt;"TOTAL"),IF(AND([2]PREMIOS_DOCTORADO!$AN55&lt;&gt;"",[2]PREMIOS_DOCTORADO!$AN55&lt;&gt;0),[2]PREMIOS_DOCTORADO!$AN55,""),IF($A57="TOTAL",SUM(INDIRECT("W4:W"&amp;ROW()-1)),""))</f>
        <v/>
      </c>
      <c r="X57" s="7" t="str">
        <f ca="1">IF(AND($A57&lt;&gt;"",$A57&lt;&gt;"TOTAL"),IF(AND([2]PREMIOS_DOCTORADO!$AP55&lt;&gt;"",[2]PREMIOS_DOCTORADO!$AP55&lt;&gt;0),[2]PREMIOS_DOCTORADO!$AP55,""),IF($A57="TOTAL",SUM(INDIRECT("X4:X"&amp;ROW()-1)),""))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IF(AND($A57&lt;&gt;"",$A57&lt;&gt;"TOTAL"),IF(AND([2]PREMIOS_DOCTORADO!$AS55&lt;&gt;"",[2]PREMIOS_DOCTORADO!$AS55&lt;&gt;0),[2]PREMIOS_DOCTORADO!$AS55,""),IF($A57="TOTAL",SUM(INDIRECT("Z4:Z"&amp;ROW()-1)),""))</f>
        <v/>
      </c>
      <c r="AA57" s="7" t="str">
        <f ca="1">IF(AND($A57&lt;&gt;"",$A57&lt;&gt;"TOTAL"),IF(AND([2]PREMIOS_DOCTORADO!$AU55&lt;&gt;"",[2]PREMIOS_DOCTORADO!$AU55&lt;&gt;0),[2]PREMIOS_DOCTORADO!$AU55,""),IF($A57="TOTAL",SUM(INDIRECT("AA4:AA"&amp;ROW()-1)),""))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IF(AND($A57&lt;&gt;"",$A57&lt;&gt;"TOTAL"),IF(AND([2]PREMIOS_DOCTORADO!$AX55&lt;&gt;"",[2]PREMIOS_DOCTORADO!$AX55&lt;&gt;0),[2]PREMIOS_DOCTORADO!$AX55,""),IF($A57="TOTAL",SUM(INDIRECT("AC4:AC"&amp;ROW()-1)),""))</f>
        <v/>
      </c>
      <c r="AD57" s="7" t="str">
        <f ca="1">IF(AND($A57&lt;&gt;"",$A57&lt;&gt;"TOTAL"),IF(AND([2]PREMIOS_DOCTORADO!$AZ55&lt;&gt;"",[2]PREMIOS_DOCTORADO!$AZ55&lt;&gt;0),[2]PREMIOS_DOCTORADO!$AZ55,""),IF($A57="TOTAL",SUM(INDIRECT("AD4:AD"&amp;ROW()-1)),""))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IF(AND($A57&lt;&gt;"",$A57&lt;&gt;"TOTAL"),IF(AND([2]PREMIOS_DOCTORADO!$BC55&lt;&gt;"",[2]PREMIOS_DOCTORADO!$BC55&lt;&gt;0),[2]PREMIOS_DOCTORADO!$BC55,""),IF($A57="TOTAL",SUM(INDIRECT("AF4:AF"&amp;ROW()-1)),""))</f>
        <v/>
      </c>
      <c r="AG57" s="7" t="str">
        <f ca="1">IF(AND($A57&lt;&gt;"",$A57&lt;&gt;"TOTAL"),IF(AND([2]PREMIOS_DOCTORADO!$BE55&lt;&gt;"",[2]PREMIOS_DOCTORADO!$BE55&lt;&gt;0),[2]PREMIOS_DOCTORADO!$BE55,""),IF($A57="TOTAL",SUM(INDIRECT("AG4:AG"&amp;ROW()-1)),""))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IF(AND($A57&lt;&gt;"",$A57&lt;&gt;"TOTAL"),IF(AND([2]PREMIOS_DOCTORADO!$BH55&lt;&gt;"",[2]PREMIOS_DOCTORADO!$BH55&lt;&gt;0),[2]PREMIOS_DOCTORADO!$BH55,""),IF($A57="TOTAL",SUM(INDIRECT("AI4:AI"&amp;ROW()-1)),""))</f>
        <v/>
      </c>
      <c r="AJ57" s="7" t="str">
        <f ca="1">IF(AND($A57&lt;&gt;"",$A57&lt;&gt;"TOTAL"),IF(AND([2]PREMIOS_DOCTORADO!$BJ55&lt;&gt;"",[2]PREMIOS_DOCTORADO!$BJ55&lt;&gt;0),[2]PREMIOS_DOCTORADO!$BJ55,""),IF($A57="TOTAL",SUM(INDIRECT("AJ4:AJ"&amp;ROW()-1)),""))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IF(AND($A57&lt;&gt;"",$A57&lt;&gt;"TOTAL"),IF(AND([2]PREMIOS_DOCTORADO!$BM55&lt;&gt;"",[2]PREMIOS_DOCTORADO!$BM55&lt;&gt;0),[2]PREMIOS_DOCTORADO!$BM55,""),IF($A57="TOTAL",SUM(INDIRECT("AL4:AL"&amp;ROW()-1)),""))</f>
        <v/>
      </c>
      <c r="AM57" s="7" t="str">
        <f ca="1">IF(AND($A57&lt;&gt;"",$A57&lt;&gt;"TOTAL"),IF(AND([2]PREMIOS_DOCTORADO!$BO55&lt;&gt;"",[2]PREMIOS_DOCTORADO!$BO55&lt;&gt;0),[2]PREMIOS_DOCTORADO!$BO55,""),IF($A57="TOTAL",SUM(INDIRECT("AM4:AM"&amp;ROW()-1)),""))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IF(AND($A57&lt;&gt;"",$A57&lt;&gt;"TOTAL"),IF(AND([2]PREMIOS_DOCTORADO!$BR55&lt;&gt;"",[2]PREMIOS_DOCTORADO!$BR55&lt;&gt;0),[2]PREMIOS_DOCTORADO!$BR55,""),IF($A57="TOTAL",SUM(INDIRECT("AO4:AO"&amp;ROW()-1)),""))</f>
        <v/>
      </c>
      <c r="AP57" s="7" t="str">
        <f ca="1">IF(AND($A57&lt;&gt;"",$A57&lt;&gt;"TOTAL"),IF(AND([2]PREMIOS_DOCTORADO!$BT55&lt;&gt;"",[2]PREMIOS_DOCTORADO!$BT55&lt;&gt;0),[2]PREMIOS_DOCTORADO!$BT55,""),IF($A57="TOTAL",SUM(INDIRECT("AP4:AP"&amp;ROW()-1)),""))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IF(AND($A57&lt;&gt;"",$A57&lt;&gt;"TOTAL"),IF(AND([2]PREMIOS_DOCTORADO!$BW55&lt;&gt;"",[2]PREMIOS_DOCTORADO!$BW55&lt;&gt;0),[2]PREMIOS_DOCTORADO!$BW55,""),IF($A57="TOTAL",SUM(INDIRECT("AR4:AR"&amp;ROW()-1)),""))</f>
        <v/>
      </c>
      <c r="AS57" s="7" t="str">
        <f ca="1">IF(AND($A57&lt;&gt;"",$A57&lt;&gt;"TOTAL"),IF(AND([2]PREMIOS_DOCTORADO!$BY55&lt;&gt;"",[2]PREMIOS_DOCTORADO!$BY55&lt;&gt;0),[2]PREMIOS_DOCTORADO!$BY55,""),IF($A57="TOTAL",SUM(INDIRECT("AS4:AS"&amp;ROW()-1)),""))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IF(AND($A57&lt;&gt;"",$A57&lt;&gt;"TOTAL"),IF(AND([2]PREMIOS_DOCTORADO!$CB55&lt;&gt;"",[2]PREMIOS_DOCTORADO!$CB55&lt;&gt;0),[2]PREMIOS_DOCTORADO!$CB55,""),IF($A57="TOTAL",SUM(INDIRECT("AU4:AU"&amp;ROW()-1)),""))</f>
        <v/>
      </c>
      <c r="AV57" s="7" t="str">
        <f ca="1">IF(AND($A57&lt;&gt;"",$A57&lt;&gt;"TOTAL"),IF(AND([2]PREMIOS_DOCTORADO!$CD55&lt;&gt;"",[2]PREMIOS_DOCTORADO!$CD55&lt;&gt;0),[2]PREMIOS_DOCTORADO!$CD55,""),IF($A57="TOTAL",SUM(INDIRECT("AV4:AV"&amp;ROW()-1)),""))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IF(AND($A57&lt;&gt;"",$A57&lt;&gt;"TOTAL"),IF(AND([2]PREMIOS_DOCTORADO!$CG55&lt;&gt;"",[2]PREMIOS_DOCTORADO!$CG55&lt;&gt;0),[2]PREMIOS_DOCTORADO!$CG55,""),IF($A57="TOTAL",SUM(INDIRECT("AX4:AX"&amp;ROW()-1)),""))</f>
        <v/>
      </c>
      <c r="AY57" s="7" t="str">
        <f ca="1">IF(AND($A57&lt;&gt;"",$A57&lt;&gt;"TOTAL"),IF(AND([2]PREMIOS_DOCTORADO!$CI55&lt;&gt;"",[2]PREMIOS_DOCTORADO!$CI55&lt;&gt;0),[2]PREMIOS_DOCTORADO!$CI55,""),IF($A57="TOTAL",SUM(INDIRECT("AY4:AY"&amp;ROW()-1)),""))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IF(AND($A57&lt;&gt;"",$A57&lt;&gt;"TOTAL"),IF(AND([2]PREMIOS_DOCTORADO!$CL55&lt;&gt;"",[2]PREMIOS_DOCTORADO!$CL55&lt;&gt;0),[2]PREMIOS_DOCTORADO!$CL55,""),IF($A57="TOTAL",SUM(INDIRECT("BA4:BA"&amp;ROW()-1)),""))</f>
        <v/>
      </c>
      <c r="BB57" s="7" t="str">
        <f ca="1">IF(AND($A57&lt;&gt;"",$A57&lt;&gt;"TOTAL"),IF(AND([2]PREMIOS_DOCTORADO!$CN55&lt;&gt;"",[2]PREMIOS_DOCTORADO!$CN55&lt;&gt;0),[2]PREMIOS_DOCTORADO!$CN55,""),IF($A57="TOTAL",SUM(INDIRECT("BB4:BB"&amp;ROW()-1)),""))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IF(AND($A57&lt;&gt;"",$A57&lt;&gt;"TOTAL"),IF(AND([2]PREMIOS_DOCTORADO!$CQ55&lt;&gt;"",[2]PREMIOS_DOCTORADO!$CQ55&lt;&gt;0),[2]PREMIOS_DOCTORADO!$CQ55,""),IF($A57="TOTAL",SUM(INDIRECT("BD4:BD"&amp;ROW()-1)),""))</f>
        <v/>
      </c>
      <c r="BE57" s="7" t="str">
        <f ca="1">IF(AND($A57&lt;&gt;"",$A57&lt;&gt;"TOTAL"),IF(AND([2]PREMIOS_DOCTORADO!$CS55&lt;&gt;"",[2]PREMIOS_DOCTORADO!$CS55&lt;&gt;0),[2]PREMIOS_DOCTORADO!$CS55,""),IF($A57="TOTAL",SUM(INDIRECT("BE4:BE"&amp;ROW()-1)),""))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IF([2]PREMIOS_DOCTORADO!$D56&lt;&gt;"",[2]PREMIOS_DOCTORADO!$D56,IF(AND([2]PREMIOS_DOCTORADO!$D56="",[2]PREMIOS_DOCTORADO!$D57="",[2]PREMIOS_DOCTORADO!$D55=""),"","TOTAL"))</f>
        <v/>
      </c>
      <c r="B58" s="7" t="str">
        <f ca="1">IF(AND($A58&lt;&gt;"",$A58&lt;&gt;"TOTAL"),IF(AND([2]PREMIOS_DOCTORADO!$E56&lt;&gt;"",[2]PREMIOS_DOCTORADO!$E56&lt;&gt;0),[2]PREMIOS_DOCTORADO!$E56,""),IF($A58="TOTAL",SUM(INDIRECT("B4:B"&amp;ROW()-1)),""))</f>
        <v/>
      </c>
      <c r="C58" s="7" t="str">
        <f ca="1">IF(AND($A58&lt;&gt;"",$A58&lt;&gt;"TOTAL"),IF(AND([2]PREMIOS_DOCTORADO!$G56&lt;&gt;"",[2]PREMIOS_DOCTORADO!$G56&lt;&gt;0),[2]PREMIOS_DOCTORADO!$G56,""),IF($A58="TOTAL",SUM(INDIRECT("C4:C"&amp;ROW()-1)),""))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IF(AND($A58&lt;&gt;"",$A58&lt;&gt;"TOTAL"),IF(AND([2]PREMIOS_DOCTORADO!$J56&lt;&gt;"",[2]PREMIOS_DOCTORADO!$J56&lt;&gt;0),[2]PREMIOS_DOCTORADO!$J56,""),IF($A58="TOTAL",SUM(INDIRECT("E4:E"&amp;ROW()-1)),""))</f>
        <v/>
      </c>
      <c r="F58" s="7" t="str">
        <f ca="1">IF(AND($A58&lt;&gt;"",$A58&lt;&gt;"TOTAL"),IF(AND([2]PREMIOS_DOCTORADO!$L56&lt;&gt;"",[2]PREMIOS_DOCTORADO!$L56&lt;&gt;0),[2]PREMIOS_DOCTORADO!$L56,""),IF($A58="TOTAL",SUM(INDIRECT("F4:F"&amp;ROW()-1)),""))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IF(AND($A58&lt;&gt;"",$A58&lt;&gt;"TOTAL"),IF(AND([2]PREMIOS_DOCTORADO!$O56&lt;&gt;"",[2]PREMIOS_DOCTORADO!$O56&lt;&gt;0),[2]PREMIOS_DOCTORADO!$O56,""),IF($A58="TOTAL",SUM(INDIRECT("H4:H"&amp;ROW()-1)),""))</f>
        <v/>
      </c>
      <c r="I58" s="7" t="str">
        <f ca="1">IF(AND($A58&lt;&gt;"",$A58&lt;&gt;"TOTAL"),IF(AND([2]PREMIOS_DOCTORADO!$Q56&lt;&gt;"",[2]PREMIOS_DOCTORADO!$Q56&lt;&gt;0),[2]PREMIOS_DOCTORADO!$Q56,""),IF($A58="TOTAL",SUM(INDIRECT("I4:I"&amp;ROW()-1)),""))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IF(AND($A58&lt;&gt;"",$A58&lt;&gt;"TOTAL"),IF(AND([2]PREMIOS_DOCTORADO!$T56&lt;&gt;"",[2]PREMIOS_DOCTORADO!$T56&lt;&gt;0),[2]PREMIOS_DOCTORADO!$T56,""),IF($A58="TOTAL",SUM(INDIRECT("K4:K"&amp;ROW()-1)),""))</f>
        <v/>
      </c>
      <c r="L58" s="7" t="str">
        <f ca="1">IF(AND($A58&lt;&gt;"",$A58&lt;&gt;"TOTAL"),IF(AND([2]PREMIOS_DOCTORADO!$V56&lt;&gt;"",[2]PREMIOS_DOCTORADO!$V56&lt;&gt;0),[2]PREMIOS_DOCTORADO!$V56,""),IF($A58="TOTAL",SUM(INDIRECT("L4:L"&amp;ROW()-1)),""))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IF(AND($A58&lt;&gt;"",$A58&lt;&gt;"TOTAL"),IF(AND([2]PREMIOS_DOCTORADO!$Y56&lt;&gt;"",[2]PREMIOS_DOCTORADO!$Y56&lt;&gt;0),[2]PREMIOS_DOCTORADO!$Y56,""),IF($A58="TOTAL",SUM(INDIRECT("N4:N"&amp;ROW()-1)),""))</f>
        <v/>
      </c>
      <c r="O58" s="7" t="str">
        <f ca="1">IF(AND($A58&lt;&gt;"",$A58&lt;&gt;"TOTAL"),IF(AND([2]PREMIOS_DOCTORADO!$AA56&lt;&gt;"",[2]PREMIOS_DOCTORADO!$AA56&lt;&gt;0),[2]PREMIOS_DOCTORADO!$AA56,""),IF($A58="TOTAL",SUM(INDIRECT("O4:O"&amp;ROW()-1)),""))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IF(AND($A58&lt;&gt;"",$A58&lt;&gt;"TOTAL"),IF(AND([2]PREMIOS_DOCTORADO!$AD56&lt;&gt;"",[2]PREMIOS_DOCTORADO!$AD56&lt;&gt;0),[2]PREMIOS_DOCTORADO!$AD56,""),IF($A58="TOTAL",SUM(INDIRECT("Q4:Q"&amp;ROW()-1)),""))</f>
        <v/>
      </c>
      <c r="R58" s="7" t="str">
        <f ca="1">IF(AND($A58&lt;&gt;"",$A58&lt;&gt;"TOTAL"),IF(AND([2]PREMIOS_DOCTORADO!$AF56&lt;&gt;"",[2]PREMIOS_DOCTORADO!$AF56&lt;&gt;0),[2]PREMIOS_DOCTORADO!$AF56,""),IF($A58="TOTAL",SUM(INDIRECT("R4:R"&amp;ROW()-1)),""))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IF(AND($A58&lt;&gt;"",$A58&lt;&gt;"TOTAL"),IF(AND([2]PREMIOS_DOCTORADO!$AI56&lt;&gt;"",[2]PREMIOS_DOCTORADO!$AI56&lt;&gt;0),[2]PREMIOS_DOCTORADO!$AI56,""),IF($A58="TOTAL",SUM(INDIRECT("T4:T"&amp;ROW()-1)),""))</f>
        <v/>
      </c>
      <c r="U58" s="7" t="str">
        <f ca="1">IF(AND($A58&lt;&gt;"",$A58&lt;&gt;"TOTAL"),IF(AND([2]PREMIOS_DOCTORADO!$AK56&lt;&gt;"",[2]PREMIOS_DOCTORADO!$AK56&lt;&gt;0),[2]PREMIOS_DOCTORADO!$AK56,""),IF($A58="TOTAL",SUM(INDIRECT("U4:U"&amp;ROW()-1)),""))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IF(AND($A58&lt;&gt;"",$A58&lt;&gt;"TOTAL"),IF(AND([2]PREMIOS_DOCTORADO!$AN56&lt;&gt;"",[2]PREMIOS_DOCTORADO!$AN56&lt;&gt;0),[2]PREMIOS_DOCTORADO!$AN56,""),IF($A58="TOTAL",SUM(INDIRECT("W4:W"&amp;ROW()-1)),""))</f>
        <v/>
      </c>
      <c r="X58" s="7" t="str">
        <f ca="1">IF(AND($A58&lt;&gt;"",$A58&lt;&gt;"TOTAL"),IF(AND([2]PREMIOS_DOCTORADO!$AP56&lt;&gt;"",[2]PREMIOS_DOCTORADO!$AP56&lt;&gt;0),[2]PREMIOS_DOCTORADO!$AP56,""),IF($A58="TOTAL",SUM(INDIRECT("X4:X"&amp;ROW()-1)),""))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IF(AND($A58&lt;&gt;"",$A58&lt;&gt;"TOTAL"),IF(AND([2]PREMIOS_DOCTORADO!$AS56&lt;&gt;"",[2]PREMIOS_DOCTORADO!$AS56&lt;&gt;0),[2]PREMIOS_DOCTORADO!$AS56,""),IF($A58="TOTAL",SUM(INDIRECT("Z4:Z"&amp;ROW()-1)),""))</f>
        <v/>
      </c>
      <c r="AA58" s="7" t="str">
        <f ca="1">IF(AND($A58&lt;&gt;"",$A58&lt;&gt;"TOTAL"),IF(AND([2]PREMIOS_DOCTORADO!$AU56&lt;&gt;"",[2]PREMIOS_DOCTORADO!$AU56&lt;&gt;0),[2]PREMIOS_DOCTORADO!$AU56,""),IF($A58="TOTAL",SUM(INDIRECT("AA4:AA"&amp;ROW()-1)),""))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IF(AND($A58&lt;&gt;"",$A58&lt;&gt;"TOTAL"),IF(AND([2]PREMIOS_DOCTORADO!$AX56&lt;&gt;"",[2]PREMIOS_DOCTORADO!$AX56&lt;&gt;0),[2]PREMIOS_DOCTORADO!$AX56,""),IF($A58="TOTAL",SUM(INDIRECT("AC4:AC"&amp;ROW()-1)),""))</f>
        <v/>
      </c>
      <c r="AD58" s="7" t="str">
        <f ca="1">IF(AND($A58&lt;&gt;"",$A58&lt;&gt;"TOTAL"),IF(AND([2]PREMIOS_DOCTORADO!$AZ56&lt;&gt;"",[2]PREMIOS_DOCTORADO!$AZ56&lt;&gt;0),[2]PREMIOS_DOCTORADO!$AZ56,""),IF($A58="TOTAL",SUM(INDIRECT("AD4:AD"&amp;ROW()-1)),""))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IF(AND($A58&lt;&gt;"",$A58&lt;&gt;"TOTAL"),IF(AND([2]PREMIOS_DOCTORADO!$BC56&lt;&gt;"",[2]PREMIOS_DOCTORADO!$BC56&lt;&gt;0),[2]PREMIOS_DOCTORADO!$BC56,""),IF($A58="TOTAL",SUM(INDIRECT("AF4:AF"&amp;ROW()-1)),""))</f>
        <v/>
      </c>
      <c r="AG58" s="7" t="str">
        <f ca="1">IF(AND($A58&lt;&gt;"",$A58&lt;&gt;"TOTAL"),IF(AND([2]PREMIOS_DOCTORADO!$BE56&lt;&gt;"",[2]PREMIOS_DOCTORADO!$BE56&lt;&gt;0),[2]PREMIOS_DOCTORADO!$BE56,""),IF($A58="TOTAL",SUM(INDIRECT("AG4:AG"&amp;ROW()-1)),""))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IF(AND($A58&lt;&gt;"",$A58&lt;&gt;"TOTAL"),IF(AND([2]PREMIOS_DOCTORADO!$BH56&lt;&gt;"",[2]PREMIOS_DOCTORADO!$BH56&lt;&gt;0),[2]PREMIOS_DOCTORADO!$BH56,""),IF($A58="TOTAL",SUM(INDIRECT("AI4:AI"&amp;ROW()-1)),""))</f>
        <v/>
      </c>
      <c r="AJ58" s="7" t="str">
        <f ca="1">IF(AND($A58&lt;&gt;"",$A58&lt;&gt;"TOTAL"),IF(AND([2]PREMIOS_DOCTORADO!$BJ56&lt;&gt;"",[2]PREMIOS_DOCTORADO!$BJ56&lt;&gt;0),[2]PREMIOS_DOCTORADO!$BJ56,""),IF($A58="TOTAL",SUM(INDIRECT("AJ4:AJ"&amp;ROW()-1)),""))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IF(AND($A58&lt;&gt;"",$A58&lt;&gt;"TOTAL"),IF(AND([2]PREMIOS_DOCTORADO!$BM56&lt;&gt;"",[2]PREMIOS_DOCTORADO!$BM56&lt;&gt;0),[2]PREMIOS_DOCTORADO!$BM56,""),IF($A58="TOTAL",SUM(INDIRECT("AL4:AL"&amp;ROW()-1)),""))</f>
        <v/>
      </c>
      <c r="AM58" s="7" t="str">
        <f ca="1">IF(AND($A58&lt;&gt;"",$A58&lt;&gt;"TOTAL"),IF(AND([2]PREMIOS_DOCTORADO!$BO56&lt;&gt;"",[2]PREMIOS_DOCTORADO!$BO56&lt;&gt;0),[2]PREMIOS_DOCTORADO!$BO56,""),IF($A58="TOTAL",SUM(INDIRECT("AM4:AM"&amp;ROW()-1)),""))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IF(AND($A58&lt;&gt;"",$A58&lt;&gt;"TOTAL"),IF(AND([2]PREMIOS_DOCTORADO!$BR56&lt;&gt;"",[2]PREMIOS_DOCTORADO!$BR56&lt;&gt;0),[2]PREMIOS_DOCTORADO!$BR56,""),IF($A58="TOTAL",SUM(INDIRECT("AO4:AO"&amp;ROW()-1)),""))</f>
        <v/>
      </c>
      <c r="AP58" s="7" t="str">
        <f ca="1">IF(AND($A58&lt;&gt;"",$A58&lt;&gt;"TOTAL"),IF(AND([2]PREMIOS_DOCTORADO!$BT56&lt;&gt;"",[2]PREMIOS_DOCTORADO!$BT56&lt;&gt;0),[2]PREMIOS_DOCTORADO!$BT56,""),IF($A58="TOTAL",SUM(INDIRECT("AP4:AP"&amp;ROW()-1)),""))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IF(AND($A58&lt;&gt;"",$A58&lt;&gt;"TOTAL"),IF(AND([2]PREMIOS_DOCTORADO!$BW56&lt;&gt;"",[2]PREMIOS_DOCTORADO!$BW56&lt;&gt;0),[2]PREMIOS_DOCTORADO!$BW56,""),IF($A58="TOTAL",SUM(INDIRECT("AR4:AR"&amp;ROW()-1)),""))</f>
        <v/>
      </c>
      <c r="AS58" s="7" t="str">
        <f ca="1">IF(AND($A58&lt;&gt;"",$A58&lt;&gt;"TOTAL"),IF(AND([2]PREMIOS_DOCTORADO!$BY56&lt;&gt;"",[2]PREMIOS_DOCTORADO!$BY56&lt;&gt;0),[2]PREMIOS_DOCTORADO!$BY56,""),IF($A58="TOTAL",SUM(INDIRECT("AS4:AS"&amp;ROW()-1)),""))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IF(AND($A58&lt;&gt;"",$A58&lt;&gt;"TOTAL"),IF(AND([2]PREMIOS_DOCTORADO!$CB56&lt;&gt;"",[2]PREMIOS_DOCTORADO!$CB56&lt;&gt;0),[2]PREMIOS_DOCTORADO!$CB56,""),IF($A58="TOTAL",SUM(INDIRECT("AU4:AU"&amp;ROW()-1)),""))</f>
        <v/>
      </c>
      <c r="AV58" s="7" t="str">
        <f ca="1">IF(AND($A58&lt;&gt;"",$A58&lt;&gt;"TOTAL"),IF(AND([2]PREMIOS_DOCTORADO!$CD56&lt;&gt;"",[2]PREMIOS_DOCTORADO!$CD56&lt;&gt;0),[2]PREMIOS_DOCTORADO!$CD56,""),IF($A58="TOTAL",SUM(INDIRECT("AV4:AV"&amp;ROW()-1)),""))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IF(AND($A58&lt;&gt;"",$A58&lt;&gt;"TOTAL"),IF(AND([2]PREMIOS_DOCTORADO!$CG56&lt;&gt;"",[2]PREMIOS_DOCTORADO!$CG56&lt;&gt;0),[2]PREMIOS_DOCTORADO!$CG56,""),IF($A58="TOTAL",SUM(INDIRECT("AX4:AX"&amp;ROW()-1)),""))</f>
        <v/>
      </c>
      <c r="AY58" s="7" t="str">
        <f ca="1">IF(AND($A58&lt;&gt;"",$A58&lt;&gt;"TOTAL"),IF(AND([2]PREMIOS_DOCTORADO!$CI56&lt;&gt;"",[2]PREMIOS_DOCTORADO!$CI56&lt;&gt;0),[2]PREMIOS_DOCTORADO!$CI56,""),IF($A58="TOTAL",SUM(INDIRECT("AY4:AY"&amp;ROW()-1)),""))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IF(AND($A58&lt;&gt;"",$A58&lt;&gt;"TOTAL"),IF(AND([2]PREMIOS_DOCTORADO!$CL56&lt;&gt;"",[2]PREMIOS_DOCTORADO!$CL56&lt;&gt;0),[2]PREMIOS_DOCTORADO!$CL56,""),IF($A58="TOTAL",SUM(INDIRECT("BA4:BA"&amp;ROW()-1)),""))</f>
        <v/>
      </c>
      <c r="BB58" s="7" t="str">
        <f ca="1">IF(AND($A58&lt;&gt;"",$A58&lt;&gt;"TOTAL"),IF(AND([2]PREMIOS_DOCTORADO!$CN56&lt;&gt;"",[2]PREMIOS_DOCTORADO!$CN56&lt;&gt;0),[2]PREMIOS_DOCTORADO!$CN56,""),IF($A58="TOTAL",SUM(INDIRECT("BB4:BB"&amp;ROW()-1)),""))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IF(AND($A58&lt;&gt;"",$A58&lt;&gt;"TOTAL"),IF(AND([2]PREMIOS_DOCTORADO!$CQ56&lt;&gt;"",[2]PREMIOS_DOCTORADO!$CQ56&lt;&gt;0),[2]PREMIOS_DOCTORADO!$CQ56,""),IF($A58="TOTAL",SUM(INDIRECT("BD4:BD"&amp;ROW()-1)),""))</f>
        <v/>
      </c>
      <c r="BE58" s="7" t="str">
        <f ca="1">IF(AND($A58&lt;&gt;"",$A58&lt;&gt;"TOTAL"),IF(AND([2]PREMIOS_DOCTORADO!$CS56&lt;&gt;"",[2]PREMIOS_DOCTORADO!$CS56&lt;&gt;0),[2]PREMIOS_DOCTORADO!$CS56,""),IF($A58="TOTAL",SUM(INDIRECT("BE4:BE"&amp;ROW()-1)),""))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IF([2]PREMIOS_DOCTORADO!$D57&lt;&gt;"",[2]PREMIOS_DOCTORADO!$D57,IF(AND([2]PREMIOS_DOCTORADO!$D57="",[2]PREMIOS_DOCTORADO!$D58="",[2]PREMIOS_DOCTORADO!$D56=""),"","TOTAL"))</f>
        <v/>
      </c>
      <c r="B59" s="7" t="str">
        <f ca="1">IF(AND($A59&lt;&gt;"",$A59&lt;&gt;"TOTAL"),IF(AND([2]PREMIOS_DOCTORADO!$E57&lt;&gt;"",[2]PREMIOS_DOCTORADO!$E57&lt;&gt;0),[2]PREMIOS_DOCTORADO!$E57,""),IF($A59="TOTAL",SUM(INDIRECT("B4:B"&amp;ROW()-1)),""))</f>
        <v/>
      </c>
      <c r="C59" s="7" t="str">
        <f ca="1">IF(AND($A59&lt;&gt;"",$A59&lt;&gt;"TOTAL"),IF(AND([2]PREMIOS_DOCTORADO!$G57&lt;&gt;"",[2]PREMIOS_DOCTORADO!$G57&lt;&gt;0),[2]PREMIOS_DOCTORADO!$G57,""),IF($A59="TOTAL",SUM(INDIRECT("C4:C"&amp;ROW()-1)),""))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IF(AND($A59&lt;&gt;"",$A59&lt;&gt;"TOTAL"),IF(AND([2]PREMIOS_DOCTORADO!$J57&lt;&gt;"",[2]PREMIOS_DOCTORADO!$J57&lt;&gt;0),[2]PREMIOS_DOCTORADO!$J57,""),IF($A59="TOTAL",SUM(INDIRECT("E4:E"&amp;ROW()-1)),""))</f>
        <v/>
      </c>
      <c r="F59" s="7" t="str">
        <f ca="1">IF(AND($A59&lt;&gt;"",$A59&lt;&gt;"TOTAL"),IF(AND([2]PREMIOS_DOCTORADO!$L57&lt;&gt;"",[2]PREMIOS_DOCTORADO!$L57&lt;&gt;0),[2]PREMIOS_DOCTORADO!$L57,""),IF($A59="TOTAL",SUM(INDIRECT("F4:F"&amp;ROW()-1)),""))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IF(AND($A59&lt;&gt;"",$A59&lt;&gt;"TOTAL"),IF(AND([2]PREMIOS_DOCTORADO!$O57&lt;&gt;"",[2]PREMIOS_DOCTORADO!$O57&lt;&gt;0),[2]PREMIOS_DOCTORADO!$O57,""),IF($A59="TOTAL",SUM(INDIRECT("H4:H"&amp;ROW()-1)),""))</f>
        <v/>
      </c>
      <c r="I59" s="7" t="str">
        <f ca="1">IF(AND($A59&lt;&gt;"",$A59&lt;&gt;"TOTAL"),IF(AND([2]PREMIOS_DOCTORADO!$Q57&lt;&gt;"",[2]PREMIOS_DOCTORADO!$Q57&lt;&gt;0),[2]PREMIOS_DOCTORADO!$Q57,""),IF($A59="TOTAL",SUM(INDIRECT("I4:I"&amp;ROW()-1)),""))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IF(AND($A59&lt;&gt;"",$A59&lt;&gt;"TOTAL"),IF(AND([2]PREMIOS_DOCTORADO!$T57&lt;&gt;"",[2]PREMIOS_DOCTORADO!$T57&lt;&gt;0),[2]PREMIOS_DOCTORADO!$T57,""),IF($A59="TOTAL",SUM(INDIRECT("K4:K"&amp;ROW()-1)),""))</f>
        <v/>
      </c>
      <c r="L59" s="7" t="str">
        <f ca="1">IF(AND($A59&lt;&gt;"",$A59&lt;&gt;"TOTAL"),IF(AND([2]PREMIOS_DOCTORADO!$V57&lt;&gt;"",[2]PREMIOS_DOCTORADO!$V57&lt;&gt;0),[2]PREMIOS_DOCTORADO!$V57,""),IF($A59="TOTAL",SUM(INDIRECT("L4:L"&amp;ROW()-1)),""))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IF(AND($A59&lt;&gt;"",$A59&lt;&gt;"TOTAL"),IF(AND([2]PREMIOS_DOCTORADO!$Y57&lt;&gt;"",[2]PREMIOS_DOCTORADO!$Y57&lt;&gt;0),[2]PREMIOS_DOCTORADO!$Y57,""),IF($A59="TOTAL",SUM(INDIRECT("N4:N"&amp;ROW()-1)),""))</f>
        <v/>
      </c>
      <c r="O59" s="7" t="str">
        <f ca="1">IF(AND($A59&lt;&gt;"",$A59&lt;&gt;"TOTAL"),IF(AND([2]PREMIOS_DOCTORADO!$AA57&lt;&gt;"",[2]PREMIOS_DOCTORADO!$AA57&lt;&gt;0),[2]PREMIOS_DOCTORADO!$AA57,""),IF($A59="TOTAL",SUM(INDIRECT("O4:O"&amp;ROW()-1)),""))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IF(AND($A59&lt;&gt;"",$A59&lt;&gt;"TOTAL"),IF(AND([2]PREMIOS_DOCTORADO!$AD57&lt;&gt;"",[2]PREMIOS_DOCTORADO!$AD57&lt;&gt;0),[2]PREMIOS_DOCTORADO!$AD57,""),IF($A59="TOTAL",SUM(INDIRECT("Q4:Q"&amp;ROW()-1)),""))</f>
        <v/>
      </c>
      <c r="R59" s="7" t="str">
        <f ca="1">IF(AND($A59&lt;&gt;"",$A59&lt;&gt;"TOTAL"),IF(AND([2]PREMIOS_DOCTORADO!$AF57&lt;&gt;"",[2]PREMIOS_DOCTORADO!$AF57&lt;&gt;0),[2]PREMIOS_DOCTORADO!$AF57,""),IF($A59="TOTAL",SUM(INDIRECT("R4:R"&amp;ROW()-1)),""))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IF(AND($A59&lt;&gt;"",$A59&lt;&gt;"TOTAL"),IF(AND([2]PREMIOS_DOCTORADO!$AI57&lt;&gt;"",[2]PREMIOS_DOCTORADO!$AI57&lt;&gt;0),[2]PREMIOS_DOCTORADO!$AI57,""),IF($A59="TOTAL",SUM(INDIRECT("T4:T"&amp;ROW()-1)),""))</f>
        <v/>
      </c>
      <c r="U59" s="7" t="str">
        <f ca="1">IF(AND($A59&lt;&gt;"",$A59&lt;&gt;"TOTAL"),IF(AND([2]PREMIOS_DOCTORADO!$AK57&lt;&gt;"",[2]PREMIOS_DOCTORADO!$AK57&lt;&gt;0),[2]PREMIOS_DOCTORADO!$AK57,""),IF($A59="TOTAL",SUM(INDIRECT("U4:U"&amp;ROW()-1)),""))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IF(AND($A59&lt;&gt;"",$A59&lt;&gt;"TOTAL"),IF(AND([2]PREMIOS_DOCTORADO!$AN57&lt;&gt;"",[2]PREMIOS_DOCTORADO!$AN57&lt;&gt;0),[2]PREMIOS_DOCTORADO!$AN57,""),IF($A59="TOTAL",SUM(INDIRECT("W4:W"&amp;ROW()-1)),""))</f>
        <v/>
      </c>
      <c r="X59" s="7" t="str">
        <f ca="1">IF(AND($A59&lt;&gt;"",$A59&lt;&gt;"TOTAL"),IF(AND([2]PREMIOS_DOCTORADO!$AP57&lt;&gt;"",[2]PREMIOS_DOCTORADO!$AP57&lt;&gt;0),[2]PREMIOS_DOCTORADO!$AP57,""),IF($A59="TOTAL",SUM(INDIRECT("X4:X"&amp;ROW()-1)),""))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IF(AND($A59&lt;&gt;"",$A59&lt;&gt;"TOTAL"),IF(AND([2]PREMIOS_DOCTORADO!$AS57&lt;&gt;"",[2]PREMIOS_DOCTORADO!$AS57&lt;&gt;0),[2]PREMIOS_DOCTORADO!$AS57,""),IF($A59="TOTAL",SUM(INDIRECT("Z4:Z"&amp;ROW()-1)),""))</f>
        <v/>
      </c>
      <c r="AA59" s="7" t="str">
        <f ca="1">IF(AND($A59&lt;&gt;"",$A59&lt;&gt;"TOTAL"),IF(AND([2]PREMIOS_DOCTORADO!$AU57&lt;&gt;"",[2]PREMIOS_DOCTORADO!$AU57&lt;&gt;0),[2]PREMIOS_DOCTORADO!$AU57,""),IF($A59="TOTAL",SUM(INDIRECT("AA4:AA"&amp;ROW()-1)),""))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IF(AND($A59&lt;&gt;"",$A59&lt;&gt;"TOTAL"),IF(AND([2]PREMIOS_DOCTORADO!$AX57&lt;&gt;"",[2]PREMIOS_DOCTORADO!$AX57&lt;&gt;0),[2]PREMIOS_DOCTORADO!$AX57,""),IF($A59="TOTAL",SUM(INDIRECT("AC4:AC"&amp;ROW()-1)),""))</f>
        <v/>
      </c>
      <c r="AD59" s="7" t="str">
        <f ca="1">IF(AND($A59&lt;&gt;"",$A59&lt;&gt;"TOTAL"),IF(AND([2]PREMIOS_DOCTORADO!$AZ57&lt;&gt;"",[2]PREMIOS_DOCTORADO!$AZ57&lt;&gt;0),[2]PREMIOS_DOCTORADO!$AZ57,""),IF($A59="TOTAL",SUM(INDIRECT("AD4:AD"&amp;ROW()-1)),""))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IF(AND($A59&lt;&gt;"",$A59&lt;&gt;"TOTAL"),IF(AND([2]PREMIOS_DOCTORADO!$BC57&lt;&gt;"",[2]PREMIOS_DOCTORADO!$BC57&lt;&gt;0),[2]PREMIOS_DOCTORADO!$BC57,""),IF($A59="TOTAL",SUM(INDIRECT("AF4:AF"&amp;ROW()-1)),""))</f>
        <v/>
      </c>
      <c r="AG59" s="7" t="str">
        <f ca="1">IF(AND($A59&lt;&gt;"",$A59&lt;&gt;"TOTAL"),IF(AND([2]PREMIOS_DOCTORADO!$BE57&lt;&gt;"",[2]PREMIOS_DOCTORADO!$BE57&lt;&gt;0),[2]PREMIOS_DOCTORADO!$BE57,""),IF($A59="TOTAL",SUM(INDIRECT("AG4:AG"&amp;ROW()-1)),""))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IF(AND($A59&lt;&gt;"",$A59&lt;&gt;"TOTAL"),IF(AND([2]PREMIOS_DOCTORADO!$BH57&lt;&gt;"",[2]PREMIOS_DOCTORADO!$BH57&lt;&gt;0),[2]PREMIOS_DOCTORADO!$BH57,""),IF($A59="TOTAL",SUM(INDIRECT("AI4:AI"&amp;ROW()-1)),""))</f>
        <v/>
      </c>
      <c r="AJ59" s="7" t="str">
        <f ca="1">IF(AND($A59&lt;&gt;"",$A59&lt;&gt;"TOTAL"),IF(AND([2]PREMIOS_DOCTORADO!$BJ57&lt;&gt;"",[2]PREMIOS_DOCTORADO!$BJ57&lt;&gt;0),[2]PREMIOS_DOCTORADO!$BJ57,""),IF($A59="TOTAL",SUM(INDIRECT("AJ4:AJ"&amp;ROW()-1)),""))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IF(AND($A59&lt;&gt;"",$A59&lt;&gt;"TOTAL"),IF(AND([2]PREMIOS_DOCTORADO!$BM57&lt;&gt;"",[2]PREMIOS_DOCTORADO!$BM57&lt;&gt;0),[2]PREMIOS_DOCTORADO!$BM57,""),IF($A59="TOTAL",SUM(INDIRECT("AL4:AL"&amp;ROW()-1)),""))</f>
        <v/>
      </c>
      <c r="AM59" s="7" t="str">
        <f ca="1">IF(AND($A59&lt;&gt;"",$A59&lt;&gt;"TOTAL"),IF(AND([2]PREMIOS_DOCTORADO!$BO57&lt;&gt;"",[2]PREMIOS_DOCTORADO!$BO57&lt;&gt;0),[2]PREMIOS_DOCTORADO!$BO57,""),IF($A59="TOTAL",SUM(INDIRECT("AM4:AM"&amp;ROW()-1)),""))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IF(AND($A59&lt;&gt;"",$A59&lt;&gt;"TOTAL"),IF(AND([2]PREMIOS_DOCTORADO!$BR57&lt;&gt;"",[2]PREMIOS_DOCTORADO!$BR57&lt;&gt;0),[2]PREMIOS_DOCTORADO!$BR57,""),IF($A59="TOTAL",SUM(INDIRECT("AO4:AO"&amp;ROW()-1)),""))</f>
        <v/>
      </c>
      <c r="AP59" s="7" t="str">
        <f ca="1">IF(AND($A59&lt;&gt;"",$A59&lt;&gt;"TOTAL"),IF(AND([2]PREMIOS_DOCTORADO!$BT57&lt;&gt;"",[2]PREMIOS_DOCTORADO!$BT57&lt;&gt;0),[2]PREMIOS_DOCTORADO!$BT57,""),IF($A59="TOTAL",SUM(INDIRECT("AP4:AP"&amp;ROW()-1)),""))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IF(AND($A59&lt;&gt;"",$A59&lt;&gt;"TOTAL"),IF(AND([2]PREMIOS_DOCTORADO!$BW57&lt;&gt;"",[2]PREMIOS_DOCTORADO!$BW57&lt;&gt;0),[2]PREMIOS_DOCTORADO!$BW57,""),IF($A59="TOTAL",SUM(INDIRECT("AR4:AR"&amp;ROW()-1)),""))</f>
        <v/>
      </c>
      <c r="AS59" s="7" t="str">
        <f ca="1">IF(AND($A59&lt;&gt;"",$A59&lt;&gt;"TOTAL"),IF(AND([2]PREMIOS_DOCTORADO!$BY57&lt;&gt;"",[2]PREMIOS_DOCTORADO!$BY57&lt;&gt;0),[2]PREMIOS_DOCTORADO!$BY57,""),IF($A59="TOTAL",SUM(INDIRECT("AS4:AS"&amp;ROW()-1)),""))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IF(AND($A59&lt;&gt;"",$A59&lt;&gt;"TOTAL"),IF(AND([2]PREMIOS_DOCTORADO!$CB57&lt;&gt;"",[2]PREMIOS_DOCTORADO!$CB57&lt;&gt;0),[2]PREMIOS_DOCTORADO!$CB57,""),IF($A59="TOTAL",SUM(INDIRECT("AU4:AU"&amp;ROW()-1)),""))</f>
        <v/>
      </c>
      <c r="AV59" s="7" t="str">
        <f ca="1">IF(AND($A59&lt;&gt;"",$A59&lt;&gt;"TOTAL"),IF(AND([2]PREMIOS_DOCTORADO!$CD57&lt;&gt;"",[2]PREMIOS_DOCTORADO!$CD57&lt;&gt;0),[2]PREMIOS_DOCTORADO!$CD57,""),IF($A59="TOTAL",SUM(INDIRECT("AV4:AV"&amp;ROW()-1)),""))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IF(AND($A59&lt;&gt;"",$A59&lt;&gt;"TOTAL"),IF(AND([2]PREMIOS_DOCTORADO!$CG57&lt;&gt;"",[2]PREMIOS_DOCTORADO!$CG57&lt;&gt;0),[2]PREMIOS_DOCTORADO!$CG57,""),IF($A59="TOTAL",SUM(INDIRECT("AX4:AX"&amp;ROW()-1)),""))</f>
        <v/>
      </c>
      <c r="AY59" s="7" t="str">
        <f ca="1">IF(AND($A59&lt;&gt;"",$A59&lt;&gt;"TOTAL"),IF(AND([2]PREMIOS_DOCTORADO!$CI57&lt;&gt;"",[2]PREMIOS_DOCTORADO!$CI57&lt;&gt;0),[2]PREMIOS_DOCTORADO!$CI57,""),IF($A59="TOTAL",SUM(INDIRECT("AY4:AY"&amp;ROW()-1)),""))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IF(AND($A59&lt;&gt;"",$A59&lt;&gt;"TOTAL"),IF(AND([2]PREMIOS_DOCTORADO!$CL57&lt;&gt;"",[2]PREMIOS_DOCTORADO!$CL57&lt;&gt;0),[2]PREMIOS_DOCTORADO!$CL57,""),IF($A59="TOTAL",SUM(INDIRECT("BA4:BA"&amp;ROW()-1)),""))</f>
        <v/>
      </c>
      <c r="BB59" s="7" t="str">
        <f ca="1">IF(AND($A59&lt;&gt;"",$A59&lt;&gt;"TOTAL"),IF(AND([2]PREMIOS_DOCTORADO!$CN57&lt;&gt;"",[2]PREMIOS_DOCTORADO!$CN57&lt;&gt;0),[2]PREMIOS_DOCTORADO!$CN57,""),IF($A59="TOTAL",SUM(INDIRECT("BB4:BB"&amp;ROW()-1)),""))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IF(AND($A59&lt;&gt;"",$A59&lt;&gt;"TOTAL"),IF(AND([2]PREMIOS_DOCTORADO!$CQ57&lt;&gt;"",[2]PREMIOS_DOCTORADO!$CQ57&lt;&gt;0),[2]PREMIOS_DOCTORADO!$CQ57,""),IF($A59="TOTAL",SUM(INDIRECT("BD4:BD"&amp;ROW()-1)),""))</f>
        <v/>
      </c>
      <c r="BE59" s="7" t="str">
        <f ca="1">IF(AND($A59&lt;&gt;"",$A59&lt;&gt;"TOTAL"),IF(AND([2]PREMIOS_DOCTORADO!$CS57&lt;&gt;"",[2]PREMIOS_DOCTORADO!$CS57&lt;&gt;0),[2]PREMIOS_DOCTORADO!$CS57,""),IF($A59="TOTAL",SUM(INDIRECT("BE4:BE"&amp;ROW()-1)),""))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IF([2]PREMIOS_DOCTORADO!$D58&lt;&gt;"",[2]PREMIOS_DOCTORADO!$D58,IF(AND([2]PREMIOS_DOCTORADO!$D58="",[2]PREMIOS_DOCTORADO!$D59="",[2]PREMIOS_DOCTORADO!$D57=""),"","TOTAL"))</f>
        <v/>
      </c>
      <c r="B60" s="7" t="str">
        <f ca="1">IF(AND($A60&lt;&gt;"",$A60&lt;&gt;"TOTAL"),IF(AND([2]PREMIOS_DOCTORADO!$E58&lt;&gt;"",[2]PREMIOS_DOCTORADO!$E58&lt;&gt;0),[2]PREMIOS_DOCTORADO!$E58,""),IF($A60="TOTAL",SUM(INDIRECT("B4:B"&amp;ROW()-1)),""))</f>
        <v/>
      </c>
      <c r="C60" s="7" t="str">
        <f ca="1">IF(AND($A60&lt;&gt;"",$A60&lt;&gt;"TOTAL"),IF(AND([2]PREMIOS_DOCTORADO!$G58&lt;&gt;"",[2]PREMIOS_DOCTORADO!$G58&lt;&gt;0),[2]PREMIOS_DOCTORADO!$G58,""),IF($A60="TOTAL",SUM(INDIRECT("C4:C"&amp;ROW()-1)),""))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IF(AND($A60&lt;&gt;"",$A60&lt;&gt;"TOTAL"),IF(AND([2]PREMIOS_DOCTORADO!$J58&lt;&gt;"",[2]PREMIOS_DOCTORADO!$J58&lt;&gt;0),[2]PREMIOS_DOCTORADO!$J58,""),IF($A60="TOTAL",SUM(INDIRECT("E4:E"&amp;ROW()-1)),""))</f>
        <v/>
      </c>
      <c r="F60" s="7" t="str">
        <f ca="1">IF(AND($A60&lt;&gt;"",$A60&lt;&gt;"TOTAL"),IF(AND([2]PREMIOS_DOCTORADO!$L58&lt;&gt;"",[2]PREMIOS_DOCTORADO!$L58&lt;&gt;0),[2]PREMIOS_DOCTORADO!$L58,""),IF($A60="TOTAL",SUM(INDIRECT("F4:F"&amp;ROW()-1)),""))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IF(AND($A60&lt;&gt;"",$A60&lt;&gt;"TOTAL"),IF(AND([2]PREMIOS_DOCTORADO!$O58&lt;&gt;"",[2]PREMIOS_DOCTORADO!$O58&lt;&gt;0),[2]PREMIOS_DOCTORADO!$O58,""),IF($A60="TOTAL",SUM(INDIRECT("H4:H"&amp;ROW()-1)),""))</f>
        <v/>
      </c>
      <c r="I60" s="7" t="str">
        <f ca="1">IF(AND($A60&lt;&gt;"",$A60&lt;&gt;"TOTAL"),IF(AND([2]PREMIOS_DOCTORADO!$Q58&lt;&gt;"",[2]PREMIOS_DOCTORADO!$Q58&lt;&gt;0),[2]PREMIOS_DOCTORADO!$Q58,""),IF($A60="TOTAL",SUM(INDIRECT("I4:I"&amp;ROW()-1)),""))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IF(AND($A60&lt;&gt;"",$A60&lt;&gt;"TOTAL"),IF(AND([2]PREMIOS_DOCTORADO!$T58&lt;&gt;"",[2]PREMIOS_DOCTORADO!$T58&lt;&gt;0),[2]PREMIOS_DOCTORADO!$T58,""),IF($A60="TOTAL",SUM(INDIRECT("K4:K"&amp;ROW()-1)),""))</f>
        <v/>
      </c>
      <c r="L60" s="7" t="str">
        <f ca="1">IF(AND($A60&lt;&gt;"",$A60&lt;&gt;"TOTAL"),IF(AND([2]PREMIOS_DOCTORADO!$V58&lt;&gt;"",[2]PREMIOS_DOCTORADO!$V58&lt;&gt;0),[2]PREMIOS_DOCTORADO!$V58,""),IF($A60="TOTAL",SUM(INDIRECT("L4:L"&amp;ROW()-1)),""))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IF(AND($A60&lt;&gt;"",$A60&lt;&gt;"TOTAL"),IF(AND([2]PREMIOS_DOCTORADO!$Y58&lt;&gt;"",[2]PREMIOS_DOCTORADO!$Y58&lt;&gt;0),[2]PREMIOS_DOCTORADO!$Y58,""),IF($A60="TOTAL",SUM(INDIRECT("N4:N"&amp;ROW()-1)),""))</f>
        <v/>
      </c>
      <c r="O60" s="7" t="str">
        <f ca="1">IF(AND($A60&lt;&gt;"",$A60&lt;&gt;"TOTAL"),IF(AND([2]PREMIOS_DOCTORADO!$AA58&lt;&gt;"",[2]PREMIOS_DOCTORADO!$AA58&lt;&gt;0),[2]PREMIOS_DOCTORADO!$AA58,""),IF($A60="TOTAL",SUM(INDIRECT("O4:O"&amp;ROW()-1)),""))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IF(AND($A60&lt;&gt;"",$A60&lt;&gt;"TOTAL"),IF(AND([2]PREMIOS_DOCTORADO!$AD58&lt;&gt;"",[2]PREMIOS_DOCTORADO!$AD58&lt;&gt;0),[2]PREMIOS_DOCTORADO!$AD58,""),IF($A60="TOTAL",SUM(INDIRECT("Q4:Q"&amp;ROW()-1)),""))</f>
        <v/>
      </c>
      <c r="R60" s="7" t="str">
        <f ca="1">IF(AND($A60&lt;&gt;"",$A60&lt;&gt;"TOTAL"),IF(AND([2]PREMIOS_DOCTORADO!$AF58&lt;&gt;"",[2]PREMIOS_DOCTORADO!$AF58&lt;&gt;0),[2]PREMIOS_DOCTORADO!$AF58,""),IF($A60="TOTAL",SUM(INDIRECT("R4:R"&amp;ROW()-1)),""))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IF(AND($A60&lt;&gt;"",$A60&lt;&gt;"TOTAL"),IF(AND([2]PREMIOS_DOCTORADO!$AI58&lt;&gt;"",[2]PREMIOS_DOCTORADO!$AI58&lt;&gt;0),[2]PREMIOS_DOCTORADO!$AI58,""),IF($A60="TOTAL",SUM(INDIRECT("T4:T"&amp;ROW()-1)),""))</f>
        <v/>
      </c>
      <c r="U60" s="7" t="str">
        <f ca="1">IF(AND($A60&lt;&gt;"",$A60&lt;&gt;"TOTAL"),IF(AND([2]PREMIOS_DOCTORADO!$AK58&lt;&gt;"",[2]PREMIOS_DOCTORADO!$AK58&lt;&gt;0),[2]PREMIOS_DOCTORADO!$AK58,""),IF($A60="TOTAL",SUM(INDIRECT("U4:U"&amp;ROW()-1)),""))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IF(AND($A60&lt;&gt;"",$A60&lt;&gt;"TOTAL"),IF(AND([2]PREMIOS_DOCTORADO!$AN58&lt;&gt;"",[2]PREMIOS_DOCTORADO!$AN58&lt;&gt;0),[2]PREMIOS_DOCTORADO!$AN58,""),IF($A60="TOTAL",SUM(INDIRECT("W4:W"&amp;ROW()-1)),""))</f>
        <v/>
      </c>
      <c r="X60" s="7" t="str">
        <f ca="1">IF(AND($A60&lt;&gt;"",$A60&lt;&gt;"TOTAL"),IF(AND([2]PREMIOS_DOCTORADO!$AP58&lt;&gt;"",[2]PREMIOS_DOCTORADO!$AP58&lt;&gt;0),[2]PREMIOS_DOCTORADO!$AP58,""),IF($A60="TOTAL",SUM(INDIRECT("X4:X"&amp;ROW()-1)),""))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IF(AND($A60&lt;&gt;"",$A60&lt;&gt;"TOTAL"),IF(AND([2]PREMIOS_DOCTORADO!$AS58&lt;&gt;"",[2]PREMIOS_DOCTORADO!$AS58&lt;&gt;0),[2]PREMIOS_DOCTORADO!$AS58,""),IF($A60="TOTAL",SUM(INDIRECT("Z4:Z"&amp;ROW()-1)),""))</f>
        <v/>
      </c>
      <c r="AA60" s="7" t="str">
        <f ca="1">IF(AND($A60&lt;&gt;"",$A60&lt;&gt;"TOTAL"),IF(AND([2]PREMIOS_DOCTORADO!$AU58&lt;&gt;"",[2]PREMIOS_DOCTORADO!$AU58&lt;&gt;0),[2]PREMIOS_DOCTORADO!$AU58,""),IF($A60="TOTAL",SUM(INDIRECT("AA4:AA"&amp;ROW()-1)),""))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IF(AND($A60&lt;&gt;"",$A60&lt;&gt;"TOTAL"),IF(AND([2]PREMIOS_DOCTORADO!$AX58&lt;&gt;"",[2]PREMIOS_DOCTORADO!$AX58&lt;&gt;0),[2]PREMIOS_DOCTORADO!$AX58,""),IF($A60="TOTAL",SUM(INDIRECT("AC4:AC"&amp;ROW()-1)),""))</f>
        <v/>
      </c>
      <c r="AD60" s="7" t="str">
        <f ca="1">IF(AND($A60&lt;&gt;"",$A60&lt;&gt;"TOTAL"),IF(AND([2]PREMIOS_DOCTORADO!$AZ58&lt;&gt;"",[2]PREMIOS_DOCTORADO!$AZ58&lt;&gt;0),[2]PREMIOS_DOCTORADO!$AZ58,""),IF($A60="TOTAL",SUM(INDIRECT("AD4:AD"&amp;ROW()-1)),""))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IF(AND($A60&lt;&gt;"",$A60&lt;&gt;"TOTAL"),IF(AND([2]PREMIOS_DOCTORADO!$BC58&lt;&gt;"",[2]PREMIOS_DOCTORADO!$BC58&lt;&gt;0),[2]PREMIOS_DOCTORADO!$BC58,""),IF($A60="TOTAL",SUM(INDIRECT("AF4:AF"&amp;ROW()-1)),""))</f>
        <v/>
      </c>
      <c r="AG60" s="7" t="str">
        <f ca="1">IF(AND($A60&lt;&gt;"",$A60&lt;&gt;"TOTAL"),IF(AND([2]PREMIOS_DOCTORADO!$BE58&lt;&gt;"",[2]PREMIOS_DOCTORADO!$BE58&lt;&gt;0),[2]PREMIOS_DOCTORADO!$BE58,""),IF($A60="TOTAL",SUM(INDIRECT("AG4:AG"&amp;ROW()-1)),""))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IF(AND($A60&lt;&gt;"",$A60&lt;&gt;"TOTAL"),IF(AND([2]PREMIOS_DOCTORADO!$BH58&lt;&gt;"",[2]PREMIOS_DOCTORADO!$BH58&lt;&gt;0),[2]PREMIOS_DOCTORADO!$BH58,""),IF($A60="TOTAL",SUM(INDIRECT("AI4:AI"&amp;ROW()-1)),""))</f>
        <v/>
      </c>
      <c r="AJ60" s="7" t="str">
        <f ca="1">IF(AND($A60&lt;&gt;"",$A60&lt;&gt;"TOTAL"),IF(AND([2]PREMIOS_DOCTORADO!$BJ58&lt;&gt;"",[2]PREMIOS_DOCTORADO!$BJ58&lt;&gt;0),[2]PREMIOS_DOCTORADO!$BJ58,""),IF($A60="TOTAL",SUM(INDIRECT("AJ4:AJ"&amp;ROW()-1)),""))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IF(AND($A60&lt;&gt;"",$A60&lt;&gt;"TOTAL"),IF(AND([2]PREMIOS_DOCTORADO!$BM58&lt;&gt;"",[2]PREMIOS_DOCTORADO!$BM58&lt;&gt;0),[2]PREMIOS_DOCTORADO!$BM58,""),IF($A60="TOTAL",SUM(INDIRECT("AL4:AL"&amp;ROW()-1)),""))</f>
        <v/>
      </c>
      <c r="AM60" s="7" t="str">
        <f ca="1">IF(AND($A60&lt;&gt;"",$A60&lt;&gt;"TOTAL"),IF(AND([2]PREMIOS_DOCTORADO!$BO58&lt;&gt;"",[2]PREMIOS_DOCTORADO!$BO58&lt;&gt;0),[2]PREMIOS_DOCTORADO!$BO58,""),IF($A60="TOTAL",SUM(INDIRECT("AM4:AM"&amp;ROW()-1)),""))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IF(AND($A60&lt;&gt;"",$A60&lt;&gt;"TOTAL"),IF(AND([2]PREMIOS_DOCTORADO!$BR58&lt;&gt;"",[2]PREMIOS_DOCTORADO!$BR58&lt;&gt;0),[2]PREMIOS_DOCTORADO!$BR58,""),IF($A60="TOTAL",SUM(INDIRECT("AO4:AO"&amp;ROW()-1)),""))</f>
        <v/>
      </c>
      <c r="AP60" s="7" t="str">
        <f ca="1">IF(AND($A60&lt;&gt;"",$A60&lt;&gt;"TOTAL"),IF(AND([2]PREMIOS_DOCTORADO!$BT58&lt;&gt;"",[2]PREMIOS_DOCTORADO!$BT58&lt;&gt;0),[2]PREMIOS_DOCTORADO!$BT58,""),IF($A60="TOTAL",SUM(INDIRECT("AP4:AP"&amp;ROW()-1)),""))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IF(AND($A60&lt;&gt;"",$A60&lt;&gt;"TOTAL"),IF(AND([2]PREMIOS_DOCTORADO!$BW58&lt;&gt;"",[2]PREMIOS_DOCTORADO!$BW58&lt;&gt;0),[2]PREMIOS_DOCTORADO!$BW58,""),IF($A60="TOTAL",SUM(INDIRECT("AR4:AR"&amp;ROW()-1)),""))</f>
        <v/>
      </c>
      <c r="AS60" s="7" t="str">
        <f ca="1">IF(AND($A60&lt;&gt;"",$A60&lt;&gt;"TOTAL"),IF(AND([2]PREMIOS_DOCTORADO!$BY58&lt;&gt;"",[2]PREMIOS_DOCTORADO!$BY58&lt;&gt;0),[2]PREMIOS_DOCTORADO!$BY58,""),IF($A60="TOTAL",SUM(INDIRECT("AS4:AS"&amp;ROW()-1)),""))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IF(AND($A60&lt;&gt;"",$A60&lt;&gt;"TOTAL"),IF(AND([2]PREMIOS_DOCTORADO!$CB58&lt;&gt;"",[2]PREMIOS_DOCTORADO!$CB58&lt;&gt;0),[2]PREMIOS_DOCTORADO!$CB58,""),IF($A60="TOTAL",SUM(INDIRECT("AU4:AU"&amp;ROW()-1)),""))</f>
        <v/>
      </c>
      <c r="AV60" s="7" t="str">
        <f ca="1">IF(AND($A60&lt;&gt;"",$A60&lt;&gt;"TOTAL"),IF(AND([2]PREMIOS_DOCTORADO!$CD58&lt;&gt;"",[2]PREMIOS_DOCTORADO!$CD58&lt;&gt;0),[2]PREMIOS_DOCTORADO!$CD58,""),IF($A60="TOTAL",SUM(INDIRECT("AV4:AV"&amp;ROW()-1)),""))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IF(AND($A60&lt;&gt;"",$A60&lt;&gt;"TOTAL"),IF(AND([2]PREMIOS_DOCTORADO!$CG58&lt;&gt;"",[2]PREMIOS_DOCTORADO!$CG58&lt;&gt;0),[2]PREMIOS_DOCTORADO!$CG58,""),IF($A60="TOTAL",SUM(INDIRECT("AX4:AX"&amp;ROW()-1)),""))</f>
        <v/>
      </c>
      <c r="AY60" s="7" t="str">
        <f ca="1">IF(AND($A60&lt;&gt;"",$A60&lt;&gt;"TOTAL"),IF(AND([2]PREMIOS_DOCTORADO!$CI58&lt;&gt;"",[2]PREMIOS_DOCTORADO!$CI58&lt;&gt;0),[2]PREMIOS_DOCTORADO!$CI58,""),IF($A60="TOTAL",SUM(INDIRECT("AY4:AY"&amp;ROW()-1)),""))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IF(AND($A60&lt;&gt;"",$A60&lt;&gt;"TOTAL"),IF(AND([2]PREMIOS_DOCTORADO!$CL58&lt;&gt;"",[2]PREMIOS_DOCTORADO!$CL58&lt;&gt;0),[2]PREMIOS_DOCTORADO!$CL58,""),IF($A60="TOTAL",SUM(INDIRECT("BA4:BA"&amp;ROW()-1)),""))</f>
        <v/>
      </c>
      <c r="BB60" s="7" t="str">
        <f ca="1">IF(AND($A60&lt;&gt;"",$A60&lt;&gt;"TOTAL"),IF(AND([2]PREMIOS_DOCTORADO!$CN58&lt;&gt;"",[2]PREMIOS_DOCTORADO!$CN58&lt;&gt;0),[2]PREMIOS_DOCTORADO!$CN58,""),IF($A60="TOTAL",SUM(INDIRECT("BB4:BB"&amp;ROW()-1)),""))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IF(AND($A60&lt;&gt;"",$A60&lt;&gt;"TOTAL"),IF(AND([2]PREMIOS_DOCTORADO!$CQ58&lt;&gt;"",[2]PREMIOS_DOCTORADO!$CQ58&lt;&gt;0),[2]PREMIOS_DOCTORADO!$CQ58,""),IF($A60="TOTAL",SUM(INDIRECT("BD4:BD"&amp;ROW()-1)),""))</f>
        <v/>
      </c>
      <c r="BE60" s="7" t="str">
        <f ca="1">IF(AND($A60&lt;&gt;"",$A60&lt;&gt;"TOTAL"),IF(AND([2]PREMIOS_DOCTORADO!$CS58&lt;&gt;"",[2]PREMIOS_DOCTORADO!$CS58&lt;&gt;0),[2]PREMIOS_DOCTORADO!$CS58,""),IF($A60="TOTAL",SUM(INDIRECT("BE4:BE"&amp;ROW()-1)),""))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IF([2]PREMIOS_DOCTORADO!$D59&lt;&gt;"",[2]PREMIOS_DOCTORADO!$D59,IF(AND([2]PREMIOS_DOCTORADO!$D59="",[2]PREMIOS_DOCTORADO!$D60="",[2]PREMIOS_DOCTORADO!$D58=""),"","TOTAL"))</f>
        <v/>
      </c>
      <c r="B61" s="7" t="str">
        <f ca="1">IF(AND($A61&lt;&gt;"",$A61&lt;&gt;"TOTAL"),IF(AND([2]PREMIOS_DOCTORADO!$E59&lt;&gt;"",[2]PREMIOS_DOCTORADO!$E59&lt;&gt;0),[2]PREMIOS_DOCTORADO!$E59,""),IF($A61="TOTAL",SUM(INDIRECT("B4:B"&amp;ROW()-1)),""))</f>
        <v/>
      </c>
      <c r="C61" s="7" t="str">
        <f ca="1">IF(AND($A61&lt;&gt;"",$A61&lt;&gt;"TOTAL"),IF(AND([2]PREMIOS_DOCTORADO!$G59&lt;&gt;"",[2]PREMIOS_DOCTORADO!$G59&lt;&gt;0),[2]PREMIOS_DOCTORADO!$G59,""),IF($A61="TOTAL",SUM(INDIRECT("C4:C"&amp;ROW()-1)),""))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IF(AND($A61&lt;&gt;"",$A61&lt;&gt;"TOTAL"),IF(AND([2]PREMIOS_DOCTORADO!$J59&lt;&gt;"",[2]PREMIOS_DOCTORADO!$J59&lt;&gt;0),[2]PREMIOS_DOCTORADO!$J59,""),IF($A61="TOTAL",SUM(INDIRECT("E4:E"&amp;ROW()-1)),""))</f>
        <v/>
      </c>
      <c r="F61" s="7" t="str">
        <f ca="1">IF(AND($A61&lt;&gt;"",$A61&lt;&gt;"TOTAL"),IF(AND([2]PREMIOS_DOCTORADO!$L59&lt;&gt;"",[2]PREMIOS_DOCTORADO!$L59&lt;&gt;0),[2]PREMIOS_DOCTORADO!$L59,""),IF($A61="TOTAL",SUM(INDIRECT("F4:F"&amp;ROW()-1)),""))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IF(AND($A61&lt;&gt;"",$A61&lt;&gt;"TOTAL"),IF(AND([2]PREMIOS_DOCTORADO!$O59&lt;&gt;"",[2]PREMIOS_DOCTORADO!$O59&lt;&gt;0),[2]PREMIOS_DOCTORADO!$O59,""),IF($A61="TOTAL",SUM(INDIRECT("H4:H"&amp;ROW()-1)),""))</f>
        <v/>
      </c>
      <c r="I61" s="7" t="str">
        <f ca="1">IF(AND($A61&lt;&gt;"",$A61&lt;&gt;"TOTAL"),IF(AND([2]PREMIOS_DOCTORADO!$Q59&lt;&gt;"",[2]PREMIOS_DOCTORADO!$Q59&lt;&gt;0),[2]PREMIOS_DOCTORADO!$Q59,""),IF($A61="TOTAL",SUM(INDIRECT("I4:I"&amp;ROW()-1)),""))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IF(AND($A61&lt;&gt;"",$A61&lt;&gt;"TOTAL"),IF(AND([2]PREMIOS_DOCTORADO!$T59&lt;&gt;"",[2]PREMIOS_DOCTORADO!$T59&lt;&gt;0),[2]PREMIOS_DOCTORADO!$T59,""),IF($A61="TOTAL",SUM(INDIRECT("K4:K"&amp;ROW()-1)),""))</f>
        <v/>
      </c>
      <c r="L61" s="7" t="str">
        <f ca="1">IF(AND($A61&lt;&gt;"",$A61&lt;&gt;"TOTAL"),IF(AND([2]PREMIOS_DOCTORADO!$V59&lt;&gt;"",[2]PREMIOS_DOCTORADO!$V59&lt;&gt;0),[2]PREMIOS_DOCTORADO!$V59,""),IF($A61="TOTAL",SUM(INDIRECT("L4:L"&amp;ROW()-1)),""))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IF(AND($A61&lt;&gt;"",$A61&lt;&gt;"TOTAL"),IF(AND([2]PREMIOS_DOCTORADO!$Y59&lt;&gt;"",[2]PREMIOS_DOCTORADO!$Y59&lt;&gt;0),[2]PREMIOS_DOCTORADO!$Y59,""),IF($A61="TOTAL",SUM(INDIRECT("N4:N"&amp;ROW()-1)),""))</f>
        <v/>
      </c>
      <c r="O61" s="7" t="str">
        <f ca="1">IF(AND($A61&lt;&gt;"",$A61&lt;&gt;"TOTAL"),IF(AND([2]PREMIOS_DOCTORADO!$AA59&lt;&gt;"",[2]PREMIOS_DOCTORADO!$AA59&lt;&gt;0),[2]PREMIOS_DOCTORADO!$AA59,""),IF($A61="TOTAL",SUM(INDIRECT("O4:O"&amp;ROW()-1)),""))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IF(AND($A61&lt;&gt;"",$A61&lt;&gt;"TOTAL"),IF(AND([2]PREMIOS_DOCTORADO!$AD59&lt;&gt;"",[2]PREMIOS_DOCTORADO!$AD59&lt;&gt;0),[2]PREMIOS_DOCTORADO!$AD59,""),IF($A61="TOTAL",SUM(INDIRECT("Q4:Q"&amp;ROW()-1)),""))</f>
        <v/>
      </c>
      <c r="R61" s="7" t="str">
        <f ca="1">IF(AND($A61&lt;&gt;"",$A61&lt;&gt;"TOTAL"),IF(AND([2]PREMIOS_DOCTORADO!$AF59&lt;&gt;"",[2]PREMIOS_DOCTORADO!$AF59&lt;&gt;0),[2]PREMIOS_DOCTORADO!$AF59,""),IF($A61="TOTAL",SUM(INDIRECT("R4:R"&amp;ROW()-1)),""))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IF(AND($A61&lt;&gt;"",$A61&lt;&gt;"TOTAL"),IF(AND([2]PREMIOS_DOCTORADO!$AI59&lt;&gt;"",[2]PREMIOS_DOCTORADO!$AI59&lt;&gt;0),[2]PREMIOS_DOCTORADO!$AI59,""),IF($A61="TOTAL",SUM(INDIRECT("T4:T"&amp;ROW()-1)),""))</f>
        <v/>
      </c>
      <c r="U61" s="7" t="str">
        <f ca="1">IF(AND($A61&lt;&gt;"",$A61&lt;&gt;"TOTAL"),IF(AND([2]PREMIOS_DOCTORADO!$AK59&lt;&gt;"",[2]PREMIOS_DOCTORADO!$AK59&lt;&gt;0),[2]PREMIOS_DOCTORADO!$AK59,""),IF($A61="TOTAL",SUM(INDIRECT("U4:U"&amp;ROW()-1)),""))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IF(AND($A61&lt;&gt;"",$A61&lt;&gt;"TOTAL"),IF(AND([2]PREMIOS_DOCTORADO!$AN59&lt;&gt;"",[2]PREMIOS_DOCTORADO!$AN59&lt;&gt;0),[2]PREMIOS_DOCTORADO!$AN59,""),IF($A61="TOTAL",SUM(INDIRECT("W4:W"&amp;ROW()-1)),""))</f>
        <v/>
      </c>
      <c r="X61" s="7" t="str">
        <f ca="1">IF(AND($A61&lt;&gt;"",$A61&lt;&gt;"TOTAL"),IF(AND([2]PREMIOS_DOCTORADO!$AP59&lt;&gt;"",[2]PREMIOS_DOCTORADO!$AP59&lt;&gt;0),[2]PREMIOS_DOCTORADO!$AP59,""),IF($A61="TOTAL",SUM(INDIRECT("X4:X"&amp;ROW()-1)),""))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IF(AND($A61&lt;&gt;"",$A61&lt;&gt;"TOTAL"),IF(AND([2]PREMIOS_DOCTORADO!$AS59&lt;&gt;"",[2]PREMIOS_DOCTORADO!$AS59&lt;&gt;0),[2]PREMIOS_DOCTORADO!$AS59,""),IF($A61="TOTAL",SUM(INDIRECT("Z4:Z"&amp;ROW()-1)),""))</f>
        <v/>
      </c>
      <c r="AA61" s="7" t="str">
        <f ca="1">IF(AND($A61&lt;&gt;"",$A61&lt;&gt;"TOTAL"),IF(AND([2]PREMIOS_DOCTORADO!$AU59&lt;&gt;"",[2]PREMIOS_DOCTORADO!$AU59&lt;&gt;0),[2]PREMIOS_DOCTORADO!$AU59,""),IF($A61="TOTAL",SUM(INDIRECT("AA4:AA"&amp;ROW()-1)),""))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IF(AND($A61&lt;&gt;"",$A61&lt;&gt;"TOTAL"),IF(AND([2]PREMIOS_DOCTORADO!$AX59&lt;&gt;"",[2]PREMIOS_DOCTORADO!$AX59&lt;&gt;0),[2]PREMIOS_DOCTORADO!$AX59,""),IF($A61="TOTAL",SUM(INDIRECT("AC4:AC"&amp;ROW()-1)),""))</f>
        <v/>
      </c>
      <c r="AD61" s="7" t="str">
        <f ca="1">IF(AND($A61&lt;&gt;"",$A61&lt;&gt;"TOTAL"),IF(AND([2]PREMIOS_DOCTORADO!$AZ59&lt;&gt;"",[2]PREMIOS_DOCTORADO!$AZ59&lt;&gt;0),[2]PREMIOS_DOCTORADO!$AZ59,""),IF($A61="TOTAL",SUM(INDIRECT("AD4:AD"&amp;ROW()-1)),""))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IF(AND($A61&lt;&gt;"",$A61&lt;&gt;"TOTAL"),IF(AND([2]PREMIOS_DOCTORADO!$BC59&lt;&gt;"",[2]PREMIOS_DOCTORADO!$BC59&lt;&gt;0),[2]PREMIOS_DOCTORADO!$BC59,""),IF($A61="TOTAL",SUM(INDIRECT("AF4:AF"&amp;ROW()-1)),""))</f>
        <v/>
      </c>
      <c r="AG61" s="7" t="str">
        <f ca="1">IF(AND($A61&lt;&gt;"",$A61&lt;&gt;"TOTAL"),IF(AND([2]PREMIOS_DOCTORADO!$BE59&lt;&gt;"",[2]PREMIOS_DOCTORADO!$BE59&lt;&gt;0),[2]PREMIOS_DOCTORADO!$BE59,""),IF($A61="TOTAL",SUM(INDIRECT("AG4:AG"&amp;ROW()-1)),""))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IF(AND($A61&lt;&gt;"",$A61&lt;&gt;"TOTAL"),IF(AND([2]PREMIOS_DOCTORADO!$BH59&lt;&gt;"",[2]PREMIOS_DOCTORADO!$BH59&lt;&gt;0),[2]PREMIOS_DOCTORADO!$BH59,""),IF($A61="TOTAL",SUM(INDIRECT("AI4:AI"&amp;ROW()-1)),""))</f>
        <v/>
      </c>
      <c r="AJ61" s="7" t="str">
        <f ca="1">IF(AND($A61&lt;&gt;"",$A61&lt;&gt;"TOTAL"),IF(AND([2]PREMIOS_DOCTORADO!$BJ59&lt;&gt;"",[2]PREMIOS_DOCTORADO!$BJ59&lt;&gt;0),[2]PREMIOS_DOCTORADO!$BJ59,""),IF($A61="TOTAL",SUM(INDIRECT("AJ4:AJ"&amp;ROW()-1)),""))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IF(AND($A61&lt;&gt;"",$A61&lt;&gt;"TOTAL"),IF(AND([2]PREMIOS_DOCTORADO!$BM59&lt;&gt;"",[2]PREMIOS_DOCTORADO!$BM59&lt;&gt;0),[2]PREMIOS_DOCTORADO!$BM59,""),IF($A61="TOTAL",SUM(INDIRECT("AL4:AL"&amp;ROW()-1)),""))</f>
        <v/>
      </c>
      <c r="AM61" s="7" t="str">
        <f ca="1">IF(AND($A61&lt;&gt;"",$A61&lt;&gt;"TOTAL"),IF(AND([2]PREMIOS_DOCTORADO!$BO59&lt;&gt;"",[2]PREMIOS_DOCTORADO!$BO59&lt;&gt;0),[2]PREMIOS_DOCTORADO!$BO59,""),IF($A61="TOTAL",SUM(INDIRECT("AM4:AM"&amp;ROW()-1)),""))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IF(AND($A61&lt;&gt;"",$A61&lt;&gt;"TOTAL"),IF(AND([2]PREMIOS_DOCTORADO!$BR59&lt;&gt;"",[2]PREMIOS_DOCTORADO!$BR59&lt;&gt;0),[2]PREMIOS_DOCTORADO!$BR59,""),IF($A61="TOTAL",SUM(INDIRECT("AO4:AO"&amp;ROW()-1)),""))</f>
        <v/>
      </c>
      <c r="AP61" s="7" t="str">
        <f ca="1">IF(AND($A61&lt;&gt;"",$A61&lt;&gt;"TOTAL"),IF(AND([2]PREMIOS_DOCTORADO!$BT59&lt;&gt;"",[2]PREMIOS_DOCTORADO!$BT59&lt;&gt;0),[2]PREMIOS_DOCTORADO!$BT59,""),IF($A61="TOTAL",SUM(INDIRECT("AP4:AP"&amp;ROW()-1)),""))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IF(AND($A61&lt;&gt;"",$A61&lt;&gt;"TOTAL"),IF(AND([2]PREMIOS_DOCTORADO!$BW59&lt;&gt;"",[2]PREMIOS_DOCTORADO!$BW59&lt;&gt;0),[2]PREMIOS_DOCTORADO!$BW59,""),IF($A61="TOTAL",SUM(INDIRECT("AR4:AR"&amp;ROW()-1)),""))</f>
        <v/>
      </c>
      <c r="AS61" s="7" t="str">
        <f ca="1">IF(AND($A61&lt;&gt;"",$A61&lt;&gt;"TOTAL"),IF(AND([2]PREMIOS_DOCTORADO!$BY59&lt;&gt;"",[2]PREMIOS_DOCTORADO!$BY59&lt;&gt;0),[2]PREMIOS_DOCTORADO!$BY59,""),IF($A61="TOTAL",SUM(INDIRECT("AS4:AS"&amp;ROW()-1)),""))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IF(AND($A61&lt;&gt;"",$A61&lt;&gt;"TOTAL"),IF(AND([2]PREMIOS_DOCTORADO!$CB59&lt;&gt;"",[2]PREMIOS_DOCTORADO!$CB59&lt;&gt;0),[2]PREMIOS_DOCTORADO!$CB59,""),IF($A61="TOTAL",SUM(INDIRECT("AU4:AU"&amp;ROW()-1)),""))</f>
        <v/>
      </c>
      <c r="AV61" s="7" t="str">
        <f ca="1">IF(AND($A61&lt;&gt;"",$A61&lt;&gt;"TOTAL"),IF(AND([2]PREMIOS_DOCTORADO!$CD59&lt;&gt;"",[2]PREMIOS_DOCTORADO!$CD59&lt;&gt;0),[2]PREMIOS_DOCTORADO!$CD59,""),IF($A61="TOTAL",SUM(INDIRECT("AV4:AV"&amp;ROW()-1)),""))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IF(AND($A61&lt;&gt;"",$A61&lt;&gt;"TOTAL"),IF(AND([2]PREMIOS_DOCTORADO!$CG59&lt;&gt;"",[2]PREMIOS_DOCTORADO!$CG59&lt;&gt;0),[2]PREMIOS_DOCTORADO!$CG59,""),IF($A61="TOTAL",SUM(INDIRECT("AX4:AX"&amp;ROW()-1)),""))</f>
        <v/>
      </c>
      <c r="AY61" s="7" t="str">
        <f ca="1">IF(AND($A61&lt;&gt;"",$A61&lt;&gt;"TOTAL"),IF(AND([2]PREMIOS_DOCTORADO!$CI59&lt;&gt;"",[2]PREMIOS_DOCTORADO!$CI59&lt;&gt;0),[2]PREMIOS_DOCTORADO!$CI59,""),IF($A61="TOTAL",SUM(INDIRECT("AY4:AY"&amp;ROW()-1)),""))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IF(AND($A61&lt;&gt;"",$A61&lt;&gt;"TOTAL"),IF(AND([2]PREMIOS_DOCTORADO!$CL59&lt;&gt;"",[2]PREMIOS_DOCTORADO!$CL59&lt;&gt;0),[2]PREMIOS_DOCTORADO!$CL59,""),IF($A61="TOTAL",SUM(INDIRECT("BA4:BA"&amp;ROW()-1)),""))</f>
        <v/>
      </c>
      <c r="BB61" s="7" t="str">
        <f ca="1">IF(AND($A61&lt;&gt;"",$A61&lt;&gt;"TOTAL"),IF(AND([2]PREMIOS_DOCTORADO!$CN59&lt;&gt;"",[2]PREMIOS_DOCTORADO!$CN59&lt;&gt;0),[2]PREMIOS_DOCTORADO!$CN59,""),IF($A61="TOTAL",SUM(INDIRECT("BB4:BB"&amp;ROW()-1)),""))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IF(AND($A61&lt;&gt;"",$A61&lt;&gt;"TOTAL"),IF(AND([2]PREMIOS_DOCTORADO!$CQ59&lt;&gt;"",[2]PREMIOS_DOCTORADO!$CQ59&lt;&gt;0),[2]PREMIOS_DOCTORADO!$CQ59,""),IF($A61="TOTAL",SUM(INDIRECT("BD4:BD"&amp;ROW()-1)),""))</f>
        <v/>
      </c>
      <c r="BE61" s="7" t="str">
        <f ca="1">IF(AND($A61&lt;&gt;"",$A61&lt;&gt;"TOTAL"),IF(AND([2]PREMIOS_DOCTORADO!$CS59&lt;&gt;"",[2]PREMIOS_DOCTORADO!$CS59&lt;&gt;0),[2]PREMIOS_DOCTORADO!$CS59,""),IF($A61="TOTAL",SUM(INDIRECT("BE4:BE"&amp;ROW()-1)),""))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IF([2]PREMIOS_DOCTORADO!$D60&lt;&gt;"",[2]PREMIOS_DOCTORADO!$D60,IF(AND([2]PREMIOS_DOCTORADO!$D60="",[2]PREMIOS_DOCTORADO!$D61="",[2]PREMIOS_DOCTORADO!$D59=""),"","TOTAL"))</f>
        <v/>
      </c>
      <c r="B62" s="7" t="str">
        <f ca="1">IF(AND($A62&lt;&gt;"",$A62&lt;&gt;"TOTAL"),IF(AND([2]PREMIOS_DOCTORADO!$E60&lt;&gt;"",[2]PREMIOS_DOCTORADO!$E60&lt;&gt;0),[2]PREMIOS_DOCTORADO!$E60,""),IF($A62="TOTAL",SUM(INDIRECT("B4:B"&amp;ROW()-1)),""))</f>
        <v/>
      </c>
      <c r="C62" s="7" t="str">
        <f ca="1">IF(AND($A62&lt;&gt;"",$A62&lt;&gt;"TOTAL"),IF(AND([2]PREMIOS_DOCTORADO!$G60&lt;&gt;"",[2]PREMIOS_DOCTORADO!$G60&lt;&gt;0),[2]PREMIOS_DOCTORADO!$G60,""),IF($A62="TOTAL",SUM(INDIRECT("C4:C"&amp;ROW()-1)),""))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IF(AND($A62&lt;&gt;"",$A62&lt;&gt;"TOTAL"),IF(AND([2]PREMIOS_DOCTORADO!$J60&lt;&gt;"",[2]PREMIOS_DOCTORADO!$J60&lt;&gt;0),[2]PREMIOS_DOCTORADO!$J60,""),IF($A62="TOTAL",SUM(INDIRECT("E4:E"&amp;ROW()-1)),""))</f>
        <v/>
      </c>
      <c r="F62" s="7" t="str">
        <f ca="1">IF(AND($A62&lt;&gt;"",$A62&lt;&gt;"TOTAL"),IF(AND([2]PREMIOS_DOCTORADO!$L60&lt;&gt;"",[2]PREMIOS_DOCTORADO!$L60&lt;&gt;0),[2]PREMIOS_DOCTORADO!$L60,""),IF($A62="TOTAL",SUM(INDIRECT("F4:F"&amp;ROW()-1)),""))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IF(AND($A62&lt;&gt;"",$A62&lt;&gt;"TOTAL"),IF(AND([2]PREMIOS_DOCTORADO!$O60&lt;&gt;"",[2]PREMIOS_DOCTORADO!$O60&lt;&gt;0),[2]PREMIOS_DOCTORADO!$O60,""),IF($A62="TOTAL",SUM(INDIRECT("H4:H"&amp;ROW()-1)),""))</f>
        <v/>
      </c>
      <c r="I62" s="7" t="str">
        <f ca="1">IF(AND($A62&lt;&gt;"",$A62&lt;&gt;"TOTAL"),IF(AND([2]PREMIOS_DOCTORADO!$Q60&lt;&gt;"",[2]PREMIOS_DOCTORADO!$Q60&lt;&gt;0),[2]PREMIOS_DOCTORADO!$Q60,""),IF($A62="TOTAL",SUM(INDIRECT("I4:I"&amp;ROW()-1)),""))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IF(AND($A62&lt;&gt;"",$A62&lt;&gt;"TOTAL"),IF(AND([2]PREMIOS_DOCTORADO!$T60&lt;&gt;"",[2]PREMIOS_DOCTORADO!$T60&lt;&gt;0),[2]PREMIOS_DOCTORADO!$T60,""),IF($A62="TOTAL",SUM(INDIRECT("K4:K"&amp;ROW()-1)),""))</f>
        <v/>
      </c>
      <c r="L62" s="7" t="str">
        <f ca="1">IF(AND($A62&lt;&gt;"",$A62&lt;&gt;"TOTAL"),IF(AND([2]PREMIOS_DOCTORADO!$V60&lt;&gt;"",[2]PREMIOS_DOCTORADO!$V60&lt;&gt;0),[2]PREMIOS_DOCTORADO!$V60,""),IF($A62="TOTAL",SUM(INDIRECT("L4:L"&amp;ROW()-1)),""))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IF(AND($A62&lt;&gt;"",$A62&lt;&gt;"TOTAL"),IF(AND([2]PREMIOS_DOCTORADO!$Y60&lt;&gt;"",[2]PREMIOS_DOCTORADO!$Y60&lt;&gt;0),[2]PREMIOS_DOCTORADO!$Y60,""),IF($A62="TOTAL",SUM(INDIRECT("N4:N"&amp;ROW()-1)),""))</f>
        <v/>
      </c>
      <c r="O62" s="7" t="str">
        <f ca="1">IF(AND($A62&lt;&gt;"",$A62&lt;&gt;"TOTAL"),IF(AND([2]PREMIOS_DOCTORADO!$AA60&lt;&gt;"",[2]PREMIOS_DOCTORADO!$AA60&lt;&gt;0),[2]PREMIOS_DOCTORADO!$AA60,""),IF($A62="TOTAL",SUM(INDIRECT("O4:O"&amp;ROW()-1)),""))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IF(AND($A62&lt;&gt;"",$A62&lt;&gt;"TOTAL"),IF(AND([2]PREMIOS_DOCTORADO!$AD60&lt;&gt;"",[2]PREMIOS_DOCTORADO!$AD60&lt;&gt;0),[2]PREMIOS_DOCTORADO!$AD60,""),IF($A62="TOTAL",SUM(INDIRECT("Q4:Q"&amp;ROW()-1)),""))</f>
        <v/>
      </c>
      <c r="R62" s="7" t="str">
        <f ca="1">IF(AND($A62&lt;&gt;"",$A62&lt;&gt;"TOTAL"),IF(AND([2]PREMIOS_DOCTORADO!$AF60&lt;&gt;"",[2]PREMIOS_DOCTORADO!$AF60&lt;&gt;0),[2]PREMIOS_DOCTORADO!$AF60,""),IF($A62="TOTAL",SUM(INDIRECT("R4:R"&amp;ROW()-1)),""))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IF(AND($A62&lt;&gt;"",$A62&lt;&gt;"TOTAL"),IF(AND([2]PREMIOS_DOCTORADO!$AI60&lt;&gt;"",[2]PREMIOS_DOCTORADO!$AI60&lt;&gt;0),[2]PREMIOS_DOCTORADO!$AI60,""),IF($A62="TOTAL",SUM(INDIRECT("T4:T"&amp;ROW()-1)),""))</f>
        <v/>
      </c>
      <c r="U62" s="7" t="str">
        <f ca="1">IF(AND($A62&lt;&gt;"",$A62&lt;&gt;"TOTAL"),IF(AND([2]PREMIOS_DOCTORADO!$AK60&lt;&gt;"",[2]PREMIOS_DOCTORADO!$AK60&lt;&gt;0),[2]PREMIOS_DOCTORADO!$AK60,""),IF($A62="TOTAL",SUM(INDIRECT("U4:U"&amp;ROW()-1)),""))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IF(AND($A62&lt;&gt;"",$A62&lt;&gt;"TOTAL"),IF(AND([2]PREMIOS_DOCTORADO!$AN60&lt;&gt;"",[2]PREMIOS_DOCTORADO!$AN60&lt;&gt;0),[2]PREMIOS_DOCTORADO!$AN60,""),IF($A62="TOTAL",SUM(INDIRECT("W4:W"&amp;ROW()-1)),""))</f>
        <v/>
      </c>
      <c r="X62" s="7" t="str">
        <f ca="1">IF(AND($A62&lt;&gt;"",$A62&lt;&gt;"TOTAL"),IF(AND([2]PREMIOS_DOCTORADO!$AP60&lt;&gt;"",[2]PREMIOS_DOCTORADO!$AP60&lt;&gt;0),[2]PREMIOS_DOCTORADO!$AP60,""),IF($A62="TOTAL",SUM(INDIRECT("X4:X"&amp;ROW()-1)),""))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IF(AND($A62&lt;&gt;"",$A62&lt;&gt;"TOTAL"),IF(AND([2]PREMIOS_DOCTORADO!$AS60&lt;&gt;"",[2]PREMIOS_DOCTORADO!$AS60&lt;&gt;0),[2]PREMIOS_DOCTORADO!$AS60,""),IF($A62="TOTAL",SUM(INDIRECT("Z4:Z"&amp;ROW()-1)),""))</f>
        <v/>
      </c>
      <c r="AA62" s="7" t="str">
        <f ca="1">IF(AND($A62&lt;&gt;"",$A62&lt;&gt;"TOTAL"),IF(AND([2]PREMIOS_DOCTORADO!$AU60&lt;&gt;"",[2]PREMIOS_DOCTORADO!$AU60&lt;&gt;0),[2]PREMIOS_DOCTORADO!$AU60,""),IF($A62="TOTAL",SUM(INDIRECT("AA4:AA"&amp;ROW()-1)),""))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IF(AND($A62&lt;&gt;"",$A62&lt;&gt;"TOTAL"),IF(AND([2]PREMIOS_DOCTORADO!$AX60&lt;&gt;"",[2]PREMIOS_DOCTORADO!$AX60&lt;&gt;0),[2]PREMIOS_DOCTORADO!$AX60,""),IF($A62="TOTAL",SUM(INDIRECT("AC4:AC"&amp;ROW()-1)),""))</f>
        <v/>
      </c>
      <c r="AD62" s="7" t="str">
        <f ca="1">IF(AND($A62&lt;&gt;"",$A62&lt;&gt;"TOTAL"),IF(AND([2]PREMIOS_DOCTORADO!$AZ60&lt;&gt;"",[2]PREMIOS_DOCTORADO!$AZ60&lt;&gt;0),[2]PREMIOS_DOCTORADO!$AZ60,""),IF($A62="TOTAL",SUM(INDIRECT("AD4:AD"&amp;ROW()-1)),""))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IF(AND($A62&lt;&gt;"",$A62&lt;&gt;"TOTAL"),IF(AND([2]PREMIOS_DOCTORADO!$BC60&lt;&gt;"",[2]PREMIOS_DOCTORADO!$BC60&lt;&gt;0),[2]PREMIOS_DOCTORADO!$BC60,""),IF($A62="TOTAL",SUM(INDIRECT("AF4:AF"&amp;ROW()-1)),""))</f>
        <v/>
      </c>
      <c r="AG62" s="7" t="str">
        <f ca="1">IF(AND($A62&lt;&gt;"",$A62&lt;&gt;"TOTAL"),IF(AND([2]PREMIOS_DOCTORADO!$BE60&lt;&gt;"",[2]PREMIOS_DOCTORADO!$BE60&lt;&gt;0),[2]PREMIOS_DOCTORADO!$BE60,""),IF($A62="TOTAL",SUM(INDIRECT("AG4:AG"&amp;ROW()-1)),""))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IF(AND($A62&lt;&gt;"",$A62&lt;&gt;"TOTAL"),IF(AND([2]PREMIOS_DOCTORADO!$BH60&lt;&gt;"",[2]PREMIOS_DOCTORADO!$BH60&lt;&gt;0),[2]PREMIOS_DOCTORADO!$BH60,""),IF($A62="TOTAL",SUM(INDIRECT("AI4:AI"&amp;ROW()-1)),""))</f>
        <v/>
      </c>
      <c r="AJ62" s="7" t="str">
        <f ca="1">IF(AND($A62&lt;&gt;"",$A62&lt;&gt;"TOTAL"),IF(AND([2]PREMIOS_DOCTORADO!$BJ60&lt;&gt;"",[2]PREMIOS_DOCTORADO!$BJ60&lt;&gt;0),[2]PREMIOS_DOCTORADO!$BJ60,""),IF($A62="TOTAL",SUM(INDIRECT("AJ4:AJ"&amp;ROW()-1)),""))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IF(AND($A62&lt;&gt;"",$A62&lt;&gt;"TOTAL"),IF(AND([2]PREMIOS_DOCTORADO!$BM60&lt;&gt;"",[2]PREMIOS_DOCTORADO!$BM60&lt;&gt;0),[2]PREMIOS_DOCTORADO!$BM60,""),IF($A62="TOTAL",SUM(INDIRECT("AL4:AL"&amp;ROW()-1)),""))</f>
        <v/>
      </c>
      <c r="AM62" s="7" t="str">
        <f ca="1">IF(AND($A62&lt;&gt;"",$A62&lt;&gt;"TOTAL"),IF(AND([2]PREMIOS_DOCTORADO!$BO60&lt;&gt;"",[2]PREMIOS_DOCTORADO!$BO60&lt;&gt;0),[2]PREMIOS_DOCTORADO!$BO60,""),IF($A62="TOTAL",SUM(INDIRECT("AM4:AM"&amp;ROW()-1)),""))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IF(AND($A62&lt;&gt;"",$A62&lt;&gt;"TOTAL"),IF(AND([2]PREMIOS_DOCTORADO!$BR60&lt;&gt;"",[2]PREMIOS_DOCTORADO!$BR60&lt;&gt;0),[2]PREMIOS_DOCTORADO!$BR60,""),IF($A62="TOTAL",SUM(INDIRECT("AO4:AO"&amp;ROW()-1)),""))</f>
        <v/>
      </c>
      <c r="AP62" s="7" t="str">
        <f ca="1">IF(AND($A62&lt;&gt;"",$A62&lt;&gt;"TOTAL"),IF(AND([2]PREMIOS_DOCTORADO!$BT60&lt;&gt;"",[2]PREMIOS_DOCTORADO!$BT60&lt;&gt;0),[2]PREMIOS_DOCTORADO!$BT60,""),IF($A62="TOTAL",SUM(INDIRECT("AP4:AP"&amp;ROW()-1)),""))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IF(AND($A62&lt;&gt;"",$A62&lt;&gt;"TOTAL"),IF(AND([2]PREMIOS_DOCTORADO!$BW60&lt;&gt;"",[2]PREMIOS_DOCTORADO!$BW60&lt;&gt;0),[2]PREMIOS_DOCTORADO!$BW60,""),IF($A62="TOTAL",SUM(INDIRECT("AR4:AR"&amp;ROW()-1)),""))</f>
        <v/>
      </c>
      <c r="AS62" s="7" t="str">
        <f ca="1">IF(AND($A62&lt;&gt;"",$A62&lt;&gt;"TOTAL"),IF(AND([2]PREMIOS_DOCTORADO!$BY60&lt;&gt;"",[2]PREMIOS_DOCTORADO!$BY60&lt;&gt;0),[2]PREMIOS_DOCTORADO!$BY60,""),IF($A62="TOTAL",SUM(INDIRECT("AS4:AS"&amp;ROW()-1)),""))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IF(AND($A62&lt;&gt;"",$A62&lt;&gt;"TOTAL"),IF(AND([2]PREMIOS_DOCTORADO!$CB60&lt;&gt;"",[2]PREMIOS_DOCTORADO!$CB60&lt;&gt;0),[2]PREMIOS_DOCTORADO!$CB60,""),IF($A62="TOTAL",SUM(INDIRECT("AU4:AU"&amp;ROW()-1)),""))</f>
        <v/>
      </c>
      <c r="AV62" s="7" t="str">
        <f ca="1">IF(AND($A62&lt;&gt;"",$A62&lt;&gt;"TOTAL"),IF(AND([2]PREMIOS_DOCTORADO!$CD60&lt;&gt;"",[2]PREMIOS_DOCTORADO!$CD60&lt;&gt;0),[2]PREMIOS_DOCTORADO!$CD60,""),IF($A62="TOTAL",SUM(INDIRECT("AV4:AV"&amp;ROW()-1)),""))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IF(AND($A62&lt;&gt;"",$A62&lt;&gt;"TOTAL"),IF(AND([2]PREMIOS_DOCTORADO!$CG60&lt;&gt;"",[2]PREMIOS_DOCTORADO!$CG60&lt;&gt;0),[2]PREMIOS_DOCTORADO!$CG60,""),IF($A62="TOTAL",SUM(INDIRECT("AX4:AX"&amp;ROW()-1)),""))</f>
        <v/>
      </c>
      <c r="AY62" s="7" t="str">
        <f ca="1">IF(AND($A62&lt;&gt;"",$A62&lt;&gt;"TOTAL"),IF(AND([2]PREMIOS_DOCTORADO!$CI60&lt;&gt;"",[2]PREMIOS_DOCTORADO!$CI60&lt;&gt;0),[2]PREMIOS_DOCTORADO!$CI60,""),IF($A62="TOTAL",SUM(INDIRECT("AY4:AY"&amp;ROW()-1)),""))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IF(AND($A62&lt;&gt;"",$A62&lt;&gt;"TOTAL"),IF(AND([2]PREMIOS_DOCTORADO!$CL60&lt;&gt;"",[2]PREMIOS_DOCTORADO!$CL60&lt;&gt;0),[2]PREMIOS_DOCTORADO!$CL60,""),IF($A62="TOTAL",SUM(INDIRECT("BA4:BA"&amp;ROW()-1)),""))</f>
        <v/>
      </c>
      <c r="BB62" s="7" t="str">
        <f ca="1">IF(AND($A62&lt;&gt;"",$A62&lt;&gt;"TOTAL"),IF(AND([2]PREMIOS_DOCTORADO!$CN60&lt;&gt;"",[2]PREMIOS_DOCTORADO!$CN60&lt;&gt;0),[2]PREMIOS_DOCTORADO!$CN60,""),IF($A62="TOTAL",SUM(INDIRECT("BB4:BB"&amp;ROW()-1)),""))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IF(AND($A62&lt;&gt;"",$A62&lt;&gt;"TOTAL"),IF(AND([2]PREMIOS_DOCTORADO!$CQ60&lt;&gt;"",[2]PREMIOS_DOCTORADO!$CQ60&lt;&gt;0),[2]PREMIOS_DOCTORADO!$CQ60,""),IF($A62="TOTAL",SUM(INDIRECT("BD4:BD"&amp;ROW()-1)),""))</f>
        <v/>
      </c>
      <c r="BE62" s="7" t="str">
        <f ca="1">IF(AND($A62&lt;&gt;"",$A62&lt;&gt;"TOTAL"),IF(AND([2]PREMIOS_DOCTORADO!$CS60&lt;&gt;"",[2]PREMIOS_DOCTORADO!$CS60&lt;&gt;0),[2]PREMIOS_DOCTORADO!$CS60,""),IF($A62="TOTAL",SUM(INDIRECT("BE4:BE"&amp;ROW()-1)),""))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IF([2]PREMIOS_DOCTORADO!$D61&lt;&gt;"",[2]PREMIOS_DOCTORADO!$D61,IF(AND([2]PREMIOS_DOCTORADO!$D61="",[2]PREMIOS_DOCTORADO!$D62="",[2]PREMIOS_DOCTORADO!$D60=""),"","TOTAL"))</f>
        <v/>
      </c>
      <c r="B63" s="7" t="str">
        <f ca="1">IF(AND($A63&lt;&gt;"",$A63&lt;&gt;"TOTAL"),IF(AND([2]PREMIOS_DOCTORADO!$E61&lt;&gt;"",[2]PREMIOS_DOCTORADO!$E61&lt;&gt;0),[2]PREMIOS_DOCTORADO!$E61,""),IF($A63="TOTAL",SUM(INDIRECT("B4:B"&amp;ROW()-1)),""))</f>
        <v/>
      </c>
      <c r="C63" s="7" t="str">
        <f ca="1">IF(AND($A63&lt;&gt;"",$A63&lt;&gt;"TOTAL"),IF(AND([2]PREMIOS_DOCTORADO!$G61&lt;&gt;"",[2]PREMIOS_DOCTORADO!$G61&lt;&gt;0),[2]PREMIOS_DOCTORADO!$G61,""),IF($A63="TOTAL",SUM(INDIRECT("C4:C"&amp;ROW()-1)),""))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IF(AND($A63&lt;&gt;"",$A63&lt;&gt;"TOTAL"),IF(AND([2]PREMIOS_DOCTORADO!$J61&lt;&gt;"",[2]PREMIOS_DOCTORADO!$J61&lt;&gt;0),[2]PREMIOS_DOCTORADO!$J61,""),IF($A63="TOTAL",SUM(INDIRECT("E4:E"&amp;ROW()-1)),""))</f>
        <v/>
      </c>
      <c r="F63" s="7" t="str">
        <f ca="1">IF(AND($A63&lt;&gt;"",$A63&lt;&gt;"TOTAL"),IF(AND([2]PREMIOS_DOCTORADO!$L61&lt;&gt;"",[2]PREMIOS_DOCTORADO!$L61&lt;&gt;0),[2]PREMIOS_DOCTORADO!$L61,""),IF($A63="TOTAL",SUM(INDIRECT("F4:F"&amp;ROW()-1)),""))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IF(AND($A63&lt;&gt;"",$A63&lt;&gt;"TOTAL"),IF(AND([2]PREMIOS_DOCTORADO!$O61&lt;&gt;"",[2]PREMIOS_DOCTORADO!$O61&lt;&gt;0),[2]PREMIOS_DOCTORADO!$O61,""),IF($A63="TOTAL",SUM(INDIRECT("H4:H"&amp;ROW()-1)),""))</f>
        <v/>
      </c>
      <c r="I63" s="7" t="str">
        <f ca="1">IF(AND($A63&lt;&gt;"",$A63&lt;&gt;"TOTAL"),IF(AND([2]PREMIOS_DOCTORADO!$Q61&lt;&gt;"",[2]PREMIOS_DOCTORADO!$Q61&lt;&gt;0),[2]PREMIOS_DOCTORADO!$Q61,""),IF($A63="TOTAL",SUM(INDIRECT("I4:I"&amp;ROW()-1)),""))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IF(AND($A63&lt;&gt;"",$A63&lt;&gt;"TOTAL"),IF(AND([2]PREMIOS_DOCTORADO!$T61&lt;&gt;"",[2]PREMIOS_DOCTORADO!$T61&lt;&gt;0),[2]PREMIOS_DOCTORADO!$T61,""),IF($A63="TOTAL",SUM(INDIRECT("K4:K"&amp;ROW()-1)),""))</f>
        <v/>
      </c>
      <c r="L63" s="7" t="str">
        <f ca="1">IF(AND($A63&lt;&gt;"",$A63&lt;&gt;"TOTAL"),IF(AND([2]PREMIOS_DOCTORADO!$V61&lt;&gt;"",[2]PREMIOS_DOCTORADO!$V61&lt;&gt;0),[2]PREMIOS_DOCTORADO!$V61,""),IF($A63="TOTAL",SUM(INDIRECT("L4:L"&amp;ROW()-1)),""))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IF(AND($A63&lt;&gt;"",$A63&lt;&gt;"TOTAL"),IF(AND([2]PREMIOS_DOCTORADO!$Y61&lt;&gt;"",[2]PREMIOS_DOCTORADO!$Y61&lt;&gt;0),[2]PREMIOS_DOCTORADO!$Y61,""),IF($A63="TOTAL",SUM(INDIRECT("N4:N"&amp;ROW()-1)),""))</f>
        <v/>
      </c>
      <c r="O63" s="7" t="str">
        <f ca="1">IF(AND($A63&lt;&gt;"",$A63&lt;&gt;"TOTAL"),IF(AND([2]PREMIOS_DOCTORADO!$AA61&lt;&gt;"",[2]PREMIOS_DOCTORADO!$AA61&lt;&gt;0),[2]PREMIOS_DOCTORADO!$AA61,""),IF($A63="TOTAL",SUM(INDIRECT("O4:O"&amp;ROW()-1)),""))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IF(AND($A63&lt;&gt;"",$A63&lt;&gt;"TOTAL"),IF(AND([2]PREMIOS_DOCTORADO!$AD61&lt;&gt;"",[2]PREMIOS_DOCTORADO!$AD61&lt;&gt;0),[2]PREMIOS_DOCTORADO!$AD61,""),IF($A63="TOTAL",SUM(INDIRECT("Q4:Q"&amp;ROW()-1)),""))</f>
        <v/>
      </c>
      <c r="R63" s="7" t="str">
        <f ca="1">IF(AND($A63&lt;&gt;"",$A63&lt;&gt;"TOTAL"),IF(AND([2]PREMIOS_DOCTORADO!$AF61&lt;&gt;"",[2]PREMIOS_DOCTORADO!$AF61&lt;&gt;0),[2]PREMIOS_DOCTORADO!$AF61,""),IF($A63="TOTAL",SUM(INDIRECT("R4:R"&amp;ROW()-1)),""))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IF(AND($A63&lt;&gt;"",$A63&lt;&gt;"TOTAL"),IF(AND([2]PREMIOS_DOCTORADO!$AI61&lt;&gt;"",[2]PREMIOS_DOCTORADO!$AI61&lt;&gt;0),[2]PREMIOS_DOCTORADO!$AI61,""),IF($A63="TOTAL",SUM(INDIRECT("T4:T"&amp;ROW()-1)),""))</f>
        <v/>
      </c>
      <c r="U63" s="7" t="str">
        <f ca="1">IF(AND($A63&lt;&gt;"",$A63&lt;&gt;"TOTAL"),IF(AND([2]PREMIOS_DOCTORADO!$AK61&lt;&gt;"",[2]PREMIOS_DOCTORADO!$AK61&lt;&gt;0),[2]PREMIOS_DOCTORADO!$AK61,""),IF($A63="TOTAL",SUM(INDIRECT("U4:U"&amp;ROW()-1)),""))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IF(AND($A63&lt;&gt;"",$A63&lt;&gt;"TOTAL"),IF(AND([2]PREMIOS_DOCTORADO!$AN61&lt;&gt;"",[2]PREMIOS_DOCTORADO!$AN61&lt;&gt;0),[2]PREMIOS_DOCTORADO!$AN61,""),IF($A63="TOTAL",SUM(INDIRECT("W4:W"&amp;ROW()-1)),""))</f>
        <v/>
      </c>
      <c r="X63" s="7" t="str">
        <f ca="1">IF(AND($A63&lt;&gt;"",$A63&lt;&gt;"TOTAL"),IF(AND([2]PREMIOS_DOCTORADO!$AP61&lt;&gt;"",[2]PREMIOS_DOCTORADO!$AP61&lt;&gt;0),[2]PREMIOS_DOCTORADO!$AP61,""),IF($A63="TOTAL",SUM(INDIRECT("X4:X"&amp;ROW()-1)),""))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IF(AND($A63&lt;&gt;"",$A63&lt;&gt;"TOTAL"),IF(AND([2]PREMIOS_DOCTORADO!$AS61&lt;&gt;"",[2]PREMIOS_DOCTORADO!$AS61&lt;&gt;0),[2]PREMIOS_DOCTORADO!$AS61,""),IF($A63="TOTAL",SUM(INDIRECT("Z4:Z"&amp;ROW()-1)),""))</f>
        <v/>
      </c>
      <c r="AA63" s="7" t="str">
        <f ca="1">IF(AND($A63&lt;&gt;"",$A63&lt;&gt;"TOTAL"),IF(AND([2]PREMIOS_DOCTORADO!$AU61&lt;&gt;"",[2]PREMIOS_DOCTORADO!$AU61&lt;&gt;0),[2]PREMIOS_DOCTORADO!$AU61,""),IF($A63="TOTAL",SUM(INDIRECT("AA4:AA"&amp;ROW()-1)),""))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IF(AND($A63&lt;&gt;"",$A63&lt;&gt;"TOTAL"),IF(AND([2]PREMIOS_DOCTORADO!$AX61&lt;&gt;"",[2]PREMIOS_DOCTORADO!$AX61&lt;&gt;0),[2]PREMIOS_DOCTORADO!$AX61,""),IF($A63="TOTAL",SUM(INDIRECT("AC4:AC"&amp;ROW()-1)),""))</f>
        <v/>
      </c>
      <c r="AD63" s="7" t="str">
        <f ca="1">IF(AND($A63&lt;&gt;"",$A63&lt;&gt;"TOTAL"),IF(AND([2]PREMIOS_DOCTORADO!$AZ61&lt;&gt;"",[2]PREMIOS_DOCTORADO!$AZ61&lt;&gt;0),[2]PREMIOS_DOCTORADO!$AZ61,""),IF($A63="TOTAL",SUM(INDIRECT("AD4:AD"&amp;ROW()-1)),""))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IF(AND($A63&lt;&gt;"",$A63&lt;&gt;"TOTAL"),IF(AND([2]PREMIOS_DOCTORADO!$BC61&lt;&gt;"",[2]PREMIOS_DOCTORADO!$BC61&lt;&gt;0),[2]PREMIOS_DOCTORADO!$BC61,""),IF($A63="TOTAL",SUM(INDIRECT("AF4:AF"&amp;ROW()-1)),""))</f>
        <v/>
      </c>
      <c r="AG63" s="7" t="str">
        <f ca="1">IF(AND($A63&lt;&gt;"",$A63&lt;&gt;"TOTAL"),IF(AND([2]PREMIOS_DOCTORADO!$BE61&lt;&gt;"",[2]PREMIOS_DOCTORADO!$BE61&lt;&gt;0),[2]PREMIOS_DOCTORADO!$BE61,""),IF($A63="TOTAL",SUM(INDIRECT("AG4:AG"&amp;ROW()-1)),""))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IF(AND($A63&lt;&gt;"",$A63&lt;&gt;"TOTAL"),IF(AND([2]PREMIOS_DOCTORADO!$BH61&lt;&gt;"",[2]PREMIOS_DOCTORADO!$BH61&lt;&gt;0),[2]PREMIOS_DOCTORADO!$BH61,""),IF($A63="TOTAL",SUM(INDIRECT("AI4:AI"&amp;ROW()-1)),""))</f>
        <v/>
      </c>
      <c r="AJ63" s="7" t="str">
        <f ca="1">IF(AND($A63&lt;&gt;"",$A63&lt;&gt;"TOTAL"),IF(AND([2]PREMIOS_DOCTORADO!$BJ61&lt;&gt;"",[2]PREMIOS_DOCTORADO!$BJ61&lt;&gt;0),[2]PREMIOS_DOCTORADO!$BJ61,""),IF($A63="TOTAL",SUM(INDIRECT("AJ4:AJ"&amp;ROW()-1)),""))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IF(AND($A63&lt;&gt;"",$A63&lt;&gt;"TOTAL"),IF(AND([2]PREMIOS_DOCTORADO!$BM61&lt;&gt;"",[2]PREMIOS_DOCTORADO!$BM61&lt;&gt;0),[2]PREMIOS_DOCTORADO!$BM61,""),IF($A63="TOTAL",SUM(INDIRECT("AL4:AL"&amp;ROW()-1)),""))</f>
        <v/>
      </c>
      <c r="AM63" s="7" t="str">
        <f ca="1">IF(AND($A63&lt;&gt;"",$A63&lt;&gt;"TOTAL"),IF(AND([2]PREMIOS_DOCTORADO!$BO61&lt;&gt;"",[2]PREMIOS_DOCTORADO!$BO61&lt;&gt;0),[2]PREMIOS_DOCTORADO!$BO61,""),IF($A63="TOTAL",SUM(INDIRECT("AM4:AM"&amp;ROW()-1)),""))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IF(AND($A63&lt;&gt;"",$A63&lt;&gt;"TOTAL"),IF(AND([2]PREMIOS_DOCTORADO!$BR61&lt;&gt;"",[2]PREMIOS_DOCTORADO!$BR61&lt;&gt;0),[2]PREMIOS_DOCTORADO!$BR61,""),IF($A63="TOTAL",SUM(INDIRECT("AO4:AO"&amp;ROW()-1)),""))</f>
        <v/>
      </c>
      <c r="AP63" s="7" t="str">
        <f ca="1">IF(AND($A63&lt;&gt;"",$A63&lt;&gt;"TOTAL"),IF(AND([2]PREMIOS_DOCTORADO!$BT61&lt;&gt;"",[2]PREMIOS_DOCTORADO!$BT61&lt;&gt;0),[2]PREMIOS_DOCTORADO!$BT61,""),IF($A63="TOTAL",SUM(INDIRECT("AP4:AP"&amp;ROW()-1)),""))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IF(AND($A63&lt;&gt;"",$A63&lt;&gt;"TOTAL"),IF(AND([2]PREMIOS_DOCTORADO!$BW61&lt;&gt;"",[2]PREMIOS_DOCTORADO!$BW61&lt;&gt;0),[2]PREMIOS_DOCTORADO!$BW61,""),IF($A63="TOTAL",SUM(INDIRECT("AR4:AR"&amp;ROW()-1)),""))</f>
        <v/>
      </c>
      <c r="AS63" s="7" t="str">
        <f ca="1">IF(AND($A63&lt;&gt;"",$A63&lt;&gt;"TOTAL"),IF(AND([2]PREMIOS_DOCTORADO!$BY61&lt;&gt;"",[2]PREMIOS_DOCTORADO!$BY61&lt;&gt;0),[2]PREMIOS_DOCTORADO!$BY61,""),IF($A63="TOTAL",SUM(INDIRECT("AS4:AS"&amp;ROW()-1)),""))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IF(AND($A63&lt;&gt;"",$A63&lt;&gt;"TOTAL"),IF(AND([2]PREMIOS_DOCTORADO!$CB61&lt;&gt;"",[2]PREMIOS_DOCTORADO!$CB61&lt;&gt;0),[2]PREMIOS_DOCTORADO!$CB61,""),IF($A63="TOTAL",SUM(INDIRECT("AU4:AU"&amp;ROW()-1)),""))</f>
        <v/>
      </c>
      <c r="AV63" s="7" t="str">
        <f ca="1">IF(AND($A63&lt;&gt;"",$A63&lt;&gt;"TOTAL"),IF(AND([2]PREMIOS_DOCTORADO!$CD61&lt;&gt;"",[2]PREMIOS_DOCTORADO!$CD61&lt;&gt;0),[2]PREMIOS_DOCTORADO!$CD61,""),IF($A63="TOTAL",SUM(INDIRECT("AV4:AV"&amp;ROW()-1)),""))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IF(AND($A63&lt;&gt;"",$A63&lt;&gt;"TOTAL"),IF(AND([2]PREMIOS_DOCTORADO!$CG61&lt;&gt;"",[2]PREMIOS_DOCTORADO!$CG61&lt;&gt;0),[2]PREMIOS_DOCTORADO!$CG61,""),IF($A63="TOTAL",SUM(INDIRECT("AX4:AX"&amp;ROW()-1)),""))</f>
        <v/>
      </c>
      <c r="AY63" s="7" t="str">
        <f ca="1">IF(AND($A63&lt;&gt;"",$A63&lt;&gt;"TOTAL"),IF(AND([2]PREMIOS_DOCTORADO!$CI61&lt;&gt;"",[2]PREMIOS_DOCTORADO!$CI61&lt;&gt;0),[2]PREMIOS_DOCTORADO!$CI61,""),IF($A63="TOTAL",SUM(INDIRECT("AY4:AY"&amp;ROW()-1)),""))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IF(AND($A63&lt;&gt;"",$A63&lt;&gt;"TOTAL"),IF(AND([2]PREMIOS_DOCTORADO!$CL61&lt;&gt;"",[2]PREMIOS_DOCTORADO!$CL61&lt;&gt;0),[2]PREMIOS_DOCTORADO!$CL61,""),IF($A63="TOTAL",SUM(INDIRECT("BA4:BA"&amp;ROW()-1)),""))</f>
        <v/>
      </c>
      <c r="BB63" s="7" t="str">
        <f ca="1">IF(AND($A63&lt;&gt;"",$A63&lt;&gt;"TOTAL"),IF(AND([2]PREMIOS_DOCTORADO!$CN61&lt;&gt;"",[2]PREMIOS_DOCTORADO!$CN61&lt;&gt;0),[2]PREMIOS_DOCTORADO!$CN61,""),IF($A63="TOTAL",SUM(INDIRECT("BB4:BB"&amp;ROW()-1)),""))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IF(AND($A63&lt;&gt;"",$A63&lt;&gt;"TOTAL"),IF(AND([2]PREMIOS_DOCTORADO!$CQ61&lt;&gt;"",[2]PREMIOS_DOCTORADO!$CQ61&lt;&gt;0),[2]PREMIOS_DOCTORADO!$CQ61,""),IF($A63="TOTAL",SUM(INDIRECT("BD4:BD"&amp;ROW()-1)),""))</f>
        <v/>
      </c>
      <c r="BE63" s="7" t="str">
        <f ca="1">IF(AND($A63&lt;&gt;"",$A63&lt;&gt;"TOTAL"),IF(AND([2]PREMIOS_DOCTORADO!$CS61&lt;&gt;"",[2]PREMIOS_DOCTORADO!$CS61&lt;&gt;0),[2]PREMIOS_DOCTORADO!$CS61,""),IF($A63="TOTAL",SUM(INDIRECT("BE4:BE"&amp;ROW()-1)),""))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IF([2]PREMIOS_DOCTORADO!$D62&lt;&gt;"",[2]PREMIOS_DOCTORADO!$D62,IF(AND([2]PREMIOS_DOCTORADO!$D62="",[2]PREMIOS_DOCTORADO!$D63="",[2]PREMIOS_DOCTORADO!$D61=""),"","TOTAL"))</f>
        <v/>
      </c>
      <c r="B64" s="7" t="str">
        <f ca="1">IF(AND($A64&lt;&gt;"",$A64&lt;&gt;"TOTAL"),IF(AND([2]PREMIOS_DOCTORADO!$E62&lt;&gt;"",[2]PREMIOS_DOCTORADO!$E62&lt;&gt;0),[2]PREMIOS_DOCTORADO!$E62,""),IF($A64="TOTAL",SUM(INDIRECT("B4:B"&amp;ROW()-1)),""))</f>
        <v/>
      </c>
      <c r="C64" s="7" t="str">
        <f ca="1">IF(AND($A64&lt;&gt;"",$A64&lt;&gt;"TOTAL"),IF(AND([2]PREMIOS_DOCTORADO!$G62&lt;&gt;"",[2]PREMIOS_DOCTORADO!$G62&lt;&gt;0),[2]PREMIOS_DOCTORADO!$G62,""),IF($A64="TOTAL",SUM(INDIRECT("C4:C"&amp;ROW()-1)),""))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IF(AND($A64&lt;&gt;"",$A64&lt;&gt;"TOTAL"),IF(AND([2]PREMIOS_DOCTORADO!$J62&lt;&gt;"",[2]PREMIOS_DOCTORADO!$J62&lt;&gt;0),[2]PREMIOS_DOCTORADO!$J62,""),IF($A64="TOTAL",SUM(INDIRECT("E4:E"&amp;ROW()-1)),""))</f>
        <v/>
      </c>
      <c r="F64" s="7" t="str">
        <f ca="1">IF(AND($A64&lt;&gt;"",$A64&lt;&gt;"TOTAL"),IF(AND([2]PREMIOS_DOCTORADO!$L62&lt;&gt;"",[2]PREMIOS_DOCTORADO!$L62&lt;&gt;0),[2]PREMIOS_DOCTORADO!$L62,""),IF($A64="TOTAL",SUM(INDIRECT("F4:F"&amp;ROW()-1)),""))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IF(AND($A64&lt;&gt;"",$A64&lt;&gt;"TOTAL"),IF(AND([2]PREMIOS_DOCTORADO!$O62&lt;&gt;"",[2]PREMIOS_DOCTORADO!$O62&lt;&gt;0),[2]PREMIOS_DOCTORADO!$O62,""),IF($A64="TOTAL",SUM(INDIRECT("H4:H"&amp;ROW()-1)),""))</f>
        <v/>
      </c>
      <c r="I64" s="7" t="str">
        <f ca="1">IF(AND($A64&lt;&gt;"",$A64&lt;&gt;"TOTAL"),IF(AND([2]PREMIOS_DOCTORADO!$Q62&lt;&gt;"",[2]PREMIOS_DOCTORADO!$Q62&lt;&gt;0),[2]PREMIOS_DOCTORADO!$Q62,""),IF($A64="TOTAL",SUM(INDIRECT("I4:I"&amp;ROW()-1)),""))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IF(AND($A64&lt;&gt;"",$A64&lt;&gt;"TOTAL"),IF(AND([2]PREMIOS_DOCTORADO!$T62&lt;&gt;"",[2]PREMIOS_DOCTORADO!$T62&lt;&gt;0),[2]PREMIOS_DOCTORADO!$T62,""),IF($A64="TOTAL",SUM(INDIRECT("K4:K"&amp;ROW()-1)),""))</f>
        <v/>
      </c>
      <c r="L64" s="7" t="str">
        <f ca="1">IF(AND($A64&lt;&gt;"",$A64&lt;&gt;"TOTAL"),IF(AND([2]PREMIOS_DOCTORADO!$V62&lt;&gt;"",[2]PREMIOS_DOCTORADO!$V62&lt;&gt;0),[2]PREMIOS_DOCTORADO!$V62,""),IF($A64="TOTAL",SUM(INDIRECT("L4:L"&amp;ROW()-1)),""))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IF(AND($A64&lt;&gt;"",$A64&lt;&gt;"TOTAL"),IF(AND([2]PREMIOS_DOCTORADO!$Y62&lt;&gt;"",[2]PREMIOS_DOCTORADO!$Y62&lt;&gt;0),[2]PREMIOS_DOCTORADO!$Y62,""),IF($A64="TOTAL",SUM(INDIRECT("N4:N"&amp;ROW()-1)),""))</f>
        <v/>
      </c>
      <c r="O64" s="7" t="str">
        <f ca="1">IF(AND($A64&lt;&gt;"",$A64&lt;&gt;"TOTAL"),IF(AND([2]PREMIOS_DOCTORADO!$AA62&lt;&gt;"",[2]PREMIOS_DOCTORADO!$AA62&lt;&gt;0),[2]PREMIOS_DOCTORADO!$AA62,""),IF($A64="TOTAL",SUM(INDIRECT("O4:O"&amp;ROW()-1)),""))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IF(AND($A64&lt;&gt;"",$A64&lt;&gt;"TOTAL"),IF(AND([2]PREMIOS_DOCTORADO!$AD62&lt;&gt;"",[2]PREMIOS_DOCTORADO!$AD62&lt;&gt;0),[2]PREMIOS_DOCTORADO!$AD62,""),IF($A64="TOTAL",SUM(INDIRECT("Q4:Q"&amp;ROW()-1)),""))</f>
        <v/>
      </c>
      <c r="R64" s="7" t="str">
        <f ca="1">IF(AND($A64&lt;&gt;"",$A64&lt;&gt;"TOTAL"),IF(AND([2]PREMIOS_DOCTORADO!$AF62&lt;&gt;"",[2]PREMIOS_DOCTORADO!$AF62&lt;&gt;0),[2]PREMIOS_DOCTORADO!$AF62,""),IF($A64="TOTAL",SUM(INDIRECT("R4:R"&amp;ROW()-1)),""))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IF(AND($A64&lt;&gt;"",$A64&lt;&gt;"TOTAL"),IF(AND([2]PREMIOS_DOCTORADO!$AI62&lt;&gt;"",[2]PREMIOS_DOCTORADO!$AI62&lt;&gt;0),[2]PREMIOS_DOCTORADO!$AI62,""),IF($A64="TOTAL",SUM(INDIRECT("T4:T"&amp;ROW()-1)),""))</f>
        <v/>
      </c>
      <c r="U64" s="7" t="str">
        <f ca="1">IF(AND($A64&lt;&gt;"",$A64&lt;&gt;"TOTAL"),IF(AND([2]PREMIOS_DOCTORADO!$AK62&lt;&gt;"",[2]PREMIOS_DOCTORADO!$AK62&lt;&gt;0),[2]PREMIOS_DOCTORADO!$AK62,""),IF($A64="TOTAL",SUM(INDIRECT("U4:U"&amp;ROW()-1)),""))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IF(AND($A64&lt;&gt;"",$A64&lt;&gt;"TOTAL"),IF(AND([2]PREMIOS_DOCTORADO!$AN62&lt;&gt;"",[2]PREMIOS_DOCTORADO!$AN62&lt;&gt;0),[2]PREMIOS_DOCTORADO!$AN62,""),IF($A64="TOTAL",SUM(INDIRECT("W4:W"&amp;ROW()-1)),""))</f>
        <v/>
      </c>
      <c r="X64" s="7" t="str">
        <f ca="1">IF(AND($A64&lt;&gt;"",$A64&lt;&gt;"TOTAL"),IF(AND([2]PREMIOS_DOCTORADO!$AP62&lt;&gt;"",[2]PREMIOS_DOCTORADO!$AP62&lt;&gt;0),[2]PREMIOS_DOCTORADO!$AP62,""),IF($A64="TOTAL",SUM(INDIRECT("X4:X"&amp;ROW()-1)),""))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IF(AND($A64&lt;&gt;"",$A64&lt;&gt;"TOTAL"),IF(AND([2]PREMIOS_DOCTORADO!$AS62&lt;&gt;"",[2]PREMIOS_DOCTORADO!$AS62&lt;&gt;0),[2]PREMIOS_DOCTORADO!$AS62,""),IF($A64="TOTAL",SUM(INDIRECT("Z4:Z"&amp;ROW()-1)),""))</f>
        <v/>
      </c>
      <c r="AA64" s="7" t="str">
        <f ca="1">IF(AND($A64&lt;&gt;"",$A64&lt;&gt;"TOTAL"),IF(AND([2]PREMIOS_DOCTORADO!$AU62&lt;&gt;"",[2]PREMIOS_DOCTORADO!$AU62&lt;&gt;0),[2]PREMIOS_DOCTORADO!$AU62,""),IF($A64="TOTAL",SUM(INDIRECT("AA4:AA"&amp;ROW()-1)),""))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IF(AND($A64&lt;&gt;"",$A64&lt;&gt;"TOTAL"),IF(AND([2]PREMIOS_DOCTORADO!$AX62&lt;&gt;"",[2]PREMIOS_DOCTORADO!$AX62&lt;&gt;0),[2]PREMIOS_DOCTORADO!$AX62,""),IF($A64="TOTAL",SUM(INDIRECT("AC4:AC"&amp;ROW()-1)),""))</f>
        <v/>
      </c>
      <c r="AD64" s="7" t="str">
        <f ca="1">IF(AND($A64&lt;&gt;"",$A64&lt;&gt;"TOTAL"),IF(AND([2]PREMIOS_DOCTORADO!$AZ62&lt;&gt;"",[2]PREMIOS_DOCTORADO!$AZ62&lt;&gt;0),[2]PREMIOS_DOCTORADO!$AZ62,""),IF($A64="TOTAL",SUM(INDIRECT("AD4:AD"&amp;ROW()-1)),""))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IF(AND($A64&lt;&gt;"",$A64&lt;&gt;"TOTAL"),IF(AND([2]PREMIOS_DOCTORADO!$BC62&lt;&gt;"",[2]PREMIOS_DOCTORADO!$BC62&lt;&gt;0),[2]PREMIOS_DOCTORADO!$BC62,""),IF($A64="TOTAL",SUM(INDIRECT("AF4:AF"&amp;ROW()-1)),""))</f>
        <v/>
      </c>
      <c r="AG64" s="7" t="str">
        <f ca="1">IF(AND($A64&lt;&gt;"",$A64&lt;&gt;"TOTAL"),IF(AND([2]PREMIOS_DOCTORADO!$BE62&lt;&gt;"",[2]PREMIOS_DOCTORADO!$BE62&lt;&gt;0),[2]PREMIOS_DOCTORADO!$BE62,""),IF($A64="TOTAL",SUM(INDIRECT("AG4:AG"&amp;ROW()-1)),""))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IF(AND($A64&lt;&gt;"",$A64&lt;&gt;"TOTAL"),IF(AND([2]PREMIOS_DOCTORADO!$BH62&lt;&gt;"",[2]PREMIOS_DOCTORADO!$BH62&lt;&gt;0),[2]PREMIOS_DOCTORADO!$BH62,""),IF($A64="TOTAL",SUM(INDIRECT("AI4:AI"&amp;ROW()-1)),""))</f>
        <v/>
      </c>
      <c r="AJ64" s="7" t="str">
        <f ca="1">IF(AND($A64&lt;&gt;"",$A64&lt;&gt;"TOTAL"),IF(AND([2]PREMIOS_DOCTORADO!$BJ62&lt;&gt;"",[2]PREMIOS_DOCTORADO!$BJ62&lt;&gt;0),[2]PREMIOS_DOCTORADO!$BJ62,""),IF($A64="TOTAL",SUM(INDIRECT("AJ4:AJ"&amp;ROW()-1)),""))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IF(AND($A64&lt;&gt;"",$A64&lt;&gt;"TOTAL"),IF(AND([2]PREMIOS_DOCTORADO!$BM62&lt;&gt;"",[2]PREMIOS_DOCTORADO!$BM62&lt;&gt;0),[2]PREMIOS_DOCTORADO!$BM62,""),IF($A64="TOTAL",SUM(INDIRECT("AL4:AL"&amp;ROW()-1)),""))</f>
        <v/>
      </c>
      <c r="AM64" s="7" t="str">
        <f ca="1">IF(AND($A64&lt;&gt;"",$A64&lt;&gt;"TOTAL"),IF(AND([2]PREMIOS_DOCTORADO!$BO62&lt;&gt;"",[2]PREMIOS_DOCTORADO!$BO62&lt;&gt;0),[2]PREMIOS_DOCTORADO!$BO62,""),IF($A64="TOTAL",SUM(INDIRECT("AM4:AM"&amp;ROW()-1)),""))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IF(AND($A64&lt;&gt;"",$A64&lt;&gt;"TOTAL"),IF(AND([2]PREMIOS_DOCTORADO!$BR62&lt;&gt;"",[2]PREMIOS_DOCTORADO!$BR62&lt;&gt;0),[2]PREMIOS_DOCTORADO!$BR62,""),IF($A64="TOTAL",SUM(INDIRECT("AO4:AO"&amp;ROW()-1)),""))</f>
        <v/>
      </c>
      <c r="AP64" s="7" t="str">
        <f ca="1">IF(AND($A64&lt;&gt;"",$A64&lt;&gt;"TOTAL"),IF(AND([2]PREMIOS_DOCTORADO!$BT62&lt;&gt;"",[2]PREMIOS_DOCTORADO!$BT62&lt;&gt;0),[2]PREMIOS_DOCTORADO!$BT62,""),IF($A64="TOTAL",SUM(INDIRECT("AP4:AP"&amp;ROW()-1)),""))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IF(AND($A64&lt;&gt;"",$A64&lt;&gt;"TOTAL"),IF(AND([2]PREMIOS_DOCTORADO!$BW62&lt;&gt;"",[2]PREMIOS_DOCTORADO!$BW62&lt;&gt;0),[2]PREMIOS_DOCTORADO!$BW62,""),IF($A64="TOTAL",SUM(INDIRECT("AR4:AR"&amp;ROW()-1)),""))</f>
        <v/>
      </c>
      <c r="AS64" s="7" t="str">
        <f ca="1">IF(AND($A64&lt;&gt;"",$A64&lt;&gt;"TOTAL"),IF(AND([2]PREMIOS_DOCTORADO!$BY62&lt;&gt;"",[2]PREMIOS_DOCTORADO!$BY62&lt;&gt;0),[2]PREMIOS_DOCTORADO!$BY62,""),IF($A64="TOTAL",SUM(INDIRECT("AS4:AS"&amp;ROW()-1)),""))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IF(AND($A64&lt;&gt;"",$A64&lt;&gt;"TOTAL"),IF(AND([2]PREMIOS_DOCTORADO!$CB62&lt;&gt;"",[2]PREMIOS_DOCTORADO!$CB62&lt;&gt;0),[2]PREMIOS_DOCTORADO!$CB62,""),IF($A64="TOTAL",SUM(INDIRECT("AU4:AU"&amp;ROW()-1)),""))</f>
        <v/>
      </c>
      <c r="AV64" s="7" t="str">
        <f ca="1">IF(AND($A64&lt;&gt;"",$A64&lt;&gt;"TOTAL"),IF(AND([2]PREMIOS_DOCTORADO!$CD62&lt;&gt;"",[2]PREMIOS_DOCTORADO!$CD62&lt;&gt;0),[2]PREMIOS_DOCTORADO!$CD62,""),IF($A64="TOTAL",SUM(INDIRECT("AV4:AV"&amp;ROW()-1)),""))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IF(AND($A64&lt;&gt;"",$A64&lt;&gt;"TOTAL"),IF(AND([2]PREMIOS_DOCTORADO!$CG62&lt;&gt;"",[2]PREMIOS_DOCTORADO!$CG62&lt;&gt;0),[2]PREMIOS_DOCTORADO!$CG62,""),IF($A64="TOTAL",SUM(INDIRECT("AX4:AX"&amp;ROW()-1)),""))</f>
        <v/>
      </c>
      <c r="AY64" s="7" t="str">
        <f ca="1">IF(AND($A64&lt;&gt;"",$A64&lt;&gt;"TOTAL"),IF(AND([2]PREMIOS_DOCTORADO!$CI62&lt;&gt;"",[2]PREMIOS_DOCTORADO!$CI62&lt;&gt;0),[2]PREMIOS_DOCTORADO!$CI62,""),IF($A64="TOTAL",SUM(INDIRECT("AY4:AY"&amp;ROW()-1)),""))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IF(AND($A64&lt;&gt;"",$A64&lt;&gt;"TOTAL"),IF(AND([2]PREMIOS_DOCTORADO!$CL62&lt;&gt;"",[2]PREMIOS_DOCTORADO!$CL62&lt;&gt;0),[2]PREMIOS_DOCTORADO!$CL62,""),IF($A64="TOTAL",SUM(INDIRECT("BA4:BA"&amp;ROW()-1)),""))</f>
        <v/>
      </c>
      <c r="BB64" s="7" t="str">
        <f ca="1">IF(AND($A64&lt;&gt;"",$A64&lt;&gt;"TOTAL"),IF(AND([2]PREMIOS_DOCTORADO!$CN62&lt;&gt;"",[2]PREMIOS_DOCTORADO!$CN62&lt;&gt;0),[2]PREMIOS_DOCTORADO!$CN62,""),IF($A64="TOTAL",SUM(INDIRECT("BB4:BB"&amp;ROW()-1)),""))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IF(AND($A64&lt;&gt;"",$A64&lt;&gt;"TOTAL"),IF(AND([2]PREMIOS_DOCTORADO!$CQ62&lt;&gt;"",[2]PREMIOS_DOCTORADO!$CQ62&lt;&gt;0),[2]PREMIOS_DOCTORADO!$CQ62,""),IF($A64="TOTAL",SUM(INDIRECT("BD4:BD"&amp;ROW()-1)),""))</f>
        <v/>
      </c>
      <c r="BE64" s="7" t="str">
        <f ca="1">IF(AND($A64&lt;&gt;"",$A64&lt;&gt;"TOTAL"),IF(AND([2]PREMIOS_DOCTORADO!$CS62&lt;&gt;"",[2]PREMIOS_DOCTORADO!$CS62&lt;&gt;0),[2]PREMIOS_DOCTORADO!$CS62,""),IF($A64="TOTAL",SUM(INDIRECT("BE4:BE"&amp;ROW()-1)),""))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IF([2]PREMIOS_DOCTORADO!$D63&lt;&gt;"",[2]PREMIOS_DOCTORADO!$D63,IF(AND([2]PREMIOS_DOCTORADO!$D63="",[2]PREMIOS_DOCTORADO!$D64="",[2]PREMIOS_DOCTORADO!$D62=""),"","TOTAL"))</f>
        <v/>
      </c>
      <c r="B65" s="7" t="str">
        <f ca="1">IF(AND($A65&lt;&gt;"",$A65&lt;&gt;"TOTAL"),IF(AND([2]PREMIOS_DOCTORADO!$E63&lt;&gt;"",[2]PREMIOS_DOCTORADO!$E63&lt;&gt;0),[2]PREMIOS_DOCTORADO!$E63,""),IF($A65="TOTAL",SUM(INDIRECT("B4:B"&amp;ROW()-1)),""))</f>
        <v/>
      </c>
      <c r="C65" s="7" t="str">
        <f ca="1">IF(AND($A65&lt;&gt;"",$A65&lt;&gt;"TOTAL"),IF(AND([2]PREMIOS_DOCTORADO!$G63&lt;&gt;"",[2]PREMIOS_DOCTORADO!$G63&lt;&gt;0),[2]PREMIOS_DOCTORADO!$G63,""),IF($A65="TOTAL",SUM(INDIRECT("C4:C"&amp;ROW()-1)),""))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IF(AND($A65&lt;&gt;"",$A65&lt;&gt;"TOTAL"),IF(AND([2]PREMIOS_DOCTORADO!$J63&lt;&gt;"",[2]PREMIOS_DOCTORADO!$J63&lt;&gt;0),[2]PREMIOS_DOCTORADO!$J63,""),IF($A65="TOTAL",SUM(INDIRECT("E4:E"&amp;ROW()-1)),""))</f>
        <v/>
      </c>
      <c r="F65" s="7" t="str">
        <f ca="1">IF(AND($A65&lt;&gt;"",$A65&lt;&gt;"TOTAL"),IF(AND([2]PREMIOS_DOCTORADO!$L63&lt;&gt;"",[2]PREMIOS_DOCTORADO!$L63&lt;&gt;0),[2]PREMIOS_DOCTORADO!$L63,""),IF($A65="TOTAL",SUM(INDIRECT("F4:F"&amp;ROW()-1)),""))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IF(AND($A65&lt;&gt;"",$A65&lt;&gt;"TOTAL"),IF(AND([2]PREMIOS_DOCTORADO!$O63&lt;&gt;"",[2]PREMIOS_DOCTORADO!$O63&lt;&gt;0),[2]PREMIOS_DOCTORADO!$O63,""),IF($A65="TOTAL",SUM(INDIRECT("H4:H"&amp;ROW()-1)),""))</f>
        <v/>
      </c>
      <c r="I65" s="7" t="str">
        <f ca="1">IF(AND($A65&lt;&gt;"",$A65&lt;&gt;"TOTAL"),IF(AND([2]PREMIOS_DOCTORADO!$Q63&lt;&gt;"",[2]PREMIOS_DOCTORADO!$Q63&lt;&gt;0),[2]PREMIOS_DOCTORADO!$Q63,""),IF($A65="TOTAL",SUM(INDIRECT("I4:I"&amp;ROW()-1)),""))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IF(AND($A65&lt;&gt;"",$A65&lt;&gt;"TOTAL"),IF(AND([2]PREMIOS_DOCTORADO!$T63&lt;&gt;"",[2]PREMIOS_DOCTORADO!$T63&lt;&gt;0),[2]PREMIOS_DOCTORADO!$T63,""),IF($A65="TOTAL",SUM(INDIRECT("K4:K"&amp;ROW()-1)),""))</f>
        <v/>
      </c>
      <c r="L65" s="7" t="str">
        <f ca="1">IF(AND($A65&lt;&gt;"",$A65&lt;&gt;"TOTAL"),IF(AND([2]PREMIOS_DOCTORADO!$V63&lt;&gt;"",[2]PREMIOS_DOCTORADO!$V63&lt;&gt;0),[2]PREMIOS_DOCTORADO!$V63,""),IF($A65="TOTAL",SUM(INDIRECT("L4:L"&amp;ROW()-1)),""))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IF(AND($A65&lt;&gt;"",$A65&lt;&gt;"TOTAL"),IF(AND([2]PREMIOS_DOCTORADO!$Y63&lt;&gt;"",[2]PREMIOS_DOCTORADO!$Y63&lt;&gt;0),[2]PREMIOS_DOCTORADO!$Y63,""),IF($A65="TOTAL",SUM(INDIRECT("N4:N"&amp;ROW()-1)),""))</f>
        <v/>
      </c>
      <c r="O65" s="7" t="str">
        <f ca="1">IF(AND($A65&lt;&gt;"",$A65&lt;&gt;"TOTAL"),IF(AND([2]PREMIOS_DOCTORADO!$AA63&lt;&gt;"",[2]PREMIOS_DOCTORADO!$AA63&lt;&gt;0),[2]PREMIOS_DOCTORADO!$AA63,""),IF($A65="TOTAL",SUM(INDIRECT("O4:O"&amp;ROW()-1)),""))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IF(AND($A65&lt;&gt;"",$A65&lt;&gt;"TOTAL"),IF(AND([2]PREMIOS_DOCTORADO!$AD63&lt;&gt;"",[2]PREMIOS_DOCTORADO!$AD63&lt;&gt;0),[2]PREMIOS_DOCTORADO!$AD63,""),IF($A65="TOTAL",SUM(INDIRECT("Q4:Q"&amp;ROW()-1)),""))</f>
        <v/>
      </c>
      <c r="R65" s="7" t="str">
        <f ca="1">IF(AND($A65&lt;&gt;"",$A65&lt;&gt;"TOTAL"),IF(AND([2]PREMIOS_DOCTORADO!$AF63&lt;&gt;"",[2]PREMIOS_DOCTORADO!$AF63&lt;&gt;0),[2]PREMIOS_DOCTORADO!$AF63,""),IF($A65="TOTAL",SUM(INDIRECT("R4:R"&amp;ROW()-1)),""))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IF(AND($A65&lt;&gt;"",$A65&lt;&gt;"TOTAL"),IF(AND([2]PREMIOS_DOCTORADO!$AI63&lt;&gt;"",[2]PREMIOS_DOCTORADO!$AI63&lt;&gt;0),[2]PREMIOS_DOCTORADO!$AI63,""),IF($A65="TOTAL",SUM(INDIRECT("T4:T"&amp;ROW()-1)),""))</f>
        <v/>
      </c>
      <c r="U65" s="7" t="str">
        <f ca="1">IF(AND($A65&lt;&gt;"",$A65&lt;&gt;"TOTAL"),IF(AND([2]PREMIOS_DOCTORADO!$AK63&lt;&gt;"",[2]PREMIOS_DOCTORADO!$AK63&lt;&gt;0),[2]PREMIOS_DOCTORADO!$AK63,""),IF($A65="TOTAL",SUM(INDIRECT("U4:U"&amp;ROW()-1)),""))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IF(AND($A65&lt;&gt;"",$A65&lt;&gt;"TOTAL"),IF(AND([2]PREMIOS_DOCTORADO!$AN63&lt;&gt;"",[2]PREMIOS_DOCTORADO!$AN63&lt;&gt;0),[2]PREMIOS_DOCTORADO!$AN63,""),IF($A65="TOTAL",SUM(INDIRECT("W4:W"&amp;ROW()-1)),""))</f>
        <v/>
      </c>
      <c r="X65" s="7" t="str">
        <f ca="1">IF(AND($A65&lt;&gt;"",$A65&lt;&gt;"TOTAL"),IF(AND([2]PREMIOS_DOCTORADO!$AP63&lt;&gt;"",[2]PREMIOS_DOCTORADO!$AP63&lt;&gt;0),[2]PREMIOS_DOCTORADO!$AP63,""),IF($A65="TOTAL",SUM(INDIRECT("X4:X"&amp;ROW()-1)),""))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IF(AND($A65&lt;&gt;"",$A65&lt;&gt;"TOTAL"),IF(AND([2]PREMIOS_DOCTORADO!$AS63&lt;&gt;"",[2]PREMIOS_DOCTORADO!$AS63&lt;&gt;0),[2]PREMIOS_DOCTORADO!$AS63,""),IF($A65="TOTAL",SUM(INDIRECT("Z4:Z"&amp;ROW()-1)),""))</f>
        <v/>
      </c>
      <c r="AA65" s="7" t="str">
        <f ca="1">IF(AND($A65&lt;&gt;"",$A65&lt;&gt;"TOTAL"),IF(AND([2]PREMIOS_DOCTORADO!$AU63&lt;&gt;"",[2]PREMIOS_DOCTORADO!$AU63&lt;&gt;0),[2]PREMIOS_DOCTORADO!$AU63,""),IF($A65="TOTAL",SUM(INDIRECT("AA4:AA"&amp;ROW()-1)),""))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IF(AND($A65&lt;&gt;"",$A65&lt;&gt;"TOTAL"),IF(AND([2]PREMIOS_DOCTORADO!$AX63&lt;&gt;"",[2]PREMIOS_DOCTORADO!$AX63&lt;&gt;0),[2]PREMIOS_DOCTORADO!$AX63,""),IF($A65="TOTAL",SUM(INDIRECT("AC4:AC"&amp;ROW()-1)),""))</f>
        <v/>
      </c>
      <c r="AD65" s="7" t="str">
        <f ca="1">IF(AND($A65&lt;&gt;"",$A65&lt;&gt;"TOTAL"),IF(AND([2]PREMIOS_DOCTORADO!$AZ63&lt;&gt;"",[2]PREMIOS_DOCTORADO!$AZ63&lt;&gt;0),[2]PREMIOS_DOCTORADO!$AZ63,""),IF($A65="TOTAL",SUM(INDIRECT("AD4:AD"&amp;ROW()-1)),""))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IF(AND($A65&lt;&gt;"",$A65&lt;&gt;"TOTAL"),IF(AND([2]PREMIOS_DOCTORADO!$BC63&lt;&gt;"",[2]PREMIOS_DOCTORADO!$BC63&lt;&gt;0),[2]PREMIOS_DOCTORADO!$BC63,""),IF($A65="TOTAL",SUM(INDIRECT("AF4:AF"&amp;ROW()-1)),""))</f>
        <v/>
      </c>
      <c r="AG65" s="7" t="str">
        <f ca="1">IF(AND($A65&lt;&gt;"",$A65&lt;&gt;"TOTAL"),IF(AND([2]PREMIOS_DOCTORADO!$BE63&lt;&gt;"",[2]PREMIOS_DOCTORADO!$BE63&lt;&gt;0),[2]PREMIOS_DOCTORADO!$BE63,""),IF($A65="TOTAL",SUM(INDIRECT("AG4:AG"&amp;ROW()-1)),""))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IF(AND($A65&lt;&gt;"",$A65&lt;&gt;"TOTAL"),IF(AND([2]PREMIOS_DOCTORADO!$BH63&lt;&gt;"",[2]PREMIOS_DOCTORADO!$BH63&lt;&gt;0),[2]PREMIOS_DOCTORADO!$BH63,""),IF($A65="TOTAL",SUM(INDIRECT("AI4:AI"&amp;ROW()-1)),""))</f>
        <v/>
      </c>
      <c r="AJ65" s="7" t="str">
        <f ca="1">IF(AND($A65&lt;&gt;"",$A65&lt;&gt;"TOTAL"),IF(AND([2]PREMIOS_DOCTORADO!$BJ63&lt;&gt;"",[2]PREMIOS_DOCTORADO!$BJ63&lt;&gt;0),[2]PREMIOS_DOCTORADO!$BJ63,""),IF($A65="TOTAL",SUM(INDIRECT("AJ4:AJ"&amp;ROW()-1)),""))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IF(AND($A65&lt;&gt;"",$A65&lt;&gt;"TOTAL"),IF(AND([2]PREMIOS_DOCTORADO!$BM63&lt;&gt;"",[2]PREMIOS_DOCTORADO!$BM63&lt;&gt;0),[2]PREMIOS_DOCTORADO!$BM63,""),IF($A65="TOTAL",SUM(INDIRECT("AL4:AL"&amp;ROW()-1)),""))</f>
        <v/>
      </c>
      <c r="AM65" s="7" t="str">
        <f ca="1">IF(AND($A65&lt;&gt;"",$A65&lt;&gt;"TOTAL"),IF(AND([2]PREMIOS_DOCTORADO!$BO63&lt;&gt;"",[2]PREMIOS_DOCTORADO!$BO63&lt;&gt;0),[2]PREMIOS_DOCTORADO!$BO63,""),IF($A65="TOTAL",SUM(INDIRECT("AM4:AM"&amp;ROW()-1)),""))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IF(AND($A65&lt;&gt;"",$A65&lt;&gt;"TOTAL"),IF(AND([2]PREMIOS_DOCTORADO!$BR63&lt;&gt;"",[2]PREMIOS_DOCTORADO!$BR63&lt;&gt;0),[2]PREMIOS_DOCTORADO!$BR63,""),IF($A65="TOTAL",SUM(INDIRECT("AO4:AO"&amp;ROW()-1)),""))</f>
        <v/>
      </c>
      <c r="AP65" s="7" t="str">
        <f ca="1">IF(AND($A65&lt;&gt;"",$A65&lt;&gt;"TOTAL"),IF(AND([2]PREMIOS_DOCTORADO!$BT63&lt;&gt;"",[2]PREMIOS_DOCTORADO!$BT63&lt;&gt;0),[2]PREMIOS_DOCTORADO!$BT63,""),IF($A65="TOTAL",SUM(INDIRECT("AP4:AP"&amp;ROW()-1)),""))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IF(AND($A65&lt;&gt;"",$A65&lt;&gt;"TOTAL"),IF(AND([2]PREMIOS_DOCTORADO!$BW63&lt;&gt;"",[2]PREMIOS_DOCTORADO!$BW63&lt;&gt;0),[2]PREMIOS_DOCTORADO!$BW63,""),IF($A65="TOTAL",SUM(INDIRECT("AR4:AR"&amp;ROW()-1)),""))</f>
        <v/>
      </c>
      <c r="AS65" s="7" t="str">
        <f ca="1">IF(AND($A65&lt;&gt;"",$A65&lt;&gt;"TOTAL"),IF(AND([2]PREMIOS_DOCTORADO!$BY63&lt;&gt;"",[2]PREMIOS_DOCTORADO!$BY63&lt;&gt;0),[2]PREMIOS_DOCTORADO!$BY63,""),IF($A65="TOTAL",SUM(INDIRECT("AS4:AS"&amp;ROW()-1)),""))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IF(AND($A65&lt;&gt;"",$A65&lt;&gt;"TOTAL"),IF(AND([2]PREMIOS_DOCTORADO!$CB63&lt;&gt;"",[2]PREMIOS_DOCTORADO!$CB63&lt;&gt;0),[2]PREMIOS_DOCTORADO!$CB63,""),IF($A65="TOTAL",SUM(INDIRECT("AU4:AU"&amp;ROW()-1)),""))</f>
        <v/>
      </c>
      <c r="AV65" s="7" t="str">
        <f ca="1">IF(AND($A65&lt;&gt;"",$A65&lt;&gt;"TOTAL"),IF(AND([2]PREMIOS_DOCTORADO!$CD63&lt;&gt;"",[2]PREMIOS_DOCTORADO!$CD63&lt;&gt;0),[2]PREMIOS_DOCTORADO!$CD63,""),IF($A65="TOTAL",SUM(INDIRECT("AV4:AV"&amp;ROW()-1)),""))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IF(AND($A65&lt;&gt;"",$A65&lt;&gt;"TOTAL"),IF(AND([2]PREMIOS_DOCTORADO!$CG63&lt;&gt;"",[2]PREMIOS_DOCTORADO!$CG63&lt;&gt;0),[2]PREMIOS_DOCTORADO!$CG63,""),IF($A65="TOTAL",SUM(INDIRECT("AX4:AX"&amp;ROW()-1)),""))</f>
        <v/>
      </c>
      <c r="AY65" s="7" t="str">
        <f ca="1">IF(AND($A65&lt;&gt;"",$A65&lt;&gt;"TOTAL"),IF(AND([2]PREMIOS_DOCTORADO!$CI63&lt;&gt;"",[2]PREMIOS_DOCTORADO!$CI63&lt;&gt;0),[2]PREMIOS_DOCTORADO!$CI63,""),IF($A65="TOTAL",SUM(INDIRECT("AY4:AY"&amp;ROW()-1)),""))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IF(AND($A65&lt;&gt;"",$A65&lt;&gt;"TOTAL"),IF(AND([2]PREMIOS_DOCTORADO!$CL63&lt;&gt;"",[2]PREMIOS_DOCTORADO!$CL63&lt;&gt;0),[2]PREMIOS_DOCTORADO!$CL63,""),IF($A65="TOTAL",SUM(INDIRECT("BA4:BA"&amp;ROW()-1)),""))</f>
        <v/>
      </c>
      <c r="BB65" s="7" t="str">
        <f ca="1">IF(AND($A65&lt;&gt;"",$A65&lt;&gt;"TOTAL"),IF(AND([2]PREMIOS_DOCTORADO!$CN63&lt;&gt;"",[2]PREMIOS_DOCTORADO!$CN63&lt;&gt;0),[2]PREMIOS_DOCTORADO!$CN63,""),IF($A65="TOTAL",SUM(INDIRECT("BB4:BB"&amp;ROW()-1)),""))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IF(AND($A65&lt;&gt;"",$A65&lt;&gt;"TOTAL"),IF(AND([2]PREMIOS_DOCTORADO!$CQ63&lt;&gt;"",[2]PREMIOS_DOCTORADO!$CQ63&lt;&gt;0),[2]PREMIOS_DOCTORADO!$CQ63,""),IF($A65="TOTAL",SUM(INDIRECT("BD4:BD"&amp;ROW()-1)),""))</f>
        <v/>
      </c>
      <c r="BE65" s="7" t="str">
        <f ca="1">IF(AND($A65&lt;&gt;"",$A65&lt;&gt;"TOTAL"),IF(AND([2]PREMIOS_DOCTORADO!$CS63&lt;&gt;"",[2]PREMIOS_DOCTORADO!$CS63&lt;&gt;0),[2]PREMIOS_DOCTORADO!$CS63,""),IF($A65="TOTAL",SUM(INDIRECT("BE4:BE"&amp;ROW()-1)),""))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IF([2]PREMIOS_DOCTORADO!$D64&lt;&gt;"",[2]PREMIOS_DOCTORADO!$D64,IF(AND([2]PREMIOS_DOCTORADO!$D64="",[2]PREMIOS_DOCTORADO!$D65="",[2]PREMIOS_DOCTORADO!$D63=""),"","TOTAL"))</f>
        <v/>
      </c>
      <c r="B66" s="7" t="str">
        <f ca="1">IF(AND($A66&lt;&gt;"",$A66&lt;&gt;"TOTAL"),IF(AND([2]PREMIOS_DOCTORADO!$E64&lt;&gt;"",[2]PREMIOS_DOCTORADO!$E64&lt;&gt;0),[2]PREMIOS_DOCTORADO!$E64,""),IF($A66="TOTAL",SUM(INDIRECT("B4:B"&amp;ROW()-1)),""))</f>
        <v/>
      </c>
      <c r="C66" s="7" t="str">
        <f ca="1">IF(AND($A66&lt;&gt;"",$A66&lt;&gt;"TOTAL"),IF(AND([2]PREMIOS_DOCTORADO!$G64&lt;&gt;"",[2]PREMIOS_DOCTORADO!$G64&lt;&gt;0),[2]PREMIOS_DOCTORADO!$G64,""),IF($A66="TOTAL",SUM(INDIRECT("C4:C"&amp;ROW()-1)),""))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IF(AND($A66&lt;&gt;"",$A66&lt;&gt;"TOTAL"),IF(AND([2]PREMIOS_DOCTORADO!$J64&lt;&gt;"",[2]PREMIOS_DOCTORADO!$J64&lt;&gt;0),[2]PREMIOS_DOCTORADO!$J64,""),IF($A66="TOTAL",SUM(INDIRECT("E4:E"&amp;ROW()-1)),""))</f>
        <v/>
      </c>
      <c r="F66" s="7" t="str">
        <f ca="1">IF(AND($A66&lt;&gt;"",$A66&lt;&gt;"TOTAL"),IF(AND([2]PREMIOS_DOCTORADO!$L64&lt;&gt;"",[2]PREMIOS_DOCTORADO!$L64&lt;&gt;0),[2]PREMIOS_DOCTORADO!$L64,""),IF($A66="TOTAL",SUM(INDIRECT("F4:F"&amp;ROW()-1)),""))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IF(AND($A66&lt;&gt;"",$A66&lt;&gt;"TOTAL"),IF(AND([2]PREMIOS_DOCTORADO!$O64&lt;&gt;"",[2]PREMIOS_DOCTORADO!$O64&lt;&gt;0),[2]PREMIOS_DOCTORADO!$O64,""),IF($A66="TOTAL",SUM(INDIRECT("H4:H"&amp;ROW()-1)),""))</f>
        <v/>
      </c>
      <c r="I66" s="7" t="str">
        <f ca="1">IF(AND($A66&lt;&gt;"",$A66&lt;&gt;"TOTAL"),IF(AND([2]PREMIOS_DOCTORADO!$Q64&lt;&gt;"",[2]PREMIOS_DOCTORADO!$Q64&lt;&gt;0),[2]PREMIOS_DOCTORADO!$Q64,""),IF($A66="TOTAL",SUM(INDIRECT("I4:I"&amp;ROW()-1)),""))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IF(AND($A66&lt;&gt;"",$A66&lt;&gt;"TOTAL"),IF(AND([2]PREMIOS_DOCTORADO!$T64&lt;&gt;"",[2]PREMIOS_DOCTORADO!$T64&lt;&gt;0),[2]PREMIOS_DOCTORADO!$T64,""),IF($A66="TOTAL",SUM(INDIRECT("K4:K"&amp;ROW()-1)),""))</f>
        <v/>
      </c>
      <c r="L66" s="7" t="str">
        <f ca="1">IF(AND($A66&lt;&gt;"",$A66&lt;&gt;"TOTAL"),IF(AND([2]PREMIOS_DOCTORADO!$V64&lt;&gt;"",[2]PREMIOS_DOCTORADO!$V64&lt;&gt;0),[2]PREMIOS_DOCTORADO!$V64,""),IF($A66="TOTAL",SUM(INDIRECT("L4:L"&amp;ROW()-1)),""))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IF(AND($A66&lt;&gt;"",$A66&lt;&gt;"TOTAL"),IF(AND([2]PREMIOS_DOCTORADO!$Y64&lt;&gt;"",[2]PREMIOS_DOCTORADO!$Y64&lt;&gt;0),[2]PREMIOS_DOCTORADO!$Y64,""),IF($A66="TOTAL",SUM(INDIRECT("N4:N"&amp;ROW()-1)),""))</f>
        <v/>
      </c>
      <c r="O66" s="7" t="str">
        <f ca="1">IF(AND($A66&lt;&gt;"",$A66&lt;&gt;"TOTAL"),IF(AND([2]PREMIOS_DOCTORADO!$AA64&lt;&gt;"",[2]PREMIOS_DOCTORADO!$AA64&lt;&gt;0),[2]PREMIOS_DOCTORADO!$AA64,""),IF($A66="TOTAL",SUM(INDIRECT("O4:O"&amp;ROW()-1)),""))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IF(AND($A66&lt;&gt;"",$A66&lt;&gt;"TOTAL"),IF(AND([2]PREMIOS_DOCTORADO!$AD64&lt;&gt;"",[2]PREMIOS_DOCTORADO!$AD64&lt;&gt;0),[2]PREMIOS_DOCTORADO!$AD64,""),IF($A66="TOTAL",SUM(INDIRECT("Q4:Q"&amp;ROW()-1)),""))</f>
        <v/>
      </c>
      <c r="R66" s="7" t="str">
        <f ca="1">IF(AND($A66&lt;&gt;"",$A66&lt;&gt;"TOTAL"),IF(AND([2]PREMIOS_DOCTORADO!$AF64&lt;&gt;"",[2]PREMIOS_DOCTORADO!$AF64&lt;&gt;0),[2]PREMIOS_DOCTORADO!$AF64,""),IF($A66="TOTAL",SUM(INDIRECT("R4:R"&amp;ROW()-1)),""))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IF(AND($A66&lt;&gt;"",$A66&lt;&gt;"TOTAL"),IF(AND([2]PREMIOS_DOCTORADO!$AI64&lt;&gt;"",[2]PREMIOS_DOCTORADO!$AI64&lt;&gt;0),[2]PREMIOS_DOCTORADO!$AI64,""),IF($A66="TOTAL",SUM(INDIRECT("T4:T"&amp;ROW()-1)),""))</f>
        <v/>
      </c>
      <c r="U66" s="7" t="str">
        <f ca="1">IF(AND($A66&lt;&gt;"",$A66&lt;&gt;"TOTAL"),IF(AND([2]PREMIOS_DOCTORADO!$AK64&lt;&gt;"",[2]PREMIOS_DOCTORADO!$AK64&lt;&gt;0),[2]PREMIOS_DOCTORADO!$AK64,""),IF($A66="TOTAL",SUM(INDIRECT("U4:U"&amp;ROW()-1)),""))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IF(AND($A66&lt;&gt;"",$A66&lt;&gt;"TOTAL"),IF(AND([2]PREMIOS_DOCTORADO!$AN64&lt;&gt;"",[2]PREMIOS_DOCTORADO!$AN64&lt;&gt;0),[2]PREMIOS_DOCTORADO!$AN64,""),IF($A66="TOTAL",SUM(INDIRECT("W4:W"&amp;ROW()-1)),""))</f>
        <v/>
      </c>
      <c r="X66" s="7" t="str">
        <f ca="1">IF(AND($A66&lt;&gt;"",$A66&lt;&gt;"TOTAL"),IF(AND([2]PREMIOS_DOCTORADO!$AP64&lt;&gt;"",[2]PREMIOS_DOCTORADO!$AP64&lt;&gt;0),[2]PREMIOS_DOCTORADO!$AP64,""),IF($A66="TOTAL",SUM(INDIRECT("X4:X"&amp;ROW()-1)),""))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IF(AND($A66&lt;&gt;"",$A66&lt;&gt;"TOTAL"),IF(AND([2]PREMIOS_DOCTORADO!$AS64&lt;&gt;"",[2]PREMIOS_DOCTORADO!$AS64&lt;&gt;0),[2]PREMIOS_DOCTORADO!$AS64,""),IF($A66="TOTAL",SUM(INDIRECT("Z4:Z"&amp;ROW()-1)),""))</f>
        <v/>
      </c>
      <c r="AA66" s="7" t="str">
        <f ca="1">IF(AND($A66&lt;&gt;"",$A66&lt;&gt;"TOTAL"),IF(AND([2]PREMIOS_DOCTORADO!$AU64&lt;&gt;"",[2]PREMIOS_DOCTORADO!$AU64&lt;&gt;0),[2]PREMIOS_DOCTORADO!$AU64,""),IF($A66="TOTAL",SUM(INDIRECT("AA4:AA"&amp;ROW()-1)),""))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IF(AND($A66&lt;&gt;"",$A66&lt;&gt;"TOTAL"),IF(AND([2]PREMIOS_DOCTORADO!$AX64&lt;&gt;"",[2]PREMIOS_DOCTORADO!$AX64&lt;&gt;0),[2]PREMIOS_DOCTORADO!$AX64,""),IF($A66="TOTAL",SUM(INDIRECT("AC4:AC"&amp;ROW()-1)),""))</f>
        <v/>
      </c>
      <c r="AD66" s="7" t="str">
        <f ca="1">IF(AND($A66&lt;&gt;"",$A66&lt;&gt;"TOTAL"),IF(AND([2]PREMIOS_DOCTORADO!$AZ64&lt;&gt;"",[2]PREMIOS_DOCTORADO!$AZ64&lt;&gt;0),[2]PREMIOS_DOCTORADO!$AZ64,""),IF($A66="TOTAL",SUM(INDIRECT("AD4:AD"&amp;ROW()-1)),""))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IF(AND($A66&lt;&gt;"",$A66&lt;&gt;"TOTAL"),IF(AND([2]PREMIOS_DOCTORADO!$BC64&lt;&gt;"",[2]PREMIOS_DOCTORADO!$BC64&lt;&gt;0),[2]PREMIOS_DOCTORADO!$BC64,""),IF($A66="TOTAL",SUM(INDIRECT("AF4:AF"&amp;ROW()-1)),""))</f>
        <v/>
      </c>
      <c r="AG66" s="7" t="str">
        <f ca="1">IF(AND($A66&lt;&gt;"",$A66&lt;&gt;"TOTAL"),IF(AND([2]PREMIOS_DOCTORADO!$BE64&lt;&gt;"",[2]PREMIOS_DOCTORADO!$BE64&lt;&gt;0),[2]PREMIOS_DOCTORADO!$BE64,""),IF($A66="TOTAL",SUM(INDIRECT("AG4:AG"&amp;ROW()-1)),""))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IF(AND($A66&lt;&gt;"",$A66&lt;&gt;"TOTAL"),IF(AND([2]PREMIOS_DOCTORADO!$BH64&lt;&gt;"",[2]PREMIOS_DOCTORADO!$BH64&lt;&gt;0),[2]PREMIOS_DOCTORADO!$BH64,""),IF($A66="TOTAL",SUM(INDIRECT("AI4:AI"&amp;ROW()-1)),""))</f>
        <v/>
      </c>
      <c r="AJ66" s="7" t="str">
        <f ca="1">IF(AND($A66&lt;&gt;"",$A66&lt;&gt;"TOTAL"),IF(AND([2]PREMIOS_DOCTORADO!$BJ64&lt;&gt;"",[2]PREMIOS_DOCTORADO!$BJ64&lt;&gt;0),[2]PREMIOS_DOCTORADO!$BJ64,""),IF($A66="TOTAL",SUM(INDIRECT("AJ4:AJ"&amp;ROW()-1)),""))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IF(AND($A66&lt;&gt;"",$A66&lt;&gt;"TOTAL"),IF(AND([2]PREMIOS_DOCTORADO!$BM64&lt;&gt;"",[2]PREMIOS_DOCTORADO!$BM64&lt;&gt;0),[2]PREMIOS_DOCTORADO!$BM64,""),IF($A66="TOTAL",SUM(INDIRECT("AL4:AL"&amp;ROW()-1)),""))</f>
        <v/>
      </c>
      <c r="AM66" s="7" t="str">
        <f ca="1">IF(AND($A66&lt;&gt;"",$A66&lt;&gt;"TOTAL"),IF(AND([2]PREMIOS_DOCTORADO!$BO64&lt;&gt;"",[2]PREMIOS_DOCTORADO!$BO64&lt;&gt;0),[2]PREMIOS_DOCTORADO!$BO64,""),IF($A66="TOTAL",SUM(INDIRECT("AM4:AM"&amp;ROW()-1)),""))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IF(AND($A66&lt;&gt;"",$A66&lt;&gt;"TOTAL"),IF(AND([2]PREMIOS_DOCTORADO!$BR64&lt;&gt;"",[2]PREMIOS_DOCTORADO!$BR64&lt;&gt;0),[2]PREMIOS_DOCTORADO!$BR64,""),IF($A66="TOTAL",SUM(INDIRECT("AO4:AO"&amp;ROW()-1)),""))</f>
        <v/>
      </c>
      <c r="AP66" s="7" t="str">
        <f ca="1">IF(AND($A66&lt;&gt;"",$A66&lt;&gt;"TOTAL"),IF(AND([2]PREMIOS_DOCTORADO!$BT64&lt;&gt;"",[2]PREMIOS_DOCTORADO!$BT64&lt;&gt;0),[2]PREMIOS_DOCTORADO!$BT64,""),IF($A66="TOTAL",SUM(INDIRECT("AP4:AP"&amp;ROW()-1)),""))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IF(AND($A66&lt;&gt;"",$A66&lt;&gt;"TOTAL"),IF(AND([2]PREMIOS_DOCTORADO!$BW64&lt;&gt;"",[2]PREMIOS_DOCTORADO!$BW64&lt;&gt;0),[2]PREMIOS_DOCTORADO!$BW64,""),IF($A66="TOTAL",SUM(INDIRECT("AR4:AR"&amp;ROW()-1)),""))</f>
        <v/>
      </c>
      <c r="AS66" s="7" t="str">
        <f ca="1">IF(AND($A66&lt;&gt;"",$A66&lt;&gt;"TOTAL"),IF(AND([2]PREMIOS_DOCTORADO!$BY64&lt;&gt;"",[2]PREMIOS_DOCTORADO!$BY64&lt;&gt;0),[2]PREMIOS_DOCTORADO!$BY64,""),IF($A66="TOTAL",SUM(INDIRECT("AS4:AS"&amp;ROW()-1)),""))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IF(AND($A66&lt;&gt;"",$A66&lt;&gt;"TOTAL"),IF(AND([2]PREMIOS_DOCTORADO!$CB64&lt;&gt;"",[2]PREMIOS_DOCTORADO!$CB64&lt;&gt;0),[2]PREMIOS_DOCTORADO!$CB64,""),IF($A66="TOTAL",SUM(INDIRECT("AU4:AU"&amp;ROW()-1)),""))</f>
        <v/>
      </c>
      <c r="AV66" s="7" t="str">
        <f ca="1">IF(AND($A66&lt;&gt;"",$A66&lt;&gt;"TOTAL"),IF(AND([2]PREMIOS_DOCTORADO!$CD64&lt;&gt;"",[2]PREMIOS_DOCTORADO!$CD64&lt;&gt;0),[2]PREMIOS_DOCTORADO!$CD64,""),IF($A66="TOTAL",SUM(INDIRECT("AV4:AV"&amp;ROW()-1)),""))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IF(AND($A66&lt;&gt;"",$A66&lt;&gt;"TOTAL"),IF(AND([2]PREMIOS_DOCTORADO!$CG64&lt;&gt;"",[2]PREMIOS_DOCTORADO!$CG64&lt;&gt;0),[2]PREMIOS_DOCTORADO!$CG64,""),IF($A66="TOTAL",SUM(INDIRECT("AX4:AX"&amp;ROW()-1)),""))</f>
        <v/>
      </c>
      <c r="AY66" s="7" t="str">
        <f ca="1">IF(AND($A66&lt;&gt;"",$A66&lt;&gt;"TOTAL"),IF(AND([2]PREMIOS_DOCTORADO!$CI64&lt;&gt;"",[2]PREMIOS_DOCTORADO!$CI64&lt;&gt;0),[2]PREMIOS_DOCTORADO!$CI64,""),IF($A66="TOTAL",SUM(INDIRECT("AY4:AY"&amp;ROW()-1)),""))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IF(AND($A66&lt;&gt;"",$A66&lt;&gt;"TOTAL"),IF(AND([2]PREMIOS_DOCTORADO!$CL64&lt;&gt;"",[2]PREMIOS_DOCTORADO!$CL64&lt;&gt;0),[2]PREMIOS_DOCTORADO!$CL64,""),IF($A66="TOTAL",SUM(INDIRECT("BA4:BA"&amp;ROW()-1)),""))</f>
        <v/>
      </c>
      <c r="BB66" s="7" t="str">
        <f ca="1">IF(AND($A66&lt;&gt;"",$A66&lt;&gt;"TOTAL"),IF(AND([2]PREMIOS_DOCTORADO!$CN64&lt;&gt;"",[2]PREMIOS_DOCTORADO!$CN64&lt;&gt;0),[2]PREMIOS_DOCTORADO!$CN64,""),IF($A66="TOTAL",SUM(INDIRECT("BB4:BB"&amp;ROW()-1)),""))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IF(AND($A66&lt;&gt;"",$A66&lt;&gt;"TOTAL"),IF(AND([2]PREMIOS_DOCTORADO!$CQ64&lt;&gt;"",[2]PREMIOS_DOCTORADO!$CQ64&lt;&gt;0),[2]PREMIOS_DOCTORADO!$CQ64,""),IF($A66="TOTAL",SUM(INDIRECT("BD4:BD"&amp;ROW()-1)),""))</f>
        <v/>
      </c>
      <c r="BE66" s="7" t="str">
        <f ca="1">IF(AND($A66&lt;&gt;"",$A66&lt;&gt;"TOTAL"),IF(AND([2]PREMIOS_DOCTORADO!$CS64&lt;&gt;"",[2]PREMIOS_DOCTORADO!$CS64&lt;&gt;0),[2]PREMIOS_DOCTORADO!$CS64,""),IF($A66="TOTAL",SUM(INDIRECT("BE4:BE"&amp;ROW()-1)),""))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IF([2]PREMIOS_DOCTORADO!$D65&lt;&gt;"",[2]PREMIOS_DOCTORADO!$D65,IF(AND([2]PREMIOS_DOCTORADO!$D65="",[2]PREMIOS_DOCTORADO!$D66="",[2]PREMIOS_DOCTORADO!$D64=""),"","TOTAL"))</f>
        <v/>
      </c>
      <c r="B67" s="7" t="str">
        <f ca="1">IF(AND($A67&lt;&gt;"",$A67&lt;&gt;"TOTAL"),IF(AND([2]PREMIOS_DOCTORADO!$E65&lt;&gt;"",[2]PREMIOS_DOCTORADO!$E65&lt;&gt;0),[2]PREMIOS_DOCTORADO!$E65,""),IF($A67="TOTAL",SUM(INDIRECT("B4:B"&amp;ROW()-1)),""))</f>
        <v/>
      </c>
      <c r="C67" s="7" t="str">
        <f ca="1">IF(AND($A67&lt;&gt;"",$A67&lt;&gt;"TOTAL"),IF(AND([2]PREMIOS_DOCTORADO!$G65&lt;&gt;"",[2]PREMIOS_DOCTORADO!$G65&lt;&gt;0),[2]PREMIOS_DOCTORADO!$G65,""),IF($A67="TOTAL",SUM(INDIRECT("C4:C"&amp;ROW()-1)),""))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IF(AND($A67&lt;&gt;"",$A67&lt;&gt;"TOTAL"),IF(AND([2]PREMIOS_DOCTORADO!$J65&lt;&gt;"",[2]PREMIOS_DOCTORADO!$J65&lt;&gt;0),[2]PREMIOS_DOCTORADO!$J65,""),IF($A67="TOTAL",SUM(INDIRECT("E4:E"&amp;ROW()-1)),""))</f>
        <v/>
      </c>
      <c r="F67" s="7" t="str">
        <f ca="1">IF(AND($A67&lt;&gt;"",$A67&lt;&gt;"TOTAL"),IF(AND([2]PREMIOS_DOCTORADO!$L65&lt;&gt;"",[2]PREMIOS_DOCTORADO!$L65&lt;&gt;0),[2]PREMIOS_DOCTORADO!$L65,""),IF($A67="TOTAL",SUM(INDIRECT("F4:F"&amp;ROW()-1)),""))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IF(AND($A67&lt;&gt;"",$A67&lt;&gt;"TOTAL"),IF(AND([2]PREMIOS_DOCTORADO!$O65&lt;&gt;"",[2]PREMIOS_DOCTORADO!$O65&lt;&gt;0),[2]PREMIOS_DOCTORADO!$O65,""),IF($A67="TOTAL",SUM(INDIRECT("H4:H"&amp;ROW()-1)),""))</f>
        <v/>
      </c>
      <c r="I67" s="7" t="str">
        <f ca="1">IF(AND($A67&lt;&gt;"",$A67&lt;&gt;"TOTAL"),IF(AND([2]PREMIOS_DOCTORADO!$Q65&lt;&gt;"",[2]PREMIOS_DOCTORADO!$Q65&lt;&gt;0),[2]PREMIOS_DOCTORADO!$Q65,""),IF($A67="TOTAL",SUM(INDIRECT("I4:I"&amp;ROW()-1)),""))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IF(AND($A67&lt;&gt;"",$A67&lt;&gt;"TOTAL"),IF(AND([2]PREMIOS_DOCTORADO!$T65&lt;&gt;"",[2]PREMIOS_DOCTORADO!$T65&lt;&gt;0),[2]PREMIOS_DOCTORADO!$T65,""),IF($A67="TOTAL",SUM(INDIRECT("K4:K"&amp;ROW()-1)),""))</f>
        <v/>
      </c>
      <c r="L67" s="7" t="str">
        <f ca="1">IF(AND($A67&lt;&gt;"",$A67&lt;&gt;"TOTAL"),IF(AND([2]PREMIOS_DOCTORADO!$V65&lt;&gt;"",[2]PREMIOS_DOCTORADO!$V65&lt;&gt;0),[2]PREMIOS_DOCTORADO!$V65,""),IF($A67="TOTAL",SUM(INDIRECT("L4:L"&amp;ROW()-1)),""))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IF(AND($A67&lt;&gt;"",$A67&lt;&gt;"TOTAL"),IF(AND([2]PREMIOS_DOCTORADO!$Y65&lt;&gt;"",[2]PREMIOS_DOCTORADO!$Y65&lt;&gt;0),[2]PREMIOS_DOCTORADO!$Y65,""),IF($A67="TOTAL",SUM(INDIRECT("N4:N"&amp;ROW()-1)),""))</f>
        <v/>
      </c>
      <c r="O67" s="7" t="str">
        <f ca="1">IF(AND($A67&lt;&gt;"",$A67&lt;&gt;"TOTAL"),IF(AND([2]PREMIOS_DOCTORADO!$AA65&lt;&gt;"",[2]PREMIOS_DOCTORADO!$AA65&lt;&gt;0),[2]PREMIOS_DOCTORADO!$AA65,""),IF($A67="TOTAL",SUM(INDIRECT("O4:O"&amp;ROW()-1)),""))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IF(AND($A67&lt;&gt;"",$A67&lt;&gt;"TOTAL"),IF(AND([2]PREMIOS_DOCTORADO!$AD65&lt;&gt;"",[2]PREMIOS_DOCTORADO!$AD65&lt;&gt;0),[2]PREMIOS_DOCTORADO!$AD65,""),IF($A67="TOTAL",SUM(INDIRECT("Q4:Q"&amp;ROW()-1)),""))</f>
        <v/>
      </c>
      <c r="R67" s="7" t="str">
        <f ca="1">IF(AND($A67&lt;&gt;"",$A67&lt;&gt;"TOTAL"),IF(AND([2]PREMIOS_DOCTORADO!$AF65&lt;&gt;"",[2]PREMIOS_DOCTORADO!$AF65&lt;&gt;0),[2]PREMIOS_DOCTORADO!$AF65,""),IF($A67="TOTAL",SUM(INDIRECT("R4:R"&amp;ROW()-1)),""))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IF(AND($A67&lt;&gt;"",$A67&lt;&gt;"TOTAL"),IF(AND([2]PREMIOS_DOCTORADO!$AI65&lt;&gt;"",[2]PREMIOS_DOCTORADO!$AI65&lt;&gt;0),[2]PREMIOS_DOCTORADO!$AI65,""),IF($A67="TOTAL",SUM(INDIRECT("T4:T"&amp;ROW()-1)),""))</f>
        <v/>
      </c>
      <c r="U67" s="7" t="str">
        <f ca="1">IF(AND($A67&lt;&gt;"",$A67&lt;&gt;"TOTAL"),IF(AND([2]PREMIOS_DOCTORADO!$AK65&lt;&gt;"",[2]PREMIOS_DOCTORADO!$AK65&lt;&gt;0),[2]PREMIOS_DOCTORADO!$AK65,""),IF($A67="TOTAL",SUM(INDIRECT("U4:U"&amp;ROW()-1)),""))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IF(AND($A67&lt;&gt;"",$A67&lt;&gt;"TOTAL"),IF(AND([2]PREMIOS_DOCTORADO!$AN65&lt;&gt;"",[2]PREMIOS_DOCTORADO!$AN65&lt;&gt;0),[2]PREMIOS_DOCTORADO!$AN65,""),IF($A67="TOTAL",SUM(INDIRECT("W4:W"&amp;ROW()-1)),""))</f>
        <v/>
      </c>
      <c r="X67" s="7" t="str">
        <f ca="1">IF(AND($A67&lt;&gt;"",$A67&lt;&gt;"TOTAL"),IF(AND([2]PREMIOS_DOCTORADO!$AP65&lt;&gt;"",[2]PREMIOS_DOCTORADO!$AP65&lt;&gt;0),[2]PREMIOS_DOCTORADO!$AP65,""),IF($A67="TOTAL",SUM(INDIRECT("X4:X"&amp;ROW()-1)),""))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IF(AND($A67&lt;&gt;"",$A67&lt;&gt;"TOTAL"),IF(AND([2]PREMIOS_DOCTORADO!$AS65&lt;&gt;"",[2]PREMIOS_DOCTORADO!$AS65&lt;&gt;0),[2]PREMIOS_DOCTORADO!$AS65,""),IF($A67="TOTAL",SUM(INDIRECT("Z4:Z"&amp;ROW()-1)),""))</f>
        <v/>
      </c>
      <c r="AA67" s="7" t="str">
        <f ca="1">IF(AND($A67&lt;&gt;"",$A67&lt;&gt;"TOTAL"),IF(AND([2]PREMIOS_DOCTORADO!$AU65&lt;&gt;"",[2]PREMIOS_DOCTORADO!$AU65&lt;&gt;0),[2]PREMIOS_DOCTORADO!$AU65,""),IF($A67="TOTAL",SUM(INDIRECT("AA4:AA"&amp;ROW()-1)),""))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IF(AND($A67&lt;&gt;"",$A67&lt;&gt;"TOTAL"),IF(AND([2]PREMIOS_DOCTORADO!$AX65&lt;&gt;"",[2]PREMIOS_DOCTORADO!$AX65&lt;&gt;0),[2]PREMIOS_DOCTORADO!$AX65,""),IF($A67="TOTAL",SUM(INDIRECT("AC4:AC"&amp;ROW()-1)),""))</f>
        <v/>
      </c>
      <c r="AD67" s="7" t="str">
        <f ca="1">IF(AND($A67&lt;&gt;"",$A67&lt;&gt;"TOTAL"),IF(AND([2]PREMIOS_DOCTORADO!$AZ65&lt;&gt;"",[2]PREMIOS_DOCTORADO!$AZ65&lt;&gt;0),[2]PREMIOS_DOCTORADO!$AZ65,""),IF($A67="TOTAL",SUM(INDIRECT("AD4:AD"&amp;ROW()-1)),""))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IF(AND($A67&lt;&gt;"",$A67&lt;&gt;"TOTAL"),IF(AND([2]PREMIOS_DOCTORADO!$BC65&lt;&gt;"",[2]PREMIOS_DOCTORADO!$BC65&lt;&gt;0),[2]PREMIOS_DOCTORADO!$BC65,""),IF($A67="TOTAL",SUM(INDIRECT("AF4:AF"&amp;ROW()-1)),""))</f>
        <v/>
      </c>
      <c r="AG67" s="7" t="str">
        <f ca="1">IF(AND($A67&lt;&gt;"",$A67&lt;&gt;"TOTAL"),IF(AND([2]PREMIOS_DOCTORADO!$BE65&lt;&gt;"",[2]PREMIOS_DOCTORADO!$BE65&lt;&gt;0),[2]PREMIOS_DOCTORADO!$BE65,""),IF($A67="TOTAL",SUM(INDIRECT("AG4:AG"&amp;ROW()-1)),""))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IF(AND($A67&lt;&gt;"",$A67&lt;&gt;"TOTAL"),IF(AND([2]PREMIOS_DOCTORADO!$BH65&lt;&gt;"",[2]PREMIOS_DOCTORADO!$BH65&lt;&gt;0),[2]PREMIOS_DOCTORADO!$BH65,""),IF($A67="TOTAL",SUM(INDIRECT("AI4:AI"&amp;ROW()-1)),""))</f>
        <v/>
      </c>
      <c r="AJ67" s="7" t="str">
        <f ca="1">IF(AND($A67&lt;&gt;"",$A67&lt;&gt;"TOTAL"),IF(AND([2]PREMIOS_DOCTORADO!$BJ65&lt;&gt;"",[2]PREMIOS_DOCTORADO!$BJ65&lt;&gt;0),[2]PREMIOS_DOCTORADO!$BJ65,""),IF($A67="TOTAL",SUM(INDIRECT("AJ4:AJ"&amp;ROW()-1)),""))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IF(AND($A67&lt;&gt;"",$A67&lt;&gt;"TOTAL"),IF(AND([2]PREMIOS_DOCTORADO!$BM65&lt;&gt;"",[2]PREMIOS_DOCTORADO!$BM65&lt;&gt;0),[2]PREMIOS_DOCTORADO!$BM65,""),IF($A67="TOTAL",SUM(INDIRECT("AL4:AL"&amp;ROW()-1)),""))</f>
        <v/>
      </c>
      <c r="AM67" s="7" t="str">
        <f ca="1">IF(AND($A67&lt;&gt;"",$A67&lt;&gt;"TOTAL"),IF(AND([2]PREMIOS_DOCTORADO!$BO65&lt;&gt;"",[2]PREMIOS_DOCTORADO!$BO65&lt;&gt;0),[2]PREMIOS_DOCTORADO!$BO65,""),IF($A67="TOTAL",SUM(INDIRECT("AM4:AM"&amp;ROW()-1)),""))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IF(AND($A67&lt;&gt;"",$A67&lt;&gt;"TOTAL"),IF(AND([2]PREMIOS_DOCTORADO!$BR65&lt;&gt;"",[2]PREMIOS_DOCTORADO!$BR65&lt;&gt;0),[2]PREMIOS_DOCTORADO!$BR65,""),IF($A67="TOTAL",SUM(INDIRECT("AO4:AO"&amp;ROW()-1)),""))</f>
        <v/>
      </c>
      <c r="AP67" s="7" t="str">
        <f ca="1">IF(AND($A67&lt;&gt;"",$A67&lt;&gt;"TOTAL"),IF(AND([2]PREMIOS_DOCTORADO!$BT65&lt;&gt;"",[2]PREMIOS_DOCTORADO!$BT65&lt;&gt;0),[2]PREMIOS_DOCTORADO!$BT65,""),IF($A67="TOTAL",SUM(INDIRECT("AP4:AP"&amp;ROW()-1)),""))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IF(AND($A67&lt;&gt;"",$A67&lt;&gt;"TOTAL"),IF(AND([2]PREMIOS_DOCTORADO!$BW65&lt;&gt;"",[2]PREMIOS_DOCTORADO!$BW65&lt;&gt;0),[2]PREMIOS_DOCTORADO!$BW65,""),IF($A67="TOTAL",SUM(INDIRECT("AR4:AR"&amp;ROW()-1)),""))</f>
        <v/>
      </c>
      <c r="AS67" s="7" t="str">
        <f ca="1">IF(AND($A67&lt;&gt;"",$A67&lt;&gt;"TOTAL"),IF(AND([2]PREMIOS_DOCTORADO!$BY65&lt;&gt;"",[2]PREMIOS_DOCTORADO!$BY65&lt;&gt;0),[2]PREMIOS_DOCTORADO!$BY65,""),IF($A67="TOTAL",SUM(INDIRECT("AS4:AS"&amp;ROW()-1)),""))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IF(AND($A67&lt;&gt;"",$A67&lt;&gt;"TOTAL"),IF(AND([2]PREMIOS_DOCTORADO!$CB65&lt;&gt;"",[2]PREMIOS_DOCTORADO!$CB65&lt;&gt;0),[2]PREMIOS_DOCTORADO!$CB65,""),IF($A67="TOTAL",SUM(INDIRECT("AU4:AU"&amp;ROW()-1)),""))</f>
        <v/>
      </c>
      <c r="AV67" s="7" t="str">
        <f ca="1">IF(AND($A67&lt;&gt;"",$A67&lt;&gt;"TOTAL"),IF(AND([2]PREMIOS_DOCTORADO!$CD65&lt;&gt;"",[2]PREMIOS_DOCTORADO!$CD65&lt;&gt;0),[2]PREMIOS_DOCTORADO!$CD65,""),IF($A67="TOTAL",SUM(INDIRECT("AV4:AV"&amp;ROW()-1)),""))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IF(AND($A67&lt;&gt;"",$A67&lt;&gt;"TOTAL"),IF(AND([2]PREMIOS_DOCTORADO!$CG65&lt;&gt;"",[2]PREMIOS_DOCTORADO!$CG65&lt;&gt;0),[2]PREMIOS_DOCTORADO!$CG65,""),IF($A67="TOTAL",SUM(INDIRECT("AX4:AX"&amp;ROW()-1)),""))</f>
        <v/>
      </c>
      <c r="AY67" s="7" t="str">
        <f ca="1">IF(AND($A67&lt;&gt;"",$A67&lt;&gt;"TOTAL"),IF(AND([2]PREMIOS_DOCTORADO!$CI65&lt;&gt;"",[2]PREMIOS_DOCTORADO!$CI65&lt;&gt;0),[2]PREMIOS_DOCTORADO!$CI65,""),IF($A67="TOTAL",SUM(INDIRECT("AY4:AY"&amp;ROW()-1)),""))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IF(AND($A67&lt;&gt;"",$A67&lt;&gt;"TOTAL"),IF(AND([2]PREMIOS_DOCTORADO!$CL65&lt;&gt;"",[2]PREMIOS_DOCTORADO!$CL65&lt;&gt;0),[2]PREMIOS_DOCTORADO!$CL65,""),IF($A67="TOTAL",SUM(INDIRECT("BA4:BA"&amp;ROW()-1)),""))</f>
        <v/>
      </c>
      <c r="BB67" s="7" t="str">
        <f ca="1">IF(AND($A67&lt;&gt;"",$A67&lt;&gt;"TOTAL"),IF(AND([2]PREMIOS_DOCTORADO!$CN65&lt;&gt;"",[2]PREMIOS_DOCTORADO!$CN65&lt;&gt;0),[2]PREMIOS_DOCTORADO!$CN65,""),IF($A67="TOTAL",SUM(INDIRECT("BB4:BB"&amp;ROW()-1)),""))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IF(AND($A67&lt;&gt;"",$A67&lt;&gt;"TOTAL"),IF(AND([2]PREMIOS_DOCTORADO!$CQ65&lt;&gt;"",[2]PREMIOS_DOCTORADO!$CQ65&lt;&gt;0),[2]PREMIOS_DOCTORADO!$CQ65,""),IF($A67="TOTAL",SUM(INDIRECT("BD4:BD"&amp;ROW()-1)),""))</f>
        <v/>
      </c>
      <c r="BE67" s="7" t="str">
        <f ca="1">IF(AND($A67&lt;&gt;"",$A67&lt;&gt;"TOTAL"),IF(AND([2]PREMIOS_DOCTORADO!$CS65&lt;&gt;"",[2]PREMIOS_DOCTORADO!$CS65&lt;&gt;0),[2]PREMIOS_DOCTORADO!$CS65,""),IF($A67="TOTAL",SUM(INDIRECT("BE4:BE"&amp;ROW()-1)),""))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IF([2]PREMIOS_DOCTORADO!$D66&lt;&gt;"",[2]PREMIOS_DOCTORADO!$D66,IF(AND([2]PREMIOS_DOCTORADO!$D66="",[2]PREMIOS_DOCTORADO!$D67="",[2]PREMIOS_DOCTORADO!$D65=""),"","TOTAL"))</f>
        <v/>
      </c>
      <c r="B68" s="7" t="str">
        <f ca="1">IF(AND($A68&lt;&gt;"",$A68&lt;&gt;"TOTAL"),IF(AND([2]PREMIOS_DOCTORADO!$E66&lt;&gt;"",[2]PREMIOS_DOCTORADO!$E66&lt;&gt;0),[2]PREMIOS_DOCTORADO!$E66,""),IF($A68="TOTAL",SUM(INDIRECT("B4:B"&amp;ROW()-1)),""))</f>
        <v/>
      </c>
      <c r="C68" s="7" t="str">
        <f ca="1">IF(AND($A68&lt;&gt;"",$A68&lt;&gt;"TOTAL"),IF(AND([2]PREMIOS_DOCTORADO!$G66&lt;&gt;"",[2]PREMIOS_DOCTORADO!$G66&lt;&gt;0),[2]PREMIOS_DOCTORADO!$G66,""),IF($A68="TOTAL",SUM(INDIRECT("C4:C"&amp;ROW()-1)),""))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IF(AND($A68&lt;&gt;"",$A68&lt;&gt;"TOTAL"),IF(AND([2]PREMIOS_DOCTORADO!$J66&lt;&gt;"",[2]PREMIOS_DOCTORADO!$J66&lt;&gt;0),[2]PREMIOS_DOCTORADO!$J66,""),IF($A68="TOTAL",SUM(INDIRECT("E4:E"&amp;ROW()-1)),""))</f>
        <v/>
      </c>
      <c r="F68" s="7" t="str">
        <f ca="1">IF(AND($A68&lt;&gt;"",$A68&lt;&gt;"TOTAL"),IF(AND([2]PREMIOS_DOCTORADO!$L66&lt;&gt;"",[2]PREMIOS_DOCTORADO!$L66&lt;&gt;0),[2]PREMIOS_DOCTORADO!$L66,""),IF($A68="TOTAL",SUM(INDIRECT("F4:F"&amp;ROW()-1)),""))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IF(AND($A68&lt;&gt;"",$A68&lt;&gt;"TOTAL"),IF(AND([2]PREMIOS_DOCTORADO!$O66&lt;&gt;"",[2]PREMIOS_DOCTORADO!$O66&lt;&gt;0),[2]PREMIOS_DOCTORADO!$O66,""),IF($A68="TOTAL",SUM(INDIRECT("H4:H"&amp;ROW()-1)),""))</f>
        <v/>
      </c>
      <c r="I68" s="7" t="str">
        <f ca="1">IF(AND($A68&lt;&gt;"",$A68&lt;&gt;"TOTAL"),IF(AND([2]PREMIOS_DOCTORADO!$Q66&lt;&gt;"",[2]PREMIOS_DOCTORADO!$Q66&lt;&gt;0),[2]PREMIOS_DOCTORADO!$Q66,""),IF($A68="TOTAL",SUM(INDIRECT("I4:I"&amp;ROW()-1)),""))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IF(AND($A68&lt;&gt;"",$A68&lt;&gt;"TOTAL"),IF(AND([2]PREMIOS_DOCTORADO!$T66&lt;&gt;"",[2]PREMIOS_DOCTORADO!$T66&lt;&gt;0),[2]PREMIOS_DOCTORADO!$T66,""),IF($A68="TOTAL",SUM(INDIRECT("K4:K"&amp;ROW()-1)),""))</f>
        <v/>
      </c>
      <c r="L68" s="7" t="str">
        <f ca="1">IF(AND($A68&lt;&gt;"",$A68&lt;&gt;"TOTAL"),IF(AND([2]PREMIOS_DOCTORADO!$V66&lt;&gt;"",[2]PREMIOS_DOCTORADO!$V66&lt;&gt;0),[2]PREMIOS_DOCTORADO!$V66,""),IF($A68="TOTAL",SUM(INDIRECT("L4:L"&amp;ROW()-1)),""))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IF(AND($A68&lt;&gt;"",$A68&lt;&gt;"TOTAL"),IF(AND([2]PREMIOS_DOCTORADO!$Y66&lt;&gt;"",[2]PREMIOS_DOCTORADO!$Y66&lt;&gt;0),[2]PREMIOS_DOCTORADO!$Y66,""),IF($A68="TOTAL",SUM(INDIRECT("N4:N"&amp;ROW()-1)),""))</f>
        <v/>
      </c>
      <c r="O68" s="7" t="str">
        <f ca="1">IF(AND($A68&lt;&gt;"",$A68&lt;&gt;"TOTAL"),IF(AND([2]PREMIOS_DOCTORADO!$AA66&lt;&gt;"",[2]PREMIOS_DOCTORADO!$AA66&lt;&gt;0),[2]PREMIOS_DOCTORADO!$AA66,""),IF($A68="TOTAL",SUM(INDIRECT("O4:O"&amp;ROW()-1)),""))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IF(AND($A68&lt;&gt;"",$A68&lt;&gt;"TOTAL"),IF(AND([2]PREMIOS_DOCTORADO!$AD66&lt;&gt;"",[2]PREMIOS_DOCTORADO!$AD66&lt;&gt;0),[2]PREMIOS_DOCTORADO!$AD66,""),IF($A68="TOTAL",SUM(INDIRECT("Q4:Q"&amp;ROW()-1)),""))</f>
        <v/>
      </c>
      <c r="R68" s="7" t="str">
        <f ca="1">IF(AND($A68&lt;&gt;"",$A68&lt;&gt;"TOTAL"),IF(AND([2]PREMIOS_DOCTORADO!$AF66&lt;&gt;"",[2]PREMIOS_DOCTORADO!$AF66&lt;&gt;0),[2]PREMIOS_DOCTORADO!$AF66,""),IF($A68="TOTAL",SUM(INDIRECT("R4:R"&amp;ROW()-1)),""))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IF(AND($A68&lt;&gt;"",$A68&lt;&gt;"TOTAL"),IF(AND([2]PREMIOS_DOCTORADO!$AI66&lt;&gt;"",[2]PREMIOS_DOCTORADO!$AI66&lt;&gt;0),[2]PREMIOS_DOCTORADO!$AI66,""),IF($A68="TOTAL",SUM(INDIRECT("T4:T"&amp;ROW()-1)),""))</f>
        <v/>
      </c>
      <c r="U68" s="7" t="str">
        <f ca="1">IF(AND($A68&lt;&gt;"",$A68&lt;&gt;"TOTAL"),IF(AND([2]PREMIOS_DOCTORADO!$AK66&lt;&gt;"",[2]PREMIOS_DOCTORADO!$AK66&lt;&gt;0),[2]PREMIOS_DOCTORADO!$AK66,""),IF($A68="TOTAL",SUM(INDIRECT("U4:U"&amp;ROW()-1)),""))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IF(AND($A68&lt;&gt;"",$A68&lt;&gt;"TOTAL"),IF(AND([2]PREMIOS_DOCTORADO!$AN66&lt;&gt;"",[2]PREMIOS_DOCTORADO!$AN66&lt;&gt;0),[2]PREMIOS_DOCTORADO!$AN66,""),IF($A68="TOTAL",SUM(INDIRECT("W4:W"&amp;ROW()-1)),""))</f>
        <v/>
      </c>
      <c r="X68" s="7" t="str">
        <f ca="1">IF(AND($A68&lt;&gt;"",$A68&lt;&gt;"TOTAL"),IF(AND([2]PREMIOS_DOCTORADO!$AP66&lt;&gt;"",[2]PREMIOS_DOCTORADO!$AP66&lt;&gt;0),[2]PREMIOS_DOCTORADO!$AP66,""),IF($A68="TOTAL",SUM(INDIRECT("X4:X"&amp;ROW()-1)),""))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IF(AND($A68&lt;&gt;"",$A68&lt;&gt;"TOTAL"),IF(AND([2]PREMIOS_DOCTORADO!$AS66&lt;&gt;"",[2]PREMIOS_DOCTORADO!$AS66&lt;&gt;0),[2]PREMIOS_DOCTORADO!$AS66,""),IF($A68="TOTAL",SUM(INDIRECT("Z4:Z"&amp;ROW()-1)),""))</f>
        <v/>
      </c>
      <c r="AA68" s="7" t="str">
        <f ca="1">IF(AND($A68&lt;&gt;"",$A68&lt;&gt;"TOTAL"),IF(AND([2]PREMIOS_DOCTORADO!$AU66&lt;&gt;"",[2]PREMIOS_DOCTORADO!$AU66&lt;&gt;0),[2]PREMIOS_DOCTORADO!$AU66,""),IF($A68="TOTAL",SUM(INDIRECT("AA4:AA"&amp;ROW()-1)),""))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IF(AND($A68&lt;&gt;"",$A68&lt;&gt;"TOTAL"),IF(AND([2]PREMIOS_DOCTORADO!$AX66&lt;&gt;"",[2]PREMIOS_DOCTORADO!$AX66&lt;&gt;0),[2]PREMIOS_DOCTORADO!$AX66,""),IF($A68="TOTAL",SUM(INDIRECT("AC4:AC"&amp;ROW()-1)),""))</f>
        <v/>
      </c>
      <c r="AD68" s="7" t="str">
        <f ca="1">IF(AND($A68&lt;&gt;"",$A68&lt;&gt;"TOTAL"),IF(AND([2]PREMIOS_DOCTORADO!$AZ66&lt;&gt;"",[2]PREMIOS_DOCTORADO!$AZ66&lt;&gt;0),[2]PREMIOS_DOCTORADO!$AZ66,""),IF($A68="TOTAL",SUM(INDIRECT("AD4:AD"&amp;ROW()-1)),""))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IF(AND($A68&lt;&gt;"",$A68&lt;&gt;"TOTAL"),IF(AND([2]PREMIOS_DOCTORADO!$BC66&lt;&gt;"",[2]PREMIOS_DOCTORADO!$BC66&lt;&gt;0),[2]PREMIOS_DOCTORADO!$BC66,""),IF($A68="TOTAL",SUM(INDIRECT("AF4:AF"&amp;ROW()-1)),""))</f>
        <v/>
      </c>
      <c r="AG68" s="7" t="str">
        <f ca="1">IF(AND($A68&lt;&gt;"",$A68&lt;&gt;"TOTAL"),IF(AND([2]PREMIOS_DOCTORADO!$BE66&lt;&gt;"",[2]PREMIOS_DOCTORADO!$BE66&lt;&gt;0),[2]PREMIOS_DOCTORADO!$BE66,""),IF($A68="TOTAL",SUM(INDIRECT("AG4:AG"&amp;ROW()-1)),""))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IF(AND($A68&lt;&gt;"",$A68&lt;&gt;"TOTAL"),IF(AND([2]PREMIOS_DOCTORADO!$BH66&lt;&gt;"",[2]PREMIOS_DOCTORADO!$BH66&lt;&gt;0),[2]PREMIOS_DOCTORADO!$BH66,""),IF($A68="TOTAL",SUM(INDIRECT("AI4:AI"&amp;ROW()-1)),""))</f>
        <v/>
      </c>
      <c r="AJ68" s="7" t="str">
        <f ca="1">IF(AND($A68&lt;&gt;"",$A68&lt;&gt;"TOTAL"),IF(AND([2]PREMIOS_DOCTORADO!$BJ66&lt;&gt;"",[2]PREMIOS_DOCTORADO!$BJ66&lt;&gt;0),[2]PREMIOS_DOCTORADO!$BJ66,""),IF($A68="TOTAL",SUM(INDIRECT("AJ4:AJ"&amp;ROW()-1)),""))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IF(AND($A68&lt;&gt;"",$A68&lt;&gt;"TOTAL"),IF(AND([2]PREMIOS_DOCTORADO!$BM66&lt;&gt;"",[2]PREMIOS_DOCTORADO!$BM66&lt;&gt;0),[2]PREMIOS_DOCTORADO!$BM66,""),IF($A68="TOTAL",SUM(INDIRECT("AL4:AL"&amp;ROW()-1)),""))</f>
        <v/>
      </c>
      <c r="AM68" s="7" t="str">
        <f ca="1">IF(AND($A68&lt;&gt;"",$A68&lt;&gt;"TOTAL"),IF(AND([2]PREMIOS_DOCTORADO!$BO66&lt;&gt;"",[2]PREMIOS_DOCTORADO!$BO66&lt;&gt;0),[2]PREMIOS_DOCTORADO!$BO66,""),IF($A68="TOTAL",SUM(INDIRECT("AM4:AM"&amp;ROW()-1)),""))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IF(AND($A68&lt;&gt;"",$A68&lt;&gt;"TOTAL"),IF(AND([2]PREMIOS_DOCTORADO!$BR66&lt;&gt;"",[2]PREMIOS_DOCTORADO!$BR66&lt;&gt;0),[2]PREMIOS_DOCTORADO!$BR66,""),IF($A68="TOTAL",SUM(INDIRECT("AO4:AO"&amp;ROW()-1)),""))</f>
        <v/>
      </c>
      <c r="AP68" s="7" t="str">
        <f ca="1">IF(AND($A68&lt;&gt;"",$A68&lt;&gt;"TOTAL"),IF(AND([2]PREMIOS_DOCTORADO!$BT66&lt;&gt;"",[2]PREMIOS_DOCTORADO!$BT66&lt;&gt;0),[2]PREMIOS_DOCTORADO!$BT66,""),IF($A68="TOTAL",SUM(INDIRECT("AP4:AP"&amp;ROW()-1)),""))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IF(AND($A68&lt;&gt;"",$A68&lt;&gt;"TOTAL"),IF(AND([2]PREMIOS_DOCTORADO!$BW66&lt;&gt;"",[2]PREMIOS_DOCTORADO!$BW66&lt;&gt;0),[2]PREMIOS_DOCTORADO!$BW66,""),IF($A68="TOTAL",SUM(INDIRECT("AR4:AR"&amp;ROW()-1)),""))</f>
        <v/>
      </c>
      <c r="AS68" s="7" t="str">
        <f ca="1">IF(AND($A68&lt;&gt;"",$A68&lt;&gt;"TOTAL"),IF(AND([2]PREMIOS_DOCTORADO!$BY66&lt;&gt;"",[2]PREMIOS_DOCTORADO!$BY66&lt;&gt;0),[2]PREMIOS_DOCTORADO!$BY66,""),IF($A68="TOTAL",SUM(INDIRECT("AS4:AS"&amp;ROW()-1)),""))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IF(AND($A68&lt;&gt;"",$A68&lt;&gt;"TOTAL"),IF(AND([2]PREMIOS_DOCTORADO!$CB66&lt;&gt;"",[2]PREMIOS_DOCTORADO!$CB66&lt;&gt;0),[2]PREMIOS_DOCTORADO!$CB66,""),IF($A68="TOTAL",SUM(INDIRECT("AU4:AU"&amp;ROW()-1)),""))</f>
        <v/>
      </c>
      <c r="AV68" s="7" t="str">
        <f ca="1">IF(AND($A68&lt;&gt;"",$A68&lt;&gt;"TOTAL"),IF(AND([2]PREMIOS_DOCTORADO!$CD66&lt;&gt;"",[2]PREMIOS_DOCTORADO!$CD66&lt;&gt;0),[2]PREMIOS_DOCTORADO!$CD66,""),IF($A68="TOTAL",SUM(INDIRECT("AV4:AV"&amp;ROW()-1)),""))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IF(AND($A68&lt;&gt;"",$A68&lt;&gt;"TOTAL"),IF(AND([2]PREMIOS_DOCTORADO!$CG66&lt;&gt;"",[2]PREMIOS_DOCTORADO!$CG66&lt;&gt;0),[2]PREMIOS_DOCTORADO!$CG66,""),IF($A68="TOTAL",SUM(INDIRECT("AX4:AX"&amp;ROW()-1)),""))</f>
        <v/>
      </c>
      <c r="AY68" s="7" t="str">
        <f ca="1">IF(AND($A68&lt;&gt;"",$A68&lt;&gt;"TOTAL"),IF(AND([2]PREMIOS_DOCTORADO!$CI66&lt;&gt;"",[2]PREMIOS_DOCTORADO!$CI66&lt;&gt;0),[2]PREMIOS_DOCTORADO!$CI66,""),IF($A68="TOTAL",SUM(INDIRECT("AY4:AY"&amp;ROW()-1)),""))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IF(AND($A68&lt;&gt;"",$A68&lt;&gt;"TOTAL"),IF(AND([2]PREMIOS_DOCTORADO!$CL66&lt;&gt;"",[2]PREMIOS_DOCTORADO!$CL66&lt;&gt;0),[2]PREMIOS_DOCTORADO!$CL66,""),IF($A68="TOTAL",SUM(INDIRECT("BA4:BA"&amp;ROW()-1)),""))</f>
        <v/>
      </c>
      <c r="BB68" s="7" t="str">
        <f ca="1">IF(AND($A68&lt;&gt;"",$A68&lt;&gt;"TOTAL"),IF(AND([2]PREMIOS_DOCTORADO!$CN66&lt;&gt;"",[2]PREMIOS_DOCTORADO!$CN66&lt;&gt;0),[2]PREMIOS_DOCTORADO!$CN66,""),IF($A68="TOTAL",SUM(INDIRECT("BB4:BB"&amp;ROW()-1)),""))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IF(AND($A68&lt;&gt;"",$A68&lt;&gt;"TOTAL"),IF(AND([2]PREMIOS_DOCTORADO!$CQ66&lt;&gt;"",[2]PREMIOS_DOCTORADO!$CQ66&lt;&gt;0),[2]PREMIOS_DOCTORADO!$CQ66,""),IF($A68="TOTAL",SUM(INDIRECT("BD4:BD"&amp;ROW()-1)),""))</f>
        <v/>
      </c>
      <c r="BE68" s="7" t="str">
        <f ca="1">IF(AND($A68&lt;&gt;"",$A68&lt;&gt;"TOTAL"),IF(AND([2]PREMIOS_DOCTORADO!$CS66&lt;&gt;"",[2]PREMIOS_DOCTORADO!$CS66&lt;&gt;0),[2]PREMIOS_DOCTORADO!$CS66,""),IF($A68="TOTAL",SUM(INDIRECT("BE4:BE"&amp;ROW()-1)),""))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IF([2]PREMIOS_DOCTORADO!$D67&lt;&gt;"",[2]PREMIOS_DOCTORADO!$D67,IF(AND([2]PREMIOS_DOCTORADO!$D67="",[2]PREMIOS_DOCTORADO!$D68="",[2]PREMIOS_DOCTORADO!$D66=""),"","TOTAL"))</f>
        <v/>
      </c>
      <c r="B69" s="7" t="str">
        <f ca="1">IF(AND($A69&lt;&gt;"",$A69&lt;&gt;"TOTAL"),IF(AND([2]PREMIOS_DOCTORADO!$E67&lt;&gt;"",[2]PREMIOS_DOCTORADO!$E67&lt;&gt;0),[2]PREMIOS_DOCTORADO!$E67,""),IF($A69="TOTAL",SUM(INDIRECT("B4:B"&amp;ROW()-1)),""))</f>
        <v/>
      </c>
      <c r="C69" s="7" t="str">
        <f ca="1">IF(AND($A69&lt;&gt;"",$A69&lt;&gt;"TOTAL"),IF(AND([2]PREMIOS_DOCTORADO!$G67&lt;&gt;"",[2]PREMIOS_DOCTORADO!$G67&lt;&gt;0),[2]PREMIOS_DOCTORADO!$G67,""),IF($A69="TOTAL",SUM(INDIRECT("C4:C"&amp;ROW()-1)),""))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IF(AND($A69&lt;&gt;"",$A69&lt;&gt;"TOTAL"),IF(AND([2]PREMIOS_DOCTORADO!$J67&lt;&gt;"",[2]PREMIOS_DOCTORADO!$J67&lt;&gt;0),[2]PREMIOS_DOCTORADO!$J67,""),IF($A69="TOTAL",SUM(INDIRECT("E4:E"&amp;ROW()-1)),""))</f>
        <v/>
      </c>
      <c r="F69" s="7" t="str">
        <f ca="1">IF(AND($A69&lt;&gt;"",$A69&lt;&gt;"TOTAL"),IF(AND([2]PREMIOS_DOCTORADO!$L67&lt;&gt;"",[2]PREMIOS_DOCTORADO!$L67&lt;&gt;0),[2]PREMIOS_DOCTORADO!$L67,""),IF($A69="TOTAL",SUM(INDIRECT("F4:F"&amp;ROW()-1)),""))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IF(AND($A69&lt;&gt;"",$A69&lt;&gt;"TOTAL"),IF(AND([2]PREMIOS_DOCTORADO!$O67&lt;&gt;"",[2]PREMIOS_DOCTORADO!$O67&lt;&gt;0),[2]PREMIOS_DOCTORADO!$O67,""),IF($A69="TOTAL",SUM(INDIRECT("H4:H"&amp;ROW()-1)),""))</f>
        <v/>
      </c>
      <c r="I69" s="7" t="str">
        <f ca="1">IF(AND($A69&lt;&gt;"",$A69&lt;&gt;"TOTAL"),IF(AND([2]PREMIOS_DOCTORADO!$Q67&lt;&gt;"",[2]PREMIOS_DOCTORADO!$Q67&lt;&gt;0),[2]PREMIOS_DOCTORADO!$Q67,""),IF($A69="TOTAL",SUM(INDIRECT("I4:I"&amp;ROW()-1)),""))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IF(AND($A69&lt;&gt;"",$A69&lt;&gt;"TOTAL"),IF(AND([2]PREMIOS_DOCTORADO!$T67&lt;&gt;"",[2]PREMIOS_DOCTORADO!$T67&lt;&gt;0),[2]PREMIOS_DOCTORADO!$T67,""),IF($A69="TOTAL",SUM(INDIRECT("K4:K"&amp;ROW()-1)),""))</f>
        <v/>
      </c>
      <c r="L69" s="7" t="str">
        <f ca="1">IF(AND($A69&lt;&gt;"",$A69&lt;&gt;"TOTAL"),IF(AND([2]PREMIOS_DOCTORADO!$V67&lt;&gt;"",[2]PREMIOS_DOCTORADO!$V67&lt;&gt;0),[2]PREMIOS_DOCTORADO!$V67,""),IF($A69="TOTAL",SUM(INDIRECT("L4:L"&amp;ROW()-1)),""))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IF(AND($A69&lt;&gt;"",$A69&lt;&gt;"TOTAL"),IF(AND([2]PREMIOS_DOCTORADO!$Y67&lt;&gt;"",[2]PREMIOS_DOCTORADO!$Y67&lt;&gt;0),[2]PREMIOS_DOCTORADO!$Y67,""),IF($A69="TOTAL",SUM(INDIRECT("N4:N"&amp;ROW()-1)),""))</f>
        <v/>
      </c>
      <c r="O69" s="7" t="str">
        <f ca="1">IF(AND($A69&lt;&gt;"",$A69&lt;&gt;"TOTAL"),IF(AND([2]PREMIOS_DOCTORADO!$AA67&lt;&gt;"",[2]PREMIOS_DOCTORADO!$AA67&lt;&gt;0),[2]PREMIOS_DOCTORADO!$AA67,""),IF($A69="TOTAL",SUM(INDIRECT("O4:O"&amp;ROW()-1)),""))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IF(AND($A69&lt;&gt;"",$A69&lt;&gt;"TOTAL"),IF(AND([2]PREMIOS_DOCTORADO!$AD67&lt;&gt;"",[2]PREMIOS_DOCTORADO!$AD67&lt;&gt;0),[2]PREMIOS_DOCTORADO!$AD67,""),IF($A69="TOTAL",SUM(INDIRECT("Q4:Q"&amp;ROW()-1)),""))</f>
        <v/>
      </c>
      <c r="R69" s="7" t="str">
        <f ca="1">IF(AND($A69&lt;&gt;"",$A69&lt;&gt;"TOTAL"),IF(AND([2]PREMIOS_DOCTORADO!$AF67&lt;&gt;"",[2]PREMIOS_DOCTORADO!$AF67&lt;&gt;0),[2]PREMIOS_DOCTORADO!$AF67,""),IF($A69="TOTAL",SUM(INDIRECT("R4:R"&amp;ROW()-1)),""))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IF(AND($A69&lt;&gt;"",$A69&lt;&gt;"TOTAL"),IF(AND([2]PREMIOS_DOCTORADO!$AI67&lt;&gt;"",[2]PREMIOS_DOCTORADO!$AI67&lt;&gt;0),[2]PREMIOS_DOCTORADO!$AI67,""),IF($A69="TOTAL",SUM(INDIRECT("T4:T"&amp;ROW()-1)),""))</f>
        <v/>
      </c>
      <c r="U69" s="7" t="str">
        <f ca="1">IF(AND($A69&lt;&gt;"",$A69&lt;&gt;"TOTAL"),IF(AND([2]PREMIOS_DOCTORADO!$AK67&lt;&gt;"",[2]PREMIOS_DOCTORADO!$AK67&lt;&gt;0),[2]PREMIOS_DOCTORADO!$AK67,""),IF($A69="TOTAL",SUM(INDIRECT("U4:U"&amp;ROW()-1)),""))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IF(AND($A69&lt;&gt;"",$A69&lt;&gt;"TOTAL"),IF(AND([2]PREMIOS_DOCTORADO!$AN67&lt;&gt;"",[2]PREMIOS_DOCTORADO!$AN67&lt;&gt;0),[2]PREMIOS_DOCTORADO!$AN67,""),IF($A69="TOTAL",SUM(INDIRECT("W4:W"&amp;ROW()-1)),""))</f>
        <v/>
      </c>
      <c r="X69" s="7" t="str">
        <f ca="1">IF(AND($A69&lt;&gt;"",$A69&lt;&gt;"TOTAL"),IF(AND([2]PREMIOS_DOCTORADO!$AP67&lt;&gt;"",[2]PREMIOS_DOCTORADO!$AP67&lt;&gt;0),[2]PREMIOS_DOCTORADO!$AP67,""),IF($A69="TOTAL",SUM(INDIRECT("X4:X"&amp;ROW()-1)),""))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IF(AND($A69&lt;&gt;"",$A69&lt;&gt;"TOTAL"),IF(AND([2]PREMIOS_DOCTORADO!$AS67&lt;&gt;"",[2]PREMIOS_DOCTORADO!$AS67&lt;&gt;0),[2]PREMIOS_DOCTORADO!$AS67,""),IF($A69="TOTAL",SUM(INDIRECT("Z4:Z"&amp;ROW()-1)),""))</f>
        <v/>
      </c>
      <c r="AA69" s="7" t="str">
        <f ca="1">IF(AND($A69&lt;&gt;"",$A69&lt;&gt;"TOTAL"),IF(AND([2]PREMIOS_DOCTORADO!$AU67&lt;&gt;"",[2]PREMIOS_DOCTORADO!$AU67&lt;&gt;0),[2]PREMIOS_DOCTORADO!$AU67,""),IF($A69="TOTAL",SUM(INDIRECT("AA4:AA"&amp;ROW()-1)),""))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IF(AND($A69&lt;&gt;"",$A69&lt;&gt;"TOTAL"),IF(AND([2]PREMIOS_DOCTORADO!$AX67&lt;&gt;"",[2]PREMIOS_DOCTORADO!$AX67&lt;&gt;0),[2]PREMIOS_DOCTORADO!$AX67,""),IF($A69="TOTAL",SUM(INDIRECT("AC4:AC"&amp;ROW()-1)),""))</f>
        <v/>
      </c>
      <c r="AD69" s="7" t="str">
        <f ca="1">IF(AND($A69&lt;&gt;"",$A69&lt;&gt;"TOTAL"),IF(AND([2]PREMIOS_DOCTORADO!$AZ67&lt;&gt;"",[2]PREMIOS_DOCTORADO!$AZ67&lt;&gt;0),[2]PREMIOS_DOCTORADO!$AZ67,""),IF($A69="TOTAL",SUM(INDIRECT("AD4:AD"&amp;ROW()-1)),""))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IF(AND($A69&lt;&gt;"",$A69&lt;&gt;"TOTAL"),IF(AND([2]PREMIOS_DOCTORADO!$BC67&lt;&gt;"",[2]PREMIOS_DOCTORADO!$BC67&lt;&gt;0),[2]PREMIOS_DOCTORADO!$BC67,""),IF($A69="TOTAL",SUM(INDIRECT("AF4:AF"&amp;ROW()-1)),""))</f>
        <v/>
      </c>
      <c r="AG69" s="7" t="str">
        <f ca="1">IF(AND($A69&lt;&gt;"",$A69&lt;&gt;"TOTAL"),IF(AND([2]PREMIOS_DOCTORADO!$BE67&lt;&gt;"",[2]PREMIOS_DOCTORADO!$BE67&lt;&gt;0),[2]PREMIOS_DOCTORADO!$BE67,""),IF($A69="TOTAL",SUM(INDIRECT("AG4:AG"&amp;ROW()-1)),""))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IF(AND($A69&lt;&gt;"",$A69&lt;&gt;"TOTAL"),IF(AND([2]PREMIOS_DOCTORADO!$BH67&lt;&gt;"",[2]PREMIOS_DOCTORADO!$BH67&lt;&gt;0),[2]PREMIOS_DOCTORADO!$BH67,""),IF($A69="TOTAL",SUM(INDIRECT("AI4:AI"&amp;ROW()-1)),""))</f>
        <v/>
      </c>
      <c r="AJ69" s="7" t="str">
        <f ca="1">IF(AND($A69&lt;&gt;"",$A69&lt;&gt;"TOTAL"),IF(AND([2]PREMIOS_DOCTORADO!$BJ67&lt;&gt;"",[2]PREMIOS_DOCTORADO!$BJ67&lt;&gt;0),[2]PREMIOS_DOCTORADO!$BJ67,""),IF($A69="TOTAL",SUM(INDIRECT("AJ4:AJ"&amp;ROW()-1)),""))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IF(AND($A69&lt;&gt;"",$A69&lt;&gt;"TOTAL"),IF(AND([2]PREMIOS_DOCTORADO!$BM67&lt;&gt;"",[2]PREMIOS_DOCTORADO!$BM67&lt;&gt;0),[2]PREMIOS_DOCTORADO!$BM67,""),IF($A69="TOTAL",SUM(INDIRECT("AL4:AL"&amp;ROW()-1)),""))</f>
        <v/>
      </c>
      <c r="AM69" s="7" t="str">
        <f ca="1">IF(AND($A69&lt;&gt;"",$A69&lt;&gt;"TOTAL"),IF(AND([2]PREMIOS_DOCTORADO!$BO67&lt;&gt;"",[2]PREMIOS_DOCTORADO!$BO67&lt;&gt;0),[2]PREMIOS_DOCTORADO!$BO67,""),IF($A69="TOTAL",SUM(INDIRECT("AM4:AM"&amp;ROW()-1)),""))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IF(AND($A69&lt;&gt;"",$A69&lt;&gt;"TOTAL"),IF(AND([2]PREMIOS_DOCTORADO!$BR67&lt;&gt;"",[2]PREMIOS_DOCTORADO!$BR67&lt;&gt;0),[2]PREMIOS_DOCTORADO!$BR67,""),IF($A69="TOTAL",SUM(INDIRECT("AO4:AO"&amp;ROW()-1)),""))</f>
        <v/>
      </c>
      <c r="AP69" s="7" t="str">
        <f ca="1">IF(AND($A69&lt;&gt;"",$A69&lt;&gt;"TOTAL"),IF(AND([2]PREMIOS_DOCTORADO!$BT67&lt;&gt;"",[2]PREMIOS_DOCTORADO!$BT67&lt;&gt;0),[2]PREMIOS_DOCTORADO!$BT67,""),IF($A69="TOTAL",SUM(INDIRECT("AP4:AP"&amp;ROW()-1)),""))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IF(AND($A69&lt;&gt;"",$A69&lt;&gt;"TOTAL"),IF(AND([2]PREMIOS_DOCTORADO!$BW67&lt;&gt;"",[2]PREMIOS_DOCTORADO!$BW67&lt;&gt;0),[2]PREMIOS_DOCTORADO!$BW67,""),IF($A69="TOTAL",SUM(INDIRECT("AR4:AR"&amp;ROW()-1)),""))</f>
        <v/>
      </c>
      <c r="AS69" s="7" t="str">
        <f ca="1">IF(AND($A69&lt;&gt;"",$A69&lt;&gt;"TOTAL"),IF(AND([2]PREMIOS_DOCTORADO!$BY67&lt;&gt;"",[2]PREMIOS_DOCTORADO!$BY67&lt;&gt;0),[2]PREMIOS_DOCTORADO!$BY67,""),IF($A69="TOTAL",SUM(INDIRECT("AS4:AS"&amp;ROW()-1)),""))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IF(AND($A69&lt;&gt;"",$A69&lt;&gt;"TOTAL"),IF(AND([2]PREMIOS_DOCTORADO!$CB67&lt;&gt;"",[2]PREMIOS_DOCTORADO!$CB67&lt;&gt;0),[2]PREMIOS_DOCTORADO!$CB67,""),IF($A69="TOTAL",SUM(INDIRECT("AU4:AU"&amp;ROW()-1)),""))</f>
        <v/>
      </c>
      <c r="AV69" s="7" t="str">
        <f ca="1">IF(AND($A69&lt;&gt;"",$A69&lt;&gt;"TOTAL"),IF(AND([2]PREMIOS_DOCTORADO!$CD67&lt;&gt;"",[2]PREMIOS_DOCTORADO!$CD67&lt;&gt;0),[2]PREMIOS_DOCTORADO!$CD67,""),IF($A69="TOTAL",SUM(INDIRECT("AV4:AV"&amp;ROW()-1)),""))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IF(AND($A69&lt;&gt;"",$A69&lt;&gt;"TOTAL"),IF(AND([2]PREMIOS_DOCTORADO!$CG67&lt;&gt;"",[2]PREMIOS_DOCTORADO!$CG67&lt;&gt;0),[2]PREMIOS_DOCTORADO!$CG67,""),IF($A69="TOTAL",SUM(INDIRECT("AX4:AX"&amp;ROW()-1)),""))</f>
        <v/>
      </c>
      <c r="AY69" s="7" t="str">
        <f ca="1">IF(AND($A69&lt;&gt;"",$A69&lt;&gt;"TOTAL"),IF(AND([2]PREMIOS_DOCTORADO!$CI67&lt;&gt;"",[2]PREMIOS_DOCTORADO!$CI67&lt;&gt;0),[2]PREMIOS_DOCTORADO!$CI67,""),IF($A69="TOTAL",SUM(INDIRECT("AY4:AY"&amp;ROW()-1)),""))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IF(AND($A69&lt;&gt;"",$A69&lt;&gt;"TOTAL"),IF(AND([2]PREMIOS_DOCTORADO!$CL67&lt;&gt;"",[2]PREMIOS_DOCTORADO!$CL67&lt;&gt;0),[2]PREMIOS_DOCTORADO!$CL67,""),IF($A69="TOTAL",SUM(INDIRECT("BA4:BA"&amp;ROW()-1)),""))</f>
        <v/>
      </c>
      <c r="BB69" s="7" t="str">
        <f ca="1">IF(AND($A69&lt;&gt;"",$A69&lt;&gt;"TOTAL"),IF(AND([2]PREMIOS_DOCTORADO!$CN67&lt;&gt;"",[2]PREMIOS_DOCTORADO!$CN67&lt;&gt;0),[2]PREMIOS_DOCTORADO!$CN67,""),IF($A69="TOTAL",SUM(INDIRECT("BB4:BB"&amp;ROW()-1)),""))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IF(AND($A69&lt;&gt;"",$A69&lt;&gt;"TOTAL"),IF(AND([2]PREMIOS_DOCTORADO!$CQ67&lt;&gt;"",[2]PREMIOS_DOCTORADO!$CQ67&lt;&gt;0),[2]PREMIOS_DOCTORADO!$CQ67,""),IF($A69="TOTAL",SUM(INDIRECT("BD4:BD"&amp;ROW()-1)),""))</f>
        <v/>
      </c>
      <c r="BE69" s="7" t="str">
        <f ca="1">IF(AND($A69&lt;&gt;"",$A69&lt;&gt;"TOTAL"),IF(AND([2]PREMIOS_DOCTORADO!$CS67&lt;&gt;"",[2]PREMIOS_DOCTORADO!$CS67&lt;&gt;0),[2]PREMIOS_DOCTORADO!$CS67,""),IF($A69="TOTAL",SUM(INDIRECT("BE4:BE"&amp;ROW()-1)),""))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IF([2]PREMIOS_DOCTORADO!$D68&lt;&gt;"",[2]PREMIOS_DOCTORADO!$D68,IF(AND([2]PREMIOS_DOCTORADO!$D68="",[2]PREMIOS_DOCTORADO!$D69="",[2]PREMIOS_DOCTORADO!$D67=""),"","TOTAL"))</f>
        <v/>
      </c>
      <c r="B70" s="7" t="str">
        <f ca="1">IF(AND($A70&lt;&gt;"",$A70&lt;&gt;"TOTAL"),IF(AND([2]PREMIOS_DOCTORADO!$E68&lt;&gt;"",[2]PREMIOS_DOCTORADO!$E68&lt;&gt;0),[2]PREMIOS_DOCTORADO!$E68,""),IF($A70="TOTAL",SUM(INDIRECT("B4:B"&amp;ROW()-1)),""))</f>
        <v/>
      </c>
      <c r="C70" s="7" t="str">
        <f ca="1">IF(AND($A70&lt;&gt;"",$A70&lt;&gt;"TOTAL"),IF(AND([2]PREMIOS_DOCTORADO!$G68&lt;&gt;"",[2]PREMIOS_DOCTORADO!$G68&lt;&gt;0),[2]PREMIOS_DOCTORADO!$G68,""),IF($A70="TOTAL",SUM(INDIRECT("C4:C"&amp;ROW()-1)),""))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IF(AND($A70&lt;&gt;"",$A70&lt;&gt;"TOTAL"),IF(AND([2]PREMIOS_DOCTORADO!$J68&lt;&gt;"",[2]PREMIOS_DOCTORADO!$J68&lt;&gt;0),[2]PREMIOS_DOCTORADO!$J68,""),IF($A70="TOTAL",SUM(INDIRECT("E4:E"&amp;ROW()-1)),""))</f>
        <v/>
      </c>
      <c r="F70" s="7" t="str">
        <f ca="1">IF(AND($A70&lt;&gt;"",$A70&lt;&gt;"TOTAL"),IF(AND([2]PREMIOS_DOCTORADO!$L68&lt;&gt;"",[2]PREMIOS_DOCTORADO!$L68&lt;&gt;0),[2]PREMIOS_DOCTORADO!$L68,""),IF($A70="TOTAL",SUM(INDIRECT("F4:F"&amp;ROW()-1)),""))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IF(AND($A70&lt;&gt;"",$A70&lt;&gt;"TOTAL"),IF(AND([2]PREMIOS_DOCTORADO!$O68&lt;&gt;"",[2]PREMIOS_DOCTORADO!$O68&lt;&gt;0),[2]PREMIOS_DOCTORADO!$O68,""),IF($A70="TOTAL",SUM(INDIRECT("H4:H"&amp;ROW()-1)),""))</f>
        <v/>
      </c>
      <c r="I70" s="7" t="str">
        <f ca="1">IF(AND($A70&lt;&gt;"",$A70&lt;&gt;"TOTAL"),IF(AND([2]PREMIOS_DOCTORADO!$Q68&lt;&gt;"",[2]PREMIOS_DOCTORADO!$Q68&lt;&gt;0),[2]PREMIOS_DOCTORADO!$Q68,""),IF($A70="TOTAL",SUM(INDIRECT("I4:I"&amp;ROW()-1)),""))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IF(AND($A70&lt;&gt;"",$A70&lt;&gt;"TOTAL"),IF(AND([2]PREMIOS_DOCTORADO!$T68&lt;&gt;"",[2]PREMIOS_DOCTORADO!$T68&lt;&gt;0),[2]PREMIOS_DOCTORADO!$T68,""),IF($A70="TOTAL",SUM(INDIRECT("K4:K"&amp;ROW()-1)),""))</f>
        <v/>
      </c>
      <c r="L70" s="7" t="str">
        <f ca="1">IF(AND($A70&lt;&gt;"",$A70&lt;&gt;"TOTAL"),IF(AND([2]PREMIOS_DOCTORADO!$V68&lt;&gt;"",[2]PREMIOS_DOCTORADO!$V68&lt;&gt;0),[2]PREMIOS_DOCTORADO!$V68,""),IF($A70="TOTAL",SUM(INDIRECT("L4:L"&amp;ROW()-1)),""))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IF(AND($A70&lt;&gt;"",$A70&lt;&gt;"TOTAL"),IF(AND([2]PREMIOS_DOCTORADO!$Y68&lt;&gt;"",[2]PREMIOS_DOCTORADO!$Y68&lt;&gt;0),[2]PREMIOS_DOCTORADO!$Y68,""),IF($A70="TOTAL",SUM(INDIRECT("N4:N"&amp;ROW()-1)),""))</f>
        <v/>
      </c>
      <c r="O70" s="7" t="str">
        <f ca="1">IF(AND($A70&lt;&gt;"",$A70&lt;&gt;"TOTAL"),IF(AND([2]PREMIOS_DOCTORADO!$AA68&lt;&gt;"",[2]PREMIOS_DOCTORADO!$AA68&lt;&gt;0),[2]PREMIOS_DOCTORADO!$AA68,""),IF($A70="TOTAL",SUM(INDIRECT("O4:O"&amp;ROW()-1)),""))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IF(AND($A70&lt;&gt;"",$A70&lt;&gt;"TOTAL"),IF(AND([2]PREMIOS_DOCTORADO!$AD68&lt;&gt;"",[2]PREMIOS_DOCTORADO!$AD68&lt;&gt;0),[2]PREMIOS_DOCTORADO!$AD68,""),IF($A70="TOTAL",SUM(INDIRECT("Q4:Q"&amp;ROW()-1)),""))</f>
        <v/>
      </c>
      <c r="R70" s="7" t="str">
        <f ca="1">IF(AND($A70&lt;&gt;"",$A70&lt;&gt;"TOTAL"),IF(AND([2]PREMIOS_DOCTORADO!$AF68&lt;&gt;"",[2]PREMIOS_DOCTORADO!$AF68&lt;&gt;0),[2]PREMIOS_DOCTORADO!$AF68,""),IF($A70="TOTAL",SUM(INDIRECT("R4:R"&amp;ROW()-1)),""))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IF(AND($A70&lt;&gt;"",$A70&lt;&gt;"TOTAL"),IF(AND([2]PREMIOS_DOCTORADO!$AI68&lt;&gt;"",[2]PREMIOS_DOCTORADO!$AI68&lt;&gt;0),[2]PREMIOS_DOCTORADO!$AI68,""),IF($A70="TOTAL",SUM(INDIRECT("T4:T"&amp;ROW()-1)),""))</f>
        <v/>
      </c>
      <c r="U70" s="7" t="str">
        <f ca="1">IF(AND($A70&lt;&gt;"",$A70&lt;&gt;"TOTAL"),IF(AND([2]PREMIOS_DOCTORADO!$AK68&lt;&gt;"",[2]PREMIOS_DOCTORADO!$AK68&lt;&gt;0),[2]PREMIOS_DOCTORADO!$AK68,""),IF($A70="TOTAL",SUM(INDIRECT("U4:U"&amp;ROW()-1)),""))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IF(AND($A70&lt;&gt;"",$A70&lt;&gt;"TOTAL"),IF(AND([2]PREMIOS_DOCTORADO!$AN68&lt;&gt;"",[2]PREMIOS_DOCTORADO!$AN68&lt;&gt;0),[2]PREMIOS_DOCTORADO!$AN68,""),IF($A70="TOTAL",SUM(INDIRECT("W4:W"&amp;ROW()-1)),""))</f>
        <v/>
      </c>
      <c r="X70" s="7" t="str">
        <f ca="1">IF(AND($A70&lt;&gt;"",$A70&lt;&gt;"TOTAL"),IF(AND([2]PREMIOS_DOCTORADO!$AP68&lt;&gt;"",[2]PREMIOS_DOCTORADO!$AP68&lt;&gt;0),[2]PREMIOS_DOCTORADO!$AP68,""),IF($A70="TOTAL",SUM(INDIRECT("X4:X"&amp;ROW()-1)),""))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IF(AND($A70&lt;&gt;"",$A70&lt;&gt;"TOTAL"),IF(AND([2]PREMIOS_DOCTORADO!$AS68&lt;&gt;"",[2]PREMIOS_DOCTORADO!$AS68&lt;&gt;0),[2]PREMIOS_DOCTORADO!$AS68,""),IF($A70="TOTAL",SUM(INDIRECT("Z4:Z"&amp;ROW()-1)),""))</f>
        <v/>
      </c>
      <c r="AA70" s="7" t="str">
        <f ca="1">IF(AND($A70&lt;&gt;"",$A70&lt;&gt;"TOTAL"),IF(AND([2]PREMIOS_DOCTORADO!$AU68&lt;&gt;"",[2]PREMIOS_DOCTORADO!$AU68&lt;&gt;0),[2]PREMIOS_DOCTORADO!$AU68,""),IF($A70="TOTAL",SUM(INDIRECT("AA4:AA"&amp;ROW()-1)),""))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IF(AND($A70&lt;&gt;"",$A70&lt;&gt;"TOTAL"),IF(AND([2]PREMIOS_DOCTORADO!$AX68&lt;&gt;"",[2]PREMIOS_DOCTORADO!$AX68&lt;&gt;0),[2]PREMIOS_DOCTORADO!$AX68,""),IF($A70="TOTAL",SUM(INDIRECT("AC4:AC"&amp;ROW()-1)),""))</f>
        <v/>
      </c>
      <c r="AD70" s="7" t="str">
        <f ca="1">IF(AND($A70&lt;&gt;"",$A70&lt;&gt;"TOTAL"),IF(AND([2]PREMIOS_DOCTORADO!$AZ68&lt;&gt;"",[2]PREMIOS_DOCTORADO!$AZ68&lt;&gt;0),[2]PREMIOS_DOCTORADO!$AZ68,""),IF($A70="TOTAL",SUM(INDIRECT("AD4:AD"&amp;ROW()-1)),""))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IF(AND($A70&lt;&gt;"",$A70&lt;&gt;"TOTAL"),IF(AND([2]PREMIOS_DOCTORADO!$BC68&lt;&gt;"",[2]PREMIOS_DOCTORADO!$BC68&lt;&gt;0),[2]PREMIOS_DOCTORADO!$BC68,""),IF($A70="TOTAL",SUM(INDIRECT("AF4:AF"&amp;ROW()-1)),""))</f>
        <v/>
      </c>
      <c r="AG70" s="7" t="str">
        <f ca="1">IF(AND($A70&lt;&gt;"",$A70&lt;&gt;"TOTAL"),IF(AND([2]PREMIOS_DOCTORADO!$BE68&lt;&gt;"",[2]PREMIOS_DOCTORADO!$BE68&lt;&gt;0),[2]PREMIOS_DOCTORADO!$BE68,""),IF($A70="TOTAL",SUM(INDIRECT("AG4:AG"&amp;ROW()-1)),""))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IF(AND($A70&lt;&gt;"",$A70&lt;&gt;"TOTAL"),IF(AND([2]PREMIOS_DOCTORADO!$BH68&lt;&gt;"",[2]PREMIOS_DOCTORADO!$BH68&lt;&gt;0),[2]PREMIOS_DOCTORADO!$BH68,""),IF($A70="TOTAL",SUM(INDIRECT("AI4:AI"&amp;ROW()-1)),""))</f>
        <v/>
      </c>
      <c r="AJ70" s="7" t="str">
        <f ca="1">IF(AND($A70&lt;&gt;"",$A70&lt;&gt;"TOTAL"),IF(AND([2]PREMIOS_DOCTORADO!$BJ68&lt;&gt;"",[2]PREMIOS_DOCTORADO!$BJ68&lt;&gt;0),[2]PREMIOS_DOCTORADO!$BJ68,""),IF($A70="TOTAL",SUM(INDIRECT("AJ4:AJ"&amp;ROW()-1)),""))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IF(AND($A70&lt;&gt;"",$A70&lt;&gt;"TOTAL"),IF(AND([2]PREMIOS_DOCTORADO!$BM68&lt;&gt;"",[2]PREMIOS_DOCTORADO!$BM68&lt;&gt;0),[2]PREMIOS_DOCTORADO!$BM68,""),IF($A70="TOTAL",SUM(INDIRECT("AL4:AL"&amp;ROW()-1)),""))</f>
        <v/>
      </c>
      <c r="AM70" s="7" t="str">
        <f ca="1">IF(AND($A70&lt;&gt;"",$A70&lt;&gt;"TOTAL"),IF(AND([2]PREMIOS_DOCTORADO!$BO68&lt;&gt;"",[2]PREMIOS_DOCTORADO!$BO68&lt;&gt;0),[2]PREMIOS_DOCTORADO!$BO68,""),IF($A70="TOTAL",SUM(INDIRECT("AM4:AM"&amp;ROW()-1)),""))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IF(AND($A70&lt;&gt;"",$A70&lt;&gt;"TOTAL"),IF(AND([2]PREMIOS_DOCTORADO!$BR68&lt;&gt;"",[2]PREMIOS_DOCTORADO!$BR68&lt;&gt;0),[2]PREMIOS_DOCTORADO!$BR68,""),IF($A70="TOTAL",SUM(INDIRECT("AO4:AO"&amp;ROW()-1)),""))</f>
        <v/>
      </c>
      <c r="AP70" s="7" t="str">
        <f ca="1">IF(AND($A70&lt;&gt;"",$A70&lt;&gt;"TOTAL"),IF(AND([2]PREMIOS_DOCTORADO!$BT68&lt;&gt;"",[2]PREMIOS_DOCTORADO!$BT68&lt;&gt;0),[2]PREMIOS_DOCTORADO!$BT68,""),IF($A70="TOTAL",SUM(INDIRECT("AP4:AP"&amp;ROW()-1)),""))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IF(AND($A70&lt;&gt;"",$A70&lt;&gt;"TOTAL"),IF(AND([2]PREMIOS_DOCTORADO!$BW68&lt;&gt;"",[2]PREMIOS_DOCTORADO!$BW68&lt;&gt;0),[2]PREMIOS_DOCTORADO!$BW68,""),IF($A70="TOTAL",SUM(INDIRECT("AR4:AR"&amp;ROW()-1)),""))</f>
        <v/>
      </c>
      <c r="AS70" s="7" t="str">
        <f ca="1">IF(AND($A70&lt;&gt;"",$A70&lt;&gt;"TOTAL"),IF(AND([2]PREMIOS_DOCTORADO!$BY68&lt;&gt;"",[2]PREMIOS_DOCTORADO!$BY68&lt;&gt;0),[2]PREMIOS_DOCTORADO!$BY68,""),IF($A70="TOTAL",SUM(INDIRECT("AS4:AS"&amp;ROW()-1)),""))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IF(AND($A70&lt;&gt;"",$A70&lt;&gt;"TOTAL"),IF(AND([2]PREMIOS_DOCTORADO!$CB68&lt;&gt;"",[2]PREMIOS_DOCTORADO!$CB68&lt;&gt;0),[2]PREMIOS_DOCTORADO!$CB68,""),IF($A70="TOTAL",SUM(INDIRECT("AU4:AU"&amp;ROW()-1)),""))</f>
        <v/>
      </c>
      <c r="AV70" s="7" t="str">
        <f ca="1">IF(AND($A70&lt;&gt;"",$A70&lt;&gt;"TOTAL"),IF(AND([2]PREMIOS_DOCTORADO!$CD68&lt;&gt;"",[2]PREMIOS_DOCTORADO!$CD68&lt;&gt;0),[2]PREMIOS_DOCTORADO!$CD68,""),IF($A70="TOTAL",SUM(INDIRECT("AV4:AV"&amp;ROW()-1)),""))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IF(AND($A70&lt;&gt;"",$A70&lt;&gt;"TOTAL"),IF(AND([2]PREMIOS_DOCTORADO!$CG68&lt;&gt;"",[2]PREMIOS_DOCTORADO!$CG68&lt;&gt;0),[2]PREMIOS_DOCTORADO!$CG68,""),IF($A70="TOTAL",SUM(INDIRECT("AX4:AX"&amp;ROW()-1)),""))</f>
        <v/>
      </c>
      <c r="AY70" s="7" t="str">
        <f ca="1">IF(AND($A70&lt;&gt;"",$A70&lt;&gt;"TOTAL"),IF(AND([2]PREMIOS_DOCTORADO!$CI68&lt;&gt;"",[2]PREMIOS_DOCTORADO!$CI68&lt;&gt;0),[2]PREMIOS_DOCTORADO!$CI68,""),IF($A70="TOTAL",SUM(INDIRECT("AY4:AY"&amp;ROW()-1)),""))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IF(AND($A70&lt;&gt;"",$A70&lt;&gt;"TOTAL"),IF(AND([2]PREMIOS_DOCTORADO!$CL68&lt;&gt;"",[2]PREMIOS_DOCTORADO!$CL68&lt;&gt;0),[2]PREMIOS_DOCTORADO!$CL68,""),IF($A70="TOTAL",SUM(INDIRECT("BA4:BA"&amp;ROW()-1)),""))</f>
        <v/>
      </c>
      <c r="BB70" s="7" t="str">
        <f ca="1">IF(AND($A70&lt;&gt;"",$A70&lt;&gt;"TOTAL"),IF(AND([2]PREMIOS_DOCTORADO!$CN68&lt;&gt;"",[2]PREMIOS_DOCTORADO!$CN68&lt;&gt;0),[2]PREMIOS_DOCTORADO!$CN68,""),IF($A70="TOTAL",SUM(INDIRECT("BB4:BB"&amp;ROW()-1)),""))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IF(AND($A70&lt;&gt;"",$A70&lt;&gt;"TOTAL"),IF(AND([2]PREMIOS_DOCTORADO!$CQ68&lt;&gt;"",[2]PREMIOS_DOCTORADO!$CQ68&lt;&gt;0),[2]PREMIOS_DOCTORADO!$CQ68,""),IF($A70="TOTAL",SUM(INDIRECT("BD4:BD"&amp;ROW()-1)),""))</f>
        <v/>
      </c>
      <c r="BE70" s="7" t="str">
        <f ca="1">IF(AND($A70&lt;&gt;"",$A70&lt;&gt;"TOTAL"),IF(AND([2]PREMIOS_DOCTORADO!$CS68&lt;&gt;"",[2]PREMIOS_DOCTORADO!$CS68&lt;&gt;0),[2]PREMIOS_DOCTORADO!$CS68,""),IF($A70="TOTAL",SUM(INDIRECT("BE4:BE"&amp;ROW()-1)),""))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IF([2]PREMIOS_DOCTORADO!$D69&lt;&gt;"",[2]PREMIOS_DOCTORADO!$D69,IF(AND([2]PREMIOS_DOCTORADO!$D69="",[2]PREMIOS_DOCTORADO!$D70="",[2]PREMIOS_DOCTORADO!$D68=""),"","TOTAL"))</f>
        <v/>
      </c>
      <c r="B71" s="7" t="str">
        <f ca="1">IF(AND($A71&lt;&gt;"",$A71&lt;&gt;"TOTAL"),IF(AND([2]PREMIOS_DOCTORADO!$E69&lt;&gt;"",[2]PREMIOS_DOCTORADO!$E69&lt;&gt;0),[2]PREMIOS_DOCTORADO!$E69,""),IF($A71="TOTAL",SUM(INDIRECT("B4:B"&amp;ROW()-1)),""))</f>
        <v/>
      </c>
      <c r="C71" s="7" t="str">
        <f ca="1">IF(AND($A71&lt;&gt;"",$A71&lt;&gt;"TOTAL"),IF(AND([2]PREMIOS_DOCTORADO!$G69&lt;&gt;"",[2]PREMIOS_DOCTORADO!$G69&lt;&gt;0),[2]PREMIOS_DOCTORADO!$G69,""),IF($A71="TOTAL",SUM(INDIRECT("C4:C"&amp;ROW()-1)),""))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IF(AND($A71&lt;&gt;"",$A71&lt;&gt;"TOTAL"),IF(AND([2]PREMIOS_DOCTORADO!$J69&lt;&gt;"",[2]PREMIOS_DOCTORADO!$J69&lt;&gt;0),[2]PREMIOS_DOCTORADO!$J69,""),IF($A71="TOTAL",SUM(INDIRECT("E4:E"&amp;ROW()-1)),""))</f>
        <v/>
      </c>
      <c r="F71" s="7" t="str">
        <f ca="1">IF(AND($A71&lt;&gt;"",$A71&lt;&gt;"TOTAL"),IF(AND([2]PREMIOS_DOCTORADO!$L69&lt;&gt;"",[2]PREMIOS_DOCTORADO!$L69&lt;&gt;0),[2]PREMIOS_DOCTORADO!$L69,""),IF($A71="TOTAL",SUM(INDIRECT("F4:F"&amp;ROW()-1)),""))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IF(AND($A71&lt;&gt;"",$A71&lt;&gt;"TOTAL"),IF(AND([2]PREMIOS_DOCTORADO!$O69&lt;&gt;"",[2]PREMIOS_DOCTORADO!$O69&lt;&gt;0),[2]PREMIOS_DOCTORADO!$O69,""),IF($A71="TOTAL",SUM(INDIRECT("H4:H"&amp;ROW()-1)),""))</f>
        <v/>
      </c>
      <c r="I71" s="7" t="str">
        <f ca="1">IF(AND($A71&lt;&gt;"",$A71&lt;&gt;"TOTAL"),IF(AND([2]PREMIOS_DOCTORADO!$Q69&lt;&gt;"",[2]PREMIOS_DOCTORADO!$Q69&lt;&gt;0),[2]PREMIOS_DOCTORADO!$Q69,""),IF($A71="TOTAL",SUM(INDIRECT("I4:I"&amp;ROW()-1)),""))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IF(AND($A71&lt;&gt;"",$A71&lt;&gt;"TOTAL"),IF(AND([2]PREMIOS_DOCTORADO!$T69&lt;&gt;"",[2]PREMIOS_DOCTORADO!$T69&lt;&gt;0),[2]PREMIOS_DOCTORADO!$T69,""),IF($A71="TOTAL",SUM(INDIRECT("K4:K"&amp;ROW()-1)),""))</f>
        <v/>
      </c>
      <c r="L71" s="7" t="str">
        <f ca="1">IF(AND($A71&lt;&gt;"",$A71&lt;&gt;"TOTAL"),IF(AND([2]PREMIOS_DOCTORADO!$V69&lt;&gt;"",[2]PREMIOS_DOCTORADO!$V69&lt;&gt;0),[2]PREMIOS_DOCTORADO!$V69,""),IF($A71="TOTAL",SUM(INDIRECT("L4:L"&amp;ROW()-1)),""))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IF(AND($A71&lt;&gt;"",$A71&lt;&gt;"TOTAL"),IF(AND([2]PREMIOS_DOCTORADO!$Y69&lt;&gt;"",[2]PREMIOS_DOCTORADO!$Y69&lt;&gt;0),[2]PREMIOS_DOCTORADO!$Y69,""),IF($A71="TOTAL",SUM(INDIRECT("N4:N"&amp;ROW()-1)),""))</f>
        <v/>
      </c>
      <c r="O71" s="7" t="str">
        <f ca="1">IF(AND($A71&lt;&gt;"",$A71&lt;&gt;"TOTAL"),IF(AND([2]PREMIOS_DOCTORADO!$AA69&lt;&gt;"",[2]PREMIOS_DOCTORADO!$AA69&lt;&gt;0),[2]PREMIOS_DOCTORADO!$AA69,""),IF($A71="TOTAL",SUM(INDIRECT("O4:O"&amp;ROW()-1)),""))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IF(AND($A71&lt;&gt;"",$A71&lt;&gt;"TOTAL"),IF(AND([2]PREMIOS_DOCTORADO!$AD69&lt;&gt;"",[2]PREMIOS_DOCTORADO!$AD69&lt;&gt;0),[2]PREMIOS_DOCTORADO!$AD69,""),IF($A71="TOTAL",SUM(INDIRECT("Q4:Q"&amp;ROW()-1)),""))</f>
        <v/>
      </c>
      <c r="R71" s="7" t="str">
        <f ca="1">IF(AND($A71&lt;&gt;"",$A71&lt;&gt;"TOTAL"),IF(AND([2]PREMIOS_DOCTORADO!$AF69&lt;&gt;"",[2]PREMIOS_DOCTORADO!$AF69&lt;&gt;0),[2]PREMIOS_DOCTORADO!$AF69,""),IF($A71="TOTAL",SUM(INDIRECT("R4:R"&amp;ROW()-1)),""))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IF(AND($A71&lt;&gt;"",$A71&lt;&gt;"TOTAL"),IF(AND([2]PREMIOS_DOCTORADO!$AI69&lt;&gt;"",[2]PREMIOS_DOCTORADO!$AI69&lt;&gt;0),[2]PREMIOS_DOCTORADO!$AI69,""),IF($A71="TOTAL",SUM(INDIRECT("T4:T"&amp;ROW()-1)),""))</f>
        <v/>
      </c>
      <c r="U71" s="7" t="str">
        <f ca="1">IF(AND($A71&lt;&gt;"",$A71&lt;&gt;"TOTAL"),IF(AND([2]PREMIOS_DOCTORADO!$AK69&lt;&gt;"",[2]PREMIOS_DOCTORADO!$AK69&lt;&gt;0),[2]PREMIOS_DOCTORADO!$AK69,""),IF($A71="TOTAL",SUM(INDIRECT("U4:U"&amp;ROW()-1)),""))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IF(AND($A71&lt;&gt;"",$A71&lt;&gt;"TOTAL"),IF(AND([2]PREMIOS_DOCTORADO!$AN69&lt;&gt;"",[2]PREMIOS_DOCTORADO!$AN69&lt;&gt;0),[2]PREMIOS_DOCTORADO!$AN69,""),IF($A71="TOTAL",SUM(INDIRECT("W4:W"&amp;ROW()-1)),""))</f>
        <v/>
      </c>
      <c r="X71" s="7" t="str">
        <f ca="1">IF(AND($A71&lt;&gt;"",$A71&lt;&gt;"TOTAL"),IF(AND([2]PREMIOS_DOCTORADO!$AP69&lt;&gt;"",[2]PREMIOS_DOCTORADO!$AP69&lt;&gt;0),[2]PREMIOS_DOCTORADO!$AP69,""),IF($A71="TOTAL",SUM(INDIRECT("X4:X"&amp;ROW()-1)),""))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IF(AND($A71&lt;&gt;"",$A71&lt;&gt;"TOTAL"),IF(AND([2]PREMIOS_DOCTORADO!$AS69&lt;&gt;"",[2]PREMIOS_DOCTORADO!$AS69&lt;&gt;0),[2]PREMIOS_DOCTORADO!$AS69,""),IF($A71="TOTAL",SUM(INDIRECT("Z4:Z"&amp;ROW()-1)),""))</f>
        <v/>
      </c>
      <c r="AA71" s="7" t="str">
        <f ca="1">IF(AND($A71&lt;&gt;"",$A71&lt;&gt;"TOTAL"),IF(AND([2]PREMIOS_DOCTORADO!$AU69&lt;&gt;"",[2]PREMIOS_DOCTORADO!$AU69&lt;&gt;0),[2]PREMIOS_DOCTORADO!$AU69,""),IF($A71="TOTAL",SUM(INDIRECT("AA4:AA"&amp;ROW()-1)),""))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IF(AND($A71&lt;&gt;"",$A71&lt;&gt;"TOTAL"),IF(AND([2]PREMIOS_DOCTORADO!$AX69&lt;&gt;"",[2]PREMIOS_DOCTORADO!$AX69&lt;&gt;0),[2]PREMIOS_DOCTORADO!$AX69,""),IF($A71="TOTAL",SUM(INDIRECT("AC4:AC"&amp;ROW()-1)),""))</f>
        <v/>
      </c>
      <c r="AD71" s="7" t="str">
        <f ca="1">IF(AND($A71&lt;&gt;"",$A71&lt;&gt;"TOTAL"),IF(AND([2]PREMIOS_DOCTORADO!$AZ69&lt;&gt;"",[2]PREMIOS_DOCTORADO!$AZ69&lt;&gt;0),[2]PREMIOS_DOCTORADO!$AZ69,""),IF($A71="TOTAL",SUM(INDIRECT("AD4:AD"&amp;ROW()-1)),""))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IF(AND($A71&lt;&gt;"",$A71&lt;&gt;"TOTAL"),IF(AND([2]PREMIOS_DOCTORADO!$BC69&lt;&gt;"",[2]PREMIOS_DOCTORADO!$BC69&lt;&gt;0),[2]PREMIOS_DOCTORADO!$BC69,""),IF($A71="TOTAL",SUM(INDIRECT("AF4:AF"&amp;ROW()-1)),""))</f>
        <v/>
      </c>
      <c r="AG71" s="7" t="str">
        <f ca="1">IF(AND($A71&lt;&gt;"",$A71&lt;&gt;"TOTAL"),IF(AND([2]PREMIOS_DOCTORADO!$BE69&lt;&gt;"",[2]PREMIOS_DOCTORADO!$BE69&lt;&gt;0),[2]PREMIOS_DOCTORADO!$BE69,""),IF($A71="TOTAL",SUM(INDIRECT("AG4:AG"&amp;ROW()-1)),""))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IF(AND($A71&lt;&gt;"",$A71&lt;&gt;"TOTAL"),IF(AND([2]PREMIOS_DOCTORADO!$BH69&lt;&gt;"",[2]PREMIOS_DOCTORADO!$BH69&lt;&gt;0),[2]PREMIOS_DOCTORADO!$BH69,""),IF($A71="TOTAL",SUM(INDIRECT("AI4:AI"&amp;ROW()-1)),""))</f>
        <v/>
      </c>
      <c r="AJ71" s="7" t="str">
        <f ca="1">IF(AND($A71&lt;&gt;"",$A71&lt;&gt;"TOTAL"),IF(AND([2]PREMIOS_DOCTORADO!$BJ69&lt;&gt;"",[2]PREMIOS_DOCTORADO!$BJ69&lt;&gt;0),[2]PREMIOS_DOCTORADO!$BJ69,""),IF($A71="TOTAL",SUM(INDIRECT("AJ4:AJ"&amp;ROW()-1)),""))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IF(AND($A71&lt;&gt;"",$A71&lt;&gt;"TOTAL"),IF(AND([2]PREMIOS_DOCTORADO!$BM69&lt;&gt;"",[2]PREMIOS_DOCTORADO!$BM69&lt;&gt;0),[2]PREMIOS_DOCTORADO!$BM69,""),IF($A71="TOTAL",SUM(INDIRECT("AL4:AL"&amp;ROW()-1)),""))</f>
        <v/>
      </c>
      <c r="AM71" s="7" t="str">
        <f ca="1">IF(AND($A71&lt;&gt;"",$A71&lt;&gt;"TOTAL"),IF(AND([2]PREMIOS_DOCTORADO!$BO69&lt;&gt;"",[2]PREMIOS_DOCTORADO!$BO69&lt;&gt;0),[2]PREMIOS_DOCTORADO!$BO69,""),IF($A71="TOTAL",SUM(INDIRECT("AM4:AM"&amp;ROW()-1)),""))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IF(AND($A71&lt;&gt;"",$A71&lt;&gt;"TOTAL"),IF(AND([2]PREMIOS_DOCTORADO!$BR69&lt;&gt;"",[2]PREMIOS_DOCTORADO!$BR69&lt;&gt;0),[2]PREMIOS_DOCTORADO!$BR69,""),IF($A71="TOTAL",SUM(INDIRECT("AO4:AO"&amp;ROW()-1)),""))</f>
        <v/>
      </c>
      <c r="AP71" s="7" t="str">
        <f ca="1">IF(AND($A71&lt;&gt;"",$A71&lt;&gt;"TOTAL"),IF(AND([2]PREMIOS_DOCTORADO!$BT69&lt;&gt;"",[2]PREMIOS_DOCTORADO!$BT69&lt;&gt;0),[2]PREMIOS_DOCTORADO!$BT69,""),IF($A71="TOTAL",SUM(INDIRECT("AP4:AP"&amp;ROW()-1)),""))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IF(AND($A71&lt;&gt;"",$A71&lt;&gt;"TOTAL"),IF(AND([2]PREMIOS_DOCTORADO!$BW69&lt;&gt;"",[2]PREMIOS_DOCTORADO!$BW69&lt;&gt;0),[2]PREMIOS_DOCTORADO!$BW69,""),IF($A71="TOTAL",SUM(INDIRECT("AR4:AR"&amp;ROW()-1)),""))</f>
        <v/>
      </c>
      <c r="AS71" s="7" t="str">
        <f ca="1">IF(AND($A71&lt;&gt;"",$A71&lt;&gt;"TOTAL"),IF(AND([2]PREMIOS_DOCTORADO!$BY69&lt;&gt;"",[2]PREMIOS_DOCTORADO!$BY69&lt;&gt;0),[2]PREMIOS_DOCTORADO!$BY69,""),IF($A71="TOTAL",SUM(INDIRECT("AS4:AS"&amp;ROW()-1)),""))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IF(AND($A71&lt;&gt;"",$A71&lt;&gt;"TOTAL"),IF(AND([2]PREMIOS_DOCTORADO!$CB69&lt;&gt;"",[2]PREMIOS_DOCTORADO!$CB69&lt;&gt;0),[2]PREMIOS_DOCTORADO!$CB69,""),IF($A71="TOTAL",SUM(INDIRECT("AU4:AU"&amp;ROW()-1)),""))</f>
        <v/>
      </c>
      <c r="AV71" s="7" t="str">
        <f ca="1">IF(AND($A71&lt;&gt;"",$A71&lt;&gt;"TOTAL"),IF(AND([2]PREMIOS_DOCTORADO!$CD69&lt;&gt;"",[2]PREMIOS_DOCTORADO!$CD69&lt;&gt;0),[2]PREMIOS_DOCTORADO!$CD69,""),IF($A71="TOTAL",SUM(INDIRECT("AV4:AV"&amp;ROW()-1)),""))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IF(AND($A71&lt;&gt;"",$A71&lt;&gt;"TOTAL"),IF(AND([2]PREMIOS_DOCTORADO!$CG69&lt;&gt;"",[2]PREMIOS_DOCTORADO!$CG69&lt;&gt;0),[2]PREMIOS_DOCTORADO!$CG69,""),IF($A71="TOTAL",SUM(INDIRECT("AX4:AX"&amp;ROW()-1)),""))</f>
        <v/>
      </c>
      <c r="AY71" s="7" t="str">
        <f ca="1">IF(AND($A71&lt;&gt;"",$A71&lt;&gt;"TOTAL"),IF(AND([2]PREMIOS_DOCTORADO!$CI69&lt;&gt;"",[2]PREMIOS_DOCTORADO!$CI69&lt;&gt;0),[2]PREMIOS_DOCTORADO!$CI69,""),IF($A71="TOTAL",SUM(INDIRECT("AY4:AY"&amp;ROW()-1)),""))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IF(AND($A71&lt;&gt;"",$A71&lt;&gt;"TOTAL"),IF(AND([2]PREMIOS_DOCTORADO!$CL69&lt;&gt;"",[2]PREMIOS_DOCTORADO!$CL69&lt;&gt;0),[2]PREMIOS_DOCTORADO!$CL69,""),IF($A71="TOTAL",SUM(INDIRECT("BA4:BA"&amp;ROW()-1)),""))</f>
        <v/>
      </c>
      <c r="BB71" s="7" t="str">
        <f ca="1">IF(AND($A71&lt;&gt;"",$A71&lt;&gt;"TOTAL"),IF(AND([2]PREMIOS_DOCTORADO!$CN69&lt;&gt;"",[2]PREMIOS_DOCTORADO!$CN69&lt;&gt;0),[2]PREMIOS_DOCTORADO!$CN69,""),IF($A71="TOTAL",SUM(INDIRECT("BB4:BB"&amp;ROW()-1)),""))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IF(AND($A71&lt;&gt;"",$A71&lt;&gt;"TOTAL"),IF(AND([2]PREMIOS_DOCTORADO!$CQ69&lt;&gt;"",[2]PREMIOS_DOCTORADO!$CQ69&lt;&gt;0),[2]PREMIOS_DOCTORADO!$CQ69,""),IF($A71="TOTAL",SUM(INDIRECT("BD4:BD"&amp;ROW()-1)),""))</f>
        <v/>
      </c>
      <c r="BE71" s="7" t="str">
        <f ca="1">IF(AND($A71&lt;&gt;"",$A71&lt;&gt;"TOTAL"),IF(AND([2]PREMIOS_DOCTORADO!$CS69&lt;&gt;"",[2]PREMIOS_DOCTORADO!$CS69&lt;&gt;0),[2]PREMIOS_DOCTORADO!$CS69,""),IF($A71="TOTAL",SUM(INDIRECT("BE4:BE"&amp;ROW()-1)),""))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IF([2]PREMIOS_DOCTORADO!$D70&lt;&gt;"",[2]PREMIOS_DOCTORADO!$D70,IF(AND([2]PREMIOS_DOCTORADO!$D70="",[2]PREMIOS_DOCTORADO!$D71="",[2]PREMIOS_DOCTORADO!$D69=""),"","TOTAL"))</f>
        <v/>
      </c>
      <c r="B72" s="7" t="str">
        <f ca="1">IF(AND($A72&lt;&gt;"",$A72&lt;&gt;"TOTAL"),IF(AND([2]PREMIOS_DOCTORADO!$E70&lt;&gt;"",[2]PREMIOS_DOCTORADO!$E70&lt;&gt;0),[2]PREMIOS_DOCTORADO!$E70,""),IF($A72="TOTAL",SUM(INDIRECT("B4:B"&amp;ROW()-1)),""))</f>
        <v/>
      </c>
      <c r="C72" s="7" t="str">
        <f ca="1">IF(AND($A72&lt;&gt;"",$A72&lt;&gt;"TOTAL"),IF(AND([2]PREMIOS_DOCTORADO!$G70&lt;&gt;"",[2]PREMIOS_DOCTORADO!$G70&lt;&gt;0),[2]PREMIOS_DOCTORADO!$G70,""),IF($A72="TOTAL",SUM(INDIRECT("C4:C"&amp;ROW()-1)),""))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IF(AND($A72&lt;&gt;"",$A72&lt;&gt;"TOTAL"),IF(AND([2]PREMIOS_DOCTORADO!$J70&lt;&gt;"",[2]PREMIOS_DOCTORADO!$J70&lt;&gt;0),[2]PREMIOS_DOCTORADO!$J70,""),IF($A72="TOTAL",SUM(INDIRECT("E4:E"&amp;ROW()-1)),""))</f>
        <v/>
      </c>
      <c r="F72" s="7" t="str">
        <f ca="1">IF(AND($A72&lt;&gt;"",$A72&lt;&gt;"TOTAL"),IF(AND([2]PREMIOS_DOCTORADO!$L70&lt;&gt;"",[2]PREMIOS_DOCTORADO!$L70&lt;&gt;0),[2]PREMIOS_DOCTORADO!$L70,""),IF($A72="TOTAL",SUM(INDIRECT("F4:F"&amp;ROW()-1)),""))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IF(AND($A72&lt;&gt;"",$A72&lt;&gt;"TOTAL"),IF(AND([2]PREMIOS_DOCTORADO!$O70&lt;&gt;"",[2]PREMIOS_DOCTORADO!$O70&lt;&gt;0),[2]PREMIOS_DOCTORADO!$O70,""),IF($A72="TOTAL",SUM(INDIRECT("H4:H"&amp;ROW()-1)),""))</f>
        <v/>
      </c>
      <c r="I72" s="7" t="str">
        <f ca="1">IF(AND($A72&lt;&gt;"",$A72&lt;&gt;"TOTAL"),IF(AND([2]PREMIOS_DOCTORADO!$Q70&lt;&gt;"",[2]PREMIOS_DOCTORADO!$Q70&lt;&gt;0),[2]PREMIOS_DOCTORADO!$Q70,""),IF($A72="TOTAL",SUM(INDIRECT("I4:I"&amp;ROW()-1)),""))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IF(AND($A72&lt;&gt;"",$A72&lt;&gt;"TOTAL"),IF(AND([2]PREMIOS_DOCTORADO!$T70&lt;&gt;"",[2]PREMIOS_DOCTORADO!$T70&lt;&gt;0),[2]PREMIOS_DOCTORADO!$T70,""),IF($A72="TOTAL",SUM(INDIRECT("K4:K"&amp;ROW()-1)),""))</f>
        <v/>
      </c>
      <c r="L72" s="7" t="str">
        <f ca="1">IF(AND($A72&lt;&gt;"",$A72&lt;&gt;"TOTAL"),IF(AND([2]PREMIOS_DOCTORADO!$V70&lt;&gt;"",[2]PREMIOS_DOCTORADO!$V70&lt;&gt;0),[2]PREMIOS_DOCTORADO!$V70,""),IF($A72="TOTAL",SUM(INDIRECT("L4:L"&amp;ROW()-1)),""))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IF(AND($A72&lt;&gt;"",$A72&lt;&gt;"TOTAL"),IF(AND([2]PREMIOS_DOCTORADO!$Y70&lt;&gt;"",[2]PREMIOS_DOCTORADO!$Y70&lt;&gt;0),[2]PREMIOS_DOCTORADO!$Y70,""),IF($A72="TOTAL",SUM(INDIRECT("N4:N"&amp;ROW()-1)),""))</f>
        <v/>
      </c>
      <c r="O72" s="7" t="str">
        <f ca="1">IF(AND($A72&lt;&gt;"",$A72&lt;&gt;"TOTAL"),IF(AND([2]PREMIOS_DOCTORADO!$AA70&lt;&gt;"",[2]PREMIOS_DOCTORADO!$AA70&lt;&gt;0),[2]PREMIOS_DOCTORADO!$AA70,""),IF($A72="TOTAL",SUM(INDIRECT("O4:O"&amp;ROW()-1)),""))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IF(AND($A72&lt;&gt;"",$A72&lt;&gt;"TOTAL"),IF(AND([2]PREMIOS_DOCTORADO!$AD70&lt;&gt;"",[2]PREMIOS_DOCTORADO!$AD70&lt;&gt;0),[2]PREMIOS_DOCTORADO!$AD70,""),IF($A72="TOTAL",SUM(INDIRECT("Q4:Q"&amp;ROW()-1)),""))</f>
        <v/>
      </c>
      <c r="R72" s="7" t="str">
        <f ca="1">IF(AND($A72&lt;&gt;"",$A72&lt;&gt;"TOTAL"),IF(AND([2]PREMIOS_DOCTORADO!$AF70&lt;&gt;"",[2]PREMIOS_DOCTORADO!$AF70&lt;&gt;0),[2]PREMIOS_DOCTORADO!$AF70,""),IF($A72="TOTAL",SUM(INDIRECT("R4:R"&amp;ROW()-1)),""))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IF(AND($A72&lt;&gt;"",$A72&lt;&gt;"TOTAL"),IF(AND([2]PREMIOS_DOCTORADO!$AI70&lt;&gt;"",[2]PREMIOS_DOCTORADO!$AI70&lt;&gt;0),[2]PREMIOS_DOCTORADO!$AI70,""),IF($A72="TOTAL",SUM(INDIRECT("T4:T"&amp;ROW()-1)),""))</f>
        <v/>
      </c>
      <c r="U72" s="7" t="str">
        <f ca="1">IF(AND($A72&lt;&gt;"",$A72&lt;&gt;"TOTAL"),IF(AND([2]PREMIOS_DOCTORADO!$AK70&lt;&gt;"",[2]PREMIOS_DOCTORADO!$AK70&lt;&gt;0),[2]PREMIOS_DOCTORADO!$AK70,""),IF($A72="TOTAL",SUM(INDIRECT("U4:U"&amp;ROW()-1)),""))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IF(AND($A72&lt;&gt;"",$A72&lt;&gt;"TOTAL"),IF(AND([2]PREMIOS_DOCTORADO!$AN70&lt;&gt;"",[2]PREMIOS_DOCTORADO!$AN70&lt;&gt;0),[2]PREMIOS_DOCTORADO!$AN70,""),IF($A72="TOTAL",SUM(INDIRECT("W4:W"&amp;ROW()-1)),""))</f>
        <v/>
      </c>
      <c r="X72" s="7" t="str">
        <f ca="1">IF(AND($A72&lt;&gt;"",$A72&lt;&gt;"TOTAL"),IF(AND([2]PREMIOS_DOCTORADO!$AP70&lt;&gt;"",[2]PREMIOS_DOCTORADO!$AP70&lt;&gt;0),[2]PREMIOS_DOCTORADO!$AP70,""),IF($A72="TOTAL",SUM(INDIRECT("X4:X"&amp;ROW()-1)),""))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IF(AND($A72&lt;&gt;"",$A72&lt;&gt;"TOTAL"),IF(AND([2]PREMIOS_DOCTORADO!$AS70&lt;&gt;"",[2]PREMIOS_DOCTORADO!$AS70&lt;&gt;0),[2]PREMIOS_DOCTORADO!$AS70,""),IF($A72="TOTAL",SUM(INDIRECT("Z4:Z"&amp;ROW()-1)),""))</f>
        <v/>
      </c>
      <c r="AA72" s="7" t="str">
        <f ca="1">IF(AND($A72&lt;&gt;"",$A72&lt;&gt;"TOTAL"),IF(AND([2]PREMIOS_DOCTORADO!$AU70&lt;&gt;"",[2]PREMIOS_DOCTORADO!$AU70&lt;&gt;0),[2]PREMIOS_DOCTORADO!$AU70,""),IF($A72="TOTAL",SUM(INDIRECT("AA4:AA"&amp;ROW()-1)),""))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IF(AND($A72&lt;&gt;"",$A72&lt;&gt;"TOTAL"),IF(AND([2]PREMIOS_DOCTORADO!$AX70&lt;&gt;"",[2]PREMIOS_DOCTORADO!$AX70&lt;&gt;0),[2]PREMIOS_DOCTORADO!$AX70,""),IF($A72="TOTAL",SUM(INDIRECT("AC4:AC"&amp;ROW()-1)),""))</f>
        <v/>
      </c>
      <c r="AD72" s="7" t="str">
        <f ca="1">IF(AND($A72&lt;&gt;"",$A72&lt;&gt;"TOTAL"),IF(AND([2]PREMIOS_DOCTORADO!$AZ70&lt;&gt;"",[2]PREMIOS_DOCTORADO!$AZ70&lt;&gt;0),[2]PREMIOS_DOCTORADO!$AZ70,""),IF($A72="TOTAL",SUM(INDIRECT("AD4:AD"&amp;ROW()-1)),""))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IF(AND($A72&lt;&gt;"",$A72&lt;&gt;"TOTAL"),IF(AND([2]PREMIOS_DOCTORADO!$BC70&lt;&gt;"",[2]PREMIOS_DOCTORADO!$BC70&lt;&gt;0),[2]PREMIOS_DOCTORADO!$BC70,""),IF($A72="TOTAL",SUM(INDIRECT("AF4:AF"&amp;ROW()-1)),""))</f>
        <v/>
      </c>
      <c r="AG72" s="7" t="str">
        <f ca="1">IF(AND($A72&lt;&gt;"",$A72&lt;&gt;"TOTAL"),IF(AND([2]PREMIOS_DOCTORADO!$BE70&lt;&gt;"",[2]PREMIOS_DOCTORADO!$BE70&lt;&gt;0),[2]PREMIOS_DOCTORADO!$BE70,""),IF($A72="TOTAL",SUM(INDIRECT("AG4:AG"&amp;ROW()-1)),""))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IF(AND($A72&lt;&gt;"",$A72&lt;&gt;"TOTAL"),IF(AND([2]PREMIOS_DOCTORADO!$BH70&lt;&gt;"",[2]PREMIOS_DOCTORADO!$BH70&lt;&gt;0),[2]PREMIOS_DOCTORADO!$BH70,""),IF($A72="TOTAL",SUM(INDIRECT("AI4:AI"&amp;ROW()-1)),""))</f>
        <v/>
      </c>
      <c r="AJ72" s="7" t="str">
        <f ca="1">IF(AND($A72&lt;&gt;"",$A72&lt;&gt;"TOTAL"),IF(AND([2]PREMIOS_DOCTORADO!$BJ70&lt;&gt;"",[2]PREMIOS_DOCTORADO!$BJ70&lt;&gt;0),[2]PREMIOS_DOCTORADO!$BJ70,""),IF($A72="TOTAL",SUM(INDIRECT("AJ4:AJ"&amp;ROW()-1)),""))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IF(AND($A72&lt;&gt;"",$A72&lt;&gt;"TOTAL"),IF(AND([2]PREMIOS_DOCTORADO!$BM70&lt;&gt;"",[2]PREMIOS_DOCTORADO!$BM70&lt;&gt;0),[2]PREMIOS_DOCTORADO!$BM70,""),IF($A72="TOTAL",SUM(INDIRECT("AL4:AL"&amp;ROW()-1)),""))</f>
        <v/>
      </c>
      <c r="AM72" s="7" t="str">
        <f ca="1">IF(AND($A72&lt;&gt;"",$A72&lt;&gt;"TOTAL"),IF(AND([2]PREMIOS_DOCTORADO!$BO70&lt;&gt;"",[2]PREMIOS_DOCTORADO!$BO70&lt;&gt;0),[2]PREMIOS_DOCTORADO!$BO70,""),IF($A72="TOTAL",SUM(INDIRECT("AM4:AM"&amp;ROW()-1)),""))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IF(AND($A72&lt;&gt;"",$A72&lt;&gt;"TOTAL"),IF(AND([2]PREMIOS_DOCTORADO!$BR70&lt;&gt;"",[2]PREMIOS_DOCTORADO!$BR70&lt;&gt;0),[2]PREMIOS_DOCTORADO!$BR70,""),IF($A72="TOTAL",SUM(INDIRECT("AO4:AO"&amp;ROW()-1)),""))</f>
        <v/>
      </c>
      <c r="AP72" s="7" t="str">
        <f ca="1">IF(AND($A72&lt;&gt;"",$A72&lt;&gt;"TOTAL"),IF(AND([2]PREMIOS_DOCTORADO!$BT70&lt;&gt;"",[2]PREMIOS_DOCTORADO!$BT70&lt;&gt;0),[2]PREMIOS_DOCTORADO!$BT70,""),IF($A72="TOTAL",SUM(INDIRECT("AP4:AP"&amp;ROW()-1)),""))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IF(AND($A72&lt;&gt;"",$A72&lt;&gt;"TOTAL"),IF(AND([2]PREMIOS_DOCTORADO!$BW70&lt;&gt;"",[2]PREMIOS_DOCTORADO!$BW70&lt;&gt;0),[2]PREMIOS_DOCTORADO!$BW70,""),IF($A72="TOTAL",SUM(INDIRECT("AR4:AR"&amp;ROW()-1)),""))</f>
        <v/>
      </c>
      <c r="AS72" s="7" t="str">
        <f ca="1">IF(AND($A72&lt;&gt;"",$A72&lt;&gt;"TOTAL"),IF(AND([2]PREMIOS_DOCTORADO!$BY70&lt;&gt;"",[2]PREMIOS_DOCTORADO!$BY70&lt;&gt;0),[2]PREMIOS_DOCTORADO!$BY70,""),IF($A72="TOTAL",SUM(INDIRECT("AS4:AS"&amp;ROW()-1)),""))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IF(AND($A72&lt;&gt;"",$A72&lt;&gt;"TOTAL"),IF(AND([2]PREMIOS_DOCTORADO!$CB70&lt;&gt;"",[2]PREMIOS_DOCTORADO!$CB70&lt;&gt;0),[2]PREMIOS_DOCTORADO!$CB70,""),IF($A72="TOTAL",SUM(INDIRECT("AU4:AU"&amp;ROW()-1)),""))</f>
        <v/>
      </c>
      <c r="AV72" s="7" t="str">
        <f ca="1">IF(AND($A72&lt;&gt;"",$A72&lt;&gt;"TOTAL"),IF(AND([2]PREMIOS_DOCTORADO!$CD70&lt;&gt;"",[2]PREMIOS_DOCTORADO!$CD70&lt;&gt;0),[2]PREMIOS_DOCTORADO!$CD70,""),IF($A72="TOTAL",SUM(INDIRECT("AV4:AV"&amp;ROW()-1)),""))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IF(AND($A72&lt;&gt;"",$A72&lt;&gt;"TOTAL"),IF(AND([2]PREMIOS_DOCTORADO!$CG70&lt;&gt;"",[2]PREMIOS_DOCTORADO!$CG70&lt;&gt;0),[2]PREMIOS_DOCTORADO!$CG70,""),IF($A72="TOTAL",SUM(INDIRECT("AX4:AX"&amp;ROW()-1)),""))</f>
        <v/>
      </c>
      <c r="AY72" s="7" t="str">
        <f ca="1">IF(AND($A72&lt;&gt;"",$A72&lt;&gt;"TOTAL"),IF(AND([2]PREMIOS_DOCTORADO!$CI70&lt;&gt;"",[2]PREMIOS_DOCTORADO!$CI70&lt;&gt;0),[2]PREMIOS_DOCTORADO!$CI70,""),IF($A72="TOTAL",SUM(INDIRECT("AY4:AY"&amp;ROW()-1)),""))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IF(AND($A72&lt;&gt;"",$A72&lt;&gt;"TOTAL"),IF(AND([2]PREMIOS_DOCTORADO!$CL70&lt;&gt;"",[2]PREMIOS_DOCTORADO!$CL70&lt;&gt;0),[2]PREMIOS_DOCTORADO!$CL70,""),IF($A72="TOTAL",SUM(INDIRECT("BA4:BA"&amp;ROW()-1)),""))</f>
        <v/>
      </c>
      <c r="BB72" s="7" t="str">
        <f ca="1">IF(AND($A72&lt;&gt;"",$A72&lt;&gt;"TOTAL"),IF(AND([2]PREMIOS_DOCTORADO!$CN70&lt;&gt;"",[2]PREMIOS_DOCTORADO!$CN70&lt;&gt;0),[2]PREMIOS_DOCTORADO!$CN70,""),IF($A72="TOTAL",SUM(INDIRECT("BB4:BB"&amp;ROW()-1)),""))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IF(AND($A72&lt;&gt;"",$A72&lt;&gt;"TOTAL"),IF(AND([2]PREMIOS_DOCTORADO!$CQ70&lt;&gt;"",[2]PREMIOS_DOCTORADO!$CQ70&lt;&gt;0),[2]PREMIOS_DOCTORADO!$CQ70,""),IF($A72="TOTAL",SUM(INDIRECT("BD4:BD"&amp;ROW()-1)),""))</f>
        <v/>
      </c>
      <c r="BE72" s="7" t="str">
        <f ca="1">IF(AND($A72&lt;&gt;"",$A72&lt;&gt;"TOTAL"),IF(AND([2]PREMIOS_DOCTORADO!$CS70&lt;&gt;"",[2]PREMIOS_DOCTORADO!$CS70&lt;&gt;0),[2]PREMIOS_DOCTORADO!$CS70,""),IF($A72="TOTAL",SUM(INDIRECT("BE4:BE"&amp;ROW()-1)),""))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IF([2]PREMIOS_DOCTORADO!$D71&lt;&gt;"",[2]PREMIOS_DOCTORADO!$D71,IF(AND([2]PREMIOS_DOCTORADO!$D71="",[2]PREMIOS_DOCTORADO!$D72="",[2]PREMIOS_DOCTORADO!$D70=""),"","TOTAL"))</f>
        <v/>
      </c>
      <c r="B73" s="7" t="str">
        <f ca="1">IF(AND($A73&lt;&gt;"",$A73&lt;&gt;"TOTAL"),IF(AND([2]PREMIOS_DOCTORADO!$E71&lt;&gt;"",[2]PREMIOS_DOCTORADO!$E71&lt;&gt;0),[2]PREMIOS_DOCTORADO!$E71,""),IF($A73="TOTAL",SUM(INDIRECT("B4:B"&amp;ROW()-1)),""))</f>
        <v/>
      </c>
      <c r="C73" s="7" t="str">
        <f ca="1">IF(AND($A73&lt;&gt;"",$A73&lt;&gt;"TOTAL"),IF(AND([2]PREMIOS_DOCTORADO!$G71&lt;&gt;"",[2]PREMIOS_DOCTORADO!$G71&lt;&gt;0),[2]PREMIOS_DOCTORADO!$G71,""),IF($A73="TOTAL",SUM(INDIRECT("C4:C"&amp;ROW()-1)),""))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IF(AND($A73&lt;&gt;"",$A73&lt;&gt;"TOTAL"),IF(AND([2]PREMIOS_DOCTORADO!$J71&lt;&gt;"",[2]PREMIOS_DOCTORADO!$J71&lt;&gt;0),[2]PREMIOS_DOCTORADO!$J71,""),IF($A73="TOTAL",SUM(INDIRECT("E4:E"&amp;ROW()-1)),""))</f>
        <v/>
      </c>
      <c r="F73" s="7" t="str">
        <f ca="1">IF(AND($A73&lt;&gt;"",$A73&lt;&gt;"TOTAL"),IF(AND([2]PREMIOS_DOCTORADO!$L71&lt;&gt;"",[2]PREMIOS_DOCTORADO!$L71&lt;&gt;0),[2]PREMIOS_DOCTORADO!$L71,""),IF($A73="TOTAL",SUM(INDIRECT("F4:F"&amp;ROW()-1)),""))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IF(AND($A73&lt;&gt;"",$A73&lt;&gt;"TOTAL"),IF(AND([2]PREMIOS_DOCTORADO!$O71&lt;&gt;"",[2]PREMIOS_DOCTORADO!$O71&lt;&gt;0),[2]PREMIOS_DOCTORADO!$O71,""),IF($A73="TOTAL",SUM(INDIRECT("H4:H"&amp;ROW()-1)),""))</f>
        <v/>
      </c>
      <c r="I73" s="7" t="str">
        <f ca="1">IF(AND($A73&lt;&gt;"",$A73&lt;&gt;"TOTAL"),IF(AND([2]PREMIOS_DOCTORADO!$Q71&lt;&gt;"",[2]PREMIOS_DOCTORADO!$Q71&lt;&gt;0),[2]PREMIOS_DOCTORADO!$Q71,""),IF($A73="TOTAL",SUM(INDIRECT("I4:I"&amp;ROW()-1)),""))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IF(AND($A73&lt;&gt;"",$A73&lt;&gt;"TOTAL"),IF(AND([2]PREMIOS_DOCTORADO!$T71&lt;&gt;"",[2]PREMIOS_DOCTORADO!$T71&lt;&gt;0),[2]PREMIOS_DOCTORADO!$T71,""),IF($A73="TOTAL",SUM(INDIRECT("K4:K"&amp;ROW()-1)),""))</f>
        <v/>
      </c>
      <c r="L73" s="7" t="str">
        <f ca="1">IF(AND($A73&lt;&gt;"",$A73&lt;&gt;"TOTAL"),IF(AND([2]PREMIOS_DOCTORADO!$V71&lt;&gt;"",[2]PREMIOS_DOCTORADO!$V71&lt;&gt;0),[2]PREMIOS_DOCTORADO!$V71,""),IF($A73="TOTAL",SUM(INDIRECT("L4:L"&amp;ROW()-1)),""))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IF(AND($A73&lt;&gt;"",$A73&lt;&gt;"TOTAL"),IF(AND([2]PREMIOS_DOCTORADO!$Y71&lt;&gt;"",[2]PREMIOS_DOCTORADO!$Y71&lt;&gt;0),[2]PREMIOS_DOCTORADO!$Y71,""),IF($A73="TOTAL",SUM(INDIRECT("N4:N"&amp;ROW()-1)),""))</f>
        <v/>
      </c>
      <c r="O73" s="7" t="str">
        <f ca="1">IF(AND($A73&lt;&gt;"",$A73&lt;&gt;"TOTAL"),IF(AND([2]PREMIOS_DOCTORADO!$AA71&lt;&gt;"",[2]PREMIOS_DOCTORADO!$AA71&lt;&gt;0),[2]PREMIOS_DOCTORADO!$AA71,""),IF($A73="TOTAL",SUM(INDIRECT("O4:O"&amp;ROW()-1)),""))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IF(AND($A73&lt;&gt;"",$A73&lt;&gt;"TOTAL"),IF(AND([2]PREMIOS_DOCTORADO!$AD71&lt;&gt;"",[2]PREMIOS_DOCTORADO!$AD71&lt;&gt;0),[2]PREMIOS_DOCTORADO!$AD71,""),IF($A73="TOTAL",SUM(INDIRECT("Q4:Q"&amp;ROW()-1)),""))</f>
        <v/>
      </c>
      <c r="R73" s="7" t="str">
        <f ca="1">IF(AND($A73&lt;&gt;"",$A73&lt;&gt;"TOTAL"),IF(AND([2]PREMIOS_DOCTORADO!$AF71&lt;&gt;"",[2]PREMIOS_DOCTORADO!$AF71&lt;&gt;0),[2]PREMIOS_DOCTORADO!$AF71,""),IF($A73="TOTAL",SUM(INDIRECT("R4:R"&amp;ROW()-1)),""))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IF(AND($A73&lt;&gt;"",$A73&lt;&gt;"TOTAL"),IF(AND([2]PREMIOS_DOCTORADO!$AI71&lt;&gt;"",[2]PREMIOS_DOCTORADO!$AI71&lt;&gt;0),[2]PREMIOS_DOCTORADO!$AI71,""),IF($A73="TOTAL",SUM(INDIRECT("T4:T"&amp;ROW()-1)),""))</f>
        <v/>
      </c>
      <c r="U73" s="7" t="str">
        <f ca="1">IF(AND($A73&lt;&gt;"",$A73&lt;&gt;"TOTAL"),IF(AND([2]PREMIOS_DOCTORADO!$AK71&lt;&gt;"",[2]PREMIOS_DOCTORADO!$AK71&lt;&gt;0),[2]PREMIOS_DOCTORADO!$AK71,""),IF($A73="TOTAL",SUM(INDIRECT("U4:U"&amp;ROW()-1)),""))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IF(AND($A73&lt;&gt;"",$A73&lt;&gt;"TOTAL"),IF(AND([2]PREMIOS_DOCTORADO!$AN71&lt;&gt;"",[2]PREMIOS_DOCTORADO!$AN71&lt;&gt;0),[2]PREMIOS_DOCTORADO!$AN71,""),IF($A73="TOTAL",SUM(INDIRECT("W4:W"&amp;ROW()-1)),""))</f>
        <v/>
      </c>
      <c r="X73" s="7" t="str">
        <f ca="1">IF(AND($A73&lt;&gt;"",$A73&lt;&gt;"TOTAL"),IF(AND([2]PREMIOS_DOCTORADO!$AP71&lt;&gt;"",[2]PREMIOS_DOCTORADO!$AP71&lt;&gt;0),[2]PREMIOS_DOCTORADO!$AP71,""),IF($A73="TOTAL",SUM(INDIRECT("X4:X"&amp;ROW()-1)),""))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IF(AND($A73&lt;&gt;"",$A73&lt;&gt;"TOTAL"),IF(AND([2]PREMIOS_DOCTORADO!$AS71&lt;&gt;"",[2]PREMIOS_DOCTORADO!$AS71&lt;&gt;0),[2]PREMIOS_DOCTORADO!$AS71,""),IF($A73="TOTAL",SUM(INDIRECT("Z4:Z"&amp;ROW()-1)),""))</f>
        <v/>
      </c>
      <c r="AA73" s="7" t="str">
        <f ca="1">IF(AND($A73&lt;&gt;"",$A73&lt;&gt;"TOTAL"),IF(AND([2]PREMIOS_DOCTORADO!$AU71&lt;&gt;"",[2]PREMIOS_DOCTORADO!$AU71&lt;&gt;0),[2]PREMIOS_DOCTORADO!$AU71,""),IF($A73="TOTAL",SUM(INDIRECT("AA4:AA"&amp;ROW()-1)),""))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IF(AND($A73&lt;&gt;"",$A73&lt;&gt;"TOTAL"),IF(AND([2]PREMIOS_DOCTORADO!$AX71&lt;&gt;"",[2]PREMIOS_DOCTORADO!$AX71&lt;&gt;0),[2]PREMIOS_DOCTORADO!$AX71,""),IF($A73="TOTAL",SUM(INDIRECT("AC4:AC"&amp;ROW()-1)),""))</f>
        <v/>
      </c>
      <c r="AD73" s="7" t="str">
        <f ca="1">IF(AND($A73&lt;&gt;"",$A73&lt;&gt;"TOTAL"),IF(AND([2]PREMIOS_DOCTORADO!$AZ71&lt;&gt;"",[2]PREMIOS_DOCTORADO!$AZ71&lt;&gt;0),[2]PREMIOS_DOCTORADO!$AZ71,""),IF($A73="TOTAL",SUM(INDIRECT("AD4:AD"&amp;ROW()-1)),""))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IF(AND($A73&lt;&gt;"",$A73&lt;&gt;"TOTAL"),IF(AND([2]PREMIOS_DOCTORADO!$BC71&lt;&gt;"",[2]PREMIOS_DOCTORADO!$BC71&lt;&gt;0),[2]PREMIOS_DOCTORADO!$BC71,""),IF($A73="TOTAL",SUM(INDIRECT("AF4:AF"&amp;ROW()-1)),""))</f>
        <v/>
      </c>
      <c r="AG73" s="7" t="str">
        <f ca="1">IF(AND($A73&lt;&gt;"",$A73&lt;&gt;"TOTAL"),IF(AND([2]PREMIOS_DOCTORADO!$BE71&lt;&gt;"",[2]PREMIOS_DOCTORADO!$BE71&lt;&gt;0),[2]PREMIOS_DOCTORADO!$BE71,""),IF($A73="TOTAL",SUM(INDIRECT("AG4:AG"&amp;ROW()-1)),""))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IF(AND($A73&lt;&gt;"",$A73&lt;&gt;"TOTAL"),IF(AND([2]PREMIOS_DOCTORADO!$BH71&lt;&gt;"",[2]PREMIOS_DOCTORADO!$BH71&lt;&gt;0),[2]PREMIOS_DOCTORADO!$BH71,""),IF($A73="TOTAL",SUM(INDIRECT("AI4:AI"&amp;ROW()-1)),""))</f>
        <v/>
      </c>
      <c r="AJ73" s="7" t="str">
        <f ca="1">IF(AND($A73&lt;&gt;"",$A73&lt;&gt;"TOTAL"),IF(AND([2]PREMIOS_DOCTORADO!$BJ71&lt;&gt;"",[2]PREMIOS_DOCTORADO!$BJ71&lt;&gt;0),[2]PREMIOS_DOCTORADO!$BJ71,""),IF($A73="TOTAL",SUM(INDIRECT("AJ4:AJ"&amp;ROW()-1)),""))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IF(AND($A73&lt;&gt;"",$A73&lt;&gt;"TOTAL"),IF(AND([2]PREMIOS_DOCTORADO!$BM71&lt;&gt;"",[2]PREMIOS_DOCTORADO!$BM71&lt;&gt;0),[2]PREMIOS_DOCTORADO!$BM71,""),IF($A73="TOTAL",SUM(INDIRECT("AL4:AL"&amp;ROW()-1)),""))</f>
        <v/>
      </c>
      <c r="AM73" s="7" t="str">
        <f ca="1">IF(AND($A73&lt;&gt;"",$A73&lt;&gt;"TOTAL"),IF(AND([2]PREMIOS_DOCTORADO!$BO71&lt;&gt;"",[2]PREMIOS_DOCTORADO!$BO71&lt;&gt;0),[2]PREMIOS_DOCTORADO!$BO71,""),IF($A73="TOTAL",SUM(INDIRECT("AM4:AM"&amp;ROW()-1)),""))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IF(AND($A73&lt;&gt;"",$A73&lt;&gt;"TOTAL"),IF(AND([2]PREMIOS_DOCTORADO!$BR71&lt;&gt;"",[2]PREMIOS_DOCTORADO!$BR71&lt;&gt;0),[2]PREMIOS_DOCTORADO!$BR71,""),IF($A73="TOTAL",SUM(INDIRECT("AO4:AO"&amp;ROW()-1)),""))</f>
        <v/>
      </c>
      <c r="AP73" s="7" t="str">
        <f ca="1">IF(AND($A73&lt;&gt;"",$A73&lt;&gt;"TOTAL"),IF(AND([2]PREMIOS_DOCTORADO!$BT71&lt;&gt;"",[2]PREMIOS_DOCTORADO!$BT71&lt;&gt;0),[2]PREMIOS_DOCTORADO!$BT71,""),IF($A73="TOTAL",SUM(INDIRECT("AP4:AP"&amp;ROW()-1)),""))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IF(AND($A73&lt;&gt;"",$A73&lt;&gt;"TOTAL"),IF(AND([2]PREMIOS_DOCTORADO!$BW71&lt;&gt;"",[2]PREMIOS_DOCTORADO!$BW71&lt;&gt;0),[2]PREMIOS_DOCTORADO!$BW71,""),IF($A73="TOTAL",SUM(INDIRECT("AR4:AR"&amp;ROW()-1)),""))</f>
        <v/>
      </c>
      <c r="AS73" s="7" t="str">
        <f ca="1">IF(AND($A73&lt;&gt;"",$A73&lt;&gt;"TOTAL"),IF(AND([2]PREMIOS_DOCTORADO!$BY71&lt;&gt;"",[2]PREMIOS_DOCTORADO!$BY71&lt;&gt;0),[2]PREMIOS_DOCTORADO!$BY71,""),IF($A73="TOTAL",SUM(INDIRECT("AS4:AS"&amp;ROW()-1)),""))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IF(AND($A73&lt;&gt;"",$A73&lt;&gt;"TOTAL"),IF(AND([2]PREMIOS_DOCTORADO!$CB71&lt;&gt;"",[2]PREMIOS_DOCTORADO!$CB71&lt;&gt;0),[2]PREMIOS_DOCTORADO!$CB71,""),IF($A73="TOTAL",SUM(INDIRECT("AU4:AU"&amp;ROW()-1)),""))</f>
        <v/>
      </c>
      <c r="AV73" s="7" t="str">
        <f ca="1">IF(AND($A73&lt;&gt;"",$A73&lt;&gt;"TOTAL"),IF(AND([2]PREMIOS_DOCTORADO!$CD71&lt;&gt;"",[2]PREMIOS_DOCTORADO!$CD71&lt;&gt;0),[2]PREMIOS_DOCTORADO!$CD71,""),IF($A73="TOTAL",SUM(INDIRECT("AV4:AV"&amp;ROW()-1)),""))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IF(AND($A73&lt;&gt;"",$A73&lt;&gt;"TOTAL"),IF(AND([2]PREMIOS_DOCTORADO!$CG71&lt;&gt;"",[2]PREMIOS_DOCTORADO!$CG71&lt;&gt;0),[2]PREMIOS_DOCTORADO!$CG71,""),IF($A73="TOTAL",SUM(INDIRECT("AX4:AX"&amp;ROW()-1)),""))</f>
        <v/>
      </c>
      <c r="AY73" s="7" t="str">
        <f ca="1">IF(AND($A73&lt;&gt;"",$A73&lt;&gt;"TOTAL"),IF(AND([2]PREMIOS_DOCTORADO!$CI71&lt;&gt;"",[2]PREMIOS_DOCTORADO!$CI71&lt;&gt;0),[2]PREMIOS_DOCTORADO!$CI71,""),IF($A73="TOTAL",SUM(INDIRECT("AY4:AY"&amp;ROW()-1)),""))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IF(AND($A73&lt;&gt;"",$A73&lt;&gt;"TOTAL"),IF(AND([2]PREMIOS_DOCTORADO!$CL71&lt;&gt;"",[2]PREMIOS_DOCTORADO!$CL71&lt;&gt;0),[2]PREMIOS_DOCTORADO!$CL71,""),IF($A73="TOTAL",SUM(INDIRECT("BA4:BA"&amp;ROW()-1)),""))</f>
        <v/>
      </c>
      <c r="BB73" s="7" t="str">
        <f ca="1">IF(AND($A73&lt;&gt;"",$A73&lt;&gt;"TOTAL"),IF(AND([2]PREMIOS_DOCTORADO!$CN71&lt;&gt;"",[2]PREMIOS_DOCTORADO!$CN71&lt;&gt;0),[2]PREMIOS_DOCTORADO!$CN71,""),IF($A73="TOTAL",SUM(INDIRECT("BB4:BB"&amp;ROW()-1)),""))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IF(AND($A73&lt;&gt;"",$A73&lt;&gt;"TOTAL"),IF(AND([2]PREMIOS_DOCTORADO!$CQ71&lt;&gt;"",[2]PREMIOS_DOCTORADO!$CQ71&lt;&gt;0),[2]PREMIOS_DOCTORADO!$CQ71,""),IF($A73="TOTAL",SUM(INDIRECT("BD4:BD"&amp;ROW()-1)),""))</f>
        <v/>
      </c>
      <c r="BE73" s="7" t="str">
        <f ca="1">IF(AND($A73&lt;&gt;"",$A73&lt;&gt;"TOTAL"),IF(AND([2]PREMIOS_DOCTORADO!$CS71&lt;&gt;"",[2]PREMIOS_DOCTORADO!$CS71&lt;&gt;0),[2]PREMIOS_DOCTORADO!$CS71,""),IF($A73="TOTAL",SUM(INDIRECT("BE4:BE"&amp;ROW()-1)),""))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IF([2]PREMIOS_DOCTORADO!$D72&lt;&gt;"",[2]PREMIOS_DOCTORADO!$D72,IF(AND([2]PREMIOS_DOCTORADO!$D72="",[2]PREMIOS_DOCTORADO!$D73="",[2]PREMIOS_DOCTORADO!$D71=""),"","TOTAL"))</f>
        <v/>
      </c>
      <c r="B74" s="7" t="str">
        <f ca="1">IF(AND($A74&lt;&gt;"",$A74&lt;&gt;"TOTAL"),IF(AND([2]PREMIOS_DOCTORADO!$E72&lt;&gt;"",[2]PREMIOS_DOCTORADO!$E72&lt;&gt;0),[2]PREMIOS_DOCTORADO!$E72,""),IF($A74="TOTAL",SUM(INDIRECT("B4:B"&amp;ROW()-1)),""))</f>
        <v/>
      </c>
      <c r="C74" s="7" t="str">
        <f ca="1">IF(AND($A74&lt;&gt;"",$A74&lt;&gt;"TOTAL"),IF(AND([2]PREMIOS_DOCTORADO!$G72&lt;&gt;"",[2]PREMIOS_DOCTORADO!$G72&lt;&gt;0),[2]PREMIOS_DOCTORADO!$G72,""),IF($A74="TOTAL",SUM(INDIRECT("C4:C"&amp;ROW()-1)),""))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IF(AND($A74&lt;&gt;"",$A74&lt;&gt;"TOTAL"),IF(AND([2]PREMIOS_DOCTORADO!$J72&lt;&gt;"",[2]PREMIOS_DOCTORADO!$J72&lt;&gt;0),[2]PREMIOS_DOCTORADO!$J72,""),IF($A74="TOTAL",SUM(INDIRECT("E4:E"&amp;ROW()-1)),""))</f>
        <v/>
      </c>
      <c r="F74" s="7" t="str">
        <f ca="1">IF(AND($A74&lt;&gt;"",$A74&lt;&gt;"TOTAL"),IF(AND([2]PREMIOS_DOCTORADO!$L72&lt;&gt;"",[2]PREMIOS_DOCTORADO!$L72&lt;&gt;0),[2]PREMIOS_DOCTORADO!$L72,""),IF($A74="TOTAL",SUM(INDIRECT("F4:F"&amp;ROW()-1)),""))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IF(AND($A74&lt;&gt;"",$A74&lt;&gt;"TOTAL"),IF(AND([2]PREMIOS_DOCTORADO!$O72&lt;&gt;"",[2]PREMIOS_DOCTORADO!$O72&lt;&gt;0),[2]PREMIOS_DOCTORADO!$O72,""),IF($A74="TOTAL",SUM(INDIRECT("H4:H"&amp;ROW()-1)),""))</f>
        <v/>
      </c>
      <c r="I74" s="7" t="str">
        <f ca="1">IF(AND($A74&lt;&gt;"",$A74&lt;&gt;"TOTAL"),IF(AND([2]PREMIOS_DOCTORADO!$Q72&lt;&gt;"",[2]PREMIOS_DOCTORADO!$Q72&lt;&gt;0),[2]PREMIOS_DOCTORADO!$Q72,""),IF($A74="TOTAL",SUM(INDIRECT("I4:I"&amp;ROW()-1)),""))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IF(AND($A74&lt;&gt;"",$A74&lt;&gt;"TOTAL"),IF(AND([2]PREMIOS_DOCTORADO!$T72&lt;&gt;"",[2]PREMIOS_DOCTORADO!$T72&lt;&gt;0),[2]PREMIOS_DOCTORADO!$T72,""),IF($A74="TOTAL",SUM(INDIRECT("K4:K"&amp;ROW()-1)),""))</f>
        <v/>
      </c>
      <c r="L74" s="7" t="str">
        <f ca="1">IF(AND($A74&lt;&gt;"",$A74&lt;&gt;"TOTAL"),IF(AND([2]PREMIOS_DOCTORADO!$V72&lt;&gt;"",[2]PREMIOS_DOCTORADO!$V72&lt;&gt;0),[2]PREMIOS_DOCTORADO!$V72,""),IF($A74="TOTAL",SUM(INDIRECT("L4:L"&amp;ROW()-1)),""))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IF(AND($A74&lt;&gt;"",$A74&lt;&gt;"TOTAL"),IF(AND([2]PREMIOS_DOCTORADO!$Y72&lt;&gt;"",[2]PREMIOS_DOCTORADO!$Y72&lt;&gt;0),[2]PREMIOS_DOCTORADO!$Y72,""),IF($A74="TOTAL",SUM(INDIRECT("N4:N"&amp;ROW()-1)),""))</f>
        <v/>
      </c>
      <c r="O74" s="7" t="str">
        <f ca="1">IF(AND($A74&lt;&gt;"",$A74&lt;&gt;"TOTAL"),IF(AND([2]PREMIOS_DOCTORADO!$AA72&lt;&gt;"",[2]PREMIOS_DOCTORADO!$AA72&lt;&gt;0),[2]PREMIOS_DOCTORADO!$AA72,""),IF($A74="TOTAL",SUM(INDIRECT("O4:O"&amp;ROW()-1)),""))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IF(AND($A74&lt;&gt;"",$A74&lt;&gt;"TOTAL"),IF(AND([2]PREMIOS_DOCTORADO!$AD72&lt;&gt;"",[2]PREMIOS_DOCTORADO!$AD72&lt;&gt;0),[2]PREMIOS_DOCTORADO!$AD72,""),IF($A74="TOTAL",SUM(INDIRECT("Q4:Q"&amp;ROW()-1)),""))</f>
        <v/>
      </c>
      <c r="R74" s="7" t="str">
        <f ca="1">IF(AND($A74&lt;&gt;"",$A74&lt;&gt;"TOTAL"),IF(AND([2]PREMIOS_DOCTORADO!$AF72&lt;&gt;"",[2]PREMIOS_DOCTORADO!$AF72&lt;&gt;0),[2]PREMIOS_DOCTORADO!$AF72,""),IF($A74="TOTAL",SUM(INDIRECT("R4:R"&amp;ROW()-1)),""))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IF(AND($A74&lt;&gt;"",$A74&lt;&gt;"TOTAL"),IF(AND([2]PREMIOS_DOCTORADO!$AI72&lt;&gt;"",[2]PREMIOS_DOCTORADO!$AI72&lt;&gt;0),[2]PREMIOS_DOCTORADO!$AI72,""),IF($A74="TOTAL",SUM(INDIRECT("T4:T"&amp;ROW()-1)),""))</f>
        <v/>
      </c>
      <c r="U74" s="7" t="str">
        <f ca="1">IF(AND($A74&lt;&gt;"",$A74&lt;&gt;"TOTAL"),IF(AND([2]PREMIOS_DOCTORADO!$AK72&lt;&gt;"",[2]PREMIOS_DOCTORADO!$AK72&lt;&gt;0),[2]PREMIOS_DOCTORADO!$AK72,""),IF($A74="TOTAL",SUM(INDIRECT("U4:U"&amp;ROW()-1)),""))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IF(AND($A74&lt;&gt;"",$A74&lt;&gt;"TOTAL"),IF(AND([2]PREMIOS_DOCTORADO!$AN72&lt;&gt;"",[2]PREMIOS_DOCTORADO!$AN72&lt;&gt;0),[2]PREMIOS_DOCTORADO!$AN72,""),IF($A74="TOTAL",SUM(INDIRECT("W4:W"&amp;ROW()-1)),""))</f>
        <v/>
      </c>
      <c r="X74" s="7" t="str">
        <f ca="1">IF(AND($A74&lt;&gt;"",$A74&lt;&gt;"TOTAL"),IF(AND([2]PREMIOS_DOCTORADO!$AP72&lt;&gt;"",[2]PREMIOS_DOCTORADO!$AP72&lt;&gt;0),[2]PREMIOS_DOCTORADO!$AP72,""),IF($A74="TOTAL",SUM(INDIRECT("X4:X"&amp;ROW()-1)),""))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IF(AND($A74&lt;&gt;"",$A74&lt;&gt;"TOTAL"),IF(AND([2]PREMIOS_DOCTORADO!$AS72&lt;&gt;"",[2]PREMIOS_DOCTORADO!$AS72&lt;&gt;0),[2]PREMIOS_DOCTORADO!$AS72,""),IF($A74="TOTAL",SUM(INDIRECT("Z4:Z"&amp;ROW()-1)),""))</f>
        <v/>
      </c>
      <c r="AA74" s="7" t="str">
        <f ca="1">IF(AND($A74&lt;&gt;"",$A74&lt;&gt;"TOTAL"),IF(AND([2]PREMIOS_DOCTORADO!$AU72&lt;&gt;"",[2]PREMIOS_DOCTORADO!$AU72&lt;&gt;0),[2]PREMIOS_DOCTORADO!$AU72,""),IF($A74="TOTAL",SUM(INDIRECT("AA4:AA"&amp;ROW()-1)),""))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IF(AND($A74&lt;&gt;"",$A74&lt;&gt;"TOTAL"),IF(AND([2]PREMIOS_DOCTORADO!$AX72&lt;&gt;"",[2]PREMIOS_DOCTORADO!$AX72&lt;&gt;0),[2]PREMIOS_DOCTORADO!$AX72,""),IF($A74="TOTAL",SUM(INDIRECT("AC4:AC"&amp;ROW()-1)),""))</f>
        <v/>
      </c>
      <c r="AD74" s="7" t="str">
        <f ca="1">IF(AND($A74&lt;&gt;"",$A74&lt;&gt;"TOTAL"),IF(AND([2]PREMIOS_DOCTORADO!$AZ72&lt;&gt;"",[2]PREMIOS_DOCTORADO!$AZ72&lt;&gt;0),[2]PREMIOS_DOCTORADO!$AZ72,""),IF($A74="TOTAL",SUM(INDIRECT("AD4:AD"&amp;ROW()-1)),""))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IF(AND($A74&lt;&gt;"",$A74&lt;&gt;"TOTAL"),IF(AND([2]PREMIOS_DOCTORADO!$BC72&lt;&gt;"",[2]PREMIOS_DOCTORADO!$BC72&lt;&gt;0),[2]PREMIOS_DOCTORADO!$BC72,""),IF($A74="TOTAL",SUM(INDIRECT("AF4:AF"&amp;ROW()-1)),""))</f>
        <v/>
      </c>
      <c r="AG74" s="7" t="str">
        <f ca="1">IF(AND($A74&lt;&gt;"",$A74&lt;&gt;"TOTAL"),IF(AND([2]PREMIOS_DOCTORADO!$BE72&lt;&gt;"",[2]PREMIOS_DOCTORADO!$BE72&lt;&gt;0),[2]PREMIOS_DOCTORADO!$BE72,""),IF($A74="TOTAL",SUM(INDIRECT("AG4:AG"&amp;ROW()-1)),""))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IF(AND($A74&lt;&gt;"",$A74&lt;&gt;"TOTAL"),IF(AND([2]PREMIOS_DOCTORADO!$BH72&lt;&gt;"",[2]PREMIOS_DOCTORADO!$BH72&lt;&gt;0),[2]PREMIOS_DOCTORADO!$BH72,""),IF($A74="TOTAL",SUM(INDIRECT("AI4:AI"&amp;ROW()-1)),""))</f>
        <v/>
      </c>
      <c r="AJ74" s="7" t="str">
        <f ca="1">IF(AND($A74&lt;&gt;"",$A74&lt;&gt;"TOTAL"),IF(AND([2]PREMIOS_DOCTORADO!$BJ72&lt;&gt;"",[2]PREMIOS_DOCTORADO!$BJ72&lt;&gt;0),[2]PREMIOS_DOCTORADO!$BJ72,""),IF($A74="TOTAL",SUM(INDIRECT("AJ4:AJ"&amp;ROW()-1)),""))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IF(AND($A74&lt;&gt;"",$A74&lt;&gt;"TOTAL"),IF(AND([2]PREMIOS_DOCTORADO!$BM72&lt;&gt;"",[2]PREMIOS_DOCTORADO!$BM72&lt;&gt;0),[2]PREMIOS_DOCTORADO!$BM72,""),IF($A74="TOTAL",SUM(INDIRECT("AL4:AL"&amp;ROW()-1)),""))</f>
        <v/>
      </c>
      <c r="AM74" s="7" t="str">
        <f ca="1">IF(AND($A74&lt;&gt;"",$A74&lt;&gt;"TOTAL"),IF(AND([2]PREMIOS_DOCTORADO!$BO72&lt;&gt;"",[2]PREMIOS_DOCTORADO!$BO72&lt;&gt;0),[2]PREMIOS_DOCTORADO!$BO72,""),IF($A74="TOTAL",SUM(INDIRECT("AM4:AM"&amp;ROW()-1)),""))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IF(AND($A74&lt;&gt;"",$A74&lt;&gt;"TOTAL"),IF(AND([2]PREMIOS_DOCTORADO!$BR72&lt;&gt;"",[2]PREMIOS_DOCTORADO!$BR72&lt;&gt;0),[2]PREMIOS_DOCTORADO!$BR72,""),IF($A74="TOTAL",SUM(INDIRECT("AO4:AO"&amp;ROW()-1)),""))</f>
        <v/>
      </c>
      <c r="AP74" s="7" t="str">
        <f ca="1">IF(AND($A74&lt;&gt;"",$A74&lt;&gt;"TOTAL"),IF(AND([2]PREMIOS_DOCTORADO!$BT72&lt;&gt;"",[2]PREMIOS_DOCTORADO!$BT72&lt;&gt;0),[2]PREMIOS_DOCTORADO!$BT72,""),IF($A74="TOTAL",SUM(INDIRECT("AP4:AP"&amp;ROW()-1)),""))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IF(AND($A74&lt;&gt;"",$A74&lt;&gt;"TOTAL"),IF(AND([2]PREMIOS_DOCTORADO!$BW72&lt;&gt;"",[2]PREMIOS_DOCTORADO!$BW72&lt;&gt;0),[2]PREMIOS_DOCTORADO!$BW72,""),IF($A74="TOTAL",SUM(INDIRECT("AR4:AR"&amp;ROW()-1)),""))</f>
        <v/>
      </c>
      <c r="AS74" s="7" t="str">
        <f ca="1">IF(AND($A74&lt;&gt;"",$A74&lt;&gt;"TOTAL"),IF(AND([2]PREMIOS_DOCTORADO!$BY72&lt;&gt;"",[2]PREMIOS_DOCTORADO!$BY72&lt;&gt;0),[2]PREMIOS_DOCTORADO!$BY72,""),IF($A74="TOTAL",SUM(INDIRECT("AS4:AS"&amp;ROW()-1)),""))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IF(AND($A74&lt;&gt;"",$A74&lt;&gt;"TOTAL"),IF(AND([2]PREMIOS_DOCTORADO!$CB72&lt;&gt;"",[2]PREMIOS_DOCTORADO!$CB72&lt;&gt;0),[2]PREMIOS_DOCTORADO!$CB72,""),IF($A74="TOTAL",SUM(INDIRECT("AU4:AU"&amp;ROW()-1)),""))</f>
        <v/>
      </c>
      <c r="AV74" s="7" t="str">
        <f ca="1">IF(AND($A74&lt;&gt;"",$A74&lt;&gt;"TOTAL"),IF(AND([2]PREMIOS_DOCTORADO!$CD72&lt;&gt;"",[2]PREMIOS_DOCTORADO!$CD72&lt;&gt;0),[2]PREMIOS_DOCTORADO!$CD72,""),IF($A74="TOTAL",SUM(INDIRECT("AV4:AV"&amp;ROW()-1)),""))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IF(AND($A74&lt;&gt;"",$A74&lt;&gt;"TOTAL"),IF(AND([2]PREMIOS_DOCTORADO!$CG72&lt;&gt;"",[2]PREMIOS_DOCTORADO!$CG72&lt;&gt;0),[2]PREMIOS_DOCTORADO!$CG72,""),IF($A74="TOTAL",SUM(INDIRECT("AX4:AX"&amp;ROW()-1)),""))</f>
        <v/>
      </c>
      <c r="AY74" s="7" t="str">
        <f ca="1">IF(AND($A74&lt;&gt;"",$A74&lt;&gt;"TOTAL"),IF(AND([2]PREMIOS_DOCTORADO!$CI72&lt;&gt;"",[2]PREMIOS_DOCTORADO!$CI72&lt;&gt;0),[2]PREMIOS_DOCTORADO!$CI72,""),IF($A74="TOTAL",SUM(INDIRECT("AY4:AY"&amp;ROW()-1)),""))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IF(AND($A74&lt;&gt;"",$A74&lt;&gt;"TOTAL"),IF(AND([2]PREMIOS_DOCTORADO!$CL72&lt;&gt;"",[2]PREMIOS_DOCTORADO!$CL72&lt;&gt;0),[2]PREMIOS_DOCTORADO!$CL72,""),IF($A74="TOTAL",SUM(INDIRECT("BA4:BA"&amp;ROW()-1)),""))</f>
        <v/>
      </c>
      <c r="BB74" s="7" t="str">
        <f ca="1">IF(AND($A74&lt;&gt;"",$A74&lt;&gt;"TOTAL"),IF(AND([2]PREMIOS_DOCTORADO!$CN72&lt;&gt;"",[2]PREMIOS_DOCTORADO!$CN72&lt;&gt;0),[2]PREMIOS_DOCTORADO!$CN72,""),IF($A74="TOTAL",SUM(INDIRECT("BB4:BB"&amp;ROW()-1)),""))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IF(AND($A74&lt;&gt;"",$A74&lt;&gt;"TOTAL"),IF(AND([2]PREMIOS_DOCTORADO!$CQ72&lt;&gt;"",[2]PREMIOS_DOCTORADO!$CQ72&lt;&gt;0),[2]PREMIOS_DOCTORADO!$CQ72,""),IF($A74="TOTAL",SUM(INDIRECT("BD4:BD"&amp;ROW()-1)),""))</f>
        <v/>
      </c>
      <c r="BE74" s="7" t="str">
        <f ca="1">IF(AND($A74&lt;&gt;"",$A74&lt;&gt;"TOTAL"),IF(AND([2]PREMIOS_DOCTORADO!$CS72&lt;&gt;"",[2]PREMIOS_DOCTORADO!$CS72&lt;&gt;0),[2]PREMIOS_DOCTORADO!$CS72,""),IF($A74="TOTAL",SUM(INDIRECT("BE4:BE"&amp;ROW()-1)),""))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IF([2]PREMIOS_DOCTORADO!$D73&lt;&gt;"",[2]PREMIOS_DOCTORADO!$D73,IF(AND([2]PREMIOS_DOCTORADO!$D73="",[2]PREMIOS_DOCTORADO!$D74="",[2]PREMIOS_DOCTORADO!$D72=""),"","TOTAL"))</f>
        <v/>
      </c>
      <c r="B75" s="7" t="str">
        <f ca="1">IF(AND($A75&lt;&gt;"",$A75&lt;&gt;"TOTAL"),IF(AND([2]PREMIOS_DOCTORADO!$E73&lt;&gt;"",[2]PREMIOS_DOCTORADO!$E73&lt;&gt;0),[2]PREMIOS_DOCTORADO!$E73,""),IF($A75="TOTAL",SUM(INDIRECT("B4:B"&amp;ROW()-1)),""))</f>
        <v/>
      </c>
      <c r="C75" s="7" t="str">
        <f ca="1">IF(AND($A75&lt;&gt;"",$A75&lt;&gt;"TOTAL"),IF(AND([2]PREMIOS_DOCTORADO!$G73&lt;&gt;"",[2]PREMIOS_DOCTORADO!$G73&lt;&gt;0),[2]PREMIOS_DOCTORADO!$G73,""),IF($A75="TOTAL",SUM(INDIRECT("C4:C"&amp;ROW()-1)),""))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IF(AND($A75&lt;&gt;"",$A75&lt;&gt;"TOTAL"),IF(AND([2]PREMIOS_DOCTORADO!$J73&lt;&gt;"",[2]PREMIOS_DOCTORADO!$J73&lt;&gt;0),[2]PREMIOS_DOCTORADO!$J73,""),IF($A75="TOTAL",SUM(INDIRECT("E4:E"&amp;ROW()-1)),""))</f>
        <v/>
      </c>
      <c r="F75" s="7" t="str">
        <f ca="1">IF(AND($A75&lt;&gt;"",$A75&lt;&gt;"TOTAL"),IF(AND([2]PREMIOS_DOCTORADO!$L73&lt;&gt;"",[2]PREMIOS_DOCTORADO!$L73&lt;&gt;0),[2]PREMIOS_DOCTORADO!$L73,""),IF($A75="TOTAL",SUM(INDIRECT("F4:F"&amp;ROW()-1)),""))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IF(AND($A75&lt;&gt;"",$A75&lt;&gt;"TOTAL"),IF(AND([2]PREMIOS_DOCTORADO!$O73&lt;&gt;"",[2]PREMIOS_DOCTORADO!$O73&lt;&gt;0),[2]PREMIOS_DOCTORADO!$O73,""),IF($A75="TOTAL",SUM(INDIRECT("H4:H"&amp;ROW()-1)),""))</f>
        <v/>
      </c>
      <c r="I75" s="7" t="str">
        <f ca="1">IF(AND($A75&lt;&gt;"",$A75&lt;&gt;"TOTAL"),IF(AND([2]PREMIOS_DOCTORADO!$Q73&lt;&gt;"",[2]PREMIOS_DOCTORADO!$Q73&lt;&gt;0),[2]PREMIOS_DOCTORADO!$Q73,""),IF($A75="TOTAL",SUM(INDIRECT("I4:I"&amp;ROW()-1)),""))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IF(AND($A75&lt;&gt;"",$A75&lt;&gt;"TOTAL"),IF(AND([2]PREMIOS_DOCTORADO!$T73&lt;&gt;"",[2]PREMIOS_DOCTORADO!$T73&lt;&gt;0),[2]PREMIOS_DOCTORADO!$T73,""),IF($A75="TOTAL",SUM(INDIRECT("K4:K"&amp;ROW()-1)),""))</f>
        <v/>
      </c>
      <c r="L75" s="7" t="str">
        <f ca="1">IF(AND($A75&lt;&gt;"",$A75&lt;&gt;"TOTAL"),IF(AND([2]PREMIOS_DOCTORADO!$V73&lt;&gt;"",[2]PREMIOS_DOCTORADO!$V73&lt;&gt;0),[2]PREMIOS_DOCTORADO!$V73,""),IF($A75="TOTAL",SUM(INDIRECT("L4:L"&amp;ROW()-1)),""))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IF(AND($A75&lt;&gt;"",$A75&lt;&gt;"TOTAL"),IF(AND([2]PREMIOS_DOCTORADO!$Y73&lt;&gt;"",[2]PREMIOS_DOCTORADO!$Y73&lt;&gt;0),[2]PREMIOS_DOCTORADO!$Y73,""),IF($A75="TOTAL",SUM(INDIRECT("N4:N"&amp;ROW()-1)),""))</f>
        <v/>
      </c>
      <c r="O75" s="7" t="str">
        <f ca="1">IF(AND($A75&lt;&gt;"",$A75&lt;&gt;"TOTAL"),IF(AND([2]PREMIOS_DOCTORADO!$AA73&lt;&gt;"",[2]PREMIOS_DOCTORADO!$AA73&lt;&gt;0),[2]PREMIOS_DOCTORADO!$AA73,""),IF($A75="TOTAL",SUM(INDIRECT("O4:O"&amp;ROW()-1)),""))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IF(AND($A75&lt;&gt;"",$A75&lt;&gt;"TOTAL"),IF(AND([2]PREMIOS_DOCTORADO!$AD73&lt;&gt;"",[2]PREMIOS_DOCTORADO!$AD73&lt;&gt;0),[2]PREMIOS_DOCTORADO!$AD73,""),IF($A75="TOTAL",SUM(INDIRECT("Q4:Q"&amp;ROW()-1)),""))</f>
        <v/>
      </c>
      <c r="R75" s="7" t="str">
        <f ca="1">IF(AND($A75&lt;&gt;"",$A75&lt;&gt;"TOTAL"),IF(AND([2]PREMIOS_DOCTORADO!$AF73&lt;&gt;"",[2]PREMIOS_DOCTORADO!$AF73&lt;&gt;0),[2]PREMIOS_DOCTORADO!$AF73,""),IF($A75="TOTAL",SUM(INDIRECT("R4:R"&amp;ROW()-1)),""))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IF(AND($A75&lt;&gt;"",$A75&lt;&gt;"TOTAL"),IF(AND([2]PREMIOS_DOCTORADO!$AI73&lt;&gt;"",[2]PREMIOS_DOCTORADO!$AI73&lt;&gt;0),[2]PREMIOS_DOCTORADO!$AI73,""),IF($A75="TOTAL",SUM(INDIRECT("T4:T"&amp;ROW()-1)),""))</f>
        <v/>
      </c>
      <c r="U75" s="7" t="str">
        <f ca="1">IF(AND($A75&lt;&gt;"",$A75&lt;&gt;"TOTAL"),IF(AND([2]PREMIOS_DOCTORADO!$AK73&lt;&gt;"",[2]PREMIOS_DOCTORADO!$AK73&lt;&gt;0),[2]PREMIOS_DOCTORADO!$AK73,""),IF($A75="TOTAL",SUM(INDIRECT("U4:U"&amp;ROW()-1)),""))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IF(AND($A75&lt;&gt;"",$A75&lt;&gt;"TOTAL"),IF(AND([2]PREMIOS_DOCTORADO!$AN73&lt;&gt;"",[2]PREMIOS_DOCTORADO!$AN73&lt;&gt;0),[2]PREMIOS_DOCTORADO!$AN73,""),IF($A75="TOTAL",SUM(INDIRECT("W4:W"&amp;ROW()-1)),""))</f>
        <v/>
      </c>
      <c r="X75" s="7" t="str">
        <f ca="1">IF(AND($A75&lt;&gt;"",$A75&lt;&gt;"TOTAL"),IF(AND([2]PREMIOS_DOCTORADO!$AP73&lt;&gt;"",[2]PREMIOS_DOCTORADO!$AP73&lt;&gt;0),[2]PREMIOS_DOCTORADO!$AP73,""),IF($A75="TOTAL",SUM(INDIRECT("X4:X"&amp;ROW()-1)),""))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IF(AND($A75&lt;&gt;"",$A75&lt;&gt;"TOTAL"),IF(AND([2]PREMIOS_DOCTORADO!$AS73&lt;&gt;"",[2]PREMIOS_DOCTORADO!$AS73&lt;&gt;0),[2]PREMIOS_DOCTORADO!$AS73,""),IF($A75="TOTAL",SUM(INDIRECT("Z4:Z"&amp;ROW()-1)),""))</f>
        <v/>
      </c>
      <c r="AA75" s="7" t="str">
        <f ca="1">IF(AND($A75&lt;&gt;"",$A75&lt;&gt;"TOTAL"),IF(AND([2]PREMIOS_DOCTORADO!$AU73&lt;&gt;"",[2]PREMIOS_DOCTORADO!$AU73&lt;&gt;0),[2]PREMIOS_DOCTORADO!$AU73,""),IF($A75="TOTAL",SUM(INDIRECT("AA4:AA"&amp;ROW()-1)),""))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IF(AND($A75&lt;&gt;"",$A75&lt;&gt;"TOTAL"),IF(AND([2]PREMIOS_DOCTORADO!$AX73&lt;&gt;"",[2]PREMIOS_DOCTORADO!$AX73&lt;&gt;0),[2]PREMIOS_DOCTORADO!$AX73,""),IF($A75="TOTAL",SUM(INDIRECT("AC4:AC"&amp;ROW()-1)),""))</f>
        <v/>
      </c>
      <c r="AD75" s="7" t="str">
        <f ca="1">IF(AND($A75&lt;&gt;"",$A75&lt;&gt;"TOTAL"),IF(AND([2]PREMIOS_DOCTORADO!$AZ73&lt;&gt;"",[2]PREMIOS_DOCTORADO!$AZ73&lt;&gt;0),[2]PREMIOS_DOCTORADO!$AZ73,""),IF($A75="TOTAL",SUM(INDIRECT("AD4:AD"&amp;ROW()-1)),""))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IF(AND($A75&lt;&gt;"",$A75&lt;&gt;"TOTAL"),IF(AND([2]PREMIOS_DOCTORADO!$BC73&lt;&gt;"",[2]PREMIOS_DOCTORADO!$BC73&lt;&gt;0),[2]PREMIOS_DOCTORADO!$BC73,""),IF($A75="TOTAL",SUM(INDIRECT("AF4:AF"&amp;ROW()-1)),""))</f>
        <v/>
      </c>
      <c r="AG75" s="7" t="str">
        <f ca="1">IF(AND($A75&lt;&gt;"",$A75&lt;&gt;"TOTAL"),IF(AND([2]PREMIOS_DOCTORADO!$BE73&lt;&gt;"",[2]PREMIOS_DOCTORADO!$BE73&lt;&gt;0),[2]PREMIOS_DOCTORADO!$BE73,""),IF($A75="TOTAL",SUM(INDIRECT("AG4:AG"&amp;ROW()-1)),""))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IF(AND($A75&lt;&gt;"",$A75&lt;&gt;"TOTAL"),IF(AND([2]PREMIOS_DOCTORADO!$BH73&lt;&gt;"",[2]PREMIOS_DOCTORADO!$BH73&lt;&gt;0),[2]PREMIOS_DOCTORADO!$BH73,""),IF($A75="TOTAL",SUM(INDIRECT("AI4:AI"&amp;ROW()-1)),""))</f>
        <v/>
      </c>
      <c r="AJ75" s="7" t="str">
        <f ca="1">IF(AND($A75&lt;&gt;"",$A75&lt;&gt;"TOTAL"),IF(AND([2]PREMIOS_DOCTORADO!$BJ73&lt;&gt;"",[2]PREMIOS_DOCTORADO!$BJ73&lt;&gt;0),[2]PREMIOS_DOCTORADO!$BJ73,""),IF($A75="TOTAL",SUM(INDIRECT("AJ4:AJ"&amp;ROW()-1)),""))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IF(AND($A75&lt;&gt;"",$A75&lt;&gt;"TOTAL"),IF(AND([2]PREMIOS_DOCTORADO!$BM73&lt;&gt;"",[2]PREMIOS_DOCTORADO!$BM73&lt;&gt;0),[2]PREMIOS_DOCTORADO!$BM73,""),IF($A75="TOTAL",SUM(INDIRECT("AL4:AL"&amp;ROW()-1)),""))</f>
        <v/>
      </c>
      <c r="AM75" s="7" t="str">
        <f ca="1">IF(AND($A75&lt;&gt;"",$A75&lt;&gt;"TOTAL"),IF(AND([2]PREMIOS_DOCTORADO!$BO73&lt;&gt;"",[2]PREMIOS_DOCTORADO!$BO73&lt;&gt;0),[2]PREMIOS_DOCTORADO!$BO73,""),IF($A75="TOTAL",SUM(INDIRECT("AM4:AM"&amp;ROW()-1)),""))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IF(AND($A75&lt;&gt;"",$A75&lt;&gt;"TOTAL"),IF(AND([2]PREMIOS_DOCTORADO!$BR73&lt;&gt;"",[2]PREMIOS_DOCTORADO!$BR73&lt;&gt;0),[2]PREMIOS_DOCTORADO!$BR73,""),IF($A75="TOTAL",SUM(INDIRECT("AO4:AO"&amp;ROW()-1)),""))</f>
        <v/>
      </c>
      <c r="AP75" s="7" t="str">
        <f ca="1">IF(AND($A75&lt;&gt;"",$A75&lt;&gt;"TOTAL"),IF(AND([2]PREMIOS_DOCTORADO!$BT73&lt;&gt;"",[2]PREMIOS_DOCTORADO!$BT73&lt;&gt;0),[2]PREMIOS_DOCTORADO!$BT73,""),IF($A75="TOTAL",SUM(INDIRECT("AP4:AP"&amp;ROW()-1)),""))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IF(AND($A75&lt;&gt;"",$A75&lt;&gt;"TOTAL"),IF(AND([2]PREMIOS_DOCTORADO!$BW73&lt;&gt;"",[2]PREMIOS_DOCTORADO!$BW73&lt;&gt;0),[2]PREMIOS_DOCTORADO!$BW73,""),IF($A75="TOTAL",SUM(INDIRECT("AR4:AR"&amp;ROW()-1)),""))</f>
        <v/>
      </c>
      <c r="AS75" s="7" t="str">
        <f ca="1">IF(AND($A75&lt;&gt;"",$A75&lt;&gt;"TOTAL"),IF(AND([2]PREMIOS_DOCTORADO!$BY73&lt;&gt;"",[2]PREMIOS_DOCTORADO!$BY73&lt;&gt;0),[2]PREMIOS_DOCTORADO!$BY73,""),IF($A75="TOTAL",SUM(INDIRECT("AS4:AS"&amp;ROW()-1)),""))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IF(AND($A75&lt;&gt;"",$A75&lt;&gt;"TOTAL"),IF(AND([2]PREMIOS_DOCTORADO!$CB73&lt;&gt;"",[2]PREMIOS_DOCTORADO!$CB73&lt;&gt;0),[2]PREMIOS_DOCTORADO!$CB73,""),IF($A75="TOTAL",SUM(INDIRECT("AU4:AU"&amp;ROW()-1)),""))</f>
        <v/>
      </c>
      <c r="AV75" s="7" t="str">
        <f ca="1">IF(AND($A75&lt;&gt;"",$A75&lt;&gt;"TOTAL"),IF(AND([2]PREMIOS_DOCTORADO!$CD73&lt;&gt;"",[2]PREMIOS_DOCTORADO!$CD73&lt;&gt;0),[2]PREMIOS_DOCTORADO!$CD73,""),IF($A75="TOTAL",SUM(INDIRECT("AV4:AV"&amp;ROW()-1)),""))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IF(AND($A75&lt;&gt;"",$A75&lt;&gt;"TOTAL"),IF(AND([2]PREMIOS_DOCTORADO!$CG73&lt;&gt;"",[2]PREMIOS_DOCTORADO!$CG73&lt;&gt;0),[2]PREMIOS_DOCTORADO!$CG73,""),IF($A75="TOTAL",SUM(INDIRECT("AX4:AX"&amp;ROW()-1)),""))</f>
        <v/>
      </c>
      <c r="AY75" s="7" t="str">
        <f ca="1">IF(AND($A75&lt;&gt;"",$A75&lt;&gt;"TOTAL"),IF(AND([2]PREMIOS_DOCTORADO!$CI73&lt;&gt;"",[2]PREMIOS_DOCTORADO!$CI73&lt;&gt;0),[2]PREMIOS_DOCTORADO!$CI73,""),IF($A75="TOTAL",SUM(INDIRECT("AY4:AY"&amp;ROW()-1)),""))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IF(AND($A75&lt;&gt;"",$A75&lt;&gt;"TOTAL"),IF(AND([2]PREMIOS_DOCTORADO!$CL73&lt;&gt;"",[2]PREMIOS_DOCTORADO!$CL73&lt;&gt;0),[2]PREMIOS_DOCTORADO!$CL73,""),IF($A75="TOTAL",SUM(INDIRECT("BA4:BA"&amp;ROW()-1)),""))</f>
        <v/>
      </c>
      <c r="BB75" s="7" t="str">
        <f ca="1">IF(AND($A75&lt;&gt;"",$A75&lt;&gt;"TOTAL"),IF(AND([2]PREMIOS_DOCTORADO!$CN73&lt;&gt;"",[2]PREMIOS_DOCTORADO!$CN73&lt;&gt;0),[2]PREMIOS_DOCTORADO!$CN73,""),IF($A75="TOTAL",SUM(INDIRECT("BB4:BB"&amp;ROW()-1)),""))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IF(AND($A75&lt;&gt;"",$A75&lt;&gt;"TOTAL"),IF(AND([2]PREMIOS_DOCTORADO!$CQ73&lt;&gt;"",[2]PREMIOS_DOCTORADO!$CQ73&lt;&gt;0),[2]PREMIOS_DOCTORADO!$CQ73,""),IF($A75="TOTAL",SUM(INDIRECT("BD4:BD"&amp;ROW()-1)),""))</f>
        <v/>
      </c>
      <c r="BE75" s="7" t="str">
        <f ca="1">IF(AND($A75&lt;&gt;"",$A75&lt;&gt;"TOTAL"),IF(AND([2]PREMIOS_DOCTORADO!$CS73&lt;&gt;"",[2]PREMIOS_DOCTORADO!$CS73&lt;&gt;0),[2]PREMIOS_DOCTORADO!$CS73,""),IF($A75="TOTAL",SUM(INDIRECT("BE4:BE"&amp;ROW()-1)),""))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IF([2]PREMIOS_DOCTORADO!$D74&lt;&gt;"",[2]PREMIOS_DOCTORADO!$D74,IF(AND([2]PREMIOS_DOCTORADO!$D74="",[2]PREMIOS_DOCTORADO!$D75="",[2]PREMIOS_DOCTORADO!$D73=""),"","TOTAL"))</f>
        <v/>
      </c>
      <c r="B76" s="7" t="str">
        <f ca="1">IF(AND($A76&lt;&gt;"",$A76&lt;&gt;"TOTAL"),IF(AND([2]PREMIOS_DOCTORADO!$E74&lt;&gt;"",[2]PREMIOS_DOCTORADO!$E74&lt;&gt;0),[2]PREMIOS_DOCTORADO!$E74,""),IF($A76="TOTAL",SUM(INDIRECT("B4:B"&amp;ROW()-1)),""))</f>
        <v/>
      </c>
      <c r="C76" s="7" t="str">
        <f ca="1">IF(AND($A76&lt;&gt;"",$A76&lt;&gt;"TOTAL"),IF(AND([2]PREMIOS_DOCTORADO!$G74&lt;&gt;"",[2]PREMIOS_DOCTORADO!$G74&lt;&gt;0),[2]PREMIOS_DOCTORADO!$G74,""),IF($A76="TOTAL",SUM(INDIRECT("C4:C"&amp;ROW()-1)),""))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IF(AND($A76&lt;&gt;"",$A76&lt;&gt;"TOTAL"),IF(AND([2]PREMIOS_DOCTORADO!$J74&lt;&gt;"",[2]PREMIOS_DOCTORADO!$J74&lt;&gt;0),[2]PREMIOS_DOCTORADO!$J74,""),IF($A76="TOTAL",SUM(INDIRECT("E4:E"&amp;ROW()-1)),""))</f>
        <v/>
      </c>
      <c r="F76" s="7" t="str">
        <f ca="1">IF(AND($A76&lt;&gt;"",$A76&lt;&gt;"TOTAL"),IF(AND([2]PREMIOS_DOCTORADO!$L74&lt;&gt;"",[2]PREMIOS_DOCTORADO!$L74&lt;&gt;0),[2]PREMIOS_DOCTORADO!$L74,""),IF($A76="TOTAL",SUM(INDIRECT("F4:F"&amp;ROW()-1)),""))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IF(AND($A76&lt;&gt;"",$A76&lt;&gt;"TOTAL"),IF(AND([2]PREMIOS_DOCTORADO!$O74&lt;&gt;"",[2]PREMIOS_DOCTORADO!$O74&lt;&gt;0),[2]PREMIOS_DOCTORADO!$O74,""),IF($A76="TOTAL",SUM(INDIRECT("H4:H"&amp;ROW()-1)),""))</f>
        <v/>
      </c>
      <c r="I76" s="7" t="str">
        <f ca="1">IF(AND($A76&lt;&gt;"",$A76&lt;&gt;"TOTAL"),IF(AND([2]PREMIOS_DOCTORADO!$Q74&lt;&gt;"",[2]PREMIOS_DOCTORADO!$Q74&lt;&gt;0),[2]PREMIOS_DOCTORADO!$Q74,""),IF($A76="TOTAL",SUM(INDIRECT("I4:I"&amp;ROW()-1)),""))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IF(AND($A76&lt;&gt;"",$A76&lt;&gt;"TOTAL"),IF(AND([2]PREMIOS_DOCTORADO!$T74&lt;&gt;"",[2]PREMIOS_DOCTORADO!$T74&lt;&gt;0),[2]PREMIOS_DOCTORADO!$T74,""),IF($A76="TOTAL",SUM(INDIRECT("K4:K"&amp;ROW()-1)),""))</f>
        <v/>
      </c>
      <c r="L76" s="7" t="str">
        <f ca="1">IF(AND($A76&lt;&gt;"",$A76&lt;&gt;"TOTAL"),IF(AND([2]PREMIOS_DOCTORADO!$V74&lt;&gt;"",[2]PREMIOS_DOCTORADO!$V74&lt;&gt;0),[2]PREMIOS_DOCTORADO!$V74,""),IF($A76="TOTAL",SUM(INDIRECT("L4:L"&amp;ROW()-1)),""))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IF(AND($A76&lt;&gt;"",$A76&lt;&gt;"TOTAL"),IF(AND([2]PREMIOS_DOCTORADO!$Y74&lt;&gt;"",[2]PREMIOS_DOCTORADO!$Y74&lt;&gt;0),[2]PREMIOS_DOCTORADO!$Y74,""),IF($A76="TOTAL",SUM(INDIRECT("N4:N"&amp;ROW()-1)),""))</f>
        <v/>
      </c>
      <c r="O76" s="7" t="str">
        <f ca="1">IF(AND($A76&lt;&gt;"",$A76&lt;&gt;"TOTAL"),IF(AND([2]PREMIOS_DOCTORADO!$AA74&lt;&gt;"",[2]PREMIOS_DOCTORADO!$AA74&lt;&gt;0),[2]PREMIOS_DOCTORADO!$AA74,""),IF($A76="TOTAL",SUM(INDIRECT("O4:O"&amp;ROW()-1)),""))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IF(AND($A76&lt;&gt;"",$A76&lt;&gt;"TOTAL"),IF(AND([2]PREMIOS_DOCTORADO!$AD74&lt;&gt;"",[2]PREMIOS_DOCTORADO!$AD74&lt;&gt;0),[2]PREMIOS_DOCTORADO!$AD74,""),IF($A76="TOTAL",SUM(INDIRECT("Q4:Q"&amp;ROW()-1)),""))</f>
        <v/>
      </c>
      <c r="R76" s="7" t="str">
        <f ca="1">IF(AND($A76&lt;&gt;"",$A76&lt;&gt;"TOTAL"),IF(AND([2]PREMIOS_DOCTORADO!$AF74&lt;&gt;"",[2]PREMIOS_DOCTORADO!$AF74&lt;&gt;0),[2]PREMIOS_DOCTORADO!$AF74,""),IF($A76="TOTAL",SUM(INDIRECT("R4:R"&amp;ROW()-1)),""))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IF(AND($A76&lt;&gt;"",$A76&lt;&gt;"TOTAL"),IF(AND([2]PREMIOS_DOCTORADO!$AI74&lt;&gt;"",[2]PREMIOS_DOCTORADO!$AI74&lt;&gt;0),[2]PREMIOS_DOCTORADO!$AI74,""),IF($A76="TOTAL",SUM(INDIRECT("T4:T"&amp;ROW()-1)),""))</f>
        <v/>
      </c>
      <c r="U76" s="7" t="str">
        <f ca="1">IF(AND($A76&lt;&gt;"",$A76&lt;&gt;"TOTAL"),IF(AND([2]PREMIOS_DOCTORADO!$AK74&lt;&gt;"",[2]PREMIOS_DOCTORADO!$AK74&lt;&gt;0),[2]PREMIOS_DOCTORADO!$AK74,""),IF($A76="TOTAL",SUM(INDIRECT("U4:U"&amp;ROW()-1)),""))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IF(AND($A76&lt;&gt;"",$A76&lt;&gt;"TOTAL"),IF(AND([2]PREMIOS_DOCTORADO!$AN74&lt;&gt;"",[2]PREMIOS_DOCTORADO!$AN74&lt;&gt;0),[2]PREMIOS_DOCTORADO!$AN74,""),IF($A76="TOTAL",SUM(INDIRECT("W4:W"&amp;ROW()-1)),""))</f>
        <v/>
      </c>
      <c r="X76" s="7" t="str">
        <f ca="1">IF(AND($A76&lt;&gt;"",$A76&lt;&gt;"TOTAL"),IF(AND([2]PREMIOS_DOCTORADO!$AP74&lt;&gt;"",[2]PREMIOS_DOCTORADO!$AP74&lt;&gt;0),[2]PREMIOS_DOCTORADO!$AP74,""),IF($A76="TOTAL",SUM(INDIRECT("X4:X"&amp;ROW()-1)),""))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IF(AND($A76&lt;&gt;"",$A76&lt;&gt;"TOTAL"),IF(AND([2]PREMIOS_DOCTORADO!$AS74&lt;&gt;"",[2]PREMIOS_DOCTORADO!$AS74&lt;&gt;0),[2]PREMIOS_DOCTORADO!$AS74,""),IF($A76="TOTAL",SUM(INDIRECT("Z4:Z"&amp;ROW()-1)),""))</f>
        <v/>
      </c>
      <c r="AA76" s="7" t="str">
        <f ca="1">IF(AND($A76&lt;&gt;"",$A76&lt;&gt;"TOTAL"),IF(AND([2]PREMIOS_DOCTORADO!$AU74&lt;&gt;"",[2]PREMIOS_DOCTORADO!$AU74&lt;&gt;0),[2]PREMIOS_DOCTORADO!$AU74,""),IF($A76="TOTAL",SUM(INDIRECT("AA4:AA"&amp;ROW()-1)),""))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IF(AND($A76&lt;&gt;"",$A76&lt;&gt;"TOTAL"),IF(AND([2]PREMIOS_DOCTORADO!$AX74&lt;&gt;"",[2]PREMIOS_DOCTORADO!$AX74&lt;&gt;0),[2]PREMIOS_DOCTORADO!$AX74,""),IF($A76="TOTAL",SUM(INDIRECT("AC4:AC"&amp;ROW()-1)),""))</f>
        <v/>
      </c>
      <c r="AD76" s="7" t="str">
        <f ca="1">IF(AND($A76&lt;&gt;"",$A76&lt;&gt;"TOTAL"),IF(AND([2]PREMIOS_DOCTORADO!$AZ74&lt;&gt;"",[2]PREMIOS_DOCTORADO!$AZ74&lt;&gt;0),[2]PREMIOS_DOCTORADO!$AZ74,""),IF($A76="TOTAL",SUM(INDIRECT("AD4:AD"&amp;ROW()-1)),""))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IF(AND($A76&lt;&gt;"",$A76&lt;&gt;"TOTAL"),IF(AND([2]PREMIOS_DOCTORADO!$BC74&lt;&gt;"",[2]PREMIOS_DOCTORADO!$BC74&lt;&gt;0),[2]PREMIOS_DOCTORADO!$BC74,""),IF($A76="TOTAL",SUM(INDIRECT("AF4:AF"&amp;ROW()-1)),""))</f>
        <v/>
      </c>
      <c r="AG76" s="7" t="str">
        <f ca="1">IF(AND($A76&lt;&gt;"",$A76&lt;&gt;"TOTAL"),IF(AND([2]PREMIOS_DOCTORADO!$BE74&lt;&gt;"",[2]PREMIOS_DOCTORADO!$BE74&lt;&gt;0),[2]PREMIOS_DOCTORADO!$BE74,""),IF($A76="TOTAL",SUM(INDIRECT("AG4:AG"&amp;ROW()-1)),""))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IF(AND($A76&lt;&gt;"",$A76&lt;&gt;"TOTAL"),IF(AND([2]PREMIOS_DOCTORADO!$BH74&lt;&gt;"",[2]PREMIOS_DOCTORADO!$BH74&lt;&gt;0),[2]PREMIOS_DOCTORADO!$BH74,""),IF($A76="TOTAL",SUM(INDIRECT("AI4:AI"&amp;ROW()-1)),""))</f>
        <v/>
      </c>
      <c r="AJ76" s="7" t="str">
        <f ca="1">IF(AND($A76&lt;&gt;"",$A76&lt;&gt;"TOTAL"),IF(AND([2]PREMIOS_DOCTORADO!$BJ74&lt;&gt;"",[2]PREMIOS_DOCTORADO!$BJ74&lt;&gt;0),[2]PREMIOS_DOCTORADO!$BJ74,""),IF($A76="TOTAL",SUM(INDIRECT("AJ4:AJ"&amp;ROW()-1)),""))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IF(AND($A76&lt;&gt;"",$A76&lt;&gt;"TOTAL"),IF(AND([2]PREMIOS_DOCTORADO!$BM74&lt;&gt;"",[2]PREMIOS_DOCTORADO!$BM74&lt;&gt;0),[2]PREMIOS_DOCTORADO!$BM74,""),IF($A76="TOTAL",SUM(INDIRECT("AL4:AL"&amp;ROW()-1)),""))</f>
        <v/>
      </c>
      <c r="AM76" s="7" t="str">
        <f ca="1">IF(AND($A76&lt;&gt;"",$A76&lt;&gt;"TOTAL"),IF(AND([2]PREMIOS_DOCTORADO!$BO74&lt;&gt;"",[2]PREMIOS_DOCTORADO!$BO74&lt;&gt;0),[2]PREMIOS_DOCTORADO!$BO74,""),IF($A76="TOTAL",SUM(INDIRECT("AM4:AM"&amp;ROW()-1)),""))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IF(AND($A76&lt;&gt;"",$A76&lt;&gt;"TOTAL"),IF(AND([2]PREMIOS_DOCTORADO!$BR74&lt;&gt;"",[2]PREMIOS_DOCTORADO!$BR74&lt;&gt;0),[2]PREMIOS_DOCTORADO!$BR74,""),IF($A76="TOTAL",SUM(INDIRECT("AO4:AO"&amp;ROW()-1)),""))</f>
        <v/>
      </c>
      <c r="AP76" s="7" t="str">
        <f ca="1">IF(AND($A76&lt;&gt;"",$A76&lt;&gt;"TOTAL"),IF(AND([2]PREMIOS_DOCTORADO!$BT74&lt;&gt;"",[2]PREMIOS_DOCTORADO!$BT74&lt;&gt;0),[2]PREMIOS_DOCTORADO!$BT74,""),IF($A76="TOTAL",SUM(INDIRECT("AP4:AP"&amp;ROW()-1)),""))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IF(AND($A76&lt;&gt;"",$A76&lt;&gt;"TOTAL"),IF(AND([2]PREMIOS_DOCTORADO!$BW74&lt;&gt;"",[2]PREMIOS_DOCTORADO!$BW74&lt;&gt;0),[2]PREMIOS_DOCTORADO!$BW74,""),IF($A76="TOTAL",SUM(INDIRECT("AR4:AR"&amp;ROW()-1)),""))</f>
        <v/>
      </c>
      <c r="AS76" s="7" t="str">
        <f ca="1">IF(AND($A76&lt;&gt;"",$A76&lt;&gt;"TOTAL"),IF(AND([2]PREMIOS_DOCTORADO!$BY74&lt;&gt;"",[2]PREMIOS_DOCTORADO!$BY74&lt;&gt;0),[2]PREMIOS_DOCTORADO!$BY74,""),IF($A76="TOTAL",SUM(INDIRECT("AS4:AS"&amp;ROW()-1)),""))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IF(AND($A76&lt;&gt;"",$A76&lt;&gt;"TOTAL"),IF(AND([2]PREMIOS_DOCTORADO!$CB74&lt;&gt;"",[2]PREMIOS_DOCTORADO!$CB74&lt;&gt;0),[2]PREMIOS_DOCTORADO!$CB74,""),IF($A76="TOTAL",SUM(INDIRECT("AU4:AU"&amp;ROW()-1)),""))</f>
        <v/>
      </c>
      <c r="AV76" s="7" t="str">
        <f ca="1">IF(AND($A76&lt;&gt;"",$A76&lt;&gt;"TOTAL"),IF(AND([2]PREMIOS_DOCTORADO!$CD74&lt;&gt;"",[2]PREMIOS_DOCTORADO!$CD74&lt;&gt;0),[2]PREMIOS_DOCTORADO!$CD74,""),IF($A76="TOTAL",SUM(INDIRECT("AV4:AV"&amp;ROW()-1)),""))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IF(AND($A76&lt;&gt;"",$A76&lt;&gt;"TOTAL"),IF(AND([2]PREMIOS_DOCTORADO!$CG74&lt;&gt;"",[2]PREMIOS_DOCTORADO!$CG74&lt;&gt;0),[2]PREMIOS_DOCTORADO!$CG74,""),IF($A76="TOTAL",SUM(INDIRECT("AX4:AX"&amp;ROW()-1)),""))</f>
        <v/>
      </c>
      <c r="AY76" s="7" t="str">
        <f ca="1">IF(AND($A76&lt;&gt;"",$A76&lt;&gt;"TOTAL"),IF(AND([2]PREMIOS_DOCTORADO!$CI74&lt;&gt;"",[2]PREMIOS_DOCTORADO!$CI74&lt;&gt;0),[2]PREMIOS_DOCTORADO!$CI74,""),IF($A76="TOTAL",SUM(INDIRECT("AY4:AY"&amp;ROW()-1)),""))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IF(AND($A76&lt;&gt;"",$A76&lt;&gt;"TOTAL"),IF(AND([2]PREMIOS_DOCTORADO!$CL74&lt;&gt;"",[2]PREMIOS_DOCTORADO!$CL74&lt;&gt;0),[2]PREMIOS_DOCTORADO!$CL74,""),IF($A76="TOTAL",SUM(INDIRECT("BA4:BA"&amp;ROW()-1)),""))</f>
        <v/>
      </c>
      <c r="BB76" s="7" t="str">
        <f ca="1">IF(AND($A76&lt;&gt;"",$A76&lt;&gt;"TOTAL"),IF(AND([2]PREMIOS_DOCTORADO!$CN74&lt;&gt;"",[2]PREMIOS_DOCTORADO!$CN74&lt;&gt;0),[2]PREMIOS_DOCTORADO!$CN74,""),IF($A76="TOTAL",SUM(INDIRECT("BB4:BB"&amp;ROW()-1)),""))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IF(AND($A76&lt;&gt;"",$A76&lt;&gt;"TOTAL"),IF(AND([2]PREMIOS_DOCTORADO!$CQ74&lt;&gt;"",[2]PREMIOS_DOCTORADO!$CQ74&lt;&gt;0),[2]PREMIOS_DOCTORADO!$CQ74,""),IF($A76="TOTAL",SUM(INDIRECT("BD4:BD"&amp;ROW()-1)),""))</f>
        <v/>
      </c>
      <c r="BE76" s="7" t="str">
        <f ca="1">IF(AND($A76&lt;&gt;"",$A76&lt;&gt;"TOTAL"),IF(AND([2]PREMIOS_DOCTORADO!$CS74&lt;&gt;"",[2]PREMIOS_DOCTORADO!$CS74&lt;&gt;0),[2]PREMIOS_DOCTORADO!$CS74,""),IF($A76="TOTAL",SUM(INDIRECT("BE4:BE"&amp;ROW()-1)),""))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IF([2]PREMIOS_DOCTORADO!$D75&lt;&gt;"",[2]PREMIOS_DOCTORADO!$D75,IF(AND([2]PREMIOS_DOCTORADO!$D75="",[2]PREMIOS_DOCTORADO!$D76="",[2]PREMIOS_DOCTORADO!$D74=""),"","TOTAL"))</f>
        <v/>
      </c>
      <c r="B77" s="7" t="str">
        <f ca="1">IF(AND($A77&lt;&gt;"",$A77&lt;&gt;"TOTAL"),IF(AND([2]PREMIOS_DOCTORADO!$E75&lt;&gt;"",[2]PREMIOS_DOCTORADO!$E75&lt;&gt;0),[2]PREMIOS_DOCTORADO!$E75,""),IF($A77="TOTAL",SUM(INDIRECT("B4:B"&amp;ROW()-1)),""))</f>
        <v/>
      </c>
      <c r="C77" s="7" t="str">
        <f ca="1">IF(AND($A77&lt;&gt;"",$A77&lt;&gt;"TOTAL"),IF(AND([2]PREMIOS_DOCTORADO!$G75&lt;&gt;"",[2]PREMIOS_DOCTORADO!$G75&lt;&gt;0),[2]PREMIOS_DOCTORADO!$G75,""),IF($A77="TOTAL",SUM(INDIRECT("C4:C"&amp;ROW()-1)),""))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IF(AND($A77&lt;&gt;"",$A77&lt;&gt;"TOTAL"),IF(AND([2]PREMIOS_DOCTORADO!$J75&lt;&gt;"",[2]PREMIOS_DOCTORADO!$J75&lt;&gt;0),[2]PREMIOS_DOCTORADO!$J75,""),IF($A77="TOTAL",SUM(INDIRECT("E4:E"&amp;ROW()-1)),""))</f>
        <v/>
      </c>
      <c r="F77" s="7" t="str">
        <f ca="1">IF(AND($A77&lt;&gt;"",$A77&lt;&gt;"TOTAL"),IF(AND([2]PREMIOS_DOCTORADO!$L75&lt;&gt;"",[2]PREMIOS_DOCTORADO!$L75&lt;&gt;0),[2]PREMIOS_DOCTORADO!$L75,""),IF($A77="TOTAL",SUM(INDIRECT("F4:F"&amp;ROW()-1)),""))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IF(AND($A77&lt;&gt;"",$A77&lt;&gt;"TOTAL"),IF(AND([2]PREMIOS_DOCTORADO!$O75&lt;&gt;"",[2]PREMIOS_DOCTORADO!$O75&lt;&gt;0),[2]PREMIOS_DOCTORADO!$O75,""),IF($A77="TOTAL",SUM(INDIRECT("H4:H"&amp;ROW()-1)),""))</f>
        <v/>
      </c>
      <c r="I77" s="7" t="str">
        <f ca="1">IF(AND($A77&lt;&gt;"",$A77&lt;&gt;"TOTAL"),IF(AND([2]PREMIOS_DOCTORADO!$Q75&lt;&gt;"",[2]PREMIOS_DOCTORADO!$Q75&lt;&gt;0),[2]PREMIOS_DOCTORADO!$Q75,""),IF($A77="TOTAL",SUM(INDIRECT("I4:I"&amp;ROW()-1)),""))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IF(AND($A77&lt;&gt;"",$A77&lt;&gt;"TOTAL"),IF(AND([2]PREMIOS_DOCTORADO!$T75&lt;&gt;"",[2]PREMIOS_DOCTORADO!$T75&lt;&gt;0),[2]PREMIOS_DOCTORADO!$T75,""),IF($A77="TOTAL",SUM(INDIRECT("K4:K"&amp;ROW()-1)),""))</f>
        <v/>
      </c>
      <c r="L77" s="7" t="str">
        <f ca="1">IF(AND($A77&lt;&gt;"",$A77&lt;&gt;"TOTAL"),IF(AND([2]PREMIOS_DOCTORADO!$V75&lt;&gt;"",[2]PREMIOS_DOCTORADO!$V75&lt;&gt;0),[2]PREMIOS_DOCTORADO!$V75,""),IF($A77="TOTAL",SUM(INDIRECT("L4:L"&amp;ROW()-1)),""))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IF(AND($A77&lt;&gt;"",$A77&lt;&gt;"TOTAL"),IF(AND([2]PREMIOS_DOCTORADO!$Y75&lt;&gt;"",[2]PREMIOS_DOCTORADO!$Y75&lt;&gt;0),[2]PREMIOS_DOCTORADO!$Y75,""),IF($A77="TOTAL",SUM(INDIRECT("N4:N"&amp;ROW()-1)),""))</f>
        <v/>
      </c>
      <c r="O77" s="7" t="str">
        <f ca="1">IF(AND($A77&lt;&gt;"",$A77&lt;&gt;"TOTAL"),IF(AND([2]PREMIOS_DOCTORADO!$AA75&lt;&gt;"",[2]PREMIOS_DOCTORADO!$AA75&lt;&gt;0),[2]PREMIOS_DOCTORADO!$AA75,""),IF($A77="TOTAL",SUM(INDIRECT("O4:O"&amp;ROW()-1)),""))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IF(AND($A77&lt;&gt;"",$A77&lt;&gt;"TOTAL"),IF(AND([2]PREMIOS_DOCTORADO!$AD75&lt;&gt;"",[2]PREMIOS_DOCTORADO!$AD75&lt;&gt;0),[2]PREMIOS_DOCTORADO!$AD75,""),IF($A77="TOTAL",SUM(INDIRECT("Q4:Q"&amp;ROW()-1)),""))</f>
        <v/>
      </c>
      <c r="R77" s="7" t="str">
        <f ca="1">IF(AND($A77&lt;&gt;"",$A77&lt;&gt;"TOTAL"),IF(AND([2]PREMIOS_DOCTORADO!$AF75&lt;&gt;"",[2]PREMIOS_DOCTORADO!$AF75&lt;&gt;0),[2]PREMIOS_DOCTORADO!$AF75,""),IF($A77="TOTAL",SUM(INDIRECT("R4:R"&amp;ROW()-1)),""))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IF(AND($A77&lt;&gt;"",$A77&lt;&gt;"TOTAL"),IF(AND([2]PREMIOS_DOCTORADO!$AI75&lt;&gt;"",[2]PREMIOS_DOCTORADO!$AI75&lt;&gt;0),[2]PREMIOS_DOCTORADO!$AI75,""),IF($A77="TOTAL",SUM(INDIRECT("T4:T"&amp;ROW()-1)),""))</f>
        <v/>
      </c>
      <c r="U77" s="7" t="str">
        <f ca="1">IF(AND($A77&lt;&gt;"",$A77&lt;&gt;"TOTAL"),IF(AND([2]PREMIOS_DOCTORADO!$AK75&lt;&gt;"",[2]PREMIOS_DOCTORADO!$AK75&lt;&gt;0),[2]PREMIOS_DOCTORADO!$AK75,""),IF($A77="TOTAL",SUM(INDIRECT("U4:U"&amp;ROW()-1)),""))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IF(AND($A77&lt;&gt;"",$A77&lt;&gt;"TOTAL"),IF(AND([2]PREMIOS_DOCTORADO!$AN75&lt;&gt;"",[2]PREMIOS_DOCTORADO!$AN75&lt;&gt;0),[2]PREMIOS_DOCTORADO!$AN75,""),IF($A77="TOTAL",SUM(INDIRECT("W4:W"&amp;ROW()-1)),""))</f>
        <v/>
      </c>
      <c r="X77" s="7" t="str">
        <f ca="1">IF(AND($A77&lt;&gt;"",$A77&lt;&gt;"TOTAL"),IF(AND([2]PREMIOS_DOCTORADO!$AP75&lt;&gt;"",[2]PREMIOS_DOCTORADO!$AP75&lt;&gt;0),[2]PREMIOS_DOCTORADO!$AP75,""),IF($A77="TOTAL",SUM(INDIRECT("X4:X"&amp;ROW()-1)),""))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IF(AND($A77&lt;&gt;"",$A77&lt;&gt;"TOTAL"),IF(AND([2]PREMIOS_DOCTORADO!$AS75&lt;&gt;"",[2]PREMIOS_DOCTORADO!$AS75&lt;&gt;0),[2]PREMIOS_DOCTORADO!$AS75,""),IF($A77="TOTAL",SUM(INDIRECT("Z4:Z"&amp;ROW()-1)),""))</f>
        <v/>
      </c>
      <c r="AA77" s="7" t="str">
        <f ca="1">IF(AND($A77&lt;&gt;"",$A77&lt;&gt;"TOTAL"),IF(AND([2]PREMIOS_DOCTORADO!$AU75&lt;&gt;"",[2]PREMIOS_DOCTORADO!$AU75&lt;&gt;0),[2]PREMIOS_DOCTORADO!$AU75,""),IF($A77="TOTAL",SUM(INDIRECT("AA4:AA"&amp;ROW()-1)),""))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IF(AND($A77&lt;&gt;"",$A77&lt;&gt;"TOTAL"),IF(AND([2]PREMIOS_DOCTORADO!$AX75&lt;&gt;"",[2]PREMIOS_DOCTORADO!$AX75&lt;&gt;0),[2]PREMIOS_DOCTORADO!$AX75,""),IF($A77="TOTAL",SUM(INDIRECT("AC4:AC"&amp;ROW()-1)),""))</f>
        <v/>
      </c>
      <c r="AD77" s="7" t="str">
        <f ca="1">IF(AND($A77&lt;&gt;"",$A77&lt;&gt;"TOTAL"),IF(AND([2]PREMIOS_DOCTORADO!$AZ75&lt;&gt;"",[2]PREMIOS_DOCTORADO!$AZ75&lt;&gt;0),[2]PREMIOS_DOCTORADO!$AZ75,""),IF($A77="TOTAL",SUM(INDIRECT("AD4:AD"&amp;ROW()-1)),""))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IF(AND($A77&lt;&gt;"",$A77&lt;&gt;"TOTAL"),IF(AND([2]PREMIOS_DOCTORADO!$BC75&lt;&gt;"",[2]PREMIOS_DOCTORADO!$BC75&lt;&gt;0),[2]PREMIOS_DOCTORADO!$BC75,""),IF($A77="TOTAL",SUM(INDIRECT("AF4:AF"&amp;ROW()-1)),""))</f>
        <v/>
      </c>
      <c r="AG77" s="7" t="str">
        <f ca="1">IF(AND($A77&lt;&gt;"",$A77&lt;&gt;"TOTAL"),IF(AND([2]PREMIOS_DOCTORADO!$BE75&lt;&gt;"",[2]PREMIOS_DOCTORADO!$BE75&lt;&gt;0),[2]PREMIOS_DOCTORADO!$BE75,""),IF($A77="TOTAL",SUM(INDIRECT("AG4:AG"&amp;ROW()-1)),""))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IF(AND($A77&lt;&gt;"",$A77&lt;&gt;"TOTAL"),IF(AND([2]PREMIOS_DOCTORADO!$BH75&lt;&gt;"",[2]PREMIOS_DOCTORADO!$BH75&lt;&gt;0),[2]PREMIOS_DOCTORADO!$BH75,""),IF($A77="TOTAL",SUM(INDIRECT("AI4:AI"&amp;ROW()-1)),""))</f>
        <v/>
      </c>
      <c r="AJ77" s="7" t="str">
        <f ca="1">IF(AND($A77&lt;&gt;"",$A77&lt;&gt;"TOTAL"),IF(AND([2]PREMIOS_DOCTORADO!$BJ75&lt;&gt;"",[2]PREMIOS_DOCTORADO!$BJ75&lt;&gt;0),[2]PREMIOS_DOCTORADO!$BJ75,""),IF($A77="TOTAL",SUM(INDIRECT("AJ4:AJ"&amp;ROW()-1)),""))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IF(AND($A77&lt;&gt;"",$A77&lt;&gt;"TOTAL"),IF(AND([2]PREMIOS_DOCTORADO!$BM75&lt;&gt;"",[2]PREMIOS_DOCTORADO!$BM75&lt;&gt;0),[2]PREMIOS_DOCTORADO!$BM75,""),IF($A77="TOTAL",SUM(INDIRECT("AL4:AL"&amp;ROW()-1)),""))</f>
        <v/>
      </c>
      <c r="AM77" s="7" t="str">
        <f ca="1">IF(AND($A77&lt;&gt;"",$A77&lt;&gt;"TOTAL"),IF(AND([2]PREMIOS_DOCTORADO!$BO75&lt;&gt;"",[2]PREMIOS_DOCTORADO!$BO75&lt;&gt;0),[2]PREMIOS_DOCTORADO!$BO75,""),IF($A77="TOTAL",SUM(INDIRECT("AM4:AM"&amp;ROW()-1)),""))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IF(AND($A77&lt;&gt;"",$A77&lt;&gt;"TOTAL"),IF(AND([2]PREMIOS_DOCTORADO!$BR75&lt;&gt;"",[2]PREMIOS_DOCTORADO!$BR75&lt;&gt;0),[2]PREMIOS_DOCTORADO!$BR75,""),IF($A77="TOTAL",SUM(INDIRECT("AO4:AO"&amp;ROW()-1)),""))</f>
        <v/>
      </c>
      <c r="AP77" s="7" t="str">
        <f ca="1">IF(AND($A77&lt;&gt;"",$A77&lt;&gt;"TOTAL"),IF(AND([2]PREMIOS_DOCTORADO!$BT75&lt;&gt;"",[2]PREMIOS_DOCTORADO!$BT75&lt;&gt;0),[2]PREMIOS_DOCTORADO!$BT75,""),IF($A77="TOTAL",SUM(INDIRECT("AP4:AP"&amp;ROW()-1)),""))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IF(AND($A77&lt;&gt;"",$A77&lt;&gt;"TOTAL"),IF(AND([2]PREMIOS_DOCTORADO!$BW75&lt;&gt;"",[2]PREMIOS_DOCTORADO!$BW75&lt;&gt;0),[2]PREMIOS_DOCTORADO!$BW75,""),IF($A77="TOTAL",SUM(INDIRECT("AR4:AR"&amp;ROW()-1)),""))</f>
        <v/>
      </c>
      <c r="AS77" s="7" t="str">
        <f ca="1">IF(AND($A77&lt;&gt;"",$A77&lt;&gt;"TOTAL"),IF(AND([2]PREMIOS_DOCTORADO!$BY75&lt;&gt;"",[2]PREMIOS_DOCTORADO!$BY75&lt;&gt;0),[2]PREMIOS_DOCTORADO!$BY75,""),IF($A77="TOTAL",SUM(INDIRECT("AS4:AS"&amp;ROW()-1)),""))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IF(AND($A77&lt;&gt;"",$A77&lt;&gt;"TOTAL"),IF(AND([2]PREMIOS_DOCTORADO!$CB75&lt;&gt;"",[2]PREMIOS_DOCTORADO!$CB75&lt;&gt;0),[2]PREMIOS_DOCTORADO!$CB75,""),IF($A77="TOTAL",SUM(INDIRECT("AU4:AU"&amp;ROW()-1)),""))</f>
        <v/>
      </c>
      <c r="AV77" s="7" t="str">
        <f ca="1">IF(AND($A77&lt;&gt;"",$A77&lt;&gt;"TOTAL"),IF(AND([2]PREMIOS_DOCTORADO!$CD75&lt;&gt;"",[2]PREMIOS_DOCTORADO!$CD75&lt;&gt;0),[2]PREMIOS_DOCTORADO!$CD75,""),IF($A77="TOTAL",SUM(INDIRECT("AV4:AV"&amp;ROW()-1)),""))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IF(AND($A77&lt;&gt;"",$A77&lt;&gt;"TOTAL"),IF(AND([2]PREMIOS_DOCTORADO!$CG75&lt;&gt;"",[2]PREMIOS_DOCTORADO!$CG75&lt;&gt;0),[2]PREMIOS_DOCTORADO!$CG75,""),IF($A77="TOTAL",SUM(INDIRECT("AX4:AX"&amp;ROW()-1)),""))</f>
        <v/>
      </c>
      <c r="AY77" s="7" t="str">
        <f ca="1">IF(AND($A77&lt;&gt;"",$A77&lt;&gt;"TOTAL"),IF(AND([2]PREMIOS_DOCTORADO!$CI75&lt;&gt;"",[2]PREMIOS_DOCTORADO!$CI75&lt;&gt;0),[2]PREMIOS_DOCTORADO!$CI75,""),IF($A77="TOTAL",SUM(INDIRECT("AY4:AY"&amp;ROW()-1)),""))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IF(AND($A77&lt;&gt;"",$A77&lt;&gt;"TOTAL"),IF(AND([2]PREMIOS_DOCTORADO!$CL75&lt;&gt;"",[2]PREMIOS_DOCTORADO!$CL75&lt;&gt;0),[2]PREMIOS_DOCTORADO!$CL75,""),IF($A77="TOTAL",SUM(INDIRECT("BA4:BA"&amp;ROW()-1)),""))</f>
        <v/>
      </c>
      <c r="BB77" s="7" t="str">
        <f ca="1">IF(AND($A77&lt;&gt;"",$A77&lt;&gt;"TOTAL"),IF(AND([2]PREMIOS_DOCTORADO!$CN75&lt;&gt;"",[2]PREMIOS_DOCTORADO!$CN75&lt;&gt;0),[2]PREMIOS_DOCTORADO!$CN75,""),IF($A77="TOTAL",SUM(INDIRECT("BB4:BB"&amp;ROW()-1)),""))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IF(AND($A77&lt;&gt;"",$A77&lt;&gt;"TOTAL"),IF(AND([2]PREMIOS_DOCTORADO!$CQ75&lt;&gt;"",[2]PREMIOS_DOCTORADO!$CQ75&lt;&gt;0),[2]PREMIOS_DOCTORADO!$CQ75,""),IF($A77="TOTAL",SUM(INDIRECT("BD4:BD"&amp;ROW()-1)),""))</f>
        <v/>
      </c>
      <c r="BE77" s="7" t="str">
        <f ca="1">IF(AND($A77&lt;&gt;"",$A77&lt;&gt;"TOTAL"),IF(AND([2]PREMIOS_DOCTORADO!$CS75&lt;&gt;"",[2]PREMIOS_DOCTORADO!$CS75&lt;&gt;0),[2]PREMIOS_DOCTORADO!$CS75,""),IF($A77="TOTAL",SUM(INDIRECT("BE4:BE"&amp;ROW()-1)),""))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IF([2]PREMIOS_DOCTORADO!$D76&lt;&gt;"",[2]PREMIOS_DOCTORADO!$D76,IF(AND([2]PREMIOS_DOCTORADO!$D76="",[2]PREMIOS_DOCTORADO!$D77="",[2]PREMIOS_DOCTORADO!$D75=""),"","TOTAL"))</f>
        <v/>
      </c>
      <c r="B78" s="7" t="str">
        <f ca="1">IF(AND($A78&lt;&gt;"",$A78&lt;&gt;"TOTAL"),IF(AND([2]PREMIOS_DOCTORADO!$E76&lt;&gt;"",[2]PREMIOS_DOCTORADO!$E76&lt;&gt;0),[2]PREMIOS_DOCTORADO!$E76,""),IF($A78="TOTAL",SUM(INDIRECT("B4:B"&amp;ROW()-1)),""))</f>
        <v/>
      </c>
      <c r="C78" s="7" t="str">
        <f ca="1">IF(AND($A78&lt;&gt;"",$A78&lt;&gt;"TOTAL"),IF(AND([2]PREMIOS_DOCTORADO!$G76&lt;&gt;"",[2]PREMIOS_DOCTORADO!$G76&lt;&gt;0),[2]PREMIOS_DOCTORADO!$G76,""),IF($A78="TOTAL",SUM(INDIRECT("C4:C"&amp;ROW()-1)),""))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IF(AND($A78&lt;&gt;"",$A78&lt;&gt;"TOTAL"),IF(AND([2]PREMIOS_DOCTORADO!$J76&lt;&gt;"",[2]PREMIOS_DOCTORADO!$J76&lt;&gt;0),[2]PREMIOS_DOCTORADO!$J76,""),IF($A78="TOTAL",SUM(INDIRECT("E4:E"&amp;ROW()-1)),""))</f>
        <v/>
      </c>
      <c r="F78" s="7" t="str">
        <f ca="1">IF(AND($A78&lt;&gt;"",$A78&lt;&gt;"TOTAL"),IF(AND([2]PREMIOS_DOCTORADO!$L76&lt;&gt;"",[2]PREMIOS_DOCTORADO!$L76&lt;&gt;0),[2]PREMIOS_DOCTORADO!$L76,""),IF($A78="TOTAL",SUM(INDIRECT("F4:F"&amp;ROW()-1)),""))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IF(AND($A78&lt;&gt;"",$A78&lt;&gt;"TOTAL"),IF(AND([2]PREMIOS_DOCTORADO!$O76&lt;&gt;"",[2]PREMIOS_DOCTORADO!$O76&lt;&gt;0),[2]PREMIOS_DOCTORADO!$O76,""),IF($A78="TOTAL",SUM(INDIRECT("H4:H"&amp;ROW()-1)),""))</f>
        <v/>
      </c>
      <c r="I78" s="7" t="str">
        <f ca="1">IF(AND($A78&lt;&gt;"",$A78&lt;&gt;"TOTAL"),IF(AND([2]PREMIOS_DOCTORADO!$Q76&lt;&gt;"",[2]PREMIOS_DOCTORADO!$Q76&lt;&gt;0),[2]PREMIOS_DOCTORADO!$Q76,""),IF($A78="TOTAL",SUM(INDIRECT("I4:I"&amp;ROW()-1)),""))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IF(AND($A78&lt;&gt;"",$A78&lt;&gt;"TOTAL"),IF(AND([2]PREMIOS_DOCTORADO!$T76&lt;&gt;"",[2]PREMIOS_DOCTORADO!$T76&lt;&gt;0),[2]PREMIOS_DOCTORADO!$T76,""),IF($A78="TOTAL",SUM(INDIRECT("K4:K"&amp;ROW()-1)),""))</f>
        <v/>
      </c>
      <c r="L78" s="7" t="str">
        <f ca="1">IF(AND($A78&lt;&gt;"",$A78&lt;&gt;"TOTAL"),IF(AND([2]PREMIOS_DOCTORADO!$V76&lt;&gt;"",[2]PREMIOS_DOCTORADO!$V76&lt;&gt;0),[2]PREMIOS_DOCTORADO!$V76,""),IF($A78="TOTAL",SUM(INDIRECT("L4:L"&amp;ROW()-1)),""))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IF(AND($A78&lt;&gt;"",$A78&lt;&gt;"TOTAL"),IF(AND([2]PREMIOS_DOCTORADO!$Y76&lt;&gt;"",[2]PREMIOS_DOCTORADO!$Y76&lt;&gt;0),[2]PREMIOS_DOCTORADO!$Y76,""),IF($A78="TOTAL",SUM(INDIRECT("N4:N"&amp;ROW()-1)),""))</f>
        <v/>
      </c>
      <c r="O78" s="7" t="str">
        <f ca="1">IF(AND($A78&lt;&gt;"",$A78&lt;&gt;"TOTAL"),IF(AND([2]PREMIOS_DOCTORADO!$AA76&lt;&gt;"",[2]PREMIOS_DOCTORADO!$AA76&lt;&gt;0),[2]PREMIOS_DOCTORADO!$AA76,""),IF($A78="TOTAL",SUM(INDIRECT("O4:O"&amp;ROW()-1)),""))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IF(AND($A78&lt;&gt;"",$A78&lt;&gt;"TOTAL"),IF(AND([2]PREMIOS_DOCTORADO!$AD76&lt;&gt;"",[2]PREMIOS_DOCTORADO!$AD76&lt;&gt;0),[2]PREMIOS_DOCTORADO!$AD76,""),IF($A78="TOTAL",SUM(INDIRECT("Q4:Q"&amp;ROW()-1)),""))</f>
        <v/>
      </c>
      <c r="R78" s="7" t="str">
        <f ca="1">IF(AND($A78&lt;&gt;"",$A78&lt;&gt;"TOTAL"),IF(AND([2]PREMIOS_DOCTORADO!$AF76&lt;&gt;"",[2]PREMIOS_DOCTORADO!$AF76&lt;&gt;0),[2]PREMIOS_DOCTORADO!$AF76,""),IF($A78="TOTAL",SUM(INDIRECT("R4:R"&amp;ROW()-1)),""))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IF(AND($A78&lt;&gt;"",$A78&lt;&gt;"TOTAL"),IF(AND([2]PREMIOS_DOCTORADO!$AI76&lt;&gt;"",[2]PREMIOS_DOCTORADO!$AI76&lt;&gt;0),[2]PREMIOS_DOCTORADO!$AI76,""),IF($A78="TOTAL",SUM(INDIRECT("T4:T"&amp;ROW()-1)),""))</f>
        <v/>
      </c>
      <c r="U78" s="7" t="str">
        <f ca="1">IF(AND($A78&lt;&gt;"",$A78&lt;&gt;"TOTAL"),IF(AND([2]PREMIOS_DOCTORADO!$AK76&lt;&gt;"",[2]PREMIOS_DOCTORADO!$AK76&lt;&gt;0),[2]PREMIOS_DOCTORADO!$AK76,""),IF($A78="TOTAL",SUM(INDIRECT("U4:U"&amp;ROW()-1)),""))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IF(AND($A78&lt;&gt;"",$A78&lt;&gt;"TOTAL"),IF(AND([2]PREMIOS_DOCTORADO!$AN76&lt;&gt;"",[2]PREMIOS_DOCTORADO!$AN76&lt;&gt;0),[2]PREMIOS_DOCTORADO!$AN76,""),IF($A78="TOTAL",SUM(INDIRECT("W4:W"&amp;ROW()-1)),""))</f>
        <v/>
      </c>
      <c r="X78" s="7" t="str">
        <f ca="1">IF(AND($A78&lt;&gt;"",$A78&lt;&gt;"TOTAL"),IF(AND([2]PREMIOS_DOCTORADO!$AP76&lt;&gt;"",[2]PREMIOS_DOCTORADO!$AP76&lt;&gt;0),[2]PREMIOS_DOCTORADO!$AP76,""),IF($A78="TOTAL",SUM(INDIRECT("X4:X"&amp;ROW()-1)),""))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IF(AND($A78&lt;&gt;"",$A78&lt;&gt;"TOTAL"),IF(AND([2]PREMIOS_DOCTORADO!$AS76&lt;&gt;"",[2]PREMIOS_DOCTORADO!$AS76&lt;&gt;0),[2]PREMIOS_DOCTORADO!$AS76,""),IF($A78="TOTAL",SUM(INDIRECT("Z4:Z"&amp;ROW()-1)),""))</f>
        <v/>
      </c>
      <c r="AA78" s="7" t="str">
        <f ca="1">IF(AND($A78&lt;&gt;"",$A78&lt;&gt;"TOTAL"),IF(AND([2]PREMIOS_DOCTORADO!$AU76&lt;&gt;"",[2]PREMIOS_DOCTORADO!$AU76&lt;&gt;0),[2]PREMIOS_DOCTORADO!$AU76,""),IF($A78="TOTAL",SUM(INDIRECT("AA4:AA"&amp;ROW()-1)),""))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IF(AND($A78&lt;&gt;"",$A78&lt;&gt;"TOTAL"),IF(AND([2]PREMIOS_DOCTORADO!$AX76&lt;&gt;"",[2]PREMIOS_DOCTORADO!$AX76&lt;&gt;0),[2]PREMIOS_DOCTORADO!$AX76,""),IF($A78="TOTAL",SUM(INDIRECT("AC4:AC"&amp;ROW()-1)),""))</f>
        <v/>
      </c>
      <c r="AD78" s="7" t="str">
        <f ca="1">IF(AND($A78&lt;&gt;"",$A78&lt;&gt;"TOTAL"),IF(AND([2]PREMIOS_DOCTORADO!$AZ76&lt;&gt;"",[2]PREMIOS_DOCTORADO!$AZ76&lt;&gt;0),[2]PREMIOS_DOCTORADO!$AZ76,""),IF($A78="TOTAL",SUM(INDIRECT("AD4:AD"&amp;ROW()-1)),""))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IF(AND($A78&lt;&gt;"",$A78&lt;&gt;"TOTAL"),IF(AND([2]PREMIOS_DOCTORADO!$BC76&lt;&gt;"",[2]PREMIOS_DOCTORADO!$BC76&lt;&gt;0),[2]PREMIOS_DOCTORADO!$BC76,""),IF($A78="TOTAL",SUM(INDIRECT("AF4:AF"&amp;ROW()-1)),""))</f>
        <v/>
      </c>
      <c r="AG78" s="7" t="str">
        <f ca="1">IF(AND($A78&lt;&gt;"",$A78&lt;&gt;"TOTAL"),IF(AND([2]PREMIOS_DOCTORADO!$BE76&lt;&gt;"",[2]PREMIOS_DOCTORADO!$BE76&lt;&gt;0),[2]PREMIOS_DOCTORADO!$BE76,""),IF($A78="TOTAL",SUM(INDIRECT("AG4:AG"&amp;ROW()-1)),""))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IF(AND($A78&lt;&gt;"",$A78&lt;&gt;"TOTAL"),IF(AND([2]PREMIOS_DOCTORADO!$BH76&lt;&gt;"",[2]PREMIOS_DOCTORADO!$BH76&lt;&gt;0),[2]PREMIOS_DOCTORADO!$BH76,""),IF($A78="TOTAL",SUM(INDIRECT("AI4:AI"&amp;ROW()-1)),""))</f>
        <v/>
      </c>
      <c r="AJ78" s="7" t="str">
        <f ca="1">IF(AND($A78&lt;&gt;"",$A78&lt;&gt;"TOTAL"),IF(AND([2]PREMIOS_DOCTORADO!$BJ76&lt;&gt;"",[2]PREMIOS_DOCTORADO!$BJ76&lt;&gt;0),[2]PREMIOS_DOCTORADO!$BJ76,""),IF($A78="TOTAL",SUM(INDIRECT("AJ4:AJ"&amp;ROW()-1)),""))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IF(AND($A78&lt;&gt;"",$A78&lt;&gt;"TOTAL"),IF(AND([2]PREMIOS_DOCTORADO!$BM76&lt;&gt;"",[2]PREMIOS_DOCTORADO!$BM76&lt;&gt;0),[2]PREMIOS_DOCTORADO!$BM76,""),IF($A78="TOTAL",SUM(INDIRECT("AL4:AL"&amp;ROW()-1)),""))</f>
        <v/>
      </c>
      <c r="AM78" s="7" t="str">
        <f ca="1">IF(AND($A78&lt;&gt;"",$A78&lt;&gt;"TOTAL"),IF(AND([2]PREMIOS_DOCTORADO!$BO76&lt;&gt;"",[2]PREMIOS_DOCTORADO!$BO76&lt;&gt;0),[2]PREMIOS_DOCTORADO!$BO76,""),IF($A78="TOTAL",SUM(INDIRECT("AM4:AM"&amp;ROW()-1)),""))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IF(AND($A78&lt;&gt;"",$A78&lt;&gt;"TOTAL"),IF(AND([2]PREMIOS_DOCTORADO!$BR76&lt;&gt;"",[2]PREMIOS_DOCTORADO!$BR76&lt;&gt;0),[2]PREMIOS_DOCTORADO!$BR76,""),IF($A78="TOTAL",SUM(INDIRECT("AO4:AO"&amp;ROW()-1)),""))</f>
        <v/>
      </c>
      <c r="AP78" s="7" t="str">
        <f ca="1">IF(AND($A78&lt;&gt;"",$A78&lt;&gt;"TOTAL"),IF(AND([2]PREMIOS_DOCTORADO!$BT76&lt;&gt;"",[2]PREMIOS_DOCTORADO!$BT76&lt;&gt;0),[2]PREMIOS_DOCTORADO!$BT76,""),IF($A78="TOTAL",SUM(INDIRECT("AP4:AP"&amp;ROW()-1)),""))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IF(AND($A78&lt;&gt;"",$A78&lt;&gt;"TOTAL"),IF(AND([2]PREMIOS_DOCTORADO!$BW76&lt;&gt;"",[2]PREMIOS_DOCTORADO!$BW76&lt;&gt;0),[2]PREMIOS_DOCTORADO!$BW76,""),IF($A78="TOTAL",SUM(INDIRECT("AR4:AR"&amp;ROW()-1)),""))</f>
        <v/>
      </c>
      <c r="AS78" s="7" t="str">
        <f ca="1">IF(AND($A78&lt;&gt;"",$A78&lt;&gt;"TOTAL"),IF(AND([2]PREMIOS_DOCTORADO!$BY76&lt;&gt;"",[2]PREMIOS_DOCTORADO!$BY76&lt;&gt;0),[2]PREMIOS_DOCTORADO!$BY76,""),IF($A78="TOTAL",SUM(INDIRECT("AS4:AS"&amp;ROW()-1)),""))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IF(AND($A78&lt;&gt;"",$A78&lt;&gt;"TOTAL"),IF(AND([2]PREMIOS_DOCTORADO!$CB76&lt;&gt;"",[2]PREMIOS_DOCTORADO!$CB76&lt;&gt;0),[2]PREMIOS_DOCTORADO!$CB76,""),IF($A78="TOTAL",SUM(INDIRECT("AU4:AU"&amp;ROW()-1)),""))</f>
        <v/>
      </c>
      <c r="AV78" s="7" t="str">
        <f ca="1">IF(AND($A78&lt;&gt;"",$A78&lt;&gt;"TOTAL"),IF(AND([2]PREMIOS_DOCTORADO!$CD76&lt;&gt;"",[2]PREMIOS_DOCTORADO!$CD76&lt;&gt;0),[2]PREMIOS_DOCTORADO!$CD76,""),IF($A78="TOTAL",SUM(INDIRECT("AV4:AV"&amp;ROW()-1)),""))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IF(AND($A78&lt;&gt;"",$A78&lt;&gt;"TOTAL"),IF(AND([2]PREMIOS_DOCTORADO!$CG76&lt;&gt;"",[2]PREMIOS_DOCTORADO!$CG76&lt;&gt;0),[2]PREMIOS_DOCTORADO!$CG76,""),IF($A78="TOTAL",SUM(INDIRECT("AX4:AX"&amp;ROW()-1)),""))</f>
        <v/>
      </c>
      <c r="AY78" s="7" t="str">
        <f ca="1">IF(AND($A78&lt;&gt;"",$A78&lt;&gt;"TOTAL"),IF(AND([2]PREMIOS_DOCTORADO!$CI76&lt;&gt;"",[2]PREMIOS_DOCTORADO!$CI76&lt;&gt;0),[2]PREMIOS_DOCTORADO!$CI76,""),IF($A78="TOTAL",SUM(INDIRECT("AY4:AY"&amp;ROW()-1)),""))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IF(AND($A78&lt;&gt;"",$A78&lt;&gt;"TOTAL"),IF(AND([2]PREMIOS_DOCTORADO!$CL76&lt;&gt;"",[2]PREMIOS_DOCTORADO!$CL76&lt;&gt;0),[2]PREMIOS_DOCTORADO!$CL76,""),IF($A78="TOTAL",SUM(INDIRECT("BA4:BA"&amp;ROW()-1)),""))</f>
        <v/>
      </c>
      <c r="BB78" s="7" t="str">
        <f ca="1">IF(AND($A78&lt;&gt;"",$A78&lt;&gt;"TOTAL"),IF(AND([2]PREMIOS_DOCTORADO!$CN76&lt;&gt;"",[2]PREMIOS_DOCTORADO!$CN76&lt;&gt;0),[2]PREMIOS_DOCTORADO!$CN76,""),IF($A78="TOTAL",SUM(INDIRECT("BB4:BB"&amp;ROW()-1)),""))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IF(AND($A78&lt;&gt;"",$A78&lt;&gt;"TOTAL"),IF(AND([2]PREMIOS_DOCTORADO!$CQ76&lt;&gt;"",[2]PREMIOS_DOCTORADO!$CQ76&lt;&gt;0),[2]PREMIOS_DOCTORADO!$CQ76,""),IF($A78="TOTAL",SUM(INDIRECT("BD4:BD"&amp;ROW()-1)),""))</f>
        <v/>
      </c>
      <c r="BE78" s="7" t="str">
        <f ca="1">IF(AND($A78&lt;&gt;"",$A78&lt;&gt;"TOTAL"),IF(AND([2]PREMIOS_DOCTORADO!$CS76&lt;&gt;"",[2]PREMIOS_DOCTORADO!$CS76&lt;&gt;0),[2]PREMIOS_DOCTORADO!$CS76,""),IF($A78="TOTAL",SUM(INDIRECT("BE4:BE"&amp;ROW()-1)),""))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IF([2]PREMIOS_DOCTORADO!$D77&lt;&gt;"",[2]PREMIOS_DOCTORADO!$D77,IF(AND([2]PREMIOS_DOCTORADO!$D77="",[2]PREMIOS_DOCTORADO!$D78="",[2]PREMIOS_DOCTORADO!$D76=""),"","TOTAL"))</f>
        <v/>
      </c>
      <c r="B79" s="7" t="str">
        <f ca="1">IF(AND($A79&lt;&gt;"",$A79&lt;&gt;"TOTAL"),IF(AND([2]PREMIOS_DOCTORADO!$E77&lt;&gt;"",[2]PREMIOS_DOCTORADO!$E77&lt;&gt;0),[2]PREMIOS_DOCTORADO!$E77,""),IF($A79="TOTAL",SUM(INDIRECT("B4:B"&amp;ROW()-1)),""))</f>
        <v/>
      </c>
      <c r="C79" s="7" t="str">
        <f ca="1">IF(AND($A79&lt;&gt;"",$A79&lt;&gt;"TOTAL"),IF(AND([2]PREMIOS_DOCTORADO!$G77&lt;&gt;"",[2]PREMIOS_DOCTORADO!$G77&lt;&gt;0),[2]PREMIOS_DOCTORADO!$G77,""),IF($A79="TOTAL",SUM(INDIRECT("C4:C"&amp;ROW()-1)),""))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IF(AND($A79&lt;&gt;"",$A79&lt;&gt;"TOTAL"),IF(AND([2]PREMIOS_DOCTORADO!$J77&lt;&gt;"",[2]PREMIOS_DOCTORADO!$J77&lt;&gt;0),[2]PREMIOS_DOCTORADO!$J77,""),IF($A79="TOTAL",SUM(INDIRECT("E4:E"&amp;ROW()-1)),""))</f>
        <v/>
      </c>
      <c r="F79" s="7" t="str">
        <f ca="1">IF(AND($A79&lt;&gt;"",$A79&lt;&gt;"TOTAL"),IF(AND([2]PREMIOS_DOCTORADO!$L77&lt;&gt;"",[2]PREMIOS_DOCTORADO!$L77&lt;&gt;0),[2]PREMIOS_DOCTORADO!$L77,""),IF($A79="TOTAL",SUM(INDIRECT("F4:F"&amp;ROW()-1)),""))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IF(AND($A79&lt;&gt;"",$A79&lt;&gt;"TOTAL"),IF(AND([2]PREMIOS_DOCTORADO!$O77&lt;&gt;"",[2]PREMIOS_DOCTORADO!$O77&lt;&gt;0),[2]PREMIOS_DOCTORADO!$O77,""),IF($A79="TOTAL",SUM(INDIRECT("H4:H"&amp;ROW()-1)),""))</f>
        <v/>
      </c>
      <c r="I79" s="7" t="str">
        <f ca="1">IF(AND($A79&lt;&gt;"",$A79&lt;&gt;"TOTAL"),IF(AND([2]PREMIOS_DOCTORADO!$Q77&lt;&gt;"",[2]PREMIOS_DOCTORADO!$Q77&lt;&gt;0),[2]PREMIOS_DOCTORADO!$Q77,""),IF($A79="TOTAL",SUM(INDIRECT("I4:I"&amp;ROW()-1)),""))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IF(AND($A79&lt;&gt;"",$A79&lt;&gt;"TOTAL"),IF(AND([2]PREMIOS_DOCTORADO!$T77&lt;&gt;"",[2]PREMIOS_DOCTORADO!$T77&lt;&gt;0),[2]PREMIOS_DOCTORADO!$T77,""),IF($A79="TOTAL",SUM(INDIRECT("K4:K"&amp;ROW()-1)),""))</f>
        <v/>
      </c>
      <c r="L79" s="7" t="str">
        <f ca="1">IF(AND($A79&lt;&gt;"",$A79&lt;&gt;"TOTAL"),IF(AND([2]PREMIOS_DOCTORADO!$V77&lt;&gt;"",[2]PREMIOS_DOCTORADO!$V77&lt;&gt;0),[2]PREMIOS_DOCTORADO!$V77,""),IF($A79="TOTAL",SUM(INDIRECT("L4:L"&amp;ROW()-1)),""))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IF(AND($A79&lt;&gt;"",$A79&lt;&gt;"TOTAL"),IF(AND([2]PREMIOS_DOCTORADO!$Y77&lt;&gt;"",[2]PREMIOS_DOCTORADO!$Y77&lt;&gt;0),[2]PREMIOS_DOCTORADO!$Y77,""),IF($A79="TOTAL",SUM(INDIRECT("N4:N"&amp;ROW()-1)),""))</f>
        <v/>
      </c>
      <c r="O79" s="7" t="str">
        <f ca="1">IF(AND($A79&lt;&gt;"",$A79&lt;&gt;"TOTAL"),IF(AND([2]PREMIOS_DOCTORADO!$AA77&lt;&gt;"",[2]PREMIOS_DOCTORADO!$AA77&lt;&gt;0),[2]PREMIOS_DOCTORADO!$AA77,""),IF($A79="TOTAL",SUM(INDIRECT("O4:O"&amp;ROW()-1)),""))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IF(AND($A79&lt;&gt;"",$A79&lt;&gt;"TOTAL"),IF(AND([2]PREMIOS_DOCTORADO!$AD77&lt;&gt;"",[2]PREMIOS_DOCTORADO!$AD77&lt;&gt;0),[2]PREMIOS_DOCTORADO!$AD77,""),IF($A79="TOTAL",SUM(INDIRECT("Q4:Q"&amp;ROW()-1)),""))</f>
        <v/>
      </c>
      <c r="R79" s="7" t="str">
        <f ca="1">IF(AND($A79&lt;&gt;"",$A79&lt;&gt;"TOTAL"),IF(AND([2]PREMIOS_DOCTORADO!$AF77&lt;&gt;"",[2]PREMIOS_DOCTORADO!$AF77&lt;&gt;0),[2]PREMIOS_DOCTORADO!$AF77,""),IF($A79="TOTAL",SUM(INDIRECT("R4:R"&amp;ROW()-1)),""))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IF(AND($A79&lt;&gt;"",$A79&lt;&gt;"TOTAL"),IF(AND([2]PREMIOS_DOCTORADO!$AI77&lt;&gt;"",[2]PREMIOS_DOCTORADO!$AI77&lt;&gt;0),[2]PREMIOS_DOCTORADO!$AI77,""),IF($A79="TOTAL",SUM(INDIRECT("T4:T"&amp;ROW()-1)),""))</f>
        <v/>
      </c>
      <c r="U79" s="7" t="str">
        <f ca="1">IF(AND($A79&lt;&gt;"",$A79&lt;&gt;"TOTAL"),IF(AND([2]PREMIOS_DOCTORADO!$AK77&lt;&gt;"",[2]PREMIOS_DOCTORADO!$AK77&lt;&gt;0),[2]PREMIOS_DOCTORADO!$AK77,""),IF($A79="TOTAL",SUM(INDIRECT("U4:U"&amp;ROW()-1)),""))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IF(AND($A79&lt;&gt;"",$A79&lt;&gt;"TOTAL"),IF(AND([2]PREMIOS_DOCTORADO!$AN77&lt;&gt;"",[2]PREMIOS_DOCTORADO!$AN77&lt;&gt;0),[2]PREMIOS_DOCTORADO!$AN77,""),IF($A79="TOTAL",SUM(INDIRECT("W4:W"&amp;ROW()-1)),""))</f>
        <v/>
      </c>
      <c r="X79" s="7" t="str">
        <f ca="1">IF(AND($A79&lt;&gt;"",$A79&lt;&gt;"TOTAL"),IF(AND([2]PREMIOS_DOCTORADO!$AP77&lt;&gt;"",[2]PREMIOS_DOCTORADO!$AP77&lt;&gt;0),[2]PREMIOS_DOCTORADO!$AP77,""),IF($A79="TOTAL",SUM(INDIRECT("X4:X"&amp;ROW()-1)),""))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IF(AND($A79&lt;&gt;"",$A79&lt;&gt;"TOTAL"),IF(AND([2]PREMIOS_DOCTORADO!$AS77&lt;&gt;"",[2]PREMIOS_DOCTORADO!$AS77&lt;&gt;0),[2]PREMIOS_DOCTORADO!$AS77,""),IF($A79="TOTAL",SUM(INDIRECT("Z4:Z"&amp;ROW()-1)),""))</f>
        <v/>
      </c>
      <c r="AA79" s="7" t="str">
        <f ca="1">IF(AND($A79&lt;&gt;"",$A79&lt;&gt;"TOTAL"),IF(AND([2]PREMIOS_DOCTORADO!$AU77&lt;&gt;"",[2]PREMIOS_DOCTORADO!$AU77&lt;&gt;0),[2]PREMIOS_DOCTORADO!$AU77,""),IF($A79="TOTAL",SUM(INDIRECT("AA4:AA"&amp;ROW()-1)),""))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IF(AND($A79&lt;&gt;"",$A79&lt;&gt;"TOTAL"),IF(AND([2]PREMIOS_DOCTORADO!$AX77&lt;&gt;"",[2]PREMIOS_DOCTORADO!$AX77&lt;&gt;0),[2]PREMIOS_DOCTORADO!$AX77,""),IF($A79="TOTAL",SUM(INDIRECT("AC4:AC"&amp;ROW()-1)),""))</f>
        <v/>
      </c>
      <c r="AD79" s="7" t="str">
        <f ca="1">IF(AND($A79&lt;&gt;"",$A79&lt;&gt;"TOTAL"),IF(AND([2]PREMIOS_DOCTORADO!$AZ77&lt;&gt;"",[2]PREMIOS_DOCTORADO!$AZ77&lt;&gt;0),[2]PREMIOS_DOCTORADO!$AZ77,""),IF($A79="TOTAL",SUM(INDIRECT("AD4:AD"&amp;ROW()-1)),""))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IF(AND($A79&lt;&gt;"",$A79&lt;&gt;"TOTAL"),IF(AND([2]PREMIOS_DOCTORADO!$BC77&lt;&gt;"",[2]PREMIOS_DOCTORADO!$BC77&lt;&gt;0),[2]PREMIOS_DOCTORADO!$BC77,""),IF($A79="TOTAL",SUM(INDIRECT("AF4:AF"&amp;ROW()-1)),""))</f>
        <v/>
      </c>
      <c r="AG79" s="7" t="str">
        <f ca="1">IF(AND($A79&lt;&gt;"",$A79&lt;&gt;"TOTAL"),IF(AND([2]PREMIOS_DOCTORADO!$BE77&lt;&gt;"",[2]PREMIOS_DOCTORADO!$BE77&lt;&gt;0),[2]PREMIOS_DOCTORADO!$BE77,""),IF($A79="TOTAL",SUM(INDIRECT("AG4:AG"&amp;ROW()-1)),""))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IF(AND($A79&lt;&gt;"",$A79&lt;&gt;"TOTAL"),IF(AND([2]PREMIOS_DOCTORADO!$BH77&lt;&gt;"",[2]PREMIOS_DOCTORADO!$BH77&lt;&gt;0),[2]PREMIOS_DOCTORADO!$BH77,""),IF($A79="TOTAL",SUM(INDIRECT("AI4:AI"&amp;ROW()-1)),""))</f>
        <v/>
      </c>
      <c r="AJ79" s="7" t="str">
        <f ca="1">IF(AND($A79&lt;&gt;"",$A79&lt;&gt;"TOTAL"),IF(AND([2]PREMIOS_DOCTORADO!$BJ77&lt;&gt;"",[2]PREMIOS_DOCTORADO!$BJ77&lt;&gt;0),[2]PREMIOS_DOCTORADO!$BJ77,""),IF($A79="TOTAL",SUM(INDIRECT("AJ4:AJ"&amp;ROW()-1)),""))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IF(AND($A79&lt;&gt;"",$A79&lt;&gt;"TOTAL"),IF(AND([2]PREMIOS_DOCTORADO!$BM77&lt;&gt;"",[2]PREMIOS_DOCTORADO!$BM77&lt;&gt;0),[2]PREMIOS_DOCTORADO!$BM77,""),IF($A79="TOTAL",SUM(INDIRECT("AL4:AL"&amp;ROW()-1)),""))</f>
        <v/>
      </c>
      <c r="AM79" s="7" t="str">
        <f ca="1">IF(AND($A79&lt;&gt;"",$A79&lt;&gt;"TOTAL"),IF(AND([2]PREMIOS_DOCTORADO!$BO77&lt;&gt;"",[2]PREMIOS_DOCTORADO!$BO77&lt;&gt;0),[2]PREMIOS_DOCTORADO!$BO77,""),IF($A79="TOTAL",SUM(INDIRECT("AM4:AM"&amp;ROW()-1)),""))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IF(AND($A79&lt;&gt;"",$A79&lt;&gt;"TOTAL"),IF(AND([2]PREMIOS_DOCTORADO!$BR77&lt;&gt;"",[2]PREMIOS_DOCTORADO!$BR77&lt;&gt;0),[2]PREMIOS_DOCTORADO!$BR77,""),IF($A79="TOTAL",SUM(INDIRECT("AO4:AO"&amp;ROW()-1)),""))</f>
        <v/>
      </c>
      <c r="AP79" s="7" t="str">
        <f ca="1">IF(AND($A79&lt;&gt;"",$A79&lt;&gt;"TOTAL"),IF(AND([2]PREMIOS_DOCTORADO!$BT77&lt;&gt;"",[2]PREMIOS_DOCTORADO!$BT77&lt;&gt;0),[2]PREMIOS_DOCTORADO!$BT77,""),IF($A79="TOTAL",SUM(INDIRECT("AP4:AP"&amp;ROW()-1)),""))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IF(AND($A79&lt;&gt;"",$A79&lt;&gt;"TOTAL"),IF(AND([2]PREMIOS_DOCTORADO!$BW77&lt;&gt;"",[2]PREMIOS_DOCTORADO!$BW77&lt;&gt;0),[2]PREMIOS_DOCTORADO!$BW77,""),IF($A79="TOTAL",SUM(INDIRECT("AR4:AR"&amp;ROW()-1)),""))</f>
        <v/>
      </c>
      <c r="AS79" s="7" t="str">
        <f ca="1">IF(AND($A79&lt;&gt;"",$A79&lt;&gt;"TOTAL"),IF(AND([2]PREMIOS_DOCTORADO!$BY77&lt;&gt;"",[2]PREMIOS_DOCTORADO!$BY77&lt;&gt;0),[2]PREMIOS_DOCTORADO!$BY77,""),IF($A79="TOTAL",SUM(INDIRECT("AS4:AS"&amp;ROW()-1)),""))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IF(AND($A79&lt;&gt;"",$A79&lt;&gt;"TOTAL"),IF(AND([2]PREMIOS_DOCTORADO!$CB77&lt;&gt;"",[2]PREMIOS_DOCTORADO!$CB77&lt;&gt;0),[2]PREMIOS_DOCTORADO!$CB77,""),IF($A79="TOTAL",SUM(INDIRECT("AU4:AU"&amp;ROW()-1)),""))</f>
        <v/>
      </c>
      <c r="AV79" s="7" t="str">
        <f ca="1">IF(AND($A79&lt;&gt;"",$A79&lt;&gt;"TOTAL"),IF(AND([2]PREMIOS_DOCTORADO!$CD77&lt;&gt;"",[2]PREMIOS_DOCTORADO!$CD77&lt;&gt;0),[2]PREMIOS_DOCTORADO!$CD77,""),IF($A79="TOTAL",SUM(INDIRECT("AV4:AV"&amp;ROW()-1)),""))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IF(AND($A79&lt;&gt;"",$A79&lt;&gt;"TOTAL"),IF(AND([2]PREMIOS_DOCTORADO!$CG77&lt;&gt;"",[2]PREMIOS_DOCTORADO!$CG77&lt;&gt;0),[2]PREMIOS_DOCTORADO!$CG77,""),IF($A79="TOTAL",SUM(INDIRECT("AX4:AX"&amp;ROW()-1)),""))</f>
        <v/>
      </c>
      <c r="AY79" s="7" t="str">
        <f ca="1">IF(AND($A79&lt;&gt;"",$A79&lt;&gt;"TOTAL"),IF(AND([2]PREMIOS_DOCTORADO!$CI77&lt;&gt;"",[2]PREMIOS_DOCTORADO!$CI77&lt;&gt;0),[2]PREMIOS_DOCTORADO!$CI77,""),IF($A79="TOTAL",SUM(INDIRECT("AY4:AY"&amp;ROW()-1)),""))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IF(AND($A79&lt;&gt;"",$A79&lt;&gt;"TOTAL"),IF(AND([2]PREMIOS_DOCTORADO!$CL77&lt;&gt;"",[2]PREMIOS_DOCTORADO!$CL77&lt;&gt;0),[2]PREMIOS_DOCTORADO!$CL77,""),IF($A79="TOTAL",SUM(INDIRECT("BA4:BA"&amp;ROW()-1)),""))</f>
        <v/>
      </c>
      <c r="BB79" s="7" t="str">
        <f ca="1">IF(AND($A79&lt;&gt;"",$A79&lt;&gt;"TOTAL"),IF(AND([2]PREMIOS_DOCTORADO!$CN77&lt;&gt;"",[2]PREMIOS_DOCTORADO!$CN77&lt;&gt;0),[2]PREMIOS_DOCTORADO!$CN77,""),IF($A79="TOTAL",SUM(INDIRECT("BB4:BB"&amp;ROW()-1)),""))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IF(AND($A79&lt;&gt;"",$A79&lt;&gt;"TOTAL"),IF(AND([2]PREMIOS_DOCTORADO!$CQ77&lt;&gt;"",[2]PREMIOS_DOCTORADO!$CQ77&lt;&gt;0),[2]PREMIOS_DOCTORADO!$CQ77,""),IF($A79="TOTAL",SUM(INDIRECT("BD4:BD"&amp;ROW()-1)),""))</f>
        <v/>
      </c>
      <c r="BE79" s="7" t="str">
        <f ca="1">IF(AND($A79&lt;&gt;"",$A79&lt;&gt;"TOTAL"),IF(AND([2]PREMIOS_DOCTORADO!$CS77&lt;&gt;"",[2]PREMIOS_DOCTORADO!$CS77&lt;&gt;0),[2]PREMIOS_DOCTORADO!$CS77,""),IF($A79="TOTAL",SUM(INDIRECT("BE4:BE"&amp;ROW()-1)),""))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IF([2]PREMIOS_DOCTORADO!$D78&lt;&gt;"",[2]PREMIOS_DOCTORADO!$D78,IF(AND([2]PREMIOS_DOCTORADO!$D78="",[2]PREMIOS_DOCTORADO!$D79="",[2]PREMIOS_DOCTORADO!$D77=""),"","TOTAL"))</f>
        <v/>
      </c>
      <c r="B80" s="7" t="str">
        <f ca="1">IF(AND($A80&lt;&gt;"",$A80&lt;&gt;"TOTAL"),IF(AND([2]PREMIOS_DOCTORADO!$E78&lt;&gt;"",[2]PREMIOS_DOCTORADO!$E78&lt;&gt;0),[2]PREMIOS_DOCTORADO!$E78,""),IF($A80="TOTAL",SUM(INDIRECT("B4:B"&amp;ROW()-1)),""))</f>
        <v/>
      </c>
      <c r="C80" s="7" t="str">
        <f ca="1">IF(AND($A80&lt;&gt;"",$A80&lt;&gt;"TOTAL"),IF(AND([2]PREMIOS_DOCTORADO!$G78&lt;&gt;"",[2]PREMIOS_DOCTORADO!$G78&lt;&gt;0),[2]PREMIOS_DOCTORADO!$G78,""),IF($A80="TOTAL",SUM(INDIRECT("C4:C"&amp;ROW()-1)),""))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IF(AND($A80&lt;&gt;"",$A80&lt;&gt;"TOTAL"),IF(AND([2]PREMIOS_DOCTORADO!$J78&lt;&gt;"",[2]PREMIOS_DOCTORADO!$J78&lt;&gt;0),[2]PREMIOS_DOCTORADO!$J78,""),IF($A80="TOTAL",SUM(INDIRECT("E4:E"&amp;ROW()-1)),""))</f>
        <v/>
      </c>
      <c r="F80" s="7" t="str">
        <f ca="1">IF(AND($A80&lt;&gt;"",$A80&lt;&gt;"TOTAL"),IF(AND([2]PREMIOS_DOCTORADO!$L78&lt;&gt;"",[2]PREMIOS_DOCTORADO!$L78&lt;&gt;0),[2]PREMIOS_DOCTORADO!$L78,""),IF($A80="TOTAL",SUM(INDIRECT("F4:F"&amp;ROW()-1)),""))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IF(AND($A80&lt;&gt;"",$A80&lt;&gt;"TOTAL"),IF(AND([2]PREMIOS_DOCTORADO!$O78&lt;&gt;"",[2]PREMIOS_DOCTORADO!$O78&lt;&gt;0),[2]PREMIOS_DOCTORADO!$O78,""),IF($A80="TOTAL",SUM(INDIRECT("H4:H"&amp;ROW()-1)),""))</f>
        <v/>
      </c>
      <c r="I80" s="7" t="str">
        <f ca="1">IF(AND($A80&lt;&gt;"",$A80&lt;&gt;"TOTAL"),IF(AND([2]PREMIOS_DOCTORADO!$Q78&lt;&gt;"",[2]PREMIOS_DOCTORADO!$Q78&lt;&gt;0),[2]PREMIOS_DOCTORADO!$Q78,""),IF($A80="TOTAL",SUM(INDIRECT("I4:I"&amp;ROW()-1)),""))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IF(AND($A80&lt;&gt;"",$A80&lt;&gt;"TOTAL"),IF(AND([2]PREMIOS_DOCTORADO!$T78&lt;&gt;"",[2]PREMIOS_DOCTORADO!$T78&lt;&gt;0),[2]PREMIOS_DOCTORADO!$T78,""),IF($A80="TOTAL",SUM(INDIRECT("K4:K"&amp;ROW()-1)),""))</f>
        <v/>
      </c>
      <c r="L80" s="7" t="str">
        <f ca="1">IF(AND($A80&lt;&gt;"",$A80&lt;&gt;"TOTAL"),IF(AND([2]PREMIOS_DOCTORADO!$V78&lt;&gt;"",[2]PREMIOS_DOCTORADO!$V78&lt;&gt;0),[2]PREMIOS_DOCTORADO!$V78,""),IF($A80="TOTAL",SUM(INDIRECT("L4:L"&amp;ROW()-1)),""))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IF(AND($A80&lt;&gt;"",$A80&lt;&gt;"TOTAL"),IF(AND([2]PREMIOS_DOCTORADO!$Y78&lt;&gt;"",[2]PREMIOS_DOCTORADO!$Y78&lt;&gt;0),[2]PREMIOS_DOCTORADO!$Y78,""),IF($A80="TOTAL",SUM(INDIRECT("N4:N"&amp;ROW()-1)),""))</f>
        <v/>
      </c>
      <c r="O80" s="7" t="str">
        <f ca="1">IF(AND($A80&lt;&gt;"",$A80&lt;&gt;"TOTAL"),IF(AND([2]PREMIOS_DOCTORADO!$AA78&lt;&gt;"",[2]PREMIOS_DOCTORADO!$AA78&lt;&gt;0),[2]PREMIOS_DOCTORADO!$AA78,""),IF($A80="TOTAL",SUM(INDIRECT("O4:O"&amp;ROW()-1)),""))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IF(AND($A80&lt;&gt;"",$A80&lt;&gt;"TOTAL"),IF(AND([2]PREMIOS_DOCTORADO!$AD78&lt;&gt;"",[2]PREMIOS_DOCTORADO!$AD78&lt;&gt;0),[2]PREMIOS_DOCTORADO!$AD78,""),IF($A80="TOTAL",SUM(INDIRECT("Q4:Q"&amp;ROW()-1)),""))</f>
        <v/>
      </c>
      <c r="R80" s="7" t="str">
        <f ca="1">IF(AND($A80&lt;&gt;"",$A80&lt;&gt;"TOTAL"),IF(AND([2]PREMIOS_DOCTORADO!$AF78&lt;&gt;"",[2]PREMIOS_DOCTORADO!$AF78&lt;&gt;0),[2]PREMIOS_DOCTORADO!$AF78,""),IF($A80="TOTAL",SUM(INDIRECT("R4:R"&amp;ROW()-1)),""))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IF(AND($A80&lt;&gt;"",$A80&lt;&gt;"TOTAL"),IF(AND([2]PREMIOS_DOCTORADO!$AI78&lt;&gt;"",[2]PREMIOS_DOCTORADO!$AI78&lt;&gt;0),[2]PREMIOS_DOCTORADO!$AI78,""),IF($A80="TOTAL",SUM(INDIRECT("T4:T"&amp;ROW()-1)),""))</f>
        <v/>
      </c>
      <c r="U80" s="7" t="str">
        <f ca="1">IF(AND($A80&lt;&gt;"",$A80&lt;&gt;"TOTAL"),IF(AND([2]PREMIOS_DOCTORADO!$AK78&lt;&gt;"",[2]PREMIOS_DOCTORADO!$AK78&lt;&gt;0),[2]PREMIOS_DOCTORADO!$AK78,""),IF($A80="TOTAL",SUM(INDIRECT("U4:U"&amp;ROW()-1)),""))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IF(AND($A80&lt;&gt;"",$A80&lt;&gt;"TOTAL"),IF(AND([2]PREMIOS_DOCTORADO!$AN78&lt;&gt;"",[2]PREMIOS_DOCTORADO!$AN78&lt;&gt;0),[2]PREMIOS_DOCTORADO!$AN78,""),IF($A80="TOTAL",SUM(INDIRECT("W4:W"&amp;ROW()-1)),""))</f>
        <v/>
      </c>
      <c r="X80" s="7" t="str">
        <f ca="1">IF(AND($A80&lt;&gt;"",$A80&lt;&gt;"TOTAL"),IF(AND([2]PREMIOS_DOCTORADO!$AP78&lt;&gt;"",[2]PREMIOS_DOCTORADO!$AP78&lt;&gt;0),[2]PREMIOS_DOCTORADO!$AP78,""),IF($A80="TOTAL",SUM(INDIRECT("X4:X"&amp;ROW()-1)),""))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IF(AND($A80&lt;&gt;"",$A80&lt;&gt;"TOTAL"),IF(AND([2]PREMIOS_DOCTORADO!$AS78&lt;&gt;"",[2]PREMIOS_DOCTORADO!$AS78&lt;&gt;0),[2]PREMIOS_DOCTORADO!$AS78,""),IF($A80="TOTAL",SUM(INDIRECT("Z4:Z"&amp;ROW()-1)),""))</f>
        <v/>
      </c>
      <c r="AA80" s="7" t="str">
        <f ca="1">IF(AND($A80&lt;&gt;"",$A80&lt;&gt;"TOTAL"),IF(AND([2]PREMIOS_DOCTORADO!$AU78&lt;&gt;"",[2]PREMIOS_DOCTORADO!$AU78&lt;&gt;0),[2]PREMIOS_DOCTORADO!$AU78,""),IF($A80="TOTAL",SUM(INDIRECT("AA4:AA"&amp;ROW()-1)),""))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IF(AND($A80&lt;&gt;"",$A80&lt;&gt;"TOTAL"),IF(AND([2]PREMIOS_DOCTORADO!$AX78&lt;&gt;"",[2]PREMIOS_DOCTORADO!$AX78&lt;&gt;0),[2]PREMIOS_DOCTORADO!$AX78,""),IF($A80="TOTAL",SUM(INDIRECT("AC4:AC"&amp;ROW()-1)),""))</f>
        <v/>
      </c>
      <c r="AD80" s="7" t="str">
        <f ca="1">IF(AND($A80&lt;&gt;"",$A80&lt;&gt;"TOTAL"),IF(AND([2]PREMIOS_DOCTORADO!$AZ78&lt;&gt;"",[2]PREMIOS_DOCTORADO!$AZ78&lt;&gt;0),[2]PREMIOS_DOCTORADO!$AZ78,""),IF($A80="TOTAL",SUM(INDIRECT("AD4:AD"&amp;ROW()-1)),""))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IF(AND($A80&lt;&gt;"",$A80&lt;&gt;"TOTAL"),IF(AND([2]PREMIOS_DOCTORADO!$BC78&lt;&gt;"",[2]PREMIOS_DOCTORADO!$BC78&lt;&gt;0),[2]PREMIOS_DOCTORADO!$BC78,""),IF($A80="TOTAL",SUM(INDIRECT("AF4:AF"&amp;ROW()-1)),""))</f>
        <v/>
      </c>
      <c r="AG80" s="7" t="str">
        <f ca="1">IF(AND($A80&lt;&gt;"",$A80&lt;&gt;"TOTAL"),IF(AND([2]PREMIOS_DOCTORADO!$BE78&lt;&gt;"",[2]PREMIOS_DOCTORADO!$BE78&lt;&gt;0),[2]PREMIOS_DOCTORADO!$BE78,""),IF($A80="TOTAL",SUM(INDIRECT("AG4:AG"&amp;ROW()-1)),""))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IF(AND($A80&lt;&gt;"",$A80&lt;&gt;"TOTAL"),IF(AND([2]PREMIOS_DOCTORADO!$BH78&lt;&gt;"",[2]PREMIOS_DOCTORADO!$BH78&lt;&gt;0),[2]PREMIOS_DOCTORADO!$BH78,""),IF($A80="TOTAL",SUM(INDIRECT("AI4:AI"&amp;ROW()-1)),""))</f>
        <v/>
      </c>
      <c r="AJ80" s="7" t="str">
        <f ca="1">IF(AND($A80&lt;&gt;"",$A80&lt;&gt;"TOTAL"),IF(AND([2]PREMIOS_DOCTORADO!$BJ78&lt;&gt;"",[2]PREMIOS_DOCTORADO!$BJ78&lt;&gt;0),[2]PREMIOS_DOCTORADO!$BJ78,""),IF($A80="TOTAL",SUM(INDIRECT("AJ4:AJ"&amp;ROW()-1)),""))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IF(AND($A80&lt;&gt;"",$A80&lt;&gt;"TOTAL"),IF(AND([2]PREMIOS_DOCTORADO!$BM78&lt;&gt;"",[2]PREMIOS_DOCTORADO!$BM78&lt;&gt;0),[2]PREMIOS_DOCTORADO!$BM78,""),IF($A80="TOTAL",SUM(INDIRECT("AL4:AL"&amp;ROW()-1)),""))</f>
        <v/>
      </c>
      <c r="AM80" s="7" t="str">
        <f ca="1">IF(AND($A80&lt;&gt;"",$A80&lt;&gt;"TOTAL"),IF(AND([2]PREMIOS_DOCTORADO!$BO78&lt;&gt;"",[2]PREMIOS_DOCTORADO!$BO78&lt;&gt;0),[2]PREMIOS_DOCTORADO!$BO78,""),IF($A80="TOTAL",SUM(INDIRECT("AM4:AM"&amp;ROW()-1)),""))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IF(AND($A80&lt;&gt;"",$A80&lt;&gt;"TOTAL"),IF(AND([2]PREMIOS_DOCTORADO!$BR78&lt;&gt;"",[2]PREMIOS_DOCTORADO!$BR78&lt;&gt;0),[2]PREMIOS_DOCTORADO!$BR78,""),IF($A80="TOTAL",SUM(INDIRECT("AO4:AO"&amp;ROW()-1)),""))</f>
        <v/>
      </c>
      <c r="AP80" s="7" t="str">
        <f ca="1">IF(AND($A80&lt;&gt;"",$A80&lt;&gt;"TOTAL"),IF(AND([2]PREMIOS_DOCTORADO!$BT78&lt;&gt;"",[2]PREMIOS_DOCTORADO!$BT78&lt;&gt;0),[2]PREMIOS_DOCTORADO!$BT78,""),IF($A80="TOTAL",SUM(INDIRECT("AP4:AP"&amp;ROW()-1)),""))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IF(AND($A80&lt;&gt;"",$A80&lt;&gt;"TOTAL"),IF(AND([2]PREMIOS_DOCTORADO!$BW78&lt;&gt;"",[2]PREMIOS_DOCTORADO!$BW78&lt;&gt;0),[2]PREMIOS_DOCTORADO!$BW78,""),IF($A80="TOTAL",SUM(INDIRECT("AR4:AR"&amp;ROW()-1)),""))</f>
        <v/>
      </c>
      <c r="AS80" s="7" t="str">
        <f ca="1">IF(AND($A80&lt;&gt;"",$A80&lt;&gt;"TOTAL"),IF(AND([2]PREMIOS_DOCTORADO!$BY78&lt;&gt;"",[2]PREMIOS_DOCTORADO!$BY78&lt;&gt;0),[2]PREMIOS_DOCTORADO!$BY78,""),IF($A80="TOTAL",SUM(INDIRECT("AS4:AS"&amp;ROW()-1)),""))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IF(AND($A80&lt;&gt;"",$A80&lt;&gt;"TOTAL"),IF(AND([2]PREMIOS_DOCTORADO!$CB78&lt;&gt;"",[2]PREMIOS_DOCTORADO!$CB78&lt;&gt;0),[2]PREMIOS_DOCTORADO!$CB78,""),IF($A80="TOTAL",SUM(INDIRECT("AU4:AU"&amp;ROW()-1)),""))</f>
        <v/>
      </c>
      <c r="AV80" s="7" t="str">
        <f ca="1">IF(AND($A80&lt;&gt;"",$A80&lt;&gt;"TOTAL"),IF(AND([2]PREMIOS_DOCTORADO!$CD78&lt;&gt;"",[2]PREMIOS_DOCTORADO!$CD78&lt;&gt;0),[2]PREMIOS_DOCTORADO!$CD78,""),IF($A80="TOTAL",SUM(INDIRECT("AV4:AV"&amp;ROW()-1)),""))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IF(AND($A80&lt;&gt;"",$A80&lt;&gt;"TOTAL"),IF(AND([2]PREMIOS_DOCTORADO!$CG78&lt;&gt;"",[2]PREMIOS_DOCTORADO!$CG78&lt;&gt;0),[2]PREMIOS_DOCTORADO!$CG78,""),IF($A80="TOTAL",SUM(INDIRECT("AX4:AX"&amp;ROW()-1)),""))</f>
        <v/>
      </c>
      <c r="AY80" s="7" t="str">
        <f ca="1">IF(AND($A80&lt;&gt;"",$A80&lt;&gt;"TOTAL"),IF(AND([2]PREMIOS_DOCTORADO!$CI78&lt;&gt;"",[2]PREMIOS_DOCTORADO!$CI78&lt;&gt;0),[2]PREMIOS_DOCTORADO!$CI78,""),IF($A80="TOTAL",SUM(INDIRECT("AY4:AY"&amp;ROW()-1)),""))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IF(AND($A80&lt;&gt;"",$A80&lt;&gt;"TOTAL"),IF(AND([2]PREMIOS_DOCTORADO!$CL78&lt;&gt;"",[2]PREMIOS_DOCTORADO!$CL78&lt;&gt;0),[2]PREMIOS_DOCTORADO!$CL78,""),IF($A80="TOTAL",SUM(INDIRECT("BA4:BA"&amp;ROW()-1)),""))</f>
        <v/>
      </c>
      <c r="BB80" s="7" t="str">
        <f ca="1">IF(AND($A80&lt;&gt;"",$A80&lt;&gt;"TOTAL"),IF(AND([2]PREMIOS_DOCTORADO!$CN78&lt;&gt;"",[2]PREMIOS_DOCTORADO!$CN78&lt;&gt;0),[2]PREMIOS_DOCTORADO!$CN78,""),IF($A80="TOTAL",SUM(INDIRECT("BB4:BB"&amp;ROW()-1)),""))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IF(AND($A80&lt;&gt;"",$A80&lt;&gt;"TOTAL"),IF(AND([2]PREMIOS_DOCTORADO!$CQ78&lt;&gt;"",[2]PREMIOS_DOCTORADO!$CQ78&lt;&gt;0),[2]PREMIOS_DOCTORADO!$CQ78,""),IF($A80="TOTAL",SUM(INDIRECT("BD4:BD"&amp;ROW()-1)),""))</f>
        <v/>
      </c>
      <c r="BE80" s="7" t="str">
        <f ca="1">IF(AND($A80&lt;&gt;"",$A80&lt;&gt;"TOTAL"),IF(AND([2]PREMIOS_DOCTORADO!$CS78&lt;&gt;"",[2]PREMIOS_DOCTORADO!$CS78&lt;&gt;0),[2]PREMIOS_DOCTORADO!$CS78,""),IF($A80="TOTAL",SUM(INDIRECT("BE4:BE"&amp;ROW()-1)),""))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IF([2]PREMIOS_DOCTORADO!$D79&lt;&gt;"",[2]PREMIOS_DOCTORADO!$D79,IF(AND([2]PREMIOS_DOCTORADO!$D79="",[2]PREMIOS_DOCTORADO!$D80="",[2]PREMIOS_DOCTORADO!$D78=""),"","TOTAL"))</f>
        <v/>
      </c>
      <c r="B81" s="7" t="str">
        <f ca="1">IF(AND($A81&lt;&gt;"",$A81&lt;&gt;"TOTAL"),IF(AND([2]PREMIOS_DOCTORADO!$E79&lt;&gt;"",[2]PREMIOS_DOCTORADO!$E79&lt;&gt;0),[2]PREMIOS_DOCTORADO!$E79,""),IF($A81="TOTAL",SUM(INDIRECT("B4:B"&amp;ROW()-1)),""))</f>
        <v/>
      </c>
      <c r="C81" s="7" t="str">
        <f ca="1">IF(AND($A81&lt;&gt;"",$A81&lt;&gt;"TOTAL"),IF(AND([2]PREMIOS_DOCTORADO!$G79&lt;&gt;"",[2]PREMIOS_DOCTORADO!$G79&lt;&gt;0),[2]PREMIOS_DOCTORADO!$G79,""),IF($A81="TOTAL",SUM(INDIRECT("C4:C"&amp;ROW()-1)),""))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IF(AND($A81&lt;&gt;"",$A81&lt;&gt;"TOTAL"),IF(AND([2]PREMIOS_DOCTORADO!$J79&lt;&gt;"",[2]PREMIOS_DOCTORADO!$J79&lt;&gt;0),[2]PREMIOS_DOCTORADO!$J79,""),IF($A81="TOTAL",SUM(INDIRECT("E4:E"&amp;ROW()-1)),""))</f>
        <v/>
      </c>
      <c r="F81" s="7" t="str">
        <f ca="1">IF(AND($A81&lt;&gt;"",$A81&lt;&gt;"TOTAL"),IF(AND([2]PREMIOS_DOCTORADO!$L79&lt;&gt;"",[2]PREMIOS_DOCTORADO!$L79&lt;&gt;0),[2]PREMIOS_DOCTORADO!$L79,""),IF($A81="TOTAL",SUM(INDIRECT("F4:F"&amp;ROW()-1)),""))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IF(AND($A81&lt;&gt;"",$A81&lt;&gt;"TOTAL"),IF(AND([2]PREMIOS_DOCTORADO!$O79&lt;&gt;"",[2]PREMIOS_DOCTORADO!$O79&lt;&gt;0),[2]PREMIOS_DOCTORADO!$O79,""),IF($A81="TOTAL",SUM(INDIRECT("H4:H"&amp;ROW()-1)),""))</f>
        <v/>
      </c>
      <c r="I81" s="7" t="str">
        <f ca="1">IF(AND($A81&lt;&gt;"",$A81&lt;&gt;"TOTAL"),IF(AND([2]PREMIOS_DOCTORADO!$Q79&lt;&gt;"",[2]PREMIOS_DOCTORADO!$Q79&lt;&gt;0),[2]PREMIOS_DOCTORADO!$Q79,""),IF($A81="TOTAL",SUM(INDIRECT("I4:I"&amp;ROW()-1)),""))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IF(AND($A81&lt;&gt;"",$A81&lt;&gt;"TOTAL"),IF(AND([2]PREMIOS_DOCTORADO!$T79&lt;&gt;"",[2]PREMIOS_DOCTORADO!$T79&lt;&gt;0),[2]PREMIOS_DOCTORADO!$T79,""),IF($A81="TOTAL",SUM(INDIRECT("K4:K"&amp;ROW()-1)),""))</f>
        <v/>
      </c>
      <c r="L81" s="7" t="str">
        <f ca="1">IF(AND($A81&lt;&gt;"",$A81&lt;&gt;"TOTAL"),IF(AND([2]PREMIOS_DOCTORADO!$V79&lt;&gt;"",[2]PREMIOS_DOCTORADO!$V79&lt;&gt;0),[2]PREMIOS_DOCTORADO!$V79,""),IF($A81="TOTAL",SUM(INDIRECT("L4:L"&amp;ROW()-1)),""))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IF(AND($A81&lt;&gt;"",$A81&lt;&gt;"TOTAL"),IF(AND([2]PREMIOS_DOCTORADO!$Y79&lt;&gt;"",[2]PREMIOS_DOCTORADO!$Y79&lt;&gt;0),[2]PREMIOS_DOCTORADO!$Y79,""),IF($A81="TOTAL",SUM(INDIRECT("N4:N"&amp;ROW()-1)),""))</f>
        <v/>
      </c>
      <c r="O81" s="7" t="str">
        <f ca="1">IF(AND($A81&lt;&gt;"",$A81&lt;&gt;"TOTAL"),IF(AND([2]PREMIOS_DOCTORADO!$AA79&lt;&gt;"",[2]PREMIOS_DOCTORADO!$AA79&lt;&gt;0),[2]PREMIOS_DOCTORADO!$AA79,""),IF($A81="TOTAL",SUM(INDIRECT("O4:O"&amp;ROW()-1)),""))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IF(AND($A81&lt;&gt;"",$A81&lt;&gt;"TOTAL"),IF(AND([2]PREMIOS_DOCTORADO!$AD79&lt;&gt;"",[2]PREMIOS_DOCTORADO!$AD79&lt;&gt;0),[2]PREMIOS_DOCTORADO!$AD79,""),IF($A81="TOTAL",SUM(INDIRECT("Q4:Q"&amp;ROW()-1)),""))</f>
        <v/>
      </c>
      <c r="R81" s="7" t="str">
        <f ca="1">IF(AND($A81&lt;&gt;"",$A81&lt;&gt;"TOTAL"),IF(AND([2]PREMIOS_DOCTORADO!$AF79&lt;&gt;"",[2]PREMIOS_DOCTORADO!$AF79&lt;&gt;0),[2]PREMIOS_DOCTORADO!$AF79,""),IF($A81="TOTAL",SUM(INDIRECT("R4:R"&amp;ROW()-1)),""))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IF(AND($A81&lt;&gt;"",$A81&lt;&gt;"TOTAL"),IF(AND([2]PREMIOS_DOCTORADO!$AI79&lt;&gt;"",[2]PREMIOS_DOCTORADO!$AI79&lt;&gt;0),[2]PREMIOS_DOCTORADO!$AI79,""),IF($A81="TOTAL",SUM(INDIRECT("T4:T"&amp;ROW()-1)),""))</f>
        <v/>
      </c>
      <c r="U81" s="7" t="str">
        <f ca="1">IF(AND($A81&lt;&gt;"",$A81&lt;&gt;"TOTAL"),IF(AND([2]PREMIOS_DOCTORADO!$AK79&lt;&gt;"",[2]PREMIOS_DOCTORADO!$AK79&lt;&gt;0),[2]PREMIOS_DOCTORADO!$AK79,""),IF($A81="TOTAL",SUM(INDIRECT("U4:U"&amp;ROW()-1)),""))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IF(AND($A81&lt;&gt;"",$A81&lt;&gt;"TOTAL"),IF(AND([2]PREMIOS_DOCTORADO!$AN79&lt;&gt;"",[2]PREMIOS_DOCTORADO!$AN79&lt;&gt;0),[2]PREMIOS_DOCTORADO!$AN79,""),IF($A81="TOTAL",SUM(INDIRECT("W4:W"&amp;ROW()-1)),""))</f>
        <v/>
      </c>
      <c r="X81" s="7" t="str">
        <f ca="1">IF(AND($A81&lt;&gt;"",$A81&lt;&gt;"TOTAL"),IF(AND([2]PREMIOS_DOCTORADO!$AP79&lt;&gt;"",[2]PREMIOS_DOCTORADO!$AP79&lt;&gt;0),[2]PREMIOS_DOCTORADO!$AP79,""),IF($A81="TOTAL",SUM(INDIRECT("X4:X"&amp;ROW()-1)),""))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IF(AND($A81&lt;&gt;"",$A81&lt;&gt;"TOTAL"),IF(AND([2]PREMIOS_DOCTORADO!$AS79&lt;&gt;"",[2]PREMIOS_DOCTORADO!$AS79&lt;&gt;0),[2]PREMIOS_DOCTORADO!$AS79,""),IF($A81="TOTAL",SUM(INDIRECT("Z4:Z"&amp;ROW()-1)),""))</f>
        <v/>
      </c>
      <c r="AA81" s="7" t="str">
        <f ca="1">IF(AND($A81&lt;&gt;"",$A81&lt;&gt;"TOTAL"),IF(AND([2]PREMIOS_DOCTORADO!$AU79&lt;&gt;"",[2]PREMIOS_DOCTORADO!$AU79&lt;&gt;0),[2]PREMIOS_DOCTORADO!$AU79,""),IF($A81="TOTAL",SUM(INDIRECT("AA4:AA"&amp;ROW()-1)),""))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IF(AND($A81&lt;&gt;"",$A81&lt;&gt;"TOTAL"),IF(AND([2]PREMIOS_DOCTORADO!$AX79&lt;&gt;"",[2]PREMIOS_DOCTORADO!$AX79&lt;&gt;0),[2]PREMIOS_DOCTORADO!$AX79,""),IF($A81="TOTAL",SUM(INDIRECT("AC4:AC"&amp;ROW()-1)),""))</f>
        <v/>
      </c>
      <c r="AD81" s="7" t="str">
        <f ca="1">IF(AND($A81&lt;&gt;"",$A81&lt;&gt;"TOTAL"),IF(AND([2]PREMIOS_DOCTORADO!$AZ79&lt;&gt;"",[2]PREMIOS_DOCTORADO!$AZ79&lt;&gt;0),[2]PREMIOS_DOCTORADO!$AZ79,""),IF($A81="TOTAL",SUM(INDIRECT("AD4:AD"&amp;ROW()-1)),""))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IF(AND($A81&lt;&gt;"",$A81&lt;&gt;"TOTAL"),IF(AND([2]PREMIOS_DOCTORADO!$BC79&lt;&gt;"",[2]PREMIOS_DOCTORADO!$BC79&lt;&gt;0),[2]PREMIOS_DOCTORADO!$BC79,""),IF($A81="TOTAL",SUM(INDIRECT("AF4:AF"&amp;ROW()-1)),""))</f>
        <v/>
      </c>
      <c r="AG81" s="7" t="str">
        <f ca="1">IF(AND($A81&lt;&gt;"",$A81&lt;&gt;"TOTAL"),IF(AND([2]PREMIOS_DOCTORADO!$BE79&lt;&gt;"",[2]PREMIOS_DOCTORADO!$BE79&lt;&gt;0),[2]PREMIOS_DOCTORADO!$BE79,""),IF($A81="TOTAL",SUM(INDIRECT("AG4:AG"&amp;ROW()-1)),""))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IF(AND($A81&lt;&gt;"",$A81&lt;&gt;"TOTAL"),IF(AND([2]PREMIOS_DOCTORADO!$BH79&lt;&gt;"",[2]PREMIOS_DOCTORADO!$BH79&lt;&gt;0),[2]PREMIOS_DOCTORADO!$BH79,""),IF($A81="TOTAL",SUM(INDIRECT("AI4:AI"&amp;ROW()-1)),""))</f>
        <v/>
      </c>
      <c r="AJ81" s="7" t="str">
        <f ca="1">IF(AND($A81&lt;&gt;"",$A81&lt;&gt;"TOTAL"),IF(AND([2]PREMIOS_DOCTORADO!$BJ79&lt;&gt;"",[2]PREMIOS_DOCTORADO!$BJ79&lt;&gt;0),[2]PREMIOS_DOCTORADO!$BJ79,""),IF($A81="TOTAL",SUM(INDIRECT("AJ4:AJ"&amp;ROW()-1)),""))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IF(AND($A81&lt;&gt;"",$A81&lt;&gt;"TOTAL"),IF(AND([2]PREMIOS_DOCTORADO!$BM79&lt;&gt;"",[2]PREMIOS_DOCTORADO!$BM79&lt;&gt;0),[2]PREMIOS_DOCTORADO!$BM79,""),IF($A81="TOTAL",SUM(INDIRECT("AL4:AL"&amp;ROW()-1)),""))</f>
        <v/>
      </c>
      <c r="AM81" s="7" t="str">
        <f ca="1">IF(AND($A81&lt;&gt;"",$A81&lt;&gt;"TOTAL"),IF(AND([2]PREMIOS_DOCTORADO!$BO79&lt;&gt;"",[2]PREMIOS_DOCTORADO!$BO79&lt;&gt;0),[2]PREMIOS_DOCTORADO!$BO79,""),IF($A81="TOTAL",SUM(INDIRECT("AM4:AM"&amp;ROW()-1)),""))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IF(AND($A81&lt;&gt;"",$A81&lt;&gt;"TOTAL"),IF(AND([2]PREMIOS_DOCTORADO!$BR79&lt;&gt;"",[2]PREMIOS_DOCTORADO!$BR79&lt;&gt;0),[2]PREMIOS_DOCTORADO!$BR79,""),IF($A81="TOTAL",SUM(INDIRECT("AO4:AO"&amp;ROW()-1)),""))</f>
        <v/>
      </c>
      <c r="AP81" s="7" t="str">
        <f ca="1">IF(AND($A81&lt;&gt;"",$A81&lt;&gt;"TOTAL"),IF(AND([2]PREMIOS_DOCTORADO!$BT79&lt;&gt;"",[2]PREMIOS_DOCTORADO!$BT79&lt;&gt;0),[2]PREMIOS_DOCTORADO!$BT79,""),IF($A81="TOTAL",SUM(INDIRECT("AP4:AP"&amp;ROW()-1)),""))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IF(AND($A81&lt;&gt;"",$A81&lt;&gt;"TOTAL"),IF(AND([2]PREMIOS_DOCTORADO!$BW79&lt;&gt;"",[2]PREMIOS_DOCTORADO!$BW79&lt;&gt;0),[2]PREMIOS_DOCTORADO!$BW79,""),IF($A81="TOTAL",SUM(INDIRECT("AR4:AR"&amp;ROW()-1)),""))</f>
        <v/>
      </c>
      <c r="AS81" s="7" t="str">
        <f ca="1">IF(AND($A81&lt;&gt;"",$A81&lt;&gt;"TOTAL"),IF(AND([2]PREMIOS_DOCTORADO!$BY79&lt;&gt;"",[2]PREMIOS_DOCTORADO!$BY79&lt;&gt;0),[2]PREMIOS_DOCTORADO!$BY79,""),IF($A81="TOTAL",SUM(INDIRECT("AS4:AS"&amp;ROW()-1)),""))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IF(AND($A81&lt;&gt;"",$A81&lt;&gt;"TOTAL"),IF(AND([2]PREMIOS_DOCTORADO!$CB79&lt;&gt;"",[2]PREMIOS_DOCTORADO!$CB79&lt;&gt;0),[2]PREMIOS_DOCTORADO!$CB79,""),IF($A81="TOTAL",SUM(INDIRECT("AU4:AU"&amp;ROW()-1)),""))</f>
        <v/>
      </c>
      <c r="AV81" s="7" t="str">
        <f ca="1">IF(AND($A81&lt;&gt;"",$A81&lt;&gt;"TOTAL"),IF(AND([2]PREMIOS_DOCTORADO!$CD79&lt;&gt;"",[2]PREMIOS_DOCTORADO!$CD79&lt;&gt;0),[2]PREMIOS_DOCTORADO!$CD79,""),IF($A81="TOTAL",SUM(INDIRECT("AV4:AV"&amp;ROW()-1)),""))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IF(AND($A81&lt;&gt;"",$A81&lt;&gt;"TOTAL"),IF(AND([2]PREMIOS_DOCTORADO!$CG79&lt;&gt;"",[2]PREMIOS_DOCTORADO!$CG79&lt;&gt;0),[2]PREMIOS_DOCTORADO!$CG79,""),IF($A81="TOTAL",SUM(INDIRECT("AX4:AX"&amp;ROW()-1)),""))</f>
        <v/>
      </c>
      <c r="AY81" s="7" t="str">
        <f ca="1">IF(AND($A81&lt;&gt;"",$A81&lt;&gt;"TOTAL"),IF(AND([2]PREMIOS_DOCTORADO!$CI79&lt;&gt;"",[2]PREMIOS_DOCTORADO!$CI79&lt;&gt;0),[2]PREMIOS_DOCTORADO!$CI79,""),IF($A81="TOTAL",SUM(INDIRECT("AY4:AY"&amp;ROW()-1)),""))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IF(AND($A81&lt;&gt;"",$A81&lt;&gt;"TOTAL"),IF(AND([2]PREMIOS_DOCTORADO!$CL79&lt;&gt;"",[2]PREMIOS_DOCTORADO!$CL79&lt;&gt;0),[2]PREMIOS_DOCTORADO!$CL79,""),IF($A81="TOTAL",SUM(INDIRECT("BA4:BA"&amp;ROW()-1)),""))</f>
        <v/>
      </c>
      <c r="BB81" s="7" t="str">
        <f ca="1">IF(AND($A81&lt;&gt;"",$A81&lt;&gt;"TOTAL"),IF(AND([2]PREMIOS_DOCTORADO!$CN79&lt;&gt;"",[2]PREMIOS_DOCTORADO!$CN79&lt;&gt;0),[2]PREMIOS_DOCTORADO!$CN79,""),IF($A81="TOTAL",SUM(INDIRECT("BB4:BB"&amp;ROW()-1)),""))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IF(AND($A81&lt;&gt;"",$A81&lt;&gt;"TOTAL"),IF(AND([2]PREMIOS_DOCTORADO!$CQ79&lt;&gt;"",[2]PREMIOS_DOCTORADO!$CQ79&lt;&gt;0),[2]PREMIOS_DOCTORADO!$CQ79,""),IF($A81="TOTAL",SUM(INDIRECT("BD4:BD"&amp;ROW()-1)),""))</f>
        <v/>
      </c>
      <c r="BE81" s="7" t="str">
        <f ca="1">IF(AND($A81&lt;&gt;"",$A81&lt;&gt;"TOTAL"),IF(AND([2]PREMIOS_DOCTORADO!$CS79&lt;&gt;"",[2]PREMIOS_DOCTORADO!$CS79&lt;&gt;0),[2]PREMIOS_DOCTORADO!$CS79,""),IF($A81="TOTAL",SUM(INDIRECT("BE4:BE"&amp;ROW()-1)),""))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IF([2]PREMIOS_DOCTORADO!$D80&lt;&gt;"",[2]PREMIOS_DOCTORADO!$D80,IF(AND([2]PREMIOS_DOCTORADO!$D80="",[2]PREMIOS_DOCTORADO!$D81="",[2]PREMIOS_DOCTORADO!$D79=""),"","TOTAL"))</f>
        <v/>
      </c>
      <c r="B82" s="7" t="str">
        <f ca="1">IF(AND($A82&lt;&gt;"",$A82&lt;&gt;"TOTAL"),IF(AND([2]PREMIOS_DOCTORADO!$E80&lt;&gt;"",[2]PREMIOS_DOCTORADO!$E80&lt;&gt;0),[2]PREMIOS_DOCTORADO!$E80,""),IF($A82="TOTAL",SUM(INDIRECT("B4:B"&amp;ROW()-1)),""))</f>
        <v/>
      </c>
      <c r="C82" s="7" t="str">
        <f ca="1">IF(AND($A82&lt;&gt;"",$A82&lt;&gt;"TOTAL"),IF(AND([2]PREMIOS_DOCTORADO!$G80&lt;&gt;"",[2]PREMIOS_DOCTORADO!$G80&lt;&gt;0),[2]PREMIOS_DOCTORADO!$G80,""),IF($A82="TOTAL",SUM(INDIRECT("C4:C"&amp;ROW()-1)),""))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IF(AND($A82&lt;&gt;"",$A82&lt;&gt;"TOTAL"),IF(AND([2]PREMIOS_DOCTORADO!$J80&lt;&gt;"",[2]PREMIOS_DOCTORADO!$J80&lt;&gt;0),[2]PREMIOS_DOCTORADO!$J80,""),IF($A82="TOTAL",SUM(INDIRECT("E4:E"&amp;ROW()-1)),""))</f>
        <v/>
      </c>
      <c r="F82" s="7" t="str">
        <f ca="1">IF(AND($A82&lt;&gt;"",$A82&lt;&gt;"TOTAL"),IF(AND([2]PREMIOS_DOCTORADO!$L80&lt;&gt;"",[2]PREMIOS_DOCTORADO!$L80&lt;&gt;0),[2]PREMIOS_DOCTORADO!$L80,""),IF($A82="TOTAL",SUM(INDIRECT("F4:F"&amp;ROW()-1)),""))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IF(AND($A82&lt;&gt;"",$A82&lt;&gt;"TOTAL"),IF(AND([2]PREMIOS_DOCTORADO!$O80&lt;&gt;"",[2]PREMIOS_DOCTORADO!$O80&lt;&gt;0),[2]PREMIOS_DOCTORADO!$O80,""),IF($A82="TOTAL",SUM(INDIRECT("H4:H"&amp;ROW()-1)),""))</f>
        <v/>
      </c>
      <c r="I82" s="7" t="str">
        <f ca="1">IF(AND($A82&lt;&gt;"",$A82&lt;&gt;"TOTAL"),IF(AND([2]PREMIOS_DOCTORADO!$Q80&lt;&gt;"",[2]PREMIOS_DOCTORADO!$Q80&lt;&gt;0),[2]PREMIOS_DOCTORADO!$Q80,""),IF($A82="TOTAL",SUM(INDIRECT("I4:I"&amp;ROW()-1)),""))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IF(AND($A82&lt;&gt;"",$A82&lt;&gt;"TOTAL"),IF(AND([2]PREMIOS_DOCTORADO!$T80&lt;&gt;"",[2]PREMIOS_DOCTORADO!$T80&lt;&gt;0),[2]PREMIOS_DOCTORADO!$T80,""),IF($A82="TOTAL",SUM(INDIRECT("K4:K"&amp;ROW()-1)),""))</f>
        <v/>
      </c>
      <c r="L82" s="7" t="str">
        <f ca="1">IF(AND($A82&lt;&gt;"",$A82&lt;&gt;"TOTAL"),IF(AND([2]PREMIOS_DOCTORADO!$V80&lt;&gt;"",[2]PREMIOS_DOCTORADO!$V80&lt;&gt;0),[2]PREMIOS_DOCTORADO!$V80,""),IF($A82="TOTAL",SUM(INDIRECT("L4:L"&amp;ROW()-1)),""))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IF(AND($A82&lt;&gt;"",$A82&lt;&gt;"TOTAL"),IF(AND([2]PREMIOS_DOCTORADO!$Y80&lt;&gt;"",[2]PREMIOS_DOCTORADO!$Y80&lt;&gt;0),[2]PREMIOS_DOCTORADO!$Y80,""),IF($A82="TOTAL",SUM(INDIRECT("N4:N"&amp;ROW()-1)),""))</f>
        <v/>
      </c>
      <c r="O82" s="7" t="str">
        <f ca="1">IF(AND($A82&lt;&gt;"",$A82&lt;&gt;"TOTAL"),IF(AND([2]PREMIOS_DOCTORADO!$AA80&lt;&gt;"",[2]PREMIOS_DOCTORADO!$AA80&lt;&gt;0),[2]PREMIOS_DOCTORADO!$AA80,""),IF($A82="TOTAL",SUM(INDIRECT("O4:O"&amp;ROW()-1)),""))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IF(AND($A82&lt;&gt;"",$A82&lt;&gt;"TOTAL"),IF(AND([2]PREMIOS_DOCTORADO!$AD80&lt;&gt;"",[2]PREMIOS_DOCTORADO!$AD80&lt;&gt;0),[2]PREMIOS_DOCTORADO!$AD80,""),IF($A82="TOTAL",SUM(INDIRECT("Q4:Q"&amp;ROW()-1)),""))</f>
        <v/>
      </c>
      <c r="R82" s="7" t="str">
        <f ca="1">IF(AND($A82&lt;&gt;"",$A82&lt;&gt;"TOTAL"),IF(AND([2]PREMIOS_DOCTORADO!$AF80&lt;&gt;"",[2]PREMIOS_DOCTORADO!$AF80&lt;&gt;0),[2]PREMIOS_DOCTORADO!$AF80,""),IF($A82="TOTAL",SUM(INDIRECT("R4:R"&amp;ROW()-1)),""))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IF(AND($A82&lt;&gt;"",$A82&lt;&gt;"TOTAL"),IF(AND([2]PREMIOS_DOCTORADO!$AI80&lt;&gt;"",[2]PREMIOS_DOCTORADO!$AI80&lt;&gt;0),[2]PREMIOS_DOCTORADO!$AI80,""),IF($A82="TOTAL",SUM(INDIRECT("T4:T"&amp;ROW()-1)),""))</f>
        <v/>
      </c>
      <c r="U82" s="7" t="str">
        <f ca="1">IF(AND($A82&lt;&gt;"",$A82&lt;&gt;"TOTAL"),IF(AND([2]PREMIOS_DOCTORADO!$AK80&lt;&gt;"",[2]PREMIOS_DOCTORADO!$AK80&lt;&gt;0),[2]PREMIOS_DOCTORADO!$AK80,""),IF($A82="TOTAL",SUM(INDIRECT("U4:U"&amp;ROW()-1)),""))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IF(AND($A82&lt;&gt;"",$A82&lt;&gt;"TOTAL"),IF(AND([2]PREMIOS_DOCTORADO!$AN80&lt;&gt;"",[2]PREMIOS_DOCTORADO!$AN80&lt;&gt;0),[2]PREMIOS_DOCTORADO!$AN80,""),IF($A82="TOTAL",SUM(INDIRECT("W4:W"&amp;ROW()-1)),""))</f>
        <v/>
      </c>
      <c r="X82" s="7" t="str">
        <f ca="1">IF(AND($A82&lt;&gt;"",$A82&lt;&gt;"TOTAL"),IF(AND([2]PREMIOS_DOCTORADO!$AP80&lt;&gt;"",[2]PREMIOS_DOCTORADO!$AP80&lt;&gt;0),[2]PREMIOS_DOCTORADO!$AP80,""),IF($A82="TOTAL",SUM(INDIRECT("X4:X"&amp;ROW()-1)),""))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IF(AND($A82&lt;&gt;"",$A82&lt;&gt;"TOTAL"),IF(AND([2]PREMIOS_DOCTORADO!$AS80&lt;&gt;"",[2]PREMIOS_DOCTORADO!$AS80&lt;&gt;0),[2]PREMIOS_DOCTORADO!$AS80,""),IF($A82="TOTAL",SUM(INDIRECT("Z4:Z"&amp;ROW()-1)),""))</f>
        <v/>
      </c>
      <c r="AA82" s="7" t="str">
        <f ca="1">IF(AND($A82&lt;&gt;"",$A82&lt;&gt;"TOTAL"),IF(AND([2]PREMIOS_DOCTORADO!$AU80&lt;&gt;"",[2]PREMIOS_DOCTORADO!$AU80&lt;&gt;0),[2]PREMIOS_DOCTORADO!$AU80,""),IF($A82="TOTAL",SUM(INDIRECT("AA4:AA"&amp;ROW()-1)),""))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IF(AND($A82&lt;&gt;"",$A82&lt;&gt;"TOTAL"),IF(AND([2]PREMIOS_DOCTORADO!$AX80&lt;&gt;"",[2]PREMIOS_DOCTORADO!$AX80&lt;&gt;0),[2]PREMIOS_DOCTORADO!$AX80,""),IF($A82="TOTAL",SUM(INDIRECT("AC4:AC"&amp;ROW()-1)),""))</f>
        <v/>
      </c>
      <c r="AD82" s="7" t="str">
        <f ca="1">IF(AND($A82&lt;&gt;"",$A82&lt;&gt;"TOTAL"),IF(AND([2]PREMIOS_DOCTORADO!$AZ80&lt;&gt;"",[2]PREMIOS_DOCTORADO!$AZ80&lt;&gt;0),[2]PREMIOS_DOCTORADO!$AZ80,""),IF($A82="TOTAL",SUM(INDIRECT("AD4:AD"&amp;ROW()-1)),""))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IF(AND($A82&lt;&gt;"",$A82&lt;&gt;"TOTAL"),IF(AND([2]PREMIOS_DOCTORADO!$BC80&lt;&gt;"",[2]PREMIOS_DOCTORADO!$BC80&lt;&gt;0),[2]PREMIOS_DOCTORADO!$BC80,""),IF($A82="TOTAL",SUM(INDIRECT("AF4:AF"&amp;ROW()-1)),""))</f>
        <v/>
      </c>
      <c r="AG82" s="7" t="str">
        <f ca="1">IF(AND($A82&lt;&gt;"",$A82&lt;&gt;"TOTAL"),IF(AND([2]PREMIOS_DOCTORADO!$BE80&lt;&gt;"",[2]PREMIOS_DOCTORADO!$BE80&lt;&gt;0),[2]PREMIOS_DOCTORADO!$BE80,""),IF($A82="TOTAL",SUM(INDIRECT("AG4:AG"&amp;ROW()-1)),""))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IF(AND($A82&lt;&gt;"",$A82&lt;&gt;"TOTAL"),IF(AND([2]PREMIOS_DOCTORADO!$BH80&lt;&gt;"",[2]PREMIOS_DOCTORADO!$BH80&lt;&gt;0),[2]PREMIOS_DOCTORADO!$BH80,""),IF($A82="TOTAL",SUM(INDIRECT("AI4:AI"&amp;ROW()-1)),""))</f>
        <v/>
      </c>
      <c r="AJ82" s="7" t="str">
        <f ca="1">IF(AND($A82&lt;&gt;"",$A82&lt;&gt;"TOTAL"),IF(AND([2]PREMIOS_DOCTORADO!$BJ80&lt;&gt;"",[2]PREMIOS_DOCTORADO!$BJ80&lt;&gt;0),[2]PREMIOS_DOCTORADO!$BJ80,""),IF($A82="TOTAL",SUM(INDIRECT("AJ4:AJ"&amp;ROW()-1)),""))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IF(AND($A82&lt;&gt;"",$A82&lt;&gt;"TOTAL"),IF(AND([2]PREMIOS_DOCTORADO!$BM80&lt;&gt;"",[2]PREMIOS_DOCTORADO!$BM80&lt;&gt;0),[2]PREMIOS_DOCTORADO!$BM80,""),IF($A82="TOTAL",SUM(INDIRECT("AL4:AL"&amp;ROW()-1)),""))</f>
        <v/>
      </c>
      <c r="AM82" s="7" t="str">
        <f ca="1">IF(AND($A82&lt;&gt;"",$A82&lt;&gt;"TOTAL"),IF(AND([2]PREMIOS_DOCTORADO!$BO80&lt;&gt;"",[2]PREMIOS_DOCTORADO!$BO80&lt;&gt;0),[2]PREMIOS_DOCTORADO!$BO80,""),IF($A82="TOTAL",SUM(INDIRECT("AM4:AM"&amp;ROW()-1)),""))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IF(AND($A82&lt;&gt;"",$A82&lt;&gt;"TOTAL"),IF(AND([2]PREMIOS_DOCTORADO!$BR80&lt;&gt;"",[2]PREMIOS_DOCTORADO!$BR80&lt;&gt;0),[2]PREMIOS_DOCTORADO!$BR80,""),IF($A82="TOTAL",SUM(INDIRECT("AO4:AO"&amp;ROW()-1)),""))</f>
        <v/>
      </c>
      <c r="AP82" s="7" t="str">
        <f ca="1">IF(AND($A82&lt;&gt;"",$A82&lt;&gt;"TOTAL"),IF(AND([2]PREMIOS_DOCTORADO!$BT80&lt;&gt;"",[2]PREMIOS_DOCTORADO!$BT80&lt;&gt;0),[2]PREMIOS_DOCTORADO!$BT80,""),IF($A82="TOTAL",SUM(INDIRECT("AP4:AP"&amp;ROW()-1)),""))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IF(AND($A82&lt;&gt;"",$A82&lt;&gt;"TOTAL"),IF(AND([2]PREMIOS_DOCTORADO!$BW80&lt;&gt;"",[2]PREMIOS_DOCTORADO!$BW80&lt;&gt;0),[2]PREMIOS_DOCTORADO!$BW80,""),IF($A82="TOTAL",SUM(INDIRECT("AR4:AR"&amp;ROW()-1)),""))</f>
        <v/>
      </c>
      <c r="AS82" s="7" t="str">
        <f ca="1">IF(AND($A82&lt;&gt;"",$A82&lt;&gt;"TOTAL"),IF(AND([2]PREMIOS_DOCTORADO!$BY80&lt;&gt;"",[2]PREMIOS_DOCTORADO!$BY80&lt;&gt;0),[2]PREMIOS_DOCTORADO!$BY80,""),IF($A82="TOTAL",SUM(INDIRECT("AS4:AS"&amp;ROW()-1)),""))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IF(AND($A82&lt;&gt;"",$A82&lt;&gt;"TOTAL"),IF(AND([2]PREMIOS_DOCTORADO!$CB80&lt;&gt;"",[2]PREMIOS_DOCTORADO!$CB80&lt;&gt;0),[2]PREMIOS_DOCTORADO!$CB80,""),IF($A82="TOTAL",SUM(INDIRECT("AU4:AU"&amp;ROW()-1)),""))</f>
        <v/>
      </c>
      <c r="AV82" s="7" t="str">
        <f ca="1">IF(AND($A82&lt;&gt;"",$A82&lt;&gt;"TOTAL"),IF(AND([2]PREMIOS_DOCTORADO!$CD80&lt;&gt;"",[2]PREMIOS_DOCTORADO!$CD80&lt;&gt;0),[2]PREMIOS_DOCTORADO!$CD80,""),IF($A82="TOTAL",SUM(INDIRECT("AV4:AV"&amp;ROW()-1)),""))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IF(AND($A82&lt;&gt;"",$A82&lt;&gt;"TOTAL"),IF(AND([2]PREMIOS_DOCTORADO!$CG80&lt;&gt;"",[2]PREMIOS_DOCTORADO!$CG80&lt;&gt;0),[2]PREMIOS_DOCTORADO!$CG80,""),IF($A82="TOTAL",SUM(INDIRECT("AX4:AX"&amp;ROW()-1)),""))</f>
        <v/>
      </c>
      <c r="AY82" s="7" t="str">
        <f ca="1">IF(AND($A82&lt;&gt;"",$A82&lt;&gt;"TOTAL"),IF(AND([2]PREMIOS_DOCTORADO!$CI80&lt;&gt;"",[2]PREMIOS_DOCTORADO!$CI80&lt;&gt;0),[2]PREMIOS_DOCTORADO!$CI80,""),IF($A82="TOTAL",SUM(INDIRECT("AY4:AY"&amp;ROW()-1)),""))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IF(AND($A82&lt;&gt;"",$A82&lt;&gt;"TOTAL"),IF(AND([2]PREMIOS_DOCTORADO!$CL80&lt;&gt;"",[2]PREMIOS_DOCTORADO!$CL80&lt;&gt;0),[2]PREMIOS_DOCTORADO!$CL80,""),IF($A82="TOTAL",SUM(INDIRECT("BA4:BA"&amp;ROW()-1)),""))</f>
        <v/>
      </c>
      <c r="BB82" s="7" t="str">
        <f ca="1">IF(AND($A82&lt;&gt;"",$A82&lt;&gt;"TOTAL"),IF(AND([2]PREMIOS_DOCTORADO!$CN80&lt;&gt;"",[2]PREMIOS_DOCTORADO!$CN80&lt;&gt;0),[2]PREMIOS_DOCTORADO!$CN80,""),IF($A82="TOTAL",SUM(INDIRECT("BB4:BB"&amp;ROW()-1)),""))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IF(AND($A82&lt;&gt;"",$A82&lt;&gt;"TOTAL"),IF(AND([2]PREMIOS_DOCTORADO!$CQ80&lt;&gt;"",[2]PREMIOS_DOCTORADO!$CQ80&lt;&gt;0),[2]PREMIOS_DOCTORADO!$CQ80,""),IF($A82="TOTAL",SUM(INDIRECT("BD4:BD"&amp;ROW()-1)),""))</f>
        <v/>
      </c>
      <c r="BE82" s="7" t="str">
        <f ca="1">IF(AND($A82&lt;&gt;"",$A82&lt;&gt;"TOTAL"),IF(AND([2]PREMIOS_DOCTORADO!$CS80&lt;&gt;"",[2]PREMIOS_DOCTORADO!$CS80&lt;&gt;0),[2]PREMIOS_DOCTORADO!$CS80,""),IF($A82="TOTAL",SUM(INDIRECT("BE4:BE"&amp;ROW()-1)),""))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IF([2]PREMIOS_DOCTORADO!$D81&lt;&gt;"",[2]PREMIOS_DOCTORADO!$D81,IF(AND([2]PREMIOS_DOCTORADO!$D81="",[2]PREMIOS_DOCTORADO!$D82="",[2]PREMIOS_DOCTORADO!$D80=""),"","TOTAL"))</f>
        <v/>
      </c>
      <c r="B83" s="7" t="str">
        <f ca="1">IF(AND($A83&lt;&gt;"",$A83&lt;&gt;"TOTAL"),IF(AND([2]PREMIOS_DOCTORADO!$E81&lt;&gt;"",[2]PREMIOS_DOCTORADO!$E81&lt;&gt;0),[2]PREMIOS_DOCTORADO!$E81,""),IF($A83="TOTAL",SUM(INDIRECT("B4:B"&amp;ROW()-1)),""))</f>
        <v/>
      </c>
      <c r="C83" s="7" t="str">
        <f ca="1">IF(AND($A83&lt;&gt;"",$A83&lt;&gt;"TOTAL"),IF(AND([2]PREMIOS_DOCTORADO!$G81&lt;&gt;"",[2]PREMIOS_DOCTORADO!$G81&lt;&gt;0),[2]PREMIOS_DOCTORADO!$G81,""),IF($A83="TOTAL",SUM(INDIRECT("C4:C"&amp;ROW()-1)),""))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IF(AND($A83&lt;&gt;"",$A83&lt;&gt;"TOTAL"),IF(AND([2]PREMIOS_DOCTORADO!$J81&lt;&gt;"",[2]PREMIOS_DOCTORADO!$J81&lt;&gt;0),[2]PREMIOS_DOCTORADO!$J81,""),IF($A83="TOTAL",SUM(INDIRECT("E4:E"&amp;ROW()-1)),""))</f>
        <v/>
      </c>
      <c r="F83" s="7" t="str">
        <f ca="1">IF(AND($A83&lt;&gt;"",$A83&lt;&gt;"TOTAL"),IF(AND([2]PREMIOS_DOCTORADO!$L81&lt;&gt;"",[2]PREMIOS_DOCTORADO!$L81&lt;&gt;0),[2]PREMIOS_DOCTORADO!$L81,""),IF($A83="TOTAL",SUM(INDIRECT("F4:F"&amp;ROW()-1)),""))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IF(AND($A83&lt;&gt;"",$A83&lt;&gt;"TOTAL"),IF(AND([2]PREMIOS_DOCTORADO!$O81&lt;&gt;"",[2]PREMIOS_DOCTORADO!$O81&lt;&gt;0),[2]PREMIOS_DOCTORADO!$O81,""),IF($A83="TOTAL",SUM(INDIRECT("H4:H"&amp;ROW()-1)),""))</f>
        <v/>
      </c>
      <c r="I83" s="7" t="str">
        <f ca="1">IF(AND($A83&lt;&gt;"",$A83&lt;&gt;"TOTAL"),IF(AND([2]PREMIOS_DOCTORADO!$Q81&lt;&gt;"",[2]PREMIOS_DOCTORADO!$Q81&lt;&gt;0),[2]PREMIOS_DOCTORADO!$Q81,""),IF($A83="TOTAL",SUM(INDIRECT("I4:I"&amp;ROW()-1)),""))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IF(AND($A83&lt;&gt;"",$A83&lt;&gt;"TOTAL"),IF(AND([2]PREMIOS_DOCTORADO!$T81&lt;&gt;"",[2]PREMIOS_DOCTORADO!$T81&lt;&gt;0),[2]PREMIOS_DOCTORADO!$T81,""),IF($A83="TOTAL",SUM(INDIRECT("K4:K"&amp;ROW()-1)),""))</f>
        <v/>
      </c>
      <c r="L83" s="7" t="str">
        <f ca="1">IF(AND($A83&lt;&gt;"",$A83&lt;&gt;"TOTAL"),IF(AND([2]PREMIOS_DOCTORADO!$V81&lt;&gt;"",[2]PREMIOS_DOCTORADO!$V81&lt;&gt;0),[2]PREMIOS_DOCTORADO!$V81,""),IF($A83="TOTAL",SUM(INDIRECT("L4:L"&amp;ROW()-1)),""))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IF(AND($A83&lt;&gt;"",$A83&lt;&gt;"TOTAL"),IF(AND([2]PREMIOS_DOCTORADO!$Y81&lt;&gt;"",[2]PREMIOS_DOCTORADO!$Y81&lt;&gt;0),[2]PREMIOS_DOCTORADO!$Y81,""),IF($A83="TOTAL",SUM(INDIRECT("N4:N"&amp;ROW()-1)),""))</f>
        <v/>
      </c>
      <c r="O83" s="7" t="str">
        <f ca="1">IF(AND($A83&lt;&gt;"",$A83&lt;&gt;"TOTAL"),IF(AND([2]PREMIOS_DOCTORADO!$AA81&lt;&gt;"",[2]PREMIOS_DOCTORADO!$AA81&lt;&gt;0),[2]PREMIOS_DOCTORADO!$AA81,""),IF($A83="TOTAL",SUM(INDIRECT("O4:O"&amp;ROW()-1)),""))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IF(AND($A83&lt;&gt;"",$A83&lt;&gt;"TOTAL"),IF(AND([2]PREMIOS_DOCTORADO!$AD81&lt;&gt;"",[2]PREMIOS_DOCTORADO!$AD81&lt;&gt;0),[2]PREMIOS_DOCTORADO!$AD81,""),IF($A83="TOTAL",SUM(INDIRECT("Q4:Q"&amp;ROW()-1)),""))</f>
        <v/>
      </c>
      <c r="R83" s="7" t="str">
        <f ca="1">IF(AND($A83&lt;&gt;"",$A83&lt;&gt;"TOTAL"),IF(AND([2]PREMIOS_DOCTORADO!$AF81&lt;&gt;"",[2]PREMIOS_DOCTORADO!$AF81&lt;&gt;0),[2]PREMIOS_DOCTORADO!$AF81,""),IF($A83="TOTAL",SUM(INDIRECT("R4:R"&amp;ROW()-1)),""))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IF(AND($A83&lt;&gt;"",$A83&lt;&gt;"TOTAL"),IF(AND([2]PREMIOS_DOCTORADO!$AI81&lt;&gt;"",[2]PREMIOS_DOCTORADO!$AI81&lt;&gt;0),[2]PREMIOS_DOCTORADO!$AI81,""),IF($A83="TOTAL",SUM(INDIRECT("T4:T"&amp;ROW()-1)),""))</f>
        <v/>
      </c>
      <c r="U83" s="7" t="str">
        <f ca="1">IF(AND($A83&lt;&gt;"",$A83&lt;&gt;"TOTAL"),IF(AND([2]PREMIOS_DOCTORADO!$AK81&lt;&gt;"",[2]PREMIOS_DOCTORADO!$AK81&lt;&gt;0),[2]PREMIOS_DOCTORADO!$AK81,""),IF($A83="TOTAL",SUM(INDIRECT("U4:U"&amp;ROW()-1)),""))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IF(AND($A83&lt;&gt;"",$A83&lt;&gt;"TOTAL"),IF(AND([2]PREMIOS_DOCTORADO!$AN81&lt;&gt;"",[2]PREMIOS_DOCTORADO!$AN81&lt;&gt;0),[2]PREMIOS_DOCTORADO!$AN81,""),IF($A83="TOTAL",SUM(INDIRECT("W4:W"&amp;ROW()-1)),""))</f>
        <v/>
      </c>
      <c r="X83" s="7" t="str">
        <f ca="1">IF(AND($A83&lt;&gt;"",$A83&lt;&gt;"TOTAL"),IF(AND([2]PREMIOS_DOCTORADO!$AP81&lt;&gt;"",[2]PREMIOS_DOCTORADO!$AP81&lt;&gt;0),[2]PREMIOS_DOCTORADO!$AP81,""),IF($A83="TOTAL",SUM(INDIRECT("X4:X"&amp;ROW()-1)),""))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IF(AND($A83&lt;&gt;"",$A83&lt;&gt;"TOTAL"),IF(AND([2]PREMIOS_DOCTORADO!$AS81&lt;&gt;"",[2]PREMIOS_DOCTORADO!$AS81&lt;&gt;0),[2]PREMIOS_DOCTORADO!$AS81,""),IF($A83="TOTAL",SUM(INDIRECT("Z4:Z"&amp;ROW()-1)),""))</f>
        <v/>
      </c>
      <c r="AA83" s="7" t="str">
        <f ca="1">IF(AND($A83&lt;&gt;"",$A83&lt;&gt;"TOTAL"),IF(AND([2]PREMIOS_DOCTORADO!$AU81&lt;&gt;"",[2]PREMIOS_DOCTORADO!$AU81&lt;&gt;0),[2]PREMIOS_DOCTORADO!$AU81,""),IF($A83="TOTAL",SUM(INDIRECT("AA4:AA"&amp;ROW()-1)),""))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IF(AND($A83&lt;&gt;"",$A83&lt;&gt;"TOTAL"),IF(AND([2]PREMIOS_DOCTORADO!$AX81&lt;&gt;"",[2]PREMIOS_DOCTORADO!$AX81&lt;&gt;0),[2]PREMIOS_DOCTORADO!$AX81,""),IF($A83="TOTAL",SUM(INDIRECT("AC4:AC"&amp;ROW()-1)),""))</f>
        <v/>
      </c>
      <c r="AD83" s="7" t="str">
        <f ca="1">IF(AND($A83&lt;&gt;"",$A83&lt;&gt;"TOTAL"),IF(AND([2]PREMIOS_DOCTORADO!$AZ81&lt;&gt;"",[2]PREMIOS_DOCTORADO!$AZ81&lt;&gt;0),[2]PREMIOS_DOCTORADO!$AZ81,""),IF($A83="TOTAL",SUM(INDIRECT("AD4:AD"&amp;ROW()-1)),""))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IF(AND($A83&lt;&gt;"",$A83&lt;&gt;"TOTAL"),IF(AND([2]PREMIOS_DOCTORADO!$BC81&lt;&gt;"",[2]PREMIOS_DOCTORADO!$BC81&lt;&gt;0),[2]PREMIOS_DOCTORADO!$BC81,""),IF($A83="TOTAL",SUM(INDIRECT("AF4:AF"&amp;ROW()-1)),""))</f>
        <v/>
      </c>
      <c r="AG83" s="7" t="str">
        <f ca="1">IF(AND($A83&lt;&gt;"",$A83&lt;&gt;"TOTAL"),IF(AND([2]PREMIOS_DOCTORADO!$BE81&lt;&gt;"",[2]PREMIOS_DOCTORADO!$BE81&lt;&gt;0),[2]PREMIOS_DOCTORADO!$BE81,""),IF($A83="TOTAL",SUM(INDIRECT("AG4:AG"&amp;ROW()-1)),""))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IF(AND($A83&lt;&gt;"",$A83&lt;&gt;"TOTAL"),IF(AND([2]PREMIOS_DOCTORADO!$BH81&lt;&gt;"",[2]PREMIOS_DOCTORADO!$BH81&lt;&gt;0),[2]PREMIOS_DOCTORADO!$BH81,""),IF($A83="TOTAL",SUM(INDIRECT("AI4:AI"&amp;ROW()-1)),""))</f>
        <v/>
      </c>
      <c r="AJ83" s="7" t="str">
        <f ca="1">IF(AND($A83&lt;&gt;"",$A83&lt;&gt;"TOTAL"),IF(AND([2]PREMIOS_DOCTORADO!$BJ81&lt;&gt;"",[2]PREMIOS_DOCTORADO!$BJ81&lt;&gt;0),[2]PREMIOS_DOCTORADO!$BJ81,""),IF($A83="TOTAL",SUM(INDIRECT("AJ4:AJ"&amp;ROW()-1)),""))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IF(AND($A83&lt;&gt;"",$A83&lt;&gt;"TOTAL"),IF(AND([2]PREMIOS_DOCTORADO!$BM81&lt;&gt;"",[2]PREMIOS_DOCTORADO!$BM81&lt;&gt;0),[2]PREMIOS_DOCTORADO!$BM81,""),IF($A83="TOTAL",SUM(INDIRECT("AL4:AL"&amp;ROW()-1)),""))</f>
        <v/>
      </c>
      <c r="AM83" s="7" t="str">
        <f ca="1">IF(AND($A83&lt;&gt;"",$A83&lt;&gt;"TOTAL"),IF(AND([2]PREMIOS_DOCTORADO!$BO81&lt;&gt;"",[2]PREMIOS_DOCTORADO!$BO81&lt;&gt;0),[2]PREMIOS_DOCTORADO!$BO81,""),IF($A83="TOTAL",SUM(INDIRECT("AM4:AM"&amp;ROW()-1)),""))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IF(AND($A83&lt;&gt;"",$A83&lt;&gt;"TOTAL"),IF(AND([2]PREMIOS_DOCTORADO!$BR81&lt;&gt;"",[2]PREMIOS_DOCTORADO!$BR81&lt;&gt;0),[2]PREMIOS_DOCTORADO!$BR81,""),IF($A83="TOTAL",SUM(INDIRECT("AO4:AO"&amp;ROW()-1)),""))</f>
        <v/>
      </c>
      <c r="AP83" s="7" t="str">
        <f ca="1">IF(AND($A83&lt;&gt;"",$A83&lt;&gt;"TOTAL"),IF(AND([2]PREMIOS_DOCTORADO!$BT81&lt;&gt;"",[2]PREMIOS_DOCTORADO!$BT81&lt;&gt;0),[2]PREMIOS_DOCTORADO!$BT81,""),IF($A83="TOTAL",SUM(INDIRECT("AP4:AP"&amp;ROW()-1)),""))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IF(AND($A83&lt;&gt;"",$A83&lt;&gt;"TOTAL"),IF(AND([2]PREMIOS_DOCTORADO!$BW81&lt;&gt;"",[2]PREMIOS_DOCTORADO!$BW81&lt;&gt;0),[2]PREMIOS_DOCTORADO!$BW81,""),IF($A83="TOTAL",SUM(INDIRECT("AR4:AR"&amp;ROW()-1)),""))</f>
        <v/>
      </c>
      <c r="AS83" s="7" t="str">
        <f ca="1">IF(AND($A83&lt;&gt;"",$A83&lt;&gt;"TOTAL"),IF(AND([2]PREMIOS_DOCTORADO!$BY81&lt;&gt;"",[2]PREMIOS_DOCTORADO!$BY81&lt;&gt;0),[2]PREMIOS_DOCTORADO!$BY81,""),IF($A83="TOTAL",SUM(INDIRECT("AS4:AS"&amp;ROW()-1)),""))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IF(AND($A83&lt;&gt;"",$A83&lt;&gt;"TOTAL"),IF(AND([2]PREMIOS_DOCTORADO!$CB81&lt;&gt;"",[2]PREMIOS_DOCTORADO!$CB81&lt;&gt;0),[2]PREMIOS_DOCTORADO!$CB81,""),IF($A83="TOTAL",SUM(INDIRECT("AU4:AU"&amp;ROW()-1)),""))</f>
        <v/>
      </c>
      <c r="AV83" s="7" t="str">
        <f ca="1">IF(AND($A83&lt;&gt;"",$A83&lt;&gt;"TOTAL"),IF(AND([2]PREMIOS_DOCTORADO!$CD81&lt;&gt;"",[2]PREMIOS_DOCTORADO!$CD81&lt;&gt;0),[2]PREMIOS_DOCTORADO!$CD81,""),IF($A83="TOTAL",SUM(INDIRECT("AV4:AV"&amp;ROW()-1)),""))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IF(AND($A83&lt;&gt;"",$A83&lt;&gt;"TOTAL"),IF(AND([2]PREMIOS_DOCTORADO!$CG81&lt;&gt;"",[2]PREMIOS_DOCTORADO!$CG81&lt;&gt;0),[2]PREMIOS_DOCTORADO!$CG81,""),IF($A83="TOTAL",SUM(INDIRECT("AX4:AX"&amp;ROW()-1)),""))</f>
        <v/>
      </c>
      <c r="AY83" s="7" t="str">
        <f ca="1">IF(AND($A83&lt;&gt;"",$A83&lt;&gt;"TOTAL"),IF(AND([2]PREMIOS_DOCTORADO!$CI81&lt;&gt;"",[2]PREMIOS_DOCTORADO!$CI81&lt;&gt;0),[2]PREMIOS_DOCTORADO!$CI81,""),IF($A83="TOTAL",SUM(INDIRECT("AY4:AY"&amp;ROW()-1)),""))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IF(AND($A83&lt;&gt;"",$A83&lt;&gt;"TOTAL"),IF(AND([2]PREMIOS_DOCTORADO!$CL81&lt;&gt;"",[2]PREMIOS_DOCTORADO!$CL81&lt;&gt;0),[2]PREMIOS_DOCTORADO!$CL81,""),IF($A83="TOTAL",SUM(INDIRECT("BA4:BA"&amp;ROW()-1)),""))</f>
        <v/>
      </c>
      <c r="BB83" s="7" t="str">
        <f ca="1">IF(AND($A83&lt;&gt;"",$A83&lt;&gt;"TOTAL"),IF(AND([2]PREMIOS_DOCTORADO!$CN81&lt;&gt;"",[2]PREMIOS_DOCTORADO!$CN81&lt;&gt;0),[2]PREMIOS_DOCTORADO!$CN81,""),IF($A83="TOTAL",SUM(INDIRECT("BB4:BB"&amp;ROW()-1)),""))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IF(AND($A83&lt;&gt;"",$A83&lt;&gt;"TOTAL"),IF(AND([2]PREMIOS_DOCTORADO!$CQ81&lt;&gt;"",[2]PREMIOS_DOCTORADO!$CQ81&lt;&gt;0),[2]PREMIOS_DOCTORADO!$CQ81,""),IF($A83="TOTAL",SUM(INDIRECT("BD4:BD"&amp;ROW()-1)),""))</f>
        <v/>
      </c>
      <c r="BE83" s="7" t="str">
        <f ca="1">IF(AND($A83&lt;&gt;"",$A83&lt;&gt;"TOTAL"),IF(AND([2]PREMIOS_DOCTORADO!$CS81&lt;&gt;"",[2]PREMIOS_DOCTORADO!$CS81&lt;&gt;0),[2]PREMIOS_DOCTORADO!$CS81,""),IF($A83="TOTAL",SUM(INDIRECT("BE4:BE"&amp;ROW()-1)),""))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IF([2]PREMIOS_DOCTORADO!$D82&lt;&gt;"",[2]PREMIOS_DOCTORADO!$D82,IF(AND([2]PREMIOS_DOCTORADO!$D82="",[2]PREMIOS_DOCTORADO!$D83="",[2]PREMIOS_DOCTORADO!$D81=""),"","TOTAL"))</f>
        <v/>
      </c>
      <c r="B84" s="7" t="str">
        <f ca="1">IF(AND($A84&lt;&gt;"",$A84&lt;&gt;"TOTAL"),IF(AND([2]PREMIOS_DOCTORADO!$E82&lt;&gt;"",[2]PREMIOS_DOCTORADO!$E82&lt;&gt;0),[2]PREMIOS_DOCTORADO!$E82,""),IF($A84="TOTAL",SUM(INDIRECT("B4:B"&amp;ROW()-1)),""))</f>
        <v/>
      </c>
      <c r="C84" s="7" t="str">
        <f ca="1">IF(AND($A84&lt;&gt;"",$A84&lt;&gt;"TOTAL"),IF(AND([2]PREMIOS_DOCTORADO!$G82&lt;&gt;"",[2]PREMIOS_DOCTORADO!$G82&lt;&gt;0),[2]PREMIOS_DOCTORADO!$G82,""),IF($A84="TOTAL",SUM(INDIRECT("C4:C"&amp;ROW()-1)),""))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IF(AND($A84&lt;&gt;"",$A84&lt;&gt;"TOTAL"),IF(AND([2]PREMIOS_DOCTORADO!$J82&lt;&gt;"",[2]PREMIOS_DOCTORADO!$J82&lt;&gt;0),[2]PREMIOS_DOCTORADO!$J82,""),IF($A84="TOTAL",SUM(INDIRECT("E4:E"&amp;ROW()-1)),""))</f>
        <v/>
      </c>
      <c r="F84" s="7" t="str">
        <f ca="1">IF(AND($A84&lt;&gt;"",$A84&lt;&gt;"TOTAL"),IF(AND([2]PREMIOS_DOCTORADO!$L82&lt;&gt;"",[2]PREMIOS_DOCTORADO!$L82&lt;&gt;0),[2]PREMIOS_DOCTORADO!$L82,""),IF($A84="TOTAL",SUM(INDIRECT("F4:F"&amp;ROW()-1)),""))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IF(AND($A84&lt;&gt;"",$A84&lt;&gt;"TOTAL"),IF(AND([2]PREMIOS_DOCTORADO!$O82&lt;&gt;"",[2]PREMIOS_DOCTORADO!$O82&lt;&gt;0),[2]PREMIOS_DOCTORADO!$O82,""),IF($A84="TOTAL",SUM(INDIRECT("H4:H"&amp;ROW()-1)),""))</f>
        <v/>
      </c>
      <c r="I84" s="7" t="str">
        <f ca="1">IF(AND($A84&lt;&gt;"",$A84&lt;&gt;"TOTAL"),IF(AND([2]PREMIOS_DOCTORADO!$Q82&lt;&gt;"",[2]PREMIOS_DOCTORADO!$Q82&lt;&gt;0),[2]PREMIOS_DOCTORADO!$Q82,""),IF($A84="TOTAL",SUM(INDIRECT("I4:I"&amp;ROW()-1)),""))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IF(AND($A84&lt;&gt;"",$A84&lt;&gt;"TOTAL"),IF(AND([2]PREMIOS_DOCTORADO!$T82&lt;&gt;"",[2]PREMIOS_DOCTORADO!$T82&lt;&gt;0),[2]PREMIOS_DOCTORADO!$T82,""),IF($A84="TOTAL",SUM(INDIRECT("K4:K"&amp;ROW()-1)),""))</f>
        <v/>
      </c>
      <c r="L84" s="7" t="str">
        <f ca="1">IF(AND($A84&lt;&gt;"",$A84&lt;&gt;"TOTAL"),IF(AND([2]PREMIOS_DOCTORADO!$V82&lt;&gt;"",[2]PREMIOS_DOCTORADO!$V82&lt;&gt;0),[2]PREMIOS_DOCTORADO!$V82,""),IF($A84="TOTAL",SUM(INDIRECT("L4:L"&amp;ROW()-1)),""))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IF(AND($A84&lt;&gt;"",$A84&lt;&gt;"TOTAL"),IF(AND([2]PREMIOS_DOCTORADO!$Y82&lt;&gt;"",[2]PREMIOS_DOCTORADO!$Y82&lt;&gt;0),[2]PREMIOS_DOCTORADO!$Y82,""),IF($A84="TOTAL",SUM(INDIRECT("N4:N"&amp;ROW()-1)),""))</f>
        <v/>
      </c>
      <c r="O84" s="7" t="str">
        <f ca="1">IF(AND($A84&lt;&gt;"",$A84&lt;&gt;"TOTAL"),IF(AND([2]PREMIOS_DOCTORADO!$AA82&lt;&gt;"",[2]PREMIOS_DOCTORADO!$AA82&lt;&gt;0),[2]PREMIOS_DOCTORADO!$AA82,""),IF($A84="TOTAL",SUM(INDIRECT("O4:O"&amp;ROW()-1)),""))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IF(AND($A84&lt;&gt;"",$A84&lt;&gt;"TOTAL"),IF(AND([2]PREMIOS_DOCTORADO!$AD82&lt;&gt;"",[2]PREMIOS_DOCTORADO!$AD82&lt;&gt;0),[2]PREMIOS_DOCTORADO!$AD82,""),IF($A84="TOTAL",SUM(INDIRECT("Q4:Q"&amp;ROW()-1)),""))</f>
        <v/>
      </c>
      <c r="R84" s="7" t="str">
        <f ca="1">IF(AND($A84&lt;&gt;"",$A84&lt;&gt;"TOTAL"),IF(AND([2]PREMIOS_DOCTORADO!$AF82&lt;&gt;"",[2]PREMIOS_DOCTORADO!$AF82&lt;&gt;0),[2]PREMIOS_DOCTORADO!$AF82,""),IF($A84="TOTAL",SUM(INDIRECT("R4:R"&amp;ROW()-1)),""))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IF(AND($A84&lt;&gt;"",$A84&lt;&gt;"TOTAL"),IF(AND([2]PREMIOS_DOCTORADO!$AI82&lt;&gt;"",[2]PREMIOS_DOCTORADO!$AI82&lt;&gt;0),[2]PREMIOS_DOCTORADO!$AI82,""),IF($A84="TOTAL",SUM(INDIRECT("T4:T"&amp;ROW()-1)),""))</f>
        <v/>
      </c>
      <c r="U84" s="7" t="str">
        <f ca="1">IF(AND($A84&lt;&gt;"",$A84&lt;&gt;"TOTAL"),IF(AND([2]PREMIOS_DOCTORADO!$AK82&lt;&gt;"",[2]PREMIOS_DOCTORADO!$AK82&lt;&gt;0),[2]PREMIOS_DOCTORADO!$AK82,""),IF($A84="TOTAL",SUM(INDIRECT("U4:U"&amp;ROW()-1)),""))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IF(AND($A84&lt;&gt;"",$A84&lt;&gt;"TOTAL"),IF(AND([2]PREMIOS_DOCTORADO!$AN82&lt;&gt;"",[2]PREMIOS_DOCTORADO!$AN82&lt;&gt;0),[2]PREMIOS_DOCTORADO!$AN82,""),IF($A84="TOTAL",SUM(INDIRECT("W4:W"&amp;ROW()-1)),""))</f>
        <v/>
      </c>
      <c r="X84" s="7" t="str">
        <f ca="1">IF(AND($A84&lt;&gt;"",$A84&lt;&gt;"TOTAL"),IF(AND([2]PREMIOS_DOCTORADO!$AP82&lt;&gt;"",[2]PREMIOS_DOCTORADO!$AP82&lt;&gt;0),[2]PREMIOS_DOCTORADO!$AP82,""),IF($A84="TOTAL",SUM(INDIRECT("X4:X"&amp;ROW()-1)),""))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IF(AND($A84&lt;&gt;"",$A84&lt;&gt;"TOTAL"),IF(AND([2]PREMIOS_DOCTORADO!$AS82&lt;&gt;"",[2]PREMIOS_DOCTORADO!$AS82&lt;&gt;0),[2]PREMIOS_DOCTORADO!$AS82,""),IF($A84="TOTAL",SUM(INDIRECT("Z4:Z"&amp;ROW()-1)),""))</f>
        <v/>
      </c>
      <c r="AA84" s="7" t="str">
        <f ca="1">IF(AND($A84&lt;&gt;"",$A84&lt;&gt;"TOTAL"),IF(AND([2]PREMIOS_DOCTORADO!$AU82&lt;&gt;"",[2]PREMIOS_DOCTORADO!$AU82&lt;&gt;0),[2]PREMIOS_DOCTORADO!$AU82,""),IF($A84="TOTAL",SUM(INDIRECT("AA4:AA"&amp;ROW()-1)),""))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IF(AND($A84&lt;&gt;"",$A84&lt;&gt;"TOTAL"),IF(AND([2]PREMIOS_DOCTORADO!$AX82&lt;&gt;"",[2]PREMIOS_DOCTORADO!$AX82&lt;&gt;0),[2]PREMIOS_DOCTORADO!$AX82,""),IF($A84="TOTAL",SUM(INDIRECT("AC4:AC"&amp;ROW()-1)),""))</f>
        <v/>
      </c>
      <c r="AD84" s="7" t="str">
        <f ca="1">IF(AND($A84&lt;&gt;"",$A84&lt;&gt;"TOTAL"),IF(AND([2]PREMIOS_DOCTORADO!$AZ82&lt;&gt;"",[2]PREMIOS_DOCTORADO!$AZ82&lt;&gt;0),[2]PREMIOS_DOCTORADO!$AZ82,""),IF($A84="TOTAL",SUM(INDIRECT("AD4:AD"&amp;ROW()-1)),""))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IF(AND($A84&lt;&gt;"",$A84&lt;&gt;"TOTAL"),IF(AND([2]PREMIOS_DOCTORADO!$BC82&lt;&gt;"",[2]PREMIOS_DOCTORADO!$BC82&lt;&gt;0),[2]PREMIOS_DOCTORADO!$BC82,""),IF($A84="TOTAL",SUM(INDIRECT("AF4:AF"&amp;ROW()-1)),""))</f>
        <v/>
      </c>
      <c r="AG84" s="7" t="str">
        <f ca="1">IF(AND($A84&lt;&gt;"",$A84&lt;&gt;"TOTAL"),IF(AND([2]PREMIOS_DOCTORADO!$BE82&lt;&gt;"",[2]PREMIOS_DOCTORADO!$BE82&lt;&gt;0),[2]PREMIOS_DOCTORADO!$BE82,""),IF($A84="TOTAL",SUM(INDIRECT("AG4:AG"&amp;ROW()-1)),""))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IF(AND($A84&lt;&gt;"",$A84&lt;&gt;"TOTAL"),IF(AND([2]PREMIOS_DOCTORADO!$BH82&lt;&gt;"",[2]PREMIOS_DOCTORADO!$BH82&lt;&gt;0),[2]PREMIOS_DOCTORADO!$BH82,""),IF($A84="TOTAL",SUM(INDIRECT("AI4:AI"&amp;ROW()-1)),""))</f>
        <v/>
      </c>
      <c r="AJ84" s="7" t="str">
        <f ca="1">IF(AND($A84&lt;&gt;"",$A84&lt;&gt;"TOTAL"),IF(AND([2]PREMIOS_DOCTORADO!$BJ82&lt;&gt;"",[2]PREMIOS_DOCTORADO!$BJ82&lt;&gt;0),[2]PREMIOS_DOCTORADO!$BJ82,""),IF($A84="TOTAL",SUM(INDIRECT("AJ4:AJ"&amp;ROW()-1)),""))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IF(AND($A84&lt;&gt;"",$A84&lt;&gt;"TOTAL"),IF(AND([2]PREMIOS_DOCTORADO!$BM82&lt;&gt;"",[2]PREMIOS_DOCTORADO!$BM82&lt;&gt;0),[2]PREMIOS_DOCTORADO!$BM82,""),IF($A84="TOTAL",SUM(INDIRECT("AL4:AL"&amp;ROW()-1)),""))</f>
        <v/>
      </c>
      <c r="AM84" s="7" t="str">
        <f ca="1">IF(AND($A84&lt;&gt;"",$A84&lt;&gt;"TOTAL"),IF(AND([2]PREMIOS_DOCTORADO!$BO82&lt;&gt;"",[2]PREMIOS_DOCTORADO!$BO82&lt;&gt;0),[2]PREMIOS_DOCTORADO!$BO82,""),IF($A84="TOTAL",SUM(INDIRECT("AM4:AM"&amp;ROW()-1)),""))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IF(AND($A84&lt;&gt;"",$A84&lt;&gt;"TOTAL"),IF(AND([2]PREMIOS_DOCTORADO!$BR82&lt;&gt;"",[2]PREMIOS_DOCTORADO!$BR82&lt;&gt;0),[2]PREMIOS_DOCTORADO!$BR82,""),IF($A84="TOTAL",SUM(INDIRECT("AO4:AO"&amp;ROW()-1)),""))</f>
        <v/>
      </c>
      <c r="AP84" s="7" t="str">
        <f ca="1">IF(AND($A84&lt;&gt;"",$A84&lt;&gt;"TOTAL"),IF(AND([2]PREMIOS_DOCTORADO!$BT82&lt;&gt;"",[2]PREMIOS_DOCTORADO!$BT82&lt;&gt;0),[2]PREMIOS_DOCTORADO!$BT82,""),IF($A84="TOTAL",SUM(INDIRECT("AP4:AP"&amp;ROW()-1)),""))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IF(AND($A84&lt;&gt;"",$A84&lt;&gt;"TOTAL"),IF(AND([2]PREMIOS_DOCTORADO!$BW82&lt;&gt;"",[2]PREMIOS_DOCTORADO!$BW82&lt;&gt;0),[2]PREMIOS_DOCTORADO!$BW82,""),IF($A84="TOTAL",SUM(INDIRECT("AR4:AR"&amp;ROW()-1)),""))</f>
        <v/>
      </c>
      <c r="AS84" s="7" t="str">
        <f ca="1">IF(AND($A84&lt;&gt;"",$A84&lt;&gt;"TOTAL"),IF(AND([2]PREMIOS_DOCTORADO!$BY82&lt;&gt;"",[2]PREMIOS_DOCTORADO!$BY82&lt;&gt;0),[2]PREMIOS_DOCTORADO!$BY82,""),IF($A84="TOTAL",SUM(INDIRECT("AS4:AS"&amp;ROW()-1)),""))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IF(AND($A84&lt;&gt;"",$A84&lt;&gt;"TOTAL"),IF(AND([2]PREMIOS_DOCTORADO!$CB82&lt;&gt;"",[2]PREMIOS_DOCTORADO!$CB82&lt;&gt;0),[2]PREMIOS_DOCTORADO!$CB82,""),IF($A84="TOTAL",SUM(INDIRECT("AU4:AU"&amp;ROW()-1)),""))</f>
        <v/>
      </c>
      <c r="AV84" s="7" t="str">
        <f ca="1">IF(AND($A84&lt;&gt;"",$A84&lt;&gt;"TOTAL"),IF(AND([2]PREMIOS_DOCTORADO!$CD82&lt;&gt;"",[2]PREMIOS_DOCTORADO!$CD82&lt;&gt;0),[2]PREMIOS_DOCTORADO!$CD82,""),IF($A84="TOTAL",SUM(INDIRECT("AV4:AV"&amp;ROW()-1)),""))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IF(AND($A84&lt;&gt;"",$A84&lt;&gt;"TOTAL"),IF(AND([2]PREMIOS_DOCTORADO!$CG82&lt;&gt;"",[2]PREMIOS_DOCTORADO!$CG82&lt;&gt;0),[2]PREMIOS_DOCTORADO!$CG82,""),IF($A84="TOTAL",SUM(INDIRECT("AX4:AX"&amp;ROW()-1)),""))</f>
        <v/>
      </c>
      <c r="AY84" s="7" t="str">
        <f ca="1">IF(AND($A84&lt;&gt;"",$A84&lt;&gt;"TOTAL"),IF(AND([2]PREMIOS_DOCTORADO!$CI82&lt;&gt;"",[2]PREMIOS_DOCTORADO!$CI82&lt;&gt;0),[2]PREMIOS_DOCTORADO!$CI82,""),IF($A84="TOTAL",SUM(INDIRECT("AY4:AY"&amp;ROW()-1)),""))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IF(AND($A84&lt;&gt;"",$A84&lt;&gt;"TOTAL"),IF(AND([2]PREMIOS_DOCTORADO!$CL82&lt;&gt;"",[2]PREMIOS_DOCTORADO!$CL82&lt;&gt;0),[2]PREMIOS_DOCTORADO!$CL82,""),IF($A84="TOTAL",SUM(INDIRECT("BA4:BA"&amp;ROW()-1)),""))</f>
        <v/>
      </c>
      <c r="BB84" s="7" t="str">
        <f ca="1">IF(AND($A84&lt;&gt;"",$A84&lt;&gt;"TOTAL"),IF(AND([2]PREMIOS_DOCTORADO!$CN82&lt;&gt;"",[2]PREMIOS_DOCTORADO!$CN82&lt;&gt;0),[2]PREMIOS_DOCTORADO!$CN82,""),IF($A84="TOTAL",SUM(INDIRECT("BB4:BB"&amp;ROW()-1)),""))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IF(AND($A84&lt;&gt;"",$A84&lt;&gt;"TOTAL"),IF(AND([2]PREMIOS_DOCTORADO!$CQ82&lt;&gt;"",[2]PREMIOS_DOCTORADO!$CQ82&lt;&gt;0),[2]PREMIOS_DOCTORADO!$CQ82,""),IF($A84="TOTAL",SUM(INDIRECT("BD4:BD"&amp;ROW()-1)),""))</f>
        <v/>
      </c>
      <c r="BE84" s="7" t="str">
        <f ca="1">IF(AND($A84&lt;&gt;"",$A84&lt;&gt;"TOTAL"),IF(AND([2]PREMIOS_DOCTORADO!$CS82&lt;&gt;"",[2]PREMIOS_DOCTORADO!$CS82&lt;&gt;0),[2]PREMIOS_DOCTORADO!$CS82,""),IF($A84="TOTAL",SUM(INDIRECT("BE4:BE"&amp;ROW()-1)),""))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IF([2]PREMIOS_DOCTORADO!$D83&lt;&gt;"",[2]PREMIOS_DOCTORADO!$D83,IF(AND([2]PREMIOS_DOCTORADO!$D83="",[2]PREMIOS_DOCTORADO!$D84="",[2]PREMIOS_DOCTORADO!$D82=""),"","TOTAL"))</f>
        <v/>
      </c>
      <c r="B85" s="7" t="str">
        <f ca="1">IF(AND($A85&lt;&gt;"",$A85&lt;&gt;"TOTAL"),IF(AND([2]PREMIOS_DOCTORADO!$E83&lt;&gt;"",[2]PREMIOS_DOCTORADO!$E83&lt;&gt;0),[2]PREMIOS_DOCTORADO!$E83,""),IF($A85="TOTAL",SUM(INDIRECT("B4:B"&amp;ROW()-1)),""))</f>
        <v/>
      </c>
      <c r="C85" s="7" t="str">
        <f ca="1">IF(AND($A85&lt;&gt;"",$A85&lt;&gt;"TOTAL"),IF(AND([2]PREMIOS_DOCTORADO!$G83&lt;&gt;"",[2]PREMIOS_DOCTORADO!$G83&lt;&gt;0),[2]PREMIOS_DOCTORADO!$G83,""),IF($A85="TOTAL",SUM(INDIRECT("C4:C"&amp;ROW()-1)),""))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IF(AND($A85&lt;&gt;"",$A85&lt;&gt;"TOTAL"),IF(AND([2]PREMIOS_DOCTORADO!$J83&lt;&gt;"",[2]PREMIOS_DOCTORADO!$J83&lt;&gt;0),[2]PREMIOS_DOCTORADO!$J83,""),IF($A85="TOTAL",SUM(INDIRECT("E4:E"&amp;ROW()-1)),""))</f>
        <v/>
      </c>
      <c r="F85" s="7" t="str">
        <f ca="1">IF(AND($A85&lt;&gt;"",$A85&lt;&gt;"TOTAL"),IF(AND([2]PREMIOS_DOCTORADO!$L83&lt;&gt;"",[2]PREMIOS_DOCTORADO!$L83&lt;&gt;0),[2]PREMIOS_DOCTORADO!$L83,""),IF($A85="TOTAL",SUM(INDIRECT("F4:F"&amp;ROW()-1)),""))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IF(AND($A85&lt;&gt;"",$A85&lt;&gt;"TOTAL"),IF(AND([2]PREMIOS_DOCTORADO!$O83&lt;&gt;"",[2]PREMIOS_DOCTORADO!$O83&lt;&gt;0),[2]PREMIOS_DOCTORADO!$O83,""),IF($A85="TOTAL",SUM(INDIRECT("H4:H"&amp;ROW()-1)),""))</f>
        <v/>
      </c>
      <c r="I85" s="7" t="str">
        <f ca="1">IF(AND($A85&lt;&gt;"",$A85&lt;&gt;"TOTAL"),IF(AND([2]PREMIOS_DOCTORADO!$Q83&lt;&gt;"",[2]PREMIOS_DOCTORADO!$Q83&lt;&gt;0),[2]PREMIOS_DOCTORADO!$Q83,""),IF($A85="TOTAL",SUM(INDIRECT("I4:I"&amp;ROW()-1)),""))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IF(AND($A85&lt;&gt;"",$A85&lt;&gt;"TOTAL"),IF(AND([2]PREMIOS_DOCTORADO!$T83&lt;&gt;"",[2]PREMIOS_DOCTORADO!$T83&lt;&gt;0),[2]PREMIOS_DOCTORADO!$T83,""),IF($A85="TOTAL",SUM(INDIRECT("K4:K"&amp;ROW()-1)),""))</f>
        <v/>
      </c>
      <c r="L85" s="7" t="str">
        <f ca="1">IF(AND($A85&lt;&gt;"",$A85&lt;&gt;"TOTAL"),IF(AND([2]PREMIOS_DOCTORADO!$V83&lt;&gt;"",[2]PREMIOS_DOCTORADO!$V83&lt;&gt;0),[2]PREMIOS_DOCTORADO!$V83,""),IF($A85="TOTAL",SUM(INDIRECT("L4:L"&amp;ROW()-1)),""))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IF(AND($A85&lt;&gt;"",$A85&lt;&gt;"TOTAL"),IF(AND([2]PREMIOS_DOCTORADO!$Y83&lt;&gt;"",[2]PREMIOS_DOCTORADO!$Y83&lt;&gt;0),[2]PREMIOS_DOCTORADO!$Y83,""),IF($A85="TOTAL",SUM(INDIRECT("N4:N"&amp;ROW()-1)),""))</f>
        <v/>
      </c>
      <c r="O85" s="7" t="str">
        <f ca="1">IF(AND($A85&lt;&gt;"",$A85&lt;&gt;"TOTAL"),IF(AND([2]PREMIOS_DOCTORADO!$AA83&lt;&gt;"",[2]PREMIOS_DOCTORADO!$AA83&lt;&gt;0),[2]PREMIOS_DOCTORADO!$AA83,""),IF($A85="TOTAL",SUM(INDIRECT("O4:O"&amp;ROW()-1)),""))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IF(AND($A85&lt;&gt;"",$A85&lt;&gt;"TOTAL"),IF(AND([2]PREMIOS_DOCTORADO!$AD83&lt;&gt;"",[2]PREMIOS_DOCTORADO!$AD83&lt;&gt;0),[2]PREMIOS_DOCTORADO!$AD83,""),IF($A85="TOTAL",SUM(INDIRECT("Q4:Q"&amp;ROW()-1)),""))</f>
        <v/>
      </c>
      <c r="R85" s="7" t="str">
        <f ca="1">IF(AND($A85&lt;&gt;"",$A85&lt;&gt;"TOTAL"),IF(AND([2]PREMIOS_DOCTORADO!$AF83&lt;&gt;"",[2]PREMIOS_DOCTORADO!$AF83&lt;&gt;0),[2]PREMIOS_DOCTORADO!$AF83,""),IF($A85="TOTAL",SUM(INDIRECT("R4:R"&amp;ROW()-1)),""))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IF(AND($A85&lt;&gt;"",$A85&lt;&gt;"TOTAL"),IF(AND([2]PREMIOS_DOCTORADO!$AI83&lt;&gt;"",[2]PREMIOS_DOCTORADO!$AI83&lt;&gt;0),[2]PREMIOS_DOCTORADO!$AI83,""),IF($A85="TOTAL",SUM(INDIRECT("T4:T"&amp;ROW()-1)),""))</f>
        <v/>
      </c>
      <c r="U85" s="7" t="str">
        <f ca="1">IF(AND($A85&lt;&gt;"",$A85&lt;&gt;"TOTAL"),IF(AND([2]PREMIOS_DOCTORADO!$AK83&lt;&gt;"",[2]PREMIOS_DOCTORADO!$AK83&lt;&gt;0),[2]PREMIOS_DOCTORADO!$AK83,""),IF($A85="TOTAL",SUM(INDIRECT("U4:U"&amp;ROW()-1)),""))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IF(AND($A85&lt;&gt;"",$A85&lt;&gt;"TOTAL"),IF(AND([2]PREMIOS_DOCTORADO!$AN83&lt;&gt;"",[2]PREMIOS_DOCTORADO!$AN83&lt;&gt;0),[2]PREMIOS_DOCTORADO!$AN83,""),IF($A85="TOTAL",SUM(INDIRECT("W4:W"&amp;ROW()-1)),""))</f>
        <v/>
      </c>
      <c r="X85" s="7" t="str">
        <f ca="1">IF(AND($A85&lt;&gt;"",$A85&lt;&gt;"TOTAL"),IF(AND([2]PREMIOS_DOCTORADO!$AP83&lt;&gt;"",[2]PREMIOS_DOCTORADO!$AP83&lt;&gt;0),[2]PREMIOS_DOCTORADO!$AP83,""),IF($A85="TOTAL",SUM(INDIRECT("X4:X"&amp;ROW()-1)),""))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IF(AND($A85&lt;&gt;"",$A85&lt;&gt;"TOTAL"),IF(AND([2]PREMIOS_DOCTORADO!$AS83&lt;&gt;"",[2]PREMIOS_DOCTORADO!$AS83&lt;&gt;0),[2]PREMIOS_DOCTORADO!$AS83,""),IF($A85="TOTAL",SUM(INDIRECT("Z4:Z"&amp;ROW()-1)),""))</f>
        <v/>
      </c>
      <c r="AA85" s="7" t="str">
        <f ca="1">IF(AND($A85&lt;&gt;"",$A85&lt;&gt;"TOTAL"),IF(AND([2]PREMIOS_DOCTORADO!$AU83&lt;&gt;"",[2]PREMIOS_DOCTORADO!$AU83&lt;&gt;0),[2]PREMIOS_DOCTORADO!$AU83,""),IF($A85="TOTAL",SUM(INDIRECT("AA4:AA"&amp;ROW()-1)),""))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IF(AND($A85&lt;&gt;"",$A85&lt;&gt;"TOTAL"),IF(AND([2]PREMIOS_DOCTORADO!$AX83&lt;&gt;"",[2]PREMIOS_DOCTORADO!$AX83&lt;&gt;0),[2]PREMIOS_DOCTORADO!$AX83,""),IF($A85="TOTAL",SUM(INDIRECT("AC4:AC"&amp;ROW()-1)),""))</f>
        <v/>
      </c>
      <c r="AD85" s="7" t="str">
        <f ca="1">IF(AND($A85&lt;&gt;"",$A85&lt;&gt;"TOTAL"),IF(AND([2]PREMIOS_DOCTORADO!$AZ83&lt;&gt;"",[2]PREMIOS_DOCTORADO!$AZ83&lt;&gt;0),[2]PREMIOS_DOCTORADO!$AZ83,""),IF($A85="TOTAL",SUM(INDIRECT("AD4:AD"&amp;ROW()-1)),""))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IF(AND($A85&lt;&gt;"",$A85&lt;&gt;"TOTAL"),IF(AND([2]PREMIOS_DOCTORADO!$BC83&lt;&gt;"",[2]PREMIOS_DOCTORADO!$BC83&lt;&gt;0),[2]PREMIOS_DOCTORADO!$BC83,""),IF($A85="TOTAL",SUM(INDIRECT("AF4:AF"&amp;ROW()-1)),""))</f>
        <v/>
      </c>
      <c r="AG85" s="7" t="str">
        <f ca="1">IF(AND($A85&lt;&gt;"",$A85&lt;&gt;"TOTAL"),IF(AND([2]PREMIOS_DOCTORADO!$BE83&lt;&gt;"",[2]PREMIOS_DOCTORADO!$BE83&lt;&gt;0),[2]PREMIOS_DOCTORADO!$BE83,""),IF($A85="TOTAL",SUM(INDIRECT("AG4:AG"&amp;ROW()-1)),""))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IF(AND($A85&lt;&gt;"",$A85&lt;&gt;"TOTAL"),IF(AND([2]PREMIOS_DOCTORADO!$BH83&lt;&gt;"",[2]PREMIOS_DOCTORADO!$BH83&lt;&gt;0),[2]PREMIOS_DOCTORADO!$BH83,""),IF($A85="TOTAL",SUM(INDIRECT("AI4:AI"&amp;ROW()-1)),""))</f>
        <v/>
      </c>
      <c r="AJ85" s="7" t="str">
        <f ca="1">IF(AND($A85&lt;&gt;"",$A85&lt;&gt;"TOTAL"),IF(AND([2]PREMIOS_DOCTORADO!$BJ83&lt;&gt;"",[2]PREMIOS_DOCTORADO!$BJ83&lt;&gt;0),[2]PREMIOS_DOCTORADO!$BJ83,""),IF($A85="TOTAL",SUM(INDIRECT("AJ4:AJ"&amp;ROW()-1)),""))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IF(AND($A85&lt;&gt;"",$A85&lt;&gt;"TOTAL"),IF(AND([2]PREMIOS_DOCTORADO!$BM83&lt;&gt;"",[2]PREMIOS_DOCTORADO!$BM83&lt;&gt;0),[2]PREMIOS_DOCTORADO!$BM83,""),IF($A85="TOTAL",SUM(INDIRECT("AL4:AL"&amp;ROW()-1)),""))</f>
        <v/>
      </c>
      <c r="AM85" s="7" t="str">
        <f ca="1">IF(AND($A85&lt;&gt;"",$A85&lt;&gt;"TOTAL"),IF(AND([2]PREMIOS_DOCTORADO!$BO83&lt;&gt;"",[2]PREMIOS_DOCTORADO!$BO83&lt;&gt;0),[2]PREMIOS_DOCTORADO!$BO83,""),IF($A85="TOTAL",SUM(INDIRECT("AM4:AM"&amp;ROW()-1)),""))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IF(AND($A85&lt;&gt;"",$A85&lt;&gt;"TOTAL"),IF(AND([2]PREMIOS_DOCTORADO!$BR83&lt;&gt;"",[2]PREMIOS_DOCTORADO!$BR83&lt;&gt;0),[2]PREMIOS_DOCTORADO!$BR83,""),IF($A85="TOTAL",SUM(INDIRECT("AO4:AO"&amp;ROW()-1)),""))</f>
        <v/>
      </c>
      <c r="AP85" s="7" t="str">
        <f ca="1">IF(AND($A85&lt;&gt;"",$A85&lt;&gt;"TOTAL"),IF(AND([2]PREMIOS_DOCTORADO!$BT83&lt;&gt;"",[2]PREMIOS_DOCTORADO!$BT83&lt;&gt;0),[2]PREMIOS_DOCTORADO!$BT83,""),IF($A85="TOTAL",SUM(INDIRECT("AP4:AP"&amp;ROW()-1)),""))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IF(AND($A85&lt;&gt;"",$A85&lt;&gt;"TOTAL"),IF(AND([2]PREMIOS_DOCTORADO!$BW83&lt;&gt;"",[2]PREMIOS_DOCTORADO!$BW83&lt;&gt;0),[2]PREMIOS_DOCTORADO!$BW83,""),IF($A85="TOTAL",SUM(INDIRECT("AR4:AR"&amp;ROW()-1)),""))</f>
        <v/>
      </c>
      <c r="AS85" s="7" t="str">
        <f ca="1">IF(AND($A85&lt;&gt;"",$A85&lt;&gt;"TOTAL"),IF(AND([2]PREMIOS_DOCTORADO!$BY83&lt;&gt;"",[2]PREMIOS_DOCTORADO!$BY83&lt;&gt;0),[2]PREMIOS_DOCTORADO!$BY83,""),IF($A85="TOTAL",SUM(INDIRECT("AS4:AS"&amp;ROW()-1)),""))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IF(AND($A85&lt;&gt;"",$A85&lt;&gt;"TOTAL"),IF(AND([2]PREMIOS_DOCTORADO!$CB83&lt;&gt;"",[2]PREMIOS_DOCTORADO!$CB83&lt;&gt;0),[2]PREMIOS_DOCTORADO!$CB83,""),IF($A85="TOTAL",SUM(INDIRECT("AU4:AU"&amp;ROW()-1)),""))</f>
        <v/>
      </c>
      <c r="AV85" s="7" t="str">
        <f ca="1">IF(AND($A85&lt;&gt;"",$A85&lt;&gt;"TOTAL"),IF(AND([2]PREMIOS_DOCTORADO!$CD83&lt;&gt;"",[2]PREMIOS_DOCTORADO!$CD83&lt;&gt;0),[2]PREMIOS_DOCTORADO!$CD83,""),IF($A85="TOTAL",SUM(INDIRECT("AV4:AV"&amp;ROW()-1)),""))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IF(AND($A85&lt;&gt;"",$A85&lt;&gt;"TOTAL"),IF(AND([2]PREMIOS_DOCTORADO!$CG83&lt;&gt;"",[2]PREMIOS_DOCTORADO!$CG83&lt;&gt;0),[2]PREMIOS_DOCTORADO!$CG83,""),IF($A85="TOTAL",SUM(INDIRECT("AX4:AX"&amp;ROW()-1)),""))</f>
        <v/>
      </c>
      <c r="AY85" s="7" t="str">
        <f ca="1">IF(AND($A85&lt;&gt;"",$A85&lt;&gt;"TOTAL"),IF(AND([2]PREMIOS_DOCTORADO!$CI83&lt;&gt;"",[2]PREMIOS_DOCTORADO!$CI83&lt;&gt;0),[2]PREMIOS_DOCTORADO!$CI83,""),IF($A85="TOTAL",SUM(INDIRECT("AY4:AY"&amp;ROW()-1)),""))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IF(AND($A85&lt;&gt;"",$A85&lt;&gt;"TOTAL"),IF(AND([2]PREMIOS_DOCTORADO!$CL83&lt;&gt;"",[2]PREMIOS_DOCTORADO!$CL83&lt;&gt;0),[2]PREMIOS_DOCTORADO!$CL83,""),IF($A85="TOTAL",SUM(INDIRECT("BA4:BA"&amp;ROW()-1)),""))</f>
        <v/>
      </c>
      <c r="BB85" s="7" t="str">
        <f ca="1">IF(AND($A85&lt;&gt;"",$A85&lt;&gt;"TOTAL"),IF(AND([2]PREMIOS_DOCTORADO!$CN83&lt;&gt;"",[2]PREMIOS_DOCTORADO!$CN83&lt;&gt;0),[2]PREMIOS_DOCTORADO!$CN83,""),IF($A85="TOTAL",SUM(INDIRECT("BB4:BB"&amp;ROW()-1)),""))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IF(AND($A85&lt;&gt;"",$A85&lt;&gt;"TOTAL"),IF(AND([2]PREMIOS_DOCTORADO!$CQ83&lt;&gt;"",[2]PREMIOS_DOCTORADO!$CQ83&lt;&gt;0),[2]PREMIOS_DOCTORADO!$CQ83,""),IF($A85="TOTAL",SUM(INDIRECT("BD4:BD"&amp;ROW()-1)),""))</f>
        <v/>
      </c>
      <c r="BE85" s="7" t="str">
        <f ca="1">IF(AND($A85&lt;&gt;"",$A85&lt;&gt;"TOTAL"),IF(AND([2]PREMIOS_DOCTORADO!$CS83&lt;&gt;"",[2]PREMIOS_DOCTORADO!$CS83&lt;&gt;0),[2]PREMIOS_DOCTORADO!$CS83,""),IF($A85="TOTAL",SUM(INDIRECT("BE4:BE"&amp;ROW()-1)),""))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IF([2]PREMIOS_DOCTORADO!$D84&lt;&gt;"",[2]PREMIOS_DOCTORADO!$D84,IF(AND([2]PREMIOS_DOCTORADO!$D84="",[2]PREMIOS_DOCTORADO!$D85="",[2]PREMIOS_DOCTORADO!$D83=""),"","TOTAL"))</f>
        <v/>
      </c>
      <c r="B86" s="7" t="str">
        <f ca="1">IF(AND($A86&lt;&gt;"",$A86&lt;&gt;"TOTAL"),IF(AND([2]PREMIOS_DOCTORADO!$E84&lt;&gt;"",[2]PREMIOS_DOCTORADO!$E84&lt;&gt;0),[2]PREMIOS_DOCTORADO!$E84,""),IF($A86="TOTAL",SUM(INDIRECT("B4:B"&amp;ROW()-1)),""))</f>
        <v/>
      </c>
      <c r="C86" s="7" t="str">
        <f ca="1">IF(AND($A86&lt;&gt;"",$A86&lt;&gt;"TOTAL"),IF(AND([2]PREMIOS_DOCTORADO!$G84&lt;&gt;"",[2]PREMIOS_DOCTORADO!$G84&lt;&gt;0),[2]PREMIOS_DOCTORADO!$G84,""),IF($A86="TOTAL",SUM(INDIRECT("C4:C"&amp;ROW()-1)),""))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IF(AND($A86&lt;&gt;"",$A86&lt;&gt;"TOTAL"),IF(AND([2]PREMIOS_DOCTORADO!$J84&lt;&gt;"",[2]PREMIOS_DOCTORADO!$J84&lt;&gt;0),[2]PREMIOS_DOCTORADO!$J84,""),IF($A86="TOTAL",SUM(INDIRECT("E4:E"&amp;ROW()-1)),""))</f>
        <v/>
      </c>
      <c r="F86" s="7" t="str">
        <f ca="1">IF(AND($A86&lt;&gt;"",$A86&lt;&gt;"TOTAL"),IF(AND([2]PREMIOS_DOCTORADO!$L84&lt;&gt;"",[2]PREMIOS_DOCTORADO!$L84&lt;&gt;0),[2]PREMIOS_DOCTORADO!$L84,""),IF($A86="TOTAL",SUM(INDIRECT("F4:F"&amp;ROW()-1)),""))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IF(AND($A86&lt;&gt;"",$A86&lt;&gt;"TOTAL"),IF(AND([2]PREMIOS_DOCTORADO!$O84&lt;&gt;"",[2]PREMIOS_DOCTORADO!$O84&lt;&gt;0),[2]PREMIOS_DOCTORADO!$O84,""),IF($A86="TOTAL",SUM(INDIRECT("H4:H"&amp;ROW()-1)),""))</f>
        <v/>
      </c>
      <c r="I86" s="7" t="str">
        <f ca="1">IF(AND($A86&lt;&gt;"",$A86&lt;&gt;"TOTAL"),IF(AND([2]PREMIOS_DOCTORADO!$Q84&lt;&gt;"",[2]PREMIOS_DOCTORADO!$Q84&lt;&gt;0),[2]PREMIOS_DOCTORADO!$Q84,""),IF($A86="TOTAL",SUM(INDIRECT("I4:I"&amp;ROW()-1)),""))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IF(AND($A86&lt;&gt;"",$A86&lt;&gt;"TOTAL"),IF(AND([2]PREMIOS_DOCTORADO!$T84&lt;&gt;"",[2]PREMIOS_DOCTORADO!$T84&lt;&gt;0),[2]PREMIOS_DOCTORADO!$T84,""),IF($A86="TOTAL",SUM(INDIRECT("K4:K"&amp;ROW()-1)),""))</f>
        <v/>
      </c>
      <c r="L86" s="7" t="str">
        <f ca="1">IF(AND($A86&lt;&gt;"",$A86&lt;&gt;"TOTAL"),IF(AND([2]PREMIOS_DOCTORADO!$V84&lt;&gt;"",[2]PREMIOS_DOCTORADO!$V84&lt;&gt;0),[2]PREMIOS_DOCTORADO!$V84,""),IF($A86="TOTAL",SUM(INDIRECT("L4:L"&amp;ROW()-1)),""))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IF(AND($A86&lt;&gt;"",$A86&lt;&gt;"TOTAL"),IF(AND([2]PREMIOS_DOCTORADO!$Y84&lt;&gt;"",[2]PREMIOS_DOCTORADO!$Y84&lt;&gt;0),[2]PREMIOS_DOCTORADO!$Y84,""),IF($A86="TOTAL",SUM(INDIRECT("N4:N"&amp;ROW()-1)),""))</f>
        <v/>
      </c>
      <c r="O86" s="7" t="str">
        <f ca="1">IF(AND($A86&lt;&gt;"",$A86&lt;&gt;"TOTAL"),IF(AND([2]PREMIOS_DOCTORADO!$AA84&lt;&gt;"",[2]PREMIOS_DOCTORADO!$AA84&lt;&gt;0),[2]PREMIOS_DOCTORADO!$AA84,""),IF($A86="TOTAL",SUM(INDIRECT("O4:O"&amp;ROW()-1)),""))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IF(AND($A86&lt;&gt;"",$A86&lt;&gt;"TOTAL"),IF(AND([2]PREMIOS_DOCTORADO!$AD84&lt;&gt;"",[2]PREMIOS_DOCTORADO!$AD84&lt;&gt;0),[2]PREMIOS_DOCTORADO!$AD84,""),IF($A86="TOTAL",SUM(INDIRECT("Q4:Q"&amp;ROW()-1)),""))</f>
        <v/>
      </c>
      <c r="R86" s="7" t="str">
        <f ca="1">IF(AND($A86&lt;&gt;"",$A86&lt;&gt;"TOTAL"),IF(AND([2]PREMIOS_DOCTORADO!$AF84&lt;&gt;"",[2]PREMIOS_DOCTORADO!$AF84&lt;&gt;0),[2]PREMIOS_DOCTORADO!$AF84,""),IF($A86="TOTAL",SUM(INDIRECT("R4:R"&amp;ROW()-1)),""))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IF(AND($A86&lt;&gt;"",$A86&lt;&gt;"TOTAL"),IF(AND([2]PREMIOS_DOCTORADO!$AI84&lt;&gt;"",[2]PREMIOS_DOCTORADO!$AI84&lt;&gt;0),[2]PREMIOS_DOCTORADO!$AI84,""),IF($A86="TOTAL",SUM(INDIRECT("T4:T"&amp;ROW()-1)),""))</f>
        <v/>
      </c>
      <c r="U86" s="7" t="str">
        <f ca="1">IF(AND($A86&lt;&gt;"",$A86&lt;&gt;"TOTAL"),IF(AND([2]PREMIOS_DOCTORADO!$AK84&lt;&gt;"",[2]PREMIOS_DOCTORADO!$AK84&lt;&gt;0),[2]PREMIOS_DOCTORADO!$AK84,""),IF($A86="TOTAL",SUM(INDIRECT("U4:U"&amp;ROW()-1)),""))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IF(AND($A86&lt;&gt;"",$A86&lt;&gt;"TOTAL"),IF(AND([2]PREMIOS_DOCTORADO!$AN84&lt;&gt;"",[2]PREMIOS_DOCTORADO!$AN84&lt;&gt;0),[2]PREMIOS_DOCTORADO!$AN84,""),IF($A86="TOTAL",SUM(INDIRECT("W4:W"&amp;ROW()-1)),""))</f>
        <v/>
      </c>
      <c r="X86" s="7" t="str">
        <f ca="1">IF(AND($A86&lt;&gt;"",$A86&lt;&gt;"TOTAL"),IF(AND([2]PREMIOS_DOCTORADO!$AP84&lt;&gt;"",[2]PREMIOS_DOCTORADO!$AP84&lt;&gt;0),[2]PREMIOS_DOCTORADO!$AP84,""),IF($A86="TOTAL",SUM(INDIRECT("X4:X"&amp;ROW()-1)),""))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IF(AND($A86&lt;&gt;"",$A86&lt;&gt;"TOTAL"),IF(AND([2]PREMIOS_DOCTORADO!$AS84&lt;&gt;"",[2]PREMIOS_DOCTORADO!$AS84&lt;&gt;0),[2]PREMIOS_DOCTORADO!$AS84,""),IF($A86="TOTAL",SUM(INDIRECT("Z4:Z"&amp;ROW()-1)),""))</f>
        <v/>
      </c>
      <c r="AA86" s="7" t="str">
        <f ca="1">IF(AND($A86&lt;&gt;"",$A86&lt;&gt;"TOTAL"),IF(AND([2]PREMIOS_DOCTORADO!$AU84&lt;&gt;"",[2]PREMIOS_DOCTORADO!$AU84&lt;&gt;0),[2]PREMIOS_DOCTORADO!$AU84,""),IF($A86="TOTAL",SUM(INDIRECT("AA4:AA"&amp;ROW()-1)),""))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IF(AND($A86&lt;&gt;"",$A86&lt;&gt;"TOTAL"),IF(AND([2]PREMIOS_DOCTORADO!$AX84&lt;&gt;"",[2]PREMIOS_DOCTORADO!$AX84&lt;&gt;0),[2]PREMIOS_DOCTORADO!$AX84,""),IF($A86="TOTAL",SUM(INDIRECT("AC4:AC"&amp;ROW()-1)),""))</f>
        <v/>
      </c>
      <c r="AD86" s="7" t="str">
        <f ca="1">IF(AND($A86&lt;&gt;"",$A86&lt;&gt;"TOTAL"),IF(AND([2]PREMIOS_DOCTORADO!$AZ84&lt;&gt;"",[2]PREMIOS_DOCTORADO!$AZ84&lt;&gt;0),[2]PREMIOS_DOCTORADO!$AZ84,""),IF($A86="TOTAL",SUM(INDIRECT("AD4:AD"&amp;ROW()-1)),""))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IF(AND($A86&lt;&gt;"",$A86&lt;&gt;"TOTAL"),IF(AND([2]PREMIOS_DOCTORADO!$BC84&lt;&gt;"",[2]PREMIOS_DOCTORADO!$BC84&lt;&gt;0),[2]PREMIOS_DOCTORADO!$BC84,""),IF($A86="TOTAL",SUM(INDIRECT("AF4:AF"&amp;ROW()-1)),""))</f>
        <v/>
      </c>
      <c r="AG86" s="7" t="str">
        <f ca="1">IF(AND($A86&lt;&gt;"",$A86&lt;&gt;"TOTAL"),IF(AND([2]PREMIOS_DOCTORADO!$BE84&lt;&gt;"",[2]PREMIOS_DOCTORADO!$BE84&lt;&gt;0),[2]PREMIOS_DOCTORADO!$BE84,""),IF($A86="TOTAL",SUM(INDIRECT("AG4:AG"&amp;ROW()-1)),""))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IF(AND($A86&lt;&gt;"",$A86&lt;&gt;"TOTAL"),IF(AND([2]PREMIOS_DOCTORADO!$BH84&lt;&gt;"",[2]PREMIOS_DOCTORADO!$BH84&lt;&gt;0),[2]PREMIOS_DOCTORADO!$BH84,""),IF($A86="TOTAL",SUM(INDIRECT("AI4:AI"&amp;ROW()-1)),""))</f>
        <v/>
      </c>
      <c r="AJ86" s="7" t="str">
        <f ca="1">IF(AND($A86&lt;&gt;"",$A86&lt;&gt;"TOTAL"),IF(AND([2]PREMIOS_DOCTORADO!$BJ84&lt;&gt;"",[2]PREMIOS_DOCTORADO!$BJ84&lt;&gt;0),[2]PREMIOS_DOCTORADO!$BJ84,""),IF($A86="TOTAL",SUM(INDIRECT("AJ4:AJ"&amp;ROW()-1)),""))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IF(AND($A86&lt;&gt;"",$A86&lt;&gt;"TOTAL"),IF(AND([2]PREMIOS_DOCTORADO!$BM84&lt;&gt;"",[2]PREMIOS_DOCTORADO!$BM84&lt;&gt;0),[2]PREMIOS_DOCTORADO!$BM84,""),IF($A86="TOTAL",SUM(INDIRECT("AL4:AL"&amp;ROW()-1)),""))</f>
        <v/>
      </c>
      <c r="AM86" s="7" t="str">
        <f ca="1">IF(AND($A86&lt;&gt;"",$A86&lt;&gt;"TOTAL"),IF(AND([2]PREMIOS_DOCTORADO!$BO84&lt;&gt;"",[2]PREMIOS_DOCTORADO!$BO84&lt;&gt;0),[2]PREMIOS_DOCTORADO!$BO84,""),IF($A86="TOTAL",SUM(INDIRECT("AM4:AM"&amp;ROW()-1)),""))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IF(AND($A86&lt;&gt;"",$A86&lt;&gt;"TOTAL"),IF(AND([2]PREMIOS_DOCTORADO!$BR84&lt;&gt;"",[2]PREMIOS_DOCTORADO!$BR84&lt;&gt;0),[2]PREMIOS_DOCTORADO!$BR84,""),IF($A86="TOTAL",SUM(INDIRECT("AO4:AO"&amp;ROW()-1)),""))</f>
        <v/>
      </c>
      <c r="AP86" s="7" t="str">
        <f ca="1">IF(AND($A86&lt;&gt;"",$A86&lt;&gt;"TOTAL"),IF(AND([2]PREMIOS_DOCTORADO!$BT84&lt;&gt;"",[2]PREMIOS_DOCTORADO!$BT84&lt;&gt;0),[2]PREMIOS_DOCTORADO!$BT84,""),IF($A86="TOTAL",SUM(INDIRECT("AP4:AP"&amp;ROW()-1)),""))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IF(AND($A86&lt;&gt;"",$A86&lt;&gt;"TOTAL"),IF(AND([2]PREMIOS_DOCTORADO!$BW84&lt;&gt;"",[2]PREMIOS_DOCTORADO!$BW84&lt;&gt;0),[2]PREMIOS_DOCTORADO!$BW84,""),IF($A86="TOTAL",SUM(INDIRECT("AR4:AR"&amp;ROW()-1)),""))</f>
        <v/>
      </c>
      <c r="AS86" s="7" t="str">
        <f ca="1">IF(AND($A86&lt;&gt;"",$A86&lt;&gt;"TOTAL"),IF(AND([2]PREMIOS_DOCTORADO!$BY84&lt;&gt;"",[2]PREMIOS_DOCTORADO!$BY84&lt;&gt;0),[2]PREMIOS_DOCTORADO!$BY84,""),IF($A86="TOTAL",SUM(INDIRECT("AS4:AS"&amp;ROW()-1)),""))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IF(AND($A86&lt;&gt;"",$A86&lt;&gt;"TOTAL"),IF(AND([2]PREMIOS_DOCTORADO!$CB84&lt;&gt;"",[2]PREMIOS_DOCTORADO!$CB84&lt;&gt;0),[2]PREMIOS_DOCTORADO!$CB84,""),IF($A86="TOTAL",SUM(INDIRECT("AU4:AU"&amp;ROW()-1)),""))</f>
        <v/>
      </c>
      <c r="AV86" s="7" t="str">
        <f ca="1">IF(AND($A86&lt;&gt;"",$A86&lt;&gt;"TOTAL"),IF(AND([2]PREMIOS_DOCTORADO!$CD84&lt;&gt;"",[2]PREMIOS_DOCTORADO!$CD84&lt;&gt;0),[2]PREMIOS_DOCTORADO!$CD84,""),IF($A86="TOTAL",SUM(INDIRECT("AV4:AV"&amp;ROW()-1)),""))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IF(AND($A86&lt;&gt;"",$A86&lt;&gt;"TOTAL"),IF(AND([2]PREMIOS_DOCTORADO!$CG84&lt;&gt;"",[2]PREMIOS_DOCTORADO!$CG84&lt;&gt;0),[2]PREMIOS_DOCTORADO!$CG84,""),IF($A86="TOTAL",SUM(INDIRECT("AX4:AX"&amp;ROW()-1)),""))</f>
        <v/>
      </c>
      <c r="AY86" s="7" t="str">
        <f ca="1">IF(AND($A86&lt;&gt;"",$A86&lt;&gt;"TOTAL"),IF(AND([2]PREMIOS_DOCTORADO!$CI84&lt;&gt;"",[2]PREMIOS_DOCTORADO!$CI84&lt;&gt;0),[2]PREMIOS_DOCTORADO!$CI84,""),IF($A86="TOTAL",SUM(INDIRECT("AY4:AY"&amp;ROW()-1)),""))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IF(AND($A86&lt;&gt;"",$A86&lt;&gt;"TOTAL"),IF(AND([2]PREMIOS_DOCTORADO!$CL84&lt;&gt;"",[2]PREMIOS_DOCTORADO!$CL84&lt;&gt;0),[2]PREMIOS_DOCTORADO!$CL84,""),IF($A86="TOTAL",SUM(INDIRECT("BA4:BA"&amp;ROW()-1)),""))</f>
        <v/>
      </c>
      <c r="BB86" s="7" t="str">
        <f ca="1">IF(AND($A86&lt;&gt;"",$A86&lt;&gt;"TOTAL"),IF(AND([2]PREMIOS_DOCTORADO!$CN84&lt;&gt;"",[2]PREMIOS_DOCTORADO!$CN84&lt;&gt;0),[2]PREMIOS_DOCTORADO!$CN84,""),IF($A86="TOTAL",SUM(INDIRECT("BB4:BB"&amp;ROW()-1)),""))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IF(AND($A86&lt;&gt;"",$A86&lt;&gt;"TOTAL"),IF(AND([2]PREMIOS_DOCTORADO!$CQ84&lt;&gt;"",[2]PREMIOS_DOCTORADO!$CQ84&lt;&gt;0),[2]PREMIOS_DOCTORADO!$CQ84,""),IF($A86="TOTAL",SUM(INDIRECT("BD4:BD"&amp;ROW()-1)),""))</f>
        <v/>
      </c>
      <c r="BE86" s="7" t="str">
        <f ca="1">IF(AND($A86&lt;&gt;"",$A86&lt;&gt;"TOTAL"),IF(AND([2]PREMIOS_DOCTORADO!$CS84&lt;&gt;"",[2]PREMIOS_DOCTORADO!$CS84&lt;&gt;0),[2]PREMIOS_DOCTORADO!$CS84,""),IF($A86="TOTAL",SUM(INDIRECT("BE4:BE"&amp;ROW()-1)),""))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IF([2]PREMIOS_DOCTORADO!$D85&lt;&gt;"",[2]PREMIOS_DOCTORADO!$D85,IF(AND([2]PREMIOS_DOCTORADO!$D85="",[2]PREMIOS_DOCTORADO!$D86="",[2]PREMIOS_DOCTORADO!$D84=""),"","TOTAL"))</f>
        <v/>
      </c>
      <c r="B87" s="7" t="str">
        <f ca="1">IF(AND($A87&lt;&gt;"",$A87&lt;&gt;"TOTAL"),IF(AND([2]PREMIOS_DOCTORADO!$E85&lt;&gt;"",[2]PREMIOS_DOCTORADO!$E85&lt;&gt;0),[2]PREMIOS_DOCTORADO!$E85,""),IF($A87="TOTAL",SUM(INDIRECT("B4:B"&amp;ROW()-1)),""))</f>
        <v/>
      </c>
      <c r="C87" s="7" t="str">
        <f ca="1">IF(AND($A87&lt;&gt;"",$A87&lt;&gt;"TOTAL"),IF(AND([2]PREMIOS_DOCTORADO!$G85&lt;&gt;"",[2]PREMIOS_DOCTORADO!$G85&lt;&gt;0),[2]PREMIOS_DOCTORADO!$G85,""),IF($A87="TOTAL",SUM(INDIRECT("C4:C"&amp;ROW()-1)),""))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IF(AND($A87&lt;&gt;"",$A87&lt;&gt;"TOTAL"),IF(AND([2]PREMIOS_DOCTORADO!$J85&lt;&gt;"",[2]PREMIOS_DOCTORADO!$J85&lt;&gt;0),[2]PREMIOS_DOCTORADO!$J85,""),IF($A87="TOTAL",SUM(INDIRECT("E4:E"&amp;ROW()-1)),""))</f>
        <v/>
      </c>
      <c r="F87" s="7" t="str">
        <f ca="1">IF(AND($A87&lt;&gt;"",$A87&lt;&gt;"TOTAL"),IF(AND([2]PREMIOS_DOCTORADO!$L85&lt;&gt;"",[2]PREMIOS_DOCTORADO!$L85&lt;&gt;0),[2]PREMIOS_DOCTORADO!$L85,""),IF($A87="TOTAL",SUM(INDIRECT("F4:F"&amp;ROW()-1)),""))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IF(AND($A87&lt;&gt;"",$A87&lt;&gt;"TOTAL"),IF(AND([2]PREMIOS_DOCTORADO!$O85&lt;&gt;"",[2]PREMIOS_DOCTORADO!$O85&lt;&gt;0),[2]PREMIOS_DOCTORADO!$O85,""),IF($A87="TOTAL",SUM(INDIRECT("H4:H"&amp;ROW()-1)),""))</f>
        <v/>
      </c>
      <c r="I87" s="7" t="str">
        <f ca="1">IF(AND($A87&lt;&gt;"",$A87&lt;&gt;"TOTAL"),IF(AND([2]PREMIOS_DOCTORADO!$Q85&lt;&gt;"",[2]PREMIOS_DOCTORADO!$Q85&lt;&gt;0),[2]PREMIOS_DOCTORADO!$Q85,""),IF($A87="TOTAL",SUM(INDIRECT("I4:I"&amp;ROW()-1)),""))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IF(AND($A87&lt;&gt;"",$A87&lt;&gt;"TOTAL"),IF(AND([2]PREMIOS_DOCTORADO!$T85&lt;&gt;"",[2]PREMIOS_DOCTORADO!$T85&lt;&gt;0),[2]PREMIOS_DOCTORADO!$T85,""),IF($A87="TOTAL",SUM(INDIRECT("K4:K"&amp;ROW()-1)),""))</f>
        <v/>
      </c>
      <c r="L87" s="7" t="str">
        <f ca="1">IF(AND($A87&lt;&gt;"",$A87&lt;&gt;"TOTAL"),IF(AND([2]PREMIOS_DOCTORADO!$V85&lt;&gt;"",[2]PREMIOS_DOCTORADO!$V85&lt;&gt;0),[2]PREMIOS_DOCTORADO!$V85,""),IF($A87="TOTAL",SUM(INDIRECT("L4:L"&amp;ROW()-1)),""))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IF(AND($A87&lt;&gt;"",$A87&lt;&gt;"TOTAL"),IF(AND([2]PREMIOS_DOCTORADO!$Y85&lt;&gt;"",[2]PREMIOS_DOCTORADO!$Y85&lt;&gt;0),[2]PREMIOS_DOCTORADO!$Y85,""),IF($A87="TOTAL",SUM(INDIRECT("N4:N"&amp;ROW()-1)),""))</f>
        <v/>
      </c>
      <c r="O87" s="7" t="str">
        <f ca="1">IF(AND($A87&lt;&gt;"",$A87&lt;&gt;"TOTAL"),IF(AND([2]PREMIOS_DOCTORADO!$AA85&lt;&gt;"",[2]PREMIOS_DOCTORADO!$AA85&lt;&gt;0),[2]PREMIOS_DOCTORADO!$AA85,""),IF($A87="TOTAL",SUM(INDIRECT("O4:O"&amp;ROW()-1)),""))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IF(AND($A87&lt;&gt;"",$A87&lt;&gt;"TOTAL"),IF(AND([2]PREMIOS_DOCTORADO!$AD85&lt;&gt;"",[2]PREMIOS_DOCTORADO!$AD85&lt;&gt;0),[2]PREMIOS_DOCTORADO!$AD85,""),IF($A87="TOTAL",SUM(INDIRECT("Q4:Q"&amp;ROW()-1)),""))</f>
        <v/>
      </c>
      <c r="R87" s="7" t="str">
        <f ca="1">IF(AND($A87&lt;&gt;"",$A87&lt;&gt;"TOTAL"),IF(AND([2]PREMIOS_DOCTORADO!$AF85&lt;&gt;"",[2]PREMIOS_DOCTORADO!$AF85&lt;&gt;0),[2]PREMIOS_DOCTORADO!$AF85,""),IF($A87="TOTAL",SUM(INDIRECT("R4:R"&amp;ROW()-1)),""))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IF(AND($A87&lt;&gt;"",$A87&lt;&gt;"TOTAL"),IF(AND([2]PREMIOS_DOCTORADO!$AI85&lt;&gt;"",[2]PREMIOS_DOCTORADO!$AI85&lt;&gt;0),[2]PREMIOS_DOCTORADO!$AI85,""),IF($A87="TOTAL",SUM(INDIRECT("T4:T"&amp;ROW()-1)),""))</f>
        <v/>
      </c>
      <c r="U87" s="7" t="str">
        <f ca="1">IF(AND($A87&lt;&gt;"",$A87&lt;&gt;"TOTAL"),IF(AND([2]PREMIOS_DOCTORADO!$AK85&lt;&gt;"",[2]PREMIOS_DOCTORADO!$AK85&lt;&gt;0),[2]PREMIOS_DOCTORADO!$AK85,""),IF($A87="TOTAL",SUM(INDIRECT("U4:U"&amp;ROW()-1)),""))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IF(AND($A87&lt;&gt;"",$A87&lt;&gt;"TOTAL"),IF(AND([2]PREMIOS_DOCTORADO!$AN85&lt;&gt;"",[2]PREMIOS_DOCTORADO!$AN85&lt;&gt;0),[2]PREMIOS_DOCTORADO!$AN85,""),IF($A87="TOTAL",SUM(INDIRECT("W4:W"&amp;ROW()-1)),""))</f>
        <v/>
      </c>
      <c r="X87" s="7" t="str">
        <f ca="1">IF(AND($A87&lt;&gt;"",$A87&lt;&gt;"TOTAL"),IF(AND([2]PREMIOS_DOCTORADO!$AP85&lt;&gt;"",[2]PREMIOS_DOCTORADO!$AP85&lt;&gt;0),[2]PREMIOS_DOCTORADO!$AP85,""),IF($A87="TOTAL",SUM(INDIRECT("X4:X"&amp;ROW()-1)),""))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IF(AND($A87&lt;&gt;"",$A87&lt;&gt;"TOTAL"),IF(AND([2]PREMIOS_DOCTORADO!$AS85&lt;&gt;"",[2]PREMIOS_DOCTORADO!$AS85&lt;&gt;0),[2]PREMIOS_DOCTORADO!$AS85,""),IF($A87="TOTAL",SUM(INDIRECT("Z4:Z"&amp;ROW()-1)),""))</f>
        <v/>
      </c>
      <c r="AA87" s="7" t="str">
        <f ca="1">IF(AND($A87&lt;&gt;"",$A87&lt;&gt;"TOTAL"),IF(AND([2]PREMIOS_DOCTORADO!$AU85&lt;&gt;"",[2]PREMIOS_DOCTORADO!$AU85&lt;&gt;0),[2]PREMIOS_DOCTORADO!$AU85,""),IF($A87="TOTAL",SUM(INDIRECT("AA4:AA"&amp;ROW()-1)),""))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IF(AND($A87&lt;&gt;"",$A87&lt;&gt;"TOTAL"),IF(AND([2]PREMIOS_DOCTORADO!$AX85&lt;&gt;"",[2]PREMIOS_DOCTORADO!$AX85&lt;&gt;0),[2]PREMIOS_DOCTORADO!$AX85,""),IF($A87="TOTAL",SUM(INDIRECT("AC4:AC"&amp;ROW()-1)),""))</f>
        <v/>
      </c>
      <c r="AD87" s="7" t="str">
        <f ca="1">IF(AND($A87&lt;&gt;"",$A87&lt;&gt;"TOTAL"),IF(AND([2]PREMIOS_DOCTORADO!$AZ85&lt;&gt;"",[2]PREMIOS_DOCTORADO!$AZ85&lt;&gt;0),[2]PREMIOS_DOCTORADO!$AZ85,""),IF($A87="TOTAL",SUM(INDIRECT("AD4:AD"&amp;ROW()-1)),""))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IF(AND($A87&lt;&gt;"",$A87&lt;&gt;"TOTAL"),IF(AND([2]PREMIOS_DOCTORADO!$BC85&lt;&gt;"",[2]PREMIOS_DOCTORADO!$BC85&lt;&gt;0),[2]PREMIOS_DOCTORADO!$BC85,""),IF($A87="TOTAL",SUM(INDIRECT("AF4:AF"&amp;ROW()-1)),""))</f>
        <v/>
      </c>
      <c r="AG87" s="7" t="str">
        <f ca="1">IF(AND($A87&lt;&gt;"",$A87&lt;&gt;"TOTAL"),IF(AND([2]PREMIOS_DOCTORADO!$BE85&lt;&gt;"",[2]PREMIOS_DOCTORADO!$BE85&lt;&gt;0),[2]PREMIOS_DOCTORADO!$BE85,""),IF($A87="TOTAL",SUM(INDIRECT("AG4:AG"&amp;ROW()-1)),""))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IF(AND($A87&lt;&gt;"",$A87&lt;&gt;"TOTAL"),IF(AND([2]PREMIOS_DOCTORADO!$BH85&lt;&gt;"",[2]PREMIOS_DOCTORADO!$BH85&lt;&gt;0),[2]PREMIOS_DOCTORADO!$BH85,""),IF($A87="TOTAL",SUM(INDIRECT("AI4:AI"&amp;ROW()-1)),""))</f>
        <v/>
      </c>
      <c r="AJ87" s="7" t="str">
        <f ca="1">IF(AND($A87&lt;&gt;"",$A87&lt;&gt;"TOTAL"),IF(AND([2]PREMIOS_DOCTORADO!$BJ85&lt;&gt;"",[2]PREMIOS_DOCTORADO!$BJ85&lt;&gt;0),[2]PREMIOS_DOCTORADO!$BJ85,""),IF($A87="TOTAL",SUM(INDIRECT("AJ4:AJ"&amp;ROW()-1)),""))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IF(AND($A87&lt;&gt;"",$A87&lt;&gt;"TOTAL"),IF(AND([2]PREMIOS_DOCTORADO!$BM85&lt;&gt;"",[2]PREMIOS_DOCTORADO!$BM85&lt;&gt;0),[2]PREMIOS_DOCTORADO!$BM85,""),IF($A87="TOTAL",SUM(INDIRECT("AL4:AL"&amp;ROW()-1)),""))</f>
        <v/>
      </c>
      <c r="AM87" s="7" t="str">
        <f ca="1">IF(AND($A87&lt;&gt;"",$A87&lt;&gt;"TOTAL"),IF(AND([2]PREMIOS_DOCTORADO!$BO85&lt;&gt;"",[2]PREMIOS_DOCTORADO!$BO85&lt;&gt;0),[2]PREMIOS_DOCTORADO!$BO85,""),IF($A87="TOTAL",SUM(INDIRECT("AM4:AM"&amp;ROW()-1)),""))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IF(AND($A87&lt;&gt;"",$A87&lt;&gt;"TOTAL"),IF(AND([2]PREMIOS_DOCTORADO!$BR85&lt;&gt;"",[2]PREMIOS_DOCTORADO!$BR85&lt;&gt;0),[2]PREMIOS_DOCTORADO!$BR85,""),IF($A87="TOTAL",SUM(INDIRECT("AO4:AO"&amp;ROW()-1)),""))</f>
        <v/>
      </c>
      <c r="AP87" s="7" t="str">
        <f ca="1">IF(AND($A87&lt;&gt;"",$A87&lt;&gt;"TOTAL"),IF(AND([2]PREMIOS_DOCTORADO!$BT85&lt;&gt;"",[2]PREMIOS_DOCTORADO!$BT85&lt;&gt;0),[2]PREMIOS_DOCTORADO!$BT85,""),IF($A87="TOTAL",SUM(INDIRECT("AP4:AP"&amp;ROW()-1)),""))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IF(AND($A87&lt;&gt;"",$A87&lt;&gt;"TOTAL"),IF(AND([2]PREMIOS_DOCTORADO!$BW85&lt;&gt;"",[2]PREMIOS_DOCTORADO!$BW85&lt;&gt;0),[2]PREMIOS_DOCTORADO!$BW85,""),IF($A87="TOTAL",SUM(INDIRECT("AR4:AR"&amp;ROW()-1)),""))</f>
        <v/>
      </c>
      <c r="AS87" s="7" t="str">
        <f ca="1">IF(AND($A87&lt;&gt;"",$A87&lt;&gt;"TOTAL"),IF(AND([2]PREMIOS_DOCTORADO!$BY85&lt;&gt;"",[2]PREMIOS_DOCTORADO!$BY85&lt;&gt;0),[2]PREMIOS_DOCTORADO!$BY85,""),IF($A87="TOTAL",SUM(INDIRECT("AS4:AS"&amp;ROW()-1)),""))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IF(AND($A87&lt;&gt;"",$A87&lt;&gt;"TOTAL"),IF(AND([2]PREMIOS_DOCTORADO!$CB85&lt;&gt;"",[2]PREMIOS_DOCTORADO!$CB85&lt;&gt;0),[2]PREMIOS_DOCTORADO!$CB85,""),IF($A87="TOTAL",SUM(INDIRECT("AU4:AU"&amp;ROW()-1)),""))</f>
        <v/>
      </c>
      <c r="AV87" s="7" t="str">
        <f ca="1">IF(AND($A87&lt;&gt;"",$A87&lt;&gt;"TOTAL"),IF(AND([2]PREMIOS_DOCTORADO!$CD85&lt;&gt;"",[2]PREMIOS_DOCTORADO!$CD85&lt;&gt;0),[2]PREMIOS_DOCTORADO!$CD85,""),IF($A87="TOTAL",SUM(INDIRECT("AV4:AV"&amp;ROW()-1)),""))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IF(AND($A87&lt;&gt;"",$A87&lt;&gt;"TOTAL"),IF(AND([2]PREMIOS_DOCTORADO!$CG85&lt;&gt;"",[2]PREMIOS_DOCTORADO!$CG85&lt;&gt;0),[2]PREMIOS_DOCTORADO!$CG85,""),IF($A87="TOTAL",SUM(INDIRECT("AX4:AX"&amp;ROW()-1)),""))</f>
        <v/>
      </c>
      <c r="AY87" s="7" t="str">
        <f ca="1">IF(AND($A87&lt;&gt;"",$A87&lt;&gt;"TOTAL"),IF(AND([2]PREMIOS_DOCTORADO!$CI85&lt;&gt;"",[2]PREMIOS_DOCTORADO!$CI85&lt;&gt;0),[2]PREMIOS_DOCTORADO!$CI85,""),IF($A87="TOTAL",SUM(INDIRECT("AY4:AY"&amp;ROW()-1)),""))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IF(AND($A87&lt;&gt;"",$A87&lt;&gt;"TOTAL"),IF(AND([2]PREMIOS_DOCTORADO!$CL85&lt;&gt;"",[2]PREMIOS_DOCTORADO!$CL85&lt;&gt;0),[2]PREMIOS_DOCTORADO!$CL85,""),IF($A87="TOTAL",SUM(INDIRECT("BA4:BA"&amp;ROW()-1)),""))</f>
        <v/>
      </c>
      <c r="BB87" s="7" t="str">
        <f ca="1">IF(AND($A87&lt;&gt;"",$A87&lt;&gt;"TOTAL"),IF(AND([2]PREMIOS_DOCTORADO!$CN85&lt;&gt;"",[2]PREMIOS_DOCTORADO!$CN85&lt;&gt;0),[2]PREMIOS_DOCTORADO!$CN85,""),IF($A87="TOTAL",SUM(INDIRECT("BB4:BB"&amp;ROW()-1)),""))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IF(AND($A87&lt;&gt;"",$A87&lt;&gt;"TOTAL"),IF(AND([2]PREMIOS_DOCTORADO!$CQ85&lt;&gt;"",[2]PREMIOS_DOCTORADO!$CQ85&lt;&gt;0),[2]PREMIOS_DOCTORADO!$CQ85,""),IF($A87="TOTAL",SUM(INDIRECT("BD4:BD"&amp;ROW()-1)),""))</f>
        <v/>
      </c>
      <c r="BE87" s="7" t="str">
        <f ca="1">IF(AND($A87&lt;&gt;"",$A87&lt;&gt;"TOTAL"),IF(AND([2]PREMIOS_DOCTORADO!$CS85&lt;&gt;"",[2]PREMIOS_DOCTORADO!$CS85&lt;&gt;0),[2]PREMIOS_DOCTORADO!$CS85,""),IF($A87="TOTAL",SUM(INDIRECT("BE4:BE"&amp;ROW()-1)),""))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IF([2]PREMIOS_DOCTORADO!$D86&lt;&gt;"",[2]PREMIOS_DOCTORADO!$D86,IF(AND([2]PREMIOS_DOCTORADO!$D86="",[2]PREMIOS_DOCTORADO!$D87="",[2]PREMIOS_DOCTORADO!$D85=""),"","TOTAL"))</f>
        <v/>
      </c>
      <c r="B88" s="7" t="str">
        <f ca="1">IF(AND($A88&lt;&gt;"",$A88&lt;&gt;"TOTAL"),IF(AND([2]PREMIOS_DOCTORADO!$E86&lt;&gt;"",[2]PREMIOS_DOCTORADO!$E86&lt;&gt;0),[2]PREMIOS_DOCTORADO!$E86,""),IF($A88="TOTAL",SUM(INDIRECT("B4:B"&amp;ROW()-1)),""))</f>
        <v/>
      </c>
      <c r="C88" s="7" t="str">
        <f ca="1">IF(AND($A88&lt;&gt;"",$A88&lt;&gt;"TOTAL"),IF(AND([2]PREMIOS_DOCTORADO!$G86&lt;&gt;"",[2]PREMIOS_DOCTORADO!$G86&lt;&gt;0),[2]PREMIOS_DOCTORADO!$G86,""),IF($A88="TOTAL",SUM(INDIRECT("C4:C"&amp;ROW()-1)),""))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IF(AND($A88&lt;&gt;"",$A88&lt;&gt;"TOTAL"),IF(AND([2]PREMIOS_DOCTORADO!$J86&lt;&gt;"",[2]PREMIOS_DOCTORADO!$J86&lt;&gt;0),[2]PREMIOS_DOCTORADO!$J86,""),IF($A88="TOTAL",SUM(INDIRECT("E4:E"&amp;ROW()-1)),""))</f>
        <v/>
      </c>
      <c r="F88" s="7" t="str">
        <f ca="1">IF(AND($A88&lt;&gt;"",$A88&lt;&gt;"TOTAL"),IF(AND([2]PREMIOS_DOCTORADO!$L86&lt;&gt;"",[2]PREMIOS_DOCTORADO!$L86&lt;&gt;0),[2]PREMIOS_DOCTORADO!$L86,""),IF($A88="TOTAL",SUM(INDIRECT("F4:F"&amp;ROW()-1)),""))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IF(AND($A88&lt;&gt;"",$A88&lt;&gt;"TOTAL"),IF(AND([2]PREMIOS_DOCTORADO!$O86&lt;&gt;"",[2]PREMIOS_DOCTORADO!$O86&lt;&gt;0),[2]PREMIOS_DOCTORADO!$O86,""),IF($A88="TOTAL",SUM(INDIRECT("H4:H"&amp;ROW()-1)),""))</f>
        <v/>
      </c>
      <c r="I88" s="7" t="str">
        <f ca="1">IF(AND($A88&lt;&gt;"",$A88&lt;&gt;"TOTAL"),IF(AND([2]PREMIOS_DOCTORADO!$Q86&lt;&gt;"",[2]PREMIOS_DOCTORADO!$Q86&lt;&gt;0),[2]PREMIOS_DOCTORADO!$Q86,""),IF($A88="TOTAL",SUM(INDIRECT("I4:I"&amp;ROW()-1)),""))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IF(AND($A88&lt;&gt;"",$A88&lt;&gt;"TOTAL"),IF(AND([2]PREMIOS_DOCTORADO!$T86&lt;&gt;"",[2]PREMIOS_DOCTORADO!$T86&lt;&gt;0),[2]PREMIOS_DOCTORADO!$T86,""),IF($A88="TOTAL",SUM(INDIRECT("K4:K"&amp;ROW()-1)),""))</f>
        <v/>
      </c>
      <c r="L88" s="7" t="str">
        <f ca="1">IF(AND($A88&lt;&gt;"",$A88&lt;&gt;"TOTAL"),IF(AND([2]PREMIOS_DOCTORADO!$V86&lt;&gt;"",[2]PREMIOS_DOCTORADO!$V86&lt;&gt;0),[2]PREMIOS_DOCTORADO!$V86,""),IF($A88="TOTAL",SUM(INDIRECT("L4:L"&amp;ROW()-1)),""))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IF(AND($A88&lt;&gt;"",$A88&lt;&gt;"TOTAL"),IF(AND([2]PREMIOS_DOCTORADO!$Y86&lt;&gt;"",[2]PREMIOS_DOCTORADO!$Y86&lt;&gt;0),[2]PREMIOS_DOCTORADO!$Y86,""),IF($A88="TOTAL",SUM(INDIRECT("N4:N"&amp;ROW()-1)),""))</f>
        <v/>
      </c>
      <c r="O88" s="7" t="str">
        <f ca="1">IF(AND($A88&lt;&gt;"",$A88&lt;&gt;"TOTAL"),IF(AND([2]PREMIOS_DOCTORADO!$AA86&lt;&gt;"",[2]PREMIOS_DOCTORADO!$AA86&lt;&gt;0),[2]PREMIOS_DOCTORADO!$AA86,""),IF($A88="TOTAL",SUM(INDIRECT("O4:O"&amp;ROW()-1)),""))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IF(AND($A88&lt;&gt;"",$A88&lt;&gt;"TOTAL"),IF(AND([2]PREMIOS_DOCTORADO!$AD86&lt;&gt;"",[2]PREMIOS_DOCTORADO!$AD86&lt;&gt;0),[2]PREMIOS_DOCTORADO!$AD86,""),IF($A88="TOTAL",SUM(INDIRECT("Q4:Q"&amp;ROW()-1)),""))</f>
        <v/>
      </c>
      <c r="R88" s="7" t="str">
        <f ca="1">IF(AND($A88&lt;&gt;"",$A88&lt;&gt;"TOTAL"),IF(AND([2]PREMIOS_DOCTORADO!$AF86&lt;&gt;"",[2]PREMIOS_DOCTORADO!$AF86&lt;&gt;0),[2]PREMIOS_DOCTORADO!$AF86,""),IF($A88="TOTAL",SUM(INDIRECT("R4:R"&amp;ROW()-1)),""))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IF(AND($A88&lt;&gt;"",$A88&lt;&gt;"TOTAL"),IF(AND([2]PREMIOS_DOCTORADO!$AI86&lt;&gt;"",[2]PREMIOS_DOCTORADO!$AI86&lt;&gt;0),[2]PREMIOS_DOCTORADO!$AI86,""),IF($A88="TOTAL",SUM(INDIRECT("T4:T"&amp;ROW()-1)),""))</f>
        <v/>
      </c>
      <c r="U88" s="7" t="str">
        <f ca="1">IF(AND($A88&lt;&gt;"",$A88&lt;&gt;"TOTAL"),IF(AND([2]PREMIOS_DOCTORADO!$AK86&lt;&gt;"",[2]PREMIOS_DOCTORADO!$AK86&lt;&gt;0),[2]PREMIOS_DOCTORADO!$AK86,""),IF($A88="TOTAL",SUM(INDIRECT("U4:U"&amp;ROW()-1)),""))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IF(AND($A88&lt;&gt;"",$A88&lt;&gt;"TOTAL"),IF(AND([2]PREMIOS_DOCTORADO!$AN86&lt;&gt;"",[2]PREMIOS_DOCTORADO!$AN86&lt;&gt;0),[2]PREMIOS_DOCTORADO!$AN86,""),IF($A88="TOTAL",SUM(INDIRECT("W4:W"&amp;ROW()-1)),""))</f>
        <v/>
      </c>
      <c r="X88" s="7" t="str">
        <f ca="1">IF(AND($A88&lt;&gt;"",$A88&lt;&gt;"TOTAL"),IF(AND([2]PREMIOS_DOCTORADO!$AP86&lt;&gt;"",[2]PREMIOS_DOCTORADO!$AP86&lt;&gt;0),[2]PREMIOS_DOCTORADO!$AP86,""),IF($A88="TOTAL",SUM(INDIRECT("X4:X"&amp;ROW()-1)),""))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IF(AND($A88&lt;&gt;"",$A88&lt;&gt;"TOTAL"),IF(AND([2]PREMIOS_DOCTORADO!$AS86&lt;&gt;"",[2]PREMIOS_DOCTORADO!$AS86&lt;&gt;0),[2]PREMIOS_DOCTORADO!$AS86,""),IF($A88="TOTAL",SUM(INDIRECT("Z4:Z"&amp;ROW()-1)),""))</f>
        <v/>
      </c>
      <c r="AA88" s="7" t="str">
        <f ca="1">IF(AND($A88&lt;&gt;"",$A88&lt;&gt;"TOTAL"),IF(AND([2]PREMIOS_DOCTORADO!$AU86&lt;&gt;"",[2]PREMIOS_DOCTORADO!$AU86&lt;&gt;0),[2]PREMIOS_DOCTORADO!$AU86,""),IF($A88="TOTAL",SUM(INDIRECT("AA4:AA"&amp;ROW()-1)),""))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IF(AND($A88&lt;&gt;"",$A88&lt;&gt;"TOTAL"),IF(AND([2]PREMIOS_DOCTORADO!$AX86&lt;&gt;"",[2]PREMIOS_DOCTORADO!$AX86&lt;&gt;0),[2]PREMIOS_DOCTORADO!$AX86,""),IF($A88="TOTAL",SUM(INDIRECT("AC4:AC"&amp;ROW()-1)),""))</f>
        <v/>
      </c>
      <c r="AD88" s="7" t="str">
        <f ca="1">IF(AND($A88&lt;&gt;"",$A88&lt;&gt;"TOTAL"),IF(AND([2]PREMIOS_DOCTORADO!$AZ86&lt;&gt;"",[2]PREMIOS_DOCTORADO!$AZ86&lt;&gt;0),[2]PREMIOS_DOCTORADO!$AZ86,""),IF($A88="TOTAL",SUM(INDIRECT("AD4:AD"&amp;ROW()-1)),""))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IF(AND($A88&lt;&gt;"",$A88&lt;&gt;"TOTAL"),IF(AND([2]PREMIOS_DOCTORADO!$BC86&lt;&gt;"",[2]PREMIOS_DOCTORADO!$BC86&lt;&gt;0),[2]PREMIOS_DOCTORADO!$BC86,""),IF($A88="TOTAL",SUM(INDIRECT("AF4:AF"&amp;ROW()-1)),""))</f>
        <v/>
      </c>
      <c r="AG88" s="7" t="str">
        <f ca="1">IF(AND($A88&lt;&gt;"",$A88&lt;&gt;"TOTAL"),IF(AND([2]PREMIOS_DOCTORADO!$BE86&lt;&gt;"",[2]PREMIOS_DOCTORADO!$BE86&lt;&gt;0),[2]PREMIOS_DOCTORADO!$BE86,""),IF($A88="TOTAL",SUM(INDIRECT("AG4:AG"&amp;ROW()-1)),""))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IF(AND($A88&lt;&gt;"",$A88&lt;&gt;"TOTAL"),IF(AND([2]PREMIOS_DOCTORADO!$BH86&lt;&gt;"",[2]PREMIOS_DOCTORADO!$BH86&lt;&gt;0),[2]PREMIOS_DOCTORADO!$BH86,""),IF($A88="TOTAL",SUM(INDIRECT("AI4:AI"&amp;ROW()-1)),""))</f>
        <v/>
      </c>
      <c r="AJ88" s="7" t="str">
        <f ca="1">IF(AND($A88&lt;&gt;"",$A88&lt;&gt;"TOTAL"),IF(AND([2]PREMIOS_DOCTORADO!$BJ86&lt;&gt;"",[2]PREMIOS_DOCTORADO!$BJ86&lt;&gt;0),[2]PREMIOS_DOCTORADO!$BJ86,""),IF($A88="TOTAL",SUM(INDIRECT("AJ4:AJ"&amp;ROW()-1)),""))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IF(AND($A88&lt;&gt;"",$A88&lt;&gt;"TOTAL"),IF(AND([2]PREMIOS_DOCTORADO!$BM86&lt;&gt;"",[2]PREMIOS_DOCTORADO!$BM86&lt;&gt;0),[2]PREMIOS_DOCTORADO!$BM86,""),IF($A88="TOTAL",SUM(INDIRECT("AL4:AL"&amp;ROW()-1)),""))</f>
        <v/>
      </c>
      <c r="AM88" s="7" t="str">
        <f ca="1">IF(AND($A88&lt;&gt;"",$A88&lt;&gt;"TOTAL"),IF(AND([2]PREMIOS_DOCTORADO!$BO86&lt;&gt;"",[2]PREMIOS_DOCTORADO!$BO86&lt;&gt;0),[2]PREMIOS_DOCTORADO!$BO86,""),IF($A88="TOTAL",SUM(INDIRECT("AM4:AM"&amp;ROW()-1)),""))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IF(AND($A88&lt;&gt;"",$A88&lt;&gt;"TOTAL"),IF(AND([2]PREMIOS_DOCTORADO!$BR86&lt;&gt;"",[2]PREMIOS_DOCTORADO!$BR86&lt;&gt;0),[2]PREMIOS_DOCTORADO!$BR86,""),IF($A88="TOTAL",SUM(INDIRECT("AO4:AO"&amp;ROW()-1)),""))</f>
        <v/>
      </c>
      <c r="AP88" s="7" t="str">
        <f ca="1">IF(AND($A88&lt;&gt;"",$A88&lt;&gt;"TOTAL"),IF(AND([2]PREMIOS_DOCTORADO!$BT86&lt;&gt;"",[2]PREMIOS_DOCTORADO!$BT86&lt;&gt;0),[2]PREMIOS_DOCTORADO!$BT86,""),IF($A88="TOTAL",SUM(INDIRECT("AP4:AP"&amp;ROW()-1)),""))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IF(AND($A88&lt;&gt;"",$A88&lt;&gt;"TOTAL"),IF(AND([2]PREMIOS_DOCTORADO!$BW86&lt;&gt;"",[2]PREMIOS_DOCTORADO!$BW86&lt;&gt;0),[2]PREMIOS_DOCTORADO!$BW86,""),IF($A88="TOTAL",SUM(INDIRECT("AR4:AR"&amp;ROW()-1)),""))</f>
        <v/>
      </c>
      <c r="AS88" s="7" t="str">
        <f ca="1">IF(AND($A88&lt;&gt;"",$A88&lt;&gt;"TOTAL"),IF(AND([2]PREMIOS_DOCTORADO!$BY86&lt;&gt;"",[2]PREMIOS_DOCTORADO!$BY86&lt;&gt;0),[2]PREMIOS_DOCTORADO!$BY86,""),IF($A88="TOTAL",SUM(INDIRECT("AS4:AS"&amp;ROW()-1)),""))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IF(AND($A88&lt;&gt;"",$A88&lt;&gt;"TOTAL"),IF(AND([2]PREMIOS_DOCTORADO!$CB86&lt;&gt;"",[2]PREMIOS_DOCTORADO!$CB86&lt;&gt;0),[2]PREMIOS_DOCTORADO!$CB86,""),IF($A88="TOTAL",SUM(INDIRECT("AU4:AU"&amp;ROW()-1)),""))</f>
        <v/>
      </c>
      <c r="AV88" s="7" t="str">
        <f ca="1">IF(AND($A88&lt;&gt;"",$A88&lt;&gt;"TOTAL"),IF(AND([2]PREMIOS_DOCTORADO!$CD86&lt;&gt;"",[2]PREMIOS_DOCTORADO!$CD86&lt;&gt;0),[2]PREMIOS_DOCTORADO!$CD86,""),IF($A88="TOTAL",SUM(INDIRECT("AV4:AV"&amp;ROW()-1)),""))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IF(AND($A88&lt;&gt;"",$A88&lt;&gt;"TOTAL"),IF(AND([2]PREMIOS_DOCTORADO!$CG86&lt;&gt;"",[2]PREMIOS_DOCTORADO!$CG86&lt;&gt;0),[2]PREMIOS_DOCTORADO!$CG86,""),IF($A88="TOTAL",SUM(INDIRECT("AX4:AX"&amp;ROW()-1)),""))</f>
        <v/>
      </c>
      <c r="AY88" s="7" t="str">
        <f ca="1">IF(AND($A88&lt;&gt;"",$A88&lt;&gt;"TOTAL"),IF(AND([2]PREMIOS_DOCTORADO!$CI86&lt;&gt;"",[2]PREMIOS_DOCTORADO!$CI86&lt;&gt;0),[2]PREMIOS_DOCTORADO!$CI86,""),IF($A88="TOTAL",SUM(INDIRECT("AY4:AY"&amp;ROW()-1)),""))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IF(AND($A88&lt;&gt;"",$A88&lt;&gt;"TOTAL"),IF(AND([2]PREMIOS_DOCTORADO!$CL86&lt;&gt;"",[2]PREMIOS_DOCTORADO!$CL86&lt;&gt;0),[2]PREMIOS_DOCTORADO!$CL86,""),IF($A88="TOTAL",SUM(INDIRECT("BA4:BA"&amp;ROW()-1)),""))</f>
        <v/>
      </c>
      <c r="BB88" s="7" t="str">
        <f ca="1">IF(AND($A88&lt;&gt;"",$A88&lt;&gt;"TOTAL"),IF(AND([2]PREMIOS_DOCTORADO!$CN86&lt;&gt;"",[2]PREMIOS_DOCTORADO!$CN86&lt;&gt;0),[2]PREMIOS_DOCTORADO!$CN86,""),IF($A88="TOTAL",SUM(INDIRECT("BB4:BB"&amp;ROW()-1)),""))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IF(AND($A88&lt;&gt;"",$A88&lt;&gt;"TOTAL"),IF(AND([2]PREMIOS_DOCTORADO!$CQ86&lt;&gt;"",[2]PREMIOS_DOCTORADO!$CQ86&lt;&gt;0),[2]PREMIOS_DOCTORADO!$CQ86,""),IF($A88="TOTAL",SUM(INDIRECT("BD4:BD"&amp;ROW()-1)),""))</f>
        <v/>
      </c>
      <c r="BE88" s="7" t="str">
        <f ca="1">IF(AND($A88&lt;&gt;"",$A88&lt;&gt;"TOTAL"),IF(AND([2]PREMIOS_DOCTORADO!$CS86&lt;&gt;"",[2]PREMIOS_DOCTORADO!$CS86&lt;&gt;0),[2]PREMIOS_DOCTORADO!$CS86,""),IF($A88="TOTAL",SUM(INDIRECT("BE4:BE"&amp;ROW()-1)),""))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IF([2]PREMIOS_DOCTORADO!$D87&lt;&gt;"",[2]PREMIOS_DOCTORADO!$D87,IF(AND([2]PREMIOS_DOCTORADO!$D87="",[2]PREMIOS_DOCTORADO!$D88="",[2]PREMIOS_DOCTORADO!$D86=""),"","TOTAL"))</f>
        <v/>
      </c>
      <c r="B89" s="7" t="str">
        <f ca="1">IF(AND($A89&lt;&gt;"",$A89&lt;&gt;"TOTAL"),IF(AND([2]PREMIOS_DOCTORADO!$E87&lt;&gt;"",[2]PREMIOS_DOCTORADO!$E87&lt;&gt;0),[2]PREMIOS_DOCTORADO!$E87,""),IF($A89="TOTAL",SUM(INDIRECT("B4:B"&amp;ROW()-1)),""))</f>
        <v/>
      </c>
      <c r="C89" s="7" t="str">
        <f ca="1">IF(AND($A89&lt;&gt;"",$A89&lt;&gt;"TOTAL"),IF(AND([2]PREMIOS_DOCTORADO!$G87&lt;&gt;"",[2]PREMIOS_DOCTORADO!$G87&lt;&gt;0),[2]PREMIOS_DOCTORADO!$G87,""),IF($A89="TOTAL",SUM(INDIRECT("C4:C"&amp;ROW()-1)),""))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IF(AND($A89&lt;&gt;"",$A89&lt;&gt;"TOTAL"),IF(AND([2]PREMIOS_DOCTORADO!$J87&lt;&gt;"",[2]PREMIOS_DOCTORADO!$J87&lt;&gt;0),[2]PREMIOS_DOCTORADO!$J87,""),IF($A89="TOTAL",SUM(INDIRECT("E4:E"&amp;ROW()-1)),""))</f>
        <v/>
      </c>
      <c r="F89" s="7" t="str">
        <f ca="1">IF(AND($A89&lt;&gt;"",$A89&lt;&gt;"TOTAL"),IF(AND([2]PREMIOS_DOCTORADO!$L87&lt;&gt;"",[2]PREMIOS_DOCTORADO!$L87&lt;&gt;0),[2]PREMIOS_DOCTORADO!$L87,""),IF($A89="TOTAL",SUM(INDIRECT("F4:F"&amp;ROW()-1)),""))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IF(AND($A89&lt;&gt;"",$A89&lt;&gt;"TOTAL"),IF(AND([2]PREMIOS_DOCTORADO!$O87&lt;&gt;"",[2]PREMIOS_DOCTORADO!$O87&lt;&gt;0),[2]PREMIOS_DOCTORADO!$O87,""),IF($A89="TOTAL",SUM(INDIRECT("H4:H"&amp;ROW()-1)),""))</f>
        <v/>
      </c>
      <c r="I89" s="7" t="str">
        <f ca="1">IF(AND($A89&lt;&gt;"",$A89&lt;&gt;"TOTAL"),IF(AND([2]PREMIOS_DOCTORADO!$Q87&lt;&gt;"",[2]PREMIOS_DOCTORADO!$Q87&lt;&gt;0),[2]PREMIOS_DOCTORADO!$Q87,""),IF($A89="TOTAL",SUM(INDIRECT("I4:I"&amp;ROW()-1)),""))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IF(AND($A89&lt;&gt;"",$A89&lt;&gt;"TOTAL"),IF(AND([2]PREMIOS_DOCTORADO!$T87&lt;&gt;"",[2]PREMIOS_DOCTORADO!$T87&lt;&gt;0),[2]PREMIOS_DOCTORADO!$T87,""),IF($A89="TOTAL",SUM(INDIRECT("K4:K"&amp;ROW()-1)),""))</f>
        <v/>
      </c>
      <c r="L89" s="7" t="str">
        <f ca="1">IF(AND($A89&lt;&gt;"",$A89&lt;&gt;"TOTAL"),IF(AND([2]PREMIOS_DOCTORADO!$V87&lt;&gt;"",[2]PREMIOS_DOCTORADO!$V87&lt;&gt;0),[2]PREMIOS_DOCTORADO!$V87,""),IF($A89="TOTAL",SUM(INDIRECT("L4:L"&amp;ROW()-1)),""))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IF(AND($A89&lt;&gt;"",$A89&lt;&gt;"TOTAL"),IF(AND([2]PREMIOS_DOCTORADO!$Y87&lt;&gt;"",[2]PREMIOS_DOCTORADO!$Y87&lt;&gt;0),[2]PREMIOS_DOCTORADO!$Y87,""),IF($A89="TOTAL",SUM(INDIRECT("N4:N"&amp;ROW()-1)),""))</f>
        <v/>
      </c>
      <c r="O89" s="7" t="str">
        <f ca="1">IF(AND($A89&lt;&gt;"",$A89&lt;&gt;"TOTAL"),IF(AND([2]PREMIOS_DOCTORADO!$AA87&lt;&gt;"",[2]PREMIOS_DOCTORADO!$AA87&lt;&gt;0),[2]PREMIOS_DOCTORADO!$AA87,""),IF($A89="TOTAL",SUM(INDIRECT("O4:O"&amp;ROW()-1)),""))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IF(AND($A89&lt;&gt;"",$A89&lt;&gt;"TOTAL"),IF(AND([2]PREMIOS_DOCTORADO!$AD87&lt;&gt;"",[2]PREMIOS_DOCTORADO!$AD87&lt;&gt;0),[2]PREMIOS_DOCTORADO!$AD87,""),IF($A89="TOTAL",SUM(INDIRECT("Q4:Q"&amp;ROW()-1)),""))</f>
        <v/>
      </c>
      <c r="R89" s="7" t="str">
        <f ca="1">IF(AND($A89&lt;&gt;"",$A89&lt;&gt;"TOTAL"),IF(AND([2]PREMIOS_DOCTORADO!$AF87&lt;&gt;"",[2]PREMIOS_DOCTORADO!$AF87&lt;&gt;0),[2]PREMIOS_DOCTORADO!$AF87,""),IF($A89="TOTAL",SUM(INDIRECT("R4:R"&amp;ROW()-1)),""))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IF(AND($A89&lt;&gt;"",$A89&lt;&gt;"TOTAL"),IF(AND([2]PREMIOS_DOCTORADO!$AI87&lt;&gt;"",[2]PREMIOS_DOCTORADO!$AI87&lt;&gt;0),[2]PREMIOS_DOCTORADO!$AI87,""),IF($A89="TOTAL",SUM(INDIRECT("T4:T"&amp;ROW()-1)),""))</f>
        <v/>
      </c>
      <c r="U89" s="7" t="str">
        <f ca="1">IF(AND($A89&lt;&gt;"",$A89&lt;&gt;"TOTAL"),IF(AND([2]PREMIOS_DOCTORADO!$AK87&lt;&gt;"",[2]PREMIOS_DOCTORADO!$AK87&lt;&gt;0),[2]PREMIOS_DOCTORADO!$AK87,""),IF($A89="TOTAL",SUM(INDIRECT("U4:U"&amp;ROW()-1)),""))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IF(AND($A89&lt;&gt;"",$A89&lt;&gt;"TOTAL"),IF(AND([2]PREMIOS_DOCTORADO!$AN87&lt;&gt;"",[2]PREMIOS_DOCTORADO!$AN87&lt;&gt;0),[2]PREMIOS_DOCTORADO!$AN87,""),IF($A89="TOTAL",SUM(INDIRECT("W4:W"&amp;ROW()-1)),""))</f>
        <v/>
      </c>
      <c r="X89" s="7" t="str">
        <f ca="1">IF(AND($A89&lt;&gt;"",$A89&lt;&gt;"TOTAL"),IF(AND([2]PREMIOS_DOCTORADO!$AP87&lt;&gt;"",[2]PREMIOS_DOCTORADO!$AP87&lt;&gt;0),[2]PREMIOS_DOCTORADO!$AP87,""),IF($A89="TOTAL",SUM(INDIRECT("X4:X"&amp;ROW()-1)),""))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IF(AND($A89&lt;&gt;"",$A89&lt;&gt;"TOTAL"),IF(AND([2]PREMIOS_DOCTORADO!$AS87&lt;&gt;"",[2]PREMIOS_DOCTORADO!$AS87&lt;&gt;0),[2]PREMIOS_DOCTORADO!$AS87,""),IF($A89="TOTAL",SUM(INDIRECT("Z4:Z"&amp;ROW()-1)),""))</f>
        <v/>
      </c>
      <c r="AA89" s="7" t="str">
        <f ca="1">IF(AND($A89&lt;&gt;"",$A89&lt;&gt;"TOTAL"),IF(AND([2]PREMIOS_DOCTORADO!$AU87&lt;&gt;"",[2]PREMIOS_DOCTORADO!$AU87&lt;&gt;0),[2]PREMIOS_DOCTORADO!$AU87,""),IF($A89="TOTAL",SUM(INDIRECT("AA4:AA"&amp;ROW()-1)),""))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IF(AND($A89&lt;&gt;"",$A89&lt;&gt;"TOTAL"),IF(AND([2]PREMIOS_DOCTORADO!$AX87&lt;&gt;"",[2]PREMIOS_DOCTORADO!$AX87&lt;&gt;0),[2]PREMIOS_DOCTORADO!$AX87,""),IF($A89="TOTAL",SUM(INDIRECT("AC4:AC"&amp;ROW()-1)),""))</f>
        <v/>
      </c>
      <c r="AD89" s="7" t="str">
        <f ca="1">IF(AND($A89&lt;&gt;"",$A89&lt;&gt;"TOTAL"),IF(AND([2]PREMIOS_DOCTORADO!$AZ87&lt;&gt;"",[2]PREMIOS_DOCTORADO!$AZ87&lt;&gt;0),[2]PREMIOS_DOCTORADO!$AZ87,""),IF($A89="TOTAL",SUM(INDIRECT("AD4:AD"&amp;ROW()-1)),""))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IF(AND($A89&lt;&gt;"",$A89&lt;&gt;"TOTAL"),IF(AND([2]PREMIOS_DOCTORADO!$BC87&lt;&gt;"",[2]PREMIOS_DOCTORADO!$BC87&lt;&gt;0),[2]PREMIOS_DOCTORADO!$BC87,""),IF($A89="TOTAL",SUM(INDIRECT("AF4:AF"&amp;ROW()-1)),""))</f>
        <v/>
      </c>
      <c r="AG89" s="7" t="str">
        <f ca="1">IF(AND($A89&lt;&gt;"",$A89&lt;&gt;"TOTAL"),IF(AND([2]PREMIOS_DOCTORADO!$BE87&lt;&gt;"",[2]PREMIOS_DOCTORADO!$BE87&lt;&gt;0),[2]PREMIOS_DOCTORADO!$BE87,""),IF($A89="TOTAL",SUM(INDIRECT("AG4:AG"&amp;ROW()-1)),""))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IF(AND($A89&lt;&gt;"",$A89&lt;&gt;"TOTAL"),IF(AND([2]PREMIOS_DOCTORADO!$BH87&lt;&gt;"",[2]PREMIOS_DOCTORADO!$BH87&lt;&gt;0),[2]PREMIOS_DOCTORADO!$BH87,""),IF($A89="TOTAL",SUM(INDIRECT("AI4:AI"&amp;ROW()-1)),""))</f>
        <v/>
      </c>
      <c r="AJ89" s="7" t="str">
        <f ca="1">IF(AND($A89&lt;&gt;"",$A89&lt;&gt;"TOTAL"),IF(AND([2]PREMIOS_DOCTORADO!$BJ87&lt;&gt;"",[2]PREMIOS_DOCTORADO!$BJ87&lt;&gt;0),[2]PREMIOS_DOCTORADO!$BJ87,""),IF($A89="TOTAL",SUM(INDIRECT("AJ4:AJ"&amp;ROW()-1)),""))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IF(AND($A89&lt;&gt;"",$A89&lt;&gt;"TOTAL"),IF(AND([2]PREMIOS_DOCTORADO!$BM87&lt;&gt;"",[2]PREMIOS_DOCTORADO!$BM87&lt;&gt;0),[2]PREMIOS_DOCTORADO!$BM87,""),IF($A89="TOTAL",SUM(INDIRECT("AL4:AL"&amp;ROW()-1)),""))</f>
        <v/>
      </c>
      <c r="AM89" s="7" t="str">
        <f ca="1">IF(AND($A89&lt;&gt;"",$A89&lt;&gt;"TOTAL"),IF(AND([2]PREMIOS_DOCTORADO!$BO87&lt;&gt;"",[2]PREMIOS_DOCTORADO!$BO87&lt;&gt;0),[2]PREMIOS_DOCTORADO!$BO87,""),IF($A89="TOTAL",SUM(INDIRECT("AM4:AM"&amp;ROW()-1)),""))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IF(AND($A89&lt;&gt;"",$A89&lt;&gt;"TOTAL"),IF(AND([2]PREMIOS_DOCTORADO!$BR87&lt;&gt;"",[2]PREMIOS_DOCTORADO!$BR87&lt;&gt;0),[2]PREMIOS_DOCTORADO!$BR87,""),IF($A89="TOTAL",SUM(INDIRECT("AO4:AO"&amp;ROW()-1)),""))</f>
        <v/>
      </c>
      <c r="AP89" s="7" t="str">
        <f ca="1">IF(AND($A89&lt;&gt;"",$A89&lt;&gt;"TOTAL"),IF(AND([2]PREMIOS_DOCTORADO!$BT87&lt;&gt;"",[2]PREMIOS_DOCTORADO!$BT87&lt;&gt;0),[2]PREMIOS_DOCTORADO!$BT87,""),IF($A89="TOTAL",SUM(INDIRECT("AP4:AP"&amp;ROW()-1)),""))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IF(AND($A89&lt;&gt;"",$A89&lt;&gt;"TOTAL"),IF(AND([2]PREMIOS_DOCTORADO!$BW87&lt;&gt;"",[2]PREMIOS_DOCTORADO!$BW87&lt;&gt;0),[2]PREMIOS_DOCTORADO!$BW87,""),IF($A89="TOTAL",SUM(INDIRECT("AR4:AR"&amp;ROW()-1)),""))</f>
        <v/>
      </c>
      <c r="AS89" s="7" t="str">
        <f ca="1">IF(AND($A89&lt;&gt;"",$A89&lt;&gt;"TOTAL"),IF(AND([2]PREMIOS_DOCTORADO!$BY87&lt;&gt;"",[2]PREMIOS_DOCTORADO!$BY87&lt;&gt;0),[2]PREMIOS_DOCTORADO!$BY87,""),IF($A89="TOTAL",SUM(INDIRECT("AS4:AS"&amp;ROW()-1)),""))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IF(AND($A89&lt;&gt;"",$A89&lt;&gt;"TOTAL"),IF(AND([2]PREMIOS_DOCTORADO!$CB87&lt;&gt;"",[2]PREMIOS_DOCTORADO!$CB87&lt;&gt;0),[2]PREMIOS_DOCTORADO!$CB87,""),IF($A89="TOTAL",SUM(INDIRECT("AU4:AU"&amp;ROW()-1)),""))</f>
        <v/>
      </c>
      <c r="AV89" s="7" t="str">
        <f ca="1">IF(AND($A89&lt;&gt;"",$A89&lt;&gt;"TOTAL"),IF(AND([2]PREMIOS_DOCTORADO!$CD87&lt;&gt;"",[2]PREMIOS_DOCTORADO!$CD87&lt;&gt;0),[2]PREMIOS_DOCTORADO!$CD87,""),IF($A89="TOTAL",SUM(INDIRECT("AV4:AV"&amp;ROW()-1)),""))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IF(AND($A89&lt;&gt;"",$A89&lt;&gt;"TOTAL"),IF(AND([2]PREMIOS_DOCTORADO!$CG87&lt;&gt;"",[2]PREMIOS_DOCTORADO!$CG87&lt;&gt;0),[2]PREMIOS_DOCTORADO!$CG87,""),IF($A89="TOTAL",SUM(INDIRECT("AX4:AX"&amp;ROW()-1)),""))</f>
        <v/>
      </c>
      <c r="AY89" s="7" t="str">
        <f ca="1">IF(AND($A89&lt;&gt;"",$A89&lt;&gt;"TOTAL"),IF(AND([2]PREMIOS_DOCTORADO!$CI87&lt;&gt;"",[2]PREMIOS_DOCTORADO!$CI87&lt;&gt;0),[2]PREMIOS_DOCTORADO!$CI87,""),IF($A89="TOTAL",SUM(INDIRECT("AY4:AY"&amp;ROW()-1)),""))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IF(AND($A89&lt;&gt;"",$A89&lt;&gt;"TOTAL"),IF(AND([2]PREMIOS_DOCTORADO!$CL87&lt;&gt;"",[2]PREMIOS_DOCTORADO!$CL87&lt;&gt;0),[2]PREMIOS_DOCTORADO!$CL87,""),IF($A89="TOTAL",SUM(INDIRECT("BA4:BA"&amp;ROW()-1)),""))</f>
        <v/>
      </c>
      <c r="BB89" s="7" t="str">
        <f ca="1">IF(AND($A89&lt;&gt;"",$A89&lt;&gt;"TOTAL"),IF(AND([2]PREMIOS_DOCTORADO!$CN87&lt;&gt;"",[2]PREMIOS_DOCTORADO!$CN87&lt;&gt;0),[2]PREMIOS_DOCTORADO!$CN87,""),IF($A89="TOTAL",SUM(INDIRECT("BB4:BB"&amp;ROW()-1)),""))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IF(AND($A89&lt;&gt;"",$A89&lt;&gt;"TOTAL"),IF(AND([2]PREMIOS_DOCTORADO!$CQ87&lt;&gt;"",[2]PREMIOS_DOCTORADO!$CQ87&lt;&gt;0),[2]PREMIOS_DOCTORADO!$CQ87,""),IF($A89="TOTAL",SUM(INDIRECT("BD4:BD"&amp;ROW()-1)),""))</f>
        <v/>
      </c>
      <c r="BE89" s="7" t="str">
        <f ca="1">IF(AND($A89&lt;&gt;"",$A89&lt;&gt;"TOTAL"),IF(AND([2]PREMIOS_DOCTORADO!$CS87&lt;&gt;"",[2]PREMIOS_DOCTORADO!$CS87&lt;&gt;0),[2]PREMIOS_DOCTORADO!$CS87,""),IF($A89="TOTAL",SUM(INDIRECT("BE4:BE"&amp;ROW()-1)),""))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IF([2]PREMIOS_DOCTORADO!$D88&lt;&gt;"",[2]PREMIOS_DOCTORADO!$D88,IF(AND([2]PREMIOS_DOCTORADO!$D88="",[2]PREMIOS_DOCTORADO!$D89="",[2]PREMIOS_DOCTORADO!$D87=""),"","TOTAL"))</f>
        <v/>
      </c>
      <c r="B90" s="7" t="str">
        <f ca="1">IF(AND($A90&lt;&gt;"",$A90&lt;&gt;"TOTAL"),IF(AND([2]PREMIOS_DOCTORADO!$E88&lt;&gt;"",[2]PREMIOS_DOCTORADO!$E88&lt;&gt;0),[2]PREMIOS_DOCTORADO!$E88,""),IF($A90="TOTAL",SUM(INDIRECT("B4:B"&amp;ROW()-1)),""))</f>
        <v/>
      </c>
      <c r="C90" s="7" t="str">
        <f ca="1">IF(AND($A90&lt;&gt;"",$A90&lt;&gt;"TOTAL"),IF(AND([2]PREMIOS_DOCTORADO!$G88&lt;&gt;"",[2]PREMIOS_DOCTORADO!$G88&lt;&gt;0),[2]PREMIOS_DOCTORADO!$G88,""),IF($A90="TOTAL",SUM(INDIRECT("C4:C"&amp;ROW()-1)),""))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IF(AND($A90&lt;&gt;"",$A90&lt;&gt;"TOTAL"),IF(AND([2]PREMIOS_DOCTORADO!$J88&lt;&gt;"",[2]PREMIOS_DOCTORADO!$J88&lt;&gt;0),[2]PREMIOS_DOCTORADO!$J88,""),IF($A90="TOTAL",SUM(INDIRECT("E4:E"&amp;ROW()-1)),""))</f>
        <v/>
      </c>
      <c r="F90" s="7" t="str">
        <f ca="1">IF(AND($A90&lt;&gt;"",$A90&lt;&gt;"TOTAL"),IF(AND([2]PREMIOS_DOCTORADO!$L88&lt;&gt;"",[2]PREMIOS_DOCTORADO!$L88&lt;&gt;0),[2]PREMIOS_DOCTORADO!$L88,""),IF($A90="TOTAL",SUM(INDIRECT("F4:F"&amp;ROW()-1)),""))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IF(AND($A90&lt;&gt;"",$A90&lt;&gt;"TOTAL"),IF(AND([2]PREMIOS_DOCTORADO!$O88&lt;&gt;"",[2]PREMIOS_DOCTORADO!$O88&lt;&gt;0),[2]PREMIOS_DOCTORADO!$O88,""),IF($A90="TOTAL",SUM(INDIRECT("H4:H"&amp;ROW()-1)),""))</f>
        <v/>
      </c>
      <c r="I90" s="7" t="str">
        <f ca="1">IF(AND($A90&lt;&gt;"",$A90&lt;&gt;"TOTAL"),IF(AND([2]PREMIOS_DOCTORADO!$Q88&lt;&gt;"",[2]PREMIOS_DOCTORADO!$Q88&lt;&gt;0),[2]PREMIOS_DOCTORADO!$Q88,""),IF($A90="TOTAL",SUM(INDIRECT("I4:I"&amp;ROW()-1)),""))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IF(AND($A90&lt;&gt;"",$A90&lt;&gt;"TOTAL"),IF(AND([2]PREMIOS_DOCTORADO!$T88&lt;&gt;"",[2]PREMIOS_DOCTORADO!$T88&lt;&gt;0),[2]PREMIOS_DOCTORADO!$T88,""),IF($A90="TOTAL",SUM(INDIRECT("K4:K"&amp;ROW()-1)),""))</f>
        <v/>
      </c>
      <c r="L90" s="7" t="str">
        <f ca="1">IF(AND($A90&lt;&gt;"",$A90&lt;&gt;"TOTAL"),IF(AND([2]PREMIOS_DOCTORADO!$V88&lt;&gt;"",[2]PREMIOS_DOCTORADO!$V88&lt;&gt;0),[2]PREMIOS_DOCTORADO!$V88,""),IF($A90="TOTAL",SUM(INDIRECT("L4:L"&amp;ROW()-1)),""))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IF(AND($A90&lt;&gt;"",$A90&lt;&gt;"TOTAL"),IF(AND([2]PREMIOS_DOCTORADO!$Y88&lt;&gt;"",[2]PREMIOS_DOCTORADO!$Y88&lt;&gt;0),[2]PREMIOS_DOCTORADO!$Y88,""),IF($A90="TOTAL",SUM(INDIRECT("N4:N"&amp;ROW()-1)),""))</f>
        <v/>
      </c>
      <c r="O90" s="7" t="str">
        <f ca="1">IF(AND($A90&lt;&gt;"",$A90&lt;&gt;"TOTAL"),IF(AND([2]PREMIOS_DOCTORADO!$AA88&lt;&gt;"",[2]PREMIOS_DOCTORADO!$AA88&lt;&gt;0),[2]PREMIOS_DOCTORADO!$AA88,""),IF($A90="TOTAL",SUM(INDIRECT("O4:O"&amp;ROW()-1)),""))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IF(AND($A90&lt;&gt;"",$A90&lt;&gt;"TOTAL"),IF(AND([2]PREMIOS_DOCTORADO!$AD88&lt;&gt;"",[2]PREMIOS_DOCTORADO!$AD88&lt;&gt;0),[2]PREMIOS_DOCTORADO!$AD88,""),IF($A90="TOTAL",SUM(INDIRECT("Q4:Q"&amp;ROW()-1)),""))</f>
        <v/>
      </c>
      <c r="R90" s="7" t="str">
        <f ca="1">IF(AND($A90&lt;&gt;"",$A90&lt;&gt;"TOTAL"),IF(AND([2]PREMIOS_DOCTORADO!$AF88&lt;&gt;"",[2]PREMIOS_DOCTORADO!$AF88&lt;&gt;0),[2]PREMIOS_DOCTORADO!$AF88,""),IF($A90="TOTAL",SUM(INDIRECT("R4:R"&amp;ROW()-1)),""))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IF(AND($A90&lt;&gt;"",$A90&lt;&gt;"TOTAL"),IF(AND([2]PREMIOS_DOCTORADO!$AI88&lt;&gt;"",[2]PREMIOS_DOCTORADO!$AI88&lt;&gt;0),[2]PREMIOS_DOCTORADO!$AI88,""),IF($A90="TOTAL",SUM(INDIRECT("T4:T"&amp;ROW()-1)),""))</f>
        <v/>
      </c>
      <c r="U90" s="7" t="str">
        <f ca="1">IF(AND($A90&lt;&gt;"",$A90&lt;&gt;"TOTAL"),IF(AND([2]PREMIOS_DOCTORADO!$AK88&lt;&gt;"",[2]PREMIOS_DOCTORADO!$AK88&lt;&gt;0),[2]PREMIOS_DOCTORADO!$AK88,""),IF($A90="TOTAL",SUM(INDIRECT("U4:U"&amp;ROW()-1)),""))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IF(AND($A90&lt;&gt;"",$A90&lt;&gt;"TOTAL"),IF(AND([2]PREMIOS_DOCTORADO!$AN88&lt;&gt;"",[2]PREMIOS_DOCTORADO!$AN88&lt;&gt;0),[2]PREMIOS_DOCTORADO!$AN88,""),IF($A90="TOTAL",SUM(INDIRECT("W4:W"&amp;ROW()-1)),""))</f>
        <v/>
      </c>
      <c r="X90" s="7" t="str">
        <f ca="1">IF(AND($A90&lt;&gt;"",$A90&lt;&gt;"TOTAL"),IF(AND([2]PREMIOS_DOCTORADO!$AP88&lt;&gt;"",[2]PREMIOS_DOCTORADO!$AP88&lt;&gt;0),[2]PREMIOS_DOCTORADO!$AP88,""),IF($A90="TOTAL",SUM(INDIRECT("X4:X"&amp;ROW()-1)),""))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IF(AND($A90&lt;&gt;"",$A90&lt;&gt;"TOTAL"),IF(AND([2]PREMIOS_DOCTORADO!$AS88&lt;&gt;"",[2]PREMIOS_DOCTORADO!$AS88&lt;&gt;0),[2]PREMIOS_DOCTORADO!$AS88,""),IF($A90="TOTAL",SUM(INDIRECT("Z4:Z"&amp;ROW()-1)),""))</f>
        <v/>
      </c>
      <c r="AA90" s="7" t="str">
        <f ca="1">IF(AND($A90&lt;&gt;"",$A90&lt;&gt;"TOTAL"),IF(AND([2]PREMIOS_DOCTORADO!$AU88&lt;&gt;"",[2]PREMIOS_DOCTORADO!$AU88&lt;&gt;0),[2]PREMIOS_DOCTORADO!$AU88,""),IF($A90="TOTAL",SUM(INDIRECT("AA4:AA"&amp;ROW()-1)),""))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IF(AND($A90&lt;&gt;"",$A90&lt;&gt;"TOTAL"),IF(AND([2]PREMIOS_DOCTORADO!$AX88&lt;&gt;"",[2]PREMIOS_DOCTORADO!$AX88&lt;&gt;0),[2]PREMIOS_DOCTORADO!$AX88,""),IF($A90="TOTAL",SUM(INDIRECT("AC4:AC"&amp;ROW()-1)),""))</f>
        <v/>
      </c>
      <c r="AD90" s="7" t="str">
        <f ca="1">IF(AND($A90&lt;&gt;"",$A90&lt;&gt;"TOTAL"),IF(AND([2]PREMIOS_DOCTORADO!$AZ88&lt;&gt;"",[2]PREMIOS_DOCTORADO!$AZ88&lt;&gt;0),[2]PREMIOS_DOCTORADO!$AZ88,""),IF($A90="TOTAL",SUM(INDIRECT("AD4:AD"&amp;ROW()-1)),""))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IF(AND($A90&lt;&gt;"",$A90&lt;&gt;"TOTAL"),IF(AND([2]PREMIOS_DOCTORADO!$BC88&lt;&gt;"",[2]PREMIOS_DOCTORADO!$BC88&lt;&gt;0),[2]PREMIOS_DOCTORADO!$BC88,""),IF($A90="TOTAL",SUM(INDIRECT("AF4:AF"&amp;ROW()-1)),""))</f>
        <v/>
      </c>
      <c r="AG90" s="7" t="str">
        <f ca="1">IF(AND($A90&lt;&gt;"",$A90&lt;&gt;"TOTAL"),IF(AND([2]PREMIOS_DOCTORADO!$BE88&lt;&gt;"",[2]PREMIOS_DOCTORADO!$BE88&lt;&gt;0),[2]PREMIOS_DOCTORADO!$BE88,""),IF($A90="TOTAL",SUM(INDIRECT("AG4:AG"&amp;ROW()-1)),""))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IF(AND($A90&lt;&gt;"",$A90&lt;&gt;"TOTAL"),IF(AND([2]PREMIOS_DOCTORADO!$BH88&lt;&gt;"",[2]PREMIOS_DOCTORADO!$BH88&lt;&gt;0),[2]PREMIOS_DOCTORADO!$BH88,""),IF($A90="TOTAL",SUM(INDIRECT("AI4:AI"&amp;ROW()-1)),""))</f>
        <v/>
      </c>
      <c r="AJ90" s="7" t="str">
        <f ca="1">IF(AND($A90&lt;&gt;"",$A90&lt;&gt;"TOTAL"),IF(AND([2]PREMIOS_DOCTORADO!$BJ88&lt;&gt;"",[2]PREMIOS_DOCTORADO!$BJ88&lt;&gt;0),[2]PREMIOS_DOCTORADO!$BJ88,""),IF($A90="TOTAL",SUM(INDIRECT("AJ4:AJ"&amp;ROW()-1)),""))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IF(AND($A90&lt;&gt;"",$A90&lt;&gt;"TOTAL"),IF(AND([2]PREMIOS_DOCTORADO!$BM88&lt;&gt;"",[2]PREMIOS_DOCTORADO!$BM88&lt;&gt;0),[2]PREMIOS_DOCTORADO!$BM88,""),IF($A90="TOTAL",SUM(INDIRECT("AL4:AL"&amp;ROW()-1)),""))</f>
        <v/>
      </c>
      <c r="AM90" s="7" t="str">
        <f ca="1">IF(AND($A90&lt;&gt;"",$A90&lt;&gt;"TOTAL"),IF(AND([2]PREMIOS_DOCTORADO!$BO88&lt;&gt;"",[2]PREMIOS_DOCTORADO!$BO88&lt;&gt;0),[2]PREMIOS_DOCTORADO!$BO88,""),IF($A90="TOTAL",SUM(INDIRECT("AM4:AM"&amp;ROW()-1)),""))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IF(AND($A90&lt;&gt;"",$A90&lt;&gt;"TOTAL"),IF(AND([2]PREMIOS_DOCTORADO!$BR88&lt;&gt;"",[2]PREMIOS_DOCTORADO!$BR88&lt;&gt;0),[2]PREMIOS_DOCTORADO!$BR88,""),IF($A90="TOTAL",SUM(INDIRECT("AO4:AO"&amp;ROW()-1)),""))</f>
        <v/>
      </c>
      <c r="AP90" s="7" t="str">
        <f ca="1">IF(AND($A90&lt;&gt;"",$A90&lt;&gt;"TOTAL"),IF(AND([2]PREMIOS_DOCTORADO!$BT88&lt;&gt;"",[2]PREMIOS_DOCTORADO!$BT88&lt;&gt;0),[2]PREMIOS_DOCTORADO!$BT88,""),IF($A90="TOTAL",SUM(INDIRECT("AP4:AP"&amp;ROW()-1)),""))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IF(AND($A90&lt;&gt;"",$A90&lt;&gt;"TOTAL"),IF(AND([2]PREMIOS_DOCTORADO!$BW88&lt;&gt;"",[2]PREMIOS_DOCTORADO!$BW88&lt;&gt;0),[2]PREMIOS_DOCTORADO!$BW88,""),IF($A90="TOTAL",SUM(INDIRECT("AR4:AR"&amp;ROW()-1)),""))</f>
        <v/>
      </c>
      <c r="AS90" s="7" t="str">
        <f ca="1">IF(AND($A90&lt;&gt;"",$A90&lt;&gt;"TOTAL"),IF(AND([2]PREMIOS_DOCTORADO!$BY88&lt;&gt;"",[2]PREMIOS_DOCTORADO!$BY88&lt;&gt;0),[2]PREMIOS_DOCTORADO!$BY88,""),IF($A90="TOTAL",SUM(INDIRECT("AS4:AS"&amp;ROW()-1)),""))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IF(AND($A90&lt;&gt;"",$A90&lt;&gt;"TOTAL"),IF(AND([2]PREMIOS_DOCTORADO!$CB88&lt;&gt;"",[2]PREMIOS_DOCTORADO!$CB88&lt;&gt;0),[2]PREMIOS_DOCTORADO!$CB88,""),IF($A90="TOTAL",SUM(INDIRECT("AU4:AU"&amp;ROW()-1)),""))</f>
        <v/>
      </c>
      <c r="AV90" s="7" t="str">
        <f ca="1">IF(AND($A90&lt;&gt;"",$A90&lt;&gt;"TOTAL"),IF(AND([2]PREMIOS_DOCTORADO!$CD88&lt;&gt;"",[2]PREMIOS_DOCTORADO!$CD88&lt;&gt;0),[2]PREMIOS_DOCTORADO!$CD88,""),IF($A90="TOTAL",SUM(INDIRECT("AV4:AV"&amp;ROW()-1)),""))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IF(AND($A90&lt;&gt;"",$A90&lt;&gt;"TOTAL"),IF(AND([2]PREMIOS_DOCTORADO!$CG88&lt;&gt;"",[2]PREMIOS_DOCTORADO!$CG88&lt;&gt;0),[2]PREMIOS_DOCTORADO!$CG88,""),IF($A90="TOTAL",SUM(INDIRECT("AX4:AX"&amp;ROW()-1)),""))</f>
        <v/>
      </c>
      <c r="AY90" s="7" t="str">
        <f ca="1">IF(AND($A90&lt;&gt;"",$A90&lt;&gt;"TOTAL"),IF(AND([2]PREMIOS_DOCTORADO!$CI88&lt;&gt;"",[2]PREMIOS_DOCTORADO!$CI88&lt;&gt;0),[2]PREMIOS_DOCTORADO!$CI88,""),IF($A90="TOTAL",SUM(INDIRECT("AY4:AY"&amp;ROW()-1)),""))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IF(AND($A90&lt;&gt;"",$A90&lt;&gt;"TOTAL"),IF(AND([2]PREMIOS_DOCTORADO!$CL88&lt;&gt;"",[2]PREMIOS_DOCTORADO!$CL88&lt;&gt;0),[2]PREMIOS_DOCTORADO!$CL88,""),IF($A90="TOTAL",SUM(INDIRECT("BA4:BA"&amp;ROW()-1)),""))</f>
        <v/>
      </c>
      <c r="BB90" s="7" t="str">
        <f ca="1">IF(AND($A90&lt;&gt;"",$A90&lt;&gt;"TOTAL"),IF(AND([2]PREMIOS_DOCTORADO!$CN88&lt;&gt;"",[2]PREMIOS_DOCTORADO!$CN88&lt;&gt;0),[2]PREMIOS_DOCTORADO!$CN88,""),IF($A90="TOTAL",SUM(INDIRECT("BB4:BB"&amp;ROW()-1)),""))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IF(AND($A90&lt;&gt;"",$A90&lt;&gt;"TOTAL"),IF(AND([2]PREMIOS_DOCTORADO!$CQ88&lt;&gt;"",[2]PREMIOS_DOCTORADO!$CQ88&lt;&gt;0),[2]PREMIOS_DOCTORADO!$CQ88,""),IF($A90="TOTAL",SUM(INDIRECT("BD4:BD"&amp;ROW()-1)),""))</f>
        <v/>
      </c>
      <c r="BE90" s="7" t="str">
        <f ca="1">IF(AND($A90&lt;&gt;"",$A90&lt;&gt;"TOTAL"),IF(AND([2]PREMIOS_DOCTORADO!$CS88&lt;&gt;"",[2]PREMIOS_DOCTORADO!$CS88&lt;&gt;0),[2]PREMIOS_DOCTORADO!$CS88,""),IF($A90="TOTAL",SUM(INDIRECT("BE4:BE"&amp;ROW()-1)),""))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IF([2]PREMIOS_DOCTORADO!$D89&lt;&gt;"",[2]PREMIOS_DOCTORADO!$D89,IF(AND([2]PREMIOS_DOCTORADO!$D89="",[2]PREMIOS_DOCTORADO!$D90="",[2]PREMIOS_DOCTORADO!$D88=""),"","TOTAL"))</f>
        <v/>
      </c>
      <c r="B91" s="7" t="str">
        <f ca="1">IF(AND($A91&lt;&gt;"",$A91&lt;&gt;"TOTAL"),IF(AND([2]PREMIOS_DOCTORADO!$E89&lt;&gt;"",[2]PREMIOS_DOCTORADO!$E89&lt;&gt;0),[2]PREMIOS_DOCTORADO!$E89,""),IF($A91="TOTAL",SUM(INDIRECT("B4:B"&amp;ROW()-1)),""))</f>
        <v/>
      </c>
      <c r="C91" s="7" t="str">
        <f ca="1">IF(AND($A91&lt;&gt;"",$A91&lt;&gt;"TOTAL"),IF(AND([2]PREMIOS_DOCTORADO!$G89&lt;&gt;"",[2]PREMIOS_DOCTORADO!$G89&lt;&gt;0),[2]PREMIOS_DOCTORADO!$G89,""),IF($A91="TOTAL",SUM(INDIRECT("C4:C"&amp;ROW()-1)),""))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IF(AND($A91&lt;&gt;"",$A91&lt;&gt;"TOTAL"),IF(AND([2]PREMIOS_DOCTORADO!$J89&lt;&gt;"",[2]PREMIOS_DOCTORADO!$J89&lt;&gt;0),[2]PREMIOS_DOCTORADO!$J89,""),IF($A91="TOTAL",SUM(INDIRECT("E4:E"&amp;ROW()-1)),""))</f>
        <v/>
      </c>
      <c r="F91" s="7" t="str">
        <f ca="1">IF(AND($A91&lt;&gt;"",$A91&lt;&gt;"TOTAL"),IF(AND([2]PREMIOS_DOCTORADO!$L89&lt;&gt;"",[2]PREMIOS_DOCTORADO!$L89&lt;&gt;0),[2]PREMIOS_DOCTORADO!$L89,""),IF($A91="TOTAL",SUM(INDIRECT("F4:F"&amp;ROW()-1)),""))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IF(AND($A91&lt;&gt;"",$A91&lt;&gt;"TOTAL"),IF(AND([2]PREMIOS_DOCTORADO!$O89&lt;&gt;"",[2]PREMIOS_DOCTORADO!$O89&lt;&gt;0),[2]PREMIOS_DOCTORADO!$O89,""),IF($A91="TOTAL",SUM(INDIRECT("H4:H"&amp;ROW()-1)),""))</f>
        <v/>
      </c>
      <c r="I91" s="7" t="str">
        <f ca="1">IF(AND($A91&lt;&gt;"",$A91&lt;&gt;"TOTAL"),IF(AND([2]PREMIOS_DOCTORADO!$Q89&lt;&gt;"",[2]PREMIOS_DOCTORADO!$Q89&lt;&gt;0),[2]PREMIOS_DOCTORADO!$Q89,""),IF($A91="TOTAL",SUM(INDIRECT("I4:I"&amp;ROW()-1)),""))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IF(AND($A91&lt;&gt;"",$A91&lt;&gt;"TOTAL"),IF(AND([2]PREMIOS_DOCTORADO!$T89&lt;&gt;"",[2]PREMIOS_DOCTORADO!$T89&lt;&gt;0),[2]PREMIOS_DOCTORADO!$T89,""),IF($A91="TOTAL",SUM(INDIRECT("K4:K"&amp;ROW()-1)),""))</f>
        <v/>
      </c>
      <c r="L91" s="7" t="str">
        <f ca="1">IF(AND($A91&lt;&gt;"",$A91&lt;&gt;"TOTAL"),IF(AND([2]PREMIOS_DOCTORADO!$V89&lt;&gt;"",[2]PREMIOS_DOCTORADO!$V89&lt;&gt;0),[2]PREMIOS_DOCTORADO!$V89,""),IF($A91="TOTAL",SUM(INDIRECT("L4:L"&amp;ROW()-1)),""))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IF(AND($A91&lt;&gt;"",$A91&lt;&gt;"TOTAL"),IF(AND([2]PREMIOS_DOCTORADO!$Y89&lt;&gt;"",[2]PREMIOS_DOCTORADO!$Y89&lt;&gt;0),[2]PREMIOS_DOCTORADO!$Y89,""),IF($A91="TOTAL",SUM(INDIRECT("N4:N"&amp;ROW()-1)),""))</f>
        <v/>
      </c>
      <c r="O91" s="7" t="str">
        <f ca="1">IF(AND($A91&lt;&gt;"",$A91&lt;&gt;"TOTAL"),IF(AND([2]PREMIOS_DOCTORADO!$AA89&lt;&gt;"",[2]PREMIOS_DOCTORADO!$AA89&lt;&gt;0),[2]PREMIOS_DOCTORADO!$AA89,""),IF($A91="TOTAL",SUM(INDIRECT("O4:O"&amp;ROW()-1)),""))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IF(AND($A91&lt;&gt;"",$A91&lt;&gt;"TOTAL"),IF(AND([2]PREMIOS_DOCTORADO!$AD89&lt;&gt;"",[2]PREMIOS_DOCTORADO!$AD89&lt;&gt;0),[2]PREMIOS_DOCTORADO!$AD89,""),IF($A91="TOTAL",SUM(INDIRECT("Q4:Q"&amp;ROW()-1)),""))</f>
        <v/>
      </c>
      <c r="R91" s="7" t="str">
        <f ca="1">IF(AND($A91&lt;&gt;"",$A91&lt;&gt;"TOTAL"),IF(AND([2]PREMIOS_DOCTORADO!$AF89&lt;&gt;"",[2]PREMIOS_DOCTORADO!$AF89&lt;&gt;0),[2]PREMIOS_DOCTORADO!$AF89,""),IF($A91="TOTAL",SUM(INDIRECT("R4:R"&amp;ROW()-1)),""))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IF(AND($A91&lt;&gt;"",$A91&lt;&gt;"TOTAL"),IF(AND([2]PREMIOS_DOCTORADO!$AI89&lt;&gt;"",[2]PREMIOS_DOCTORADO!$AI89&lt;&gt;0),[2]PREMIOS_DOCTORADO!$AI89,""),IF($A91="TOTAL",SUM(INDIRECT("T4:T"&amp;ROW()-1)),""))</f>
        <v/>
      </c>
      <c r="U91" s="7" t="str">
        <f ca="1">IF(AND($A91&lt;&gt;"",$A91&lt;&gt;"TOTAL"),IF(AND([2]PREMIOS_DOCTORADO!$AK89&lt;&gt;"",[2]PREMIOS_DOCTORADO!$AK89&lt;&gt;0),[2]PREMIOS_DOCTORADO!$AK89,""),IF($A91="TOTAL",SUM(INDIRECT("U4:U"&amp;ROW()-1)),""))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IF(AND($A91&lt;&gt;"",$A91&lt;&gt;"TOTAL"),IF(AND([2]PREMIOS_DOCTORADO!$AN89&lt;&gt;"",[2]PREMIOS_DOCTORADO!$AN89&lt;&gt;0),[2]PREMIOS_DOCTORADO!$AN89,""),IF($A91="TOTAL",SUM(INDIRECT("W4:W"&amp;ROW()-1)),""))</f>
        <v/>
      </c>
      <c r="X91" s="7" t="str">
        <f ca="1">IF(AND($A91&lt;&gt;"",$A91&lt;&gt;"TOTAL"),IF(AND([2]PREMIOS_DOCTORADO!$AP89&lt;&gt;"",[2]PREMIOS_DOCTORADO!$AP89&lt;&gt;0),[2]PREMIOS_DOCTORADO!$AP89,""),IF($A91="TOTAL",SUM(INDIRECT("X4:X"&amp;ROW()-1)),""))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IF(AND($A91&lt;&gt;"",$A91&lt;&gt;"TOTAL"),IF(AND([2]PREMIOS_DOCTORADO!$AS89&lt;&gt;"",[2]PREMIOS_DOCTORADO!$AS89&lt;&gt;0),[2]PREMIOS_DOCTORADO!$AS89,""),IF($A91="TOTAL",SUM(INDIRECT("Z4:Z"&amp;ROW()-1)),""))</f>
        <v/>
      </c>
      <c r="AA91" s="7" t="str">
        <f ca="1">IF(AND($A91&lt;&gt;"",$A91&lt;&gt;"TOTAL"),IF(AND([2]PREMIOS_DOCTORADO!$AU89&lt;&gt;"",[2]PREMIOS_DOCTORADO!$AU89&lt;&gt;0),[2]PREMIOS_DOCTORADO!$AU89,""),IF($A91="TOTAL",SUM(INDIRECT("AA4:AA"&amp;ROW()-1)),""))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IF(AND($A91&lt;&gt;"",$A91&lt;&gt;"TOTAL"),IF(AND([2]PREMIOS_DOCTORADO!$AX89&lt;&gt;"",[2]PREMIOS_DOCTORADO!$AX89&lt;&gt;0),[2]PREMIOS_DOCTORADO!$AX89,""),IF($A91="TOTAL",SUM(INDIRECT("AC4:AC"&amp;ROW()-1)),""))</f>
        <v/>
      </c>
      <c r="AD91" s="7" t="str">
        <f ca="1">IF(AND($A91&lt;&gt;"",$A91&lt;&gt;"TOTAL"),IF(AND([2]PREMIOS_DOCTORADO!$AZ89&lt;&gt;"",[2]PREMIOS_DOCTORADO!$AZ89&lt;&gt;0),[2]PREMIOS_DOCTORADO!$AZ89,""),IF($A91="TOTAL",SUM(INDIRECT("AD4:AD"&amp;ROW()-1)),""))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IF(AND($A91&lt;&gt;"",$A91&lt;&gt;"TOTAL"),IF(AND([2]PREMIOS_DOCTORADO!$BC89&lt;&gt;"",[2]PREMIOS_DOCTORADO!$BC89&lt;&gt;0),[2]PREMIOS_DOCTORADO!$BC89,""),IF($A91="TOTAL",SUM(INDIRECT("AF4:AF"&amp;ROW()-1)),""))</f>
        <v/>
      </c>
      <c r="AG91" s="7" t="str">
        <f ca="1">IF(AND($A91&lt;&gt;"",$A91&lt;&gt;"TOTAL"),IF(AND([2]PREMIOS_DOCTORADO!$BE89&lt;&gt;"",[2]PREMIOS_DOCTORADO!$BE89&lt;&gt;0),[2]PREMIOS_DOCTORADO!$BE89,""),IF($A91="TOTAL",SUM(INDIRECT("AG4:AG"&amp;ROW()-1)),""))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IF(AND($A91&lt;&gt;"",$A91&lt;&gt;"TOTAL"),IF(AND([2]PREMIOS_DOCTORADO!$BH89&lt;&gt;"",[2]PREMIOS_DOCTORADO!$BH89&lt;&gt;0),[2]PREMIOS_DOCTORADO!$BH89,""),IF($A91="TOTAL",SUM(INDIRECT("AI4:AI"&amp;ROW()-1)),""))</f>
        <v/>
      </c>
      <c r="AJ91" s="7" t="str">
        <f ca="1">IF(AND($A91&lt;&gt;"",$A91&lt;&gt;"TOTAL"),IF(AND([2]PREMIOS_DOCTORADO!$BJ89&lt;&gt;"",[2]PREMIOS_DOCTORADO!$BJ89&lt;&gt;0),[2]PREMIOS_DOCTORADO!$BJ89,""),IF($A91="TOTAL",SUM(INDIRECT("AJ4:AJ"&amp;ROW()-1)),""))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IF(AND($A91&lt;&gt;"",$A91&lt;&gt;"TOTAL"),IF(AND([2]PREMIOS_DOCTORADO!$BM89&lt;&gt;"",[2]PREMIOS_DOCTORADO!$BM89&lt;&gt;0),[2]PREMIOS_DOCTORADO!$BM89,""),IF($A91="TOTAL",SUM(INDIRECT("AL4:AL"&amp;ROW()-1)),""))</f>
        <v/>
      </c>
      <c r="AM91" s="7" t="str">
        <f ca="1">IF(AND($A91&lt;&gt;"",$A91&lt;&gt;"TOTAL"),IF(AND([2]PREMIOS_DOCTORADO!$BO89&lt;&gt;"",[2]PREMIOS_DOCTORADO!$BO89&lt;&gt;0),[2]PREMIOS_DOCTORADO!$BO89,""),IF($A91="TOTAL",SUM(INDIRECT("AM4:AM"&amp;ROW()-1)),""))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IF(AND($A91&lt;&gt;"",$A91&lt;&gt;"TOTAL"),IF(AND([2]PREMIOS_DOCTORADO!$BR89&lt;&gt;"",[2]PREMIOS_DOCTORADO!$BR89&lt;&gt;0),[2]PREMIOS_DOCTORADO!$BR89,""),IF($A91="TOTAL",SUM(INDIRECT("AO4:AO"&amp;ROW()-1)),""))</f>
        <v/>
      </c>
      <c r="AP91" s="7" t="str">
        <f ca="1">IF(AND($A91&lt;&gt;"",$A91&lt;&gt;"TOTAL"),IF(AND([2]PREMIOS_DOCTORADO!$BT89&lt;&gt;"",[2]PREMIOS_DOCTORADO!$BT89&lt;&gt;0),[2]PREMIOS_DOCTORADO!$BT89,""),IF($A91="TOTAL",SUM(INDIRECT("AP4:AP"&amp;ROW()-1)),""))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IF(AND($A91&lt;&gt;"",$A91&lt;&gt;"TOTAL"),IF(AND([2]PREMIOS_DOCTORADO!$BW89&lt;&gt;"",[2]PREMIOS_DOCTORADO!$BW89&lt;&gt;0),[2]PREMIOS_DOCTORADO!$BW89,""),IF($A91="TOTAL",SUM(INDIRECT("AR4:AR"&amp;ROW()-1)),""))</f>
        <v/>
      </c>
      <c r="AS91" s="7" t="str">
        <f ca="1">IF(AND($A91&lt;&gt;"",$A91&lt;&gt;"TOTAL"),IF(AND([2]PREMIOS_DOCTORADO!$BY89&lt;&gt;"",[2]PREMIOS_DOCTORADO!$BY89&lt;&gt;0),[2]PREMIOS_DOCTORADO!$BY89,""),IF($A91="TOTAL",SUM(INDIRECT("AS4:AS"&amp;ROW()-1)),""))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IF(AND($A91&lt;&gt;"",$A91&lt;&gt;"TOTAL"),IF(AND([2]PREMIOS_DOCTORADO!$CB89&lt;&gt;"",[2]PREMIOS_DOCTORADO!$CB89&lt;&gt;0),[2]PREMIOS_DOCTORADO!$CB89,""),IF($A91="TOTAL",SUM(INDIRECT("AU4:AU"&amp;ROW()-1)),""))</f>
        <v/>
      </c>
      <c r="AV91" s="7" t="str">
        <f ca="1">IF(AND($A91&lt;&gt;"",$A91&lt;&gt;"TOTAL"),IF(AND([2]PREMIOS_DOCTORADO!$CD89&lt;&gt;"",[2]PREMIOS_DOCTORADO!$CD89&lt;&gt;0),[2]PREMIOS_DOCTORADO!$CD89,""),IF($A91="TOTAL",SUM(INDIRECT("AV4:AV"&amp;ROW()-1)),""))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IF(AND($A91&lt;&gt;"",$A91&lt;&gt;"TOTAL"),IF(AND([2]PREMIOS_DOCTORADO!$CG89&lt;&gt;"",[2]PREMIOS_DOCTORADO!$CG89&lt;&gt;0),[2]PREMIOS_DOCTORADO!$CG89,""),IF($A91="TOTAL",SUM(INDIRECT("AX4:AX"&amp;ROW()-1)),""))</f>
        <v/>
      </c>
      <c r="AY91" s="7" t="str">
        <f ca="1">IF(AND($A91&lt;&gt;"",$A91&lt;&gt;"TOTAL"),IF(AND([2]PREMIOS_DOCTORADO!$CI89&lt;&gt;"",[2]PREMIOS_DOCTORADO!$CI89&lt;&gt;0),[2]PREMIOS_DOCTORADO!$CI89,""),IF($A91="TOTAL",SUM(INDIRECT("AY4:AY"&amp;ROW()-1)),""))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IF(AND($A91&lt;&gt;"",$A91&lt;&gt;"TOTAL"),IF(AND([2]PREMIOS_DOCTORADO!$CL89&lt;&gt;"",[2]PREMIOS_DOCTORADO!$CL89&lt;&gt;0),[2]PREMIOS_DOCTORADO!$CL89,""),IF($A91="TOTAL",SUM(INDIRECT("BA4:BA"&amp;ROW()-1)),""))</f>
        <v/>
      </c>
      <c r="BB91" s="7" t="str">
        <f ca="1">IF(AND($A91&lt;&gt;"",$A91&lt;&gt;"TOTAL"),IF(AND([2]PREMIOS_DOCTORADO!$CN89&lt;&gt;"",[2]PREMIOS_DOCTORADO!$CN89&lt;&gt;0),[2]PREMIOS_DOCTORADO!$CN89,""),IF($A91="TOTAL",SUM(INDIRECT("BB4:BB"&amp;ROW()-1)),""))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IF(AND($A91&lt;&gt;"",$A91&lt;&gt;"TOTAL"),IF(AND([2]PREMIOS_DOCTORADO!$CQ89&lt;&gt;"",[2]PREMIOS_DOCTORADO!$CQ89&lt;&gt;0),[2]PREMIOS_DOCTORADO!$CQ89,""),IF($A91="TOTAL",SUM(INDIRECT("BD4:BD"&amp;ROW()-1)),""))</f>
        <v/>
      </c>
      <c r="BE91" s="7" t="str">
        <f ca="1">IF(AND($A91&lt;&gt;"",$A91&lt;&gt;"TOTAL"),IF(AND([2]PREMIOS_DOCTORADO!$CS89&lt;&gt;"",[2]PREMIOS_DOCTORADO!$CS89&lt;&gt;0),[2]PREMIOS_DOCTORADO!$CS89,""),IF($A91="TOTAL",SUM(INDIRECT("BE4:BE"&amp;ROW()-1)),""))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IF([2]PREMIOS_DOCTORADO!$D90&lt;&gt;"",[2]PREMIOS_DOCTORADO!$D90,IF(AND([2]PREMIOS_DOCTORADO!$D90="",[2]PREMIOS_DOCTORADO!$D91="",[2]PREMIOS_DOCTORADO!$D89=""),"","TOTAL"))</f>
        <v/>
      </c>
      <c r="B92" s="7" t="str">
        <f ca="1">IF(AND($A92&lt;&gt;"",$A92&lt;&gt;"TOTAL"),IF(AND([2]PREMIOS_DOCTORADO!$E90&lt;&gt;"",[2]PREMIOS_DOCTORADO!$E90&lt;&gt;0),[2]PREMIOS_DOCTORADO!$E90,""),IF($A92="TOTAL",SUM(INDIRECT("B4:B"&amp;ROW()-1)),""))</f>
        <v/>
      </c>
      <c r="C92" s="7" t="str">
        <f ca="1">IF(AND($A92&lt;&gt;"",$A92&lt;&gt;"TOTAL"),IF(AND([2]PREMIOS_DOCTORADO!$G90&lt;&gt;"",[2]PREMIOS_DOCTORADO!$G90&lt;&gt;0),[2]PREMIOS_DOCTORADO!$G90,""),IF($A92="TOTAL",SUM(INDIRECT("C4:C"&amp;ROW()-1)),""))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IF(AND($A92&lt;&gt;"",$A92&lt;&gt;"TOTAL"),IF(AND([2]PREMIOS_DOCTORADO!$J90&lt;&gt;"",[2]PREMIOS_DOCTORADO!$J90&lt;&gt;0),[2]PREMIOS_DOCTORADO!$J90,""),IF($A92="TOTAL",SUM(INDIRECT("E4:E"&amp;ROW()-1)),""))</f>
        <v/>
      </c>
      <c r="F92" s="7" t="str">
        <f ca="1">IF(AND($A92&lt;&gt;"",$A92&lt;&gt;"TOTAL"),IF(AND([2]PREMIOS_DOCTORADO!$L90&lt;&gt;"",[2]PREMIOS_DOCTORADO!$L90&lt;&gt;0),[2]PREMIOS_DOCTORADO!$L90,""),IF($A92="TOTAL",SUM(INDIRECT("F4:F"&amp;ROW()-1)),""))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IF(AND($A92&lt;&gt;"",$A92&lt;&gt;"TOTAL"),IF(AND([2]PREMIOS_DOCTORADO!$O90&lt;&gt;"",[2]PREMIOS_DOCTORADO!$O90&lt;&gt;0),[2]PREMIOS_DOCTORADO!$O90,""),IF($A92="TOTAL",SUM(INDIRECT("H4:H"&amp;ROW()-1)),""))</f>
        <v/>
      </c>
      <c r="I92" s="7" t="str">
        <f ca="1">IF(AND($A92&lt;&gt;"",$A92&lt;&gt;"TOTAL"),IF(AND([2]PREMIOS_DOCTORADO!$Q90&lt;&gt;"",[2]PREMIOS_DOCTORADO!$Q90&lt;&gt;0),[2]PREMIOS_DOCTORADO!$Q90,""),IF($A92="TOTAL",SUM(INDIRECT("I4:I"&amp;ROW()-1)),""))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IF(AND($A92&lt;&gt;"",$A92&lt;&gt;"TOTAL"),IF(AND([2]PREMIOS_DOCTORADO!$T90&lt;&gt;"",[2]PREMIOS_DOCTORADO!$T90&lt;&gt;0),[2]PREMIOS_DOCTORADO!$T90,""),IF($A92="TOTAL",SUM(INDIRECT("K4:K"&amp;ROW()-1)),""))</f>
        <v/>
      </c>
      <c r="L92" s="7" t="str">
        <f ca="1">IF(AND($A92&lt;&gt;"",$A92&lt;&gt;"TOTAL"),IF(AND([2]PREMIOS_DOCTORADO!$V90&lt;&gt;"",[2]PREMIOS_DOCTORADO!$V90&lt;&gt;0),[2]PREMIOS_DOCTORADO!$V90,""),IF($A92="TOTAL",SUM(INDIRECT("L4:L"&amp;ROW()-1)),""))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IF(AND($A92&lt;&gt;"",$A92&lt;&gt;"TOTAL"),IF(AND([2]PREMIOS_DOCTORADO!$Y90&lt;&gt;"",[2]PREMIOS_DOCTORADO!$Y90&lt;&gt;0),[2]PREMIOS_DOCTORADO!$Y90,""),IF($A92="TOTAL",SUM(INDIRECT("N4:N"&amp;ROW()-1)),""))</f>
        <v/>
      </c>
      <c r="O92" s="7" t="str">
        <f ca="1">IF(AND($A92&lt;&gt;"",$A92&lt;&gt;"TOTAL"),IF(AND([2]PREMIOS_DOCTORADO!$AA90&lt;&gt;"",[2]PREMIOS_DOCTORADO!$AA90&lt;&gt;0),[2]PREMIOS_DOCTORADO!$AA90,""),IF($A92="TOTAL",SUM(INDIRECT("O4:O"&amp;ROW()-1)),""))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IF(AND($A92&lt;&gt;"",$A92&lt;&gt;"TOTAL"),IF(AND([2]PREMIOS_DOCTORADO!$AD90&lt;&gt;"",[2]PREMIOS_DOCTORADO!$AD90&lt;&gt;0),[2]PREMIOS_DOCTORADO!$AD90,""),IF($A92="TOTAL",SUM(INDIRECT("Q4:Q"&amp;ROW()-1)),""))</f>
        <v/>
      </c>
      <c r="R92" s="7" t="str">
        <f ca="1">IF(AND($A92&lt;&gt;"",$A92&lt;&gt;"TOTAL"),IF(AND([2]PREMIOS_DOCTORADO!$AF90&lt;&gt;"",[2]PREMIOS_DOCTORADO!$AF90&lt;&gt;0),[2]PREMIOS_DOCTORADO!$AF90,""),IF($A92="TOTAL",SUM(INDIRECT("R4:R"&amp;ROW()-1)),""))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IF(AND($A92&lt;&gt;"",$A92&lt;&gt;"TOTAL"),IF(AND([2]PREMIOS_DOCTORADO!$AI90&lt;&gt;"",[2]PREMIOS_DOCTORADO!$AI90&lt;&gt;0),[2]PREMIOS_DOCTORADO!$AI90,""),IF($A92="TOTAL",SUM(INDIRECT("T4:T"&amp;ROW()-1)),""))</f>
        <v/>
      </c>
      <c r="U92" s="7" t="str">
        <f ca="1">IF(AND($A92&lt;&gt;"",$A92&lt;&gt;"TOTAL"),IF(AND([2]PREMIOS_DOCTORADO!$AK90&lt;&gt;"",[2]PREMIOS_DOCTORADO!$AK90&lt;&gt;0),[2]PREMIOS_DOCTORADO!$AK90,""),IF($A92="TOTAL",SUM(INDIRECT("U4:U"&amp;ROW()-1)),""))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IF(AND($A92&lt;&gt;"",$A92&lt;&gt;"TOTAL"),IF(AND([2]PREMIOS_DOCTORADO!$AN90&lt;&gt;"",[2]PREMIOS_DOCTORADO!$AN90&lt;&gt;0),[2]PREMIOS_DOCTORADO!$AN90,""),IF($A92="TOTAL",SUM(INDIRECT("W4:W"&amp;ROW()-1)),""))</f>
        <v/>
      </c>
      <c r="X92" s="7" t="str">
        <f ca="1">IF(AND($A92&lt;&gt;"",$A92&lt;&gt;"TOTAL"),IF(AND([2]PREMIOS_DOCTORADO!$AP90&lt;&gt;"",[2]PREMIOS_DOCTORADO!$AP90&lt;&gt;0),[2]PREMIOS_DOCTORADO!$AP90,""),IF($A92="TOTAL",SUM(INDIRECT("X4:X"&amp;ROW()-1)),""))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IF(AND($A92&lt;&gt;"",$A92&lt;&gt;"TOTAL"),IF(AND([2]PREMIOS_DOCTORADO!$AS90&lt;&gt;"",[2]PREMIOS_DOCTORADO!$AS90&lt;&gt;0),[2]PREMIOS_DOCTORADO!$AS90,""),IF($A92="TOTAL",SUM(INDIRECT("Z4:Z"&amp;ROW()-1)),""))</f>
        <v/>
      </c>
      <c r="AA92" s="7" t="str">
        <f ca="1">IF(AND($A92&lt;&gt;"",$A92&lt;&gt;"TOTAL"),IF(AND([2]PREMIOS_DOCTORADO!$AU90&lt;&gt;"",[2]PREMIOS_DOCTORADO!$AU90&lt;&gt;0),[2]PREMIOS_DOCTORADO!$AU90,""),IF($A92="TOTAL",SUM(INDIRECT("AA4:AA"&amp;ROW()-1)),""))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IF(AND($A92&lt;&gt;"",$A92&lt;&gt;"TOTAL"),IF(AND([2]PREMIOS_DOCTORADO!$AX90&lt;&gt;"",[2]PREMIOS_DOCTORADO!$AX90&lt;&gt;0),[2]PREMIOS_DOCTORADO!$AX90,""),IF($A92="TOTAL",SUM(INDIRECT("AC4:AC"&amp;ROW()-1)),""))</f>
        <v/>
      </c>
      <c r="AD92" s="7" t="str">
        <f ca="1">IF(AND($A92&lt;&gt;"",$A92&lt;&gt;"TOTAL"),IF(AND([2]PREMIOS_DOCTORADO!$AZ90&lt;&gt;"",[2]PREMIOS_DOCTORADO!$AZ90&lt;&gt;0),[2]PREMIOS_DOCTORADO!$AZ90,""),IF($A92="TOTAL",SUM(INDIRECT("AD4:AD"&amp;ROW()-1)),""))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IF(AND($A92&lt;&gt;"",$A92&lt;&gt;"TOTAL"),IF(AND([2]PREMIOS_DOCTORADO!$BC90&lt;&gt;"",[2]PREMIOS_DOCTORADO!$BC90&lt;&gt;0),[2]PREMIOS_DOCTORADO!$BC90,""),IF($A92="TOTAL",SUM(INDIRECT("AF4:AF"&amp;ROW()-1)),""))</f>
        <v/>
      </c>
      <c r="AG92" s="7" t="str">
        <f ca="1">IF(AND($A92&lt;&gt;"",$A92&lt;&gt;"TOTAL"),IF(AND([2]PREMIOS_DOCTORADO!$BE90&lt;&gt;"",[2]PREMIOS_DOCTORADO!$BE90&lt;&gt;0),[2]PREMIOS_DOCTORADO!$BE90,""),IF($A92="TOTAL",SUM(INDIRECT("AG4:AG"&amp;ROW()-1)),""))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IF(AND($A92&lt;&gt;"",$A92&lt;&gt;"TOTAL"),IF(AND([2]PREMIOS_DOCTORADO!$BH90&lt;&gt;"",[2]PREMIOS_DOCTORADO!$BH90&lt;&gt;0),[2]PREMIOS_DOCTORADO!$BH90,""),IF($A92="TOTAL",SUM(INDIRECT("AI4:AI"&amp;ROW()-1)),""))</f>
        <v/>
      </c>
      <c r="AJ92" s="7" t="str">
        <f ca="1">IF(AND($A92&lt;&gt;"",$A92&lt;&gt;"TOTAL"),IF(AND([2]PREMIOS_DOCTORADO!$BJ90&lt;&gt;"",[2]PREMIOS_DOCTORADO!$BJ90&lt;&gt;0),[2]PREMIOS_DOCTORADO!$BJ90,""),IF($A92="TOTAL",SUM(INDIRECT("AJ4:AJ"&amp;ROW()-1)),""))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IF(AND($A92&lt;&gt;"",$A92&lt;&gt;"TOTAL"),IF(AND([2]PREMIOS_DOCTORADO!$BM90&lt;&gt;"",[2]PREMIOS_DOCTORADO!$BM90&lt;&gt;0),[2]PREMIOS_DOCTORADO!$BM90,""),IF($A92="TOTAL",SUM(INDIRECT("AL4:AL"&amp;ROW()-1)),""))</f>
        <v/>
      </c>
      <c r="AM92" s="7" t="str">
        <f ca="1">IF(AND($A92&lt;&gt;"",$A92&lt;&gt;"TOTAL"),IF(AND([2]PREMIOS_DOCTORADO!$BO90&lt;&gt;"",[2]PREMIOS_DOCTORADO!$BO90&lt;&gt;0),[2]PREMIOS_DOCTORADO!$BO90,""),IF($A92="TOTAL",SUM(INDIRECT("AM4:AM"&amp;ROW()-1)),""))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IF(AND($A92&lt;&gt;"",$A92&lt;&gt;"TOTAL"),IF(AND([2]PREMIOS_DOCTORADO!$BR90&lt;&gt;"",[2]PREMIOS_DOCTORADO!$BR90&lt;&gt;0),[2]PREMIOS_DOCTORADO!$BR90,""),IF($A92="TOTAL",SUM(INDIRECT("AO4:AO"&amp;ROW()-1)),""))</f>
        <v/>
      </c>
      <c r="AP92" s="7" t="str">
        <f ca="1">IF(AND($A92&lt;&gt;"",$A92&lt;&gt;"TOTAL"),IF(AND([2]PREMIOS_DOCTORADO!$BT90&lt;&gt;"",[2]PREMIOS_DOCTORADO!$BT90&lt;&gt;0),[2]PREMIOS_DOCTORADO!$BT90,""),IF($A92="TOTAL",SUM(INDIRECT("AP4:AP"&amp;ROW()-1)),""))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IF(AND($A92&lt;&gt;"",$A92&lt;&gt;"TOTAL"),IF(AND([2]PREMIOS_DOCTORADO!$BW90&lt;&gt;"",[2]PREMIOS_DOCTORADO!$BW90&lt;&gt;0),[2]PREMIOS_DOCTORADO!$BW90,""),IF($A92="TOTAL",SUM(INDIRECT("AR4:AR"&amp;ROW()-1)),""))</f>
        <v/>
      </c>
      <c r="AS92" s="7" t="str">
        <f ca="1">IF(AND($A92&lt;&gt;"",$A92&lt;&gt;"TOTAL"),IF(AND([2]PREMIOS_DOCTORADO!$BY90&lt;&gt;"",[2]PREMIOS_DOCTORADO!$BY90&lt;&gt;0),[2]PREMIOS_DOCTORADO!$BY90,""),IF($A92="TOTAL",SUM(INDIRECT("AS4:AS"&amp;ROW()-1)),""))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IF(AND($A92&lt;&gt;"",$A92&lt;&gt;"TOTAL"),IF(AND([2]PREMIOS_DOCTORADO!$CB90&lt;&gt;"",[2]PREMIOS_DOCTORADO!$CB90&lt;&gt;0),[2]PREMIOS_DOCTORADO!$CB90,""),IF($A92="TOTAL",SUM(INDIRECT("AU4:AU"&amp;ROW()-1)),""))</f>
        <v/>
      </c>
      <c r="AV92" s="7" t="str">
        <f ca="1">IF(AND($A92&lt;&gt;"",$A92&lt;&gt;"TOTAL"),IF(AND([2]PREMIOS_DOCTORADO!$CD90&lt;&gt;"",[2]PREMIOS_DOCTORADO!$CD90&lt;&gt;0),[2]PREMIOS_DOCTORADO!$CD90,""),IF($A92="TOTAL",SUM(INDIRECT("AV4:AV"&amp;ROW()-1)),""))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IF(AND($A92&lt;&gt;"",$A92&lt;&gt;"TOTAL"),IF(AND([2]PREMIOS_DOCTORADO!$CG90&lt;&gt;"",[2]PREMIOS_DOCTORADO!$CG90&lt;&gt;0),[2]PREMIOS_DOCTORADO!$CG90,""),IF($A92="TOTAL",SUM(INDIRECT("AX4:AX"&amp;ROW()-1)),""))</f>
        <v/>
      </c>
      <c r="AY92" s="7" t="str">
        <f ca="1">IF(AND($A92&lt;&gt;"",$A92&lt;&gt;"TOTAL"),IF(AND([2]PREMIOS_DOCTORADO!$CI90&lt;&gt;"",[2]PREMIOS_DOCTORADO!$CI90&lt;&gt;0),[2]PREMIOS_DOCTORADO!$CI90,""),IF($A92="TOTAL",SUM(INDIRECT("AY4:AY"&amp;ROW()-1)),""))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IF(AND($A92&lt;&gt;"",$A92&lt;&gt;"TOTAL"),IF(AND([2]PREMIOS_DOCTORADO!$CL90&lt;&gt;"",[2]PREMIOS_DOCTORADO!$CL90&lt;&gt;0),[2]PREMIOS_DOCTORADO!$CL90,""),IF($A92="TOTAL",SUM(INDIRECT("BA4:BA"&amp;ROW()-1)),""))</f>
        <v/>
      </c>
      <c r="BB92" s="7" t="str">
        <f ca="1">IF(AND($A92&lt;&gt;"",$A92&lt;&gt;"TOTAL"),IF(AND([2]PREMIOS_DOCTORADO!$CN90&lt;&gt;"",[2]PREMIOS_DOCTORADO!$CN90&lt;&gt;0),[2]PREMIOS_DOCTORADO!$CN90,""),IF($A92="TOTAL",SUM(INDIRECT("BB4:BB"&amp;ROW()-1)),""))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IF(AND($A92&lt;&gt;"",$A92&lt;&gt;"TOTAL"),IF(AND([2]PREMIOS_DOCTORADO!$CQ90&lt;&gt;"",[2]PREMIOS_DOCTORADO!$CQ90&lt;&gt;0),[2]PREMIOS_DOCTORADO!$CQ90,""),IF($A92="TOTAL",SUM(INDIRECT("BD4:BD"&amp;ROW()-1)),""))</f>
        <v/>
      </c>
      <c r="BE92" s="7" t="str">
        <f ca="1">IF(AND($A92&lt;&gt;"",$A92&lt;&gt;"TOTAL"),IF(AND([2]PREMIOS_DOCTORADO!$CS90&lt;&gt;"",[2]PREMIOS_DOCTORADO!$CS90&lt;&gt;0),[2]PREMIOS_DOCTORADO!$CS90,""),IF($A92="TOTAL",SUM(INDIRECT("BE4:BE"&amp;ROW()-1)),""))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IF([2]PREMIOS_DOCTORADO!$D91&lt;&gt;"",[2]PREMIOS_DOCTORADO!$D91,IF(AND([2]PREMIOS_DOCTORADO!$D91="",[2]PREMIOS_DOCTORADO!$D92="",[2]PREMIOS_DOCTORADO!$D90=""),"","TOTAL"))</f>
        <v/>
      </c>
      <c r="B93" s="7" t="str">
        <f ca="1">IF(AND($A93&lt;&gt;"",$A93&lt;&gt;"TOTAL"),IF(AND([2]PREMIOS_DOCTORADO!$E91&lt;&gt;"",[2]PREMIOS_DOCTORADO!$E91&lt;&gt;0),[2]PREMIOS_DOCTORADO!$E91,""),IF($A93="TOTAL",SUM(INDIRECT("B4:B"&amp;ROW()-1)),""))</f>
        <v/>
      </c>
      <c r="C93" s="7" t="str">
        <f ca="1">IF(AND($A93&lt;&gt;"",$A93&lt;&gt;"TOTAL"),IF(AND([2]PREMIOS_DOCTORADO!$G91&lt;&gt;"",[2]PREMIOS_DOCTORADO!$G91&lt;&gt;0),[2]PREMIOS_DOCTORADO!$G91,""),IF($A93="TOTAL",SUM(INDIRECT("C4:C"&amp;ROW()-1)),""))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IF(AND($A93&lt;&gt;"",$A93&lt;&gt;"TOTAL"),IF(AND([2]PREMIOS_DOCTORADO!$J91&lt;&gt;"",[2]PREMIOS_DOCTORADO!$J91&lt;&gt;0),[2]PREMIOS_DOCTORADO!$J91,""),IF($A93="TOTAL",SUM(INDIRECT("E4:E"&amp;ROW()-1)),""))</f>
        <v/>
      </c>
      <c r="F93" s="7" t="str">
        <f ca="1">IF(AND($A93&lt;&gt;"",$A93&lt;&gt;"TOTAL"),IF(AND([2]PREMIOS_DOCTORADO!$L91&lt;&gt;"",[2]PREMIOS_DOCTORADO!$L91&lt;&gt;0),[2]PREMIOS_DOCTORADO!$L91,""),IF($A93="TOTAL",SUM(INDIRECT("F4:F"&amp;ROW()-1)),""))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IF(AND($A93&lt;&gt;"",$A93&lt;&gt;"TOTAL"),IF(AND([2]PREMIOS_DOCTORADO!$O91&lt;&gt;"",[2]PREMIOS_DOCTORADO!$O91&lt;&gt;0),[2]PREMIOS_DOCTORADO!$O91,""),IF($A93="TOTAL",SUM(INDIRECT("H4:H"&amp;ROW()-1)),""))</f>
        <v/>
      </c>
      <c r="I93" s="7" t="str">
        <f ca="1">IF(AND($A93&lt;&gt;"",$A93&lt;&gt;"TOTAL"),IF(AND([2]PREMIOS_DOCTORADO!$Q91&lt;&gt;"",[2]PREMIOS_DOCTORADO!$Q91&lt;&gt;0),[2]PREMIOS_DOCTORADO!$Q91,""),IF($A93="TOTAL",SUM(INDIRECT("I4:I"&amp;ROW()-1)),""))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IF(AND($A93&lt;&gt;"",$A93&lt;&gt;"TOTAL"),IF(AND([2]PREMIOS_DOCTORADO!$T91&lt;&gt;"",[2]PREMIOS_DOCTORADO!$T91&lt;&gt;0),[2]PREMIOS_DOCTORADO!$T91,""),IF($A93="TOTAL",SUM(INDIRECT("K4:K"&amp;ROW()-1)),""))</f>
        <v/>
      </c>
      <c r="L93" s="7" t="str">
        <f ca="1">IF(AND($A93&lt;&gt;"",$A93&lt;&gt;"TOTAL"),IF(AND([2]PREMIOS_DOCTORADO!$V91&lt;&gt;"",[2]PREMIOS_DOCTORADO!$V91&lt;&gt;0),[2]PREMIOS_DOCTORADO!$V91,""),IF($A93="TOTAL",SUM(INDIRECT("L4:L"&amp;ROW()-1)),""))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IF(AND($A93&lt;&gt;"",$A93&lt;&gt;"TOTAL"),IF(AND([2]PREMIOS_DOCTORADO!$Y91&lt;&gt;"",[2]PREMIOS_DOCTORADO!$Y91&lt;&gt;0),[2]PREMIOS_DOCTORADO!$Y91,""),IF($A93="TOTAL",SUM(INDIRECT("N4:N"&amp;ROW()-1)),""))</f>
        <v/>
      </c>
      <c r="O93" s="7" t="str">
        <f ca="1">IF(AND($A93&lt;&gt;"",$A93&lt;&gt;"TOTAL"),IF(AND([2]PREMIOS_DOCTORADO!$AA91&lt;&gt;"",[2]PREMIOS_DOCTORADO!$AA91&lt;&gt;0),[2]PREMIOS_DOCTORADO!$AA91,""),IF($A93="TOTAL",SUM(INDIRECT("O4:O"&amp;ROW()-1)),""))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IF(AND($A93&lt;&gt;"",$A93&lt;&gt;"TOTAL"),IF(AND([2]PREMIOS_DOCTORADO!$AD91&lt;&gt;"",[2]PREMIOS_DOCTORADO!$AD91&lt;&gt;0),[2]PREMIOS_DOCTORADO!$AD91,""),IF($A93="TOTAL",SUM(INDIRECT("Q4:Q"&amp;ROW()-1)),""))</f>
        <v/>
      </c>
      <c r="R93" s="7" t="str">
        <f ca="1">IF(AND($A93&lt;&gt;"",$A93&lt;&gt;"TOTAL"),IF(AND([2]PREMIOS_DOCTORADO!$AF91&lt;&gt;"",[2]PREMIOS_DOCTORADO!$AF91&lt;&gt;0),[2]PREMIOS_DOCTORADO!$AF91,""),IF($A93="TOTAL",SUM(INDIRECT("R4:R"&amp;ROW()-1)),""))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IF(AND($A93&lt;&gt;"",$A93&lt;&gt;"TOTAL"),IF(AND([2]PREMIOS_DOCTORADO!$AI91&lt;&gt;"",[2]PREMIOS_DOCTORADO!$AI91&lt;&gt;0),[2]PREMIOS_DOCTORADO!$AI91,""),IF($A93="TOTAL",SUM(INDIRECT("T4:T"&amp;ROW()-1)),""))</f>
        <v/>
      </c>
      <c r="U93" s="7" t="str">
        <f ca="1">IF(AND($A93&lt;&gt;"",$A93&lt;&gt;"TOTAL"),IF(AND([2]PREMIOS_DOCTORADO!$AK91&lt;&gt;"",[2]PREMIOS_DOCTORADO!$AK91&lt;&gt;0),[2]PREMIOS_DOCTORADO!$AK91,""),IF($A93="TOTAL",SUM(INDIRECT("U4:U"&amp;ROW()-1)),""))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IF(AND($A93&lt;&gt;"",$A93&lt;&gt;"TOTAL"),IF(AND([2]PREMIOS_DOCTORADO!$AN91&lt;&gt;"",[2]PREMIOS_DOCTORADO!$AN91&lt;&gt;0),[2]PREMIOS_DOCTORADO!$AN91,""),IF($A93="TOTAL",SUM(INDIRECT("W4:W"&amp;ROW()-1)),""))</f>
        <v/>
      </c>
      <c r="X93" s="7" t="str">
        <f ca="1">IF(AND($A93&lt;&gt;"",$A93&lt;&gt;"TOTAL"),IF(AND([2]PREMIOS_DOCTORADO!$AP91&lt;&gt;"",[2]PREMIOS_DOCTORADO!$AP91&lt;&gt;0),[2]PREMIOS_DOCTORADO!$AP91,""),IF($A93="TOTAL",SUM(INDIRECT("X4:X"&amp;ROW()-1)),""))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IF(AND($A93&lt;&gt;"",$A93&lt;&gt;"TOTAL"),IF(AND([2]PREMIOS_DOCTORADO!$AS91&lt;&gt;"",[2]PREMIOS_DOCTORADO!$AS91&lt;&gt;0),[2]PREMIOS_DOCTORADO!$AS91,""),IF($A93="TOTAL",SUM(INDIRECT("Z4:Z"&amp;ROW()-1)),""))</f>
        <v/>
      </c>
      <c r="AA93" s="7" t="str">
        <f ca="1">IF(AND($A93&lt;&gt;"",$A93&lt;&gt;"TOTAL"),IF(AND([2]PREMIOS_DOCTORADO!$AU91&lt;&gt;"",[2]PREMIOS_DOCTORADO!$AU91&lt;&gt;0),[2]PREMIOS_DOCTORADO!$AU91,""),IF($A93="TOTAL",SUM(INDIRECT("AA4:AA"&amp;ROW()-1)),""))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IF(AND($A93&lt;&gt;"",$A93&lt;&gt;"TOTAL"),IF(AND([2]PREMIOS_DOCTORADO!$AX91&lt;&gt;"",[2]PREMIOS_DOCTORADO!$AX91&lt;&gt;0),[2]PREMIOS_DOCTORADO!$AX91,""),IF($A93="TOTAL",SUM(INDIRECT("AC4:AC"&amp;ROW()-1)),""))</f>
        <v/>
      </c>
      <c r="AD93" s="7" t="str">
        <f ca="1">IF(AND($A93&lt;&gt;"",$A93&lt;&gt;"TOTAL"),IF(AND([2]PREMIOS_DOCTORADO!$AZ91&lt;&gt;"",[2]PREMIOS_DOCTORADO!$AZ91&lt;&gt;0),[2]PREMIOS_DOCTORADO!$AZ91,""),IF($A93="TOTAL",SUM(INDIRECT("AD4:AD"&amp;ROW()-1)),""))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IF(AND($A93&lt;&gt;"",$A93&lt;&gt;"TOTAL"),IF(AND([2]PREMIOS_DOCTORADO!$BC91&lt;&gt;"",[2]PREMIOS_DOCTORADO!$BC91&lt;&gt;0),[2]PREMIOS_DOCTORADO!$BC91,""),IF($A93="TOTAL",SUM(INDIRECT("AF4:AF"&amp;ROW()-1)),""))</f>
        <v/>
      </c>
      <c r="AG93" s="7" t="str">
        <f ca="1">IF(AND($A93&lt;&gt;"",$A93&lt;&gt;"TOTAL"),IF(AND([2]PREMIOS_DOCTORADO!$BE91&lt;&gt;"",[2]PREMIOS_DOCTORADO!$BE91&lt;&gt;0),[2]PREMIOS_DOCTORADO!$BE91,""),IF($A93="TOTAL",SUM(INDIRECT("AG4:AG"&amp;ROW()-1)),""))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IF(AND($A93&lt;&gt;"",$A93&lt;&gt;"TOTAL"),IF(AND([2]PREMIOS_DOCTORADO!$BH91&lt;&gt;"",[2]PREMIOS_DOCTORADO!$BH91&lt;&gt;0),[2]PREMIOS_DOCTORADO!$BH91,""),IF($A93="TOTAL",SUM(INDIRECT("AI4:AI"&amp;ROW()-1)),""))</f>
        <v/>
      </c>
      <c r="AJ93" s="7" t="str">
        <f ca="1">IF(AND($A93&lt;&gt;"",$A93&lt;&gt;"TOTAL"),IF(AND([2]PREMIOS_DOCTORADO!$BJ91&lt;&gt;"",[2]PREMIOS_DOCTORADO!$BJ91&lt;&gt;0),[2]PREMIOS_DOCTORADO!$BJ91,""),IF($A93="TOTAL",SUM(INDIRECT("AJ4:AJ"&amp;ROW()-1)),""))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IF(AND($A93&lt;&gt;"",$A93&lt;&gt;"TOTAL"),IF(AND([2]PREMIOS_DOCTORADO!$BM91&lt;&gt;"",[2]PREMIOS_DOCTORADO!$BM91&lt;&gt;0),[2]PREMIOS_DOCTORADO!$BM91,""),IF($A93="TOTAL",SUM(INDIRECT("AL4:AL"&amp;ROW()-1)),""))</f>
        <v/>
      </c>
      <c r="AM93" s="7" t="str">
        <f ca="1">IF(AND($A93&lt;&gt;"",$A93&lt;&gt;"TOTAL"),IF(AND([2]PREMIOS_DOCTORADO!$BO91&lt;&gt;"",[2]PREMIOS_DOCTORADO!$BO91&lt;&gt;0),[2]PREMIOS_DOCTORADO!$BO91,""),IF($A93="TOTAL",SUM(INDIRECT("AM4:AM"&amp;ROW()-1)),""))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IF(AND($A93&lt;&gt;"",$A93&lt;&gt;"TOTAL"),IF(AND([2]PREMIOS_DOCTORADO!$BR91&lt;&gt;"",[2]PREMIOS_DOCTORADO!$BR91&lt;&gt;0),[2]PREMIOS_DOCTORADO!$BR91,""),IF($A93="TOTAL",SUM(INDIRECT("AO4:AO"&amp;ROW()-1)),""))</f>
        <v/>
      </c>
      <c r="AP93" s="7" t="str">
        <f ca="1">IF(AND($A93&lt;&gt;"",$A93&lt;&gt;"TOTAL"),IF(AND([2]PREMIOS_DOCTORADO!$BT91&lt;&gt;"",[2]PREMIOS_DOCTORADO!$BT91&lt;&gt;0),[2]PREMIOS_DOCTORADO!$BT91,""),IF($A93="TOTAL",SUM(INDIRECT("AP4:AP"&amp;ROW()-1)),""))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IF(AND($A93&lt;&gt;"",$A93&lt;&gt;"TOTAL"),IF(AND([2]PREMIOS_DOCTORADO!$BW91&lt;&gt;"",[2]PREMIOS_DOCTORADO!$BW91&lt;&gt;0),[2]PREMIOS_DOCTORADO!$BW91,""),IF($A93="TOTAL",SUM(INDIRECT("AR4:AR"&amp;ROW()-1)),""))</f>
        <v/>
      </c>
      <c r="AS93" s="7" t="str">
        <f ca="1">IF(AND($A93&lt;&gt;"",$A93&lt;&gt;"TOTAL"),IF(AND([2]PREMIOS_DOCTORADO!$BY91&lt;&gt;"",[2]PREMIOS_DOCTORADO!$BY91&lt;&gt;0),[2]PREMIOS_DOCTORADO!$BY91,""),IF($A93="TOTAL",SUM(INDIRECT("AS4:AS"&amp;ROW()-1)),""))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IF(AND($A93&lt;&gt;"",$A93&lt;&gt;"TOTAL"),IF(AND([2]PREMIOS_DOCTORADO!$CB91&lt;&gt;"",[2]PREMIOS_DOCTORADO!$CB91&lt;&gt;0),[2]PREMIOS_DOCTORADO!$CB91,""),IF($A93="TOTAL",SUM(INDIRECT("AU4:AU"&amp;ROW()-1)),""))</f>
        <v/>
      </c>
      <c r="AV93" s="7" t="str">
        <f ca="1">IF(AND($A93&lt;&gt;"",$A93&lt;&gt;"TOTAL"),IF(AND([2]PREMIOS_DOCTORADO!$CD91&lt;&gt;"",[2]PREMIOS_DOCTORADO!$CD91&lt;&gt;0),[2]PREMIOS_DOCTORADO!$CD91,""),IF($A93="TOTAL",SUM(INDIRECT("AV4:AV"&amp;ROW()-1)),""))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IF(AND($A93&lt;&gt;"",$A93&lt;&gt;"TOTAL"),IF(AND([2]PREMIOS_DOCTORADO!$CG91&lt;&gt;"",[2]PREMIOS_DOCTORADO!$CG91&lt;&gt;0),[2]PREMIOS_DOCTORADO!$CG91,""),IF($A93="TOTAL",SUM(INDIRECT("AX4:AX"&amp;ROW()-1)),""))</f>
        <v/>
      </c>
      <c r="AY93" s="7" t="str">
        <f ca="1">IF(AND($A93&lt;&gt;"",$A93&lt;&gt;"TOTAL"),IF(AND([2]PREMIOS_DOCTORADO!$CI91&lt;&gt;"",[2]PREMIOS_DOCTORADO!$CI91&lt;&gt;0),[2]PREMIOS_DOCTORADO!$CI91,""),IF($A93="TOTAL",SUM(INDIRECT("AY4:AY"&amp;ROW()-1)),""))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IF(AND($A93&lt;&gt;"",$A93&lt;&gt;"TOTAL"),IF(AND([2]PREMIOS_DOCTORADO!$CL91&lt;&gt;"",[2]PREMIOS_DOCTORADO!$CL91&lt;&gt;0),[2]PREMIOS_DOCTORADO!$CL91,""),IF($A93="TOTAL",SUM(INDIRECT("BA4:BA"&amp;ROW()-1)),""))</f>
        <v/>
      </c>
      <c r="BB93" s="7" t="str">
        <f ca="1">IF(AND($A93&lt;&gt;"",$A93&lt;&gt;"TOTAL"),IF(AND([2]PREMIOS_DOCTORADO!$CN91&lt;&gt;"",[2]PREMIOS_DOCTORADO!$CN91&lt;&gt;0),[2]PREMIOS_DOCTORADO!$CN91,""),IF($A93="TOTAL",SUM(INDIRECT("BB4:BB"&amp;ROW()-1)),""))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IF(AND($A93&lt;&gt;"",$A93&lt;&gt;"TOTAL"),IF(AND([2]PREMIOS_DOCTORADO!$CQ91&lt;&gt;"",[2]PREMIOS_DOCTORADO!$CQ91&lt;&gt;0),[2]PREMIOS_DOCTORADO!$CQ91,""),IF($A93="TOTAL",SUM(INDIRECT("BD4:BD"&amp;ROW()-1)),""))</f>
        <v/>
      </c>
      <c r="BE93" s="7" t="str">
        <f ca="1">IF(AND($A93&lt;&gt;"",$A93&lt;&gt;"TOTAL"),IF(AND([2]PREMIOS_DOCTORADO!$CS91&lt;&gt;"",[2]PREMIOS_DOCTORADO!$CS91&lt;&gt;0),[2]PREMIOS_DOCTORADO!$CS91,""),IF($A93="TOTAL",SUM(INDIRECT("BE4:BE"&amp;ROW()-1)),""))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IF([2]PREMIOS_DOCTORADO!$D92&lt;&gt;"",[2]PREMIOS_DOCTORADO!$D92,IF(AND([2]PREMIOS_DOCTORADO!$D92="",[2]PREMIOS_DOCTORADO!$D93="",[2]PREMIOS_DOCTORADO!$D91=""),"","TOTAL"))</f>
        <v/>
      </c>
      <c r="B94" s="7" t="str">
        <f ca="1">IF(AND($A94&lt;&gt;"",$A94&lt;&gt;"TOTAL"),IF(AND([2]PREMIOS_DOCTORADO!$E92&lt;&gt;"",[2]PREMIOS_DOCTORADO!$E92&lt;&gt;0),[2]PREMIOS_DOCTORADO!$E92,""),IF($A94="TOTAL",SUM(INDIRECT("B4:B"&amp;ROW()-1)),""))</f>
        <v/>
      </c>
      <c r="C94" s="7" t="str">
        <f ca="1">IF(AND($A94&lt;&gt;"",$A94&lt;&gt;"TOTAL"),IF(AND([2]PREMIOS_DOCTORADO!$G92&lt;&gt;"",[2]PREMIOS_DOCTORADO!$G92&lt;&gt;0),[2]PREMIOS_DOCTORADO!$G92,""),IF($A94="TOTAL",SUM(INDIRECT("C4:C"&amp;ROW()-1)),""))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IF(AND($A94&lt;&gt;"",$A94&lt;&gt;"TOTAL"),IF(AND([2]PREMIOS_DOCTORADO!$J92&lt;&gt;"",[2]PREMIOS_DOCTORADO!$J92&lt;&gt;0),[2]PREMIOS_DOCTORADO!$J92,""),IF($A94="TOTAL",SUM(INDIRECT("E4:E"&amp;ROW()-1)),""))</f>
        <v/>
      </c>
      <c r="F94" s="7" t="str">
        <f ca="1">IF(AND($A94&lt;&gt;"",$A94&lt;&gt;"TOTAL"),IF(AND([2]PREMIOS_DOCTORADO!$L92&lt;&gt;"",[2]PREMIOS_DOCTORADO!$L92&lt;&gt;0),[2]PREMIOS_DOCTORADO!$L92,""),IF($A94="TOTAL",SUM(INDIRECT("F4:F"&amp;ROW()-1)),""))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IF(AND($A94&lt;&gt;"",$A94&lt;&gt;"TOTAL"),IF(AND([2]PREMIOS_DOCTORADO!$O92&lt;&gt;"",[2]PREMIOS_DOCTORADO!$O92&lt;&gt;0),[2]PREMIOS_DOCTORADO!$O92,""),IF($A94="TOTAL",SUM(INDIRECT("H4:H"&amp;ROW()-1)),""))</f>
        <v/>
      </c>
      <c r="I94" s="7" t="str">
        <f ca="1">IF(AND($A94&lt;&gt;"",$A94&lt;&gt;"TOTAL"),IF(AND([2]PREMIOS_DOCTORADO!$Q92&lt;&gt;"",[2]PREMIOS_DOCTORADO!$Q92&lt;&gt;0),[2]PREMIOS_DOCTORADO!$Q92,""),IF($A94="TOTAL",SUM(INDIRECT("I4:I"&amp;ROW()-1)),""))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IF(AND($A94&lt;&gt;"",$A94&lt;&gt;"TOTAL"),IF(AND([2]PREMIOS_DOCTORADO!$T92&lt;&gt;"",[2]PREMIOS_DOCTORADO!$T92&lt;&gt;0),[2]PREMIOS_DOCTORADO!$T92,""),IF($A94="TOTAL",SUM(INDIRECT("K4:K"&amp;ROW()-1)),""))</f>
        <v/>
      </c>
      <c r="L94" s="7" t="str">
        <f ca="1">IF(AND($A94&lt;&gt;"",$A94&lt;&gt;"TOTAL"),IF(AND([2]PREMIOS_DOCTORADO!$V92&lt;&gt;"",[2]PREMIOS_DOCTORADO!$V92&lt;&gt;0),[2]PREMIOS_DOCTORADO!$V92,""),IF($A94="TOTAL",SUM(INDIRECT("L4:L"&amp;ROW()-1)),""))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IF(AND($A94&lt;&gt;"",$A94&lt;&gt;"TOTAL"),IF(AND([2]PREMIOS_DOCTORADO!$Y92&lt;&gt;"",[2]PREMIOS_DOCTORADO!$Y92&lt;&gt;0),[2]PREMIOS_DOCTORADO!$Y92,""),IF($A94="TOTAL",SUM(INDIRECT("N4:N"&amp;ROW()-1)),""))</f>
        <v/>
      </c>
      <c r="O94" s="7" t="str">
        <f ca="1">IF(AND($A94&lt;&gt;"",$A94&lt;&gt;"TOTAL"),IF(AND([2]PREMIOS_DOCTORADO!$AA92&lt;&gt;"",[2]PREMIOS_DOCTORADO!$AA92&lt;&gt;0),[2]PREMIOS_DOCTORADO!$AA92,""),IF($A94="TOTAL",SUM(INDIRECT("O4:O"&amp;ROW()-1)),""))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IF(AND($A94&lt;&gt;"",$A94&lt;&gt;"TOTAL"),IF(AND([2]PREMIOS_DOCTORADO!$AD92&lt;&gt;"",[2]PREMIOS_DOCTORADO!$AD92&lt;&gt;0),[2]PREMIOS_DOCTORADO!$AD92,""),IF($A94="TOTAL",SUM(INDIRECT("Q4:Q"&amp;ROW()-1)),""))</f>
        <v/>
      </c>
      <c r="R94" s="7" t="str">
        <f ca="1">IF(AND($A94&lt;&gt;"",$A94&lt;&gt;"TOTAL"),IF(AND([2]PREMIOS_DOCTORADO!$AF92&lt;&gt;"",[2]PREMIOS_DOCTORADO!$AF92&lt;&gt;0),[2]PREMIOS_DOCTORADO!$AF92,""),IF($A94="TOTAL",SUM(INDIRECT("R4:R"&amp;ROW()-1)),""))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IF(AND($A94&lt;&gt;"",$A94&lt;&gt;"TOTAL"),IF(AND([2]PREMIOS_DOCTORADO!$AI92&lt;&gt;"",[2]PREMIOS_DOCTORADO!$AI92&lt;&gt;0),[2]PREMIOS_DOCTORADO!$AI92,""),IF($A94="TOTAL",SUM(INDIRECT("T4:T"&amp;ROW()-1)),""))</f>
        <v/>
      </c>
      <c r="U94" s="7" t="str">
        <f ca="1">IF(AND($A94&lt;&gt;"",$A94&lt;&gt;"TOTAL"),IF(AND([2]PREMIOS_DOCTORADO!$AK92&lt;&gt;"",[2]PREMIOS_DOCTORADO!$AK92&lt;&gt;0),[2]PREMIOS_DOCTORADO!$AK92,""),IF($A94="TOTAL",SUM(INDIRECT("U4:U"&amp;ROW()-1)),""))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IF(AND($A94&lt;&gt;"",$A94&lt;&gt;"TOTAL"),IF(AND([2]PREMIOS_DOCTORADO!$AN92&lt;&gt;"",[2]PREMIOS_DOCTORADO!$AN92&lt;&gt;0),[2]PREMIOS_DOCTORADO!$AN92,""),IF($A94="TOTAL",SUM(INDIRECT("W4:W"&amp;ROW()-1)),""))</f>
        <v/>
      </c>
      <c r="X94" s="7" t="str">
        <f ca="1">IF(AND($A94&lt;&gt;"",$A94&lt;&gt;"TOTAL"),IF(AND([2]PREMIOS_DOCTORADO!$AP92&lt;&gt;"",[2]PREMIOS_DOCTORADO!$AP92&lt;&gt;0),[2]PREMIOS_DOCTORADO!$AP92,""),IF($A94="TOTAL",SUM(INDIRECT("X4:X"&amp;ROW()-1)),""))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IF(AND($A94&lt;&gt;"",$A94&lt;&gt;"TOTAL"),IF(AND([2]PREMIOS_DOCTORADO!$AS92&lt;&gt;"",[2]PREMIOS_DOCTORADO!$AS92&lt;&gt;0),[2]PREMIOS_DOCTORADO!$AS92,""),IF($A94="TOTAL",SUM(INDIRECT("Z4:Z"&amp;ROW()-1)),""))</f>
        <v/>
      </c>
      <c r="AA94" s="7" t="str">
        <f ca="1">IF(AND($A94&lt;&gt;"",$A94&lt;&gt;"TOTAL"),IF(AND([2]PREMIOS_DOCTORADO!$AU92&lt;&gt;"",[2]PREMIOS_DOCTORADO!$AU92&lt;&gt;0),[2]PREMIOS_DOCTORADO!$AU92,""),IF($A94="TOTAL",SUM(INDIRECT("AA4:AA"&amp;ROW()-1)),""))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IF(AND($A94&lt;&gt;"",$A94&lt;&gt;"TOTAL"),IF(AND([2]PREMIOS_DOCTORADO!$AX92&lt;&gt;"",[2]PREMIOS_DOCTORADO!$AX92&lt;&gt;0),[2]PREMIOS_DOCTORADO!$AX92,""),IF($A94="TOTAL",SUM(INDIRECT("AC4:AC"&amp;ROW()-1)),""))</f>
        <v/>
      </c>
      <c r="AD94" s="7" t="str">
        <f ca="1">IF(AND($A94&lt;&gt;"",$A94&lt;&gt;"TOTAL"),IF(AND([2]PREMIOS_DOCTORADO!$AZ92&lt;&gt;"",[2]PREMIOS_DOCTORADO!$AZ92&lt;&gt;0),[2]PREMIOS_DOCTORADO!$AZ92,""),IF($A94="TOTAL",SUM(INDIRECT("AD4:AD"&amp;ROW()-1)),""))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IF(AND($A94&lt;&gt;"",$A94&lt;&gt;"TOTAL"),IF(AND([2]PREMIOS_DOCTORADO!$BC92&lt;&gt;"",[2]PREMIOS_DOCTORADO!$BC92&lt;&gt;0),[2]PREMIOS_DOCTORADO!$BC92,""),IF($A94="TOTAL",SUM(INDIRECT("AF4:AF"&amp;ROW()-1)),""))</f>
        <v/>
      </c>
      <c r="AG94" s="7" t="str">
        <f ca="1">IF(AND($A94&lt;&gt;"",$A94&lt;&gt;"TOTAL"),IF(AND([2]PREMIOS_DOCTORADO!$BE92&lt;&gt;"",[2]PREMIOS_DOCTORADO!$BE92&lt;&gt;0),[2]PREMIOS_DOCTORADO!$BE92,""),IF($A94="TOTAL",SUM(INDIRECT("AG4:AG"&amp;ROW()-1)),""))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IF(AND($A94&lt;&gt;"",$A94&lt;&gt;"TOTAL"),IF(AND([2]PREMIOS_DOCTORADO!$BH92&lt;&gt;"",[2]PREMIOS_DOCTORADO!$BH92&lt;&gt;0),[2]PREMIOS_DOCTORADO!$BH92,""),IF($A94="TOTAL",SUM(INDIRECT("AI4:AI"&amp;ROW()-1)),""))</f>
        <v/>
      </c>
      <c r="AJ94" s="7" t="str">
        <f ca="1">IF(AND($A94&lt;&gt;"",$A94&lt;&gt;"TOTAL"),IF(AND([2]PREMIOS_DOCTORADO!$BJ92&lt;&gt;"",[2]PREMIOS_DOCTORADO!$BJ92&lt;&gt;0),[2]PREMIOS_DOCTORADO!$BJ92,""),IF($A94="TOTAL",SUM(INDIRECT("AJ4:AJ"&amp;ROW()-1)),""))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IF(AND($A94&lt;&gt;"",$A94&lt;&gt;"TOTAL"),IF(AND([2]PREMIOS_DOCTORADO!$BM92&lt;&gt;"",[2]PREMIOS_DOCTORADO!$BM92&lt;&gt;0),[2]PREMIOS_DOCTORADO!$BM92,""),IF($A94="TOTAL",SUM(INDIRECT("AL4:AL"&amp;ROW()-1)),""))</f>
        <v/>
      </c>
      <c r="AM94" s="7" t="str">
        <f ca="1">IF(AND($A94&lt;&gt;"",$A94&lt;&gt;"TOTAL"),IF(AND([2]PREMIOS_DOCTORADO!$BO92&lt;&gt;"",[2]PREMIOS_DOCTORADO!$BO92&lt;&gt;0),[2]PREMIOS_DOCTORADO!$BO92,""),IF($A94="TOTAL",SUM(INDIRECT("AM4:AM"&amp;ROW()-1)),""))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IF(AND($A94&lt;&gt;"",$A94&lt;&gt;"TOTAL"),IF(AND([2]PREMIOS_DOCTORADO!$BR92&lt;&gt;"",[2]PREMIOS_DOCTORADO!$BR92&lt;&gt;0),[2]PREMIOS_DOCTORADO!$BR92,""),IF($A94="TOTAL",SUM(INDIRECT("AO4:AO"&amp;ROW()-1)),""))</f>
        <v/>
      </c>
      <c r="AP94" s="7" t="str">
        <f ca="1">IF(AND($A94&lt;&gt;"",$A94&lt;&gt;"TOTAL"),IF(AND([2]PREMIOS_DOCTORADO!$BT92&lt;&gt;"",[2]PREMIOS_DOCTORADO!$BT92&lt;&gt;0),[2]PREMIOS_DOCTORADO!$BT92,""),IF($A94="TOTAL",SUM(INDIRECT("AP4:AP"&amp;ROW()-1)),""))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IF(AND($A94&lt;&gt;"",$A94&lt;&gt;"TOTAL"),IF(AND([2]PREMIOS_DOCTORADO!$BW92&lt;&gt;"",[2]PREMIOS_DOCTORADO!$BW92&lt;&gt;0),[2]PREMIOS_DOCTORADO!$BW92,""),IF($A94="TOTAL",SUM(INDIRECT("AR4:AR"&amp;ROW()-1)),""))</f>
        <v/>
      </c>
      <c r="AS94" s="7" t="str">
        <f ca="1">IF(AND($A94&lt;&gt;"",$A94&lt;&gt;"TOTAL"),IF(AND([2]PREMIOS_DOCTORADO!$BY92&lt;&gt;"",[2]PREMIOS_DOCTORADO!$BY92&lt;&gt;0),[2]PREMIOS_DOCTORADO!$BY92,""),IF($A94="TOTAL",SUM(INDIRECT("AS4:AS"&amp;ROW()-1)),""))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IF(AND($A94&lt;&gt;"",$A94&lt;&gt;"TOTAL"),IF(AND([2]PREMIOS_DOCTORADO!$CB92&lt;&gt;"",[2]PREMIOS_DOCTORADO!$CB92&lt;&gt;0),[2]PREMIOS_DOCTORADO!$CB92,""),IF($A94="TOTAL",SUM(INDIRECT("AU4:AU"&amp;ROW()-1)),""))</f>
        <v/>
      </c>
      <c r="AV94" s="7" t="str">
        <f ca="1">IF(AND($A94&lt;&gt;"",$A94&lt;&gt;"TOTAL"),IF(AND([2]PREMIOS_DOCTORADO!$CD92&lt;&gt;"",[2]PREMIOS_DOCTORADO!$CD92&lt;&gt;0),[2]PREMIOS_DOCTORADO!$CD92,""),IF($A94="TOTAL",SUM(INDIRECT("AV4:AV"&amp;ROW()-1)),""))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IF(AND($A94&lt;&gt;"",$A94&lt;&gt;"TOTAL"),IF(AND([2]PREMIOS_DOCTORADO!$CG92&lt;&gt;"",[2]PREMIOS_DOCTORADO!$CG92&lt;&gt;0),[2]PREMIOS_DOCTORADO!$CG92,""),IF($A94="TOTAL",SUM(INDIRECT("AX4:AX"&amp;ROW()-1)),""))</f>
        <v/>
      </c>
      <c r="AY94" s="7" t="str">
        <f ca="1">IF(AND($A94&lt;&gt;"",$A94&lt;&gt;"TOTAL"),IF(AND([2]PREMIOS_DOCTORADO!$CI92&lt;&gt;"",[2]PREMIOS_DOCTORADO!$CI92&lt;&gt;0),[2]PREMIOS_DOCTORADO!$CI92,""),IF($A94="TOTAL",SUM(INDIRECT("AY4:AY"&amp;ROW()-1)),""))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IF(AND($A94&lt;&gt;"",$A94&lt;&gt;"TOTAL"),IF(AND([2]PREMIOS_DOCTORADO!$CL92&lt;&gt;"",[2]PREMIOS_DOCTORADO!$CL92&lt;&gt;0),[2]PREMIOS_DOCTORADO!$CL92,""),IF($A94="TOTAL",SUM(INDIRECT("BA4:BA"&amp;ROW()-1)),""))</f>
        <v/>
      </c>
      <c r="BB94" s="7" t="str">
        <f ca="1">IF(AND($A94&lt;&gt;"",$A94&lt;&gt;"TOTAL"),IF(AND([2]PREMIOS_DOCTORADO!$CN92&lt;&gt;"",[2]PREMIOS_DOCTORADO!$CN92&lt;&gt;0),[2]PREMIOS_DOCTORADO!$CN92,""),IF($A94="TOTAL",SUM(INDIRECT("BB4:BB"&amp;ROW()-1)),""))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IF(AND($A94&lt;&gt;"",$A94&lt;&gt;"TOTAL"),IF(AND([2]PREMIOS_DOCTORADO!$CQ92&lt;&gt;"",[2]PREMIOS_DOCTORADO!$CQ92&lt;&gt;0),[2]PREMIOS_DOCTORADO!$CQ92,""),IF($A94="TOTAL",SUM(INDIRECT("BD4:BD"&amp;ROW()-1)),""))</f>
        <v/>
      </c>
      <c r="BE94" s="7" t="str">
        <f ca="1">IF(AND($A94&lt;&gt;"",$A94&lt;&gt;"TOTAL"),IF(AND([2]PREMIOS_DOCTORADO!$CS92&lt;&gt;"",[2]PREMIOS_DOCTORADO!$CS92&lt;&gt;0),[2]PREMIOS_DOCTORADO!$CS92,""),IF($A94="TOTAL",SUM(INDIRECT("BE4:BE"&amp;ROW()-1)),""))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IF([2]PREMIOS_DOCTORADO!$D93&lt;&gt;"",[2]PREMIOS_DOCTORADO!$D93,IF(AND([2]PREMIOS_DOCTORADO!$D93="",[2]PREMIOS_DOCTORADO!$D94="",[2]PREMIOS_DOCTORADO!$D92=""),"","TOTAL"))</f>
        <v/>
      </c>
      <c r="B95" s="7" t="str">
        <f ca="1">IF(AND($A95&lt;&gt;"",$A95&lt;&gt;"TOTAL"),IF(AND([2]PREMIOS_DOCTORADO!$E93&lt;&gt;"",[2]PREMIOS_DOCTORADO!$E93&lt;&gt;0),[2]PREMIOS_DOCTORADO!$E93,""),IF($A95="TOTAL",SUM(INDIRECT("B4:B"&amp;ROW()-1)),""))</f>
        <v/>
      </c>
      <c r="C95" s="7" t="str">
        <f ca="1">IF(AND($A95&lt;&gt;"",$A95&lt;&gt;"TOTAL"),IF(AND([2]PREMIOS_DOCTORADO!$G93&lt;&gt;"",[2]PREMIOS_DOCTORADO!$G93&lt;&gt;0),[2]PREMIOS_DOCTORADO!$G93,""),IF($A95="TOTAL",SUM(INDIRECT("C4:C"&amp;ROW()-1)),""))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IF(AND($A95&lt;&gt;"",$A95&lt;&gt;"TOTAL"),IF(AND([2]PREMIOS_DOCTORADO!$J93&lt;&gt;"",[2]PREMIOS_DOCTORADO!$J93&lt;&gt;0),[2]PREMIOS_DOCTORADO!$J93,""),IF($A95="TOTAL",SUM(INDIRECT("E4:E"&amp;ROW()-1)),""))</f>
        <v/>
      </c>
      <c r="F95" s="7" t="str">
        <f ca="1">IF(AND($A95&lt;&gt;"",$A95&lt;&gt;"TOTAL"),IF(AND([2]PREMIOS_DOCTORADO!$L93&lt;&gt;"",[2]PREMIOS_DOCTORADO!$L93&lt;&gt;0),[2]PREMIOS_DOCTORADO!$L93,""),IF($A95="TOTAL",SUM(INDIRECT("F4:F"&amp;ROW()-1)),""))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IF(AND($A95&lt;&gt;"",$A95&lt;&gt;"TOTAL"),IF(AND([2]PREMIOS_DOCTORADO!$O93&lt;&gt;"",[2]PREMIOS_DOCTORADO!$O93&lt;&gt;0),[2]PREMIOS_DOCTORADO!$O93,""),IF($A95="TOTAL",SUM(INDIRECT("H4:H"&amp;ROW()-1)),""))</f>
        <v/>
      </c>
      <c r="I95" s="7" t="str">
        <f ca="1">IF(AND($A95&lt;&gt;"",$A95&lt;&gt;"TOTAL"),IF(AND([2]PREMIOS_DOCTORADO!$Q93&lt;&gt;"",[2]PREMIOS_DOCTORADO!$Q93&lt;&gt;0),[2]PREMIOS_DOCTORADO!$Q93,""),IF($A95="TOTAL",SUM(INDIRECT("I4:I"&amp;ROW()-1)),""))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IF(AND($A95&lt;&gt;"",$A95&lt;&gt;"TOTAL"),IF(AND([2]PREMIOS_DOCTORADO!$T93&lt;&gt;"",[2]PREMIOS_DOCTORADO!$T93&lt;&gt;0),[2]PREMIOS_DOCTORADO!$T93,""),IF($A95="TOTAL",SUM(INDIRECT("K4:K"&amp;ROW()-1)),""))</f>
        <v/>
      </c>
      <c r="L95" s="7" t="str">
        <f ca="1">IF(AND($A95&lt;&gt;"",$A95&lt;&gt;"TOTAL"),IF(AND([2]PREMIOS_DOCTORADO!$V93&lt;&gt;"",[2]PREMIOS_DOCTORADO!$V93&lt;&gt;0),[2]PREMIOS_DOCTORADO!$V93,""),IF($A95="TOTAL",SUM(INDIRECT("L4:L"&amp;ROW()-1)),""))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IF(AND($A95&lt;&gt;"",$A95&lt;&gt;"TOTAL"),IF(AND([2]PREMIOS_DOCTORADO!$Y93&lt;&gt;"",[2]PREMIOS_DOCTORADO!$Y93&lt;&gt;0),[2]PREMIOS_DOCTORADO!$Y93,""),IF($A95="TOTAL",SUM(INDIRECT("N4:N"&amp;ROW()-1)),""))</f>
        <v/>
      </c>
      <c r="O95" s="7" t="str">
        <f ca="1">IF(AND($A95&lt;&gt;"",$A95&lt;&gt;"TOTAL"),IF(AND([2]PREMIOS_DOCTORADO!$AA93&lt;&gt;"",[2]PREMIOS_DOCTORADO!$AA93&lt;&gt;0),[2]PREMIOS_DOCTORADO!$AA93,""),IF($A95="TOTAL",SUM(INDIRECT("O4:O"&amp;ROW()-1)),""))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IF(AND($A95&lt;&gt;"",$A95&lt;&gt;"TOTAL"),IF(AND([2]PREMIOS_DOCTORADO!$AD93&lt;&gt;"",[2]PREMIOS_DOCTORADO!$AD93&lt;&gt;0),[2]PREMIOS_DOCTORADO!$AD93,""),IF($A95="TOTAL",SUM(INDIRECT("Q4:Q"&amp;ROW()-1)),""))</f>
        <v/>
      </c>
      <c r="R95" s="7" t="str">
        <f ca="1">IF(AND($A95&lt;&gt;"",$A95&lt;&gt;"TOTAL"),IF(AND([2]PREMIOS_DOCTORADO!$AF93&lt;&gt;"",[2]PREMIOS_DOCTORADO!$AF93&lt;&gt;0),[2]PREMIOS_DOCTORADO!$AF93,""),IF($A95="TOTAL",SUM(INDIRECT("R4:R"&amp;ROW()-1)),""))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IF(AND($A95&lt;&gt;"",$A95&lt;&gt;"TOTAL"),IF(AND([2]PREMIOS_DOCTORADO!$AI93&lt;&gt;"",[2]PREMIOS_DOCTORADO!$AI93&lt;&gt;0),[2]PREMIOS_DOCTORADO!$AI93,""),IF($A95="TOTAL",SUM(INDIRECT("T4:T"&amp;ROW()-1)),""))</f>
        <v/>
      </c>
      <c r="U95" s="7" t="str">
        <f ca="1">IF(AND($A95&lt;&gt;"",$A95&lt;&gt;"TOTAL"),IF(AND([2]PREMIOS_DOCTORADO!$AK93&lt;&gt;"",[2]PREMIOS_DOCTORADO!$AK93&lt;&gt;0),[2]PREMIOS_DOCTORADO!$AK93,""),IF($A95="TOTAL",SUM(INDIRECT("U4:U"&amp;ROW()-1)),""))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IF(AND($A95&lt;&gt;"",$A95&lt;&gt;"TOTAL"),IF(AND([2]PREMIOS_DOCTORADO!$AN93&lt;&gt;"",[2]PREMIOS_DOCTORADO!$AN93&lt;&gt;0),[2]PREMIOS_DOCTORADO!$AN93,""),IF($A95="TOTAL",SUM(INDIRECT("W4:W"&amp;ROW()-1)),""))</f>
        <v/>
      </c>
      <c r="X95" s="7" t="str">
        <f ca="1">IF(AND($A95&lt;&gt;"",$A95&lt;&gt;"TOTAL"),IF(AND([2]PREMIOS_DOCTORADO!$AP93&lt;&gt;"",[2]PREMIOS_DOCTORADO!$AP93&lt;&gt;0),[2]PREMIOS_DOCTORADO!$AP93,""),IF($A95="TOTAL",SUM(INDIRECT("X4:X"&amp;ROW()-1)),""))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IF(AND($A95&lt;&gt;"",$A95&lt;&gt;"TOTAL"),IF(AND([2]PREMIOS_DOCTORADO!$AS93&lt;&gt;"",[2]PREMIOS_DOCTORADO!$AS93&lt;&gt;0),[2]PREMIOS_DOCTORADO!$AS93,""),IF($A95="TOTAL",SUM(INDIRECT("Z4:Z"&amp;ROW()-1)),""))</f>
        <v/>
      </c>
      <c r="AA95" s="7" t="str">
        <f ca="1">IF(AND($A95&lt;&gt;"",$A95&lt;&gt;"TOTAL"),IF(AND([2]PREMIOS_DOCTORADO!$AU93&lt;&gt;"",[2]PREMIOS_DOCTORADO!$AU93&lt;&gt;0),[2]PREMIOS_DOCTORADO!$AU93,""),IF($A95="TOTAL",SUM(INDIRECT("AA4:AA"&amp;ROW()-1)),""))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IF(AND($A95&lt;&gt;"",$A95&lt;&gt;"TOTAL"),IF(AND([2]PREMIOS_DOCTORADO!$AX93&lt;&gt;"",[2]PREMIOS_DOCTORADO!$AX93&lt;&gt;0),[2]PREMIOS_DOCTORADO!$AX93,""),IF($A95="TOTAL",SUM(INDIRECT("AC4:AC"&amp;ROW()-1)),""))</f>
        <v/>
      </c>
      <c r="AD95" s="7" t="str">
        <f ca="1">IF(AND($A95&lt;&gt;"",$A95&lt;&gt;"TOTAL"),IF(AND([2]PREMIOS_DOCTORADO!$AZ93&lt;&gt;"",[2]PREMIOS_DOCTORADO!$AZ93&lt;&gt;0),[2]PREMIOS_DOCTORADO!$AZ93,""),IF($A95="TOTAL",SUM(INDIRECT("AD4:AD"&amp;ROW()-1)),""))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IF(AND($A95&lt;&gt;"",$A95&lt;&gt;"TOTAL"),IF(AND([2]PREMIOS_DOCTORADO!$BC93&lt;&gt;"",[2]PREMIOS_DOCTORADO!$BC93&lt;&gt;0),[2]PREMIOS_DOCTORADO!$BC93,""),IF($A95="TOTAL",SUM(INDIRECT("AF4:AF"&amp;ROW()-1)),""))</f>
        <v/>
      </c>
      <c r="AG95" s="7" t="str">
        <f ca="1">IF(AND($A95&lt;&gt;"",$A95&lt;&gt;"TOTAL"),IF(AND([2]PREMIOS_DOCTORADO!$BE93&lt;&gt;"",[2]PREMIOS_DOCTORADO!$BE93&lt;&gt;0),[2]PREMIOS_DOCTORADO!$BE93,""),IF($A95="TOTAL",SUM(INDIRECT("AG4:AG"&amp;ROW()-1)),""))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IF(AND($A95&lt;&gt;"",$A95&lt;&gt;"TOTAL"),IF(AND([2]PREMIOS_DOCTORADO!$BH93&lt;&gt;"",[2]PREMIOS_DOCTORADO!$BH93&lt;&gt;0),[2]PREMIOS_DOCTORADO!$BH93,""),IF($A95="TOTAL",SUM(INDIRECT("AI4:AI"&amp;ROW()-1)),""))</f>
        <v/>
      </c>
      <c r="AJ95" s="7" t="str">
        <f ca="1">IF(AND($A95&lt;&gt;"",$A95&lt;&gt;"TOTAL"),IF(AND([2]PREMIOS_DOCTORADO!$BJ93&lt;&gt;"",[2]PREMIOS_DOCTORADO!$BJ93&lt;&gt;0),[2]PREMIOS_DOCTORADO!$BJ93,""),IF($A95="TOTAL",SUM(INDIRECT("AJ4:AJ"&amp;ROW()-1)),""))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IF(AND($A95&lt;&gt;"",$A95&lt;&gt;"TOTAL"),IF(AND([2]PREMIOS_DOCTORADO!$BM93&lt;&gt;"",[2]PREMIOS_DOCTORADO!$BM93&lt;&gt;0),[2]PREMIOS_DOCTORADO!$BM93,""),IF($A95="TOTAL",SUM(INDIRECT("AL4:AL"&amp;ROW()-1)),""))</f>
        <v/>
      </c>
      <c r="AM95" s="7" t="str">
        <f ca="1">IF(AND($A95&lt;&gt;"",$A95&lt;&gt;"TOTAL"),IF(AND([2]PREMIOS_DOCTORADO!$BO93&lt;&gt;"",[2]PREMIOS_DOCTORADO!$BO93&lt;&gt;0),[2]PREMIOS_DOCTORADO!$BO93,""),IF($A95="TOTAL",SUM(INDIRECT("AM4:AM"&amp;ROW()-1)),""))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IF(AND($A95&lt;&gt;"",$A95&lt;&gt;"TOTAL"),IF(AND([2]PREMIOS_DOCTORADO!$BR93&lt;&gt;"",[2]PREMIOS_DOCTORADO!$BR93&lt;&gt;0),[2]PREMIOS_DOCTORADO!$BR93,""),IF($A95="TOTAL",SUM(INDIRECT("AO4:AO"&amp;ROW()-1)),""))</f>
        <v/>
      </c>
      <c r="AP95" s="7" t="str">
        <f ca="1">IF(AND($A95&lt;&gt;"",$A95&lt;&gt;"TOTAL"),IF(AND([2]PREMIOS_DOCTORADO!$BT93&lt;&gt;"",[2]PREMIOS_DOCTORADO!$BT93&lt;&gt;0),[2]PREMIOS_DOCTORADO!$BT93,""),IF($A95="TOTAL",SUM(INDIRECT("AP4:AP"&amp;ROW()-1)),""))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IF(AND($A95&lt;&gt;"",$A95&lt;&gt;"TOTAL"),IF(AND([2]PREMIOS_DOCTORADO!$BW93&lt;&gt;"",[2]PREMIOS_DOCTORADO!$BW93&lt;&gt;0),[2]PREMIOS_DOCTORADO!$BW93,""),IF($A95="TOTAL",SUM(INDIRECT("AR4:AR"&amp;ROW()-1)),""))</f>
        <v/>
      </c>
      <c r="AS95" s="7" t="str">
        <f ca="1">IF(AND($A95&lt;&gt;"",$A95&lt;&gt;"TOTAL"),IF(AND([2]PREMIOS_DOCTORADO!$BY93&lt;&gt;"",[2]PREMIOS_DOCTORADO!$BY93&lt;&gt;0),[2]PREMIOS_DOCTORADO!$BY93,""),IF($A95="TOTAL",SUM(INDIRECT("AS4:AS"&amp;ROW()-1)),""))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IF(AND($A95&lt;&gt;"",$A95&lt;&gt;"TOTAL"),IF(AND([2]PREMIOS_DOCTORADO!$CB93&lt;&gt;"",[2]PREMIOS_DOCTORADO!$CB93&lt;&gt;0),[2]PREMIOS_DOCTORADO!$CB93,""),IF($A95="TOTAL",SUM(INDIRECT("AU4:AU"&amp;ROW()-1)),""))</f>
        <v/>
      </c>
      <c r="AV95" s="7" t="str">
        <f ca="1">IF(AND($A95&lt;&gt;"",$A95&lt;&gt;"TOTAL"),IF(AND([2]PREMIOS_DOCTORADO!$CD93&lt;&gt;"",[2]PREMIOS_DOCTORADO!$CD93&lt;&gt;0),[2]PREMIOS_DOCTORADO!$CD93,""),IF($A95="TOTAL",SUM(INDIRECT("AV4:AV"&amp;ROW()-1)),""))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IF(AND($A95&lt;&gt;"",$A95&lt;&gt;"TOTAL"),IF(AND([2]PREMIOS_DOCTORADO!$CG93&lt;&gt;"",[2]PREMIOS_DOCTORADO!$CG93&lt;&gt;0),[2]PREMIOS_DOCTORADO!$CG93,""),IF($A95="TOTAL",SUM(INDIRECT("AX4:AX"&amp;ROW()-1)),""))</f>
        <v/>
      </c>
      <c r="AY95" s="7" t="str">
        <f ca="1">IF(AND($A95&lt;&gt;"",$A95&lt;&gt;"TOTAL"),IF(AND([2]PREMIOS_DOCTORADO!$CI93&lt;&gt;"",[2]PREMIOS_DOCTORADO!$CI93&lt;&gt;0),[2]PREMIOS_DOCTORADO!$CI93,""),IF($A95="TOTAL",SUM(INDIRECT("AY4:AY"&amp;ROW()-1)),""))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IF(AND($A95&lt;&gt;"",$A95&lt;&gt;"TOTAL"),IF(AND([2]PREMIOS_DOCTORADO!$CL93&lt;&gt;"",[2]PREMIOS_DOCTORADO!$CL93&lt;&gt;0),[2]PREMIOS_DOCTORADO!$CL93,""),IF($A95="TOTAL",SUM(INDIRECT("BA4:BA"&amp;ROW()-1)),""))</f>
        <v/>
      </c>
      <c r="BB95" s="7" t="str">
        <f ca="1">IF(AND($A95&lt;&gt;"",$A95&lt;&gt;"TOTAL"),IF(AND([2]PREMIOS_DOCTORADO!$CN93&lt;&gt;"",[2]PREMIOS_DOCTORADO!$CN93&lt;&gt;0),[2]PREMIOS_DOCTORADO!$CN93,""),IF($A95="TOTAL",SUM(INDIRECT("BB4:BB"&amp;ROW()-1)),""))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IF(AND($A95&lt;&gt;"",$A95&lt;&gt;"TOTAL"),IF(AND([2]PREMIOS_DOCTORADO!$CQ93&lt;&gt;"",[2]PREMIOS_DOCTORADO!$CQ93&lt;&gt;0),[2]PREMIOS_DOCTORADO!$CQ93,""),IF($A95="TOTAL",SUM(INDIRECT("BD4:BD"&amp;ROW()-1)),""))</f>
        <v/>
      </c>
      <c r="BE95" s="7" t="str">
        <f ca="1">IF(AND($A95&lt;&gt;"",$A95&lt;&gt;"TOTAL"),IF(AND([2]PREMIOS_DOCTORADO!$CS93&lt;&gt;"",[2]PREMIOS_DOCTORADO!$CS93&lt;&gt;0),[2]PREMIOS_DOCTORADO!$CS93,""),IF($A95="TOTAL",SUM(INDIRECT("BE4:BE"&amp;ROW()-1)),""))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IF([2]PREMIOS_DOCTORADO!$D94&lt;&gt;"",[2]PREMIOS_DOCTORADO!$D94,IF(AND([2]PREMIOS_DOCTORADO!$D94="",[2]PREMIOS_DOCTORADO!$D95="",[2]PREMIOS_DOCTORADO!$D93=""),"","TOTAL"))</f>
        <v/>
      </c>
      <c r="B96" s="7" t="str">
        <f ca="1">IF(AND($A96&lt;&gt;"",$A96&lt;&gt;"TOTAL"),IF(AND([2]PREMIOS_DOCTORADO!$E94&lt;&gt;"",[2]PREMIOS_DOCTORADO!$E94&lt;&gt;0),[2]PREMIOS_DOCTORADO!$E94,""),IF($A96="TOTAL",SUM(INDIRECT("B4:B"&amp;ROW()-1)),""))</f>
        <v/>
      </c>
      <c r="C96" s="7" t="str">
        <f ca="1">IF(AND($A96&lt;&gt;"",$A96&lt;&gt;"TOTAL"),IF(AND([2]PREMIOS_DOCTORADO!$G94&lt;&gt;"",[2]PREMIOS_DOCTORADO!$G94&lt;&gt;0),[2]PREMIOS_DOCTORADO!$G94,""),IF($A96="TOTAL",SUM(INDIRECT("C4:C"&amp;ROW()-1)),""))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IF(AND($A96&lt;&gt;"",$A96&lt;&gt;"TOTAL"),IF(AND([2]PREMIOS_DOCTORADO!$J94&lt;&gt;"",[2]PREMIOS_DOCTORADO!$J94&lt;&gt;0),[2]PREMIOS_DOCTORADO!$J94,""),IF($A96="TOTAL",SUM(INDIRECT("E4:E"&amp;ROW()-1)),""))</f>
        <v/>
      </c>
      <c r="F96" s="7" t="str">
        <f ca="1">IF(AND($A96&lt;&gt;"",$A96&lt;&gt;"TOTAL"),IF(AND([2]PREMIOS_DOCTORADO!$L94&lt;&gt;"",[2]PREMIOS_DOCTORADO!$L94&lt;&gt;0),[2]PREMIOS_DOCTORADO!$L94,""),IF($A96="TOTAL",SUM(INDIRECT("F4:F"&amp;ROW()-1)),""))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IF(AND($A96&lt;&gt;"",$A96&lt;&gt;"TOTAL"),IF(AND([2]PREMIOS_DOCTORADO!$O94&lt;&gt;"",[2]PREMIOS_DOCTORADO!$O94&lt;&gt;0),[2]PREMIOS_DOCTORADO!$O94,""),IF($A96="TOTAL",SUM(INDIRECT("H4:H"&amp;ROW()-1)),""))</f>
        <v/>
      </c>
      <c r="I96" s="7" t="str">
        <f ca="1">IF(AND($A96&lt;&gt;"",$A96&lt;&gt;"TOTAL"),IF(AND([2]PREMIOS_DOCTORADO!$Q94&lt;&gt;"",[2]PREMIOS_DOCTORADO!$Q94&lt;&gt;0),[2]PREMIOS_DOCTORADO!$Q94,""),IF($A96="TOTAL",SUM(INDIRECT("I4:I"&amp;ROW()-1)),""))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IF(AND($A96&lt;&gt;"",$A96&lt;&gt;"TOTAL"),IF(AND([2]PREMIOS_DOCTORADO!$T94&lt;&gt;"",[2]PREMIOS_DOCTORADO!$T94&lt;&gt;0),[2]PREMIOS_DOCTORADO!$T94,""),IF($A96="TOTAL",SUM(INDIRECT("K4:K"&amp;ROW()-1)),""))</f>
        <v/>
      </c>
      <c r="L96" s="7" t="str">
        <f ca="1">IF(AND($A96&lt;&gt;"",$A96&lt;&gt;"TOTAL"),IF(AND([2]PREMIOS_DOCTORADO!$V94&lt;&gt;"",[2]PREMIOS_DOCTORADO!$V94&lt;&gt;0),[2]PREMIOS_DOCTORADO!$V94,""),IF($A96="TOTAL",SUM(INDIRECT("L4:L"&amp;ROW()-1)),""))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IF(AND($A96&lt;&gt;"",$A96&lt;&gt;"TOTAL"),IF(AND([2]PREMIOS_DOCTORADO!$Y94&lt;&gt;"",[2]PREMIOS_DOCTORADO!$Y94&lt;&gt;0),[2]PREMIOS_DOCTORADO!$Y94,""),IF($A96="TOTAL",SUM(INDIRECT("N4:N"&amp;ROW()-1)),""))</f>
        <v/>
      </c>
      <c r="O96" s="7" t="str">
        <f ca="1">IF(AND($A96&lt;&gt;"",$A96&lt;&gt;"TOTAL"),IF(AND([2]PREMIOS_DOCTORADO!$AA94&lt;&gt;"",[2]PREMIOS_DOCTORADO!$AA94&lt;&gt;0),[2]PREMIOS_DOCTORADO!$AA94,""),IF($A96="TOTAL",SUM(INDIRECT("O4:O"&amp;ROW()-1)),""))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IF(AND($A96&lt;&gt;"",$A96&lt;&gt;"TOTAL"),IF(AND([2]PREMIOS_DOCTORADO!$AD94&lt;&gt;"",[2]PREMIOS_DOCTORADO!$AD94&lt;&gt;0),[2]PREMIOS_DOCTORADO!$AD94,""),IF($A96="TOTAL",SUM(INDIRECT("Q4:Q"&amp;ROW()-1)),""))</f>
        <v/>
      </c>
      <c r="R96" s="7" t="str">
        <f ca="1">IF(AND($A96&lt;&gt;"",$A96&lt;&gt;"TOTAL"),IF(AND([2]PREMIOS_DOCTORADO!$AF94&lt;&gt;"",[2]PREMIOS_DOCTORADO!$AF94&lt;&gt;0),[2]PREMIOS_DOCTORADO!$AF94,""),IF($A96="TOTAL",SUM(INDIRECT("R4:R"&amp;ROW()-1)),""))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IF(AND($A96&lt;&gt;"",$A96&lt;&gt;"TOTAL"),IF(AND([2]PREMIOS_DOCTORADO!$AI94&lt;&gt;"",[2]PREMIOS_DOCTORADO!$AI94&lt;&gt;0),[2]PREMIOS_DOCTORADO!$AI94,""),IF($A96="TOTAL",SUM(INDIRECT("T4:T"&amp;ROW()-1)),""))</f>
        <v/>
      </c>
      <c r="U96" s="7" t="str">
        <f ca="1">IF(AND($A96&lt;&gt;"",$A96&lt;&gt;"TOTAL"),IF(AND([2]PREMIOS_DOCTORADO!$AK94&lt;&gt;"",[2]PREMIOS_DOCTORADO!$AK94&lt;&gt;0),[2]PREMIOS_DOCTORADO!$AK94,""),IF($A96="TOTAL",SUM(INDIRECT("U4:U"&amp;ROW()-1)),""))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IF(AND($A96&lt;&gt;"",$A96&lt;&gt;"TOTAL"),IF(AND([2]PREMIOS_DOCTORADO!$AN94&lt;&gt;"",[2]PREMIOS_DOCTORADO!$AN94&lt;&gt;0),[2]PREMIOS_DOCTORADO!$AN94,""),IF($A96="TOTAL",SUM(INDIRECT("W4:W"&amp;ROW()-1)),""))</f>
        <v/>
      </c>
      <c r="X96" s="7" t="str">
        <f ca="1">IF(AND($A96&lt;&gt;"",$A96&lt;&gt;"TOTAL"),IF(AND([2]PREMIOS_DOCTORADO!$AP94&lt;&gt;"",[2]PREMIOS_DOCTORADO!$AP94&lt;&gt;0),[2]PREMIOS_DOCTORADO!$AP94,""),IF($A96="TOTAL",SUM(INDIRECT("X4:X"&amp;ROW()-1)),""))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IF(AND($A96&lt;&gt;"",$A96&lt;&gt;"TOTAL"),IF(AND([2]PREMIOS_DOCTORADO!$AS94&lt;&gt;"",[2]PREMIOS_DOCTORADO!$AS94&lt;&gt;0),[2]PREMIOS_DOCTORADO!$AS94,""),IF($A96="TOTAL",SUM(INDIRECT("Z4:Z"&amp;ROW()-1)),""))</f>
        <v/>
      </c>
      <c r="AA96" s="7" t="str">
        <f ca="1">IF(AND($A96&lt;&gt;"",$A96&lt;&gt;"TOTAL"),IF(AND([2]PREMIOS_DOCTORADO!$AU94&lt;&gt;"",[2]PREMIOS_DOCTORADO!$AU94&lt;&gt;0),[2]PREMIOS_DOCTORADO!$AU94,""),IF($A96="TOTAL",SUM(INDIRECT("AA4:AA"&amp;ROW()-1)),""))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IF(AND($A96&lt;&gt;"",$A96&lt;&gt;"TOTAL"),IF(AND([2]PREMIOS_DOCTORADO!$AX94&lt;&gt;"",[2]PREMIOS_DOCTORADO!$AX94&lt;&gt;0),[2]PREMIOS_DOCTORADO!$AX94,""),IF($A96="TOTAL",SUM(INDIRECT("AC4:AC"&amp;ROW()-1)),""))</f>
        <v/>
      </c>
      <c r="AD96" s="7" t="str">
        <f ca="1">IF(AND($A96&lt;&gt;"",$A96&lt;&gt;"TOTAL"),IF(AND([2]PREMIOS_DOCTORADO!$AZ94&lt;&gt;"",[2]PREMIOS_DOCTORADO!$AZ94&lt;&gt;0),[2]PREMIOS_DOCTORADO!$AZ94,""),IF($A96="TOTAL",SUM(INDIRECT("AD4:AD"&amp;ROW()-1)),""))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IF(AND($A96&lt;&gt;"",$A96&lt;&gt;"TOTAL"),IF(AND([2]PREMIOS_DOCTORADO!$BC94&lt;&gt;"",[2]PREMIOS_DOCTORADO!$BC94&lt;&gt;0),[2]PREMIOS_DOCTORADO!$BC94,""),IF($A96="TOTAL",SUM(INDIRECT("AF4:AF"&amp;ROW()-1)),""))</f>
        <v/>
      </c>
      <c r="AG96" s="7" t="str">
        <f ca="1">IF(AND($A96&lt;&gt;"",$A96&lt;&gt;"TOTAL"),IF(AND([2]PREMIOS_DOCTORADO!$BE94&lt;&gt;"",[2]PREMIOS_DOCTORADO!$BE94&lt;&gt;0),[2]PREMIOS_DOCTORADO!$BE94,""),IF($A96="TOTAL",SUM(INDIRECT("AG4:AG"&amp;ROW()-1)),""))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IF(AND($A96&lt;&gt;"",$A96&lt;&gt;"TOTAL"),IF(AND([2]PREMIOS_DOCTORADO!$BH94&lt;&gt;"",[2]PREMIOS_DOCTORADO!$BH94&lt;&gt;0),[2]PREMIOS_DOCTORADO!$BH94,""),IF($A96="TOTAL",SUM(INDIRECT("AI4:AI"&amp;ROW()-1)),""))</f>
        <v/>
      </c>
      <c r="AJ96" s="7" t="str">
        <f ca="1">IF(AND($A96&lt;&gt;"",$A96&lt;&gt;"TOTAL"),IF(AND([2]PREMIOS_DOCTORADO!$BJ94&lt;&gt;"",[2]PREMIOS_DOCTORADO!$BJ94&lt;&gt;0),[2]PREMIOS_DOCTORADO!$BJ94,""),IF($A96="TOTAL",SUM(INDIRECT("AJ4:AJ"&amp;ROW()-1)),""))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IF(AND($A96&lt;&gt;"",$A96&lt;&gt;"TOTAL"),IF(AND([2]PREMIOS_DOCTORADO!$BM94&lt;&gt;"",[2]PREMIOS_DOCTORADO!$BM94&lt;&gt;0),[2]PREMIOS_DOCTORADO!$BM94,""),IF($A96="TOTAL",SUM(INDIRECT("AL4:AL"&amp;ROW()-1)),""))</f>
        <v/>
      </c>
      <c r="AM96" s="7" t="str">
        <f ca="1">IF(AND($A96&lt;&gt;"",$A96&lt;&gt;"TOTAL"),IF(AND([2]PREMIOS_DOCTORADO!$BO94&lt;&gt;"",[2]PREMIOS_DOCTORADO!$BO94&lt;&gt;0),[2]PREMIOS_DOCTORADO!$BO94,""),IF($A96="TOTAL",SUM(INDIRECT("AM4:AM"&amp;ROW()-1)),""))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IF(AND($A96&lt;&gt;"",$A96&lt;&gt;"TOTAL"),IF(AND([2]PREMIOS_DOCTORADO!$BR94&lt;&gt;"",[2]PREMIOS_DOCTORADO!$BR94&lt;&gt;0),[2]PREMIOS_DOCTORADO!$BR94,""),IF($A96="TOTAL",SUM(INDIRECT("AO4:AO"&amp;ROW()-1)),""))</f>
        <v/>
      </c>
      <c r="AP96" s="7" t="str">
        <f ca="1">IF(AND($A96&lt;&gt;"",$A96&lt;&gt;"TOTAL"),IF(AND([2]PREMIOS_DOCTORADO!$BT94&lt;&gt;"",[2]PREMIOS_DOCTORADO!$BT94&lt;&gt;0),[2]PREMIOS_DOCTORADO!$BT94,""),IF($A96="TOTAL",SUM(INDIRECT("AP4:AP"&amp;ROW()-1)),""))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IF(AND($A96&lt;&gt;"",$A96&lt;&gt;"TOTAL"),IF(AND([2]PREMIOS_DOCTORADO!$BW94&lt;&gt;"",[2]PREMIOS_DOCTORADO!$BW94&lt;&gt;0),[2]PREMIOS_DOCTORADO!$BW94,""),IF($A96="TOTAL",SUM(INDIRECT("AR4:AR"&amp;ROW()-1)),""))</f>
        <v/>
      </c>
      <c r="AS96" s="7" t="str">
        <f ca="1">IF(AND($A96&lt;&gt;"",$A96&lt;&gt;"TOTAL"),IF(AND([2]PREMIOS_DOCTORADO!$BY94&lt;&gt;"",[2]PREMIOS_DOCTORADO!$BY94&lt;&gt;0),[2]PREMIOS_DOCTORADO!$BY94,""),IF($A96="TOTAL",SUM(INDIRECT("AS4:AS"&amp;ROW()-1)),""))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IF(AND($A96&lt;&gt;"",$A96&lt;&gt;"TOTAL"),IF(AND([2]PREMIOS_DOCTORADO!$CB94&lt;&gt;"",[2]PREMIOS_DOCTORADO!$CB94&lt;&gt;0),[2]PREMIOS_DOCTORADO!$CB94,""),IF($A96="TOTAL",SUM(INDIRECT("AU4:AU"&amp;ROW()-1)),""))</f>
        <v/>
      </c>
      <c r="AV96" s="7" t="str">
        <f ca="1">IF(AND($A96&lt;&gt;"",$A96&lt;&gt;"TOTAL"),IF(AND([2]PREMIOS_DOCTORADO!$CD94&lt;&gt;"",[2]PREMIOS_DOCTORADO!$CD94&lt;&gt;0),[2]PREMIOS_DOCTORADO!$CD94,""),IF($A96="TOTAL",SUM(INDIRECT("AV4:AV"&amp;ROW()-1)),""))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IF(AND($A96&lt;&gt;"",$A96&lt;&gt;"TOTAL"),IF(AND([2]PREMIOS_DOCTORADO!$CG94&lt;&gt;"",[2]PREMIOS_DOCTORADO!$CG94&lt;&gt;0),[2]PREMIOS_DOCTORADO!$CG94,""),IF($A96="TOTAL",SUM(INDIRECT("AX4:AX"&amp;ROW()-1)),""))</f>
        <v/>
      </c>
      <c r="AY96" s="7" t="str">
        <f ca="1">IF(AND($A96&lt;&gt;"",$A96&lt;&gt;"TOTAL"),IF(AND([2]PREMIOS_DOCTORADO!$CI94&lt;&gt;"",[2]PREMIOS_DOCTORADO!$CI94&lt;&gt;0),[2]PREMIOS_DOCTORADO!$CI94,""),IF($A96="TOTAL",SUM(INDIRECT("AY4:AY"&amp;ROW()-1)),""))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IF(AND($A96&lt;&gt;"",$A96&lt;&gt;"TOTAL"),IF(AND([2]PREMIOS_DOCTORADO!$CL94&lt;&gt;"",[2]PREMIOS_DOCTORADO!$CL94&lt;&gt;0),[2]PREMIOS_DOCTORADO!$CL94,""),IF($A96="TOTAL",SUM(INDIRECT("BA4:BA"&amp;ROW()-1)),""))</f>
        <v/>
      </c>
      <c r="BB96" s="7" t="str">
        <f ca="1">IF(AND($A96&lt;&gt;"",$A96&lt;&gt;"TOTAL"),IF(AND([2]PREMIOS_DOCTORADO!$CN94&lt;&gt;"",[2]PREMIOS_DOCTORADO!$CN94&lt;&gt;0),[2]PREMIOS_DOCTORADO!$CN94,""),IF($A96="TOTAL",SUM(INDIRECT("BB4:BB"&amp;ROW()-1)),""))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IF(AND($A96&lt;&gt;"",$A96&lt;&gt;"TOTAL"),IF(AND([2]PREMIOS_DOCTORADO!$CQ94&lt;&gt;"",[2]PREMIOS_DOCTORADO!$CQ94&lt;&gt;0),[2]PREMIOS_DOCTORADO!$CQ94,""),IF($A96="TOTAL",SUM(INDIRECT("BD4:BD"&amp;ROW()-1)),""))</f>
        <v/>
      </c>
      <c r="BE96" s="7" t="str">
        <f ca="1">IF(AND($A96&lt;&gt;"",$A96&lt;&gt;"TOTAL"),IF(AND([2]PREMIOS_DOCTORADO!$CS94&lt;&gt;"",[2]PREMIOS_DOCTORADO!$CS94&lt;&gt;0),[2]PREMIOS_DOCTORADO!$CS94,""),IF($A96="TOTAL",SUM(INDIRECT("BE4:BE"&amp;ROW()-1)),""))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IF([2]PREMIOS_DOCTORADO!$D95&lt;&gt;"",[2]PREMIOS_DOCTORADO!$D95,IF(AND([2]PREMIOS_DOCTORADO!$D95="",[2]PREMIOS_DOCTORADO!$D96="",[2]PREMIOS_DOCTORADO!$D94=""),"","TOTAL"))</f>
        <v/>
      </c>
      <c r="B97" s="7" t="str">
        <f ca="1">IF(AND($A97&lt;&gt;"",$A97&lt;&gt;"TOTAL"),IF(AND([2]PREMIOS_DOCTORADO!$E95&lt;&gt;"",[2]PREMIOS_DOCTORADO!$E95&lt;&gt;0),[2]PREMIOS_DOCTORADO!$E95,""),IF($A97="TOTAL",SUM(INDIRECT("B4:B"&amp;ROW()-1)),""))</f>
        <v/>
      </c>
      <c r="C97" s="7" t="str">
        <f ca="1">IF(AND($A97&lt;&gt;"",$A97&lt;&gt;"TOTAL"),IF(AND([2]PREMIOS_DOCTORADO!$G95&lt;&gt;"",[2]PREMIOS_DOCTORADO!$G95&lt;&gt;0),[2]PREMIOS_DOCTORADO!$G95,""),IF($A97="TOTAL",SUM(INDIRECT("C4:C"&amp;ROW()-1)),""))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IF(AND($A97&lt;&gt;"",$A97&lt;&gt;"TOTAL"),IF(AND([2]PREMIOS_DOCTORADO!$J95&lt;&gt;"",[2]PREMIOS_DOCTORADO!$J95&lt;&gt;0),[2]PREMIOS_DOCTORADO!$J95,""),IF($A97="TOTAL",SUM(INDIRECT("E4:E"&amp;ROW()-1)),""))</f>
        <v/>
      </c>
      <c r="F97" s="7" t="str">
        <f ca="1">IF(AND($A97&lt;&gt;"",$A97&lt;&gt;"TOTAL"),IF(AND([2]PREMIOS_DOCTORADO!$L95&lt;&gt;"",[2]PREMIOS_DOCTORADO!$L95&lt;&gt;0),[2]PREMIOS_DOCTORADO!$L95,""),IF($A97="TOTAL",SUM(INDIRECT("F4:F"&amp;ROW()-1)),""))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IF(AND($A97&lt;&gt;"",$A97&lt;&gt;"TOTAL"),IF(AND([2]PREMIOS_DOCTORADO!$O95&lt;&gt;"",[2]PREMIOS_DOCTORADO!$O95&lt;&gt;0),[2]PREMIOS_DOCTORADO!$O95,""),IF($A97="TOTAL",SUM(INDIRECT("H4:H"&amp;ROW()-1)),""))</f>
        <v/>
      </c>
      <c r="I97" s="7" t="str">
        <f ca="1">IF(AND($A97&lt;&gt;"",$A97&lt;&gt;"TOTAL"),IF(AND([2]PREMIOS_DOCTORADO!$Q95&lt;&gt;"",[2]PREMIOS_DOCTORADO!$Q95&lt;&gt;0),[2]PREMIOS_DOCTORADO!$Q95,""),IF($A97="TOTAL",SUM(INDIRECT("I4:I"&amp;ROW()-1)),""))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IF(AND($A97&lt;&gt;"",$A97&lt;&gt;"TOTAL"),IF(AND([2]PREMIOS_DOCTORADO!$T95&lt;&gt;"",[2]PREMIOS_DOCTORADO!$T95&lt;&gt;0),[2]PREMIOS_DOCTORADO!$T95,""),IF($A97="TOTAL",SUM(INDIRECT("K4:K"&amp;ROW()-1)),""))</f>
        <v/>
      </c>
      <c r="L97" s="7" t="str">
        <f ca="1">IF(AND($A97&lt;&gt;"",$A97&lt;&gt;"TOTAL"),IF(AND([2]PREMIOS_DOCTORADO!$V95&lt;&gt;"",[2]PREMIOS_DOCTORADO!$V95&lt;&gt;0),[2]PREMIOS_DOCTORADO!$V95,""),IF($A97="TOTAL",SUM(INDIRECT("L4:L"&amp;ROW()-1)),""))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IF(AND($A97&lt;&gt;"",$A97&lt;&gt;"TOTAL"),IF(AND([2]PREMIOS_DOCTORADO!$Y95&lt;&gt;"",[2]PREMIOS_DOCTORADO!$Y95&lt;&gt;0),[2]PREMIOS_DOCTORADO!$Y95,""),IF($A97="TOTAL",SUM(INDIRECT("N4:N"&amp;ROW()-1)),""))</f>
        <v/>
      </c>
      <c r="O97" s="7" t="str">
        <f ca="1">IF(AND($A97&lt;&gt;"",$A97&lt;&gt;"TOTAL"),IF(AND([2]PREMIOS_DOCTORADO!$AA95&lt;&gt;"",[2]PREMIOS_DOCTORADO!$AA95&lt;&gt;0),[2]PREMIOS_DOCTORADO!$AA95,""),IF($A97="TOTAL",SUM(INDIRECT("O4:O"&amp;ROW()-1)),""))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IF(AND($A97&lt;&gt;"",$A97&lt;&gt;"TOTAL"),IF(AND([2]PREMIOS_DOCTORADO!$AD95&lt;&gt;"",[2]PREMIOS_DOCTORADO!$AD95&lt;&gt;0),[2]PREMIOS_DOCTORADO!$AD95,""),IF($A97="TOTAL",SUM(INDIRECT("Q4:Q"&amp;ROW()-1)),""))</f>
        <v/>
      </c>
      <c r="R97" s="7" t="str">
        <f ca="1">IF(AND($A97&lt;&gt;"",$A97&lt;&gt;"TOTAL"),IF(AND([2]PREMIOS_DOCTORADO!$AF95&lt;&gt;"",[2]PREMIOS_DOCTORADO!$AF95&lt;&gt;0),[2]PREMIOS_DOCTORADO!$AF95,""),IF($A97="TOTAL",SUM(INDIRECT("R4:R"&amp;ROW()-1)),""))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IF(AND($A97&lt;&gt;"",$A97&lt;&gt;"TOTAL"),IF(AND([2]PREMIOS_DOCTORADO!$AI95&lt;&gt;"",[2]PREMIOS_DOCTORADO!$AI95&lt;&gt;0),[2]PREMIOS_DOCTORADO!$AI95,""),IF($A97="TOTAL",SUM(INDIRECT("T4:T"&amp;ROW()-1)),""))</f>
        <v/>
      </c>
      <c r="U97" s="7" t="str">
        <f ca="1">IF(AND($A97&lt;&gt;"",$A97&lt;&gt;"TOTAL"),IF(AND([2]PREMIOS_DOCTORADO!$AK95&lt;&gt;"",[2]PREMIOS_DOCTORADO!$AK95&lt;&gt;0),[2]PREMIOS_DOCTORADO!$AK95,""),IF($A97="TOTAL",SUM(INDIRECT("U4:U"&amp;ROW()-1)),""))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IF(AND($A97&lt;&gt;"",$A97&lt;&gt;"TOTAL"),IF(AND([2]PREMIOS_DOCTORADO!$AN95&lt;&gt;"",[2]PREMIOS_DOCTORADO!$AN95&lt;&gt;0),[2]PREMIOS_DOCTORADO!$AN95,""),IF($A97="TOTAL",SUM(INDIRECT("W4:W"&amp;ROW()-1)),""))</f>
        <v/>
      </c>
      <c r="X97" s="7" t="str">
        <f ca="1">IF(AND($A97&lt;&gt;"",$A97&lt;&gt;"TOTAL"),IF(AND([2]PREMIOS_DOCTORADO!$AP95&lt;&gt;"",[2]PREMIOS_DOCTORADO!$AP95&lt;&gt;0),[2]PREMIOS_DOCTORADO!$AP95,""),IF($A97="TOTAL",SUM(INDIRECT("X4:X"&amp;ROW()-1)),""))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IF(AND($A97&lt;&gt;"",$A97&lt;&gt;"TOTAL"),IF(AND([2]PREMIOS_DOCTORADO!$AS95&lt;&gt;"",[2]PREMIOS_DOCTORADO!$AS95&lt;&gt;0),[2]PREMIOS_DOCTORADO!$AS95,""),IF($A97="TOTAL",SUM(INDIRECT("Z4:Z"&amp;ROW()-1)),""))</f>
        <v/>
      </c>
      <c r="AA97" s="7" t="str">
        <f ca="1">IF(AND($A97&lt;&gt;"",$A97&lt;&gt;"TOTAL"),IF(AND([2]PREMIOS_DOCTORADO!$AU95&lt;&gt;"",[2]PREMIOS_DOCTORADO!$AU95&lt;&gt;0),[2]PREMIOS_DOCTORADO!$AU95,""),IF($A97="TOTAL",SUM(INDIRECT("AA4:AA"&amp;ROW()-1)),""))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IF(AND($A97&lt;&gt;"",$A97&lt;&gt;"TOTAL"),IF(AND([2]PREMIOS_DOCTORADO!$AX95&lt;&gt;"",[2]PREMIOS_DOCTORADO!$AX95&lt;&gt;0),[2]PREMIOS_DOCTORADO!$AX95,""),IF($A97="TOTAL",SUM(INDIRECT("AC4:AC"&amp;ROW()-1)),""))</f>
        <v/>
      </c>
      <c r="AD97" s="7" t="str">
        <f ca="1">IF(AND($A97&lt;&gt;"",$A97&lt;&gt;"TOTAL"),IF(AND([2]PREMIOS_DOCTORADO!$AZ95&lt;&gt;"",[2]PREMIOS_DOCTORADO!$AZ95&lt;&gt;0),[2]PREMIOS_DOCTORADO!$AZ95,""),IF($A97="TOTAL",SUM(INDIRECT("AD4:AD"&amp;ROW()-1)),""))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IF(AND($A97&lt;&gt;"",$A97&lt;&gt;"TOTAL"),IF(AND([2]PREMIOS_DOCTORADO!$BC95&lt;&gt;"",[2]PREMIOS_DOCTORADO!$BC95&lt;&gt;0),[2]PREMIOS_DOCTORADO!$BC95,""),IF($A97="TOTAL",SUM(INDIRECT("AF4:AF"&amp;ROW()-1)),""))</f>
        <v/>
      </c>
      <c r="AG97" s="7" t="str">
        <f ca="1">IF(AND($A97&lt;&gt;"",$A97&lt;&gt;"TOTAL"),IF(AND([2]PREMIOS_DOCTORADO!$BE95&lt;&gt;"",[2]PREMIOS_DOCTORADO!$BE95&lt;&gt;0),[2]PREMIOS_DOCTORADO!$BE95,""),IF($A97="TOTAL",SUM(INDIRECT("AG4:AG"&amp;ROW()-1)),""))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IF(AND($A97&lt;&gt;"",$A97&lt;&gt;"TOTAL"),IF(AND([2]PREMIOS_DOCTORADO!$BH95&lt;&gt;"",[2]PREMIOS_DOCTORADO!$BH95&lt;&gt;0),[2]PREMIOS_DOCTORADO!$BH95,""),IF($A97="TOTAL",SUM(INDIRECT("AI4:AI"&amp;ROW()-1)),""))</f>
        <v/>
      </c>
      <c r="AJ97" s="7" t="str">
        <f ca="1">IF(AND($A97&lt;&gt;"",$A97&lt;&gt;"TOTAL"),IF(AND([2]PREMIOS_DOCTORADO!$BJ95&lt;&gt;"",[2]PREMIOS_DOCTORADO!$BJ95&lt;&gt;0),[2]PREMIOS_DOCTORADO!$BJ95,""),IF($A97="TOTAL",SUM(INDIRECT("AJ4:AJ"&amp;ROW()-1)),""))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IF(AND($A97&lt;&gt;"",$A97&lt;&gt;"TOTAL"),IF(AND([2]PREMIOS_DOCTORADO!$BM95&lt;&gt;"",[2]PREMIOS_DOCTORADO!$BM95&lt;&gt;0),[2]PREMIOS_DOCTORADO!$BM95,""),IF($A97="TOTAL",SUM(INDIRECT("AL4:AL"&amp;ROW()-1)),""))</f>
        <v/>
      </c>
      <c r="AM97" s="7" t="str">
        <f ca="1">IF(AND($A97&lt;&gt;"",$A97&lt;&gt;"TOTAL"),IF(AND([2]PREMIOS_DOCTORADO!$BO95&lt;&gt;"",[2]PREMIOS_DOCTORADO!$BO95&lt;&gt;0),[2]PREMIOS_DOCTORADO!$BO95,""),IF($A97="TOTAL",SUM(INDIRECT("AM4:AM"&amp;ROW()-1)),""))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IF(AND($A97&lt;&gt;"",$A97&lt;&gt;"TOTAL"),IF(AND([2]PREMIOS_DOCTORADO!$BR95&lt;&gt;"",[2]PREMIOS_DOCTORADO!$BR95&lt;&gt;0),[2]PREMIOS_DOCTORADO!$BR95,""),IF($A97="TOTAL",SUM(INDIRECT("AO4:AO"&amp;ROW()-1)),""))</f>
        <v/>
      </c>
      <c r="AP97" s="7" t="str">
        <f ca="1">IF(AND($A97&lt;&gt;"",$A97&lt;&gt;"TOTAL"),IF(AND([2]PREMIOS_DOCTORADO!$BT95&lt;&gt;"",[2]PREMIOS_DOCTORADO!$BT95&lt;&gt;0),[2]PREMIOS_DOCTORADO!$BT95,""),IF($A97="TOTAL",SUM(INDIRECT("AP4:AP"&amp;ROW()-1)),""))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IF(AND($A97&lt;&gt;"",$A97&lt;&gt;"TOTAL"),IF(AND([2]PREMIOS_DOCTORADO!$BW95&lt;&gt;"",[2]PREMIOS_DOCTORADO!$BW95&lt;&gt;0),[2]PREMIOS_DOCTORADO!$BW95,""),IF($A97="TOTAL",SUM(INDIRECT("AR4:AR"&amp;ROW()-1)),""))</f>
        <v/>
      </c>
      <c r="AS97" s="7" t="str">
        <f ca="1">IF(AND($A97&lt;&gt;"",$A97&lt;&gt;"TOTAL"),IF(AND([2]PREMIOS_DOCTORADO!$BY95&lt;&gt;"",[2]PREMIOS_DOCTORADO!$BY95&lt;&gt;0),[2]PREMIOS_DOCTORADO!$BY95,""),IF($A97="TOTAL",SUM(INDIRECT("AS4:AS"&amp;ROW()-1)),""))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IF(AND($A97&lt;&gt;"",$A97&lt;&gt;"TOTAL"),IF(AND([2]PREMIOS_DOCTORADO!$CB95&lt;&gt;"",[2]PREMIOS_DOCTORADO!$CB95&lt;&gt;0),[2]PREMIOS_DOCTORADO!$CB95,""),IF($A97="TOTAL",SUM(INDIRECT("AU4:AU"&amp;ROW()-1)),""))</f>
        <v/>
      </c>
      <c r="AV97" s="7" t="str">
        <f ca="1">IF(AND($A97&lt;&gt;"",$A97&lt;&gt;"TOTAL"),IF(AND([2]PREMIOS_DOCTORADO!$CD95&lt;&gt;"",[2]PREMIOS_DOCTORADO!$CD95&lt;&gt;0),[2]PREMIOS_DOCTORADO!$CD95,""),IF($A97="TOTAL",SUM(INDIRECT("AV4:AV"&amp;ROW()-1)),""))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IF(AND($A97&lt;&gt;"",$A97&lt;&gt;"TOTAL"),IF(AND([2]PREMIOS_DOCTORADO!$CG95&lt;&gt;"",[2]PREMIOS_DOCTORADO!$CG95&lt;&gt;0),[2]PREMIOS_DOCTORADO!$CG95,""),IF($A97="TOTAL",SUM(INDIRECT("AX4:AX"&amp;ROW()-1)),""))</f>
        <v/>
      </c>
      <c r="AY97" s="7" t="str">
        <f ca="1">IF(AND($A97&lt;&gt;"",$A97&lt;&gt;"TOTAL"),IF(AND([2]PREMIOS_DOCTORADO!$CI95&lt;&gt;"",[2]PREMIOS_DOCTORADO!$CI95&lt;&gt;0),[2]PREMIOS_DOCTORADO!$CI95,""),IF($A97="TOTAL",SUM(INDIRECT("AY4:AY"&amp;ROW()-1)),""))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IF(AND($A97&lt;&gt;"",$A97&lt;&gt;"TOTAL"),IF(AND([2]PREMIOS_DOCTORADO!$CL95&lt;&gt;"",[2]PREMIOS_DOCTORADO!$CL95&lt;&gt;0),[2]PREMIOS_DOCTORADO!$CL95,""),IF($A97="TOTAL",SUM(INDIRECT("BA4:BA"&amp;ROW()-1)),""))</f>
        <v/>
      </c>
      <c r="BB97" s="7" t="str">
        <f ca="1">IF(AND($A97&lt;&gt;"",$A97&lt;&gt;"TOTAL"),IF(AND([2]PREMIOS_DOCTORADO!$CN95&lt;&gt;"",[2]PREMIOS_DOCTORADO!$CN95&lt;&gt;0),[2]PREMIOS_DOCTORADO!$CN95,""),IF($A97="TOTAL",SUM(INDIRECT("BB4:BB"&amp;ROW()-1)),""))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IF(AND($A97&lt;&gt;"",$A97&lt;&gt;"TOTAL"),IF(AND([2]PREMIOS_DOCTORADO!$CQ95&lt;&gt;"",[2]PREMIOS_DOCTORADO!$CQ95&lt;&gt;0),[2]PREMIOS_DOCTORADO!$CQ95,""),IF($A97="TOTAL",SUM(INDIRECT("BD4:BD"&amp;ROW()-1)),""))</f>
        <v/>
      </c>
      <c r="BE97" s="7" t="str">
        <f ca="1">IF(AND($A97&lt;&gt;"",$A97&lt;&gt;"TOTAL"),IF(AND([2]PREMIOS_DOCTORADO!$CS95&lt;&gt;"",[2]PREMIOS_DOCTORADO!$CS95&lt;&gt;0),[2]PREMIOS_DOCTORADO!$CS95,""),IF($A97="TOTAL",SUM(INDIRECT("BE4:BE"&amp;ROW()-1)),""))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IF([2]PREMIOS_DOCTORADO!$D96&lt;&gt;"",[2]PREMIOS_DOCTORADO!$D96,IF(AND([2]PREMIOS_DOCTORADO!$D96="",[2]PREMIOS_DOCTORADO!$D97="",[2]PREMIOS_DOCTORADO!$D95=""),"","TOTAL"))</f>
        <v/>
      </c>
      <c r="B98" s="7" t="str">
        <f ca="1">IF(AND($A98&lt;&gt;"",$A98&lt;&gt;"TOTAL"),IF(AND([2]PREMIOS_DOCTORADO!$E96&lt;&gt;"",[2]PREMIOS_DOCTORADO!$E96&lt;&gt;0),[2]PREMIOS_DOCTORADO!$E96,""),IF($A98="TOTAL",SUM(INDIRECT("B4:B"&amp;ROW()-1)),""))</f>
        <v/>
      </c>
      <c r="C98" s="7" t="str">
        <f ca="1">IF(AND($A98&lt;&gt;"",$A98&lt;&gt;"TOTAL"),IF(AND([2]PREMIOS_DOCTORADO!$G96&lt;&gt;"",[2]PREMIOS_DOCTORADO!$G96&lt;&gt;0),[2]PREMIOS_DOCTORADO!$G96,""),IF($A98="TOTAL",SUM(INDIRECT("C4:C"&amp;ROW()-1)),""))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IF(AND($A98&lt;&gt;"",$A98&lt;&gt;"TOTAL"),IF(AND([2]PREMIOS_DOCTORADO!$J96&lt;&gt;"",[2]PREMIOS_DOCTORADO!$J96&lt;&gt;0),[2]PREMIOS_DOCTORADO!$J96,""),IF($A98="TOTAL",SUM(INDIRECT("E4:E"&amp;ROW()-1)),""))</f>
        <v/>
      </c>
      <c r="F98" s="7" t="str">
        <f ca="1">IF(AND($A98&lt;&gt;"",$A98&lt;&gt;"TOTAL"),IF(AND([2]PREMIOS_DOCTORADO!$L96&lt;&gt;"",[2]PREMIOS_DOCTORADO!$L96&lt;&gt;0),[2]PREMIOS_DOCTORADO!$L96,""),IF($A98="TOTAL",SUM(INDIRECT("F4:F"&amp;ROW()-1)),""))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IF(AND($A98&lt;&gt;"",$A98&lt;&gt;"TOTAL"),IF(AND([2]PREMIOS_DOCTORADO!$O96&lt;&gt;"",[2]PREMIOS_DOCTORADO!$O96&lt;&gt;0),[2]PREMIOS_DOCTORADO!$O96,""),IF($A98="TOTAL",SUM(INDIRECT("H4:H"&amp;ROW()-1)),""))</f>
        <v/>
      </c>
      <c r="I98" s="7" t="str">
        <f ca="1">IF(AND($A98&lt;&gt;"",$A98&lt;&gt;"TOTAL"),IF(AND([2]PREMIOS_DOCTORADO!$Q96&lt;&gt;"",[2]PREMIOS_DOCTORADO!$Q96&lt;&gt;0),[2]PREMIOS_DOCTORADO!$Q96,""),IF($A98="TOTAL",SUM(INDIRECT("I4:I"&amp;ROW()-1)),""))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IF(AND($A98&lt;&gt;"",$A98&lt;&gt;"TOTAL"),IF(AND([2]PREMIOS_DOCTORADO!$T96&lt;&gt;"",[2]PREMIOS_DOCTORADO!$T96&lt;&gt;0),[2]PREMIOS_DOCTORADO!$T96,""),IF($A98="TOTAL",SUM(INDIRECT("K4:K"&amp;ROW()-1)),""))</f>
        <v/>
      </c>
      <c r="L98" s="7" t="str">
        <f ca="1">IF(AND($A98&lt;&gt;"",$A98&lt;&gt;"TOTAL"),IF(AND([2]PREMIOS_DOCTORADO!$V96&lt;&gt;"",[2]PREMIOS_DOCTORADO!$V96&lt;&gt;0),[2]PREMIOS_DOCTORADO!$V96,""),IF($A98="TOTAL",SUM(INDIRECT("L4:L"&amp;ROW()-1)),""))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IF(AND($A98&lt;&gt;"",$A98&lt;&gt;"TOTAL"),IF(AND([2]PREMIOS_DOCTORADO!$Y96&lt;&gt;"",[2]PREMIOS_DOCTORADO!$Y96&lt;&gt;0),[2]PREMIOS_DOCTORADO!$Y96,""),IF($A98="TOTAL",SUM(INDIRECT("N4:N"&amp;ROW()-1)),""))</f>
        <v/>
      </c>
      <c r="O98" s="7" t="str">
        <f ca="1">IF(AND($A98&lt;&gt;"",$A98&lt;&gt;"TOTAL"),IF(AND([2]PREMIOS_DOCTORADO!$AA96&lt;&gt;"",[2]PREMIOS_DOCTORADO!$AA96&lt;&gt;0),[2]PREMIOS_DOCTORADO!$AA96,""),IF($A98="TOTAL",SUM(INDIRECT("O4:O"&amp;ROW()-1)),""))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IF(AND($A98&lt;&gt;"",$A98&lt;&gt;"TOTAL"),IF(AND([2]PREMIOS_DOCTORADO!$AD96&lt;&gt;"",[2]PREMIOS_DOCTORADO!$AD96&lt;&gt;0),[2]PREMIOS_DOCTORADO!$AD96,""),IF($A98="TOTAL",SUM(INDIRECT("Q4:Q"&amp;ROW()-1)),""))</f>
        <v/>
      </c>
      <c r="R98" s="7" t="str">
        <f ca="1">IF(AND($A98&lt;&gt;"",$A98&lt;&gt;"TOTAL"),IF(AND([2]PREMIOS_DOCTORADO!$AF96&lt;&gt;"",[2]PREMIOS_DOCTORADO!$AF96&lt;&gt;0),[2]PREMIOS_DOCTORADO!$AF96,""),IF($A98="TOTAL",SUM(INDIRECT("R4:R"&amp;ROW()-1)),""))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IF(AND($A98&lt;&gt;"",$A98&lt;&gt;"TOTAL"),IF(AND([2]PREMIOS_DOCTORADO!$AI96&lt;&gt;"",[2]PREMIOS_DOCTORADO!$AI96&lt;&gt;0),[2]PREMIOS_DOCTORADO!$AI96,""),IF($A98="TOTAL",SUM(INDIRECT("T4:T"&amp;ROW()-1)),""))</f>
        <v/>
      </c>
      <c r="U98" s="7" t="str">
        <f ca="1">IF(AND($A98&lt;&gt;"",$A98&lt;&gt;"TOTAL"),IF(AND([2]PREMIOS_DOCTORADO!$AK96&lt;&gt;"",[2]PREMIOS_DOCTORADO!$AK96&lt;&gt;0),[2]PREMIOS_DOCTORADO!$AK96,""),IF($A98="TOTAL",SUM(INDIRECT("U4:U"&amp;ROW()-1)),""))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IF(AND($A98&lt;&gt;"",$A98&lt;&gt;"TOTAL"),IF(AND([2]PREMIOS_DOCTORADO!$AN96&lt;&gt;"",[2]PREMIOS_DOCTORADO!$AN96&lt;&gt;0),[2]PREMIOS_DOCTORADO!$AN96,""),IF($A98="TOTAL",SUM(INDIRECT("W4:W"&amp;ROW()-1)),""))</f>
        <v/>
      </c>
      <c r="X98" s="7" t="str">
        <f ca="1">IF(AND($A98&lt;&gt;"",$A98&lt;&gt;"TOTAL"),IF(AND([2]PREMIOS_DOCTORADO!$AP96&lt;&gt;"",[2]PREMIOS_DOCTORADO!$AP96&lt;&gt;0),[2]PREMIOS_DOCTORADO!$AP96,""),IF($A98="TOTAL",SUM(INDIRECT("X4:X"&amp;ROW()-1)),""))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IF(AND($A98&lt;&gt;"",$A98&lt;&gt;"TOTAL"),IF(AND([2]PREMIOS_DOCTORADO!$AS96&lt;&gt;"",[2]PREMIOS_DOCTORADO!$AS96&lt;&gt;0),[2]PREMIOS_DOCTORADO!$AS96,""),IF($A98="TOTAL",SUM(INDIRECT("Z4:Z"&amp;ROW()-1)),""))</f>
        <v/>
      </c>
      <c r="AA98" s="7" t="str">
        <f ca="1">IF(AND($A98&lt;&gt;"",$A98&lt;&gt;"TOTAL"),IF(AND([2]PREMIOS_DOCTORADO!$AU96&lt;&gt;"",[2]PREMIOS_DOCTORADO!$AU96&lt;&gt;0),[2]PREMIOS_DOCTORADO!$AU96,""),IF($A98="TOTAL",SUM(INDIRECT("AA4:AA"&amp;ROW()-1)),""))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IF(AND($A98&lt;&gt;"",$A98&lt;&gt;"TOTAL"),IF(AND([2]PREMIOS_DOCTORADO!$AX96&lt;&gt;"",[2]PREMIOS_DOCTORADO!$AX96&lt;&gt;0),[2]PREMIOS_DOCTORADO!$AX96,""),IF($A98="TOTAL",SUM(INDIRECT("AC4:AC"&amp;ROW()-1)),""))</f>
        <v/>
      </c>
      <c r="AD98" s="7" t="str">
        <f ca="1">IF(AND($A98&lt;&gt;"",$A98&lt;&gt;"TOTAL"),IF(AND([2]PREMIOS_DOCTORADO!$AZ96&lt;&gt;"",[2]PREMIOS_DOCTORADO!$AZ96&lt;&gt;0),[2]PREMIOS_DOCTORADO!$AZ96,""),IF($A98="TOTAL",SUM(INDIRECT("AD4:AD"&amp;ROW()-1)),""))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IF(AND($A98&lt;&gt;"",$A98&lt;&gt;"TOTAL"),IF(AND([2]PREMIOS_DOCTORADO!$BC96&lt;&gt;"",[2]PREMIOS_DOCTORADO!$BC96&lt;&gt;0),[2]PREMIOS_DOCTORADO!$BC96,""),IF($A98="TOTAL",SUM(INDIRECT("AF4:AF"&amp;ROW()-1)),""))</f>
        <v/>
      </c>
      <c r="AG98" s="7" t="str">
        <f ca="1">IF(AND($A98&lt;&gt;"",$A98&lt;&gt;"TOTAL"),IF(AND([2]PREMIOS_DOCTORADO!$BE96&lt;&gt;"",[2]PREMIOS_DOCTORADO!$BE96&lt;&gt;0),[2]PREMIOS_DOCTORADO!$BE96,""),IF($A98="TOTAL",SUM(INDIRECT("AG4:AG"&amp;ROW()-1)),""))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IF(AND($A98&lt;&gt;"",$A98&lt;&gt;"TOTAL"),IF(AND([2]PREMIOS_DOCTORADO!$BH96&lt;&gt;"",[2]PREMIOS_DOCTORADO!$BH96&lt;&gt;0),[2]PREMIOS_DOCTORADO!$BH96,""),IF($A98="TOTAL",SUM(INDIRECT("AI4:AI"&amp;ROW()-1)),""))</f>
        <v/>
      </c>
      <c r="AJ98" s="7" t="str">
        <f ca="1">IF(AND($A98&lt;&gt;"",$A98&lt;&gt;"TOTAL"),IF(AND([2]PREMIOS_DOCTORADO!$BJ96&lt;&gt;"",[2]PREMIOS_DOCTORADO!$BJ96&lt;&gt;0),[2]PREMIOS_DOCTORADO!$BJ96,""),IF($A98="TOTAL",SUM(INDIRECT("AJ4:AJ"&amp;ROW()-1)),""))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IF(AND($A98&lt;&gt;"",$A98&lt;&gt;"TOTAL"),IF(AND([2]PREMIOS_DOCTORADO!$BM96&lt;&gt;"",[2]PREMIOS_DOCTORADO!$BM96&lt;&gt;0),[2]PREMIOS_DOCTORADO!$BM96,""),IF($A98="TOTAL",SUM(INDIRECT("AL4:AL"&amp;ROW()-1)),""))</f>
        <v/>
      </c>
      <c r="AM98" s="7" t="str">
        <f ca="1">IF(AND($A98&lt;&gt;"",$A98&lt;&gt;"TOTAL"),IF(AND([2]PREMIOS_DOCTORADO!$BO96&lt;&gt;"",[2]PREMIOS_DOCTORADO!$BO96&lt;&gt;0),[2]PREMIOS_DOCTORADO!$BO96,""),IF($A98="TOTAL",SUM(INDIRECT("AM4:AM"&amp;ROW()-1)),""))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IF(AND($A98&lt;&gt;"",$A98&lt;&gt;"TOTAL"),IF(AND([2]PREMIOS_DOCTORADO!$BR96&lt;&gt;"",[2]PREMIOS_DOCTORADO!$BR96&lt;&gt;0),[2]PREMIOS_DOCTORADO!$BR96,""),IF($A98="TOTAL",SUM(INDIRECT("AO4:AO"&amp;ROW()-1)),""))</f>
        <v/>
      </c>
      <c r="AP98" s="7" t="str">
        <f ca="1">IF(AND($A98&lt;&gt;"",$A98&lt;&gt;"TOTAL"),IF(AND([2]PREMIOS_DOCTORADO!$BT96&lt;&gt;"",[2]PREMIOS_DOCTORADO!$BT96&lt;&gt;0),[2]PREMIOS_DOCTORADO!$BT96,""),IF($A98="TOTAL",SUM(INDIRECT("AP4:AP"&amp;ROW()-1)),""))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IF(AND($A98&lt;&gt;"",$A98&lt;&gt;"TOTAL"),IF(AND([2]PREMIOS_DOCTORADO!$BW96&lt;&gt;"",[2]PREMIOS_DOCTORADO!$BW96&lt;&gt;0),[2]PREMIOS_DOCTORADO!$BW96,""),IF($A98="TOTAL",SUM(INDIRECT("AR4:AR"&amp;ROW()-1)),""))</f>
        <v/>
      </c>
      <c r="AS98" s="7" t="str">
        <f ca="1">IF(AND($A98&lt;&gt;"",$A98&lt;&gt;"TOTAL"),IF(AND([2]PREMIOS_DOCTORADO!$BY96&lt;&gt;"",[2]PREMIOS_DOCTORADO!$BY96&lt;&gt;0),[2]PREMIOS_DOCTORADO!$BY96,""),IF($A98="TOTAL",SUM(INDIRECT("AS4:AS"&amp;ROW()-1)),""))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IF(AND($A98&lt;&gt;"",$A98&lt;&gt;"TOTAL"),IF(AND([2]PREMIOS_DOCTORADO!$CB96&lt;&gt;"",[2]PREMIOS_DOCTORADO!$CB96&lt;&gt;0),[2]PREMIOS_DOCTORADO!$CB96,""),IF($A98="TOTAL",SUM(INDIRECT("AU4:AU"&amp;ROW()-1)),""))</f>
        <v/>
      </c>
      <c r="AV98" s="7" t="str">
        <f ca="1">IF(AND($A98&lt;&gt;"",$A98&lt;&gt;"TOTAL"),IF(AND([2]PREMIOS_DOCTORADO!$CD96&lt;&gt;"",[2]PREMIOS_DOCTORADO!$CD96&lt;&gt;0),[2]PREMIOS_DOCTORADO!$CD96,""),IF($A98="TOTAL",SUM(INDIRECT("AV4:AV"&amp;ROW()-1)),""))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IF(AND($A98&lt;&gt;"",$A98&lt;&gt;"TOTAL"),IF(AND([2]PREMIOS_DOCTORADO!$CG96&lt;&gt;"",[2]PREMIOS_DOCTORADO!$CG96&lt;&gt;0),[2]PREMIOS_DOCTORADO!$CG96,""),IF($A98="TOTAL",SUM(INDIRECT("AX4:AX"&amp;ROW()-1)),""))</f>
        <v/>
      </c>
      <c r="AY98" s="7" t="str">
        <f ca="1">IF(AND($A98&lt;&gt;"",$A98&lt;&gt;"TOTAL"),IF(AND([2]PREMIOS_DOCTORADO!$CI96&lt;&gt;"",[2]PREMIOS_DOCTORADO!$CI96&lt;&gt;0),[2]PREMIOS_DOCTORADO!$CI96,""),IF($A98="TOTAL",SUM(INDIRECT("AY4:AY"&amp;ROW()-1)),""))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IF(AND($A98&lt;&gt;"",$A98&lt;&gt;"TOTAL"),IF(AND([2]PREMIOS_DOCTORADO!$CL96&lt;&gt;"",[2]PREMIOS_DOCTORADO!$CL96&lt;&gt;0),[2]PREMIOS_DOCTORADO!$CL96,""),IF($A98="TOTAL",SUM(INDIRECT("BA4:BA"&amp;ROW()-1)),""))</f>
        <v/>
      </c>
      <c r="BB98" s="7" t="str">
        <f ca="1">IF(AND($A98&lt;&gt;"",$A98&lt;&gt;"TOTAL"),IF(AND([2]PREMIOS_DOCTORADO!$CN96&lt;&gt;"",[2]PREMIOS_DOCTORADO!$CN96&lt;&gt;0),[2]PREMIOS_DOCTORADO!$CN96,""),IF($A98="TOTAL",SUM(INDIRECT("BB4:BB"&amp;ROW()-1)),""))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IF(AND($A98&lt;&gt;"",$A98&lt;&gt;"TOTAL"),IF(AND([2]PREMIOS_DOCTORADO!$CQ96&lt;&gt;"",[2]PREMIOS_DOCTORADO!$CQ96&lt;&gt;0),[2]PREMIOS_DOCTORADO!$CQ96,""),IF($A98="TOTAL",SUM(INDIRECT("BD4:BD"&amp;ROW()-1)),""))</f>
        <v/>
      </c>
      <c r="BE98" s="7" t="str">
        <f ca="1">IF(AND($A98&lt;&gt;"",$A98&lt;&gt;"TOTAL"),IF(AND([2]PREMIOS_DOCTORADO!$CS96&lt;&gt;"",[2]PREMIOS_DOCTORADO!$CS96&lt;&gt;0),[2]PREMIOS_DOCTORADO!$CS96,""),IF($A98="TOTAL",SUM(INDIRECT("BE4:BE"&amp;ROW()-1)),""))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IF([2]PREMIOS_DOCTORADO!$D97&lt;&gt;"",[2]PREMIOS_DOCTORADO!$D97,IF(AND([2]PREMIOS_DOCTORADO!$D97="",[2]PREMIOS_DOCTORADO!$D98="",[2]PREMIOS_DOCTORADO!$D96=""),"","TOTAL"))</f>
        <v/>
      </c>
      <c r="B99" s="7" t="str">
        <f ca="1">IF(AND($A99&lt;&gt;"",$A99&lt;&gt;"TOTAL"),IF(AND([2]PREMIOS_DOCTORADO!$E97&lt;&gt;"",[2]PREMIOS_DOCTORADO!$E97&lt;&gt;0),[2]PREMIOS_DOCTORADO!$E97,""),IF($A99="TOTAL",SUM(INDIRECT("B4:B"&amp;ROW()-1)),""))</f>
        <v/>
      </c>
      <c r="C99" s="7" t="str">
        <f ca="1">IF(AND($A99&lt;&gt;"",$A99&lt;&gt;"TOTAL"),IF(AND([2]PREMIOS_DOCTORADO!$G97&lt;&gt;"",[2]PREMIOS_DOCTORADO!$G97&lt;&gt;0),[2]PREMIOS_DOCTORADO!$G97,""),IF($A99="TOTAL",SUM(INDIRECT("C4:C"&amp;ROW()-1)),""))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IF(AND($A99&lt;&gt;"",$A99&lt;&gt;"TOTAL"),IF(AND([2]PREMIOS_DOCTORADO!$J97&lt;&gt;"",[2]PREMIOS_DOCTORADO!$J97&lt;&gt;0),[2]PREMIOS_DOCTORADO!$J97,""),IF($A99="TOTAL",SUM(INDIRECT("E4:E"&amp;ROW()-1)),""))</f>
        <v/>
      </c>
      <c r="F99" s="7" t="str">
        <f ca="1">IF(AND($A99&lt;&gt;"",$A99&lt;&gt;"TOTAL"),IF(AND([2]PREMIOS_DOCTORADO!$L97&lt;&gt;"",[2]PREMIOS_DOCTORADO!$L97&lt;&gt;0),[2]PREMIOS_DOCTORADO!$L97,""),IF($A99="TOTAL",SUM(INDIRECT("F4:F"&amp;ROW()-1)),""))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IF(AND($A99&lt;&gt;"",$A99&lt;&gt;"TOTAL"),IF(AND([2]PREMIOS_DOCTORADO!$O97&lt;&gt;"",[2]PREMIOS_DOCTORADO!$O97&lt;&gt;0),[2]PREMIOS_DOCTORADO!$O97,""),IF($A99="TOTAL",SUM(INDIRECT("H4:H"&amp;ROW()-1)),""))</f>
        <v/>
      </c>
      <c r="I99" s="7" t="str">
        <f ca="1">IF(AND($A99&lt;&gt;"",$A99&lt;&gt;"TOTAL"),IF(AND([2]PREMIOS_DOCTORADO!$Q97&lt;&gt;"",[2]PREMIOS_DOCTORADO!$Q97&lt;&gt;0),[2]PREMIOS_DOCTORADO!$Q97,""),IF($A99="TOTAL",SUM(INDIRECT("I4:I"&amp;ROW()-1)),""))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IF(AND($A99&lt;&gt;"",$A99&lt;&gt;"TOTAL"),IF(AND([2]PREMIOS_DOCTORADO!$T97&lt;&gt;"",[2]PREMIOS_DOCTORADO!$T97&lt;&gt;0),[2]PREMIOS_DOCTORADO!$T97,""),IF($A99="TOTAL",SUM(INDIRECT("K4:K"&amp;ROW()-1)),""))</f>
        <v/>
      </c>
      <c r="L99" s="7" t="str">
        <f ca="1">IF(AND($A99&lt;&gt;"",$A99&lt;&gt;"TOTAL"),IF(AND([2]PREMIOS_DOCTORADO!$V97&lt;&gt;"",[2]PREMIOS_DOCTORADO!$V97&lt;&gt;0),[2]PREMIOS_DOCTORADO!$V97,""),IF($A99="TOTAL",SUM(INDIRECT("L4:L"&amp;ROW()-1)),""))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IF(AND($A99&lt;&gt;"",$A99&lt;&gt;"TOTAL"),IF(AND([2]PREMIOS_DOCTORADO!$Y97&lt;&gt;"",[2]PREMIOS_DOCTORADO!$Y97&lt;&gt;0),[2]PREMIOS_DOCTORADO!$Y97,""),IF($A99="TOTAL",SUM(INDIRECT("N4:N"&amp;ROW()-1)),""))</f>
        <v/>
      </c>
      <c r="O99" s="7" t="str">
        <f ca="1">IF(AND($A99&lt;&gt;"",$A99&lt;&gt;"TOTAL"),IF(AND([2]PREMIOS_DOCTORADO!$AA97&lt;&gt;"",[2]PREMIOS_DOCTORADO!$AA97&lt;&gt;0),[2]PREMIOS_DOCTORADO!$AA97,""),IF($A99="TOTAL",SUM(INDIRECT("O4:O"&amp;ROW()-1)),""))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IF(AND($A99&lt;&gt;"",$A99&lt;&gt;"TOTAL"),IF(AND([2]PREMIOS_DOCTORADO!$AD97&lt;&gt;"",[2]PREMIOS_DOCTORADO!$AD97&lt;&gt;0),[2]PREMIOS_DOCTORADO!$AD97,""),IF($A99="TOTAL",SUM(INDIRECT("Q4:Q"&amp;ROW()-1)),""))</f>
        <v/>
      </c>
      <c r="R99" s="7" t="str">
        <f ca="1">IF(AND($A99&lt;&gt;"",$A99&lt;&gt;"TOTAL"),IF(AND([2]PREMIOS_DOCTORADO!$AF97&lt;&gt;"",[2]PREMIOS_DOCTORADO!$AF97&lt;&gt;0),[2]PREMIOS_DOCTORADO!$AF97,""),IF($A99="TOTAL",SUM(INDIRECT("R4:R"&amp;ROW()-1)),""))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IF(AND($A99&lt;&gt;"",$A99&lt;&gt;"TOTAL"),IF(AND([2]PREMIOS_DOCTORADO!$AI97&lt;&gt;"",[2]PREMIOS_DOCTORADO!$AI97&lt;&gt;0),[2]PREMIOS_DOCTORADO!$AI97,""),IF($A99="TOTAL",SUM(INDIRECT("T4:T"&amp;ROW()-1)),""))</f>
        <v/>
      </c>
      <c r="U99" s="7" t="str">
        <f ca="1">IF(AND($A99&lt;&gt;"",$A99&lt;&gt;"TOTAL"),IF(AND([2]PREMIOS_DOCTORADO!$AK97&lt;&gt;"",[2]PREMIOS_DOCTORADO!$AK97&lt;&gt;0),[2]PREMIOS_DOCTORADO!$AK97,""),IF($A99="TOTAL",SUM(INDIRECT("U4:U"&amp;ROW()-1)),""))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IF(AND($A99&lt;&gt;"",$A99&lt;&gt;"TOTAL"),IF(AND([2]PREMIOS_DOCTORADO!$AN97&lt;&gt;"",[2]PREMIOS_DOCTORADO!$AN97&lt;&gt;0),[2]PREMIOS_DOCTORADO!$AN97,""),IF($A99="TOTAL",SUM(INDIRECT("W4:W"&amp;ROW()-1)),""))</f>
        <v/>
      </c>
      <c r="X99" s="7" t="str">
        <f ca="1">IF(AND($A99&lt;&gt;"",$A99&lt;&gt;"TOTAL"),IF(AND([2]PREMIOS_DOCTORADO!$AP97&lt;&gt;"",[2]PREMIOS_DOCTORADO!$AP97&lt;&gt;0),[2]PREMIOS_DOCTORADO!$AP97,""),IF($A99="TOTAL",SUM(INDIRECT("X4:X"&amp;ROW()-1)),""))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IF(AND($A99&lt;&gt;"",$A99&lt;&gt;"TOTAL"),IF(AND([2]PREMIOS_DOCTORADO!$AS97&lt;&gt;"",[2]PREMIOS_DOCTORADO!$AS97&lt;&gt;0),[2]PREMIOS_DOCTORADO!$AS97,""),IF($A99="TOTAL",SUM(INDIRECT("Z4:Z"&amp;ROW()-1)),""))</f>
        <v/>
      </c>
      <c r="AA99" s="7" t="str">
        <f ca="1">IF(AND($A99&lt;&gt;"",$A99&lt;&gt;"TOTAL"),IF(AND([2]PREMIOS_DOCTORADO!$AU97&lt;&gt;"",[2]PREMIOS_DOCTORADO!$AU97&lt;&gt;0),[2]PREMIOS_DOCTORADO!$AU97,""),IF($A99="TOTAL",SUM(INDIRECT("AA4:AA"&amp;ROW()-1)),""))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IF(AND($A99&lt;&gt;"",$A99&lt;&gt;"TOTAL"),IF(AND([2]PREMIOS_DOCTORADO!$AX97&lt;&gt;"",[2]PREMIOS_DOCTORADO!$AX97&lt;&gt;0),[2]PREMIOS_DOCTORADO!$AX97,""),IF($A99="TOTAL",SUM(INDIRECT("AC4:AC"&amp;ROW()-1)),""))</f>
        <v/>
      </c>
      <c r="AD99" s="7" t="str">
        <f ca="1">IF(AND($A99&lt;&gt;"",$A99&lt;&gt;"TOTAL"),IF(AND([2]PREMIOS_DOCTORADO!$AZ97&lt;&gt;"",[2]PREMIOS_DOCTORADO!$AZ97&lt;&gt;0),[2]PREMIOS_DOCTORADO!$AZ97,""),IF($A99="TOTAL",SUM(INDIRECT("AD4:AD"&amp;ROW()-1)),""))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IF(AND($A99&lt;&gt;"",$A99&lt;&gt;"TOTAL"),IF(AND([2]PREMIOS_DOCTORADO!$BC97&lt;&gt;"",[2]PREMIOS_DOCTORADO!$BC97&lt;&gt;0),[2]PREMIOS_DOCTORADO!$BC97,""),IF($A99="TOTAL",SUM(INDIRECT("AF4:AF"&amp;ROW()-1)),""))</f>
        <v/>
      </c>
      <c r="AG99" s="7" t="str">
        <f ca="1">IF(AND($A99&lt;&gt;"",$A99&lt;&gt;"TOTAL"),IF(AND([2]PREMIOS_DOCTORADO!$BE97&lt;&gt;"",[2]PREMIOS_DOCTORADO!$BE97&lt;&gt;0),[2]PREMIOS_DOCTORADO!$BE97,""),IF($A99="TOTAL",SUM(INDIRECT("AG4:AG"&amp;ROW()-1)),""))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IF(AND($A99&lt;&gt;"",$A99&lt;&gt;"TOTAL"),IF(AND([2]PREMIOS_DOCTORADO!$BH97&lt;&gt;"",[2]PREMIOS_DOCTORADO!$BH97&lt;&gt;0),[2]PREMIOS_DOCTORADO!$BH97,""),IF($A99="TOTAL",SUM(INDIRECT("AI4:AI"&amp;ROW()-1)),""))</f>
        <v/>
      </c>
      <c r="AJ99" s="7" t="str">
        <f ca="1">IF(AND($A99&lt;&gt;"",$A99&lt;&gt;"TOTAL"),IF(AND([2]PREMIOS_DOCTORADO!$BJ97&lt;&gt;"",[2]PREMIOS_DOCTORADO!$BJ97&lt;&gt;0),[2]PREMIOS_DOCTORADO!$BJ97,""),IF($A99="TOTAL",SUM(INDIRECT("AJ4:AJ"&amp;ROW()-1)),""))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IF(AND($A99&lt;&gt;"",$A99&lt;&gt;"TOTAL"),IF(AND([2]PREMIOS_DOCTORADO!$BM97&lt;&gt;"",[2]PREMIOS_DOCTORADO!$BM97&lt;&gt;0),[2]PREMIOS_DOCTORADO!$BM97,""),IF($A99="TOTAL",SUM(INDIRECT("AL4:AL"&amp;ROW()-1)),""))</f>
        <v/>
      </c>
      <c r="AM99" s="7" t="str">
        <f ca="1">IF(AND($A99&lt;&gt;"",$A99&lt;&gt;"TOTAL"),IF(AND([2]PREMIOS_DOCTORADO!$BO97&lt;&gt;"",[2]PREMIOS_DOCTORADO!$BO97&lt;&gt;0),[2]PREMIOS_DOCTORADO!$BO97,""),IF($A99="TOTAL",SUM(INDIRECT("AM4:AM"&amp;ROW()-1)),""))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IF(AND($A99&lt;&gt;"",$A99&lt;&gt;"TOTAL"),IF(AND([2]PREMIOS_DOCTORADO!$BR97&lt;&gt;"",[2]PREMIOS_DOCTORADO!$BR97&lt;&gt;0),[2]PREMIOS_DOCTORADO!$BR97,""),IF($A99="TOTAL",SUM(INDIRECT("AO4:AO"&amp;ROW()-1)),""))</f>
        <v/>
      </c>
      <c r="AP99" s="7" t="str">
        <f ca="1">IF(AND($A99&lt;&gt;"",$A99&lt;&gt;"TOTAL"),IF(AND([2]PREMIOS_DOCTORADO!$BT97&lt;&gt;"",[2]PREMIOS_DOCTORADO!$BT97&lt;&gt;0),[2]PREMIOS_DOCTORADO!$BT97,""),IF($A99="TOTAL",SUM(INDIRECT("AP4:AP"&amp;ROW()-1)),""))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IF(AND($A99&lt;&gt;"",$A99&lt;&gt;"TOTAL"),IF(AND([2]PREMIOS_DOCTORADO!$BW97&lt;&gt;"",[2]PREMIOS_DOCTORADO!$BW97&lt;&gt;0),[2]PREMIOS_DOCTORADO!$BW97,""),IF($A99="TOTAL",SUM(INDIRECT("AR4:AR"&amp;ROW()-1)),""))</f>
        <v/>
      </c>
      <c r="AS99" s="7" t="str">
        <f ca="1">IF(AND($A99&lt;&gt;"",$A99&lt;&gt;"TOTAL"),IF(AND([2]PREMIOS_DOCTORADO!$BY97&lt;&gt;"",[2]PREMIOS_DOCTORADO!$BY97&lt;&gt;0),[2]PREMIOS_DOCTORADO!$BY97,""),IF($A99="TOTAL",SUM(INDIRECT("AS4:AS"&amp;ROW()-1)),""))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IF(AND($A99&lt;&gt;"",$A99&lt;&gt;"TOTAL"),IF(AND([2]PREMIOS_DOCTORADO!$CB97&lt;&gt;"",[2]PREMIOS_DOCTORADO!$CB97&lt;&gt;0),[2]PREMIOS_DOCTORADO!$CB97,""),IF($A99="TOTAL",SUM(INDIRECT("AU4:AU"&amp;ROW()-1)),""))</f>
        <v/>
      </c>
      <c r="AV99" s="7" t="str">
        <f ca="1">IF(AND($A99&lt;&gt;"",$A99&lt;&gt;"TOTAL"),IF(AND([2]PREMIOS_DOCTORADO!$CD97&lt;&gt;"",[2]PREMIOS_DOCTORADO!$CD97&lt;&gt;0),[2]PREMIOS_DOCTORADO!$CD97,""),IF($A99="TOTAL",SUM(INDIRECT("AV4:AV"&amp;ROW()-1)),""))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IF(AND($A99&lt;&gt;"",$A99&lt;&gt;"TOTAL"),IF(AND([2]PREMIOS_DOCTORADO!$CG97&lt;&gt;"",[2]PREMIOS_DOCTORADO!$CG97&lt;&gt;0),[2]PREMIOS_DOCTORADO!$CG97,""),IF($A99="TOTAL",SUM(INDIRECT("AX4:AX"&amp;ROW()-1)),""))</f>
        <v/>
      </c>
      <c r="AY99" s="7" t="str">
        <f ca="1">IF(AND($A99&lt;&gt;"",$A99&lt;&gt;"TOTAL"),IF(AND([2]PREMIOS_DOCTORADO!$CI97&lt;&gt;"",[2]PREMIOS_DOCTORADO!$CI97&lt;&gt;0),[2]PREMIOS_DOCTORADO!$CI97,""),IF($A99="TOTAL",SUM(INDIRECT("AY4:AY"&amp;ROW()-1)),""))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IF(AND($A99&lt;&gt;"",$A99&lt;&gt;"TOTAL"),IF(AND([2]PREMIOS_DOCTORADO!$CL97&lt;&gt;"",[2]PREMIOS_DOCTORADO!$CL97&lt;&gt;0),[2]PREMIOS_DOCTORADO!$CL97,""),IF($A99="TOTAL",SUM(INDIRECT("BA4:BA"&amp;ROW()-1)),""))</f>
        <v/>
      </c>
      <c r="BB99" s="7" t="str">
        <f ca="1">IF(AND($A99&lt;&gt;"",$A99&lt;&gt;"TOTAL"),IF(AND([2]PREMIOS_DOCTORADO!$CN97&lt;&gt;"",[2]PREMIOS_DOCTORADO!$CN97&lt;&gt;0),[2]PREMIOS_DOCTORADO!$CN97,""),IF($A99="TOTAL",SUM(INDIRECT("BB4:BB"&amp;ROW()-1)),""))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IF(AND($A99&lt;&gt;"",$A99&lt;&gt;"TOTAL"),IF(AND([2]PREMIOS_DOCTORADO!$CQ97&lt;&gt;"",[2]PREMIOS_DOCTORADO!$CQ97&lt;&gt;0),[2]PREMIOS_DOCTORADO!$CQ97,""),IF($A99="TOTAL",SUM(INDIRECT("BD4:BD"&amp;ROW()-1)),""))</f>
        <v/>
      </c>
      <c r="BE99" s="7" t="str">
        <f ca="1">IF(AND($A99&lt;&gt;"",$A99&lt;&gt;"TOTAL"),IF(AND([2]PREMIOS_DOCTORADO!$CS97&lt;&gt;"",[2]PREMIOS_DOCTORADO!$CS97&lt;&gt;0),[2]PREMIOS_DOCTORADO!$CS97,""),IF($A99="TOTAL",SUM(INDIRECT("BE4:BE"&amp;ROW()-1)),""))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IF([2]PREMIOS_DOCTORADO!$D98&lt;&gt;"",[2]PREMIOS_DOCTORADO!$D98,IF(AND([2]PREMIOS_DOCTORADO!$D98="",[2]PREMIOS_DOCTORADO!$D99="",[2]PREMIOS_DOCTORADO!$D97=""),"","TOTAL"))</f>
        <v/>
      </c>
      <c r="B100" s="7" t="str">
        <f ca="1">IF(AND($A100&lt;&gt;"",$A100&lt;&gt;"TOTAL"),IF(AND([2]PREMIOS_DOCTORADO!$E98&lt;&gt;"",[2]PREMIOS_DOCTORADO!$E98&lt;&gt;0),[2]PREMIOS_DOCTORADO!$E98,""),IF($A100="TOTAL",SUM(INDIRECT("B4:B"&amp;ROW()-1)),""))</f>
        <v/>
      </c>
      <c r="C100" s="7" t="str">
        <f ca="1">IF(AND($A100&lt;&gt;"",$A100&lt;&gt;"TOTAL"),IF(AND([2]PREMIOS_DOCTORADO!$G98&lt;&gt;"",[2]PREMIOS_DOCTORADO!$G98&lt;&gt;0),[2]PREMIOS_DOCTORADO!$G98,""),IF($A100="TOTAL",SUM(INDIRECT("C4:C"&amp;ROW()-1)),""))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IF(AND($A100&lt;&gt;"",$A100&lt;&gt;"TOTAL"),IF(AND([2]PREMIOS_DOCTORADO!$J98&lt;&gt;"",[2]PREMIOS_DOCTORADO!$J98&lt;&gt;0),[2]PREMIOS_DOCTORADO!$J98,""),IF($A100="TOTAL",SUM(INDIRECT("E4:E"&amp;ROW()-1)),""))</f>
        <v/>
      </c>
      <c r="F100" s="7" t="str">
        <f ca="1">IF(AND($A100&lt;&gt;"",$A100&lt;&gt;"TOTAL"),IF(AND([2]PREMIOS_DOCTORADO!$L98&lt;&gt;"",[2]PREMIOS_DOCTORADO!$L98&lt;&gt;0),[2]PREMIOS_DOCTORADO!$L98,""),IF($A100="TOTAL",SUM(INDIRECT("F4:F"&amp;ROW()-1)),""))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IF(AND($A100&lt;&gt;"",$A100&lt;&gt;"TOTAL"),IF(AND([2]PREMIOS_DOCTORADO!$O98&lt;&gt;"",[2]PREMIOS_DOCTORADO!$O98&lt;&gt;0),[2]PREMIOS_DOCTORADO!$O98,""),IF($A100="TOTAL",SUM(INDIRECT("H4:H"&amp;ROW()-1)),""))</f>
        <v/>
      </c>
      <c r="I100" s="7" t="str">
        <f ca="1">IF(AND($A100&lt;&gt;"",$A100&lt;&gt;"TOTAL"),IF(AND([2]PREMIOS_DOCTORADO!$Q98&lt;&gt;"",[2]PREMIOS_DOCTORADO!$Q98&lt;&gt;0),[2]PREMIOS_DOCTORADO!$Q98,""),IF($A100="TOTAL",SUM(INDIRECT("I4:I"&amp;ROW()-1)),""))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IF(AND($A100&lt;&gt;"",$A100&lt;&gt;"TOTAL"),IF(AND([2]PREMIOS_DOCTORADO!$T98&lt;&gt;"",[2]PREMIOS_DOCTORADO!$T98&lt;&gt;0),[2]PREMIOS_DOCTORADO!$T98,""),IF($A100="TOTAL",SUM(INDIRECT("K4:K"&amp;ROW()-1)),""))</f>
        <v/>
      </c>
      <c r="L100" s="7" t="str">
        <f ca="1">IF(AND($A100&lt;&gt;"",$A100&lt;&gt;"TOTAL"),IF(AND([2]PREMIOS_DOCTORADO!$V98&lt;&gt;"",[2]PREMIOS_DOCTORADO!$V98&lt;&gt;0),[2]PREMIOS_DOCTORADO!$V98,""),IF($A100="TOTAL",SUM(INDIRECT("L4:L"&amp;ROW()-1)),""))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IF(AND($A100&lt;&gt;"",$A100&lt;&gt;"TOTAL"),IF(AND([2]PREMIOS_DOCTORADO!$Y98&lt;&gt;"",[2]PREMIOS_DOCTORADO!$Y98&lt;&gt;0),[2]PREMIOS_DOCTORADO!$Y98,""),IF($A100="TOTAL",SUM(INDIRECT("N4:N"&amp;ROW()-1)),""))</f>
        <v/>
      </c>
      <c r="O100" s="7" t="str">
        <f ca="1">IF(AND($A100&lt;&gt;"",$A100&lt;&gt;"TOTAL"),IF(AND([2]PREMIOS_DOCTORADO!$AA98&lt;&gt;"",[2]PREMIOS_DOCTORADO!$AA98&lt;&gt;0),[2]PREMIOS_DOCTORADO!$AA98,""),IF($A100="TOTAL",SUM(INDIRECT("O4:O"&amp;ROW()-1)),""))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IF(AND($A100&lt;&gt;"",$A100&lt;&gt;"TOTAL"),IF(AND([2]PREMIOS_DOCTORADO!$AD98&lt;&gt;"",[2]PREMIOS_DOCTORADO!$AD98&lt;&gt;0),[2]PREMIOS_DOCTORADO!$AD98,""),IF($A100="TOTAL",SUM(INDIRECT("Q4:Q"&amp;ROW()-1)),""))</f>
        <v/>
      </c>
      <c r="R100" s="7" t="str">
        <f ca="1">IF(AND($A100&lt;&gt;"",$A100&lt;&gt;"TOTAL"),IF(AND([2]PREMIOS_DOCTORADO!$AF98&lt;&gt;"",[2]PREMIOS_DOCTORADO!$AF98&lt;&gt;0),[2]PREMIOS_DOCTORADO!$AF98,""),IF($A100="TOTAL",SUM(INDIRECT("R4:R"&amp;ROW()-1)),""))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IF(AND($A100&lt;&gt;"",$A100&lt;&gt;"TOTAL"),IF(AND([2]PREMIOS_DOCTORADO!$AI98&lt;&gt;"",[2]PREMIOS_DOCTORADO!$AI98&lt;&gt;0),[2]PREMIOS_DOCTORADO!$AI98,""),IF($A100="TOTAL",SUM(INDIRECT("T4:T"&amp;ROW()-1)),""))</f>
        <v/>
      </c>
      <c r="U100" s="7" t="str">
        <f ca="1">IF(AND($A100&lt;&gt;"",$A100&lt;&gt;"TOTAL"),IF(AND([2]PREMIOS_DOCTORADO!$AK98&lt;&gt;"",[2]PREMIOS_DOCTORADO!$AK98&lt;&gt;0),[2]PREMIOS_DOCTORADO!$AK98,""),IF($A100="TOTAL",SUM(INDIRECT("U4:U"&amp;ROW()-1)),""))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IF(AND($A100&lt;&gt;"",$A100&lt;&gt;"TOTAL"),IF(AND([2]PREMIOS_DOCTORADO!$AN98&lt;&gt;"",[2]PREMIOS_DOCTORADO!$AN98&lt;&gt;0),[2]PREMIOS_DOCTORADO!$AN98,""),IF($A100="TOTAL",SUM(INDIRECT("W4:W"&amp;ROW()-1)),""))</f>
        <v/>
      </c>
      <c r="X100" s="7" t="str">
        <f ca="1">IF(AND($A100&lt;&gt;"",$A100&lt;&gt;"TOTAL"),IF(AND([2]PREMIOS_DOCTORADO!$AP98&lt;&gt;"",[2]PREMIOS_DOCTORADO!$AP98&lt;&gt;0),[2]PREMIOS_DOCTORADO!$AP98,""),IF($A100="TOTAL",SUM(INDIRECT("X4:X"&amp;ROW()-1)),""))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IF(AND($A100&lt;&gt;"",$A100&lt;&gt;"TOTAL"),IF(AND([2]PREMIOS_DOCTORADO!$AS98&lt;&gt;"",[2]PREMIOS_DOCTORADO!$AS98&lt;&gt;0),[2]PREMIOS_DOCTORADO!$AS98,""),IF($A100="TOTAL",SUM(INDIRECT("Z4:Z"&amp;ROW()-1)),""))</f>
        <v/>
      </c>
      <c r="AA100" s="7" t="str">
        <f ca="1">IF(AND($A100&lt;&gt;"",$A100&lt;&gt;"TOTAL"),IF(AND([2]PREMIOS_DOCTORADO!$AU98&lt;&gt;"",[2]PREMIOS_DOCTORADO!$AU98&lt;&gt;0),[2]PREMIOS_DOCTORADO!$AU98,""),IF($A100="TOTAL",SUM(INDIRECT("AA4:AA"&amp;ROW()-1)),""))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IF(AND($A100&lt;&gt;"",$A100&lt;&gt;"TOTAL"),IF(AND([2]PREMIOS_DOCTORADO!$AX98&lt;&gt;"",[2]PREMIOS_DOCTORADO!$AX98&lt;&gt;0),[2]PREMIOS_DOCTORADO!$AX98,""),IF($A100="TOTAL",SUM(INDIRECT("AC4:AC"&amp;ROW()-1)),""))</f>
        <v/>
      </c>
      <c r="AD100" s="7" t="str">
        <f ca="1">IF(AND($A100&lt;&gt;"",$A100&lt;&gt;"TOTAL"),IF(AND([2]PREMIOS_DOCTORADO!$AZ98&lt;&gt;"",[2]PREMIOS_DOCTORADO!$AZ98&lt;&gt;0),[2]PREMIOS_DOCTORADO!$AZ98,""),IF($A100="TOTAL",SUM(INDIRECT("AD4:AD"&amp;ROW()-1)),""))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IF(AND($A100&lt;&gt;"",$A100&lt;&gt;"TOTAL"),IF(AND([2]PREMIOS_DOCTORADO!$BC98&lt;&gt;"",[2]PREMIOS_DOCTORADO!$BC98&lt;&gt;0),[2]PREMIOS_DOCTORADO!$BC98,""),IF($A100="TOTAL",SUM(INDIRECT("AF4:AF"&amp;ROW()-1)),""))</f>
        <v/>
      </c>
      <c r="AG100" s="7" t="str">
        <f ca="1">IF(AND($A100&lt;&gt;"",$A100&lt;&gt;"TOTAL"),IF(AND([2]PREMIOS_DOCTORADO!$BE98&lt;&gt;"",[2]PREMIOS_DOCTORADO!$BE98&lt;&gt;0),[2]PREMIOS_DOCTORADO!$BE98,""),IF($A100="TOTAL",SUM(INDIRECT("AG4:AG"&amp;ROW()-1)),""))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IF(AND($A100&lt;&gt;"",$A100&lt;&gt;"TOTAL"),IF(AND([2]PREMIOS_DOCTORADO!$BH98&lt;&gt;"",[2]PREMIOS_DOCTORADO!$BH98&lt;&gt;0),[2]PREMIOS_DOCTORADO!$BH98,""),IF($A100="TOTAL",SUM(INDIRECT("AI4:AI"&amp;ROW()-1)),""))</f>
        <v/>
      </c>
      <c r="AJ100" s="7" t="str">
        <f ca="1">IF(AND($A100&lt;&gt;"",$A100&lt;&gt;"TOTAL"),IF(AND([2]PREMIOS_DOCTORADO!$BJ98&lt;&gt;"",[2]PREMIOS_DOCTORADO!$BJ98&lt;&gt;0),[2]PREMIOS_DOCTORADO!$BJ98,""),IF($A100="TOTAL",SUM(INDIRECT("AJ4:AJ"&amp;ROW()-1)),""))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IF(AND($A100&lt;&gt;"",$A100&lt;&gt;"TOTAL"),IF(AND([2]PREMIOS_DOCTORADO!$BM98&lt;&gt;"",[2]PREMIOS_DOCTORADO!$BM98&lt;&gt;0),[2]PREMIOS_DOCTORADO!$BM98,""),IF($A100="TOTAL",SUM(INDIRECT("AL4:AL"&amp;ROW()-1)),""))</f>
        <v/>
      </c>
      <c r="AM100" s="7" t="str">
        <f ca="1">IF(AND($A100&lt;&gt;"",$A100&lt;&gt;"TOTAL"),IF(AND([2]PREMIOS_DOCTORADO!$BO98&lt;&gt;"",[2]PREMIOS_DOCTORADO!$BO98&lt;&gt;0),[2]PREMIOS_DOCTORADO!$BO98,""),IF($A100="TOTAL",SUM(INDIRECT("AM4:AM"&amp;ROW()-1)),""))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IF(AND($A100&lt;&gt;"",$A100&lt;&gt;"TOTAL"),IF(AND([2]PREMIOS_DOCTORADO!$BR98&lt;&gt;"",[2]PREMIOS_DOCTORADO!$BR98&lt;&gt;0),[2]PREMIOS_DOCTORADO!$BR98,""),IF($A100="TOTAL",SUM(INDIRECT("AO4:AO"&amp;ROW()-1)),""))</f>
        <v/>
      </c>
      <c r="AP100" s="7" t="str">
        <f ca="1">IF(AND($A100&lt;&gt;"",$A100&lt;&gt;"TOTAL"),IF(AND([2]PREMIOS_DOCTORADO!$BT98&lt;&gt;"",[2]PREMIOS_DOCTORADO!$BT98&lt;&gt;0),[2]PREMIOS_DOCTORADO!$BT98,""),IF($A100="TOTAL",SUM(INDIRECT("AP4:AP"&amp;ROW()-1)),""))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IF(AND($A100&lt;&gt;"",$A100&lt;&gt;"TOTAL"),IF(AND([2]PREMIOS_DOCTORADO!$BW98&lt;&gt;"",[2]PREMIOS_DOCTORADO!$BW98&lt;&gt;0),[2]PREMIOS_DOCTORADO!$BW98,""),IF($A100="TOTAL",SUM(INDIRECT("AR4:AR"&amp;ROW()-1)),""))</f>
        <v/>
      </c>
      <c r="AS100" s="7" t="str">
        <f ca="1">IF(AND($A100&lt;&gt;"",$A100&lt;&gt;"TOTAL"),IF(AND([2]PREMIOS_DOCTORADO!$BY98&lt;&gt;"",[2]PREMIOS_DOCTORADO!$BY98&lt;&gt;0),[2]PREMIOS_DOCTORADO!$BY98,""),IF($A100="TOTAL",SUM(INDIRECT("AS4:AS"&amp;ROW()-1)),""))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IF(AND($A100&lt;&gt;"",$A100&lt;&gt;"TOTAL"),IF(AND([2]PREMIOS_DOCTORADO!$CB98&lt;&gt;"",[2]PREMIOS_DOCTORADO!$CB98&lt;&gt;0),[2]PREMIOS_DOCTORADO!$CB98,""),IF($A100="TOTAL",SUM(INDIRECT("AU4:AU"&amp;ROW()-1)),""))</f>
        <v/>
      </c>
      <c r="AV100" s="7" t="str">
        <f ca="1">IF(AND($A100&lt;&gt;"",$A100&lt;&gt;"TOTAL"),IF(AND([2]PREMIOS_DOCTORADO!$CD98&lt;&gt;"",[2]PREMIOS_DOCTORADO!$CD98&lt;&gt;0),[2]PREMIOS_DOCTORADO!$CD98,""),IF($A100="TOTAL",SUM(INDIRECT("AV4:AV"&amp;ROW()-1)),""))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IF(AND($A100&lt;&gt;"",$A100&lt;&gt;"TOTAL"),IF(AND([2]PREMIOS_DOCTORADO!$CG98&lt;&gt;"",[2]PREMIOS_DOCTORADO!$CG98&lt;&gt;0),[2]PREMIOS_DOCTORADO!$CG98,""),IF($A100="TOTAL",SUM(INDIRECT("AX4:AX"&amp;ROW()-1)),""))</f>
        <v/>
      </c>
      <c r="AY100" s="7" t="str">
        <f ca="1">IF(AND($A100&lt;&gt;"",$A100&lt;&gt;"TOTAL"),IF(AND([2]PREMIOS_DOCTORADO!$CI98&lt;&gt;"",[2]PREMIOS_DOCTORADO!$CI98&lt;&gt;0),[2]PREMIOS_DOCTORADO!$CI98,""),IF($A100="TOTAL",SUM(INDIRECT("AY4:AY"&amp;ROW()-1)),""))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IF(AND($A100&lt;&gt;"",$A100&lt;&gt;"TOTAL"),IF(AND([2]PREMIOS_DOCTORADO!$CL98&lt;&gt;"",[2]PREMIOS_DOCTORADO!$CL98&lt;&gt;0),[2]PREMIOS_DOCTORADO!$CL98,""),IF($A100="TOTAL",SUM(INDIRECT("BA4:BA"&amp;ROW()-1)),""))</f>
        <v/>
      </c>
      <c r="BB100" s="7" t="str">
        <f ca="1">IF(AND($A100&lt;&gt;"",$A100&lt;&gt;"TOTAL"),IF(AND([2]PREMIOS_DOCTORADO!$CN98&lt;&gt;"",[2]PREMIOS_DOCTORADO!$CN98&lt;&gt;0),[2]PREMIOS_DOCTORADO!$CN98,""),IF($A100="TOTAL",SUM(INDIRECT("BB4:BB"&amp;ROW()-1)),""))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IF(AND($A100&lt;&gt;"",$A100&lt;&gt;"TOTAL"),IF(AND([2]PREMIOS_DOCTORADO!$CQ98&lt;&gt;"",[2]PREMIOS_DOCTORADO!$CQ98&lt;&gt;0),[2]PREMIOS_DOCTORADO!$CQ98,""),IF($A100="TOTAL",SUM(INDIRECT("BD4:BD"&amp;ROW()-1)),""))</f>
        <v/>
      </c>
      <c r="BE100" s="7" t="str">
        <f ca="1">IF(AND($A100&lt;&gt;"",$A100&lt;&gt;"TOTAL"),IF(AND([2]PREMIOS_DOCTORADO!$CS98&lt;&gt;"",[2]PREMIOS_DOCTORADO!$CS98&lt;&gt;0),[2]PREMIOS_DOCTORADO!$CS98,""),IF($A100="TOTAL",SUM(INDIRECT("BE4:BE"&amp;ROW()-1)),""))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IF([2]PREMIOS_DOCTORADO!$D99&lt;&gt;"",[2]PREMIOS_DOCTORADO!$D99,IF(AND([2]PREMIOS_DOCTORADO!$D99="",[2]PREMIOS_DOCTORADO!$D100="",[2]PREMIOS_DOCTORADO!$D98=""),"","TOTAL"))</f>
        <v/>
      </c>
      <c r="B101" s="7" t="str">
        <f ca="1">IF(AND($A101&lt;&gt;"",$A101&lt;&gt;"TOTAL"),IF(AND([2]PREMIOS_DOCTORADO!$E99&lt;&gt;"",[2]PREMIOS_DOCTORADO!$E99&lt;&gt;0),[2]PREMIOS_DOCTORADO!$E99,""),IF($A101="TOTAL",SUM(INDIRECT("B4:B"&amp;ROW()-1)),""))</f>
        <v/>
      </c>
      <c r="C101" s="7" t="str">
        <f ca="1">IF(AND($A101&lt;&gt;"",$A101&lt;&gt;"TOTAL"),IF(AND([2]PREMIOS_DOCTORADO!$G99&lt;&gt;"",[2]PREMIOS_DOCTORADO!$G99&lt;&gt;0),[2]PREMIOS_DOCTORADO!$G99,""),IF($A101="TOTAL",SUM(INDIRECT("C4:C"&amp;ROW()-1)),""))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IF(AND($A101&lt;&gt;"",$A101&lt;&gt;"TOTAL"),IF(AND([2]PREMIOS_DOCTORADO!$J99&lt;&gt;"",[2]PREMIOS_DOCTORADO!$J99&lt;&gt;0),[2]PREMIOS_DOCTORADO!$J99,""),IF($A101="TOTAL",SUM(INDIRECT("E4:E"&amp;ROW()-1)),""))</f>
        <v/>
      </c>
      <c r="F101" s="7" t="str">
        <f ca="1">IF(AND($A101&lt;&gt;"",$A101&lt;&gt;"TOTAL"),IF(AND([2]PREMIOS_DOCTORADO!$L99&lt;&gt;"",[2]PREMIOS_DOCTORADO!$L99&lt;&gt;0),[2]PREMIOS_DOCTORADO!$L99,""),IF($A101="TOTAL",SUM(INDIRECT("F4:F"&amp;ROW()-1)),""))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IF(AND($A101&lt;&gt;"",$A101&lt;&gt;"TOTAL"),IF(AND([2]PREMIOS_DOCTORADO!$O99&lt;&gt;"",[2]PREMIOS_DOCTORADO!$O99&lt;&gt;0),[2]PREMIOS_DOCTORADO!$O99,""),IF($A101="TOTAL",SUM(INDIRECT("H4:H"&amp;ROW()-1)),""))</f>
        <v/>
      </c>
      <c r="I101" s="7" t="str">
        <f ca="1">IF(AND($A101&lt;&gt;"",$A101&lt;&gt;"TOTAL"),IF(AND([2]PREMIOS_DOCTORADO!$Q99&lt;&gt;"",[2]PREMIOS_DOCTORADO!$Q99&lt;&gt;0),[2]PREMIOS_DOCTORADO!$Q99,""),IF($A101="TOTAL",SUM(INDIRECT("I4:I"&amp;ROW()-1)),""))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IF(AND($A101&lt;&gt;"",$A101&lt;&gt;"TOTAL"),IF(AND([2]PREMIOS_DOCTORADO!$T99&lt;&gt;"",[2]PREMIOS_DOCTORADO!$T99&lt;&gt;0),[2]PREMIOS_DOCTORADO!$T99,""),IF($A101="TOTAL",SUM(INDIRECT("K4:K"&amp;ROW()-1)),""))</f>
        <v/>
      </c>
      <c r="L101" s="7" t="str">
        <f ca="1">IF(AND($A101&lt;&gt;"",$A101&lt;&gt;"TOTAL"),IF(AND([2]PREMIOS_DOCTORADO!$V99&lt;&gt;"",[2]PREMIOS_DOCTORADO!$V99&lt;&gt;0),[2]PREMIOS_DOCTORADO!$V99,""),IF($A101="TOTAL",SUM(INDIRECT("L4:L"&amp;ROW()-1)),""))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IF(AND($A101&lt;&gt;"",$A101&lt;&gt;"TOTAL"),IF(AND([2]PREMIOS_DOCTORADO!$Y99&lt;&gt;"",[2]PREMIOS_DOCTORADO!$Y99&lt;&gt;0),[2]PREMIOS_DOCTORADO!$Y99,""),IF($A101="TOTAL",SUM(INDIRECT("N4:N"&amp;ROW()-1)),""))</f>
        <v/>
      </c>
      <c r="O101" s="7" t="str">
        <f ca="1">IF(AND($A101&lt;&gt;"",$A101&lt;&gt;"TOTAL"),IF(AND([2]PREMIOS_DOCTORADO!$AA99&lt;&gt;"",[2]PREMIOS_DOCTORADO!$AA99&lt;&gt;0),[2]PREMIOS_DOCTORADO!$AA99,""),IF($A101="TOTAL",SUM(INDIRECT("O4:O"&amp;ROW()-1)),""))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IF(AND($A101&lt;&gt;"",$A101&lt;&gt;"TOTAL"),IF(AND([2]PREMIOS_DOCTORADO!$AD99&lt;&gt;"",[2]PREMIOS_DOCTORADO!$AD99&lt;&gt;0),[2]PREMIOS_DOCTORADO!$AD99,""),IF($A101="TOTAL",SUM(INDIRECT("Q4:Q"&amp;ROW()-1)),""))</f>
        <v/>
      </c>
      <c r="R101" s="7" t="str">
        <f ca="1">IF(AND($A101&lt;&gt;"",$A101&lt;&gt;"TOTAL"),IF(AND([2]PREMIOS_DOCTORADO!$AF99&lt;&gt;"",[2]PREMIOS_DOCTORADO!$AF99&lt;&gt;0),[2]PREMIOS_DOCTORADO!$AF99,""),IF($A101="TOTAL",SUM(INDIRECT("R4:R"&amp;ROW()-1)),""))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IF(AND($A101&lt;&gt;"",$A101&lt;&gt;"TOTAL"),IF(AND([2]PREMIOS_DOCTORADO!$AI99&lt;&gt;"",[2]PREMIOS_DOCTORADO!$AI99&lt;&gt;0),[2]PREMIOS_DOCTORADO!$AI99,""),IF($A101="TOTAL",SUM(INDIRECT("T4:T"&amp;ROW()-1)),""))</f>
        <v/>
      </c>
      <c r="U101" s="7" t="str">
        <f ca="1">IF(AND($A101&lt;&gt;"",$A101&lt;&gt;"TOTAL"),IF(AND([2]PREMIOS_DOCTORADO!$AK99&lt;&gt;"",[2]PREMIOS_DOCTORADO!$AK99&lt;&gt;0),[2]PREMIOS_DOCTORADO!$AK99,""),IF($A101="TOTAL",SUM(INDIRECT("U4:U"&amp;ROW()-1)),""))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IF(AND($A101&lt;&gt;"",$A101&lt;&gt;"TOTAL"),IF(AND([2]PREMIOS_DOCTORADO!$AN99&lt;&gt;"",[2]PREMIOS_DOCTORADO!$AN99&lt;&gt;0),[2]PREMIOS_DOCTORADO!$AN99,""),IF($A101="TOTAL",SUM(INDIRECT("W4:W"&amp;ROW()-1)),""))</f>
        <v/>
      </c>
      <c r="X101" s="7" t="str">
        <f ca="1">IF(AND($A101&lt;&gt;"",$A101&lt;&gt;"TOTAL"),IF(AND([2]PREMIOS_DOCTORADO!$AP99&lt;&gt;"",[2]PREMIOS_DOCTORADO!$AP99&lt;&gt;0),[2]PREMIOS_DOCTORADO!$AP99,""),IF($A101="TOTAL",SUM(INDIRECT("X4:X"&amp;ROW()-1)),""))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IF(AND($A101&lt;&gt;"",$A101&lt;&gt;"TOTAL"),IF(AND([2]PREMIOS_DOCTORADO!$AS99&lt;&gt;"",[2]PREMIOS_DOCTORADO!$AS99&lt;&gt;0),[2]PREMIOS_DOCTORADO!$AS99,""),IF($A101="TOTAL",SUM(INDIRECT("Z4:Z"&amp;ROW()-1)),""))</f>
        <v/>
      </c>
      <c r="AA101" s="7" t="str">
        <f ca="1">IF(AND($A101&lt;&gt;"",$A101&lt;&gt;"TOTAL"),IF(AND([2]PREMIOS_DOCTORADO!$AU99&lt;&gt;"",[2]PREMIOS_DOCTORADO!$AU99&lt;&gt;0),[2]PREMIOS_DOCTORADO!$AU99,""),IF($A101="TOTAL",SUM(INDIRECT("AA4:AA"&amp;ROW()-1)),""))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IF(AND($A101&lt;&gt;"",$A101&lt;&gt;"TOTAL"),IF(AND([2]PREMIOS_DOCTORADO!$AX99&lt;&gt;"",[2]PREMIOS_DOCTORADO!$AX99&lt;&gt;0),[2]PREMIOS_DOCTORADO!$AX99,""),IF($A101="TOTAL",SUM(INDIRECT("AC4:AC"&amp;ROW()-1)),""))</f>
        <v/>
      </c>
      <c r="AD101" s="7" t="str">
        <f ca="1">IF(AND($A101&lt;&gt;"",$A101&lt;&gt;"TOTAL"),IF(AND([2]PREMIOS_DOCTORADO!$AZ99&lt;&gt;"",[2]PREMIOS_DOCTORADO!$AZ99&lt;&gt;0),[2]PREMIOS_DOCTORADO!$AZ99,""),IF($A101="TOTAL",SUM(INDIRECT("AD4:AD"&amp;ROW()-1)),""))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IF(AND($A101&lt;&gt;"",$A101&lt;&gt;"TOTAL"),IF(AND([2]PREMIOS_DOCTORADO!$BC99&lt;&gt;"",[2]PREMIOS_DOCTORADO!$BC99&lt;&gt;0),[2]PREMIOS_DOCTORADO!$BC99,""),IF($A101="TOTAL",SUM(INDIRECT("AF4:AF"&amp;ROW()-1)),""))</f>
        <v/>
      </c>
      <c r="AG101" s="7" t="str">
        <f ca="1">IF(AND($A101&lt;&gt;"",$A101&lt;&gt;"TOTAL"),IF(AND([2]PREMIOS_DOCTORADO!$BE99&lt;&gt;"",[2]PREMIOS_DOCTORADO!$BE99&lt;&gt;0),[2]PREMIOS_DOCTORADO!$BE99,""),IF($A101="TOTAL",SUM(INDIRECT("AG4:AG"&amp;ROW()-1)),""))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IF(AND($A101&lt;&gt;"",$A101&lt;&gt;"TOTAL"),IF(AND([2]PREMIOS_DOCTORADO!$BH99&lt;&gt;"",[2]PREMIOS_DOCTORADO!$BH99&lt;&gt;0),[2]PREMIOS_DOCTORADO!$BH99,""),IF($A101="TOTAL",SUM(INDIRECT("AI4:AI"&amp;ROW()-1)),""))</f>
        <v/>
      </c>
      <c r="AJ101" s="7" t="str">
        <f ca="1">IF(AND($A101&lt;&gt;"",$A101&lt;&gt;"TOTAL"),IF(AND([2]PREMIOS_DOCTORADO!$BJ99&lt;&gt;"",[2]PREMIOS_DOCTORADO!$BJ99&lt;&gt;0),[2]PREMIOS_DOCTORADO!$BJ99,""),IF($A101="TOTAL",SUM(INDIRECT("AJ4:AJ"&amp;ROW()-1)),""))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IF(AND($A101&lt;&gt;"",$A101&lt;&gt;"TOTAL"),IF(AND([2]PREMIOS_DOCTORADO!$BM99&lt;&gt;"",[2]PREMIOS_DOCTORADO!$BM99&lt;&gt;0),[2]PREMIOS_DOCTORADO!$BM99,""),IF($A101="TOTAL",SUM(INDIRECT("AL4:AL"&amp;ROW()-1)),""))</f>
        <v/>
      </c>
      <c r="AM101" s="7" t="str">
        <f ca="1">IF(AND($A101&lt;&gt;"",$A101&lt;&gt;"TOTAL"),IF(AND([2]PREMIOS_DOCTORADO!$BO99&lt;&gt;"",[2]PREMIOS_DOCTORADO!$BO99&lt;&gt;0),[2]PREMIOS_DOCTORADO!$BO99,""),IF($A101="TOTAL",SUM(INDIRECT("AM4:AM"&amp;ROW()-1)),""))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IF(AND($A101&lt;&gt;"",$A101&lt;&gt;"TOTAL"),IF(AND([2]PREMIOS_DOCTORADO!$BR99&lt;&gt;"",[2]PREMIOS_DOCTORADO!$BR99&lt;&gt;0),[2]PREMIOS_DOCTORADO!$BR99,""),IF($A101="TOTAL",SUM(INDIRECT("AO4:AO"&amp;ROW()-1)),""))</f>
        <v/>
      </c>
      <c r="AP101" s="7" t="str">
        <f ca="1">IF(AND($A101&lt;&gt;"",$A101&lt;&gt;"TOTAL"),IF(AND([2]PREMIOS_DOCTORADO!$BT99&lt;&gt;"",[2]PREMIOS_DOCTORADO!$BT99&lt;&gt;0),[2]PREMIOS_DOCTORADO!$BT99,""),IF($A101="TOTAL",SUM(INDIRECT("AP4:AP"&amp;ROW()-1)),""))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IF(AND($A101&lt;&gt;"",$A101&lt;&gt;"TOTAL"),IF(AND([2]PREMIOS_DOCTORADO!$BW99&lt;&gt;"",[2]PREMIOS_DOCTORADO!$BW99&lt;&gt;0),[2]PREMIOS_DOCTORADO!$BW99,""),IF($A101="TOTAL",SUM(INDIRECT("AR4:AR"&amp;ROW()-1)),""))</f>
        <v/>
      </c>
      <c r="AS101" s="7" t="str">
        <f ca="1">IF(AND($A101&lt;&gt;"",$A101&lt;&gt;"TOTAL"),IF(AND([2]PREMIOS_DOCTORADO!$BY99&lt;&gt;"",[2]PREMIOS_DOCTORADO!$BY99&lt;&gt;0),[2]PREMIOS_DOCTORADO!$BY99,""),IF($A101="TOTAL",SUM(INDIRECT("AS4:AS"&amp;ROW()-1)),""))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IF(AND($A101&lt;&gt;"",$A101&lt;&gt;"TOTAL"),IF(AND([2]PREMIOS_DOCTORADO!$CB99&lt;&gt;"",[2]PREMIOS_DOCTORADO!$CB99&lt;&gt;0),[2]PREMIOS_DOCTORADO!$CB99,""),IF($A101="TOTAL",SUM(INDIRECT("AU4:AU"&amp;ROW()-1)),""))</f>
        <v/>
      </c>
      <c r="AV101" s="7" t="str">
        <f ca="1">IF(AND($A101&lt;&gt;"",$A101&lt;&gt;"TOTAL"),IF(AND([2]PREMIOS_DOCTORADO!$CD99&lt;&gt;"",[2]PREMIOS_DOCTORADO!$CD99&lt;&gt;0),[2]PREMIOS_DOCTORADO!$CD99,""),IF($A101="TOTAL",SUM(INDIRECT("AV4:AV"&amp;ROW()-1)),""))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IF(AND($A101&lt;&gt;"",$A101&lt;&gt;"TOTAL"),IF(AND([2]PREMIOS_DOCTORADO!$CG99&lt;&gt;"",[2]PREMIOS_DOCTORADO!$CG99&lt;&gt;0),[2]PREMIOS_DOCTORADO!$CG99,""),IF($A101="TOTAL",SUM(INDIRECT("AX4:AX"&amp;ROW()-1)),""))</f>
        <v/>
      </c>
      <c r="AY101" s="7" t="str">
        <f ca="1">IF(AND($A101&lt;&gt;"",$A101&lt;&gt;"TOTAL"),IF(AND([2]PREMIOS_DOCTORADO!$CI99&lt;&gt;"",[2]PREMIOS_DOCTORADO!$CI99&lt;&gt;0),[2]PREMIOS_DOCTORADO!$CI99,""),IF($A101="TOTAL",SUM(INDIRECT("AY4:AY"&amp;ROW()-1)),""))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IF(AND($A101&lt;&gt;"",$A101&lt;&gt;"TOTAL"),IF(AND([2]PREMIOS_DOCTORADO!$CL99&lt;&gt;"",[2]PREMIOS_DOCTORADO!$CL99&lt;&gt;0),[2]PREMIOS_DOCTORADO!$CL99,""),IF($A101="TOTAL",SUM(INDIRECT("BA4:BA"&amp;ROW()-1)),""))</f>
        <v/>
      </c>
      <c r="BB101" s="7" t="str">
        <f ca="1">IF(AND($A101&lt;&gt;"",$A101&lt;&gt;"TOTAL"),IF(AND([2]PREMIOS_DOCTORADO!$CN99&lt;&gt;"",[2]PREMIOS_DOCTORADO!$CN99&lt;&gt;0),[2]PREMIOS_DOCTORADO!$CN99,""),IF($A101="TOTAL",SUM(INDIRECT("BB4:BB"&amp;ROW()-1)),""))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IF(AND($A101&lt;&gt;"",$A101&lt;&gt;"TOTAL"),IF(AND([2]PREMIOS_DOCTORADO!$CQ99&lt;&gt;"",[2]PREMIOS_DOCTORADO!$CQ99&lt;&gt;0),[2]PREMIOS_DOCTORADO!$CQ99,""),IF($A101="TOTAL",SUM(INDIRECT("BD4:BD"&amp;ROW()-1)),""))</f>
        <v/>
      </c>
      <c r="BE101" s="7" t="str">
        <f ca="1">IF(AND($A101&lt;&gt;"",$A101&lt;&gt;"TOTAL"),IF(AND([2]PREMIOS_DOCTORADO!$CS99&lt;&gt;"",[2]PREMIOS_DOCTORADO!$CS99&lt;&gt;0),[2]PREMIOS_DOCTORADO!$CS99,""),IF($A101="TOTAL",SUM(INDIRECT("BE4:BE"&amp;ROW()-1)),""))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IF([2]PREMIOS_DOCTORADO!$D100&lt;&gt;"",[2]PREMIOS_DOCTORADO!$D100,IF(AND([2]PREMIOS_DOCTORADO!$D100="",[2]PREMIOS_DOCTORADO!$D101="",[2]PREMIOS_DOCTORADO!$D99=""),"","TOTAL"))</f>
        <v/>
      </c>
      <c r="B102" s="7" t="str">
        <f ca="1">IF(AND($A102&lt;&gt;"",$A102&lt;&gt;"TOTAL"),IF(AND([2]PREMIOS_DOCTORADO!$E100&lt;&gt;"",[2]PREMIOS_DOCTORADO!$E100&lt;&gt;0),[2]PREMIOS_DOCTORADO!$E100,""),IF($A102="TOTAL",SUM(INDIRECT("B4:B"&amp;ROW()-1)),""))</f>
        <v/>
      </c>
      <c r="C102" s="7" t="str">
        <f ca="1">IF(AND($A102&lt;&gt;"",$A102&lt;&gt;"TOTAL"),IF(AND([2]PREMIOS_DOCTORADO!$G100&lt;&gt;"",[2]PREMIOS_DOCTORADO!$G100&lt;&gt;0),[2]PREMIOS_DOCTORADO!$G100,""),IF($A102="TOTAL",SUM(INDIRECT("C4:C"&amp;ROW()-1)),""))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IF(AND($A102&lt;&gt;"",$A102&lt;&gt;"TOTAL"),IF(AND([2]PREMIOS_DOCTORADO!$J100&lt;&gt;"",[2]PREMIOS_DOCTORADO!$J100&lt;&gt;0),[2]PREMIOS_DOCTORADO!$J100,""),IF($A102="TOTAL",SUM(INDIRECT("E4:E"&amp;ROW()-1)),""))</f>
        <v/>
      </c>
      <c r="F102" s="7" t="str">
        <f ca="1">IF(AND($A102&lt;&gt;"",$A102&lt;&gt;"TOTAL"),IF(AND([2]PREMIOS_DOCTORADO!$L100&lt;&gt;"",[2]PREMIOS_DOCTORADO!$L100&lt;&gt;0),[2]PREMIOS_DOCTORADO!$L100,""),IF($A102="TOTAL",SUM(INDIRECT("F4:F"&amp;ROW()-1)),""))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IF(AND($A102&lt;&gt;"",$A102&lt;&gt;"TOTAL"),IF(AND([2]PREMIOS_DOCTORADO!$O100&lt;&gt;"",[2]PREMIOS_DOCTORADO!$O100&lt;&gt;0),[2]PREMIOS_DOCTORADO!$O100,""),IF($A102="TOTAL",SUM(INDIRECT("H4:H"&amp;ROW()-1)),""))</f>
        <v/>
      </c>
      <c r="I102" s="7" t="str">
        <f ca="1">IF(AND($A102&lt;&gt;"",$A102&lt;&gt;"TOTAL"),IF(AND([2]PREMIOS_DOCTORADO!$Q100&lt;&gt;"",[2]PREMIOS_DOCTORADO!$Q100&lt;&gt;0),[2]PREMIOS_DOCTORADO!$Q100,""),IF($A102="TOTAL",SUM(INDIRECT("I4:I"&amp;ROW()-1)),""))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IF(AND($A102&lt;&gt;"",$A102&lt;&gt;"TOTAL"),IF(AND([2]PREMIOS_DOCTORADO!$T100&lt;&gt;"",[2]PREMIOS_DOCTORADO!$T100&lt;&gt;0),[2]PREMIOS_DOCTORADO!$T100,""),IF($A102="TOTAL",SUM(INDIRECT("K4:K"&amp;ROW()-1)),""))</f>
        <v/>
      </c>
      <c r="L102" s="7" t="str">
        <f ca="1">IF(AND($A102&lt;&gt;"",$A102&lt;&gt;"TOTAL"),IF(AND([2]PREMIOS_DOCTORADO!$V100&lt;&gt;"",[2]PREMIOS_DOCTORADO!$V100&lt;&gt;0),[2]PREMIOS_DOCTORADO!$V100,""),IF($A102="TOTAL",SUM(INDIRECT("L4:L"&amp;ROW()-1)),""))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IF(AND($A102&lt;&gt;"",$A102&lt;&gt;"TOTAL"),IF(AND([2]PREMIOS_DOCTORADO!$Y100&lt;&gt;"",[2]PREMIOS_DOCTORADO!$Y100&lt;&gt;0),[2]PREMIOS_DOCTORADO!$Y100,""),IF($A102="TOTAL",SUM(INDIRECT("N4:N"&amp;ROW()-1)),""))</f>
        <v/>
      </c>
      <c r="O102" s="7" t="str">
        <f ca="1">IF(AND($A102&lt;&gt;"",$A102&lt;&gt;"TOTAL"),IF(AND([2]PREMIOS_DOCTORADO!$AA100&lt;&gt;"",[2]PREMIOS_DOCTORADO!$AA100&lt;&gt;0),[2]PREMIOS_DOCTORADO!$AA100,""),IF($A102="TOTAL",SUM(INDIRECT("O4:O"&amp;ROW()-1)),""))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IF(AND($A102&lt;&gt;"",$A102&lt;&gt;"TOTAL"),IF(AND([2]PREMIOS_DOCTORADO!$AD100&lt;&gt;"",[2]PREMIOS_DOCTORADO!$AD100&lt;&gt;0),[2]PREMIOS_DOCTORADO!$AD100,""),IF($A102="TOTAL",SUM(INDIRECT("Q4:Q"&amp;ROW()-1)),""))</f>
        <v/>
      </c>
      <c r="R102" s="7" t="str">
        <f ca="1">IF(AND($A102&lt;&gt;"",$A102&lt;&gt;"TOTAL"),IF(AND([2]PREMIOS_DOCTORADO!$AF100&lt;&gt;"",[2]PREMIOS_DOCTORADO!$AF100&lt;&gt;0),[2]PREMIOS_DOCTORADO!$AF100,""),IF($A102="TOTAL",SUM(INDIRECT("R4:R"&amp;ROW()-1)),""))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IF(AND($A102&lt;&gt;"",$A102&lt;&gt;"TOTAL"),IF(AND([2]PREMIOS_DOCTORADO!$AI100&lt;&gt;"",[2]PREMIOS_DOCTORADO!$AI100&lt;&gt;0),[2]PREMIOS_DOCTORADO!$AI100,""),IF($A102="TOTAL",SUM(INDIRECT("T4:T"&amp;ROW()-1)),""))</f>
        <v/>
      </c>
      <c r="U102" s="7" t="str">
        <f ca="1">IF(AND($A102&lt;&gt;"",$A102&lt;&gt;"TOTAL"),IF(AND([2]PREMIOS_DOCTORADO!$AK100&lt;&gt;"",[2]PREMIOS_DOCTORADO!$AK100&lt;&gt;0),[2]PREMIOS_DOCTORADO!$AK100,""),IF($A102="TOTAL",SUM(INDIRECT("U4:U"&amp;ROW()-1)),""))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IF(AND($A102&lt;&gt;"",$A102&lt;&gt;"TOTAL"),IF(AND([2]PREMIOS_DOCTORADO!$AN100&lt;&gt;"",[2]PREMIOS_DOCTORADO!$AN100&lt;&gt;0),[2]PREMIOS_DOCTORADO!$AN100,""),IF($A102="TOTAL",SUM(INDIRECT("W4:W"&amp;ROW()-1)),""))</f>
        <v/>
      </c>
      <c r="X102" s="7" t="str">
        <f ca="1">IF(AND($A102&lt;&gt;"",$A102&lt;&gt;"TOTAL"),IF(AND([2]PREMIOS_DOCTORADO!$AP100&lt;&gt;"",[2]PREMIOS_DOCTORADO!$AP100&lt;&gt;0),[2]PREMIOS_DOCTORADO!$AP100,""),IF($A102="TOTAL",SUM(INDIRECT("X4:X"&amp;ROW()-1)),""))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IF(AND($A102&lt;&gt;"",$A102&lt;&gt;"TOTAL"),IF(AND([2]PREMIOS_DOCTORADO!$AS100&lt;&gt;"",[2]PREMIOS_DOCTORADO!$AS100&lt;&gt;0),[2]PREMIOS_DOCTORADO!$AS100,""),IF($A102="TOTAL",SUM(INDIRECT("Z4:Z"&amp;ROW()-1)),""))</f>
        <v/>
      </c>
      <c r="AA102" s="7" t="str">
        <f ca="1">IF(AND($A102&lt;&gt;"",$A102&lt;&gt;"TOTAL"),IF(AND([2]PREMIOS_DOCTORADO!$AU100&lt;&gt;"",[2]PREMIOS_DOCTORADO!$AU100&lt;&gt;0),[2]PREMIOS_DOCTORADO!$AU100,""),IF($A102="TOTAL",SUM(INDIRECT("AA4:AA"&amp;ROW()-1)),""))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IF(AND($A102&lt;&gt;"",$A102&lt;&gt;"TOTAL"),IF(AND([2]PREMIOS_DOCTORADO!$AX100&lt;&gt;"",[2]PREMIOS_DOCTORADO!$AX100&lt;&gt;0),[2]PREMIOS_DOCTORADO!$AX100,""),IF($A102="TOTAL",SUM(INDIRECT("AC4:AC"&amp;ROW()-1)),""))</f>
        <v/>
      </c>
      <c r="AD102" s="7" t="str">
        <f ca="1">IF(AND($A102&lt;&gt;"",$A102&lt;&gt;"TOTAL"),IF(AND([2]PREMIOS_DOCTORADO!$AZ100&lt;&gt;"",[2]PREMIOS_DOCTORADO!$AZ100&lt;&gt;0),[2]PREMIOS_DOCTORADO!$AZ100,""),IF($A102="TOTAL",SUM(INDIRECT("AD4:AD"&amp;ROW()-1)),""))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IF(AND($A102&lt;&gt;"",$A102&lt;&gt;"TOTAL"),IF(AND([2]PREMIOS_DOCTORADO!$BC100&lt;&gt;"",[2]PREMIOS_DOCTORADO!$BC100&lt;&gt;0),[2]PREMIOS_DOCTORADO!$BC100,""),IF($A102="TOTAL",SUM(INDIRECT("AF4:AF"&amp;ROW()-1)),""))</f>
        <v/>
      </c>
      <c r="AG102" s="7" t="str">
        <f ca="1">IF(AND($A102&lt;&gt;"",$A102&lt;&gt;"TOTAL"),IF(AND([2]PREMIOS_DOCTORADO!$BE100&lt;&gt;"",[2]PREMIOS_DOCTORADO!$BE100&lt;&gt;0),[2]PREMIOS_DOCTORADO!$BE100,""),IF($A102="TOTAL",SUM(INDIRECT("AG4:AG"&amp;ROW()-1)),""))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IF(AND($A102&lt;&gt;"",$A102&lt;&gt;"TOTAL"),IF(AND([2]PREMIOS_DOCTORADO!$BH100&lt;&gt;"",[2]PREMIOS_DOCTORADO!$BH100&lt;&gt;0),[2]PREMIOS_DOCTORADO!$BH100,""),IF($A102="TOTAL",SUM(INDIRECT("AI4:AI"&amp;ROW()-1)),""))</f>
        <v/>
      </c>
      <c r="AJ102" s="7" t="str">
        <f ca="1">IF(AND($A102&lt;&gt;"",$A102&lt;&gt;"TOTAL"),IF(AND([2]PREMIOS_DOCTORADO!$BJ100&lt;&gt;"",[2]PREMIOS_DOCTORADO!$BJ100&lt;&gt;0),[2]PREMIOS_DOCTORADO!$BJ100,""),IF($A102="TOTAL",SUM(INDIRECT("AJ4:AJ"&amp;ROW()-1)),""))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IF(AND($A102&lt;&gt;"",$A102&lt;&gt;"TOTAL"),IF(AND([2]PREMIOS_DOCTORADO!$BM100&lt;&gt;"",[2]PREMIOS_DOCTORADO!$BM100&lt;&gt;0),[2]PREMIOS_DOCTORADO!$BM100,""),IF($A102="TOTAL",SUM(INDIRECT("AL4:AL"&amp;ROW()-1)),""))</f>
        <v/>
      </c>
      <c r="AM102" s="7" t="str">
        <f ca="1">IF(AND($A102&lt;&gt;"",$A102&lt;&gt;"TOTAL"),IF(AND([2]PREMIOS_DOCTORADO!$BO100&lt;&gt;"",[2]PREMIOS_DOCTORADO!$BO100&lt;&gt;0),[2]PREMIOS_DOCTORADO!$BO100,""),IF($A102="TOTAL",SUM(INDIRECT("AM4:AM"&amp;ROW()-1)),""))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IF(AND($A102&lt;&gt;"",$A102&lt;&gt;"TOTAL"),IF(AND([2]PREMIOS_DOCTORADO!$BR100&lt;&gt;"",[2]PREMIOS_DOCTORADO!$BR100&lt;&gt;0),[2]PREMIOS_DOCTORADO!$BR100,""),IF($A102="TOTAL",SUM(INDIRECT("AO4:AO"&amp;ROW()-1)),""))</f>
        <v/>
      </c>
      <c r="AP102" s="7" t="str">
        <f ca="1">IF(AND($A102&lt;&gt;"",$A102&lt;&gt;"TOTAL"),IF(AND([2]PREMIOS_DOCTORADO!$BT100&lt;&gt;"",[2]PREMIOS_DOCTORADO!$BT100&lt;&gt;0),[2]PREMIOS_DOCTORADO!$BT100,""),IF($A102="TOTAL",SUM(INDIRECT("AP4:AP"&amp;ROW()-1)),""))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IF(AND($A102&lt;&gt;"",$A102&lt;&gt;"TOTAL"),IF(AND([2]PREMIOS_DOCTORADO!$BW100&lt;&gt;"",[2]PREMIOS_DOCTORADO!$BW100&lt;&gt;0),[2]PREMIOS_DOCTORADO!$BW100,""),IF($A102="TOTAL",SUM(INDIRECT("AR4:AR"&amp;ROW()-1)),""))</f>
        <v/>
      </c>
      <c r="AS102" s="7" t="str">
        <f ca="1">IF(AND($A102&lt;&gt;"",$A102&lt;&gt;"TOTAL"),IF(AND([2]PREMIOS_DOCTORADO!$BY100&lt;&gt;"",[2]PREMIOS_DOCTORADO!$BY100&lt;&gt;0),[2]PREMIOS_DOCTORADO!$BY100,""),IF($A102="TOTAL",SUM(INDIRECT("AS4:AS"&amp;ROW()-1)),""))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IF(AND($A102&lt;&gt;"",$A102&lt;&gt;"TOTAL"),IF(AND([2]PREMIOS_DOCTORADO!$CB100&lt;&gt;"",[2]PREMIOS_DOCTORADO!$CB100&lt;&gt;0),[2]PREMIOS_DOCTORADO!$CB100,""),IF($A102="TOTAL",SUM(INDIRECT("AU4:AU"&amp;ROW()-1)),""))</f>
        <v/>
      </c>
      <c r="AV102" s="7" t="str">
        <f ca="1">IF(AND($A102&lt;&gt;"",$A102&lt;&gt;"TOTAL"),IF(AND([2]PREMIOS_DOCTORADO!$CD100&lt;&gt;"",[2]PREMIOS_DOCTORADO!$CD100&lt;&gt;0),[2]PREMIOS_DOCTORADO!$CD100,""),IF($A102="TOTAL",SUM(INDIRECT("AV4:AV"&amp;ROW()-1)),""))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IF(AND($A102&lt;&gt;"",$A102&lt;&gt;"TOTAL"),IF(AND([2]PREMIOS_DOCTORADO!$CG100&lt;&gt;"",[2]PREMIOS_DOCTORADO!$CG100&lt;&gt;0),[2]PREMIOS_DOCTORADO!$CG100,""),IF($A102="TOTAL",SUM(INDIRECT("AX4:AX"&amp;ROW()-1)),""))</f>
        <v/>
      </c>
      <c r="AY102" s="7" t="str">
        <f ca="1">IF(AND($A102&lt;&gt;"",$A102&lt;&gt;"TOTAL"),IF(AND([2]PREMIOS_DOCTORADO!$CI100&lt;&gt;"",[2]PREMIOS_DOCTORADO!$CI100&lt;&gt;0),[2]PREMIOS_DOCTORADO!$CI100,""),IF($A102="TOTAL",SUM(INDIRECT("AY4:AY"&amp;ROW()-1)),""))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IF(AND($A102&lt;&gt;"",$A102&lt;&gt;"TOTAL"),IF(AND([2]PREMIOS_DOCTORADO!$CL100&lt;&gt;"",[2]PREMIOS_DOCTORADO!$CL100&lt;&gt;0),[2]PREMIOS_DOCTORADO!$CL100,""),IF($A102="TOTAL",SUM(INDIRECT("BA4:BA"&amp;ROW()-1)),""))</f>
        <v/>
      </c>
      <c r="BB102" s="7" t="str">
        <f ca="1">IF(AND($A102&lt;&gt;"",$A102&lt;&gt;"TOTAL"),IF(AND([2]PREMIOS_DOCTORADO!$CN100&lt;&gt;"",[2]PREMIOS_DOCTORADO!$CN100&lt;&gt;0),[2]PREMIOS_DOCTORADO!$CN100,""),IF($A102="TOTAL",SUM(INDIRECT("BB4:BB"&amp;ROW()-1)),""))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IF(AND($A102&lt;&gt;"",$A102&lt;&gt;"TOTAL"),IF(AND([2]PREMIOS_DOCTORADO!$CQ100&lt;&gt;"",[2]PREMIOS_DOCTORADO!$CQ100&lt;&gt;0),[2]PREMIOS_DOCTORADO!$CQ100,""),IF($A102="TOTAL",SUM(INDIRECT("BD4:BD"&amp;ROW()-1)),""))</f>
        <v/>
      </c>
      <c r="BE102" s="7" t="str">
        <f ca="1">IF(AND($A102&lt;&gt;"",$A102&lt;&gt;"TOTAL"),IF(AND([2]PREMIOS_DOCTORADO!$CS100&lt;&gt;"",[2]PREMIOS_DOCTORADO!$CS100&lt;&gt;0),[2]PREMIOS_DOCTORADO!$CS100,""),IF($A102="TOTAL",SUM(INDIRECT("BE4:BE"&amp;ROW()-1)),""))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IF([2]PREMIOS_DOCTORADO!$D101&lt;&gt;"",[2]PREMIOS_DOCTORADO!$D101,IF(AND([2]PREMIOS_DOCTORADO!$D101="",[2]PREMIOS_DOCTORADO!$D102="",[2]PREMIOS_DOCTORADO!$D100=""),"","TOTAL"))</f>
        <v/>
      </c>
      <c r="B103" s="7" t="str">
        <f ca="1">IF(AND($A103&lt;&gt;"",$A103&lt;&gt;"TOTAL"),IF(AND([2]PREMIOS_DOCTORADO!$E101&lt;&gt;"",[2]PREMIOS_DOCTORADO!$E101&lt;&gt;0),[2]PREMIOS_DOCTORADO!$E101,""),IF($A103="TOTAL",SUM(INDIRECT("B4:B"&amp;ROW()-1)),""))</f>
        <v/>
      </c>
      <c r="C103" s="7" t="str">
        <f ca="1">IF(AND($A103&lt;&gt;"",$A103&lt;&gt;"TOTAL"),IF(AND([2]PREMIOS_DOCTORADO!$G101&lt;&gt;"",[2]PREMIOS_DOCTORADO!$G101&lt;&gt;0),[2]PREMIOS_DOCTORADO!$G101,""),IF($A103="TOTAL",SUM(INDIRECT("C4:C"&amp;ROW()-1)),""))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IF(AND($A103&lt;&gt;"",$A103&lt;&gt;"TOTAL"),IF(AND([2]PREMIOS_DOCTORADO!$J101&lt;&gt;"",[2]PREMIOS_DOCTORADO!$J101&lt;&gt;0),[2]PREMIOS_DOCTORADO!$J101,""),IF($A103="TOTAL",SUM(INDIRECT("E4:E"&amp;ROW()-1)),""))</f>
        <v/>
      </c>
      <c r="F103" s="7" t="str">
        <f ca="1">IF(AND($A103&lt;&gt;"",$A103&lt;&gt;"TOTAL"),IF(AND([2]PREMIOS_DOCTORADO!$L101&lt;&gt;"",[2]PREMIOS_DOCTORADO!$L101&lt;&gt;0),[2]PREMIOS_DOCTORADO!$L101,""),IF($A103="TOTAL",SUM(INDIRECT("F4:F"&amp;ROW()-1)),""))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IF(AND($A103&lt;&gt;"",$A103&lt;&gt;"TOTAL"),IF(AND([2]PREMIOS_DOCTORADO!$O101&lt;&gt;"",[2]PREMIOS_DOCTORADO!$O101&lt;&gt;0),[2]PREMIOS_DOCTORADO!$O101,""),IF($A103="TOTAL",SUM(INDIRECT("H4:H"&amp;ROW()-1)),""))</f>
        <v/>
      </c>
      <c r="I103" s="7" t="str">
        <f ca="1">IF(AND($A103&lt;&gt;"",$A103&lt;&gt;"TOTAL"),IF(AND([2]PREMIOS_DOCTORADO!$Q101&lt;&gt;"",[2]PREMIOS_DOCTORADO!$Q101&lt;&gt;0),[2]PREMIOS_DOCTORADO!$Q101,""),IF($A103="TOTAL",SUM(INDIRECT("I4:I"&amp;ROW()-1)),""))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IF(AND($A103&lt;&gt;"",$A103&lt;&gt;"TOTAL"),IF(AND([2]PREMIOS_DOCTORADO!$T101&lt;&gt;"",[2]PREMIOS_DOCTORADO!$T101&lt;&gt;0),[2]PREMIOS_DOCTORADO!$T101,""),IF($A103="TOTAL",SUM(INDIRECT("K4:K"&amp;ROW()-1)),""))</f>
        <v/>
      </c>
      <c r="L103" s="7" t="str">
        <f ca="1">IF(AND($A103&lt;&gt;"",$A103&lt;&gt;"TOTAL"),IF(AND([2]PREMIOS_DOCTORADO!$V101&lt;&gt;"",[2]PREMIOS_DOCTORADO!$V101&lt;&gt;0),[2]PREMIOS_DOCTORADO!$V101,""),IF($A103="TOTAL",SUM(INDIRECT("L4:L"&amp;ROW()-1)),""))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IF(AND($A103&lt;&gt;"",$A103&lt;&gt;"TOTAL"),IF(AND([2]PREMIOS_DOCTORADO!$Y101&lt;&gt;"",[2]PREMIOS_DOCTORADO!$Y101&lt;&gt;0),[2]PREMIOS_DOCTORADO!$Y101,""),IF($A103="TOTAL",SUM(INDIRECT("N4:N"&amp;ROW()-1)),""))</f>
        <v/>
      </c>
      <c r="O103" s="7" t="str">
        <f ca="1">IF(AND($A103&lt;&gt;"",$A103&lt;&gt;"TOTAL"),IF(AND([2]PREMIOS_DOCTORADO!$AA101&lt;&gt;"",[2]PREMIOS_DOCTORADO!$AA101&lt;&gt;0),[2]PREMIOS_DOCTORADO!$AA101,""),IF($A103="TOTAL",SUM(INDIRECT("O4:O"&amp;ROW()-1)),""))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IF(AND($A103&lt;&gt;"",$A103&lt;&gt;"TOTAL"),IF(AND([2]PREMIOS_DOCTORADO!$AD101&lt;&gt;"",[2]PREMIOS_DOCTORADO!$AD101&lt;&gt;0),[2]PREMIOS_DOCTORADO!$AD101,""),IF($A103="TOTAL",SUM(INDIRECT("Q4:Q"&amp;ROW()-1)),""))</f>
        <v/>
      </c>
      <c r="R103" s="7" t="str">
        <f ca="1">IF(AND($A103&lt;&gt;"",$A103&lt;&gt;"TOTAL"),IF(AND([2]PREMIOS_DOCTORADO!$AF101&lt;&gt;"",[2]PREMIOS_DOCTORADO!$AF101&lt;&gt;0),[2]PREMIOS_DOCTORADO!$AF101,""),IF($A103="TOTAL",SUM(INDIRECT("R4:R"&amp;ROW()-1)),""))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IF(AND($A103&lt;&gt;"",$A103&lt;&gt;"TOTAL"),IF(AND([2]PREMIOS_DOCTORADO!$AI101&lt;&gt;"",[2]PREMIOS_DOCTORADO!$AI101&lt;&gt;0),[2]PREMIOS_DOCTORADO!$AI101,""),IF($A103="TOTAL",SUM(INDIRECT("T4:T"&amp;ROW()-1)),""))</f>
        <v/>
      </c>
      <c r="U103" s="7" t="str">
        <f ca="1">IF(AND($A103&lt;&gt;"",$A103&lt;&gt;"TOTAL"),IF(AND([2]PREMIOS_DOCTORADO!$AK101&lt;&gt;"",[2]PREMIOS_DOCTORADO!$AK101&lt;&gt;0),[2]PREMIOS_DOCTORADO!$AK101,""),IF($A103="TOTAL",SUM(INDIRECT("U4:U"&amp;ROW()-1)),""))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IF(AND($A103&lt;&gt;"",$A103&lt;&gt;"TOTAL"),IF(AND([2]PREMIOS_DOCTORADO!$AN101&lt;&gt;"",[2]PREMIOS_DOCTORADO!$AN101&lt;&gt;0),[2]PREMIOS_DOCTORADO!$AN101,""),IF($A103="TOTAL",SUM(INDIRECT("W4:W"&amp;ROW()-1)),""))</f>
        <v/>
      </c>
      <c r="X103" s="7" t="str">
        <f ca="1">IF(AND($A103&lt;&gt;"",$A103&lt;&gt;"TOTAL"),IF(AND([2]PREMIOS_DOCTORADO!$AP101&lt;&gt;"",[2]PREMIOS_DOCTORADO!$AP101&lt;&gt;0),[2]PREMIOS_DOCTORADO!$AP101,""),IF($A103="TOTAL",SUM(INDIRECT("X4:X"&amp;ROW()-1)),""))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IF(AND($A103&lt;&gt;"",$A103&lt;&gt;"TOTAL"),IF(AND([2]PREMIOS_DOCTORADO!$AS101&lt;&gt;"",[2]PREMIOS_DOCTORADO!$AS101&lt;&gt;0),[2]PREMIOS_DOCTORADO!$AS101,""),IF($A103="TOTAL",SUM(INDIRECT("Z4:Z"&amp;ROW()-1)),""))</f>
        <v/>
      </c>
      <c r="AA103" s="7" t="str">
        <f ca="1">IF(AND($A103&lt;&gt;"",$A103&lt;&gt;"TOTAL"),IF(AND([2]PREMIOS_DOCTORADO!$AU101&lt;&gt;"",[2]PREMIOS_DOCTORADO!$AU101&lt;&gt;0),[2]PREMIOS_DOCTORADO!$AU101,""),IF($A103="TOTAL",SUM(INDIRECT("AA4:AA"&amp;ROW()-1)),""))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IF(AND($A103&lt;&gt;"",$A103&lt;&gt;"TOTAL"),IF(AND([2]PREMIOS_DOCTORADO!$AX101&lt;&gt;"",[2]PREMIOS_DOCTORADO!$AX101&lt;&gt;0),[2]PREMIOS_DOCTORADO!$AX101,""),IF($A103="TOTAL",SUM(INDIRECT("AC4:AC"&amp;ROW()-1)),""))</f>
        <v/>
      </c>
      <c r="AD103" s="7" t="str">
        <f ca="1">IF(AND($A103&lt;&gt;"",$A103&lt;&gt;"TOTAL"),IF(AND([2]PREMIOS_DOCTORADO!$AZ101&lt;&gt;"",[2]PREMIOS_DOCTORADO!$AZ101&lt;&gt;0),[2]PREMIOS_DOCTORADO!$AZ101,""),IF($A103="TOTAL",SUM(INDIRECT("AD4:AD"&amp;ROW()-1)),""))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IF(AND($A103&lt;&gt;"",$A103&lt;&gt;"TOTAL"),IF(AND([2]PREMIOS_DOCTORADO!$BC101&lt;&gt;"",[2]PREMIOS_DOCTORADO!$BC101&lt;&gt;0),[2]PREMIOS_DOCTORADO!$BC101,""),IF($A103="TOTAL",SUM(INDIRECT("AF4:AF"&amp;ROW()-1)),""))</f>
        <v/>
      </c>
      <c r="AG103" s="7" t="str">
        <f ca="1">IF(AND($A103&lt;&gt;"",$A103&lt;&gt;"TOTAL"),IF(AND([2]PREMIOS_DOCTORADO!$BE101&lt;&gt;"",[2]PREMIOS_DOCTORADO!$BE101&lt;&gt;0),[2]PREMIOS_DOCTORADO!$BE101,""),IF($A103="TOTAL",SUM(INDIRECT("AG4:AG"&amp;ROW()-1)),""))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IF(AND($A103&lt;&gt;"",$A103&lt;&gt;"TOTAL"),IF(AND([2]PREMIOS_DOCTORADO!$BH101&lt;&gt;"",[2]PREMIOS_DOCTORADO!$BH101&lt;&gt;0),[2]PREMIOS_DOCTORADO!$BH101,""),IF($A103="TOTAL",SUM(INDIRECT("AI4:AI"&amp;ROW()-1)),""))</f>
        <v/>
      </c>
      <c r="AJ103" s="7" t="str">
        <f ca="1">IF(AND($A103&lt;&gt;"",$A103&lt;&gt;"TOTAL"),IF(AND([2]PREMIOS_DOCTORADO!$BJ101&lt;&gt;"",[2]PREMIOS_DOCTORADO!$BJ101&lt;&gt;0),[2]PREMIOS_DOCTORADO!$BJ101,""),IF($A103="TOTAL",SUM(INDIRECT("AJ4:AJ"&amp;ROW()-1)),""))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IF(AND($A103&lt;&gt;"",$A103&lt;&gt;"TOTAL"),IF(AND([2]PREMIOS_DOCTORADO!$BM101&lt;&gt;"",[2]PREMIOS_DOCTORADO!$BM101&lt;&gt;0),[2]PREMIOS_DOCTORADO!$BM101,""),IF($A103="TOTAL",SUM(INDIRECT("AL4:AL"&amp;ROW()-1)),""))</f>
        <v/>
      </c>
      <c r="AM103" s="7" t="str">
        <f ca="1">IF(AND($A103&lt;&gt;"",$A103&lt;&gt;"TOTAL"),IF(AND([2]PREMIOS_DOCTORADO!$BO101&lt;&gt;"",[2]PREMIOS_DOCTORADO!$BO101&lt;&gt;0),[2]PREMIOS_DOCTORADO!$BO101,""),IF($A103="TOTAL",SUM(INDIRECT("AM4:AM"&amp;ROW()-1)),""))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IF(AND($A103&lt;&gt;"",$A103&lt;&gt;"TOTAL"),IF(AND([2]PREMIOS_DOCTORADO!$BR101&lt;&gt;"",[2]PREMIOS_DOCTORADO!$BR101&lt;&gt;0),[2]PREMIOS_DOCTORADO!$BR101,""),IF($A103="TOTAL",SUM(INDIRECT("AO4:AO"&amp;ROW()-1)),""))</f>
        <v/>
      </c>
      <c r="AP103" s="7" t="str">
        <f ca="1">IF(AND($A103&lt;&gt;"",$A103&lt;&gt;"TOTAL"),IF(AND([2]PREMIOS_DOCTORADO!$BT101&lt;&gt;"",[2]PREMIOS_DOCTORADO!$BT101&lt;&gt;0),[2]PREMIOS_DOCTORADO!$BT101,""),IF($A103="TOTAL",SUM(INDIRECT("AP4:AP"&amp;ROW()-1)),""))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IF(AND($A103&lt;&gt;"",$A103&lt;&gt;"TOTAL"),IF(AND([2]PREMIOS_DOCTORADO!$BW101&lt;&gt;"",[2]PREMIOS_DOCTORADO!$BW101&lt;&gt;0),[2]PREMIOS_DOCTORADO!$BW101,""),IF($A103="TOTAL",SUM(INDIRECT("AR4:AR"&amp;ROW()-1)),""))</f>
        <v/>
      </c>
      <c r="AS103" s="7" t="str">
        <f ca="1">IF(AND($A103&lt;&gt;"",$A103&lt;&gt;"TOTAL"),IF(AND([2]PREMIOS_DOCTORADO!$BY101&lt;&gt;"",[2]PREMIOS_DOCTORADO!$BY101&lt;&gt;0),[2]PREMIOS_DOCTORADO!$BY101,""),IF($A103="TOTAL",SUM(INDIRECT("AS4:AS"&amp;ROW()-1)),""))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IF(AND($A103&lt;&gt;"",$A103&lt;&gt;"TOTAL"),IF(AND([2]PREMIOS_DOCTORADO!$CB101&lt;&gt;"",[2]PREMIOS_DOCTORADO!$CB101&lt;&gt;0),[2]PREMIOS_DOCTORADO!$CB101,""),IF($A103="TOTAL",SUM(INDIRECT("AU4:AU"&amp;ROW()-1)),""))</f>
        <v/>
      </c>
      <c r="AV103" s="7" t="str">
        <f ca="1">IF(AND($A103&lt;&gt;"",$A103&lt;&gt;"TOTAL"),IF(AND([2]PREMIOS_DOCTORADO!$CD101&lt;&gt;"",[2]PREMIOS_DOCTORADO!$CD101&lt;&gt;0),[2]PREMIOS_DOCTORADO!$CD101,""),IF($A103="TOTAL",SUM(INDIRECT("AV4:AV"&amp;ROW()-1)),""))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IF(AND($A103&lt;&gt;"",$A103&lt;&gt;"TOTAL"),IF(AND([2]PREMIOS_DOCTORADO!$CG101&lt;&gt;"",[2]PREMIOS_DOCTORADO!$CG101&lt;&gt;0),[2]PREMIOS_DOCTORADO!$CG101,""),IF($A103="TOTAL",SUM(INDIRECT("AX4:AX"&amp;ROW()-1)),""))</f>
        <v/>
      </c>
      <c r="AY103" s="7" t="str">
        <f ca="1">IF(AND($A103&lt;&gt;"",$A103&lt;&gt;"TOTAL"),IF(AND([2]PREMIOS_DOCTORADO!$CI101&lt;&gt;"",[2]PREMIOS_DOCTORADO!$CI101&lt;&gt;0),[2]PREMIOS_DOCTORADO!$CI101,""),IF($A103="TOTAL",SUM(INDIRECT("AY4:AY"&amp;ROW()-1)),""))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IF(AND($A103&lt;&gt;"",$A103&lt;&gt;"TOTAL"),IF(AND([2]PREMIOS_DOCTORADO!$CL101&lt;&gt;"",[2]PREMIOS_DOCTORADO!$CL101&lt;&gt;0),[2]PREMIOS_DOCTORADO!$CL101,""),IF($A103="TOTAL",SUM(INDIRECT("BA4:BA"&amp;ROW()-1)),""))</f>
        <v/>
      </c>
      <c r="BB103" s="7" t="str">
        <f ca="1">IF(AND($A103&lt;&gt;"",$A103&lt;&gt;"TOTAL"),IF(AND([2]PREMIOS_DOCTORADO!$CN101&lt;&gt;"",[2]PREMIOS_DOCTORADO!$CN101&lt;&gt;0),[2]PREMIOS_DOCTORADO!$CN101,""),IF($A103="TOTAL",SUM(INDIRECT("BB4:BB"&amp;ROW()-1)),""))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IF(AND($A103&lt;&gt;"",$A103&lt;&gt;"TOTAL"),IF(AND([2]PREMIOS_DOCTORADO!$CQ101&lt;&gt;"",[2]PREMIOS_DOCTORADO!$CQ101&lt;&gt;0),[2]PREMIOS_DOCTORADO!$CQ101,""),IF($A103="TOTAL",SUM(INDIRECT("BD4:BD"&amp;ROW()-1)),""))</f>
        <v/>
      </c>
      <c r="BE103" s="7" t="str">
        <f ca="1">IF(AND($A103&lt;&gt;"",$A103&lt;&gt;"TOTAL"),IF(AND([2]PREMIOS_DOCTORADO!$CS101&lt;&gt;"",[2]PREMIOS_DOCTORADO!$CS101&lt;&gt;0),[2]PREMIOS_DOCTORADO!$CS101,""),IF($A103="TOTAL",SUM(INDIRECT("BE4:BE"&amp;ROW()-1)),""))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IF([2]PREMIOS_DOCTORADO!$D102&lt;&gt;"",[2]PREMIOS_DOCTORADO!$D102,IF(AND([2]PREMIOS_DOCTORADO!$D102="",[2]PREMIOS_DOCTORADO!$D103="",[2]PREMIOS_DOCTORADO!$D101=""),"","TOTAL"))</f>
        <v/>
      </c>
      <c r="B104" s="7" t="str">
        <f ca="1">IF(AND($A104&lt;&gt;"",$A104&lt;&gt;"TOTAL"),IF(AND([2]PREMIOS_DOCTORADO!$E102&lt;&gt;"",[2]PREMIOS_DOCTORADO!$E102&lt;&gt;0),[2]PREMIOS_DOCTORADO!$E102,""),IF($A104="TOTAL",SUM(INDIRECT("B4:B"&amp;ROW()-1)),""))</f>
        <v/>
      </c>
      <c r="C104" s="7" t="str">
        <f ca="1">IF(AND($A104&lt;&gt;"",$A104&lt;&gt;"TOTAL"),IF(AND([2]PREMIOS_DOCTORADO!$G102&lt;&gt;"",[2]PREMIOS_DOCTORADO!$G102&lt;&gt;0),[2]PREMIOS_DOCTORADO!$G102,""),IF($A104="TOTAL",SUM(INDIRECT("C4:C"&amp;ROW()-1)),""))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IF(AND($A104&lt;&gt;"",$A104&lt;&gt;"TOTAL"),IF(AND([2]PREMIOS_DOCTORADO!$J102&lt;&gt;"",[2]PREMIOS_DOCTORADO!$J102&lt;&gt;0),[2]PREMIOS_DOCTORADO!$J102,""),IF($A104="TOTAL",SUM(INDIRECT("E4:E"&amp;ROW()-1)),""))</f>
        <v/>
      </c>
      <c r="F104" s="7" t="str">
        <f ca="1">IF(AND($A104&lt;&gt;"",$A104&lt;&gt;"TOTAL"),IF(AND([2]PREMIOS_DOCTORADO!$L102&lt;&gt;"",[2]PREMIOS_DOCTORADO!$L102&lt;&gt;0),[2]PREMIOS_DOCTORADO!$L102,""),IF($A104="TOTAL",SUM(INDIRECT("F4:F"&amp;ROW()-1)),""))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IF(AND($A104&lt;&gt;"",$A104&lt;&gt;"TOTAL"),IF(AND([2]PREMIOS_DOCTORADO!$O102&lt;&gt;"",[2]PREMIOS_DOCTORADO!$O102&lt;&gt;0),[2]PREMIOS_DOCTORADO!$O102,""),IF($A104="TOTAL",SUM(INDIRECT("H4:H"&amp;ROW()-1)),""))</f>
        <v/>
      </c>
      <c r="I104" s="7" t="str">
        <f ca="1">IF(AND($A104&lt;&gt;"",$A104&lt;&gt;"TOTAL"),IF(AND([2]PREMIOS_DOCTORADO!$Q102&lt;&gt;"",[2]PREMIOS_DOCTORADO!$Q102&lt;&gt;0),[2]PREMIOS_DOCTORADO!$Q102,""),IF($A104="TOTAL",SUM(INDIRECT("I4:I"&amp;ROW()-1)),""))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IF(AND($A104&lt;&gt;"",$A104&lt;&gt;"TOTAL"),IF(AND([2]PREMIOS_DOCTORADO!$T102&lt;&gt;"",[2]PREMIOS_DOCTORADO!$T102&lt;&gt;0),[2]PREMIOS_DOCTORADO!$T102,""),IF($A104="TOTAL",SUM(INDIRECT("K4:K"&amp;ROW()-1)),""))</f>
        <v/>
      </c>
      <c r="L104" s="7" t="str">
        <f ca="1">IF(AND($A104&lt;&gt;"",$A104&lt;&gt;"TOTAL"),IF(AND([2]PREMIOS_DOCTORADO!$V102&lt;&gt;"",[2]PREMIOS_DOCTORADO!$V102&lt;&gt;0),[2]PREMIOS_DOCTORADO!$V102,""),IF($A104="TOTAL",SUM(INDIRECT("L4:L"&amp;ROW()-1)),""))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IF(AND($A104&lt;&gt;"",$A104&lt;&gt;"TOTAL"),IF(AND([2]PREMIOS_DOCTORADO!$Y102&lt;&gt;"",[2]PREMIOS_DOCTORADO!$Y102&lt;&gt;0),[2]PREMIOS_DOCTORADO!$Y102,""),IF($A104="TOTAL",SUM(INDIRECT("N4:N"&amp;ROW()-1)),""))</f>
        <v/>
      </c>
      <c r="O104" s="7" t="str">
        <f ca="1">IF(AND($A104&lt;&gt;"",$A104&lt;&gt;"TOTAL"),IF(AND([2]PREMIOS_DOCTORADO!$AA102&lt;&gt;"",[2]PREMIOS_DOCTORADO!$AA102&lt;&gt;0),[2]PREMIOS_DOCTORADO!$AA102,""),IF($A104="TOTAL",SUM(INDIRECT("O4:O"&amp;ROW()-1)),""))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IF(AND($A104&lt;&gt;"",$A104&lt;&gt;"TOTAL"),IF(AND([2]PREMIOS_DOCTORADO!$AD102&lt;&gt;"",[2]PREMIOS_DOCTORADO!$AD102&lt;&gt;0),[2]PREMIOS_DOCTORADO!$AD102,""),IF($A104="TOTAL",SUM(INDIRECT("Q4:Q"&amp;ROW()-1)),""))</f>
        <v/>
      </c>
      <c r="R104" s="7" t="str">
        <f ca="1">IF(AND($A104&lt;&gt;"",$A104&lt;&gt;"TOTAL"),IF(AND([2]PREMIOS_DOCTORADO!$AF102&lt;&gt;"",[2]PREMIOS_DOCTORADO!$AF102&lt;&gt;0),[2]PREMIOS_DOCTORADO!$AF102,""),IF($A104="TOTAL",SUM(INDIRECT("R4:R"&amp;ROW()-1)),""))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IF(AND($A104&lt;&gt;"",$A104&lt;&gt;"TOTAL"),IF(AND([2]PREMIOS_DOCTORADO!$AI102&lt;&gt;"",[2]PREMIOS_DOCTORADO!$AI102&lt;&gt;0),[2]PREMIOS_DOCTORADO!$AI102,""),IF($A104="TOTAL",SUM(INDIRECT("T4:T"&amp;ROW()-1)),""))</f>
        <v/>
      </c>
      <c r="U104" s="7" t="str">
        <f ca="1">IF(AND($A104&lt;&gt;"",$A104&lt;&gt;"TOTAL"),IF(AND([2]PREMIOS_DOCTORADO!$AK102&lt;&gt;"",[2]PREMIOS_DOCTORADO!$AK102&lt;&gt;0),[2]PREMIOS_DOCTORADO!$AK102,""),IF($A104="TOTAL",SUM(INDIRECT("U4:U"&amp;ROW()-1)),""))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IF(AND($A104&lt;&gt;"",$A104&lt;&gt;"TOTAL"),IF(AND([2]PREMIOS_DOCTORADO!$AN102&lt;&gt;"",[2]PREMIOS_DOCTORADO!$AN102&lt;&gt;0),[2]PREMIOS_DOCTORADO!$AN102,""),IF($A104="TOTAL",SUM(INDIRECT("W4:W"&amp;ROW()-1)),""))</f>
        <v/>
      </c>
      <c r="X104" s="7" t="str">
        <f ca="1">IF(AND($A104&lt;&gt;"",$A104&lt;&gt;"TOTAL"),IF(AND([2]PREMIOS_DOCTORADO!$AP102&lt;&gt;"",[2]PREMIOS_DOCTORADO!$AP102&lt;&gt;0),[2]PREMIOS_DOCTORADO!$AP102,""),IF($A104="TOTAL",SUM(INDIRECT("X4:X"&amp;ROW()-1)),""))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IF(AND($A104&lt;&gt;"",$A104&lt;&gt;"TOTAL"),IF(AND([2]PREMIOS_DOCTORADO!$AS102&lt;&gt;"",[2]PREMIOS_DOCTORADO!$AS102&lt;&gt;0),[2]PREMIOS_DOCTORADO!$AS102,""),IF($A104="TOTAL",SUM(INDIRECT("Z4:Z"&amp;ROW()-1)),""))</f>
        <v/>
      </c>
      <c r="AA104" s="7" t="str">
        <f ca="1">IF(AND($A104&lt;&gt;"",$A104&lt;&gt;"TOTAL"),IF(AND([2]PREMIOS_DOCTORADO!$AU102&lt;&gt;"",[2]PREMIOS_DOCTORADO!$AU102&lt;&gt;0),[2]PREMIOS_DOCTORADO!$AU102,""),IF($A104="TOTAL",SUM(INDIRECT("AA4:AA"&amp;ROW()-1)),""))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IF(AND($A104&lt;&gt;"",$A104&lt;&gt;"TOTAL"),IF(AND([2]PREMIOS_DOCTORADO!$AX102&lt;&gt;"",[2]PREMIOS_DOCTORADO!$AX102&lt;&gt;0),[2]PREMIOS_DOCTORADO!$AX102,""),IF($A104="TOTAL",SUM(INDIRECT("AC4:AC"&amp;ROW()-1)),""))</f>
        <v/>
      </c>
      <c r="AD104" s="7" t="str">
        <f ca="1">IF(AND($A104&lt;&gt;"",$A104&lt;&gt;"TOTAL"),IF(AND([2]PREMIOS_DOCTORADO!$AZ102&lt;&gt;"",[2]PREMIOS_DOCTORADO!$AZ102&lt;&gt;0),[2]PREMIOS_DOCTORADO!$AZ102,""),IF($A104="TOTAL",SUM(INDIRECT("AD4:AD"&amp;ROW()-1)),""))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IF(AND($A104&lt;&gt;"",$A104&lt;&gt;"TOTAL"),IF(AND([2]PREMIOS_DOCTORADO!$BC102&lt;&gt;"",[2]PREMIOS_DOCTORADO!$BC102&lt;&gt;0),[2]PREMIOS_DOCTORADO!$BC102,""),IF($A104="TOTAL",SUM(INDIRECT("AF4:AF"&amp;ROW()-1)),""))</f>
        <v/>
      </c>
      <c r="AG104" s="7" t="str">
        <f ca="1">IF(AND($A104&lt;&gt;"",$A104&lt;&gt;"TOTAL"),IF(AND([2]PREMIOS_DOCTORADO!$BE102&lt;&gt;"",[2]PREMIOS_DOCTORADO!$BE102&lt;&gt;0),[2]PREMIOS_DOCTORADO!$BE102,""),IF($A104="TOTAL",SUM(INDIRECT("AG4:AG"&amp;ROW()-1)),""))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IF(AND($A104&lt;&gt;"",$A104&lt;&gt;"TOTAL"),IF(AND([2]PREMIOS_DOCTORADO!$BH102&lt;&gt;"",[2]PREMIOS_DOCTORADO!$BH102&lt;&gt;0),[2]PREMIOS_DOCTORADO!$BH102,""),IF($A104="TOTAL",SUM(INDIRECT("AI4:AI"&amp;ROW()-1)),""))</f>
        <v/>
      </c>
      <c r="AJ104" s="7" t="str">
        <f ca="1">IF(AND($A104&lt;&gt;"",$A104&lt;&gt;"TOTAL"),IF(AND([2]PREMIOS_DOCTORADO!$BJ102&lt;&gt;"",[2]PREMIOS_DOCTORADO!$BJ102&lt;&gt;0),[2]PREMIOS_DOCTORADO!$BJ102,""),IF($A104="TOTAL",SUM(INDIRECT("AJ4:AJ"&amp;ROW()-1)),""))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IF(AND($A104&lt;&gt;"",$A104&lt;&gt;"TOTAL"),IF(AND([2]PREMIOS_DOCTORADO!$BM102&lt;&gt;"",[2]PREMIOS_DOCTORADO!$BM102&lt;&gt;0),[2]PREMIOS_DOCTORADO!$BM102,""),IF($A104="TOTAL",SUM(INDIRECT("AL4:AL"&amp;ROW()-1)),""))</f>
        <v/>
      </c>
      <c r="AM104" s="7" t="str">
        <f ca="1">IF(AND($A104&lt;&gt;"",$A104&lt;&gt;"TOTAL"),IF(AND([2]PREMIOS_DOCTORADO!$BO102&lt;&gt;"",[2]PREMIOS_DOCTORADO!$BO102&lt;&gt;0),[2]PREMIOS_DOCTORADO!$BO102,""),IF($A104="TOTAL",SUM(INDIRECT("AM4:AM"&amp;ROW()-1)),""))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IF(AND($A104&lt;&gt;"",$A104&lt;&gt;"TOTAL"),IF(AND([2]PREMIOS_DOCTORADO!$BR102&lt;&gt;"",[2]PREMIOS_DOCTORADO!$BR102&lt;&gt;0),[2]PREMIOS_DOCTORADO!$BR102,""),IF($A104="TOTAL",SUM(INDIRECT("AO4:AO"&amp;ROW()-1)),""))</f>
        <v/>
      </c>
      <c r="AP104" s="7" t="str">
        <f ca="1">IF(AND($A104&lt;&gt;"",$A104&lt;&gt;"TOTAL"),IF(AND([2]PREMIOS_DOCTORADO!$BT102&lt;&gt;"",[2]PREMIOS_DOCTORADO!$BT102&lt;&gt;0),[2]PREMIOS_DOCTORADO!$BT102,""),IF($A104="TOTAL",SUM(INDIRECT("AP4:AP"&amp;ROW()-1)),""))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IF(AND($A104&lt;&gt;"",$A104&lt;&gt;"TOTAL"),IF(AND([2]PREMIOS_DOCTORADO!$BW102&lt;&gt;"",[2]PREMIOS_DOCTORADO!$BW102&lt;&gt;0),[2]PREMIOS_DOCTORADO!$BW102,""),IF($A104="TOTAL",SUM(INDIRECT("AR4:AR"&amp;ROW()-1)),""))</f>
        <v/>
      </c>
      <c r="AS104" s="7" t="str">
        <f ca="1">IF(AND($A104&lt;&gt;"",$A104&lt;&gt;"TOTAL"),IF(AND([2]PREMIOS_DOCTORADO!$BY102&lt;&gt;"",[2]PREMIOS_DOCTORADO!$BY102&lt;&gt;0),[2]PREMIOS_DOCTORADO!$BY102,""),IF($A104="TOTAL",SUM(INDIRECT("AS4:AS"&amp;ROW()-1)),""))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IF(AND($A104&lt;&gt;"",$A104&lt;&gt;"TOTAL"),IF(AND([2]PREMIOS_DOCTORADO!$CB102&lt;&gt;"",[2]PREMIOS_DOCTORADO!$CB102&lt;&gt;0),[2]PREMIOS_DOCTORADO!$CB102,""),IF($A104="TOTAL",SUM(INDIRECT("AU4:AU"&amp;ROW()-1)),""))</f>
        <v/>
      </c>
      <c r="AV104" s="7" t="str">
        <f ca="1">IF(AND($A104&lt;&gt;"",$A104&lt;&gt;"TOTAL"),IF(AND([2]PREMIOS_DOCTORADO!$CD102&lt;&gt;"",[2]PREMIOS_DOCTORADO!$CD102&lt;&gt;0),[2]PREMIOS_DOCTORADO!$CD102,""),IF($A104="TOTAL",SUM(INDIRECT("AV4:AV"&amp;ROW()-1)),""))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IF(AND($A104&lt;&gt;"",$A104&lt;&gt;"TOTAL"),IF(AND([2]PREMIOS_DOCTORADO!$CG102&lt;&gt;"",[2]PREMIOS_DOCTORADO!$CG102&lt;&gt;0),[2]PREMIOS_DOCTORADO!$CG102,""),IF($A104="TOTAL",SUM(INDIRECT("AX4:AX"&amp;ROW()-1)),""))</f>
        <v/>
      </c>
      <c r="AY104" s="7" t="str">
        <f ca="1">IF(AND($A104&lt;&gt;"",$A104&lt;&gt;"TOTAL"),IF(AND([2]PREMIOS_DOCTORADO!$CI102&lt;&gt;"",[2]PREMIOS_DOCTORADO!$CI102&lt;&gt;0),[2]PREMIOS_DOCTORADO!$CI102,""),IF($A104="TOTAL",SUM(INDIRECT("AY4:AY"&amp;ROW()-1)),""))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IF(AND($A104&lt;&gt;"",$A104&lt;&gt;"TOTAL"),IF(AND([2]PREMIOS_DOCTORADO!$CL102&lt;&gt;"",[2]PREMIOS_DOCTORADO!$CL102&lt;&gt;0),[2]PREMIOS_DOCTORADO!$CL102,""),IF($A104="TOTAL",SUM(INDIRECT("BA4:BA"&amp;ROW()-1)),""))</f>
        <v/>
      </c>
      <c r="BB104" s="7" t="str">
        <f ca="1">IF(AND($A104&lt;&gt;"",$A104&lt;&gt;"TOTAL"),IF(AND([2]PREMIOS_DOCTORADO!$CN102&lt;&gt;"",[2]PREMIOS_DOCTORADO!$CN102&lt;&gt;0),[2]PREMIOS_DOCTORADO!$CN102,""),IF($A104="TOTAL",SUM(INDIRECT("BB4:BB"&amp;ROW()-1)),""))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IF(AND($A104&lt;&gt;"",$A104&lt;&gt;"TOTAL"),IF(AND([2]PREMIOS_DOCTORADO!$CQ102&lt;&gt;"",[2]PREMIOS_DOCTORADO!$CQ102&lt;&gt;0),[2]PREMIOS_DOCTORADO!$CQ102,""),IF($A104="TOTAL",SUM(INDIRECT("BD4:BD"&amp;ROW()-1)),""))</f>
        <v/>
      </c>
      <c r="BE104" s="7" t="str">
        <f ca="1">IF(AND($A104&lt;&gt;"",$A104&lt;&gt;"TOTAL"),IF(AND([2]PREMIOS_DOCTORADO!$CS102&lt;&gt;"",[2]PREMIOS_DOCTORADO!$CS102&lt;&gt;0),[2]PREMIOS_DOCTORADO!$CS102,""),IF($A104="TOTAL",SUM(INDIRECT("BE4:BE"&amp;ROW()-1)),""))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IF([2]PREMIOS_DOCTORADO!$D103&lt;&gt;"",[2]PREMIOS_DOCTORADO!$D103,IF(AND([2]PREMIOS_DOCTORADO!$D103="",[2]PREMIOS_DOCTORADO!$D104="",[2]PREMIOS_DOCTORADO!$D102=""),"","TOTAL"))</f>
        <v/>
      </c>
      <c r="B105" s="7" t="str">
        <f ca="1">IF(AND($A105&lt;&gt;"",$A105&lt;&gt;"TOTAL"),IF(AND([2]PREMIOS_DOCTORADO!$E103&lt;&gt;"",[2]PREMIOS_DOCTORADO!$E103&lt;&gt;0),[2]PREMIOS_DOCTORADO!$E103,""),IF($A105="TOTAL",SUM(INDIRECT("B4:B"&amp;ROW()-1)),""))</f>
        <v/>
      </c>
      <c r="C105" s="7" t="str">
        <f ca="1">IF(AND($A105&lt;&gt;"",$A105&lt;&gt;"TOTAL"),IF(AND([2]PREMIOS_DOCTORADO!$G103&lt;&gt;"",[2]PREMIOS_DOCTORADO!$G103&lt;&gt;0),[2]PREMIOS_DOCTORADO!$G103,""),IF($A105="TOTAL",SUM(INDIRECT("C4:C"&amp;ROW()-1)),""))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IF(AND($A105&lt;&gt;"",$A105&lt;&gt;"TOTAL"),IF(AND([2]PREMIOS_DOCTORADO!$J103&lt;&gt;"",[2]PREMIOS_DOCTORADO!$J103&lt;&gt;0),[2]PREMIOS_DOCTORADO!$J103,""),IF($A105="TOTAL",SUM(INDIRECT("E4:E"&amp;ROW()-1)),""))</f>
        <v/>
      </c>
      <c r="F105" s="7" t="str">
        <f ca="1">IF(AND($A105&lt;&gt;"",$A105&lt;&gt;"TOTAL"),IF(AND([2]PREMIOS_DOCTORADO!$L103&lt;&gt;"",[2]PREMIOS_DOCTORADO!$L103&lt;&gt;0),[2]PREMIOS_DOCTORADO!$L103,""),IF($A105="TOTAL",SUM(INDIRECT("F4:F"&amp;ROW()-1)),""))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IF(AND($A105&lt;&gt;"",$A105&lt;&gt;"TOTAL"),IF(AND([2]PREMIOS_DOCTORADO!$O103&lt;&gt;"",[2]PREMIOS_DOCTORADO!$O103&lt;&gt;0),[2]PREMIOS_DOCTORADO!$O103,""),IF($A105="TOTAL",SUM(INDIRECT("H4:H"&amp;ROW()-1)),""))</f>
        <v/>
      </c>
      <c r="I105" s="7" t="str">
        <f ca="1">IF(AND($A105&lt;&gt;"",$A105&lt;&gt;"TOTAL"),IF(AND([2]PREMIOS_DOCTORADO!$Q103&lt;&gt;"",[2]PREMIOS_DOCTORADO!$Q103&lt;&gt;0),[2]PREMIOS_DOCTORADO!$Q103,""),IF($A105="TOTAL",SUM(INDIRECT("I4:I"&amp;ROW()-1)),""))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IF(AND($A105&lt;&gt;"",$A105&lt;&gt;"TOTAL"),IF(AND([2]PREMIOS_DOCTORADO!$T103&lt;&gt;"",[2]PREMIOS_DOCTORADO!$T103&lt;&gt;0),[2]PREMIOS_DOCTORADO!$T103,""),IF($A105="TOTAL",SUM(INDIRECT("K4:K"&amp;ROW()-1)),""))</f>
        <v/>
      </c>
      <c r="L105" s="7" t="str">
        <f ca="1">IF(AND($A105&lt;&gt;"",$A105&lt;&gt;"TOTAL"),IF(AND([2]PREMIOS_DOCTORADO!$V103&lt;&gt;"",[2]PREMIOS_DOCTORADO!$V103&lt;&gt;0),[2]PREMIOS_DOCTORADO!$V103,""),IF($A105="TOTAL",SUM(INDIRECT("L4:L"&amp;ROW()-1)),""))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IF(AND($A105&lt;&gt;"",$A105&lt;&gt;"TOTAL"),IF(AND([2]PREMIOS_DOCTORADO!$Y103&lt;&gt;"",[2]PREMIOS_DOCTORADO!$Y103&lt;&gt;0),[2]PREMIOS_DOCTORADO!$Y103,""),IF($A105="TOTAL",SUM(INDIRECT("N4:N"&amp;ROW()-1)),""))</f>
        <v/>
      </c>
      <c r="O105" s="7" t="str">
        <f ca="1">IF(AND($A105&lt;&gt;"",$A105&lt;&gt;"TOTAL"),IF(AND([2]PREMIOS_DOCTORADO!$AA103&lt;&gt;"",[2]PREMIOS_DOCTORADO!$AA103&lt;&gt;0),[2]PREMIOS_DOCTORADO!$AA103,""),IF($A105="TOTAL",SUM(INDIRECT("O4:O"&amp;ROW()-1)),""))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IF(AND($A105&lt;&gt;"",$A105&lt;&gt;"TOTAL"),IF(AND([2]PREMIOS_DOCTORADO!$AD103&lt;&gt;"",[2]PREMIOS_DOCTORADO!$AD103&lt;&gt;0),[2]PREMIOS_DOCTORADO!$AD103,""),IF($A105="TOTAL",SUM(INDIRECT("Q4:Q"&amp;ROW()-1)),""))</f>
        <v/>
      </c>
      <c r="R105" s="7" t="str">
        <f ca="1">IF(AND($A105&lt;&gt;"",$A105&lt;&gt;"TOTAL"),IF(AND([2]PREMIOS_DOCTORADO!$AF103&lt;&gt;"",[2]PREMIOS_DOCTORADO!$AF103&lt;&gt;0),[2]PREMIOS_DOCTORADO!$AF103,""),IF($A105="TOTAL",SUM(INDIRECT("R4:R"&amp;ROW()-1)),""))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IF(AND($A105&lt;&gt;"",$A105&lt;&gt;"TOTAL"),IF(AND([2]PREMIOS_DOCTORADO!$AI103&lt;&gt;"",[2]PREMIOS_DOCTORADO!$AI103&lt;&gt;0),[2]PREMIOS_DOCTORADO!$AI103,""),IF($A105="TOTAL",SUM(INDIRECT("T4:T"&amp;ROW()-1)),""))</f>
        <v/>
      </c>
      <c r="U105" s="7" t="str">
        <f ca="1">IF(AND($A105&lt;&gt;"",$A105&lt;&gt;"TOTAL"),IF(AND([2]PREMIOS_DOCTORADO!$AK103&lt;&gt;"",[2]PREMIOS_DOCTORADO!$AK103&lt;&gt;0),[2]PREMIOS_DOCTORADO!$AK103,""),IF($A105="TOTAL",SUM(INDIRECT("U4:U"&amp;ROW()-1)),""))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IF(AND($A105&lt;&gt;"",$A105&lt;&gt;"TOTAL"),IF(AND([2]PREMIOS_DOCTORADO!$AN103&lt;&gt;"",[2]PREMIOS_DOCTORADO!$AN103&lt;&gt;0),[2]PREMIOS_DOCTORADO!$AN103,""),IF($A105="TOTAL",SUM(INDIRECT("W4:W"&amp;ROW()-1)),""))</f>
        <v/>
      </c>
      <c r="X105" s="7" t="str">
        <f ca="1">IF(AND($A105&lt;&gt;"",$A105&lt;&gt;"TOTAL"),IF(AND([2]PREMIOS_DOCTORADO!$AP103&lt;&gt;"",[2]PREMIOS_DOCTORADO!$AP103&lt;&gt;0),[2]PREMIOS_DOCTORADO!$AP103,""),IF($A105="TOTAL",SUM(INDIRECT("X4:X"&amp;ROW()-1)),""))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IF(AND($A105&lt;&gt;"",$A105&lt;&gt;"TOTAL"),IF(AND([2]PREMIOS_DOCTORADO!$AS103&lt;&gt;"",[2]PREMIOS_DOCTORADO!$AS103&lt;&gt;0),[2]PREMIOS_DOCTORADO!$AS103,""),IF($A105="TOTAL",SUM(INDIRECT("Z4:Z"&amp;ROW()-1)),""))</f>
        <v/>
      </c>
      <c r="AA105" s="7" t="str">
        <f ca="1">IF(AND($A105&lt;&gt;"",$A105&lt;&gt;"TOTAL"),IF(AND([2]PREMIOS_DOCTORADO!$AU103&lt;&gt;"",[2]PREMIOS_DOCTORADO!$AU103&lt;&gt;0),[2]PREMIOS_DOCTORADO!$AU103,""),IF($A105="TOTAL",SUM(INDIRECT("AA4:AA"&amp;ROW()-1)),""))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IF(AND($A105&lt;&gt;"",$A105&lt;&gt;"TOTAL"),IF(AND([2]PREMIOS_DOCTORADO!$AX103&lt;&gt;"",[2]PREMIOS_DOCTORADO!$AX103&lt;&gt;0),[2]PREMIOS_DOCTORADO!$AX103,""),IF($A105="TOTAL",SUM(INDIRECT("AC4:AC"&amp;ROW()-1)),""))</f>
        <v/>
      </c>
      <c r="AD105" s="7" t="str">
        <f ca="1">IF(AND($A105&lt;&gt;"",$A105&lt;&gt;"TOTAL"),IF(AND([2]PREMIOS_DOCTORADO!$AZ103&lt;&gt;"",[2]PREMIOS_DOCTORADO!$AZ103&lt;&gt;0),[2]PREMIOS_DOCTORADO!$AZ103,""),IF($A105="TOTAL",SUM(INDIRECT("AD4:AD"&amp;ROW()-1)),""))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IF(AND($A105&lt;&gt;"",$A105&lt;&gt;"TOTAL"),IF(AND([2]PREMIOS_DOCTORADO!$BC103&lt;&gt;"",[2]PREMIOS_DOCTORADO!$BC103&lt;&gt;0),[2]PREMIOS_DOCTORADO!$BC103,""),IF($A105="TOTAL",SUM(INDIRECT("AF4:AF"&amp;ROW()-1)),""))</f>
        <v/>
      </c>
      <c r="AG105" s="7" t="str">
        <f ca="1">IF(AND($A105&lt;&gt;"",$A105&lt;&gt;"TOTAL"),IF(AND([2]PREMIOS_DOCTORADO!$BE103&lt;&gt;"",[2]PREMIOS_DOCTORADO!$BE103&lt;&gt;0),[2]PREMIOS_DOCTORADO!$BE103,""),IF($A105="TOTAL",SUM(INDIRECT("AG4:AG"&amp;ROW()-1)),""))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IF(AND($A105&lt;&gt;"",$A105&lt;&gt;"TOTAL"),IF(AND([2]PREMIOS_DOCTORADO!$BH103&lt;&gt;"",[2]PREMIOS_DOCTORADO!$BH103&lt;&gt;0),[2]PREMIOS_DOCTORADO!$BH103,""),IF($A105="TOTAL",SUM(INDIRECT("AI4:AI"&amp;ROW()-1)),""))</f>
        <v/>
      </c>
      <c r="AJ105" s="7" t="str">
        <f ca="1">IF(AND($A105&lt;&gt;"",$A105&lt;&gt;"TOTAL"),IF(AND([2]PREMIOS_DOCTORADO!$BJ103&lt;&gt;"",[2]PREMIOS_DOCTORADO!$BJ103&lt;&gt;0),[2]PREMIOS_DOCTORADO!$BJ103,""),IF($A105="TOTAL",SUM(INDIRECT("AJ4:AJ"&amp;ROW()-1)),""))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IF(AND($A105&lt;&gt;"",$A105&lt;&gt;"TOTAL"),IF(AND([2]PREMIOS_DOCTORADO!$BM103&lt;&gt;"",[2]PREMIOS_DOCTORADO!$BM103&lt;&gt;0),[2]PREMIOS_DOCTORADO!$BM103,""),IF($A105="TOTAL",SUM(INDIRECT("AL4:AL"&amp;ROW()-1)),""))</f>
        <v/>
      </c>
      <c r="AM105" s="7" t="str">
        <f ca="1">IF(AND($A105&lt;&gt;"",$A105&lt;&gt;"TOTAL"),IF(AND([2]PREMIOS_DOCTORADO!$BO103&lt;&gt;"",[2]PREMIOS_DOCTORADO!$BO103&lt;&gt;0),[2]PREMIOS_DOCTORADO!$BO103,""),IF($A105="TOTAL",SUM(INDIRECT("AM4:AM"&amp;ROW()-1)),""))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IF(AND($A105&lt;&gt;"",$A105&lt;&gt;"TOTAL"),IF(AND([2]PREMIOS_DOCTORADO!$BR103&lt;&gt;"",[2]PREMIOS_DOCTORADO!$BR103&lt;&gt;0),[2]PREMIOS_DOCTORADO!$BR103,""),IF($A105="TOTAL",SUM(INDIRECT("AO4:AO"&amp;ROW()-1)),""))</f>
        <v/>
      </c>
      <c r="AP105" s="7" t="str">
        <f ca="1">IF(AND($A105&lt;&gt;"",$A105&lt;&gt;"TOTAL"),IF(AND([2]PREMIOS_DOCTORADO!$BT103&lt;&gt;"",[2]PREMIOS_DOCTORADO!$BT103&lt;&gt;0),[2]PREMIOS_DOCTORADO!$BT103,""),IF($A105="TOTAL",SUM(INDIRECT("AP4:AP"&amp;ROW()-1)),""))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IF(AND($A105&lt;&gt;"",$A105&lt;&gt;"TOTAL"),IF(AND([2]PREMIOS_DOCTORADO!$BW103&lt;&gt;"",[2]PREMIOS_DOCTORADO!$BW103&lt;&gt;0),[2]PREMIOS_DOCTORADO!$BW103,""),IF($A105="TOTAL",SUM(INDIRECT("AR4:AR"&amp;ROW()-1)),""))</f>
        <v/>
      </c>
      <c r="AS105" s="7" t="str">
        <f ca="1">IF(AND($A105&lt;&gt;"",$A105&lt;&gt;"TOTAL"),IF(AND([2]PREMIOS_DOCTORADO!$BY103&lt;&gt;"",[2]PREMIOS_DOCTORADO!$BY103&lt;&gt;0),[2]PREMIOS_DOCTORADO!$BY103,""),IF($A105="TOTAL",SUM(INDIRECT("AS4:AS"&amp;ROW()-1)),""))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IF(AND($A105&lt;&gt;"",$A105&lt;&gt;"TOTAL"),IF(AND([2]PREMIOS_DOCTORADO!$CB103&lt;&gt;"",[2]PREMIOS_DOCTORADO!$CB103&lt;&gt;0),[2]PREMIOS_DOCTORADO!$CB103,""),IF($A105="TOTAL",SUM(INDIRECT("AU4:AU"&amp;ROW()-1)),""))</f>
        <v/>
      </c>
      <c r="AV105" s="7" t="str">
        <f ca="1">IF(AND($A105&lt;&gt;"",$A105&lt;&gt;"TOTAL"),IF(AND([2]PREMIOS_DOCTORADO!$CD103&lt;&gt;"",[2]PREMIOS_DOCTORADO!$CD103&lt;&gt;0),[2]PREMIOS_DOCTORADO!$CD103,""),IF($A105="TOTAL",SUM(INDIRECT("AV4:AV"&amp;ROW()-1)),""))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IF(AND($A105&lt;&gt;"",$A105&lt;&gt;"TOTAL"),IF(AND([2]PREMIOS_DOCTORADO!$CG103&lt;&gt;"",[2]PREMIOS_DOCTORADO!$CG103&lt;&gt;0),[2]PREMIOS_DOCTORADO!$CG103,""),IF($A105="TOTAL",SUM(INDIRECT("AX4:AX"&amp;ROW()-1)),""))</f>
        <v/>
      </c>
      <c r="AY105" s="7" t="str">
        <f ca="1">IF(AND($A105&lt;&gt;"",$A105&lt;&gt;"TOTAL"),IF(AND([2]PREMIOS_DOCTORADO!$CI103&lt;&gt;"",[2]PREMIOS_DOCTORADO!$CI103&lt;&gt;0),[2]PREMIOS_DOCTORADO!$CI103,""),IF($A105="TOTAL",SUM(INDIRECT("AY4:AY"&amp;ROW()-1)),""))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IF(AND($A105&lt;&gt;"",$A105&lt;&gt;"TOTAL"),IF(AND([2]PREMIOS_DOCTORADO!$CL103&lt;&gt;"",[2]PREMIOS_DOCTORADO!$CL103&lt;&gt;0),[2]PREMIOS_DOCTORADO!$CL103,""),IF($A105="TOTAL",SUM(INDIRECT("BA4:BA"&amp;ROW()-1)),""))</f>
        <v/>
      </c>
      <c r="BB105" s="7" t="str">
        <f ca="1">IF(AND($A105&lt;&gt;"",$A105&lt;&gt;"TOTAL"),IF(AND([2]PREMIOS_DOCTORADO!$CN103&lt;&gt;"",[2]PREMIOS_DOCTORADO!$CN103&lt;&gt;0),[2]PREMIOS_DOCTORADO!$CN103,""),IF($A105="TOTAL",SUM(INDIRECT("BB4:BB"&amp;ROW()-1)),""))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IF(AND($A105&lt;&gt;"",$A105&lt;&gt;"TOTAL"),IF(AND([2]PREMIOS_DOCTORADO!$CQ103&lt;&gt;"",[2]PREMIOS_DOCTORADO!$CQ103&lt;&gt;0),[2]PREMIOS_DOCTORADO!$CQ103,""),IF($A105="TOTAL",SUM(INDIRECT("BD4:BD"&amp;ROW()-1)),""))</f>
        <v/>
      </c>
      <c r="BE105" s="7" t="str">
        <f ca="1">IF(AND($A105&lt;&gt;"",$A105&lt;&gt;"TOTAL"),IF(AND([2]PREMIOS_DOCTORADO!$CS103&lt;&gt;"",[2]PREMIOS_DOCTORADO!$CS103&lt;&gt;0),[2]PREMIOS_DOCTORADO!$CS103,""),IF($A105="TOTAL",SUM(INDIRECT("BE4:BE"&amp;ROW()-1)),""))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IF([2]PREMIOS_DOCTORADO!$D104&lt;&gt;"",[2]PREMIOS_DOCTORADO!$D104,IF(AND([2]PREMIOS_DOCTORADO!$D104="",[2]PREMIOS_DOCTORADO!$D105="",[2]PREMIOS_DOCTORADO!$D103=""),"","TOTAL"))</f>
        <v/>
      </c>
      <c r="B106" s="7" t="str">
        <f ca="1">IF(AND($A106&lt;&gt;"",$A106&lt;&gt;"TOTAL"),IF(AND([2]PREMIOS_DOCTORADO!$E104&lt;&gt;"",[2]PREMIOS_DOCTORADO!$E104&lt;&gt;0),[2]PREMIOS_DOCTORADO!$E104,""),IF($A106="TOTAL",SUM(INDIRECT("B4:B"&amp;ROW()-1)),""))</f>
        <v/>
      </c>
      <c r="C106" s="7" t="str">
        <f ca="1">IF(AND($A106&lt;&gt;"",$A106&lt;&gt;"TOTAL"),IF(AND([2]PREMIOS_DOCTORADO!$G104&lt;&gt;"",[2]PREMIOS_DOCTORADO!$G104&lt;&gt;0),[2]PREMIOS_DOCTORADO!$G104,""),IF($A106="TOTAL",SUM(INDIRECT("C4:C"&amp;ROW()-1)),""))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IF(AND($A106&lt;&gt;"",$A106&lt;&gt;"TOTAL"),IF(AND([2]PREMIOS_DOCTORADO!$J104&lt;&gt;"",[2]PREMIOS_DOCTORADO!$J104&lt;&gt;0),[2]PREMIOS_DOCTORADO!$J104,""),IF($A106="TOTAL",SUM(INDIRECT("E4:E"&amp;ROW()-1)),""))</f>
        <v/>
      </c>
      <c r="F106" s="7" t="str">
        <f ca="1">IF(AND($A106&lt;&gt;"",$A106&lt;&gt;"TOTAL"),IF(AND([2]PREMIOS_DOCTORADO!$L104&lt;&gt;"",[2]PREMIOS_DOCTORADO!$L104&lt;&gt;0),[2]PREMIOS_DOCTORADO!$L104,""),IF($A106="TOTAL",SUM(INDIRECT("F4:F"&amp;ROW()-1)),""))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IF(AND($A106&lt;&gt;"",$A106&lt;&gt;"TOTAL"),IF(AND([2]PREMIOS_DOCTORADO!$O104&lt;&gt;"",[2]PREMIOS_DOCTORADO!$O104&lt;&gt;0),[2]PREMIOS_DOCTORADO!$O104,""),IF($A106="TOTAL",SUM(INDIRECT("H4:H"&amp;ROW()-1)),""))</f>
        <v/>
      </c>
      <c r="I106" s="7" t="str">
        <f ca="1">IF(AND($A106&lt;&gt;"",$A106&lt;&gt;"TOTAL"),IF(AND([2]PREMIOS_DOCTORADO!$Q104&lt;&gt;"",[2]PREMIOS_DOCTORADO!$Q104&lt;&gt;0),[2]PREMIOS_DOCTORADO!$Q104,""),IF($A106="TOTAL",SUM(INDIRECT("I4:I"&amp;ROW()-1)),""))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IF(AND($A106&lt;&gt;"",$A106&lt;&gt;"TOTAL"),IF(AND([2]PREMIOS_DOCTORADO!$T104&lt;&gt;"",[2]PREMIOS_DOCTORADO!$T104&lt;&gt;0),[2]PREMIOS_DOCTORADO!$T104,""),IF($A106="TOTAL",SUM(INDIRECT("K4:K"&amp;ROW()-1)),""))</f>
        <v/>
      </c>
      <c r="L106" s="7" t="str">
        <f ca="1">IF(AND($A106&lt;&gt;"",$A106&lt;&gt;"TOTAL"),IF(AND([2]PREMIOS_DOCTORADO!$V104&lt;&gt;"",[2]PREMIOS_DOCTORADO!$V104&lt;&gt;0),[2]PREMIOS_DOCTORADO!$V104,""),IF($A106="TOTAL",SUM(INDIRECT("L4:L"&amp;ROW()-1)),""))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IF(AND($A106&lt;&gt;"",$A106&lt;&gt;"TOTAL"),IF(AND([2]PREMIOS_DOCTORADO!$Y104&lt;&gt;"",[2]PREMIOS_DOCTORADO!$Y104&lt;&gt;0),[2]PREMIOS_DOCTORADO!$Y104,""),IF($A106="TOTAL",SUM(INDIRECT("N4:N"&amp;ROW()-1)),""))</f>
        <v/>
      </c>
      <c r="O106" s="7" t="str">
        <f ca="1">IF(AND($A106&lt;&gt;"",$A106&lt;&gt;"TOTAL"),IF(AND([2]PREMIOS_DOCTORADO!$AA104&lt;&gt;"",[2]PREMIOS_DOCTORADO!$AA104&lt;&gt;0),[2]PREMIOS_DOCTORADO!$AA104,""),IF($A106="TOTAL",SUM(INDIRECT("O4:O"&amp;ROW()-1)),""))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IF(AND($A106&lt;&gt;"",$A106&lt;&gt;"TOTAL"),IF(AND([2]PREMIOS_DOCTORADO!$AD104&lt;&gt;"",[2]PREMIOS_DOCTORADO!$AD104&lt;&gt;0),[2]PREMIOS_DOCTORADO!$AD104,""),IF($A106="TOTAL",SUM(INDIRECT("Q4:Q"&amp;ROW()-1)),""))</f>
        <v/>
      </c>
      <c r="R106" s="7" t="str">
        <f ca="1">IF(AND($A106&lt;&gt;"",$A106&lt;&gt;"TOTAL"),IF(AND([2]PREMIOS_DOCTORADO!$AF104&lt;&gt;"",[2]PREMIOS_DOCTORADO!$AF104&lt;&gt;0),[2]PREMIOS_DOCTORADO!$AF104,""),IF($A106="TOTAL",SUM(INDIRECT("R4:R"&amp;ROW()-1)),""))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IF(AND($A106&lt;&gt;"",$A106&lt;&gt;"TOTAL"),IF(AND([2]PREMIOS_DOCTORADO!$AI104&lt;&gt;"",[2]PREMIOS_DOCTORADO!$AI104&lt;&gt;0),[2]PREMIOS_DOCTORADO!$AI104,""),IF($A106="TOTAL",SUM(INDIRECT("T4:T"&amp;ROW()-1)),""))</f>
        <v/>
      </c>
      <c r="U106" s="7" t="str">
        <f ca="1">IF(AND($A106&lt;&gt;"",$A106&lt;&gt;"TOTAL"),IF(AND([2]PREMIOS_DOCTORADO!$AK104&lt;&gt;"",[2]PREMIOS_DOCTORADO!$AK104&lt;&gt;0),[2]PREMIOS_DOCTORADO!$AK104,""),IF($A106="TOTAL",SUM(INDIRECT("U4:U"&amp;ROW()-1)),""))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IF(AND($A106&lt;&gt;"",$A106&lt;&gt;"TOTAL"),IF(AND([2]PREMIOS_DOCTORADO!$AN104&lt;&gt;"",[2]PREMIOS_DOCTORADO!$AN104&lt;&gt;0),[2]PREMIOS_DOCTORADO!$AN104,""),IF($A106="TOTAL",SUM(INDIRECT("W4:W"&amp;ROW()-1)),""))</f>
        <v/>
      </c>
      <c r="X106" s="7" t="str">
        <f ca="1">IF(AND($A106&lt;&gt;"",$A106&lt;&gt;"TOTAL"),IF(AND([2]PREMIOS_DOCTORADO!$AP104&lt;&gt;"",[2]PREMIOS_DOCTORADO!$AP104&lt;&gt;0),[2]PREMIOS_DOCTORADO!$AP104,""),IF($A106="TOTAL",SUM(INDIRECT("X4:X"&amp;ROW()-1)),""))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IF(AND($A106&lt;&gt;"",$A106&lt;&gt;"TOTAL"),IF(AND([2]PREMIOS_DOCTORADO!$AS104&lt;&gt;"",[2]PREMIOS_DOCTORADO!$AS104&lt;&gt;0),[2]PREMIOS_DOCTORADO!$AS104,""),IF($A106="TOTAL",SUM(INDIRECT("Z4:Z"&amp;ROW()-1)),""))</f>
        <v/>
      </c>
      <c r="AA106" s="7" t="str">
        <f ca="1">IF(AND($A106&lt;&gt;"",$A106&lt;&gt;"TOTAL"),IF(AND([2]PREMIOS_DOCTORADO!$AU104&lt;&gt;"",[2]PREMIOS_DOCTORADO!$AU104&lt;&gt;0),[2]PREMIOS_DOCTORADO!$AU104,""),IF($A106="TOTAL",SUM(INDIRECT("AA4:AA"&amp;ROW()-1)),""))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IF(AND($A106&lt;&gt;"",$A106&lt;&gt;"TOTAL"),IF(AND([2]PREMIOS_DOCTORADO!$AX104&lt;&gt;"",[2]PREMIOS_DOCTORADO!$AX104&lt;&gt;0),[2]PREMIOS_DOCTORADO!$AX104,""),IF($A106="TOTAL",SUM(INDIRECT("AC4:AC"&amp;ROW()-1)),""))</f>
        <v/>
      </c>
      <c r="AD106" s="7" t="str">
        <f ca="1">IF(AND($A106&lt;&gt;"",$A106&lt;&gt;"TOTAL"),IF(AND([2]PREMIOS_DOCTORADO!$AZ104&lt;&gt;"",[2]PREMIOS_DOCTORADO!$AZ104&lt;&gt;0),[2]PREMIOS_DOCTORADO!$AZ104,""),IF($A106="TOTAL",SUM(INDIRECT("AD4:AD"&amp;ROW()-1)),""))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IF(AND($A106&lt;&gt;"",$A106&lt;&gt;"TOTAL"),IF(AND([2]PREMIOS_DOCTORADO!$BC104&lt;&gt;"",[2]PREMIOS_DOCTORADO!$BC104&lt;&gt;0),[2]PREMIOS_DOCTORADO!$BC104,""),IF($A106="TOTAL",SUM(INDIRECT("AF4:AF"&amp;ROW()-1)),""))</f>
        <v/>
      </c>
      <c r="AG106" s="7" t="str">
        <f ca="1">IF(AND($A106&lt;&gt;"",$A106&lt;&gt;"TOTAL"),IF(AND([2]PREMIOS_DOCTORADO!$BE104&lt;&gt;"",[2]PREMIOS_DOCTORADO!$BE104&lt;&gt;0),[2]PREMIOS_DOCTORADO!$BE104,""),IF($A106="TOTAL",SUM(INDIRECT("AG4:AG"&amp;ROW()-1)),""))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IF(AND($A106&lt;&gt;"",$A106&lt;&gt;"TOTAL"),IF(AND([2]PREMIOS_DOCTORADO!$BH104&lt;&gt;"",[2]PREMIOS_DOCTORADO!$BH104&lt;&gt;0),[2]PREMIOS_DOCTORADO!$BH104,""),IF($A106="TOTAL",SUM(INDIRECT("AI4:AI"&amp;ROW()-1)),""))</f>
        <v/>
      </c>
      <c r="AJ106" s="7" t="str">
        <f ca="1">IF(AND($A106&lt;&gt;"",$A106&lt;&gt;"TOTAL"),IF(AND([2]PREMIOS_DOCTORADO!$BJ104&lt;&gt;"",[2]PREMIOS_DOCTORADO!$BJ104&lt;&gt;0),[2]PREMIOS_DOCTORADO!$BJ104,""),IF($A106="TOTAL",SUM(INDIRECT("AJ4:AJ"&amp;ROW()-1)),""))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IF(AND($A106&lt;&gt;"",$A106&lt;&gt;"TOTAL"),IF(AND([2]PREMIOS_DOCTORADO!$BM104&lt;&gt;"",[2]PREMIOS_DOCTORADO!$BM104&lt;&gt;0),[2]PREMIOS_DOCTORADO!$BM104,""),IF($A106="TOTAL",SUM(INDIRECT("AL4:AL"&amp;ROW()-1)),""))</f>
        <v/>
      </c>
      <c r="AM106" s="7" t="str">
        <f ca="1">IF(AND($A106&lt;&gt;"",$A106&lt;&gt;"TOTAL"),IF(AND([2]PREMIOS_DOCTORADO!$BO104&lt;&gt;"",[2]PREMIOS_DOCTORADO!$BO104&lt;&gt;0),[2]PREMIOS_DOCTORADO!$BO104,""),IF($A106="TOTAL",SUM(INDIRECT("AM4:AM"&amp;ROW()-1)),""))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IF(AND($A106&lt;&gt;"",$A106&lt;&gt;"TOTAL"),IF(AND([2]PREMIOS_DOCTORADO!$BR104&lt;&gt;"",[2]PREMIOS_DOCTORADO!$BR104&lt;&gt;0),[2]PREMIOS_DOCTORADO!$BR104,""),IF($A106="TOTAL",SUM(INDIRECT("AO4:AO"&amp;ROW()-1)),""))</f>
        <v/>
      </c>
      <c r="AP106" s="7" t="str">
        <f ca="1">IF(AND($A106&lt;&gt;"",$A106&lt;&gt;"TOTAL"),IF(AND([2]PREMIOS_DOCTORADO!$BT104&lt;&gt;"",[2]PREMIOS_DOCTORADO!$BT104&lt;&gt;0),[2]PREMIOS_DOCTORADO!$BT104,""),IF($A106="TOTAL",SUM(INDIRECT("AP4:AP"&amp;ROW()-1)),""))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IF(AND($A106&lt;&gt;"",$A106&lt;&gt;"TOTAL"),IF(AND([2]PREMIOS_DOCTORADO!$BW104&lt;&gt;"",[2]PREMIOS_DOCTORADO!$BW104&lt;&gt;0),[2]PREMIOS_DOCTORADO!$BW104,""),IF($A106="TOTAL",SUM(INDIRECT("AR4:AR"&amp;ROW()-1)),""))</f>
        <v/>
      </c>
      <c r="AS106" s="7" t="str">
        <f ca="1">IF(AND($A106&lt;&gt;"",$A106&lt;&gt;"TOTAL"),IF(AND([2]PREMIOS_DOCTORADO!$BY104&lt;&gt;"",[2]PREMIOS_DOCTORADO!$BY104&lt;&gt;0),[2]PREMIOS_DOCTORADO!$BY104,""),IF($A106="TOTAL",SUM(INDIRECT("AS4:AS"&amp;ROW()-1)),""))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IF(AND($A106&lt;&gt;"",$A106&lt;&gt;"TOTAL"),IF(AND([2]PREMIOS_DOCTORADO!$CB104&lt;&gt;"",[2]PREMIOS_DOCTORADO!$CB104&lt;&gt;0),[2]PREMIOS_DOCTORADO!$CB104,""),IF($A106="TOTAL",SUM(INDIRECT("AU4:AU"&amp;ROW()-1)),""))</f>
        <v/>
      </c>
      <c r="AV106" s="7" t="str">
        <f ca="1">IF(AND($A106&lt;&gt;"",$A106&lt;&gt;"TOTAL"),IF(AND([2]PREMIOS_DOCTORADO!$CD104&lt;&gt;"",[2]PREMIOS_DOCTORADO!$CD104&lt;&gt;0),[2]PREMIOS_DOCTORADO!$CD104,""),IF($A106="TOTAL",SUM(INDIRECT("AV4:AV"&amp;ROW()-1)),""))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IF(AND($A106&lt;&gt;"",$A106&lt;&gt;"TOTAL"),IF(AND([2]PREMIOS_DOCTORADO!$CG104&lt;&gt;"",[2]PREMIOS_DOCTORADO!$CG104&lt;&gt;0),[2]PREMIOS_DOCTORADO!$CG104,""),IF($A106="TOTAL",SUM(INDIRECT("AX4:AX"&amp;ROW()-1)),""))</f>
        <v/>
      </c>
      <c r="AY106" s="7" t="str">
        <f ca="1">IF(AND($A106&lt;&gt;"",$A106&lt;&gt;"TOTAL"),IF(AND([2]PREMIOS_DOCTORADO!$CI104&lt;&gt;"",[2]PREMIOS_DOCTORADO!$CI104&lt;&gt;0),[2]PREMIOS_DOCTORADO!$CI104,""),IF($A106="TOTAL",SUM(INDIRECT("AY4:AY"&amp;ROW()-1)),""))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IF(AND($A106&lt;&gt;"",$A106&lt;&gt;"TOTAL"),IF(AND([2]PREMIOS_DOCTORADO!$CL104&lt;&gt;"",[2]PREMIOS_DOCTORADO!$CL104&lt;&gt;0),[2]PREMIOS_DOCTORADO!$CL104,""),IF($A106="TOTAL",SUM(INDIRECT("BA4:BA"&amp;ROW()-1)),""))</f>
        <v/>
      </c>
      <c r="BB106" s="7" t="str">
        <f ca="1">IF(AND($A106&lt;&gt;"",$A106&lt;&gt;"TOTAL"),IF(AND([2]PREMIOS_DOCTORADO!$CN104&lt;&gt;"",[2]PREMIOS_DOCTORADO!$CN104&lt;&gt;0),[2]PREMIOS_DOCTORADO!$CN104,""),IF($A106="TOTAL",SUM(INDIRECT("BB4:BB"&amp;ROW()-1)),""))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IF(AND($A106&lt;&gt;"",$A106&lt;&gt;"TOTAL"),IF(AND([2]PREMIOS_DOCTORADO!$CQ104&lt;&gt;"",[2]PREMIOS_DOCTORADO!$CQ104&lt;&gt;0),[2]PREMIOS_DOCTORADO!$CQ104,""),IF($A106="TOTAL",SUM(INDIRECT("BD4:BD"&amp;ROW()-1)),""))</f>
        <v/>
      </c>
      <c r="BE106" s="7" t="str">
        <f ca="1">IF(AND($A106&lt;&gt;"",$A106&lt;&gt;"TOTAL"),IF(AND([2]PREMIOS_DOCTORADO!$CS104&lt;&gt;"",[2]PREMIOS_DOCTORADO!$CS104&lt;&gt;0),[2]PREMIOS_DOCTORADO!$CS104,""),IF($A106="TOTAL",SUM(INDIRECT("BE4:BE"&amp;ROW()-1)),""))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IF([2]PREMIOS_DOCTORADO!$D105&lt;&gt;"",[2]PREMIOS_DOCTORADO!$D105,IF(AND([2]PREMIOS_DOCTORADO!$D105="",[2]PREMIOS_DOCTORADO!$D106="",[2]PREMIOS_DOCTORADO!$D104=""),"","TOTAL"))</f>
        <v/>
      </c>
      <c r="B107" s="7" t="str">
        <f ca="1">IF(AND($A107&lt;&gt;"",$A107&lt;&gt;"TOTAL"),IF(AND([2]PREMIOS_DOCTORADO!$E105&lt;&gt;"",[2]PREMIOS_DOCTORADO!$E105&lt;&gt;0),[2]PREMIOS_DOCTORADO!$E105,""),IF($A107="TOTAL",SUM(INDIRECT("B4:B"&amp;ROW()-1)),""))</f>
        <v/>
      </c>
      <c r="C107" s="7" t="str">
        <f ca="1">IF(AND($A107&lt;&gt;"",$A107&lt;&gt;"TOTAL"),IF(AND([2]PREMIOS_DOCTORADO!$G105&lt;&gt;"",[2]PREMIOS_DOCTORADO!$G105&lt;&gt;0),[2]PREMIOS_DOCTORADO!$G105,""),IF($A107="TOTAL",SUM(INDIRECT("C4:C"&amp;ROW()-1)),""))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IF(AND($A107&lt;&gt;"",$A107&lt;&gt;"TOTAL"),IF(AND([2]PREMIOS_DOCTORADO!$J105&lt;&gt;"",[2]PREMIOS_DOCTORADO!$J105&lt;&gt;0),[2]PREMIOS_DOCTORADO!$J105,""),IF($A107="TOTAL",SUM(INDIRECT("E4:E"&amp;ROW()-1)),""))</f>
        <v/>
      </c>
      <c r="F107" s="7" t="str">
        <f ca="1">IF(AND($A107&lt;&gt;"",$A107&lt;&gt;"TOTAL"),IF(AND([2]PREMIOS_DOCTORADO!$L105&lt;&gt;"",[2]PREMIOS_DOCTORADO!$L105&lt;&gt;0),[2]PREMIOS_DOCTORADO!$L105,""),IF($A107="TOTAL",SUM(INDIRECT("F4:F"&amp;ROW()-1)),""))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IF(AND($A107&lt;&gt;"",$A107&lt;&gt;"TOTAL"),IF(AND([2]PREMIOS_DOCTORADO!$O105&lt;&gt;"",[2]PREMIOS_DOCTORADO!$O105&lt;&gt;0),[2]PREMIOS_DOCTORADO!$O105,""),IF($A107="TOTAL",SUM(INDIRECT("H4:H"&amp;ROW()-1)),""))</f>
        <v/>
      </c>
      <c r="I107" s="7" t="str">
        <f ca="1">IF(AND($A107&lt;&gt;"",$A107&lt;&gt;"TOTAL"),IF(AND([2]PREMIOS_DOCTORADO!$Q105&lt;&gt;"",[2]PREMIOS_DOCTORADO!$Q105&lt;&gt;0),[2]PREMIOS_DOCTORADO!$Q105,""),IF($A107="TOTAL",SUM(INDIRECT("I4:I"&amp;ROW()-1)),""))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IF(AND($A107&lt;&gt;"",$A107&lt;&gt;"TOTAL"),IF(AND([2]PREMIOS_DOCTORADO!$T105&lt;&gt;"",[2]PREMIOS_DOCTORADO!$T105&lt;&gt;0),[2]PREMIOS_DOCTORADO!$T105,""),IF($A107="TOTAL",SUM(INDIRECT("K4:K"&amp;ROW()-1)),""))</f>
        <v/>
      </c>
      <c r="L107" s="7" t="str">
        <f ca="1">IF(AND($A107&lt;&gt;"",$A107&lt;&gt;"TOTAL"),IF(AND([2]PREMIOS_DOCTORADO!$V105&lt;&gt;"",[2]PREMIOS_DOCTORADO!$V105&lt;&gt;0),[2]PREMIOS_DOCTORADO!$V105,""),IF($A107="TOTAL",SUM(INDIRECT("L4:L"&amp;ROW()-1)),""))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IF(AND($A107&lt;&gt;"",$A107&lt;&gt;"TOTAL"),IF(AND([2]PREMIOS_DOCTORADO!$Y105&lt;&gt;"",[2]PREMIOS_DOCTORADO!$Y105&lt;&gt;0),[2]PREMIOS_DOCTORADO!$Y105,""),IF($A107="TOTAL",SUM(INDIRECT("N4:N"&amp;ROW()-1)),""))</f>
        <v/>
      </c>
      <c r="O107" s="7" t="str">
        <f ca="1">IF(AND($A107&lt;&gt;"",$A107&lt;&gt;"TOTAL"),IF(AND([2]PREMIOS_DOCTORADO!$AA105&lt;&gt;"",[2]PREMIOS_DOCTORADO!$AA105&lt;&gt;0),[2]PREMIOS_DOCTORADO!$AA105,""),IF($A107="TOTAL",SUM(INDIRECT("O4:O"&amp;ROW()-1)),""))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IF(AND($A107&lt;&gt;"",$A107&lt;&gt;"TOTAL"),IF(AND([2]PREMIOS_DOCTORADO!$AD105&lt;&gt;"",[2]PREMIOS_DOCTORADO!$AD105&lt;&gt;0),[2]PREMIOS_DOCTORADO!$AD105,""),IF($A107="TOTAL",SUM(INDIRECT("Q4:Q"&amp;ROW()-1)),""))</f>
        <v/>
      </c>
      <c r="R107" s="7" t="str">
        <f ca="1">IF(AND($A107&lt;&gt;"",$A107&lt;&gt;"TOTAL"),IF(AND([2]PREMIOS_DOCTORADO!$AF105&lt;&gt;"",[2]PREMIOS_DOCTORADO!$AF105&lt;&gt;0),[2]PREMIOS_DOCTORADO!$AF105,""),IF($A107="TOTAL",SUM(INDIRECT("R4:R"&amp;ROW()-1)),""))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IF(AND($A107&lt;&gt;"",$A107&lt;&gt;"TOTAL"),IF(AND([2]PREMIOS_DOCTORADO!$AI105&lt;&gt;"",[2]PREMIOS_DOCTORADO!$AI105&lt;&gt;0),[2]PREMIOS_DOCTORADO!$AI105,""),IF($A107="TOTAL",SUM(INDIRECT("T4:T"&amp;ROW()-1)),""))</f>
        <v/>
      </c>
      <c r="U107" s="7" t="str">
        <f ca="1">IF(AND($A107&lt;&gt;"",$A107&lt;&gt;"TOTAL"),IF(AND([2]PREMIOS_DOCTORADO!$AK105&lt;&gt;"",[2]PREMIOS_DOCTORADO!$AK105&lt;&gt;0),[2]PREMIOS_DOCTORADO!$AK105,""),IF($A107="TOTAL",SUM(INDIRECT("U4:U"&amp;ROW()-1)),""))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IF(AND($A107&lt;&gt;"",$A107&lt;&gt;"TOTAL"),IF(AND([2]PREMIOS_DOCTORADO!$AN105&lt;&gt;"",[2]PREMIOS_DOCTORADO!$AN105&lt;&gt;0),[2]PREMIOS_DOCTORADO!$AN105,""),IF($A107="TOTAL",SUM(INDIRECT("W4:W"&amp;ROW()-1)),""))</f>
        <v/>
      </c>
      <c r="X107" s="7" t="str">
        <f ca="1">IF(AND($A107&lt;&gt;"",$A107&lt;&gt;"TOTAL"),IF(AND([2]PREMIOS_DOCTORADO!$AP105&lt;&gt;"",[2]PREMIOS_DOCTORADO!$AP105&lt;&gt;0),[2]PREMIOS_DOCTORADO!$AP105,""),IF($A107="TOTAL",SUM(INDIRECT("X4:X"&amp;ROW()-1)),""))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IF(AND($A107&lt;&gt;"",$A107&lt;&gt;"TOTAL"),IF(AND([2]PREMIOS_DOCTORADO!$AS105&lt;&gt;"",[2]PREMIOS_DOCTORADO!$AS105&lt;&gt;0),[2]PREMIOS_DOCTORADO!$AS105,""),IF($A107="TOTAL",SUM(INDIRECT("Z4:Z"&amp;ROW()-1)),""))</f>
        <v/>
      </c>
      <c r="AA107" s="7" t="str">
        <f ca="1">IF(AND($A107&lt;&gt;"",$A107&lt;&gt;"TOTAL"),IF(AND([2]PREMIOS_DOCTORADO!$AU105&lt;&gt;"",[2]PREMIOS_DOCTORADO!$AU105&lt;&gt;0),[2]PREMIOS_DOCTORADO!$AU105,""),IF($A107="TOTAL",SUM(INDIRECT("AA4:AA"&amp;ROW()-1)),""))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IF(AND($A107&lt;&gt;"",$A107&lt;&gt;"TOTAL"),IF(AND([2]PREMIOS_DOCTORADO!$AX105&lt;&gt;"",[2]PREMIOS_DOCTORADO!$AX105&lt;&gt;0),[2]PREMIOS_DOCTORADO!$AX105,""),IF($A107="TOTAL",SUM(INDIRECT("AC4:AC"&amp;ROW()-1)),""))</f>
        <v/>
      </c>
      <c r="AD107" s="7" t="str">
        <f ca="1">IF(AND($A107&lt;&gt;"",$A107&lt;&gt;"TOTAL"),IF(AND([2]PREMIOS_DOCTORADO!$AZ105&lt;&gt;"",[2]PREMIOS_DOCTORADO!$AZ105&lt;&gt;0),[2]PREMIOS_DOCTORADO!$AZ105,""),IF($A107="TOTAL",SUM(INDIRECT("AD4:AD"&amp;ROW()-1)),""))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IF(AND($A107&lt;&gt;"",$A107&lt;&gt;"TOTAL"),IF(AND([2]PREMIOS_DOCTORADO!$BC105&lt;&gt;"",[2]PREMIOS_DOCTORADO!$BC105&lt;&gt;0),[2]PREMIOS_DOCTORADO!$BC105,""),IF($A107="TOTAL",SUM(INDIRECT("AF4:AF"&amp;ROW()-1)),""))</f>
        <v/>
      </c>
      <c r="AG107" s="7" t="str">
        <f ca="1">IF(AND($A107&lt;&gt;"",$A107&lt;&gt;"TOTAL"),IF(AND([2]PREMIOS_DOCTORADO!$BE105&lt;&gt;"",[2]PREMIOS_DOCTORADO!$BE105&lt;&gt;0),[2]PREMIOS_DOCTORADO!$BE105,""),IF($A107="TOTAL",SUM(INDIRECT("AG4:AG"&amp;ROW()-1)),""))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IF(AND($A107&lt;&gt;"",$A107&lt;&gt;"TOTAL"),IF(AND([2]PREMIOS_DOCTORADO!$BH105&lt;&gt;"",[2]PREMIOS_DOCTORADO!$BH105&lt;&gt;0),[2]PREMIOS_DOCTORADO!$BH105,""),IF($A107="TOTAL",SUM(INDIRECT("AI4:AI"&amp;ROW()-1)),""))</f>
        <v/>
      </c>
      <c r="AJ107" s="7" t="str">
        <f ca="1">IF(AND($A107&lt;&gt;"",$A107&lt;&gt;"TOTAL"),IF(AND([2]PREMIOS_DOCTORADO!$BJ105&lt;&gt;"",[2]PREMIOS_DOCTORADO!$BJ105&lt;&gt;0),[2]PREMIOS_DOCTORADO!$BJ105,""),IF($A107="TOTAL",SUM(INDIRECT("AJ4:AJ"&amp;ROW()-1)),""))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IF(AND($A107&lt;&gt;"",$A107&lt;&gt;"TOTAL"),IF(AND([2]PREMIOS_DOCTORADO!$BM105&lt;&gt;"",[2]PREMIOS_DOCTORADO!$BM105&lt;&gt;0),[2]PREMIOS_DOCTORADO!$BM105,""),IF($A107="TOTAL",SUM(INDIRECT("AL4:AL"&amp;ROW()-1)),""))</f>
        <v/>
      </c>
      <c r="AM107" s="7" t="str">
        <f ca="1">IF(AND($A107&lt;&gt;"",$A107&lt;&gt;"TOTAL"),IF(AND([2]PREMIOS_DOCTORADO!$BO105&lt;&gt;"",[2]PREMIOS_DOCTORADO!$BO105&lt;&gt;0),[2]PREMIOS_DOCTORADO!$BO105,""),IF($A107="TOTAL",SUM(INDIRECT("AM4:AM"&amp;ROW()-1)),""))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IF(AND($A107&lt;&gt;"",$A107&lt;&gt;"TOTAL"),IF(AND([2]PREMIOS_DOCTORADO!$BR105&lt;&gt;"",[2]PREMIOS_DOCTORADO!$BR105&lt;&gt;0),[2]PREMIOS_DOCTORADO!$BR105,""),IF($A107="TOTAL",SUM(INDIRECT("AO4:AO"&amp;ROW()-1)),""))</f>
        <v/>
      </c>
      <c r="AP107" s="7" t="str">
        <f ca="1">IF(AND($A107&lt;&gt;"",$A107&lt;&gt;"TOTAL"),IF(AND([2]PREMIOS_DOCTORADO!$BT105&lt;&gt;"",[2]PREMIOS_DOCTORADO!$BT105&lt;&gt;0),[2]PREMIOS_DOCTORADO!$BT105,""),IF($A107="TOTAL",SUM(INDIRECT("AP4:AP"&amp;ROW()-1)),""))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IF(AND($A107&lt;&gt;"",$A107&lt;&gt;"TOTAL"),IF(AND([2]PREMIOS_DOCTORADO!$BW105&lt;&gt;"",[2]PREMIOS_DOCTORADO!$BW105&lt;&gt;0),[2]PREMIOS_DOCTORADO!$BW105,""),IF($A107="TOTAL",SUM(INDIRECT("AR4:AR"&amp;ROW()-1)),""))</f>
        <v/>
      </c>
      <c r="AS107" s="7" t="str">
        <f ca="1">IF(AND($A107&lt;&gt;"",$A107&lt;&gt;"TOTAL"),IF(AND([2]PREMIOS_DOCTORADO!$BY105&lt;&gt;"",[2]PREMIOS_DOCTORADO!$BY105&lt;&gt;0),[2]PREMIOS_DOCTORADO!$BY105,""),IF($A107="TOTAL",SUM(INDIRECT("AS4:AS"&amp;ROW()-1)),""))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IF(AND($A107&lt;&gt;"",$A107&lt;&gt;"TOTAL"),IF(AND([2]PREMIOS_DOCTORADO!$CB105&lt;&gt;"",[2]PREMIOS_DOCTORADO!$CB105&lt;&gt;0),[2]PREMIOS_DOCTORADO!$CB105,""),IF($A107="TOTAL",SUM(INDIRECT("AU4:AU"&amp;ROW()-1)),""))</f>
        <v/>
      </c>
      <c r="AV107" s="7" t="str">
        <f ca="1">IF(AND($A107&lt;&gt;"",$A107&lt;&gt;"TOTAL"),IF(AND([2]PREMIOS_DOCTORADO!$CD105&lt;&gt;"",[2]PREMIOS_DOCTORADO!$CD105&lt;&gt;0),[2]PREMIOS_DOCTORADO!$CD105,""),IF($A107="TOTAL",SUM(INDIRECT("AV4:AV"&amp;ROW()-1)),""))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IF(AND($A107&lt;&gt;"",$A107&lt;&gt;"TOTAL"),IF(AND([2]PREMIOS_DOCTORADO!$CG105&lt;&gt;"",[2]PREMIOS_DOCTORADO!$CG105&lt;&gt;0),[2]PREMIOS_DOCTORADO!$CG105,""),IF($A107="TOTAL",SUM(INDIRECT("AX4:AX"&amp;ROW()-1)),""))</f>
        <v/>
      </c>
      <c r="AY107" s="7" t="str">
        <f ca="1">IF(AND($A107&lt;&gt;"",$A107&lt;&gt;"TOTAL"),IF(AND([2]PREMIOS_DOCTORADO!$CI105&lt;&gt;"",[2]PREMIOS_DOCTORADO!$CI105&lt;&gt;0),[2]PREMIOS_DOCTORADO!$CI105,""),IF($A107="TOTAL",SUM(INDIRECT("AY4:AY"&amp;ROW()-1)),""))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IF(AND($A107&lt;&gt;"",$A107&lt;&gt;"TOTAL"),IF(AND([2]PREMIOS_DOCTORADO!$CL105&lt;&gt;"",[2]PREMIOS_DOCTORADO!$CL105&lt;&gt;0),[2]PREMIOS_DOCTORADO!$CL105,""),IF($A107="TOTAL",SUM(INDIRECT("BA4:BA"&amp;ROW()-1)),""))</f>
        <v/>
      </c>
      <c r="BB107" s="7" t="str">
        <f ca="1">IF(AND($A107&lt;&gt;"",$A107&lt;&gt;"TOTAL"),IF(AND([2]PREMIOS_DOCTORADO!$CN105&lt;&gt;"",[2]PREMIOS_DOCTORADO!$CN105&lt;&gt;0),[2]PREMIOS_DOCTORADO!$CN105,""),IF($A107="TOTAL",SUM(INDIRECT("BB4:BB"&amp;ROW()-1)),""))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IF(AND($A107&lt;&gt;"",$A107&lt;&gt;"TOTAL"),IF(AND([2]PREMIOS_DOCTORADO!$CQ105&lt;&gt;"",[2]PREMIOS_DOCTORADO!$CQ105&lt;&gt;0),[2]PREMIOS_DOCTORADO!$CQ105,""),IF($A107="TOTAL",SUM(INDIRECT("BD4:BD"&amp;ROW()-1)),""))</f>
        <v/>
      </c>
      <c r="BE107" s="7" t="str">
        <f ca="1">IF(AND($A107&lt;&gt;"",$A107&lt;&gt;"TOTAL"),IF(AND([2]PREMIOS_DOCTORADO!$CS105&lt;&gt;"",[2]PREMIOS_DOCTORADO!$CS105&lt;&gt;0),[2]PREMIOS_DOCTORADO!$CS105,""),IF($A107="TOTAL",SUM(INDIRECT("BE4:BE"&amp;ROW()-1)),""))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IF([2]PREMIOS_DOCTORADO!$D106&lt;&gt;"",[2]PREMIOS_DOCTORADO!$D106,IF(AND([2]PREMIOS_DOCTORADO!$D106="",[2]PREMIOS_DOCTORADO!$D107="",[2]PREMIOS_DOCTORADO!$D105=""),"","TOTAL"))</f>
        <v/>
      </c>
      <c r="B108" s="7" t="str">
        <f ca="1">IF(AND($A108&lt;&gt;"",$A108&lt;&gt;"TOTAL"),IF(AND([2]PREMIOS_DOCTORADO!$E106&lt;&gt;"",[2]PREMIOS_DOCTORADO!$E106&lt;&gt;0),[2]PREMIOS_DOCTORADO!$E106,""),IF($A108="TOTAL",SUM(INDIRECT("B4:B"&amp;ROW()-1)),""))</f>
        <v/>
      </c>
      <c r="C108" s="7" t="str">
        <f ca="1">IF(AND($A108&lt;&gt;"",$A108&lt;&gt;"TOTAL"),IF(AND([2]PREMIOS_DOCTORADO!$G106&lt;&gt;"",[2]PREMIOS_DOCTORADO!$G106&lt;&gt;0),[2]PREMIOS_DOCTORADO!$G106,""),IF($A108="TOTAL",SUM(INDIRECT("C4:C"&amp;ROW()-1)),""))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IF(AND($A108&lt;&gt;"",$A108&lt;&gt;"TOTAL"),IF(AND([2]PREMIOS_DOCTORADO!$J106&lt;&gt;"",[2]PREMIOS_DOCTORADO!$J106&lt;&gt;0),[2]PREMIOS_DOCTORADO!$J106,""),IF($A108="TOTAL",SUM(INDIRECT("E4:E"&amp;ROW()-1)),""))</f>
        <v/>
      </c>
      <c r="F108" s="7" t="str">
        <f ca="1">IF(AND($A108&lt;&gt;"",$A108&lt;&gt;"TOTAL"),IF(AND([2]PREMIOS_DOCTORADO!$L106&lt;&gt;"",[2]PREMIOS_DOCTORADO!$L106&lt;&gt;0),[2]PREMIOS_DOCTORADO!$L106,""),IF($A108="TOTAL",SUM(INDIRECT("F4:F"&amp;ROW()-1)),""))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IF(AND($A108&lt;&gt;"",$A108&lt;&gt;"TOTAL"),IF(AND([2]PREMIOS_DOCTORADO!$O106&lt;&gt;"",[2]PREMIOS_DOCTORADO!$O106&lt;&gt;0),[2]PREMIOS_DOCTORADO!$O106,""),IF($A108="TOTAL",SUM(INDIRECT("H4:H"&amp;ROW()-1)),""))</f>
        <v/>
      </c>
      <c r="I108" s="7" t="str">
        <f ca="1">IF(AND($A108&lt;&gt;"",$A108&lt;&gt;"TOTAL"),IF(AND([2]PREMIOS_DOCTORADO!$Q106&lt;&gt;"",[2]PREMIOS_DOCTORADO!$Q106&lt;&gt;0),[2]PREMIOS_DOCTORADO!$Q106,""),IF($A108="TOTAL",SUM(INDIRECT("I4:I"&amp;ROW()-1)),""))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IF(AND($A108&lt;&gt;"",$A108&lt;&gt;"TOTAL"),IF(AND([2]PREMIOS_DOCTORADO!$T106&lt;&gt;"",[2]PREMIOS_DOCTORADO!$T106&lt;&gt;0),[2]PREMIOS_DOCTORADO!$T106,""),IF($A108="TOTAL",SUM(INDIRECT("K4:K"&amp;ROW()-1)),""))</f>
        <v/>
      </c>
      <c r="L108" s="7" t="str">
        <f ca="1">IF(AND($A108&lt;&gt;"",$A108&lt;&gt;"TOTAL"),IF(AND([2]PREMIOS_DOCTORADO!$V106&lt;&gt;"",[2]PREMIOS_DOCTORADO!$V106&lt;&gt;0),[2]PREMIOS_DOCTORADO!$V106,""),IF($A108="TOTAL",SUM(INDIRECT("L4:L"&amp;ROW()-1)),""))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IF(AND($A108&lt;&gt;"",$A108&lt;&gt;"TOTAL"),IF(AND([2]PREMIOS_DOCTORADO!$Y106&lt;&gt;"",[2]PREMIOS_DOCTORADO!$Y106&lt;&gt;0),[2]PREMIOS_DOCTORADO!$Y106,""),IF($A108="TOTAL",SUM(INDIRECT("N4:N"&amp;ROW()-1)),""))</f>
        <v/>
      </c>
      <c r="O108" s="7" t="str">
        <f ca="1">IF(AND($A108&lt;&gt;"",$A108&lt;&gt;"TOTAL"),IF(AND([2]PREMIOS_DOCTORADO!$AA106&lt;&gt;"",[2]PREMIOS_DOCTORADO!$AA106&lt;&gt;0),[2]PREMIOS_DOCTORADO!$AA106,""),IF($A108="TOTAL",SUM(INDIRECT("O4:O"&amp;ROW()-1)),""))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IF(AND($A108&lt;&gt;"",$A108&lt;&gt;"TOTAL"),IF(AND([2]PREMIOS_DOCTORADO!$AD106&lt;&gt;"",[2]PREMIOS_DOCTORADO!$AD106&lt;&gt;0),[2]PREMIOS_DOCTORADO!$AD106,""),IF($A108="TOTAL",SUM(INDIRECT("Q4:Q"&amp;ROW()-1)),""))</f>
        <v/>
      </c>
      <c r="R108" s="7" t="str">
        <f ca="1">IF(AND($A108&lt;&gt;"",$A108&lt;&gt;"TOTAL"),IF(AND([2]PREMIOS_DOCTORADO!$AF106&lt;&gt;"",[2]PREMIOS_DOCTORADO!$AF106&lt;&gt;0),[2]PREMIOS_DOCTORADO!$AF106,""),IF($A108="TOTAL",SUM(INDIRECT("R4:R"&amp;ROW()-1)),""))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IF(AND($A108&lt;&gt;"",$A108&lt;&gt;"TOTAL"),IF(AND([2]PREMIOS_DOCTORADO!$AI106&lt;&gt;"",[2]PREMIOS_DOCTORADO!$AI106&lt;&gt;0),[2]PREMIOS_DOCTORADO!$AI106,""),IF($A108="TOTAL",SUM(INDIRECT("T4:T"&amp;ROW()-1)),""))</f>
        <v/>
      </c>
      <c r="U108" s="7" t="str">
        <f ca="1">IF(AND($A108&lt;&gt;"",$A108&lt;&gt;"TOTAL"),IF(AND([2]PREMIOS_DOCTORADO!$AK106&lt;&gt;"",[2]PREMIOS_DOCTORADO!$AK106&lt;&gt;0),[2]PREMIOS_DOCTORADO!$AK106,""),IF($A108="TOTAL",SUM(INDIRECT("U4:U"&amp;ROW()-1)),""))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IF(AND($A108&lt;&gt;"",$A108&lt;&gt;"TOTAL"),IF(AND([2]PREMIOS_DOCTORADO!$AN106&lt;&gt;"",[2]PREMIOS_DOCTORADO!$AN106&lt;&gt;0),[2]PREMIOS_DOCTORADO!$AN106,""),IF($A108="TOTAL",SUM(INDIRECT("W4:W"&amp;ROW()-1)),""))</f>
        <v/>
      </c>
      <c r="X108" s="7" t="str">
        <f ca="1">IF(AND($A108&lt;&gt;"",$A108&lt;&gt;"TOTAL"),IF(AND([2]PREMIOS_DOCTORADO!$AP106&lt;&gt;"",[2]PREMIOS_DOCTORADO!$AP106&lt;&gt;0),[2]PREMIOS_DOCTORADO!$AP106,""),IF($A108="TOTAL",SUM(INDIRECT("X4:X"&amp;ROW()-1)),""))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IF(AND($A108&lt;&gt;"",$A108&lt;&gt;"TOTAL"),IF(AND([2]PREMIOS_DOCTORADO!$AS106&lt;&gt;"",[2]PREMIOS_DOCTORADO!$AS106&lt;&gt;0),[2]PREMIOS_DOCTORADO!$AS106,""),IF($A108="TOTAL",SUM(INDIRECT("Z4:Z"&amp;ROW()-1)),""))</f>
        <v/>
      </c>
      <c r="AA108" s="7" t="str">
        <f ca="1">IF(AND($A108&lt;&gt;"",$A108&lt;&gt;"TOTAL"),IF(AND([2]PREMIOS_DOCTORADO!$AU106&lt;&gt;"",[2]PREMIOS_DOCTORADO!$AU106&lt;&gt;0),[2]PREMIOS_DOCTORADO!$AU106,""),IF($A108="TOTAL",SUM(INDIRECT("AA4:AA"&amp;ROW()-1)),""))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IF(AND($A108&lt;&gt;"",$A108&lt;&gt;"TOTAL"),IF(AND([2]PREMIOS_DOCTORADO!$AX106&lt;&gt;"",[2]PREMIOS_DOCTORADO!$AX106&lt;&gt;0),[2]PREMIOS_DOCTORADO!$AX106,""),IF($A108="TOTAL",SUM(INDIRECT("AC4:AC"&amp;ROW()-1)),""))</f>
        <v/>
      </c>
      <c r="AD108" s="7" t="str">
        <f ca="1">IF(AND($A108&lt;&gt;"",$A108&lt;&gt;"TOTAL"),IF(AND([2]PREMIOS_DOCTORADO!$AZ106&lt;&gt;"",[2]PREMIOS_DOCTORADO!$AZ106&lt;&gt;0),[2]PREMIOS_DOCTORADO!$AZ106,""),IF($A108="TOTAL",SUM(INDIRECT("AD4:AD"&amp;ROW()-1)),""))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IF(AND($A108&lt;&gt;"",$A108&lt;&gt;"TOTAL"),IF(AND([2]PREMIOS_DOCTORADO!$BC106&lt;&gt;"",[2]PREMIOS_DOCTORADO!$BC106&lt;&gt;0),[2]PREMIOS_DOCTORADO!$BC106,""),IF($A108="TOTAL",SUM(INDIRECT("AF4:AF"&amp;ROW()-1)),""))</f>
        <v/>
      </c>
      <c r="AG108" s="7" t="str">
        <f ca="1">IF(AND($A108&lt;&gt;"",$A108&lt;&gt;"TOTAL"),IF(AND([2]PREMIOS_DOCTORADO!$BE106&lt;&gt;"",[2]PREMIOS_DOCTORADO!$BE106&lt;&gt;0),[2]PREMIOS_DOCTORADO!$BE106,""),IF($A108="TOTAL",SUM(INDIRECT("AG4:AG"&amp;ROW()-1)),""))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IF(AND($A108&lt;&gt;"",$A108&lt;&gt;"TOTAL"),IF(AND([2]PREMIOS_DOCTORADO!$BH106&lt;&gt;"",[2]PREMIOS_DOCTORADO!$BH106&lt;&gt;0),[2]PREMIOS_DOCTORADO!$BH106,""),IF($A108="TOTAL",SUM(INDIRECT("AI4:AI"&amp;ROW()-1)),""))</f>
        <v/>
      </c>
      <c r="AJ108" s="7" t="str">
        <f ca="1">IF(AND($A108&lt;&gt;"",$A108&lt;&gt;"TOTAL"),IF(AND([2]PREMIOS_DOCTORADO!$BJ106&lt;&gt;"",[2]PREMIOS_DOCTORADO!$BJ106&lt;&gt;0),[2]PREMIOS_DOCTORADO!$BJ106,""),IF($A108="TOTAL",SUM(INDIRECT("AJ4:AJ"&amp;ROW()-1)),""))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IF(AND($A108&lt;&gt;"",$A108&lt;&gt;"TOTAL"),IF(AND([2]PREMIOS_DOCTORADO!$BM106&lt;&gt;"",[2]PREMIOS_DOCTORADO!$BM106&lt;&gt;0),[2]PREMIOS_DOCTORADO!$BM106,""),IF($A108="TOTAL",SUM(INDIRECT("AL4:AL"&amp;ROW()-1)),""))</f>
        <v/>
      </c>
      <c r="AM108" s="7" t="str">
        <f ca="1">IF(AND($A108&lt;&gt;"",$A108&lt;&gt;"TOTAL"),IF(AND([2]PREMIOS_DOCTORADO!$BO106&lt;&gt;"",[2]PREMIOS_DOCTORADO!$BO106&lt;&gt;0),[2]PREMIOS_DOCTORADO!$BO106,""),IF($A108="TOTAL",SUM(INDIRECT("AM4:AM"&amp;ROW()-1)),""))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IF(AND($A108&lt;&gt;"",$A108&lt;&gt;"TOTAL"),IF(AND([2]PREMIOS_DOCTORADO!$BR106&lt;&gt;"",[2]PREMIOS_DOCTORADO!$BR106&lt;&gt;0),[2]PREMIOS_DOCTORADO!$BR106,""),IF($A108="TOTAL",SUM(INDIRECT("AO4:AO"&amp;ROW()-1)),""))</f>
        <v/>
      </c>
      <c r="AP108" s="7" t="str">
        <f ca="1">IF(AND($A108&lt;&gt;"",$A108&lt;&gt;"TOTAL"),IF(AND([2]PREMIOS_DOCTORADO!$BT106&lt;&gt;"",[2]PREMIOS_DOCTORADO!$BT106&lt;&gt;0),[2]PREMIOS_DOCTORADO!$BT106,""),IF($A108="TOTAL",SUM(INDIRECT("AP4:AP"&amp;ROW()-1)),""))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IF(AND($A108&lt;&gt;"",$A108&lt;&gt;"TOTAL"),IF(AND([2]PREMIOS_DOCTORADO!$BW106&lt;&gt;"",[2]PREMIOS_DOCTORADO!$BW106&lt;&gt;0),[2]PREMIOS_DOCTORADO!$BW106,""),IF($A108="TOTAL",SUM(INDIRECT("AR4:AR"&amp;ROW()-1)),""))</f>
        <v/>
      </c>
      <c r="AS108" s="7" t="str">
        <f ca="1">IF(AND($A108&lt;&gt;"",$A108&lt;&gt;"TOTAL"),IF(AND([2]PREMIOS_DOCTORADO!$BY106&lt;&gt;"",[2]PREMIOS_DOCTORADO!$BY106&lt;&gt;0),[2]PREMIOS_DOCTORADO!$BY106,""),IF($A108="TOTAL",SUM(INDIRECT("AS4:AS"&amp;ROW()-1)),""))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IF(AND($A108&lt;&gt;"",$A108&lt;&gt;"TOTAL"),IF(AND([2]PREMIOS_DOCTORADO!$CB106&lt;&gt;"",[2]PREMIOS_DOCTORADO!$CB106&lt;&gt;0),[2]PREMIOS_DOCTORADO!$CB106,""),IF($A108="TOTAL",SUM(INDIRECT("AU4:AU"&amp;ROW()-1)),""))</f>
        <v/>
      </c>
      <c r="AV108" s="7" t="str">
        <f ca="1">IF(AND($A108&lt;&gt;"",$A108&lt;&gt;"TOTAL"),IF(AND([2]PREMIOS_DOCTORADO!$CD106&lt;&gt;"",[2]PREMIOS_DOCTORADO!$CD106&lt;&gt;0),[2]PREMIOS_DOCTORADO!$CD106,""),IF($A108="TOTAL",SUM(INDIRECT("AV4:AV"&amp;ROW()-1)),""))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IF(AND($A108&lt;&gt;"",$A108&lt;&gt;"TOTAL"),IF(AND([2]PREMIOS_DOCTORADO!$CG106&lt;&gt;"",[2]PREMIOS_DOCTORADO!$CG106&lt;&gt;0),[2]PREMIOS_DOCTORADO!$CG106,""),IF($A108="TOTAL",SUM(INDIRECT("AX4:AX"&amp;ROW()-1)),""))</f>
        <v/>
      </c>
      <c r="AY108" s="7" t="str">
        <f ca="1">IF(AND($A108&lt;&gt;"",$A108&lt;&gt;"TOTAL"),IF(AND([2]PREMIOS_DOCTORADO!$CI106&lt;&gt;"",[2]PREMIOS_DOCTORADO!$CI106&lt;&gt;0),[2]PREMIOS_DOCTORADO!$CI106,""),IF($A108="TOTAL",SUM(INDIRECT("AY4:AY"&amp;ROW()-1)),""))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IF(AND($A108&lt;&gt;"",$A108&lt;&gt;"TOTAL"),IF(AND([2]PREMIOS_DOCTORADO!$CL106&lt;&gt;"",[2]PREMIOS_DOCTORADO!$CL106&lt;&gt;0),[2]PREMIOS_DOCTORADO!$CL106,""),IF($A108="TOTAL",SUM(INDIRECT("BA4:BA"&amp;ROW()-1)),""))</f>
        <v/>
      </c>
      <c r="BB108" s="7" t="str">
        <f ca="1">IF(AND($A108&lt;&gt;"",$A108&lt;&gt;"TOTAL"),IF(AND([2]PREMIOS_DOCTORADO!$CN106&lt;&gt;"",[2]PREMIOS_DOCTORADO!$CN106&lt;&gt;0),[2]PREMIOS_DOCTORADO!$CN106,""),IF($A108="TOTAL",SUM(INDIRECT("BB4:BB"&amp;ROW()-1)),""))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IF(AND($A108&lt;&gt;"",$A108&lt;&gt;"TOTAL"),IF(AND([2]PREMIOS_DOCTORADO!$CQ106&lt;&gt;"",[2]PREMIOS_DOCTORADO!$CQ106&lt;&gt;0),[2]PREMIOS_DOCTORADO!$CQ106,""),IF($A108="TOTAL",SUM(INDIRECT("BD4:BD"&amp;ROW()-1)),""))</f>
        <v/>
      </c>
      <c r="BE108" s="7" t="str">
        <f ca="1">IF(AND($A108&lt;&gt;"",$A108&lt;&gt;"TOTAL"),IF(AND([2]PREMIOS_DOCTORADO!$CS106&lt;&gt;"",[2]PREMIOS_DOCTORADO!$CS106&lt;&gt;0),[2]PREMIOS_DOCTORADO!$CS106,""),IF($A108="TOTAL",SUM(INDIRECT("BE4:BE"&amp;ROW()-1)),""))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IF([2]PREMIOS_DOCTORADO!$D107&lt;&gt;"",[2]PREMIOS_DOCTORADO!$D107,IF(AND([2]PREMIOS_DOCTORADO!$D107="",[2]PREMIOS_DOCTORADO!$D108="",[2]PREMIOS_DOCTORADO!$D106=""),"","TOTAL"))</f>
        <v/>
      </c>
      <c r="B109" s="7" t="str">
        <f ca="1">IF(AND($A109&lt;&gt;"",$A109&lt;&gt;"TOTAL"),IF(AND([2]PREMIOS_DOCTORADO!$E107&lt;&gt;"",[2]PREMIOS_DOCTORADO!$E107&lt;&gt;0),[2]PREMIOS_DOCTORADO!$E107,""),IF($A109="TOTAL",SUM(INDIRECT("B4:B"&amp;ROW()-1)),""))</f>
        <v/>
      </c>
      <c r="C109" s="7" t="str">
        <f ca="1">IF(AND($A109&lt;&gt;"",$A109&lt;&gt;"TOTAL"),IF(AND([2]PREMIOS_DOCTORADO!$G107&lt;&gt;"",[2]PREMIOS_DOCTORADO!$G107&lt;&gt;0),[2]PREMIOS_DOCTORADO!$G107,""),IF($A109="TOTAL",SUM(INDIRECT("C4:C"&amp;ROW()-1)),""))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IF(AND($A109&lt;&gt;"",$A109&lt;&gt;"TOTAL"),IF(AND([2]PREMIOS_DOCTORADO!$J107&lt;&gt;"",[2]PREMIOS_DOCTORADO!$J107&lt;&gt;0),[2]PREMIOS_DOCTORADO!$J107,""),IF($A109="TOTAL",SUM(INDIRECT("E4:E"&amp;ROW()-1)),""))</f>
        <v/>
      </c>
      <c r="F109" s="7" t="str">
        <f ca="1">IF(AND($A109&lt;&gt;"",$A109&lt;&gt;"TOTAL"),IF(AND([2]PREMIOS_DOCTORADO!$L107&lt;&gt;"",[2]PREMIOS_DOCTORADO!$L107&lt;&gt;0),[2]PREMIOS_DOCTORADO!$L107,""),IF($A109="TOTAL",SUM(INDIRECT("F4:F"&amp;ROW()-1)),""))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IF(AND($A109&lt;&gt;"",$A109&lt;&gt;"TOTAL"),IF(AND([2]PREMIOS_DOCTORADO!$O107&lt;&gt;"",[2]PREMIOS_DOCTORADO!$O107&lt;&gt;0),[2]PREMIOS_DOCTORADO!$O107,""),IF($A109="TOTAL",SUM(INDIRECT("H4:H"&amp;ROW()-1)),""))</f>
        <v/>
      </c>
      <c r="I109" s="7" t="str">
        <f ca="1">IF(AND($A109&lt;&gt;"",$A109&lt;&gt;"TOTAL"),IF(AND([2]PREMIOS_DOCTORADO!$Q107&lt;&gt;"",[2]PREMIOS_DOCTORADO!$Q107&lt;&gt;0),[2]PREMIOS_DOCTORADO!$Q107,""),IF($A109="TOTAL",SUM(INDIRECT("I4:I"&amp;ROW()-1)),""))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IF(AND($A109&lt;&gt;"",$A109&lt;&gt;"TOTAL"),IF(AND([2]PREMIOS_DOCTORADO!$T107&lt;&gt;"",[2]PREMIOS_DOCTORADO!$T107&lt;&gt;0),[2]PREMIOS_DOCTORADO!$T107,""),IF($A109="TOTAL",SUM(INDIRECT("K4:K"&amp;ROW()-1)),""))</f>
        <v/>
      </c>
      <c r="L109" s="7" t="str">
        <f ca="1">IF(AND($A109&lt;&gt;"",$A109&lt;&gt;"TOTAL"),IF(AND([2]PREMIOS_DOCTORADO!$V107&lt;&gt;"",[2]PREMIOS_DOCTORADO!$V107&lt;&gt;0),[2]PREMIOS_DOCTORADO!$V107,""),IF($A109="TOTAL",SUM(INDIRECT("L4:L"&amp;ROW()-1)),""))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IF(AND($A109&lt;&gt;"",$A109&lt;&gt;"TOTAL"),IF(AND([2]PREMIOS_DOCTORADO!$Y107&lt;&gt;"",[2]PREMIOS_DOCTORADO!$Y107&lt;&gt;0),[2]PREMIOS_DOCTORADO!$Y107,""),IF($A109="TOTAL",SUM(INDIRECT("N4:N"&amp;ROW()-1)),""))</f>
        <v/>
      </c>
      <c r="O109" s="7" t="str">
        <f ca="1">IF(AND($A109&lt;&gt;"",$A109&lt;&gt;"TOTAL"),IF(AND([2]PREMIOS_DOCTORADO!$AA107&lt;&gt;"",[2]PREMIOS_DOCTORADO!$AA107&lt;&gt;0),[2]PREMIOS_DOCTORADO!$AA107,""),IF($A109="TOTAL",SUM(INDIRECT("O4:O"&amp;ROW()-1)),""))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IF(AND($A109&lt;&gt;"",$A109&lt;&gt;"TOTAL"),IF(AND([2]PREMIOS_DOCTORADO!$AD107&lt;&gt;"",[2]PREMIOS_DOCTORADO!$AD107&lt;&gt;0),[2]PREMIOS_DOCTORADO!$AD107,""),IF($A109="TOTAL",SUM(INDIRECT("Q4:Q"&amp;ROW()-1)),""))</f>
        <v/>
      </c>
      <c r="R109" s="7" t="str">
        <f ca="1">IF(AND($A109&lt;&gt;"",$A109&lt;&gt;"TOTAL"),IF(AND([2]PREMIOS_DOCTORADO!$AF107&lt;&gt;"",[2]PREMIOS_DOCTORADO!$AF107&lt;&gt;0),[2]PREMIOS_DOCTORADO!$AF107,""),IF($A109="TOTAL",SUM(INDIRECT("R4:R"&amp;ROW()-1)),""))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IF(AND($A109&lt;&gt;"",$A109&lt;&gt;"TOTAL"),IF(AND([2]PREMIOS_DOCTORADO!$AI107&lt;&gt;"",[2]PREMIOS_DOCTORADO!$AI107&lt;&gt;0),[2]PREMIOS_DOCTORADO!$AI107,""),IF($A109="TOTAL",SUM(INDIRECT("T4:T"&amp;ROW()-1)),""))</f>
        <v/>
      </c>
      <c r="U109" s="7" t="str">
        <f ca="1">IF(AND($A109&lt;&gt;"",$A109&lt;&gt;"TOTAL"),IF(AND([2]PREMIOS_DOCTORADO!$AK107&lt;&gt;"",[2]PREMIOS_DOCTORADO!$AK107&lt;&gt;0),[2]PREMIOS_DOCTORADO!$AK107,""),IF($A109="TOTAL",SUM(INDIRECT("U4:U"&amp;ROW()-1)),""))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IF(AND($A109&lt;&gt;"",$A109&lt;&gt;"TOTAL"),IF(AND([2]PREMIOS_DOCTORADO!$AN107&lt;&gt;"",[2]PREMIOS_DOCTORADO!$AN107&lt;&gt;0),[2]PREMIOS_DOCTORADO!$AN107,""),IF($A109="TOTAL",SUM(INDIRECT("W4:W"&amp;ROW()-1)),""))</f>
        <v/>
      </c>
      <c r="X109" s="7" t="str">
        <f ca="1">IF(AND($A109&lt;&gt;"",$A109&lt;&gt;"TOTAL"),IF(AND([2]PREMIOS_DOCTORADO!$AP107&lt;&gt;"",[2]PREMIOS_DOCTORADO!$AP107&lt;&gt;0),[2]PREMIOS_DOCTORADO!$AP107,""),IF($A109="TOTAL",SUM(INDIRECT("X4:X"&amp;ROW()-1)),""))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IF(AND($A109&lt;&gt;"",$A109&lt;&gt;"TOTAL"),IF(AND([2]PREMIOS_DOCTORADO!$AS107&lt;&gt;"",[2]PREMIOS_DOCTORADO!$AS107&lt;&gt;0),[2]PREMIOS_DOCTORADO!$AS107,""),IF($A109="TOTAL",SUM(INDIRECT("Z4:Z"&amp;ROW()-1)),""))</f>
        <v/>
      </c>
      <c r="AA109" s="7" t="str">
        <f ca="1">IF(AND($A109&lt;&gt;"",$A109&lt;&gt;"TOTAL"),IF(AND([2]PREMIOS_DOCTORADO!$AU107&lt;&gt;"",[2]PREMIOS_DOCTORADO!$AU107&lt;&gt;0),[2]PREMIOS_DOCTORADO!$AU107,""),IF($A109="TOTAL",SUM(INDIRECT("AA4:AA"&amp;ROW()-1)),""))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IF(AND($A109&lt;&gt;"",$A109&lt;&gt;"TOTAL"),IF(AND([2]PREMIOS_DOCTORADO!$AX107&lt;&gt;"",[2]PREMIOS_DOCTORADO!$AX107&lt;&gt;0),[2]PREMIOS_DOCTORADO!$AX107,""),IF($A109="TOTAL",SUM(INDIRECT("AC4:AC"&amp;ROW()-1)),""))</f>
        <v/>
      </c>
      <c r="AD109" s="7" t="str">
        <f ca="1">IF(AND($A109&lt;&gt;"",$A109&lt;&gt;"TOTAL"),IF(AND([2]PREMIOS_DOCTORADO!$AZ107&lt;&gt;"",[2]PREMIOS_DOCTORADO!$AZ107&lt;&gt;0),[2]PREMIOS_DOCTORADO!$AZ107,""),IF($A109="TOTAL",SUM(INDIRECT("AD4:AD"&amp;ROW()-1)),""))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IF(AND($A109&lt;&gt;"",$A109&lt;&gt;"TOTAL"),IF(AND([2]PREMIOS_DOCTORADO!$BC107&lt;&gt;"",[2]PREMIOS_DOCTORADO!$BC107&lt;&gt;0),[2]PREMIOS_DOCTORADO!$BC107,""),IF($A109="TOTAL",SUM(INDIRECT("AF4:AF"&amp;ROW()-1)),""))</f>
        <v/>
      </c>
      <c r="AG109" s="7" t="str">
        <f ca="1">IF(AND($A109&lt;&gt;"",$A109&lt;&gt;"TOTAL"),IF(AND([2]PREMIOS_DOCTORADO!$BE107&lt;&gt;"",[2]PREMIOS_DOCTORADO!$BE107&lt;&gt;0),[2]PREMIOS_DOCTORADO!$BE107,""),IF($A109="TOTAL",SUM(INDIRECT("AG4:AG"&amp;ROW()-1)),""))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IF(AND($A109&lt;&gt;"",$A109&lt;&gt;"TOTAL"),IF(AND([2]PREMIOS_DOCTORADO!$BH107&lt;&gt;"",[2]PREMIOS_DOCTORADO!$BH107&lt;&gt;0),[2]PREMIOS_DOCTORADO!$BH107,""),IF($A109="TOTAL",SUM(INDIRECT("AI4:AI"&amp;ROW()-1)),""))</f>
        <v/>
      </c>
      <c r="AJ109" s="7" t="str">
        <f ca="1">IF(AND($A109&lt;&gt;"",$A109&lt;&gt;"TOTAL"),IF(AND([2]PREMIOS_DOCTORADO!$BJ107&lt;&gt;"",[2]PREMIOS_DOCTORADO!$BJ107&lt;&gt;0),[2]PREMIOS_DOCTORADO!$BJ107,""),IF($A109="TOTAL",SUM(INDIRECT("AJ4:AJ"&amp;ROW()-1)),""))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IF(AND($A109&lt;&gt;"",$A109&lt;&gt;"TOTAL"),IF(AND([2]PREMIOS_DOCTORADO!$BM107&lt;&gt;"",[2]PREMIOS_DOCTORADO!$BM107&lt;&gt;0),[2]PREMIOS_DOCTORADO!$BM107,""),IF($A109="TOTAL",SUM(INDIRECT("AL4:AL"&amp;ROW()-1)),""))</f>
        <v/>
      </c>
      <c r="AM109" s="7" t="str">
        <f ca="1">IF(AND($A109&lt;&gt;"",$A109&lt;&gt;"TOTAL"),IF(AND([2]PREMIOS_DOCTORADO!$BO107&lt;&gt;"",[2]PREMIOS_DOCTORADO!$BO107&lt;&gt;0),[2]PREMIOS_DOCTORADO!$BO107,""),IF($A109="TOTAL",SUM(INDIRECT("AM4:AM"&amp;ROW()-1)),""))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IF(AND($A109&lt;&gt;"",$A109&lt;&gt;"TOTAL"),IF(AND([2]PREMIOS_DOCTORADO!$BR107&lt;&gt;"",[2]PREMIOS_DOCTORADO!$BR107&lt;&gt;0),[2]PREMIOS_DOCTORADO!$BR107,""),IF($A109="TOTAL",SUM(INDIRECT("AO4:AO"&amp;ROW()-1)),""))</f>
        <v/>
      </c>
      <c r="AP109" s="7" t="str">
        <f ca="1">IF(AND($A109&lt;&gt;"",$A109&lt;&gt;"TOTAL"),IF(AND([2]PREMIOS_DOCTORADO!$BT107&lt;&gt;"",[2]PREMIOS_DOCTORADO!$BT107&lt;&gt;0),[2]PREMIOS_DOCTORADO!$BT107,""),IF($A109="TOTAL",SUM(INDIRECT("AP4:AP"&amp;ROW()-1)),""))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IF(AND($A109&lt;&gt;"",$A109&lt;&gt;"TOTAL"),IF(AND([2]PREMIOS_DOCTORADO!$BW107&lt;&gt;"",[2]PREMIOS_DOCTORADO!$BW107&lt;&gt;0),[2]PREMIOS_DOCTORADO!$BW107,""),IF($A109="TOTAL",SUM(INDIRECT("AR4:AR"&amp;ROW()-1)),""))</f>
        <v/>
      </c>
      <c r="AS109" s="7" t="str">
        <f ca="1">IF(AND($A109&lt;&gt;"",$A109&lt;&gt;"TOTAL"),IF(AND([2]PREMIOS_DOCTORADO!$BY107&lt;&gt;"",[2]PREMIOS_DOCTORADO!$BY107&lt;&gt;0),[2]PREMIOS_DOCTORADO!$BY107,""),IF($A109="TOTAL",SUM(INDIRECT("AS4:AS"&amp;ROW()-1)),""))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IF(AND($A109&lt;&gt;"",$A109&lt;&gt;"TOTAL"),IF(AND([2]PREMIOS_DOCTORADO!$CB107&lt;&gt;"",[2]PREMIOS_DOCTORADO!$CB107&lt;&gt;0),[2]PREMIOS_DOCTORADO!$CB107,""),IF($A109="TOTAL",SUM(INDIRECT("AU4:AU"&amp;ROW()-1)),""))</f>
        <v/>
      </c>
      <c r="AV109" s="7" t="str">
        <f ca="1">IF(AND($A109&lt;&gt;"",$A109&lt;&gt;"TOTAL"),IF(AND([2]PREMIOS_DOCTORADO!$CD107&lt;&gt;"",[2]PREMIOS_DOCTORADO!$CD107&lt;&gt;0),[2]PREMIOS_DOCTORADO!$CD107,""),IF($A109="TOTAL",SUM(INDIRECT("AV4:AV"&amp;ROW()-1)),""))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IF(AND($A109&lt;&gt;"",$A109&lt;&gt;"TOTAL"),IF(AND([2]PREMIOS_DOCTORADO!$CG107&lt;&gt;"",[2]PREMIOS_DOCTORADO!$CG107&lt;&gt;0),[2]PREMIOS_DOCTORADO!$CG107,""),IF($A109="TOTAL",SUM(INDIRECT("AX4:AX"&amp;ROW()-1)),""))</f>
        <v/>
      </c>
      <c r="AY109" s="7" t="str">
        <f ca="1">IF(AND($A109&lt;&gt;"",$A109&lt;&gt;"TOTAL"),IF(AND([2]PREMIOS_DOCTORADO!$CI107&lt;&gt;"",[2]PREMIOS_DOCTORADO!$CI107&lt;&gt;0),[2]PREMIOS_DOCTORADO!$CI107,""),IF($A109="TOTAL",SUM(INDIRECT("AY4:AY"&amp;ROW()-1)),""))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IF(AND($A109&lt;&gt;"",$A109&lt;&gt;"TOTAL"),IF(AND([2]PREMIOS_DOCTORADO!$CL107&lt;&gt;"",[2]PREMIOS_DOCTORADO!$CL107&lt;&gt;0),[2]PREMIOS_DOCTORADO!$CL107,""),IF($A109="TOTAL",SUM(INDIRECT("BA4:BA"&amp;ROW()-1)),""))</f>
        <v/>
      </c>
      <c r="BB109" s="7" t="str">
        <f ca="1">IF(AND($A109&lt;&gt;"",$A109&lt;&gt;"TOTAL"),IF(AND([2]PREMIOS_DOCTORADO!$CN107&lt;&gt;"",[2]PREMIOS_DOCTORADO!$CN107&lt;&gt;0),[2]PREMIOS_DOCTORADO!$CN107,""),IF($A109="TOTAL",SUM(INDIRECT("BB4:BB"&amp;ROW()-1)),""))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IF(AND($A109&lt;&gt;"",$A109&lt;&gt;"TOTAL"),IF(AND([2]PREMIOS_DOCTORADO!$CQ107&lt;&gt;"",[2]PREMIOS_DOCTORADO!$CQ107&lt;&gt;0),[2]PREMIOS_DOCTORADO!$CQ107,""),IF($A109="TOTAL",SUM(INDIRECT("BD4:BD"&amp;ROW()-1)),""))</f>
        <v/>
      </c>
      <c r="BE109" s="7" t="str">
        <f ca="1">IF(AND($A109&lt;&gt;"",$A109&lt;&gt;"TOTAL"),IF(AND([2]PREMIOS_DOCTORADO!$CS107&lt;&gt;"",[2]PREMIOS_DOCTORADO!$CS107&lt;&gt;0),[2]PREMIOS_DOCTORADO!$CS107,""),IF($A109="TOTAL",SUM(INDIRECT("BE4:BE"&amp;ROW()-1)),""))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IF([2]PREMIOS_DOCTORADO!$D108&lt;&gt;"",[2]PREMIOS_DOCTORADO!$D108,IF(AND([2]PREMIOS_DOCTORADO!$D108="",[2]PREMIOS_DOCTORADO!$D109="",[2]PREMIOS_DOCTORADO!$D107=""),"","TOTAL"))</f>
        <v/>
      </c>
      <c r="B110" s="7" t="str">
        <f ca="1">IF(AND($A110&lt;&gt;"",$A110&lt;&gt;"TOTAL"),IF(AND([2]PREMIOS_DOCTORADO!$E108&lt;&gt;"",[2]PREMIOS_DOCTORADO!$E108&lt;&gt;0),[2]PREMIOS_DOCTORADO!$E108,""),IF($A110="TOTAL",SUM(INDIRECT("B4:B"&amp;ROW()-1)),""))</f>
        <v/>
      </c>
      <c r="C110" s="7" t="str">
        <f ca="1">IF(AND($A110&lt;&gt;"",$A110&lt;&gt;"TOTAL"),IF(AND([2]PREMIOS_DOCTORADO!$G108&lt;&gt;"",[2]PREMIOS_DOCTORADO!$G108&lt;&gt;0),[2]PREMIOS_DOCTORADO!$G108,""),IF($A110="TOTAL",SUM(INDIRECT("C4:C"&amp;ROW()-1)),""))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IF(AND($A110&lt;&gt;"",$A110&lt;&gt;"TOTAL"),IF(AND([2]PREMIOS_DOCTORADO!$J108&lt;&gt;"",[2]PREMIOS_DOCTORADO!$J108&lt;&gt;0),[2]PREMIOS_DOCTORADO!$J108,""),IF($A110="TOTAL",SUM(INDIRECT("E4:E"&amp;ROW()-1)),""))</f>
        <v/>
      </c>
      <c r="F110" s="7" t="str">
        <f ca="1">IF(AND($A110&lt;&gt;"",$A110&lt;&gt;"TOTAL"),IF(AND([2]PREMIOS_DOCTORADO!$L108&lt;&gt;"",[2]PREMIOS_DOCTORADO!$L108&lt;&gt;0),[2]PREMIOS_DOCTORADO!$L108,""),IF($A110="TOTAL",SUM(INDIRECT("F4:F"&amp;ROW()-1)),""))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IF(AND($A110&lt;&gt;"",$A110&lt;&gt;"TOTAL"),IF(AND([2]PREMIOS_DOCTORADO!$O108&lt;&gt;"",[2]PREMIOS_DOCTORADO!$O108&lt;&gt;0),[2]PREMIOS_DOCTORADO!$O108,""),IF($A110="TOTAL",SUM(INDIRECT("H4:H"&amp;ROW()-1)),""))</f>
        <v/>
      </c>
      <c r="I110" s="7" t="str">
        <f ca="1">IF(AND($A110&lt;&gt;"",$A110&lt;&gt;"TOTAL"),IF(AND([2]PREMIOS_DOCTORADO!$Q108&lt;&gt;"",[2]PREMIOS_DOCTORADO!$Q108&lt;&gt;0),[2]PREMIOS_DOCTORADO!$Q108,""),IF($A110="TOTAL",SUM(INDIRECT("I4:I"&amp;ROW()-1)),""))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IF(AND($A110&lt;&gt;"",$A110&lt;&gt;"TOTAL"),IF(AND([2]PREMIOS_DOCTORADO!$T108&lt;&gt;"",[2]PREMIOS_DOCTORADO!$T108&lt;&gt;0),[2]PREMIOS_DOCTORADO!$T108,""),IF($A110="TOTAL",SUM(INDIRECT("K4:K"&amp;ROW()-1)),""))</f>
        <v/>
      </c>
      <c r="L110" s="7" t="str">
        <f ca="1">IF(AND($A110&lt;&gt;"",$A110&lt;&gt;"TOTAL"),IF(AND([2]PREMIOS_DOCTORADO!$V108&lt;&gt;"",[2]PREMIOS_DOCTORADO!$V108&lt;&gt;0),[2]PREMIOS_DOCTORADO!$V108,""),IF($A110="TOTAL",SUM(INDIRECT("L4:L"&amp;ROW()-1)),""))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IF(AND($A110&lt;&gt;"",$A110&lt;&gt;"TOTAL"),IF(AND([2]PREMIOS_DOCTORADO!$Y108&lt;&gt;"",[2]PREMIOS_DOCTORADO!$Y108&lt;&gt;0),[2]PREMIOS_DOCTORADO!$Y108,""),IF($A110="TOTAL",SUM(INDIRECT("N4:N"&amp;ROW()-1)),""))</f>
        <v/>
      </c>
      <c r="O110" s="7" t="str">
        <f ca="1">IF(AND($A110&lt;&gt;"",$A110&lt;&gt;"TOTAL"),IF(AND([2]PREMIOS_DOCTORADO!$AA108&lt;&gt;"",[2]PREMIOS_DOCTORADO!$AA108&lt;&gt;0),[2]PREMIOS_DOCTORADO!$AA108,""),IF($A110="TOTAL",SUM(INDIRECT("O4:O"&amp;ROW()-1)),""))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IF(AND($A110&lt;&gt;"",$A110&lt;&gt;"TOTAL"),IF(AND([2]PREMIOS_DOCTORADO!$AD108&lt;&gt;"",[2]PREMIOS_DOCTORADO!$AD108&lt;&gt;0),[2]PREMIOS_DOCTORADO!$AD108,""),IF($A110="TOTAL",SUM(INDIRECT("Q4:Q"&amp;ROW()-1)),""))</f>
        <v/>
      </c>
      <c r="R110" s="7" t="str">
        <f ca="1">IF(AND($A110&lt;&gt;"",$A110&lt;&gt;"TOTAL"),IF(AND([2]PREMIOS_DOCTORADO!$AF108&lt;&gt;"",[2]PREMIOS_DOCTORADO!$AF108&lt;&gt;0),[2]PREMIOS_DOCTORADO!$AF108,""),IF($A110="TOTAL",SUM(INDIRECT("R4:R"&amp;ROW()-1)),""))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IF(AND($A110&lt;&gt;"",$A110&lt;&gt;"TOTAL"),IF(AND([2]PREMIOS_DOCTORADO!$AI108&lt;&gt;"",[2]PREMIOS_DOCTORADO!$AI108&lt;&gt;0),[2]PREMIOS_DOCTORADO!$AI108,""),IF($A110="TOTAL",SUM(INDIRECT("T4:T"&amp;ROW()-1)),""))</f>
        <v/>
      </c>
      <c r="U110" s="7" t="str">
        <f ca="1">IF(AND($A110&lt;&gt;"",$A110&lt;&gt;"TOTAL"),IF(AND([2]PREMIOS_DOCTORADO!$AK108&lt;&gt;"",[2]PREMIOS_DOCTORADO!$AK108&lt;&gt;0),[2]PREMIOS_DOCTORADO!$AK108,""),IF($A110="TOTAL",SUM(INDIRECT("U4:U"&amp;ROW()-1)),""))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IF(AND($A110&lt;&gt;"",$A110&lt;&gt;"TOTAL"),IF(AND([2]PREMIOS_DOCTORADO!$AN108&lt;&gt;"",[2]PREMIOS_DOCTORADO!$AN108&lt;&gt;0),[2]PREMIOS_DOCTORADO!$AN108,""),IF($A110="TOTAL",SUM(INDIRECT("W4:W"&amp;ROW()-1)),""))</f>
        <v/>
      </c>
      <c r="X110" s="7" t="str">
        <f ca="1">IF(AND($A110&lt;&gt;"",$A110&lt;&gt;"TOTAL"),IF(AND([2]PREMIOS_DOCTORADO!$AP108&lt;&gt;"",[2]PREMIOS_DOCTORADO!$AP108&lt;&gt;0),[2]PREMIOS_DOCTORADO!$AP108,""),IF($A110="TOTAL",SUM(INDIRECT("X4:X"&amp;ROW()-1)),""))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IF(AND($A110&lt;&gt;"",$A110&lt;&gt;"TOTAL"),IF(AND([2]PREMIOS_DOCTORADO!$AS108&lt;&gt;"",[2]PREMIOS_DOCTORADO!$AS108&lt;&gt;0),[2]PREMIOS_DOCTORADO!$AS108,""),IF($A110="TOTAL",SUM(INDIRECT("Z4:Z"&amp;ROW()-1)),""))</f>
        <v/>
      </c>
      <c r="AA110" s="7" t="str">
        <f ca="1">IF(AND($A110&lt;&gt;"",$A110&lt;&gt;"TOTAL"),IF(AND([2]PREMIOS_DOCTORADO!$AU108&lt;&gt;"",[2]PREMIOS_DOCTORADO!$AU108&lt;&gt;0),[2]PREMIOS_DOCTORADO!$AU108,""),IF($A110="TOTAL",SUM(INDIRECT("AA4:AA"&amp;ROW()-1)),""))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IF(AND($A110&lt;&gt;"",$A110&lt;&gt;"TOTAL"),IF(AND([2]PREMIOS_DOCTORADO!$AX108&lt;&gt;"",[2]PREMIOS_DOCTORADO!$AX108&lt;&gt;0),[2]PREMIOS_DOCTORADO!$AX108,""),IF($A110="TOTAL",SUM(INDIRECT("AC4:AC"&amp;ROW()-1)),""))</f>
        <v/>
      </c>
      <c r="AD110" s="7" t="str">
        <f ca="1">IF(AND($A110&lt;&gt;"",$A110&lt;&gt;"TOTAL"),IF(AND([2]PREMIOS_DOCTORADO!$AZ108&lt;&gt;"",[2]PREMIOS_DOCTORADO!$AZ108&lt;&gt;0),[2]PREMIOS_DOCTORADO!$AZ108,""),IF($A110="TOTAL",SUM(INDIRECT("AD4:AD"&amp;ROW()-1)),""))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IF(AND($A110&lt;&gt;"",$A110&lt;&gt;"TOTAL"),IF(AND([2]PREMIOS_DOCTORADO!$BC108&lt;&gt;"",[2]PREMIOS_DOCTORADO!$BC108&lt;&gt;0),[2]PREMIOS_DOCTORADO!$BC108,""),IF($A110="TOTAL",SUM(INDIRECT("AF4:AF"&amp;ROW()-1)),""))</f>
        <v/>
      </c>
      <c r="AG110" s="7" t="str">
        <f ca="1">IF(AND($A110&lt;&gt;"",$A110&lt;&gt;"TOTAL"),IF(AND([2]PREMIOS_DOCTORADO!$BE108&lt;&gt;"",[2]PREMIOS_DOCTORADO!$BE108&lt;&gt;0),[2]PREMIOS_DOCTORADO!$BE108,""),IF($A110="TOTAL",SUM(INDIRECT("AG4:AG"&amp;ROW()-1)),""))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IF(AND($A110&lt;&gt;"",$A110&lt;&gt;"TOTAL"),IF(AND([2]PREMIOS_DOCTORADO!$BH108&lt;&gt;"",[2]PREMIOS_DOCTORADO!$BH108&lt;&gt;0),[2]PREMIOS_DOCTORADO!$BH108,""),IF($A110="TOTAL",SUM(INDIRECT("AI4:AI"&amp;ROW()-1)),""))</f>
        <v/>
      </c>
      <c r="AJ110" s="7" t="str">
        <f ca="1">IF(AND($A110&lt;&gt;"",$A110&lt;&gt;"TOTAL"),IF(AND([2]PREMIOS_DOCTORADO!$BJ108&lt;&gt;"",[2]PREMIOS_DOCTORADO!$BJ108&lt;&gt;0),[2]PREMIOS_DOCTORADO!$BJ108,""),IF($A110="TOTAL",SUM(INDIRECT("AJ4:AJ"&amp;ROW()-1)),""))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IF(AND($A110&lt;&gt;"",$A110&lt;&gt;"TOTAL"),IF(AND([2]PREMIOS_DOCTORADO!$BM108&lt;&gt;"",[2]PREMIOS_DOCTORADO!$BM108&lt;&gt;0),[2]PREMIOS_DOCTORADO!$BM108,""),IF($A110="TOTAL",SUM(INDIRECT("AL4:AL"&amp;ROW()-1)),""))</f>
        <v/>
      </c>
      <c r="AM110" s="7" t="str">
        <f ca="1">IF(AND($A110&lt;&gt;"",$A110&lt;&gt;"TOTAL"),IF(AND([2]PREMIOS_DOCTORADO!$BO108&lt;&gt;"",[2]PREMIOS_DOCTORADO!$BO108&lt;&gt;0),[2]PREMIOS_DOCTORADO!$BO108,""),IF($A110="TOTAL",SUM(INDIRECT("AM4:AM"&amp;ROW()-1)),""))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IF(AND($A110&lt;&gt;"",$A110&lt;&gt;"TOTAL"),IF(AND([2]PREMIOS_DOCTORADO!$BR108&lt;&gt;"",[2]PREMIOS_DOCTORADO!$BR108&lt;&gt;0),[2]PREMIOS_DOCTORADO!$BR108,""),IF($A110="TOTAL",SUM(INDIRECT("AO4:AO"&amp;ROW()-1)),""))</f>
        <v/>
      </c>
      <c r="AP110" s="7" t="str">
        <f ca="1">IF(AND($A110&lt;&gt;"",$A110&lt;&gt;"TOTAL"),IF(AND([2]PREMIOS_DOCTORADO!$BT108&lt;&gt;"",[2]PREMIOS_DOCTORADO!$BT108&lt;&gt;0),[2]PREMIOS_DOCTORADO!$BT108,""),IF($A110="TOTAL",SUM(INDIRECT("AP4:AP"&amp;ROW()-1)),""))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IF(AND($A110&lt;&gt;"",$A110&lt;&gt;"TOTAL"),IF(AND([2]PREMIOS_DOCTORADO!$BW108&lt;&gt;"",[2]PREMIOS_DOCTORADO!$BW108&lt;&gt;0),[2]PREMIOS_DOCTORADO!$BW108,""),IF($A110="TOTAL",SUM(INDIRECT("AR4:AR"&amp;ROW()-1)),""))</f>
        <v/>
      </c>
      <c r="AS110" s="7" t="str">
        <f ca="1">IF(AND($A110&lt;&gt;"",$A110&lt;&gt;"TOTAL"),IF(AND([2]PREMIOS_DOCTORADO!$BY108&lt;&gt;"",[2]PREMIOS_DOCTORADO!$BY108&lt;&gt;0),[2]PREMIOS_DOCTORADO!$BY108,""),IF($A110="TOTAL",SUM(INDIRECT("AS4:AS"&amp;ROW()-1)),""))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IF(AND($A110&lt;&gt;"",$A110&lt;&gt;"TOTAL"),IF(AND([2]PREMIOS_DOCTORADO!$CB108&lt;&gt;"",[2]PREMIOS_DOCTORADO!$CB108&lt;&gt;0),[2]PREMIOS_DOCTORADO!$CB108,""),IF($A110="TOTAL",SUM(INDIRECT("AU4:AU"&amp;ROW()-1)),""))</f>
        <v/>
      </c>
      <c r="AV110" s="7" t="str">
        <f ca="1">IF(AND($A110&lt;&gt;"",$A110&lt;&gt;"TOTAL"),IF(AND([2]PREMIOS_DOCTORADO!$CD108&lt;&gt;"",[2]PREMIOS_DOCTORADO!$CD108&lt;&gt;0),[2]PREMIOS_DOCTORADO!$CD108,""),IF($A110="TOTAL",SUM(INDIRECT("AV4:AV"&amp;ROW()-1)),""))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IF(AND($A110&lt;&gt;"",$A110&lt;&gt;"TOTAL"),IF(AND([2]PREMIOS_DOCTORADO!$CG108&lt;&gt;"",[2]PREMIOS_DOCTORADO!$CG108&lt;&gt;0),[2]PREMIOS_DOCTORADO!$CG108,""),IF($A110="TOTAL",SUM(INDIRECT("AX4:AX"&amp;ROW()-1)),""))</f>
        <v/>
      </c>
      <c r="AY110" s="7" t="str">
        <f ca="1">IF(AND($A110&lt;&gt;"",$A110&lt;&gt;"TOTAL"),IF(AND([2]PREMIOS_DOCTORADO!$CI108&lt;&gt;"",[2]PREMIOS_DOCTORADO!$CI108&lt;&gt;0),[2]PREMIOS_DOCTORADO!$CI108,""),IF($A110="TOTAL",SUM(INDIRECT("AY4:AY"&amp;ROW()-1)),""))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IF(AND($A110&lt;&gt;"",$A110&lt;&gt;"TOTAL"),IF(AND([2]PREMIOS_DOCTORADO!$CL108&lt;&gt;"",[2]PREMIOS_DOCTORADO!$CL108&lt;&gt;0),[2]PREMIOS_DOCTORADO!$CL108,""),IF($A110="TOTAL",SUM(INDIRECT("BA4:BA"&amp;ROW()-1)),""))</f>
        <v/>
      </c>
      <c r="BB110" s="7" t="str">
        <f ca="1">IF(AND($A110&lt;&gt;"",$A110&lt;&gt;"TOTAL"),IF(AND([2]PREMIOS_DOCTORADO!$CN108&lt;&gt;"",[2]PREMIOS_DOCTORADO!$CN108&lt;&gt;0),[2]PREMIOS_DOCTORADO!$CN108,""),IF($A110="TOTAL",SUM(INDIRECT("BB4:BB"&amp;ROW()-1)),""))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IF(AND($A110&lt;&gt;"",$A110&lt;&gt;"TOTAL"),IF(AND([2]PREMIOS_DOCTORADO!$CQ108&lt;&gt;"",[2]PREMIOS_DOCTORADO!$CQ108&lt;&gt;0),[2]PREMIOS_DOCTORADO!$CQ108,""),IF($A110="TOTAL",SUM(INDIRECT("BD4:BD"&amp;ROW()-1)),""))</f>
        <v/>
      </c>
      <c r="BE110" s="7" t="str">
        <f ca="1">IF(AND($A110&lt;&gt;"",$A110&lt;&gt;"TOTAL"),IF(AND([2]PREMIOS_DOCTORADO!$CS108&lt;&gt;"",[2]PREMIOS_DOCTORADO!$CS108&lt;&gt;0),[2]PREMIOS_DOCTORADO!$CS108,""),IF($A110="TOTAL",SUM(INDIRECT("BE4:BE"&amp;ROW()-1)),""))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IF([2]PREMIOS_DOCTORADO!$D109&lt;&gt;"",[2]PREMIOS_DOCTORADO!$D109,IF(AND([2]PREMIOS_DOCTORADO!$D109="",[2]PREMIOS_DOCTORADO!$D110="",[2]PREMIOS_DOCTORADO!$D108=""),"","TOTAL"))</f>
        <v/>
      </c>
      <c r="B111" s="7" t="str">
        <f ca="1">IF(AND($A111&lt;&gt;"",$A111&lt;&gt;"TOTAL"),IF(AND([2]PREMIOS_DOCTORADO!$E109&lt;&gt;"",[2]PREMIOS_DOCTORADO!$E109&lt;&gt;0),[2]PREMIOS_DOCTORADO!$E109,""),IF($A111="TOTAL",SUM(INDIRECT("B4:B"&amp;ROW()-1)),""))</f>
        <v/>
      </c>
      <c r="C111" s="7" t="str">
        <f ca="1">IF(AND($A111&lt;&gt;"",$A111&lt;&gt;"TOTAL"),IF(AND([2]PREMIOS_DOCTORADO!$G109&lt;&gt;"",[2]PREMIOS_DOCTORADO!$G109&lt;&gt;0),[2]PREMIOS_DOCTORADO!$G109,""),IF($A111="TOTAL",SUM(INDIRECT("C4:C"&amp;ROW()-1)),""))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IF(AND($A111&lt;&gt;"",$A111&lt;&gt;"TOTAL"),IF(AND([2]PREMIOS_DOCTORADO!$J109&lt;&gt;"",[2]PREMIOS_DOCTORADO!$J109&lt;&gt;0),[2]PREMIOS_DOCTORADO!$J109,""),IF($A111="TOTAL",SUM(INDIRECT("E4:E"&amp;ROW()-1)),""))</f>
        <v/>
      </c>
      <c r="F111" s="7" t="str">
        <f ca="1">IF(AND($A111&lt;&gt;"",$A111&lt;&gt;"TOTAL"),IF(AND([2]PREMIOS_DOCTORADO!$L109&lt;&gt;"",[2]PREMIOS_DOCTORADO!$L109&lt;&gt;0),[2]PREMIOS_DOCTORADO!$L109,""),IF($A111="TOTAL",SUM(INDIRECT("F4:F"&amp;ROW()-1)),""))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IF(AND($A111&lt;&gt;"",$A111&lt;&gt;"TOTAL"),IF(AND([2]PREMIOS_DOCTORADO!$O109&lt;&gt;"",[2]PREMIOS_DOCTORADO!$O109&lt;&gt;0),[2]PREMIOS_DOCTORADO!$O109,""),IF($A111="TOTAL",SUM(INDIRECT("H4:H"&amp;ROW()-1)),""))</f>
        <v/>
      </c>
      <c r="I111" s="7" t="str">
        <f ca="1">IF(AND($A111&lt;&gt;"",$A111&lt;&gt;"TOTAL"),IF(AND([2]PREMIOS_DOCTORADO!$Q109&lt;&gt;"",[2]PREMIOS_DOCTORADO!$Q109&lt;&gt;0),[2]PREMIOS_DOCTORADO!$Q109,""),IF($A111="TOTAL",SUM(INDIRECT("I4:I"&amp;ROW()-1)),""))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IF(AND($A111&lt;&gt;"",$A111&lt;&gt;"TOTAL"),IF(AND([2]PREMIOS_DOCTORADO!$T109&lt;&gt;"",[2]PREMIOS_DOCTORADO!$T109&lt;&gt;0),[2]PREMIOS_DOCTORADO!$T109,""),IF($A111="TOTAL",SUM(INDIRECT("K4:K"&amp;ROW()-1)),""))</f>
        <v/>
      </c>
      <c r="L111" s="7" t="str">
        <f ca="1">IF(AND($A111&lt;&gt;"",$A111&lt;&gt;"TOTAL"),IF(AND([2]PREMIOS_DOCTORADO!$V109&lt;&gt;"",[2]PREMIOS_DOCTORADO!$V109&lt;&gt;0),[2]PREMIOS_DOCTORADO!$V109,""),IF($A111="TOTAL",SUM(INDIRECT("L4:L"&amp;ROW()-1)),""))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IF(AND($A111&lt;&gt;"",$A111&lt;&gt;"TOTAL"),IF(AND([2]PREMIOS_DOCTORADO!$Y109&lt;&gt;"",[2]PREMIOS_DOCTORADO!$Y109&lt;&gt;0),[2]PREMIOS_DOCTORADO!$Y109,""),IF($A111="TOTAL",SUM(INDIRECT("N4:N"&amp;ROW()-1)),""))</f>
        <v/>
      </c>
      <c r="O111" s="7" t="str">
        <f ca="1">IF(AND($A111&lt;&gt;"",$A111&lt;&gt;"TOTAL"),IF(AND([2]PREMIOS_DOCTORADO!$AA109&lt;&gt;"",[2]PREMIOS_DOCTORADO!$AA109&lt;&gt;0),[2]PREMIOS_DOCTORADO!$AA109,""),IF($A111="TOTAL",SUM(INDIRECT("O4:O"&amp;ROW()-1)),""))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IF(AND($A111&lt;&gt;"",$A111&lt;&gt;"TOTAL"),IF(AND([2]PREMIOS_DOCTORADO!$AD109&lt;&gt;"",[2]PREMIOS_DOCTORADO!$AD109&lt;&gt;0),[2]PREMIOS_DOCTORADO!$AD109,""),IF($A111="TOTAL",SUM(INDIRECT("Q4:Q"&amp;ROW()-1)),""))</f>
        <v/>
      </c>
      <c r="R111" s="7" t="str">
        <f ca="1">IF(AND($A111&lt;&gt;"",$A111&lt;&gt;"TOTAL"),IF(AND([2]PREMIOS_DOCTORADO!$AF109&lt;&gt;"",[2]PREMIOS_DOCTORADO!$AF109&lt;&gt;0),[2]PREMIOS_DOCTORADO!$AF109,""),IF($A111="TOTAL",SUM(INDIRECT("R4:R"&amp;ROW()-1)),""))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IF(AND($A111&lt;&gt;"",$A111&lt;&gt;"TOTAL"),IF(AND([2]PREMIOS_DOCTORADO!$AI109&lt;&gt;"",[2]PREMIOS_DOCTORADO!$AI109&lt;&gt;0),[2]PREMIOS_DOCTORADO!$AI109,""),IF($A111="TOTAL",SUM(INDIRECT("T4:T"&amp;ROW()-1)),""))</f>
        <v/>
      </c>
      <c r="U111" s="7" t="str">
        <f ca="1">IF(AND($A111&lt;&gt;"",$A111&lt;&gt;"TOTAL"),IF(AND([2]PREMIOS_DOCTORADO!$AK109&lt;&gt;"",[2]PREMIOS_DOCTORADO!$AK109&lt;&gt;0),[2]PREMIOS_DOCTORADO!$AK109,""),IF($A111="TOTAL",SUM(INDIRECT("U4:U"&amp;ROW()-1)),""))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IF(AND($A111&lt;&gt;"",$A111&lt;&gt;"TOTAL"),IF(AND([2]PREMIOS_DOCTORADO!$AN109&lt;&gt;"",[2]PREMIOS_DOCTORADO!$AN109&lt;&gt;0),[2]PREMIOS_DOCTORADO!$AN109,""),IF($A111="TOTAL",SUM(INDIRECT("W4:W"&amp;ROW()-1)),""))</f>
        <v/>
      </c>
      <c r="X111" s="7" t="str">
        <f ca="1">IF(AND($A111&lt;&gt;"",$A111&lt;&gt;"TOTAL"),IF(AND([2]PREMIOS_DOCTORADO!$AP109&lt;&gt;"",[2]PREMIOS_DOCTORADO!$AP109&lt;&gt;0),[2]PREMIOS_DOCTORADO!$AP109,""),IF($A111="TOTAL",SUM(INDIRECT("X4:X"&amp;ROW()-1)),""))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IF(AND($A111&lt;&gt;"",$A111&lt;&gt;"TOTAL"),IF(AND([2]PREMIOS_DOCTORADO!$AS109&lt;&gt;"",[2]PREMIOS_DOCTORADO!$AS109&lt;&gt;0),[2]PREMIOS_DOCTORADO!$AS109,""),IF($A111="TOTAL",SUM(INDIRECT("Z4:Z"&amp;ROW()-1)),""))</f>
        <v/>
      </c>
      <c r="AA111" s="7" t="str">
        <f ca="1">IF(AND($A111&lt;&gt;"",$A111&lt;&gt;"TOTAL"),IF(AND([2]PREMIOS_DOCTORADO!$AU109&lt;&gt;"",[2]PREMIOS_DOCTORADO!$AU109&lt;&gt;0),[2]PREMIOS_DOCTORADO!$AU109,""),IF($A111="TOTAL",SUM(INDIRECT("AA4:AA"&amp;ROW()-1)),""))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IF(AND($A111&lt;&gt;"",$A111&lt;&gt;"TOTAL"),IF(AND([2]PREMIOS_DOCTORADO!$AX109&lt;&gt;"",[2]PREMIOS_DOCTORADO!$AX109&lt;&gt;0),[2]PREMIOS_DOCTORADO!$AX109,""),IF($A111="TOTAL",SUM(INDIRECT("AC4:AC"&amp;ROW()-1)),""))</f>
        <v/>
      </c>
      <c r="AD111" s="7" t="str">
        <f ca="1">IF(AND($A111&lt;&gt;"",$A111&lt;&gt;"TOTAL"),IF(AND([2]PREMIOS_DOCTORADO!$AZ109&lt;&gt;"",[2]PREMIOS_DOCTORADO!$AZ109&lt;&gt;0),[2]PREMIOS_DOCTORADO!$AZ109,""),IF($A111="TOTAL",SUM(INDIRECT("AD4:AD"&amp;ROW()-1)),""))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IF(AND($A111&lt;&gt;"",$A111&lt;&gt;"TOTAL"),IF(AND([2]PREMIOS_DOCTORADO!$BC109&lt;&gt;"",[2]PREMIOS_DOCTORADO!$BC109&lt;&gt;0),[2]PREMIOS_DOCTORADO!$BC109,""),IF($A111="TOTAL",SUM(INDIRECT("AF4:AF"&amp;ROW()-1)),""))</f>
        <v/>
      </c>
      <c r="AG111" s="7" t="str">
        <f ca="1">IF(AND($A111&lt;&gt;"",$A111&lt;&gt;"TOTAL"),IF(AND([2]PREMIOS_DOCTORADO!$BE109&lt;&gt;"",[2]PREMIOS_DOCTORADO!$BE109&lt;&gt;0),[2]PREMIOS_DOCTORADO!$BE109,""),IF($A111="TOTAL",SUM(INDIRECT("AG4:AG"&amp;ROW()-1)),""))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IF(AND($A111&lt;&gt;"",$A111&lt;&gt;"TOTAL"),IF(AND([2]PREMIOS_DOCTORADO!$BH109&lt;&gt;"",[2]PREMIOS_DOCTORADO!$BH109&lt;&gt;0),[2]PREMIOS_DOCTORADO!$BH109,""),IF($A111="TOTAL",SUM(INDIRECT("AI4:AI"&amp;ROW()-1)),""))</f>
        <v/>
      </c>
      <c r="AJ111" s="7" t="str">
        <f ca="1">IF(AND($A111&lt;&gt;"",$A111&lt;&gt;"TOTAL"),IF(AND([2]PREMIOS_DOCTORADO!$BJ109&lt;&gt;"",[2]PREMIOS_DOCTORADO!$BJ109&lt;&gt;0),[2]PREMIOS_DOCTORADO!$BJ109,""),IF($A111="TOTAL",SUM(INDIRECT("AJ4:AJ"&amp;ROW()-1)),""))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IF(AND($A111&lt;&gt;"",$A111&lt;&gt;"TOTAL"),IF(AND([2]PREMIOS_DOCTORADO!$BM109&lt;&gt;"",[2]PREMIOS_DOCTORADO!$BM109&lt;&gt;0),[2]PREMIOS_DOCTORADO!$BM109,""),IF($A111="TOTAL",SUM(INDIRECT("AL4:AL"&amp;ROW()-1)),""))</f>
        <v/>
      </c>
      <c r="AM111" s="7" t="str">
        <f ca="1">IF(AND($A111&lt;&gt;"",$A111&lt;&gt;"TOTAL"),IF(AND([2]PREMIOS_DOCTORADO!$BO109&lt;&gt;"",[2]PREMIOS_DOCTORADO!$BO109&lt;&gt;0),[2]PREMIOS_DOCTORADO!$BO109,""),IF($A111="TOTAL",SUM(INDIRECT("AM4:AM"&amp;ROW()-1)),""))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IF(AND($A111&lt;&gt;"",$A111&lt;&gt;"TOTAL"),IF(AND([2]PREMIOS_DOCTORADO!$BR109&lt;&gt;"",[2]PREMIOS_DOCTORADO!$BR109&lt;&gt;0),[2]PREMIOS_DOCTORADO!$BR109,""),IF($A111="TOTAL",SUM(INDIRECT("AO4:AO"&amp;ROW()-1)),""))</f>
        <v/>
      </c>
      <c r="AP111" s="7" t="str">
        <f ca="1">IF(AND($A111&lt;&gt;"",$A111&lt;&gt;"TOTAL"),IF(AND([2]PREMIOS_DOCTORADO!$BT109&lt;&gt;"",[2]PREMIOS_DOCTORADO!$BT109&lt;&gt;0),[2]PREMIOS_DOCTORADO!$BT109,""),IF($A111="TOTAL",SUM(INDIRECT("AP4:AP"&amp;ROW()-1)),""))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IF(AND($A111&lt;&gt;"",$A111&lt;&gt;"TOTAL"),IF(AND([2]PREMIOS_DOCTORADO!$BW109&lt;&gt;"",[2]PREMIOS_DOCTORADO!$BW109&lt;&gt;0),[2]PREMIOS_DOCTORADO!$BW109,""),IF($A111="TOTAL",SUM(INDIRECT("AR4:AR"&amp;ROW()-1)),""))</f>
        <v/>
      </c>
      <c r="AS111" s="7" t="str">
        <f ca="1">IF(AND($A111&lt;&gt;"",$A111&lt;&gt;"TOTAL"),IF(AND([2]PREMIOS_DOCTORADO!$BY109&lt;&gt;"",[2]PREMIOS_DOCTORADO!$BY109&lt;&gt;0),[2]PREMIOS_DOCTORADO!$BY109,""),IF($A111="TOTAL",SUM(INDIRECT("AS4:AS"&amp;ROW()-1)),""))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IF(AND($A111&lt;&gt;"",$A111&lt;&gt;"TOTAL"),IF(AND([2]PREMIOS_DOCTORADO!$CB109&lt;&gt;"",[2]PREMIOS_DOCTORADO!$CB109&lt;&gt;0),[2]PREMIOS_DOCTORADO!$CB109,""),IF($A111="TOTAL",SUM(INDIRECT("AU4:AU"&amp;ROW()-1)),""))</f>
        <v/>
      </c>
      <c r="AV111" s="7" t="str">
        <f ca="1">IF(AND($A111&lt;&gt;"",$A111&lt;&gt;"TOTAL"),IF(AND([2]PREMIOS_DOCTORADO!$CD109&lt;&gt;"",[2]PREMIOS_DOCTORADO!$CD109&lt;&gt;0),[2]PREMIOS_DOCTORADO!$CD109,""),IF($A111="TOTAL",SUM(INDIRECT("AV4:AV"&amp;ROW()-1)),""))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IF(AND($A111&lt;&gt;"",$A111&lt;&gt;"TOTAL"),IF(AND([2]PREMIOS_DOCTORADO!$CG109&lt;&gt;"",[2]PREMIOS_DOCTORADO!$CG109&lt;&gt;0),[2]PREMIOS_DOCTORADO!$CG109,""),IF($A111="TOTAL",SUM(INDIRECT("AX4:AX"&amp;ROW()-1)),""))</f>
        <v/>
      </c>
      <c r="AY111" s="7" t="str">
        <f ca="1">IF(AND($A111&lt;&gt;"",$A111&lt;&gt;"TOTAL"),IF(AND([2]PREMIOS_DOCTORADO!$CI109&lt;&gt;"",[2]PREMIOS_DOCTORADO!$CI109&lt;&gt;0),[2]PREMIOS_DOCTORADO!$CI109,""),IF($A111="TOTAL",SUM(INDIRECT("AY4:AY"&amp;ROW()-1)),""))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IF(AND($A111&lt;&gt;"",$A111&lt;&gt;"TOTAL"),IF(AND([2]PREMIOS_DOCTORADO!$CL109&lt;&gt;"",[2]PREMIOS_DOCTORADO!$CL109&lt;&gt;0),[2]PREMIOS_DOCTORADO!$CL109,""),IF($A111="TOTAL",SUM(INDIRECT("BA4:BA"&amp;ROW()-1)),""))</f>
        <v/>
      </c>
      <c r="BB111" s="7" t="str">
        <f ca="1">IF(AND($A111&lt;&gt;"",$A111&lt;&gt;"TOTAL"),IF(AND([2]PREMIOS_DOCTORADO!$CN109&lt;&gt;"",[2]PREMIOS_DOCTORADO!$CN109&lt;&gt;0),[2]PREMIOS_DOCTORADO!$CN109,""),IF($A111="TOTAL",SUM(INDIRECT("BB4:BB"&amp;ROW()-1)),""))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IF(AND($A111&lt;&gt;"",$A111&lt;&gt;"TOTAL"),IF(AND([2]PREMIOS_DOCTORADO!$CQ109&lt;&gt;"",[2]PREMIOS_DOCTORADO!$CQ109&lt;&gt;0),[2]PREMIOS_DOCTORADO!$CQ109,""),IF($A111="TOTAL",SUM(INDIRECT("BD4:BD"&amp;ROW()-1)),""))</f>
        <v/>
      </c>
      <c r="BE111" s="7" t="str">
        <f ca="1">IF(AND($A111&lt;&gt;"",$A111&lt;&gt;"TOTAL"),IF(AND([2]PREMIOS_DOCTORADO!$CS109&lt;&gt;"",[2]PREMIOS_DOCTORADO!$CS109&lt;&gt;0),[2]PREMIOS_DOCTORADO!$CS109,""),IF($A111="TOTAL",SUM(INDIRECT("BE4:BE"&amp;ROW()-1)),""))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IF([2]PREMIOS_DOCTORADO!$D110&lt;&gt;"",[2]PREMIOS_DOCTORADO!$D110,IF(AND([2]PREMIOS_DOCTORADO!$D110="",[2]PREMIOS_DOCTORADO!$D111="",[2]PREMIOS_DOCTORADO!$D109=""),"","TOTAL"))</f>
        <v/>
      </c>
      <c r="B112" s="7" t="str">
        <f ca="1">IF(AND($A112&lt;&gt;"",$A112&lt;&gt;"TOTAL"),IF(AND([2]PREMIOS_DOCTORADO!$E110&lt;&gt;"",[2]PREMIOS_DOCTORADO!$E110&lt;&gt;0),[2]PREMIOS_DOCTORADO!$E110,""),IF($A112="TOTAL",SUM(INDIRECT("B4:B"&amp;ROW()-1)),""))</f>
        <v/>
      </c>
      <c r="C112" s="7" t="str">
        <f ca="1">IF(AND($A112&lt;&gt;"",$A112&lt;&gt;"TOTAL"),IF(AND([2]PREMIOS_DOCTORADO!$G110&lt;&gt;"",[2]PREMIOS_DOCTORADO!$G110&lt;&gt;0),[2]PREMIOS_DOCTORADO!$G110,""),IF($A112="TOTAL",SUM(INDIRECT("C4:C"&amp;ROW()-1)),""))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IF(AND($A112&lt;&gt;"",$A112&lt;&gt;"TOTAL"),IF(AND([2]PREMIOS_DOCTORADO!$J110&lt;&gt;"",[2]PREMIOS_DOCTORADO!$J110&lt;&gt;0),[2]PREMIOS_DOCTORADO!$J110,""),IF($A112="TOTAL",SUM(INDIRECT("E4:E"&amp;ROW()-1)),""))</f>
        <v/>
      </c>
      <c r="F112" s="7" t="str">
        <f ca="1">IF(AND($A112&lt;&gt;"",$A112&lt;&gt;"TOTAL"),IF(AND([2]PREMIOS_DOCTORADO!$L110&lt;&gt;"",[2]PREMIOS_DOCTORADO!$L110&lt;&gt;0),[2]PREMIOS_DOCTORADO!$L110,""),IF($A112="TOTAL",SUM(INDIRECT("F4:F"&amp;ROW()-1)),""))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IF(AND($A112&lt;&gt;"",$A112&lt;&gt;"TOTAL"),IF(AND([2]PREMIOS_DOCTORADO!$O110&lt;&gt;"",[2]PREMIOS_DOCTORADO!$O110&lt;&gt;0),[2]PREMIOS_DOCTORADO!$O110,""),IF($A112="TOTAL",SUM(INDIRECT("H4:H"&amp;ROW()-1)),""))</f>
        <v/>
      </c>
      <c r="I112" s="7" t="str">
        <f ca="1">IF(AND($A112&lt;&gt;"",$A112&lt;&gt;"TOTAL"),IF(AND([2]PREMIOS_DOCTORADO!$Q110&lt;&gt;"",[2]PREMIOS_DOCTORADO!$Q110&lt;&gt;0),[2]PREMIOS_DOCTORADO!$Q110,""),IF($A112="TOTAL",SUM(INDIRECT("I4:I"&amp;ROW()-1)),""))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IF(AND($A112&lt;&gt;"",$A112&lt;&gt;"TOTAL"),IF(AND([2]PREMIOS_DOCTORADO!$T110&lt;&gt;"",[2]PREMIOS_DOCTORADO!$T110&lt;&gt;0),[2]PREMIOS_DOCTORADO!$T110,""),IF($A112="TOTAL",SUM(INDIRECT("K4:K"&amp;ROW()-1)),""))</f>
        <v/>
      </c>
      <c r="L112" s="7" t="str">
        <f ca="1">IF(AND($A112&lt;&gt;"",$A112&lt;&gt;"TOTAL"),IF(AND([2]PREMIOS_DOCTORADO!$V110&lt;&gt;"",[2]PREMIOS_DOCTORADO!$V110&lt;&gt;0),[2]PREMIOS_DOCTORADO!$V110,""),IF($A112="TOTAL",SUM(INDIRECT("L4:L"&amp;ROW()-1)),""))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IF(AND($A112&lt;&gt;"",$A112&lt;&gt;"TOTAL"),IF(AND([2]PREMIOS_DOCTORADO!$Y110&lt;&gt;"",[2]PREMIOS_DOCTORADO!$Y110&lt;&gt;0),[2]PREMIOS_DOCTORADO!$Y110,""),IF($A112="TOTAL",SUM(INDIRECT("N4:N"&amp;ROW()-1)),""))</f>
        <v/>
      </c>
      <c r="O112" s="7" t="str">
        <f ca="1">IF(AND($A112&lt;&gt;"",$A112&lt;&gt;"TOTAL"),IF(AND([2]PREMIOS_DOCTORADO!$AA110&lt;&gt;"",[2]PREMIOS_DOCTORADO!$AA110&lt;&gt;0),[2]PREMIOS_DOCTORADO!$AA110,""),IF($A112="TOTAL",SUM(INDIRECT("O4:O"&amp;ROW()-1)),""))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IF(AND($A112&lt;&gt;"",$A112&lt;&gt;"TOTAL"),IF(AND([2]PREMIOS_DOCTORADO!$AD110&lt;&gt;"",[2]PREMIOS_DOCTORADO!$AD110&lt;&gt;0),[2]PREMIOS_DOCTORADO!$AD110,""),IF($A112="TOTAL",SUM(INDIRECT("Q4:Q"&amp;ROW()-1)),""))</f>
        <v/>
      </c>
      <c r="R112" s="7" t="str">
        <f ca="1">IF(AND($A112&lt;&gt;"",$A112&lt;&gt;"TOTAL"),IF(AND([2]PREMIOS_DOCTORADO!$AF110&lt;&gt;"",[2]PREMIOS_DOCTORADO!$AF110&lt;&gt;0),[2]PREMIOS_DOCTORADO!$AF110,""),IF($A112="TOTAL",SUM(INDIRECT("R4:R"&amp;ROW()-1)),""))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IF(AND($A112&lt;&gt;"",$A112&lt;&gt;"TOTAL"),IF(AND([2]PREMIOS_DOCTORADO!$AI110&lt;&gt;"",[2]PREMIOS_DOCTORADO!$AI110&lt;&gt;0),[2]PREMIOS_DOCTORADO!$AI110,""),IF($A112="TOTAL",SUM(INDIRECT("T4:T"&amp;ROW()-1)),""))</f>
        <v/>
      </c>
      <c r="U112" s="7" t="str">
        <f ca="1">IF(AND($A112&lt;&gt;"",$A112&lt;&gt;"TOTAL"),IF(AND([2]PREMIOS_DOCTORADO!$AK110&lt;&gt;"",[2]PREMIOS_DOCTORADO!$AK110&lt;&gt;0),[2]PREMIOS_DOCTORADO!$AK110,""),IF($A112="TOTAL",SUM(INDIRECT("U4:U"&amp;ROW()-1)),""))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IF(AND($A112&lt;&gt;"",$A112&lt;&gt;"TOTAL"),IF(AND([2]PREMIOS_DOCTORADO!$AN110&lt;&gt;"",[2]PREMIOS_DOCTORADO!$AN110&lt;&gt;0),[2]PREMIOS_DOCTORADO!$AN110,""),IF($A112="TOTAL",SUM(INDIRECT("W4:W"&amp;ROW()-1)),""))</f>
        <v/>
      </c>
      <c r="X112" s="7" t="str">
        <f ca="1">IF(AND($A112&lt;&gt;"",$A112&lt;&gt;"TOTAL"),IF(AND([2]PREMIOS_DOCTORADO!$AP110&lt;&gt;"",[2]PREMIOS_DOCTORADO!$AP110&lt;&gt;0),[2]PREMIOS_DOCTORADO!$AP110,""),IF($A112="TOTAL",SUM(INDIRECT("X4:X"&amp;ROW()-1)),""))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IF(AND($A112&lt;&gt;"",$A112&lt;&gt;"TOTAL"),IF(AND([2]PREMIOS_DOCTORADO!$AS110&lt;&gt;"",[2]PREMIOS_DOCTORADO!$AS110&lt;&gt;0),[2]PREMIOS_DOCTORADO!$AS110,""),IF($A112="TOTAL",SUM(INDIRECT("Z4:Z"&amp;ROW()-1)),""))</f>
        <v/>
      </c>
      <c r="AA112" s="7" t="str">
        <f ca="1">IF(AND($A112&lt;&gt;"",$A112&lt;&gt;"TOTAL"),IF(AND([2]PREMIOS_DOCTORADO!$AU110&lt;&gt;"",[2]PREMIOS_DOCTORADO!$AU110&lt;&gt;0),[2]PREMIOS_DOCTORADO!$AU110,""),IF($A112="TOTAL",SUM(INDIRECT("AA4:AA"&amp;ROW()-1)),""))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IF(AND($A112&lt;&gt;"",$A112&lt;&gt;"TOTAL"),IF(AND([2]PREMIOS_DOCTORADO!$AX110&lt;&gt;"",[2]PREMIOS_DOCTORADO!$AX110&lt;&gt;0),[2]PREMIOS_DOCTORADO!$AX110,""),IF($A112="TOTAL",SUM(INDIRECT("AC4:AC"&amp;ROW()-1)),""))</f>
        <v/>
      </c>
      <c r="AD112" s="7" t="str">
        <f ca="1">IF(AND($A112&lt;&gt;"",$A112&lt;&gt;"TOTAL"),IF(AND([2]PREMIOS_DOCTORADO!$AZ110&lt;&gt;"",[2]PREMIOS_DOCTORADO!$AZ110&lt;&gt;0),[2]PREMIOS_DOCTORADO!$AZ110,""),IF($A112="TOTAL",SUM(INDIRECT("AD4:AD"&amp;ROW()-1)),""))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IF(AND($A112&lt;&gt;"",$A112&lt;&gt;"TOTAL"),IF(AND([2]PREMIOS_DOCTORADO!$BC110&lt;&gt;"",[2]PREMIOS_DOCTORADO!$BC110&lt;&gt;0),[2]PREMIOS_DOCTORADO!$BC110,""),IF($A112="TOTAL",SUM(INDIRECT("AF4:AF"&amp;ROW()-1)),""))</f>
        <v/>
      </c>
      <c r="AG112" s="7" t="str">
        <f ca="1">IF(AND($A112&lt;&gt;"",$A112&lt;&gt;"TOTAL"),IF(AND([2]PREMIOS_DOCTORADO!$BE110&lt;&gt;"",[2]PREMIOS_DOCTORADO!$BE110&lt;&gt;0),[2]PREMIOS_DOCTORADO!$BE110,""),IF($A112="TOTAL",SUM(INDIRECT("AG4:AG"&amp;ROW()-1)),""))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IF(AND($A112&lt;&gt;"",$A112&lt;&gt;"TOTAL"),IF(AND([2]PREMIOS_DOCTORADO!$BH110&lt;&gt;"",[2]PREMIOS_DOCTORADO!$BH110&lt;&gt;0),[2]PREMIOS_DOCTORADO!$BH110,""),IF($A112="TOTAL",SUM(INDIRECT("AI4:AI"&amp;ROW()-1)),""))</f>
        <v/>
      </c>
      <c r="AJ112" s="7" t="str">
        <f ca="1">IF(AND($A112&lt;&gt;"",$A112&lt;&gt;"TOTAL"),IF(AND([2]PREMIOS_DOCTORADO!$BJ110&lt;&gt;"",[2]PREMIOS_DOCTORADO!$BJ110&lt;&gt;0),[2]PREMIOS_DOCTORADO!$BJ110,""),IF($A112="TOTAL",SUM(INDIRECT("AJ4:AJ"&amp;ROW()-1)),""))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IF(AND($A112&lt;&gt;"",$A112&lt;&gt;"TOTAL"),IF(AND([2]PREMIOS_DOCTORADO!$BM110&lt;&gt;"",[2]PREMIOS_DOCTORADO!$BM110&lt;&gt;0),[2]PREMIOS_DOCTORADO!$BM110,""),IF($A112="TOTAL",SUM(INDIRECT("AL4:AL"&amp;ROW()-1)),""))</f>
        <v/>
      </c>
      <c r="AM112" s="7" t="str">
        <f ca="1">IF(AND($A112&lt;&gt;"",$A112&lt;&gt;"TOTAL"),IF(AND([2]PREMIOS_DOCTORADO!$BO110&lt;&gt;"",[2]PREMIOS_DOCTORADO!$BO110&lt;&gt;0),[2]PREMIOS_DOCTORADO!$BO110,""),IF($A112="TOTAL",SUM(INDIRECT("AM4:AM"&amp;ROW()-1)),""))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IF(AND($A112&lt;&gt;"",$A112&lt;&gt;"TOTAL"),IF(AND([2]PREMIOS_DOCTORADO!$BR110&lt;&gt;"",[2]PREMIOS_DOCTORADO!$BR110&lt;&gt;0),[2]PREMIOS_DOCTORADO!$BR110,""),IF($A112="TOTAL",SUM(INDIRECT("AO4:AO"&amp;ROW()-1)),""))</f>
        <v/>
      </c>
      <c r="AP112" s="7" t="str">
        <f ca="1">IF(AND($A112&lt;&gt;"",$A112&lt;&gt;"TOTAL"),IF(AND([2]PREMIOS_DOCTORADO!$BT110&lt;&gt;"",[2]PREMIOS_DOCTORADO!$BT110&lt;&gt;0),[2]PREMIOS_DOCTORADO!$BT110,""),IF($A112="TOTAL",SUM(INDIRECT("AP4:AP"&amp;ROW()-1)),""))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IF(AND($A112&lt;&gt;"",$A112&lt;&gt;"TOTAL"),IF(AND([2]PREMIOS_DOCTORADO!$BW110&lt;&gt;"",[2]PREMIOS_DOCTORADO!$BW110&lt;&gt;0),[2]PREMIOS_DOCTORADO!$BW110,""),IF($A112="TOTAL",SUM(INDIRECT("AR4:AR"&amp;ROW()-1)),""))</f>
        <v/>
      </c>
      <c r="AS112" s="7" t="str">
        <f ca="1">IF(AND($A112&lt;&gt;"",$A112&lt;&gt;"TOTAL"),IF(AND([2]PREMIOS_DOCTORADO!$BY110&lt;&gt;"",[2]PREMIOS_DOCTORADO!$BY110&lt;&gt;0),[2]PREMIOS_DOCTORADO!$BY110,""),IF($A112="TOTAL",SUM(INDIRECT("AS4:AS"&amp;ROW()-1)),""))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IF(AND($A112&lt;&gt;"",$A112&lt;&gt;"TOTAL"),IF(AND([2]PREMIOS_DOCTORADO!$CB110&lt;&gt;"",[2]PREMIOS_DOCTORADO!$CB110&lt;&gt;0),[2]PREMIOS_DOCTORADO!$CB110,""),IF($A112="TOTAL",SUM(INDIRECT("AU4:AU"&amp;ROW()-1)),""))</f>
        <v/>
      </c>
      <c r="AV112" s="7" t="str">
        <f ca="1">IF(AND($A112&lt;&gt;"",$A112&lt;&gt;"TOTAL"),IF(AND([2]PREMIOS_DOCTORADO!$CD110&lt;&gt;"",[2]PREMIOS_DOCTORADO!$CD110&lt;&gt;0),[2]PREMIOS_DOCTORADO!$CD110,""),IF($A112="TOTAL",SUM(INDIRECT("AV4:AV"&amp;ROW()-1)),""))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IF(AND($A112&lt;&gt;"",$A112&lt;&gt;"TOTAL"),IF(AND([2]PREMIOS_DOCTORADO!$CG110&lt;&gt;"",[2]PREMIOS_DOCTORADO!$CG110&lt;&gt;0),[2]PREMIOS_DOCTORADO!$CG110,""),IF($A112="TOTAL",SUM(INDIRECT("AX4:AX"&amp;ROW()-1)),""))</f>
        <v/>
      </c>
      <c r="AY112" s="7" t="str">
        <f ca="1">IF(AND($A112&lt;&gt;"",$A112&lt;&gt;"TOTAL"),IF(AND([2]PREMIOS_DOCTORADO!$CI110&lt;&gt;"",[2]PREMIOS_DOCTORADO!$CI110&lt;&gt;0),[2]PREMIOS_DOCTORADO!$CI110,""),IF($A112="TOTAL",SUM(INDIRECT("AY4:AY"&amp;ROW()-1)),""))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IF(AND($A112&lt;&gt;"",$A112&lt;&gt;"TOTAL"),IF(AND([2]PREMIOS_DOCTORADO!$CL110&lt;&gt;"",[2]PREMIOS_DOCTORADO!$CL110&lt;&gt;0),[2]PREMIOS_DOCTORADO!$CL110,""),IF($A112="TOTAL",SUM(INDIRECT("BA4:BA"&amp;ROW()-1)),""))</f>
        <v/>
      </c>
      <c r="BB112" s="7" t="str">
        <f ca="1">IF(AND($A112&lt;&gt;"",$A112&lt;&gt;"TOTAL"),IF(AND([2]PREMIOS_DOCTORADO!$CN110&lt;&gt;"",[2]PREMIOS_DOCTORADO!$CN110&lt;&gt;0),[2]PREMIOS_DOCTORADO!$CN110,""),IF($A112="TOTAL",SUM(INDIRECT("BB4:BB"&amp;ROW()-1)),""))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IF(AND($A112&lt;&gt;"",$A112&lt;&gt;"TOTAL"),IF(AND([2]PREMIOS_DOCTORADO!$CQ110&lt;&gt;"",[2]PREMIOS_DOCTORADO!$CQ110&lt;&gt;0),[2]PREMIOS_DOCTORADO!$CQ110,""),IF($A112="TOTAL",SUM(INDIRECT("BD4:BD"&amp;ROW()-1)),""))</f>
        <v/>
      </c>
      <c r="BE112" s="7" t="str">
        <f ca="1">IF(AND($A112&lt;&gt;"",$A112&lt;&gt;"TOTAL"),IF(AND([2]PREMIOS_DOCTORADO!$CS110&lt;&gt;"",[2]PREMIOS_DOCTORADO!$CS110&lt;&gt;0),[2]PREMIOS_DOCTORADO!$CS110,""),IF($A112="TOTAL",SUM(INDIRECT("BE4:BE"&amp;ROW()-1)),""))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IF([2]PREMIOS_DOCTORADO!$D111&lt;&gt;"",[2]PREMIOS_DOCTORADO!$D111,IF(AND([2]PREMIOS_DOCTORADO!$D111="",[2]PREMIOS_DOCTORADO!$D112="",[2]PREMIOS_DOCTORADO!$D110=""),"","TOTAL"))</f>
        <v/>
      </c>
      <c r="B113" s="7" t="str">
        <f ca="1">IF(AND($A113&lt;&gt;"",$A113&lt;&gt;"TOTAL"),IF(AND([2]PREMIOS_DOCTORADO!$E111&lt;&gt;"",[2]PREMIOS_DOCTORADO!$E111&lt;&gt;0),[2]PREMIOS_DOCTORADO!$E111,""),IF($A113="TOTAL",SUM(INDIRECT("B4:B"&amp;ROW()-1)),""))</f>
        <v/>
      </c>
      <c r="C113" s="7" t="str">
        <f ca="1">IF(AND($A113&lt;&gt;"",$A113&lt;&gt;"TOTAL"),IF(AND([2]PREMIOS_DOCTORADO!$G111&lt;&gt;"",[2]PREMIOS_DOCTORADO!$G111&lt;&gt;0),[2]PREMIOS_DOCTORADO!$G111,""),IF($A113="TOTAL",SUM(INDIRECT("C4:C"&amp;ROW()-1)),""))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IF(AND($A113&lt;&gt;"",$A113&lt;&gt;"TOTAL"),IF(AND([2]PREMIOS_DOCTORADO!$J111&lt;&gt;"",[2]PREMIOS_DOCTORADO!$J111&lt;&gt;0),[2]PREMIOS_DOCTORADO!$J111,""),IF($A113="TOTAL",SUM(INDIRECT("E4:E"&amp;ROW()-1)),""))</f>
        <v/>
      </c>
      <c r="F113" s="7" t="str">
        <f ca="1">IF(AND($A113&lt;&gt;"",$A113&lt;&gt;"TOTAL"),IF(AND([2]PREMIOS_DOCTORADO!$L111&lt;&gt;"",[2]PREMIOS_DOCTORADO!$L111&lt;&gt;0),[2]PREMIOS_DOCTORADO!$L111,""),IF($A113="TOTAL",SUM(INDIRECT("F4:F"&amp;ROW()-1)),""))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IF(AND($A113&lt;&gt;"",$A113&lt;&gt;"TOTAL"),IF(AND([2]PREMIOS_DOCTORADO!$O111&lt;&gt;"",[2]PREMIOS_DOCTORADO!$O111&lt;&gt;0),[2]PREMIOS_DOCTORADO!$O111,""),IF($A113="TOTAL",SUM(INDIRECT("H4:H"&amp;ROW()-1)),""))</f>
        <v/>
      </c>
      <c r="I113" s="7" t="str">
        <f ca="1">IF(AND($A113&lt;&gt;"",$A113&lt;&gt;"TOTAL"),IF(AND([2]PREMIOS_DOCTORADO!$Q111&lt;&gt;"",[2]PREMIOS_DOCTORADO!$Q111&lt;&gt;0),[2]PREMIOS_DOCTORADO!$Q111,""),IF($A113="TOTAL",SUM(INDIRECT("I4:I"&amp;ROW()-1)),""))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IF(AND($A113&lt;&gt;"",$A113&lt;&gt;"TOTAL"),IF(AND([2]PREMIOS_DOCTORADO!$T111&lt;&gt;"",[2]PREMIOS_DOCTORADO!$T111&lt;&gt;0),[2]PREMIOS_DOCTORADO!$T111,""),IF($A113="TOTAL",SUM(INDIRECT("K4:K"&amp;ROW()-1)),""))</f>
        <v/>
      </c>
      <c r="L113" s="7" t="str">
        <f ca="1">IF(AND($A113&lt;&gt;"",$A113&lt;&gt;"TOTAL"),IF(AND([2]PREMIOS_DOCTORADO!$V111&lt;&gt;"",[2]PREMIOS_DOCTORADO!$V111&lt;&gt;0),[2]PREMIOS_DOCTORADO!$V111,""),IF($A113="TOTAL",SUM(INDIRECT("L4:L"&amp;ROW()-1)),""))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IF(AND($A113&lt;&gt;"",$A113&lt;&gt;"TOTAL"),IF(AND([2]PREMIOS_DOCTORADO!$Y111&lt;&gt;"",[2]PREMIOS_DOCTORADO!$Y111&lt;&gt;0),[2]PREMIOS_DOCTORADO!$Y111,""),IF($A113="TOTAL",SUM(INDIRECT("N4:N"&amp;ROW()-1)),""))</f>
        <v/>
      </c>
      <c r="O113" s="7" t="str">
        <f ca="1">IF(AND($A113&lt;&gt;"",$A113&lt;&gt;"TOTAL"),IF(AND([2]PREMIOS_DOCTORADO!$AA111&lt;&gt;"",[2]PREMIOS_DOCTORADO!$AA111&lt;&gt;0),[2]PREMIOS_DOCTORADO!$AA111,""),IF($A113="TOTAL",SUM(INDIRECT("O4:O"&amp;ROW()-1)),""))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IF(AND($A113&lt;&gt;"",$A113&lt;&gt;"TOTAL"),IF(AND([2]PREMIOS_DOCTORADO!$AD111&lt;&gt;"",[2]PREMIOS_DOCTORADO!$AD111&lt;&gt;0),[2]PREMIOS_DOCTORADO!$AD111,""),IF($A113="TOTAL",SUM(INDIRECT("Q4:Q"&amp;ROW()-1)),""))</f>
        <v/>
      </c>
      <c r="R113" s="7" t="str">
        <f ca="1">IF(AND($A113&lt;&gt;"",$A113&lt;&gt;"TOTAL"),IF(AND([2]PREMIOS_DOCTORADO!$AF111&lt;&gt;"",[2]PREMIOS_DOCTORADO!$AF111&lt;&gt;0),[2]PREMIOS_DOCTORADO!$AF111,""),IF($A113="TOTAL",SUM(INDIRECT("R4:R"&amp;ROW()-1)),""))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IF(AND($A113&lt;&gt;"",$A113&lt;&gt;"TOTAL"),IF(AND([2]PREMIOS_DOCTORADO!$AI111&lt;&gt;"",[2]PREMIOS_DOCTORADO!$AI111&lt;&gt;0),[2]PREMIOS_DOCTORADO!$AI111,""),IF($A113="TOTAL",SUM(INDIRECT("T4:T"&amp;ROW()-1)),""))</f>
        <v/>
      </c>
      <c r="U113" s="7" t="str">
        <f ca="1">IF(AND($A113&lt;&gt;"",$A113&lt;&gt;"TOTAL"),IF(AND([2]PREMIOS_DOCTORADO!$AK111&lt;&gt;"",[2]PREMIOS_DOCTORADO!$AK111&lt;&gt;0),[2]PREMIOS_DOCTORADO!$AK111,""),IF($A113="TOTAL",SUM(INDIRECT("U4:U"&amp;ROW()-1)),""))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IF(AND($A113&lt;&gt;"",$A113&lt;&gt;"TOTAL"),IF(AND([2]PREMIOS_DOCTORADO!$AN111&lt;&gt;"",[2]PREMIOS_DOCTORADO!$AN111&lt;&gt;0),[2]PREMIOS_DOCTORADO!$AN111,""),IF($A113="TOTAL",SUM(INDIRECT("W4:W"&amp;ROW()-1)),""))</f>
        <v/>
      </c>
      <c r="X113" s="7" t="str">
        <f ca="1">IF(AND($A113&lt;&gt;"",$A113&lt;&gt;"TOTAL"),IF(AND([2]PREMIOS_DOCTORADO!$AP111&lt;&gt;"",[2]PREMIOS_DOCTORADO!$AP111&lt;&gt;0),[2]PREMIOS_DOCTORADO!$AP111,""),IF($A113="TOTAL",SUM(INDIRECT("X4:X"&amp;ROW()-1)),""))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IF(AND($A113&lt;&gt;"",$A113&lt;&gt;"TOTAL"),IF(AND([2]PREMIOS_DOCTORADO!$AS111&lt;&gt;"",[2]PREMIOS_DOCTORADO!$AS111&lt;&gt;0),[2]PREMIOS_DOCTORADO!$AS111,""),IF($A113="TOTAL",SUM(INDIRECT("Z4:Z"&amp;ROW()-1)),""))</f>
        <v/>
      </c>
      <c r="AA113" s="7" t="str">
        <f ca="1">IF(AND($A113&lt;&gt;"",$A113&lt;&gt;"TOTAL"),IF(AND([2]PREMIOS_DOCTORADO!$AU111&lt;&gt;"",[2]PREMIOS_DOCTORADO!$AU111&lt;&gt;0),[2]PREMIOS_DOCTORADO!$AU111,""),IF($A113="TOTAL",SUM(INDIRECT("AA4:AA"&amp;ROW()-1)),""))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IF(AND($A113&lt;&gt;"",$A113&lt;&gt;"TOTAL"),IF(AND([2]PREMIOS_DOCTORADO!$AX111&lt;&gt;"",[2]PREMIOS_DOCTORADO!$AX111&lt;&gt;0),[2]PREMIOS_DOCTORADO!$AX111,""),IF($A113="TOTAL",SUM(INDIRECT("AC4:AC"&amp;ROW()-1)),""))</f>
        <v/>
      </c>
      <c r="AD113" s="7" t="str">
        <f ca="1">IF(AND($A113&lt;&gt;"",$A113&lt;&gt;"TOTAL"),IF(AND([2]PREMIOS_DOCTORADO!$AZ111&lt;&gt;"",[2]PREMIOS_DOCTORADO!$AZ111&lt;&gt;0),[2]PREMIOS_DOCTORADO!$AZ111,""),IF($A113="TOTAL",SUM(INDIRECT("AD4:AD"&amp;ROW()-1)),""))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IF(AND($A113&lt;&gt;"",$A113&lt;&gt;"TOTAL"),IF(AND([2]PREMIOS_DOCTORADO!$BC111&lt;&gt;"",[2]PREMIOS_DOCTORADO!$BC111&lt;&gt;0),[2]PREMIOS_DOCTORADO!$BC111,""),IF($A113="TOTAL",SUM(INDIRECT("AF4:AF"&amp;ROW()-1)),""))</f>
        <v/>
      </c>
      <c r="AG113" s="7" t="str">
        <f ca="1">IF(AND($A113&lt;&gt;"",$A113&lt;&gt;"TOTAL"),IF(AND([2]PREMIOS_DOCTORADO!$BE111&lt;&gt;"",[2]PREMIOS_DOCTORADO!$BE111&lt;&gt;0),[2]PREMIOS_DOCTORADO!$BE111,""),IF($A113="TOTAL",SUM(INDIRECT("AG4:AG"&amp;ROW()-1)),""))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IF(AND($A113&lt;&gt;"",$A113&lt;&gt;"TOTAL"),IF(AND([2]PREMIOS_DOCTORADO!$BH111&lt;&gt;"",[2]PREMIOS_DOCTORADO!$BH111&lt;&gt;0),[2]PREMIOS_DOCTORADO!$BH111,""),IF($A113="TOTAL",SUM(INDIRECT("AI4:AI"&amp;ROW()-1)),""))</f>
        <v/>
      </c>
      <c r="AJ113" s="7" t="str">
        <f ca="1">IF(AND($A113&lt;&gt;"",$A113&lt;&gt;"TOTAL"),IF(AND([2]PREMIOS_DOCTORADO!$BJ111&lt;&gt;"",[2]PREMIOS_DOCTORADO!$BJ111&lt;&gt;0),[2]PREMIOS_DOCTORADO!$BJ111,""),IF($A113="TOTAL",SUM(INDIRECT("AJ4:AJ"&amp;ROW()-1)),""))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IF(AND($A113&lt;&gt;"",$A113&lt;&gt;"TOTAL"),IF(AND([2]PREMIOS_DOCTORADO!$BM111&lt;&gt;"",[2]PREMIOS_DOCTORADO!$BM111&lt;&gt;0),[2]PREMIOS_DOCTORADO!$BM111,""),IF($A113="TOTAL",SUM(INDIRECT("AL4:AL"&amp;ROW()-1)),""))</f>
        <v/>
      </c>
      <c r="AM113" s="7" t="str">
        <f ca="1">IF(AND($A113&lt;&gt;"",$A113&lt;&gt;"TOTAL"),IF(AND([2]PREMIOS_DOCTORADO!$BO111&lt;&gt;"",[2]PREMIOS_DOCTORADO!$BO111&lt;&gt;0),[2]PREMIOS_DOCTORADO!$BO111,""),IF($A113="TOTAL",SUM(INDIRECT("AM4:AM"&amp;ROW()-1)),""))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IF(AND($A113&lt;&gt;"",$A113&lt;&gt;"TOTAL"),IF(AND([2]PREMIOS_DOCTORADO!$BR111&lt;&gt;"",[2]PREMIOS_DOCTORADO!$BR111&lt;&gt;0),[2]PREMIOS_DOCTORADO!$BR111,""),IF($A113="TOTAL",SUM(INDIRECT("AO4:AO"&amp;ROW()-1)),""))</f>
        <v/>
      </c>
      <c r="AP113" s="7" t="str">
        <f ca="1">IF(AND($A113&lt;&gt;"",$A113&lt;&gt;"TOTAL"),IF(AND([2]PREMIOS_DOCTORADO!$BT111&lt;&gt;"",[2]PREMIOS_DOCTORADO!$BT111&lt;&gt;0),[2]PREMIOS_DOCTORADO!$BT111,""),IF($A113="TOTAL",SUM(INDIRECT("AP4:AP"&amp;ROW()-1)),""))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IF(AND($A113&lt;&gt;"",$A113&lt;&gt;"TOTAL"),IF(AND([2]PREMIOS_DOCTORADO!$BW111&lt;&gt;"",[2]PREMIOS_DOCTORADO!$BW111&lt;&gt;0),[2]PREMIOS_DOCTORADO!$BW111,""),IF($A113="TOTAL",SUM(INDIRECT("AR4:AR"&amp;ROW()-1)),""))</f>
        <v/>
      </c>
      <c r="AS113" s="7" t="str">
        <f ca="1">IF(AND($A113&lt;&gt;"",$A113&lt;&gt;"TOTAL"),IF(AND([2]PREMIOS_DOCTORADO!$BY111&lt;&gt;"",[2]PREMIOS_DOCTORADO!$BY111&lt;&gt;0),[2]PREMIOS_DOCTORADO!$BY111,""),IF($A113="TOTAL",SUM(INDIRECT("AS4:AS"&amp;ROW()-1)),""))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IF(AND($A113&lt;&gt;"",$A113&lt;&gt;"TOTAL"),IF(AND([2]PREMIOS_DOCTORADO!$CB111&lt;&gt;"",[2]PREMIOS_DOCTORADO!$CB111&lt;&gt;0),[2]PREMIOS_DOCTORADO!$CB111,""),IF($A113="TOTAL",SUM(INDIRECT("AU4:AU"&amp;ROW()-1)),""))</f>
        <v/>
      </c>
      <c r="AV113" s="7" t="str">
        <f ca="1">IF(AND($A113&lt;&gt;"",$A113&lt;&gt;"TOTAL"),IF(AND([2]PREMIOS_DOCTORADO!$CD111&lt;&gt;"",[2]PREMIOS_DOCTORADO!$CD111&lt;&gt;0),[2]PREMIOS_DOCTORADO!$CD111,""),IF($A113="TOTAL",SUM(INDIRECT("AV4:AV"&amp;ROW()-1)),""))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IF(AND($A113&lt;&gt;"",$A113&lt;&gt;"TOTAL"),IF(AND([2]PREMIOS_DOCTORADO!$CG111&lt;&gt;"",[2]PREMIOS_DOCTORADO!$CG111&lt;&gt;0),[2]PREMIOS_DOCTORADO!$CG111,""),IF($A113="TOTAL",SUM(INDIRECT("AX4:AX"&amp;ROW()-1)),""))</f>
        <v/>
      </c>
      <c r="AY113" s="7" t="str">
        <f ca="1">IF(AND($A113&lt;&gt;"",$A113&lt;&gt;"TOTAL"),IF(AND([2]PREMIOS_DOCTORADO!$CI111&lt;&gt;"",[2]PREMIOS_DOCTORADO!$CI111&lt;&gt;0),[2]PREMIOS_DOCTORADO!$CI111,""),IF($A113="TOTAL",SUM(INDIRECT("AY4:AY"&amp;ROW()-1)),""))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IF(AND($A113&lt;&gt;"",$A113&lt;&gt;"TOTAL"),IF(AND([2]PREMIOS_DOCTORADO!$CL111&lt;&gt;"",[2]PREMIOS_DOCTORADO!$CL111&lt;&gt;0),[2]PREMIOS_DOCTORADO!$CL111,""),IF($A113="TOTAL",SUM(INDIRECT("BA4:BA"&amp;ROW()-1)),""))</f>
        <v/>
      </c>
      <c r="BB113" s="7" t="str">
        <f ca="1">IF(AND($A113&lt;&gt;"",$A113&lt;&gt;"TOTAL"),IF(AND([2]PREMIOS_DOCTORADO!$CN111&lt;&gt;"",[2]PREMIOS_DOCTORADO!$CN111&lt;&gt;0),[2]PREMIOS_DOCTORADO!$CN111,""),IF($A113="TOTAL",SUM(INDIRECT("BB4:BB"&amp;ROW()-1)),""))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IF(AND($A113&lt;&gt;"",$A113&lt;&gt;"TOTAL"),IF(AND([2]PREMIOS_DOCTORADO!$CQ111&lt;&gt;"",[2]PREMIOS_DOCTORADO!$CQ111&lt;&gt;0),[2]PREMIOS_DOCTORADO!$CQ111,""),IF($A113="TOTAL",SUM(INDIRECT("BD4:BD"&amp;ROW()-1)),""))</f>
        <v/>
      </c>
      <c r="BE113" s="7" t="str">
        <f ca="1">IF(AND($A113&lt;&gt;"",$A113&lt;&gt;"TOTAL"),IF(AND([2]PREMIOS_DOCTORADO!$CS111&lt;&gt;"",[2]PREMIOS_DOCTORADO!$CS111&lt;&gt;0),[2]PREMIOS_DOCTORADO!$CS111,""),IF($A113="TOTAL",SUM(INDIRECT("BE4:BE"&amp;ROW()-1)),""))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IF([2]PREMIOS_DOCTORADO!$D112&lt;&gt;"",[2]PREMIOS_DOCTORADO!$D112,IF(AND([2]PREMIOS_DOCTORADO!$D112="",[2]PREMIOS_DOCTORADO!$D113="",[2]PREMIOS_DOCTORADO!$D111=""),"","TOTAL"))</f>
        <v/>
      </c>
      <c r="B114" s="7" t="str">
        <f ca="1">IF(AND($A114&lt;&gt;"",$A114&lt;&gt;"TOTAL"),IF(AND([2]PREMIOS_DOCTORADO!$E112&lt;&gt;"",[2]PREMIOS_DOCTORADO!$E112&lt;&gt;0),[2]PREMIOS_DOCTORADO!$E112,""),IF($A114="TOTAL",SUM(INDIRECT("B4:B"&amp;ROW()-1)),""))</f>
        <v/>
      </c>
      <c r="C114" s="7" t="str">
        <f ca="1">IF(AND($A114&lt;&gt;"",$A114&lt;&gt;"TOTAL"),IF(AND([2]PREMIOS_DOCTORADO!$G112&lt;&gt;"",[2]PREMIOS_DOCTORADO!$G112&lt;&gt;0),[2]PREMIOS_DOCTORADO!$G112,""),IF($A114="TOTAL",SUM(INDIRECT("C4:C"&amp;ROW()-1)),""))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IF(AND($A114&lt;&gt;"",$A114&lt;&gt;"TOTAL"),IF(AND([2]PREMIOS_DOCTORADO!$J112&lt;&gt;"",[2]PREMIOS_DOCTORADO!$J112&lt;&gt;0),[2]PREMIOS_DOCTORADO!$J112,""),IF($A114="TOTAL",SUM(INDIRECT("E4:E"&amp;ROW()-1)),""))</f>
        <v/>
      </c>
      <c r="F114" s="7" t="str">
        <f ca="1">IF(AND($A114&lt;&gt;"",$A114&lt;&gt;"TOTAL"),IF(AND([2]PREMIOS_DOCTORADO!$L112&lt;&gt;"",[2]PREMIOS_DOCTORADO!$L112&lt;&gt;0),[2]PREMIOS_DOCTORADO!$L112,""),IF($A114="TOTAL",SUM(INDIRECT("F4:F"&amp;ROW()-1)),""))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IF(AND($A114&lt;&gt;"",$A114&lt;&gt;"TOTAL"),IF(AND([2]PREMIOS_DOCTORADO!$O112&lt;&gt;"",[2]PREMIOS_DOCTORADO!$O112&lt;&gt;0),[2]PREMIOS_DOCTORADO!$O112,""),IF($A114="TOTAL",SUM(INDIRECT("H4:H"&amp;ROW()-1)),""))</f>
        <v/>
      </c>
      <c r="I114" s="7" t="str">
        <f ca="1">IF(AND($A114&lt;&gt;"",$A114&lt;&gt;"TOTAL"),IF(AND([2]PREMIOS_DOCTORADO!$Q112&lt;&gt;"",[2]PREMIOS_DOCTORADO!$Q112&lt;&gt;0),[2]PREMIOS_DOCTORADO!$Q112,""),IF($A114="TOTAL",SUM(INDIRECT("I4:I"&amp;ROW()-1)),""))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IF(AND($A114&lt;&gt;"",$A114&lt;&gt;"TOTAL"),IF(AND([2]PREMIOS_DOCTORADO!$T112&lt;&gt;"",[2]PREMIOS_DOCTORADO!$T112&lt;&gt;0),[2]PREMIOS_DOCTORADO!$T112,""),IF($A114="TOTAL",SUM(INDIRECT("K4:K"&amp;ROW()-1)),""))</f>
        <v/>
      </c>
      <c r="L114" s="7" t="str">
        <f ca="1">IF(AND($A114&lt;&gt;"",$A114&lt;&gt;"TOTAL"),IF(AND([2]PREMIOS_DOCTORADO!$V112&lt;&gt;"",[2]PREMIOS_DOCTORADO!$V112&lt;&gt;0),[2]PREMIOS_DOCTORADO!$V112,""),IF($A114="TOTAL",SUM(INDIRECT("L4:L"&amp;ROW()-1)),""))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IF(AND($A114&lt;&gt;"",$A114&lt;&gt;"TOTAL"),IF(AND([2]PREMIOS_DOCTORADO!$Y112&lt;&gt;"",[2]PREMIOS_DOCTORADO!$Y112&lt;&gt;0),[2]PREMIOS_DOCTORADO!$Y112,""),IF($A114="TOTAL",SUM(INDIRECT("N4:N"&amp;ROW()-1)),""))</f>
        <v/>
      </c>
      <c r="O114" s="7" t="str">
        <f ca="1">IF(AND($A114&lt;&gt;"",$A114&lt;&gt;"TOTAL"),IF(AND([2]PREMIOS_DOCTORADO!$AA112&lt;&gt;"",[2]PREMIOS_DOCTORADO!$AA112&lt;&gt;0),[2]PREMIOS_DOCTORADO!$AA112,""),IF($A114="TOTAL",SUM(INDIRECT("O4:O"&amp;ROW()-1)),""))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IF(AND($A114&lt;&gt;"",$A114&lt;&gt;"TOTAL"),IF(AND([2]PREMIOS_DOCTORADO!$AD112&lt;&gt;"",[2]PREMIOS_DOCTORADO!$AD112&lt;&gt;0),[2]PREMIOS_DOCTORADO!$AD112,""),IF($A114="TOTAL",SUM(INDIRECT("Q4:Q"&amp;ROW()-1)),""))</f>
        <v/>
      </c>
      <c r="R114" s="7" t="str">
        <f ca="1">IF(AND($A114&lt;&gt;"",$A114&lt;&gt;"TOTAL"),IF(AND([2]PREMIOS_DOCTORADO!$AF112&lt;&gt;"",[2]PREMIOS_DOCTORADO!$AF112&lt;&gt;0),[2]PREMIOS_DOCTORADO!$AF112,""),IF($A114="TOTAL",SUM(INDIRECT("R4:R"&amp;ROW()-1)),""))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IF(AND($A114&lt;&gt;"",$A114&lt;&gt;"TOTAL"),IF(AND([2]PREMIOS_DOCTORADO!$AI112&lt;&gt;"",[2]PREMIOS_DOCTORADO!$AI112&lt;&gt;0),[2]PREMIOS_DOCTORADO!$AI112,""),IF($A114="TOTAL",SUM(INDIRECT("T4:T"&amp;ROW()-1)),""))</f>
        <v/>
      </c>
      <c r="U114" s="7" t="str">
        <f ca="1">IF(AND($A114&lt;&gt;"",$A114&lt;&gt;"TOTAL"),IF(AND([2]PREMIOS_DOCTORADO!$AK112&lt;&gt;"",[2]PREMIOS_DOCTORADO!$AK112&lt;&gt;0),[2]PREMIOS_DOCTORADO!$AK112,""),IF($A114="TOTAL",SUM(INDIRECT("U4:U"&amp;ROW()-1)),""))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IF(AND($A114&lt;&gt;"",$A114&lt;&gt;"TOTAL"),IF(AND([2]PREMIOS_DOCTORADO!$AN112&lt;&gt;"",[2]PREMIOS_DOCTORADO!$AN112&lt;&gt;0),[2]PREMIOS_DOCTORADO!$AN112,""),IF($A114="TOTAL",SUM(INDIRECT("W4:W"&amp;ROW()-1)),""))</f>
        <v/>
      </c>
      <c r="X114" s="7" t="str">
        <f ca="1">IF(AND($A114&lt;&gt;"",$A114&lt;&gt;"TOTAL"),IF(AND([2]PREMIOS_DOCTORADO!$AP112&lt;&gt;"",[2]PREMIOS_DOCTORADO!$AP112&lt;&gt;0),[2]PREMIOS_DOCTORADO!$AP112,""),IF($A114="TOTAL",SUM(INDIRECT("X4:X"&amp;ROW()-1)),""))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IF(AND($A114&lt;&gt;"",$A114&lt;&gt;"TOTAL"),IF(AND([2]PREMIOS_DOCTORADO!$AS112&lt;&gt;"",[2]PREMIOS_DOCTORADO!$AS112&lt;&gt;0),[2]PREMIOS_DOCTORADO!$AS112,""),IF($A114="TOTAL",SUM(INDIRECT("Z4:Z"&amp;ROW()-1)),""))</f>
        <v/>
      </c>
      <c r="AA114" s="7" t="str">
        <f ca="1">IF(AND($A114&lt;&gt;"",$A114&lt;&gt;"TOTAL"),IF(AND([2]PREMIOS_DOCTORADO!$AU112&lt;&gt;"",[2]PREMIOS_DOCTORADO!$AU112&lt;&gt;0),[2]PREMIOS_DOCTORADO!$AU112,""),IF($A114="TOTAL",SUM(INDIRECT("AA4:AA"&amp;ROW()-1)),""))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IF(AND($A114&lt;&gt;"",$A114&lt;&gt;"TOTAL"),IF(AND([2]PREMIOS_DOCTORADO!$AX112&lt;&gt;"",[2]PREMIOS_DOCTORADO!$AX112&lt;&gt;0),[2]PREMIOS_DOCTORADO!$AX112,""),IF($A114="TOTAL",SUM(INDIRECT("AC4:AC"&amp;ROW()-1)),""))</f>
        <v/>
      </c>
      <c r="AD114" s="7" t="str">
        <f ca="1">IF(AND($A114&lt;&gt;"",$A114&lt;&gt;"TOTAL"),IF(AND([2]PREMIOS_DOCTORADO!$AZ112&lt;&gt;"",[2]PREMIOS_DOCTORADO!$AZ112&lt;&gt;0),[2]PREMIOS_DOCTORADO!$AZ112,""),IF($A114="TOTAL",SUM(INDIRECT("AD4:AD"&amp;ROW()-1)),""))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IF(AND($A114&lt;&gt;"",$A114&lt;&gt;"TOTAL"),IF(AND([2]PREMIOS_DOCTORADO!$BC112&lt;&gt;"",[2]PREMIOS_DOCTORADO!$BC112&lt;&gt;0),[2]PREMIOS_DOCTORADO!$BC112,""),IF($A114="TOTAL",SUM(INDIRECT("AF4:AF"&amp;ROW()-1)),""))</f>
        <v/>
      </c>
      <c r="AG114" s="7" t="str">
        <f ca="1">IF(AND($A114&lt;&gt;"",$A114&lt;&gt;"TOTAL"),IF(AND([2]PREMIOS_DOCTORADO!$BE112&lt;&gt;"",[2]PREMIOS_DOCTORADO!$BE112&lt;&gt;0),[2]PREMIOS_DOCTORADO!$BE112,""),IF($A114="TOTAL",SUM(INDIRECT("AG4:AG"&amp;ROW()-1)),""))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IF(AND($A114&lt;&gt;"",$A114&lt;&gt;"TOTAL"),IF(AND([2]PREMIOS_DOCTORADO!$BH112&lt;&gt;"",[2]PREMIOS_DOCTORADO!$BH112&lt;&gt;0),[2]PREMIOS_DOCTORADO!$BH112,""),IF($A114="TOTAL",SUM(INDIRECT("AI4:AI"&amp;ROW()-1)),""))</f>
        <v/>
      </c>
      <c r="AJ114" s="7" t="str">
        <f ca="1">IF(AND($A114&lt;&gt;"",$A114&lt;&gt;"TOTAL"),IF(AND([2]PREMIOS_DOCTORADO!$BJ112&lt;&gt;"",[2]PREMIOS_DOCTORADO!$BJ112&lt;&gt;0),[2]PREMIOS_DOCTORADO!$BJ112,""),IF($A114="TOTAL",SUM(INDIRECT("AJ4:AJ"&amp;ROW()-1)),""))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IF(AND($A114&lt;&gt;"",$A114&lt;&gt;"TOTAL"),IF(AND([2]PREMIOS_DOCTORADO!$BM112&lt;&gt;"",[2]PREMIOS_DOCTORADO!$BM112&lt;&gt;0),[2]PREMIOS_DOCTORADO!$BM112,""),IF($A114="TOTAL",SUM(INDIRECT("AL4:AL"&amp;ROW()-1)),""))</f>
        <v/>
      </c>
      <c r="AM114" s="7" t="str">
        <f ca="1">IF(AND($A114&lt;&gt;"",$A114&lt;&gt;"TOTAL"),IF(AND([2]PREMIOS_DOCTORADO!$BO112&lt;&gt;"",[2]PREMIOS_DOCTORADO!$BO112&lt;&gt;0),[2]PREMIOS_DOCTORADO!$BO112,""),IF($A114="TOTAL",SUM(INDIRECT("AM4:AM"&amp;ROW()-1)),""))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IF(AND($A114&lt;&gt;"",$A114&lt;&gt;"TOTAL"),IF(AND([2]PREMIOS_DOCTORADO!$BR112&lt;&gt;"",[2]PREMIOS_DOCTORADO!$BR112&lt;&gt;0),[2]PREMIOS_DOCTORADO!$BR112,""),IF($A114="TOTAL",SUM(INDIRECT("AO4:AO"&amp;ROW()-1)),""))</f>
        <v/>
      </c>
      <c r="AP114" s="7" t="str">
        <f ca="1">IF(AND($A114&lt;&gt;"",$A114&lt;&gt;"TOTAL"),IF(AND([2]PREMIOS_DOCTORADO!$BT112&lt;&gt;"",[2]PREMIOS_DOCTORADO!$BT112&lt;&gt;0),[2]PREMIOS_DOCTORADO!$BT112,""),IF($A114="TOTAL",SUM(INDIRECT("AP4:AP"&amp;ROW()-1)),""))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IF(AND($A114&lt;&gt;"",$A114&lt;&gt;"TOTAL"),IF(AND([2]PREMIOS_DOCTORADO!$BW112&lt;&gt;"",[2]PREMIOS_DOCTORADO!$BW112&lt;&gt;0),[2]PREMIOS_DOCTORADO!$BW112,""),IF($A114="TOTAL",SUM(INDIRECT("AR4:AR"&amp;ROW()-1)),""))</f>
        <v/>
      </c>
      <c r="AS114" s="7" t="str">
        <f ca="1">IF(AND($A114&lt;&gt;"",$A114&lt;&gt;"TOTAL"),IF(AND([2]PREMIOS_DOCTORADO!$BY112&lt;&gt;"",[2]PREMIOS_DOCTORADO!$BY112&lt;&gt;0),[2]PREMIOS_DOCTORADO!$BY112,""),IF($A114="TOTAL",SUM(INDIRECT("AS4:AS"&amp;ROW()-1)),""))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IF(AND($A114&lt;&gt;"",$A114&lt;&gt;"TOTAL"),IF(AND([2]PREMIOS_DOCTORADO!$CB112&lt;&gt;"",[2]PREMIOS_DOCTORADO!$CB112&lt;&gt;0),[2]PREMIOS_DOCTORADO!$CB112,""),IF($A114="TOTAL",SUM(INDIRECT("AU4:AU"&amp;ROW()-1)),""))</f>
        <v/>
      </c>
      <c r="AV114" s="7" t="str">
        <f ca="1">IF(AND($A114&lt;&gt;"",$A114&lt;&gt;"TOTAL"),IF(AND([2]PREMIOS_DOCTORADO!$CD112&lt;&gt;"",[2]PREMIOS_DOCTORADO!$CD112&lt;&gt;0),[2]PREMIOS_DOCTORADO!$CD112,""),IF($A114="TOTAL",SUM(INDIRECT("AV4:AV"&amp;ROW()-1)),""))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IF(AND($A114&lt;&gt;"",$A114&lt;&gt;"TOTAL"),IF(AND([2]PREMIOS_DOCTORADO!$CG112&lt;&gt;"",[2]PREMIOS_DOCTORADO!$CG112&lt;&gt;0),[2]PREMIOS_DOCTORADO!$CG112,""),IF($A114="TOTAL",SUM(INDIRECT("AX4:AX"&amp;ROW()-1)),""))</f>
        <v/>
      </c>
      <c r="AY114" s="7" t="str">
        <f ca="1">IF(AND($A114&lt;&gt;"",$A114&lt;&gt;"TOTAL"),IF(AND([2]PREMIOS_DOCTORADO!$CI112&lt;&gt;"",[2]PREMIOS_DOCTORADO!$CI112&lt;&gt;0),[2]PREMIOS_DOCTORADO!$CI112,""),IF($A114="TOTAL",SUM(INDIRECT("AY4:AY"&amp;ROW()-1)),""))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IF(AND($A114&lt;&gt;"",$A114&lt;&gt;"TOTAL"),IF(AND([2]PREMIOS_DOCTORADO!$CL112&lt;&gt;"",[2]PREMIOS_DOCTORADO!$CL112&lt;&gt;0),[2]PREMIOS_DOCTORADO!$CL112,""),IF($A114="TOTAL",SUM(INDIRECT("BA4:BA"&amp;ROW()-1)),""))</f>
        <v/>
      </c>
      <c r="BB114" s="7" t="str">
        <f ca="1">IF(AND($A114&lt;&gt;"",$A114&lt;&gt;"TOTAL"),IF(AND([2]PREMIOS_DOCTORADO!$CN112&lt;&gt;"",[2]PREMIOS_DOCTORADO!$CN112&lt;&gt;0),[2]PREMIOS_DOCTORADO!$CN112,""),IF($A114="TOTAL",SUM(INDIRECT("BB4:BB"&amp;ROW()-1)),""))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IF(AND($A114&lt;&gt;"",$A114&lt;&gt;"TOTAL"),IF(AND([2]PREMIOS_DOCTORADO!$CQ112&lt;&gt;"",[2]PREMIOS_DOCTORADO!$CQ112&lt;&gt;0),[2]PREMIOS_DOCTORADO!$CQ112,""),IF($A114="TOTAL",SUM(INDIRECT("BD4:BD"&amp;ROW()-1)),""))</f>
        <v/>
      </c>
      <c r="BE114" s="7" t="str">
        <f ca="1">IF(AND($A114&lt;&gt;"",$A114&lt;&gt;"TOTAL"),IF(AND([2]PREMIOS_DOCTORADO!$CS112&lt;&gt;"",[2]PREMIOS_DOCTORADO!$CS112&lt;&gt;0),[2]PREMIOS_DOCTORADO!$CS112,""),IF($A114="TOTAL",SUM(INDIRECT("BE4:BE"&amp;ROW()-1)),""))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IF([2]PREMIOS_DOCTORADO!$D113&lt;&gt;"",[2]PREMIOS_DOCTORADO!$D113,IF(AND([2]PREMIOS_DOCTORADO!$D113="",[2]PREMIOS_DOCTORADO!$D114="",[2]PREMIOS_DOCTORADO!$D112=""),"","TOTAL"))</f>
        <v/>
      </c>
      <c r="B115" s="7" t="str">
        <f ca="1">IF(AND($A115&lt;&gt;"",$A115&lt;&gt;"TOTAL"),IF(AND([2]PREMIOS_DOCTORADO!$E113&lt;&gt;"",[2]PREMIOS_DOCTORADO!$E113&lt;&gt;0),[2]PREMIOS_DOCTORADO!$E113,""),IF($A115="TOTAL",SUM(INDIRECT("B4:B"&amp;ROW()-1)),""))</f>
        <v/>
      </c>
      <c r="C115" s="7" t="str">
        <f ca="1">IF(AND($A115&lt;&gt;"",$A115&lt;&gt;"TOTAL"),IF(AND([2]PREMIOS_DOCTORADO!$G113&lt;&gt;"",[2]PREMIOS_DOCTORADO!$G113&lt;&gt;0),[2]PREMIOS_DOCTORADO!$G113,""),IF($A115="TOTAL",SUM(INDIRECT("C4:C"&amp;ROW()-1)),""))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IF(AND($A115&lt;&gt;"",$A115&lt;&gt;"TOTAL"),IF(AND([2]PREMIOS_DOCTORADO!$J113&lt;&gt;"",[2]PREMIOS_DOCTORADO!$J113&lt;&gt;0),[2]PREMIOS_DOCTORADO!$J113,""),IF($A115="TOTAL",SUM(INDIRECT("E4:E"&amp;ROW()-1)),""))</f>
        <v/>
      </c>
      <c r="F115" s="7" t="str">
        <f ca="1">IF(AND($A115&lt;&gt;"",$A115&lt;&gt;"TOTAL"),IF(AND([2]PREMIOS_DOCTORADO!$L113&lt;&gt;"",[2]PREMIOS_DOCTORADO!$L113&lt;&gt;0),[2]PREMIOS_DOCTORADO!$L113,""),IF($A115="TOTAL",SUM(INDIRECT("F4:F"&amp;ROW()-1)),""))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IF(AND($A115&lt;&gt;"",$A115&lt;&gt;"TOTAL"),IF(AND([2]PREMIOS_DOCTORADO!$O113&lt;&gt;"",[2]PREMIOS_DOCTORADO!$O113&lt;&gt;0),[2]PREMIOS_DOCTORADO!$O113,""),IF($A115="TOTAL",SUM(INDIRECT("H4:H"&amp;ROW()-1)),""))</f>
        <v/>
      </c>
      <c r="I115" s="7" t="str">
        <f ca="1">IF(AND($A115&lt;&gt;"",$A115&lt;&gt;"TOTAL"),IF(AND([2]PREMIOS_DOCTORADO!$Q113&lt;&gt;"",[2]PREMIOS_DOCTORADO!$Q113&lt;&gt;0),[2]PREMIOS_DOCTORADO!$Q113,""),IF($A115="TOTAL",SUM(INDIRECT("I4:I"&amp;ROW()-1)),""))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IF(AND($A115&lt;&gt;"",$A115&lt;&gt;"TOTAL"),IF(AND([2]PREMIOS_DOCTORADO!$T113&lt;&gt;"",[2]PREMIOS_DOCTORADO!$T113&lt;&gt;0),[2]PREMIOS_DOCTORADO!$T113,""),IF($A115="TOTAL",SUM(INDIRECT("K4:K"&amp;ROW()-1)),""))</f>
        <v/>
      </c>
      <c r="L115" s="7" t="str">
        <f ca="1">IF(AND($A115&lt;&gt;"",$A115&lt;&gt;"TOTAL"),IF(AND([2]PREMIOS_DOCTORADO!$V113&lt;&gt;"",[2]PREMIOS_DOCTORADO!$V113&lt;&gt;0),[2]PREMIOS_DOCTORADO!$V113,""),IF($A115="TOTAL",SUM(INDIRECT("L4:L"&amp;ROW()-1)),""))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IF(AND($A115&lt;&gt;"",$A115&lt;&gt;"TOTAL"),IF(AND([2]PREMIOS_DOCTORADO!$Y113&lt;&gt;"",[2]PREMIOS_DOCTORADO!$Y113&lt;&gt;0),[2]PREMIOS_DOCTORADO!$Y113,""),IF($A115="TOTAL",SUM(INDIRECT("N4:N"&amp;ROW()-1)),""))</f>
        <v/>
      </c>
      <c r="O115" s="7" t="str">
        <f ca="1">IF(AND($A115&lt;&gt;"",$A115&lt;&gt;"TOTAL"),IF(AND([2]PREMIOS_DOCTORADO!$AA113&lt;&gt;"",[2]PREMIOS_DOCTORADO!$AA113&lt;&gt;0),[2]PREMIOS_DOCTORADO!$AA113,""),IF($A115="TOTAL",SUM(INDIRECT("O4:O"&amp;ROW()-1)),""))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IF(AND($A115&lt;&gt;"",$A115&lt;&gt;"TOTAL"),IF(AND([2]PREMIOS_DOCTORADO!$AD113&lt;&gt;"",[2]PREMIOS_DOCTORADO!$AD113&lt;&gt;0),[2]PREMIOS_DOCTORADO!$AD113,""),IF($A115="TOTAL",SUM(INDIRECT("Q4:Q"&amp;ROW()-1)),""))</f>
        <v/>
      </c>
      <c r="R115" s="7" t="str">
        <f ca="1">IF(AND($A115&lt;&gt;"",$A115&lt;&gt;"TOTAL"),IF(AND([2]PREMIOS_DOCTORADO!$AF113&lt;&gt;"",[2]PREMIOS_DOCTORADO!$AF113&lt;&gt;0),[2]PREMIOS_DOCTORADO!$AF113,""),IF($A115="TOTAL",SUM(INDIRECT("R4:R"&amp;ROW()-1)),""))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IF(AND($A115&lt;&gt;"",$A115&lt;&gt;"TOTAL"),IF(AND([2]PREMIOS_DOCTORADO!$AI113&lt;&gt;"",[2]PREMIOS_DOCTORADO!$AI113&lt;&gt;0),[2]PREMIOS_DOCTORADO!$AI113,""),IF($A115="TOTAL",SUM(INDIRECT("T4:T"&amp;ROW()-1)),""))</f>
        <v/>
      </c>
      <c r="U115" s="7" t="str">
        <f ca="1">IF(AND($A115&lt;&gt;"",$A115&lt;&gt;"TOTAL"),IF(AND([2]PREMIOS_DOCTORADO!$AK113&lt;&gt;"",[2]PREMIOS_DOCTORADO!$AK113&lt;&gt;0),[2]PREMIOS_DOCTORADO!$AK113,""),IF($A115="TOTAL",SUM(INDIRECT("U4:U"&amp;ROW()-1)),""))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IF(AND($A115&lt;&gt;"",$A115&lt;&gt;"TOTAL"),IF(AND([2]PREMIOS_DOCTORADO!$AN113&lt;&gt;"",[2]PREMIOS_DOCTORADO!$AN113&lt;&gt;0),[2]PREMIOS_DOCTORADO!$AN113,""),IF($A115="TOTAL",SUM(INDIRECT("W4:W"&amp;ROW()-1)),""))</f>
        <v/>
      </c>
      <c r="X115" s="7" t="str">
        <f ca="1">IF(AND($A115&lt;&gt;"",$A115&lt;&gt;"TOTAL"),IF(AND([2]PREMIOS_DOCTORADO!$AP113&lt;&gt;"",[2]PREMIOS_DOCTORADO!$AP113&lt;&gt;0),[2]PREMIOS_DOCTORADO!$AP113,""),IF($A115="TOTAL",SUM(INDIRECT("X4:X"&amp;ROW()-1)),""))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IF(AND($A115&lt;&gt;"",$A115&lt;&gt;"TOTAL"),IF(AND([2]PREMIOS_DOCTORADO!$AS113&lt;&gt;"",[2]PREMIOS_DOCTORADO!$AS113&lt;&gt;0),[2]PREMIOS_DOCTORADO!$AS113,""),IF($A115="TOTAL",SUM(INDIRECT("Z4:Z"&amp;ROW()-1)),""))</f>
        <v/>
      </c>
      <c r="AA115" s="7" t="str">
        <f ca="1">IF(AND($A115&lt;&gt;"",$A115&lt;&gt;"TOTAL"),IF(AND([2]PREMIOS_DOCTORADO!$AU113&lt;&gt;"",[2]PREMIOS_DOCTORADO!$AU113&lt;&gt;0),[2]PREMIOS_DOCTORADO!$AU113,""),IF($A115="TOTAL",SUM(INDIRECT("AA4:AA"&amp;ROW()-1)),""))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IF(AND($A115&lt;&gt;"",$A115&lt;&gt;"TOTAL"),IF(AND([2]PREMIOS_DOCTORADO!$AX113&lt;&gt;"",[2]PREMIOS_DOCTORADO!$AX113&lt;&gt;0),[2]PREMIOS_DOCTORADO!$AX113,""),IF($A115="TOTAL",SUM(INDIRECT("AC4:AC"&amp;ROW()-1)),""))</f>
        <v/>
      </c>
      <c r="AD115" s="7" t="str">
        <f ca="1">IF(AND($A115&lt;&gt;"",$A115&lt;&gt;"TOTAL"),IF(AND([2]PREMIOS_DOCTORADO!$AZ113&lt;&gt;"",[2]PREMIOS_DOCTORADO!$AZ113&lt;&gt;0),[2]PREMIOS_DOCTORADO!$AZ113,""),IF($A115="TOTAL",SUM(INDIRECT("AD4:AD"&amp;ROW()-1)),""))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IF(AND($A115&lt;&gt;"",$A115&lt;&gt;"TOTAL"),IF(AND([2]PREMIOS_DOCTORADO!$BC113&lt;&gt;"",[2]PREMIOS_DOCTORADO!$BC113&lt;&gt;0),[2]PREMIOS_DOCTORADO!$BC113,""),IF($A115="TOTAL",SUM(INDIRECT("AF4:AF"&amp;ROW()-1)),""))</f>
        <v/>
      </c>
      <c r="AG115" s="7" t="str">
        <f ca="1">IF(AND($A115&lt;&gt;"",$A115&lt;&gt;"TOTAL"),IF(AND([2]PREMIOS_DOCTORADO!$BE113&lt;&gt;"",[2]PREMIOS_DOCTORADO!$BE113&lt;&gt;0),[2]PREMIOS_DOCTORADO!$BE113,""),IF($A115="TOTAL",SUM(INDIRECT("AG4:AG"&amp;ROW()-1)),""))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IF(AND($A115&lt;&gt;"",$A115&lt;&gt;"TOTAL"),IF(AND([2]PREMIOS_DOCTORADO!$BH113&lt;&gt;"",[2]PREMIOS_DOCTORADO!$BH113&lt;&gt;0),[2]PREMIOS_DOCTORADO!$BH113,""),IF($A115="TOTAL",SUM(INDIRECT("AI4:AI"&amp;ROW()-1)),""))</f>
        <v/>
      </c>
      <c r="AJ115" s="7" t="str">
        <f ca="1">IF(AND($A115&lt;&gt;"",$A115&lt;&gt;"TOTAL"),IF(AND([2]PREMIOS_DOCTORADO!$BJ113&lt;&gt;"",[2]PREMIOS_DOCTORADO!$BJ113&lt;&gt;0),[2]PREMIOS_DOCTORADO!$BJ113,""),IF($A115="TOTAL",SUM(INDIRECT("AJ4:AJ"&amp;ROW()-1)),""))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IF(AND($A115&lt;&gt;"",$A115&lt;&gt;"TOTAL"),IF(AND([2]PREMIOS_DOCTORADO!$BM113&lt;&gt;"",[2]PREMIOS_DOCTORADO!$BM113&lt;&gt;0),[2]PREMIOS_DOCTORADO!$BM113,""),IF($A115="TOTAL",SUM(INDIRECT("AL4:AL"&amp;ROW()-1)),""))</f>
        <v/>
      </c>
      <c r="AM115" s="7" t="str">
        <f ca="1">IF(AND($A115&lt;&gt;"",$A115&lt;&gt;"TOTAL"),IF(AND([2]PREMIOS_DOCTORADO!$BO113&lt;&gt;"",[2]PREMIOS_DOCTORADO!$BO113&lt;&gt;0),[2]PREMIOS_DOCTORADO!$BO113,""),IF($A115="TOTAL",SUM(INDIRECT("AM4:AM"&amp;ROW()-1)),""))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IF(AND($A115&lt;&gt;"",$A115&lt;&gt;"TOTAL"),IF(AND([2]PREMIOS_DOCTORADO!$BR113&lt;&gt;"",[2]PREMIOS_DOCTORADO!$BR113&lt;&gt;0),[2]PREMIOS_DOCTORADO!$BR113,""),IF($A115="TOTAL",SUM(INDIRECT("AO4:AO"&amp;ROW()-1)),""))</f>
        <v/>
      </c>
      <c r="AP115" s="7" t="str">
        <f ca="1">IF(AND($A115&lt;&gt;"",$A115&lt;&gt;"TOTAL"),IF(AND([2]PREMIOS_DOCTORADO!$BT113&lt;&gt;"",[2]PREMIOS_DOCTORADO!$BT113&lt;&gt;0),[2]PREMIOS_DOCTORADO!$BT113,""),IF($A115="TOTAL",SUM(INDIRECT("AP4:AP"&amp;ROW()-1)),""))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IF(AND($A115&lt;&gt;"",$A115&lt;&gt;"TOTAL"),IF(AND([2]PREMIOS_DOCTORADO!$BW113&lt;&gt;"",[2]PREMIOS_DOCTORADO!$BW113&lt;&gt;0),[2]PREMIOS_DOCTORADO!$BW113,""),IF($A115="TOTAL",SUM(INDIRECT("AR4:AR"&amp;ROW()-1)),""))</f>
        <v/>
      </c>
      <c r="AS115" s="7" t="str">
        <f ca="1">IF(AND($A115&lt;&gt;"",$A115&lt;&gt;"TOTAL"),IF(AND([2]PREMIOS_DOCTORADO!$BY113&lt;&gt;"",[2]PREMIOS_DOCTORADO!$BY113&lt;&gt;0),[2]PREMIOS_DOCTORADO!$BY113,""),IF($A115="TOTAL",SUM(INDIRECT("AS4:AS"&amp;ROW()-1)),""))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IF(AND($A115&lt;&gt;"",$A115&lt;&gt;"TOTAL"),IF(AND([2]PREMIOS_DOCTORADO!$CB113&lt;&gt;"",[2]PREMIOS_DOCTORADO!$CB113&lt;&gt;0),[2]PREMIOS_DOCTORADO!$CB113,""),IF($A115="TOTAL",SUM(INDIRECT("AU4:AU"&amp;ROW()-1)),""))</f>
        <v/>
      </c>
      <c r="AV115" s="7" t="str">
        <f ca="1">IF(AND($A115&lt;&gt;"",$A115&lt;&gt;"TOTAL"),IF(AND([2]PREMIOS_DOCTORADO!$CD113&lt;&gt;"",[2]PREMIOS_DOCTORADO!$CD113&lt;&gt;0),[2]PREMIOS_DOCTORADO!$CD113,""),IF($A115="TOTAL",SUM(INDIRECT("AV4:AV"&amp;ROW()-1)),""))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IF(AND($A115&lt;&gt;"",$A115&lt;&gt;"TOTAL"),IF(AND([2]PREMIOS_DOCTORADO!$CG113&lt;&gt;"",[2]PREMIOS_DOCTORADO!$CG113&lt;&gt;0),[2]PREMIOS_DOCTORADO!$CG113,""),IF($A115="TOTAL",SUM(INDIRECT("AX4:AX"&amp;ROW()-1)),""))</f>
        <v/>
      </c>
      <c r="AY115" s="7" t="str">
        <f ca="1">IF(AND($A115&lt;&gt;"",$A115&lt;&gt;"TOTAL"),IF(AND([2]PREMIOS_DOCTORADO!$CI113&lt;&gt;"",[2]PREMIOS_DOCTORADO!$CI113&lt;&gt;0),[2]PREMIOS_DOCTORADO!$CI113,""),IF($A115="TOTAL",SUM(INDIRECT("AY4:AY"&amp;ROW()-1)),""))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IF(AND($A115&lt;&gt;"",$A115&lt;&gt;"TOTAL"),IF(AND([2]PREMIOS_DOCTORADO!$CL113&lt;&gt;"",[2]PREMIOS_DOCTORADO!$CL113&lt;&gt;0),[2]PREMIOS_DOCTORADO!$CL113,""),IF($A115="TOTAL",SUM(INDIRECT("BA4:BA"&amp;ROW()-1)),""))</f>
        <v/>
      </c>
      <c r="BB115" s="7" t="str">
        <f ca="1">IF(AND($A115&lt;&gt;"",$A115&lt;&gt;"TOTAL"),IF(AND([2]PREMIOS_DOCTORADO!$CN113&lt;&gt;"",[2]PREMIOS_DOCTORADO!$CN113&lt;&gt;0),[2]PREMIOS_DOCTORADO!$CN113,""),IF($A115="TOTAL",SUM(INDIRECT("BB4:BB"&amp;ROW()-1)),""))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IF(AND($A115&lt;&gt;"",$A115&lt;&gt;"TOTAL"),IF(AND([2]PREMIOS_DOCTORADO!$CQ113&lt;&gt;"",[2]PREMIOS_DOCTORADO!$CQ113&lt;&gt;0),[2]PREMIOS_DOCTORADO!$CQ113,""),IF($A115="TOTAL",SUM(INDIRECT("BD4:BD"&amp;ROW()-1)),""))</f>
        <v/>
      </c>
      <c r="BE115" s="7" t="str">
        <f ca="1">IF(AND($A115&lt;&gt;"",$A115&lt;&gt;"TOTAL"),IF(AND([2]PREMIOS_DOCTORADO!$CS113&lt;&gt;"",[2]PREMIOS_DOCTORADO!$CS113&lt;&gt;0),[2]PREMIOS_DOCTORADO!$CS113,""),IF($A115="TOTAL",SUM(INDIRECT("BE4:BE"&amp;ROW()-1)),""))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IF([2]PREMIOS_DOCTORADO!$D114&lt;&gt;"",[2]PREMIOS_DOCTORADO!$D114,IF(AND([2]PREMIOS_DOCTORADO!$D114="",[2]PREMIOS_DOCTORADO!$D115="",[2]PREMIOS_DOCTORADO!$D113=""),"","TOTAL"))</f>
        <v/>
      </c>
      <c r="B116" s="7" t="str">
        <f ca="1">IF(AND($A116&lt;&gt;"",$A116&lt;&gt;"TOTAL"),IF(AND([2]PREMIOS_DOCTORADO!$E114&lt;&gt;"",[2]PREMIOS_DOCTORADO!$E114&lt;&gt;0),[2]PREMIOS_DOCTORADO!$E114,""),IF($A116="TOTAL",SUM(INDIRECT("B4:B"&amp;ROW()-1)),""))</f>
        <v/>
      </c>
      <c r="C116" s="7" t="str">
        <f ca="1">IF(AND($A116&lt;&gt;"",$A116&lt;&gt;"TOTAL"),IF(AND([2]PREMIOS_DOCTORADO!$G114&lt;&gt;"",[2]PREMIOS_DOCTORADO!$G114&lt;&gt;0),[2]PREMIOS_DOCTORADO!$G114,""),IF($A116="TOTAL",SUM(INDIRECT("C4:C"&amp;ROW()-1)),""))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IF(AND($A116&lt;&gt;"",$A116&lt;&gt;"TOTAL"),IF(AND([2]PREMIOS_DOCTORADO!$J114&lt;&gt;"",[2]PREMIOS_DOCTORADO!$J114&lt;&gt;0),[2]PREMIOS_DOCTORADO!$J114,""),IF($A116="TOTAL",SUM(INDIRECT("E4:E"&amp;ROW()-1)),""))</f>
        <v/>
      </c>
      <c r="F116" s="7" t="str">
        <f ca="1">IF(AND($A116&lt;&gt;"",$A116&lt;&gt;"TOTAL"),IF(AND([2]PREMIOS_DOCTORADO!$L114&lt;&gt;"",[2]PREMIOS_DOCTORADO!$L114&lt;&gt;0),[2]PREMIOS_DOCTORADO!$L114,""),IF($A116="TOTAL",SUM(INDIRECT("F4:F"&amp;ROW()-1)),""))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IF(AND($A116&lt;&gt;"",$A116&lt;&gt;"TOTAL"),IF(AND([2]PREMIOS_DOCTORADO!$O114&lt;&gt;"",[2]PREMIOS_DOCTORADO!$O114&lt;&gt;0),[2]PREMIOS_DOCTORADO!$O114,""),IF($A116="TOTAL",SUM(INDIRECT("H4:H"&amp;ROW()-1)),""))</f>
        <v/>
      </c>
      <c r="I116" s="7" t="str">
        <f ca="1">IF(AND($A116&lt;&gt;"",$A116&lt;&gt;"TOTAL"),IF(AND([2]PREMIOS_DOCTORADO!$Q114&lt;&gt;"",[2]PREMIOS_DOCTORADO!$Q114&lt;&gt;0),[2]PREMIOS_DOCTORADO!$Q114,""),IF($A116="TOTAL",SUM(INDIRECT("I4:I"&amp;ROW()-1)),""))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IF(AND($A116&lt;&gt;"",$A116&lt;&gt;"TOTAL"),IF(AND([2]PREMIOS_DOCTORADO!$T114&lt;&gt;"",[2]PREMIOS_DOCTORADO!$T114&lt;&gt;0),[2]PREMIOS_DOCTORADO!$T114,""),IF($A116="TOTAL",SUM(INDIRECT("K4:K"&amp;ROW()-1)),""))</f>
        <v/>
      </c>
      <c r="L116" s="7" t="str">
        <f ca="1">IF(AND($A116&lt;&gt;"",$A116&lt;&gt;"TOTAL"),IF(AND([2]PREMIOS_DOCTORADO!$V114&lt;&gt;"",[2]PREMIOS_DOCTORADO!$V114&lt;&gt;0),[2]PREMIOS_DOCTORADO!$V114,""),IF($A116="TOTAL",SUM(INDIRECT("L4:L"&amp;ROW()-1)),""))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IF(AND($A116&lt;&gt;"",$A116&lt;&gt;"TOTAL"),IF(AND([2]PREMIOS_DOCTORADO!$Y114&lt;&gt;"",[2]PREMIOS_DOCTORADO!$Y114&lt;&gt;0),[2]PREMIOS_DOCTORADO!$Y114,""),IF($A116="TOTAL",SUM(INDIRECT("N4:N"&amp;ROW()-1)),""))</f>
        <v/>
      </c>
      <c r="O116" s="7" t="str">
        <f ca="1">IF(AND($A116&lt;&gt;"",$A116&lt;&gt;"TOTAL"),IF(AND([2]PREMIOS_DOCTORADO!$AA114&lt;&gt;"",[2]PREMIOS_DOCTORADO!$AA114&lt;&gt;0),[2]PREMIOS_DOCTORADO!$AA114,""),IF($A116="TOTAL",SUM(INDIRECT("O4:O"&amp;ROW()-1)),""))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IF(AND($A116&lt;&gt;"",$A116&lt;&gt;"TOTAL"),IF(AND([2]PREMIOS_DOCTORADO!$AD114&lt;&gt;"",[2]PREMIOS_DOCTORADO!$AD114&lt;&gt;0),[2]PREMIOS_DOCTORADO!$AD114,""),IF($A116="TOTAL",SUM(INDIRECT("Q4:Q"&amp;ROW()-1)),""))</f>
        <v/>
      </c>
      <c r="R116" s="7" t="str">
        <f ca="1">IF(AND($A116&lt;&gt;"",$A116&lt;&gt;"TOTAL"),IF(AND([2]PREMIOS_DOCTORADO!$AF114&lt;&gt;"",[2]PREMIOS_DOCTORADO!$AF114&lt;&gt;0),[2]PREMIOS_DOCTORADO!$AF114,""),IF($A116="TOTAL",SUM(INDIRECT("R4:R"&amp;ROW()-1)),""))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IF(AND($A116&lt;&gt;"",$A116&lt;&gt;"TOTAL"),IF(AND([2]PREMIOS_DOCTORADO!$AI114&lt;&gt;"",[2]PREMIOS_DOCTORADO!$AI114&lt;&gt;0),[2]PREMIOS_DOCTORADO!$AI114,""),IF($A116="TOTAL",SUM(INDIRECT("T4:T"&amp;ROW()-1)),""))</f>
        <v/>
      </c>
      <c r="U116" s="7" t="str">
        <f ca="1">IF(AND($A116&lt;&gt;"",$A116&lt;&gt;"TOTAL"),IF(AND([2]PREMIOS_DOCTORADO!$AK114&lt;&gt;"",[2]PREMIOS_DOCTORADO!$AK114&lt;&gt;0),[2]PREMIOS_DOCTORADO!$AK114,""),IF($A116="TOTAL",SUM(INDIRECT("U4:U"&amp;ROW()-1)),""))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IF(AND($A116&lt;&gt;"",$A116&lt;&gt;"TOTAL"),IF(AND([2]PREMIOS_DOCTORADO!$AN114&lt;&gt;"",[2]PREMIOS_DOCTORADO!$AN114&lt;&gt;0),[2]PREMIOS_DOCTORADO!$AN114,""),IF($A116="TOTAL",SUM(INDIRECT("W4:W"&amp;ROW()-1)),""))</f>
        <v/>
      </c>
      <c r="X116" s="7" t="str">
        <f ca="1">IF(AND($A116&lt;&gt;"",$A116&lt;&gt;"TOTAL"),IF(AND([2]PREMIOS_DOCTORADO!$AP114&lt;&gt;"",[2]PREMIOS_DOCTORADO!$AP114&lt;&gt;0),[2]PREMIOS_DOCTORADO!$AP114,""),IF($A116="TOTAL",SUM(INDIRECT("X4:X"&amp;ROW()-1)),""))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IF(AND($A116&lt;&gt;"",$A116&lt;&gt;"TOTAL"),IF(AND([2]PREMIOS_DOCTORADO!$AS114&lt;&gt;"",[2]PREMIOS_DOCTORADO!$AS114&lt;&gt;0),[2]PREMIOS_DOCTORADO!$AS114,""),IF($A116="TOTAL",SUM(INDIRECT("Z4:Z"&amp;ROW()-1)),""))</f>
        <v/>
      </c>
      <c r="AA116" s="7" t="str">
        <f ca="1">IF(AND($A116&lt;&gt;"",$A116&lt;&gt;"TOTAL"),IF(AND([2]PREMIOS_DOCTORADO!$AU114&lt;&gt;"",[2]PREMIOS_DOCTORADO!$AU114&lt;&gt;0),[2]PREMIOS_DOCTORADO!$AU114,""),IF($A116="TOTAL",SUM(INDIRECT("AA4:AA"&amp;ROW()-1)),""))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IF(AND($A116&lt;&gt;"",$A116&lt;&gt;"TOTAL"),IF(AND([2]PREMIOS_DOCTORADO!$AX114&lt;&gt;"",[2]PREMIOS_DOCTORADO!$AX114&lt;&gt;0),[2]PREMIOS_DOCTORADO!$AX114,""),IF($A116="TOTAL",SUM(INDIRECT("AC4:AC"&amp;ROW()-1)),""))</f>
        <v/>
      </c>
      <c r="AD116" s="7" t="str">
        <f ca="1">IF(AND($A116&lt;&gt;"",$A116&lt;&gt;"TOTAL"),IF(AND([2]PREMIOS_DOCTORADO!$AZ114&lt;&gt;"",[2]PREMIOS_DOCTORADO!$AZ114&lt;&gt;0),[2]PREMIOS_DOCTORADO!$AZ114,""),IF($A116="TOTAL",SUM(INDIRECT("AD4:AD"&amp;ROW()-1)),""))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IF(AND($A116&lt;&gt;"",$A116&lt;&gt;"TOTAL"),IF(AND([2]PREMIOS_DOCTORADO!$BC114&lt;&gt;"",[2]PREMIOS_DOCTORADO!$BC114&lt;&gt;0),[2]PREMIOS_DOCTORADO!$BC114,""),IF($A116="TOTAL",SUM(INDIRECT("AF4:AF"&amp;ROW()-1)),""))</f>
        <v/>
      </c>
      <c r="AG116" s="7" t="str">
        <f ca="1">IF(AND($A116&lt;&gt;"",$A116&lt;&gt;"TOTAL"),IF(AND([2]PREMIOS_DOCTORADO!$BE114&lt;&gt;"",[2]PREMIOS_DOCTORADO!$BE114&lt;&gt;0),[2]PREMIOS_DOCTORADO!$BE114,""),IF($A116="TOTAL",SUM(INDIRECT("AG4:AG"&amp;ROW()-1)),""))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IF(AND($A116&lt;&gt;"",$A116&lt;&gt;"TOTAL"),IF(AND([2]PREMIOS_DOCTORADO!$BH114&lt;&gt;"",[2]PREMIOS_DOCTORADO!$BH114&lt;&gt;0),[2]PREMIOS_DOCTORADO!$BH114,""),IF($A116="TOTAL",SUM(INDIRECT("AI4:AI"&amp;ROW()-1)),""))</f>
        <v/>
      </c>
      <c r="AJ116" s="7" t="str">
        <f ca="1">IF(AND($A116&lt;&gt;"",$A116&lt;&gt;"TOTAL"),IF(AND([2]PREMIOS_DOCTORADO!$BJ114&lt;&gt;"",[2]PREMIOS_DOCTORADO!$BJ114&lt;&gt;0),[2]PREMIOS_DOCTORADO!$BJ114,""),IF($A116="TOTAL",SUM(INDIRECT("AJ4:AJ"&amp;ROW()-1)),""))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IF(AND($A116&lt;&gt;"",$A116&lt;&gt;"TOTAL"),IF(AND([2]PREMIOS_DOCTORADO!$BM114&lt;&gt;"",[2]PREMIOS_DOCTORADO!$BM114&lt;&gt;0),[2]PREMIOS_DOCTORADO!$BM114,""),IF($A116="TOTAL",SUM(INDIRECT("AL4:AL"&amp;ROW()-1)),""))</f>
        <v/>
      </c>
      <c r="AM116" s="7" t="str">
        <f ca="1">IF(AND($A116&lt;&gt;"",$A116&lt;&gt;"TOTAL"),IF(AND([2]PREMIOS_DOCTORADO!$BO114&lt;&gt;"",[2]PREMIOS_DOCTORADO!$BO114&lt;&gt;0),[2]PREMIOS_DOCTORADO!$BO114,""),IF($A116="TOTAL",SUM(INDIRECT("AM4:AM"&amp;ROW()-1)),""))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IF(AND($A116&lt;&gt;"",$A116&lt;&gt;"TOTAL"),IF(AND([2]PREMIOS_DOCTORADO!$BR114&lt;&gt;"",[2]PREMIOS_DOCTORADO!$BR114&lt;&gt;0),[2]PREMIOS_DOCTORADO!$BR114,""),IF($A116="TOTAL",SUM(INDIRECT("AO4:AO"&amp;ROW()-1)),""))</f>
        <v/>
      </c>
      <c r="AP116" s="7" t="str">
        <f ca="1">IF(AND($A116&lt;&gt;"",$A116&lt;&gt;"TOTAL"),IF(AND([2]PREMIOS_DOCTORADO!$BT114&lt;&gt;"",[2]PREMIOS_DOCTORADO!$BT114&lt;&gt;0),[2]PREMIOS_DOCTORADO!$BT114,""),IF($A116="TOTAL",SUM(INDIRECT("AP4:AP"&amp;ROW()-1)),""))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IF(AND($A116&lt;&gt;"",$A116&lt;&gt;"TOTAL"),IF(AND([2]PREMIOS_DOCTORADO!$BW114&lt;&gt;"",[2]PREMIOS_DOCTORADO!$BW114&lt;&gt;0),[2]PREMIOS_DOCTORADO!$BW114,""),IF($A116="TOTAL",SUM(INDIRECT("AR4:AR"&amp;ROW()-1)),""))</f>
        <v/>
      </c>
      <c r="AS116" s="7" t="str">
        <f ca="1">IF(AND($A116&lt;&gt;"",$A116&lt;&gt;"TOTAL"),IF(AND([2]PREMIOS_DOCTORADO!$BY114&lt;&gt;"",[2]PREMIOS_DOCTORADO!$BY114&lt;&gt;0),[2]PREMIOS_DOCTORADO!$BY114,""),IF($A116="TOTAL",SUM(INDIRECT("AS4:AS"&amp;ROW()-1)),""))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IF(AND($A116&lt;&gt;"",$A116&lt;&gt;"TOTAL"),IF(AND([2]PREMIOS_DOCTORADO!$CB114&lt;&gt;"",[2]PREMIOS_DOCTORADO!$CB114&lt;&gt;0),[2]PREMIOS_DOCTORADO!$CB114,""),IF($A116="TOTAL",SUM(INDIRECT("AU4:AU"&amp;ROW()-1)),""))</f>
        <v/>
      </c>
      <c r="AV116" s="7" t="str">
        <f ca="1">IF(AND($A116&lt;&gt;"",$A116&lt;&gt;"TOTAL"),IF(AND([2]PREMIOS_DOCTORADO!$CD114&lt;&gt;"",[2]PREMIOS_DOCTORADO!$CD114&lt;&gt;0),[2]PREMIOS_DOCTORADO!$CD114,""),IF($A116="TOTAL",SUM(INDIRECT("AV4:AV"&amp;ROW()-1)),""))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IF(AND($A116&lt;&gt;"",$A116&lt;&gt;"TOTAL"),IF(AND([2]PREMIOS_DOCTORADO!$CG114&lt;&gt;"",[2]PREMIOS_DOCTORADO!$CG114&lt;&gt;0),[2]PREMIOS_DOCTORADO!$CG114,""),IF($A116="TOTAL",SUM(INDIRECT("AX4:AX"&amp;ROW()-1)),""))</f>
        <v/>
      </c>
      <c r="AY116" s="7" t="str">
        <f ca="1">IF(AND($A116&lt;&gt;"",$A116&lt;&gt;"TOTAL"),IF(AND([2]PREMIOS_DOCTORADO!$CI114&lt;&gt;"",[2]PREMIOS_DOCTORADO!$CI114&lt;&gt;0),[2]PREMIOS_DOCTORADO!$CI114,""),IF($A116="TOTAL",SUM(INDIRECT("AY4:AY"&amp;ROW()-1)),""))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IF(AND($A116&lt;&gt;"",$A116&lt;&gt;"TOTAL"),IF(AND([2]PREMIOS_DOCTORADO!$CL114&lt;&gt;"",[2]PREMIOS_DOCTORADO!$CL114&lt;&gt;0),[2]PREMIOS_DOCTORADO!$CL114,""),IF($A116="TOTAL",SUM(INDIRECT("BA4:BA"&amp;ROW()-1)),""))</f>
        <v/>
      </c>
      <c r="BB116" s="7" t="str">
        <f ca="1">IF(AND($A116&lt;&gt;"",$A116&lt;&gt;"TOTAL"),IF(AND([2]PREMIOS_DOCTORADO!$CN114&lt;&gt;"",[2]PREMIOS_DOCTORADO!$CN114&lt;&gt;0),[2]PREMIOS_DOCTORADO!$CN114,""),IF($A116="TOTAL",SUM(INDIRECT("BB4:BB"&amp;ROW()-1)),""))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IF(AND($A116&lt;&gt;"",$A116&lt;&gt;"TOTAL"),IF(AND([2]PREMIOS_DOCTORADO!$CQ114&lt;&gt;"",[2]PREMIOS_DOCTORADO!$CQ114&lt;&gt;0),[2]PREMIOS_DOCTORADO!$CQ114,""),IF($A116="TOTAL",SUM(INDIRECT("BD4:BD"&amp;ROW()-1)),""))</f>
        <v/>
      </c>
      <c r="BE116" s="7" t="str">
        <f ca="1">IF(AND($A116&lt;&gt;"",$A116&lt;&gt;"TOTAL"),IF(AND([2]PREMIOS_DOCTORADO!$CS114&lt;&gt;"",[2]PREMIOS_DOCTORADO!$CS114&lt;&gt;0),[2]PREMIOS_DOCTORADO!$CS114,""),IF($A116="TOTAL",SUM(INDIRECT("BE4:BE"&amp;ROW()-1)),""))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IF([2]PREMIOS_DOCTORADO!$D115&lt;&gt;"",[2]PREMIOS_DOCTORADO!$D115,IF(AND([2]PREMIOS_DOCTORADO!$D115="",[2]PREMIOS_DOCTORADO!$D116="",[2]PREMIOS_DOCTORADO!$D114=""),"","TOTAL"))</f>
        <v/>
      </c>
      <c r="B117" s="7" t="str">
        <f ca="1">IF(AND($A117&lt;&gt;"",$A117&lt;&gt;"TOTAL"),IF(AND([2]PREMIOS_DOCTORADO!$E115&lt;&gt;"",[2]PREMIOS_DOCTORADO!$E115&lt;&gt;0),[2]PREMIOS_DOCTORADO!$E115,""),IF($A117="TOTAL",SUM(INDIRECT("B4:B"&amp;ROW()-1)),""))</f>
        <v/>
      </c>
      <c r="C117" s="7" t="str">
        <f ca="1">IF(AND($A117&lt;&gt;"",$A117&lt;&gt;"TOTAL"),IF(AND([2]PREMIOS_DOCTORADO!$G115&lt;&gt;"",[2]PREMIOS_DOCTORADO!$G115&lt;&gt;0),[2]PREMIOS_DOCTORADO!$G115,""),IF($A117="TOTAL",SUM(INDIRECT("C4:C"&amp;ROW()-1)),""))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IF(AND($A117&lt;&gt;"",$A117&lt;&gt;"TOTAL"),IF(AND([2]PREMIOS_DOCTORADO!$J115&lt;&gt;"",[2]PREMIOS_DOCTORADO!$J115&lt;&gt;0),[2]PREMIOS_DOCTORADO!$J115,""),IF($A117="TOTAL",SUM(INDIRECT("E4:E"&amp;ROW()-1)),""))</f>
        <v/>
      </c>
      <c r="F117" s="7" t="str">
        <f ca="1">IF(AND($A117&lt;&gt;"",$A117&lt;&gt;"TOTAL"),IF(AND([2]PREMIOS_DOCTORADO!$L115&lt;&gt;"",[2]PREMIOS_DOCTORADO!$L115&lt;&gt;0),[2]PREMIOS_DOCTORADO!$L115,""),IF($A117="TOTAL",SUM(INDIRECT("F4:F"&amp;ROW()-1)),""))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IF(AND($A117&lt;&gt;"",$A117&lt;&gt;"TOTAL"),IF(AND([2]PREMIOS_DOCTORADO!$O115&lt;&gt;"",[2]PREMIOS_DOCTORADO!$O115&lt;&gt;0),[2]PREMIOS_DOCTORADO!$O115,""),IF($A117="TOTAL",SUM(INDIRECT("H4:H"&amp;ROW()-1)),""))</f>
        <v/>
      </c>
      <c r="I117" s="7" t="str">
        <f ca="1">IF(AND($A117&lt;&gt;"",$A117&lt;&gt;"TOTAL"),IF(AND([2]PREMIOS_DOCTORADO!$Q115&lt;&gt;"",[2]PREMIOS_DOCTORADO!$Q115&lt;&gt;0),[2]PREMIOS_DOCTORADO!$Q115,""),IF($A117="TOTAL",SUM(INDIRECT("I4:I"&amp;ROW()-1)),""))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IF(AND($A117&lt;&gt;"",$A117&lt;&gt;"TOTAL"),IF(AND([2]PREMIOS_DOCTORADO!$T115&lt;&gt;"",[2]PREMIOS_DOCTORADO!$T115&lt;&gt;0),[2]PREMIOS_DOCTORADO!$T115,""),IF($A117="TOTAL",SUM(INDIRECT("K4:K"&amp;ROW()-1)),""))</f>
        <v/>
      </c>
      <c r="L117" s="7" t="str">
        <f ca="1">IF(AND($A117&lt;&gt;"",$A117&lt;&gt;"TOTAL"),IF(AND([2]PREMIOS_DOCTORADO!$V115&lt;&gt;"",[2]PREMIOS_DOCTORADO!$V115&lt;&gt;0),[2]PREMIOS_DOCTORADO!$V115,""),IF($A117="TOTAL",SUM(INDIRECT("L4:L"&amp;ROW()-1)),""))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IF(AND($A117&lt;&gt;"",$A117&lt;&gt;"TOTAL"),IF(AND([2]PREMIOS_DOCTORADO!$Y115&lt;&gt;"",[2]PREMIOS_DOCTORADO!$Y115&lt;&gt;0),[2]PREMIOS_DOCTORADO!$Y115,""),IF($A117="TOTAL",SUM(INDIRECT("N4:N"&amp;ROW()-1)),""))</f>
        <v/>
      </c>
      <c r="O117" s="7" t="str">
        <f ca="1">IF(AND($A117&lt;&gt;"",$A117&lt;&gt;"TOTAL"),IF(AND([2]PREMIOS_DOCTORADO!$AA115&lt;&gt;"",[2]PREMIOS_DOCTORADO!$AA115&lt;&gt;0),[2]PREMIOS_DOCTORADO!$AA115,""),IF($A117="TOTAL",SUM(INDIRECT("O4:O"&amp;ROW()-1)),""))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IF(AND($A117&lt;&gt;"",$A117&lt;&gt;"TOTAL"),IF(AND([2]PREMIOS_DOCTORADO!$AD115&lt;&gt;"",[2]PREMIOS_DOCTORADO!$AD115&lt;&gt;0),[2]PREMIOS_DOCTORADO!$AD115,""),IF($A117="TOTAL",SUM(INDIRECT("Q4:Q"&amp;ROW()-1)),""))</f>
        <v/>
      </c>
      <c r="R117" s="7" t="str">
        <f ca="1">IF(AND($A117&lt;&gt;"",$A117&lt;&gt;"TOTAL"),IF(AND([2]PREMIOS_DOCTORADO!$AF115&lt;&gt;"",[2]PREMIOS_DOCTORADO!$AF115&lt;&gt;0),[2]PREMIOS_DOCTORADO!$AF115,""),IF($A117="TOTAL",SUM(INDIRECT("R4:R"&amp;ROW()-1)),""))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IF(AND($A117&lt;&gt;"",$A117&lt;&gt;"TOTAL"),IF(AND([2]PREMIOS_DOCTORADO!$AI115&lt;&gt;"",[2]PREMIOS_DOCTORADO!$AI115&lt;&gt;0),[2]PREMIOS_DOCTORADO!$AI115,""),IF($A117="TOTAL",SUM(INDIRECT("T4:T"&amp;ROW()-1)),""))</f>
        <v/>
      </c>
      <c r="U117" s="7" t="str">
        <f ca="1">IF(AND($A117&lt;&gt;"",$A117&lt;&gt;"TOTAL"),IF(AND([2]PREMIOS_DOCTORADO!$AK115&lt;&gt;"",[2]PREMIOS_DOCTORADO!$AK115&lt;&gt;0),[2]PREMIOS_DOCTORADO!$AK115,""),IF($A117="TOTAL",SUM(INDIRECT("U4:U"&amp;ROW()-1)),""))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IF(AND($A117&lt;&gt;"",$A117&lt;&gt;"TOTAL"),IF(AND([2]PREMIOS_DOCTORADO!$AN115&lt;&gt;"",[2]PREMIOS_DOCTORADO!$AN115&lt;&gt;0),[2]PREMIOS_DOCTORADO!$AN115,""),IF($A117="TOTAL",SUM(INDIRECT("W4:W"&amp;ROW()-1)),""))</f>
        <v/>
      </c>
      <c r="X117" s="7" t="str">
        <f ca="1">IF(AND($A117&lt;&gt;"",$A117&lt;&gt;"TOTAL"),IF(AND([2]PREMIOS_DOCTORADO!$AP115&lt;&gt;"",[2]PREMIOS_DOCTORADO!$AP115&lt;&gt;0),[2]PREMIOS_DOCTORADO!$AP115,""),IF($A117="TOTAL",SUM(INDIRECT("X4:X"&amp;ROW()-1)),""))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IF(AND($A117&lt;&gt;"",$A117&lt;&gt;"TOTAL"),IF(AND([2]PREMIOS_DOCTORADO!$AS115&lt;&gt;"",[2]PREMIOS_DOCTORADO!$AS115&lt;&gt;0),[2]PREMIOS_DOCTORADO!$AS115,""),IF($A117="TOTAL",SUM(INDIRECT("Z4:Z"&amp;ROW()-1)),""))</f>
        <v/>
      </c>
      <c r="AA117" s="7" t="str">
        <f ca="1">IF(AND($A117&lt;&gt;"",$A117&lt;&gt;"TOTAL"),IF(AND([2]PREMIOS_DOCTORADO!$AU115&lt;&gt;"",[2]PREMIOS_DOCTORADO!$AU115&lt;&gt;0),[2]PREMIOS_DOCTORADO!$AU115,""),IF($A117="TOTAL",SUM(INDIRECT("AA4:AA"&amp;ROW()-1)),""))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IF(AND($A117&lt;&gt;"",$A117&lt;&gt;"TOTAL"),IF(AND([2]PREMIOS_DOCTORADO!$AX115&lt;&gt;"",[2]PREMIOS_DOCTORADO!$AX115&lt;&gt;0),[2]PREMIOS_DOCTORADO!$AX115,""),IF($A117="TOTAL",SUM(INDIRECT("AC4:AC"&amp;ROW()-1)),""))</f>
        <v/>
      </c>
      <c r="AD117" s="7" t="str">
        <f ca="1">IF(AND($A117&lt;&gt;"",$A117&lt;&gt;"TOTAL"),IF(AND([2]PREMIOS_DOCTORADO!$AZ115&lt;&gt;"",[2]PREMIOS_DOCTORADO!$AZ115&lt;&gt;0),[2]PREMIOS_DOCTORADO!$AZ115,""),IF($A117="TOTAL",SUM(INDIRECT("AD4:AD"&amp;ROW()-1)),""))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IF(AND($A117&lt;&gt;"",$A117&lt;&gt;"TOTAL"),IF(AND([2]PREMIOS_DOCTORADO!$BC115&lt;&gt;"",[2]PREMIOS_DOCTORADO!$BC115&lt;&gt;0),[2]PREMIOS_DOCTORADO!$BC115,""),IF($A117="TOTAL",SUM(INDIRECT("AF4:AF"&amp;ROW()-1)),""))</f>
        <v/>
      </c>
      <c r="AG117" s="7" t="str">
        <f ca="1">IF(AND($A117&lt;&gt;"",$A117&lt;&gt;"TOTAL"),IF(AND([2]PREMIOS_DOCTORADO!$BE115&lt;&gt;"",[2]PREMIOS_DOCTORADO!$BE115&lt;&gt;0),[2]PREMIOS_DOCTORADO!$BE115,""),IF($A117="TOTAL",SUM(INDIRECT("AG4:AG"&amp;ROW()-1)),""))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IF(AND($A117&lt;&gt;"",$A117&lt;&gt;"TOTAL"),IF(AND([2]PREMIOS_DOCTORADO!$BH115&lt;&gt;"",[2]PREMIOS_DOCTORADO!$BH115&lt;&gt;0),[2]PREMIOS_DOCTORADO!$BH115,""),IF($A117="TOTAL",SUM(INDIRECT("AI4:AI"&amp;ROW()-1)),""))</f>
        <v/>
      </c>
      <c r="AJ117" s="7" t="str">
        <f ca="1">IF(AND($A117&lt;&gt;"",$A117&lt;&gt;"TOTAL"),IF(AND([2]PREMIOS_DOCTORADO!$BJ115&lt;&gt;"",[2]PREMIOS_DOCTORADO!$BJ115&lt;&gt;0),[2]PREMIOS_DOCTORADO!$BJ115,""),IF($A117="TOTAL",SUM(INDIRECT("AJ4:AJ"&amp;ROW()-1)),""))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IF(AND($A117&lt;&gt;"",$A117&lt;&gt;"TOTAL"),IF(AND([2]PREMIOS_DOCTORADO!$BM115&lt;&gt;"",[2]PREMIOS_DOCTORADO!$BM115&lt;&gt;0),[2]PREMIOS_DOCTORADO!$BM115,""),IF($A117="TOTAL",SUM(INDIRECT("AL4:AL"&amp;ROW()-1)),""))</f>
        <v/>
      </c>
      <c r="AM117" s="7" t="str">
        <f ca="1">IF(AND($A117&lt;&gt;"",$A117&lt;&gt;"TOTAL"),IF(AND([2]PREMIOS_DOCTORADO!$BO115&lt;&gt;"",[2]PREMIOS_DOCTORADO!$BO115&lt;&gt;0),[2]PREMIOS_DOCTORADO!$BO115,""),IF($A117="TOTAL",SUM(INDIRECT("AM4:AM"&amp;ROW()-1)),""))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IF(AND($A117&lt;&gt;"",$A117&lt;&gt;"TOTAL"),IF(AND([2]PREMIOS_DOCTORADO!$BR115&lt;&gt;"",[2]PREMIOS_DOCTORADO!$BR115&lt;&gt;0),[2]PREMIOS_DOCTORADO!$BR115,""),IF($A117="TOTAL",SUM(INDIRECT("AO4:AO"&amp;ROW()-1)),""))</f>
        <v/>
      </c>
      <c r="AP117" s="7" t="str">
        <f ca="1">IF(AND($A117&lt;&gt;"",$A117&lt;&gt;"TOTAL"),IF(AND([2]PREMIOS_DOCTORADO!$BT115&lt;&gt;"",[2]PREMIOS_DOCTORADO!$BT115&lt;&gt;0),[2]PREMIOS_DOCTORADO!$BT115,""),IF($A117="TOTAL",SUM(INDIRECT("AP4:AP"&amp;ROW()-1)),""))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IF(AND($A117&lt;&gt;"",$A117&lt;&gt;"TOTAL"),IF(AND([2]PREMIOS_DOCTORADO!$BW115&lt;&gt;"",[2]PREMIOS_DOCTORADO!$BW115&lt;&gt;0),[2]PREMIOS_DOCTORADO!$BW115,""),IF($A117="TOTAL",SUM(INDIRECT("AR4:AR"&amp;ROW()-1)),""))</f>
        <v/>
      </c>
      <c r="AS117" s="7" t="str">
        <f ca="1">IF(AND($A117&lt;&gt;"",$A117&lt;&gt;"TOTAL"),IF(AND([2]PREMIOS_DOCTORADO!$BY115&lt;&gt;"",[2]PREMIOS_DOCTORADO!$BY115&lt;&gt;0),[2]PREMIOS_DOCTORADO!$BY115,""),IF($A117="TOTAL",SUM(INDIRECT("AS4:AS"&amp;ROW()-1)),""))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IF(AND($A117&lt;&gt;"",$A117&lt;&gt;"TOTAL"),IF(AND([2]PREMIOS_DOCTORADO!$CB115&lt;&gt;"",[2]PREMIOS_DOCTORADO!$CB115&lt;&gt;0),[2]PREMIOS_DOCTORADO!$CB115,""),IF($A117="TOTAL",SUM(INDIRECT("AU4:AU"&amp;ROW()-1)),""))</f>
        <v/>
      </c>
      <c r="AV117" s="7" t="str">
        <f ca="1">IF(AND($A117&lt;&gt;"",$A117&lt;&gt;"TOTAL"),IF(AND([2]PREMIOS_DOCTORADO!$CD115&lt;&gt;"",[2]PREMIOS_DOCTORADO!$CD115&lt;&gt;0),[2]PREMIOS_DOCTORADO!$CD115,""),IF($A117="TOTAL",SUM(INDIRECT("AV4:AV"&amp;ROW()-1)),""))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IF(AND($A117&lt;&gt;"",$A117&lt;&gt;"TOTAL"),IF(AND([2]PREMIOS_DOCTORADO!$CG115&lt;&gt;"",[2]PREMIOS_DOCTORADO!$CG115&lt;&gt;0),[2]PREMIOS_DOCTORADO!$CG115,""),IF($A117="TOTAL",SUM(INDIRECT("AX4:AX"&amp;ROW()-1)),""))</f>
        <v/>
      </c>
      <c r="AY117" s="7" t="str">
        <f ca="1">IF(AND($A117&lt;&gt;"",$A117&lt;&gt;"TOTAL"),IF(AND([2]PREMIOS_DOCTORADO!$CI115&lt;&gt;"",[2]PREMIOS_DOCTORADO!$CI115&lt;&gt;0),[2]PREMIOS_DOCTORADO!$CI115,""),IF($A117="TOTAL",SUM(INDIRECT("AY4:AY"&amp;ROW()-1)),""))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IF(AND($A117&lt;&gt;"",$A117&lt;&gt;"TOTAL"),IF(AND([2]PREMIOS_DOCTORADO!$CL115&lt;&gt;"",[2]PREMIOS_DOCTORADO!$CL115&lt;&gt;0),[2]PREMIOS_DOCTORADO!$CL115,""),IF($A117="TOTAL",SUM(INDIRECT("BA4:BA"&amp;ROW()-1)),""))</f>
        <v/>
      </c>
      <c r="BB117" s="7" t="str">
        <f ca="1">IF(AND($A117&lt;&gt;"",$A117&lt;&gt;"TOTAL"),IF(AND([2]PREMIOS_DOCTORADO!$CN115&lt;&gt;"",[2]PREMIOS_DOCTORADO!$CN115&lt;&gt;0),[2]PREMIOS_DOCTORADO!$CN115,""),IF($A117="TOTAL",SUM(INDIRECT("BB4:BB"&amp;ROW()-1)),""))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IF(AND($A117&lt;&gt;"",$A117&lt;&gt;"TOTAL"),IF(AND([2]PREMIOS_DOCTORADO!$CQ115&lt;&gt;"",[2]PREMIOS_DOCTORADO!$CQ115&lt;&gt;0),[2]PREMIOS_DOCTORADO!$CQ115,""),IF($A117="TOTAL",SUM(INDIRECT("BD4:BD"&amp;ROW()-1)),""))</f>
        <v/>
      </c>
      <c r="BE117" s="7" t="str">
        <f ca="1">IF(AND($A117&lt;&gt;"",$A117&lt;&gt;"TOTAL"),IF(AND([2]PREMIOS_DOCTORADO!$CS115&lt;&gt;"",[2]PREMIOS_DOCTORADO!$CS115&lt;&gt;0),[2]PREMIOS_DOCTORADO!$CS115,""),IF($A117="TOTAL",SUM(INDIRECT("BE4:BE"&amp;ROW()-1)),""))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IF([2]PREMIOS_DOCTORADO!$D116&lt;&gt;"",[2]PREMIOS_DOCTORADO!$D116,IF(AND([2]PREMIOS_DOCTORADO!$D116="",[2]PREMIOS_DOCTORADO!$D117="",[2]PREMIOS_DOCTORADO!$D115=""),"","TOTAL"))</f>
        <v/>
      </c>
      <c r="B118" s="7" t="str">
        <f ca="1">IF(AND($A118&lt;&gt;"",$A118&lt;&gt;"TOTAL"),IF(AND([2]PREMIOS_DOCTORADO!$E116&lt;&gt;"",[2]PREMIOS_DOCTORADO!$E116&lt;&gt;0),[2]PREMIOS_DOCTORADO!$E116,""),IF($A118="TOTAL",SUM(INDIRECT("B4:B"&amp;ROW()-1)),""))</f>
        <v/>
      </c>
      <c r="C118" s="7" t="str">
        <f ca="1">IF(AND($A118&lt;&gt;"",$A118&lt;&gt;"TOTAL"),IF(AND([2]PREMIOS_DOCTORADO!$G116&lt;&gt;"",[2]PREMIOS_DOCTORADO!$G116&lt;&gt;0),[2]PREMIOS_DOCTORADO!$G116,""),IF($A118="TOTAL",SUM(INDIRECT("C4:C"&amp;ROW()-1)),""))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IF(AND($A118&lt;&gt;"",$A118&lt;&gt;"TOTAL"),IF(AND([2]PREMIOS_DOCTORADO!$J116&lt;&gt;"",[2]PREMIOS_DOCTORADO!$J116&lt;&gt;0),[2]PREMIOS_DOCTORADO!$J116,""),IF($A118="TOTAL",SUM(INDIRECT("E4:E"&amp;ROW()-1)),""))</f>
        <v/>
      </c>
      <c r="F118" s="7" t="str">
        <f ca="1">IF(AND($A118&lt;&gt;"",$A118&lt;&gt;"TOTAL"),IF(AND([2]PREMIOS_DOCTORADO!$L116&lt;&gt;"",[2]PREMIOS_DOCTORADO!$L116&lt;&gt;0),[2]PREMIOS_DOCTORADO!$L116,""),IF($A118="TOTAL",SUM(INDIRECT("F4:F"&amp;ROW()-1)),""))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IF(AND($A118&lt;&gt;"",$A118&lt;&gt;"TOTAL"),IF(AND([2]PREMIOS_DOCTORADO!$O116&lt;&gt;"",[2]PREMIOS_DOCTORADO!$O116&lt;&gt;0),[2]PREMIOS_DOCTORADO!$O116,""),IF($A118="TOTAL",SUM(INDIRECT("H4:H"&amp;ROW()-1)),""))</f>
        <v/>
      </c>
      <c r="I118" s="7" t="str">
        <f ca="1">IF(AND($A118&lt;&gt;"",$A118&lt;&gt;"TOTAL"),IF(AND([2]PREMIOS_DOCTORADO!$Q116&lt;&gt;"",[2]PREMIOS_DOCTORADO!$Q116&lt;&gt;0),[2]PREMIOS_DOCTORADO!$Q116,""),IF($A118="TOTAL",SUM(INDIRECT("I4:I"&amp;ROW()-1)),""))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IF(AND($A118&lt;&gt;"",$A118&lt;&gt;"TOTAL"),IF(AND([2]PREMIOS_DOCTORADO!$T116&lt;&gt;"",[2]PREMIOS_DOCTORADO!$T116&lt;&gt;0),[2]PREMIOS_DOCTORADO!$T116,""),IF($A118="TOTAL",SUM(INDIRECT("K4:K"&amp;ROW()-1)),""))</f>
        <v/>
      </c>
      <c r="L118" s="7" t="str">
        <f ca="1">IF(AND($A118&lt;&gt;"",$A118&lt;&gt;"TOTAL"),IF(AND([2]PREMIOS_DOCTORADO!$V116&lt;&gt;"",[2]PREMIOS_DOCTORADO!$V116&lt;&gt;0),[2]PREMIOS_DOCTORADO!$V116,""),IF($A118="TOTAL",SUM(INDIRECT("L4:L"&amp;ROW()-1)),""))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IF(AND($A118&lt;&gt;"",$A118&lt;&gt;"TOTAL"),IF(AND([2]PREMIOS_DOCTORADO!$Y116&lt;&gt;"",[2]PREMIOS_DOCTORADO!$Y116&lt;&gt;0),[2]PREMIOS_DOCTORADO!$Y116,""),IF($A118="TOTAL",SUM(INDIRECT("N4:N"&amp;ROW()-1)),""))</f>
        <v/>
      </c>
      <c r="O118" s="7" t="str">
        <f ca="1">IF(AND($A118&lt;&gt;"",$A118&lt;&gt;"TOTAL"),IF(AND([2]PREMIOS_DOCTORADO!$AA116&lt;&gt;"",[2]PREMIOS_DOCTORADO!$AA116&lt;&gt;0),[2]PREMIOS_DOCTORADO!$AA116,""),IF($A118="TOTAL",SUM(INDIRECT("O4:O"&amp;ROW()-1)),""))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IF(AND($A118&lt;&gt;"",$A118&lt;&gt;"TOTAL"),IF(AND([2]PREMIOS_DOCTORADO!$AD116&lt;&gt;"",[2]PREMIOS_DOCTORADO!$AD116&lt;&gt;0),[2]PREMIOS_DOCTORADO!$AD116,""),IF($A118="TOTAL",SUM(INDIRECT("Q4:Q"&amp;ROW()-1)),""))</f>
        <v/>
      </c>
      <c r="R118" s="7" t="str">
        <f ca="1">IF(AND($A118&lt;&gt;"",$A118&lt;&gt;"TOTAL"),IF(AND([2]PREMIOS_DOCTORADO!$AF116&lt;&gt;"",[2]PREMIOS_DOCTORADO!$AF116&lt;&gt;0),[2]PREMIOS_DOCTORADO!$AF116,""),IF($A118="TOTAL",SUM(INDIRECT("R4:R"&amp;ROW()-1)),""))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IF(AND($A118&lt;&gt;"",$A118&lt;&gt;"TOTAL"),IF(AND([2]PREMIOS_DOCTORADO!$AI116&lt;&gt;"",[2]PREMIOS_DOCTORADO!$AI116&lt;&gt;0),[2]PREMIOS_DOCTORADO!$AI116,""),IF($A118="TOTAL",SUM(INDIRECT("T4:T"&amp;ROW()-1)),""))</f>
        <v/>
      </c>
      <c r="U118" s="7" t="str">
        <f ca="1">IF(AND($A118&lt;&gt;"",$A118&lt;&gt;"TOTAL"),IF(AND([2]PREMIOS_DOCTORADO!$AK116&lt;&gt;"",[2]PREMIOS_DOCTORADO!$AK116&lt;&gt;0),[2]PREMIOS_DOCTORADO!$AK116,""),IF($A118="TOTAL",SUM(INDIRECT("U4:U"&amp;ROW()-1)),""))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IF(AND($A118&lt;&gt;"",$A118&lt;&gt;"TOTAL"),IF(AND([2]PREMIOS_DOCTORADO!$AN116&lt;&gt;"",[2]PREMIOS_DOCTORADO!$AN116&lt;&gt;0),[2]PREMIOS_DOCTORADO!$AN116,""),IF($A118="TOTAL",SUM(INDIRECT("W4:W"&amp;ROW()-1)),""))</f>
        <v/>
      </c>
      <c r="X118" s="7" t="str">
        <f ca="1">IF(AND($A118&lt;&gt;"",$A118&lt;&gt;"TOTAL"),IF(AND([2]PREMIOS_DOCTORADO!$AP116&lt;&gt;"",[2]PREMIOS_DOCTORADO!$AP116&lt;&gt;0),[2]PREMIOS_DOCTORADO!$AP116,""),IF($A118="TOTAL",SUM(INDIRECT("X4:X"&amp;ROW()-1)),""))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IF(AND($A118&lt;&gt;"",$A118&lt;&gt;"TOTAL"),IF(AND([2]PREMIOS_DOCTORADO!$AS116&lt;&gt;"",[2]PREMIOS_DOCTORADO!$AS116&lt;&gt;0),[2]PREMIOS_DOCTORADO!$AS116,""),IF($A118="TOTAL",SUM(INDIRECT("Z4:Z"&amp;ROW()-1)),""))</f>
        <v/>
      </c>
      <c r="AA118" s="7" t="str">
        <f ca="1">IF(AND($A118&lt;&gt;"",$A118&lt;&gt;"TOTAL"),IF(AND([2]PREMIOS_DOCTORADO!$AU116&lt;&gt;"",[2]PREMIOS_DOCTORADO!$AU116&lt;&gt;0),[2]PREMIOS_DOCTORADO!$AU116,""),IF($A118="TOTAL",SUM(INDIRECT("AA4:AA"&amp;ROW()-1)),""))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IF(AND($A118&lt;&gt;"",$A118&lt;&gt;"TOTAL"),IF(AND([2]PREMIOS_DOCTORADO!$AX116&lt;&gt;"",[2]PREMIOS_DOCTORADO!$AX116&lt;&gt;0),[2]PREMIOS_DOCTORADO!$AX116,""),IF($A118="TOTAL",SUM(INDIRECT("AC4:AC"&amp;ROW()-1)),""))</f>
        <v/>
      </c>
      <c r="AD118" s="7" t="str">
        <f ca="1">IF(AND($A118&lt;&gt;"",$A118&lt;&gt;"TOTAL"),IF(AND([2]PREMIOS_DOCTORADO!$AZ116&lt;&gt;"",[2]PREMIOS_DOCTORADO!$AZ116&lt;&gt;0),[2]PREMIOS_DOCTORADO!$AZ116,""),IF($A118="TOTAL",SUM(INDIRECT("AD4:AD"&amp;ROW()-1)),""))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IF(AND($A118&lt;&gt;"",$A118&lt;&gt;"TOTAL"),IF(AND([2]PREMIOS_DOCTORADO!$BC116&lt;&gt;"",[2]PREMIOS_DOCTORADO!$BC116&lt;&gt;0),[2]PREMIOS_DOCTORADO!$BC116,""),IF($A118="TOTAL",SUM(INDIRECT("AF4:AF"&amp;ROW()-1)),""))</f>
        <v/>
      </c>
      <c r="AG118" s="7" t="str">
        <f ca="1">IF(AND($A118&lt;&gt;"",$A118&lt;&gt;"TOTAL"),IF(AND([2]PREMIOS_DOCTORADO!$BE116&lt;&gt;"",[2]PREMIOS_DOCTORADO!$BE116&lt;&gt;0),[2]PREMIOS_DOCTORADO!$BE116,""),IF($A118="TOTAL",SUM(INDIRECT("AG4:AG"&amp;ROW()-1)),""))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IF(AND($A118&lt;&gt;"",$A118&lt;&gt;"TOTAL"),IF(AND([2]PREMIOS_DOCTORADO!$BH116&lt;&gt;"",[2]PREMIOS_DOCTORADO!$BH116&lt;&gt;0),[2]PREMIOS_DOCTORADO!$BH116,""),IF($A118="TOTAL",SUM(INDIRECT("AI4:AI"&amp;ROW()-1)),""))</f>
        <v/>
      </c>
      <c r="AJ118" s="7" t="str">
        <f ca="1">IF(AND($A118&lt;&gt;"",$A118&lt;&gt;"TOTAL"),IF(AND([2]PREMIOS_DOCTORADO!$BJ116&lt;&gt;"",[2]PREMIOS_DOCTORADO!$BJ116&lt;&gt;0),[2]PREMIOS_DOCTORADO!$BJ116,""),IF($A118="TOTAL",SUM(INDIRECT("AJ4:AJ"&amp;ROW()-1)),""))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IF(AND($A118&lt;&gt;"",$A118&lt;&gt;"TOTAL"),IF(AND([2]PREMIOS_DOCTORADO!$BM116&lt;&gt;"",[2]PREMIOS_DOCTORADO!$BM116&lt;&gt;0),[2]PREMIOS_DOCTORADO!$BM116,""),IF($A118="TOTAL",SUM(INDIRECT("AL4:AL"&amp;ROW()-1)),""))</f>
        <v/>
      </c>
      <c r="AM118" s="7" t="str">
        <f ca="1">IF(AND($A118&lt;&gt;"",$A118&lt;&gt;"TOTAL"),IF(AND([2]PREMIOS_DOCTORADO!$BO116&lt;&gt;"",[2]PREMIOS_DOCTORADO!$BO116&lt;&gt;0),[2]PREMIOS_DOCTORADO!$BO116,""),IF($A118="TOTAL",SUM(INDIRECT("AM4:AM"&amp;ROW()-1)),""))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IF(AND($A118&lt;&gt;"",$A118&lt;&gt;"TOTAL"),IF(AND([2]PREMIOS_DOCTORADO!$BR116&lt;&gt;"",[2]PREMIOS_DOCTORADO!$BR116&lt;&gt;0),[2]PREMIOS_DOCTORADO!$BR116,""),IF($A118="TOTAL",SUM(INDIRECT("AO4:AO"&amp;ROW()-1)),""))</f>
        <v/>
      </c>
      <c r="AP118" s="7" t="str">
        <f ca="1">IF(AND($A118&lt;&gt;"",$A118&lt;&gt;"TOTAL"),IF(AND([2]PREMIOS_DOCTORADO!$BT116&lt;&gt;"",[2]PREMIOS_DOCTORADO!$BT116&lt;&gt;0),[2]PREMIOS_DOCTORADO!$BT116,""),IF($A118="TOTAL",SUM(INDIRECT("AP4:AP"&amp;ROW()-1)),""))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IF(AND($A118&lt;&gt;"",$A118&lt;&gt;"TOTAL"),IF(AND([2]PREMIOS_DOCTORADO!$BW116&lt;&gt;"",[2]PREMIOS_DOCTORADO!$BW116&lt;&gt;0),[2]PREMIOS_DOCTORADO!$BW116,""),IF($A118="TOTAL",SUM(INDIRECT("AR4:AR"&amp;ROW()-1)),""))</f>
        <v/>
      </c>
      <c r="AS118" s="7" t="str">
        <f ca="1">IF(AND($A118&lt;&gt;"",$A118&lt;&gt;"TOTAL"),IF(AND([2]PREMIOS_DOCTORADO!$BY116&lt;&gt;"",[2]PREMIOS_DOCTORADO!$BY116&lt;&gt;0),[2]PREMIOS_DOCTORADO!$BY116,""),IF($A118="TOTAL",SUM(INDIRECT("AS4:AS"&amp;ROW()-1)),""))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IF(AND($A118&lt;&gt;"",$A118&lt;&gt;"TOTAL"),IF(AND([2]PREMIOS_DOCTORADO!$CB116&lt;&gt;"",[2]PREMIOS_DOCTORADO!$CB116&lt;&gt;0),[2]PREMIOS_DOCTORADO!$CB116,""),IF($A118="TOTAL",SUM(INDIRECT("AU4:AU"&amp;ROW()-1)),""))</f>
        <v/>
      </c>
      <c r="AV118" s="7" t="str">
        <f ca="1">IF(AND($A118&lt;&gt;"",$A118&lt;&gt;"TOTAL"),IF(AND([2]PREMIOS_DOCTORADO!$CD116&lt;&gt;"",[2]PREMIOS_DOCTORADO!$CD116&lt;&gt;0),[2]PREMIOS_DOCTORADO!$CD116,""),IF($A118="TOTAL",SUM(INDIRECT("AV4:AV"&amp;ROW()-1)),""))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IF(AND($A118&lt;&gt;"",$A118&lt;&gt;"TOTAL"),IF(AND([2]PREMIOS_DOCTORADO!$CG116&lt;&gt;"",[2]PREMIOS_DOCTORADO!$CG116&lt;&gt;0),[2]PREMIOS_DOCTORADO!$CG116,""),IF($A118="TOTAL",SUM(INDIRECT("AX4:AX"&amp;ROW()-1)),""))</f>
        <v/>
      </c>
      <c r="AY118" s="7" t="str">
        <f ca="1">IF(AND($A118&lt;&gt;"",$A118&lt;&gt;"TOTAL"),IF(AND([2]PREMIOS_DOCTORADO!$CI116&lt;&gt;"",[2]PREMIOS_DOCTORADO!$CI116&lt;&gt;0),[2]PREMIOS_DOCTORADO!$CI116,""),IF($A118="TOTAL",SUM(INDIRECT("AY4:AY"&amp;ROW()-1)),""))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IF(AND($A118&lt;&gt;"",$A118&lt;&gt;"TOTAL"),IF(AND([2]PREMIOS_DOCTORADO!$CL116&lt;&gt;"",[2]PREMIOS_DOCTORADO!$CL116&lt;&gt;0),[2]PREMIOS_DOCTORADO!$CL116,""),IF($A118="TOTAL",SUM(INDIRECT("BA4:BA"&amp;ROW()-1)),""))</f>
        <v/>
      </c>
      <c r="BB118" s="7" t="str">
        <f ca="1">IF(AND($A118&lt;&gt;"",$A118&lt;&gt;"TOTAL"),IF(AND([2]PREMIOS_DOCTORADO!$CN116&lt;&gt;"",[2]PREMIOS_DOCTORADO!$CN116&lt;&gt;0),[2]PREMIOS_DOCTORADO!$CN116,""),IF($A118="TOTAL",SUM(INDIRECT("BB4:BB"&amp;ROW()-1)),""))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IF(AND($A118&lt;&gt;"",$A118&lt;&gt;"TOTAL"),IF(AND([2]PREMIOS_DOCTORADO!$CQ116&lt;&gt;"",[2]PREMIOS_DOCTORADO!$CQ116&lt;&gt;0),[2]PREMIOS_DOCTORADO!$CQ116,""),IF($A118="TOTAL",SUM(INDIRECT("BD4:BD"&amp;ROW()-1)),""))</f>
        <v/>
      </c>
      <c r="BE118" s="7" t="str">
        <f ca="1">IF(AND($A118&lt;&gt;"",$A118&lt;&gt;"TOTAL"),IF(AND([2]PREMIOS_DOCTORADO!$CS116&lt;&gt;"",[2]PREMIOS_DOCTORADO!$CS116&lt;&gt;0),[2]PREMIOS_DOCTORADO!$CS116,""),IF($A118="TOTAL",SUM(INDIRECT("BE4:BE"&amp;ROW()-1)),""))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IF([2]PREMIOS_DOCTORADO!$D117&lt;&gt;"",[2]PREMIOS_DOCTORADO!$D117,IF(AND([2]PREMIOS_DOCTORADO!$D117="",[2]PREMIOS_DOCTORADO!$D118="",[2]PREMIOS_DOCTORADO!$D116=""),"","TOTAL"))</f>
        <v/>
      </c>
      <c r="B119" s="7" t="str">
        <f ca="1">IF(AND($A119&lt;&gt;"",$A119&lt;&gt;"TOTAL"),IF(AND([2]PREMIOS_DOCTORADO!$E117&lt;&gt;"",[2]PREMIOS_DOCTORADO!$E117&lt;&gt;0),[2]PREMIOS_DOCTORADO!$E117,""),IF($A119="TOTAL",SUM(INDIRECT("B4:B"&amp;ROW()-1)),""))</f>
        <v/>
      </c>
      <c r="C119" s="7" t="str">
        <f ca="1">IF(AND($A119&lt;&gt;"",$A119&lt;&gt;"TOTAL"),IF(AND([2]PREMIOS_DOCTORADO!$G117&lt;&gt;"",[2]PREMIOS_DOCTORADO!$G117&lt;&gt;0),[2]PREMIOS_DOCTORADO!$G117,""),IF($A119="TOTAL",SUM(INDIRECT("C4:C"&amp;ROW()-1)),""))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IF(AND($A119&lt;&gt;"",$A119&lt;&gt;"TOTAL"),IF(AND([2]PREMIOS_DOCTORADO!$J117&lt;&gt;"",[2]PREMIOS_DOCTORADO!$J117&lt;&gt;0),[2]PREMIOS_DOCTORADO!$J117,""),IF($A119="TOTAL",SUM(INDIRECT("E4:E"&amp;ROW()-1)),""))</f>
        <v/>
      </c>
      <c r="F119" s="7" t="str">
        <f ca="1">IF(AND($A119&lt;&gt;"",$A119&lt;&gt;"TOTAL"),IF(AND([2]PREMIOS_DOCTORADO!$L117&lt;&gt;"",[2]PREMIOS_DOCTORADO!$L117&lt;&gt;0),[2]PREMIOS_DOCTORADO!$L117,""),IF($A119="TOTAL",SUM(INDIRECT("F4:F"&amp;ROW()-1)),""))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IF(AND($A119&lt;&gt;"",$A119&lt;&gt;"TOTAL"),IF(AND([2]PREMIOS_DOCTORADO!$O117&lt;&gt;"",[2]PREMIOS_DOCTORADO!$O117&lt;&gt;0),[2]PREMIOS_DOCTORADO!$O117,""),IF($A119="TOTAL",SUM(INDIRECT("H4:H"&amp;ROW()-1)),""))</f>
        <v/>
      </c>
      <c r="I119" s="7" t="str">
        <f ca="1">IF(AND($A119&lt;&gt;"",$A119&lt;&gt;"TOTAL"),IF(AND([2]PREMIOS_DOCTORADO!$Q117&lt;&gt;"",[2]PREMIOS_DOCTORADO!$Q117&lt;&gt;0),[2]PREMIOS_DOCTORADO!$Q117,""),IF($A119="TOTAL",SUM(INDIRECT("I4:I"&amp;ROW()-1)),""))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IF(AND($A119&lt;&gt;"",$A119&lt;&gt;"TOTAL"),IF(AND([2]PREMIOS_DOCTORADO!$T117&lt;&gt;"",[2]PREMIOS_DOCTORADO!$T117&lt;&gt;0),[2]PREMIOS_DOCTORADO!$T117,""),IF($A119="TOTAL",SUM(INDIRECT("K4:K"&amp;ROW()-1)),""))</f>
        <v/>
      </c>
      <c r="L119" s="7" t="str">
        <f ca="1">IF(AND($A119&lt;&gt;"",$A119&lt;&gt;"TOTAL"),IF(AND([2]PREMIOS_DOCTORADO!$V117&lt;&gt;"",[2]PREMIOS_DOCTORADO!$V117&lt;&gt;0),[2]PREMIOS_DOCTORADO!$V117,""),IF($A119="TOTAL",SUM(INDIRECT("L4:L"&amp;ROW()-1)),""))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IF(AND($A119&lt;&gt;"",$A119&lt;&gt;"TOTAL"),IF(AND([2]PREMIOS_DOCTORADO!$Y117&lt;&gt;"",[2]PREMIOS_DOCTORADO!$Y117&lt;&gt;0),[2]PREMIOS_DOCTORADO!$Y117,""),IF($A119="TOTAL",SUM(INDIRECT("N4:N"&amp;ROW()-1)),""))</f>
        <v/>
      </c>
      <c r="O119" s="7" t="str">
        <f ca="1">IF(AND($A119&lt;&gt;"",$A119&lt;&gt;"TOTAL"),IF(AND([2]PREMIOS_DOCTORADO!$AA117&lt;&gt;"",[2]PREMIOS_DOCTORADO!$AA117&lt;&gt;0),[2]PREMIOS_DOCTORADO!$AA117,""),IF($A119="TOTAL",SUM(INDIRECT("O4:O"&amp;ROW()-1)),""))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IF(AND($A119&lt;&gt;"",$A119&lt;&gt;"TOTAL"),IF(AND([2]PREMIOS_DOCTORADO!$AD117&lt;&gt;"",[2]PREMIOS_DOCTORADO!$AD117&lt;&gt;0),[2]PREMIOS_DOCTORADO!$AD117,""),IF($A119="TOTAL",SUM(INDIRECT("Q4:Q"&amp;ROW()-1)),""))</f>
        <v/>
      </c>
      <c r="R119" s="7" t="str">
        <f ca="1">IF(AND($A119&lt;&gt;"",$A119&lt;&gt;"TOTAL"),IF(AND([2]PREMIOS_DOCTORADO!$AF117&lt;&gt;"",[2]PREMIOS_DOCTORADO!$AF117&lt;&gt;0),[2]PREMIOS_DOCTORADO!$AF117,""),IF($A119="TOTAL",SUM(INDIRECT("R4:R"&amp;ROW()-1)),""))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IF(AND($A119&lt;&gt;"",$A119&lt;&gt;"TOTAL"),IF(AND([2]PREMIOS_DOCTORADO!$AI117&lt;&gt;"",[2]PREMIOS_DOCTORADO!$AI117&lt;&gt;0),[2]PREMIOS_DOCTORADO!$AI117,""),IF($A119="TOTAL",SUM(INDIRECT("T4:T"&amp;ROW()-1)),""))</f>
        <v/>
      </c>
      <c r="U119" s="7" t="str">
        <f ca="1">IF(AND($A119&lt;&gt;"",$A119&lt;&gt;"TOTAL"),IF(AND([2]PREMIOS_DOCTORADO!$AK117&lt;&gt;"",[2]PREMIOS_DOCTORADO!$AK117&lt;&gt;0),[2]PREMIOS_DOCTORADO!$AK117,""),IF($A119="TOTAL",SUM(INDIRECT("U4:U"&amp;ROW()-1)),""))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IF(AND($A119&lt;&gt;"",$A119&lt;&gt;"TOTAL"),IF(AND([2]PREMIOS_DOCTORADO!$AN117&lt;&gt;"",[2]PREMIOS_DOCTORADO!$AN117&lt;&gt;0),[2]PREMIOS_DOCTORADO!$AN117,""),IF($A119="TOTAL",SUM(INDIRECT("W4:W"&amp;ROW()-1)),""))</f>
        <v/>
      </c>
      <c r="X119" s="7" t="str">
        <f ca="1">IF(AND($A119&lt;&gt;"",$A119&lt;&gt;"TOTAL"),IF(AND([2]PREMIOS_DOCTORADO!$AP117&lt;&gt;"",[2]PREMIOS_DOCTORADO!$AP117&lt;&gt;0),[2]PREMIOS_DOCTORADO!$AP117,""),IF($A119="TOTAL",SUM(INDIRECT("X4:X"&amp;ROW()-1)),""))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IF(AND($A119&lt;&gt;"",$A119&lt;&gt;"TOTAL"),IF(AND([2]PREMIOS_DOCTORADO!$AS117&lt;&gt;"",[2]PREMIOS_DOCTORADO!$AS117&lt;&gt;0),[2]PREMIOS_DOCTORADO!$AS117,""),IF($A119="TOTAL",SUM(INDIRECT("Z4:Z"&amp;ROW()-1)),""))</f>
        <v/>
      </c>
      <c r="AA119" s="7" t="str">
        <f ca="1">IF(AND($A119&lt;&gt;"",$A119&lt;&gt;"TOTAL"),IF(AND([2]PREMIOS_DOCTORADO!$AU117&lt;&gt;"",[2]PREMIOS_DOCTORADO!$AU117&lt;&gt;0),[2]PREMIOS_DOCTORADO!$AU117,""),IF($A119="TOTAL",SUM(INDIRECT("AA4:AA"&amp;ROW()-1)),""))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IF(AND($A119&lt;&gt;"",$A119&lt;&gt;"TOTAL"),IF(AND([2]PREMIOS_DOCTORADO!$AX117&lt;&gt;"",[2]PREMIOS_DOCTORADO!$AX117&lt;&gt;0),[2]PREMIOS_DOCTORADO!$AX117,""),IF($A119="TOTAL",SUM(INDIRECT("AC4:AC"&amp;ROW()-1)),""))</f>
        <v/>
      </c>
      <c r="AD119" s="7" t="str">
        <f ca="1">IF(AND($A119&lt;&gt;"",$A119&lt;&gt;"TOTAL"),IF(AND([2]PREMIOS_DOCTORADO!$AZ117&lt;&gt;"",[2]PREMIOS_DOCTORADO!$AZ117&lt;&gt;0),[2]PREMIOS_DOCTORADO!$AZ117,""),IF($A119="TOTAL",SUM(INDIRECT("AD4:AD"&amp;ROW()-1)),""))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IF(AND($A119&lt;&gt;"",$A119&lt;&gt;"TOTAL"),IF(AND([2]PREMIOS_DOCTORADO!$BC117&lt;&gt;"",[2]PREMIOS_DOCTORADO!$BC117&lt;&gt;0),[2]PREMIOS_DOCTORADO!$BC117,""),IF($A119="TOTAL",SUM(INDIRECT("AF4:AF"&amp;ROW()-1)),""))</f>
        <v/>
      </c>
      <c r="AG119" s="7" t="str">
        <f ca="1">IF(AND($A119&lt;&gt;"",$A119&lt;&gt;"TOTAL"),IF(AND([2]PREMIOS_DOCTORADO!$BE117&lt;&gt;"",[2]PREMIOS_DOCTORADO!$BE117&lt;&gt;0),[2]PREMIOS_DOCTORADO!$BE117,""),IF($A119="TOTAL",SUM(INDIRECT("AG4:AG"&amp;ROW()-1)),""))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IF(AND($A119&lt;&gt;"",$A119&lt;&gt;"TOTAL"),IF(AND([2]PREMIOS_DOCTORADO!$BH117&lt;&gt;"",[2]PREMIOS_DOCTORADO!$BH117&lt;&gt;0),[2]PREMIOS_DOCTORADO!$BH117,""),IF($A119="TOTAL",SUM(INDIRECT("AI4:AI"&amp;ROW()-1)),""))</f>
        <v/>
      </c>
      <c r="AJ119" s="7" t="str">
        <f ca="1">IF(AND($A119&lt;&gt;"",$A119&lt;&gt;"TOTAL"),IF(AND([2]PREMIOS_DOCTORADO!$BJ117&lt;&gt;"",[2]PREMIOS_DOCTORADO!$BJ117&lt;&gt;0),[2]PREMIOS_DOCTORADO!$BJ117,""),IF($A119="TOTAL",SUM(INDIRECT("AJ4:AJ"&amp;ROW()-1)),""))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IF(AND($A119&lt;&gt;"",$A119&lt;&gt;"TOTAL"),IF(AND([2]PREMIOS_DOCTORADO!$BM117&lt;&gt;"",[2]PREMIOS_DOCTORADO!$BM117&lt;&gt;0),[2]PREMIOS_DOCTORADO!$BM117,""),IF($A119="TOTAL",SUM(INDIRECT("AL4:AL"&amp;ROW()-1)),""))</f>
        <v/>
      </c>
      <c r="AM119" s="7" t="str">
        <f ca="1">IF(AND($A119&lt;&gt;"",$A119&lt;&gt;"TOTAL"),IF(AND([2]PREMIOS_DOCTORADO!$BO117&lt;&gt;"",[2]PREMIOS_DOCTORADO!$BO117&lt;&gt;0),[2]PREMIOS_DOCTORADO!$BO117,""),IF($A119="TOTAL",SUM(INDIRECT("AM4:AM"&amp;ROW()-1)),""))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IF(AND($A119&lt;&gt;"",$A119&lt;&gt;"TOTAL"),IF(AND([2]PREMIOS_DOCTORADO!$BR117&lt;&gt;"",[2]PREMIOS_DOCTORADO!$BR117&lt;&gt;0),[2]PREMIOS_DOCTORADO!$BR117,""),IF($A119="TOTAL",SUM(INDIRECT("AO4:AO"&amp;ROW()-1)),""))</f>
        <v/>
      </c>
      <c r="AP119" s="7" t="str">
        <f ca="1">IF(AND($A119&lt;&gt;"",$A119&lt;&gt;"TOTAL"),IF(AND([2]PREMIOS_DOCTORADO!$BT117&lt;&gt;"",[2]PREMIOS_DOCTORADO!$BT117&lt;&gt;0),[2]PREMIOS_DOCTORADO!$BT117,""),IF($A119="TOTAL",SUM(INDIRECT("AP4:AP"&amp;ROW()-1)),""))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IF(AND($A119&lt;&gt;"",$A119&lt;&gt;"TOTAL"),IF(AND([2]PREMIOS_DOCTORADO!$BW117&lt;&gt;"",[2]PREMIOS_DOCTORADO!$BW117&lt;&gt;0),[2]PREMIOS_DOCTORADO!$BW117,""),IF($A119="TOTAL",SUM(INDIRECT("AR4:AR"&amp;ROW()-1)),""))</f>
        <v/>
      </c>
      <c r="AS119" s="7" t="str">
        <f ca="1">IF(AND($A119&lt;&gt;"",$A119&lt;&gt;"TOTAL"),IF(AND([2]PREMIOS_DOCTORADO!$BY117&lt;&gt;"",[2]PREMIOS_DOCTORADO!$BY117&lt;&gt;0),[2]PREMIOS_DOCTORADO!$BY117,""),IF($A119="TOTAL",SUM(INDIRECT("AS4:AS"&amp;ROW()-1)),""))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IF(AND($A119&lt;&gt;"",$A119&lt;&gt;"TOTAL"),IF(AND([2]PREMIOS_DOCTORADO!$CB117&lt;&gt;"",[2]PREMIOS_DOCTORADO!$CB117&lt;&gt;0),[2]PREMIOS_DOCTORADO!$CB117,""),IF($A119="TOTAL",SUM(INDIRECT("AU4:AU"&amp;ROW()-1)),""))</f>
        <v/>
      </c>
      <c r="AV119" s="7" t="str">
        <f ca="1">IF(AND($A119&lt;&gt;"",$A119&lt;&gt;"TOTAL"),IF(AND([2]PREMIOS_DOCTORADO!$CD117&lt;&gt;"",[2]PREMIOS_DOCTORADO!$CD117&lt;&gt;0),[2]PREMIOS_DOCTORADO!$CD117,""),IF($A119="TOTAL",SUM(INDIRECT("AV4:AV"&amp;ROW()-1)),""))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IF(AND($A119&lt;&gt;"",$A119&lt;&gt;"TOTAL"),IF(AND([2]PREMIOS_DOCTORADO!$CG117&lt;&gt;"",[2]PREMIOS_DOCTORADO!$CG117&lt;&gt;0),[2]PREMIOS_DOCTORADO!$CG117,""),IF($A119="TOTAL",SUM(INDIRECT("AX4:AX"&amp;ROW()-1)),""))</f>
        <v/>
      </c>
      <c r="AY119" s="7" t="str">
        <f ca="1">IF(AND($A119&lt;&gt;"",$A119&lt;&gt;"TOTAL"),IF(AND([2]PREMIOS_DOCTORADO!$CI117&lt;&gt;"",[2]PREMIOS_DOCTORADO!$CI117&lt;&gt;0),[2]PREMIOS_DOCTORADO!$CI117,""),IF($A119="TOTAL",SUM(INDIRECT("AY4:AY"&amp;ROW()-1)),""))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IF(AND($A119&lt;&gt;"",$A119&lt;&gt;"TOTAL"),IF(AND([2]PREMIOS_DOCTORADO!$CL117&lt;&gt;"",[2]PREMIOS_DOCTORADO!$CL117&lt;&gt;0),[2]PREMIOS_DOCTORADO!$CL117,""),IF($A119="TOTAL",SUM(INDIRECT("BA4:BA"&amp;ROW()-1)),""))</f>
        <v/>
      </c>
      <c r="BB119" s="7" t="str">
        <f ca="1">IF(AND($A119&lt;&gt;"",$A119&lt;&gt;"TOTAL"),IF(AND([2]PREMIOS_DOCTORADO!$CN117&lt;&gt;"",[2]PREMIOS_DOCTORADO!$CN117&lt;&gt;0),[2]PREMIOS_DOCTORADO!$CN117,""),IF($A119="TOTAL",SUM(INDIRECT("BB4:BB"&amp;ROW()-1)),""))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IF(AND($A119&lt;&gt;"",$A119&lt;&gt;"TOTAL"),IF(AND([2]PREMIOS_DOCTORADO!$CQ117&lt;&gt;"",[2]PREMIOS_DOCTORADO!$CQ117&lt;&gt;0),[2]PREMIOS_DOCTORADO!$CQ117,""),IF($A119="TOTAL",SUM(INDIRECT("BD4:BD"&amp;ROW()-1)),""))</f>
        <v/>
      </c>
      <c r="BE119" s="7" t="str">
        <f ca="1">IF(AND($A119&lt;&gt;"",$A119&lt;&gt;"TOTAL"),IF(AND([2]PREMIOS_DOCTORADO!$CS117&lt;&gt;"",[2]PREMIOS_DOCTORADO!$CS117&lt;&gt;0),[2]PREMIOS_DOCTORADO!$CS117,""),IF($A119="TOTAL",SUM(INDIRECT("BE4:BE"&amp;ROW()-1)),""))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IF([2]PREMIOS_DOCTORADO!$D118&lt;&gt;"",[2]PREMIOS_DOCTORADO!$D118,IF(AND([2]PREMIOS_DOCTORADO!$D118="",[2]PREMIOS_DOCTORADO!$D119="",[2]PREMIOS_DOCTORADO!$D117=""),"","TOTAL"))</f>
        <v/>
      </c>
      <c r="B120" s="7" t="str">
        <f ca="1">IF(AND($A120&lt;&gt;"",$A120&lt;&gt;"TOTAL"),IF(AND([2]PREMIOS_DOCTORADO!$E118&lt;&gt;"",[2]PREMIOS_DOCTORADO!$E118&lt;&gt;0),[2]PREMIOS_DOCTORADO!$E118,""),IF($A120="TOTAL",SUM(INDIRECT("B4:B"&amp;ROW()-1)),""))</f>
        <v/>
      </c>
      <c r="C120" s="7" t="str">
        <f ca="1">IF(AND($A120&lt;&gt;"",$A120&lt;&gt;"TOTAL"),IF(AND([2]PREMIOS_DOCTORADO!$G118&lt;&gt;"",[2]PREMIOS_DOCTORADO!$G118&lt;&gt;0),[2]PREMIOS_DOCTORADO!$G118,""),IF($A120="TOTAL",SUM(INDIRECT("C4:C"&amp;ROW()-1)),""))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IF(AND($A120&lt;&gt;"",$A120&lt;&gt;"TOTAL"),IF(AND([2]PREMIOS_DOCTORADO!$J118&lt;&gt;"",[2]PREMIOS_DOCTORADO!$J118&lt;&gt;0),[2]PREMIOS_DOCTORADO!$J118,""),IF($A120="TOTAL",SUM(INDIRECT("E4:E"&amp;ROW()-1)),""))</f>
        <v/>
      </c>
      <c r="F120" s="7" t="str">
        <f ca="1">IF(AND($A120&lt;&gt;"",$A120&lt;&gt;"TOTAL"),IF(AND([2]PREMIOS_DOCTORADO!$L118&lt;&gt;"",[2]PREMIOS_DOCTORADO!$L118&lt;&gt;0),[2]PREMIOS_DOCTORADO!$L118,""),IF($A120="TOTAL",SUM(INDIRECT("F4:F"&amp;ROW()-1)),""))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IF(AND($A120&lt;&gt;"",$A120&lt;&gt;"TOTAL"),IF(AND([2]PREMIOS_DOCTORADO!$O118&lt;&gt;"",[2]PREMIOS_DOCTORADO!$O118&lt;&gt;0),[2]PREMIOS_DOCTORADO!$O118,""),IF($A120="TOTAL",SUM(INDIRECT("H4:H"&amp;ROW()-1)),""))</f>
        <v/>
      </c>
      <c r="I120" s="7" t="str">
        <f ca="1">IF(AND($A120&lt;&gt;"",$A120&lt;&gt;"TOTAL"),IF(AND([2]PREMIOS_DOCTORADO!$Q118&lt;&gt;"",[2]PREMIOS_DOCTORADO!$Q118&lt;&gt;0),[2]PREMIOS_DOCTORADO!$Q118,""),IF($A120="TOTAL",SUM(INDIRECT("I4:I"&amp;ROW()-1)),""))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IF(AND($A120&lt;&gt;"",$A120&lt;&gt;"TOTAL"),IF(AND([2]PREMIOS_DOCTORADO!$T118&lt;&gt;"",[2]PREMIOS_DOCTORADO!$T118&lt;&gt;0),[2]PREMIOS_DOCTORADO!$T118,""),IF($A120="TOTAL",SUM(INDIRECT("K4:K"&amp;ROW()-1)),""))</f>
        <v/>
      </c>
      <c r="L120" s="7" t="str">
        <f ca="1">IF(AND($A120&lt;&gt;"",$A120&lt;&gt;"TOTAL"),IF(AND([2]PREMIOS_DOCTORADO!$V118&lt;&gt;"",[2]PREMIOS_DOCTORADO!$V118&lt;&gt;0),[2]PREMIOS_DOCTORADO!$V118,""),IF($A120="TOTAL",SUM(INDIRECT("L4:L"&amp;ROW()-1)),""))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IF(AND($A120&lt;&gt;"",$A120&lt;&gt;"TOTAL"),IF(AND([2]PREMIOS_DOCTORADO!$Y118&lt;&gt;"",[2]PREMIOS_DOCTORADO!$Y118&lt;&gt;0),[2]PREMIOS_DOCTORADO!$Y118,""),IF($A120="TOTAL",SUM(INDIRECT("N4:N"&amp;ROW()-1)),""))</f>
        <v/>
      </c>
      <c r="O120" s="7" t="str">
        <f ca="1">IF(AND($A120&lt;&gt;"",$A120&lt;&gt;"TOTAL"),IF(AND([2]PREMIOS_DOCTORADO!$AA118&lt;&gt;"",[2]PREMIOS_DOCTORADO!$AA118&lt;&gt;0),[2]PREMIOS_DOCTORADO!$AA118,""),IF($A120="TOTAL",SUM(INDIRECT("O4:O"&amp;ROW()-1)),""))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IF(AND($A120&lt;&gt;"",$A120&lt;&gt;"TOTAL"),IF(AND([2]PREMIOS_DOCTORADO!$AD118&lt;&gt;"",[2]PREMIOS_DOCTORADO!$AD118&lt;&gt;0),[2]PREMIOS_DOCTORADO!$AD118,""),IF($A120="TOTAL",SUM(INDIRECT("Q4:Q"&amp;ROW()-1)),""))</f>
        <v/>
      </c>
      <c r="R120" s="7" t="str">
        <f ca="1">IF(AND($A120&lt;&gt;"",$A120&lt;&gt;"TOTAL"),IF(AND([2]PREMIOS_DOCTORADO!$AF118&lt;&gt;"",[2]PREMIOS_DOCTORADO!$AF118&lt;&gt;0),[2]PREMIOS_DOCTORADO!$AF118,""),IF($A120="TOTAL",SUM(INDIRECT("R4:R"&amp;ROW()-1)),""))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IF(AND($A120&lt;&gt;"",$A120&lt;&gt;"TOTAL"),IF(AND([2]PREMIOS_DOCTORADO!$AI118&lt;&gt;"",[2]PREMIOS_DOCTORADO!$AI118&lt;&gt;0),[2]PREMIOS_DOCTORADO!$AI118,""),IF($A120="TOTAL",SUM(INDIRECT("T4:T"&amp;ROW()-1)),""))</f>
        <v/>
      </c>
      <c r="U120" s="7" t="str">
        <f ca="1">IF(AND($A120&lt;&gt;"",$A120&lt;&gt;"TOTAL"),IF(AND([2]PREMIOS_DOCTORADO!$AK118&lt;&gt;"",[2]PREMIOS_DOCTORADO!$AK118&lt;&gt;0),[2]PREMIOS_DOCTORADO!$AK118,""),IF($A120="TOTAL",SUM(INDIRECT("U4:U"&amp;ROW()-1)),""))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IF(AND($A120&lt;&gt;"",$A120&lt;&gt;"TOTAL"),IF(AND([2]PREMIOS_DOCTORADO!$AN118&lt;&gt;"",[2]PREMIOS_DOCTORADO!$AN118&lt;&gt;0),[2]PREMIOS_DOCTORADO!$AN118,""),IF($A120="TOTAL",SUM(INDIRECT("W4:W"&amp;ROW()-1)),""))</f>
        <v/>
      </c>
      <c r="X120" s="7" t="str">
        <f ca="1">IF(AND($A120&lt;&gt;"",$A120&lt;&gt;"TOTAL"),IF(AND([2]PREMIOS_DOCTORADO!$AP118&lt;&gt;"",[2]PREMIOS_DOCTORADO!$AP118&lt;&gt;0),[2]PREMIOS_DOCTORADO!$AP118,""),IF($A120="TOTAL",SUM(INDIRECT("X4:X"&amp;ROW()-1)),""))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IF(AND($A120&lt;&gt;"",$A120&lt;&gt;"TOTAL"),IF(AND([2]PREMIOS_DOCTORADO!$AS118&lt;&gt;"",[2]PREMIOS_DOCTORADO!$AS118&lt;&gt;0),[2]PREMIOS_DOCTORADO!$AS118,""),IF($A120="TOTAL",SUM(INDIRECT("Z4:Z"&amp;ROW()-1)),""))</f>
        <v/>
      </c>
      <c r="AA120" s="7" t="str">
        <f ca="1">IF(AND($A120&lt;&gt;"",$A120&lt;&gt;"TOTAL"),IF(AND([2]PREMIOS_DOCTORADO!$AU118&lt;&gt;"",[2]PREMIOS_DOCTORADO!$AU118&lt;&gt;0),[2]PREMIOS_DOCTORADO!$AU118,""),IF($A120="TOTAL",SUM(INDIRECT("AA4:AA"&amp;ROW()-1)),""))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IF(AND($A120&lt;&gt;"",$A120&lt;&gt;"TOTAL"),IF(AND([2]PREMIOS_DOCTORADO!$AX118&lt;&gt;"",[2]PREMIOS_DOCTORADO!$AX118&lt;&gt;0),[2]PREMIOS_DOCTORADO!$AX118,""),IF($A120="TOTAL",SUM(INDIRECT("AC4:AC"&amp;ROW()-1)),""))</f>
        <v/>
      </c>
      <c r="AD120" s="7" t="str">
        <f ca="1">IF(AND($A120&lt;&gt;"",$A120&lt;&gt;"TOTAL"),IF(AND([2]PREMIOS_DOCTORADO!$AZ118&lt;&gt;"",[2]PREMIOS_DOCTORADO!$AZ118&lt;&gt;0),[2]PREMIOS_DOCTORADO!$AZ118,""),IF($A120="TOTAL",SUM(INDIRECT("AD4:AD"&amp;ROW()-1)),""))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IF(AND($A120&lt;&gt;"",$A120&lt;&gt;"TOTAL"),IF(AND([2]PREMIOS_DOCTORADO!$BC118&lt;&gt;"",[2]PREMIOS_DOCTORADO!$BC118&lt;&gt;0),[2]PREMIOS_DOCTORADO!$BC118,""),IF($A120="TOTAL",SUM(INDIRECT("AF4:AF"&amp;ROW()-1)),""))</f>
        <v/>
      </c>
      <c r="AG120" s="7" t="str">
        <f ca="1">IF(AND($A120&lt;&gt;"",$A120&lt;&gt;"TOTAL"),IF(AND([2]PREMIOS_DOCTORADO!$BE118&lt;&gt;"",[2]PREMIOS_DOCTORADO!$BE118&lt;&gt;0),[2]PREMIOS_DOCTORADO!$BE118,""),IF($A120="TOTAL",SUM(INDIRECT("AG4:AG"&amp;ROW()-1)),""))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IF(AND($A120&lt;&gt;"",$A120&lt;&gt;"TOTAL"),IF(AND([2]PREMIOS_DOCTORADO!$BH118&lt;&gt;"",[2]PREMIOS_DOCTORADO!$BH118&lt;&gt;0),[2]PREMIOS_DOCTORADO!$BH118,""),IF($A120="TOTAL",SUM(INDIRECT("AI4:AI"&amp;ROW()-1)),""))</f>
        <v/>
      </c>
      <c r="AJ120" s="7" t="str">
        <f ca="1">IF(AND($A120&lt;&gt;"",$A120&lt;&gt;"TOTAL"),IF(AND([2]PREMIOS_DOCTORADO!$BJ118&lt;&gt;"",[2]PREMIOS_DOCTORADO!$BJ118&lt;&gt;0),[2]PREMIOS_DOCTORADO!$BJ118,""),IF($A120="TOTAL",SUM(INDIRECT("AJ4:AJ"&amp;ROW()-1)),""))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IF(AND($A120&lt;&gt;"",$A120&lt;&gt;"TOTAL"),IF(AND([2]PREMIOS_DOCTORADO!$BM118&lt;&gt;"",[2]PREMIOS_DOCTORADO!$BM118&lt;&gt;0),[2]PREMIOS_DOCTORADO!$BM118,""),IF($A120="TOTAL",SUM(INDIRECT("AL4:AL"&amp;ROW()-1)),""))</f>
        <v/>
      </c>
      <c r="AM120" s="7" t="str">
        <f ca="1">IF(AND($A120&lt;&gt;"",$A120&lt;&gt;"TOTAL"),IF(AND([2]PREMIOS_DOCTORADO!$BO118&lt;&gt;"",[2]PREMIOS_DOCTORADO!$BO118&lt;&gt;0),[2]PREMIOS_DOCTORADO!$BO118,""),IF($A120="TOTAL",SUM(INDIRECT("AM4:AM"&amp;ROW()-1)),""))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IF(AND($A120&lt;&gt;"",$A120&lt;&gt;"TOTAL"),IF(AND([2]PREMIOS_DOCTORADO!$BR118&lt;&gt;"",[2]PREMIOS_DOCTORADO!$BR118&lt;&gt;0),[2]PREMIOS_DOCTORADO!$BR118,""),IF($A120="TOTAL",SUM(INDIRECT("AO4:AO"&amp;ROW()-1)),""))</f>
        <v/>
      </c>
      <c r="AP120" s="7" t="str">
        <f ca="1">IF(AND($A120&lt;&gt;"",$A120&lt;&gt;"TOTAL"),IF(AND([2]PREMIOS_DOCTORADO!$BT118&lt;&gt;"",[2]PREMIOS_DOCTORADO!$BT118&lt;&gt;0),[2]PREMIOS_DOCTORADO!$BT118,""),IF($A120="TOTAL",SUM(INDIRECT("AP4:AP"&amp;ROW()-1)),""))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IF(AND($A120&lt;&gt;"",$A120&lt;&gt;"TOTAL"),IF(AND([2]PREMIOS_DOCTORADO!$BW118&lt;&gt;"",[2]PREMIOS_DOCTORADO!$BW118&lt;&gt;0),[2]PREMIOS_DOCTORADO!$BW118,""),IF($A120="TOTAL",SUM(INDIRECT("AR4:AR"&amp;ROW()-1)),""))</f>
        <v/>
      </c>
      <c r="AS120" s="7" t="str">
        <f ca="1">IF(AND($A120&lt;&gt;"",$A120&lt;&gt;"TOTAL"),IF(AND([2]PREMIOS_DOCTORADO!$BY118&lt;&gt;"",[2]PREMIOS_DOCTORADO!$BY118&lt;&gt;0),[2]PREMIOS_DOCTORADO!$BY118,""),IF($A120="TOTAL",SUM(INDIRECT("AS4:AS"&amp;ROW()-1)),""))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IF(AND($A120&lt;&gt;"",$A120&lt;&gt;"TOTAL"),IF(AND([2]PREMIOS_DOCTORADO!$CB118&lt;&gt;"",[2]PREMIOS_DOCTORADO!$CB118&lt;&gt;0),[2]PREMIOS_DOCTORADO!$CB118,""),IF($A120="TOTAL",SUM(INDIRECT("AU4:AU"&amp;ROW()-1)),""))</f>
        <v/>
      </c>
      <c r="AV120" s="7" t="str">
        <f ca="1">IF(AND($A120&lt;&gt;"",$A120&lt;&gt;"TOTAL"),IF(AND([2]PREMIOS_DOCTORADO!$CD118&lt;&gt;"",[2]PREMIOS_DOCTORADO!$CD118&lt;&gt;0),[2]PREMIOS_DOCTORADO!$CD118,""),IF($A120="TOTAL",SUM(INDIRECT("AV4:AV"&amp;ROW()-1)),""))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IF(AND($A120&lt;&gt;"",$A120&lt;&gt;"TOTAL"),IF(AND([2]PREMIOS_DOCTORADO!$CG118&lt;&gt;"",[2]PREMIOS_DOCTORADO!$CG118&lt;&gt;0),[2]PREMIOS_DOCTORADO!$CG118,""),IF($A120="TOTAL",SUM(INDIRECT("AX4:AX"&amp;ROW()-1)),""))</f>
        <v/>
      </c>
      <c r="AY120" s="7" t="str">
        <f ca="1">IF(AND($A120&lt;&gt;"",$A120&lt;&gt;"TOTAL"),IF(AND([2]PREMIOS_DOCTORADO!$CI118&lt;&gt;"",[2]PREMIOS_DOCTORADO!$CI118&lt;&gt;0),[2]PREMIOS_DOCTORADO!$CI118,""),IF($A120="TOTAL",SUM(INDIRECT("AY4:AY"&amp;ROW()-1)),""))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IF(AND($A120&lt;&gt;"",$A120&lt;&gt;"TOTAL"),IF(AND([2]PREMIOS_DOCTORADO!$CL118&lt;&gt;"",[2]PREMIOS_DOCTORADO!$CL118&lt;&gt;0),[2]PREMIOS_DOCTORADO!$CL118,""),IF($A120="TOTAL",SUM(INDIRECT("BA4:BA"&amp;ROW()-1)),""))</f>
        <v/>
      </c>
      <c r="BB120" s="7" t="str">
        <f ca="1">IF(AND($A120&lt;&gt;"",$A120&lt;&gt;"TOTAL"),IF(AND([2]PREMIOS_DOCTORADO!$CN118&lt;&gt;"",[2]PREMIOS_DOCTORADO!$CN118&lt;&gt;0),[2]PREMIOS_DOCTORADO!$CN118,""),IF($A120="TOTAL",SUM(INDIRECT("BB4:BB"&amp;ROW()-1)),""))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IF(AND($A120&lt;&gt;"",$A120&lt;&gt;"TOTAL"),IF(AND([2]PREMIOS_DOCTORADO!$CQ118&lt;&gt;"",[2]PREMIOS_DOCTORADO!$CQ118&lt;&gt;0),[2]PREMIOS_DOCTORADO!$CQ118,""),IF($A120="TOTAL",SUM(INDIRECT("BD4:BD"&amp;ROW()-1)),""))</f>
        <v/>
      </c>
      <c r="BE120" s="7" t="str">
        <f ca="1">IF(AND($A120&lt;&gt;"",$A120&lt;&gt;"TOTAL"),IF(AND([2]PREMIOS_DOCTORADO!$CS118&lt;&gt;"",[2]PREMIOS_DOCTORADO!$CS118&lt;&gt;0),[2]PREMIOS_DOCTORADO!$CS118,""),IF($A120="TOTAL",SUM(INDIRECT("BE4:BE"&amp;ROW()-1)),""))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IF([2]PREMIOS_DOCTORADO!$D119&lt;&gt;"",[2]PREMIOS_DOCTORADO!$D119,IF(AND([2]PREMIOS_DOCTORADO!$D119="",[2]PREMIOS_DOCTORADO!$D120="",[2]PREMIOS_DOCTORADO!$D118=""),"","TOTAL"))</f>
        <v/>
      </c>
      <c r="B121" s="7" t="str">
        <f ca="1">IF(AND($A121&lt;&gt;"",$A121&lt;&gt;"TOTAL"),IF(AND([2]PREMIOS_DOCTORADO!$E119&lt;&gt;"",[2]PREMIOS_DOCTORADO!$E119&lt;&gt;0),[2]PREMIOS_DOCTORADO!$E119,""),IF($A121="TOTAL",SUM(INDIRECT("B4:B"&amp;ROW()-1)),""))</f>
        <v/>
      </c>
      <c r="C121" s="7" t="str">
        <f ca="1">IF(AND($A121&lt;&gt;"",$A121&lt;&gt;"TOTAL"),IF(AND([2]PREMIOS_DOCTORADO!$G119&lt;&gt;"",[2]PREMIOS_DOCTORADO!$G119&lt;&gt;0),[2]PREMIOS_DOCTORADO!$G119,""),IF($A121="TOTAL",SUM(INDIRECT("C4:C"&amp;ROW()-1)),""))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IF(AND($A121&lt;&gt;"",$A121&lt;&gt;"TOTAL"),IF(AND([2]PREMIOS_DOCTORADO!$J119&lt;&gt;"",[2]PREMIOS_DOCTORADO!$J119&lt;&gt;0),[2]PREMIOS_DOCTORADO!$J119,""),IF($A121="TOTAL",SUM(INDIRECT("E4:E"&amp;ROW()-1)),""))</f>
        <v/>
      </c>
      <c r="F121" s="7" t="str">
        <f ca="1">IF(AND($A121&lt;&gt;"",$A121&lt;&gt;"TOTAL"),IF(AND([2]PREMIOS_DOCTORADO!$L119&lt;&gt;"",[2]PREMIOS_DOCTORADO!$L119&lt;&gt;0),[2]PREMIOS_DOCTORADO!$L119,""),IF($A121="TOTAL",SUM(INDIRECT("F4:F"&amp;ROW()-1)),""))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IF(AND($A121&lt;&gt;"",$A121&lt;&gt;"TOTAL"),IF(AND([2]PREMIOS_DOCTORADO!$O119&lt;&gt;"",[2]PREMIOS_DOCTORADO!$O119&lt;&gt;0),[2]PREMIOS_DOCTORADO!$O119,""),IF($A121="TOTAL",SUM(INDIRECT("H4:H"&amp;ROW()-1)),""))</f>
        <v/>
      </c>
      <c r="I121" s="7" t="str">
        <f ca="1">IF(AND($A121&lt;&gt;"",$A121&lt;&gt;"TOTAL"),IF(AND([2]PREMIOS_DOCTORADO!$Q119&lt;&gt;"",[2]PREMIOS_DOCTORADO!$Q119&lt;&gt;0),[2]PREMIOS_DOCTORADO!$Q119,""),IF($A121="TOTAL",SUM(INDIRECT("I4:I"&amp;ROW()-1)),""))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IF(AND($A121&lt;&gt;"",$A121&lt;&gt;"TOTAL"),IF(AND([2]PREMIOS_DOCTORADO!$T119&lt;&gt;"",[2]PREMIOS_DOCTORADO!$T119&lt;&gt;0),[2]PREMIOS_DOCTORADO!$T119,""),IF($A121="TOTAL",SUM(INDIRECT("K4:K"&amp;ROW()-1)),""))</f>
        <v/>
      </c>
      <c r="L121" s="7" t="str">
        <f ca="1">IF(AND($A121&lt;&gt;"",$A121&lt;&gt;"TOTAL"),IF(AND([2]PREMIOS_DOCTORADO!$V119&lt;&gt;"",[2]PREMIOS_DOCTORADO!$V119&lt;&gt;0),[2]PREMIOS_DOCTORADO!$V119,""),IF($A121="TOTAL",SUM(INDIRECT("L4:L"&amp;ROW()-1)),""))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IF(AND($A121&lt;&gt;"",$A121&lt;&gt;"TOTAL"),IF(AND([2]PREMIOS_DOCTORADO!$Y119&lt;&gt;"",[2]PREMIOS_DOCTORADO!$Y119&lt;&gt;0),[2]PREMIOS_DOCTORADO!$Y119,""),IF($A121="TOTAL",SUM(INDIRECT("N4:N"&amp;ROW()-1)),""))</f>
        <v/>
      </c>
      <c r="O121" s="7" t="str">
        <f ca="1">IF(AND($A121&lt;&gt;"",$A121&lt;&gt;"TOTAL"),IF(AND([2]PREMIOS_DOCTORADO!$AA119&lt;&gt;"",[2]PREMIOS_DOCTORADO!$AA119&lt;&gt;0),[2]PREMIOS_DOCTORADO!$AA119,""),IF($A121="TOTAL",SUM(INDIRECT("O4:O"&amp;ROW()-1)),""))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IF(AND($A121&lt;&gt;"",$A121&lt;&gt;"TOTAL"),IF(AND([2]PREMIOS_DOCTORADO!$AD119&lt;&gt;"",[2]PREMIOS_DOCTORADO!$AD119&lt;&gt;0),[2]PREMIOS_DOCTORADO!$AD119,""),IF($A121="TOTAL",SUM(INDIRECT("Q4:Q"&amp;ROW()-1)),""))</f>
        <v/>
      </c>
      <c r="R121" s="7" t="str">
        <f ca="1">IF(AND($A121&lt;&gt;"",$A121&lt;&gt;"TOTAL"),IF(AND([2]PREMIOS_DOCTORADO!$AF119&lt;&gt;"",[2]PREMIOS_DOCTORADO!$AF119&lt;&gt;0),[2]PREMIOS_DOCTORADO!$AF119,""),IF($A121="TOTAL",SUM(INDIRECT("R4:R"&amp;ROW()-1)),""))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IF(AND($A121&lt;&gt;"",$A121&lt;&gt;"TOTAL"),IF(AND([2]PREMIOS_DOCTORADO!$AI119&lt;&gt;"",[2]PREMIOS_DOCTORADO!$AI119&lt;&gt;0),[2]PREMIOS_DOCTORADO!$AI119,""),IF($A121="TOTAL",SUM(INDIRECT("T4:T"&amp;ROW()-1)),""))</f>
        <v/>
      </c>
      <c r="U121" s="7" t="str">
        <f ca="1">IF(AND($A121&lt;&gt;"",$A121&lt;&gt;"TOTAL"),IF(AND([2]PREMIOS_DOCTORADO!$AK119&lt;&gt;"",[2]PREMIOS_DOCTORADO!$AK119&lt;&gt;0),[2]PREMIOS_DOCTORADO!$AK119,""),IF($A121="TOTAL",SUM(INDIRECT("U4:U"&amp;ROW()-1)),""))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IF(AND($A121&lt;&gt;"",$A121&lt;&gt;"TOTAL"),IF(AND([2]PREMIOS_DOCTORADO!$AN119&lt;&gt;"",[2]PREMIOS_DOCTORADO!$AN119&lt;&gt;0),[2]PREMIOS_DOCTORADO!$AN119,""),IF($A121="TOTAL",SUM(INDIRECT("W4:W"&amp;ROW()-1)),""))</f>
        <v/>
      </c>
      <c r="X121" s="7" t="str">
        <f ca="1">IF(AND($A121&lt;&gt;"",$A121&lt;&gt;"TOTAL"),IF(AND([2]PREMIOS_DOCTORADO!$AP119&lt;&gt;"",[2]PREMIOS_DOCTORADO!$AP119&lt;&gt;0),[2]PREMIOS_DOCTORADO!$AP119,""),IF($A121="TOTAL",SUM(INDIRECT("X4:X"&amp;ROW()-1)),""))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IF(AND($A121&lt;&gt;"",$A121&lt;&gt;"TOTAL"),IF(AND([2]PREMIOS_DOCTORADO!$AS119&lt;&gt;"",[2]PREMIOS_DOCTORADO!$AS119&lt;&gt;0),[2]PREMIOS_DOCTORADO!$AS119,""),IF($A121="TOTAL",SUM(INDIRECT("Z4:Z"&amp;ROW()-1)),""))</f>
        <v/>
      </c>
      <c r="AA121" s="7" t="str">
        <f ca="1">IF(AND($A121&lt;&gt;"",$A121&lt;&gt;"TOTAL"),IF(AND([2]PREMIOS_DOCTORADO!$AU119&lt;&gt;"",[2]PREMIOS_DOCTORADO!$AU119&lt;&gt;0),[2]PREMIOS_DOCTORADO!$AU119,""),IF($A121="TOTAL",SUM(INDIRECT("AA4:AA"&amp;ROW()-1)),""))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IF(AND($A121&lt;&gt;"",$A121&lt;&gt;"TOTAL"),IF(AND([2]PREMIOS_DOCTORADO!$AX119&lt;&gt;"",[2]PREMIOS_DOCTORADO!$AX119&lt;&gt;0),[2]PREMIOS_DOCTORADO!$AX119,""),IF($A121="TOTAL",SUM(INDIRECT("AC4:AC"&amp;ROW()-1)),""))</f>
        <v/>
      </c>
      <c r="AD121" s="7" t="str">
        <f ca="1">IF(AND($A121&lt;&gt;"",$A121&lt;&gt;"TOTAL"),IF(AND([2]PREMIOS_DOCTORADO!$AZ119&lt;&gt;"",[2]PREMIOS_DOCTORADO!$AZ119&lt;&gt;0),[2]PREMIOS_DOCTORADO!$AZ119,""),IF($A121="TOTAL",SUM(INDIRECT("AD4:AD"&amp;ROW()-1)),""))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IF(AND($A121&lt;&gt;"",$A121&lt;&gt;"TOTAL"),IF(AND([2]PREMIOS_DOCTORADO!$BC119&lt;&gt;"",[2]PREMIOS_DOCTORADO!$BC119&lt;&gt;0),[2]PREMIOS_DOCTORADO!$BC119,""),IF($A121="TOTAL",SUM(INDIRECT("AF4:AF"&amp;ROW()-1)),""))</f>
        <v/>
      </c>
      <c r="AG121" s="7" t="str">
        <f ca="1">IF(AND($A121&lt;&gt;"",$A121&lt;&gt;"TOTAL"),IF(AND([2]PREMIOS_DOCTORADO!$BE119&lt;&gt;"",[2]PREMIOS_DOCTORADO!$BE119&lt;&gt;0),[2]PREMIOS_DOCTORADO!$BE119,""),IF($A121="TOTAL",SUM(INDIRECT("AG4:AG"&amp;ROW()-1)),""))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IF(AND($A121&lt;&gt;"",$A121&lt;&gt;"TOTAL"),IF(AND([2]PREMIOS_DOCTORADO!$BH119&lt;&gt;"",[2]PREMIOS_DOCTORADO!$BH119&lt;&gt;0),[2]PREMIOS_DOCTORADO!$BH119,""),IF($A121="TOTAL",SUM(INDIRECT("AI4:AI"&amp;ROW()-1)),""))</f>
        <v/>
      </c>
      <c r="AJ121" s="7" t="str">
        <f ca="1">IF(AND($A121&lt;&gt;"",$A121&lt;&gt;"TOTAL"),IF(AND([2]PREMIOS_DOCTORADO!$BJ119&lt;&gt;"",[2]PREMIOS_DOCTORADO!$BJ119&lt;&gt;0),[2]PREMIOS_DOCTORADO!$BJ119,""),IF($A121="TOTAL",SUM(INDIRECT("AJ4:AJ"&amp;ROW()-1)),""))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IF(AND($A121&lt;&gt;"",$A121&lt;&gt;"TOTAL"),IF(AND([2]PREMIOS_DOCTORADO!$BM119&lt;&gt;"",[2]PREMIOS_DOCTORADO!$BM119&lt;&gt;0),[2]PREMIOS_DOCTORADO!$BM119,""),IF($A121="TOTAL",SUM(INDIRECT("AL4:AL"&amp;ROW()-1)),""))</f>
        <v/>
      </c>
      <c r="AM121" s="7" t="str">
        <f ca="1">IF(AND($A121&lt;&gt;"",$A121&lt;&gt;"TOTAL"),IF(AND([2]PREMIOS_DOCTORADO!$BO119&lt;&gt;"",[2]PREMIOS_DOCTORADO!$BO119&lt;&gt;0),[2]PREMIOS_DOCTORADO!$BO119,""),IF($A121="TOTAL",SUM(INDIRECT("AM4:AM"&amp;ROW()-1)),""))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IF(AND($A121&lt;&gt;"",$A121&lt;&gt;"TOTAL"),IF(AND([2]PREMIOS_DOCTORADO!$BR119&lt;&gt;"",[2]PREMIOS_DOCTORADO!$BR119&lt;&gt;0),[2]PREMIOS_DOCTORADO!$BR119,""),IF($A121="TOTAL",SUM(INDIRECT("AO4:AO"&amp;ROW()-1)),""))</f>
        <v/>
      </c>
      <c r="AP121" s="7" t="str">
        <f ca="1">IF(AND($A121&lt;&gt;"",$A121&lt;&gt;"TOTAL"),IF(AND([2]PREMIOS_DOCTORADO!$BT119&lt;&gt;"",[2]PREMIOS_DOCTORADO!$BT119&lt;&gt;0),[2]PREMIOS_DOCTORADO!$BT119,""),IF($A121="TOTAL",SUM(INDIRECT("AP4:AP"&amp;ROW()-1)),""))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IF(AND($A121&lt;&gt;"",$A121&lt;&gt;"TOTAL"),IF(AND([2]PREMIOS_DOCTORADO!$BW119&lt;&gt;"",[2]PREMIOS_DOCTORADO!$BW119&lt;&gt;0),[2]PREMIOS_DOCTORADO!$BW119,""),IF($A121="TOTAL",SUM(INDIRECT("AR4:AR"&amp;ROW()-1)),""))</f>
        <v/>
      </c>
      <c r="AS121" s="7" t="str">
        <f ca="1">IF(AND($A121&lt;&gt;"",$A121&lt;&gt;"TOTAL"),IF(AND([2]PREMIOS_DOCTORADO!$BY119&lt;&gt;"",[2]PREMIOS_DOCTORADO!$BY119&lt;&gt;0),[2]PREMIOS_DOCTORADO!$BY119,""),IF($A121="TOTAL",SUM(INDIRECT("AS4:AS"&amp;ROW()-1)),""))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IF(AND($A121&lt;&gt;"",$A121&lt;&gt;"TOTAL"),IF(AND([2]PREMIOS_DOCTORADO!$CB119&lt;&gt;"",[2]PREMIOS_DOCTORADO!$CB119&lt;&gt;0),[2]PREMIOS_DOCTORADO!$CB119,""),IF($A121="TOTAL",SUM(INDIRECT("AU4:AU"&amp;ROW()-1)),""))</f>
        <v/>
      </c>
      <c r="AV121" s="7" t="str">
        <f ca="1">IF(AND($A121&lt;&gt;"",$A121&lt;&gt;"TOTAL"),IF(AND([2]PREMIOS_DOCTORADO!$CD119&lt;&gt;"",[2]PREMIOS_DOCTORADO!$CD119&lt;&gt;0),[2]PREMIOS_DOCTORADO!$CD119,""),IF($A121="TOTAL",SUM(INDIRECT("AV4:AV"&amp;ROW()-1)),""))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IF(AND($A121&lt;&gt;"",$A121&lt;&gt;"TOTAL"),IF(AND([2]PREMIOS_DOCTORADO!$CG119&lt;&gt;"",[2]PREMIOS_DOCTORADO!$CG119&lt;&gt;0),[2]PREMIOS_DOCTORADO!$CG119,""),IF($A121="TOTAL",SUM(INDIRECT("AX4:AX"&amp;ROW()-1)),""))</f>
        <v/>
      </c>
      <c r="AY121" s="7" t="str">
        <f ca="1">IF(AND($A121&lt;&gt;"",$A121&lt;&gt;"TOTAL"),IF(AND([2]PREMIOS_DOCTORADO!$CI119&lt;&gt;"",[2]PREMIOS_DOCTORADO!$CI119&lt;&gt;0),[2]PREMIOS_DOCTORADO!$CI119,""),IF($A121="TOTAL",SUM(INDIRECT("AY4:AY"&amp;ROW()-1)),""))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IF(AND($A121&lt;&gt;"",$A121&lt;&gt;"TOTAL"),IF(AND([2]PREMIOS_DOCTORADO!$CL119&lt;&gt;"",[2]PREMIOS_DOCTORADO!$CL119&lt;&gt;0),[2]PREMIOS_DOCTORADO!$CL119,""),IF($A121="TOTAL",SUM(INDIRECT("BA4:BA"&amp;ROW()-1)),""))</f>
        <v/>
      </c>
      <c r="BB121" s="7" t="str">
        <f ca="1">IF(AND($A121&lt;&gt;"",$A121&lt;&gt;"TOTAL"),IF(AND([2]PREMIOS_DOCTORADO!$CN119&lt;&gt;"",[2]PREMIOS_DOCTORADO!$CN119&lt;&gt;0),[2]PREMIOS_DOCTORADO!$CN119,""),IF($A121="TOTAL",SUM(INDIRECT("BB4:BB"&amp;ROW()-1)),""))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IF(AND($A121&lt;&gt;"",$A121&lt;&gt;"TOTAL"),IF(AND([2]PREMIOS_DOCTORADO!$CQ119&lt;&gt;"",[2]PREMIOS_DOCTORADO!$CQ119&lt;&gt;0),[2]PREMIOS_DOCTORADO!$CQ119,""),IF($A121="TOTAL",SUM(INDIRECT("BD4:BD"&amp;ROW()-1)),""))</f>
        <v/>
      </c>
      <c r="BE121" s="7" t="str">
        <f ca="1">IF(AND($A121&lt;&gt;"",$A121&lt;&gt;"TOTAL"),IF(AND([2]PREMIOS_DOCTORADO!$CS119&lt;&gt;"",[2]PREMIOS_DOCTORADO!$CS119&lt;&gt;0),[2]PREMIOS_DOCTORADO!$CS119,""),IF($A121="TOTAL",SUM(INDIRECT("BE4:BE"&amp;ROW()-1)),""))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IF([2]PREMIOS_DOCTORADO!$D120&lt;&gt;"",[2]PREMIOS_DOCTORADO!$D120,IF(AND([2]PREMIOS_DOCTORADO!$D120="",[2]PREMIOS_DOCTORADO!$D121="",[2]PREMIOS_DOCTORADO!$D119=""),"","TOTAL"))</f>
        <v/>
      </c>
      <c r="B122" s="7" t="str">
        <f ca="1">IF(AND($A122&lt;&gt;"",$A122&lt;&gt;"TOTAL"),IF(AND([2]PREMIOS_DOCTORADO!$E120&lt;&gt;"",[2]PREMIOS_DOCTORADO!$E120&lt;&gt;0),[2]PREMIOS_DOCTORADO!$E120,""),IF($A122="TOTAL",SUM(INDIRECT("B4:B"&amp;ROW()-1)),""))</f>
        <v/>
      </c>
      <c r="C122" s="7" t="str">
        <f ca="1">IF(AND($A122&lt;&gt;"",$A122&lt;&gt;"TOTAL"),IF(AND([2]PREMIOS_DOCTORADO!$G120&lt;&gt;"",[2]PREMIOS_DOCTORADO!$G120&lt;&gt;0),[2]PREMIOS_DOCTORADO!$G120,""),IF($A122="TOTAL",SUM(INDIRECT("C4:C"&amp;ROW()-1)),""))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IF(AND($A122&lt;&gt;"",$A122&lt;&gt;"TOTAL"),IF(AND([2]PREMIOS_DOCTORADO!$J120&lt;&gt;"",[2]PREMIOS_DOCTORADO!$J120&lt;&gt;0),[2]PREMIOS_DOCTORADO!$J120,""),IF($A122="TOTAL",SUM(INDIRECT("E4:E"&amp;ROW()-1)),""))</f>
        <v/>
      </c>
      <c r="F122" s="7" t="str">
        <f ca="1">IF(AND($A122&lt;&gt;"",$A122&lt;&gt;"TOTAL"),IF(AND([2]PREMIOS_DOCTORADO!$L120&lt;&gt;"",[2]PREMIOS_DOCTORADO!$L120&lt;&gt;0),[2]PREMIOS_DOCTORADO!$L120,""),IF($A122="TOTAL",SUM(INDIRECT("F4:F"&amp;ROW()-1)),""))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IF(AND($A122&lt;&gt;"",$A122&lt;&gt;"TOTAL"),IF(AND([2]PREMIOS_DOCTORADO!$O120&lt;&gt;"",[2]PREMIOS_DOCTORADO!$O120&lt;&gt;0),[2]PREMIOS_DOCTORADO!$O120,""),IF($A122="TOTAL",SUM(INDIRECT("H4:H"&amp;ROW()-1)),""))</f>
        <v/>
      </c>
      <c r="I122" s="7" t="str">
        <f ca="1">IF(AND($A122&lt;&gt;"",$A122&lt;&gt;"TOTAL"),IF(AND([2]PREMIOS_DOCTORADO!$Q120&lt;&gt;"",[2]PREMIOS_DOCTORADO!$Q120&lt;&gt;0),[2]PREMIOS_DOCTORADO!$Q120,""),IF($A122="TOTAL",SUM(INDIRECT("I4:I"&amp;ROW()-1)),""))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IF(AND($A122&lt;&gt;"",$A122&lt;&gt;"TOTAL"),IF(AND([2]PREMIOS_DOCTORADO!$T120&lt;&gt;"",[2]PREMIOS_DOCTORADO!$T120&lt;&gt;0),[2]PREMIOS_DOCTORADO!$T120,""),IF($A122="TOTAL",SUM(INDIRECT("K4:K"&amp;ROW()-1)),""))</f>
        <v/>
      </c>
      <c r="L122" s="7" t="str">
        <f ca="1">IF(AND($A122&lt;&gt;"",$A122&lt;&gt;"TOTAL"),IF(AND([2]PREMIOS_DOCTORADO!$V120&lt;&gt;"",[2]PREMIOS_DOCTORADO!$V120&lt;&gt;0),[2]PREMIOS_DOCTORADO!$V120,""),IF($A122="TOTAL",SUM(INDIRECT("L4:L"&amp;ROW()-1)),""))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IF(AND($A122&lt;&gt;"",$A122&lt;&gt;"TOTAL"),IF(AND([2]PREMIOS_DOCTORADO!$Y120&lt;&gt;"",[2]PREMIOS_DOCTORADO!$Y120&lt;&gt;0),[2]PREMIOS_DOCTORADO!$Y120,""),IF($A122="TOTAL",SUM(INDIRECT("N4:N"&amp;ROW()-1)),""))</f>
        <v/>
      </c>
      <c r="O122" s="7" t="str">
        <f ca="1">IF(AND($A122&lt;&gt;"",$A122&lt;&gt;"TOTAL"),IF(AND([2]PREMIOS_DOCTORADO!$AA120&lt;&gt;"",[2]PREMIOS_DOCTORADO!$AA120&lt;&gt;0),[2]PREMIOS_DOCTORADO!$AA120,""),IF($A122="TOTAL",SUM(INDIRECT("O4:O"&amp;ROW()-1)),""))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IF(AND($A122&lt;&gt;"",$A122&lt;&gt;"TOTAL"),IF(AND([2]PREMIOS_DOCTORADO!$AD120&lt;&gt;"",[2]PREMIOS_DOCTORADO!$AD120&lt;&gt;0),[2]PREMIOS_DOCTORADO!$AD120,""),IF($A122="TOTAL",SUM(INDIRECT("Q4:Q"&amp;ROW()-1)),""))</f>
        <v/>
      </c>
      <c r="R122" s="7" t="str">
        <f ca="1">IF(AND($A122&lt;&gt;"",$A122&lt;&gt;"TOTAL"),IF(AND([2]PREMIOS_DOCTORADO!$AF120&lt;&gt;"",[2]PREMIOS_DOCTORADO!$AF120&lt;&gt;0),[2]PREMIOS_DOCTORADO!$AF120,""),IF($A122="TOTAL",SUM(INDIRECT("R4:R"&amp;ROW()-1)),""))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IF(AND($A122&lt;&gt;"",$A122&lt;&gt;"TOTAL"),IF(AND([2]PREMIOS_DOCTORADO!$AI120&lt;&gt;"",[2]PREMIOS_DOCTORADO!$AI120&lt;&gt;0),[2]PREMIOS_DOCTORADO!$AI120,""),IF($A122="TOTAL",SUM(INDIRECT("T4:T"&amp;ROW()-1)),""))</f>
        <v/>
      </c>
      <c r="U122" s="7" t="str">
        <f ca="1">IF(AND($A122&lt;&gt;"",$A122&lt;&gt;"TOTAL"),IF(AND([2]PREMIOS_DOCTORADO!$AK120&lt;&gt;"",[2]PREMIOS_DOCTORADO!$AK120&lt;&gt;0),[2]PREMIOS_DOCTORADO!$AK120,""),IF($A122="TOTAL",SUM(INDIRECT("U4:U"&amp;ROW()-1)),""))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IF(AND($A122&lt;&gt;"",$A122&lt;&gt;"TOTAL"),IF(AND([2]PREMIOS_DOCTORADO!$AN120&lt;&gt;"",[2]PREMIOS_DOCTORADO!$AN120&lt;&gt;0),[2]PREMIOS_DOCTORADO!$AN120,""),IF($A122="TOTAL",SUM(INDIRECT("W4:W"&amp;ROW()-1)),""))</f>
        <v/>
      </c>
      <c r="X122" s="7" t="str">
        <f ca="1">IF(AND($A122&lt;&gt;"",$A122&lt;&gt;"TOTAL"),IF(AND([2]PREMIOS_DOCTORADO!$AP120&lt;&gt;"",[2]PREMIOS_DOCTORADO!$AP120&lt;&gt;0),[2]PREMIOS_DOCTORADO!$AP120,""),IF($A122="TOTAL",SUM(INDIRECT("X4:X"&amp;ROW()-1)),""))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IF(AND($A122&lt;&gt;"",$A122&lt;&gt;"TOTAL"),IF(AND([2]PREMIOS_DOCTORADO!$AS120&lt;&gt;"",[2]PREMIOS_DOCTORADO!$AS120&lt;&gt;0),[2]PREMIOS_DOCTORADO!$AS120,""),IF($A122="TOTAL",SUM(INDIRECT("Z4:Z"&amp;ROW()-1)),""))</f>
        <v/>
      </c>
      <c r="AA122" s="7" t="str">
        <f ca="1">IF(AND($A122&lt;&gt;"",$A122&lt;&gt;"TOTAL"),IF(AND([2]PREMIOS_DOCTORADO!$AU120&lt;&gt;"",[2]PREMIOS_DOCTORADO!$AU120&lt;&gt;0),[2]PREMIOS_DOCTORADO!$AU120,""),IF($A122="TOTAL",SUM(INDIRECT("AA4:AA"&amp;ROW()-1)),""))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IF(AND($A122&lt;&gt;"",$A122&lt;&gt;"TOTAL"),IF(AND([2]PREMIOS_DOCTORADO!$AX120&lt;&gt;"",[2]PREMIOS_DOCTORADO!$AX120&lt;&gt;0),[2]PREMIOS_DOCTORADO!$AX120,""),IF($A122="TOTAL",SUM(INDIRECT("AC4:AC"&amp;ROW()-1)),""))</f>
        <v/>
      </c>
      <c r="AD122" s="7" t="str">
        <f ca="1">IF(AND($A122&lt;&gt;"",$A122&lt;&gt;"TOTAL"),IF(AND([2]PREMIOS_DOCTORADO!$AZ120&lt;&gt;"",[2]PREMIOS_DOCTORADO!$AZ120&lt;&gt;0),[2]PREMIOS_DOCTORADO!$AZ120,""),IF($A122="TOTAL",SUM(INDIRECT("AD4:AD"&amp;ROW()-1)),""))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IF(AND($A122&lt;&gt;"",$A122&lt;&gt;"TOTAL"),IF(AND([2]PREMIOS_DOCTORADO!$BC120&lt;&gt;"",[2]PREMIOS_DOCTORADO!$BC120&lt;&gt;0),[2]PREMIOS_DOCTORADO!$BC120,""),IF($A122="TOTAL",SUM(INDIRECT("AF4:AF"&amp;ROW()-1)),""))</f>
        <v/>
      </c>
      <c r="AG122" s="7" t="str">
        <f ca="1">IF(AND($A122&lt;&gt;"",$A122&lt;&gt;"TOTAL"),IF(AND([2]PREMIOS_DOCTORADO!$BE120&lt;&gt;"",[2]PREMIOS_DOCTORADO!$BE120&lt;&gt;0),[2]PREMIOS_DOCTORADO!$BE120,""),IF($A122="TOTAL",SUM(INDIRECT("AG4:AG"&amp;ROW()-1)),""))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IF(AND($A122&lt;&gt;"",$A122&lt;&gt;"TOTAL"),IF(AND([2]PREMIOS_DOCTORADO!$BH120&lt;&gt;"",[2]PREMIOS_DOCTORADO!$BH120&lt;&gt;0),[2]PREMIOS_DOCTORADO!$BH120,""),IF($A122="TOTAL",SUM(INDIRECT("AI4:AI"&amp;ROW()-1)),""))</f>
        <v/>
      </c>
      <c r="AJ122" s="7" t="str">
        <f ca="1">IF(AND($A122&lt;&gt;"",$A122&lt;&gt;"TOTAL"),IF(AND([2]PREMIOS_DOCTORADO!$BJ120&lt;&gt;"",[2]PREMIOS_DOCTORADO!$BJ120&lt;&gt;0),[2]PREMIOS_DOCTORADO!$BJ120,""),IF($A122="TOTAL",SUM(INDIRECT("AJ4:AJ"&amp;ROW()-1)),""))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IF(AND($A122&lt;&gt;"",$A122&lt;&gt;"TOTAL"),IF(AND([2]PREMIOS_DOCTORADO!$BM120&lt;&gt;"",[2]PREMIOS_DOCTORADO!$BM120&lt;&gt;0),[2]PREMIOS_DOCTORADO!$BM120,""),IF($A122="TOTAL",SUM(INDIRECT("AL4:AL"&amp;ROW()-1)),""))</f>
        <v/>
      </c>
      <c r="AM122" s="7" t="str">
        <f ca="1">IF(AND($A122&lt;&gt;"",$A122&lt;&gt;"TOTAL"),IF(AND([2]PREMIOS_DOCTORADO!$BO120&lt;&gt;"",[2]PREMIOS_DOCTORADO!$BO120&lt;&gt;0),[2]PREMIOS_DOCTORADO!$BO120,""),IF($A122="TOTAL",SUM(INDIRECT("AM4:AM"&amp;ROW()-1)),""))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IF(AND($A122&lt;&gt;"",$A122&lt;&gt;"TOTAL"),IF(AND([2]PREMIOS_DOCTORADO!$BR120&lt;&gt;"",[2]PREMIOS_DOCTORADO!$BR120&lt;&gt;0),[2]PREMIOS_DOCTORADO!$BR120,""),IF($A122="TOTAL",SUM(INDIRECT("AO4:AO"&amp;ROW()-1)),""))</f>
        <v/>
      </c>
      <c r="AP122" s="7" t="str">
        <f ca="1">IF(AND($A122&lt;&gt;"",$A122&lt;&gt;"TOTAL"),IF(AND([2]PREMIOS_DOCTORADO!$BT120&lt;&gt;"",[2]PREMIOS_DOCTORADO!$BT120&lt;&gt;0),[2]PREMIOS_DOCTORADO!$BT120,""),IF($A122="TOTAL",SUM(INDIRECT("AP4:AP"&amp;ROW()-1)),""))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IF(AND($A122&lt;&gt;"",$A122&lt;&gt;"TOTAL"),IF(AND([2]PREMIOS_DOCTORADO!$BW120&lt;&gt;"",[2]PREMIOS_DOCTORADO!$BW120&lt;&gt;0),[2]PREMIOS_DOCTORADO!$BW120,""),IF($A122="TOTAL",SUM(INDIRECT("AR4:AR"&amp;ROW()-1)),""))</f>
        <v/>
      </c>
      <c r="AS122" s="7" t="str">
        <f ca="1">IF(AND($A122&lt;&gt;"",$A122&lt;&gt;"TOTAL"),IF(AND([2]PREMIOS_DOCTORADO!$BY120&lt;&gt;"",[2]PREMIOS_DOCTORADO!$BY120&lt;&gt;0),[2]PREMIOS_DOCTORADO!$BY120,""),IF($A122="TOTAL",SUM(INDIRECT("AS4:AS"&amp;ROW()-1)),""))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IF(AND($A122&lt;&gt;"",$A122&lt;&gt;"TOTAL"),IF(AND([2]PREMIOS_DOCTORADO!$CB120&lt;&gt;"",[2]PREMIOS_DOCTORADO!$CB120&lt;&gt;0),[2]PREMIOS_DOCTORADO!$CB120,""),IF($A122="TOTAL",SUM(INDIRECT("AU4:AU"&amp;ROW()-1)),""))</f>
        <v/>
      </c>
      <c r="AV122" s="7" t="str">
        <f ca="1">IF(AND($A122&lt;&gt;"",$A122&lt;&gt;"TOTAL"),IF(AND([2]PREMIOS_DOCTORADO!$CD120&lt;&gt;"",[2]PREMIOS_DOCTORADO!$CD120&lt;&gt;0),[2]PREMIOS_DOCTORADO!$CD120,""),IF($A122="TOTAL",SUM(INDIRECT("AV4:AV"&amp;ROW()-1)),""))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IF(AND($A122&lt;&gt;"",$A122&lt;&gt;"TOTAL"),IF(AND([2]PREMIOS_DOCTORADO!$CG120&lt;&gt;"",[2]PREMIOS_DOCTORADO!$CG120&lt;&gt;0),[2]PREMIOS_DOCTORADO!$CG120,""),IF($A122="TOTAL",SUM(INDIRECT("AX4:AX"&amp;ROW()-1)),""))</f>
        <v/>
      </c>
      <c r="AY122" s="7" t="str">
        <f ca="1">IF(AND($A122&lt;&gt;"",$A122&lt;&gt;"TOTAL"),IF(AND([2]PREMIOS_DOCTORADO!$CI120&lt;&gt;"",[2]PREMIOS_DOCTORADO!$CI120&lt;&gt;0),[2]PREMIOS_DOCTORADO!$CI120,""),IF($A122="TOTAL",SUM(INDIRECT("AY4:AY"&amp;ROW()-1)),""))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IF(AND($A122&lt;&gt;"",$A122&lt;&gt;"TOTAL"),IF(AND([2]PREMIOS_DOCTORADO!$CL120&lt;&gt;"",[2]PREMIOS_DOCTORADO!$CL120&lt;&gt;0),[2]PREMIOS_DOCTORADO!$CL120,""),IF($A122="TOTAL",SUM(INDIRECT("BA4:BA"&amp;ROW()-1)),""))</f>
        <v/>
      </c>
      <c r="BB122" s="7" t="str">
        <f ca="1">IF(AND($A122&lt;&gt;"",$A122&lt;&gt;"TOTAL"),IF(AND([2]PREMIOS_DOCTORADO!$CN120&lt;&gt;"",[2]PREMIOS_DOCTORADO!$CN120&lt;&gt;0),[2]PREMIOS_DOCTORADO!$CN120,""),IF($A122="TOTAL",SUM(INDIRECT("BB4:BB"&amp;ROW()-1)),""))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IF(AND($A122&lt;&gt;"",$A122&lt;&gt;"TOTAL"),IF(AND([2]PREMIOS_DOCTORADO!$CQ120&lt;&gt;"",[2]PREMIOS_DOCTORADO!$CQ120&lt;&gt;0),[2]PREMIOS_DOCTORADO!$CQ120,""),IF($A122="TOTAL",SUM(INDIRECT("BD4:BD"&amp;ROW()-1)),""))</f>
        <v/>
      </c>
      <c r="BE122" s="7" t="str">
        <f ca="1">IF(AND($A122&lt;&gt;"",$A122&lt;&gt;"TOTAL"),IF(AND([2]PREMIOS_DOCTORADO!$CS120&lt;&gt;"",[2]PREMIOS_DOCTORADO!$CS120&lt;&gt;0),[2]PREMIOS_DOCTORADO!$CS120,""),IF($A122="TOTAL",SUM(INDIRECT("BE4:BE"&amp;ROW()-1)),""))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IF([2]PREMIOS_DOCTORADO!$D121&lt;&gt;"",[2]PREMIOS_DOCTORADO!$D121,IF(AND([2]PREMIOS_DOCTORADO!$D121="",[2]PREMIOS_DOCTORADO!$D122="",[2]PREMIOS_DOCTORADO!$D120=""),"","TOTAL"))</f>
        <v/>
      </c>
      <c r="B123" s="7" t="str">
        <f ca="1">IF(AND($A123&lt;&gt;"",$A123&lt;&gt;"TOTAL"),IF(AND([2]PREMIOS_DOCTORADO!$E121&lt;&gt;"",[2]PREMIOS_DOCTORADO!$E121&lt;&gt;0),[2]PREMIOS_DOCTORADO!$E121,""),IF($A123="TOTAL",SUM(INDIRECT("B4:B"&amp;ROW()-1)),""))</f>
        <v/>
      </c>
      <c r="C123" s="7" t="str">
        <f ca="1">IF(AND($A123&lt;&gt;"",$A123&lt;&gt;"TOTAL"),IF(AND([2]PREMIOS_DOCTORADO!$G121&lt;&gt;"",[2]PREMIOS_DOCTORADO!$G121&lt;&gt;0),[2]PREMIOS_DOCTORADO!$G121,""),IF($A123="TOTAL",SUM(INDIRECT("C4:C"&amp;ROW()-1)),""))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IF(AND($A123&lt;&gt;"",$A123&lt;&gt;"TOTAL"),IF(AND([2]PREMIOS_DOCTORADO!$J121&lt;&gt;"",[2]PREMIOS_DOCTORADO!$J121&lt;&gt;0),[2]PREMIOS_DOCTORADO!$J121,""),IF($A123="TOTAL",SUM(INDIRECT("E4:E"&amp;ROW()-1)),""))</f>
        <v/>
      </c>
      <c r="F123" s="7" t="str">
        <f ca="1">IF(AND($A123&lt;&gt;"",$A123&lt;&gt;"TOTAL"),IF(AND([2]PREMIOS_DOCTORADO!$L121&lt;&gt;"",[2]PREMIOS_DOCTORADO!$L121&lt;&gt;0),[2]PREMIOS_DOCTORADO!$L121,""),IF($A123="TOTAL",SUM(INDIRECT("F4:F"&amp;ROW()-1)),""))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IF(AND($A123&lt;&gt;"",$A123&lt;&gt;"TOTAL"),IF(AND([2]PREMIOS_DOCTORADO!$O121&lt;&gt;"",[2]PREMIOS_DOCTORADO!$O121&lt;&gt;0),[2]PREMIOS_DOCTORADO!$O121,""),IF($A123="TOTAL",SUM(INDIRECT("H4:H"&amp;ROW()-1)),""))</f>
        <v/>
      </c>
      <c r="I123" s="7" t="str">
        <f ca="1">IF(AND($A123&lt;&gt;"",$A123&lt;&gt;"TOTAL"),IF(AND([2]PREMIOS_DOCTORADO!$Q121&lt;&gt;"",[2]PREMIOS_DOCTORADO!$Q121&lt;&gt;0),[2]PREMIOS_DOCTORADO!$Q121,""),IF($A123="TOTAL",SUM(INDIRECT("I4:I"&amp;ROW()-1)),""))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IF(AND($A123&lt;&gt;"",$A123&lt;&gt;"TOTAL"),IF(AND([2]PREMIOS_DOCTORADO!$T121&lt;&gt;"",[2]PREMIOS_DOCTORADO!$T121&lt;&gt;0),[2]PREMIOS_DOCTORADO!$T121,""),IF($A123="TOTAL",SUM(INDIRECT("K4:K"&amp;ROW()-1)),""))</f>
        <v/>
      </c>
      <c r="L123" s="7" t="str">
        <f ca="1">IF(AND($A123&lt;&gt;"",$A123&lt;&gt;"TOTAL"),IF(AND([2]PREMIOS_DOCTORADO!$V121&lt;&gt;"",[2]PREMIOS_DOCTORADO!$V121&lt;&gt;0),[2]PREMIOS_DOCTORADO!$V121,""),IF($A123="TOTAL",SUM(INDIRECT("L4:L"&amp;ROW()-1)),""))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IF(AND($A123&lt;&gt;"",$A123&lt;&gt;"TOTAL"),IF(AND([2]PREMIOS_DOCTORADO!$Y121&lt;&gt;"",[2]PREMIOS_DOCTORADO!$Y121&lt;&gt;0),[2]PREMIOS_DOCTORADO!$Y121,""),IF($A123="TOTAL",SUM(INDIRECT("N4:N"&amp;ROW()-1)),""))</f>
        <v/>
      </c>
      <c r="O123" s="7" t="str">
        <f ca="1">IF(AND($A123&lt;&gt;"",$A123&lt;&gt;"TOTAL"),IF(AND([2]PREMIOS_DOCTORADO!$AA121&lt;&gt;"",[2]PREMIOS_DOCTORADO!$AA121&lt;&gt;0),[2]PREMIOS_DOCTORADO!$AA121,""),IF($A123="TOTAL",SUM(INDIRECT("O4:O"&amp;ROW()-1)),""))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IF(AND($A123&lt;&gt;"",$A123&lt;&gt;"TOTAL"),IF(AND([2]PREMIOS_DOCTORADO!$AD121&lt;&gt;"",[2]PREMIOS_DOCTORADO!$AD121&lt;&gt;0),[2]PREMIOS_DOCTORADO!$AD121,""),IF($A123="TOTAL",SUM(INDIRECT("Q4:Q"&amp;ROW()-1)),""))</f>
        <v/>
      </c>
      <c r="R123" s="7" t="str">
        <f ca="1">IF(AND($A123&lt;&gt;"",$A123&lt;&gt;"TOTAL"),IF(AND([2]PREMIOS_DOCTORADO!$AF121&lt;&gt;"",[2]PREMIOS_DOCTORADO!$AF121&lt;&gt;0),[2]PREMIOS_DOCTORADO!$AF121,""),IF($A123="TOTAL",SUM(INDIRECT("R4:R"&amp;ROW()-1)),""))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IF(AND($A123&lt;&gt;"",$A123&lt;&gt;"TOTAL"),IF(AND([2]PREMIOS_DOCTORADO!$AI121&lt;&gt;"",[2]PREMIOS_DOCTORADO!$AI121&lt;&gt;0),[2]PREMIOS_DOCTORADO!$AI121,""),IF($A123="TOTAL",SUM(INDIRECT("T4:T"&amp;ROW()-1)),""))</f>
        <v/>
      </c>
      <c r="U123" s="7" t="str">
        <f ca="1">IF(AND($A123&lt;&gt;"",$A123&lt;&gt;"TOTAL"),IF(AND([2]PREMIOS_DOCTORADO!$AK121&lt;&gt;"",[2]PREMIOS_DOCTORADO!$AK121&lt;&gt;0),[2]PREMIOS_DOCTORADO!$AK121,""),IF($A123="TOTAL",SUM(INDIRECT("U4:U"&amp;ROW()-1)),""))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IF(AND($A123&lt;&gt;"",$A123&lt;&gt;"TOTAL"),IF(AND([2]PREMIOS_DOCTORADO!$AN121&lt;&gt;"",[2]PREMIOS_DOCTORADO!$AN121&lt;&gt;0),[2]PREMIOS_DOCTORADO!$AN121,""),IF($A123="TOTAL",SUM(INDIRECT("W4:W"&amp;ROW()-1)),""))</f>
        <v/>
      </c>
      <c r="X123" s="7" t="str">
        <f ca="1">IF(AND($A123&lt;&gt;"",$A123&lt;&gt;"TOTAL"),IF(AND([2]PREMIOS_DOCTORADO!$AP121&lt;&gt;"",[2]PREMIOS_DOCTORADO!$AP121&lt;&gt;0),[2]PREMIOS_DOCTORADO!$AP121,""),IF($A123="TOTAL",SUM(INDIRECT("X4:X"&amp;ROW()-1)),""))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IF(AND($A123&lt;&gt;"",$A123&lt;&gt;"TOTAL"),IF(AND([2]PREMIOS_DOCTORADO!$AS121&lt;&gt;"",[2]PREMIOS_DOCTORADO!$AS121&lt;&gt;0),[2]PREMIOS_DOCTORADO!$AS121,""),IF($A123="TOTAL",SUM(INDIRECT("Z4:Z"&amp;ROW()-1)),""))</f>
        <v/>
      </c>
      <c r="AA123" s="7" t="str">
        <f ca="1">IF(AND($A123&lt;&gt;"",$A123&lt;&gt;"TOTAL"),IF(AND([2]PREMIOS_DOCTORADO!$AU121&lt;&gt;"",[2]PREMIOS_DOCTORADO!$AU121&lt;&gt;0),[2]PREMIOS_DOCTORADO!$AU121,""),IF($A123="TOTAL",SUM(INDIRECT("AA4:AA"&amp;ROW()-1)),""))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IF(AND($A123&lt;&gt;"",$A123&lt;&gt;"TOTAL"),IF(AND([2]PREMIOS_DOCTORADO!$AX121&lt;&gt;"",[2]PREMIOS_DOCTORADO!$AX121&lt;&gt;0),[2]PREMIOS_DOCTORADO!$AX121,""),IF($A123="TOTAL",SUM(INDIRECT("AC4:AC"&amp;ROW()-1)),""))</f>
        <v/>
      </c>
      <c r="AD123" s="7" t="str">
        <f ca="1">IF(AND($A123&lt;&gt;"",$A123&lt;&gt;"TOTAL"),IF(AND([2]PREMIOS_DOCTORADO!$AZ121&lt;&gt;"",[2]PREMIOS_DOCTORADO!$AZ121&lt;&gt;0),[2]PREMIOS_DOCTORADO!$AZ121,""),IF($A123="TOTAL",SUM(INDIRECT("AD4:AD"&amp;ROW()-1)),""))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IF(AND($A123&lt;&gt;"",$A123&lt;&gt;"TOTAL"),IF(AND([2]PREMIOS_DOCTORADO!$BC121&lt;&gt;"",[2]PREMIOS_DOCTORADO!$BC121&lt;&gt;0),[2]PREMIOS_DOCTORADO!$BC121,""),IF($A123="TOTAL",SUM(INDIRECT("AF4:AF"&amp;ROW()-1)),""))</f>
        <v/>
      </c>
      <c r="AG123" s="7" t="str">
        <f ca="1">IF(AND($A123&lt;&gt;"",$A123&lt;&gt;"TOTAL"),IF(AND([2]PREMIOS_DOCTORADO!$BE121&lt;&gt;"",[2]PREMIOS_DOCTORADO!$BE121&lt;&gt;0),[2]PREMIOS_DOCTORADO!$BE121,""),IF($A123="TOTAL",SUM(INDIRECT("AG4:AG"&amp;ROW()-1)),""))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IF(AND($A123&lt;&gt;"",$A123&lt;&gt;"TOTAL"),IF(AND([2]PREMIOS_DOCTORADO!$BH121&lt;&gt;"",[2]PREMIOS_DOCTORADO!$BH121&lt;&gt;0),[2]PREMIOS_DOCTORADO!$BH121,""),IF($A123="TOTAL",SUM(INDIRECT("AI4:AI"&amp;ROW()-1)),""))</f>
        <v/>
      </c>
      <c r="AJ123" s="7" t="str">
        <f ca="1">IF(AND($A123&lt;&gt;"",$A123&lt;&gt;"TOTAL"),IF(AND([2]PREMIOS_DOCTORADO!$BJ121&lt;&gt;"",[2]PREMIOS_DOCTORADO!$BJ121&lt;&gt;0),[2]PREMIOS_DOCTORADO!$BJ121,""),IF($A123="TOTAL",SUM(INDIRECT("AJ4:AJ"&amp;ROW()-1)),""))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IF(AND($A123&lt;&gt;"",$A123&lt;&gt;"TOTAL"),IF(AND([2]PREMIOS_DOCTORADO!$BM121&lt;&gt;"",[2]PREMIOS_DOCTORADO!$BM121&lt;&gt;0),[2]PREMIOS_DOCTORADO!$BM121,""),IF($A123="TOTAL",SUM(INDIRECT("AL4:AL"&amp;ROW()-1)),""))</f>
        <v/>
      </c>
      <c r="AM123" s="7" t="str">
        <f ca="1">IF(AND($A123&lt;&gt;"",$A123&lt;&gt;"TOTAL"),IF(AND([2]PREMIOS_DOCTORADO!$BO121&lt;&gt;"",[2]PREMIOS_DOCTORADO!$BO121&lt;&gt;0),[2]PREMIOS_DOCTORADO!$BO121,""),IF($A123="TOTAL",SUM(INDIRECT("AM4:AM"&amp;ROW()-1)),""))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IF(AND($A123&lt;&gt;"",$A123&lt;&gt;"TOTAL"),IF(AND([2]PREMIOS_DOCTORADO!$BR121&lt;&gt;"",[2]PREMIOS_DOCTORADO!$BR121&lt;&gt;0),[2]PREMIOS_DOCTORADO!$BR121,""),IF($A123="TOTAL",SUM(INDIRECT("AO4:AO"&amp;ROW()-1)),""))</f>
        <v/>
      </c>
      <c r="AP123" s="7" t="str">
        <f ca="1">IF(AND($A123&lt;&gt;"",$A123&lt;&gt;"TOTAL"),IF(AND([2]PREMIOS_DOCTORADO!$BT121&lt;&gt;"",[2]PREMIOS_DOCTORADO!$BT121&lt;&gt;0),[2]PREMIOS_DOCTORADO!$BT121,""),IF($A123="TOTAL",SUM(INDIRECT("AP4:AP"&amp;ROW()-1)),""))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IF(AND($A123&lt;&gt;"",$A123&lt;&gt;"TOTAL"),IF(AND([2]PREMIOS_DOCTORADO!$BW121&lt;&gt;"",[2]PREMIOS_DOCTORADO!$BW121&lt;&gt;0),[2]PREMIOS_DOCTORADO!$BW121,""),IF($A123="TOTAL",SUM(INDIRECT("AR4:AR"&amp;ROW()-1)),""))</f>
        <v/>
      </c>
      <c r="AS123" s="7" t="str">
        <f ca="1">IF(AND($A123&lt;&gt;"",$A123&lt;&gt;"TOTAL"),IF(AND([2]PREMIOS_DOCTORADO!$BY121&lt;&gt;"",[2]PREMIOS_DOCTORADO!$BY121&lt;&gt;0),[2]PREMIOS_DOCTORADO!$BY121,""),IF($A123="TOTAL",SUM(INDIRECT("AS4:AS"&amp;ROW()-1)),""))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IF(AND($A123&lt;&gt;"",$A123&lt;&gt;"TOTAL"),IF(AND([2]PREMIOS_DOCTORADO!$CB121&lt;&gt;"",[2]PREMIOS_DOCTORADO!$CB121&lt;&gt;0),[2]PREMIOS_DOCTORADO!$CB121,""),IF($A123="TOTAL",SUM(INDIRECT("AU4:AU"&amp;ROW()-1)),""))</f>
        <v/>
      </c>
      <c r="AV123" s="7" t="str">
        <f ca="1">IF(AND($A123&lt;&gt;"",$A123&lt;&gt;"TOTAL"),IF(AND([2]PREMIOS_DOCTORADO!$CD121&lt;&gt;"",[2]PREMIOS_DOCTORADO!$CD121&lt;&gt;0),[2]PREMIOS_DOCTORADO!$CD121,""),IF($A123="TOTAL",SUM(INDIRECT("AV4:AV"&amp;ROW()-1)),""))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IF(AND($A123&lt;&gt;"",$A123&lt;&gt;"TOTAL"),IF(AND([2]PREMIOS_DOCTORADO!$CG121&lt;&gt;"",[2]PREMIOS_DOCTORADO!$CG121&lt;&gt;0),[2]PREMIOS_DOCTORADO!$CG121,""),IF($A123="TOTAL",SUM(INDIRECT("AX4:AX"&amp;ROW()-1)),""))</f>
        <v/>
      </c>
      <c r="AY123" s="7" t="str">
        <f ca="1">IF(AND($A123&lt;&gt;"",$A123&lt;&gt;"TOTAL"),IF(AND([2]PREMIOS_DOCTORADO!$CI121&lt;&gt;"",[2]PREMIOS_DOCTORADO!$CI121&lt;&gt;0),[2]PREMIOS_DOCTORADO!$CI121,""),IF($A123="TOTAL",SUM(INDIRECT("AY4:AY"&amp;ROW()-1)),""))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IF(AND($A123&lt;&gt;"",$A123&lt;&gt;"TOTAL"),IF(AND([2]PREMIOS_DOCTORADO!$CL121&lt;&gt;"",[2]PREMIOS_DOCTORADO!$CL121&lt;&gt;0),[2]PREMIOS_DOCTORADO!$CL121,""),IF($A123="TOTAL",SUM(INDIRECT("BA4:BA"&amp;ROW()-1)),""))</f>
        <v/>
      </c>
      <c r="BB123" s="7" t="str">
        <f ca="1">IF(AND($A123&lt;&gt;"",$A123&lt;&gt;"TOTAL"),IF(AND([2]PREMIOS_DOCTORADO!$CN121&lt;&gt;"",[2]PREMIOS_DOCTORADO!$CN121&lt;&gt;0),[2]PREMIOS_DOCTORADO!$CN121,""),IF($A123="TOTAL",SUM(INDIRECT("BB4:BB"&amp;ROW()-1)),""))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IF(AND($A123&lt;&gt;"",$A123&lt;&gt;"TOTAL"),IF(AND([2]PREMIOS_DOCTORADO!$CQ121&lt;&gt;"",[2]PREMIOS_DOCTORADO!$CQ121&lt;&gt;0),[2]PREMIOS_DOCTORADO!$CQ121,""),IF($A123="TOTAL",SUM(INDIRECT("BD4:BD"&amp;ROW()-1)),""))</f>
        <v/>
      </c>
      <c r="BE123" s="7" t="str">
        <f ca="1">IF(AND($A123&lt;&gt;"",$A123&lt;&gt;"TOTAL"),IF(AND([2]PREMIOS_DOCTORADO!$CS121&lt;&gt;"",[2]PREMIOS_DOCTORADO!$CS121&lt;&gt;0),[2]PREMIOS_DOCTORADO!$CS121,""),IF($A123="TOTAL",SUM(INDIRECT("BE4:BE"&amp;ROW()-1)),""))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IF([2]PREMIOS_DOCTORADO!$D122&lt;&gt;"",[2]PREMIOS_DOCTORADO!$D122,IF(AND([2]PREMIOS_DOCTORADO!$D122="",[2]PREMIOS_DOCTORADO!$D123="",[2]PREMIOS_DOCTORADO!$D121=""),"","TOTAL"))</f>
        <v/>
      </c>
      <c r="B124" s="7" t="str">
        <f ca="1">IF(AND($A124&lt;&gt;"",$A124&lt;&gt;"TOTAL"),IF(AND([2]PREMIOS_DOCTORADO!$E122&lt;&gt;"",[2]PREMIOS_DOCTORADO!$E122&lt;&gt;0),[2]PREMIOS_DOCTORADO!$E122,""),IF($A124="TOTAL",SUM(INDIRECT("B4:B"&amp;ROW()-1)),""))</f>
        <v/>
      </c>
      <c r="C124" s="7" t="str">
        <f ca="1">IF(AND($A124&lt;&gt;"",$A124&lt;&gt;"TOTAL"),IF(AND([2]PREMIOS_DOCTORADO!$G122&lt;&gt;"",[2]PREMIOS_DOCTORADO!$G122&lt;&gt;0),[2]PREMIOS_DOCTORADO!$G122,""),IF($A124="TOTAL",SUM(INDIRECT("C4:C"&amp;ROW()-1)),""))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IF(AND($A124&lt;&gt;"",$A124&lt;&gt;"TOTAL"),IF(AND([2]PREMIOS_DOCTORADO!$J122&lt;&gt;"",[2]PREMIOS_DOCTORADO!$J122&lt;&gt;0),[2]PREMIOS_DOCTORADO!$J122,""),IF($A124="TOTAL",SUM(INDIRECT("E4:E"&amp;ROW()-1)),""))</f>
        <v/>
      </c>
      <c r="F124" s="7" t="str">
        <f ca="1">IF(AND($A124&lt;&gt;"",$A124&lt;&gt;"TOTAL"),IF(AND([2]PREMIOS_DOCTORADO!$L122&lt;&gt;"",[2]PREMIOS_DOCTORADO!$L122&lt;&gt;0),[2]PREMIOS_DOCTORADO!$L122,""),IF($A124="TOTAL",SUM(INDIRECT("F4:F"&amp;ROW()-1)),""))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IF(AND($A124&lt;&gt;"",$A124&lt;&gt;"TOTAL"),IF(AND([2]PREMIOS_DOCTORADO!$O122&lt;&gt;"",[2]PREMIOS_DOCTORADO!$O122&lt;&gt;0),[2]PREMIOS_DOCTORADO!$O122,""),IF($A124="TOTAL",SUM(INDIRECT("H4:H"&amp;ROW()-1)),""))</f>
        <v/>
      </c>
      <c r="I124" s="7" t="str">
        <f ca="1">IF(AND($A124&lt;&gt;"",$A124&lt;&gt;"TOTAL"),IF(AND([2]PREMIOS_DOCTORADO!$Q122&lt;&gt;"",[2]PREMIOS_DOCTORADO!$Q122&lt;&gt;0),[2]PREMIOS_DOCTORADO!$Q122,""),IF($A124="TOTAL",SUM(INDIRECT("I4:I"&amp;ROW()-1)),""))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IF(AND($A124&lt;&gt;"",$A124&lt;&gt;"TOTAL"),IF(AND([2]PREMIOS_DOCTORADO!$T122&lt;&gt;"",[2]PREMIOS_DOCTORADO!$T122&lt;&gt;0),[2]PREMIOS_DOCTORADO!$T122,""),IF($A124="TOTAL",SUM(INDIRECT("K4:K"&amp;ROW()-1)),""))</f>
        <v/>
      </c>
      <c r="L124" s="7" t="str">
        <f ca="1">IF(AND($A124&lt;&gt;"",$A124&lt;&gt;"TOTAL"),IF(AND([2]PREMIOS_DOCTORADO!$V122&lt;&gt;"",[2]PREMIOS_DOCTORADO!$V122&lt;&gt;0),[2]PREMIOS_DOCTORADO!$V122,""),IF($A124="TOTAL",SUM(INDIRECT("L4:L"&amp;ROW()-1)),""))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IF(AND($A124&lt;&gt;"",$A124&lt;&gt;"TOTAL"),IF(AND([2]PREMIOS_DOCTORADO!$Y122&lt;&gt;"",[2]PREMIOS_DOCTORADO!$Y122&lt;&gt;0),[2]PREMIOS_DOCTORADO!$Y122,""),IF($A124="TOTAL",SUM(INDIRECT("N4:N"&amp;ROW()-1)),""))</f>
        <v/>
      </c>
      <c r="O124" s="7" t="str">
        <f ca="1">IF(AND($A124&lt;&gt;"",$A124&lt;&gt;"TOTAL"),IF(AND([2]PREMIOS_DOCTORADO!$AA122&lt;&gt;"",[2]PREMIOS_DOCTORADO!$AA122&lt;&gt;0),[2]PREMIOS_DOCTORADO!$AA122,""),IF($A124="TOTAL",SUM(INDIRECT("O4:O"&amp;ROW()-1)),""))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IF(AND($A124&lt;&gt;"",$A124&lt;&gt;"TOTAL"),IF(AND([2]PREMIOS_DOCTORADO!$AD122&lt;&gt;"",[2]PREMIOS_DOCTORADO!$AD122&lt;&gt;0),[2]PREMIOS_DOCTORADO!$AD122,""),IF($A124="TOTAL",SUM(INDIRECT("Q4:Q"&amp;ROW()-1)),""))</f>
        <v/>
      </c>
      <c r="R124" s="7" t="str">
        <f ca="1">IF(AND($A124&lt;&gt;"",$A124&lt;&gt;"TOTAL"),IF(AND([2]PREMIOS_DOCTORADO!$AF122&lt;&gt;"",[2]PREMIOS_DOCTORADO!$AF122&lt;&gt;0),[2]PREMIOS_DOCTORADO!$AF122,""),IF($A124="TOTAL",SUM(INDIRECT("R4:R"&amp;ROW()-1)),""))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IF(AND($A124&lt;&gt;"",$A124&lt;&gt;"TOTAL"),IF(AND([2]PREMIOS_DOCTORADO!$AI122&lt;&gt;"",[2]PREMIOS_DOCTORADO!$AI122&lt;&gt;0),[2]PREMIOS_DOCTORADO!$AI122,""),IF($A124="TOTAL",SUM(INDIRECT("T4:T"&amp;ROW()-1)),""))</f>
        <v/>
      </c>
      <c r="U124" s="7" t="str">
        <f ca="1">IF(AND($A124&lt;&gt;"",$A124&lt;&gt;"TOTAL"),IF(AND([2]PREMIOS_DOCTORADO!$AK122&lt;&gt;"",[2]PREMIOS_DOCTORADO!$AK122&lt;&gt;0),[2]PREMIOS_DOCTORADO!$AK122,""),IF($A124="TOTAL",SUM(INDIRECT("U4:U"&amp;ROW()-1)),""))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IF(AND($A124&lt;&gt;"",$A124&lt;&gt;"TOTAL"),IF(AND([2]PREMIOS_DOCTORADO!$AN122&lt;&gt;"",[2]PREMIOS_DOCTORADO!$AN122&lt;&gt;0),[2]PREMIOS_DOCTORADO!$AN122,""),IF($A124="TOTAL",SUM(INDIRECT("W4:W"&amp;ROW()-1)),""))</f>
        <v/>
      </c>
      <c r="X124" s="7" t="str">
        <f ca="1">IF(AND($A124&lt;&gt;"",$A124&lt;&gt;"TOTAL"),IF(AND([2]PREMIOS_DOCTORADO!$AP122&lt;&gt;"",[2]PREMIOS_DOCTORADO!$AP122&lt;&gt;0),[2]PREMIOS_DOCTORADO!$AP122,""),IF($A124="TOTAL",SUM(INDIRECT("X4:X"&amp;ROW()-1)),""))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IF(AND($A124&lt;&gt;"",$A124&lt;&gt;"TOTAL"),IF(AND([2]PREMIOS_DOCTORADO!$AS122&lt;&gt;"",[2]PREMIOS_DOCTORADO!$AS122&lt;&gt;0),[2]PREMIOS_DOCTORADO!$AS122,""),IF($A124="TOTAL",SUM(INDIRECT("Z4:Z"&amp;ROW()-1)),""))</f>
        <v/>
      </c>
      <c r="AA124" s="7" t="str">
        <f ca="1">IF(AND($A124&lt;&gt;"",$A124&lt;&gt;"TOTAL"),IF(AND([2]PREMIOS_DOCTORADO!$AU122&lt;&gt;"",[2]PREMIOS_DOCTORADO!$AU122&lt;&gt;0),[2]PREMIOS_DOCTORADO!$AU122,""),IF($A124="TOTAL",SUM(INDIRECT("AA4:AA"&amp;ROW()-1)),""))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IF(AND($A124&lt;&gt;"",$A124&lt;&gt;"TOTAL"),IF(AND([2]PREMIOS_DOCTORADO!$AX122&lt;&gt;"",[2]PREMIOS_DOCTORADO!$AX122&lt;&gt;0),[2]PREMIOS_DOCTORADO!$AX122,""),IF($A124="TOTAL",SUM(INDIRECT("AC4:AC"&amp;ROW()-1)),""))</f>
        <v/>
      </c>
      <c r="AD124" s="7" t="str">
        <f ca="1">IF(AND($A124&lt;&gt;"",$A124&lt;&gt;"TOTAL"),IF(AND([2]PREMIOS_DOCTORADO!$AZ122&lt;&gt;"",[2]PREMIOS_DOCTORADO!$AZ122&lt;&gt;0),[2]PREMIOS_DOCTORADO!$AZ122,""),IF($A124="TOTAL",SUM(INDIRECT("AD4:AD"&amp;ROW()-1)),""))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IF(AND($A124&lt;&gt;"",$A124&lt;&gt;"TOTAL"),IF(AND([2]PREMIOS_DOCTORADO!$BC122&lt;&gt;"",[2]PREMIOS_DOCTORADO!$BC122&lt;&gt;0),[2]PREMIOS_DOCTORADO!$BC122,""),IF($A124="TOTAL",SUM(INDIRECT("AF4:AF"&amp;ROW()-1)),""))</f>
        <v/>
      </c>
      <c r="AG124" s="7" t="str">
        <f ca="1">IF(AND($A124&lt;&gt;"",$A124&lt;&gt;"TOTAL"),IF(AND([2]PREMIOS_DOCTORADO!$BE122&lt;&gt;"",[2]PREMIOS_DOCTORADO!$BE122&lt;&gt;0),[2]PREMIOS_DOCTORADO!$BE122,""),IF($A124="TOTAL",SUM(INDIRECT("AG4:AG"&amp;ROW()-1)),""))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IF(AND($A124&lt;&gt;"",$A124&lt;&gt;"TOTAL"),IF(AND([2]PREMIOS_DOCTORADO!$BH122&lt;&gt;"",[2]PREMIOS_DOCTORADO!$BH122&lt;&gt;0),[2]PREMIOS_DOCTORADO!$BH122,""),IF($A124="TOTAL",SUM(INDIRECT("AI4:AI"&amp;ROW()-1)),""))</f>
        <v/>
      </c>
      <c r="AJ124" s="7" t="str">
        <f ca="1">IF(AND($A124&lt;&gt;"",$A124&lt;&gt;"TOTAL"),IF(AND([2]PREMIOS_DOCTORADO!$BJ122&lt;&gt;"",[2]PREMIOS_DOCTORADO!$BJ122&lt;&gt;0),[2]PREMIOS_DOCTORADO!$BJ122,""),IF($A124="TOTAL",SUM(INDIRECT("AJ4:AJ"&amp;ROW()-1)),""))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IF(AND($A124&lt;&gt;"",$A124&lt;&gt;"TOTAL"),IF(AND([2]PREMIOS_DOCTORADO!$BM122&lt;&gt;"",[2]PREMIOS_DOCTORADO!$BM122&lt;&gt;0),[2]PREMIOS_DOCTORADO!$BM122,""),IF($A124="TOTAL",SUM(INDIRECT("AL4:AL"&amp;ROW()-1)),""))</f>
        <v/>
      </c>
      <c r="AM124" s="7" t="str">
        <f ca="1">IF(AND($A124&lt;&gt;"",$A124&lt;&gt;"TOTAL"),IF(AND([2]PREMIOS_DOCTORADO!$BO122&lt;&gt;"",[2]PREMIOS_DOCTORADO!$BO122&lt;&gt;0),[2]PREMIOS_DOCTORADO!$BO122,""),IF($A124="TOTAL",SUM(INDIRECT("AM4:AM"&amp;ROW()-1)),""))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IF(AND($A124&lt;&gt;"",$A124&lt;&gt;"TOTAL"),IF(AND([2]PREMIOS_DOCTORADO!$BR122&lt;&gt;"",[2]PREMIOS_DOCTORADO!$BR122&lt;&gt;0),[2]PREMIOS_DOCTORADO!$BR122,""),IF($A124="TOTAL",SUM(INDIRECT("AO4:AO"&amp;ROW()-1)),""))</f>
        <v/>
      </c>
      <c r="AP124" s="7" t="str">
        <f ca="1">IF(AND($A124&lt;&gt;"",$A124&lt;&gt;"TOTAL"),IF(AND([2]PREMIOS_DOCTORADO!$BT122&lt;&gt;"",[2]PREMIOS_DOCTORADO!$BT122&lt;&gt;0),[2]PREMIOS_DOCTORADO!$BT122,""),IF($A124="TOTAL",SUM(INDIRECT("AP4:AP"&amp;ROW()-1)),""))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IF(AND($A124&lt;&gt;"",$A124&lt;&gt;"TOTAL"),IF(AND([2]PREMIOS_DOCTORADO!$BW122&lt;&gt;"",[2]PREMIOS_DOCTORADO!$BW122&lt;&gt;0),[2]PREMIOS_DOCTORADO!$BW122,""),IF($A124="TOTAL",SUM(INDIRECT("AR4:AR"&amp;ROW()-1)),""))</f>
        <v/>
      </c>
      <c r="AS124" s="7" t="str">
        <f ca="1">IF(AND($A124&lt;&gt;"",$A124&lt;&gt;"TOTAL"),IF(AND([2]PREMIOS_DOCTORADO!$BY122&lt;&gt;"",[2]PREMIOS_DOCTORADO!$BY122&lt;&gt;0),[2]PREMIOS_DOCTORADO!$BY122,""),IF($A124="TOTAL",SUM(INDIRECT("AS4:AS"&amp;ROW()-1)),""))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IF(AND($A124&lt;&gt;"",$A124&lt;&gt;"TOTAL"),IF(AND([2]PREMIOS_DOCTORADO!$CB122&lt;&gt;"",[2]PREMIOS_DOCTORADO!$CB122&lt;&gt;0),[2]PREMIOS_DOCTORADO!$CB122,""),IF($A124="TOTAL",SUM(INDIRECT("AU4:AU"&amp;ROW()-1)),""))</f>
        <v/>
      </c>
      <c r="AV124" s="7" t="str">
        <f ca="1">IF(AND($A124&lt;&gt;"",$A124&lt;&gt;"TOTAL"),IF(AND([2]PREMIOS_DOCTORADO!$CD122&lt;&gt;"",[2]PREMIOS_DOCTORADO!$CD122&lt;&gt;0),[2]PREMIOS_DOCTORADO!$CD122,""),IF($A124="TOTAL",SUM(INDIRECT("AV4:AV"&amp;ROW()-1)),""))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IF(AND($A124&lt;&gt;"",$A124&lt;&gt;"TOTAL"),IF(AND([2]PREMIOS_DOCTORADO!$CG122&lt;&gt;"",[2]PREMIOS_DOCTORADO!$CG122&lt;&gt;0),[2]PREMIOS_DOCTORADO!$CG122,""),IF($A124="TOTAL",SUM(INDIRECT("AX4:AX"&amp;ROW()-1)),""))</f>
        <v/>
      </c>
      <c r="AY124" s="7" t="str">
        <f ca="1">IF(AND($A124&lt;&gt;"",$A124&lt;&gt;"TOTAL"),IF(AND([2]PREMIOS_DOCTORADO!$CI122&lt;&gt;"",[2]PREMIOS_DOCTORADO!$CI122&lt;&gt;0),[2]PREMIOS_DOCTORADO!$CI122,""),IF($A124="TOTAL",SUM(INDIRECT("AY4:AY"&amp;ROW()-1)),""))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IF(AND($A124&lt;&gt;"",$A124&lt;&gt;"TOTAL"),IF(AND([2]PREMIOS_DOCTORADO!$CL122&lt;&gt;"",[2]PREMIOS_DOCTORADO!$CL122&lt;&gt;0),[2]PREMIOS_DOCTORADO!$CL122,""),IF($A124="TOTAL",SUM(INDIRECT("BA4:BA"&amp;ROW()-1)),""))</f>
        <v/>
      </c>
      <c r="BB124" s="7" t="str">
        <f ca="1">IF(AND($A124&lt;&gt;"",$A124&lt;&gt;"TOTAL"),IF(AND([2]PREMIOS_DOCTORADO!$CN122&lt;&gt;"",[2]PREMIOS_DOCTORADO!$CN122&lt;&gt;0),[2]PREMIOS_DOCTORADO!$CN122,""),IF($A124="TOTAL",SUM(INDIRECT("BB4:BB"&amp;ROW()-1)),""))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IF(AND($A124&lt;&gt;"",$A124&lt;&gt;"TOTAL"),IF(AND([2]PREMIOS_DOCTORADO!$CQ122&lt;&gt;"",[2]PREMIOS_DOCTORADO!$CQ122&lt;&gt;0),[2]PREMIOS_DOCTORADO!$CQ122,""),IF($A124="TOTAL",SUM(INDIRECT("BD4:BD"&amp;ROW()-1)),""))</f>
        <v/>
      </c>
      <c r="BE124" s="7" t="str">
        <f ca="1">IF(AND($A124&lt;&gt;"",$A124&lt;&gt;"TOTAL"),IF(AND([2]PREMIOS_DOCTORADO!$CS122&lt;&gt;"",[2]PREMIOS_DOCTORADO!$CS122&lt;&gt;0),[2]PREMIOS_DOCTORADO!$CS122,""),IF($A124="TOTAL",SUM(INDIRECT("BE4:BE"&amp;ROW()-1)),""))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IF([2]PREMIOS_DOCTORADO!$D123&lt;&gt;"",[2]PREMIOS_DOCTORADO!$D123,IF(AND([2]PREMIOS_DOCTORADO!$D123="",[2]PREMIOS_DOCTORADO!$D124="",[2]PREMIOS_DOCTORADO!$D122=""),"","TOTAL"))</f>
        <v/>
      </c>
      <c r="B125" s="7" t="str">
        <f ca="1">IF(AND($A125&lt;&gt;"",$A125&lt;&gt;"TOTAL"),IF(AND([2]PREMIOS_DOCTORADO!$E123&lt;&gt;"",[2]PREMIOS_DOCTORADO!$E123&lt;&gt;0),[2]PREMIOS_DOCTORADO!$E123,""),IF($A125="TOTAL",SUM(INDIRECT("B4:B"&amp;ROW()-1)),""))</f>
        <v/>
      </c>
      <c r="C125" s="7" t="str">
        <f ca="1">IF(AND($A125&lt;&gt;"",$A125&lt;&gt;"TOTAL"),IF(AND([2]PREMIOS_DOCTORADO!$G123&lt;&gt;"",[2]PREMIOS_DOCTORADO!$G123&lt;&gt;0),[2]PREMIOS_DOCTORADO!$G123,""),IF($A125="TOTAL",SUM(INDIRECT("C4:C"&amp;ROW()-1)),""))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IF(AND($A125&lt;&gt;"",$A125&lt;&gt;"TOTAL"),IF(AND([2]PREMIOS_DOCTORADO!$J123&lt;&gt;"",[2]PREMIOS_DOCTORADO!$J123&lt;&gt;0),[2]PREMIOS_DOCTORADO!$J123,""),IF($A125="TOTAL",SUM(INDIRECT("E4:E"&amp;ROW()-1)),""))</f>
        <v/>
      </c>
      <c r="F125" s="7" t="str">
        <f ca="1">IF(AND($A125&lt;&gt;"",$A125&lt;&gt;"TOTAL"),IF(AND([2]PREMIOS_DOCTORADO!$L123&lt;&gt;"",[2]PREMIOS_DOCTORADO!$L123&lt;&gt;0),[2]PREMIOS_DOCTORADO!$L123,""),IF($A125="TOTAL",SUM(INDIRECT("F4:F"&amp;ROW()-1)),""))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IF(AND($A125&lt;&gt;"",$A125&lt;&gt;"TOTAL"),IF(AND([2]PREMIOS_DOCTORADO!$O123&lt;&gt;"",[2]PREMIOS_DOCTORADO!$O123&lt;&gt;0),[2]PREMIOS_DOCTORADO!$O123,""),IF($A125="TOTAL",SUM(INDIRECT("H4:H"&amp;ROW()-1)),""))</f>
        <v/>
      </c>
      <c r="I125" s="7" t="str">
        <f ca="1">IF(AND($A125&lt;&gt;"",$A125&lt;&gt;"TOTAL"),IF(AND([2]PREMIOS_DOCTORADO!$Q123&lt;&gt;"",[2]PREMIOS_DOCTORADO!$Q123&lt;&gt;0),[2]PREMIOS_DOCTORADO!$Q123,""),IF($A125="TOTAL",SUM(INDIRECT("I4:I"&amp;ROW()-1)),""))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IF(AND($A125&lt;&gt;"",$A125&lt;&gt;"TOTAL"),IF(AND([2]PREMIOS_DOCTORADO!$T123&lt;&gt;"",[2]PREMIOS_DOCTORADO!$T123&lt;&gt;0),[2]PREMIOS_DOCTORADO!$T123,""),IF($A125="TOTAL",SUM(INDIRECT("K4:K"&amp;ROW()-1)),""))</f>
        <v/>
      </c>
      <c r="L125" s="7" t="str">
        <f ca="1">IF(AND($A125&lt;&gt;"",$A125&lt;&gt;"TOTAL"),IF(AND([2]PREMIOS_DOCTORADO!$V123&lt;&gt;"",[2]PREMIOS_DOCTORADO!$V123&lt;&gt;0),[2]PREMIOS_DOCTORADO!$V123,""),IF($A125="TOTAL",SUM(INDIRECT("L4:L"&amp;ROW()-1)),""))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IF(AND($A125&lt;&gt;"",$A125&lt;&gt;"TOTAL"),IF(AND([2]PREMIOS_DOCTORADO!$Y123&lt;&gt;"",[2]PREMIOS_DOCTORADO!$Y123&lt;&gt;0),[2]PREMIOS_DOCTORADO!$Y123,""),IF($A125="TOTAL",SUM(INDIRECT("N4:N"&amp;ROW()-1)),""))</f>
        <v/>
      </c>
      <c r="O125" s="7" t="str">
        <f ca="1">IF(AND($A125&lt;&gt;"",$A125&lt;&gt;"TOTAL"),IF(AND([2]PREMIOS_DOCTORADO!$AA123&lt;&gt;"",[2]PREMIOS_DOCTORADO!$AA123&lt;&gt;0),[2]PREMIOS_DOCTORADO!$AA123,""),IF($A125="TOTAL",SUM(INDIRECT("O4:O"&amp;ROW()-1)),""))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IF(AND($A125&lt;&gt;"",$A125&lt;&gt;"TOTAL"),IF(AND([2]PREMIOS_DOCTORADO!$AD123&lt;&gt;"",[2]PREMIOS_DOCTORADO!$AD123&lt;&gt;0),[2]PREMIOS_DOCTORADO!$AD123,""),IF($A125="TOTAL",SUM(INDIRECT("Q4:Q"&amp;ROW()-1)),""))</f>
        <v/>
      </c>
      <c r="R125" s="7" t="str">
        <f ca="1">IF(AND($A125&lt;&gt;"",$A125&lt;&gt;"TOTAL"),IF(AND([2]PREMIOS_DOCTORADO!$AF123&lt;&gt;"",[2]PREMIOS_DOCTORADO!$AF123&lt;&gt;0),[2]PREMIOS_DOCTORADO!$AF123,""),IF($A125="TOTAL",SUM(INDIRECT("R4:R"&amp;ROW()-1)),""))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IF(AND($A125&lt;&gt;"",$A125&lt;&gt;"TOTAL"),IF(AND([2]PREMIOS_DOCTORADO!$AI123&lt;&gt;"",[2]PREMIOS_DOCTORADO!$AI123&lt;&gt;0),[2]PREMIOS_DOCTORADO!$AI123,""),IF($A125="TOTAL",SUM(INDIRECT("T4:T"&amp;ROW()-1)),""))</f>
        <v/>
      </c>
      <c r="U125" s="7" t="str">
        <f ca="1">IF(AND($A125&lt;&gt;"",$A125&lt;&gt;"TOTAL"),IF(AND([2]PREMIOS_DOCTORADO!$AK123&lt;&gt;"",[2]PREMIOS_DOCTORADO!$AK123&lt;&gt;0),[2]PREMIOS_DOCTORADO!$AK123,""),IF($A125="TOTAL",SUM(INDIRECT("U4:U"&amp;ROW()-1)),""))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IF(AND($A125&lt;&gt;"",$A125&lt;&gt;"TOTAL"),IF(AND([2]PREMIOS_DOCTORADO!$AN123&lt;&gt;"",[2]PREMIOS_DOCTORADO!$AN123&lt;&gt;0),[2]PREMIOS_DOCTORADO!$AN123,""),IF($A125="TOTAL",SUM(INDIRECT("W4:W"&amp;ROW()-1)),""))</f>
        <v/>
      </c>
      <c r="X125" s="7" t="str">
        <f ca="1">IF(AND($A125&lt;&gt;"",$A125&lt;&gt;"TOTAL"),IF(AND([2]PREMIOS_DOCTORADO!$AP123&lt;&gt;"",[2]PREMIOS_DOCTORADO!$AP123&lt;&gt;0),[2]PREMIOS_DOCTORADO!$AP123,""),IF($A125="TOTAL",SUM(INDIRECT("X4:X"&amp;ROW()-1)),""))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IF(AND($A125&lt;&gt;"",$A125&lt;&gt;"TOTAL"),IF(AND([2]PREMIOS_DOCTORADO!$AS123&lt;&gt;"",[2]PREMIOS_DOCTORADO!$AS123&lt;&gt;0),[2]PREMIOS_DOCTORADO!$AS123,""),IF($A125="TOTAL",SUM(INDIRECT("Z4:Z"&amp;ROW()-1)),""))</f>
        <v/>
      </c>
      <c r="AA125" s="7" t="str">
        <f ca="1">IF(AND($A125&lt;&gt;"",$A125&lt;&gt;"TOTAL"),IF(AND([2]PREMIOS_DOCTORADO!$AU123&lt;&gt;"",[2]PREMIOS_DOCTORADO!$AU123&lt;&gt;0),[2]PREMIOS_DOCTORADO!$AU123,""),IF($A125="TOTAL",SUM(INDIRECT("AA4:AA"&amp;ROW()-1)),""))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IF(AND($A125&lt;&gt;"",$A125&lt;&gt;"TOTAL"),IF(AND([2]PREMIOS_DOCTORADO!$AX123&lt;&gt;"",[2]PREMIOS_DOCTORADO!$AX123&lt;&gt;0),[2]PREMIOS_DOCTORADO!$AX123,""),IF($A125="TOTAL",SUM(INDIRECT("AC4:AC"&amp;ROW()-1)),""))</f>
        <v/>
      </c>
      <c r="AD125" s="7" t="str">
        <f ca="1">IF(AND($A125&lt;&gt;"",$A125&lt;&gt;"TOTAL"),IF(AND([2]PREMIOS_DOCTORADO!$AZ123&lt;&gt;"",[2]PREMIOS_DOCTORADO!$AZ123&lt;&gt;0),[2]PREMIOS_DOCTORADO!$AZ123,""),IF($A125="TOTAL",SUM(INDIRECT("AD4:AD"&amp;ROW()-1)),""))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IF(AND($A125&lt;&gt;"",$A125&lt;&gt;"TOTAL"),IF(AND([2]PREMIOS_DOCTORADO!$BC123&lt;&gt;"",[2]PREMIOS_DOCTORADO!$BC123&lt;&gt;0),[2]PREMIOS_DOCTORADO!$BC123,""),IF($A125="TOTAL",SUM(INDIRECT("AF4:AF"&amp;ROW()-1)),""))</f>
        <v/>
      </c>
      <c r="AG125" s="7" t="str">
        <f ca="1">IF(AND($A125&lt;&gt;"",$A125&lt;&gt;"TOTAL"),IF(AND([2]PREMIOS_DOCTORADO!$BE123&lt;&gt;"",[2]PREMIOS_DOCTORADO!$BE123&lt;&gt;0),[2]PREMIOS_DOCTORADO!$BE123,""),IF($A125="TOTAL",SUM(INDIRECT("AG4:AG"&amp;ROW()-1)),""))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IF(AND($A125&lt;&gt;"",$A125&lt;&gt;"TOTAL"),IF(AND([2]PREMIOS_DOCTORADO!$BH123&lt;&gt;"",[2]PREMIOS_DOCTORADO!$BH123&lt;&gt;0),[2]PREMIOS_DOCTORADO!$BH123,""),IF($A125="TOTAL",SUM(INDIRECT("AI4:AI"&amp;ROW()-1)),""))</f>
        <v/>
      </c>
      <c r="AJ125" s="7" t="str">
        <f ca="1">IF(AND($A125&lt;&gt;"",$A125&lt;&gt;"TOTAL"),IF(AND([2]PREMIOS_DOCTORADO!$BJ123&lt;&gt;"",[2]PREMIOS_DOCTORADO!$BJ123&lt;&gt;0),[2]PREMIOS_DOCTORADO!$BJ123,""),IF($A125="TOTAL",SUM(INDIRECT("AJ4:AJ"&amp;ROW()-1)),""))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IF(AND($A125&lt;&gt;"",$A125&lt;&gt;"TOTAL"),IF(AND([2]PREMIOS_DOCTORADO!$BM123&lt;&gt;"",[2]PREMIOS_DOCTORADO!$BM123&lt;&gt;0),[2]PREMIOS_DOCTORADO!$BM123,""),IF($A125="TOTAL",SUM(INDIRECT("AL4:AL"&amp;ROW()-1)),""))</f>
        <v/>
      </c>
      <c r="AM125" s="7" t="str">
        <f ca="1">IF(AND($A125&lt;&gt;"",$A125&lt;&gt;"TOTAL"),IF(AND([2]PREMIOS_DOCTORADO!$BO123&lt;&gt;"",[2]PREMIOS_DOCTORADO!$BO123&lt;&gt;0),[2]PREMIOS_DOCTORADO!$BO123,""),IF($A125="TOTAL",SUM(INDIRECT("AM4:AM"&amp;ROW()-1)),""))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IF(AND($A125&lt;&gt;"",$A125&lt;&gt;"TOTAL"),IF(AND([2]PREMIOS_DOCTORADO!$BR123&lt;&gt;"",[2]PREMIOS_DOCTORADO!$BR123&lt;&gt;0),[2]PREMIOS_DOCTORADO!$BR123,""),IF($A125="TOTAL",SUM(INDIRECT("AO4:AO"&amp;ROW()-1)),""))</f>
        <v/>
      </c>
      <c r="AP125" s="7" t="str">
        <f ca="1">IF(AND($A125&lt;&gt;"",$A125&lt;&gt;"TOTAL"),IF(AND([2]PREMIOS_DOCTORADO!$BT123&lt;&gt;"",[2]PREMIOS_DOCTORADO!$BT123&lt;&gt;0),[2]PREMIOS_DOCTORADO!$BT123,""),IF($A125="TOTAL",SUM(INDIRECT("AP4:AP"&amp;ROW()-1)),""))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IF(AND($A125&lt;&gt;"",$A125&lt;&gt;"TOTAL"),IF(AND([2]PREMIOS_DOCTORADO!$BW123&lt;&gt;"",[2]PREMIOS_DOCTORADO!$BW123&lt;&gt;0),[2]PREMIOS_DOCTORADO!$BW123,""),IF($A125="TOTAL",SUM(INDIRECT("AR4:AR"&amp;ROW()-1)),""))</f>
        <v/>
      </c>
      <c r="AS125" s="7" t="str">
        <f ca="1">IF(AND($A125&lt;&gt;"",$A125&lt;&gt;"TOTAL"),IF(AND([2]PREMIOS_DOCTORADO!$BY123&lt;&gt;"",[2]PREMIOS_DOCTORADO!$BY123&lt;&gt;0),[2]PREMIOS_DOCTORADO!$BY123,""),IF($A125="TOTAL",SUM(INDIRECT("AS4:AS"&amp;ROW()-1)),""))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IF(AND($A125&lt;&gt;"",$A125&lt;&gt;"TOTAL"),IF(AND([2]PREMIOS_DOCTORADO!$CB123&lt;&gt;"",[2]PREMIOS_DOCTORADO!$CB123&lt;&gt;0),[2]PREMIOS_DOCTORADO!$CB123,""),IF($A125="TOTAL",SUM(INDIRECT("AU4:AU"&amp;ROW()-1)),""))</f>
        <v/>
      </c>
      <c r="AV125" s="7" t="str">
        <f ca="1">IF(AND($A125&lt;&gt;"",$A125&lt;&gt;"TOTAL"),IF(AND([2]PREMIOS_DOCTORADO!$CD123&lt;&gt;"",[2]PREMIOS_DOCTORADO!$CD123&lt;&gt;0),[2]PREMIOS_DOCTORADO!$CD123,""),IF($A125="TOTAL",SUM(INDIRECT("AV4:AV"&amp;ROW()-1)),""))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IF(AND($A125&lt;&gt;"",$A125&lt;&gt;"TOTAL"),IF(AND([2]PREMIOS_DOCTORADO!$CG123&lt;&gt;"",[2]PREMIOS_DOCTORADO!$CG123&lt;&gt;0),[2]PREMIOS_DOCTORADO!$CG123,""),IF($A125="TOTAL",SUM(INDIRECT("AX4:AX"&amp;ROW()-1)),""))</f>
        <v/>
      </c>
      <c r="AY125" s="7" t="str">
        <f ca="1">IF(AND($A125&lt;&gt;"",$A125&lt;&gt;"TOTAL"),IF(AND([2]PREMIOS_DOCTORADO!$CI123&lt;&gt;"",[2]PREMIOS_DOCTORADO!$CI123&lt;&gt;0),[2]PREMIOS_DOCTORADO!$CI123,""),IF($A125="TOTAL",SUM(INDIRECT("AY4:AY"&amp;ROW()-1)),""))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IF(AND($A125&lt;&gt;"",$A125&lt;&gt;"TOTAL"),IF(AND([2]PREMIOS_DOCTORADO!$CL123&lt;&gt;"",[2]PREMIOS_DOCTORADO!$CL123&lt;&gt;0),[2]PREMIOS_DOCTORADO!$CL123,""),IF($A125="TOTAL",SUM(INDIRECT("BA4:BA"&amp;ROW()-1)),""))</f>
        <v/>
      </c>
      <c r="BB125" s="7" t="str">
        <f ca="1">IF(AND($A125&lt;&gt;"",$A125&lt;&gt;"TOTAL"),IF(AND([2]PREMIOS_DOCTORADO!$CN123&lt;&gt;"",[2]PREMIOS_DOCTORADO!$CN123&lt;&gt;0),[2]PREMIOS_DOCTORADO!$CN123,""),IF($A125="TOTAL",SUM(INDIRECT("BB4:BB"&amp;ROW()-1)),""))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IF(AND($A125&lt;&gt;"",$A125&lt;&gt;"TOTAL"),IF(AND([2]PREMIOS_DOCTORADO!$CQ123&lt;&gt;"",[2]PREMIOS_DOCTORADO!$CQ123&lt;&gt;0),[2]PREMIOS_DOCTORADO!$CQ123,""),IF($A125="TOTAL",SUM(INDIRECT("BD4:BD"&amp;ROW()-1)),""))</f>
        <v/>
      </c>
      <c r="BE125" s="7" t="str">
        <f ca="1">IF(AND($A125&lt;&gt;"",$A125&lt;&gt;"TOTAL"),IF(AND([2]PREMIOS_DOCTORADO!$CS123&lt;&gt;"",[2]PREMIOS_DOCTORADO!$CS123&lt;&gt;0),[2]PREMIOS_DOCTORADO!$CS123,""),IF($A125="TOTAL",SUM(INDIRECT("BE4:BE"&amp;ROW()-1)),""))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IF([2]PREMIOS_DOCTORADO!$D124&lt;&gt;"",[2]PREMIOS_DOCTORADO!$D124,IF(AND([2]PREMIOS_DOCTORADO!$D124="",[2]PREMIOS_DOCTORADO!$D125="",[2]PREMIOS_DOCTORADO!$D123=""),"","TOTAL"))</f>
        <v/>
      </c>
      <c r="B126" s="7" t="str">
        <f ca="1">IF(AND($A126&lt;&gt;"",$A126&lt;&gt;"TOTAL"),IF(AND([2]PREMIOS_DOCTORADO!$E124&lt;&gt;"",[2]PREMIOS_DOCTORADO!$E124&lt;&gt;0),[2]PREMIOS_DOCTORADO!$E124,""),IF($A126="TOTAL",SUM(INDIRECT("B4:B"&amp;ROW()-1)),""))</f>
        <v/>
      </c>
      <c r="C126" s="7" t="str">
        <f ca="1">IF(AND($A126&lt;&gt;"",$A126&lt;&gt;"TOTAL"),IF(AND([2]PREMIOS_DOCTORADO!$G124&lt;&gt;"",[2]PREMIOS_DOCTORADO!$G124&lt;&gt;0),[2]PREMIOS_DOCTORADO!$G124,""),IF($A126="TOTAL",SUM(INDIRECT("C4:C"&amp;ROW()-1)),""))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IF(AND($A126&lt;&gt;"",$A126&lt;&gt;"TOTAL"),IF(AND([2]PREMIOS_DOCTORADO!$J124&lt;&gt;"",[2]PREMIOS_DOCTORADO!$J124&lt;&gt;0),[2]PREMIOS_DOCTORADO!$J124,""),IF($A126="TOTAL",SUM(INDIRECT("E4:E"&amp;ROW()-1)),""))</f>
        <v/>
      </c>
      <c r="F126" s="7" t="str">
        <f ca="1">IF(AND($A126&lt;&gt;"",$A126&lt;&gt;"TOTAL"),IF(AND([2]PREMIOS_DOCTORADO!$L124&lt;&gt;"",[2]PREMIOS_DOCTORADO!$L124&lt;&gt;0),[2]PREMIOS_DOCTORADO!$L124,""),IF($A126="TOTAL",SUM(INDIRECT("F4:F"&amp;ROW()-1)),""))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IF(AND($A126&lt;&gt;"",$A126&lt;&gt;"TOTAL"),IF(AND([2]PREMIOS_DOCTORADO!$O124&lt;&gt;"",[2]PREMIOS_DOCTORADO!$O124&lt;&gt;0),[2]PREMIOS_DOCTORADO!$O124,""),IF($A126="TOTAL",SUM(INDIRECT("H4:H"&amp;ROW()-1)),""))</f>
        <v/>
      </c>
      <c r="I126" s="7" t="str">
        <f ca="1">IF(AND($A126&lt;&gt;"",$A126&lt;&gt;"TOTAL"),IF(AND([2]PREMIOS_DOCTORADO!$Q124&lt;&gt;"",[2]PREMIOS_DOCTORADO!$Q124&lt;&gt;0),[2]PREMIOS_DOCTORADO!$Q124,""),IF($A126="TOTAL",SUM(INDIRECT("I4:I"&amp;ROW()-1)),""))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IF(AND($A126&lt;&gt;"",$A126&lt;&gt;"TOTAL"),IF(AND([2]PREMIOS_DOCTORADO!$T124&lt;&gt;"",[2]PREMIOS_DOCTORADO!$T124&lt;&gt;0),[2]PREMIOS_DOCTORADO!$T124,""),IF($A126="TOTAL",SUM(INDIRECT("K4:K"&amp;ROW()-1)),""))</f>
        <v/>
      </c>
      <c r="L126" s="7" t="str">
        <f ca="1">IF(AND($A126&lt;&gt;"",$A126&lt;&gt;"TOTAL"),IF(AND([2]PREMIOS_DOCTORADO!$V124&lt;&gt;"",[2]PREMIOS_DOCTORADO!$V124&lt;&gt;0),[2]PREMIOS_DOCTORADO!$V124,""),IF($A126="TOTAL",SUM(INDIRECT("L4:L"&amp;ROW()-1)),""))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IF(AND($A126&lt;&gt;"",$A126&lt;&gt;"TOTAL"),IF(AND([2]PREMIOS_DOCTORADO!$Y124&lt;&gt;"",[2]PREMIOS_DOCTORADO!$Y124&lt;&gt;0),[2]PREMIOS_DOCTORADO!$Y124,""),IF($A126="TOTAL",SUM(INDIRECT("N4:N"&amp;ROW()-1)),""))</f>
        <v/>
      </c>
      <c r="O126" s="7" t="str">
        <f ca="1">IF(AND($A126&lt;&gt;"",$A126&lt;&gt;"TOTAL"),IF(AND([2]PREMIOS_DOCTORADO!$AA124&lt;&gt;"",[2]PREMIOS_DOCTORADO!$AA124&lt;&gt;0),[2]PREMIOS_DOCTORADO!$AA124,""),IF($A126="TOTAL",SUM(INDIRECT("O4:O"&amp;ROW()-1)),""))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IF(AND($A126&lt;&gt;"",$A126&lt;&gt;"TOTAL"),IF(AND([2]PREMIOS_DOCTORADO!$AD124&lt;&gt;"",[2]PREMIOS_DOCTORADO!$AD124&lt;&gt;0),[2]PREMIOS_DOCTORADO!$AD124,""),IF($A126="TOTAL",SUM(INDIRECT("Q4:Q"&amp;ROW()-1)),""))</f>
        <v/>
      </c>
      <c r="R126" s="7" t="str">
        <f ca="1">IF(AND($A126&lt;&gt;"",$A126&lt;&gt;"TOTAL"),IF(AND([2]PREMIOS_DOCTORADO!$AF124&lt;&gt;"",[2]PREMIOS_DOCTORADO!$AF124&lt;&gt;0),[2]PREMIOS_DOCTORADO!$AF124,""),IF($A126="TOTAL",SUM(INDIRECT("R4:R"&amp;ROW()-1)),""))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IF(AND($A126&lt;&gt;"",$A126&lt;&gt;"TOTAL"),IF(AND([2]PREMIOS_DOCTORADO!$AI124&lt;&gt;"",[2]PREMIOS_DOCTORADO!$AI124&lt;&gt;0),[2]PREMIOS_DOCTORADO!$AI124,""),IF($A126="TOTAL",SUM(INDIRECT("T4:T"&amp;ROW()-1)),""))</f>
        <v/>
      </c>
      <c r="U126" s="7" t="str">
        <f ca="1">IF(AND($A126&lt;&gt;"",$A126&lt;&gt;"TOTAL"),IF(AND([2]PREMIOS_DOCTORADO!$AK124&lt;&gt;"",[2]PREMIOS_DOCTORADO!$AK124&lt;&gt;0),[2]PREMIOS_DOCTORADO!$AK124,""),IF($A126="TOTAL",SUM(INDIRECT("U4:U"&amp;ROW()-1)),""))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IF(AND($A126&lt;&gt;"",$A126&lt;&gt;"TOTAL"),IF(AND([2]PREMIOS_DOCTORADO!$AN124&lt;&gt;"",[2]PREMIOS_DOCTORADO!$AN124&lt;&gt;0),[2]PREMIOS_DOCTORADO!$AN124,""),IF($A126="TOTAL",SUM(INDIRECT("W4:W"&amp;ROW()-1)),""))</f>
        <v/>
      </c>
      <c r="X126" s="7" t="str">
        <f ca="1">IF(AND($A126&lt;&gt;"",$A126&lt;&gt;"TOTAL"),IF(AND([2]PREMIOS_DOCTORADO!$AP124&lt;&gt;"",[2]PREMIOS_DOCTORADO!$AP124&lt;&gt;0),[2]PREMIOS_DOCTORADO!$AP124,""),IF($A126="TOTAL",SUM(INDIRECT("X4:X"&amp;ROW()-1)),""))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IF(AND($A126&lt;&gt;"",$A126&lt;&gt;"TOTAL"),IF(AND([2]PREMIOS_DOCTORADO!$AS124&lt;&gt;"",[2]PREMIOS_DOCTORADO!$AS124&lt;&gt;0),[2]PREMIOS_DOCTORADO!$AS124,""),IF($A126="TOTAL",SUM(INDIRECT("Z4:Z"&amp;ROW()-1)),""))</f>
        <v/>
      </c>
      <c r="AA126" s="7" t="str">
        <f ca="1">IF(AND($A126&lt;&gt;"",$A126&lt;&gt;"TOTAL"),IF(AND([2]PREMIOS_DOCTORADO!$AU124&lt;&gt;"",[2]PREMIOS_DOCTORADO!$AU124&lt;&gt;0),[2]PREMIOS_DOCTORADO!$AU124,""),IF($A126="TOTAL",SUM(INDIRECT("AA4:AA"&amp;ROW()-1)),""))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IF(AND($A126&lt;&gt;"",$A126&lt;&gt;"TOTAL"),IF(AND([2]PREMIOS_DOCTORADO!$AX124&lt;&gt;"",[2]PREMIOS_DOCTORADO!$AX124&lt;&gt;0),[2]PREMIOS_DOCTORADO!$AX124,""),IF($A126="TOTAL",SUM(INDIRECT("AC4:AC"&amp;ROW()-1)),""))</f>
        <v/>
      </c>
      <c r="AD126" s="7" t="str">
        <f ca="1">IF(AND($A126&lt;&gt;"",$A126&lt;&gt;"TOTAL"),IF(AND([2]PREMIOS_DOCTORADO!$AZ124&lt;&gt;"",[2]PREMIOS_DOCTORADO!$AZ124&lt;&gt;0),[2]PREMIOS_DOCTORADO!$AZ124,""),IF($A126="TOTAL",SUM(INDIRECT("AD4:AD"&amp;ROW()-1)),""))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IF(AND($A126&lt;&gt;"",$A126&lt;&gt;"TOTAL"),IF(AND([2]PREMIOS_DOCTORADO!$BC124&lt;&gt;"",[2]PREMIOS_DOCTORADO!$BC124&lt;&gt;0),[2]PREMIOS_DOCTORADO!$BC124,""),IF($A126="TOTAL",SUM(INDIRECT("AF4:AF"&amp;ROW()-1)),""))</f>
        <v/>
      </c>
      <c r="AG126" s="7" t="str">
        <f ca="1">IF(AND($A126&lt;&gt;"",$A126&lt;&gt;"TOTAL"),IF(AND([2]PREMIOS_DOCTORADO!$BE124&lt;&gt;"",[2]PREMIOS_DOCTORADO!$BE124&lt;&gt;0),[2]PREMIOS_DOCTORADO!$BE124,""),IF($A126="TOTAL",SUM(INDIRECT("AG4:AG"&amp;ROW()-1)),""))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IF(AND($A126&lt;&gt;"",$A126&lt;&gt;"TOTAL"),IF(AND([2]PREMIOS_DOCTORADO!$BH124&lt;&gt;"",[2]PREMIOS_DOCTORADO!$BH124&lt;&gt;0),[2]PREMIOS_DOCTORADO!$BH124,""),IF($A126="TOTAL",SUM(INDIRECT("AI4:AI"&amp;ROW()-1)),""))</f>
        <v/>
      </c>
      <c r="AJ126" s="7" t="str">
        <f ca="1">IF(AND($A126&lt;&gt;"",$A126&lt;&gt;"TOTAL"),IF(AND([2]PREMIOS_DOCTORADO!$BJ124&lt;&gt;"",[2]PREMIOS_DOCTORADO!$BJ124&lt;&gt;0),[2]PREMIOS_DOCTORADO!$BJ124,""),IF($A126="TOTAL",SUM(INDIRECT("AJ4:AJ"&amp;ROW()-1)),""))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IF(AND($A126&lt;&gt;"",$A126&lt;&gt;"TOTAL"),IF(AND([2]PREMIOS_DOCTORADO!$BM124&lt;&gt;"",[2]PREMIOS_DOCTORADO!$BM124&lt;&gt;0),[2]PREMIOS_DOCTORADO!$BM124,""),IF($A126="TOTAL",SUM(INDIRECT("AL4:AL"&amp;ROW()-1)),""))</f>
        <v/>
      </c>
      <c r="AM126" s="7" t="str">
        <f ca="1">IF(AND($A126&lt;&gt;"",$A126&lt;&gt;"TOTAL"),IF(AND([2]PREMIOS_DOCTORADO!$BO124&lt;&gt;"",[2]PREMIOS_DOCTORADO!$BO124&lt;&gt;0),[2]PREMIOS_DOCTORADO!$BO124,""),IF($A126="TOTAL",SUM(INDIRECT("AM4:AM"&amp;ROW()-1)),""))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IF(AND($A126&lt;&gt;"",$A126&lt;&gt;"TOTAL"),IF(AND([2]PREMIOS_DOCTORADO!$BR124&lt;&gt;"",[2]PREMIOS_DOCTORADO!$BR124&lt;&gt;0),[2]PREMIOS_DOCTORADO!$BR124,""),IF($A126="TOTAL",SUM(INDIRECT("AO4:AO"&amp;ROW()-1)),""))</f>
        <v/>
      </c>
      <c r="AP126" s="7" t="str">
        <f ca="1">IF(AND($A126&lt;&gt;"",$A126&lt;&gt;"TOTAL"),IF(AND([2]PREMIOS_DOCTORADO!$BT124&lt;&gt;"",[2]PREMIOS_DOCTORADO!$BT124&lt;&gt;0),[2]PREMIOS_DOCTORADO!$BT124,""),IF($A126="TOTAL",SUM(INDIRECT("AP4:AP"&amp;ROW()-1)),""))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IF(AND($A126&lt;&gt;"",$A126&lt;&gt;"TOTAL"),IF(AND([2]PREMIOS_DOCTORADO!$BW124&lt;&gt;"",[2]PREMIOS_DOCTORADO!$BW124&lt;&gt;0),[2]PREMIOS_DOCTORADO!$BW124,""),IF($A126="TOTAL",SUM(INDIRECT("AR4:AR"&amp;ROW()-1)),""))</f>
        <v/>
      </c>
      <c r="AS126" s="7" t="str">
        <f ca="1">IF(AND($A126&lt;&gt;"",$A126&lt;&gt;"TOTAL"),IF(AND([2]PREMIOS_DOCTORADO!$BY124&lt;&gt;"",[2]PREMIOS_DOCTORADO!$BY124&lt;&gt;0),[2]PREMIOS_DOCTORADO!$BY124,""),IF($A126="TOTAL",SUM(INDIRECT("AS4:AS"&amp;ROW()-1)),""))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IF(AND($A126&lt;&gt;"",$A126&lt;&gt;"TOTAL"),IF(AND([2]PREMIOS_DOCTORADO!$CB124&lt;&gt;"",[2]PREMIOS_DOCTORADO!$CB124&lt;&gt;0),[2]PREMIOS_DOCTORADO!$CB124,""),IF($A126="TOTAL",SUM(INDIRECT("AU4:AU"&amp;ROW()-1)),""))</f>
        <v/>
      </c>
      <c r="AV126" s="7" t="str">
        <f ca="1">IF(AND($A126&lt;&gt;"",$A126&lt;&gt;"TOTAL"),IF(AND([2]PREMIOS_DOCTORADO!$CD124&lt;&gt;"",[2]PREMIOS_DOCTORADO!$CD124&lt;&gt;0),[2]PREMIOS_DOCTORADO!$CD124,""),IF($A126="TOTAL",SUM(INDIRECT("AV4:AV"&amp;ROW()-1)),""))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IF(AND($A126&lt;&gt;"",$A126&lt;&gt;"TOTAL"),IF(AND([2]PREMIOS_DOCTORADO!$CG124&lt;&gt;"",[2]PREMIOS_DOCTORADO!$CG124&lt;&gt;0),[2]PREMIOS_DOCTORADO!$CG124,""),IF($A126="TOTAL",SUM(INDIRECT("AX4:AX"&amp;ROW()-1)),""))</f>
        <v/>
      </c>
      <c r="AY126" s="7" t="str">
        <f ca="1">IF(AND($A126&lt;&gt;"",$A126&lt;&gt;"TOTAL"),IF(AND([2]PREMIOS_DOCTORADO!$CI124&lt;&gt;"",[2]PREMIOS_DOCTORADO!$CI124&lt;&gt;0),[2]PREMIOS_DOCTORADO!$CI124,""),IF($A126="TOTAL",SUM(INDIRECT("AY4:AY"&amp;ROW()-1)),""))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IF(AND($A126&lt;&gt;"",$A126&lt;&gt;"TOTAL"),IF(AND([2]PREMIOS_DOCTORADO!$CL124&lt;&gt;"",[2]PREMIOS_DOCTORADO!$CL124&lt;&gt;0),[2]PREMIOS_DOCTORADO!$CL124,""),IF($A126="TOTAL",SUM(INDIRECT("BA4:BA"&amp;ROW()-1)),""))</f>
        <v/>
      </c>
      <c r="BB126" s="7" t="str">
        <f ca="1">IF(AND($A126&lt;&gt;"",$A126&lt;&gt;"TOTAL"),IF(AND([2]PREMIOS_DOCTORADO!$CN124&lt;&gt;"",[2]PREMIOS_DOCTORADO!$CN124&lt;&gt;0),[2]PREMIOS_DOCTORADO!$CN124,""),IF($A126="TOTAL",SUM(INDIRECT("BB4:BB"&amp;ROW()-1)),""))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IF(AND($A126&lt;&gt;"",$A126&lt;&gt;"TOTAL"),IF(AND([2]PREMIOS_DOCTORADO!$CQ124&lt;&gt;"",[2]PREMIOS_DOCTORADO!$CQ124&lt;&gt;0),[2]PREMIOS_DOCTORADO!$CQ124,""),IF($A126="TOTAL",SUM(INDIRECT("BD4:BD"&amp;ROW()-1)),""))</f>
        <v/>
      </c>
      <c r="BE126" s="7" t="str">
        <f ca="1">IF(AND($A126&lt;&gt;"",$A126&lt;&gt;"TOTAL"),IF(AND([2]PREMIOS_DOCTORADO!$CS124&lt;&gt;"",[2]PREMIOS_DOCTORADO!$CS124&lt;&gt;0),[2]PREMIOS_DOCTORADO!$CS124,""),IF($A126="TOTAL",SUM(INDIRECT("BE4:BE"&amp;ROW()-1)),""))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IF([2]PREMIOS_DOCTORADO!$D125&lt;&gt;"",[2]PREMIOS_DOCTORADO!$D125,IF(AND([2]PREMIOS_DOCTORADO!$D125="",[2]PREMIOS_DOCTORADO!$D126="",[2]PREMIOS_DOCTORADO!$D124=""),"","TOTAL"))</f>
        <v/>
      </c>
      <c r="B127" s="7" t="str">
        <f ca="1">IF(AND($A127&lt;&gt;"",$A127&lt;&gt;"TOTAL"),IF(AND([2]PREMIOS_DOCTORADO!$E125&lt;&gt;"",[2]PREMIOS_DOCTORADO!$E125&lt;&gt;0),[2]PREMIOS_DOCTORADO!$E125,""),IF($A127="TOTAL",SUM(INDIRECT("B4:B"&amp;ROW()-1)),""))</f>
        <v/>
      </c>
      <c r="C127" s="7" t="str">
        <f ca="1">IF(AND($A127&lt;&gt;"",$A127&lt;&gt;"TOTAL"),IF(AND([2]PREMIOS_DOCTORADO!$G125&lt;&gt;"",[2]PREMIOS_DOCTORADO!$G125&lt;&gt;0),[2]PREMIOS_DOCTORADO!$G125,""),IF($A127="TOTAL",SUM(INDIRECT("C4:C"&amp;ROW()-1)),""))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IF(AND($A127&lt;&gt;"",$A127&lt;&gt;"TOTAL"),IF(AND([2]PREMIOS_DOCTORADO!$J125&lt;&gt;"",[2]PREMIOS_DOCTORADO!$J125&lt;&gt;0),[2]PREMIOS_DOCTORADO!$J125,""),IF($A127="TOTAL",SUM(INDIRECT("E4:E"&amp;ROW()-1)),""))</f>
        <v/>
      </c>
      <c r="F127" s="7" t="str">
        <f ca="1">IF(AND($A127&lt;&gt;"",$A127&lt;&gt;"TOTAL"),IF(AND([2]PREMIOS_DOCTORADO!$L125&lt;&gt;"",[2]PREMIOS_DOCTORADO!$L125&lt;&gt;0),[2]PREMIOS_DOCTORADO!$L125,""),IF($A127="TOTAL",SUM(INDIRECT("F4:F"&amp;ROW()-1)),""))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IF(AND($A127&lt;&gt;"",$A127&lt;&gt;"TOTAL"),IF(AND([2]PREMIOS_DOCTORADO!$O125&lt;&gt;"",[2]PREMIOS_DOCTORADO!$O125&lt;&gt;0),[2]PREMIOS_DOCTORADO!$O125,""),IF($A127="TOTAL",SUM(INDIRECT("H4:H"&amp;ROW()-1)),""))</f>
        <v/>
      </c>
      <c r="I127" s="7" t="str">
        <f ca="1">IF(AND($A127&lt;&gt;"",$A127&lt;&gt;"TOTAL"),IF(AND([2]PREMIOS_DOCTORADO!$Q125&lt;&gt;"",[2]PREMIOS_DOCTORADO!$Q125&lt;&gt;0),[2]PREMIOS_DOCTORADO!$Q125,""),IF($A127="TOTAL",SUM(INDIRECT("I4:I"&amp;ROW()-1)),""))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IF(AND($A127&lt;&gt;"",$A127&lt;&gt;"TOTAL"),IF(AND([2]PREMIOS_DOCTORADO!$T125&lt;&gt;"",[2]PREMIOS_DOCTORADO!$T125&lt;&gt;0),[2]PREMIOS_DOCTORADO!$T125,""),IF($A127="TOTAL",SUM(INDIRECT("K4:K"&amp;ROW()-1)),""))</f>
        <v/>
      </c>
      <c r="L127" s="7" t="str">
        <f ca="1">IF(AND($A127&lt;&gt;"",$A127&lt;&gt;"TOTAL"),IF(AND([2]PREMIOS_DOCTORADO!$V125&lt;&gt;"",[2]PREMIOS_DOCTORADO!$V125&lt;&gt;0),[2]PREMIOS_DOCTORADO!$V125,""),IF($A127="TOTAL",SUM(INDIRECT("L4:L"&amp;ROW()-1)),""))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IF(AND($A127&lt;&gt;"",$A127&lt;&gt;"TOTAL"),IF(AND([2]PREMIOS_DOCTORADO!$Y125&lt;&gt;"",[2]PREMIOS_DOCTORADO!$Y125&lt;&gt;0),[2]PREMIOS_DOCTORADO!$Y125,""),IF($A127="TOTAL",SUM(INDIRECT("N4:N"&amp;ROW()-1)),""))</f>
        <v/>
      </c>
      <c r="O127" s="7" t="str">
        <f ca="1">IF(AND($A127&lt;&gt;"",$A127&lt;&gt;"TOTAL"),IF(AND([2]PREMIOS_DOCTORADO!$AA125&lt;&gt;"",[2]PREMIOS_DOCTORADO!$AA125&lt;&gt;0),[2]PREMIOS_DOCTORADO!$AA125,""),IF($A127="TOTAL",SUM(INDIRECT("O4:O"&amp;ROW()-1)),""))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IF(AND($A127&lt;&gt;"",$A127&lt;&gt;"TOTAL"),IF(AND([2]PREMIOS_DOCTORADO!$AD125&lt;&gt;"",[2]PREMIOS_DOCTORADO!$AD125&lt;&gt;0),[2]PREMIOS_DOCTORADO!$AD125,""),IF($A127="TOTAL",SUM(INDIRECT("Q4:Q"&amp;ROW()-1)),""))</f>
        <v/>
      </c>
      <c r="R127" s="7" t="str">
        <f ca="1">IF(AND($A127&lt;&gt;"",$A127&lt;&gt;"TOTAL"),IF(AND([2]PREMIOS_DOCTORADO!$AF125&lt;&gt;"",[2]PREMIOS_DOCTORADO!$AF125&lt;&gt;0),[2]PREMIOS_DOCTORADO!$AF125,""),IF($A127="TOTAL",SUM(INDIRECT("R4:R"&amp;ROW()-1)),""))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IF(AND($A127&lt;&gt;"",$A127&lt;&gt;"TOTAL"),IF(AND([2]PREMIOS_DOCTORADO!$AI125&lt;&gt;"",[2]PREMIOS_DOCTORADO!$AI125&lt;&gt;0),[2]PREMIOS_DOCTORADO!$AI125,""),IF($A127="TOTAL",SUM(INDIRECT("T4:T"&amp;ROW()-1)),""))</f>
        <v/>
      </c>
      <c r="U127" s="7" t="str">
        <f ca="1">IF(AND($A127&lt;&gt;"",$A127&lt;&gt;"TOTAL"),IF(AND([2]PREMIOS_DOCTORADO!$AK125&lt;&gt;"",[2]PREMIOS_DOCTORADO!$AK125&lt;&gt;0),[2]PREMIOS_DOCTORADO!$AK125,""),IF($A127="TOTAL",SUM(INDIRECT("U4:U"&amp;ROW()-1)),""))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IF(AND($A127&lt;&gt;"",$A127&lt;&gt;"TOTAL"),IF(AND([2]PREMIOS_DOCTORADO!$AN125&lt;&gt;"",[2]PREMIOS_DOCTORADO!$AN125&lt;&gt;0),[2]PREMIOS_DOCTORADO!$AN125,""),IF($A127="TOTAL",SUM(INDIRECT("W4:W"&amp;ROW()-1)),""))</f>
        <v/>
      </c>
      <c r="X127" s="7" t="str">
        <f ca="1">IF(AND($A127&lt;&gt;"",$A127&lt;&gt;"TOTAL"),IF(AND([2]PREMIOS_DOCTORADO!$AP125&lt;&gt;"",[2]PREMIOS_DOCTORADO!$AP125&lt;&gt;0),[2]PREMIOS_DOCTORADO!$AP125,""),IF($A127="TOTAL",SUM(INDIRECT("X4:X"&amp;ROW()-1)),""))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IF(AND($A127&lt;&gt;"",$A127&lt;&gt;"TOTAL"),IF(AND([2]PREMIOS_DOCTORADO!$AS125&lt;&gt;"",[2]PREMIOS_DOCTORADO!$AS125&lt;&gt;0),[2]PREMIOS_DOCTORADO!$AS125,""),IF($A127="TOTAL",SUM(INDIRECT("Z4:Z"&amp;ROW()-1)),""))</f>
        <v/>
      </c>
      <c r="AA127" s="7" t="str">
        <f ca="1">IF(AND($A127&lt;&gt;"",$A127&lt;&gt;"TOTAL"),IF(AND([2]PREMIOS_DOCTORADO!$AU125&lt;&gt;"",[2]PREMIOS_DOCTORADO!$AU125&lt;&gt;0),[2]PREMIOS_DOCTORADO!$AU125,""),IF($A127="TOTAL",SUM(INDIRECT("AA4:AA"&amp;ROW()-1)),""))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IF(AND($A127&lt;&gt;"",$A127&lt;&gt;"TOTAL"),IF(AND([2]PREMIOS_DOCTORADO!$AX125&lt;&gt;"",[2]PREMIOS_DOCTORADO!$AX125&lt;&gt;0),[2]PREMIOS_DOCTORADO!$AX125,""),IF($A127="TOTAL",SUM(INDIRECT("AC4:AC"&amp;ROW()-1)),""))</f>
        <v/>
      </c>
      <c r="AD127" s="7" t="str">
        <f ca="1">IF(AND($A127&lt;&gt;"",$A127&lt;&gt;"TOTAL"),IF(AND([2]PREMIOS_DOCTORADO!$AZ125&lt;&gt;"",[2]PREMIOS_DOCTORADO!$AZ125&lt;&gt;0),[2]PREMIOS_DOCTORADO!$AZ125,""),IF($A127="TOTAL",SUM(INDIRECT("AD4:AD"&amp;ROW()-1)),""))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IF(AND($A127&lt;&gt;"",$A127&lt;&gt;"TOTAL"),IF(AND([2]PREMIOS_DOCTORADO!$BC125&lt;&gt;"",[2]PREMIOS_DOCTORADO!$BC125&lt;&gt;0),[2]PREMIOS_DOCTORADO!$BC125,""),IF($A127="TOTAL",SUM(INDIRECT("AF4:AF"&amp;ROW()-1)),""))</f>
        <v/>
      </c>
      <c r="AG127" s="7" t="str">
        <f ca="1">IF(AND($A127&lt;&gt;"",$A127&lt;&gt;"TOTAL"),IF(AND([2]PREMIOS_DOCTORADO!$BE125&lt;&gt;"",[2]PREMIOS_DOCTORADO!$BE125&lt;&gt;0),[2]PREMIOS_DOCTORADO!$BE125,""),IF($A127="TOTAL",SUM(INDIRECT("AG4:AG"&amp;ROW()-1)),""))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IF(AND($A127&lt;&gt;"",$A127&lt;&gt;"TOTAL"),IF(AND([2]PREMIOS_DOCTORADO!$BH125&lt;&gt;"",[2]PREMIOS_DOCTORADO!$BH125&lt;&gt;0),[2]PREMIOS_DOCTORADO!$BH125,""),IF($A127="TOTAL",SUM(INDIRECT("AI4:AI"&amp;ROW()-1)),""))</f>
        <v/>
      </c>
      <c r="AJ127" s="7" t="str">
        <f ca="1">IF(AND($A127&lt;&gt;"",$A127&lt;&gt;"TOTAL"),IF(AND([2]PREMIOS_DOCTORADO!$BJ125&lt;&gt;"",[2]PREMIOS_DOCTORADO!$BJ125&lt;&gt;0),[2]PREMIOS_DOCTORADO!$BJ125,""),IF($A127="TOTAL",SUM(INDIRECT("AJ4:AJ"&amp;ROW()-1)),""))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IF(AND($A127&lt;&gt;"",$A127&lt;&gt;"TOTAL"),IF(AND([2]PREMIOS_DOCTORADO!$BM125&lt;&gt;"",[2]PREMIOS_DOCTORADO!$BM125&lt;&gt;0),[2]PREMIOS_DOCTORADO!$BM125,""),IF($A127="TOTAL",SUM(INDIRECT("AL4:AL"&amp;ROW()-1)),""))</f>
        <v/>
      </c>
      <c r="AM127" s="7" t="str">
        <f ca="1">IF(AND($A127&lt;&gt;"",$A127&lt;&gt;"TOTAL"),IF(AND([2]PREMIOS_DOCTORADO!$BO125&lt;&gt;"",[2]PREMIOS_DOCTORADO!$BO125&lt;&gt;0),[2]PREMIOS_DOCTORADO!$BO125,""),IF($A127="TOTAL",SUM(INDIRECT("AM4:AM"&amp;ROW()-1)),""))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IF(AND($A127&lt;&gt;"",$A127&lt;&gt;"TOTAL"),IF(AND([2]PREMIOS_DOCTORADO!$BR125&lt;&gt;"",[2]PREMIOS_DOCTORADO!$BR125&lt;&gt;0),[2]PREMIOS_DOCTORADO!$BR125,""),IF($A127="TOTAL",SUM(INDIRECT("AO4:AO"&amp;ROW()-1)),""))</f>
        <v/>
      </c>
      <c r="AP127" s="7" t="str">
        <f ca="1">IF(AND($A127&lt;&gt;"",$A127&lt;&gt;"TOTAL"),IF(AND([2]PREMIOS_DOCTORADO!$BT125&lt;&gt;"",[2]PREMIOS_DOCTORADO!$BT125&lt;&gt;0),[2]PREMIOS_DOCTORADO!$BT125,""),IF($A127="TOTAL",SUM(INDIRECT("AP4:AP"&amp;ROW()-1)),""))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IF(AND($A127&lt;&gt;"",$A127&lt;&gt;"TOTAL"),IF(AND([2]PREMIOS_DOCTORADO!$BW125&lt;&gt;"",[2]PREMIOS_DOCTORADO!$BW125&lt;&gt;0),[2]PREMIOS_DOCTORADO!$BW125,""),IF($A127="TOTAL",SUM(INDIRECT("AR4:AR"&amp;ROW()-1)),""))</f>
        <v/>
      </c>
      <c r="AS127" s="7" t="str">
        <f ca="1">IF(AND($A127&lt;&gt;"",$A127&lt;&gt;"TOTAL"),IF(AND([2]PREMIOS_DOCTORADO!$BY125&lt;&gt;"",[2]PREMIOS_DOCTORADO!$BY125&lt;&gt;0),[2]PREMIOS_DOCTORADO!$BY125,""),IF($A127="TOTAL",SUM(INDIRECT("AS4:AS"&amp;ROW()-1)),""))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IF(AND($A127&lt;&gt;"",$A127&lt;&gt;"TOTAL"),IF(AND([2]PREMIOS_DOCTORADO!$CB125&lt;&gt;"",[2]PREMIOS_DOCTORADO!$CB125&lt;&gt;0),[2]PREMIOS_DOCTORADO!$CB125,""),IF($A127="TOTAL",SUM(INDIRECT("AU4:AU"&amp;ROW()-1)),""))</f>
        <v/>
      </c>
      <c r="AV127" s="7" t="str">
        <f ca="1">IF(AND($A127&lt;&gt;"",$A127&lt;&gt;"TOTAL"),IF(AND([2]PREMIOS_DOCTORADO!$CD125&lt;&gt;"",[2]PREMIOS_DOCTORADO!$CD125&lt;&gt;0),[2]PREMIOS_DOCTORADO!$CD125,""),IF($A127="TOTAL",SUM(INDIRECT("AV4:AV"&amp;ROW()-1)),""))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IF(AND($A127&lt;&gt;"",$A127&lt;&gt;"TOTAL"),IF(AND([2]PREMIOS_DOCTORADO!$CG125&lt;&gt;"",[2]PREMIOS_DOCTORADO!$CG125&lt;&gt;0),[2]PREMIOS_DOCTORADO!$CG125,""),IF($A127="TOTAL",SUM(INDIRECT("AX4:AX"&amp;ROW()-1)),""))</f>
        <v/>
      </c>
      <c r="AY127" s="7" t="str">
        <f ca="1">IF(AND($A127&lt;&gt;"",$A127&lt;&gt;"TOTAL"),IF(AND([2]PREMIOS_DOCTORADO!$CI125&lt;&gt;"",[2]PREMIOS_DOCTORADO!$CI125&lt;&gt;0),[2]PREMIOS_DOCTORADO!$CI125,""),IF($A127="TOTAL",SUM(INDIRECT("AY4:AY"&amp;ROW()-1)),""))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IF(AND($A127&lt;&gt;"",$A127&lt;&gt;"TOTAL"),IF(AND([2]PREMIOS_DOCTORADO!$CL125&lt;&gt;"",[2]PREMIOS_DOCTORADO!$CL125&lt;&gt;0),[2]PREMIOS_DOCTORADO!$CL125,""),IF($A127="TOTAL",SUM(INDIRECT("BA4:BA"&amp;ROW()-1)),""))</f>
        <v/>
      </c>
      <c r="BB127" s="7" t="str">
        <f ca="1">IF(AND($A127&lt;&gt;"",$A127&lt;&gt;"TOTAL"),IF(AND([2]PREMIOS_DOCTORADO!$CN125&lt;&gt;"",[2]PREMIOS_DOCTORADO!$CN125&lt;&gt;0),[2]PREMIOS_DOCTORADO!$CN125,""),IF($A127="TOTAL",SUM(INDIRECT("BB4:BB"&amp;ROW()-1)),""))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IF(AND($A127&lt;&gt;"",$A127&lt;&gt;"TOTAL"),IF(AND([2]PREMIOS_DOCTORADO!$CQ125&lt;&gt;"",[2]PREMIOS_DOCTORADO!$CQ125&lt;&gt;0),[2]PREMIOS_DOCTORADO!$CQ125,""),IF($A127="TOTAL",SUM(INDIRECT("BD4:BD"&amp;ROW()-1)),""))</f>
        <v/>
      </c>
      <c r="BE127" s="7" t="str">
        <f ca="1">IF(AND($A127&lt;&gt;"",$A127&lt;&gt;"TOTAL"),IF(AND([2]PREMIOS_DOCTORADO!$CS125&lt;&gt;"",[2]PREMIOS_DOCTORADO!$CS125&lt;&gt;0),[2]PREMIOS_DOCTORADO!$CS125,""),IF($A127="TOTAL",SUM(INDIRECT("BE4:BE"&amp;ROW()-1)),""))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IF([2]PREMIOS_DOCTORADO!$D126&lt;&gt;"",[2]PREMIOS_DOCTORADO!$D126,IF(AND([2]PREMIOS_DOCTORADO!$D126="",[2]PREMIOS_DOCTORADO!$D127="",[2]PREMIOS_DOCTORADO!$D125=""),"","TOTAL"))</f>
        <v/>
      </c>
      <c r="B128" s="7" t="str">
        <f ca="1">IF(AND($A128&lt;&gt;"",$A128&lt;&gt;"TOTAL"),IF(AND([2]PREMIOS_DOCTORADO!$E126&lt;&gt;"",[2]PREMIOS_DOCTORADO!$E126&lt;&gt;0),[2]PREMIOS_DOCTORADO!$E126,""),IF($A128="TOTAL",SUM(INDIRECT("B4:B"&amp;ROW()-1)),""))</f>
        <v/>
      </c>
      <c r="C128" s="7" t="str">
        <f ca="1">IF(AND($A128&lt;&gt;"",$A128&lt;&gt;"TOTAL"),IF(AND([2]PREMIOS_DOCTORADO!$G126&lt;&gt;"",[2]PREMIOS_DOCTORADO!$G126&lt;&gt;0),[2]PREMIOS_DOCTORADO!$G126,""),IF($A128="TOTAL",SUM(INDIRECT("C4:C"&amp;ROW()-1)),""))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IF(AND($A128&lt;&gt;"",$A128&lt;&gt;"TOTAL"),IF(AND([2]PREMIOS_DOCTORADO!$J126&lt;&gt;"",[2]PREMIOS_DOCTORADO!$J126&lt;&gt;0),[2]PREMIOS_DOCTORADO!$J126,""),IF($A128="TOTAL",SUM(INDIRECT("E4:E"&amp;ROW()-1)),""))</f>
        <v/>
      </c>
      <c r="F128" s="7" t="str">
        <f ca="1">IF(AND($A128&lt;&gt;"",$A128&lt;&gt;"TOTAL"),IF(AND([2]PREMIOS_DOCTORADO!$L126&lt;&gt;"",[2]PREMIOS_DOCTORADO!$L126&lt;&gt;0),[2]PREMIOS_DOCTORADO!$L126,""),IF($A128="TOTAL",SUM(INDIRECT("F4:F"&amp;ROW()-1)),""))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IF(AND($A128&lt;&gt;"",$A128&lt;&gt;"TOTAL"),IF(AND([2]PREMIOS_DOCTORADO!$O126&lt;&gt;"",[2]PREMIOS_DOCTORADO!$O126&lt;&gt;0),[2]PREMIOS_DOCTORADO!$O126,""),IF($A128="TOTAL",SUM(INDIRECT("H4:H"&amp;ROW()-1)),""))</f>
        <v/>
      </c>
      <c r="I128" s="7" t="str">
        <f ca="1">IF(AND($A128&lt;&gt;"",$A128&lt;&gt;"TOTAL"),IF(AND([2]PREMIOS_DOCTORADO!$Q126&lt;&gt;"",[2]PREMIOS_DOCTORADO!$Q126&lt;&gt;0),[2]PREMIOS_DOCTORADO!$Q126,""),IF($A128="TOTAL",SUM(INDIRECT("I4:I"&amp;ROW()-1)),""))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IF(AND($A128&lt;&gt;"",$A128&lt;&gt;"TOTAL"),IF(AND([2]PREMIOS_DOCTORADO!$T126&lt;&gt;"",[2]PREMIOS_DOCTORADO!$T126&lt;&gt;0),[2]PREMIOS_DOCTORADO!$T126,""),IF($A128="TOTAL",SUM(INDIRECT("K4:K"&amp;ROW()-1)),""))</f>
        <v/>
      </c>
      <c r="L128" s="7" t="str">
        <f ca="1">IF(AND($A128&lt;&gt;"",$A128&lt;&gt;"TOTAL"),IF(AND([2]PREMIOS_DOCTORADO!$V126&lt;&gt;"",[2]PREMIOS_DOCTORADO!$V126&lt;&gt;0),[2]PREMIOS_DOCTORADO!$V126,""),IF($A128="TOTAL",SUM(INDIRECT("L4:L"&amp;ROW()-1)),""))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IF(AND($A128&lt;&gt;"",$A128&lt;&gt;"TOTAL"),IF(AND([2]PREMIOS_DOCTORADO!$Y126&lt;&gt;"",[2]PREMIOS_DOCTORADO!$Y126&lt;&gt;0),[2]PREMIOS_DOCTORADO!$Y126,""),IF($A128="TOTAL",SUM(INDIRECT("N4:N"&amp;ROW()-1)),""))</f>
        <v/>
      </c>
      <c r="O128" s="7" t="str">
        <f ca="1">IF(AND($A128&lt;&gt;"",$A128&lt;&gt;"TOTAL"),IF(AND([2]PREMIOS_DOCTORADO!$AA126&lt;&gt;"",[2]PREMIOS_DOCTORADO!$AA126&lt;&gt;0),[2]PREMIOS_DOCTORADO!$AA126,""),IF($A128="TOTAL",SUM(INDIRECT("O4:O"&amp;ROW()-1)),""))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IF(AND($A128&lt;&gt;"",$A128&lt;&gt;"TOTAL"),IF(AND([2]PREMIOS_DOCTORADO!$AD126&lt;&gt;"",[2]PREMIOS_DOCTORADO!$AD126&lt;&gt;0),[2]PREMIOS_DOCTORADO!$AD126,""),IF($A128="TOTAL",SUM(INDIRECT("Q4:Q"&amp;ROW()-1)),""))</f>
        <v/>
      </c>
      <c r="R128" s="7" t="str">
        <f ca="1">IF(AND($A128&lt;&gt;"",$A128&lt;&gt;"TOTAL"),IF(AND([2]PREMIOS_DOCTORADO!$AF126&lt;&gt;"",[2]PREMIOS_DOCTORADO!$AF126&lt;&gt;0),[2]PREMIOS_DOCTORADO!$AF126,""),IF($A128="TOTAL",SUM(INDIRECT("R4:R"&amp;ROW()-1)),""))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IF(AND($A128&lt;&gt;"",$A128&lt;&gt;"TOTAL"),IF(AND([2]PREMIOS_DOCTORADO!$AI126&lt;&gt;"",[2]PREMIOS_DOCTORADO!$AI126&lt;&gt;0),[2]PREMIOS_DOCTORADO!$AI126,""),IF($A128="TOTAL",SUM(INDIRECT("T4:T"&amp;ROW()-1)),""))</f>
        <v/>
      </c>
      <c r="U128" s="7" t="str">
        <f ca="1">IF(AND($A128&lt;&gt;"",$A128&lt;&gt;"TOTAL"),IF(AND([2]PREMIOS_DOCTORADO!$AK126&lt;&gt;"",[2]PREMIOS_DOCTORADO!$AK126&lt;&gt;0),[2]PREMIOS_DOCTORADO!$AK126,""),IF($A128="TOTAL",SUM(INDIRECT("U4:U"&amp;ROW()-1)),""))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IF(AND($A128&lt;&gt;"",$A128&lt;&gt;"TOTAL"),IF(AND([2]PREMIOS_DOCTORADO!$AN126&lt;&gt;"",[2]PREMIOS_DOCTORADO!$AN126&lt;&gt;0),[2]PREMIOS_DOCTORADO!$AN126,""),IF($A128="TOTAL",SUM(INDIRECT("W4:W"&amp;ROW()-1)),""))</f>
        <v/>
      </c>
      <c r="X128" s="7" t="str">
        <f ca="1">IF(AND($A128&lt;&gt;"",$A128&lt;&gt;"TOTAL"),IF(AND([2]PREMIOS_DOCTORADO!$AP126&lt;&gt;"",[2]PREMIOS_DOCTORADO!$AP126&lt;&gt;0),[2]PREMIOS_DOCTORADO!$AP126,""),IF($A128="TOTAL",SUM(INDIRECT("X4:X"&amp;ROW()-1)),""))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IF(AND($A128&lt;&gt;"",$A128&lt;&gt;"TOTAL"),IF(AND([2]PREMIOS_DOCTORADO!$AS126&lt;&gt;"",[2]PREMIOS_DOCTORADO!$AS126&lt;&gt;0),[2]PREMIOS_DOCTORADO!$AS126,""),IF($A128="TOTAL",SUM(INDIRECT("Z4:Z"&amp;ROW()-1)),""))</f>
        <v/>
      </c>
      <c r="AA128" s="7" t="str">
        <f ca="1">IF(AND($A128&lt;&gt;"",$A128&lt;&gt;"TOTAL"),IF(AND([2]PREMIOS_DOCTORADO!$AU126&lt;&gt;"",[2]PREMIOS_DOCTORADO!$AU126&lt;&gt;0),[2]PREMIOS_DOCTORADO!$AU126,""),IF($A128="TOTAL",SUM(INDIRECT("AA4:AA"&amp;ROW()-1)),""))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IF(AND($A128&lt;&gt;"",$A128&lt;&gt;"TOTAL"),IF(AND([2]PREMIOS_DOCTORADO!$AX126&lt;&gt;"",[2]PREMIOS_DOCTORADO!$AX126&lt;&gt;0),[2]PREMIOS_DOCTORADO!$AX126,""),IF($A128="TOTAL",SUM(INDIRECT("AC4:AC"&amp;ROW()-1)),""))</f>
        <v/>
      </c>
      <c r="AD128" s="7" t="str">
        <f ca="1">IF(AND($A128&lt;&gt;"",$A128&lt;&gt;"TOTAL"),IF(AND([2]PREMIOS_DOCTORADO!$AZ126&lt;&gt;"",[2]PREMIOS_DOCTORADO!$AZ126&lt;&gt;0),[2]PREMIOS_DOCTORADO!$AZ126,""),IF($A128="TOTAL",SUM(INDIRECT("AD4:AD"&amp;ROW()-1)),""))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IF(AND($A128&lt;&gt;"",$A128&lt;&gt;"TOTAL"),IF(AND([2]PREMIOS_DOCTORADO!$BC126&lt;&gt;"",[2]PREMIOS_DOCTORADO!$BC126&lt;&gt;0),[2]PREMIOS_DOCTORADO!$BC126,""),IF($A128="TOTAL",SUM(INDIRECT("AF4:AF"&amp;ROW()-1)),""))</f>
        <v/>
      </c>
      <c r="AG128" s="7" t="str">
        <f ca="1">IF(AND($A128&lt;&gt;"",$A128&lt;&gt;"TOTAL"),IF(AND([2]PREMIOS_DOCTORADO!$BE126&lt;&gt;"",[2]PREMIOS_DOCTORADO!$BE126&lt;&gt;0),[2]PREMIOS_DOCTORADO!$BE126,""),IF($A128="TOTAL",SUM(INDIRECT("AG4:AG"&amp;ROW()-1)),""))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IF(AND($A128&lt;&gt;"",$A128&lt;&gt;"TOTAL"),IF(AND([2]PREMIOS_DOCTORADO!$BH126&lt;&gt;"",[2]PREMIOS_DOCTORADO!$BH126&lt;&gt;0),[2]PREMIOS_DOCTORADO!$BH126,""),IF($A128="TOTAL",SUM(INDIRECT("AI4:AI"&amp;ROW()-1)),""))</f>
        <v/>
      </c>
      <c r="AJ128" s="7" t="str">
        <f ca="1">IF(AND($A128&lt;&gt;"",$A128&lt;&gt;"TOTAL"),IF(AND([2]PREMIOS_DOCTORADO!$BJ126&lt;&gt;"",[2]PREMIOS_DOCTORADO!$BJ126&lt;&gt;0),[2]PREMIOS_DOCTORADO!$BJ126,""),IF($A128="TOTAL",SUM(INDIRECT("AJ4:AJ"&amp;ROW()-1)),""))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IF(AND($A128&lt;&gt;"",$A128&lt;&gt;"TOTAL"),IF(AND([2]PREMIOS_DOCTORADO!$BM126&lt;&gt;"",[2]PREMIOS_DOCTORADO!$BM126&lt;&gt;0),[2]PREMIOS_DOCTORADO!$BM126,""),IF($A128="TOTAL",SUM(INDIRECT("AL4:AL"&amp;ROW()-1)),""))</f>
        <v/>
      </c>
      <c r="AM128" s="7" t="str">
        <f ca="1">IF(AND($A128&lt;&gt;"",$A128&lt;&gt;"TOTAL"),IF(AND([2]PREMIOS_DOCTORADO!$BO126&lt;&gt;"",[2]PREMIOS_DOCTORADO!$BO126&lt;&gt;0),[2]PREMIOS_DOCTORADO!$BO126,""),IF($A128="TOTAL",SUM(INDIRECT("AM4:AM"&amp;ROW()-1)),""))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IF(AND($A128&lt;&gt;"",$A128&lt;&gt;"TOTAL"),IF(AND([2]PREMIOS_DOCTORADO!$BR126&lt;&gt;"",[2]PREMIOS_DOCTORADO!$BR126&lt;&gt;0),[2]PREMIOS_DOCTORADO!$BR126,""),IF($A128="TOTAL",SUM(INDIRECT("AO4:AO"&amp;ROW()-1)),""))</f>
        <v/>
      </c>
      <c r="AP128" s="7" t="str">
        <f ca="1">IF(AND($A128&lt;&gt;"",$A128&lt;&gt;"TOTAL"),IF(AND([2]PREMIOS_DOCTORADO!$BT126&lt;&gt;"",[2]PREMIOS_DOCTORADO!$BT126&lt;&gt;0),[2]PREMIOS_DOCTORADO!$BT126,""),IF($A128="TOTAL",SUM(INDIRECT("AP4:AP"&amp;ROW()-1)),""))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IF(AND($A128&lt;&gt;"",$A128&lt;&gt;"TOTAL"),IF(AND([2]PREMIOS_DOCTORADO!$BW126&lt;&gt;"",[2]PREMIOS_DOCTORADO!$BW126&lt;&gt;0),[2]PREMIOS_DOCTORADO!$BW126,""),IF($A128="TOTAL",SUM(INDIRECT("AR4:AR"&amp;ROW()-1)),""))</f>
        <v/>
      </c>
      <c r="AS128" s="7" t="str">
        <f ca="1">IF(AND($A128&lt;&gt;"",$A128&lt;&gt;"TOTAL"),IF(AND([2]PREMIOS_DOCTORADO!$BY126&lt;&gt;"",[2]PREMIOS_DOCTORADO!$BY126&lt;&gt;0),[2]PREMIOS_DOCTORADO!$BY126,""),IF($A128="TOTAL",SUM(INDIRECT("AS4:AS"&amp;ROW()-1)),""))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IF(AND($A128&lt;&gt;"",$A128&lt;&gt;"TOTAL"),IF(AND([2]PREMIOS_DOCTORADO!$CB126&lt;&gt;"",[2]PREMIOS_DOCTORADO!$CB126&lt;&gt;0),[2]PREMIOS_DOCTORADO!$CB126,""),IF($A128="TOTAL",SUM(INDIRECT("AU4:AU"&amp;ROW()-1)),""))</f>
        <v/>
      </c>
      <c r="AV128" s="7" t="str">
        <f ca="1">IF(AND($A128&lt;&gt;"",$A128&lt;&gt;"TOTAL"),IF(AND([2]PREMIOS_DOCTORADO!$CD126&lt;&gt;"",[2]PREMIOS_DOCTORADO!$CD126&lt;&gt;0),[2]PREMIOS_DOCTORADO!$CD126,""),IF($A128="TOTAL",SUM(INDIRECT("AV4:AV"&amp;ROW()-1)),""))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IF(AND($A128&lt;&gt;"",$A128&lt;&gt;"TOTAL"),IF(AND([2]PREMIOS_DOCTORADO!$CG126&lt;&gt;"",[2]PREMIOS_DOCTORADO!$CG126&lt;&gt;0),[2]PREMIOS_DOCTORADO!$CG126,""),IF($A128="TOTAL",SUM(INDIRECT("AX4:AX"&amp;ROW()-1)),""))</f>
        <v/>
      </c>
      <c r="AY128" s="7" t="str">
        <f ca="1">IF(AND($A128&lt;&gt;"",$A128&lt;&gt;"TOTAL"),IF(AND([2]PREMIOS_DOCTORADO!$CI126&lt;&gt;"",[2]PREMIOS_DOCTORADO!$CI126&lt;&gt;0),[2]PREMIOS_DOCTORADO!$CI126,""),IF($A128="TOTAL",SUM(INDIRECT("AY4:AY"&amp;ROW()-1)),""))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IF(AND($A128&lt;&gt;"",$A128&lt;&gt;"TOTAL"),IF(AND([2]PREMIOS_DOCTORADO!$CL126&lt;&gt;"",[2]PREMIOS_DOCTORADO!$CL126&lt;&gt;0),[2]PREMIOS_DOCTORADO!$CL126,""),IF($A128="TOTAL",SUM(INDIRECT("BA4:BA"&amp;ROW()-1)),""))</f>
        <v/>
      </c>
      <c r="BB128" s="7" t="str">
        <f ca="1">IF(AND($A128&lt;&gt;"",$A128&lt;&gt;"TOTAL"),IF(AND([2]PREMIOS_DOCTORADO!$CN126&lt;&gt;"",[2]PREMIOS_DOCTORADO!$CN126&lt;&gt;0),[2]PREMIOS_DOCTORADO!$CN126,""),IF($A128="TOTAL",SUM(INDIRECT("BB4:BB"&amp;ROW()-1)),""))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IF(AND($A128&lt;&gt;"",$A128&lt;&gt;"TOTAL"),IF(AND([2]PREMIOS_DOCTORADO!$CQ126&lt;&gt;"",[2]PREMIOS_DOCTORADO!$CQ126&lt;&gt;0),[2]PREMIOS_DOCTORADO!$CQ126,""),IF($A128="TOTAL",SUM(INDIRECT("BD4:BD"&amp;ROW()-1)),""))</f>
        <v/>
      </c>
      <c r="BE128" s="7" t="str">
        <f ca="1">IF(AND($A128&lt;&gt;"",$A128&lt;&gt;"TOTAL"),IF(AND([2]PREMIOS_DOCTORADO!$CS126&lt;&gt;"",[2]PREMIOS_DOCTORADO!$CS126&lt;&gt;0),[2]PREMIOS_DOCTORADO!$CS126,""),IF($A128="TOTAL",SUM(INDIRECT("BE4:BE"&amp;ROW()-1)),""))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IF([2]PREMIOS_DOCTORADO!$D127&lt;&gt;"",[2]PREMIOS_DOCTORADO!$D127,IF(AND([2]PREMIOS_DOCTORADO!$D127="",[2]PREMIOS_DOCTORADO!$D128="",[2]PREMIOS_DOCTORADO!$D126=""),"","TOTAL"))</f>
        <v/>
      </c>
      <c r="B129" s="7" t="str">
        <f ca="1">IF(AND($A129&lt;&gt;"",$A129&lt;&gt;"TOTAL"),IF(AND([2]PREMIOS_DOCTORADO!$E127&lt;&gt;"",[2]PREMIOS_DOCTORADO!$E127&lt;&gt;0),[2]PREMIOS_DOCTORADO!$E127,""),IF($A129="TOTAL",SUM(INDIRECT("B4:B"&amp;ROW()-1)),""))</f>
        <v/>
      </c>
      <c r="C129" s="7" t="str">
        <f ca="1">IF(AND($A129&lt;&gt;"",$A129&lt;&gt;"TOTAL"),IF(AND([2]PREMIOS_DOCTORADO!$G127&lt;&gt;"",[2]PREMIOS_DOCTORADO!$G127&lt;&gt;0),[2]PREMIOS_DOCTORADO!$G127,""),IF($A129="TOTAL",SUM(INDIRECT("C4:C"&amp;ROW()-1)),""))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IF(AND($A129&lt;&gt;"",$A129&lt;&gt;"TOTAL"),IF(AND([2]PREMIOS_DOCTORADO!$J127&lt;&gt;"",[2]PREMIOS_DOCTORADO!$J127&lt;&gt;0),[2]PREMIOS_DOCTORADO!$J127,""),IF($A129="TOTAL",SUM(INDIRECT("E4:E"&amp;ROW()-1)),""))</f>
        <v/>
      </c>
      <c r="F129" s="7" t="str">
        <f ca="1">IF(AND($A129&lt;&gt;"",$A129&lt;&gt;"TOTAL"),IF(AND([2]PREMIOS_DOCTORADO!$L127&lt;&gt;"",[2]PREMIOS_DOCTORADO!$L127&lt;&gt;0),[2]PREMIOS_DOCTORADO!$L127,""),IF($A129="TOTAL",SUM(INDIRECT("F4:F"&amp;ROW()-1)),""))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IF(AND($A129&lt;&gt;"",$A129&lt;&gt;"TOTAL"),IF(AND([2]PREMIOS_DOCTORADO!$O127&lt;&gt;"",[2]PREMIOS_DOCTORADO!$O127&lt;&gt;0),[2]PREMIOS_DOCTORADO!$O127,""),IF($A129="TOTAL",SUM(INDIRECT("H4:H"&amp;ROW()-1)),""))</f>
        <v/>
      </c>
      <c r="I129" s="7" t="str">
        <f ca="1">IF(AND($A129&lt;&gt;"",$A129&lt;&gt;"TOTAL"),IF(AND([2]PREMIOS_DOCTORADO!$Q127&lt;&gt;"",[2]PREMIOS_DOCTORADO!$Q127&lt;&gt;0),[2]PREMIOS_DOCTORADO!$Q127,""),IF($A129="TOTAL",SUM(INDIRECT("I4:I"&amp;ROW()-1)),""))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IF(AND($A129&lt;&gt;"",$A129&lt;&gt;"TOTAL"),IF(AND([2]PREMIOS_DOCTORADO!$T127&lt;&gt;"",[2]PREMIOS_DOCTORADO!$T127&lt;&gt;0),[2]PREMIOS_DOCTORADO!$T127,""),IF($A129="TOTAL",SUM(INDIRECT("K4:K"&amp;ROW()-1)),""))</f>
        <v/>
      </c>
      <c r="L129" s="7" t="str">
        <f ca="1">IF(AND($A129&lt;&gt;"",$A129&lt;&gt;"TOTAL"),IF(AND([2]PREMIOS_DOCTORADO!$V127&lt;&gt;"",[2]PREMIOS_DOCTORADO!$V127&lt;&gt;0),[2]PREMIOS_DOCTORADO!$V127,""),IF($A129="TOTAL",SUM(INDIRECT("L4:L"&amp;ROW()-1)),""))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IF(AND($A129&lt;&gt;"",$A129&lt;&gt;"TOTAL"),IF(AND([2]PREMIOS_DOCTORADO!$Y127&lt;&gt;"",[2]PREMIOS_DOCTORADO!$Y127&lt;&gt;0),[2]PREMIOS_DOCTORADO!$Y127,""),IF($A129="TOTAL",SUM(INDIRECT("N4:N"&amp;ROW()-1)),""))</f>
        <v/>
      </c>
      <c r="O129" s="7" t="str">
        <f ca="1">IF(AND($A129&lt;&gt;"",$A129&lt;&gt;"TOTAL"),IF(AND([2]PREMIOS_DOCTORADO!$AA127&lt;&gt;"",[2]PREMIOS_DOCTORADO!$AA127&lt;&gt;0),[2]PREMIOS_DOCTORADO!$AA127,""),IF($A129="TOTAL",SUM(INDIRECT("O4:O"&amp;ROW()-1)),""))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IF(AND($A129&lt;&gt;"",$A129&lt;&gt;"TOTAL"),IF(AND([2]PREMIOS_DOCTORADO!$AD127&lt;&gt;"",[2]PREMIOS_DOCTORADO!$AD127&lt;&gt;0),[2]PREMIOS_DOCTORADO!$AD127,""),IF($A129="TOTAL",SUM(INDIRECT("Q4:Q"&amp;ROW()-1)),""))</f>
        <v/>
      </c>
      <c r="R129" s="7" t="str">
        <f ca="1">IF(AND($A129&lt;&gt;"",$A129&lt;&gt;"TOTAL"),IF(AND([2]PREMIOS_DOCTORADO!$AF127&lt;&gt;"",[2]PREMIOS_DOCTORADO!$AF127&lt;&gt;0),[2]PREMIOS_DOCTORADO!$AF127,""),IF($A129="TOTAL",SUM(INDIRECT("R4:R"&amp;ROW()-1)),""))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IF(AND($A129&lt;&gt;"",$A129&lt;&gt;"TOTAL"),IF(AND([2]PREMIOS_DOCTORADO!$AI127&lt;&gt;"",[2]PREMIOS_DOCTORADO!$AI127&lt;&gt;0),[2]PREMIOS_DOCTORADO!$AI127,""),IF($A129="TOTAL",SUM(INDIRECT("T4:T"&amp;ROW()-1)),""))</f>
        <v/>
      </c>
      <c r="U129" s="7" t="str">
        <f ca="1">IF(AND($A129&lt;&gt;"",$A129&lt;&gt;"TOTAL"),IF(AND([2]PREMIOS_DOCTORADO!$AK127&lt;&gt;"",[2]PREMIOS_DOCTORADO!$AK127&lt;&gt;0),[2]PREMIOS_DOCTORADO!$AK127,""),IF($A129="TOTAL",SUM(INDIRECT("U4:U"&amp;ROW()-1)),""))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IF(AND($A129&lt;&gt;"",$A129&lt;&gt;"TOTAL"),IF(AND([2]PREMIOS_DOCTORADO!$AN127&lt;&gt;"",[2]PREMIOS_DOCTORADO!$AN127&lt;&gt;0),[2]PREMIOS_DOCTORADO!$AN127,""),IF($A129="TOTAL",SUM(INDIRECT("W4:W"&amp;ROW()-1)),""))</f>
        <v/>
      </c>
      <c r="X129" s="7" t="str">
        <f ca="1">IF(AND($A129&lt;&gt;"",$A129&lt;&gt;"TOTAL"),IF(AND([2]PREMIOS_DOCTORADO!$AP127&lt;&gt;"",[2]PREMIOS_DOCTORADO!$AP127&lt;&gt;0),[2]PREMIOS_DOCTORADO!$AP127,""),IF($A129="TOTAL",SUM(INDIRECT("X4:X"&amp;ROW()-1)),""))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IF(AND($A129&lt;&gt;"",$A129&lt;&gt;"TOTAL"),IF(AND([2]PREMIOS_DOCTORADO!$AS127&lt;&gt;"",[2]PREMIOS_DOCTORADO!$AS127&lt;&gt;0),[2]PREMIOS_DOCTORADO!$AS127,""),IF($A129="TOTAL",SUM(INDIRECT("Z4:Z"&amp;ROW()-1)),""))</f>
        <v/>
      </c>
      <c r="AA129" s="7" t="str">
        <f ca="1">IF(AND($A129&lt;&gt;"",$A129&lt;&gt;"TOTAL"),IF(AND([2]PREMIOS_DOCTORADO!$AU127&lt;&gt;"",[2]PREMIOS_DOCTORADO!$AU127&lt;&gt;0),[2]PREMIOS_DOCTORADO!$AU127,""),IF($A129="TOTAL",SUM(INDIRECT("AA4:AA"&amp;ROW()-1)),""))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IF(AND($A129&lt;&gt;"",$A129&lt;&gt;"TOTAL"),IF(AND([2]PREMIOS_DOCTORADO!$AX127&lt;&gt;"",[2]PREMIOS_DOCTORADO!$AX127&lt;&gt;0),[2]PREMIOS_DOCTORADO!$AX127,""),IF($A129="TOTAL",SUM(INDIRECT("AC4:AC"&amp;ROW()-1)),""))</f>
        <v/>
      </c>
      <c r="AD129" s="7" t="str">
        <f ca="1">IF(AND($A129&lt;&gt;"",$A129&lt;&gt;"TOTAL"),IF(AND([2]PREMIOS_DOCTORADO!$AZ127&lt;&gt;"",[2]PREMIOS_DOCTORADO!$AZ127&lt;&gt;0),[2]PREMIOS_DOCTORADO!$AZ127,""),IF($A129="TOTAL",SUM(INDIRECT("AD4:AD"&amp;ROW()-1)),""))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IF(AND($A129&lt;&gt;"",$A129&lt;&gt;"TOTAL"),IF(AND([2]PREMIOS_DOCTORADO!$BC127&lt;&gt;"",[2]PREMIOS_DOCTORADO!$BC127&lt;&gt;0),[2]PREMIOS_DOCTORADO!$BC127,""),IF($A129="TOTAL",SUM(INDIRECT("AF4:AF"&amp;ROW()-1)),""))</f>
        <v/>
      </c>
      <c r="AG129" s="7" t="str">
        <f ca="1">IF(AND($A129&lt;&gt;"",$A129&lt;&gt;"TOTAL"),IF(AND([2]PREMIOS_DOCTORADO!$BE127&lt;&gt;"",[2]PREMIOS_DOCTORADO!$BE127&lt;&gt;0),[2]PREMIOS_DOCTORADO!$BE127,""),IF($A129="TOTAL",SUM(INDIRECT("AG4:AG"&amp;ROW()-1)),""))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IF(AND($A129&lt;&gt;"",$A129&lt;&gt;"TOTAL"),IF(AND([2]PREMIOS_DOCTORADO!$BH127&lt;&gt;"",[2]PREMIOS_DOCTORADO!$BH127&lt;&gt;0),[2]PREMIOS_DOCTORADO!$BH127,""),IF($A129="TOTAL",SUM(INDIRECT("AI4:AI"&amp;ROW()-1)),""))</f>
        <v/>
      </c>
      <c r="AJ129" s="7" t="str">
        <f ca="1">IF(AND($A129&lt;&gt;"",$A129&lt;&gt;"TOTAL"),IF(AND([2]PREMIOS_DOCTORADO!$BJ127&lt;&gt;"",[2]PREMIOS_DOCTORADO!$BJ127&lt;&gt;0),[2]PREMIOS_DOCTORADO!$BJ127,""),IF($A129="TOTAL",SUM(INDIRECT("AJ4:AJ"&amp;ROW()-1)),""))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IF(AND($A129&lt;&gt;"",$A129&lt;&gt;"TOTAL"),IF(AND([2]PREMIOS_DOCTORADO!$BM127&lt;&gt;"",[2]PREMIOS_DOCTORADO!$BM127&lt;&gt;0),[2]PREMIOS_DOCTORADO!$BM127,""),IF($A129="TOTAL",SUM(INDIRECT("AL4:AL"&amp;ROW()-1)),""))</f>
        <v/>
      </c>
      <c r="AM129" s="7" t="str">
        <f ca="1">IF(AND($A129&lt;&gt;"",$A129&lt;&gt;"TOTAL"),IF(AND([2]PREMIOS_DOCTORADO!$BO127&lt;&gt;"",[2]PREMIOS_DOCTORADO!$BO127&lt;&gt;0),[2]PREMIOS_DOCTORADO!$BO127,""),IF($A129="TOTAL",SUM(INDIRECT("AM4:AM"&amp;ROW()-1)),""))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IF(AND($A129&lt;&gt;"",$A129&lt;&gt;"TOTAL"),IF(AND([2]PREMIOS_DOCTORADO!$BR127&lt;&gt;"",[2]PREMIOS_DOCTORADO!$BR127&lt;&gt;0),[2]PREMIOS_DOCTORADO!$BR127,""),IF($A129="TOTAL",SUM(INDIRECT("AO4:AO"&amp;ROW()-1)),""))</f>
        <v/>
      </c>
      <c r="AP129" s="7" t="str">
        <f ca="1">IF(AND($A129&lt;&gt;"",$A129&lt;&gt;"TOTAL"),IF(AND([2]PREMIOS_DOCTORADO!$BT127&lt;&gt;"",[2]PREMIOS_DOCTORADO!$BT127&lt;&gt;0),[2]PREMIOS_DOCTORADO!$BT127,""),IF($A129="TOTAL",SUM(INDIRECT("AP4:AP"&amp;ROW()-1)),""))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IF(AND($A129&lt;&gt;"",$A129&lt;&gt;"TOTAL"),IF(AND([2]PREMIOS_DOCTORADO!$BW127&lt;&gt;"",[2]PREMIOS_DOCTORADO!$BW127&lt;&gt;0),[2]PREMIOS_DOCTORADO!$BW127,""),IF($A129="TOTAL",SUM(INDIRECT("AR4:AR"&amp;ROW()-1)),""))</f>
        <v/>
      </c>
      <c r="AS129" s="7" t="str">
        <f ca="1">IF(AND($A129&lt;&gt;"",$A129&lt;&gt;"TOTAL"),IF(AND([2]PREMIOS_DOCTORADO!$BY127&lt;&gt;"",[2]PREMIOS_DOCTORADO!$BY127&lt;&gt;0),[2]PREMIOS_DOCTORADO!$BY127,""),IF($A129="TOTAL",SUM(INDIRECT("AS4:AS"&amp;ROW()-1)),""))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IF(AND($A129&lt;&gt;"",$A129&lt;&gt;"TOTAL"),IF(AND([2]PREMIOS_DOCTORADO!$CB127&lt;&gt;"",[2]PREMIOS_DOCTORADO!$CB127&lt;&gt;0),[2]PREMIOS_DOCTORADO!$CB127,""),IF($A129="TOTAL",SUM(INDIRECT("AU4:AU"&amp;ROW()-1)),""))</f>
        <v/>
      </c>
      <c r="AV129" s="7" t="str">
        <f ca="1">IF(AND($A129&lt;&gt;"",$A129&lt;&gt;"TOTAL"),IF(AND([2]PREMIOS_DOCTORADO!$CD127&lt;&gt;"",[2]PREMIOS_DOCTORADO!$CD127&lt;&gt;0),[2]PREMIOS_DOCTORADO!$CD127,""),IF($A129="TOTAL",SUM(INDIRECT("AV4:AV"&amp;ROW()-1)),""))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IF(AND($A129&lt;&gt;"",$A129&lt;&gt;"TOTAL"),IF(AND([2]PREMIOS_DOCTORADO!$CG127&lt;&gt;"",[2]PREMIOS_DOCTORADO!$CG127&lt;&gt;0),[2]PREMIOS_DOCTORADO!$CG127,""),IF($A129="TOTAL",SUM(INDIRECT("AX4:AX"&amp;ROW()-1)),""))</f>
        <v/>
      </c>
      <c r="AY129" s="7" t="str">
        <f ca="1">IF(AND($A129&lt;&gt;"",$A129&lt;&gt;"TOTAL"),IF(AND([2]PREMIOS_DOCTORADO!$CI127&lt;&gt;"",[2]PREMIOS_DOCTORADO!$CI127&lt;&gt;0),[2]PREMIOS_DOCTORADO!$CI127,""),IF($A129="TOTAL",SUM(INDIRECT("AY4:AY"&amp;ROW()-1)),""))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IF(AND($A129&lt;&gt;"",$A129&lt;&gt;"TOTAL"),IF(AND([2]PREMIOS_DOCTORADO!$CL127&lt;&gt;"",[2]PREMIOS_DOCTORADO!$CL127&lt;&gt;0),[2]PREMIOS_DOCTORADO!$CL127,""),IF($A129="TOTAL",SUM(INDIRECT("BA4:BA"&amp;ROW()-1)),""))</f>
        <v/>
      </c>
      <c r="BB129" s="7" t="str">
        <f ca="1">IF(AND($A129&lt;&gt;"",$A129&lt;&gt;"TOTAL"),IF(AND([2]PREMIOS_DOCTORADO!$CN127&lt;&gt;"",[2]PREMIOS_DOCTORADO!$CN127&lt;&gt;0),[2]PREMIOS_DOCTORADO!$CN127,""),IF($A129="TOTAL",SUM(INDIRECT("BB4:BB"&amp;ROW()-1)),""))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IF(AND($A129&lt;&gt;"",$A129&lt;&gt;"TOTAL"),IF(AND([2]PREMIOS_DOCTORADO!$CQ127&lt;&gt;"",[2]PREMIOS_DOCTORADO!$CQ127&lt;&gt;0),[2]PREMIOS_DOCTORADO!$CQ127,""),IF($A129="TOTAL",SUM(INDIRECT("BD4:BD"&amp;ROW()-1)),""))</f>
        <v/>
      </c>
      <c r="BE129" s="7" t="str">
        <f ca="1">IF(AND($A129&lt;&gt;"",$A129&lt;&gt;"TOTAL"),IF(AND([2]PREMIOS_DOCTORADO!$CS127&lt;&gt;"",[2]PREMIOS_DOCTORADO!$CS127&lt;&gt;0),[2]PREMIOS_DOCTORADO!$CS127,""),IF($A129="TOTAL",SUM(INDIRECT("BE4:BE"&amp;ROW()-1)),""))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IF([2]PREMIOS_DOCTORADO!$D128&lt;&gt;"",[2]PREMIOS_DOCTORADO!$D128,IF(AND([2]PREMIOS_DOCTORADO!$D128="",[2]PREMIOS_DOCTORADO!$D129="",[2]PREMIOS_DOCTORADO!$D127=""),"","TOTAL"))</f>
        <v/>
      </c>
      <c r="B130" s="7" t="str">
        <f ca="1">IF(AND($A130&lt;&gt;"",$A130&lt;&gt;"TOTAL"),IF(AND([2]PREMIOS_DOCTORADO!$E128&lt;&gt;"",[2]PREMIOS_DOCTORADO!$E128&lt;&gt;0),[2]PREMIOS_DOCTORADO!$E128,""),IF($A130="TOTAL",SUM(INDIRECT("B4:B"&amp;ROW()-1)),""))</f>
        <v/>
      </c>
      <c r="C130" s="7" t="str">
        <f ca="1">IF(AND($A130&lt;&gt;"",$A130&lt;&gt;"TOTAL"),IF(AND([2]PREMIOS_DOCTORADO!$G128&lt;&gt;"",[2]PREMIOS_DOCTORADO!$G128&lt;&gt;0),[2]PREMIOS_DOCTORADO!$G128,""),IF($A130="TOTAL",SUM(INDIRECT("C4:C"&amp;ROW()-1)),""))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IF(AND($A130&lt;&gt;"",$A130&lt;&gt;"TOTAL"),IF(AND([2]PREMIOS_DOCTORADO!$J128&lt;&gt;"",[2]PREMIOS_DOCTORADO!$J128&lt;&gt;0),[2]PREMIOS_DOCTORADO!$J128,""),IF($A130="TOTAL",SUM(INDIRECT("E4:E"&amp;ROW()-1)),""))</f>
        <v/>
      </c>
      <c r="F130" s="7" t="str">
        <f ca="1">IF(AND($A130&lt;&gt;"",$A130&lt;&gt;"TOTAL"),IF(AND([2]PREMIOS_DOCTORADO!$L128&lt;&gt;"",[2]PREMIOS_DOCTORADO!$L128&lt;&gt;0),[2]PREMIOS_DOCTORADO!$L128,""),IF($A130="TOTAL",SUM(INDIRECT("F4:F"&amp;ROW()-1)),""))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IF(AND($A130&lt;&gt;"",$A130&lt;&gt;"TOTAL"),IF(AND([2]PREMIOS_DOCTORADO!$O128&lt;&gt;"",[2]PREMIOS_DOCTORADO!$O128&lt;&gt;0),[2]PREMIOS_DOCTORADO!$O128,""),IF($A130="TOTAL",SUM(INDIRECT("H4:H"&amp;ROW()-1)),""))</f>
        <v/>
      </c>
      <c r="I130" s="7" t="str">
        <f ca="1">IF(AND($A130&lt;&gt;"",$A130&lt;&gt;"TOTAL"),IF(AND([2]PREMIOS_DOCTORADO!$Q128&lt;&gt;"",[2]PREMIOS_DOCTORADO!$Q128&lt;&gt;0),[2]PREMIOS_DOCTORADO!$Q128,""),IF($A130="TOTAL",SUM(INDIRECT("I4:I"&amp;ROW()-1)),""))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IF(AND($A130&lt;&gt;"",$A130&lt;&gt;"TOTAL"),IF(AND([2]PREMIOS_DOCTORADO!$T128&lt;&gt;"",[2]PREMIOS_DOCTORADO!$T128&lt;&gt;0),[2]PREMIOS_DOCTORADO!$T128,""),IF($A130="TOTAL",SUM(INDIRECT("K4:K"&amp;ROW()-1)),""))</f>
        <v/>
      </c>
      <c r="L130" s="7" t="str">
        <f ca="1">IF(AND($A130&lt;&gt;"",$A130&lt;&gt;"TOTAL"),IF(AND([2]PREMIOS_DOCTORADO!$V128&lt;&gt;"",[2]PREMIOS_DOCTORADO!$V128&lt;&gt;0),[2]PREMIOS_DOCTORADO!$V128,""),IF($A130="TOTAL",SUM(INDIRECT("L4:L"&amp;ROW()-1)),""))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IF(AND($A130&lt;&gt;"",$A130&lt;&gt;"TOTAL"),IF(AND([2]PREMIOS_DOCTORADO!$Y128&lt;&gt;"",[2]PREMIOS_DOCTORADO!$Y128&lt;&gt;0),[2]PREMIOS_DOCTORADO!$Y128,""),IF($A130="TOTAL",SUM(INDIRECT("N4:N"&amp;ROW()-1)),""))</f>
        <v/>
      </c>
      <c r="O130" s="7" t="str">
        <f ca="1">IF(AND($A130&lt;&gt;"",$A130&lt;&gt;"TOTAL"),IF(AND([2]PREMIOS_DOCTORADO!$AA128&lt;&gt;"",[2]PREMIOS_DOCTORADO!$AA128&lt;&gt;0),[2]PREMIOS_DOCTORADO!$AA128,""),IF($A130="TOTAL",SUM(INDIRECT("O4:O"&amp;ROW()-1)),""))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IF(AND($A130&lt;&gt;"",$A130&lt;&gt;"TOTAL"),IF(AND([2]PREMIOS_DOCTORADO!$AD128&lt;&gt;"",[2]PREMIOS_DOCTORADO!$AD128&lt;&gt;0),[2]PREMIOS_DOCTORADO!$AD128,""),IF($A130="TOTAL",SUM(INDIRECT("Q4:Q"&amp;ROW()-1)),""))</f>
        <v/>
      </c>
      <c r="R130" s="7" t="str">
        <f ca="1">IF(AND($A130&lt;&gt;"",$A130&lt;&gt;"TOTAL"),IF(AND([2]PREMIOS_DOCTORADO!$AF128&lt;&gt;"",[2]PREMIOS_DOCTORADO!$AF128&lt;&gt;0),[2]PREMIOS_DOCTORADO!$AF128,""),IF($A130="TOTAL",SUM(INDIRECT("R4:R"&amp;ROW()-1)),""))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IF(AND($A130&lt;&gt;"",$A130&lt;&gt;"TOTAL"),IF(AND([2]PREMIOS_DOCTORADO!$AI128&lt;&gt;"",[2]PREMIOS_DOCTORADO!$AI128&lt;&gt;0),[2]PREMIOS_DOCTORADO!$AI128,""),IF($A130="TOTAL",SUM(INDIRECT("T4:T"&amp;ROW()-1)),""))</f>
        <v/>
      </c>
      <c r="U130" s="7" t="str">
        <f ca="1">IF(AND($A130&lt;&gt;"",$A130&lt;&gt;"TOTAL"),IF(AND([2]PREMIOS_DOCTORADO!$AK128&lt;&gt;"",[2]PREMIOS_DOCTORADO!$AK128&lt;&gt;0),[2]PREMIOS_DOCTORADO!$AK128,""),IF($A130="TOTAL",SUM(INDIRECT("U4:U"&amp;ROW()-1)),""))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IF(AND($A130&lt;&gt;"",$A130&lt;&gt;"TOTAL"),IF(AND([2]PREMIOS_DOCTORADO!$AN128&lt;&gt;"",[2]PREMIOS_DOCTORADO!$AN128&lt;&gt;0),[2]PREMIOS_DOCTORADO!$AN128,""),IF($A130="TOTAL",SUM(INDIRECT("W4:W"&amp;ROW()-1)),""))</f>
        <v/>
      </c>
      <c r="X130" s="7" t="str">
        <f ca="1">IF(AND($A130&lt;&gt;"",$A130&lt;&gt;"TOTAL"),IF(AND([2]PREMIOS_DOCTORADO!$AP128&lt;&gt;"",[2]PREMIOS_DOCTORADO!$AP128&lt;&gt;0),[2]PREMIOS_DOCTORADO!$AP128,""),IF($A130="TOTAL",SUM(INDIRECT("X4:X"&amp;ROW()-1)),""))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IF(AND($A130&lt;&gt;"",$A130&lt;&gt;"TOTAL"),IF(AND([2]PREMIOS_DOCTORADO!$AS128&lt;&gt;"",[2]PREMIOS_DOCTORADO!$AS128&lt;&gt;0),[2]PREMIOS_DOCTORADO!$AS128,""),IF($A130="TOTAL",SUM(INDIRECT("Z4:Z"&amp;ROW()-1)),""))</f>
        <v/>
      </c>
      <c r="AA130" s="7" t="str">
        <f ca="1">IF(AND($A130&lt;&gt;"",$A130&lt;&gt;"TOTAL"),IF(AND([2]PREMIOS_DOCTORADO!$AU128&lt;&gt;"",[2]PREMIOS_DOCTORADO!$AU128&lt;&gt;0),[2]PREMIOS_DOCTORADO!$AU128,""),IF($A130="TOTAL",SUM(INDIRECT("AA4:AA"&amp;ROW()-1)),""))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IF(AND($A130&lt;&gt;"",$A130&lt;&gt;"TOTAL"),IF(AND([2]PREMIOS_DOCTORADO!$AX128&lt;&gt;"",[2]PREMIOS_DOCTORADO!$AX128&lt;&gt;0),[2]PREMIOS_DOCTORADO!$AX128,""),IF($A130="TOTAL",SUM(INDIRECT("AC4:AC"&amp;ROW()-1)),""))</f>
        <v/>
      </c>
      <c r="AD130" s="7" t="str">
        <f ca="1">IF(AND($A130&lt;&gt;"",$A130&lt;&gt;"TOTAL"),IF(AND([2]PREMIOS_DOCTORADO!$AZ128&lt;&gt;"",[2]PREMIOS_DOCTORADO!$AZ128&lt;&gt;0),[2]PREMIOS_DOCTORADO!$AZ128,""),IF($A130="TOTAL",SUM(INDIRECT("AD4:AD"&amp;ROW()-1)),""))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IF(AND($A130&lt;&gt;"",$A130&lt;&gt;"TOTAL"),IF(AND([2]PREMIOS_DOCTORADO!$BC128&lt;&gt;"",[2]PREMIOS_DOCTORADO!$BC128&lt;&gt;0),[2]PREMIOS_DOCTORADO!$BC128,""),IF($A130="TOTAL",SUM(INDIRECT("AF4:AF"&amp;ROW()-1)),""))</f>
        <v/>
      </c>
      <c r="AG130" s="7" t="str">
        <f ca="1">IF(AND($A130&lt;&gt;"",$A130&lt;&gt;"TOTAL"),IF(AND([2]PREMIOS_DOCTORADO!$BE128&lt;&gt;"",[2]PREMIOS_DOCTORADO!$BE128&lt;&gt;0),[2]PREMIOS_DOCTORADO!$BE128,""),IF($A130="TOTAL",SUM(INDIRECT("AG4:AG"&amp;ROW()-1)),""))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IF(AND($A130&lt;&gt;"",$A130&lt;&gt;"TOTAL"),IF(AND([2]PREMIOS_DOCTORADO!$BH128&lt;&gt;"",[2]PREMIOS_DOCTORADO!$BH128&lt;&gt;0),[2]PREMIOS_DOCTORADO!$BH128,""),IF($A130="TOTAL",SUM(INDIRECT("AI4:AI"&amp;ROW()-1)),""))</f>
        <v/>
      </c>
      <c r="AJ130" s="7" t="str">
        <f ca="1">IF(AND($A130&lt;&gt;"",$A130&lt;&gt;"TOTAL"),IF(AND([2]PREMIOS_DOCTORADO!$BJ128&lt;&gt;"",[2]PREMIOS_DOCTORADO!$BJ128&lt;&gt;0),[2]PREMIOS_DOCTORADO!$BJ128,""),IF($A130="TOTAL",SUM(INDIRECT("AJ4:AJ"&amp;ROW()-1)),""))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IF(AND($A130&lt;&gt;"",$A130&lt;&gt;"TOTAL"),IF(AND([2]PREMIOS_DOCTORADO!$BM128&lt;&gt;"",[2]PREMIOS_DOCTORADO!$BM128&lt;&gt;0),[2]PREMIOS_DOCTORADO!$BM128,""),IF($A130="TOTAL",SUM(INDIRECT("AL4:AL"&amp;ROW()-1)),""))</f>
        <v/>
      </c>
      <c r="AM130" s="7" t="str">
        <f ca="1">IF(AND($A130&lt;&gt;"",$A130&lt;&gt;"TOTAL"),IF(AND([2]PREMIOS_DOCTORADO!$BO128&lt;&gt;"",[2]PREMIOS_DOCTORADO!$BO128&lt;&gt;0),[2]PREMIOS_DOCTORADO!$BO128,""),IF($A130="TOTAL",SUM(INDIRECT("AM4:AM"&amp;ROW()-1)),""))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IF(AND($A130&lt;&gt;"",$A130&lt;&gt;"TOTAL"),IF(AND([2]PREMIOS_DOCTORADO!$BR128&lt;&gt;"",[2]PREMIOS_DOCTORADO!$BR128&lt;&gt;0),[2]PREMIOS_DOCTORADO!$BR128,""),IF($A130="TOTAL",SUM(INDIRECT("AO4:AO"&amp;ROW()-1)),""))</f>
        <v/>
      </c>
      <c r="AP130" s="7" t="str">
        <f ca="1">IF(AND($A130&lt;&gt;"",$A130&lt;&gt;"TOTAL"),IF(AND([2]PREMIOS_DOCTORADO!$BT128&lt;&gt;"",[2]PREMIOS_DOCTORADO!$BT128&lt;&gt;0),[2]PREMIOS_DOCTORADO!$BT128,""),IF($A130="TOTAL",SUM(INDIRECT("AP4:AP"&amp;ROW()-1)),""))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IF(AND($A130&lt;&gt;"",$A130&lt;&gt;"TOTAL"),IF(AND([2]PREMIOS_DOCTORADO!$BW128&lt;&gt;"",[2]PREMIOS_DOCTORADO!$BW128&lt;&gt;0),[2]PREMIOS_DOCTORADO!$BW128,""),IF($A130="TOTAL",SUM(INDIRECT("AR4:AR"&amp;ROW()-1)),""))</f>
        <v/>
      </c>
      <c r="AS130" s="7" t="str">
        <f ca="1">IF(AND($A130&lt;&gt;"",$A130&lt;&gt;"TOTAL"),IF(AND([2]PREMIOS_DOCTORADO!$BY128&lt;&gt;"",[2]PREMIOS_DOCTORADO!$BY128&lt;&gt;0),[2]PREMIOS_DOCTORADO!$BY128,""),IF($A130="TOTAL",SUM(INDIRECT("AS4:AS"&amp;ROW()-1)),""))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IF(AND($A130&lt;&gt;"",$A130&lt;&gt;"TOTAL"),IF(AND([2]PREMIOS_DOCTORADO!$CB128&lt;&gt;"",[2]PREMIOS_DOCTORADO!$CB128&lt;&gt;0),[2]PREMIOS_DOCTORADO!$CB128,""),IF($A130="TOTAL",SUM(INDIRECT("AU4:AU"&amp;ROW()-1)),""))</f>
        <v/>
      </c>
      <c r="AV130" s="7" t="str">
        <f ca="1">IF(AND($A130&lt;&gt;"",$A130&lt;&gt;"TOTAL"),IF(AND([2]PREMIOS_DOCTORADO!$CD128&lt;&gt;"",[2]PREMIOS_DOCTORADO!$CD128&lt;&gt;0),[2]PREMIOS_DOCTORADO!$CD128,""),IF($A130="TOTAL",SUM(INDIRECT("AV4:AV"&amp;ROW()-1)),""))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IF(AND($A130&lt;&gt;"",$A130&lt;&gt;"TOTAL"),IF(AND([2]PREMIOS_DOCTORADO!$CG128&lt;&gt;"",[2]PREMIOS_DOCTORADO!$CG128&lt;&gt;0),[2]PREMIOS_DOCTORADO!$CG128,""),IF($A130="TOTAL",SUM(INDIRECT("AX4:AX"&amp;ROW()-1)),""))</f>
        <v/>
      </c>
      <c r="AY130" s="7" t="str">
        <f ca="1">IF(AND($A130&lt;&gt;"",$A130&lt;&gt;"TOTAL"),IF(AND([2]PREMIOS_DOCTORADO!$CI128&lt;&gt;"",[2]PREMIOS_DOCTORADO!$CI128&lt;&gt;0),[2]PREMIOS_DOCTORADO!$CI128,""),IF($A130="TOTAL",SUM(INDIRECT("AY4:AY"&amp;ROW()-1)),""))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IF(AND($A130&lt;&gt;"",$A130&lt;&gt;"TOTAL"),IF(AND([2]PREMIOS_DOCTORADO!$CL128&lt;&gt;"",[2]PREMIOS_DOCTORADO!$CL128&lt;&gt;0),[2]PREMIOS_DOCTORADO!$CL128,""),IF($A130="TOTAL",SUM(INDIRECT("BA4:BA"&amp;ROW()-1)),""))</f>
        <v/>
      </c>
      <c r="BB130" s="7" t="str">
        <f ca="1">IF(AND($A130&lt;&gt;"",$A130&lt;&gt;"TOTAL"),IF(AND([2]PREMIOS_DOCTORADO!$CN128&lt;&gt;"",[2]PREMIOS_DOCTORADO!$CN128&lt;&gt;0),[2]PREMIOS_DOCTORADO!$CN128,""),IF($A130="TOTAL",SUM(INDIRECT("BB4:BB"&amp;ROW()-1)),""))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IF(AND($A130&lt;&gt;"",$A130&lt;&gt;"TOTAL"),IF(AND([2]PREMIOS_DOCTORADO!$CQ128&lt;&gt;"",[2]PREMIOS_DOCTORADO!$CQ128&lt;&gt;0),[2]PREMIOS_DOCTORADO!$CQ128,""),IF($A130="TOTAL",SUM(INDIRECT("BD4:BD"&amp;ROW()-1)),""))</f>
        <v/>
      </c>
      <c r="BE130" s="7" t="str">
        <f ca="1">IF(AND($A130&lt;&gt;"",$A130&lt;&gt;"TOTAL"),IF(AND([2]PREMIOS_DOCTORADO!$CS128&lt;&gt;"",[2]PREMIOS_DOCTORADO!$CS128&lt;&gt;0),[2]PREMIOS_DOCTORADO!$CS128,""),IF($A130="TOTAL",SUM(INDIRECT("BE4:BE"&amp;ROW()-1)),""))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IF([2]PREMIOS_DOCTORADO!$D129&lt;&gt;"",[2]PREMIOS_DOCTORADO!$D129,IF(AND([2]PREMIOS_DOCTORADO!$D129="",[2]PREMIOS_DOCTORADO!$D130="",[2]PREMIOS_DOCTORADO!$D128=""),"","TOTAL"))</f>
        <v/>
      </c>
      <c r="B131" s="7" t="str">
        <f ca="1">IF(AND($A131&lt;&gt;"",$A131&lt;&gt;"TOTAL"),IF(AND([2]PREMIOS_DOCTORADO!$E129&lt;&gt;"",[2]PREMIOS_DOCTORADO!$E129&lt;&gt;0),[2]PREMIOS_DOCTORADO!$E129,""),IF($A131="TOTAL",SUM(INDIRECT("B4:B"&amp;ROW()-1)),""))</f>
        <v/>
      </c>
      <c r="C131" s="7" t="str">
        <f ca="1">IF(AND($A131&lt;&gt;"",$A131&lt;&gt;"TOTAL"),IF(AND([2]PREMIOS_DOCTORADO!$G129&lt;&gt;"",[2]PREMIOS_DOCTORADO!$G129&lt;&gt;0),[2]PREMIOS_DOCTORADO!$G129,""),IF($A131="TOTAL",SUM(INDIRECT("C4:C"&amp;ROW()-1)),""))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IF(AND($A131&lt;&gt;"",$A131&lt;&gt;"TOTAL"),IF(AND([2]PREMIOS_DOCTORADO!$J129&lt;&gt;"",[2]PREMIOS_DOCTORADO!$J129&lt;&gt;0),[2]PREMIOS_DOCTORADO!$J129,""),IF($A131="TOTAL",SUM(INDIRECT("E4:E"&amp;ROW()-1)),""))</f>
        <v/>
      </c>
      <c r="F131" s="7" t="str">
        <f ca="1">IF(AND($A131&lt;&gt;"",$A131&lt;&gt;"TOTAL"),IF(AND([2]PREMIOS_DOCTORADO!$L129&lt;&gt;"",[2]PREMIOS_DOCTORADO!$L129&lt;&gt;0),[2]PREMIOS_DOCTORADO!$L129,""),IF($A131="TOTAL",SUM(INDIRECT("F4:F"&amp;ROW()-1)),""))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IF(AND($A131&lt;&gt;"",$A131&lt;&gt;"TOTAL"),IF(AND([2]PREMIOS_DOCTORADO!$O129&lt;&gt;"",[2]PREMIOS_DOCTORADO!$O129&lt;&gt;0),[2]PREMIOS_DOCTORADO!$O129,""),IF($A131="TOTAL",SUM(INDIRECT("H4:H"&amp;ROW()-1)),""))</f>
        <v/>
      </c>
      <c r="I131" s="7" t="str">
        <f ca="1">IF(AND($A131&lt;&gt;"",$A131&lt;&gt;"TOTAL"),IF(AND([2]PREMIOS_DOCTORADO!$Q129&lt;&gt;"",[2]PREMIOS_DOCTORADO!$Q129&lt;&gt;0),[2]PREMIOS_DOCTORADO!$Q129,""),IF($A131="TOTAL",SUM(INDIRECT("I4:I"&amp;ROW()-1)),""))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IF(AND($A131&lt;&gt;"",$A131&lt;&gt;"TOTAL"),IF(AND([2]PREMIOS_DOCTORADO!$T129&lt;&gt;"",[2]PREMIOS_DOCTORADO!$T129&lt;&gt;0),[2]PREMIOS_DOCTORADO!$T129,""),IF($A131="TOTAL",SUM(INDIRECT("K4:K"&amp;ROW()-1)),""))</f>
        <v/>
      </c>
      <c r="L131" s="7" t="str">
        <f ca="1">IF(AND($A131&lt;&gt;"",$A131&lt;&gt;"TOTAL"),IF(AND([2]PREMIOS_DOCTORADO!$V129&lt;&gt;"",[2]PREMIOS_DOCTORADO!$V129&lt;&gt;0),[2]PREMIOS_DOCTORADO!$V129,""),IF($A131="TOTAL",SUM(INDIRECT("L4:L"&amp;ROW()-1)),""))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IF(AND($A131&lt;&gt;"",$A131&lt;&gt;"TOTAL"),IF(AND([2]PREMIOS_DOCTORADO!$Y129&lt;&gt;"",[2]PREMIOS_DOCTORADO!$Y129&lt;&gt;0),[2]PREMIOS_DOCTORADO!$Y129,""),IF($A131="TOTAL",SUM(INDIRECT("N4:N"&amp;ROW()-1)),""))</f>
        <v/>
      </c>
      <c r="O131" s="7" t="str">
        <f ca="1">IF(AND($A131&lt;&gt;"",$A131&lt;&gt;"TOTAL"),IF(AND([2]PREMIOS_DOCTORADO!$AA129&lt;&gt;"",[2]PREMIOS_DOCTORADO!$AA129&lt;&gt;0),[2]PREMIOS_DOCTORADO!$AA129,""),IF($A131="TOTAL",SUM(INDIRECT("O4:O"&amp;ROW()-1)),""))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IF(AND($A131&lt;&gt;"",$A131&lt;&gt;"TOTAL"),IF(AND([2]PREMIOS_DOCTORADO!$AD129&lt;&gt;"",[2]PREMIOS_DOCTORADO!$AD129&lt;&gt;0),[2]PREMIOS_DOCTORADO!$AD129,""),IF($A131="TOTAL",SUM(INDIRECT("Q4:Q"&amp;ROW()-1)),""))</f>
        <v/>
      </c>
      <c r="R131" s="7" t="str">
        <f ca="1">IF(AND($A131&lt;&gt;"",$A131&lt;&gt;"TOTAL"),IF(AND([2]PREMIOS_DOCTORADO!$AF129&lt;&gt;"",[2]PREMIOS_DOCTORADO!$AF129&lt;&gt;0),[2]PREMIOS_DOCTORADO!$AF129,""),IF($A131="TOTAL",SUM(INDIRECT("R4:R"&amp;ROW()-1)),""))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IF(AND($A131&lt;&gt;"",$A131&lt;&gt;"TOTAL"),IF(AND([2]PREMIOS_DOCTORADO!$AI129&lt;&gt;"",[2]PREMIOS_DOCTORADO!$AI129&lt;&gt;0),[2]PREMIOS_DOCTORADO!$AI129,""),IF($A131="TOTAL",SUM(INDIRECT("T4:T"&amp;ROW()-1)),""))</f>
        <v/>
      </c>
      <c r="U131" s="7" t="str">
        <f ca="1">IF(AND($A131&lt;&gt;"",$A131&lt;&gt;"TOTAL"),IF(AND([2]PREMIOS_DOCTORADO!$AK129&lt;&gt;"",[2]PREMIOS_DOCTORADO!$AK129&lt;&gt;0),[2]PREMIOS_DOCTORADO!$AK129,""),IF($A131="TOTAL",SUM(INDIRECT("U4:U"&amp;ROW()-1)),""))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IF(AND($A131&lt;&gt;"",$A131&lt;&gt;"TOTAL"),IF(AND([2]PREMIOS_DOCTORADO!$AN129&lt;&gt;"",[2]PREMIOS_DOCTORADO!$AN129&lt;&gt;0),[2]PREMIOS_DOCTORADO!$AN129,""),IF($A131="TOTAL",SUM(INDIRECT("W4:W"&amp;ROW()-1)),""))</f>
        <v/>
      </c>
      <c r="X131" s="7" t="str">
        <f ca="1">IF(AND($A131&lt;&gt;"",$A131&lt;&gt;"TOTAL"),IF(AND([2]PREMIOS_DOCTORADO!$AP129&lt;&gt;"",[2]PREMIOS_DOCTORADO!$AP129&lt;&gt;0),[2]PREMIOS_DOCTORADO!$AP129,""),IF($A131="TOTAL",SUM(INDIRECT("X4:X"&amp;ROW()-1)),""))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IF(AND($A131&lt;&gt;"",$A131&lt;&gt;"TOTAL"),IF(AND([2]PREMIOS_DOCTORADO!$AS129&lt;&gt;"",[2]PREMIOS_DOCTORADO!$AS129&lt;&gt;0),[2]PREMIOS_DOCTORADO!$AS129,""),IF($A131="TOTAL",SUM(INDIRECT("Z4:Z"&amp;ROW()-1)),""))</f>
        <v/>
      </c>
      <c r="AA131" s="7" t="str">
        <f ca="1">IF(AND($A131&lt;&gt;"",$A131&lt;&gt;"TOTAL"),IF(AND([2]PREMIOS_DOCTORADO!$AU129&lt;&gt;"",[2]PREMIOS_DOCTORADO!$AU129&lt;&gt;0),[2]PREMIOS_DOCTORADO!$AU129,""),IF($A131="TOTAL",SUM(INDIRECT("AA4:AA"&amp;ROW()-1)),""))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IF(AND($A131&lt;&gt;"",$A131&lt;&gt;"TOTAL"),IF(AND([2]PREMIOS_DOCTORADO!$AX129&lt;&gt;"",[2]PREMIOS_DOCTORADO!$AX129&lt;&gt;0),[2]PREMIOS_DOCTORADO!$AX129,""),IF($A131="TOTAL",SUM(INDIRECT("AC4:AC"&amp;ROW()-1)),""))</f>
        <v/>
      </c>
      <c r="AD131" s="7" t="str">
        <f ca="1">IF(AND($A131&lt;&gt;"",$A131&lt;&gt;"TOTAL"),IF(AND([2]PREMIOS_DOCTORADO!$AZ129&lt;&gt;"",[2]PREMIOS_DOCTORADO!$AZ129&lt;&gt;0),[2]PREMIOS_DOCTORADO!$AZ129,""),IF($A131="TOTAL",SUM(INDIRECT("AD4:AD"&amp;ROW()-1)),""))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IF(AND($A131&lt;&gt;"",$A131&lt;&gt;"TOTAL"),IF(AND([2]PREMIOS_DOCTORADO!$BC129&lt;&gt;"",[2]PREMIOS_DOCTORADO!$BC129&lt;&gt;0),[2]PREMIOS_DOCTORADO!$BC129,""),IF($A131="TOTAL",SUM(INDIRECT("AF4:AF"&amp;ROW()-1)),""))</f>
        <v/>
      </c>
      <c r="AG131" s="7" t="str">
        <f ca="1">IF(AND($A131&lt;&gt;"",$A131&lt;&gt;"TOTAL"),IF(AND([2]PREMIOS_DOCTORADO!$BE129&lt;&gt;"",[2]PREMIOS_DOCTORADO!$BE129&lt;&gt;0),[2]PREMIOS_DOCTORADO!$BE129,""),IF($A131="TOTAL",SUM(INDIRECT("AG4:AG"&amp;ROW()-1)),""))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IF(AND($A131&lt;&gt;"",$A131&lt;&gt;"TOTAL"),IF(AND([2]PREMIOS_DOCTORADO!$BH129&lt;&gt;"",[2]PREMIOS_DOCTORADO!$BH129&lt;&gt;0),[2]PREMIOS_DOCTORADO!$BH129,""),IF($A131="TOTAL",SUM(INDIRECT("AI4:AI"&amp;ROW()-1)),""))</f>
        <v/>
      </c>
      <c r="AJ131" s="7" t="str">
        <f ca="1">IF(AND($A131&lt;&gt;"",$A131&lt;&gt;"TOTAL"),IF(AND([2]PREMIOS_DOCTORADO!$BJ129&lt;&gt;"",[2]PREMIOS_DOCTORADO!$BJ129&lt;&gt;0),[2]PREMIOS_DOCTORADO!$BJ129,""),IF($A131="TOTAL",SUM(INDIRECT("AJ4:AJ"&amp;ROW()-1)),""))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IF(AND($A131&lt;&gt;"",$A131&lt;&gt;"TOTAL"),IF(AND([2]PREMIOS_DOCTORADO!$BM129&lt;&gt;"",[2]PREMIOS_DOCTORADO!$BM129&lt;&gt;0),[2]PREMIOS_DOCTORADO!$BM129,""),IF($A131="TOTAL",SUM(INDIRECT("AL4:AL"&amp;ROW()-1)),""))</f>
        <v/>
      </c>
      <c r="AM131" s="7" t="str">
        <f ca="1">IF(AND($A131&lt;&gt;"",$A131&lt;&gt;"TOTAL"),IF(AND([2]PREMIOS_DOCTORADO!$BO129&lt;&gt;"",[2]PREMIOS_DOCTORADO!$BO129&lt;&gt;0),[2]PREMIOS_DOCTORADO!$BO129,""),IF($A131="TOTAL",SUM(INDIRECT("AM4:AM"&amp;ROW()-1)),""))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IF(AND($A131&lt;&gt;"",$A131&lt;&gt;"TOTAL"),IF(AND([2]PREMIOS_DOCTORADO!$BR129&lt;&gt;"",[2]PREMIOS_DOCTORADO!$BR129&lt;&gt;0),[2]PREMIOS_DOCTORADO!$BR129,""),IF($A131="TOTAL",SUM(INDIRECT("AO4:AO"&amp;ROW()-1)),""))</f>
        <v/>
      </c>
      <c r="AP131" s="7" t="str">
        <f ca="1">IF(AND($A131&lt;&gt;"",$A131&lt;&gt;"TOTAL"),IF(AND([2]PREMIOS_DOCTORADO!$BT129&lt;&gt;"",[2]PREMIOS_DOCTORADO!$BT129&lt;&gt;0),[2]PREMIOS_DOCTORADO!$BT129,""),IF($A131="TOTAL",SUM(INDIRECT("AP4:AP"&amp;ROW()-1)),""))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IF(AND($A131&lt;&gt;"",$A131&lt;&gt;"TOTAL"),IF(AND([2]PREMIOS_DOCTORADO!$BW129&lt;&gt;"",[2]PREMIOS_DOCTORADO!$BW129&lt;&gt;0),[2]PREMIOS_DOCTORADO!$BW129,""),IF($A131="TOTAL",SUM(INDIRECT("AR4:AR"&amp;ROW()-1)),""))</f>
        <v/>
      </c>
      <c r="AS131" s="7" t="str">
        <f ca="1">IF(AND($A131&lt;&gt;"",$A131&lt;&gt;"TOTAL"),IF(AND([2]PREMIOS_DOCTORADO!$BY129&lt;&gt;"",[2]PREMIOS_DOCTORADO!$BY129&lt;&gt;0),[2]PREMIOS_DOCTORADO!$BY129,""),IF($A131="TOTAL",SUM(INDIRECT("AS4:AS"&amp;ROW()-1)),""))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IF(AND($A131&lt;&gt;"",$A131&lt;&gt;"TOTAL"),IF(AND([2]PREMIOS_DOCTORADO!$CB129&lt;&gt;"",[2]PREMIOS_DOCTORADO!$CB129&lt;&gt;0),[2]PREMIOS_DOCTORADO!$CB129,""),IF($A131="TOTAL",SUM(INDIRECT("AU4:AU"&amp;ROW()-1)),""))</f>
        <v/>
      </c>
      <c r="AV131" s="7" t="str">
        <f ca="1">IF(AND($A131&lt;&gt;"",$A131&lt;&gt;"TOTAL"),IF(AND([2]PREMIOS_DOCTORADO!$CD129&lt;&gt;"",[2]PREMIOS_DOCTORADO!$CD129&lt;&gt;0),[2]PREMIOS_DOCTORADO!$CD129,""),IF($A131="TOTAL",SUM(INDIRECT("AV4:AV"&amp;ROW()-1)),""))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IF(AND($A131&lt;&gt;"",$A131&lt;&gt;"TOTAL"),IF(AND([2]PREMIOS_DOCTORADO!$CG129&lt;&gt;"",[2]PREMIOS_DOCTORADO!$CG129&lt;&gt;0),[2]PREMIOS_DOCTORADO!$CG129,""),IF($A131="TOTAL",SUM(INDIRECT("AX4:AX"&amp;ROW()-1)),""))</f>
        <v/>
      </c>
      <c r="AY131" s="7" t="str">
        <f ca="1">IF(AND($A131&lt;&gt;"",$A131&lt;&gt;"TOTAL"),IF(AND([2]PREMIOS_DOCTORADO!$CI129&lt;&gt;"",[2]PREMIOS_DOCTORADO!$CI129&lt;&gt;0),[2]PREMIOS_DOCTORADO!$CI129,""),IF($A131="TOTAL",SUM(INDIRECT("AY4:AY"&amp;ROW()-1)),""))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IF(AND($A131&lt;&gt;"",$A131&lt;&gt;"TOTAL"),IF(AND([2]PREMIOS_DOCTORADO!$CL129&lt;&gt;"",[2]PREMIOS_DOCTORADO!$CL129&lt;&gt;0),[2]PREMIOS_DOCTORADO!$CL129,""),IF($A131="TOTAL",SUM(INDIRECT("BA4:BA"&amp;ROW()-1)),""))</f>
        <v/>
      </c>
      <c r="BB131" s="7" t="str">
        <f ca="1">IF(AND($A131&lt;&gt;"",$A131&lt;&gt;"TOTAL"),IF(AND([2]PREMIOS_DOCTORADO!$CN129&lt;&gt;"",[2]PREMIOS_DOCTORADO!$CN129&lt;&gt;0),[2]PREMIOS_DOCTORADO!$CN129,""),IF($A131="TOTAL",SUM(INDIRECT("BB4:BB"&amp;ROW()-1)),""))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IF(AND($A131&lt;&gt;"",$A131&lt;&gt;"TOTAL"),IF(AND([2]PREMIOS_DOCTORADO!$CQ129&lt;&gt;"",[2]PREMIOS_DOCTORADO!$CQ129&lt;&gt;0),[2]PREMIOS_DOCTORADO!$CQ129,""),IF($A131="TOTAL",SUM(INDIRECT("BD4:BD"&amp;ROW()-1)),""))</f>
        <v/>
      </c>
      <c r="BE131" s="7" t="str">
        <f ca="1">IF(AND($A131&lt;&gt;"",$A131&lt;&gt;"TOTAL"),IF(AND([2]PREMIOS_DOCTORADO!$CS129&lt;&gt;"",[2]PREMIOS_DOCTORADO!$CS129&lt;&gt;0),[2]PREMIOS_DOCTORADO!$CS129,""),IF($A131="TOTAL",SUM(INDIRECT("BE4:BE"&amp;ROW()-1)),""))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IF([2]PREMIOS_DOCTORADO!$D130&lt;&gt;"",[2]PREMIOS_DOCTORADO!$D130,IF(AND([2]PREMIOS_DOCTORADO!$D130="",[2]PREMIOS_DOCTORADO!$D131="",[2]PREMIOS_DOCTORADO!$D129=""),"","TOTAL"))</f>
        <v/>
      </c>
      <c r="B132" s="7" t="str">
        <f ca="1">IF(AND($A132&lt;&gt;"",$A132&lt;&gt;"TOTAL"),IF(AND([2]PREMIOS_DOCTORADO!$E130&lt;&gt;"",[2]PREMIOS_DOCTORADO!$E130&lt;&gt;0),[2]PREMIOS_DOCTORADO!$E130,""),IF($A132="TOTAL",SUM(INDIRECT("B4:B"&amp;ROW()-1)),""))</f>
        <v/>
      </c>
      <c r="C132" s="7" t="str">
        <f ca="1">IF(AND($A132&lt;&gt;"",$A132&lt;&gt;"TOTAL"),IF(AND([2]PREMIOS_DOCTORADO!$G130&lt;&gt;"",[2]PREMIOS_DOCTORADO!$G130&lt;&gt;0),[2]PREMIOS_DOCTORADO!$G130,""),IF($A132="TOTAL",SUM(INDIRECT("C4:C"&amp;ROW()-1)),""))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IF(AND($A132&lt;&gt;"",$A132&lt;&gt;"TOTAL"),IF(AND([2]PREMIOS_DOCTORADO!$J130&lt;&gt;"",[2]PREMIOS_DOCTORADO!$J130&lt;&gt;0),[2]PREMIOS_DOCTORADO!$J130,""),IF($A132="TOTAL",SUM(INDIRECT("E4:E"&amp;ROW()-1)),""))</f>
        <v/>
      </c>
      <c r="F132" s="7" t="str">
        <f ca="1">IF(AND($A132&lt;&gt;"",$A132&lt;&gt;"TOTAL"),IF(AND([2]PREMIOS_DOCTORADO!$L130&lt;&gt;"",[2]PREMIOS_DOCTORADO!$L130&lt;&gt;0),[2]PREMIOS_DOCTORADO!$L130,""),IF($A132="TOTAL",SUM(INDIRECT("F4:F"&amp;ROW()-1)),""))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IF(AND($A132&lt;&gt;"",$A132&lt;&gt;"TOTAL"),IF(AND([2]PREMIOS_DOCTORADO!$O130&lt;&gt;"",[2]PREMIOS_DOCTORADO!$O130&lt;&gt;0),[2]PREMIOS_DOCTORADO!$O130,""),IF($A132="TOTAL",SUM(INDIRECT("H4:H"&amp;ROW()-1)),""))</f>
        <v/>
      </c>
      <c r="I132" s="7" t="str">
        <f ca="1">IF(AND($A132&lt;&gt;"",$A132&lt;&gt;"TOTAL"),IF(AND([2]PREMIOS_DOCTORADO!$Q130&lt;&gt;"",[2]PREMIOS_DOCTORADO!$Q130&lt;&gt;0),[2]PREMIOS_DOCTORADO!$Q130,""),IF($A132="TOTAL",SUM(INDIRECT("I4:I"&amp;ROW()-1)),""))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IF(AND($A132&lt;&gt;"",$A132&lt;&gt;"TOTAL"),IF(AND([2]PREMIOS_DOCTORADO!$T130&lt;&gt;"",[2]PREMIOS_DOCTORADO!$T130&lt;&gt;0),[2]PREMIOS_DOCTORADO!$T130,""),IF($A132="TOTAL",SUM(INDIRECT("K4:K"&amp;ROW()-1)),""))</f>
        <v/>
      </c>
      <c r="L132" s="7" t="str">
        <f ca="1">IF(AND($A132&lt;&gt;"",$A132&lt;&gt;"TOTAL"),IF(AND([2]PREMIOS_DOCTORADO!$V130&lt;&gt;"",[2]PREMIOS_DOCTORADO!$V130&lt;&gt;0),[2]PREMIOS_DOCTORADO!$V130,""),IF($A132="TOTAL",SUM(INDIRECT("L4:L"&amp;ROW()-1)),""))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IF(AND($A132&lt;&gt;"",$A132&lt;&gt;"TOTAL"),IF(AND([2]PREMIOS_DOCTORADO!$Y130&lt;&gt;"",[2]PREMIOS_DOCTORADO!$Y130&lt;&gt;0),[2]PREMIOS_DOCTORADO!$Y130,""),IF($A132="TOTAL",SUM(INDIRECT("N4:N"&amp;ROW()-1)),""))</f>
        <v/>
      </c>
      <c r="O132" s="7" t="str">
        <f ca="1">IF(AND($A132&lt;&gt;"",$A132&lt;&gt;"TOTAL"),IF(AND([2]PREMIOS_DOCTORADO!$AA130&lt;&gt;"",[2]PREMIOS_DOCTORADO!$AA130&lt;&gt;0),[2]PREMIOS_DOCTORADO!$AA130,""),IF($A132="TOTAL",SUM(INDIRECT("O4:O"&amp;ROW()-1)),""))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IF(AND($A132&lt;&gt;"",$A132&lt;&gt;"TOTAL"),IF(AND([2]PREMIOS_DOCTORADO!$AD130&lt;&gt;"",[2]PREMIOS_DOCTORADO!$AD130&lt;&gt;0),[2]PREMIOS_DOCTORADO!$AD130,""),IF($A132="TOTAL",SUM(INDIRECT("Q4:Q"&amp;ROW()-1)),""))</f>
        <v/>
      </c>
      <c r="R132" s="7" t="str">
        <f ca="1">IF(AND($A132&lt;&gt;"",$A132&lt;&gt;"TOTAL"),IF(AND([2]PREMIOS_DOCTORADO!$AF130&lt;&gt;"",[2]PREMIOS_DOCTORADO!$AF130&lt;&gt;0),[2]PREMIOS_DOCTORADO!$AF130,""),IF($A132="TOTAL",SUM(INDIRECT("R4:R"&amp;ROW()-1)),""))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IF(AND($A132&lt;&gt;"",$A132&lt;&gt;"TOTAL"),IF(AND([2]PREMIOS_DOCTORADO!$AI130&lt;&gt;"",[2]PREMIOS_DOCTORADO!$AI130&lt;&gt;0),[2]PREMIOS_DOCTORADO!$AI130,""),IF($A132="TOTAL",SUM(INDIRECT("T4:T"&amp;ROW()-1)),""))</f>
        <v/>
      </c>
      <c r="U132" s="7" t="str">
        <f ca="1">IF(AND($A132&lt;&gt;"",$A132&lt;&gt;"TOTAL"),IF(AND([2]PREMIOS_DOCTORADO!$AK130&lt;&gt;"",[2]PREMIOS_DOCTORADO!$AK130&lt;&gt;0),[2]PREMIOS_DOCTORADO!$AK130,""),IF($A132="TOTAL",SUM(INDIRECT("U4:U"&amp;ROW()-1)),""))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IF(AND($A132&lt;&gt;"",$A132&lt;&gt;"TOTAL"),IF(AND([2]PREMIOS_DOCTORADO!$AN130&lt;&gt;"",[2]PREMIOS_DOCTORADO!$AN130&lt;&gt;0),[2]PREMIOS_DOCTORADO!$AN130,""),IF($A132="TOTAL",SUM(INDIRECT("W4:W"&amp;ROW()-1)),""))</f>
        <v/>
      </c>
      <c r="X132" s="7" t="str">
        <f ca="1">IF(AND($A132&lt;&gt;"",$A132&lt;&gt;"TOTAL"),IF(AND([2]PREMIOS_DOCTORADO!$AP130&lt;&gt;"",[2]PREMIOS_DOCTORADO!$AP130&lt;&gt;0),[2]PREMIOS_DOCTORADO!$AP130,""),IF($A132="TOTAL",SUM(INDIRECT("X4:X"&amp;ROW()-1)),""))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IF(AND($A132&lt;&gt;"",$A132&lt;&gt;"TOTAL"),IF(AND([2]PREMIOS_DOCTORADO!$AS130&lt;&gt;"",[2]PREMIOS_DOCTORADO!$AS130&lt;&gt;0),[2]PREMIOS_DOCTORADO!$AS130,""),IF($A132="TOTAL",SUM(INDIRECT("Z4:Z"&amp;ROW()-1)),""))</f>
        <v/>
      </c>
      <c r="AA132" s="7" t="str">
        <f ca="1">IF(AND($A132&lt;&gt;"",$A132&lt;&gt;"TOTAL"),IF(AND([2]PREMIOS_DOCTORADO!$AU130&lt;&gt;"",[2]PREMIOS_DOCTORADO!$AU130&lt;&gt;0),[2]PREMIOS_DOCTORADO!$AU130,""),IF($A132="TOTAL",SUM(INDIRECT("AA4:AA"&amp;ROW()-1)),""))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IF(AND($A132&lt;&gt;"",$A132&lt;&gt;"TOTAL"),IF(AND([2]PREMIOS_DOCTORADO!$AX130&lt;&gt;"",[2]PREMIOS_DOCTORADO!$AX130&lt;&gt;0),[2]PREMIOS_DOCTORADO!$AX130,""),IF($A132="TOTAL",SUM(INDIRECT("AC4:AC"&amp;ROW()-1)),""))</f>
        <v/>
      </c>
      <c r="AD132" s="7" t="str">
        <f ca="1">IF(AND($A132&lt;&gt;"",$A132&lt;&gt;"TOTAL"),IF(AND([2]PREMIOS_DOCTORADO!$AZ130&lt;&gt;"",[2]PREMIOS_DOCTORADO!$AZ130&lt;&gt;0),[2]PREMIOS_DOCTORADO!$AZ130,""),IF($A132="TOTAL",SUM(INDIRECT("AD4:AD"&amp;ROW()-1)),""))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IF(AND($A132&lt;&gt;"",$A132&lt;&gt;"TOTAL"),IF(AND([2]PREMIOS_DOCTORADO!$BC130&lt;&gt;"",[2]PREMIOS_DOCTORADO!$BC130&lt;&gt;0),[2]PREMIOS_DOCTORADO!$BC130,""),IF($A132="TOTAL",SUM(INDIRECT("AF4:AF"&amp;ROW()-1)),""))</f>
        <v/>
      </c>
      <c r="AG132" s="7" t="str">
        <f ca="1">IF(AND($A132&lt;&gt;"",$A132&lt;&gt;"TOTAL"),IF(AND([2]PREMIOS_DOCTORADO!$BE130&lt;&gt;"",[2]PREMIOS_DOCTORADO!$BE130&lt;&gt;0),[2]PREMIOS_DOCTORADO!$BE130,""),IF($A132="TOTAL",SUM(INDIRECT("AG4:AG"&amp;ROW()-1)),""))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IF(AND($A132&lt;&gt;"",$A132&lt;&gt;"TOTAL"),IF(AND([2]PREMIOS_DOCTORADO!$BH130&lt;&gt;"",[2]PREMIOS_DOCTORADO!$BH130&lt;&gt;0),[2]PREMIOS_DOCTORADO!$BH130,""),IF($A132="TOTAL",SUM(INDIRECT("AI4:AI"&amp;ROW()-1)),""))</f>
        <v/>
      </c>
      <c r="AJ132" s="7" t="str">
        <f ca="1">IF(AND($A132&lt;&gt;"",$A132&lt;&gt;"TOTAL"),IF(AND([2]PREMIOS_DOCTORADO!$BJ130&lt;&gt;"",[2]PREMIOS_DOCTORADO!$BJ130&lt;&gt;0),[2]PREMIOS_DOCTORADO!$BJ130,""),IF($A132="TOTAL",SUM(INDIRECT("AJ4:AJ"&amp;ROW()-1)),""))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IF(AND($A132&lt;&gt;"",$A132&lt;&gt;"TOTAL"),IF(AND([2]PREMIOS_DOCTORADO!$BM130&lt;&gt;"",[2]PREMIOS_DOCTORADO!$BM130&lt;&gt;0),[2]PREMIOS_DOCTORADO!$BM130,""),IF($A132="TOTAL",SUM(INDIRECT("AL4:AL"&amp;ROW()-1)),""))</f>
        <v/>
      </c>
      <c r="AM132" s="7" t="str">
        <f ca="1">IF(AND($A132&lt;&gt;"",$A132&lt;&gt;"TOTAL"),IF(AND([2]PREMIOS_DOCTORADO!$BO130&lt;&gt;"",[2]PREMIOS_DOCTORADO!$BO130&lt;&gt;0),[2]PREMIOS_DOCTORADO!$BO130,""),IF($A132="TOTAL",SUM(INDIRECT("AM4:AM"&amp;ROW()-1)),""))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IF(AND($A132&lt;&gt;"",$A132&lt;&gt;"TOTAL"),IF(AND([2]PREMIOS_DOCTORADO!$BR130&lt;&gt;"",[2]PREMIOS_DOCTORADO!$BR130&lt;&gt;0),[2]PREMIOS_DOCTORADO!$BR130,""),IF($A132="TOTAL",SUM(INDIRECT("AO4:AO"&amp;ROW()-1)),""))</f>
        <v/>
      </c>
      <c r="AP132" s="7" t="str">
        <f ca="1">IF(AND($A132&lt;&gt;"",$A132&lt;&gt;"TOTAL"),IF(AND([2]PREMIOS_DOCTORADO!$BT130&lt;&gt;"",[2]PREMIOS_DOCTORADO!$BT130&lt;&gt;0),[2]PREMIOS_DOCTORADO!$BT130,""),IF($A132="TOTAL",SUM(INDIRECT("AP4:AP"&amp;ROW()-1)),""))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IF(AND($A132&lt;&gt;"",$A132&lt;&gt;"TOTAL"),IF(AND([2]PREMIOS_DOCTORADO!$BW130&lt;&gt;"",[2]PREMIOS_DOCTORADO!$BW130&lt;&gt;0),[2]PREMIOS_DOCTORADO!$BW130,""),IF($A132="TOTAL",SUM(INDIRECT("AR4:AR"&amp;ROW()-1)),""))</f>
        <v/>
      </c>
      <c r="AS132" s="7" t="str">
        <f ca="1">IF(AND($A132&lt;&gt;"",$A132&lt;&gt;"TOTAL"),IF(AND([2]PREMIOS_DOCTORADO!$BY130&lt;&gt;"",[2]PREMIOS_DOCTORADO!$BY130&lt;&gt;0),[2]PREMIOS_DOCTORADO!$BY130,""),IF($A132="TOTAL",SUM(INDIRECT("AS4:AS"&amp;ROW()-1)),""))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IF(AND($A132&lt;&gt;"",$A132&lt;&gt;"TOTAL"),IF(AND([2]PREMIOS_DOCTORADO!$CB130&lt;&gt;"",[2]PREMIOS_DOCTORADO!$CB130&lt;&gt;0),[2]PREMIOS_DOCTORADO!$CB130,""),IF($A132="TOTAL",SUM(INDIRECT("AU4:AU"&amp;ROW()-1)),""))</f>
        <v/>
      </c>
      <c r="AV132" s="7" t="str">
        <f ca="1">IF(AND($A132&lt;&gt;"",$A132&lt;&gt;"TOTAL"),IF(AND([2]PREMIOS_DOCTORADO!$CD130&lt;&gt;"",[2]PREMIOS_DOCTORADO!$CD130&lt;&gt;0),[2]PREMIOS_DOCTORADO!$CD130,""),IF($A132="TOTAL",SUM(INDIRECT("AV4:AV"&amp;ROW()-1)),""))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IF(AND($A132&lt;&gt;"",$A132&lt;&gt;"TOTAL"),IF(AND([2]PREMIOS_DOCTORADO!$CG130&lt;&gt;"",[2]PREMIOS_DOCTORADO!$CG130&lt;&gt;0),[2]PREMIOS_DOCTORADO!$CG130,""),IF($A132="TOTAL",SUM(INDIRECT("AX4:AX"&amp;ROW()-1)),""))</f>
        <v/>
      </c>
      <c r="AY132" s="7" t="str">
        <f ca="1">IF(AND($A132&lt;&gt;"",$A132&lt;&gt;"TOTAL"),IF(AND([2]PREMIOS_DOCTORADO!$CI130&lt;&gt;"",[2]PREMIOS_DOCTORADO!$CI130&lt;&gt;0),[2]PREMIOS_DOCTORADO!$CI130,""),IF($A132="TOTAL",SUM(INDIRECT("AY4:AY"&amp;ROW()-1)),""))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IF(AND($A132&lt;&gt;"",$A132&lt;&gt;"TOTAL"),IF(AND([2]PREMIOS_DOCTORADO!$CL130&lt;&gt;"",[2]PREMIOS_DOCTORADO!$CL130&lt;&gt;0),[2]PREMIOS_DOCTORADO!$CL130,""),IF($A132="TOTAL",SUM(INDIRECT("BA4:BA"&amp;ROW()-1)),""))</f>
        <v/>
      </c>
      <c r="BB132" s="7" t="str">
        <f ca="1">IF(AND($A132&lt;&gt;"",$A132&lt;&gt;"TOTAL"),IF(AND([2]PREMIOS_DOCTORADO!$CN130&lt;&gt;"",[2]PREMIOS_DOCTORADO!$CN130&lt;&gt;0),[2]PREMIOS_DOCTORADO!$CN130,""),IF($A132="TOTAL",SUM(INDIRECT("BB4:BB"&amp;ROW()-1)),""))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IF(AND($A132&lt;&gt;"",$A132&lt;&gt;"TOTAL"),IF(AND([2]PREMIOS_DOCTORADO!$CQ130&lt;&gt;"",[2]PREMIOS_DOCTORADO!$CQ130&lt;&gt;0),[2]PREMIOS_DOCTORADO!$CQ130,""),IF($A132="TOTAL",SUM(INDIRECT("BD4:BD"&amp;ROW()-1)),""))</f>
        <v/>
      </c>
      <c r="BE132" s="7" t="str">
        <f ca="1">IF(AND($A132&lt;&gt;"",$A132&lt;&gt;"TOTAL"),IF(AND([2]PREMIOS_DOCTORADO!$CS130&lt;&gt;"",[2]PREMIOS_DOCTORADO!$CS130&lt;&gt;0),[2]PREMIOS_DOCTORADO!$CS130,""),IF($A132="TOTAL",SUM(INDIRECT("BE4:BE"&amp;ROW()-1)),""))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IF([2]PREMIOS_DOCTORADO!$D131&lt;&gt;"",[2]PREMIOS_DOCTORADO!$D131,IF(AND([2]PREMIOS_DOCTORADO!$D131="",[2]PREMIOS_DOCTORADO!$D132="",[2]PREMIOS_DOCTORADO!$D130=""),"","TOTAL"))</f>
        <v/>
      </c>
      <c r="B133" s="7" t="str">
        <f ca="1">IF(AND($A133&lt;&gt;"",$A133&lt;&gt;"TOTAL"),IF(AND([2]PREMIOS_DOCTORADO!$E131&lt;&gt;"",[2]PREMIOS_DOCTORADO!$E131&lt;&gt;0),[2]PREMIOS_DOCTORADO!$E131,""),IF($A133="TOTAL",SUM(INDIRECT("B4:B"&amp;ROW()-1)),""))</f>
        <v/>
      </c>
      <c r="C133" s="7" t="str">
        <f ca="1">IF(AND($A133&lt;&gt;"",$A133&lt;&gt;"TOTAL"),IF(AND([2]PREMIOS_DOCTORADO!$G131&lt;&gt;"",[2]PREMIOS_DOCTORADO!$G131&lt;&gt;0),[2]PREMIOS_DOCTORADO!$G131,""),IF($A133="TOTAL",SUM(INDIRECT("C4:C"&amp;ROW()-1)),""))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IF(AND($A133&lt;&gt;"",$A133&lt;&gt;"TOTAL"),IF(AND([2]PREMIOS_DOCTORADO!$J131&lt;&gt;"",[2]PREMIOS_DOCTORADO!$J131&lt;&gt;0),[2]PREMIOS_DOCTORADO!$J131,""),IF($A133="TOTAL",SUM(INDIRECT("E4:E"&amp;ROW()-1)),""))</f>
        <v/>
      </c>
      <c r="F133" s="7" t="str">
        <f ca="1">IF(AND($A133&lt;&gt;"",$A133&lt;&gt;"TOTAL"),IF(AND([2]PREMIOS_DOCTORADO!$L131&lt;&gt;"",[2]PREMIOS_DOCTORADO!$L131&lt;&gt;0),[2]PREMIOS_DOCTORADO!$L131,""),IF($A133="TOTAL",SUM(INDIRECT("F4:F"&amp;ROW()-1)),""))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IF(AND($A133&lt;&gt;"",$A133&lt;&gt;"TOTAL"),IF(AND([2]PREMIOS_DOCTORADO!$O131&lt;&gt;"",[2]PREMIOS_DOCTORADO!$O131&lt;&gt;0),[2]PREMIOS_DOCTORADO!$O131,""),IF($A133="TOTAL",SUM(INDIRECT("H4:H"&amp;ROW()-1)),""))</f>
        <v/>
      </c>
      <c r="I133" s="7" t="str">
        <f ca="1">IF(AND($A133&lt;&gt;"",$A133&lt;&gt;"TOTAL"),IF(AND([2]PREMIOS_DOCTORADO!$Q131&lt;&gt;"",[2]PREMIOS_DOCTORADO!$Q131&lt;&gt;0),[2]PREMIOS_DOCTORADO!$Q131,""),IF($A133="TOTAL",SUM(INDIRECT("I4:I"&amp;ROW()-1)),""))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IF(AND($A133&lt;&gt;"",$A133&lt;&gt;"TOTAL"),IF(AND([2]PREMIOS_DOCTORADO!$T131&lt;&gt;"",[2]PREMIOS_DOCTORADO!$T131&lt;&gt;0),[2]PREMIOS_DOCTORADO!$T131,""),IF($A133="TOTAL",SUM(INDIRECT("K4:K"&amp;ROW()-1)),""))</f>
        <v/>
      </c>
      <c r="L133" s="7" t="str">
        <f ca="1">IF(AND($A133&lt;&gt;"",$A133&lt;&gt;"TOTAL"),IF(AND([2]PREMIOS_DOCTORADO!$V131&lt;&gt;"",[2]PREMIOS_DOCTORADO!$V131&lt;&gt;0),[2]PREMIOS_DOCTORADO!$V131,""),IF($A133="TOTAL",SUM(INDIRECT("L4:L"&amp;ROW()-1)),""))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IF(AND($A133&lt;&gt;"",$A133&lt;&gt;"TOTAL"),IF(AND([2]PREMIOS_DOCTORADO!$Y131&lt;&gt;"",[2]PREMIOS_DOCTORADO!$Y131&lt;&gt;0),[2]PREMIOS_DOCTORADO!$Y131,""),IF($A133="TOTAL",SUM(INDIRECT("N4:N"&amp;ROW()-1)),""))</f>
        <v/>
      </c>
      <c r="O133" s="7" t="str">
        <f ca="1">IF(AND($A133&lt;&gt;"",$A133&lt;&gt;"TOTAL"),IF(AND([2]PREMIOS_DOCTORADO!$AA131&lt;&gt;"",[2]PREMIOS_DOCTORADO!$AA131&lt;&gt;0),[2]PREMIOS_DOCTORADO!$AA131,""),IF($A133="TOTAL",SUM(INDIRECT("O4:O"&amp;ROW()-1)),""))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IF(AND($A133&lt;&gt;"",$A133&lt;&gt;"TOTAL"),IF(AND([2]PREMIOS_DOCTORADO!$AD131&lt;&gt;"",[2]PREMIOS_DOCTORADO!$AD131&lt;&gt;0),[2]PREMIOS_DOCTORADO!$AD131,""),IF($A133="TOTAL",SUM(INDIRECT("Q4:Q"&amp;ROW()-1)),""))</f>
        <v/>
      </c>
      <c r="R133" s="7" t="str">
        <f ca="1">IF(AND($A133&lt;&gt;"",$A133&lt;&gt;"TOTAL"),IF(AND([2]PREMIOS_DOCTORADO!$AF131&lt;&gt;"",[2]PREMIOS_DOCTORADO!$AF131&lt;&gt;0),[2]PREMIOS_DOCTORADO!$AF131,""),IF($A133="TOTAL",SUM(INDIRECT("R4:R"&amp;ROW()-1)),""))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IF(AND($A133&lt;&gt;"",$A133&lt;&gt;"TOTAL"),IF(AND([2]PREMIOS_DOCTORADO!$AI131&lt;&gt;"",[2]PREMIOS_DOCTORADO!$AI131&lt;&gt;0),[2]PREMIOS_DOCTORADO!$AI131,""),IF($A133="TOTAL",SUM(INDIRECT("T4:T"&amp;ROW()-1)),""))</f>
        <v/>
      </c>
      <c r="U133" s="7" t="str">
        <f ca="1">IF(AND($A133&lt;&gt;"",$A133&lt;&gt;"TOTAL"),IF(AND([2]PREMIOS_DOCTORADO!$AK131&lt;&gt;"",[2]PREMIOS_DOCTORADO!$AK131&lt;&gt;0),[2]PREMIOS_DOCTORADO!$AK131,""),IF($A133="TOTAL",SUM(INDIRECT("U4:U"&amp;ROW()-1)),""))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IF(AND($A133&lt;&gt;"",$A133&lt;&gt;"TOTAL"),IF(AND([2]PREMIOS_DOCTORADO!$AN131&lt;&gt;"",[2]PREMIOS_DOCTORADO!$AN131&lt;&gt;0),[2]PREMIOS_DOCTORADO!$AN131,""),IF($A133="TOTAL",SUM(INDIRECT("W4:W"&amp;ROW()-1)),""))</f>
        <v/>
      </c>
      <c r="X133" s="7" t="str">
        <f ca="1">IF(AND($A133&lt;&gt;"",$A133&lt;&gt;"TOTAL"),IF(AND([2]PREMIOS_DOCTORADO!$AP131&lt;&gt;"",[2]PREMIOS_DOCTORADO!$AP131&lt;&gt;0),[2]PREMIOS_DOCTORADO!$AP131,""),IF($A133="TOTAL",SUM(INDIRECT("X4:X"&amp;ROW()-1)),""))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IF(AND($A133&lt;&gt;"",$A133&lt;&gt;"TOTAL"),IF(AND([2]PREMIOS_DOCTORADO!$AS131&lt;&gt;"",[2]PREMIOS_DOCTORADO!$AS131&lt;&gt;0),[2]PREMIOS_DOCTORADO!$AS131,""),IF($A133="TOTAL",SUM(INDIRECT("Z4:Z"&amp;ROW()-1)),""))</f>
        <v/>
      </c>
      <c r="AA133" s="7" t="str">
        <f ca="1">IF(AND($A133&lt;&gt;"",$A133&lt;&gt;"TOTAL"),IF(AND([2]PREMIOS_DOCTORADO!$AU131&lt;&gt;"",[2]PREMIOS_DOCTORADO!$AU131&lt;&gt;0),[2]PREMIOS_DOCTORADO!$AU131,""),IF($A133="TOTAL",SUM(INDIRECT("AA4:AA"&amp;ROW()-1)),""))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IF(AND($A133&lt;&gt;"",$A133&lt;&gt;"TOTAL"),IF(AND([2]PREMIOS_DOCTORADO!$AX131&lt;&gt;"",[2]PREMIOS_DOCTORADO!$AX131&lt;&gt;0),[2]PREMIOS_DOCTORADO!$AX131,""),IF($A133="TOTAL",SUM(INDIRECT("AC4:AC"&amp;ROW()-1)),""))</f>
        <v/>
      </c>
      <c r="AD133" s="7" t="str">
        <f ca="1">IF(AND($A133&lt;&gt;"",$A133&lt;&gt;"TOTAL"),IF(AND([2]PREMIOS_DOCTORADO!$AZ131&lt;&gt;"",[2]PREMIOS_DOCTORADO!$AZ131&lt;&gt;0),[2]PREMIOS_DOCTORADO!$AZ131,""),IF($A133="TOTAL",SUM(INDIRECT("AD4:AD"&amp;ROW()-1)),""))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IF(AND($A133&lt;&gt;"",$A133&lt;&gt;"TOTAL"),IF(AND([2]PREMIOS_DOCTORADO!$BC131&lt;&gt;"",[2]PREMIOS_DOCTORADO!$BC131&lt;&gt;0),[2]PREMIOS_DOCTORADO!$BC131,""),IF($A133="TOTAL",SUM(INDIRECT("AF4:AF"&amp;ROW()-1)),""))</f>
        <v/>
      </c>
      <c r="AG133" s="7" t="str">
        <f ca="1">IF(AND($A133&lt;&gt;"",$A133&lt;&gt;"TOTAL"),IF(AND([2]PREMIOS_DOCTORADO!$BE131&lt;&gt;"",[2]PREMIOS_DOCTORADO!$BE131&lt;&gt;0),[2]PREMIOS_DOCTORADO!$BE131,""),IF($A133="TOTAL",SUM(INDIRECT("AG4:AG"&amp;ROW()-1)),""))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IF(AND($A133&lt;&gt;"",$A133&lt;&gt;"TOTAL"),IF(AND([2]PREMIOS_DOCTORADO!$BH131&lt;&gt;"",[2]PREMIOS_DOCTORADO!$BH131&lt;&gt;0),[2]PREMIOS_DOCTORADO!$BH131,""),IF($A133="TOTAL",SUM(INDIRECT("AI4:AI"&amp;ROW()-1)),""))</f>
        <v/>
      </c>
      <c r="AJ133" s="7" t="str">
        <f ca="1">IF(AND($A133&lt;&gt;"",$A133&lt;&gt;"TOTAL"),IF(AND([2]PREMIOS_DOCTORADO!$BJ131&lt;&gt;"",[2]PREMIOS_DOCTORADO!$BJ131&lt;&gt;0),[2]PREMIOS_DOCTORADO!$BJ131,""),IF($A133="TOTAL",SUM(INDIRECT("AJ4:AJ"&amp;ROW()-1)),""))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IF(AND($A133&lt;&gt;"",$A133&lt;&gt;"TOTAL"),IF(AND([2]PREMIOS_DOCTORADO!$BM131&lt;&gt;"",[2]PREMIOS_DOCTORADO!$BM131&lt;&gt;0),[2]PREMIOS_DOCTORADO!$BM131,""),IF($A133="TOTAL",SUM(INDIRECT("AL4:AL"&amp;ROW()-1)),""))</f>
        <v/>
      </c>
      <c r="AM133" s="7" t="str">
        <f ca="1">IF(AND($A133&lt;&gt;"",$A133&lt;&gt;"TOTAL"),IF(AND([2]PREMIOS_DOCTORADO!$BO131&lt;&gt;"",[2]PREMIOS_DOCTORADO!$BO131&lt;&gt;0),[2]PREMIOS_DOCTORADO!$BO131,""),IF($A133="TOTAL",SUM(INDIRECT("AM4:AM"&amp;ROW()-1)),""))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IF(AND($A133&lt;&gt;"",$A133&lt;&gt;"TOTAL"),IF(AND([2]PREMIOS_DOCTORADO!$BR131&lt;&gt;"",[2]PREMIOS_DOCTORADO!$BR131&lt;&gt;0),[2]PREMIOS_DOCTORADO!$BR131,""),IF($A133="TOTAL",SUM(INDIRECT("AO4:AO"&amp;ROW()-1)),""))</f>
        <v/>
      </c>
      <c r="AP133" s="7" t="str">
        <f ca="1">IF(AND($A133&lt;&gt;"",$A133&lt;&gt;"TOTAL"),IF(AND([2]PREMIOS_DOCTORADO!$BT131&lt;&gt;"",[2]PREMIOS_DOCTORADO!$BT131&lt;&gt;0),[2]PREMIOS_DOCTORADO!$BT131,""),IF($A133="TOTAL",SUM(INDIRECT("AP4:AP"&amp;ROW()-1)),""))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IF(AND($A133&lt;&gt;"",$A133&lt;&gt;"TOTAL"),IF(AND([2]PREMIOS_DOCTORADO!$BW131&lt;&gt;"",[2]PREMIOS_DOCTORADO!$BW131&lt;&gt;0),[2]PREMIOS_DOCTORADO!$BW131,""),IF($A133="TOTAL",SUM(INDIRECT("AR4:AR"&amp;ROW()-1)),""))</f>
        <v/>
      </c>
      <c r="AS133" s="7" t="str">
        <f ca="1">IF(AND($A133&lt;&gt;"",$A133&lt;&gt;"TOTAL"),IF(AND([2]PREMIOS_DOCTORADO!$BY131&lt;&gt;"",[2]PREMIOS_DOCTORADO!$BY131&lt;&gt;0),[2]PREMIOS_DOCTORADO!$BY131,""),IF($A133="TOTAL",SUM(INDIRECT("AS4:AS"&amp;ROW()-1)),""))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IF(AND($A133&lt;&gt;"",$A133&lt;&gt;"TOTAL"),IF(AND([2]PREMIOS_DOCTORADO!$CB131&lt;&gt;"",[2]PREMIOS_DOCTORADO!$CB131&lt;&gt;0),[2]PREMIOS_DOCTORADO!$CB131,""),IF($A133="TOTAL",SUM(INDIRECT("AU4:AU"&amp;ROW()-1)),""))</f>
        <v/>
      </c>
      <c r="AV133" s="7" t="str">
        <f ca="1">IF(AND($A133&lt;&gt;"",$A133&lt;&gt;"TOTAL"),IF(AND([2]PREMIOS_DOCTORADO!$CD131&lt;&gt;"",[2]PREMIOS_DOCTORADO!$CD131&lt;&gt;0),[2]PREMIOS_DOCTORADO!$CD131,""),IF($A133="TOTAL",SUM(INDIRECT("AV4:AV"&amp;ROW()-1)),""))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IF(AND($A133&lt;&gt;"",$A133&lt;&gt;"TOTAL"),IF(AND([2]PREMIOS_DOCTORADO!$CG131&lt;&gt;"",[2]PREMIOS_DOCTORADO!$CG131&lt;&gt;0),[2]PREMIOS_DOCTORADO!$CG131,""),IF($A133="TOTAL",SUM(INDIRECT("AX4:AX"&amp;ROW()-1)),""))</f>
        <v/>
      </c>
      <c r="AY133" s="7" t="str">
        <f ca="1">IF(AND($A133&lt;&gt;"",$A133&lt;&gt;"TOTAL"),IF(AND([2]PREMIOS_DOCTORADO!$CI131&lt;&gt;"",[2]PREMIOS_DOCTORADO!$CI131&lt;&gt;0),[2]PREMIOS_DOCTORADO!$CI131,""),IF($A133="TOTAL",SUM(INDIRECT("AY4:AY"&amp;ROW()-1)),""))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IF(AND($A133&lt;&gt;"",$A133&lt;&gt;"TOTAL"),IF(AND([2]PREMIOS_DOCTORADO!$CL131&lt;&gt;"",[2]PREMIOS_DOCTORADO!$CL131&lt;&gt;0),[2]PREMIOS_DOCTORADO!$CL131,""),IF($A133="TOTAL",SUM(INDIRECT("BA4:BA"&amp;ROW()-1)),""))</f>
        <v/>
      </c>
      <c r="BB133" s="7" t="str">
        <f ca="1">IF(AND($A133&lt;&gt;"",$A133&lt;&gt;"TOTAL"),IF(AND([2]PREMIOS_DOCTORADO!$CN131&lt;&gt;"",[2]PREMIOS_DOCTORADO!$CN131&lt;&gt;0),[2]PREMIOS_DOCTORADO!$CN131,""),IF($A133="TOTAL",SUM(INDIRECT("BB4:BB"&amp;ROW()-1)),""))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IF(AND($A133&lt;&gt;"",$A133&lt;&gt;"TOTAL"),IF(AND([2]PREMIOS_DOCTORADO!$CQ131&lt;&gt;"",[2]PREMIOS_DOCTORADO!$CQ131&lt;&gt;0),[2]PREMIOS_DOCTORADO!$CQ131,""),IF($A133="TOTAL",SUM(INDIRECT("BD4:BD"&amp;ROW()-1)),""))</f>
        <v/>
      </c>
      <c r="BE133" s="7" t="str">
        <f ca="1">IF(AND($A133&lt;&gt;"",$A133&lt;&gt;"TOTAL"),IF(AND([2]PREMIOS_DOCTORADO!$CS131&lt;&gt;"",[2]PREMIOS_DOCTORADO!$CS131&lt;&gt;0),[2]PREMIOS_DOCTORADO!$CS131,""),IF($A133="TOTAL",SUM(INDIRECT("BE4:BE"&amp;ROW()-1)),""))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IF([2]PREMIOS_DOCTORADO!$D132&lt;&gt;"",[2]PREMIOS_DOCTORADO!$D132,IF(AND([2]PREMIOS_DOCTORADO!$D132="",[2]PREMIOS_DOCTORADO!$D133="",[2]PREMIOS_DOCTORADO!$D131=""),"","TOTAL"))</f>
        <v/>
      </c>
      <c r="B134" s="7" t="str">
        <f ca="1">IF(AND($A134&lt;&gt;"",$A134&lt;&gt;"TOTAL"),IF(AND([2]PREMIOS_DOCTORADO!$E132&lt;&gt;"",[2]PREMIOS_DOCTORADO!$E132&lt;&gt;0),[2]PREMIOS_DOCTORADO!$E132,""),IF($A134="TOTAL",SUM(INDIRECT("B4:B"&amp;ROW()-1)),""))</f>
        <v/>
      </c>
      <c r="C134" s="7" t="str">
        <f ca="1">IF(AND($A134&lt;&gt;"",$A134&lt;&gt;"TOTAL"),IF(AND([2]PREMIOS_DOCTORADO!$G132&lt;&gt;"",[2]PREMIOS_DOCTORADO!$G132&lt;&gt;0),[2]PREMIOS_DOCTORADO!$G132,""),IF($A134="TOTAL",SUM(INDIRECT("C4:C"&amp;ROW()-1)),""))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IF(AND($A134&lt;&gt;"",$A134&lt;&gt;"TOTAL"),IF(AND([2]PREMIOS_DOCTORADO!$J132&lt;&gt;"",[2]PREMIOS_DOCTORADO!$J132&lt;&gt;0),[2]PREMIOS_DOCTORADO!$J132,""),IF($A134="TOTAL",SUM(INDIRECT("E4:E"&amp;ROW()-1)),""))</f>
        <v/>
      </c>
      <c r="F134" s="7" t="str">
        <f ca="1">IF(AND($A134&lt;&gt;"",$A134&lt;&gt;"TOTAL"),IF(AND([2]PREMIOS_DOCTORADO!$L132&lt;&gt;"",[2]PREMIOS_DOCTORADO!$L132&lt;&gt;0),[2]PREMIOS_DOCTORADO!$L132,""),IF($A134="TOTAL",SUM(INDIRECT("F4:F"&amp;ROW()-1)),""))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IF(AND($A134&lt;&gt;"",$A134&lt;&gt;"TOTAL"),IF(AND([2]PREMIOS_DOCTORADO!$O132&lt;&gt;"",[2]PREMIOS_DOCTORADO!$O132&lt;&gt;0),[2]PREMIOS_DOCTORADO!$O132,""),IF($A134="TOTAL",SUM(INDIRECT("H4:H"&amp;ROW()-1)),""))</f>
        <v/>
      </c>
      <c r="I134" s="7" t="str">
        <f ca="1">IF(AND($A134&lt;&gt;"",$A134&lt;&gt;"TOTAL"),IF(AND([2]PREMIOS_DOCTORADO!$Q132&lt;&gt;"",[2]PREMIOS_DOCTORADO!$Q132&lt;&gt;0),[2]PREMIOS_DOCTORADO!$Q132,""),IF($A134="TOTAL",SUM(INDIRECT("I4:I"&amp;ROW()-1)),""))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IF(AND($A134&lt;&gt;"",$A134&lt;&gt;"TOTAL"),IF(AND([2]PREMIOS_DOCTORADO!$T132&lt;&gt;"",[2]PREMIOS_DOCTORADO!$T132&lt;&gt;0),[2]PREMIOS_DOCTORADO!$T132,""),IF($A134="TOTAL",SUM(INDIRECT("K4:K"&amp;ROW()-1)),""))</f>
        <v/>
      </c>
      <c r="L134" s="7" t="str">
        <f ca="1">IF(AND($A134&lt;&gt;"",$A134&lt;&gt;"TOTAL"),IF(AND([2]PREMIOS_DOCTORADO!$V132&lt;&gt;"",[2]PREMIOS_DOCTORADO!$V132&lt;&gt;0),[2]PREMIOS_DOCTORADO!$V132,""),IF($A134="TOTAL",SUM(INDIRECT("L4:L"&amp;ROW()-1)),""))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IF(AND($A134&lt;&gt;"",$A134&lt;&gt;"TOTAL"),IF(AND([2]PREMIOS_DOCTORADO!$Y132&lt;&gt;"",[2]PREMIOS_DOCTORADO!$Y132&lt;&gt;0),[2]PREMIOS_DOCTORADO!$Y132,""),IF($A134="TOTAL",SUM(INDIRECT("N4:N"&amp;ROW()-1)),""))</f>
        <v/>
      </c>
      <c r="O134" s="7" t="str">
        <f ca="1">IF(AND($A134&lt;&gt;"",$A134&lt;&gt;"TOTAL"),IF(AND([2]PREMIOS_DOCTORADO!$AA132&lt;&gt;"",[2]PREMIOS_DOCTORADO!$AA132&lt;&gt;0),[2]PREMIOS_DOCTORADO!$AA132,""),IF($A134="TOTAL",SUM(INDIRECT("O4:O"&amp;ROW()-1)),""))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IF(AND($A134&lt;&gt;"",$A134&lt;&gt;"TOTAL"),IF(AND([2]PREMIOS_DOCTORADO!$AD132&lt;&gt;"",[2]PREMIOS_DOCTORADO!$AD132&lt;&gt;0),[2]PREMIOS_DOCTORADO!$AD132,""),IF($A134="TOTAL",SUM(INDIRECT("Q4:Q"&amp;ROW()-1)),""))</f>
        <v/>
      </c>
      <c r="R134" s="7" t="str">
        <f ca="1">IF(AND($A134&lt;&gt;"",$A134&lt;&gt;"TOTAL"),IF(AND([2]PREMIOS_DOCTORADO!$AF132&lt;&gt;"",[2]PREMIOS_DOCTORADO!$AF132&lt;&gt;0),[2]PREMIOS_DOCTORADO!$AF132,""),IF($A134="TOTAL",SUM(INDIRECT("R4:R"&amp;ROW()-1)),""))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IF(AND($A134&lt;&gt;"",$A134&lt;&gt;"TOTAL"),IF(AND([2]PREMIOS_DOCTORADO!$AI132&lt;&gt;"",[2]PREMIOS_DOCTORADO!$AI132&lt;&gt;0),[2]PREMIOS_DOCTORADO!$AI132,""),IF($A134="TOTAL",SUM(INDIRECT("T4:T"&amp;ROW()-1)),""))</f>
        <v/>
      </c>
      <c r="U134" s="7" t="str">
        <f ca="1">IF(AND($A134&lt;&gt;"",$A134&lt;&gt;"TOTAL"),IF(AND([2]PREMIOS_DOCTORADO!$AK132&lt;&gt;"",[2]PREMIOS_DOCTORADO!$AK132&lt;&gt;0),[2]PREMIOS_DOCTORADO!$AK132,""),IF($A134="TOTAL",SUM(INDIRECT("U4:U"&amp;ROW()-1)),""))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IF(AND($A134&lt;&gt;"",$A134&lt;&gt;"TOTAL"),IF(AND([2]PREMIOS_DOCTORADO!$AN132&lt;&gt;"",[2]PREMIOS_DOCTORADO!$AN132&lt;&gt;0),[2]PREMIOS_DOCTORADO!$AN132,""),IF($A134="TOTAL",SUM(INDIRECT("W4:W"&amp;ROW()-1)),""))</f>
        <v/>
      </c>
      <c r="X134" s="7" t="str">
        <f ca="1">IF(AND($A134&lt;&gt;"",$A134&lt;&gt;"TOTAL"),IF(AND([2]PREMIOS_DOCTORADO!$AP132&lt;&gt;"",[2]PREMIOS_DOCTORADO!$AP132&lt;&gt;0),[2]PREMIOS_DOCTORADO!$AP132,""),IF($A134="TOTAL",SUM(INDIRECT("X4:X"&amp;ROW()-1)),""))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IF(AND($A134&lt;&gt;"",$A134&lt;&gt;"TOTAL"),IF(AND([2]PREMIOS_DOCTORADO!$AS132&lt;&gt;"",[2]PREMIOS_DOCTORADO!$AS132&lt;&gt;0),[2]PREMIOS_DOCTORADO!$AS132,""),IF($A134="TOTAL",SUM(INDIRECT("Z4:Z"&amp;ROW()-1)),""))</f>
        <v/>
      </c>
      <c r="AA134" s="7" t="str">
        <f ca="1">IF(AND($A134&lt;&gt;"",$A134&lt;&gt;"TOTAL"),IF(AND([2]PREMIOS_DOCTORADO!$AU132&lt;&gt;"",[2]PREMIOS_DOCTORADO!$AU132&lt;&gt;0),[2]PREMIOS_DOCTORADO!$AU132,""),IF($A134="TOTAL",SUM(INDIRECT("AA4:AA"&amp;ROW()-1)),""))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IF(AND($A134&lt;&gt;"",$A134&lt;&gt;"TOTAL"),IF(AND([2]PREMIOS_DOCTORADO!$AX132&lt;&gt;"",[2]PREMIOS_DOCTORADO!$AX132&lt;&gt;0),[2]PREMIOS_DOCTORADO!$AX132,""),IF($A134="TOTAL",SUM(INDIRECT("AC4:AC"&amp;ROW()-1)),""))</f>
        <v/>
      </c>
      <c r="AD134" s="7" t="str">
        <f ca="1">IF(AND($A134&lt;&gt;"",$A134&lt;&gt;"TOTAL"),IF(AND([2]PREMIOS_DOCTORADO!$AZ132&lt;&gt;"",[2]PREMIOS_DOCTORADO!$AZ132&lt;&gt;0),[2]PREMIOS_DOCTORADO!$AZ132,""),IF($A134="TOTAL",SUM(INDIRECT("AD4:AD"&amp;ROW()-1)),""))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IF(AND($A134&lt;&gt;"",$A134&lt;&gt;"TOTAL"),IF(AND([2]PREMIOS_DOCTORADO!$BC132&lt;&gt;"",[2]PREMIOS_DOCTORADO!$BC132&lt;&gt;0),[2]PREMIOS_DOCTORADO!$BC132,""),IF($A134="TOTAL",SUM(INDIRECT("AF4:AF"&amp;ROW()-1)),""))</f>
        <v/>
      </c>
      <c r="AG134" s="7" t="str">
        <f ca="1">IF(AND($A134&lt;&gt;"",$A134&lt;&gt;"TOTAL"),IF(AND([2]PREMIOS_DOCTORADO!$BE132&lt;&gt;"",[2]PREMIOS_DOCTORADO!$BE132&lt;&gt;0),[2]PREMIOS_DOCTORADO!$BE132,""),IF($A134="TOTAL",SUM(INDIRECT("AG4:AG"&amp;ROW()-1)),""))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IF(AND($A134&lt;&gt;"",$A134&lt;&gt;"TOTAL"),IF(AND([2]PREMIOS_DOCTORADO!$BH132&lt;&gt;"",[2]PREMIOS_DOCTORADO!$BH132&lt;&gt;0),[2]PREMIOS_DOCTORADO!$BH132,""),IF($A134="TOTAL",SUM(INDIRECT("AI4:AI"&amp;ROW()-1)),""))</f>
        <v/>
      </c>
      <c r="AJ134" s="7" t="str">
        <f ca="1">IF(AND($A134&lt;&gt;"",$A134&lt;&gt;"TOTAL"),IF(AND([2]PREMIOS_DOCTORADO!$BJ132&lt;&gt;"",[2]PREMIOS_DOCTORADO!$BJ132&lt;&gt;0),[2]PREMIOS_DOCTORADO!$BJ132,""),IF($A134="TOTAL",SUM(INDIRECT("AJ4:AJ"&amp;ROW()-1)),""))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IF(AND($A134&lt;&gt;"",$A134&lt;&gt;"TOTAL"),IF(AND([2]PREMIOS_DOCTORADO!$BM132&lt;&gt;"",[2]PREMIOS_DOCTORADO!$BM132&lt;&gt;0),[2]PREMIOS_DOCTORADO!$BM132,""),IF($A134="TOTAL",SUM(INDIRECT("AL4:AL"&amp;ROW()-1)),""))</f>
        <v/>
      </c>
      <c r="AM134" s="7" t="str">
        <f ca="1">IF(AND($A134&lt;&gt;"",$A134&lt;&gt;"TOTAL"),IF(AND([2]PREMIOS_DOCTORADO!$BO132&lt;&gt;"",[2]PREMIOS_DOCTORADO!$BO132&lt;&gt;0),[2]PREMIOS_DOCTORADO!$BO132,""),IF($A134="TOTAL",SUM(INDIRECT("AM4:AM"&amp;ROW()-1)),""))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IF(AND($A134&lt;&gt;"",$A134&lt;&gt;"TOTAL"),IF(AND([2]PREMIOS_DOCTORADO!$BR132&lt;&gt;"",[2]PREMIOS_DOCTORADO!$BR132&lt;&gt;0),[2]PREMIOS_DOCTORADO!$BR132,""),IF($A134="TOTAL",SUM(INDIRECT("AO4:AO"&amp;ROW()-1)),""))</f>
        <v/>
      </c>
      <c r="AP134" s="7" t="str">
        <f ca="1">IF(AND($A134&lt;&gt;"",$A134&lt;&gt;"TOTAL"),IF(AND([2]PREMIOS_DOCTORADO!$BT132&lt;&gt;"",[2]PREMIOS_DOCTORADO!$BT132&lt;&gt;0),[2]PREMIOS_DOCTORADO!$BT132,""),IF($A134="TOTAL",SUM(INDIRECT("AP4:AP"&amp;ROW()-1)),""))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IF(AND($A134&lt;&gt;"",$A134&lt;&gt;"TOTAL"),IF(AND([2]PREMIOS_DOCTORADO!$BW132&lt;&gt;"",[2]PREMIOS_DOCTORADO!$BW132&lt;&gt;0),[2]PREMIOS_DOCTORADO!$BW132,""),IF($A134="TOTAL",SUM(INDIRECT("AR4:AR"&amp;ROW()-1)),""))</f>
        <v/>
      </c>
      <c r="AS134" s="7" t="str">
        <f ca="1">IF(AND($A134&lt;&gt;"",$A134&lt;&gt;"TOTAL"),IF(AND([2]PREMIOS_DOCTORADO!$BY132&lt;&gt;"",[2]PREMIOS_DOCTORADO!$BY132&lt;&gt;0),[2]PREMIOS_DOCTORADO!$BY132,""),IF($A134="TOTAL",SUM(INDIRECT("AS4:AS"&amp;ROW()-1)),""))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IF(AND($A134&lt;&gt;"",$A134&lt;&gt;"TOTAL"),IF(AND([2]PREMIOS_DOCTORADO!$CB132&lt;&gt;"",[2]PREMIOS_DOCTORADO!$CB132&lt;&gt;0),[2]PREMIOS_DOCTORADO!$CB132,""),IF($A134="TOTAL",SUM(INDIRECT("AU4:AU"&amp;ROW()-1)),""))</f>
        <v/>
      </c>
      <c r="AV134" s="7" t="str">
        <f ca="1">IF(AND($A134&lt;&gt;"",$A134&lt;&gt;"TOTAL"),IF(AND([2]PREMIOS_DOCTORADO!$CD132&lt;&gt;"",[2]PREMIOS_DOCTORADO!$CD132&lt;&gt;0),[2]PREMIOS_DOCTORADO!$CD132,""),IF($A134="TOTAL",SUM(INDIRECT("AV4:AV"&amp;ROW()-1)),""))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IF(AND($A134&lt;&gt;"",$A134&lt;&gt;"TOTAL"),IF(AND([2]PREMIOS_DOCTORADO!$CG132&lt;&gt;"",[2]PREMIOS_DOCTORADO!$CG132&lt;&gt;0),[2]PREMIOS_DOCTORADO!$CG132,""),IF($A134="TOTAL",SUM(INDIRECT("AX4:AX"&amp;ROW()-1)),""))</f>
        <v/>
      </c>
      <c r="AY134" s="7" t="str">
        <f ca="1">IF(AND($A134&lt;&gt;"",$A134&lt;&gt;"TOTAL"),IF(AND([2]PREMIOS_DOCTORADO!$CI132&lt;&gt;"",[2]PREMIOS_DOCTORADO!$CI132&lt;&gt;0),[2]PREMIOS_DOCTORADO!$CI132,""),IF($A134="TOTAL",SUM(INDIRECT("AY4:AY"&amp;ROW()-1)),""))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IF(AND($A134&lt;&gt;"",$A134&lt;&gt;"TOTAL"),IF(AND([2]PREMIOS_DOCTORADO!$CL132&lt;&gt;"",[2]PREMIOS_DOCTORADO!$CL132&lt;&gt;0),[2]PREMIOS_DOCTORADO!$CL132,""),IF($A134="TOTAL",SUM(INDIRECT("BA4:BA"&amp;ROW()-1)),""))</f>
        <v/>
      </c>
      <c r="BB134" s="7" t="str">
        <f ca="1">IF(AND($A134&lt;&gt;"",$A134&lt;&gt;"TOTAL"),IF(AND([2]PREMIOS_DOCTORADO!$CN132&lt;&gt;"",[2]PREMIOS_DOCTORADO!$CN132&lt;&gt;0),[2]PREMIOS_DOCTORADO!$CN132,""),IF($A134="TOTAL",SUM(INDIRECT("BB4:BB"&amp;ROW()-1)),""))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IF(AND($A134&lt;&gt;"",$A134&lt;&gt;"TOTAL"),IF(AND([2]PREMIOS_DOCTORADO!$CQ132&lt;&gt;"",[2]PREMIOS_DOCTORADO!$CQ132&lt;&gt;0),[2]PREMIOS_DOCTORADO!$CQ132,""),IF($A134="TOTAL",SUM(INDIRECT("BD4:BD"&amp;ROW()-1)),""))</f>
        <v/>
      </c>
      <c r="BE134" s="7" t="str">
        <f ca="1">IF(AND($A134&lt;&gt;"",$A134&lt;&gt;"TOTAL"),IF(AND([2]PREMIOS_DOCTORADO!$CS132&lt;&gt;"",[2]PREMIOS_DOCTORADO!$CS132&lt;&gt;0),[2]PREMIOS_DOCTORADO!$CS132,""),IF($A134="TOTAL",SUM(INDIRECT("BE4:BE"&amp;ROW()-1)),""))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IF([2]PREMIOS_DOCTORADO!$D133&lt;&gt;"",[2]PREMIOS_DOCTORADO!$D133,IF(AND([2]PREMIOS_DOCTORADO!$D133="",[2]PREMIOS_DOCTORADO!$D134="",[2]PREMIOS_DOCTORADO!$D132=""),"","TOTAL"))</f>
        <v/>
      </c>
      <c r="B135" s="7" t="str">
        <f ca="1">IF(AND($A135&lt;&gt;"",$A135&lt;&gt;"TOTAL"),IF(AND([2]PREMIOS_DOCTORADO!$E133&lt;&gt;"",[2]PREMIOS_DOCTORADO!$E133&lt;&gt;0),[2]PREMIOS_DOCTORADO!$E133,""),IF($A135="TOTAL",SUM(INDIRECT("B4:B"&amp;ROW()-1)),""))</f>
        <v/>
      </c>
      <c r="C135" s="7" t="str">
        <f ca="1">IF(AND($A135&lt;&gt;"",$A135&lt;&gt;"TOTAL"),IF(AND([2]PREMIOS_DOCTORADO!$G133&lt;&gt;"",[2]PREMIOS_DOCTORADO!$G133&lt;&gt;0),[2]PREMIOS_DOCTORADO!$G133,""),IF($A135="TOTAL",SUM(INDIRECT("C4:C"&amp;ROW()-1)),""))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IF(AND($A135&lt;&gt;"",$A135&lt;&gt;"TOTAL"),IF(AND([2]PREMIOS_DOCTORADO!$J133&lt;&gt;"",[2]PREMIOS_DOCTORADO!$J133&lt;&gt;0),[2]PREMIOS_DOCTORADO!$J133,""),IF($A135="TOTAL",SUM(INDIRECT("E4:E"&amp;ROW()-1)),""))</f>
        <v/>
      </c>
      <c r="F135" s="7" t="str">
        <f ca="1">IF(AND($A135&lt;&gt;"",$A135&lt;&gt;"TOTAL"),IF(AND([2]PREMIOS_DOCTORADO!$L133&lt;&gt;"",[2]PREMIOS_DOCTORADO!$L133&lt;&gt;0),[2]PREMIOS_DOCTORADO!$L133,""),IF($A135="TOTAL",SUM(INDIRECT("F4:F"&amp;ROW()-1)),""))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IF(AND($A135&lt;&gt;"",$A135&lt;&gt;"TOTAL"),IF(AND([2]PREMIOS_DOCTORADO!$O133&lt;&gt;"",[2]PREMIOS_DOCTORADO!$O133&lt;&gt;0),[2]PREMIOS_DOCTORADO!$O133,""),IF($A135="TOTAL",SUM(INDIRECT("H4:H"&amp;ROW()-1)),""))</f>
        <v/>
      </c>
      <c r="I135" s="7" t="str">
        <f ca="1">IF(AND($A135&lt;&gt;"",$A135&lt;&gt;"TOTAL"),IF(AND([2]PREMIOS_DOCTORADO!$Q133&lt;&gt;"",[2]PREMIOS_DOCTORADO!$Q133&lt;&gt;0),[2]PREMIOS_DOCTORADO!$Q133,""),IF($A135="TOTAL",SUM(INDIRECT("I4:I"&amp;ROW()-1)),""))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IF(AND($A135&lt;&gt;"",$A135&lt;&gt;"TOTAL"),IF(AND([2]PREMIOS_DOCTORADO!$T133&lt;&gt;"",[2]PREMIOS_DOCTORADO!$T133&lt;&gt;0),[2]PREMIOS_DOCTORADO!$T133,""),IF($A135="TOTAL",SUM(INDIRECT("K4:K"&amp;ROW()-1)),""))</f>
        <v/>
      </c>
      <c r="L135" s="7" t="str">
        <f ca="1">IF(AND($A135&lt;&gt;"",$A135&lt;&gt;"TOTAL"),IF(AND([2]PREMIOS_DOCTORADO!$V133&lt;&gt;"",[2]PREMIOS_DOCTORADO!$V133&lt;&gt;0),[2]PREMIOS_DOCTORADO!$V133,""),IF($A135="TOTAL",SUM(INDIRECT("L4:L"&amp;ROW()-1)),""))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IF(AND($A135&lt;&gt;"",$A135&lt;&gt;"TOTAL"),IF(AND([2]PREMIOS_DOCTORADO!$Y133&lt;&gt;"",[2]PREMIOS_DOCTORADO!$Y133&lt;&gt;0),[2]PREMIOS_DOCTORADO!$Y133,""),IF($A135="TOTAL",SUM(INDIRECT("N4:N"&amp;ROW()-1)),""))</f>
        <v/>
      </c>
      <c r="O135" s="7" t="str">
        <f ca="1">IF(AND($A135&lt;&gt;"",$A135&lt;&gt;"TOTAL"),IF(AND([2]PREMIOS_DOCTORADO!$AA133&lt;&gt;"",[2]PREMIOS_DOCTORADO!$AA133&lt;&gt;0),[2]PREMIOS_DOCTORADO!$AA133,""),IF($A135="TOTAL",SUM(INDIRECT("O4:O"&amp;ROW()-1)),""))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IF(AND($A135&lt;&gt;"",$A135&lt;&gt;"TOTAL"),IF(AND([2]PREMIOS_DOCTORADO!$AD133&lt;&gt;"",[2]PREMIOS_DOCTORADO!$AD133&lt;&gt;0),[2]PREMIOS_DOCTORADO!$AD133,""),IF($A135="TOTAL",SUM(INDIRECT("Q4:Q"&amp;ROW()-1)),""))</f>
        <v/>
      </c>
      <c r="R135" s="7" t="str">
        <f ca="1">IF(AND($A135&lt;&gt;"",$A135&lt;&gt;"TOTAL"),IF(AND([2]PREMIOS_DOCTORADO!$AF133&lt;&gt;"",[2]PREMIOS_DOCTORADO!$AF133&lt;&gt;0),[2]PREMIOS_DOCTORADO!$AF133,""),IF($A135="TOTAL",SUM(INDIRECT("R4:R"&amp;ROW()-1)),""))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IF(AND($A135&lt;&gt;"",$A135&lt;&gt;"TOTAL"),IF(AND([2]PREMIOS_DOCTORADO!$AI133&lt;&gt;"",[2]PREMIOS_DOCTORADO!$AI133&lt;&gt;0),[2]PREMIOS_DOCTORADO!$AI133,""),IF($A135="TOTAL",SUM(INDIRECT("T4:T"&amp;ROW()-1)),""))</f>
        <v/>
      </c>
      <c r="U135" s="7" t="str">
        <f ca="1">IF(AND($A135&lt;&gt;"",$A135&lt;&gt;"TOTAL"),IF(AND([2]PREMIOS_DOCTORADO!$AK133&lt;&gt;"",[2]PREMIOS_DOCTORADO!$AK133&lt;&gt;0),[2]PREMIOS_DOCTORADO!$AK133,""),IF($A135="TOTAL",SUM(INDIRECT("U4:U"&amp;ROW()-1)),""))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IF(AND($A135&lt;&gt;"",$A135&lt;&gt;"TOTAL"),IF(AND([2]PREMIOS_DOCTORADO!$AN133&lt;&gt;"",[2]PREMIOS_DOCTORADO!$AN133&lt;&gt;0),[2]PREMIOS_DOCTORADO!$AN133,""),IF($A135="TOTAL",SUM(INDIRECT("W4:W"&amp;ROW()-1)),""))</f>
        <v/>
      </c>
      <c r="X135" s="7" t="str">
        <f ca="1">IF(AND($A135&lt;&gt;"",$A135&lt;&gt;"TOTAL"),IF(AND([2]PREMIOS_DOCTORADO!$AP133&lt;&gt;"",[2]PREMIOS_DOCTORADO!$AP133&lt;&gt;0),[2]PREMIOS_DOCTORADO!$AP133,""),IF($A135="TOTAL",SUM(INDIRECT("X4:X"&amp;ROW()-1)),""))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IF(AND($A135&lt;&gt;"",$A135&lt;&gt;"TOTAL"),IF(AND([2]PREMIOS_DOCTORADO!$AS133&lt;&gt;"",[2]PREMIOS_DOCTORADO!$AS133&lt;&gt;0),[2]PREMIOS_DOCTORADO!$AS133,""),IF($A135="TOTAL",SUM(INDIRECT("Z4:Z"&amp;ROW()-1)),""))</f>
        <v/>
      </c>
      <c r="AA135" s="7" t="str">
        <f ca="1">IF(AND($A135&lt;&gt;"",$A135&lt;&gt;"TOTAL"),IF(AND([2]PREMIOS_DOCTORADO!$AU133&lt;&gt;"",[2]PREMIOS_DOCTORADO!$AU133&lt;&gt;0),[2]PREMIOS_DOCTORADO!$AU133,""),IF($A135="TOTAL",SUM(INDIRECT("AA4:AA"&amp;ROW()-1)),""))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IF(AND($A135&lt;&gt;"",$A135&lt;&gt;"TOTAL"),IF(AND([2]PREMIOS_DOCTORADO!$AX133&lt;&gt;"",[2]PREMIOS_DOCTORADO!$AX133&lt;&gt;0),[2]PREMIOS_DOCTORADO!$AX133,""),IF($A135="TOTAL",SUM(INDIRECT("AC4:AC"&amp;ROW()-1)),""))</f>
        <v/>
      </c>
      <c r="AD135" s="7" t="str">
        <f ca="1">IF(AND($A135&lt;&gt;"",$A135&lt;&gt;"TOTAL"),IF(AND([2]PREMIOS_DOCTORADO!$AZ133&lt;&gt;"",[2]PREMIOS_DOCTORADO!$AZ133&lt;&gt;0),[2]PREMIOS_DOCTORADO!$AZ133,""),IF($A135="TOTAL",SUM(INDIRECT("AD4:AD"&amp;ROW()-1)),""))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IF(AND($A135&lt;&gt;"",$A135&lt;&gt;"TOTAL"),IF(AND([2]PREMIOS_DOCTORADO!$BC133&lt;&gt;"",[2]PREMIOS_DOCTORADO!$BC133&lt;&gt;0),[2]PREMIOS_DOCTORADO!$BC133,""),IF($A135="TOTAL",SUM(INDIRECT("AF4:AF"&amp;ROW()-1)),""))</f>
        <v/>
      </c>
      <c r="AG135" s="7" t="str">
        <f ca="1">IF(AND($A135&lt;&gt;"",$A135&lt;&gt;"TOTAL"),IF(AND([2]PREMIOS_DOCTORADO!$BE133&lt;&gt;"",[2]PREMIOS_DOCTORADO!$BE133&lt;&gt;0),[2]PREMIOS_DOCTORADO!$BE133,""),IF($A135="TOTAL",SUM(INDIRECT("AG4:AG"&amp;ROW()-1)),""))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IF(AND($A135&lt;&gt;"",$A135&lt;&gt;"TOTAL"),IF(AND([2]PREMIOS_DOCTORADO!$BH133&lt;&gt;"",[2]PREMIOS_DOCTORADO!$BH133&lt;&gt;0),[2]PREMIOS_DOCTORADO!$BH133,""),IF($A135="TOTAL",SUM(INDIRECT("AI4:AI"&amp;ROW()-1)),""))</f>
        <v/>
      </c>
      <c r="AJ135" s="7" t="str">
        <f ca="1">IF(AND($A135&lt;&gt;"",$A135&lt;&gt;"TOTAL"),IF(AND([2]PREMIOS_DOCTORADO!$BJ133&lt;&gt;"",[2]PREMIOS_DOCTORADO!$BJ133&lt;&gt;0),[2]PREMIOS_DOCTORADO!$BJ133,""),IF($A135="TOTAL",SUM(INDIRECT("AJ4:AJ"&amp;ROW()-1)),""))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IF(AND($A135&lt;&gt;"",$A135&lt;&gt;"TOTAL"),IF(AND([2]PREMIOS_DOCTORADO!$BM133&lt;&gt;"",[2]PREMIOS_DOCTORADO!$BM133&lt;&gt;0),[2]PREMIOS_DOCTORADO!$BM133,""),IF($A135="TOTAL",SUM(INDIRECT("AL4:AL"&amp;ROW()-1)),""))</f>
        <v/>
      </c>
      <c r="AM135" s="7" t="str">
        <f ca="1">IF(AND($A135&lt;&gt;"",$A135&lt;&gt;"TOTAL"),IF(AND([2]PREMIOS_DOCTORADO!$BO133&lt;&gt;"",[2]PREMIOS_DOCTORADO!$BO133&lt;&gt;0),[2]PREMIOS_DOCTORADO!$BO133,""),IF($A135="TOTAL",SUM(INDIRECT("AM4:AM"&amp;ROW()-1)),""))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IF(AND($A135&lt;&gt;"",$A135&lt;&gt;"TOTAL"),IF(AND([2]PREMIOS_DOCTORADO!$BR133&lt;&gt;"",[2]PREMIOS_DOCTORADO!$BR133&lt;&gt;0),[2]PREMIOS_DOCTORADO!$BR133,""),IF($A135="TOTAL",SUM(INDIRECT("AO4:AO"&amp;ROW()-1)),""))</f>
        <v/>
      </c>
      <c r="AP135" s="7" t="str">
        <f ca="1">IF(AND($A135&lt;&gt;"",$A135&lt;&gt;"TOTAL"),IF(AND([2]PREMIOS_DOCTORADO!$BT133&lt;&gt;"",[2]PREMIOS_DOCTORADO!$BT133&lt;&gt;0),[2]PREMIOS_DOCTORADO!$BT133,""),IF($A135="TOTAL",SUM(INDIRECT("AP4:AP"&amp;ROW()-1)),""))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IF(AND($A135&lt;&gt;"",$A135&lt;&gt;"TOTAL"),IF(AND([2]PREMIOS_DOCTORADO!$BW133&lt;&gt;"",[2]PREMIOS_DOCTORADO!$BW133&lt;&gt;0),[2]PREMIOS_DOCTORADO!$BW133,""),IF($A135="TOTAL",SUM(INDIRECT("AR4:AR"&amp;ROW()-1)),""))</f>
        <v/>
      </c>
      <c r="AS135" s="7" t="str">
        <f ca="1">IF(AND($A135&lt;&gt;"",$A135&lt;&gt;"TOTAL"),IF(AND([2]PREMIOS_DOCTORADO!$BY133&lt;&gt;"",[2]PREMIOS_DOCTORADO!$BY133&lt;&gt;0),[2]PREMIOS_DOCTORADO!$BY133,""),IF($A135="TOTAL",SUM(INDIRECT("AS4:AS"&amp;ROW()-1)),""))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IF(AND($A135&lt;&gt;"",$A135&lt;&gt;"TOTAL"),IF(AND([2]PREMIOS_DOCTORADO!$CB133&lt;&gt;"",[2]PREMIOS_DOCTORADO!$CB133&lt;&gt;0),[2]PREMIOS_DOCTORADO!$CB133,""),IF($A135="TOTAL",SUM(INDIRECT("AU4:AU"&amp;ROW()-1)),""))</f>
        <v/>
      </c>
      <c r="AV135" s="7" t="str">
        <f ca="1">IF(AND($A135&lt;&gt;"",$A135&lt;&gt;"TOTAL"),IF(AND([2]PREMIOS_DOCTORADO!$CD133&lt;&gt;"",[2]PREMIOS_DOCTORADO!$CD133&lt;&gt;0),[2]PREMIOS_DOCTORADO!$CD133,""),IF($A135="TOTAL",SUM(INDIRECT("AV4:AV"&amp;ROW()-1)),""))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IF(AND($A135&lt;&gt;"",$A135&lt;&gt;"TOTAL"),IF(AND([2]PREMIOS_DOCTORADO!$CG133&lt;&gt;"",[2]PREMIOS_DOCTORADO!$CG133&lt;&gt;0),[2]PREMIOS_DOCTORADO!$CG133,""),IF($A135="TOTAL",SUM(INDIRECT("AX4:AX"&amp;ROW()-1)),""))</f>
        <v/>
      </c>
      <c r="AY135" s="7" t="str">
        <f ca="1">IF(AND($A135&lt;&gt;"",$A135&lt;&gt;"TOTAL"),IF(AND([2]PREMIOS_DOCTORADO!$CI133&lt;&gt;"",[2]PREMIOS_DOCTORADO!$CI133&lt;&gt;0),[2]PREMIOS_DOCTORADO!$CI133,""),IF($A135="TOTAL",SUM(INDIRECT("AY4:AY"&amp;ROW()-1)),""))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IF(AND($A135&lt;&gt;"",$A135&lt;&gt;"TOTAL"),IF(AND([2]PREMIOS_DOCTORADO!$CL133&lt;&gt;"",[2]PREMIOS_DOCTORADO!$CL133&lt;&gt;0),[2]PREMIOS_DOCTORADO!$CL133,""),IF($A135="TOTAL",SUM(INDIRECT("BA4:BA"&amp;ROW()-1)),""))</f>
        <v/>
      </c>
      <c r="BB135" s="7" t="str">
        <f ca="1">IF(AND($A135&lt;&gt;"",$A135&lt;&gt;"TOTAL"),IF(AND([2]PREMIOS_DOCTORADO!$CN133&lt;&gt;"",[2]PREMIOS_DOCTORADO!$CN133&lt;&gt;0),[2]PREMIOS_DOCTORADO!$CN133,""),IF($A135="TOTAL",SUM(INDIRECT("BB4:BB"&amp;ROW()-1)),""))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IF(AND($A135&lt;&gt;"",$A135&lt;&gt;"TOTAL"),IF(AND([2]PREMIOS_DOCTORADO!$CQ133&lt;&gt;"",[2]PREMIOS_DOCTORADO!$CQ133&lt;&gt;0),[2]PREMIOS_DOCTORADO!$CQ133,""),IF($A135="TOTAL",SUM(INDIRECT("BD4:BD"&amp;ROW()-1)),""))</f>
        <v/>
      </c>
      <c r="BE135" s="7" t="str">
        <f ca="1">IF(AND($A135&lt;&gt;"",$A135&lt;&gt;"TOTAL"),IF(AND([2]PREMIOS_DOCTORADO!$CS133&lt;&gt;"",[2]PREMIOS_DOCTORADO!$CS133&lt;&gt;0),[2]PREMIOS_DOCTORADO!$CS133,""),IF($A135="TOTAL",SUM(INDIRECT("BE4:BE"&amp;ROW()-1)),""))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IF([2]PREMIOS_DOCTORADO!$D134&lt;&gt;"",[2]PREMIOS_DOCTORADO!$D134,IF(AND([2]PREMIOS_DOCTORADO!$D134="",[2]PREMIOS_DOCTORADO!$D135="",[2]PREMIOS_DOCTORADO!$D133=""),"","TOTAL"))</f>
        <v/>
      </c>
      <c r="B136" s="7" t="str">
        <f ca="1">IF(AND($A136&lt;&gt;"",$A136&lt;&gt;"TOTAL"),IF(AND([2]PREMIOS_DOCTORADO!$E134&lt;&gt;"",[2]PREMIOS_DOCTORADO!$E134&lt;&gt;0),[2]PREMIOS_DOCTORADO!$E134,""),IF($A136="TOTAL",SUM(INDIRECT("B4:B"&amp;ROW()-1)),""))</f>
        <v/>
      </c>
      <c r="C136" s="7" t="str">
        <f ca="1">IF(AND($A136&lt;&gt;"",$A136&lt;&gt;"TOTAL"),IF(AND([2]PREMIOS_DOCTORADO!$G134&lt;&gt;"",[2]PREMIOS_DOCTORADO!$G134&lt;&gt;0),[2]PREMIOS_DOCTORADO!$G134,""),IF($A136="TOTAL",SUM(INDIRECT("C4:C"&amp;ROW()-1)),""))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IF(AND($A136&lt;&gt;"",$A136&lt;&gt;"TOTAL"),IF(AND([2]PREMIOS_DOCTORADO!$J134&lt;&gt;"",[2]PREMIOS_DOCTORADO!$J134&lt;&gt;0),[2]PREMIOS_DOCTORADO!$J134,""),IF($A136="TOTAL",SUM(INDIRECT("E4:E"&amp;ROW()-1)),""))</f>
        <v/>
      </c>
      <c r="F136" s="7" t="str">
        <f ca="1">IF(AND($A136&lt;&gt;"",$A136&lt;&gt;"TOTAL"),IF(AND([2]PREMIOS_DOCTORADO!$L134&lt;&gt;"",[2]PREMIOS_DOCTORADO!$L134&lt;&gt;0),[2]PREMIOS_DOCTORADO!$L134,""),IF($A136="TOTAL",SUM(INDIRECT("F4:F"&amp;ROW()-1)),""))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IF(AND($A136&lt;&gt;"",$A136&lt;&gt;"TOTAL"),IF(AND([2]PREMIOS_DOCTORADO!$O134&lt;&gt;"",[2]PREMIOS_DOCTORADO!$O134&lt;&gt;0),[2]PREMIOS_DOCTORADO!$O134,""),IF($A136="TOTAL",SUM(INDIRECT("H4:H"&amp;ROW()-1)),""))</f>
        <v/>
      </c>
      <c r="I136" s="7" t="str">
        <f ca="1">IF(AND($A136&lt;&gt;"",$A136&lt;&gt;"TOTAL"),IF(AND([2]PREMIOS_DOCTORADO!$Q134&lt;&gt;"",[2]PREMIOS_DOCTORADO!$Q134&lt;&gt;0),[2]PREMIOS_DOCTORADO!$Q134,""),IF($A136="TOTAL",SUM(INDIRECT("I4:I"&amp;ROW()-1)),""))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IF(AND($A136&lt;&gt;"",$A136&lt;&gt;"TOTAL"),IF(AND([2]PREMIOS_DOCTORADO!$T134&lt;&gt;"",[2]PREMIOS_DOCTORADO!$T134&lt;&gt;0),[2]PREMIOS_DOCTORADO!$T134,""),IF($A136="TOTAL",SUM(INDIRECT("K4:K"&amp;ROW()-1)),""))</f>
        <v/>
      </c>
      <c r="L136" s="7" t="str">
        <f ca="1">IF(AND($A136&lt;&gt;"",$A136&lt;&gt;"TOTAL"),IF(AND([2]PREMIOS_DOCTORADO!$V134&lt;&gt;"",[2]PREMIOS_DOCTORADO!$V134&lt;&gt;0),[2]PREMIOS_DOCTORADO!$V134,""),IF($A136="TOTAL",SUM(INDIRECT("L4:L"&amp;ROW()-1)),""))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IF(AND($A136&lt;&gt;"",$A136&lt;&gt;"TOTAL"),IF(AND([2]PREMIOS_DOCTORADO!$Y134&lt;&gt;"",[2]PREMIOS_DOCTORADO!$Y134&lt;&gt;0),[2]PREMIOS_DOCTORADO!$Y134,""),IF($A136="TOTAL",SUM(INDIRECT("N4:N"&amp;ROW()-1)),""))</f>
        <v/>
      </c>
      <c r="O136" s="7" t="str">
        <f ca="1">IF(AND($A136&lt;&gt;"",$A136&lt;&gt;"TOTAL"),IF(AND([2]PREMIOS_DOCTORADO!$AA134&lt;&gt;"",[2]PREMIOS_DOCTORADO!$AA134&lt;&gt;0),[2]PREMIOS_DOCTORADO!$AA134,""),IF($A136="TOTAL",SUM(INDIRECT("O4:O"&amp;ROW()-1)),""))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IF(AND($A136&lt;&gt;"",$A136&lt;&gt;"TOTAL"),IF(AND([2]PREMIOS_DOCTORADO!$AD134&lt;&gt;"",[2]PREMIOS_DOCTORADO!$AD134&lt;&gt;0),[2]PREMIOS_DOCTORADO!$AD134,""),IF($A136="TOTAL",SUM(INDIRECT("Q4:Q"&amp;ROW()-1)),""))</f>
        <v/>
      </c>
      <c r="R136" s="7" t="str">
        <f ca="1">IF(AND($A136&lt;&gt;"",$A136&lt;&gt;"TOTAL"),IF(AND([2]PREMIOS_DOCTORADO!$AF134&lt;&gt;"",[2]PREMIOS_DOCTORADO!$AF134&lt;&gt;0),[2]PREMIOS_DOCTORADO!$AF134,""),IF($A136="TOTAL",SUM(INDIRECT("R4:R"&amp;ROW()-1)),""))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IF(AND($A136&lt;&gt;"",$A136&lt;&gt;"TOTAL"),IF(AND([2]PREMIOS_DOCTORADO!$AI134&lt;&gt;"",[2]PREMIOS_DOCTORADO!$AI134&lt;&gt;0),[2]PREMIOS_DOCTORADO!$AI134,""),IF($A136="TOTAL",SUM(INDIRECT("T4:T"&amp;ROW()-1)),""))</f>
        <v/>
      </c>
      <c r="U136" s="7" t="str">
        <f ca="1">IF(AND($A136&lt;&gt;"",$A136&lt;&gt;"TOTAL"),IF(AND([2]PREMIOS_DOCTORADO!$AK134&lt;&gt;"",[2]PREMIOS_DOCTORADO!$AK134&lt;&gt;0),[2]PREMIOS_DOCTORADO!$AK134,""),IF($A136="TOTAL",SUM(INDIRECT("U4:U"&amp;ROW()-1)),""))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IF(AND($A136&lt;&gt;"",$A136&lt;&gt;"TOTAL"),IF(AND([2]PREMIOS_DOCTORADO!$AN134&lt;&gt;"",[2]PREMIOS_DOCTORADO!$AN134&lt;&gt;0),[2]PREMIOS_DOCTORADO!$AN134,""),IF($A136="TOTAL",SUM(INDIRECT("W4:W"&amp;ROW()-1)),""))</f>
        <v/>
      </c>
      <c r="X136" s="7" t="str">
        <f ca="1">IF(AND($A136&lt;&gt;"",$A136&lt;&gt;"TOTAL"),IF(AND([2]PREMIOS_DOCTORADO!$AP134&lt;&gt;"",[2]PREMIOS_DOCTORADO!$AP134&lt;&gt;0),[2]PREMIOS_DOCTORADO!$AP134,""),IF($A136="TOTAL",SUM(INDIRECT("X4:X"&amp;ROW()-1)),""))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IF(AND($A136&lt;&gt;"",$A136&lt;&gt;"TOTAL"),IF(AND([2]PREMIOS_DOCTORADO!$AS134&lt;&gt;"",[2]PREMIOS_DOCTORADO!$AS134&lt;&gt;0),[2]PREMIOS_DOCTORADO!$AS134,""),IF($A136="TOTAL",SUM(INDIRECT("Z4:Z"&amp;ROW()-1)),""))</f>
        <v/>
      </c>
      <c r="AA136" s="7" t="str">
        <f ca="1">IF(AND($A136&lt;&gt;"",$A136&lt;&gt;"TOTAL"),IF(AND([2]PREMIOS_DOCTORADO!$AU134&lt;&gt;"",[2]PREMIOS_DOCTORADO!$AU134&lt;&gt;0),[2]PREMIOS_DOCTORADO!$AU134,""),IF($A136="TOTAL",SUM(INDIRECT("AA4:AA"&amp;ROW()-1)),""))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IF(AND($A136&lt;&gt;"",$A136&lt;&gt;"TOTAL"),IF(AND([2]PREMIOS_DOCTORADO!$AX134&lt;&gt;"",[2]PREMIOS_DOCTORADO!$AX134&lt;&gt;0),[2]PREMIOS_DOCTORADO!$AX134,""),IF($A136="TOTAL",SUM(INDIRECT("AC4:AC"&amp;ROW()-1)),""))</f>
        <v/>
      </c>
      <c r="AD136" s="7" t="str">
        <f ca="1">IF(AND($A136&lt;&gt;"",$A136&lt;&gt;"TOTAL"),IF(AND([2]PREMIOS_DOCTORADO!$AZ134&lt;&gt;"",[2]PREMIOS_DOCTORADO!$AZ134&lt;&gt;0),[2]PREMIOS_DOCTORADO!$AZ134,""),IF($A136="TOTAL",SUM(INDIRECT("AD4:AD"&amp;ROW()-1)),""))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IF(AND($A136&lt;&gt;"",$A136&lt;&gt;"TOTAL"),IF(AND([2]PREMIOS_DOCTORADO!$BC134&lt;&gt;"",[2]PREMIOS_DOCTORADO!$BC134&lt;&gt;0),[2]PREMIOS_DOCTORADO!$BC134,""),IF($A136="TOTAL",SUM(INDIRECT("AF4:AF"&amp;ROW()-1)),""))</f>
        <v/>
      </c>
      <c r="AG136" s="7" t="str">
        <f ca="1">IF(AND($A136&lt;&gt;"",$A136&lt;&gt;"TOTAL"),IF(AND([2]PREMIOS_DOCTORADO!$BE134&lt;&gt;"",[2]PREMIOS_DOCTORADO!$BE134&lt;&gt;0),[2]PREMIOS_DOCTORADO!$BE134,""),IF($A136="TOTAL",SUM(INDIRECT("AG4:AG"&amp;ROW()-1)),""))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IF(AND($A136&lt;&gt;"",$A136&lt;&gt;"TOTAL"),IF(AND([2]PREMIOS_DOCTORADO!$BH134&lt;&gt;"",[2]PREMIOS_DOCTORADO!$BH134&lt;&gt;0),[2]PREMIOS_DOCTORADO!$BH134,""),IF($A136="TOTAL",SUM(INDIRECT("AI4:AI"&amp;ROW()-1)),""))</f>
        <v/>
      </c>
      <c r="AJ136" s="7" t="str">
        <f ca="1">IF(AND($A136&lt;&gt;"",$A136&lt;&gt;"TOTAL"),IF(AND([2]PREMIOS_DOCTORADO!$BJ134&lt;&gt;"",[2]PREMIOS_DOCTORADO!$BJ134&lt;&gt;0),[2]PREMIOS_DOCTORADO!$BJ134,""),IF($A136="TOTAL",SUM(INDIRECT("AJ4:AJ"&amp;ROW()-1)),""))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IF(AND($A136&lt;&gt;"",$A136&lt;&gt;"TOTAL"),IF(AND([2]PREMIOS_DOCTORADO!$BM134&lt;&gt;"",[2]PREMIOS_DOCTORADO!$BM134&lt;&gt;0),[2]PREMIOS_DOCTORADO!$BM134,""),IF($A136="TOTAL",SUM(INDIRECT("AL4:AL"&amp;ROW()-1)),""))</f>
        <v/>
      </c>
      <c r="AM136" s="7" t="str">
        <f ca="1">IF(AND($A136&lt;&gt;"",$A136&lt;&gt;"TOTAL"),IF(AND([2]PREMIOS_DOCTORADO!$BO134&lt;&gt;"",[2]PREMIOS_DOCTORADO!$BO134&lt;&gt;0),[2]PREMIOS_DOCTORADO!$BO134,""),IF($A136="TOTAL",SUM(INDIRECT("AM4:AM"&amp;ROW()-1)),""))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IF(AND($A136&lt;&gt;"",$A136&lt;&gt;"TOTAL"),IF(AND([2]PREMIOS_DOCTORADO!$BR134&lt;&gt;"",[2]PREMIOS_DOCTORADO!$BR134&lt;&gt;0),[2]PREMIOS_DOCTORADO!$BR134,""),IF($A136="TOTAL",SUM(INDIRECT("AO4:AO"&amp;ROW()-1)),""))</f>
        <v/>
      </c>
      <c r="AP136" s="7" t="str">
        <f ca="1">IF(AND($A136&lt;&gt;"",$A136&lt;&gt;"TOTAL"),IF(AND([2]PREMIOS_DOCTORADO!$BT134&lt;&gt;"",[2]PREMIOS_DOCTORADO!$BT134&lt;&gt;0),[2]PREMIOS_DOCTORADO!$BT134,""),IF($A136="TOTAL",SUM(INDIRECT("AP4:AP"&amp;ROW()-1)),""))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IF(AND($A136&lt;&gt;"",$A136&lt;&gt;"TOTAL"),IF(AND([2]PREMIOS_DOCTORADO!$BW134&lt;&gt;"",[2]PREMIOS_DOCTORADO!$BW134&lt;&gt;0),[2]PREMIOS_DOCTORADO!$BW134,""),IF($A136="TOTAL",SUM(INDIRECT("AR4:AR"&amp;ROW()-1)),""))</f>
        <v/>
      </c>
      <c r="AS136" s="7" t="str">
        <f ca="1">IF(AND($A136&lt;&gt;"",$A136&lt;&gt;"TOTAL"),IF(AND([2]PREMIOS_DOCTORADO!$BY134&lt;&gt;"",[2]PREMIOS_DOCTORADO!$BY134&lt;&gt;0),[2]PREMIOS_DOCTORADO!$BY134,""),IF($A136="TOTAL",SUM(INDIRECT("AS4:AS"&amp;ROW()-1)),""))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IF(AND($A136&lt;&gt;"",$A136&lt;&gt;"TOTAL"),IF(AND([2]PREMIOS_DOCTORADO!$CB134&lt;&gt;"",[2]PREMIOS_DOCTORADO!$CB134&lt;&gt;0),[2]PREMIOS_DOCTORADO!$CB134,""),IF($A136="TOTAL",SUM(INDIRECT("AU4:AU"&amp;ROW()-1)),""))</f>
        <v/>
      </c>
      <c r="AV136" s="7" t="str">
        <f ca="1">IF(AND($A136&lt;&gt;"",$A136&lt;&gt;"TOTAL"),IF(AND([2]PREMIOS_DOCTORADO!$CD134&lt;&gt;"",[2]PREMIOS_DOCTORADO!$CD134&lt;&gt;0),[2]PREMIOS_DOCTORADO!$CD134,""),IF($A136="TOTAL",SUM(INDIRECT("AV4:AV"&amp;ROW()-1)),""))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IF(AND($A136&lt;&gt;"",$A136&lt;&gt;"TOTAL"),IF(AND([2]PREMIOS_DOCTORADO!$CG134&lt;&gt;"",[2]PREMIOS_DOCTORADO!$CG134&lt;&gt;0),[2]PREMIOS_DOCTORADO!$CG134,""),IF($A136="TOTAL",SUM(INDIRECT("AX4:AX"&amp;ROW()-1)),""))</f>
        <v/>
      </c>
      <c r="AY136" s="7" t="str">
        <f ca="1">IF(AND($A136&lt;&gt;"",$A136&lt;&gt;"TOTAL"),IF(AND([2]PREMIOS_DOCTORADO!$CI134&lt;&gt;"",[2]PREMIOS_DOCTORADO!$CI134&lt;&gt;0),[2]PREMIOS_DOCTORADO!$CI134,""),IF($A136="TOTAL",SUM(INDIRECT("AY4:AY"&amp;ROW()-1)),""))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IF(AND($A136&lt;&gt;"",$A136&lt;&gt;"TOTAL"),IF(AND([2]PREMIOS_DOCTORADO!$CL134&lt;&gt;"",[2]PREMIOS_DOCTORADO!$CL134&lt;&gt;0),[2]PREMIOS_DOCTORADO!$CL134,""),IF($A136="TOTAL",SUM(INDIRECT("BA4:BA"&amp;ROW()-1)),""))</f>
        <v/>
      </c>
      <c r="BB136" s="7" t="str">
        <f ca="1">IF(AND($A136&lt;&gt;"",$A136&lt;&gt;"TOTAL"),IF(AND([2]PREMIOS_DOCTORADO!$CN134&lt;&gt;"",[2]PREMIOS_DOCTORADO!$CN134&lt;&gt;0),[2]PREMIOS_DOCTORADO!$CN134,""),IF($A136="TOTAL",SUM(INDIRECT("BB4:BB"&amp;ROW()-1)),""))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IF(AND($A136&lt;&gt;"",$A136&lt;&gt;"TOTAL"),IF(AND([2]PREMIOS_DOCTORADO!$CQ134&lt;&gt;"",[2]PREMIOS_DOCTORADO!$CQ134&lt;&gt;0),[2]PREMIOS_DOCTORADO!$CQ134,""),IF($A136="TOTAL",SUM(INDIRECT("BD4:BD"&amp;ROW()-1)),""))</f>
        <v/>
      </c>
      <c r="BE136" s="7" t="str">
        <f ca="1">IF(AND($A136&lt;&gt;"",$A136&lt;&gt;"TOTAL"),IF(AND([2]PREMIOS_DOCTORADO!$CS134&lt;&gt;"",[2]PREMIOS_DOCTORADO!$CS134&lt;&gt;0),[2]PREMIOS_DOCTORADO!$CS134,""),IF($A136="TOTAL",SUM(INDIRECT("BE4:BE"&amp;ROW()-1)),""))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IF([2]PREMIOS_DOCTORADO!$D135&lt;&gt;"",[2]PREMIOS_DOCTORADO!$D135,IF(AND([2]PREMIOS_DOCTORADO!$D135="",[2]PREMIOS_DOCTORADO!$D136="",[2]PREMIOS_DOCTORADO!$D134=""),"","TOTAL"))</f>
        <v/>
      </c>
      <c r="B137" s="7" t="str">
        <f ca="1">IF(AND($A137&lt;&gt;"",$A137&lt;&gt;"TOTAL"),IF(AND([2]PREMIOS_DOCTORADO!$E135&lt;&gt;"",[2]PREMIOS_DOCTORADO!$E135&lt;&gt;0),[2]PREMIOS_DOCTORADO!$E135,""),IF($A137="TOTAL",SUM(INDIRECT("B4:B"&amp;ROW()-1)),""))</f>
        <v/>
      </c>
      <c r="C137" s="7" t="str">
        <f ca="1">IF(AND($A137&lt;&gt;"",$A137&lt;&gt;"TOTAL"),IF(AND([2]PREMIOS_DOCTORADO!$G135&lt;&gt;"",[2]PREMIOS_DOCTORADO!$G135&lt;&gt;0),[2]PREMIOS_DOCTORADO!$G135,""),IF($A137="TOTAL",SUM(INDIRECT("C4:C"&amp;ROW()-1)),""))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IF(AND($A137&lt;&gt;"",$A137&lt;&gt;"TOTAL"),IF(AND([2]PREMIOS_DOCTORADO!$J135&lt;&gt;"",[2]PREMIOS_DOCTORADO!$J135&lt;&gt;0),[2]PREMIOS_DOCTORADO!$J135,""),IF($A137="TOTAL",SUM(INDIRECT("E4:E"&amp;ROW()-1)),""))</f>
        <v/>
      </c>
      <c r="F137" s="7" t="str">
        <f ca="1">IF(AND($A137&lt;&gt;"",$A137&lt;&gt;"TOTAL"),IF(AND([2]PREMIOS_DOCTORADO!$L135&lt;&gt;"",[2]PREMIOS_DOCTORADO!$L135&lt;&gt;0),[2]PREMIOS_DOCTORADO!$L135,""),IF($A137="TOTAL",SUM(INDIRECT("F4:F"&amp;ROW()-1)),""))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IF(AND($A137&lt;&gt;"",$A137&lt;&gt;"TOTAL"),IF(AND([2]PREMIOS_DOCTORADO!$O135&lt;&gt;"",[2]PREMIOS_DOCTORADO!$O135&lt;&gt;0),[2]PREMIOS_DOCTORADO!$O135,""),IF($A137="TOTAL",SUM(INDIRECT("H4:H"&amp;ROW()-1)),""))</f>
        <v/>
      </c>
      <c r="I137" s="7" t="str">
        <f ca="1">IF(AND($A137&lt;&gt;"",$A137&lt;&gt;"TOTAL"),IF(AND([2]PREMIOS_DOCTORADO!$Q135&lt;&gt;"",[2]PREMIOS_DOCTORADO!$Q135&lt;&gt;0),[2]PREMIOS_DOCTORADO!$Q135,""),IF($A137="TOTAL",SUM(INDIRECT("I4:I"&amp;ROW()-1)),""))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IF(AND($A137&lt;&gt;"",$A137&lt;&gt;"TOTAL"),IF(AND([2]PREMIOS_DOCTORADO!$T135&lt;&gt;"",[2]PREMIOS_DOCTORADO!$T135&lt;&gt;0),[2]PREMIOS_DOCTORADO!$T135,""),IF($A137="TOTAL",SUM(INDIRECT("K4:K"&amp;ROW()-1)),""))</f>
        <v/>
      </c>
      <c r="L137" s="7" t="str">
        <f ca="1">IF(AND($A137&lt;&gt;"",$A137&lt;&gt;"TOTAL"),IF(AND([2]PREMIOS_DOCTORADO!$V135&lt;&gt;"",[2]PREMIOS_DOCTORADO!$V135&lt;&gt;0),[2]PREMIOS_DOCTORADO!$V135,""),IF($A137="TOTAL",SUM(INDIRECT("L4:L"&amp;ROW()-1)),""))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IF(AND($A137&lt;&gt;"",$A137&lt;&gt;"TOTAL"),IF(AND([2]PREMIOS_DOCTORADO!$Y135&lt;&gt;"",[2]PREMIOS_DOCTORADO!$Y135&lt;&gt;0),[2]PREMIOS_DOCTORADO!$Y135,""),IF($A137="TOTAL",SUM(INDIRECT("N4:N"&amp;ROW()-1)),""))</f>
        <v/>
      </c>
      <c r="O137" s="7" t="str">
        <f ca="1">IF(AND($A137&lt;&gt;"",$A137&lt;&gt;"TOTAL"),IF(AND([2]PREMIOS_DOCTORADO!$AA135&lt;&gt;"",[2]PREMIOS_DOCTORADO!$AA135&lt;&gt;0),[2]PREMIOS_DOCTORADO!$AA135,""),IF($A137="TOTAL",SUM(INDIRECT("O4:O"&amp;ROW()-1)),""))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IF(AND($A137&lt;&gt;"",$A137&lt;&gt;"TOTAL"),IF(AND([2]PREMIOS_DOCTORADO!$AD135&lt;&gt;"",[2]PREMIOS_DOCTORADO!$AD135&lt;&gt;0),[2]PREMIOS_DOCTORADO!$AD135,""),IF($A137="TOTAL",SUM(INDIRECT("Q4:Q"&amp;ROW()-1)),""))</f>
        <v/>
      </c>
      <c r="R137" s="7" t="str">
        <f ca="1">IF(AND($A137&lt;&gt;"",$A137&lt;&gt;"TOTAL"),IF(AND([2]PREMIOS_DOCTORADO!$AF135&lt;&gt;"",[2]PREMIOS_DOCTORADO!$AF135&lt;&gt;0),[2]PREMIOS_DOCTORADO!$AF135,""),IF($A137="TOTAL",SUM(INDIRECT("R4:R"&amp;ROW()-1)),""))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IF(AND($A137&lt;&gt;"",$A137&lt;&gt;"TOTAL"),IF(AND([2]PREMIOS_DOCTORADO!$AI135&lt;&gt;"",[2]PREMIOS_DOCTORADO!$AI135&lt;&gt;0),[2]PREMIOS_DOCTORADO!$AI135,""),IF($A137="TOTAL",SUM(INDIRECT("T4:T"&amp;ROW()-1)),""))</f>
        <v/>
      </c>
      <c r="U137" s="7" t="str">
        <f ca="1">IF(AND($A137&lt;&gt;"",$A137&lt;&gt;"TOTAL"),IF(AND([2]PREMIOS_DOCTORADO!$AK135&lt;&gt;"",[2]PREMIOS_DOCTORADO!$AK135&lt;&gt;0),[2]PREMIOS_DOCTORADO!$AK135,""),IF($A137="TOTAL",SUM(INDIRECT("U4:U"&amp;ROW()-1)),""))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IF(AND($A137&lt;&gt;"",$A137&lt;&gt;"TOTAL"),IF(AND([2]PREMIOS_DOCTORADO!$AN135&lt;&gt;"",[2]PREMIOS_DOCTORADO!$AN135&lt;&gt;0),[2]PREMIOS_DOCTORADO!$AN135,""),IF($A137="TOTAL",SUM(INDIRECT("W4:W"&amp;ROW()-1)),""))</f>
        <v/>
      </c>
      <c r="X137" s="7" t="str">
        <f ca="1">IF(AND($A137&lt;&gt;"",$A137&lt;&gt;"TOTAL"),IF(AND([2]PREMIOS_DOCTORADO!$AP135&lt;&gt;"",[2]PREMIOS_DOCTORADO!$AP135&lt;&gt;0),[2]PREMIOS_DOCTORADO!$AP135,""),IF($A137="TOTAL",SUM(INDIRECT("X4:X"&amp;ROW()-1)),""))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IF(AND($A137&lt;&gt;"",$A137&lt;&gt;"TOTAL"),IF(AND([2]PREMIOS_DOCTORADO!$AS135&lt;&gt;"",[2]PREMIOS_DOCTORADO!$AS135&lt;&gt;0),[2]PREMIOS_DOCTORADO!$AS135,""),IF($A137="TOTAL",SUM(INDIRECT("Z4:Z"&amp;ROW()-1)),""))</f>
        <v/>
      </c>
      <c r="AA137" s="7" t="str">
        <f ca="1">IF(AND($A137&lt;&gt;"",$A137&lt;&gt;"TOTAL"),IF(AND([2]PREMIOS_DOCTORADO!$AU135&lt;&gt;"",[2]PREMIOS_DOCTORADO!$AU135&lt;&gt;0),[2]PREMIOS_DOCTORADO!$AU135,""),IF($A137="TOTAL",SUM(INDIRECT("AA4:AA"&amp;ROW()-1)),""))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IF(AND($A137&lt;&gt;"",$A137&lt;&gt;"TOTAL"),IF(AND([2]PREMIOS_DOCTORADO!$AX135&lt;&gt;"",[2]PREMIOS_DOCTORADO!$AX135&lt;&gt;0),[2]PREMIOS_DOCTORADO!$AX135,""),IF($A137="TOTAL",SUM(INDIRECT("AC4:AC"&amp;ROW()-1)),""))</f>
        <v/>
      </c>
      <c r="AD137" s="7" t="str">
        <f ca="1">IF(AND($A137&lt;&gt;"",$A137&lt;&gt;"TOTAL"),IF(AND([2]PREMIOS_DOCTORADO!$AZ135&lt;&gt;"",[2]PREMIOS_DOCTORADO!$AZ135&lt;&gt;0),[2]PREMIOS_DOCTORADO!$AZ135,""),IF($A137="TOTAL",SUM(INDIRECT("AD4:AD"&amp;ROW()-1)),""))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IF(AND($A137&lt;&gt;"",$A137&lt;&gt;"TOTAL"),IF(AND([2]PREMIOS_DOCTORADO!$BC135&lt;&gt;"",[2]PREMIOS_DOCTORADO!$BC135&lt;&gt;0),[2]PREMIOS_DOCTORADO!$BC135,""),IF($A137="TOTAL",SUM(INDIRECT("AF4:AF"&amp;ROW()-1)),""))</f>
        <v/>
      </c>
      <c r="AG137" s="7" t="str">
        <f ca="1">IF(AND($A137&lt;&gt;"",$A137&lt;&gt;"TOTAL"),IF(AND([2]PREMIOS_DOCTORADO!$BE135&lt;&gt;"",[2]PREMIOS_DOCTORADO!$BE135&lt;&gt;0),[2]PREMIOS_DOCTORADO!$BE135,""),IF($A137="TOTAL",SUM(INDIRECT("AG4:AG"&amp;ROW()-1)),""))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IF(AND($A137&lt;&gt;"",$A137&lt;&gt;"TOTAL"),IF(AND([2]PREMIOS_DOCTORADO!$BH135&lt;&gt;"",[2]PREMIOS_DOCTORADO!$BH135&lt;&gt;0),[2]PREMIOS_DOCTORADO!$BH135,""),IF($A137="TOTAL",SUM(INDIRECT("AI4:AI"&amp;ROW()-1)),""))</f>
        <v/>
      </c>
      <c r="AJ137" s="7" t="str">
        <f ca="1">IF(AND($A137&lt;&gt;"",$A137&lt;&gt;"TOTAL"),IF(AND([2]PREMIOS_DOCTORADO!$BJ135&lt;&gt;"",[2]PREMIOS_DOCTORADO!$BJ135&lt;&gt;0),[2]PREMIOS_DOCTORADO!$BJ135,""),IF($A137="TOTAL",SUM(INDIRECT("AJ4:AJ"&amp;ROW()-1)),""))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IF(AND($A137&lt;&gt;"",$A137&lt;&gt;"TOTAL"),IF(AND([2]PREMIOS_DOCTORADO!$BM135&lt;&gt;"",[2]PREMIOS_DOCTORADO!$BM135&lt;&gt;0),[2]PREMIOS_DOCTORADO!$BM135,""),IF($A137="TOTAL",SUM(INDIRECT("AL4:AL"&amp;ROW()-1)),""))</f>
        <v/>
      </c>
      <c r="AM137" s="7" t="str">
        <f ca="1">IF(AND($A137&lt;&gt;"",$A137&lt;&gt;"TOTAL"),IF(AND([2]PREMIOS_DOCTORADO!$BO135&lt;&gt;"",[2]PREMIOS_DOCTORADO!$BO135&lt;&gt;0),[2]PREMIOS_DOCTORADO!$BO135,""),IF($A137="TOTAL",SUM(INDIRECT("AM4:AM"&amp;ROW()-1)),""))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IF(AND($A137&lt;&gt;"",$A137&lt;&gt;"TOTAL"),IF(AND([2]PREMIOS_DOCTORADO!$BR135&lt;&gt;"",[2]PREMIOS_DOCTORADO!$BR135&lt;&gt;0),[2]PREMIOS_DOCTORADO!$BR135,""),IF($A137="TOTAL",SUM(INDIRECT("AO4:AO"&amp;ROW()-1)),""))</f>
        <v/>
      </c>
      <c r="AP137" s="7" t="str">
        <f ca="1">IF(AND($A137&lt;&gt;"",$A137&lt;&gt;"TOTAL"),IF(AND([2]PREMIOS_DOCTORADO!$BT135&lt;&gt;"",[2]PREMIOS_DOCTORADO!$BT135&lt;&gt;0),[2]PREMIOS_DOCTORADO!$BT135,""),IF($A137="TOTAL",SUM(INDIRECT("AP4:AP"&amp;ROW()-1)),""))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IF(AND($A137&lt;&gt;"",$A137&lt;&gt;"TOTAL"),IF(AND([2]PREMIOS_DOCTORADO!$BW135&lt;&gt;"",[2]PREMIOS_DOCTORADO!$BW135&lt;&gt;0),[2]PREMIOS_DOCTORADO!$BW135,""),IF($A137="TOTAL",SUM(INDIRECT("AR4:AR"&amp;ROW()-1)),""))</f>
        <v/>
      </c>
      <c r="AS137" s="7" t="str">
        <f ca="1">IF(AND($A137&lt;&gt;"",$A137&lt;&gt;"TOTAL"),IF(AND([2]PREMIOS_DOCTORADO!$BY135&lt;&gt;"",[2]PREMIOS_DOCTORADO!$BY135&lt;&gt;0),[2]PREMIOS_DOCTORADO!$BY135,""),IF($A137="TOTAL",SUM(INDIRECT("AS4:AS"&amp;ROW()-1)),""))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IF(AND($A137&lt;&gt;"",$A137&lt;&gt;"TOTAL"),IF(AND([2]PREMIOS_DOCTORADO!$CB135&lt;&gt;"",[2]PREMIOS_DOCTORADO!$CB135&lt;&gt;0),[2]PREMIOS_DOCTORADO!$CB135,""),IF($A137="TOTAL",SUM(INDIRECT("AU4:AU"&amp;ROW()-1)),""))</f>
        <v/>
      </c>
      <c r="AV137" s="7" t="str">
        <f ca="1">IF(AND($A137&lt;&gt;"",$A137&lt;&gt;"TOTAL"),IF(AND([2]PREMIOS_DOCTORADO!$CD135&lt;&gt;"",[2]PREMIOS_DOCTORADO!$CD135&lt;&gt;0),[2]PREMIOS_DOCTORADO!$CD135,""),IF($A137="TOTAL",SUM(INDIRECT("AV4:AV"&amp;ROW()-1)),""))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IF(AND($A137&lt;&gt;"",$A137&lt;&gt;"TOTAL"),IF(AND([2]PREMIOS_DOCTORADO!$CG135&lt;&gt;"",[2]PREMIOS_DOCTORADO!$CG135&lt;&gt;0),[2]PREMIOS_DOCTORADO!$CG135,""),IF($A137="TOTAL",SUM(INDIRECT("AX4:AX"&amp;ROW()-1)),""))</f>
        <v/>
      </c>
      <c r="AY137" s="7" t="str">
        <f ca="1">IF(AND($A137&lt;&gt;"",$A137&lt;&gt;"TOTAL"),IF(AND([2]PREMIOS_DOCTORADO!$CI135&lt;&gt;"",[2]PREMIOS_DOCTORADO!$CI135&lt;&gt;0),[2]PREMIOS_DOCTORADO!$CI135,""),IF($A137="TOTAL",SUM(INDIRECT("AY4:AY"&amp;ROW()-1)),""))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IF(AND($A137&lt;&gt;"",$A137&lt;&gt;"TOTAL"),IF(AND([2]PREMIOS_DOCTORADO!$CL135&lt;&gt;"",[2]PREMIOS_DOCTORADO!$CL135&lt;&gt;0),[2]PREMIOS_DOCTORADO!$CL135,""),IF($A137="TOTAL",SUM(INDIRECT("BA4:BA"&amp;ROW()-1)),""))</f>
        <v/>
      </c>
      <c r="BB137" s="7" t="str">
        <f ca="1">IF(AND($A137&lt;&gt;"",$A137&lt;&gt;"TOTAL"),IF(AND([2]PREMIOS_DOCTORADO!$CN135&lt;&gt;"",[2]PREMIOS_DOCTORADO!$CN135&lt;&gt;0),[2]PREMIOS_DOCTORADO!$CN135,""),IF($A137="TOTAL",SUM(INDIRECT("BB4:BB"&amp;ROW()-1)),""))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IF(AND($A137&lt;&gt;"",$A137&lt;&gt;"TOTAL"),IF(AND([2]PREMIOS_DOCTORADO!$CQ135&lt;&gt;"",[2]PREMIOS_DOCTORADO!$CQ135&lt;&gt;0),[2]PREMIOS_DOCTORADO!$CQ135,""),IF($A137="TOTAL",SUM(INDIRECT("BD4:BD"&amp;ROW()-1)),""))</f>
        <v/>
      </c>
      <c r="BE137" s="7" t="str">
        <f ca="1">IF(AND($A137&lt;&gt;"",$A137&lt;&gt;"TOTAL"),IF(AND([2]PREMIOS_DOCTORADO!$CS135&lt;&gt;"",[2]PREMIOS_DOCTORADO!$CS135&lt;&gt;0),[2]PREMIOS_DOCTORADO!$CS135,""),IF($A137="TOTAL",SUM(INDIRECT("BE4:BE"&amp;ROW()-1)),""))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IF([2]PREMIOS_DOCTORADO!$D136&lt;&gt;"",[2]PREMIOS_DOCTORADO!$D136,IF(AND([2]PREMIOS_DOCTORADO!$D136="",[2]PREMIOS_DOCTORADO!$D137="",[2]PREMIOS_DOCTORADO!$D135=""),"","TOTAL"))</f>
        <v/>
      </c>
      <c r="B138" s="7" t="str">
        <f ca="1">IF(AND($A138&lt;&gt;"",$A138&lt;&gt;"TOTAL"),IF(AND([2]PREMIOS_DOCTORADO!$E136&lt;&gt;"",[2]PREMIOS_DOCTORADO!$E136&lt;&gt;0),[2]PREMIOS_DOCTORADO!$E136,""),IF($A138="TOTAL",SUM(INDIRECT("B4:B"&amp;ROW()-1)),""))</f>
        <v/>
      </c>
      <c r="C138" s="7" t="str">
        <f ca="1">IF(AND($A138&lt;&gt;"",$A138&lt;&gt;"TOTAL"),IF(AND([2]PREMIOS_DOCTORADO!$G136&lt;&gt;"",[2]PREMIOS_DOCTORADO!$G136&lt;&gt;0),[2]PREMIOS_DOCTORADO!$G136,""),IF($A138="TOTAL",SUM(INDIRECT("C4:C"&amp;ROW()-1)),""))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IF(AND($A138&lt;&gt;"",$A138&lt;&gt;"TOTAL"),IF(AND([2]PREMIOS_DOCTORADO!$J136&lt;&gt;"",[2]PREMIOS_DOCTORADO!$J136&lt;&gt;0),[2]PREMIOS_DOCTORADO!$J136,""),IF($A138="TOTAL",SUM(INDIRECT("E4:E"&amp;ROW()-1)),""))</f>
        <v/>
      </c>
      <c r="F138" s="7" t="str">
        <f ca="1">IF(AND($A138&lt;&gt;"",$A138&lt;&gt;"TOTAL"),IF(AND([2]PREMIOS_DOCTORADO!$L136&lt;&gt;"",[2]PREMIOS_DOCTORADO!$L136&lt;&gt;0),[2]PREMIOS_DOCTORADO!$L136,""),IF($A138="TOTAL",SUM(INDIRECT("F4:F"&amp;ROW()-1)),""))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IF(AND($A138&lt;&gt;"",$A138&lt;&gt;"TOTAL"),IF(AND([2]PREMIOS_DOCTORADO!$O136&lt;&gt;"",[2]PREMIOS_DOCTORADO!$O136&lt;&gt;0),[2]PREMIOS_DOCTORADO!$O136,""),IF($A138="TOTAL",SUM(INDIRECT("H4:H"&amp;ROW()-1)),""))</f>
        <v/>
      </c>
      <c r="I138" s="7" t="str">
        <f ca="1">IF(AND($A138&lt;&gt;"",$A138&lt;&gt;"TOTAL"),IF(AND([2]PREMIOS_DOCTORADO!$Q136&lt;&gt;"",[2]PREMIOS_DOCTORADO!$Q136&lt;&gt;0),[2]PREMIOS_DOCTORADO!$Q136,""),IF($A138="TOTAL",SUM(INDIRECT("I4:I"&amp;ROW()-1)),""))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IF(AND($A138&lt;&gt;"",$A138&lt;&gt;"TOTAL"),IF(AND([2]PREMIOS_DOCTORADO!$T136&lt;&gt;"",[2]PREMIOS_DOCTORADO!$T136&lt;&gt;0),[2]PREMIOS_DOCTORADO!$T136,""),IF($A138="TOTAL",SUM(INDIRECT("K4:K"&amp;ROW()-1)),""))</f>
        <v/>
      </c>
      <c r="L138" s="7" t="str">
        <f ca="1">IF(AND($A138&lt;&gt;"",$A138&lt;&gt;"TOTAL"),IF(AND([2]PREMIOS_DOCTORADO!$V136&lt;&gt;"",[2]PREMIOS_DOCTORADO!$V136&lt;&gt;0),[2]PREMIOS_DOCTORADO!$V136,""),IF($A138="TOTAL",SUM(INDIRECT("L4:L"&amp;ROW()-1)),""))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IF(AND($A138&lt;&gt;"",$A138&lt;&gt;"TOTAL"),IF(AND([2]PREMIOS_DOCTORADO!$Y136&lt;&gt;"",[2]PREMIOS_DOCTORADO!$Y136&lt;&gt;0),[2]PREMIOS_DOCTORADO!$Y136,""),IF($A138="TOTAL",SUM(INDIRECT("N4:N"&amp;ROW()-1)),""))</f>
        <v/>
      </c>
      <c r="O138" s="7" t="str">
        <f ca="1">IF(AND($A138&lt;&gt;"",$A138&lt;&gt;"TOTAL"),IF(AND([2]PREMIOS_DOCTORADO!$AA136&lt;&gt;"",[2]PREMIOS_DOCTORADO!$AA136&lt;&gt;0),[2]PREMIOS_DOCTORADO!$AA136,""),IF($A138="TOTAL",SUM(INDIRECT("O4:O"&amp;ROW()-1)),""))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IF(AND($A138&lt;&gt;"",$A138&lt;&gt;"TOTAL"),IF(AND([2]PREMIOS_DOCTORADO!$AD136&lt;&gt;"",[2]PREMIOS_DOCTORADO!$AD136&lt;&gt;0),[2]PREMIOS_DOCTORADO!$AD136,""),IF($A138="TOTAL",SUM(INDIRECT("Q4:Q"&amp;ROW()-1)),""))</f>
        <v/>
      </c>
      <c r="R138" s="7" t="str">
        <f ca="1">IF(AND($A138&lt;&gt;"",$A138&lt;&gt;"TOTAL"),IF(AND([2]PREMIOS_DOCTORADO!$AF136&lt;&gt;"",[2]PREMIOS_DOCTORADO!$AF136&lt;&gt;0),[2]PREMIOS_DOCTORADO!$AF136,""),IF($A138="TOTAL",SUM(INDIRECT("R4:R"&amp;ROW()-1)),""))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IF(AND($A138&lt;&gt;"",$A138&lt;&gt;"TOTAL"),IF(AND([2]PREMIOS_DOCTORADO!$AI136&lt;&gt;"",[2]PREMIOS_DOCTORADO!$AI136&lt;&gt;0),[2]PREMIOS_DOCTORADO!$AI136,""),IF($A138="TOTAL",SUM(INDIRECT("T4:T"&amp;ROW()-1)),""))</f>
        <v/>
      </c>
      <c r="U138" s="7" t="str">
        <f ca="1">IF(AND($A138&lt;&gt;"",$A138&lt;&gt;"TOTAL"),IF(AND([2]PREMIOS_DOCTORADO!$AK136&lt;&gt;"",[2]PREMIOS_DOCTORADO!$AK136&lt;&gt;0),[2]PREMIOS_DOCTORADO!$AK136,""),IF($A138="TOTAL",SUM(INDIRECT("U4:U"&amp;ROW()-1)),""))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IF(AND($A138&lt;&gt;"",$A138&lt;&gt;"TOTAL"),IF(AND([2]PREMIOS_DOCTORADO!$AN136&lt;&gt;"",[2]PREMIOS_DOCTORADO!$AN136&lt;&gt;0),[2]PREMIOS_DOCTORADO!$AN136,""),IF($A138="TOTAL",SUM(INDIRECT("W4:W"&amp;ROW()-1)),""))</f>
        <v/>
      </c>
      <c r="X138" s="7" t="str">
        <f ca="1">IF(AND($A138&lt;&gt;"",$A138&lt;&gt;"TOTAL"),IF(AND([2]PREMIOS_DOCTORADO!$AP136&lt;&gt;"",[2]PREMIOS_DOCTORADO!$AP136&lt;&gt;0),[2]PREMIOS_DOCTORADO!$AP136,""),IF($A138="TOTAL",SUM(INDIRECT("X4:X"&amp;ROW()-1)),""))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IF(AND($A138&lt;&gt;"",$A138&lt;&gt;"TOTAL"),IF(AND([2]PREMIOS_DOCTORADO!$AS136&lt;&gt;"",[2]PREMIOS_DOCTORADO!$AS136&lt;&gt;0),[2]PREMIOS_DOCTORADO!$AS136,""),IF($A138="TOTAL",SUM(INDIRECT("Z4:Z"&amp;ROW()-1)),""))</f>
        <v/>
      </c>
      <c r="AA138" s="7" t="str">
        <f ca="1">IF(AND($A138&lt;&gt;"",$A138&lt;&gt;"TOTAL"),IF(AND([2]PREMIOS_DOCTORADO!$AU136&lt;&gt;"",[2]PREMIOS_DOCTORADO!$AU136&lt;&gt;0),[2]PREMIOS_DOCTORADO!$AU136,""),IF($A138="TOTAL",SUM(INDIRECT("AA4:AA"&amp;ROW()-1)),""))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IF(AND($A138&lt;&gt;"",$A138&lt;&gt;"TOTAL"),IF(AND([2]PREMIOS_DOCTORADO!$AX136&lt;&gt;"",[2]PREMIOS_DOCTORADO!$AX136&lt;&gt;0),[2]PREMIOS_DOCTORADO!$AX136,""),IF($A138="TOTAL",SUM(INDIRECT("AC4:AC"&amp;ROW()-1)),""))</f>
        <v/>
      </c>
      <c r="AD138" s="7" t="str">
        <f ca="1">IF(AND($A138&lt;&gt;"",$A138&lt;&gt;"TOTAL"),IF(AND([2]PREMIOS_DOCTORADO!$AZ136&lt;&gt;"",[2]PREMIOS_DOCTORADO!$AZ136&lt;&gt;0),[2]PREMIOS_DOCTORADO!$AZ136,""),IF($A138="TOTAL",SUM(INDIRECT("AD4:AD"&amp;ROW()-1)),""))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IF(AND($A138&lt;&gt;"",$A138&lt;&gt;"TOTAL"),IF(AND([2]PREMIOS_DOCTORADO!$BC136&lt;&gt;"",[2]PREMIOS_DOCTORADO!$BC136&lt;&gt;0),[2]PREMIOS_DOCTORADO!$BC136,""),IF($A138="TOTAL",SUM(INDIRECT("AF4:AF"&amp;ROW()-1)),""))</f>
        <v/>
      </c>
      <c r="AG138" s="7" t="str">
        <f ca="1">IF(AND($A138&lt;&gt;"",$A138&lt;&gt;"TOTAL"),IF(AND([2]PREMIOS_DOCTORADO!$BE136&lt;&gt;"",[2]PREMIOS_DOCTORADO!$BE136&lt;&gt;0),[2]PREMIOS_DOCTORADO!$BE136,""),IF($A138="TOTAL",SUM(INDIRECT("AG4:AG"&amp;ROW()-1)),""))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IF(AND($A138&lt;&gt;"",$A138&lt;&gt;"TOTAL"),IF(AND([2]PREMIOS_DOCTORADO!$BH136&lt;&gt;"",[2]PREMIOS_DOCTORADO!$BH136&lt;&gt;0),[2]PREMIOS_DOCTORADO!$BH136,""),IF($A138="TOTAL",SUM(INDIRECT("AI4:AI"&amp;ROW()-1)),""))</f>
        <v/>
      </c>
      <c r="AJ138" s="7" t="str">
        <f ca="1">IF(AND($A138&lt;&gt;"",$A138&lt;&gt;"TOTAL"),IF(AND([2]PREMIOS_DOCTORADO!$BJ136&lt;&gt;"",[2]PREMIOS_DOCTORADO!$BJ136&lt;&gt;0),[2]PREMIOS_DOCTORADO!$BJ136,""),IF($A138="TOTAL",SUM(INDIRECT("AJ4:AJ"&amp;ROW()-1)),""))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IF(AND($A138&lt;&gt;"",$A138&lt;&gt;"TOTAL"),IF(AND([2]PREMIOS_DOCTORADO!$BM136&lt;&gt;"",[2]PREMIOS_DOCTORADO!$BM136&lt;&gt;0),[2]PREMIOS_DOCTORADO!$BM136,""),IF($A138="TOTAL",SUM(INDIRECT("AL4:AL"&amp;ROW()-1)),""))</f>
        <v/>
      </c>
      <c r="AM138" s="7" t="str">
        <f ca="1">IF(AND($A138&lt;&gt;"",$A138&lt;&gt;"TOTAL"),IF(AND([2]PREMIOS_DOCTORADO!$BO136&lt;&gt;"",[2]PREMIOS_DOCTORADO!$BO136&lt;&gt;0),[2]PREMIOS_DOCTORADO!$BO136,""),IF($A138="TOTAL",SUM(INDIRECT("AM4:AM"&amp;ROW()-1)),""))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IF(AND($A138&lt;&gt;"",$A138&lt;&gt;"TOTAL"),IF(AND([2]PREMIOS_DOCTORADO!$BR136&lt;&gt;"",[2]PREMIOS_DOCTORADO!$BR136&lt;&gt;0),[2]PREMIOS_DOCTORADO!$BR136,""),IF($A138="TOTAL",SUM(INDIRECT("AO4:AO"&amp;ROW()-1)),""))</f>
        <v/>
      </c>
      <c r="AP138" s="7" t="str">
        <f ca="1">IF(AND($A138&lt;&gt;"",$A138&lt;&gt;"TOTAL"),IF(AND([2]PREMIOS_DOCTORADO!$BT136&lt;&gt;"",[2]PREMIOS_DOCTORADO!$BT136&lt;&gt;0),[2]PREMIOS_DOCTORADO!$BT136,""),IF($A138="TOTAL",SUM(INDIRECT("AP4:AP"&amp;ROW()-1)),""))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IF(AND($A138&lt;&gt;"",$A138&lt;&gt;"TOTAL"),IF(AND([2]PREMIOS_DOCTORADO!$BW136&lt;&gt;"",[2]PREMIOS_DOCTORADO!$BW136&lt;&gt;0),[2]PREMIOS_DOCTORADO!$BW136,""),IF($A138="TOTAL",SUM(INDIRECT("AR4:AR"&amp;ROW()-1)),""))</f>
        <v/>
      </c>
      <c r="AS138" s="7" t="str">
        <f ca="1">IF(AND($A138&lt;&gt;"",$A138&lt;&gt;"TOTAL"),IF(AND([2]PREMIOS_DOCTORADO!$BY136&lt;&gt;"",[2]PREMIOS_DOCTORADO!$BY136&lt;&gt;0),[2]PREMIOS_DOCTORADO!$BY136,""),IF($A138="TOTAL",SUM(INDIRECT("AS4:AS"&amp;ROW()-1)),""))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IF(AND($A138&lt;&gt;"",$A138&lt;&gt;"TOTAL"),IF(AND([2]PREMIOS_DOCTORADO!$CB136&lt;&gt;"",[2]PREMIOS_DOCTORADO!$CB136&lt;&gt;0),[2]PREMIOS_DOCTORADO!$CB136,""),IF($A138="TOTAL",SUM(INDIRECT("AU4:AU"&amp;ROW()-1)),""))</f>
        <v/>
      </c>
      <c r="AV138" s="7" t="str">
        <f ca="1">IF(AND($A138&lt;&gt;"",$A138&lt;&gt;"TOTAL"),IF(AND([2]PREMIOS_DOCTORADO!$CD136&lt;&gt;"",[2]PREMIOS_DOCTORADO!$CD136&lt;&gt;0),[2]PREMIOS_DOCTORADO!$CD136,""),IF($A138="TOTAL",SUM(INDIRECT("AV4:AV"&amp;ROW()-1)),""))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IF(AND($A138&lt;&gt;"",$A138&lt;&gt;"TOTAL"),IF(AND([2]PREMIOS_DOCTORADO!$CG136&lt;&gt;"",[2]PREMIOS_DOCTORADO!$CG136&lt;&gt;0),[2]PREMIOS_DOCTORADO!$CG136,""),IF($A138="TOTAL",SUM(INDIRECT("AX4:AX"&amp;ROW()-1)),""))</f>
        <v/>
      </c>
      <c r="AY138" s="7" t="str">
        <f ca="1">IF(AND($A138&lt;&gt;"",$A138&lt;&gt;"TOTAL"),IF(AND([2]PREMIOS_DOCTORADO!$CI136&lt;&gt;"",[2]PREMIOS_DOCTORADO!$CI136&lt;&gt;0),[2]PREMIOS_DOCTORADO!$CI136,""),IF($A138="TOTAL",SUM(INDIRECT("AY4:AY"&amp;ROW()-1)),""))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IF(AND($A138&lt;&gt;"",$A138&lt;&gt;"TOTAL"),IF(AND([2]PREMIOS_DOCTORADO!$CL136&lt;&gt;"",[2]PREMIOS_DOCTORADO!$CL136&lt;&gt;0),[2]PREMIOS_DOCTORADO!$CL136,""),IF($A138="TOTAL",SUM(INDIRECT("BA4:BA"&amp;ROW()-1)),""))</f>
        <v/>
      </c>
      <c r="BB138" s="7" t="str">
        <f ca="1">IF(AND($A138&lt;&gt;"",$A138&lt;&gt;"TOTAL"),IF(AND([2]PREMIOS_DOCTORADO!$CN136&lt;&gt;"",[2]PREMIOS_DOCTORADO!$CN136&lt;&gt;0),[2]PREMIOS_DOCTORADO!$CN136,""),IF($A138="TOTAL",SUM(INDIRECT("BB4:BB"&amp;ROW()-1)),""))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IF(AND($A138&lt;&gt;"",$A138&lt;&gt;"TOTAL"),IF(AND([2]PREMIOS_DOCTORADO!$CQ136&lt;&gt;"",[2]PREMIOS_DOCTORADO!$CQ136&lt;&gt;0),[2]PREMIOS_DOCTORADO!$CQ136,""),IF($A138="TOTAL",SUM(INDIRECT("BD4:BD"&amp;ROW()-1)),""))</f>
        <v/>
      </c>
      <c r="BE138" s="7" t="str">
        <f ca="1">IF(AND($A138&lt;&gt;"",$A138&lt;&gt;"TOTAL"),IF(AND([2]PREMIOS_DOCTORADO!$CS136&lt;&gt;"",[2]PREMIOS_DOCTORADO!$CS136&lt;&gt;0),[2]PREMIOS_DOCTORADO!$CS136,""),IF($A138="TOTAL",SUM(INDIRECT("BE4:BE"&amp;ROW()-1)),""))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IF([2]PREMIOS_DOCTORADO!$D137&lt;&gt;"",[2]PREMIOS_DOCTORADO!$D137,IF(AND([2]PREMIOS_DOCTORADO!$D137="",[2]PREMIOS_DOCTORADO!$D138="",[2]PREMIOS_DOCTORADO!$D136=""),"","TOTAL"))</f>
        <v/>
      </c>
      <c r="B139" s="7" t="str">
        <f ca="1">IF(AND($A139&lt;&gt;"",$A139&lt;&gt;"TOTAL"),IF(AND([2]PREMIOS_DOCTORADO!$E137&lt;&gt;"",[2]PREMIOS_DOCTORADO!$E137&lt;&gt;0),[2]PREMIOS_DOCTORADO!$E137,""),IF($A139="TOTAL",SUM(INDIRECT("B4:B"&amp;ROW()-1)),""))</f>
        <v/>
      </c>
      <c r="C139" s="7" t="str">
        <f ca="1">IF(AND($A139&lt;&gt;"",$A139&lt;&gt;"TOTAL"),IF(AND([2]PREMIOS_DOCTORADO!$G137&lt;&gt;"",[2]PREMIOS_DOCTORADO!$G137&lt;&gt;0),[2]PREMIOS_DOCTORADO!$G137,""),IF($A139="TOTAL",SUM(INDIRECT("C4:C"&amp;ROW()-1)),""))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IF(AND($A139&lt;&gt;"",$A139&lt;&gt;"TOTAL"),IF(AND([2]PREMIOS_DOCTORADO!$J137&lt;&gt;"",[2]PREMIOS_DOCTORADO!$J137&lt;&gt;0),[2]PREMIOS_DOCTORADO!$J137,""),IF($A139="TOTAL",SUM(INDIRECT("E4:E"&amp;ROW()-1)),""))</f>
        <v/>
      </c>
      <c r="F139" s="7" t="str">
        <f ca="1">IF(AND($A139&lt;&gt;"",$A139&lt;&gt;"TOTAL"),IF(AND([2]PREMIOS_DOCTORADO!$L137&lt;&gt;"",[2]PREMIOS_DOCTORADO!$L137&lt;&gt;0),[2]PREMIOS_DOCTORADO!$L137,""),IF($A139="TOTAL",SUM(INDIRECT("F4:F"&amp;ROW()-1)),""))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IF(AND($A139&lt;&gt;"",$A139&lt;&gt;"TOTAL"),IF(AND([2]PREMIOS_DOCTORADO!$O137&lt;&gt;"",[2]PREMIOS_DOCTORADO!$O137&lt;&gt;0),[2]PREMIOS_DOCTORADO!$O137,""),IF($A139="TOTAL",SUM(INDIRECT("H4:H"&amp;ROW()-1)),""))</f>
        <v/>
      </c>
      <c r="I139" s="7" t="str">
        <f ca="1">IF(AND($A139&lt;&gt;"",$A139&lt;&gt;"TOTAL"),IF(AND([2]PREMIOS_DOCTORADO!$Q137&lt;&gt;"",[2]PREMIOS_DOCTORADO!$Q137&lt;&gt;0),[2]PREMIOS_DOCTORADO!$Q137,""),IF($A139="TOTAL",SUM(INDIRECT("I4:I"&amp;ROW()-1)),""))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IF(AND($A139&lt;&gt;"",$A139&lt;&gt;"TOTAL"),IF(AND([2]PREMIOS_DOCTORADO!$T137&lt;&gt;"",[2]PREMIOS_DOCTORADO!$T137&lt;&gt;0),[2]PREMIOS_DOCTORADO!$T137,""),IF($A139="TOTAL",SUM(INDIRECT("K4:K"&amp;ROW()-1)),""))</f>
        <v/>
      </c>
      <c r="L139" s="7" t="str">
        <f ca="1">IF(AND($A139&lt;&gt;"",$A139&lt;&gt;"TOTAL"),IF(AND([2]PREMIOS_DOCTORADO!$V137&lt;&gt;"",[2]PREMIOS_DOCTORADO!$V137&lt;&gt;0),[2]PREMIOS_DOCTORADO!$V137,""),IF($A139="TOTAL",SUM(INDIRECT("L4:L"&amp;ROW()-1)),""))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IF(AND($A139&lt;&gt;"",$A139&lt;&gt;"TOTAL"),IF(AND([2]PREMIOS_DOCTORADO!$Y137&lt;&gt;"",[2]PREMIOS_DOCTORADO!$Y137&lt;&gt;0),[2]PREMIOS_DOCTORADO!$Y137,""),IF($A139="TOTAL",SUM(INDIRECT("N4:N"&amp;ROW()-1)),""))</f>
        <v/>
      </c>
      <c r="O139" s="7" t="str">
        <f ca="1">IF(AND($A139&lt;&gt;"",$A139&lt;&gt;"TOTAL"),IF(AND([2]PREMIOS_DOCTORADO!$AA137&lt;&gt;"",[2]PREMIOS_DOCTORADO!$AA137&lt;&gt;0),[2]PREMIOS_DOCTORADO!$AA137,""),IF($A139="TOTAL",SUM(INDIRECT("O4:O"&amp;ROW()-1)),""))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IF(AND($A139&lt;&gt;"",$A139&lt;&gt;"TOTAL"),IF(AND([2]PREMIOS_DOCTORADO!$AD137&lt;&gt;"",[2]PREMIOS_DOCTORADO!$AD137&lt;&gt;0),[2]PREMIOS_DOCTORADO!$AD137,""),IF($A139="TOTAL",SUM(INDIRECT("Q4:Q"&amp;ROW()-1)),""))</f>
        <v/>
      </c>
      <c r="R139" s="7" t="str">
        <f ca="1">IF(AND($A139&lt;&gt;"",$A139&lt;&gt;"TOTAL"),IF(AND([2]PREMIOS_DOCTORADO!$AF137&lt;&gt;"",[2]PREMIOS_DOCTORADO!$AF137&lt;&gt;0),[2]PREMIOS_DOCTORADO!$AF137,""),IF($A139="TOTAL",SUM(INDIRECT("R4:R"&amp;ROW()-1)),""))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IF(AND($A139&lt;&gt;"",$A139&lt;&gt;"TOTAL"),IF(AND([2]PREMIOS_DOCTORADO!$AI137&lt;&gt;"",[2]PREMIOS_DOCTORADO!$AI137&lt;&gt;0),[2]PREMIOS_DOCTORADO!$AI137,""),IF($A139="TOTAL",SUM(INDIRECT("T4:T"&amp;ROW()-1)),""))</f>
        <v/>
      </c>
      <c r="U139" s="7" t="str">
        <f ca="1">IF(AND($A139&lt;&gt;"",$A139&lt;&gt;"TOTAL"),IF(AND([2]PREMIOS_DOCTORADO!$AK137&lt;&gt;"",[2]PREMIOS_DOCTORADO!$AK137&lt;&gt;0),[2]PREMIOS_DOCTORADO!$AK137,""),IF($A139="TOTAL",SUM(INDIRECT("U4:U"&amp;ROW()-1)),""))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IF(AND($A139&lt;&gt;"",$A139&lt;&gt;"TOTAL"),IF(AND([2]PREMIOS_DOCTORADO!$AN137&lt;&gt;"",[2]PREMIOS_DOCTORADO!$AN137&lt;&gt;0),[2]PREMIOS_DOCTORADO!$AN137,""),IF($A139="TOTAL",SUM(INDIRECT("W4:W"&amp;ROW()-1)),""))</f>
        <v/>
      </c>
      <c r="X139" s="7" t="str">
        <f ca="1">IF(AND($A139&lt;&gt;"",$A139&lt;&gt;"TOTAL"),IF(AND([2]PREMIOS_DOCTORADO!$AP137&lt;&gt;"",[2]PREMIOS_DOCTORADO!$AP137&lt;&gt;0),[2]PREMIOS_DOCTORADO!$AP137,""),IF($A139="TOTAL",SUM(INDIRECT("X4:X"&amp;ROW()-1)),""))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IF(AND($A139&lt;&gt;"",$A139&lt;&gt;"TOTAL"),IF(AND([2]PREMIOS_DOCTORADO!$AS137&lt;&gt;"",[2]PREMIOS_DOCTORADO!$AS137&lt;&gt;0),[2]PREMIOS_DOCTORADO!$AS137,""),IF($A139="TOTAL",SUM(INDIRECT("Z4:Z"&amp;ROW()-1)),""))</f>
        <v/>
      </c>
      <c r="AA139" s="7" t="str">
        <f ca="1">IF(AND($A139&lt;&gt;"",$A139&lt;&gt;"TOTAL"),IF(AND([2]PREMIOS_DOCTORADO!$AU137&lt;&gt;"",[2]PREMIOS_DOCTORADO!$AU137&lt;&gt;0),[2]PREMIOS_DOCTORADO!$AU137,""),IF($A139="TOTAL",SUM(INDIRECT("AA4:AA"&amp;ROW()-1)),""))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IF(AND($A139&lt;&gt;"",$A139&lt;&gt;"TOTAL"),IF(AND([2]PREMIOS_DOCTORADO!$AX137&lt;&gt;"",[2]PREMIOS_DOCTORADO!$AX137&lt;&gt;0),[2]PREMIOS_DOCTORADO!$AX137,""),IF($A139="TOTAL",SUM(INDIRECT("AC4:AC"&amp;ROW()-1)),""))</f>
        <v/>
      </c>
      <c r="AD139" s="7" t="str">
        <f ca="1">IF(AND($A139&lt;&gt;"",$A139&lt;&gt;"TOTAL"),IF(AND([2]PREMIOS_DOCTORADO!$AZ137&lt;&gt;"",[2]PREMIOS_DOCTORADO!$AZ137&lt;&gt;0),[2]PREMIOS_DOCTORADO!$AZ137,""),IF($A139="TOTAL",SUM(INDIRECT("AD4:AD"&amp;ROW()-1)),""))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IF(AND($A139&lt;&gt;"",$A139&lt;&gt;"TOTAL"),IF(AND([2]PREMIOS_DOCTORADO!$BC137&lt;&gt;"",[2]PREMIOS_DOCTORADO!$BC137&lt;&gt;0),[2]PREMIOS_DOCTORADO!$BC137,""),IF($A139="TOTAL",SUM(INDIRECT("AF4:AF"&amp;ROW()-1)),""))</f>
        <v/>
      </c>
      <c r="AG139" s="7" t="str">
        <f ca="1">IF(AND($A139&lt;&gt;"",$A139&lt;&gt;"TOTAL"),IF(AND([2]PREMIOS_DOCTORADO!$BE137&lt;&gt;"",[2]PREMIOS_DOCTORADO!$BE137&lt;&gt;0),[2]PREMIOS_DOCTORADO!$BE137,""),IF($A139="TOTAL",SUM(INDIRECT("AG4:AG"&amp;ROW()-1)),""))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IF(AND($A139&lt;&gt;"",$A139&lt;&gt;"TOTAL"),IF(AND([2]PREMIOS_DOCTORADO!$BH137&lt;&gt;"",[2]PREMIOS_DOCTORADO!$BH137&lt;&gt;0),[2]PREMIOS_DOCTORADO!$BH137,""),IF($A139="TOTAL",SUM(INDIRECT("AI4:AI"&amp;ROW()-1)),""))</f>
        <v/>
      </c>
      <c r="AJ139" s="7" t="str">
        <f ca="1">IF(AND($A139&lt;&gt;"",$A139&lt;&gt;"TOTAL"),IF(AND([2]PREMIOS_DOCTORADO!$BJ137&lt;&gt;"",[2]PREMIOS_DOCTORADO!$BJ137&lt;&gt;0),[2]PREMIOS_DOCTORADO!$BJ137,""),IF($A139="TOTAL",SUM(INDIRECT("AJ4:AJ"&amp;ROW()-1)),""))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IF(AND($A139&lt;&gt;"",$A139&lt;&gt;"TOTAL"),IF(AND([2]PREMIOS_DOCTORADO!$BM137&lt;&gt;"",[2]PREMIOS_DOCTORADO!$BM137&lt;&gt;0),[2]PREMIOS_DOCTORADO!$BM137,""),IF($A139="TOTAL",SUM(INDIRECT("AL4:AL"&amp;ROW()-1)),""))</f>
        <v/>
      </c>
      <c r="AM139" s="7" t="str">
        <f ca="1">IF(AND($A139&lt;&gt;"",$A139&lt;&gt;"TOTAL"),IF(AND([2]PREMIOS_DOCTORADO!$BO137&lt;&gt;"",[2]PREMIOS_DOCTORADO!$BO137&lt;&gt;0),[2]PREMIOS_DOCTORADO!$BO137,""),IF($A139="TOTAL",SUM(INDIRECT("AM4:AM"&amp;ROW()-1)),""))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IF(AND($A139&lt;&gt;"",$A139&lt;&gt;"TOTAL"),IF(AND([2]PREMIOS_DOCTORADO!$BR137&lt;&gt;"",[2]PREMIOS_DOCTORADO!$BR137&lt;&gt;0),[2]PREMIOS_DOCTORADO!$BR137,""),IF($A139="TOTAL",SUM(INDIRECT("AO4:AO"&amp;ROW()-1)),""))</f>
        <v/>
      </c>
      <c r="AP139" s="7" t="str">
        <f ca="1">IF(AND($A139&lt;&gt;"",$A139&lt;&gt;"TOTAL"),IF(AND([2]PREMIOS_DOCTORADO!$BT137&lt;&gt;"",[2]PREMIOS_DOCTORADO!$BT137&lt;&gt;0),[2]PREMIOS_DOCTORADO!$BT137,""),IF($A139="TOTAL",SUM(INDIRECT("AP4:AP"&amp;ROW()-1)),""))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IF(AND($A139&lt;&gt;"",$A139&lt;&gt;"TOTAL"),IF(AND([2]PREMIOS_DOCTORADO!$BW137&lt;&gt;"",[2]PREMIOS_DOCTORADO!$BW137&lt;&gt;0),[2]PREMIOS_DOCTORADO!$BW137,""),IF($A139="TOTAL",SUM(INDIRECT("AR4:AR"&amp;ROW()-1)),""))</f>
        <v/>
      </c>
      <c r="AS139" s="7" t="str">
        <f ca="1">IF(AND($A139&lt;&gt;"",$A139&lt;&gt;"TOTAL"),IF(AND([2]PREMIOS_DOCTORADO!$BY137&lt;&gt;"",[2]PREMIOS_DOCTORADO!$BY137&lt;&gt;0),[2]PREMIOS_DOCTORADO!$BY137,""),IF($A139="TOTAL",SUM(INDIRECT("AS4:AS"&amp;ROW()-1)),""))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IF(AND($A139&lt;&gt;"",$A139&lt;&gt;"TOTAL"),IF(AND([2]PREMIOS_DOCTORADO!$CB137&lt;&gt;"",[2]PREMIOS_DOCTORADO!$CB137&lt;&gt;0),[2]PREMIOS_DOCTORADO!$CB137,""),IF($A139="TOTAL",SUM(INDIRECT("AU4:AU"&amp;ROW()-1)),""))</f>
        <v/>
      </c>
      <c r="AV139" s="7" t="str">
        <f ca="1">IF(AND($A139&lt;&gt;"",$A139&lt;&gt;"TOTAL"),IF(AND([2]PREMIOS_DOCTORADO!$CD137&lt;&gt;"",[2]PREMIOS_DOCTORADO!$CD137&lt;&gt;0),[2]PREMIOS_DOCTORADO!$CD137,""),IF($A139="TOTAL",SUM(INDIRECT("AV4:AV"&amp;ROW()-1)),""))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IF(AND($A139&lt;&gt;"",$A139&lt;&gt;"TOTAL"),IF(AND([2]PREMIOS_DOCTORADO!$CG137&lt;&gt;"",[2]PREMIOS_DOCTORADO!$CG137&lt;&gt;0),[2]PREMIOS_DOCTORADO!$CG137,""),IF($A139="TOTAL",SUM(INDIRECT("AX4:AX"&amp;ROW()-1)),""))</f>
        <v/>
      </c>
      <c r="AY139" s="7" t="str">
        <f ca="1">IF(AND($A139&lt;&gt;"",$A139&lt;&gt;"TOTAL"),IF(AND([2]PREMIOS_DOCTORADO!$CI137&lt;&gt;"",[2]PREMIOS_DOCTORADO!$CI137&lt;&gt;0),[2]PREMIOS_DOCTORADO!$CI137,""),IF($A139="TOTAL",SUM(INDIRECT("AY4:AY"&amp;ROW()-1)),""))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IF(AND($A139&lt;&gt;"",$A139&lt;&gt;"TOTAL"),IF(AND([2]PREMIOS_DOCTORADO!$CL137&lt;&gt;"",[2]PREMIOS_DOCTORADO!$CL137&lt;&gt;0),[2]PREMIOS_DOCTORADO!$CL137,""),IF($A139="TOTAL",SUM(INDIRECT("BA4:BA"&amp;ROW()-1)),""))</f>
        <v/>
      </c>
      <c r="BB139" s="7" t="str">
        <f ca="1">IF(AND($A139&lt;&gt;"",$A139&lt;&gt;"TOTAL"),IF(AND([2]PREMIOS_DOCTORADO!$CN137&lt;&gt;"",[2]PREMIOS_DOCTORADO!$CN137&lt;&gt;0),[2]PREMIOS_DOCTORADO!$CN137,""),IF($A139="TOTAL",SUM(INDIRECT("BB4:BB"&amp;ROW()-1)),""))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IF(AND($A139&lt;&gt;"",$A139&lt;&gt;"TOTAL"),IF(AND([2]PREMIOS_DOCTORADO!$CQ137&lt;&gt;"",[2]PREMIOS_DOCTORADO!$CQ137&lt;&gt;0),[2]PREMIOS_DOCTORADO!$CQ137,""),IF($A139="TOTAL",SUM(INDIRECT("BD4:BD"&amp;ROW()-1)),""))</f>
        <v/>
      </c>
      <c r="BE139" s="7" t="str">
        <f ca="1">IF(AND($A139&lt;&gt;"",$A139&lt;&gt;"TOTAL"),IF(AND([2]PREMIOS_DOCTORADO!$CS137&lt;&gt;"",[2]PREMIOS_DOCTORADO!$CS137&lt;&gt;0),[2]PREMIOS_DOCTORADO!$CS137,""),IF($A139="TOTAL",SUM(INDIRECT("BE4:BE"&amp;ROW()-1)),""))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IF([2]PREMIOS_DOCTORADO!$D138&lt;&gt;"",[2]PREMIOS_DOCTORADO!$D138,IF(AND([2]PREMIOS_DOCTORADO!$D138="",[2]PREMIOS_DOCTORADO!$D139="",[2]PREMIOS_DOCTORADO!$D137=""),"","TOTAL"))</f>
        <v/>
      </c>
      <c r="B140" s="7" t="str">
        <f ca="1">IF(AND($A140&lt;&gt;"",$A140&lt;&gt;"TOTAL"),IF(AND([2]PREMIOS_DOCTORADO!$E138&lt;&gt;"",[2]PREMIOS_DOCTORADO!$E138&lt;&gt;0),[2]PREMIOS_DOCTORADO!$E138,""),IF($A140="TOTAL",SUM(INDIRECT("B4:B"&amp;ROW()-1)),""))</f>
        <v/>
      </c>
      <c r="C140" s="7" t="str">
        <f ca="1">IF(AND($A140&lt;&gt;"",$A140&lt;&gt;"TOTAL"),IF(AND([2]PREMIOS_DOCTORADO!$G138&lt;&gt;"",[2]PREMIOS_DOCTORADO!$G138&lt;&gt;0),[2]PREMIOS_DOCTORADO!$G138,""),IF($A140="TOTAL",SUM(INDIRECT("C4:C"&amp;ROW()-1)),""))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IF(AND($A140&lt;&gt;"",$A140&lt;&gt;"TOTAL"),IF(AND([2]PREMIOS_DOCTORADO!$J138&lt;&gt;"",[2]PREMIOS_DOCTORADO!$J138&lt;&gt;0),[2]PREMIOS_DOCTORADO!$J138,""),IF($A140="TOTAL",SUM(INDIRECT("E4:E"&amp;ROW()-1)),""))</f>
        <v/>
      </c>
      <c r="F140" s="7" t="str">
        <f ca="1">IF(AND($A140&lt;&gt;"",$A140&lt;&gt;"TOTAL"),IF(AND([2]PREMIOS_DOCTORADO!$L138&lt;&gt;"",[2]PREMIOS_DOCTORADO!$L138&lt;&gt;0),[2]PREMIOS_DOCTORADO!$L138,""),IF($A140="TOTAL",SUM(INDIRECT("F4:F"&amp;ROW()-1)),""))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IF(AND($A140&lt;&gt;"",$A140&lt;&gt;"TOTAL"),IF(AND([2]PREMIOS_DOCTORADO!$O138&lt;&gt;"",[2]PREMIOS_DOCTORADO!$O138&lt;&gt;0),[2]PREMIOS_DOCTORADO!$O138,""),IF($A140="TOTAL",SUM(INDIRECT("H4:H"&amp;ROW()-1)),""))</f>
        <v/>
      </c>
      <c r="I140" s="7" t="str">
        <f ca="1">IF(AND($A140&lt;&gt;"",$A140&lt;&gt;"TOTAL"),IF(AND([2]PREMIOS_DOCTORADO!$Q138&lt;&gt;"",[2]PREMIOS_DOCTORADO!$Q138&lt;&gt;0),[2]PREMIOS_DOCTORADO!$Q138,""),IF($A140="TOTAL",SUM(INDIRECT("I4:I"&amp;ROW()-1)),""))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IF(AND($A140&lt;&gt;"",$A140&lt;&gt;"TOTAL"),IF(AND([2]PREMIOS_DOCTORADO!$T138&lt;&gt;"",[2]PREMIOS_DOCTORADO!$T138&lt;&gt;0),[2]PREMIOS_DOCTORADO!$T138,""),IF($A140="TOTAL",SUM(INDIRECT("K4:K"&amp;ROW()-1)),""))</f>
        <v/>
      </c>
      <c r="L140" s="7" t="str">
        <f ca="1">IF(AND($A140&lt;&gt;"",$A140&lt;&gt;"TOTAL"),IF(AND([2]PREMIOS_DOCTORADO!$V138&lt;&gt;"",[2]PREMIOS_DOCTORADO!$V138&lt;&gt;0),[2]PREMIOS_DOCTORADO!$V138,""),IF($A140="TOTAL",SUM(INDIRECT("L4:L"&amp;ROW()-1)),""))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IF(AND($A140&lt;&gt;"",$A140&lt;&gt;"TOTAL"),IF(AND([2]PREMIOS_DOCTORADO!$Y138&lt;&gt;"",[2]PREMIOS_DOCTORADO!$Y138&lt;&gt;0),[2]PREMIOS_DOCTORADO!$Y138,""),IF($A140="TOTAL",SUM(INDIRECT("N4:N"&amp;ROW()-1)),""))</f>
        <v/>
      </c>
      <c r="O140" s="7" t="str">
        <f ca="1">IF(AND($A140&lt;&gt;"",$A140&lt;&gt;"TOTAL"),IF(AND([2]PREMIOS_DOCTORADO!$AA138&lt;&gt;"",[2]PREMIOS_DOCTORADO!$AA138&lt;&gt;0),[2]PREMIOS_DOCTORADO!$AA138,""),IF($A140="TOTAL",SUM(INDIRECT("O4:O"&amp;ROW()-1)),""))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IF(AND($A140&lt;&gt;"",$A140&lt;&gt;"TOTAL"),IF(AND([2]PREMIOS_DOCTORADO!$AD138&lt;&gt;"",[2]PREMIOS_DOCTORADO!$AD138&lt;&gt;0),[2]PREMIOS_DOCTORADO!$AD138,""),IF($A140="TOTAL",SUM(INDIRECT("Q4:Q"&amp;ROW()-1)),""))</f>
        <v/>
      </c>
      <c r="R140" s="7" t="str">
        <f ca="1">IF(AND($A140&lt;&gt;"",$A140&lt;&gt;"TOTAL"),IF(AND([2]PREMIOS_DOCTORADO!$AF138&lt;&gt;"",[2]PREMIOS_DOCTORADO!$AF138&lt;&gt;0),[2]PREMIOS_DOCTORADO!$AF138,""),IF($A140="TOTAL",SUM(INDIRECT("R4:R"&amp;ROW()-1)),""))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IF(AND($A140&lt;&gt;"",$A140&lt;&gt;"TOTAL"),IF(AND([2]PREMIOS_DOCTORADO!$AI138&lt;&gt;"",[2]PREMIOS_DOCTORADO!$AI138&lt;&gt;0),[2]PREMIOS_DOCTORADO!$AI138,""),IF($A140="TOTAL",SUM(INDIRECT("T4:T"&amp;ROW()-1)),""))</f>
        <v/>
      </c>
      <c r="U140" s="7" t="str">
        <f ca="1">IF(AND($A140&lt;&gt;"",$A140&lt;&gt;"TOTAL"),IF(AND([2]PREMIOS_DOCTORADO!$AK138&lt;&gt;"",[2]PREMIOS_DOCTORADO!$AK138&lt;&gt;0),[2]PREMIOS_DOCTORADO!$AK138,""),IF($A140="TOTAL",SUM(INDIRECT("U4:U"&amp;ROW()-1)),""))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IF(AND($A140&lt;&gt;"",$A140&lt;&gt;"TOTAL"),IF(AND([2]PREMIOS_DOCTORADO!$AN138&lt;&gt;"",[2]PREMIOS_DOCTORADO!$AN138&lt;&gt;0),[2]PREMIOS_DOCTORADO!$AN138,""),IF($A140="TOTAL",SUM(INDIRECT("W4:W"&amp;ROW()-1)),""))</f>
        <v/>
      </c>
      <c r="X140" s="7" t="str">
        <f ca="1">IF(AND($A140&lt;&gt;"",$A140&lt;&gt;"TOTAL"),IF(AND([2]PREMIOS_DOCTORADO!$AP138&lt;&gt;"",[2]PREMIOS_DOCTORADO!$AP138&lt;&gt;0),[2]PREMIOS_DOCTORADO!$AP138,""),IF($A140="TOTAL",SUM(INDIRECT("X4:X"&amp;ROW()-1)),""))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IF(AND($A140&lt;&gt;"",$A140&lt;&gt;"TOTAL"),IF(AND([2]PREMIOS_DOCTORADO!$AS138&lt;&gt;"",[2]PREMIOS_DOCTORADO!$AS138&lt;&gt;0),[2]PREMIOS_DOCTORADO!$AS138,""),IF($A140="TOTAL",SUM(INDIRECT("Z4:Z"&amp;ROW()-1)),""))</f>
        <v/>
      </c>
      <c r="AA140" s="7" t="str">
        <f ca="1">IF(AND($A140&lt;&gt;"",$A140&lt;&gt;"TOTAL"),IF(AND([2]PREMIOS_DOCTORADO!$AU138&lt;&gt;"",[2]PREMIOS_DOCTORADO!$AU138&lt;&gt;0),[2]PREMIOS_DOCTORADO!$AU138,""),IF($A140="TOTAL",SUM(INDIRECT("AA4:AA"&amp;ROW()-1)),""))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IF(AND($A140&lt;&gt;"",$A140&lt;&gt;"TOTAL"),IF(AND([2]PREMIOS_DOCTORADO!$AX138&lt;&gt;"",[2]PREMIOS_DOCTORADO!$AX138&lt;&gt;0),[2]PREMIOS_DOCTORADO!$AX138,""),IF($A140="TOTAL",SUM(INDIRECT("AC4:AC"&amp;ROW()-1)),""))</f>
        <v/>
      </c>
      <c r="AD140" s="7" t="str">
        <f ca="1">IF(AND($A140&lt;&gt;"",$A140&lt;&gt;"TOTAL"),IF(AND([2]PREMIOS_DOCTORADO!$AZ138&lt;&gt;"",[2]PREMIOS_DOCTORADO!$AZ138&lt;&gt;0),[2]PREMIOS_DOCTORADO!$AZ138,""),IF($A140="TOTAL",SUM(INDIRECT("AD4:AD"&amp;ROW()-1)),""))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IF(AND($A140&lt;&gt;"",$A140&lt;&gt;"TOTAL"),IF(AND([2]PREMIOS_DOCTORADO!$BC138&lt;&gt;"",[2]PREMIOS_DOCTORADO!$BC138&lt;&gt;0),[2]PREMIOS_DOCTORADO!$BC138,""),IF($A140="TOTAL",SUM(INDIRECT("AF4:AF"&amp;ROW()-1)),""))</f>
        <v/>
      </c>
      <c r="AG140" s="7" t="str">
        <f ca="1">IF(AND($A140&lt;&gt;"",$A140&lt;&gt;"TOTAL"),IF(AND([2]PREMIOS_DOCTORADO!$BE138&lt;&gt;"",[2]PREMIOS_DOCTORADO!$BE138&lt;&gt;0),[2]PREMIOS_DOCTORADO!$BE138,""),IF($A140="TOTAL",SUM(INDIRECT("AG4:AG"&amp;ROW()-1)),""))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IF(AND($A140&lt;&gt;"",$A140&lt;&gt;"TOTAL"),IF(AND([2]PREMIOS_DOCTORADO!$BH138&lt;&gt;"",[2]PREMIOS_DOCTORADO!$BH138&lt;&gt;0),[2]PREMIOS_DOCTORADO!$BH138,""),IF($A140="TOTAL",SUM(INDIRECT("AI4:AI"&amp;ROW()-1)),""))</f>
        <v/>
      </c>
      <c r="AJ140" s="7" t="str">
        <f ca="1">IF(AND($A140&lt;&gt;"",$A140&lt;&gt;"TOTAL"),IF(AND([2]PREMIOS_DOCTORADO!$BJ138&lt;&gt;"",[2]PREMIOS_DOCTORADO!$BJ138&lt;&gt;0),[2]PREMIOS_DOCTORADO!$BJ138,""),IF($A140="TOTAL",SUM(INDIRECT("AJ4:AJ"&amp;ROW()-1)),""))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IF(AND($A140&lt;&gt;"",$A140&lt;&gt;"TOTAL"),IF(AND([2]PREMIOS_DOCTORADO!$BM138&lt;&gt;"",[2]PREMIOS_DOCTORADO!$BM138&lt;&gt;0),[2]PREMIOS_DOCTORADO!$BM138,""),IF($A140="TOTAL",SUM(INDIRECT("AL4:AL"&amp;ROW()-1)),""))</f>
        <v/>
      </c>
      <c r="AM140" s="7" t="str">
        <f ca="1">IF(AND($A140&lt;&gt;"",$A140&lt;&gt;"TOTAL"),IF(AND([2]PREMIOS_DOCTORADO!$BO138&lt;&gt;"",[2]PREMIOS_DOCTORADO!$BO138&lt;&gt;0),[2]PREMIOS_DOCTORADO!$BO138,""),IF($A140="TOTAL",SUM(INDIRECT("AM4:AM"&amp;ROW()-1)),""))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IF(AND($A140&lt;&gt;"",$A140&lt;&gt;"TOTAL"),IF(AND([2]PREMIOS_DOCTORADO!$BR138&lt;&gt;"",[2]PREMIOS_DOCTORADO!$BR138&lt;&gt;0),[2]PREMIOS_DOCTORADO!$BR138,""),IF($A140="TOTAL",SUM(INDIRECT("AO4:AO"&amp;ROW()-1)),""))</f>
        <v/>
      </c>
      <c r="AP140" s="7" t="str">
        <f ca="1">IF(AND($A140&lt;&gt;"",$A140&lt;&gt;"TOTAL"),IF(AND([2]PREMIOS_DOCTORADO!$BT138&lt;&gt;"",[2]PREMIOS_DOCTORADO!$BT138&lt;&gt;0),[2]PREMIOS_DOCTORADO!$BT138,""),IF($A140="TOTAL",SUM(INDIRECT("AP4:AP"&amp;ROW()-1)),""))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IF(AND($A140&lt;&gt;"",$A140&lt;&gt;"TOTAL"),IF(AND([2]PREMIOS_DOCTORADO!$BW138&lt;&gt;"",[2]PREMIOS_DOCTORADO!$BW138&lt;&gt;0),[2]PREMIOS_DOCTORADO!$BW138,""),IF($A140="TOTAL",SUM(INDIRECT("AR4:AR"&amp;ROW()-1)),""))</f>
        <v/>
      </c>
      <c r="AS140" s="7" t="str">
        <f ca="1">IF(AND($A140&lt;&gt;"",$A140&lt;&gt;"TOTAL"),IF(AND([2]PREMIOS_DOCTORADO!$BY138&lt;&gt;"",[2]PREMIOS_DOCTORADO!$BY138&lt;&gt;0),[2]PREMIOS_DOCTORADO!$BY138,""),IF($A140="TOTAL",SUM(INDIRECT("AS4:AS"&amp;ROW()-1)),""))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IF(AND($A140&lt;&gt;"",$A140&lt;&gt;"TOTAL"),IF(AND([2]PREMIOS_DOCTORADO!$CB138&lt;&gt;"",[2]PREMIOS_DOCTORADO!$CB138&lt;&gt;0),[2]PREMIOS_DOCTORADO!$CB138,""),IF($A140="TOTAL",SUM(INDIRECT("AU4:AU"&amp;ROW()-1)),""))</f>
        <v/>
      </c>
      <c r="AV140" s="7" t="str">
        <f ca="1">IF(AND($A140&lt;&gt;"",$A140&lt;&gt;"TOTAL"),IF(AND([2]PREMIOS_DOCTORADO!$CD138&lt;&gt;"",[2]PREMIOS_DOCTORADO!$CD138&lt;&gt;0),[2]PREMIOS_DOCTORADO!$CD138,""),IF($A140="TOTAL",SUM(INDIRECT("AV4:AV"&amp;ROW()-1)),""))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IF(AND($A140&lt;&gt;"",$A140&lt;&gt;"TOTAL"),IF(AND([2]PREMIOS_DOCTORADO!$CG138&lt;&gt;"",[2]PREMIOS_DOCTORADO!$CG138&lt;&gt;0),[2]PREMIOS_DOCTORADO!$CG138,""),IF($A140="TOTAL",SUM(INDIRECT("AX4:AX"&amp;ROW()-1)),""))</f>
        <v/>
      </c>
      <c r="AY140" s="7" t="str">
        <f ca="1">IF(AND($A140&lt;&gt;"",$A140&lt;&gt;"TOTAL"),IF(AND([2]PREMIOS_DOCTORADO!$CI138&lt;&gt;"",[2]PREMIOS_DOCTORADO!$CI138&lt;&gt;0),[2]PREMIOS_DOCTORADO!$CI138,""),IF($A140="TOTAL",SUM(INDIRECT("AY4:AY"&amp;ROW()-1)),""))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IF(AND($A140&lt;&gt;"",$A140&lt;&gt;"TOTAL"),IF(AND([2]PREMIOS_DOCTORADO!$CL138&lt;&gt;"",[2]PREMIOS_DOCTORADO!$CL138&lt;&gt;0),[2]PREMIOS_DOCTORADO!$CL138,""),IF($A140="TOTAL",SUM(INDIRECT("BA4:BA"&amp;ROW()-1)),""))</f>
        <v/>
      </c>
      <c r="BB140" s="7" t="str">
        <f ca="1">IF(AND($A140&lt;&gt;"",$A140&lt;&gt;"TOTAL"),IF(AND([2]PREMIOS_DOCTORADO!$CN138&lt;&gt;"",[2]PREMIOS_DOCTORADO!$CN138&lt;&gt;0),[2]PREMIOS_DOCTORADO!$CN138,""),IF($A140="TOTAL",SUM(INDIRECT("BB4:BB"&amp;ROW()-1)),""))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IF(AND($A140&lt;&gt;"",$A140&lt;&gt;"TOTAL"),IF(AND([2]PREMIOS_DOCTORADO!$CQ138&lt;&gt;"",[2]PREMIOS_DOCTORADO!$CQ138&lt;&gt;0),[2]PREMIOS_DOCTORADO!$CQ138,""),IF($A140="TOTAL",SUM(INDIRECT("BD4:BD"&amp;ROW()-1)),""))</f>
        <v/>
      </c>
      <c r="BE140" s="7" t="str">
        <f ca="1">IF(AND($A140&lt;&gt;"",$A140&lt;&gt;"TOTAL"),IF(AND([2]PREMIOS_DOCTORADO!$CS138&lt;&gt;"",[2]PREMIOS_DOCTORADO!$CS138&lt;&gt;0),[2]PREMIOS_DOCTORADO!$CS138,""),IF($A140="TOTAL",SUM(INDIRECT("BE4:BE"&amp;ROW()-1)),""))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IF([2]PREMIOS_DOCTORADO!$D139&lt;&gt;"",[2]PREMIOS_DOCTORADO!$D139,IF(AND([2]PREMIOS_DOCTORADO!$D139="",[2]PREMIOS_DOCTORADO!$D140="",[2]PREMIOS_DOCTORADO!$D138=""),"","TOTAL"))</f>
        <v/>
      </c>
      <c r="B141" s="7" t="str">
        <f ca="1">IF(AND($A141&lt;&gt;"",$A141&lt;&gt;"TOTAL"),IF(AND([2]PREMIOS_DOCTORADO!$E139&lt;&gt;"",[2]PREMIOS_DOCTORADO!$E139&lt;&gt;0),[2]PREMIOS_DOCTORADO!$E139,""),IF($A141="TOTAL",SUM(INDIRECT("B4:B"&amp;ROW()-1)),""))</f>
        <v/>
      </c>
      <c r="C141" s="7" t="str">
        <f ca="1">IF(AND($A141&lt;&gt;"",$A141&lt;&gt;"TOTAL"),IF(AND([2]PREMIOS_DOCTORADO!$G139&lt;&gt;"",[2]PREMIOS_DOCTORADO!$G139&lt;&gt;0),[2]PREMIOS_DOCTORADO!$G139,""),IF($A141="TOTAL",SUM(INDIRECT("C4:C"&amp;ROW()-1)),""))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IF(AND($A141&lt;&gt;"",$A141&lt;&gt;"TOTAL"),IF(AND([2]PREMIOS_DOCTORADO!$J139&lt;&gt;"",[2]PREMIOS_DOCTORADO!$J139&lt;&gt;0),[2]PREMIOS_DOCTORADO!$J139,""),IF($A141="TOTAL",SUM(INDIRECT("E4:E"&amp;ROW()-1)),""))</f>
        <v/>
      </c>
      <c r="F141" s="7" t="str">
        <f ca="1">IF(AND($A141&lt;&gt;"",$A141&lt;&gt;"TOTAL"),IF(AND([2]PREMIOS_DOCTORADO!$L139&lt;&gt;"",[2]PREMIOS_DOCTORADO!$L139&lt;&gt;0),[2]PREMIOS_DOCTORADO!$L139,""),IF($A141="TOTAL",SUM(INDIRECT("F4:F"&amp;ROW()-1)),""))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IF(AND($A141&lt;&gt;"",$A141&lt;&gt;"TOTAL"),IF(AND([2]PREMIOS_DOCTORADO!$O139&lt;&gt;"",[2]PREMIOS_DOCTORADO!$O139&lt;&gt;0),[2]PREMIOS_DOCTORADO!$O139,""),IF($A141="TOTAL",SUM(INDIRECT("H4:H"&amp;ROW()-1)),""))</f>
        <v/>
      </c>
      <c r="I141" s="7" t="str">
        <f ca="1">IF(AND($A141&lt;&gt;"",$A141&lt;&gt;"TOTAL"),IF(AND([2]PREMIOS_DOCTORADO!$Q139&lt;&gt;"",[2]PREMIOS_DOCTORADO!$Q139&lt;&gt;0),[2]PREMIOS_DOCTORADO!$Q139,""),IF($A141="TOTAL",SUM(INDIRECT("I4:I"&amp;ROW()-1)),""))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IF(AND($A141&lt;&gt;"",$A141&lt;&gt;"TOTAL"),IF(AND([2]PREMIOS_DOCTORADO!$T139&lt;&gt;"",[2]PREMIOS_DOCTORADO!$T139&lt;&gt;0),[2]PREMIOS_DOCTORADO!$T139,""),IF($A141="TOTAL",SUM(INDIRECT("K4:K"&amp;ROW()-1)),""))</f>
        <v/>
      </c>
      <c r="L141" s="7" t="str">
        <f ca="1">IF(AND($A141&lt;&gt;"",$A141&lt;&gt;"TOTAL"),IF(AND([2]PREMIOS_DOCTORADO!$V139&lt;&gt;"",[2]PREMIOS_DOCTORADO!$V139&lt;&gt;0),[2]PREMIOS_DOCTORADO!$V139,""),IF($A141="TOTAL",SUM(INDIRECT("L4:L"&amp;ROW()-1)),""))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IF(AND($A141&lt;&gt;"",$A141&lt;&gt;"TOTAL"),IF(AND([2]PREMIOS_DOCTORADO!$Y139&lt;&gt;"",[2]PREMIOS_DOCTORADO!$Y139&lt;&gt;0),[2]PREMIOS_DOCTORADO!$Y139,""),IF($A141="TOTAL",SUM(INDIRECT("N4:N"&amp;ROW()-1)),""))</f>
        <v/>
      </c>
      <c r="O141" s="7" t="str">
        <f ca="1">IF(AND($A141&lt;&gt;"",$A141&lt;&gt;"TOTAL"),IF(AND([2]PREMIOS_DOCTORADO!$AA139&lt;&gt;"",[2]PREMIOS_DOCTORADO!$AA139&lt;&gt;0),[2]PREMIOS_DOCTORADO!$AA139,""),IF($A141="TOTAL",SUM(INDIRECT("O4:O"&amp;ROW()-1)),""))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IF(AND($A141&lt;&gt;"",$A141&lt;&gt;"TOTAL"),IF(AND([2]PREMIOS_DOCTORADO!$AD139&lt;&gt;"",[2]PREMIOS_DOCTORADO!$AD139&lt;&gt;0),[2]PREMIOS_DOCTORADO!$AD139,""),IF($A141="TOTAL",SUM(INDIRECT("Q4:Q"&amp;ROW()-1)),""))</f>
        <v/>
      </c>
      <c r="R141" s="7" t="str">
        <f ca="1">IF(AND($A141&lt;&gt;"",$A141&lt;&gt;"TOTAL"),IF(AND([2]PREMIOS_DOCTORADO!$AF139&lt;&gt;"",[2]PREMIOS_DOCTORADO!$AF139&lt;&gt;0),[2]PREMIOS_DOCTORADO!$AF139,""),IF($A141="TOTAL",SUM(INDIRECT("R4:R"&amp;ROW()-1)),""))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IF(AND($A141&lt;&gt;"",$A141&lt;&gt;"TOTAL"),IF(AND([2]PREMIOS_DOCTORADO!$AI139&lt;&gt;"",[2]PREMIOS_DOCTORADO!$AI139&lt;&gt;0),[2]PREMIOS_DOCTORADO!$AI139,""),IF($A141="TOTAL",SUM(INDIRECT("T4:T"&amp;ROW()-1)),""))</f>
        <v/>
      </c>
      <c r="U141" s="7" t="str">
        <f ca="1">IF(AND($A141&lt;&gt;"",$A141&lt;&gt;"TOTAL"),IF(AND([2]PREMIOS_DOCTORADO!$AK139&lt;&gt;"",[2]PREMIOS_DOCTORADO!$AK139&lt;&gt;0),[2]PREMIOS_DOCTORADO!$AK139,""),IF($A141="TOTAL",SUM(INDIRECT("U4:U"&amp;ROW()-1)),""))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IF(AND($A141&lt;&gt;"",$A141&lt;&gt;"TOTAL"),IF(AND([2]PREMIOS_DOCTORADO!$AN139&lt;&gt;"",[2]PREMIOS_DOCTORADO!$AN139&lt;&gt;0),[2]PREMIOS_DOCTORADO!$AN139,""),IF($A141="TOTAL",SUM(INDIRECT("W4:W"&amp;ROW()-1)),""))</f>
        <v/>
      </c>
      <c r="X141" s="7" t="str">
        <f ca="1">IF(AND($A141&lt;&gt;"",$A141&lt;&gt;"TOTAL"),IF(AND([2]PREMIOS_DOCTORADO!$AP139&lt;&gt;"",[2]PREMIOS_DOCTORADO!$AP139&lt;&gt;0),[2]PREMIOS_DOCTORADO!$AP139,""),IF($A141="TOTAL",SUM(INDIRECT("X4:X"&amp;ROW()-1)),""))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IF(AND($A141&lt;&gt;"",$A141&lt;&gt;"TOTAL"),IF(AND([2]PREMIOS_DOCTORADO!$AS139&lt;&gt;"",[2]PREMIOS_DOCTORADO!$AS139&lt;&gt;0),[2]PREMIOS_DOCTORADO!$AS139,""),IF($A141="TOTAL",SUM(INDIRECT("Z4:Z"&amp;ROW()-1)),""))</f>
        <v/>
      </c>
      <c r="AA141" s="7" t="str">
        <f ca="1">IF(AND($A141&lt;&gt;"",$A141&lt;&gt;"TOTAL"),IF(AND([2]PREMIOS_DOCTORADO!$AU139&lt;&gt;"",[2]PREMIOS_DOCTORADO!$AU139&lt;&gt;0),[2]PREMIOS_DOCTORADO!$AU139,""),IF($A141="TOTAL",SUM(INDIRECT("AA4:AA"&amp;ROW()-1)),""))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IF(AND($A141&lt;&gt;"",$A141&lt;&gt;"TOTAL"),IF(AND([2]PREMIOS_DOCTORADO!$AX139&lt;&gt;"",[2]PREMIOS_DOCTORADO!$AX139&lt;&gt;0),[2]PREMIOS_DOCTORADO!$AX139,""),IF($A141="TOTAL",SUM(INDIRECT("AC4:AC"&amp;ROW()-1)),""))</f>
        <v/>
      </c>
      <c r="AD141" s="7" t="str">
        <f ca="1">IF(AND($A141&lt;&gt;"",$A141&lt;&gt;"TOTAL"),IF(AND([2]PREMIOS_DOCTORADO!$AZ139&lt;&gt;"",[2]PREMIOS_DOCTORADO!$AZ139&lt;&gt;0),[2]PREMIOS_DOCTORADO!$AZ139,""),IF($A141="TOTAL",SUM(INDIRECT("AD4:AD"&amp;ROW()-1)),""))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IF(AND($A141&lt;&gt;"",$A141&lt;&gt;"TOTAL"),IF(AND([2]PREMIOS_DOCTORADO!$BC139&lt;&gt;"",[2]PREMIOS_DOCTORADO!$BC139&lt;&gt;0),[2]PREMIOS_DOCTORADO!$BC139,""),IF($A141="TOTAL",SUM(INDIRECT("AF4:AF"&amp;ROW()-1)),""))</f>
        <v/>
      </c>
      <c r="AG141" s="7" t="str">
        <f ca="1">IF(AND($A141&lt;&gt;"",$A141&lt;&gt;"TOTAL"),IF(AND([2]PREMIOS_DOCTORADO!$BE139&lt;&gt;"",[2]PREMIOS_DOCTORADO!$BE139&lt;&gt;0),[2]PREMIOS_DOCTORADO!$BE139,""),IF($A141="TOTAL",SUM(INDIRECT("AG4:AG"&amp;ROW()-1)),""))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IF(AND($A141&lt;&gt;"",$A141&lt;&gt;"TOTAL"),IF(AND([2]PREMIOS_DOCTORADO!$BH139&lt;&gt;"",[2]PREMIOS_DOCTORADO!$BH139&lt;&gt;0),[2]PREMIOS_DOCTORADO!$BH139,""),IF($A141="TOTAL",SUM(INDIRECT("AI4:AI"&amp;ROW()-1)),""))</f>
        <v/>
      </c>
      <c r="AJ141" s="7" t="str">
        <f ca="1">IF(AND($A141&lt;&gt;"",$A141&lt;&gt;"TOTAL"),IF(AND([2]PREMIOS_DOCTORADO!$BJ139&lt;&gt;"",[2]PREMIOS_DOCTORADO!$BJ139&lt;&gt;0),[2]PREMIOS_DOCTORADO!$BJ139,""),IF($A141="TOTAL",SUM(INDIRECT("AJ4:AJ"&amp;ROW()-1)),""))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IF(AND($A141&lt;&gt;"",$A141&lt;&gt;"TOTAL"),IF(AND([2]PREMIOS_DOCTORADO!$BM139&lt;&gt;"",[2]PREMIOS_DOCTORADO!$BM139&lt;&gt;0),[2]PREMIOS_DOCTORADO!$BM139,""),IF($A141="TOTAL",SUM(INDIRECT("AL4:AL"&amp;ROW()-1)),""))</f>
        <v/>
      </c>
      <c r="AM141" s="7" t="str">
        <f ca="1">IF(AND($A141&lt;&gt;"",$A141&lt;&gt;"TOTAL"),IF(AND([2]PREMIOS_DOCTORADO!$BO139&lt;&gt;"",[2]PREMIOS_DOCTORADO!$BO139&lt;&gt;0),[2]PREMIOS_DOCTORADO!$BO139,""),IF($A141="TOTAL",SUM(INDIRECT("AM4:AM"&amp;ROW()-1)),""))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IF(AND($A141&lt;&gt;"",$A141&lt;&gt;"TOTAL"),IF(AND([2]PREMIOS_DOCTORADO!$BR139&lt;&gt;"",[2]PREMIOS_DOCTORADO!$BR139&lt;&gt;0),[2]PREMIOS_DOCTORADO!$BR139,""),IF($A141="TOTAL",SUM(INDIRECT("AO4:AO"&amp;ROW()-1)),""))</f>
        <v/>
      </c>
      <c r="AP141" s="7" t="str">
        <f ca="1">IF(AND($A141&lt;&gt;"",$A141&lt;&gt;"TOTAL"),IF(AND([2]PREMIOS_DOCTORADO!$BT139&lt;&gt;"",[2]PREMIOS_DOCTORADO!$BT139&lt;&gt;0),[2]PREMIOS_DOCTORADO!$BT139,""),IF($A141="TOTAL",SUM(INDIRECT("AP4:AP"&amp;ROW()-1)),""))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IF(AND($A141&lt;&gt;"",$A141&lt;&gt;"TOTAL"),IF(AND([2]PREMIOS_DOCTORADO!$BW139&lt;&gt;"",[2]PREMIOS_DOCTORADO!$BW139&lt;&gt;0),[2]PREMIOS_DOCTORADO!$BW139,""),IF($A141="TOTAL",SUM(INDIRECT("AR4:AR"&amp;ROW()-1)),""))</f>
        <v/>
      </c>
      <c r="AS141" s="7" t="str">
        <f ca="1">IF(AND($A141&lt;&gt;"",$A141&lt;&gt;"TOTAL"),IF(AND([2]PREMIOS_DOCTORADO!$BY139&lt;&gt;"",[2]PREMIOS_DOCTORADO!$BY139&lt;&gt;0),[2]PREMIOS_DOCTORADO!$BY139,""),IF($A141="TOTAL",SUM(INDIRECT("AS4:AS"&amp;ROW()-1)),""))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IF(AND($A141&lt;&gt;"",$A141&lt;&gt;"TOTAL"),IF(AND([2]PREMIOS_DOCTORADO!$CB139&lt;&gt;"",[2]PREMIOS_DOCTORADO!$CB139&lt;&gt;0),[2]PREMIOS_DOCTORADO!$CB139,""),IF($A141="TOTAL",SUM(INDIRECT("AU4:AU"&amp;ROW()-1)),""))</f>
        <v/>
      </c>
      <c r="AV141" s="7" t="str">
        <f ca="1">IF(AND($A141&lt;&gt;"",$A141&lt;&gt;"TOTAL"),IF(AND([2]PREMIOS_DOCTORADO!$CD139&lt;&gt;"",[2]PREMIOS_DOCTORADO!$CD139&lt;&gt;0),[2]PREMIOS_DOCTORADO!$CD139,""),IF($A141="TOTAL",SUM(INDIRECT("AV4:AV"&amp;ROW()-1)),""))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IF(AND($A141&lt;&gt;"",$A141&lt;&gt;"TOTAL"),IF(AND([2]PREMIOS_DOCTORADO!$CG139&lt;&gt;"",[2]PREMIOS_DOCTORADO!$CG139&lt;&gt;0),[2]PREMIOS_DOCTORADO!$CG139,""),IF($A141="TOTAL",SUM(INDIRECT("AX4:AX"&amp;ROW()-1)),""))</f>
        <v/>
      </c>
      <c r="AY141" s="7" t="str">
        <f ca="1">IF(AND($A141&lt;&gt;"",$A141&lt;&gt;"TOTAL"),IF(AND([2]PREMIOS_DOCTORADO!$CI139&lt;&gt;"",[2]PREMIOS_DOCTORADO!$CI139&lt;&gt;0),[2]PREMIOS_DOCTORADO!$CI139,""),IF($A141="TOTAL",SUM(INDIRECT("AY4:AY"&amp;ROW()-1)),""))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IF(AND($A141&lt;&gt;"",$A141&lt;&gt;"TOTAL"),IF(AND([2]PREMIOS_DOCTORADO!$CL139&lt;&gt;"",[2]PREMIOS_DOCTORADO!$CL139&lt;&gt;0),[2]PREMIOS_DOCTORADO!$CL139,""),IF($A141="TOTAL",SUM(INDIRECT("BA4:BA"&amp;ROW()-1)),""))</f>
        <v/>
      </c>
      <c r="BB141" s="7" t="str">
        <f ca="1">IF(AND($A141&lt;&gt;"",$A141&lt;&gt;"TOTAL"),IF(AND([2]PREMIOS_DOCTORADO!$CN139&lt;&gt;"",[2]PREMIOS_DOCTORADO!$CN139&lt;&gt;0),[2]PREMIOS_DOCTORADO!$CN139,""),IF($A141="TOTAL",SUM(INDIRECT("BB4:BB"&amp;ROW()-1)),""))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IF(AND($A141&lt;&gt;"",$A141&lt;&gt;"TOTAL"),IF(AND([2]PREMIOS_DOCTORADO!$CQ139&lt;&gt;"",[2]PREMIOS_DOCTORADO!$CQ139&lt;&gt;0),[2]PREMIOS_DOCTORADO!$CQ139,""),IF($A141="TOTAL",SUM(INDIRECT("BD4:BD"&amp;ROW()-1)),""))</f>
        <v/>
      </c>
      <c r="BE141" s="7" t="str">
        <f ca="1">IF(AND($A141&lt;&gt;"",$A141&lt;&gt;"TOTAL"),IF(AND([2]PREMIOS_DOCTORADO!$CS139&lt;&gt;"",[2]PREMIOS_DOCTORADO!$CS139&lt;&gt;0),[2]PREMIOS_DOCTORADO!$CS139,""),IF($A141="TOTAL",SUM(INDIRECT("BE4:BE"&amp;ROW()-1)),""))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IF([2]PREMIOS_DOCTORADO!$D140&lt;&gt;"",[2]PREMIOS_DOCTORADO!$D140,IF(AND([2]PREMIOS_DOCTORADO!$D140="",[2]PREMIOS_DOCTORADO!$D141="",[2]PREMIOS_DOCTORADO!$D139=""),"","TOTAL"))</f>
        <v/>
      </c>
      <c r="B142" s="7" t="str">
        <f ca="1">IF(AND($A142&lt;&gt;"",$A142&lt;&gt;"TOTAL"),IF(AND([2]PREMIOS_DOCTORADO!$E140&lt;&gt;"",[2]PREMIOS_DOCTORADO!$E140&lt;&gt;0),[2]PREMIOS_DOCTORADO!$E140,""),IF($A142="TOTAL",SUM(INDIRECT("B4:B"&amp;ROW()-1)),""))</f>
        <v/>
      </c>
      <c r="C142" s="7" t="str">
        <f ca="1">IF(AND($A142&lt;&gt;"",$A142&lt;&gt;"TOTAL"),IF(AND([2]PREMIOS_DOCTORADO!$G140&lt;&gt;"",[2]PREMIOS_DOCTORADO!$G140&lt;&gt;0),[2]PREMIOS_DOCTORADO!$G140,""),IF($A142="TOTAL",SUM(INDIRECT("C4:C"&amp;ROW()-1)),""))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IF(AND($A142&lt;&gt;"",$A142&lt;&gt;"TOTAL"),IF(AND([2]PREMIOS_DOCTORADO!$J140&lt;&gt;"",[2]PREMIOS_DOCTORADO!$J140&lt;&gt;0),[2]PREMIOS_DOCTORADO!$J140,""),IF($A142="TOTAL",SUM(INDIRECT("E4:E"&amp;ROW()-1)),""))</f>
        <v/>
      </c>
      <c r="F142" s="7" t="str">
        <f ca="1">IF(AND($A142&lt;&gt;"",$A142&lt;&gt;"TOTAL"),IF(AND([2]PREMIOS_DOCTORADO!$L140&lt;&gt;"",[2]PREMIOS_DOCTORADO!$L140&lt;&gt;0),[2]PREMIOS_DOCTORADO!$L140,""),IF($A142="TOTAL",SUM(INDIRECT("F4:F"&amp;ROW()-1)),""))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IF(AND($A142&lt;&gt;"",$A142&lt;&gt;"TOTAL"),IF(AND([2]PREMIOS_DOCTORADO!$O140&lt;&gt;"",[2]PREMIOS_DOCTORADO!$O140&lt;&gt;0),[2]PREMIOS_DOCTORADO!$O140,""),IF($A142="TOTAL",SUM(INDIRECT("H4:H"&amp;ROW()-1)),""))</f>
        <v/>
      </c>
      <c r="I142" s="7" t="str">
        <f ca="1">IF(AND($A142&lt;&gt;"",$A142&lt;&gt;"TOTAL"),IF(AND([2]PREMIOS_DOCTORADO!$Q140&lt;&gt;"",[2]PREMIOS_DOCTORADO!$Q140&lt;&gt;0),[2]PREMIOS_DOCTORADO!$Q140,""),IF($A142="TOTAL",SUM(INDIRECT("I4:I"&amp;ROW()-1)),""))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IF(AND($A142&lt;&gt;"",$A142&lt;&gt;"TOTAL"),IF(AND([2]PREMIOS_DOCTORADO!$T140&lt;&gt;"",[2]PREMIOS_DOCTORADO!$T140&lt;&gt;0),[2]PREMIOS_DOCTORADO!$T140,""),IF($A142="TOTAL",SUM(INDIRECT("K4:K"&amp;ROW()-1)),""))</f>
        <v/>
      </c>
      <c r="L142" s="7" t="str">
        <f ca="1">IF(AND($A142&lt;&gt;"",$A142&lt;&gt;"TOTAL"),IF(AND([2]PREMIOS_DOCTORADO!$V140&lt;&gt;"",[2]PREMIOS_DOCTORADO!$V140&lt;&gt;0),[2]PREMIOS_DOCTORADO!$V140,""),IF($A142="TOTAL",SUM(INDIRECT("L4:L"&amp;ROW()-1)),""))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IF(AND($A142&lt;&gt;"",$A142&lt;&gt;"TOTAL"),IF(AND([2]PREMIOS_DOCTORADO!$Y140&lt;&gt;"",[2]PREMIOS_DOCTORADO!$Y140&lt;&gt;0),[2]PREMIOS_DOCTORADO!$Y140,""),IF($A142="TOTAL",SUM(INDIRECT("N4:N"&amp;ROW()-1)),""))</f>
        <v/>
      </c>
      <c r="O142" s="7" t="str">
        <f ca="1">IF(AND($A142&lt;&gt;"",$A142&lt;&gt;"TOTAL"),IF(AND([2]PREMIOS_DOCTORADO!$AA140&lt;&gt;"",[2]PREMIOS_DOCTORADO!$AA140&lt;&gt;0),[2]PREMIOS_DOCTORADO!$AA140,""),IF($A142="TOTAL",SUM(INDIRECT("O4:O"&amp;ROW()-1)),""))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IF(AND($A142&lt;&gt;"",$A142&lt;&gt;"TOTAL"),IF(AND([2]PREMIOS_DOCTORADO!$AD140&lt;&gt;"",[2]PREMIOS_DOCTORADO!$AD140&lt;&gt;0),[2]PREMIOS_DOCTORADO!$AD140,""),IF($A142="TOTAL",SUM(INDIRECT("Q4:Q"&amp;ROW()-1)),""))</f>
        <v/>
      </c>
      <c r="R142" s="7" t="str">
        <f ca="1">IF(AND($A142&lt;&gt;"",$A142&lt;&gt;"TOTAL"),IF(AND([2]PREMIOS_DOCTORADO!$AF140&lt;&gt;"",[2]PREMIOS_DOCTORADO!$AF140&lt;&gt;0),[2]PREMIOS_DOCTORADO!$AF140,""),IF($A142="TOTAL",SUM(INDIRECT("R4:R"&amp;ROW()-1)),""))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IF(AND($A142&lt;&gt;"",$A142&lt;&gt;"TOTAL"),IF(AND([2]PREMIOS_DOCTORADO!$AI140&lt;&gt;"",[2]PREMIOS_DOCTORADO!$AI140&lt;&gt;0),[2]PREMIOS_DOCTORADO!$AI140,""),IF($A142="TOTAL",SUM(INDIRECT("T4:T"&amp;ROW()-1)),""))</f>
        <v/>
      </c>
      <c r="U142" s="7" t="str">
        <f ca="1">IF(AND($A142&lt;&gt;"",$A142&lt;&gt;"TOTAL"),IF(AND([2]PREMIOS_DOCTORADO!$AK140&lt;&gt;"",[2]PREMIOS_DOCTORADO!$AK140&lt;&gt;0),[2]PREMIOS_DOCTORADO!$AK140,""),IF($A142="TOTAL",SUM(INDIRECT("U4:U"&amp;ROW()-1)),""))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IF(AND($A142&lt;&gt;"",$A142&lt;&gt;"TOTAL"),IF(AND([2]PREMIOS_DOCTORADO!$AN140&lt;&gt;"",[2]PREMIOS_DOCTORADO!$AN140&lt;&gt;0),[2]PREMIOS_DOCTORADO!$AN140,""),IF($A142="TOTAL",SUM(INDIRECT("W4:W"&amp;ROW()-1)),""))</f>
        <v/>
      </c>
      <c r="X142" s="7" t="str">
        <f ca="1">IF(AND($A142&lt;&gt;"",$A142&lt;&gt;"TOTAL"),IF(AND([2]PREMIOS_DOCTORADO!$AP140&lt;&gt;"",[2]PREMIOS_DOCTORADO!$AP140&lt;&gt;0),[2]PREMIOS_DOCTORADO!$AP140,""),IF($A142="TOTAL",SUM(INDIRECT("X4:X"&amp;ROW()-1)),""))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IF(AND($A142&lt;&gt;"",$A142&lt;&gt;"TOTAL"),IF(AND([2]PREMIOS_DOCTORADO!$AS140&lt;&gt;"",[2]PREMIOS_DOCTORADO!$AS140&lt;&gt;0),[2]PREMIOS_DOCTORADO!$AS140,""),IF($A142="TOTAL",SUM(INDIRECT("Z4:Z"&amp;ROW()-1)),""))</f>
        <v/>
      </c>
      <c r="AA142" s="7" t="str">
        <f ca="1">IF(AND($A142&lt;&gt;"",$A142&lt;&gt;"TOTAL"),IF(AND([2]PREMIOS_DOCTORADO!$AU140&lt;&gt;"",[2]PREMIOS_DOCTORADO!$AU140&lt;&gt;0),[2]PREMIOS_DOCTORADO!$AU140,""),IF($A142="TOTAL",SUM(INDIRECT("AA4:AA"&amp;ROW()-1)),""))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IF(AND($A142&lt;&gt;"",$A142&lt;&gt;"TOTAL"),IF(AND([2]PREMIOS_DOCTORADO!$AX140&lt;&gt;"",[2]PREMIOS_DOCTORADO!$AX140&lt;&gt;0),[2]PREMIOS_DOCTORADO!$AX140,""),IF($A142="TOTAL",SUM(INDIRECT("AC4:AC"&amp;ROW()-1)),""))</f>
        <v/>
      </c>
      <c r="AD142" s="7" t="str">
        <f ca="1">IF(AND($A142&lt;&gt;"",$A142&lt;&gt;"TOTAL"),IF(AND([2]PREMIOS_DOCTORADO!$AZ140&lt;&gt;"",[2]PREMIOS_DOCTORADO!$AZ140&lt;&gt;0),[2]PREMIOS_DOCTORADO!$AZ140,""),IF($A142="TOTAL",SUM(INDIRECT("AD4:AD"&amp;ROW()-1)),""))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IF(AND($A142&lt;&gt;"",$A142&lt;&gt;"TOTAL"),IF(AND([2]PREMIOS_DOCTORADO!$BC140&lt;&gt;"",[2]PREMIOS_DOCTORADO!$BC140&lt;&gt;0),[2]PREMIOS_DOCTORADO!$BC140,""),IF($A142="TOTAL",SUM(INDIRECT("AF4:AF"&amp;ROW()-1)),""))</f>
        <v/>
      </c>
      <c r="AG142" s="7" t="str">
        <f ca="1">IF(AND($A142&lt;&gt;"",$A142&lt;&gt;"TOTAL"),IF(AND([2]PREMIOS_DOCTORADO!$BE140&lt;&gt;"",[2]PREMIOS_DOCTORADO!$BE140&lt;&gt;0),[2]PREMIOS_DOCTORADO!$BE140,""),IF($A142="TOTAL",SUM(INDIRECT("AG4:AG"&amp;ROW()-1)),""))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IF(AND($A142&lt;&gt;"",$A142&lt;&gt;"TOTAL"),IF(AND([2]PREMIOS_DOCTORADO!$BH140&lt;&gt;"",[2]PREMIOS_DOCTORADO!$BH140&lt;&gt;0),[2]PREMIOS_DOCTORADO!$BH140,""),IF($A142="TOTAL",SUM(INDIRECT("AI4:AI"&amp;ROW()-1)),""))</f>
        <v/>
      </c>
      <c r="AJ142" s="7" t="str">
        <f ca="1">IF(AND($A142&lt;&gt;"",$A142&lt;&gt;"TOTAL"),IF(AND([2]PREMIOS_DOCTORADO!$BJ140&lt;&gt;"",[2]PREMIOS_DOCTORADO!$BJ140&lt;&gt;0),[2]PREMIOS_DOCTORADO!$BJ140,""),IF($A142="TOTAL",SUM(INDIRECT("AJ4:AJ"&amp;ROW()-1)),""))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IF(AND($A142&lt;&gt;"",$A142&lt;&gt;"TOTAL"),IF(AND([2]PREMIOS_DOCTORADO!$BM140&lt;&gt;"",[2]PREMIOS_DOCTORADO!$BM140&lt;&gt;0),[2]PREMIOS_DOCTORADO!$BM140,""),IF($A142="TOTAL",SUM(INDIRECT("AL4:AL"&amp;ROW()-1)),""))</f>
        <v/>
      </c>
      <c r="AM142" s="7" t="str">
        <f ca="1">IF(AND($A142&lt;&gt;"",$A142&lt;&gt;"TOTAL"),IF(AND([2]PREMIOS_DOCTORADO!$BO140&lt;&gt;"",[2]PREMIOS_DOCTORADO!$BO140&lt;&gt;0),[2]PREMIOS_DOCTORADO!$BO140,""),IF($A142="TOTAL",SUM(INDIRECT("AM4:AM"&amp;ROW()-1)),""))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IF(AND($A142&lt;&gt;"",$A142&lt;&gt;"TOTAL"),IF(AND([2]PREMIOS_DOCTORADO!$BR140&lt;&gt;"",[2]PREMIOS_DOCTORADO!$BR140&lt;&gt;0),[2]PREMIOS_DOCTORADO!$BR140,""),IF($A142="TOTAL",SUM(INDIRECT("AO4:AO"&amp;ROW()-1)),""))</f>
        <v/>
      </c>
      <c r="AP142" s="7" t="str">
        <f ca="1">IF(AND($A142&lt;&gt;"",$A142&lt;&gt;"TOTAL"),IF(AND([2]PREMIOS_DOCTORADO!$BT140&lt;&gt;"",[2]PREMIOS_DOCTORADO!$BT140&lt;&gt;0),[2]PREMIOS_DOCTORADO!$BT140,""),IF($A142="TOTAL",SUM(INDIRECT("AP4:AP"&amp;ROW()-1)),""))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IF(AND($A142&lt;&gt;"",$A142&lt;&gt;"TOTAL"),IF(AND([2]PREMIOS_DOCTORADO!$BW140&lt;&gt;"",[2]PREMIOS_DOCTORADO!$BW140&lt;&gt;0),[2]PREMIOS_DOCTORADO!$BW140,""),IF($A142="TOTAL",SUM(INDIRECT("AR4:AR"&amp;ROW()-1)),""))</f>
        <v/>
      </c>
      <c r="AS142" s="7" t="str">
        <f ca="1">IF(AND($A142&lt;&gt;"",$A142&lt;&gt;"TOTAL"),IF(AND([2]PREMIOS_DOCTORADO!$BY140&lt;&gt;"",[2]PREMIOS_DOCTORADO!$BY140&lt;&gt;0),[2]PREMIOS_DOCTORADO!$BY140,""),IF($A142="TOTAL",SUM(INDIRECT("AS4:AS"&amp;ROW()-1)),""))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IF(AND($A142&lt;&gt;"",$A142&lt;&gt;"TOTAL"),IF(AND([2]PREMIOS_DOCTORADO!$CB140&lt;&gt;"",[2]PREMIOS_DOCTORADO!$CB140&lt;&gt;0),[2]PREMIOS_DOCTORADO!$CB140,""),IF($A142="TOTAL",SUM(INDIRECT("AU4:AU"&amp;ROW()-1)),""))</f>
        <v/>
      </c>
      <c r="AV142" s="7" t="str">
        <f ca="1">IF(AND($A142&lt;&gt;"",$A142&lt;&gt;"TOTAL"),IF(AND([2]PREMIOS_DOCTORADO!$CD140&lt;&gt;"",[2]PREMIOS_DOCTORADO!$CD140&lt;&gt;0),[2]PREMIOS_DOCTORADO!$CD140,""),IF($A142="TOTAL",SUM(INDIRECT("AV4:AV"&amp;ROW()-1)),""))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IF(AND($A142&lt;&gt;"",$A142&lt;&gt;"TOTAL"),IF(AND([2]PREMIOS_DOCTORADO!$CG140&lt;&gt;"",[2]PREMIOS_DOCTORADO!$CG140&lt;&gt;0),[2]PREMIOS_DOCTORADO!$CG140,""),IF($A142="TOTAL",SUM(INDIRECT("AX4:AX"&amp;ROW()-1)),""))</f>
        <v/>
      </c>
      <c r="AY142" s="7" t="str">
        <f ca="1">IF(AND($A142&lt;&gt;"",$A142&lt;&gt;"TOTAL"),IF(AND([2]PREMIOS_DOCTORADO!$CI140&lt;&gt;"",[2]PREMIOS_DOCTORADO!$CI140&lt;&gt;0),[2]PREMIOS_DOCTORADO!$CI140,""),IF($A142="TOTAL",SUM(INDIRECT("AY4:AY"&amp;ROW()-1)),""))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IF(AND($A142&lt;&gt;"",$A142&lt;&gt;"TOTAL"),IF(AND([2]PREMIOS_DOCTORADO!$CL140&lt;&gt;"",[2]PREMIOS_DOCTORADO!$CL140&lt;&gt;0),[2]PREMIOS_DOCTORADO!$CL140,""),IF($A142="TOTAL",SUM(INDIRECT("BA4:BA"&amp;ROW()-1)),""))</f>
        <v/>
      </c>
      <c r="BB142" s="7" t="str">
        <f ca="1">IF(AND($A142&lt;&gt;"",$A142&lt;&gt;"TOTAL"),IF(AND([2]PREMIOS_DOCTORADO!$CN140&lt;&gt;"",[2]PREMIOS_DOCTORADO!$CN140&lt;&gt;0),[2]PREMIOS_DOCTORADO!$CN140,""),IF($A142="TOTAL",SUM(INDIRECT("BB4:BB"&amp;ROW()-1)),""))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IF(AND($A142&lt;&gt;"",$A142&lt;&gt;"TOTAL"),IF(AND([2]PREMIOS_DOCTORADO!$CQ140&lt;&gt;"",[2]PREMIOS_DOCTORADO!$CQ140&lt;&gt;0),[2]PREMIOS_DOCTORADO!$CQ140,""),IF($A142="TOTAL",SUM(INDIRECT("BD4:BD"&amp;ROW()-1)),""))</f>
        <v/>
      </c>
      <c r="BE142" s="7" t="str">
        <f ca="1">IF(AND($A142&lt;&gt;"",$A142&lt;&gt;"TOTAL"),IF(AND([2]PREMIOS_DOCTORADO!$CS140&lt;&gt;"",[2]PREMIOS_DOCTORADO!$CS140&lt;&gt;0),[2]PREMIOS_DOCTORADO!$CS140,""),IF($A142="TOTAL",SUM(INDIRECT("BE4:BE"&amp;ROW()-1)),""))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IF([2]PREMIOS_DOCTORADO!$D141&lt;&gt;"",[2]PREMIOS_DOCTORADO!$D141,IF(AND([2]PREMIOS_DOCTORADO!$D141="",[2]PREMIOS_DOCTORADO!$D142="",[2]PREMIOS_DOCTORADO!$D140=""),"","TOTAL"))</f>
        <v/>
      </c>
      <c r="B143" s="7" t="str">
        <f ca="1">IF(AND($A143&lt;&gt;"",$A143&lt;&gt;"TOTAL"),IF(AND([2]PREMIOS_DOCTORADO!$E141&lt;&gt;"",[2]PREMIOS_DOCTORADO!$E141&lt;&gt;0),[2]PREMIOS_DOCTORADO!$E141,""),IF($A143="TOTAL",SUM(INDIRECT("B4:B"&amp;ROW()-1)),""))</f>
        <v/>
      </c>
      <c r="C143" s="7" t="str">
        <f ca="1">IF(AND($A143&lt;&gt;"",$A143&lt;&gt;"TOTAL"),IF(AND([2]PREMIOS_DOCTORADO!$G141&lt;&gt;"",[2]PREMIOS_DOCTORADO!$G141&lt;&gt;0),[2]PREMIOS_DOCTORADO!$G141,""),IF($A143="TOTAL",SUM(INDIRECT("C4:C"&amp;ROW()-1)),""))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IF(AND($A143&lt;&gt;"",$A143&lt;&gt;"TOTAL"),IF(AND([2]PREMIOS_DOCTORADO!$J141&lt;&gt;"",[2]PREMIOS_DOCTORADO!$J141&lt;&gt;0),[2]PREMIOS_DOCTORADO!$J141,""),IF($A143="TOTAL",SUM(INDIRECT("E4:E"&amp;ROW()-1)),""))</f>
        <v/>
      </c>
      <c r="F143" s="7" t="str">
        <f ca="1">IF(AND($A143&lt;&gt;"",$A143&lt;&gt;"TOTAL"),IF(AND([2]PREMIOS_DOCTORADO!$L141&lt;&gt;"",[2]PREMIOS_DOCTORADO!$L141&lt;&gt;0),[2]PREMIOS_DOCTORADO!$L141,""),IF($A143="TOTAL",SUM(INDIRECT("F4:F"&amp;ROW()-1)),""))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IF(AND($A143&lt;&gt;"",$A143&lt;&gt;"TOTAL"),IF(AND([2]PREMIOS_DOCTORADO!$O141&lt;&gt;"",[2]PREMIOS_DOCTORADO!$O141&lt;&gt;0),[2]PREMIOS_DOCTORADO!$O141,""),IF($A143="TOTAL",SUM(INDIRECT("H4:H"&amp;ROW()-1)),""))</f>
        <v/>
      </c>
      <c r="I143" s="7" t="str">
        <f ca="1">IF(AND($A143&lt;&gt;"",$A143&lt;&gt;"TOTAL"),IF(AND([2]PREMIOS_DOCTORADO!$Q141&lt;&gt;"",[2]PREMIOS_DOCTORADO!$Q141&lt;&gt;0),[2]PREMIOS_DOCTORADO!$Q141,""),IF($A143="TOTAL",SUM(INDIRECT("I4:I"&amp;ROW()-1)),""))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IF(AND($A143&lt;&gt;"",$A143&lt;&gt;"TOTAL"),IF(AND([2]PREMIOS_DOCTORADO!$T141&lt;&gt;"",[2]PREMIOS_DOCTORADO!$T141&lt;&gt;0),[2]PREMIOS_DOCTORADO!$T141,""),IF($A143="TOTAL",SUM(INDIRECT("K4:K"&amp;ROW()-1)),""))</f>
        <v/>
      </c>
      <c r="L143" s="7" t="str">
        <f ca="1">IF(AND($A143&lt;&gt;"",$A143&lt;&gt;"TOTAL"),IF(AND([2]PREMIOS_DOCTORADO!$V141&lt;&gt;"",[2]PREMIOS_DOCTORADO!$V141&lt;&gt;0),[2]PREMIOS_DOCTORADO!$V141,""),IF($A143="TOTAL",SUM(INDIRECT("L4:L"&amp;ROW()-1)),""))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IF(AND($A143&lt;&gt;"",$A143&lt;&gt;"TOTAL"),IF(AND([2]PREMIOS_DOCTORADO!$Y141&lt;&gt;"",[2]PREMIOS_DOCTORADO!$Y141&lt;&gt;0),[2]PREMIOS_DOCTORADO!$Y141,""),IF($A143="TOTAL",SUM(INDIRECT("N4:N"&amp;ROW()-1)),""))</f>
        <v/>
      </c>
      <c r="O143" s="7" t="str">
        <f ca="1">IF(AND($A143&lt;&gt;"",$A143&lt;&gt;"TOTAL"),IF(AND([2]PREMIOS_DOCTORADO!$AA141&lt;&gt;"",[2]PREMIOS_DOCTORADO!$AA141&lt;&gt;0),[2]PREMIOS_DOCTORADO!$AA141,""),IF($A143="TOTAL",SUM(INDIRECT("O4:O"&amp;ROW()-1)),""))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IF(AND($A143&lt;&gt;"",$A143&lt;&gt;"TOTAL"),IF(AND([2]PREMIOS_DOCTORADO!$AD141&lt;&gt;"",[2]PREMIOS_DOCTORADO!$AD141&lt;&gt;0),[2]PREMIOS_DOCTORADO!$AD141,""),IF($A143="TOTAL",SUM(INDIRECT("Q4:Q"&amp;ROW()-1)),""))</f>
        <v/>
      </c>
      <c r="R143" s="7" t="str">
        <f ca="1">IF(AND($A143&lt;&gt;"",$A143&lt;&gt;"TOTAL"),IF(AND([2]PREMIOS_DOCTORADO!$AF141&lt;&gt;"",[2]PREMIOS_DOCTORADO!$AF141&lt;&gt;0),[2]PREMIOS_DOCTORADO!$AF141,""),IF($A143="TOTAL",SUM(INDIRECT("R4:R"&amp;ROW()-1)),""))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IF(AND($A143&lt;&gt;"",$A143&lt;&gt;"TOTAL"),IF(AND([2]PREMIOS_DOCTORADO!$AI141&lt;&gt;"",[2]PREMIOS_DOCTORADO!$AI141&lt;&gt;0),[2]PREMIOS_DOCTORADO!$AI141,""),IF($A143="TOTAL",SUM(INDIRECT("T4:T"&amp;ROW()-1)),""))</f>
        <v/>
      </c>
      <c r="U143" s="7" t="str">
        <f ca="1">IF(AND($A143&lt;&gt;"",$A143&lt;&gt;"TOTAL"),IF(AND([2]PREMIOS_DOCTORADO!$AK141&lt;&gt;"",[2]PREMIOS_DOCTORADO!$AK141&lt;&gt;0),[2]PREMIOS_DOCTORADO!$AK141,""),IF($A143="TOTAL",SUM(INDIRECT("U4:U"&amp;ROW()-1)),""))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IF(AND($A143&lt;&gt;"",$A143&lt;&gt;"TOTAL"),IF(AND([2]PREMIOS_DOCTORADO!$AN141&lt;&gt;"",[2]PREMIOS_DOCTORADO!$AN141&lt;&gt;0),[2]PREMIOS_DOCTORADO!$AN141,""),IF($A143="TOTAL",SUM(INDIRECT("W4:W"&amp;ROW()-1)),""))</f>
        <v/>
      </c>
      <c r="X143" s="7" t="str">
        <f ca="1">IF(AND($A143&lt;&gt;"",$A143&lt;&gt;"TOTAL"),IF(AND([2]PREMIOS_DOCTORADO!$AP141&lt;&gt;"",[2]PREMIOS_DOCTORADO!$AP141&lt;&gt;0),[2]PREMIOS_DOCTORADO!$AP141,""),IF($A143="TOTAL",SUM(INDIRECT("X4:X"&amp;ROW()-1)),""))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IF(AND($A143&lt;&gt;"",$A143&lt;&gt;"TOTAL"),IF(AND([2]PREMIOS_DOCTORADO!$AS141&lt;&gt;"",[2]PREMIOS_DOCTORADO!$AS141&lt;&gt;0),[2]PREMIOS_DOCTORADO!$AS141,""),IF($A143="TOTAL",SUM(INDIRECT("Z4:Z"&amp;ROW()-1)),""))</f>
        <v/>
      </c>
      <c r="AA143" s="7" t="str">
        <f ca="1">IF(AND($A143&lt;&gt;"",$A143&lt;&gt;"TOTAL"),IF(AND([2]PREMIOS_DOCTORADO!$AU141&lt;&gt;"",[2]PREMIOS_DOCTORADO!$AU141&lt;&gt;0),[2]PREMIOS_DOCTORADO!$AU141,""),IF($A143="TOTAL",SUM(INDIRECT("AA4:AA"&amp;ROW()-1)),""))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IF(AND($A143&lt;&gt;"",$A143&lt;&gt;"TOTAL"),IF(AND([2]PREMIOS_DOCTORADO!$AX141&lt;&gt;"",[2]PREMIOS_DOCTORADO!$AX141&lt;&gt;0),[2]PREMIOS_DOCTORADO!$AX141,""),IF($A143="TOTAL",SUM(INDIRECT("AC4:AC"&amp;ROW()-1)),""))</f>
        <v/>
      </c>
      <c r="AD143" s="7" t="str">
        <f ca="1">IF(AND($A143&lt;&gt;"",$A143&lt;&gt;"TOTAL"),IF(AND([2]PREMIOS_DOCTORADO!$AZ141&lt;&gt;"",[2]PREMIOS_DOCTORADO!$AZ141&lt;&gt;0),[2]PREMIOS_DOCTORADO!$AZ141,""),IF($A143="TOTAL",SUM(INDIRECT("AD4:AD"&amp;ROW()-1)),""))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IF(AND($A143&lt;&gt;"",$A143&lt;&gt;"TOTAL"),IF(AND([2]PREMIOS_DOCTORADO!$BC141&lt;&gt;"",[2]PREMIOS_DOCTORADO!$BC141&lt;&gt;0),[2]PREMIOS_DOCTORADO!$BC141,""),IF($A143="TOTAL",SUM(INDIRECT("AF4:AF"&amp;ROW()-1)),""))</f>
        <v/>
      </c>
      <c r="AG143" s="7" t="str">
        <f ca="1">IF(AND($A143&lt;&gt;"",$A143&lt;&gt;"TOTAL"),IF(AND([2]PREMIOS_DOCTORADO!$BE141&lt;&gt;"",[2]PREMIOS_DOCTORADO!$BE141&lt;&gt;0),[2]PREMIOS_DOCTORADO!$BE141,""),IF($A143="TOTAL",SUM(INDIRECT("AG4:AG"&amp;ROW()-1)),""))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IF(AND($A143&lt;&gt;"",$A143&lt;&gt;"TOTAL"),IF(AND([2]PREMIOS_DOCTORADO!$BH141&lt;&gt;"",[2]PREMIOS_DOCTORADO!$BH141&lt;&gt;0),[2]PREMIOS_DOCTORADO!$BH141,""),IF($A143="TOTAL",SUM(INDIRECT("AI4:AI"&amp;ROW()-1)),""))</f>
        <v/>
      </c>
      <c r="AJ143" s="7" t="str">
        <f ca="1">IF(AND($A143&lt;&gt;"",$A143&lt;&gt;"TOTAL"),IF(AND([2]PREMIOS_DOCTORADO!$BJ141&lt;&gt;"",[2]PREMIOS_DOCTORADO!$BJ141&lt;&gt;0),[2]PREMIOS_DOCTORADO!$BJ141,""),IF($A143="TOTAL",SUM(INDIRECT("AJ4:AJ"&amp;ROW()-1)),""))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IF(AND($A143&lt;&gt;"",$A143&lt;&gt;"TOTAL"),IF(AND([2]PREMIOS_DOCTORADO!$BM141&lt;&gt;"",[2]PREMIOS_DOCTORADO!$BM141&lt;&gt;0),[2]PREMIOS_DOCTORADO!$BM141,""),IF($A143="TOTAL",SUM(INDIRECT("AL4:AL"&amp;ROW()-1)),""))</f>
        <v/>
      </c>
      <c r="AM143" s="7" t="str">
        <f ca="1">IF(AND($A143&lt;&gt;"",$A143&lt;&gt;"TOTAL"),IF(AND([2]PREMIOS_DOCTORADO!$BO141&lt;&gt;"",[2]PREMIOS_DOCTORADO!$BO141&lt;&gt;0),[2]PREMIOS_DOCTORADO!$BO141,""),IF($A143="TOTAL",SUM(INDIRECT("AM4:AM"&amp;ROW()-1)),""))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IF(AND($A143&lt;&gt;"",$A143&lt;&gt;"TOTAL"),IF(AND([2]PREMIOS_DOCTORADO!$BR141&lt;&gt;"",[2]PREMIOS_DOCTORADO!$BR141&lt;&gt;0),[2]PREMIOS_DOCTORADO!$BR141,""),IF($A143="TOTAL",SUM(INDIRECT("AO4:AO"&amp;ROW()-1)),""))</f>
        <v/>
      </c>
      <c r="AP143" s="7" t="str">
        <f ca="1">IF(AND($A143&lt;&gt;"",$A143&lt;&gt;"TOTAL"),IF(AND([2]PREMIOS_DOCTORADO!$BT141&lt;&gt;"",[2]PREMIOS_DOCTORADO!$BT141&lt;&gt;0),[2]PREMIOS_DOCTORADO!$BT141,""),IF($A143="TOTAL",SUM(INDIRECT("AP4:AP"&amp;ROW()-1)),""))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IF(AND($A143&lt;&gt;"",$A143&lt;&gt;"TOTAL"),IF(AND([2]PREMIOS_DOCTORADO!$BW141&lt;&gt;"",[2]PREMIOS_DOCTORADO!$BW141&lt;&gt;0),[2]PREMIOS_DOCTORADO!$BW141,""),IF($A143="TOTAL",SUM(INDIRECT("AR4:AR"&amp;ROW()-1)),""))</f>
        <v/>
      </c>
      <c r="AS143" s="7" t="str">
        <f ca="1">IF(AND($A143&lt;&gt;"",$A143&lt;&gt;"TOTAL"),IF(AND([2]PREMIOS_DOCTORADO!$BY141&lt;&gt;"",[2]PREMIOS_DOCTORADO!$BY141&lt;&gt;0),[2]PREMIOS_DOCTORADO!$BY141,""),IF($A143="TOTAL",SUM(INDIRECT("AS4:AS"&amp;ROW()-1)),""))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IF(AND($A143&lt;&gt;"",$A143&lt;&gt;"TOTAL"),IF(AND([2]PREMIOS_DOCTORADO!$CB141&lt;&gt;"",[2]PREMIOS_DOCTORADO!$CB141&lt;&gt;0),[2]PREMIOS_DOCTORADO!$CB141,""),IF($A143="TOTAL",SUM(INDIRECT("AU4:AU"&amp;ROW()-1)),""))</f>
        <v/>
      </c>
      <c r="AV143" s="7" t="str">
        <f ca="1">IF(AND($A143&lt;&gt;"",$A143&lt;&gt;"TOTAL"),IF(AND([2]PREMIOS_DOCTORADO!$CD141&lt;&gt;"",[2]PREMIOS_DOCTORADO!$CD141&lt;&gt;0),[2]PREMIOS_DOCTORADO!$CD141,""),IF($A143="TOTAL",SUM(INDIRECT("AV4:AV"&amp;ROW()-1)),""))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IF(AND($A143&lt;&gt;"",$A143&lt;&gt;"TOTAL"),IF(AND([2]PREMIOS_DOCTORADO!$CG141&lt;&gt;"",[2]PREMIOS_DOCTORADO!$CG141&lt;&gt;0),[2]PREMIOS_DOCTORADO!$CG141,""),IF($A143="TOTAL",SUM(INDIRECT("AX4:AX"&amp;ROW()-1)),""))</f>
        <v/>
      </c>
      <c r="AY143" s="7" t="str">
        <f ca="1">IF(AND($A143&lt;&gt;"",$A143&lt;&gt;"TOTAL"),IF(AND([2]PREMIOS_DOCTORADO!$CI141&lt;&gt;"",[2]PREMIOS_DOCTORADO!$CI141&lt;&gt;0),[2]PREMIOS_DOCTORADO!$CI141,""),IF($A143="TOTAL",SUM(INDIRECT("AY4:AY"&amp;ROW()-1)),""))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IF(AND($A143&lt;&gt;"",$A143&lt;&gt;"TOTAL"),IF(AND([2]PREMIOS_DOCTORADO!$CL141&lt;&gt;"",[2]PREMIOS_DOCTORADO!$CL141&lt;&gt;0),[2]PREMIOS_DOCTORADO!$CL141,""),IF($A143="TOTAL",SUM(INDIRECT("BA4:BA"&amp;ROW()-1)),""))</f>
        <v/>
      </c>
      <c r="BB143" s="7" t="str">
        <f ca="1">IF(AND($A143&lt;&gt;"",$A143&lt;&gt;"TOTAL"),IF(AND([2]PREMIOS_DOCTORADO!$CN141&lt;&gt;"",[2]PREMIOS_DOCTORADO!$CN141&lt;&gt;0),[2]PREMIOS_DOCTORADO!$CN141,""),IF($A143="TOTAL",SUM(INDIRECT("BB4:BB"&amp;ROW()-1)),""))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IF(AND($A143&lt;&gt;"",$A143&lt;&gt;"TOTAL"),IF(AND([2]PREMIOS_DOCTORADO!$CQ141&lt;&gt;"",[2]PREMIOS_DOCTORADO!$CQ141&lt;&gt;0),[2]PREMIOS_DOCTORADO!$CQ141,""),IF($A143="TOTAL",SUM(INDIRECT("BD4:BD"&amp;ROW()-1)),""))</f>
        <v/>
      </c>
      <c r="BE143" s="7" t="str">
        <f ca="1">IF(AND($A143&lt;&gt;"",$A143&lt;&gt;"TOTAL"),IF(AND([2]PREMIOS_DOCTORADO!$CS141&lt;&gt;"",[2]PREMIOS_DOCTORADO!$CS141&lt;&gt;0),[2]PREMIOS_DOCTORADO!$CS141,""),IF($A143="TOTAL",SUM(INDIRECT("BE4:BE"&amp;ROW()-1)),""))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IF([2]PREMIOS_DOCTORADO!$D142&lt;&gt;"",[2]PREMIOS_DOCTORADO!$D142,IF(AND([2]PREMIOS_DOCTORADO!$D142="",[2]PREMIOS_DOCTORADO!$D143="",[2]PREMIOS_DOCTORADO!$D141=""),"","TOTAL"))</f>
        <v/>
      </c>
      <c r="B144" s="7" t="str">
        <f ca="1">IF(AND($A144&lt;&gt;"",$A144&lt;&gt;"TOTAL"),IF(AND([2]PREMIOS_DOCTORADO!$E142&lt;&gt;"",[2]PREMIOS_DOCTORADO!$E142&lt;&gt;0),[2]PREMIOS_DOCTORADO!$E142,""),IF($A144="TOTAL",SUM(INDIRECT("B4:B"&amp;ROW()-1)),""))</f>
        <v/>
      </c>
      <c r="C144" s="7" t="str">
        <f ca="1">IF(AND($A144&lt;&gt;"",$A144&lt;&gt;"TOTAL"),IF(AND([2]PREMIOS_DOCTORADO!$G142&lt;&gt;"",[2]PREMIOS_DOCTORADO!$G142&lt;&gt;0),[2]PREMIOS_DOCTORADO!$G142,""),IF($A144="TOTAL",SUM(INDIRECT("C4:C"&amp;ROW()-1)),""))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IF(AND($A144&lt;&gt;"",$A144&lt;&gt;"TOTAL"),IF(AND([2]PREMIOS_DOCTORADO!$J142&lt;&gt;"",[2]PREMIOS_DOCTORADO!$J142&lt;&gt;0),[2]PREMIOS_DOCTORADO!$J142,""),IF($A144="TOTAL",SUM(INDIRECT("E4:E"&amp;ROW()-1)),""))</f>
        <v/>
      </c>
      <c r="F144" s="7" t="str">
        <f ca="1">IF(AND($A144&lt;&gt;"",$A144&lt;&gt;"TOTAL"),IF(AND([2]PREMIOS_DOCTORADO!$L142&lt;&gt;"",[2]PREMIOS_DOCTORADO!$L142&lt;&gt;0),[2]PREMIOS_DOCTORADO!$L142,""),IF($A144="TOTAL",SUM(INDIRECT("F4:F"&amp;ROW()-1)),""))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IF(AND($A144&lt;&gt;"",$A144&lt;&gt;"TOTAL"),IF(AND([2]PREMIOS_DOCTORADO!$O142&lt;&gt;"",[2]PREMIOS_DOCTORADO!$O142&lt;&gt;0),[2]PREMIOS_DOCTORADO!$O142,""),IF($A144="TOTAL",SUM(INDIRECT("H4:H"&amp;ROW()-1)),""))</f>
        <v/>
      </c>
      <c r="I144" s="7" t="str">
        <f ca="1">IF(AND($A144&lt;&gt;"",$A144&lt;&gt;"TOTAL"),IF(AND([2]PREMIOS_DOCTORADO!$Q142&lt;&gt;"",[2]PREMIOS_DOCTORADO!$Q142&lt;&gt;0),[2]PREMIOS_DOCTORADO!$Q142,""),IF($A144="TOTAL",SUM(INDIRECT("I4:I"&amp;ROW()-1)),""))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IF(AND($A144&lt;&gt;"",$A144&lt;&gt;"TOTAL"),IF(AND([2]PREMIOS_DOCTORADO!$T142&lt;&gt;"",[2]PREMIOS_DOCTORADO!$T142&lt;&gt;0),[2]PREMIOS_DOCTORADO!$T142,""),IF($A144="TOTAL",SUM(INDIRECT("K4:K"&amp;ROW()-1)),""))</f>
        <v/>
      </c>
      <c r="L144" s="7" t="str">
        <f ca="1">IF(AND($A144&lt;&gt;"",$A144&lt;&gt;"TOTAL"),IF(AND([2]PREMIOS_DOCTORADO!$V142&lt;&gt;"",[2]PREMIOS_DOCTORADO!$V142&lt;&gt;0),[2]PREMIOS_DOCTORADO!$V142,""),IF($A144="TOTAL",SUM(INDIRECT("L4:L"&amp;ROW()-1)),""))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IF(AND($A144&lt;&gt;"",$A144&lt;&gt;"TOTAL"),IF(AND([2]PREMIOS_DOCTORADO!$Y142&lt;&gt;"",[2]PREMIOS_DOCTORADO!$Y142&lt;&gt;0),[2]PREMIOS_DOCTORADO!$Y142,""),IF($A144="TOTAL",SUM(INDIRECT("N4:N"&amp;ROW()-1)),""))</f>
        <v/>
      </c>
      <c r="O144" s="7" t="str">
        <f ca="1">IF(AND($A144&lt;&gt;"",$A144&lt;&gt;"TOTAL"),IF(AND([2]PREMIOS_DOCTORADO!$AA142&lt;&gt;"",[2]PREMIOS_DOCTORADO!$AA142&lt;&gt;0),[2]PREMIOS_DOCTORADO!$AA142,""),IF($A144="TOTAL",SUM(INDIRECT("O4:O"&amp;ROW()-1)),""))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IF(AND($A144&lt;&gt;"",$A144&lt;&gt;"TOTAL"),IF(AND([2]PREMIOS_DOCTORADO!$AD142&lt;&gt;"",[2]PREMIOS_DOCTORADO!$AD142&lt;&gt;0),[2]PREMIOS_DOCTORADO!$AD142,""),IF($A144="TOTAL",SUM(INDIRECT("Q4:Q"&amp;ROW()-1)),""))</f>
        <v/>
      </c>
      <c r="R144" s="7" t="str">
        <f ca="1">IF(AND($A144&lt;&gt;"",$A144&lt;&gt;"TOTAL"),IF(AND([2]PREMIOS_DOCTORADO!$AF142&lt;&gt;"",[2]PREMIOS_DOCTORADO!$AF142&lt;&gt;0),[2]PREMIOS_DOCTORADO!$AF142,""),IF($A144="TOTAL",SUM(INDIRECT("R4:R"&amp;ROW()-1)),""))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IF(AND($A144&lt;&gt;"",$A144&lt;&gt;"TOTAL"),IF(AND([2]PREMIOS_DOCTORADO!$AI142&lt;&gt;"",[2]PREMIOS_DOCTORADO!$AI142&lt;&gt;0),[2]PREMIOS_DOCTORADO!$AI142,""),IF($A144="TOTAL",SUM(INDIRECT("T4:T"&amp;ROW()-1)),""))</f>
        <v/>
      </c>
      <c r="U144" s="7" t="str">
        <f ca="1">IF(AND($A144&lt;&gt;"",$A144&lt;&gt;"TOTAL"),IF(AND([2]PREMIOS_DOCTORADO!$AK142&lt;&gt;"",[2]PREMIOS_DOCTORADO!$AK142&lt;&gt;0),[2]PREMIOS_DOCTORADO!$AK142,""),IF($A144="TOTAL",SUM(INDIRECT("U4:U"&amp;ROW()-1)),""))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IF(AND($A144&lt;&gt;"",$A144&lt;&gt;"TOTAL"),IF(AND([2]PREMIOS_DOCTORADO!$AN142&lt;&gt;"",[2]PREMIOS_DOCTORADO!$AN142&lt;&gt;0),[2]PREMIOS_DOCTORADO!$AN142,""),IF($A144="TOTAL",SUM(INDIRECT("W4:W"&amp;ROW()-1)),""))</f>
        <v/>
      </c>
      <c r="X144" s="7" t="str">
        <f ca="1">IF(AND($A144&lt;&gt;"",$A144&lt;&gt;"TOTAL"),IF(AND([2]PREMIOS_DOCTORADO!$AP142&lt;&gt;"",[2]PREMIOS_DOCTORADO!$AP142&lt;&gt;0),[2]PREMIOS_DOCTORADO!$AP142,""),IF($A144="TOTAL",SUM(INDIRECT("X4:X"&amp;ROW()-1)),""))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IF(AND($A144&lt;&gt;"",$A144&lt;&gt;"TOTAL"),IF(AND([2]PREMIOS_DOCTORADO!$AS142&lt;&gt;"",[2]PREMIOS_DOCTORADO!$AS142&lt;&gt;0),[2]PREMIOS_DOCTORADO!$AS142,""),IF($A144="TOTAL",SUM(INDIRECT("Z4:Z"&amp;ROW()-1)),""))</f>
        <v/>
      </c>
      <c r="AA144" s="7" t="str">
        <f ca="1">IF(AND($A144&lt;&gt;"",$A144&lt;&gt;"TOTAL"),IF(AND([2]PREMIOS_DOCTORADO!$AU142&lt;&gt;"",[2]PREMIOS_DOCTORADO!$AU142&lt;&gt;0),[2]PREMIOS_DOCTORADO!$AU142,""),IF($A144="TOTAL",SUM(INDIRECT("AA4:AA"&amp;ROW()-1)),""))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IF(AND($A144&lt;&gt;"",$A144&lt;&gt;"TOTAL"),IF(AND([2]PREMIOS_DOCTORADO!$AX142&lt;&gt;"",[2]PREMIOS_DOCTORADO!$AX142&lt;&gt;0),[2]PREMIOS_DOCTORADO!$AX142,""),IF($A144="TOTAL",SUM(INDIRECT("AC4:AC"&amp;ROW()-1)),""))</f>
        <v/>
      </c>
      <c r="AD144" s="7" t="str">
        <f ca="1">IF(AND($A144&lt;&gt;"",$A144&lt;&gt;"TOTAL"),IF(AND([2]PREMIOS_DOCTORADO!$AZ142&lt;&gt;"",[2]PREMIOS_DOCTORADO!$AZ142&lt;&gt;0),[2]PREMIOS_DOCTORADO!$AZ142,""),IF($A144="TOTAL",SUM(INDIRECT("AD4:AD"&amp;ROW()-1)),""))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IF(AND($A144&lt;&gt;"",$A144&lt;&gt;"TOTAL"),IF(AND([2]PREMIOS_DOCTORADO!$BC142&lt;&gt;"",[2]PREMIOS_DOCTORADO!$BC142&lt;&gt;0),[2]PREMIOS_DOCTORADO!$BC142,""),IF($A144="TOTAL",SUM(INDIRECT("AF4:AF"&amp;ROW()-1)),""))</f>
        <v/>
      </c>
      <c r="AG144" s="7" t="str">
        <f ca="1">IF(AND($A144&lt;&gt;"",$A144&lt;&gt;"TOTAL"),IF(AND([2]PREMIOS_DOCTORADO!$BE142&lt;&gt;"",[2]PREMIOS_DOCTORADO!$BE142&lt;&gt;0),[2]PREMIOS_DOCTORADO!$BE142,""),IF($A144="TOTAL",SUM(INDIRECT("AG4:AG"&amp;ROW()-1)),""))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IF(AND($A144&lt;&gt;"",$A144&lt;&gt;"TOTAL"),IF(AND([2]PREMIOS_DOCTORADO!$BH142&lt;&gt;"",[2]PREMIOS_DOCTORADO!$BH142&lt;&gt;0),[2]PREMIOS_DOCTORADO!$BH142,""),IF($A144="TOTAL",SUM(INDIRECT("AI4:AI"&amp;ROW()-1)),""))</f>
        <v/>
      </c>
      <c r="AJ144" s="7" t="str">
        <f ca="1">IF(AND($A144&lt;&gt;"",$A144&lt;&gt;"TOTAL"),IF(AND([2]PREMIOS_DOCTORADO!$BJ142&lt;&gt;"",[2]PREMIOS_DOCTORADO!$BJ142&lt;&gt;0),[2]PREMIOS_DOCTORADO!$BJ142,""),IF($A144="TOTAL",SUM(INDIRECT("AJ4:AJ"&amp;ROW()-1)),""))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IF(AND($A144&lt;&gt;"",$A144&lt;&gt;"TOTAL"),IF(AND([2]PREMIOS_DOCTORADO!$BM142&lt;&gt;"",[2]PREMIOS_DOCTORADO!$BM142&lt;&gt;0),[2]PREMIOS_DOCTORADO!$BM142,""),IF($A144="TOTAL",SUM(INDIRECT("AL4:AL"&amp;ROW()-1)),""))</f>
        <v/>
      </c>
      <c r="AM144" s="7" t="str">
        <f ca="1">IF(AND($A144&lt;&gt;"",$A144&lt;&gt;"TOTAL"),IF(AND([2]PREMIOS_DOCTORADO!$BO142&lt;&gt;"",[2]PREMIOS_DOCTORADO!$BO142&lt;&gt;0),[2]PREMIOS_DOCTORADO!$BO142,""),IF($A144="TOTAL",SUM(INDIRECT("AM4:AM"&amp;ROW()-1)),""))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IF(AND($A144&lt;&gt;"",$A144&lt;&gt;"TOTAL"),IF(AND([2]PREMIOS_DOCTORADO!$BR142&lt;&gt;"",[2]PREMIOS_DOCTORADO!$BR142&lt;&gt;0),[2]PREMIOS_DOCTORADO!$BR142,""),IF($A144="TOTAL",SUM(INDIRECT("AO4:AO"&amp;ROW()-1)),""))</f>
        <v/>
      </c>
      <c r="AP144" s="7" t="str">
        <f ca="1">IF(AND($A144&lt;&gt;"",$A144&lt;&gt;"TOTAL"),IF(AND([2]PREMIOS_DOCTORADO!$BT142&lt;&gt;"",[2]PREMIOS_DOCTORADO!$BT142&lt;&gt;0),[2]PREMIOS_DOCTORADO!$BT142,""),IF($A144="TOTAL",SUM(INDIRECT("AP4:AP"&amp;ROW()-1)),""))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IF(AND($A144&lt;&gt;"",$A144&lt;&gt;"TOTAL"),IF(AND([2]PREMIOS_DOCTORADO!$BW142&lt;&gt;"",[2]PREMIOS_DOCTORADO!$BW142&lt;&gt;0),[2]PREMIOS_DOCTORADO!$BW142,""),IF($A144="TOTAL",SUM(INDIRECT("AR4:AR"&amp;ROW()-1)),""))</f>
        <v/>
      </c>
      <c r="AS144" s="7" t="str">
        <f ca="1">IF(AND($A144&lt;&gt;"",$A144&lt;&gt;"TOTAL"),IF(AND([2]PREMIOS_DOCTORADO!$BY142&lt;&gt;"",[2]PREMIOS_DOCTORADO!$BY142&lt;&gt;0),[2]PREMIOS_DOCTORADO!$BY142,""),IF($A144="TOTAL",SUM(INDIRECT("AS4:AS"&amp;ROW()-1)),""))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IF(AND($A144&lt;&gt;"",$A144&lt;&gt;"TOTAL"),IF(AND([2]PREMIOS_DOCTORADO!$CB142&lt;&gt;"",[2]PREMIOS_DOCTORADO!$CB142&lt;&gt;0),[2]PREMIOS_DOCTORADO!$CB142,""),IF($A144="TOTAL",SUM(INDIRECT("AU4:AU"&amp;ROW()-1)),""))</f>
        <v/>
      </c>
      <c r="AV144" s="7" t="str">
        <f ca="1">IF(AND($A144&lt;&gt;"",$A144&lt;&gt;"TOTAL"),IF(AND([2]PREMIOS_DOCTORADO!$CD142&lt;&gt;"",[2]PREMIOS_DOCTORADO!$CD142&lt;&gt;0),[2]PREMIOS_DOCTORADO!$CD142,""),IF($A144="TOTAL",SUM(INDIRECT("AV4:AV"&amp;ROW()-1)),""))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IF(AND($A144&lt;&gt;"",$A144&lt;&gt;"TOTAL"),IF(AND([2]PREMIOS_DOCTORADO!$CG142&lt;&gt;"",[2]PREMIOS_DOCTORADO!$CG142&lt;&gt;0),[2]PREMIOS_DOCTORADO!$CG142,""),IF($A144="TOTAL",SUM(INDIRECT("AX4:AX"&amp;ROW()-1)),""))</f>
        <v/>
      </c>
      <c r="AY144" s="7" t="str">
        <f ca="1">IF(AND($A144&lt;&gt;"",$A144&lt;&gt;"TOTAL"),IF(AND([2]PREMIOS_DOCTORADO!$CI142&lt;&gt;"",[2]PREMIOS_DOCTORADO!$CI142&lt;&gt;0),[2]PREMIOS_DOCTORADO!$CI142,""),IF($A144="TOTAL",SUM(INDIRECT("AY4:AY"&amp;ROW()-1)),""))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IF(AND($A144&lt;&gt;"",$A144&lt;&gt;"TOTAL"),IF(AND([2]PREMIOS_DOCTORADO!$CL142&lt;&gt;"",[2]PREMIOS_DOCTORADO!$CL142&lt;&gt;0),[2]PREMIOS_DOCTORADO!$CL142,""),IF($A144="TOTAL",SUM(INDIRECT("BA4:BA"&amp;ROW()-1)),""))</f>
        <v/>
      </c>
      <c r="BB144" s="7" t="str">
        <f ca="1">IF(AND($A144&lt;&gt;"",$A144&lt;&gt;"TOTAL"),IF(AND([2]PREMIOS_DOCTORADO!$CN142&lt;&gt;"",[2]PREMIOS_DOCTORADO!$CN142&lt;&gt;0),[2]PREMIOS_DOCTORADO!$CN142,""),IF($A144="TOTAL",SUM(INDIRECT("BB4:BB"&amp;ROW()-1)),""))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IF(AND($A144&lt;&gt;"",$A144&lt;&gt;"TOTAL"),IF(AND([2]PREMIOS_DOCTORADO!$CQ142&lt;&gt;"",[2]PREMIOS_DOCTORADO!$CQ142&lt;&gt;0),[2]PREMIOS_DOCTORADO!$CQ142,""),IF($A144="TOTAL",SUM(INDIRECT("BD4:BD"&amp;ROW()-1)),""))</f>
        <v/>
      </c>
      <c r="BE144" s="7" t="str">
        <f ca="1">IF(AND($A144&lt;&gt;"",$A144&lt;&gt;"TOTAL"),IF(AND([2]PREMIOS_DOCTORADO!$CS142&lt;&gt;"",[2]PREMIOS_DOCTORADO!$CS142&lt;&gt;0),[2]PREMIOS_DOCTORADO!$CS142,""),IF($A144="TOTAL",SUM(INDIRECT("BE4:BE"&amp;ROW()-1)),""))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IF([2]PREMIOS_DOCTORADO!$D143&lt;&gt;"",[2]PREMIOS_DOCTORADO!$D143,IF(AND([2]PREMIOS_DOCTORADO!$D143="",[2]PREMIOS_DOCTORADO!$D144="",[2]PREMIOS_DOCTORADO!$D142=""),"","TOTAL"))</f>
        <v/>
      </c>
      <c r="B145" s="7" t="str">
        <f ca="1">IF(AND($A145&lt;&gt;"",$A145&lt;&gt;"TOTAL"),IF(AND([2]PREMIOS_DOCTORADO!$E143&lt;&gt;"",[2]PREMIOS_DOCTORADO!$E143&lt;&gt;0),[2]PREMIOS_DOCTORADO!$E143,""),IF($A145="TOTAL",SUM(INDIRECT("B4:B"&amp;ROW()-1)),""))</f>
        <v/>
      </c>
      <c r="C145" s="7" t="str">
        <f ca="1">IF(AND($A145&lt;&gt;"",$A145&lt;&gt;"TOTAL"),IF(AND([2]PREMIOS_DOCTORADO!$G143&lt;&gt;"",[2]PREMIOS_DOCTORADO!$G143&lt;&gt;0),[2]PREMIOS_DOCTORADO!$G143,""),IF($A145="TOTAL",SUM(INDIRECT("C4:C"&amp;ROW()-1)),""))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IF(AND($A145&lt;&gt;"",$A145&lt;&gt;"TOTAL"),IF(AND([2]PREMIOS_DOCTORADO!$J143&lt;&gt;"",[2]PREMIOS_DOCTORADO!$J143&lt;&gt;0),[2]PREMIOS_DOCTORADO!$J143,""),IF($A145="TOTAL",SUM(INDIRECT("E4:E"&amp;ROW()-1)),""))</f>
        <v/>
      </c>
      <c r="F145" s="7" t="str">
        <f ca="1">IF(AND($A145&lt;&gt;"",$A145&lt;&gt;"TOTAL"),IF(AND([2]PREMIOS_DOCTORADO!$L143&lt;&gt;"",[2]PREMIOS_DOCTORADO!$L143&lt;&gt;0),[2]PREMIOS_DOCTORADO!$L143,""),IF($A145="TOTAL",SUM(INDIRECT("F4:F"&amp;ROW()-1)),""))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IF(AND($A145&lt;&gt;"",$A145&lt;&gt;"TOTAL"),IF(AND([2]PREMIOS_DOCTORADO!$O143&lt;&gt;"",[2]PREMIOS_DOCTORADO!$O143&lt;&gt;0),[2]PREMIOS_DOCTORADO!$O143,""),IF($A145="TOTAL",SUM(INDIRECT("H4:H"&amp;ROW()-1)),""))</f>
        <v/>
      </c>
      <c r="I145" s="7" t="str">
        <f ca="1">IF(AND($A145&lt;&gt;"",$A145&lt;&gt;"TOTAL"),IF(AND([2]PREMIOS_DOCTORADO!$Q143&lt;&gt;"",[2]PREMIOS_DOCTORADO!$Q143&lt;&gt;0),[2]PREMIOS_DOCTORADO!$Q143,""),IF($A145="TOTAL",SUM(INDIRECT("I4:I"&amp;ROW()-1)),""))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IF(AND($A145&lt;&gt;"",$A145&lt;&gt;"TOTAL"),IF(AND([2]PREMIOS_DOCTORADO!$T143&lt;&gt;"",[2]PREMIOS_DOCTORADO!$T143&lt;&gt;0),[2]PREMIOS_DOCTORADO!$T143,""),IF($A145="TOTAL",SUM(INDIRECT("K4:K"&amp;ROW()-1)),""))</f>
        <v/>
      </c>
      <c r="L145" s="7" t="str">
        <f ca="1">IF(AND($A145&lt;&gt;"",$A145&lt;&gt;"TOTAL"),IF(AND([2]PREMIOS_DOCTORADO!$V143&lt;&gt;"",[2]PREMIOS_DOCTORADO!$V143&lt;&gt;0),[2]PREMIOS_DOCTORADO!$V143,""),IF($A145="TOTAL",SUM(INDIRECT("L4:L"&amp;ROW()-1)),""))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IF(AND($A145&lt;&gt;"",$A145&lt;&gt;"TOTAL"),IF(AND([2]PREMIOS_DOCTORADO!$Y143&lt;&gt;"",[2]PREMIOS_DOCTORADO!$Y143&lt;&gt;0),[2]PREMIOS_DOCTORADO!$Y143,""),IF($A145="TOTAL",SUM(INDIRECT("N4:N"&amp;ROW()-1)),""))</f>
        <v/>
      </c>
      <c r="O145" s="7" t="str">
        <f ca="1">IF(AND($A145&lt;&gt;"",$A145&lt;&gt;"TOTAL"),IF(AND([2]PREMIOS_DOCTORADO!$AA143&lt;&gt;"",[2]PREMIOS_DOCTORADO!$AA143&lt;&gt;0),[2]PREMIOS_DOCTORADO!$AA143,""),IF($A145="TOTAL",SUM(INDIRECT("O4:O"&amp;ROW()-1)),""))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IF(AND($A145&lt;&gt;"",$A145&lt;&gt;"TOTAL"),IF(AND([2]PREMIOS_DOCTORADO!$AD143&lt;&gt;"",[2]PREMIOS_DOCTORADO!$AD143&lt;&gt;0),[2]PREMIOS_DOCTORADO!$AD143,""),IF($A145="TOTAL",SUM(INDIRECT("Q4:Q"&amp;ROW()-1)),""))</f>
        <v/>
      </c>
      <c r="R145" s="7" t="str">
        <f ca="1">IF(AND($A145&lt;&gt;"",$A145&lt;&gt;"TOTAL"),IF(AND([2]PREMIOS_DOCTORADO!$AF143&lt;&gt;"",[2]PREMIOS_DOCTORADO!$AF143&lt;&gt;0),[2]PREMIOS_DOCTORADO!$AF143,""),IF($A145="TOTAL",SUM(INDIRECT("R4:R"&amp;ROW()-1)),""))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IF(AND($A145&lt;&gt;"",$A145&lt;&gt;"TOTAL"),IF(AND([2]PREMIOS_DOCTORADO!$AI143&lt;&gt;"",[2]PREMIOS_DOCTORADO!$AI143&lt;&gt;0),[2]PREMIOS_DOCTORADO!$AI143,""),IF($A145="TOTAL",SUM(INDIRECT("T4:T"&amp;ROW()-1)),""))</f>
        <v/>
      </c>
      <c r="U145" s="7" t="str">
        <f ca="1">IF(AND($A145&lt;&gt;"",$A145&lt;&gt;"TOTAL"),IF(AND([2]PREMIOS_DOCTORADO!$AK143&lt;&gt;"",[2]PREMIOS_DOCTORADO!$AK143&lt;&gt;0),[2]PREMIOS_DOCTORADO!$AK143,""),IF($A145="TOTAL",SUM(INDIRECT("U4:U"&amp;ROW()-1)),""))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IF(AND($A145&lt;&gt;"",$A145&lt;&gt;"TOTAL"),IF(AND([2]PREMIOS_DOCTORADO!$AN143&lt;&gt;"",[2]PREMIOS_DOCTORADO!$AN143&lt;&gt;0),[2]PREMIOS_DOCTORADO!$AN143,""),IF($A145="TOTAL",SUM(INDIRECT("W4:W"&amp;ROW()-1)),""))</f>
        <v/>
      </c>
      <c r="X145" s="7" t="str">
        <f ca="1">IF(AND($A145&lt;&gt;"",$A145&lt;&gt;"TOTAL"),IF(AND([2]PREMIOS_DOCTORADO!$AP143&lt;&gt;"",[2]PREMIOS_DOCTORADO!$AP143&lt;&gt;0),[2]PREMIOS_DOCTORADO!$AP143,""),IF($A145="TOTAL",SUM(INDIRECT("X4:X"&amp;ROW()-1)),""))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IF(AND($A145&lt;&gt;"",$A145&lt;&gt;"TOTAL"),IF(AND([2]PREMIOS_DOCTORADO!$AS143&lt;&gt;"",[2]PREMIOS_DOCTORADO!$AS143&lt;&gt;0),[2]PREMIOS_DOCTORADO!$AS143,""),IF($A145="TOTAL",SUM(INDIRECT("Z4:Z"&amp;ROW()-1)),""))</f>
        <v/>
      </c>
      <c r="AA145" s="7" t="str">
        <f ca="1">IF(AND($A145&lt;&gt;"",$A145&lt;&gt;"TOTAL"),IF(AND([2]PREMIOS_DOCTORADO!$AU143&lt;&gt;"",[2]PREMIOS_DOCTORADO!$AU143&lt;&gt;0),[2]PREMIOS_DOCTORADO!$AU143,""),IF($A145="TOTAL",SUM(INDIRECT("AA4:AA"&amp;ROW()-1)),""))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IF(AND($A145&lt;&gt;"",$A145&lt;&gt;"TOTAL"),IF(AND([2]PREMIOS_DOCTORADO!$AX143&lt;&gt;"",[2]PREMIOS_DOCTORADO!$AX143&lt;&gt;0),[2]PREMIOS_DOCTORADO!$AX143,""),IF($A145="TOTAL",SUM(INDIRECT("AC4:AC"&amp;ROW()-1)),""))</f>
        <v/>
      </c>
      <c r="AD145" s="7" t="str">
        <f ca="1">IF(AND($A145&lt;&gt;"",$A145&lt;&gt;"TOTAL"),IF(AND([2]PREMIOS_DOCTORADO!$AZ143&lt;&gt;"",[2]PREMIOS_DOCTORADO!$AZ143&lt;&gt;0),[2]PREMIOS_DOCTORADO!$AZ143,""),IF($A145="TOTAL",SUM(INDIRECT("AD4:AD"&amp;ROW()-1)),""))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IF(AND($A145&lt;&gt;"",$A145&lt;&gt;"TOTAL"),IF(AND([2]PREMIOS_DOCTORADO!$BC143&lt;&gt;"",[2]PREMIOS_DOCTORADO!$BC143&lt;&gt;0),[2]PREMIOS_DOCTORADO!$BC143,""),IF($A145="TOTAL",SUM(INDIRECT("AF4:AF"&amp;ROW()-1)),""))</f>
        <v/>
      </c>
      <c r="AG145" s="7" t="str">
        <f ca="1">IF(AND($A145&lt;&gt;"",$A145&lt;&gt;"TOTAL"),IF(AND([2]PREMIOS_DOCTORADO!$BE143&lt;&gt;"",[2]PREMIOS_DOCTORADO!$BE143&lt;&gt;0),[2]PREMIOS_DOCTORADO!$BE143,""),IF($A145="TOTAL",SUM(INDIRECT("AG4:AG"&amp;ROW()-1)),""))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IF(AND($A145&lt;&gt;"",$A145&lt;&gt;"TOTAL"),IF(AND([2]PREMIOS_DOCTORADO!$BH143&lt;&gt;"",[2]PREMIOS_DOCTORADO!$BH143&lt;&gt;0),[2]PREMIOS_DOCTORADO!$BH143,""),IF($A145="TOTAL",SUM(INDIRECT("AI4:AI"&amp;ROW()-1)),""))</f>
        <v/>
      </c>
      <c r="AJ145" s="7" t="str">
        <f ca="1">IF(AND($A145&lt;&gt;"",$A145&lt;&gt;"TOTAL"),IF(AND([2]PREMIOS_DOCTORADO!$BJ143&lt;&gt;"",[2]PREMIOS_DOCTORADO!$BJ143&lt;&gt;0),[2]PREMIOS_DOCTORADO!$BJ143,""),IF($A145="TOTAL",SUM(INDIRECT("AJ4:AJ"&amp;ROW()-1)),""))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IF(AND($A145&lt;&gt;"",$A145&lt;&gt;"TOTAL"),IF(AND([2]PREMIOS_DOCTORADO!$BM143&lt;&gt;"",[2]PREMIOS_DOCTORADO!$BM143&lt;&gt;0),[2]PREMIOS_DOCTORADO!$BM143,""),IF($A145="TOTAL",SUM(INDIRECT("AL4:AL"&amp;ROW()-1)),""))</f>
        <v/>
      </c>
      <c r="AM145" s="7" t="str">
        <f ca="1">IF(AND($A145&lt;&gt;"",$A145&lt;&gt;"TOTAL"),IF(AND([2]PREMIOS_DOCTORADO!$BO143&lt;&gt;"",[2]PREMIOS_DOCTORADO!$BO143&lt;&gt;0),[2]PREMIOS_DOCTORADO!$BO143,""),IF($A145="TOTAL",SUM(INDIRECT("AM4:AM"&amp;ROW()-1)),""))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IF(AND($A145&lt;&gt;"",$A145&lt;&gt;"TOTAL"),IF(AND([2]PREMIOS_DOCTORADO!$BR143&lt;&gt;"",[2]PREMIOS_DOCTORADO!$BR143&lt;&gt;0),[2]PREMIOS_DOCTORADO!$BR143,""),IF($A145="TOTAL",SUM(INDIRECT("AO4:AO"&amp;ROW()-1)),""))</f>
        <v/>
      </c>
      <c r="AP145" s="7" t="str">
        <f ca="1">IF(AND($A145&lt;&gt;"",$A145&lt;&gt;"TOTAL"),IF(AND([2]PREMIOS_DOCTORADO!$BT143&lt;&gt;"",[2]PREMIOS_DOCTORADO!$BT143&lt;&gt;0),[2]PREMIOS_DOCTORADO!$BT143,""),IF($A145="TOTAL",SUM(INDIRECT("AP4:AP"&amp;ROW()-1)),""))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IF(AND($A145&lt;&gt;"",$A145&lt;&gt;"TOTAL"),IF(AND([2]PREMIOS_DOCTORADO!$BW143&lt;&gt;"",[2]PREMIOS_DOCTORADO!$BW143&lt;&gt;0),[2]PREMIOS_DOCTORADO!$BW143,""),IF($A145="TOTAL",SUM(INDIRECT("AR4:AR"&amp;ROW()-1)),""))</f>
        <v/>
      </c>
      <c r="AS145" s="7" t="str">
        <f ca="1">IF(AND($A145&lt;&gt;"",$A145&lt;&gt;"TOTAL"),IF(AND([2]PREMIOS_DOCTORADO!$BY143&lt;&gt;"",[2]PREMIOS_DOCTORADO!$BY143&lt;&gt;0),[2]PREMIOS_DOCTORADO!$BY143,""),IF($A145="TOTAL",SUM(INDIRECT("AS4:AS"&amp;ROW()-1)),""))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IF(AND($A145&lt;&gt;"",$A145&lt;&gt;"TOTAL"),IF(AND([2]PREMIOS_DOCTORADO!$CB143&lt;&gt;"",[2]PREMIOS_DOCTORADO!$CB143&lt;&gt;0),[2]PREMIOS_DOCTORADO!$CB143,""),IF($A145="TOTAL",SUM(INDIRECT("AU4:AU"&amp;ROW()-1)),""))</f>
        <v/>
      </c>
      <c r="AV145" s="7" t="str">
        <f ca="1">IF(AND($A145&lt;&gt;"",$A145&lt;&gt;"TOTAL"),IF(AND([2]PREMIOS_DOCTORADO!$CD143&lt;&gt;"",[2]PREMIOS_DOCTORADO!$CD143&lt;&gt;0),[2]PREMIOS_DOCTORADO!$CD143,""),IF($A145="TOTAL",SUM(INDIRECT("AV4:AV"&amp;ROW()-1)),""))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IF(AND($A145&lt;&gt;"",$A145&lt;&gt;"TOTAL"),IF(AND([2]PREMIOS_DOCTORADO!$CG143&lt;&gt;"",[2]PREMIOS_DOCTORADO!$CG143&lt;&gt;0),[2]PREMIOS_DOCTORADO!$CG143,""),IF($A145="TOTAL",SUM(INDIRECT("AX4:AX"&amp;ROW()-1)),""))</f>
        <v/>
      </c>
      <c r="AY145" s="7" t="str">
        <f ca="1">IF(AND($A145&lt;&gt;"",$A145&lt;&gt;"TOTAL"),IF(AND([2]PREMIOS_DOCTORADO!$CI143&lt;&gt;"",[2]PREMIOS_DOCTORADO!$CI143&lt;&gt;0),[2]PREMIOS_DOCTORADO!$CI143,""),IF($A145="TOTAL",SUM(INDIRECT("AY4:AY"&amp;ROW()-1)),""))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IF(AND($A145&lt;&gt;"",$A145&lt;&gt;"TOTAL"),IF(AND([2]PREMIOS_DOCTORADO!$CL143&lt;&gt;"",[2]PREMIOS_DOCTORADO!$CL143&lt;&gt;0),[2]PREMIOS_DOCTORADO!$CL143,""),IF($A145="TOTAL",SUM(INDIRECT("BA4:BA"&amp;ROW()-1)),""))</f>
        <v/>
      </c>
      <c r="BB145" s="7" t="str">
        <f ca="1">IF(AND($A145&lt;&gt;"",$A145&lt;&gt;"TOTAL"),IF(AND([2]PREMIOS_DOCTORADO!$CN143&lt;&gt;"",[2]PREMIOS_DOCTORADO!$CN143&lt;&gt;0),[2]PREMIOS_DOCTORADO!$CN143,""),IF($A145="TOTAL",SUM(INDIRECT("BB4:BB"&amp;ROW()-1)),""))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IF(AND($A145&lt;&gt;"",$A145&lt;&gt;"TOTAL"),IF(AND([2]PREMIOS_DOCTORADO!$CQ143&lt;&gt;"",[2]PREMIOS_DOCTORADO!$CQ143&lt;&gt;0),[2]PREMIOS_DOCTORADO!$CQ143,""),IF($A145="TOTAL",SUM(INDIRECT("BD4:BD"&amp;ROW()-1)),""))</f>
        <v/>
      </c>
      <c r="BE145" s="7" t="str">
        <f ca="1">IF(AND($A145&lt;&gt;"",$A145&lt;&gt;"TOTAL"),IF(AND([2]PREMIOS_DOCTORADO!$CS143&lt;&gt;"",[2]PREMIOS_DOCTORADO!$CS143&lt;&gt;0),[2]PREMIOS_DOCTORADO!$CS143,""),IF($A145="TOTAL",SUM(INDIRECT("BE4:BE"&amp;ROW()-1)),""))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IF([2]PREMIOS_DOCTORADO!$D144&lt;&gt;"",[2]PREMIOS_DOCTORADO!$D144,IF(AND([2]PREMIOS_DOCTORADO!$D144="",[2]PREMIOS_DOCTORADO!$D145="",[2]PREMIOS_DOCTORADO!$D143=""),"","TOTAL"))</f>
        <v/>
      </c>
      <c r="B146" s="7" t="str">
        <f ca="1">IF(AND($A146&lt;&gt;"",$A146&lt;&gt;"TOTAL"),IF(AND([2]PREMIOS_DOCTORADO!$E144&lt;&gt;"",[2]PREMIOS_DOCTORADO!$E144&lt;&gt;0),[2]PREMIOS_DOCTORADO!$E144,""),IF($A146="TOTAL",SUM(INDIRECT("B4:B"&amp;ROW()-1)),""))</f>
        <v/>
      </c>
      <c r="C146" s="7" t="str">
        <f ca="1">IF(AND($A146&lt;&gt;"",$A146&lt;&gt;"TOTAL"),IF(AND([2]PREMIOS_DOCTORADO!$G144&lt;&gt;"",[2]PREMIOS_DOCTORADO!$G144&lt;&gt;0),[2]PREMIOS_DOCTORADO!$G144,""),IF($A146="TOTAL",SUM(INDIRECT("C4:C"&amp;ROW()-1)),""))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IF(AND($A146&lt;&gt;"",$A146&lt;&gt;"TOTAL"),IF(AND([2]PREMIOS_DOCTORADO!$J144&lt;&gt;"",[2]PREMIOS_DOCTORADO!$J144&lt;&gt;0),[2]PREMIOS_DOCTORADO!$J144,""),IF($A146="TOTAL",SUM(INDIRECT("E4:E"&amp;ROW()-1)),""))</f>
        <v/>
      </c>
      <c r="F146" s="7" t="str">
        <f ca="1">IF(AND($A146&lt;&gt;"",$A146&lt;&gt;"TOTAL"),IF(AND([2]PREMIOS_DOCTORADO!$L144&lt;&gt;"",[2]PREMIOS_DOCTORADO!$L144&lt;&gt;0),[2]PREMIOS_DOCTORADO!$L144,""),IF($A146="TOTAL",SUM(INDIRECT("F4:F"&amp;ROW()-1)),""))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IF(AND($A146&lt;&gt;"",$A146&lt;&gt;"TOTAL"),IF(AND([2]PREMIOS_DOCTORADO!$O144&lt;&gt;"",[2]PREMIOS_DOCTORADO!$O144&lt;&gt;0),[2]PREMIOS_DOCTORADO!$O144,""),IF($A146="TOTAL",SUM(INDIRECT("H4:H"&amp;ROW()-1)),""))</f>
        <v/>
      </c>
      <c r="I146" s="7" t="str">
        <f ca="1">IF(AND($A146&lt;&gt;"",$A146&lt;&gt;"TOTAL"),IF(AND([2]PREMIOS_DOCTORADO!$Q144&lt;&gt;"",[2]PREMIOS_DOCTORADO!$Q144&lt;&gt;0),[2]PREMIOS_DOCTORADO!$Q144,""),IF($A146="TOTAL",SUM(INDIRECT("I4:I"&amp;ROW()-1)),""))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IF(AND($A146&lt;&gt;"",$A146&lt;&gt;"TOTAL"),IF(AND([2]PREMIOS_DOCTORADO!$T144&lt;&gt;"",[2]PREMIOS_DOCTORADO!$T144&lt;&gt;0),[2]PREMIOS_DOCTORADO!$T144,""),IF($A146="TOTAL",SUM(INDIRECT("K4:K"&amp;ROW()-1)),""))</f>
        <v/>
      </c>
      <c r="L146" s="7" t="str">
        <f ca="1">IF(AND($A146&lt;&gt;"",$A146&lt;&gt;"TOTAL"),IF(AND([2]PREMIOS_DOCTORADO!$V144&lt;&gt;"",[2]PREMIOS_DOCTORADO!$V144&lt;&gt;0),[2]PREMIOS_DOCTORADO!$V144,""),IF($A146="TOTAL",SUM(INDIRECT("L4:L"&amp;ROW()-1)),""))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IF(AND($A146&lt;&gt;"",$A146&lt;&gt;"TOTAL"),IF(AND([2]PREMIOS_DOCTORADO!$Y144&lt;&gt;"",[2]PREMIOS_DOCTORADO!$Y144&lt;&gt;0),[2]PREMIOS_DOCTORADO!$Y144,""),IF($A146="TOTAL",SUM(INDIRECT("N4:N"&amp;ROW()-1)),""))</f>
        <v/>
      </c>
      <c r="O146" s="7" t="str">
        <f ca="1">IF(AND($A146&lt;&gt;"",$A146&lt;&gt;"TOTAL"),IF(AND([2]PREMIOS_DOCTORADO!$AA144&lt;&gt;"",[2]PREMIOS_DOCTORADO!$AA144&lt;&gt;0),[2]PREMIOS_DOCTORADO!$AA144,""),IF($A146="TOTAL",SUM(INDIRECT("O4:O"&amp;ROW()-1)),""))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IF(AND($A146&lt;&gt;"",$A146&lt;&gt;"TOTAL"),IF(AND([2]PREMIOS_DOCTORADO!$AD144&lt;&gt;"",[2]PREMIOS_DOCTORADO!$AD144&lt;&gt;0),[2]PREMIOS_DOCTORADO!$AD144,""),IF($A146="TOTAL",SUM(INDIRECT("Q4:Q"&amp;ROW()-1)),""))</f>
        <v/>
      </c>
      <c r="R146" s="7" t="str">
        <f ca="1">IF(AND($A146&lt;&gt;"",$A146&lt;&gt;"TOTAL"),IF(AND([2]PREMIOS_DOCTORADO!$AF144&lt;&gt;"",[2]PREMIOS_DOCTORADO!$AF144&lt;&gt;0),[2]PREMIOS_DOCTORADO!$AF144,""),IF($A146="TOTAL",SUM(INDIRECT("R4:R"&amp;ROW()-1)),""))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IF(AND($A146&lt;&gt;"",$A146&lt;&gt;"TOTAL"),IF(AND([2]PREMIOS_DOCTORADO!$AI144&lt;&gt;"",[2]PREMIOS_DOCTORADO!$AI144&lt;&gt;0),[2]PREMIOS_DOCTORADO!$AI144,""),IF($A146="TOTAL",SUM(INDIRECT("T4:T"&amp;ROW()-1)),""))</f>
        <v/>
      </c>
      <c r="U146" s="7" t="str">
        <f ca="1">IF(AND($A146&lt;&gt;"",$A146&lt;&gt;"TOTAL"),IF(AND([2]PREMIOS_DOCTORADO!$AK144&lt;&gt;"",[2]PREMIOS_DOCTORADO!$AK144&lt;&gt;0),[2]PREMIOS_DOCTORADO!$AK144,""),IF($A146="TOTAL",SUM(INDIRECT("U4:U"&amp;ROW()-1)),""))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IF(AND($A146&lt;&gt;"",$A146&lt;&gt;"TOTAL"),IF(AND([2]PREMIOS_DOCTORADO!$AN144&lt;&gt;"",[2]PREMIOS_DOCTORADO!$AN144&lt;&gt;0),[2]PREMIOS_DOCTORADO!$AN144,""),IF($A146="TOTAL",SUM(INDIRECT("W4:W"&amp;ROW()-1)),""))</f>
        <v/>
      </c>
      <c r="X146" s="7" t="str">
        <f ca="1">IF(AND($A146&lt;&gt;"",$A146&lt;&gt;"TOTAL"),IF(AND([2]PREMIOS_DOCTORADO!$AP144&lt;&gt;"",[2]PREMIOS_DOCTORADO!$AP144&lt;&gt;0),[2]PREMIOS_DOCTORADO!$AP144,""),IF($A146="TOTAL",SUM(INDIRECT("X4:X"&amp;ROW()-1)),""))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IF(AND($A146&lt;&gt;"",$A146&lt;&gt;"TOTAL"),IF(AND([2]PREMIOS_DOCTORADO!$AS144&lt;&gt;"",[2]PREMIOS_DOCTORADO!$AS144&lt;&gt;0),[2]PREMIOS_DOCTORADO!$AS144,""),IF($A146="TOTAL",SUM(INDIRECT("Z4:Z"&amp;ROW()-1)),""))</f>
        <v/>
      </c>
      <c r="AA146" s="7" t="str">
        <f ca="1">IF(AND($A146&lt;&gt;"",$A146&lt;&gt;"TOTAL"),IF(AND([2]PREMIOS_DOCTORADO!$AU144&lt;&gt;"",[2]PREMIOS_DOCTORADO!$AU144&lt;&gt;0),[2]PREMIOS_DOCTORADO!$AU144,""),IF($A146="TOTAL",SUM(INDIRECT("AA4:AA"&amp;ROW()-1)),""))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IF(AND($A146&lt;&gt;"",$A146&lt;&gt;"TOTAL"),IF(AND([2]PREMIOS_DOCTORADO!$AX144&lt;&gt;"",[2]PREMIOS_DOCTORADO!$AX144&lt;&gt;0),[2]PREMIOS_DOCTORADO!$AX144,""),IF($A146="TOTAL",SUM(INDIRECT("AC4:AC"&amp;ROW()-1)),""))</f>
        <v/>
      </c>
      <c r="AD146" s="7" t="str">
        <f ca="1">IF(AND($A146&lt;&gt;"",$A146&lt;&gt;"TOTAL"),IF(AND([2]PREMIOS_DOCTORADO!$AZ144&lt;&gt;"",[2]PREMIOS_DOCTORADO!$AZ144&lt;&gt;0),[2]PREMIOS_DOCTORADO!$AZ144,""),IF($A146="TOTAL",SUM(INDIRECT("AD4:AD"&amp;ROW()-1)),""))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IF(AND($A146&lt;&gt;"",$A146&lt;&gt;"TOTAL"),IF(AND([2]PREMIOS_DOCTORADO!$BC144&lt;&gt;"",[2]PREMIOS_DOCTORADO!$BC144&lt;&gt;0),[2]PREMIOS_DOCTORADO!$BC144,""),IF($A146="TOTAL",SUM(INDIRECT("AF4:AF"&amp;ROW()-1)),""))</f>
        <v/>
      </c>
      <c r="AG146" s="7" t="str">
        <f ca="1">IF(AND($A146&lt;&gt;"",$A146&lt;&gt;"TOTAL"),IF(AND([2]PREMIOS_DOCTORADO!$BE144&lt;&gt;"",[2]PREMIOS_DOCTORADO!$BE144&lt;&gt;0),[2]PREMIOS_DOCTORADO!$BE144,""),IF($A146="TOTAL",SUM(INDIRECT("AG4:AG"&amp;ROW()-1)),""))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IF(AND($A146&lt;&gt;"",$A146&lt;&gt;"TOTAL"),IF(AND([2]PREMIOS_DOCTORADO!$BH144&lt;&gt;"",[2]PREMIOS_DOCTORADO!$BH144&lt;&gt;0),[2]PREMIOS_DOCTORADO!$BH144,""),IF($A146="TOTAL",SUM(INDIRECT("AI4:AI"&amp;ROW()-1)),""))</f>
        <v/>
      </c>
      <c r="AJ146" s="7" t="str">
        <f ca="1">IF(AND($A146&lt;&gt;"",$A146&lt;&gt;"TOTAL"),IF(AND([2]PREMIOS_DOCTORADO!$BJ144&lt;&gt;"",[2]PREMIOS_DOCTORADO!$BJ144&lt;&gt;0),[2]PREMIOS_DOCTORADO!$BJ144,""),IF($A146="TOTAL",SUM(INDIRECT("AJ4:AJ"&amp;ROW()-1)),""))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IF(AND($A146&lt;&gt;"",$A146&lt;&gt;"TOTAL"),IF(AND([2]PREMIOS_DOCTORADO!$BM144&lt;&gt;"",[2]PREMIOS_DOCTORADO!$BM144&lt;&gt;0),[2]PREMIOS_DOCTORADO!$BM144,""),IF($A146="TOTAL",SUM(INDIRECT("AL4:AL"&amp;ROW()-1)),""))</f>
        <v/>
      </c>
      <c r="AM146" s="7" t="str">
        <f ca="1">IF(AND($A146&lt;&gt;"",$A146&lt;&gt;"TOTAL"),IF(AND([2]PREMIOS_DOCTORADO!$BO144&lt;&gt;"",[2]PREMIOS_DOCTORADO!$BO144&lt;&gt;0),[2]PREMIOS_DOCTORADO!$BO144,""),IF($A146="TOTAL",SUM(INDIRECT("AM4:AM"&amp;ROW()-1)),""))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IF(AND($A146&lt;&gt;"",$A146&lt;&gt;"TOTAL"),IF(AND([2]PREMIOS_DOCTORADO!$BR144&lt;&gt;"",[2]PREMIOS_DOCTORADO!$BR144&lt;&gt;0),[2]PREMIOS_DOCTORADO!$BR144,""),IF($A146="TOTAL",SUM(INDIRECT("AO4:AO"&amp;ROW()-1)),""))</f>
        <v/>
      </c>
      <c r="AP146" s="7" t="str">
        <f ca="1">IF(AND($A146&lt;&gt;"",$A146&lt;&gt;"TOTAL"),IF(AND([2]PREMIOS_DOCTORADO!$BT144&lt;&gt;"",[2]PREMIOS_DOCTORADO!$BT144&lt;&gt;0),[2]PREMIOS_DOCTORADO!$BT144,""),IF($A146="TOTAL",SUM(INDIRECT("AP4:AP"&amp;ROW()-1)),""))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IF(AND($A146&lt;&gt;"",$A146&lt;&gt;"TOTAL"),IF(AND([2]PREMIOS_DOCTORADO!$BW144&lt;&gt;"",[2]PREMIOS_DOCTORADO!$BW144&lt;&gt;0),[2]PREMIOS_DOCTORADO!$BW144,""),IF($A146="TOTAL",SUM(INDIRECT("AR4:AR"&amp;ROW()-1)),""))</f>
        <v/>
      </c>
      <c r="AS146" s="7" t="str">
        <f ca="1">IF(AND($A146&lt;&gt;"",$A146&lt;&gt;"TOTAL"),IF(AND([2]PREMIOS_DOCTORADO!$BY144&lt;&gt;"",[2]PREMIOS_DOCTORADO!$BY144&lt;&gt;0),[2]PREMIOS_DOCTORADO!$BY144,""),IF($A146="TOTAL",SUM(INDIRECT("AS4:AS"&amp;ROW()-1)),""))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IF(AND($A146&lt;&gt;"",$A146&lt;&gt;"TOTAL"),IF(AND([2]PREMIOS_DOCTORADO!$CB144&lt;&gt;"",[2]PREMIOS_DOCTORADO!$CB144&lt;&gt;0),[2]PREMIOS_DOCTORADO!$CB144,""),IF($A146="TOTAL",SUM(INDIRECT("AU4:AU"&amp;ROW()-1)),""))</f>
        <v/>
      </c>
      <c r="AV146" s="7" t="str">
        <f ca="1">IF(AND($A146&lt;&gt;"",$A146&lt;&gt;"TOTAL"),IF(AND([2]PREMIOS_DOCTORADO!$CD144&lt;&gt;"",[2]PREMIOS_DOCTORADO!$CD144&lt;&gt;0),[2]PREMIOS_DOCTORADO!$CD144,""),IF($A146="TOTAL",SUM(INDIRECT("AV4:AV"&amp;ROW()-1)),""))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IF(AND($A146&lt;&gt;"",$A146&lt;&gt;"TOTAL"),IF(AND([2]PREMIOS_DOCTORADO!$CG144&lt;&gt;"",[2]PREMIOS_DOCTORADO!$CG144&lt;&gt;0),[2]PREMIOS_DOCTORADO!$CG144,""),IF($A146="TOTAL",SUM(INDIRECT("AX4:AX"&amp;ROW()-1)),""))</f>
        <v/>
      </c>
      <c r="AY146" s="7" t="str">
        <f ca="1">IF(AND($A146&lt;&gt;"",$A146&lt;&gt;"TOTAL"),IF(AND([2]PREMIOS_DOCTORADO!$CI144&lt;&gt;"",[2]PREMIOS_DOCTORADO!$CI144&lt;&gt;0),[2]PREMIOS_DOCTORADO!$CI144,""),IF($A146="TOTAL",SUM(INDIRECT("AY4:AY"&amp;ROW()-1)),""))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IF(AND($A146&lt;&gt;"",$A146&lt;&gt;"TOTAL"),IF(AND([2]PREMIOS_DOCTORADO!$CL144&lt;&gt;"",[2]PREMIOS_DOCTORADO!$CL144&lt;&gt;0),[2]PREMIOS_DOCTORADO!$CL144,""),IF($A146="TOTAL",SUM(INDIRECT("BA4:BA"&amp;ROW()-1)),""))</f>
        <v/>
      </c>
      <c r="BB146" s="7" t="str">
        <f ca="1">IF(AND($A146&lt;&gt;"",$A146&lt;&gt;"TOTAL"),IF(AND([2]PREMIOS_DOCTORADO!$CN144&lt;&gt;"",[2]PREMIOS_DOCTORADO!$CN144&lt;&gt;0),[2]PREMIOS_DOCTORADO!$CN144,""),IF($A146="TOTAL",SUM(INDIRECT("BB4:BB"&amp;ROW()-1)),""))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IF(AND($A146&lt;&gt;"",$A146&lt;&gt;"TOTAL"),IF(AND([2]PREMIOS_DOCTORADO!$CQ144&lt;&gt;"",[2]PREMIOS_DOCTORADO!$CQ144&lt;&gt;0),[2]PREMIOS_DOCTORADO!$CQ144,""),IF($A146="TOTAL",SUM(INDIRECT("BD4:BD"&amp;ROW()-1)),""))</f>
        <v/>
      </c>
      <c r="BE146" s="7" t="str">
        <f ca="1">IF(AND($A146&lt;&gt;"",$A146&lt;&gt;"TOTAL"),IF(AND([2]PREMIOS_DOCTORADO!$CS144&lt;&gt;"",[2]PREMIOS_DOCTORADO!$CS144&lt;&gt;0),[2]PREMIOS_DOCTORADO!$CS144,""),IF($A146="TOTAL",SUM(INDIRECT("BE4:BE"&amp;ROW()-1)),""))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IF([2]PREMIOS_DOCTORADO!$D145&lt;&gt;"",[2]PREMIOS_DOCTORADO!$D145,IF(AND([2]PREMIOS_DOCTORADO!$D145="",[2]PREMIOS_DOCTORADO!$D146="",[2]PREMIOS_DOCTORADO!$D144=""),"","TOTAL"))</f>
        <v/>
      </c>
      <c r="B147" s="7" t="str">
        <f ca="1">IF(AND($A147&lt;&gt;"",$A147&lt;&gt;"TOTAL"),IF(AND([2]PREMIOS_DOCTORADO!$E145&lt;&gt;"",[2]PREMIOS_DOCTORADO!$E145&lt;&gt;0),[2]PREMIOS_DOCTORADO!$E145,""),IF($A147="TOTAL",SUM(INDIRECT("B4:B"&amp;ROW()-1)),""))</f>
        <v/>
      </c>
      <c r="C147" s="7" t="str">
        <f ca="1">IF(AND($A147&lt;&gt;"",$A147&lt;&gt;"TOTAL"),IF(AND([2]PREMIOS_DOCTORADO!$G145&lt;&gt;"",[2]PREMIOS_DOCTORADO!$G145&lt;&gt;0),[2]PREMIOS_DOCTORADO!$G145,""),IF($A147="TOTAL",SUM(INDIRECT("C4:C"&amp;ROW()-1)),""))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IF(AND($A147&lt;&gt;"",$A147&lt;&gt;"TOTAL"),IF(AND([2]PREMIOS_DOCTORADO!$J145&lt;&gt;"",[2]PREMIOS_DOCTORADO!$J145&lt;&gt;0),[2]PREMIOS_DOCTORADO!$J145,""),IF($A147="TOTAL",SUM(INDIRECT("E4:E"&amp;ROW()-1)),""))</f>
        <v/>
      </c>
      <c r="F147" s="7" t="str">
        <f ca="1">IF(AND($A147&lt;&gt;"",$A147&lt;&gt;"TOTAL"),IF(AND([2]PREMIOS_DOCTORADO!$L145&lt;&gt;"",[2]PREMIOS_DOCTORADO!$L145&lt;&gt;0),[2]PREMIOS_DOCTORADO!$L145,""),IF($A147="TOTAL",SUM(INDIRECT("F4:F"&amp;ROW()-1)),""))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IF(AND($A147&lt;&gt;"",$A147&lt;&gt;"TOTAL"),IF(AND([2]PREMIOS_DOCTORADO!$O145&lt;&gt;"",[2]PREMIOS_DOCTORADO!$O145&lt;&gt;0),[2]PREMIOS_DOCTORADO!$O145,""),IF($A147="TOTAL",SUM(INDIRECT("H4:H"&amp;ROW()-1)),""))</f>
        <v/>
      </c>
      <c r="I147" s="7" t="str">
        <f ca="1">IF(AND($A147&lt;&gt;"",$A147&lt;&gt;"TOTAL"),IF(AND([2]PREMIOS_DOCTORADO!$Q145&lt;&gt;"",[2]PREMIOS_DOCTORADO!$Q145&lt;&gt;0),[2]PREMIOS_DOCTORADO!$Q145,""),IF($A147="TOTAL",SUM(INDIRECT("I4:I"&amp;ROW()-1)),""))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IF(AND($A147&lt;&gt;"",$A147&lt;&gt;"TOTAL"),IF(AND([2]PREMIOS_DOCTORADO!$T145&lt;&gt;"",[2]PREMIOS_DOCTORADO!$T145&lt;&gt;0),[2]PREMIOS_DOCTORADO!$T145,""),IF($A147="TOTAL",SUM(INDIRECT("K4:K"&amp;ROW()-1)),""))</f>
        <v/>
      </c>
      <c r="L147" s="7" t="str">
        <f ca="1">IF(AND($A147&lt;&gt;"",$A147&lt;&gt;"TOTAL"),IF(AND([2]PREMIOS_DOCTORADO!$V145&lt;&gt;"",[2]PREMIOS_DOCTORADO!$V145&lt;&gt;0),[2]PREMIOS_DOCTORADO!$V145,""),IF($A147="TOTAL",SUM(INDIRECT("L4:L"&amp;ROW()-1)),""))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IF(AND($A147&lt;&gt;"",$A147&lt;&gt;"TOTAL"),IF(AND([2]PREMIOS_DOCTORADO!$Y145&lt;&gt;"",[2]PREMIOS_DOCTORADO!$Y145&lt;&gt;0),[2]PREMIOS_DOCTORADO!$Y145,""),IF($A147="TOTAL",SUM(INDIRECT("N4:N"&amp;ROW()-1)),""))</f>
        <v/>
      </c>
      <c r="O147" s="7" t="str">
        <f ca="1">IF(AND($A147&lt;&gt;"",$A147&lt;&gt;"TOTAL"),IF(AND([2]PREMIOS_DOCTORADO!$AA145&lt;&gt;"",[2]PREMIOS_DOCTORADO!$AA145&lt;&gt;0),[2]PREMIOS_DOCTORADO!$AA145,""),IF($A147="TOTAL",SUM(INDIRECT("O4:O"&amp;ROW()-1)),""))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IF(AND($A147&lt;&gt;"",$A147&lt;&gt;"TOTAL"),IF(AND([2]PREMIOS_DOCTORADO!$AD145&lt;&gt;"",[2]PREMIOS_DOCTORADO!$AD145&lt;&gt;0),[2]PREMIOS_DOCTORADO!$AD145,""),IF($A147="TOTAL",SUM(INDIRECT("Q4:Q"&amp;ROW()-1)),""))</f>
        <v/>
      </c>
      <c r="R147" s="7" t="str">
        <f ca="1">IF(AND($A147&lt;&gt;"",$A147&lt;&gt;"TOTAL"),IF(AND([2]PREMIOS_DOCTORADO!$AF145&lt;&gt;"",[2]PREMIOS_DOCTORADO!$AF145&lt;&gt;0),[2]PREMIOS_DOCTORADO!$AF145,""),IF($A147="TOTAL",SUM(INDIRECT("R4:R"&amp;ROW()-1)),""))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IF(AND($A147&lt;&gt;"",$A147&lt;&gt;"TOTAL"),IF(AND([2]PREMIOS_DOCTORADO!$AI145&lt;&gt;"",[2]PREMIOS_DOCTORADO!$AI145&lt;&gt;0),[2]PREMIOS_DOCTORADO!$AI145,""),IF($A147="TOTAL",SUM(INDIRECT("T4:T"&amp;ROW()-1)),""))</f>
        <v/>
      </c>
      <c r="U147" s="7" t="str">
        <f ca="1">IF(AND($A147&lt;&gt;"",$A147&lt;&gt;"TOTAL"),IF(AND([2]PREMIOS_DOCTORADO!$AK145&lt;&gt;"",[2]PREMIOS_DOCTORADO!$AK145&lt;&gt;0),[2]PREMIOS_DOCTORADO!$AK145,""),IF($A147="TOTAL",SUM(INDIRECT("U4:U"&amp;ROW()-1)),""))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IF(AND($A147&lt;&gt;"",$A147&lt;&gt;"TOTAL"),IF(AND([2]PREMIOS_DOCTORADO!$AN145&lt;&gt;"",[2]PREMIOS_DOCTORADO!$AN145&lt;&gt;0),[2]PREMIOS_DOCTORADO!$AN145,""),IF($A147="TOTAL",SUM(INDIRECT("W4:W"&amp;ROW()-1)),""))</f>
        <v/>
      </c>
      <c r="X147" s="7" t="str">
        <f ca="1">IF(AND($A147&lt;&gt;"",$A147&lt;&gt;"TOTAL"),IF(AND([2]PREMIOS_DOCTORADO!$AP145&lt;&gt;"",[2]PREMIOS_DOCTORADO!$AP145&lt;&gt;0),[2]PREMIOS_DOCTORADO!$AP145,""),IF($A147="TOTAL",SUM(INDIRECT("X4:X"&amp;ROW()-1)),""))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IF(AND($A147&lt;&gt;"",$A147&lt;&gt;"TOTAL"),IF(AND([2]PREMIOS_DOCTORADO!$AS145&lt;&gt;"",[2]PREMIOS_DOCTORADO!$AS145&lt;&gt;0),[2]PREMIOS_DOCTORADO!$AS145,""),IF($A147="TOTAL",SUM(INDIRECT("Z4:Z"&amp;ROW()-1)),""))</f>
        <v/>
      </c>
      <c r="AA147" s="7" t="str">
        <f ca="1">IF(AND($A147&lt;&gt;"",$A147&lt;&gt;"TOTAL"),IF(AND([2]PREMIOS_DOCTORADO!$AU145&lt;&gt;"",[2]PREMIOS_DOCTORADO!$AU145&lt;&gt;0),[2]PREMIOS_DOCTORADO!$AU145,""),IF($A147="TOTAL",SUM(INDIRECT("AA4:AA"&amp;ROW()-1)),""))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IF(AND($A147&lt;&gt;"",$A147&lt;&gt;"TOTAL"),IF(AND([2]PREMIOS_DOCTORADO!$AX145&lt;&gt;"",[2]PREMIOS_DOCTORADO!$AX145&lt;&gt;0),[2]PREMIOS_DOCTORADO!$AX145,""),IF($A147="TOTAL",SUM(INDIRECT("AC4:AC"&amp;ROW()-1)),""))</f>
        <v/>
      </c>
      <c r="AD147" s="7" t="str">
        <f ca="1">IF(AND($A147&lt;&gt;"",$A147&lt;&gt;"TOTAL"),IF(AND([2]PREMIOS_DOCTORADO!$AZ145&lt;&gt;"",[2]PREMIOS_DOCTORADO!$AZ145&lt;&gt;0),[2]PREMIOS_DOCTORADO!$AZ145,""),IF($A147="TOTAL",SUM(INDIRECT("AD4:AD"&amp;ROW()-1)),""))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IF(AND($A147&lt;&gt;"",$A147&lt;&gt;"TOTAL"),IF(AND([2]PREMIOS_DOCTORADO!$BC145&lt;&gt;"",[2]PREMIOS_DOCTORADO!$BC145&lt;&gt;0),[2]PREMIOS_DOCTORADO!$BC145,""),IF($A147="TOTAL",SUM(INDIRECT("AF4:AF"&amp;ROW()-1)),""))</f>
        <v/>
      </c>
      <c r="AG147" s="7" t="str">
        <f ca="1">IF(AND($A147&lt;&gt;"",$A147&lt;&gt;"TOTAL"),IF(AND([2]PREMIOS_DOCTORADO!$BE145&lt;&gt;"",[2]PREMIOS_DOCTORADO!$BE145&lt;&gt;0),[2]PREMIOS_DOCTORADO!$BE145,""),IF($A147="TOTAL",SUM(INDIRECT("AG4:AG"&amp;ROW()-1)),""))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IF(AND($A147&lt;&gt;"",$A147&lt;&gt;"TOTAL"),IF(AND([2]PREMIOS_DOCTORADO!$BH145&lt;&gt;"",[2]PREMIOS_DOCTORADO!$BH145&lt;&gt;0),[2]PREMIOS_DOCTORADO!$BH145,""),IF($A147="TOTAL",SUM(INDIRECT("AI4:AI"&amp;ROW()-1)),""))</f>
        <v/>
      </c>
      <c r="AJ147" s="7" t="str">
        <f ca="1">IF(AND($A147&lt;&gt;"",$A147&lt;&gt;"TOTAL"),IF(AND([2]PREMIOS_DOCTORADO!$BJ145&lt;&gt;"",[2]PREMIOS_DOCTORADO!$BJ145&lt;&gt;0),[2]PREMIOS_DOCTORADO!$BJ145,""),IF($A147="TOTAL",SUM(INDIRECT("AJ4:AJ"&amp;ROW()-1)),""))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IF(AND($A147&lt;&gt;"",$A147&lt;&gt;"TOTAL"),IF(AND([2]PREMIOS_DOCTORADO!$BM145&lt;&gt;"",[2]PREMIOS_DOCTORADO!$BM145&lt;&gt;0),[2]PREMIOS_DOCTORADO!$BM145,""),IF($A147="TOTAL",SUM(INDIRECT("AL4:AL"&amp;ROW()-1)),""))</f>
        <v/>
      </c>
      <c r="AM147" s="7" t="str">
        <f ca="1">IF(AND($A147&lt;&gt;"",$A147&lt;&gt;"TOTAL"),IF(AND([2]PREMIOS_DOCTORADO!$BO145&lt;&gt;"",[2]PREMIOS_DOCTORADO!$BO145&lt;&gt;0),[2]PREMIOS_DOCTORADO!$BO145,""),IF($A147="TOTAL",SUM(INDIRECT("AM4:AM"&amp;ROW()-1)),""))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IF(AND($A147&lt;&gt;"",$A147&lt;&gt;"TOTAL"),IF(AND([2]PREMIOS_DOCTORADO!$BR145&lt;&gt;"",[2]PREMIOS_DOCTORADO!$BR145&lt;&gt;0),[2]PREMIOS_DOCTORADO!$BR145,""),IF($A147="TOTAL",SUM(INDIRECT("AO4:AO"&amp;ROW()-1)),""))</f>
        <v/>
      </c>
      <c r="AP147" s="7" t="str">
        <f ca="1">IF(AND($A147&lt;&gt;"",$A147&lt;&gt;"TOTAL"),IF(AND([2]PREMIOS_DOCTORADO!$BT145&lt;&gt;"",[2]PREMIOS_DOCTORADO!$BT145&lt;&gt;0),[2]PREMIOS_DOCTORADO!$BT145,""),IF($A147="TOTAL",SUM(INDIRECT("AP4:AP"&amp;ROW()-1)),""))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IF(AND($A147&lt;&gt;"",$A147&lt;&gt;"TOTAL"),IF(AND([2]PREMIOS_DOCTORADO!$BW145&lt;&gt;"",[2]PREMIOS_DOCTORADO!$BW145&lt;&gt;0),[2]PREMIOS_DOCTORADO!$BW145,""),IF($A147="TOTAL",SUM(INDIRECT("AR4:AR"&amp;ROW()-1)),""))</f>
        <v/>
      </c>
      <c r="AS147" s="7" t="str">
        <f ca="1">IF(AND($A147&lt;&gt;"",$A147&lt;&gt;"TOTAL"),IF(AND([2]PREMIOS_DOCTORADO!$BY145&lt;&gt;"",[2]PREMIOS_DOCTORADO!$BY145&lt;&gt;0),[2]PREMIOS_DOCTORADO!$BY145,""),IF($A147="TOTAL",SUM(INDIRECT("AS4:AS"&amp;ROW()-1)),""))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IF(AND($A147&lt;&gt;"",$A147&lt;&gt;"TOTAL"),IF(AND([2]PREMIOS_DOCTORADO!$CB145&lt;&gt;"",[2]PREMIOS_DOCTORADO!$CB145&lt;&gt;0),[2]PREMIOS_DOCTORADO!$CB145,""),IF($A147="TOTAL",SUM(INDIRECT("AU4:AU"&amp;ROW()-1)),""))</f>
        <v/>
      </c>
      <c r="AV147" s="7" t="str">
        <f ca="1">IF(AND($A147&lt;&gt;"",$A147&lt;&gt;"TOTAL"),IF(AND([2]PREMIOS_DOCTORADO!$CD145&lt;&gt;"",[2]PREMIOS_DOCTORADO!$CD145&lt;&gt;0),[2]PREMIOS_DOCTORADO!$CD145,""),IF($A147="TOTAL",SUM(INDIRECT("AV4:AV"&amp;ROW()-1)),""))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IF(AND($A147&lt;&gt;"",$A147&lt;&gt;"TOTAL"),IF(AND([2]PREMIOS_DOCTORADO!$CG145&lt;&gt;"",[2]PREMIOS_DOCTORADO!$CG145&lt;&gt;0),[2]PREMIOS_DOCTORADO!$CG145,""),IF($A147="TOTAL",SUM(INDIRECT("AX4:AX"&amp;ROW()-1)),""))</f>
        <v/>
      </c>
      <c r="AY147" s="7" t="str">
        <f ca="1">IF(AND($A147&lt;&gt;"",$A147&lt;&gt;"TOTAL"),IF(AND([2]PREMIOS_DOCTORADO!$CI145&lt;&gt;"",[2]PREMIOS_DOCTORADO!$CI145&lt;&gt;0),[2]PREMIOS_DOCTORADO!$CI145,""),IF($A147="TOTAL",SUM(INDIRECT("AY4:AY"&amp;ROW()-1)),""))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IF(AND($A147&lt;&gt;"",$A147&lt;&gt;"TOTAL"),IF(AND([2]PREMIOS_DOCTORADO!$CL145&lt;&gt;"",[2]PREMIOS_DOCTORADO!$CL145&lt;&gt;0),[2]PREMIOS_DOCTORADO!$CL145,""),IF($A147="TOTAL",SUM(INDIRECT("BA4:BA"&amp;ROW()-1)),""))</f>
        <v/>
      </c>
      <c r="BB147" s="7" t="str">
        <f ca="1">IF(AND($A147&lt;&gt;"",$A147&lt;&gt;"TOTAL"),IF(AND([2]PREMIOS_DOCTORADO!$CN145&lt;&gt;"",[2]PREMIOS_DOCTORADO!$CN145&lt;&gt;0),[2]PREMIOS_DOCTORADO!$CN145,""),IF($A147="TOTAL",SUM(INDIRECT("BB4:BB"&amp;ROW()-1)),""))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IF(AND($A147&lt;&gt;"",$A147&lt;&gt;"TOTAL"),IF(AND([2]PREMIOS_DOCTORADO!$CQ145&lt;&gt;"",[2]PREMIOS_DOCTORADO!$CQ145&lt;&gt;0),[2]PREMIOS_DOCTORADO!$CQ145,""),IF($A147="TOTAL",SUM(INDIRECT("BD4:BD"&amp;ROW()-1)),""))</f>
        <v/>
      </c>
      <c r="BE147" s="7" t="str">
        <f ca="1">IF(AND($A147&lt;&gt;"",$A147&lt;&gt;"TOTAL"),IF(AND([2]PREMIOS_DOCTORADO!$CS145&lt;&gt;"",[2]PREMIOS_DOCTORADO!$CS145&lt;&gt;0),[2]PREMIOS_DOCTORADO!$CS145,""),IF($A147="TOTAL",SUM(INDIRECT("BE4:BE"&amp;ROW()-1)),""))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IF([2]PREMIOS_DOCTORADO!$D146&lt;&gt;"",[2]PREMIOS_DOCTORADO!$D146,IF(AND([2]PREMIOS_DOCTORADO!$D146="",[2]PREMIOS_DOCTORADO!$D147="",[2]PREMIOS_DOCTORADO!$D145=""),"","TOTAL"))</f>
        <v/>
      </c>
      <c r="B148" s="7" t="str">
        <f ca="1">IF(AND($A148&lt;&gt;"",$A148&lt;&gt;"TOTAL"),IF(AND([2]PREMIOS_DOCTORADO!$E146&lt;&gt;"",[2]PREMIOS_DOCTORADO!$E146&lt;&gt;0),[2]PREMIOS_DOCTORADO!$E146,""),IF($A148="TOTAL",SUM(INDIRECT("B4:B"&amp;ROW()-1)),""))</f>
        <v/>
      </c>
      <c r="C148" s="7" t="str">
        <f ca="1">IF(AND($A148&lt;&gt;"",$A148&lt;&gt;"TOTAL"),IF(AND([2]PREMIOS_DOCTORADO!$G146&lt;&gt;"",[2]PREMIOS_DOCTORADO!$G146&lt;&gt;0),[2]PREMIOS_DOCTORADO!$G146,""),IF($A148="TOTAL",SUM(INDIRECT("C4:C"&amp;ROW()-1)),""))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IF(AND($A148&lt;&gt;"",$A148&lt;&gt;"TOTAL"),IF(AND([2]PREMIOS_DOCTORADO!$J146&lt;&gt;"",[2]PREMIOS_DOCTORADO!$J146&lt;&gt;0),[2]PREMIOS_DOCTORADO!$J146,""),IF($A148="TOTAL",SUM(INDIRECT("E4:E"&amp;ROW()-1)),""))</f>
        <v/>
      </c>
      <c r="F148" s="7" t="str">
        <f ca="1">IF(AND($A148&lt;&gt;"",$A148&lt;&gt;"TOTAL"),IF(AND([2]PREMIOS_DOCTORADO!$L146&lt;&gt;"",[2]PREMIOS_DOCTORADO!$L146&lt;&gt;0),[2]PREMIOS_DOCTORADO!$L146,""),IF($A148="TOTAL",SUM(INDIRECT("F4:F"&amp;ROW()-1)),""))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IF(AND($A148&lt;&gt;"",$A148&lt;&gt;"TOTAL"),IF(AND([2]PREMIOS_DOCTORADO!$O146&lt;&gt;"",[2]PREMIOS_DOCTORADO!$O146&lt;&gt;0),[2]PREMIOS_DOCTORADO!$O146,""),IF($A148="TOTAL",SUM(INDIRECT("H4:H"&amp;ROW()-1)),""))</f>
        <v/>
      </c>
      <c r="I148" s="7" t="str">
        <f ca="1">IF(AND($A148&lt;&gt;"",$A148&lt;&gt;"TOTAL"),IF(AND([2]PREMIOS_DOCTORADO!$Q146&lt;&gt;"",[2]PREMIOS_DOCTORADO!$Q146&lt;&gt;0),[2]PREMIOS_DOCTORADO!$Q146,""),IF($A148="TOTAL",SUM(INDIRECT("I4:I"&amp;ROW()-1)),""))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IF(AND($A148&lt;&gt;"",$A148&lt;&gt;"TOTAL"),IF(AND([2]PREMIOS_DOCTORADO!$T146&lt;&gt;"",[2]PREMIOS_DOCTORADO!$T146&lt;&gt;0),[2]PREMIOS_DOCTORADO!$T146,""),IF($A148="TOTAL",SUM(INDIRECT("K4:K"&amp;ROW()-1)),""))</f>
        <v/>
      </c>
      <c r="L148" s="7" t="str">
        <f ca="1">IF(AND($A148&lt;&gt;"",$A148&lt;&gt;"TOTAL"),IF(AND([2]PREMIOS_DOCTORADO!$V146&lt;&gt;"",[2]PREMIOS_DOCTORADO!$V146&lt;&gt;0),[2]PREMIOS_DOCTORADO!$V146,""),IF($A148="TOTAL",SUM(INDIRECT("L4:L"&amp;ROW()-1)),""))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IF(AND($A148&lt;&gt;"",$A148&lt;&gt;"TOTAL"),IF(AND([2]PREMIOS_DOCTORADO!$Y146&lt;&gt;"",[2]PREMIOS_DOCTORADO!$Y146&lt;&gt;0),[2]PREMIOS_DOCTORADO!$Y146,""),IF($A148="TOTAL",SUM(INDIRECT("N4:N"&amp;ROW()-1)),""))</f>
        <v/>
      </c>
      <c r="O148" s="7" t="str">
        <f ca="1">IF(AND($A148&lt;&gt;"",$A148&lt;&gt;"TOTAL"),IF(AND([2]PREMIOS_DOCTORADO!$AA146&lt;&gt;"",[2]PREMIOS_DOCTORADO!$AA146&lt;&gt;0),[2]PREMIOS_DOCTORADO!$AA146,""),IF($A148="TOTAL",SUM(INDIRECT("O4:O"&amp;ROW()-1)),""))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IF(AND($A148&lt;&gt;"",$A148&lt;&gt;"TOTAL"),IF(AND([2]PREMIOS_DOCTORADO!$AD146&lt;&gt;"",[2]PREMIOS_DOCTORADO!$AD146&lt;&gt;0),[2]PREMIOS_DOCTORADO!$AD146,""),IF($A148="TOTAL",SUM(INDIRECT("Q4:Q"&amp;ROW()-1)),""))</f>
        <v/>
      </c>
      <c r="R148" s="7" t="str">
        <f ca="1">IF(AND($A148&lt;&gt;"",$A148&lt;&gt;"TOTAL"),IF(AND([2]PREMIOS_DOCTORADO!$AF146&lt;&gt;"",[2]PREMIOS_DOCTORADO!$AF146&lt;&gt;0),[2]PREMIOS_DOCTORADO!$AF146,""),IF($A148="TOTAL",SUM(INDIRECT("R4:R"&amp;ROW()-1)),""))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IF(AND($A148&lt;&gt;"",$A148&lt;&gt;"TOTAL"),IF(AND([2]PREMIOS_DOCTORADO!$AI146&lt;&gt;"",[2]PREMIOS_DOCTORADO!$AI146&lt;&gt;0),[2]PREMIOS_DOCTORADO!$AI146,""),IF($A148="TOTAL",SUM(INDIRECT("T4:T"&amp;ROW()-1)),""))</f>
        <v/>
      </c>
      <c r="U148" s="7" t="str">
        <f ca="1">IF(AND($A148&lt;&gt;"",$A148&lt;&gt;"TOTAL"),IF(AND([2]PREMIOS_DOCTORADO!$AK146&lt;&gt;"",[2]PREMIOS_DOCTORADO!$AK146&lt;&gt;0),[2]PREMIOS_DOCTORADO!$AK146,""),IF($A148="TOTAL",SUM(INDIRECT("U4:U"&amp;ROW()-1)),""))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IF(AND($A148&lt;&gt;"",$A148&lt;&gt;"TOTAL"),IF(AND([2]PREMIOS_DOCTORADO!$AN146&lt;&gt;"",[2]PREMIOS_DOCTORADO!$AN146&lt;&gt;0),[2]PREMIOS_DOCTORADO!$AN146,""),IF($A148="TOTAL",SUM(INDIRECT("W4:W"&amp;ROW()-1)),""))</f>
        <v/>
      </c>
      <c r="X148" s="7" t="str">
        <f ca="1">IF(AND($A148&lt;&gt;"",$A148&lt;&gt;"TOTAL"),IF(AND([2]PREMIOS_DOCTORADO!$AP146&lt;&gt;"",[2]PREMIOS_DOCTORADO!$AP146&lt;&gt;0),[2]PREMIOS_DOCTORADO!$AP146,""),IF($A148="TOTAL",SUM(INDIRECT("X4:X"&amp;ROW()-1)),""))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IF(AND($A148&lt;&gt;"",$A148&lt;&gt;"TOTAL"),IF(AND([2]PREMIOS_DOCTORADO!$AS146&lt;&gt;"",[2]PREMIOS_DOCTORADO!$AS146&lt;&gt;0),[2]PREMIOS_DOCTORADO!$AS146,""),IF($A148="TOTAL",SUM(INDIRECT("Z4:Z"&amp;ROW()-1)),""))</f>
        <v/>
      </c>
      <c r="AA148" s="7" t="str">
        <f ca="1">IF(AND($A148&lt;&gt;"",$A148&lt;&gt;"TOTAL"),IF(AND([2]PREMIOS_DOCTORADO!$AU146&lt;&gt;"",[2]PREMIOS_DOCTORADO!$AU146&lt;&gt;0),[2]PREMIOS_DOCTORADO!$AU146,""),IF($A148="TOTAL",SUM(INDIRECT("AA4:AA"&amp;ROW()-1)),""))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IF(AND($A148&lt;&gt;"",$A148&lt;&gt;"TOTAL"),IF(AND([2]PREMIOS_DOCTORADO!$AX146&lt;&gt;"",[2]PREMIOS_DOCTORADO!$AX146&lt;&gt;0),[2]PREMIOS_DOCTORADO!$AX146,""),IF($A148="TOTAL",SUM(INDIRECT("AC4:AC"&amp;ROW()-1)),""))</f>
        <v/>
      </c>
      <c r="AD148" s="7" t="str">
        <f ca="1">IF(AND($A148&lt;&gt;"",$A148&lt;&gt;"TOTAL"),IF(AND([2]PREMIOS_DOCTORADO!$AZ146&lt;&gt;"",[2]PREMIOS_DOCTORADO!$AZ146&lt;&gt;0),[2]PREMIOS_DOCTORADO!$AZ146,""),IF($A148="TOTAL",SUM(INDIRECT("AD4:AD"&amp;ROW()-1)),""))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IF(AND($A148&lt;&gt;"",$A148&lt;&gt;"TOTAL"),IF(AND([2]PREMIOS_DOCTORADO!$BC146&lt;&gt;"",[2]PREMIOS_DOCTORADO!$BC146&lt;&gt;0),[2]PREMIOS_DOCTORADO!$BC146,""),IF($A148="TOTAL",SUM(INDIRECT("AF4:AF"&amp;ROW()-1)),""))</f>
        <v/>
      </c>
      <c r="AG148" s="7" t="str">
        <f ca="1">IF(AND($A148&lt;&gt;"",$A148&lt;&gt;"TOTAL"),IF(AND([2]PREMIOS_DOCTORADO!$BE146&lt;&gt;"",[2]PREMIOS_DOCTORADO!$BE146&lt;&gt;0),[2]PREMIOS_DOCTORADO!$BE146,""),IF($A148="TOTAL",SUM(INDIRECT("AG4:AG"&amp;ROW()-1)),""))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IF(AND($A148&lt;&gt;"",$A148&lt;&gt;"TOTAL"),IF(AND([2]PREMIOS_DOCTORADO!$BH146&lt;&gt;"",[2]PREMIOS_DOCTORADO!$BH146&lt;&gt;0),[2]PREMIOS_DOCTORADO!$BH146,""),IF($A148="TOTAL",SUM(INDIRECT("AI4:AI"&amp;ROW()-1)),""))</f>
        <v/>
      </c>
      <c r="AJ148" s="7" t="str">
        <f ca="1">IF(AND($A148&lt;&gt;"",$A148&lt;&gt;"TOTAL"),IF(AND([2]PREMIOS_DOCTORADO!$BJ146&lt;&gt;"",[2]PREMIOS_DOCTORADO!$BJ146&lt;&gt;0),[2]PREMIOS_DOCTORADO!$BJ146,""),IF($A148="TOTAL",SUM(INDIRECT("AJ4:AJ"&amp;ROW()-1)),""))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IF(AND($A148&lt;&gt;"",$A148&lt;&gt;"TOTAL"),IF(AND([2]PREMIOS_DOCTORADO!$BM146&lt;&gt;"",[2]PREMIOS_DOCTORADO!$BM146&lt;&gt;0),[2]PREMIOS_DOCTORADO!$BM146,""),IF($A148="TOTAL",SUM(INDIRECT("AL4:AL"&amp;ROW()-1)),""))</f>
        <v/>
      </c>
      <c r="AM148" s="7" t="str">
        <f ca="1">IF(AND($A148&lt;&gt;"",$A148&lt;&gt;"TOTAL"),IF(AND([2]PREMIOS_DOCTORADO!$BO146&lt;&gt;"",[2]PREMIOS_DOCTORADO!$BO146&lt;&gt;0),[2]PREMIOS_DOCTORADO!$BO146,""),IF($A148="TOTAL",SUM(INDIRECT("AM4:AM"&amp;ROW()-1)),""))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IF(AND($A148&lt;&gt;"",$A148&lt;&gt;"TOTAL"),IF(AND([2]PREMIOS_DOCTORADO!$BR146&lt;&gt;"",[2]PREMIOS_DOCTORADO!$BR146&lt;&gt;0),[2]PREMIOS_DOCTORADO!$BR146,""),IF($A148="TOTAL",SUM(INDIRECT("AO4:AO"&amp;ROW()-1)),""))</f>
        <v/>
      </c>
      <c r="AP148" s="7" t="str">
        <f ca="1">IF(AND($A148&lt;&gt;"",$A148&lt;&gt;"TOTAL"),IF(AND([2]PREMIOS_DOCTORADO!$BT146&lt;&gt;"",[2]PREMIOS_DOCTORADO!$BT146&lt;&gt;0),[2]PREMIOS_DOCTORADO!$BT146,""),IF($A148="TOTAL",SUM(INDIRECT("AP4:AP"&amp;ROW()-1)),""))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IF(AND($A148&lt;&gt;"",$A148&lt;&gt;"TOTAL"),IF(AND([2]PREMIOS_DOCTORADO!$BW146&lt;&gt;"",[2]PREMIOS_DOCTORADO!$BW146&lt;&gt;0),[2]PREMIOS_DOCTORADO!$BW146,""),IF($A148="TOTAL",SUM(INDIRECT("AR4:AR"&amp;ROW()-1)),""))</f>
        <v/>
      </c>
      <c r="AS148" s="7" t="str">
        <f ca="1">IF(AND($A148&lt;&gt;"",$A148&lt;&gt;"TOTAL"),IF(AND([2]PREMIOS_DOCTORADO!$BY146&lt;&gt;"",[2]PREMIOS_DOCTORADO!$BY146&lt;&gt;0),[2]PREMIOS_DOCTORADO!$BY146,""),IF($A148="TOTAL",SUM(INDIRECT("AS4:AS"&amp;ROW()-1)),""))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IF(AND($A148&lt;&gt;"",$A148&lt;&gt;"TOTAL"),IF(AND([2]PREMIOS_DOCTORADO!$CB146&lt;&gt;"",[2]PREMIOS_DOCTORADO!$CB146&lt;&gt;0),[2]PREMIOS_DOCTORADO!$CB146,""),IF($A148="TOTAL",SUM(INDIRECT("AU4:AU"&amp;ROW()-1)),""))</f>
        <v/>
      </c>
      <c r="AV148" s="7" t="str">
        <f ca="1">IF(AND($A148&lt;&gt;"",$A148&lt;&gt;"TOTAL"),IF(AND([2]PREMIOS_DOCTORADO!$CD146&lt;&gt;"",[2]PREMIOS_DOCTORADO!$CD146&lt;&gt;0),[2]PREMIOS_DOCTORADO!$CD146,""),IF($A148="TOTAL",SUM(INDIRECT("AV4:AV"&amp;ROW()-1)),""))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IF(AND($A148&lt;&gt;"",$A148&lt;&gt;"TOTAL"),IF(AND([2]PREMIOS_DOCTORADO!$CG146&lt;&gt;"",[2]PREMIOS_DOCTORADO!$CG146&lt;&gt;0),[2]PREMIOS_DOCTORADO!$CG146,""),IF($A148="TOTAL",SUM(INDIRECT("AX4:AX"&amp;ROW()-1)),""))</f>
        <v/>
      </c>
      <c r="AY148" s="7" t="str">
        <f ca="1">IF(AND($A148&lt;&gt;"",$A148&lt;&gt;"TOTAL"),IF(AND([2]PREMIOS_DOCTORADO!$CI146&lt;&gt;"",[2]PREMIOS_DOCTORADO!$CI146&lt;&gt;0),[2]PREMIOS_DOCTORADO!$CI146,""),IF($A148="TOTAL",SUM(INDIRECT("AY4:AY"&amp;ROW()-1)),""))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IF(AND($A148&lt;&gt;"",$A148&lt;&gt;"TOTAL"),IF(AND([2]PREMIOS_DOCTORADO!$CL146&lt;&gt;"",[2]PREMIOS_DOCTORADO!$CL146&lt;&gt;0),[2]PREMIOS_DOCTORADO!$CL146,""),IF($A148="TOTAL",SUM(INDIRECT("BA4:BA"&amp;ROW()-1)),""))</f>
        <v/>
      </c>
      <c r="BB148" s="7" t="str">
        <f ca="1">IF(AND($A148&lt;&gt;"",$A148&lt;&gt;"TOTAL"),IF(AND([2]PREMIOS_DOCTORADO!$CN146&lt;&gt;"",[2]PREMIOS_DOCTORADO!$CN146&lt;&gt;0),[2]PREMIOS_DOCTORADO!$CN146,""),IF($A148="TOTAL",SUM(INDIRECT("BB4:BB"&amp;ROW()-1)),""))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IF(AND($A148&lt;&gt;"",$A148&lt;&gt;"TOTAL"),IF(AND([2]PREMIOS_DOCTORADO!$CQ146&lt;&gt;"",[2]PREMIOS_DOCTORADO!$CQ146&lt;&gt;0),[2]PREMIOS_DOCTORADO!$CQ146,""),IF($A148="TOTAL",SUM(INDIRECT("BD4:BD"&amp;ROW()-1)),""))</f>
        <v/>
      </c>
      <c r="BE148" s="7" t="str">
        <f ca="1">IF(AND($A148&lt;&gt;"",$A148&lt;&gt;"TOTAL"),IF(AND([2]PREMIOS_DOCTORADO!$CS146&lt;&gt;"",[2]PREMIOS_DOCTORADO!$CS146&lt;&gt;0),[2]PREMIOS_DOCTORADO!$CS146,""),IF($A148="TOTAL",SUM(INDIRECT("BE4:BE"&amp;ROW()-1)),""))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IF([2]PREMIOS_DOCTORADO!$D147&lt;&gt;"",[2]PREMIOS_DOCTORADO!$D147,IF(AND([2]PREMIOS_DOCTORADO!$D147="",[2]PREMIOS_DOCTORADO!$D148="",[2]PREMIOS_DOCTORADO!$D146=""),"","TOTAL"))</f>
        <v/>
      </c>
      <c r="B149" s="7" t="str">
        <f ca="1">IF(AND($A149&lt;&gt;"",$A149&lt;&gt;"TOTAL"),IF(AND([2]PREMIOS_DOCTORADO!$E147&lt;&gt;"",[2]PREMIOS_DOCTORADO!$E147&lt;&gt;0),[2]PREMIOS_DOCTORADO!$E147,""),IF($A149="TOTAL",SUM(INDIRECT("B4:B"&amp;ROW()-1)),""))</f>
        <v/>
      </c>
      <c r="C149" s="7" t="str">
        <f ca="1">IF(AND($A149&lt;&gt;"",$A149&lt;&gt;"TOTAL"),IF(AND([2]PREMIOS_DOCTORADO!$G147&lt;&gt;"",[2]PREMIOS_DOCTORADO!$G147&lt;&gt;0),[2]PREMIOS_DOCTORADO!$G147,""),IF($A149="TOTAL",SUM(INDIRECT("C4:C"&amp;ROW()-1)),""))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IF(AND($A149&lt;&gt;"",$A149&lt;&gt;"TOTAL"),IF(AND([2]PREMIOS_DOCTORADO!$J147&lt;&gt;"",[2]PREMIOS_DOCTORADO!$J147&lt;&gt;0),[2]PREMIOS_DOCTORADO!$J147,""),IF($A149="TOTAL",SUM(INDIRECT("E4:E"&amp;ROW()-1)),""))</f>
        <v/>
      </c>
      <c r="F149" s="7" t="str">
        <f ca="1">IF(AND($A149&lt;&gt;"",$A149&lt;&gt;"TOTAL"),IF(AND([2]PREMIOS_DOCTORADO!$L147&lt;&gt;"",[2]PREMIOS_DOCTORADO!$L147&lt;&gt;0),[2]PREMIOS_DOCTORADO!$L147,""),IF($A149="TOTAL",SUM(INDIRECT("F4:F"&amp;ROW()-1)),""))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IF(AND($A149&lt;&gt;"",$A149&lt;&gt;"TOTAL"),IF(AND([2]PREMIOS_DOCTORADO!$O147&lt;&gt;"",[2]PREMIOS_DOCTORADO!$O147&lt;&gt;0),[2]PREMIOS_DOCTORADO!$O147,""),IF($A149="TOTAL",SUM(INDIRECT("H4:H"&amp;ROW()-1)),""))</f>
        <v/>
      </c>
      <c r="I149" s="7" t="str">
        <f ca="1">IF(AND($A149&lt;&gt;"",$A149&lt;&gt;"TOTAL"),IF(AND([2]PREMIOS_DOCTORADO!$Q147&lt;&gt;"",[2]PREMIOS_DOCTORADO!$Q147&lt;&gt;0),[2]PREMIOS_DOCTORADO!$Q147,""),IF($A149="TOTAL",SUM(INDIRECT("I4:I"&amp;ROW()-1)),""))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IF(AND($A149&lt;&gt;"",$A149&lt;&gt;"TOTAL"),IF(AND([2]PREMIOS_DOCTORADO!$T147&lt;&gt;"",[2]PREMIOS_DOCTORADO!$T147&lt;&gt;0),[2]PREMIOS_DOCTORADO!$T147,""),IF($A149="TOTAL",SUM(INDIRECT("K4:K"&amp;ROW()-1)),""))</f>
        <v/>
      </c>
      <c r="L149" s="7" t="str">
        <f ca="1">IF(AND($A149&lt;&gt;"",$A149&lt;&gt;"TOTAL"),IF(AND([2]PREMIOS_DOCTORADO!$V147&lt;&gt;"",[2]PREMIOS_DOCTORADO!$V147&lt;&gt;0),[2]PREMIOS_DOCTORADO!$V147,""),IF($A149="TOTAL",SUM(INDIRECT("L4:L"&amp;ROW()-1)),""))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IF(AND($A149&lt;&gt;"",$A149&lt;&gt;"TOTAL"),IF(AND([2]PREMIOS_DOCTORADO!$Y147&lt;&gt;"",[2]PREMIOS_DOCTORADO!$Y147&lt;&gt;0),[2]PREMIOS_DOCTORADO!$Y147,""),IF($A149="TOTAL",SUM(INDIRECT("N4:N"&amp;ROW()-1)),""))</f>
        <v/>
      </c>
      <c r="O149" s="7" t="str">
        <f ca="1">IF(AND($A149&lt;&gt;"",$A149&lt;&gt;"TOTAL"),IF(AND([2]PREMIOS_DOCTORADO!$AA147&lt;&gt;"",[2]PREMIOS_DOCTORADO!$AA147&lt;&gt;0),[2]PREMIOS_DOCTORADO!$AA147,""),IF($A149="TOTAL",SUM(INDIRECT("O4:O"&amp;ROW()-1)),""))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IF(AND($A149&lt;&gt;"",$A149&lt;&gt;"TOTAL"),IF(AND([2]PREMIOS_DOCTORADO!$AD147&lt;&gt;"",[2]PREMIOS_DOCTORADO!$AD147&lt;&gt;0),[2]PREMIOS_DOCTORADO!$AD147,""),IF($A149="TOTAL",SUM(INDIRECT("Q4:Q"&amp;ROW()-1)),""))</f>
        <v/>
      </c>
      <c r="R149" s="7" t="str">
        <f ca="1">IF(AND($A149&lt;&gt;"",$A149&lt;&gt;"TOTAL"),IF(AND([2]PREMIOS_DOCTORADO!$AF147&lt;&gt;"",[2]PREMIOS_DOCTORADO!$AF147&lt;&gt;0),[2]PREMIOS_DOCTORADO!$AF147,""),IF($A149="TOTAL",SUM(INDIRECT("R4:R"&amp;ROW()-1)),""))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IF(AND($A149&lt;&gt;"",$A149&lt;&gt;"TOTAL"),IF(AND([2]PREMIOS_DOCTORADO!$AI147&lt;&gt;"",[2]PREMIOS_DOCTORADO!$AI147&lt;&gt;0),[2]PREMIOS_DOCTORADO!$AI147,""),IF($A149="TOTAL",SUM(INDIRECT("T4:T"&amp;ROW()-1)),""))</f>
        <v/>
      </c>
      <c r="U149" s="7" t="str">
        <f ca="1">IF(AND($A149&lt;&gt;"",$A149&lt;&gt;"TOTAL"),IF(AND([2]PREMIOS_DOCTORADO!$AK147&lt;&gt;"",[2]PREMIOS_DOCTORADO!$AK147&lt;&gt;0),[2]PREMIOS_DOCTORADO!$AK147,""),IF($A149="TOTAL",SUM(INDIRECT("U4:U"&amp;ROW()-1)),""))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IF(AND($A149&lt;&gt;"",$A149&lt;&gt;"TOTAL"),IF(AND([2]PREMIOS_DOCTORADO!$AN147&lt;&gt;"",[2]PREMIOS_DOCTORADO!$AN147&lt;&gt;0),[2]PREMIOS_DOCTORADO!$AN147,""),IF($A149="TOTAL",SUM(INDIRECT("W4:W"&amp;ROW()-1)),""))</f>
        <v/>
      </c>
      <c r="X149" s="7" t="str">
        <f ca="1">IF(AND($A149&lt;&gt;"",$A149&lt;&gt;"TOTAL"),IF(AND([2]PREMIOS_DOCTORADO!$AP147&lt;&gt;"",[2]PREMIOS_DOCTORADO!$AP147&lt;&gt;0),[2]PREMIOS_DOCTORADO!$AP147,""),IF($A149="TOTAL",SUM(INDIRECT("X4:X"&amp;ROW()-1)),""))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IF(AND($A149&lt;&gt;"",$A149&lt;&gt;"TOTAL"),IF(AND([2]PREMIOS_DOCTORADO!$AS147&lt;&gt;"",[2]PREMIOS_DOCTORADO!$AS147&lt;&gt;0),[2]PREMIOS_DOCTORADO!$AS147,""),IF($A149="TOTAL",SUM(INDIRECT("Z4:Z"&amp;ROW()-1)),""))</f>
        <v/>
      </c>
      <c r="AA149" s="7" t="str">
        <f ca="1">IF(AND($A149&lt;&gt;"",$A149&lt;&gt;"TOTAL"),IF(AND([2]PREMIOS_DOCTORADO!$AU147&lt;&gt;"",[2]PREMIOS_DOCTORADO!$AU147&lt;&gt;0),[2]PREMIOS_DOCTORADO!$AU147,""),IF($A149="TOTAL",SUM(INDIRECT("AA4:AA"&amp;ROW()-1)),""))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IF(AND($A149&lt;&gt;"",$A149&lt;&gt;"TOTAL"),IF(AND([2]PREMIOS_DOCTORADO!$AX147&lt;&gt;"",[2]PREMIOS_DOCTORADO!$AX147&lt;&gt;0),[2]PREMIOS_DOCTORADO!$AX147,""),IF($A149="TOTAL",SUM(INDIRECT("AC4:AC"&amp;ROW()-1)),""))</f>
        <v/>
      </c>
      <c r="AD149" s="7" t="str">
        <f ca="1">IF(AND($A149&lt;&gt;"",$A149&lt;&gt;"TOTAL"),IF(AND([2]PREMIOS_DOCTORADO!$AZ147&lt;&gt;"",[2]PREMIOS_DOCTORADO!$AZ147&lt;&gt;0),[2]PREMIOS_DOCTORADO!$AZ147,""),IF($A149="TOTAL",SUM(INDIRECT("AD4:AD"&amp;ROW()-1)),""))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IF(AND($A149&lt;&gt;"",$A149&lt;&gt;"TOTAL"),IF(AND([2]PREMIOS_DOCTORADO!$BC147&lt;&gt;"",[2]PREMIOS_DOCTORADO!$BC147&lt;&gt;0),[2]PREMIOS_DOCTORADO!$BC147,""),IF($A149="TOTAL",SUM(INDIRECT("AF4:AF"&amp;ROW()-1)),""))</f>
        <v/>
      </c>
      <c r="AG149" s="7" t="str">
        <f ca="1">IF(AND($A149&lt;&gt;"",$A149&lt;&gt;"TOTAL"),IF(AND([2]PREMIOS_DOCTORADO!$BE147&lt;&gt;"",[2]PREMIOS_DOCTORADO!$BE147&lt;&gt;0),[2]PREMIOS_DOCTORADO!$BE147,""),IF($A149="TOTAL",SUM(INDIRECT("AG4:AG"&amp;ROW()-1)),""))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IF(AND($A149&lt;&gt;"",$A149&lt;&gt;"TOTAL"),IF(AND([2]PREMIOS_DOCTORADO!$BH147&lt;&gt;"",[2]PREMIOS_DOCTORADO!$BH147&lt;&gt;0),[2]PREMIOS_DOCTORADO!$BH147,""),IF($A149="TOTAL",SUM(INDIRECT("AI4:AI"&amp;ROW()-1)),""))</f>
        <v/>
      </c>
      <c r="AJ149" s="7" t="str">
        <f ca="1">IF(AND($A149&lt;&gt;"",$A149&lt;&gt;"TOTAL"),IF(AND([2]PREMIOS_DOCTORADO!$BJ147&lt;&gt;"",[2]PREMIOS_DOCTORADO!$BJ147&lt;&gt;0),[2]PREMIOS_DOCTORADO!$BJ147,""),IF($A149="TOTAL",SUM(INDIRECT("AJ4:AJ"&amp;ROW()-1)),""))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IF(AND($A149&lt;&gt;"",$A149&lt;&gt;"TOTAL"),IF(AND([2]PREMIOS_DOCTORADO!$BM147&lt;&gt;"",[2]PREMIOS_DOCTORADO!$BM147&lt;&gt;0),[2]PREMIOS_DOCTORADO!$BM147,""),IF($A149="TOTAL",SUM(INDIRECT("AL4:AL"&amp;ROW()-1)),""))</f>
        <v/>
      </c>
      <c r="AM149" s="7" t="str">
        <f ca="1">IF(AND($A149&lt;&gt;"",$A149&lt;&gt;"TOTAL"),IF(AND([2]PREMIOS_DOCTORADO!$BO147&lt;&gt;"",[2]PREMIOS_DOCTORADO!$BO147&lt;&gt;0),[2]PREMIOS_DOCTORADO!$BO147,""),IF($A149="TOTAL",SUM(INDIRECT("AM4:AM"&amp;ROW()-1)),""))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IF(AND($A149&lt;&gt;"",$A149&lt;&gt;"TOTAL"),IF(AND([2]PREMIOS_DOCTORADO!$BR147&lt;&gt;"",[2]PREMIOS_DOCTORADO!$BR147&lt;&gt;0),[2]PREMIOS_DOCTORADO!$BR147,""),IF($A149="TOTAL",SUM(INDIRECT("AO4:AO"&amp;ROW()-1)),""))</f>
        <v/>
      </c>
      <c r="AP149" s="7" t="str">
        <f ca="1">IF(AND($A149&lt;&gt;"",$A149&lt;&gt;"TOTAL"),IF(AND([2]PREMIOS_DOCTORADO!$BT147&lt;&gt;"",[2]PREMIOS_DOCTORADO!$BT147&lt;&gt;0),[2]PREMIOS_DOCTORADO!$BT147,""),IF($A149="TOTAL",SUM(INDIRECT("AP4:AP"&amp;ROW()-1)),""))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IF(AND($A149&lt;&gt;"",$A149&lt;&gt;"TOTAL"),IF(AND([2]PREMIOS_DOCTORADO!$BW147&lt;&gt;"",[2]PREMIOS_DOCTORADO!$BW147&lt;&gt;0),[2]PREMIOS_DOCTORADO!$BW147,""),IF($A149="TOTAL",SUM(INDIRECT("AR4:AR"&amp;ROW()-1)),""))</f>
        <v/>
      </c>
      <c r="AS149" s="7" t="str">
        <f ca="1">IF(AND($A149&lt;&gt;"",$A149&lt;&gt;"TOTAL"),IF(AND([2]PREMIOS_DOCTORADO!$BY147&lt;&gt;"",[2]PREMIOS_DOCTORADO!$BY147&lt;&gt;0),[2]PREMIOS_DOCTORADO!$BY147,""),IF($A149="TOTAL",SUM(INDIRECT("AS4:AS"&amp;ROW()-1)),""))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IF(AND($A149&lt;&gt;"",$A149&lt;&gt;"TOTAL"),IF(AND([2]PREMIOS_DOCTORADO!$CB147&lt;&gt;"",[2]PREMIOS_DOCTORADO!$CB147&lt;&gt;0),[2]PREMIOS_DOCTORADO!$CB147,""),IF($A149="TOTAL",SUM(INDIRECT("AU4:AU"&amp;ROW()-1)),""))</f>
        <v/>
      </c>
      <c r="AV149" s="7" t="str">
        <f ca="1">IF(AND($A149&lt;&gt;"",$A149&lt;&gt;"TOTAL"),IF(AND([2]PREMIOS_DOCTORADO!$CD147&lt;&gt;"",[2]PREMIOS_DOCTORADO!$CD147&lt;&gt;0),[2]PREMIOS_DOCTORADO!$CD147,""),IF($A149="TOTAL",SUM(INDIRECT("AV4:AV"&amp;ROW()-1)),""))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IF(AND($A149&lt;&gt;"",$A149&lt;&gt;"TOTAL"),IF(AND([2]PREMIOS_DOCTORADO!$CG147&lt;&gt;"",[2]PREMIOS_DOCTORADO!$CG147&lt;&gt;0),[2]PREMIOS_DOCTORADO!$CG147,""),IF($A149="TOTAL",SUM(INDIRECT("AX4:AX"&amp;ROW()-1)),""))</f>
        <v/>
      </c>
      <c r="AY149" s="7" t="str">
        <f ca="1">IF(AND($A149&lt;&gt;"",$A149&lt;&gt;"TOTAL"),IF(AND([2]PREMIOS_DOCTORADO!$CI147&lt;&gt;"",[2]PREMIOS_DOCTORADO!$CI147&lt;&gt;0),[2]PREMIOS_DOCTORADO!$CI147,""),IF($A149="TOTAL",SUM(INDIRECT("AY4:AY"&amp;ROW()-1)),""))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IF(AND($A149&lt;&gt;"",$A149&lt;&gt;"TOTAL"),IF(AND([2]PREMIOS_DOCTORADO!$CL147&lt;&gt;"",[2]PREMIOS_DOCTORADO!$CL147&lt;&gt;0),[2]PREMIOS_DOCTORADO!$CL147,""),IF($A149="TOTAL",SUM(INDIRECT("BA4:BA"&amp;ROW()-1)),""))</f>
        <v/>
      </c>
      <c r="BB149" s="7" t="str">
        <f ca="1">IF(AND($A149&lt;&gt;"",$A149&lt;&gt;"TOTAL"),IF(AND([2]PREMIOS_DOCTORADO!$CN147&lt;&gt;"",[2]PREMIOS_DOCTORADO!$CN147&lt;&gt;0),[2]PREMIOS_DOCTORADO!$CN147,""),IF($A149="TOTAL",SUM(INDIRECT("BB4:BB"&amp;ROW()-1)),""))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IF(AND($A149&lt;&gt;"",$A149&lt;&gt;"TOTAL"),IF(AND([2]PREMIOS_DOCTORADO!$CQ147&lt;&gt;"",[2]PREMIOS_DOCTORADO!$CQ147&lt;&gt;0),[2]PREMIOS_DOCTORADO!$CQ147,""),IF($A149="TOTAL",SUM(INDIRECT("BD4:BD"&amp;ROW()-1)),""))</f>
        <v/>
      </c>
      <c r="BE149" s="7" t="str">
        <f ca="1">IF(AND($A149&lt;&gt;"",$A149&lt;&gt;"TOTAL"),IF(AND([2]PREMIOS_DOCTORADO!$CS147&lt;&gt;"",[2]PREMIOS_DOCTORADO!$CS147&lt;&gt;0),[2]PREMIOS_DOCTORADO!$CS147,""),IF($A149="TOTAL",SUM(INDIRECT("BE4:BE"&amp;ROW()-1)),""))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IF([2]PREMIOS_DOCTORADO!$D148&lt;&gt;"",[2]PREMIOS_DOCTORADO!$D148,IF(AND([2]PREMIOS_DOCTORADO!$D148="",[2]PREMIOS_DOCTORADO!$D149="",[2]PREMIOS_DOCTORADO!$D147=""),"","TOTAL"))</f>
        <v/>
      </c>
      <c r="B150" s="7" t="str">
        <f ca="1">IF(AND($A150&lt;&gt;"",$A150&lt;&gt;"TOTAL"),IF(AND([2]PREMIOS_DOCTORADO!$E148&lt;&gt;"",[2]PREMIOS_DOCTORADO!$E148&lt;&gt;0),[2]PREMIOS_DOCTORADO!$E148,""),IF($A150="TOTAL",SUM(INDIRECT("B4:B"&amp;ROW()-1)),""))</f>
        <v/>
      </c>
      <c r="C150" s="7" t="str">
        <f ca="1">IF(AND($A150&lt;&gt;"",$A150&lt;&gt;"TOTAL"),IF(AND([2]PREMIOS_DOCTORADO!$G148&lt;&gt;"",[2]PREMIOS_DOCTORADO!$G148&lt;&gt;0),[2]PREMIOS_DOCTORADO!$G148,""),IF($A150="TOTAL",SUM(INDIRECT("C4:C"&amp;ROW()-1)),""))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IF(AND($A150&lt;&gt;"",$A150&lt;&gt;"TOTAL"),IF(AND([2]PREMIOS_DOCTORADO!$J148&lt;&gt;"",[2]PREMIOS_DOCTORADO!$J148&lt;&gt;0),[2]PREMIOS_DOCTORADO!$J148,""),IF($A150="TOTAL",SUM(INDIRECT("E4:E"&amp;ROW()-1)),""))</f>
        <v/>
      </c>
      <c r="F150" s="7" t="str">
        <f ca="1">IF(AND($A150&lt;&gt;"",$A150&lt;&gt;"TOTAL"),IF(AND([2]PREMIOS_DOCTORADO!$L148&lt;&gt;"",[2]PREMIOS_DOCTORADO!$L148&lt;&gt;0),[2]PREMIOS_DOCTORADO!$L148,""),IF($A150="TOTAL",SUM(INDIRECT("F4:F"&amp;ROW()-1)),""))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IF(AND($A150&lt;&gt;"",$A150&lt;&gt;"TOTAL"),IF(AND([2]PREMIOS_DOCTORADO!$O148&lt;&gt;"",[2]PREMIOS_DOCTORADO!$O148&lt;&gt;0),[2]PREMIOS_DOCTORADO!$O148,""),IF($A150="TOTAL",SUM(INDIRECT("H4:H"&amp;ROW()-1)),""))</f>
        <v/>
      </c>
      <c r="I150" s="7" t="str">
        <f ca="1">IF(AND($A150&lt;&gt;"",$A150&lt;&gt;"TOTAL"),IF(AND([2]PREMIOS_DOCTORADO!$Q148&lt;&gt;"",[2]PREMIOS_DOCTORADO!$Q148&lt;&gt;0),[2]PREMIOS_DOCTORADO!$Q148,""),IF($A150="TOTAL",SUM(INDIRECT("I4:I"&amp;ROW()-1)),""))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IF(AND($A150&lt;&gt;"",$A150&lt;&gt;"TOTAL"),IF(AND([2]PREMIOS_DOCTORADO!$T148&lt;&gt;"",[2]PREMIOS_DOCTORADO!$T148&lt;&gt;0),[2]PREMIOS_DOCTORADO!$T148,""),IF($A150="TOTAL",SUM(INDIRECT("K4:K"&amp;ROW()-1)),""))</f>
        <v/>
      </c>
      <c r="L150" s="7" t="str">
        <f ca="1">IF(AND($A150&lt;&gt;"",$A150&lt;&gt;"TOTAL"),IF(AND([2]PREMIOS_DOCTORADO!$V148&lt;&gt;"",[2]PREMIOS_DOCTORADO!$V148&lt;&gt;0),[2]PREMIOS_DOCTORADO!$V148,""),IF($A150="TOTAL",SUM(INDIRECT("L4:L"&amp;ROW()-1)),""))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IF(AND($A150&lt;&gt;"",$A150&lt;&gt;"TOTAL"),IF(AND([2]PREMIOS_DOCTORADO!$Y148&lt;&gt;"",[2]PREMIOS_DOCTORADO!$Y148&lt;&gt;0),[2]PREMIOS_DOCTORADO!$Y148,""),IF($A150="TOTAL",SUM(INDIRECT("N4:N"&amp;ROW()-1)),""))</f>
        <v/>
      </c>
      <c r="O150" s="7" t="str">
        <f ca="1">IF(AND($A150&lt;&gt;"",$A150&lt;&gt;"TOTAL"),IF(AND([2]PREMIOS_DOCTORADO!$AA148&lt;&gt;"",[2]PREMIOS_DOCTORADO!$AA148&lt;&gt;0),[2]PREMIOS_DOCTORADO!$AA148,""),IF($A150="TOTAL",SUM(INDIRECT("O4:O"&amp;ROW()-1)),""))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IF(AND($A150&lt;&gt;"",$A150&lt;&gt;"TOTAL"),IF(AND([2]PREMIOS_DOCTORADO!$AD148&lt;&gt;"",[2]PREMIOS_DOCTORADO!$AD148&lt;&gt;0),[2]PREMIOS_DOCTORADO!$AD148,""),IF($A150="TOTAL",SUM(INDIRECT("Q4:Q"&amp;ROW()-1)),""))</f>
        <v/>
      </c>
      <c r="R150" s="7" t="str">
        <f ca="1">IF(AND($A150&lt;&gt;"",$A150&lt;&gt;"TOTAL"),IF(AND([2]PREMIOS_DOCTORADO!$AF148&lt;&gt;"",[2]PREMIOS_DOCTORADO!$AF148&lt;&gt;0),[2]PREMIOS_DOCTORADO!$AF148,""),IF($A150="TOTAL",SUM(INDIRECT("R4:R"&amp;ROW()-1)),""))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IF(AND($A150&lt;&gt;"",$A150&lt;&gt;"TOTAL"),IF(AND([2]PREMIOS_DOCTORADO!$AI148&lt;&gt;"",[2]PREMIOS_DOCTORADO!$AI148&lt;&gt;0),[2]PREMIOS_DOCTORADO!$AI148,""),IF($A150="TOTAL",SUM(INDIRECT("T4:T"&amp;ROW()-1)),""))</f>
        <v/>
      </c>
      <c r="U150" s="7" t="str">
        <f ca="1">IF(AND($A150&lt;&gt;"",$A150&lt;&gt;"TOTAL"),IF(AND([2]PREMIOS_DOCTORADO!$AK148&lt;&gt;"",[2]PREMIOS_DOCTORADO!$AK148&lt;&gt;0),[2]PREMIOS_DOCTORADO!$AK148,""),IF($A150="TOTAL",SUM(INDIRECT("U4:U"&amp;ROW()-1)),""))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IF(AND($A150&lt;&gt;"",$A150&lt;&gt;"TOTAL"),IF(AND([2]PREMIOS_DOCTORADO!$AN148&lt;&gt;"",[2]PREMIOS_DOCTORADO!$AN148&lt;&gt;0),[2]PREMIOS_DOCTORADO!$AN148,""),IF($A150="TOTAL",SUM(INDIRECT("W4:W"&amp;ROW()-1)),""))</f>
        <v/>
      </c>
      <c r="X150" s="7" t="str">
        <f ca="1">IF(AND($A150&lt;&gt;"",$A150&lt;&gt;"TOTAL"),IF(AND([2]PREMIOS_DOCTORADO!$AP148&lt;&gt;"",[2]PREMIOS_DOCTORADO!$AP148&lt;&gt;0),[2]PREMIOS_DOCTORADO!$AP148,""),IF($A150="TOTAL",SUM(INDIRECT("X4:X"&amp;ROW()-1)),""))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IF(AND($A150&lt;&gt;"",$A150&lt;&gt;"TOTAL"),IF(AND([2]PREMIOS_DOCTORADO!$AS148&lt;&gt;"",[2]PREMIOS_DOCTORADO!$AS148&lt;&gt;0),[2]PREMIOS_DOCTORADO!$AS148,""),IF($A150="TOTAL",SUM(INDIRECT("Z4:Z"&amp;ROW()-1)),""))</f>
        <v/>
      </c>
      <c r="AA150" s="7" t="str">
        <f ca="1">IF(AND($A150&lt;&gt;"",$A150&lt;&gt;"TOTAL"),IF(AND([2]PREMIOS_DOCTORADO!$AU148&lt;&gt;"",[2]PREMIOS_DOCTORADO!$AU148&lt;&gt;0),[2]PREMIOS_DOCTORADO!$AU148,""),IF($A150="TOTAL",SUM(INDIRECT("AA4:AA"&amp;ROW()-1)),""))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IF(AND($A150&lt;&gt;"",$A150&lt;&gt;"TOTAL"),IF(AND([2]PREMIOS_DOCTORADO!$AX148&lt;&gt;"",[2]PREMIOS_DOCTORADO!$AX148&lt;&gt;0),[2]PREMIOS_DOCTORADO!$AX148,""),IF($A150="TOTAL",SUM(INDIRECT("AC4:AC"&amp;ROW()-1)),""))</f>
        <v/>
      </c>
      <c r="AD150" s="7" t="str">
        <f ca="1">IF(AND($A150&lt;&gt;"",$A150&lt;&gt;"TOTAL"),IF(AND([2]PREMIOS_DOCTORADO!$AZ148&lt;&gt;"",[2]PREMIOS_DOCTORADO!$AZ148&lt;&gt;0),[2]PREMIOS_DOCTORADO!$AZ148,""),IF($A150="TOTAL",SUM(INDIRECT("AD4:AD"&amp;ROW()-1)),""))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IF(AND($A150&lt;&gt;"",$A150&lt;&gt;"TOTAL"),IF(AND([2]PREMIOS_DOCTORADO!$BC148&lt;&gt;"",[2]PREMIOS_DOCTORADO!$BC148&lt;&gt;0),[2]PREMIOS_DOCTORADO!$BC148,""),IF($A150="TOTAL",SUM(INDIRECT("AF4:AF"&amp;ROW()-1)),""))</f>
        <v/>
      </c>
      <c r="AG150" s="7" t="str">
        <f ca="1">IF(AND($A150&lt;&gt;"",$A150&lt;&gt;"TOTAL"),IF(AND([2]PREMIOS_DOCTORADO!$BE148&lt;&gt;"",[2]PREMIOS_DOCTORADO!$BE148&lt;&gt;0),[2]PREMIOS_DOCTORADO!$BE148,""),IF($A150="TOTAL",SUM(INDIRECT("AG4:AG"&amp;ROW()-1)),""))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IF(AND($A150&lt;&gt;"",$A150&lt;&gt;"TOTAL"),IF(AND([2]PREMIOS_DOCTORADO!$BH148&lt;&gt;"",[2]PREMIOS_DOCTORADO!$BH148&lt;&gt;0),[2]PREMIOS_DOCTORADO!$BH148,""),IF($A150="TOTAL",SUM(INDIRECT("AI4:AI"&amp;ROW()-1)),""))</f>
        <v/>
      </c>
      <c r="AJ150" s="7" t="str">
        <f ca="1">IF(AND($A150&lt;&gt;"",$A150&lt;&gt;"TOTAL"),IF(AND([2]PREMIOS_DOCTORADO!$BJ148&lt;&gt;"",[2]PREMIOS_DOCTORADO!$BJ148&lt;&gt;0),[2]PREMIOS_DOCTORADO!$BJ148,""),IF($A150="TOTAL",SUM(INDIRECT("AJ4:AJ"&amp;ROW()-1)),""))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IF(AND($A150&lt;&gt;"",$A150&lt;&gt;"TOTAL"),IF(AND([2]PREMIOS_DOCTORADO!$BM148&lt;&gt;"",[2]PREMIOS_DOCTORADO!$BM148&lt;&gt;0),[2]PREMIOS_DOCTORADO!$BM148,""),IF($A150="TOTAL",SUM(INDIRECT("AL4:AL"&amp;ROW()-1)),""))</f>
        <v/>
      </c>
      <c r="AM150" s="7" t="str">
        <f ca="1">IF(AND($A150&lt;&gt;"",$A150&lt;&gt;"TOTAL"),IF(AND([2]PREMIOS_DOCTORADO!$BO148&lt;&gt;"",[2]PREMIOS_DOCTORADO!$BO148&lt;&gt;0),[2]PREMIOS_DOCTORADO!$BO148,""),IF($A150="TOTAL",SUM(INDIRECT("AM4:AM"&amp;ROW()-1)),""))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IF(AND($A150&lt;&gt;"",$A150&lt;&gt;"TOTAL"),IF(AND([2]PREMIOS_DOCTORADO!$BR148&lt;&gt;"",[2]PREMIOS_DOCTORADO!$BR148&lt;&gt;0),[2]PREMIOS_DOCTORADO!$BR148,""),IF($A150="TOTAL",SUM(INDIRECT("AO4:AO"&amp;ROW()-1)),""))</f>
        <v/>
      </c>
      <c r="AP150" s="7" t="str">
        <f ca="1">IF(AND($A150&lt;&gt;"",$A150&lt;&gt;"TOTAL"),IF(AND([2]PREMIOS_DOCTORADO!$BT148&lt;&gt;"",[2]PREMIOS_DOCTORADO!$BT148&lt;&gt;0),[2]PREMIOS_DOCTORADO!$BT148,""),IF($A150="TOTAL",SUM(INDIRECT("AP4:AP"&amp;ROW()-1)),""))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IF(AND($A150&lt;&gt;"",$A150&lt;&gt;"TOTAL"),IF(AND([2]PREMIOS_DOCTORADO!$BW148&lt;&gt;"",[2]PREMIOS_DOCTORADO!$BW148&lt;&gt;0),[2]PREMIOS_DOCTORADO!$BW148,""),IF($A150="TOTAL",SUM(INDIRECT("AR4:AR"&amp;ROW()-1)),""))</f>
        <v/>
      </c>
      <c r="AS150" s="7" t="str">
        <f ca="1">IF(AND($A150&lt;&gt;"",$A150&lt;&gt;"TOTAL"),IF(AND([2]PREMIOS_DOCTORADO!$BY148&lt;&gt;"",[2]PREMIOS_DOCTORADO!$BY148&lt;&gt;0),[2]PREMIOS_DOCTORADO!$BY148,""),IF($A150="TOTAL",SUM(INDIRECT("AS4:AS"&amp;ROW()-1)),""))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IF(AND($A150&lt;&gt;"",$A150&lt;&gt;"TOTAL"),IF(AND([2]PREMIOS_DOCTORADO!$CB148&lt;&gt;"",[2]PREMIOS_DOCTORADO!$CB148&lt;&gt;0),[2]PREMIOS_DOCTORADO!$CB148,""),IF($A150="TOTAL",SUM(INDIRECT("AU4:AU"&amp;ROW()-1)),""))</f>
        <v/>
      </c>
      <c r="AV150" s="7" t="str">
        <f ca="1">IF(AND($A150&lt;&gt;"",$A150&lt;&gt;"TOTAL"),IF(AND([2]PREMIOS_DOCTORADO!$CD148&lt;&gt;"",[2]PREMIOS_DOCTORADO!$CD148&lt;&gt;0),[2]PREMIOS_DOCTORADO!$CD148,""),IF($A150="TOTAL",SUM(INDIRECT("AV4:AV"&amp;ROW()-1)),""))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IF(AND($A150&lt;&gt;"",$A150&lt;&gt;"TOTAL"),IF(AND([2]PREMIOS_DOCTORADO!$CG148&lt;&gt;"",[2]PREMIOS_DOCTORADO!$CG148&lt;&gt;0),[2]PREMIOS_DOCTORADO!$CG148,""),IF($A150="TOTAL",SUM(INDIRECT("AX4:AX"&amp;ROW()-1)),""))</f>
        <v/>
      </c>
      <c r="AY150" s="7" t="str">
        <f ca="1">IF(AND($A150&lt;&gt;"",$A150&lt;&gt;"TOTAL"),IF(AND([2]PREMIOS_DOCTORADO!$CI148&lt;&gt;"",[2]PREMIOS_DOCTORADO!$CI148&lt;&gt;0),[2]PREMIOS_DOCTORADO!$CI148,""),IF($A150="TOTAL",SUM(INDIRECT("AY4:AY"&amp;ROW()-1)),""))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IF(AND($A150&lt;&gt;"",$A150&lt;&gt;"TOTAL"),IF(AND([2]PREMIOS_DOCTORADO!$CL148&lt;&gt;"",[2]PREMIOS_DOCTORADO!$CL148&lt;&gt;0),[2]PREMIOS_DOCTORADO!$CL148,""),IF($A150="TOTAL",SUM(INDIRECT("BA4:BA"&amp;ROW()-1)),""))</f>
        <v/>
      </c>
      <c r="BB150" s="7" t="str">
        <f ca="1">IF(AND($A150&lt;&gt;"",$A150&lt;&gt;"TOTAL"),IF(AND([2]PREMIOS_DOCTORADO!$CN148&lt;&gt;"",[2]PREMIOS_DOCTORADO!$CN148&lt;&gt;0),[2]PREMIOS_DOCTORADO!$CN148,""),IF($A150="TOTAL",SUM(INDIRECT("BB4:BB"&amp;ROW()-1)),""))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IF(AND($A150&lt;&gt;"",$A150&lt;&gt;"TOTAL"),IF(AND([2]PREMIOS_DOCTORADO!$CQ148&lt;&gt;"",[2]PREMIOS_DOCTORADO!$CQ148&lt;&gt;0),[2]PREMIOS_DOCTORADO!$CQ148,""),IF($A150="TOTAL",SUM(INDIRECT("BD4:BD"&amp;ROW()-1)),""))</f>
        <v/>
      </c>
      <c r="BE150" s="7" t="str">
        <f ca="1">IF(AND($A150&lt;&gt;"",$A150&lt;&gt;"TOTAL"),IF(AND([2]PREMIOS_DOCTORADO!$CS148&lt;&gt;"",[2]PREMIOS_DOCTORADO!$CS148&lt;&gt;0),[2]PREMIOS_DOCTORADO!$CS148,""),IF($A150="TOTAL",SUM(INDIRECT("BE4:BE"&amp;ROW()-1)),""))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IF([2]PREMIOS_DOCTORADO!$D149&lt;&gt;"",[2]PREMIOS_DOCTORADO!$D149,IF(AND([2]PREMIOS_DOCTORADO!$D149="",[2]PREMIOS_DOCTORADO!$D150="",[2]PREMIOS_DOCTORADO!$D148=""),"","TOTAL"))</f>
        <v/>
      </c>
      <c r="B151" s="7" t="str">
        <f ca="1">IF(AND($A151&lt;&gt;"",$A151&lt;&gt;"TOTAL"),IF(AND([2]PREMIOS_DOCTORADO!$E149&lt;&gt;"",[2]PREMIOS_DOCTORADO!$E149&lt;&gt;0),[2]PREMIOS_DOCTORADO!$E149,""),IF($A151="TOTAL",SUM(INDIRECT("B4:B"&amp;ROW()-1)),""))</f>
        <v/>
      </c>
      <c r="C151" s="7" t="str">
        <f ca="1">IF(AND($A151&lt;&gt;"",$A151&lt;&gt;"TOTAL"),IF(AND([2]PREMIOS_DOCTORADO!$G149&lt;&gt;"",[2]PREMIOS_DOCTORADO!$G149&lt;&gt;0),[2]PREMIOS_DOCTORADO!$G149,""),IF($A151="TOTAL",SUM(INDIRECT("C4:C"&amp;ROW()-1)),""))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IF(AND($A151&lt;&gt;"",$A151&lt;&gt;"TOTAL"),IF(AND([2]PREMIOS_DOCTORADO!$J149&lt;&gt;"",[2]PREMIOS_DOCTORADO!$J149&lt;&gt;0),[2]PREMIOS_DOCTORADO!$J149,""),IF($A151="TOTAL",SUM(INDIRECT("E4:E"&amp;ROW()-1)),""))</f>
        <v/>
      </c>
      <c r="F151" s="7" t="str">
        <f ca="1">IF(AND($A151&lt;&gt;"",$A151&lt;&gt;"TOTAL"),IF(AND([2]PREMIOS_DOCTORADO!$L149&lt;&gt;"",[2]PREMIOS_DOCTORADO!$L149&lt;&gt;0),[2]PREMIOS_DOCTORADO!$L149,""),IF($A151="TOTAL",SUM(INDIRECT("F4:F"&amp;ROW()-1)),""))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IF(AND($A151&lt;&gt;"",$A151&lt;&gt;"TOTAL"),IF(AND([2]PREMIOS_DOCTORADO!$O149&lt;&gt;"",[2]PREMIOS_DOCTORADO!$O149&lt;&gt;0),[2]PREMIOS_DOCTORADO!$O149,""),IF($A151="TOTAL",SUM(INDIRECT("H4:H"&amp;ROW()-1)),""))</f>
        <v/>
      </c>
      <c r="I151" s="7" t="str">
        <f ca="1">IF(AND($A151&lt;&gt;"",$A151&lt;&gt;"TOTAL"),IF(AND([2]PREMIOS_DOCTORADO!$Q149&lt;&gt;"",[2]PREMIOS_DOCTORADO!$Q149&lt;&gt;0),[2]PREMIOS_DOCTORADO!$Q149,""),IF($A151="TOTAL",SUM(INDIRECT("I4:I"&amp;ROW()-1)),""))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IF(AND($A151&lt;&gt;"",$A151&lt;&gt;"TOTAL"),IF(AND([2]PREMIOS_DOCTORADO!$T149&lt;&gt;"",[2]PREMIOS_DOCTORADO!$T149&lt;&gt;0),[2]PREMIOS_DOCTORADO!$T149,""),IF($A151="TOTAL",SUM(INDIRECT("K4:K"&amp;ROW()-1)),""))</f>
        <v/>
      </c>
      <c r="L151" s="7" t="str">
        <f ca="1">IF(AND($A151&lt;&gt;"",$A151&lt;&gt;"TOTAL"),IF(AND([2]PREMIOS_DOCTORADO!$V149&lt;&gt;"",[2]PREMIOS_DOCTORADO!$V149&lt;&gt;0),[2]PREMIOS_DOCTORADO!$V149,""),IF($A151="TOTAL",SUM(INDIRECT("L4:L"&amp;ROW()-1)),""))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IF(AND($A151&lt;&gt;"",$A151&lt;&gt;"TOTAL"),IF(AND([2]PREMIOS_DOCTORADO!$Y149&lt;&gt;"",[2]PREMIOS_DOCTORADO!$Y149&lt;&gt;0),[2]PREMIOS_DOCTORADO!$Y149,""),IF($A151="TOTAL",SUM(INDIRECT("N4:N"&amp;ROW()-1)),""))</f>
        <v/>
      </c>
      <c r="O151" s="7" t="str">
        <f ca="1">IF(AND($A151&lt;&gt;"",$A151&lt;&gt;"TOTAL"),IF(AND([2]PREMIOS_DOCTORADO!$AA149&lt;&gt;"",[2]PREMIOS_DOCTORADO!$AA149&lt;&gt;0),[2]PREMIOS_DOCTORADO!$AA149,""),IF($A151="TOTAL",SUM(INDIRECT("O4:O"&amp;ROW()-1)),""))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IF(AND($A151&lt;&gt;"",$A151&lt;&gt;"TOTAL"),IF(AND([2]PREMIOS_DOCTORADO!$AD149&lt;&gt;"",[2]PREMIOS_DOCTORADO!$AD149&lt;&gt;0),[2]PREMIOS_DOCTORADO!$AD149,""),IF($A151="TOTAL",SUM(INDIRECT("Q4:Q"&amp;ROW()-1)),""))</f>
        <v/>
      </c>
      <c r="R151" s="7" t="str">
        <f ca="1">IF(AND($A151&lt;&gt;"",$A151&lt;&gt;"TOTAL"),IF(AND([2]PREMIOS_DOCTORADO!$AF149&lt;&gt;"",[2]PREMIOS_DOCTORADO!$AF149&lt;&gt;0),[2]PREMIOS_DOCTORADO!$AF149,""),IF($A151="TOTAL",SUM(INDIRECT("R4:R"&amp;ROW()-1)),""))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IF(AND($A151&lt;&gt;"",$A151&lt;&gt;"TOTAL"),IF(AND([2]PREMIOS_DOCTORADO!$AI149&lt;&gt;"",[2]PREMIOS_DOCTORADO!$AI149&lt;&gt;0),[2]PREMIOS_DOCTORADO!$AI149,""),IF($A151="TOTAL",SUM(INDIRECT("T4:T"&amp;ROW()-1)),""))</f>
        <v/>
      </c>
      <c r="U151" s="7" t="str">
        <f ca="1">IF(AND($A151&lt;&gt;"",$A151&lt;&gt;"TOTAL"),IF(AND([2]PREMIOS_DOCTORADO!$AK149&lt;&gt;"",[2]PREMIOS_DOCTORADO!$AK149&lt;&gt;0),[2]PREMIOS_DOCTORADO!$AK149,""),IF($A151="TOTAL",SUM(INDIRECT("U4:U"&amp;ROW()-1)),""))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IF(AND($A151&lt;&gt;"",$A151&lt;&gt;"TOTAL"),IF(AND([2]PREMIOS_DOCTORADO!$AN149&lt;&gt;"",[2]PREMIOS_DOCTORADO!$AN149&lt;&gt;0),[2]PREMIOS_DOCTORADO!$AN149,""),IF($A151="TOTAL",SUM(INDIRECT("W4:W"&amp;ROW()-1)),""))</f>
        <v/>
      </c>
      <c r="X151" s="7" t="str">
        <f ca="1">IF(AND($A151&lt;&gt;"",$A151&lt;&gt;"TOTAL"),IF(AND([2]PREMIOS_DOCTORADO!$AP149&lt;&gt;"",[2]PREMIOS_DOCTORADO!$AP149&lt;&gt;0),[2]PREMIOS_DOCTORADO!$AP149,""),IF($A151="TOTAL",SUM(INDIRECT("X4:X"&amp;ROW()-1)),""))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IF(AND($A151&lt;&gt;"",$A151&lt;&gt;"TOTAL"),IF(AND([2]PREMIOS_DOCTORADO!$AS149&lt;&gt;"",[2]PREMIOS_DOCTORADO!$AS149&lt;&gt;0),[2]PREMIOS_DOCTORADO!$AS149,""),IF($A151="TOTAL",SUM(INDIRECT("Z4:Z"&amp;ROW()-1)),""))</f>
        <v/>
      </c>
      <c r="AA151" s="7" t="str">
        <f ca="1">IF(AND($A151&lt;&gt;"",$A151&lt;&gt;"TOTAL"),IF(AND([2]PREMIOS_DOCTORADO!$AU149&lt;&gt;"",[2]PREMIOS_DOCTORADO!$AU149&lt;&gt;0),[2]PREMIOS_DOCTORADO!$AU149,""),IF($A151="TOTAL",SUM(INDIRECT("AA4:AA"&amp;ROW()-1)),""))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IF(AND($A151&lt;&gt;"",$A151&lt;&gt;"TOTAL"),IF(AND([2]PREMIOS_DOCTORADO!$AX149&lt;&gt;"",[2]PREMIOS_DOCTORADO!$AX149&lt;&gt;0),[2]PREMIOS_DOCTORADO!$AX149,""),IF($A151="TOTAL",SUM(INDIRECT("AC4:AC"&amp;ROW()-1)),""))</f>
        <v/>
      </c>
      <c r="AD151" s="7" t="str">
        <f ca="1">IF(AND($A151&lt;&gt;"",$A151&lt;&gt;"TOTAL"),IF(AND([2]PREMIOS_DOCTORADO!$AZ149&lt;&gt;"",[2]PREMIOS_DOCTORADO!$AZ149&lt;&gt;0),[2]PREMIOS_DOCTORADO!$AZ149,""),IF($A151="TOTAL",SUM(INDIRECT("AD4:AD"&amp;ROW()-1)),""))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IF(AND($A151&lt;&gt;"",$A151&lt;&gt;"TOTAL"),IF(AND([2]PREMIOS_DOCTORADO!$BC149&lt;&gt;"",[2]PREMIOS_DOCTORADO!$BC149&lt;&gt;0),[2]PREMIOS_DOCTORADO!$BC149,""),IF($A151="TOTAL",SUM(INDIRECT("AF4:AF"&amp;ROW()-1)),""))</f>
        <v/>
      </c>
      <c r="AG151" s="7" t="str">
        <f ca="1">IF(AND($A151&lt;&gt;"",$A151&lt;&gt;"TOTAL"),IF(AND([2]PREMIOS_DOCTORADO!$BE149&lt;&gt;"",[2]PREMIOS_DOCTORADO!$BE149&lt;&gt;0),[2]PREMIOS_DOCTORADO!$BE149,""),IF($A151="TOTAL",SUM(INDIRECT("AG4:AG"&amp;ROW()-1)),""))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IF(AND($A151&lt;&gt;"",$A151&lt;&gt;"TOTAL"),IF(AND([2]PREMIOS_DOCTORADO!$BH149&lt;&gt;"",[2]PREMIOS_DOCTORADO!$BH149&lt;&gt;0),[2]PREMIOS_DOCTORADO!$BH149,""),IF($A151="TOTAL",SUM(INDIRECT("AI4:AI"&amp;ROW()-1)),""))</f>
        <v/>
      </c>
      <c r="AJ151" s="7" t="str">
        <f ca="1">IF(AND($A151&lt;&gt;"",$A151&lt;&gt;"TOTAL"),IF(AND([2]PREMIOS_DOCTORADO!$BJ149&lt;&gt;"",[2]PREMIOS_DOCTORADO!$BJ149&lt;&gt;0),[2]PREMIOS_DOCTORADO!$BJ149,""),IF($A151="TOTAL",SUM(INDIRECT("AJ4:AJ"&amp;ROW()-1)),""))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IF(AND($A151&lt;&gt;"",$A151&lt;&gt;"TOTAL"),IF(AND([2]PREMIOS_DOCTORADO!$BM149&lt;&gt;"",[2]PREMIOS_DOCTORADO!$BM149&lt;&gt;0),[2]PREMIOS_DOCTORADO!$BM149,""),IF($A151="TOTAL",SUM(INDIRECT("AL4:AL"&amp;ROW()-1)),""))</f>
        <v/>
      </c>
      <c r="AM151" s="7" t="str">
        <f ca="1">IF(AND($A151&lt;&gt;"",$A151&lt;&gt;"TOTAL"),IF(AND([2]PREMIOS_DOCTORADO!$BO149&lt;&gt;"",[2]PREMIOS_DOCTORADO!$BO149&lt;&gt;0),[2]PREMIOS_DOCTORADO!$BO149,""),IF($A151="TOTAL",SUM(INDIRECT("AM4:AM"&amp;ROW()-1)),""))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IF(AND($A151&lt;&gt;"",$A151&lt;&gt;"TOTAL"),IF(AND([2]PREMIOS_DOCTORADO!$BR149&lt;&gt;"",[2]PREMIOS_DOCTORADO!$BR149&lt;&gt;0),[2]PREMIOS_DOCTORADO!$BR149,""),IF($A151="TOTAL",SUM(INDIRECT("AO4:AO"&amp;ROW()-1)),""))</f>
        <v/>
      </c>
      <c r="AP151" s="7" t="str">
        <f ca="1">IF(AND($A151&lt;&gt;"",$A151&lt;&gt;"TOTAL"),IF(AND([2]PREMIOS_DOCTORADO!$BT149&lt;&gt;"",[2]PREMIOS_DOCTORADO!$BT149&lt;&gt;0),[2]PREMIOS_DOCTORADO!$BT149,""),IF($A151="TOTAL",SUM(INDIRECT("AP4:AP"&amp;ROW()-1)),""))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IF(AND($A151&lt;&gt;"",$A151&lt;&gt;"TOTAL"),IF(AND([2]PREMIOS_DOCTORADO!$BW149&lt;&gt;"",[2]PREMIOS_DOCTORADO!$BW149&lt;&gt;0),[2]PREMIOS_DOCTORADO!$BW149,""),IF($A151="TOTAL",SUM(INDIRECT("AR4:AR"&amp;ROW()-1)),""))</f>
        <v/>
      </c>
      <c r="AS151" s="7" t="str">
        <f ca="1">IF(AND($A151&lt;&gt;"",$A151&lt;&gt;"TOTAL"),IF(AND([2]PREMIOS_DOCTORADO!$BY149&lt;&gt;"",[2]PREMIOS_DOCTORADO!$BY149&lt;&gt;0),[2]PREMIOS_DOCTORADO!$BY149,""),IF($A151="TOTAL",SUM(INDIRECT("AS4:AS"&amp;ROW()-1)),""))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IF(AND($A151&lt;&gt;"",$A151&lt;&gt;"TOTAL"),IF(AND([2]PREMIOS_DOCTORADO!$CB149&lt;&gt;"",[2]PREMIOS_DOCTORADO!$CB149&lt;&gt;0),[2]PREMIOS_DOCTORADO!$CB149,""),IF($A151="TOTAL",SUM(INDIRECT("AU4:AU"&amp;ROW()-1)),""))</f>
        <v/>
      </c>
      <c r="AV151" s="7" t="str">
        <f ca="1">IF(AND($A151&lt;&gt;"",$A151&lt;&gt;"TOTAL"),IF(AND([2]PREMIOS_DOCTORADO!$CD149&lt;&gt;"",[2]PREMIOS_DOCTORADO!$CD149&lt;&gt;0),[2]PREMIOS_DOCTORADO!$CD149,""),IF($A151="TOTAL",SUM(INDIRECT("AV4:AV"&amp;ROW()-1)),""))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IF(AND($A151&lt;&gt;"",$A151&lt;&gt;"TOTAL"),IF(AND([2]PREMIOS_DOCTORADO!$CG149&lt;&gt;"",[2]PREMIOS_DOCTORADO!$CG149&lt;&gt;0),[2]PREMIOS_DOCTORADO!$CG149,""),IF($A151="TOTAL",SUM(INDIRECT("AX4:AX"&amp;ROW()-1)),""))</f>
        <v/>
      </c>
      <c r="AY151" s="7" t="str">
        <f ca="1">IF(AND($A151&lt;&gt;"",$A151&lt;&gt;"TOTAL"),IF(AND([2]PREMIOS_DOCTORADO!$CI149&lt;&gt;"",[2]PREMIOS_DOCTORADO!$CI149&lt;&gt;0),[2]PREMIOS_DOCTORADO!$CI149,""),IF($A151="TOTAL",SUM(INDIRECT("AY4:AY"&amp;ROW()-1)),""))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IF(AND($A151&lt;&gt;"",$A151&lt;&gt;"TOTAL"),IF(AND([2]PREMIOS_DOCTORADO!$CL149&lt;&gt;"",[2]PREMIOS_DOCTORADO!$CL149&lt;&gt;0),[2]PREMIOS_DOCTORADO!$CL149,""),IF($A151="TOTAL",SUM(INDIRECT("BA4:BA"&amp;ROW()-1)),""))</f>
        <v/>
      </c>
      <c r="BB151" s="7" t="str">
        <f ca="1">IF(AND($A151&lt;&gt;"",$A151&lt;&gt;"TOTAL"),IF(AND([2]PREMIOS_DOCTORADO!$CN149&lt;&gt;"",[2]PREMIOS_DOCTORADO!$CN149&lt;&gt;0),[2]PREMIOS_DOCTORADO!$CN149,""),IF($A151="TOTAL",SUM(INDIRECT("BB4:BB"&amp;ROW()-1)),""))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IF(AND($A151&lt;&gt;"",$A151&lt;&gt;"TOTAL"),IF(AND([2]PREMIOS_DOCTORADO!$CQ149&lt;&gt;"",[2]PREMIOS_DOCTORADO!$CQ149&lt;&gt;0),[2]PREMIOS_DOCTORADO!$CQ149,""),IF($A151="TOTAL",SUM(INDIRECT("BD4:BD"&amp;ROW()-1)),""))</f>
        <v/>
      </c>
      <c r="BE151" s="7" t="str">
        <f ca="1">IF(AND($A151&lt;&gt;"",$A151&lt;&gt;"TOTAL"),IF(AND([2]PREMIOS_DOCTORADO!$CS149&lt;&gt;"",[2]PREMIOS_DOCTORADO!$CS149&lt;&gt;0),[2]PREMIOS_DOCTORADO!$CS149,""),IF($A151="TOTAL",SUM(INDIRECT("BE4:BE"&amp;ROW()-1)),""))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IF([2]PREMIOS_DOCTORADO!$D150&lt;&gt;"",[2]PREMIOS_DOCTORADO!$D150,IF(AND([2]PREMIOS_DOCTORADO!$D150="",[2]PREMIOS_DOCTORADO!$D151="",[2]PREMIOS_DOCTORADO!$D149=""),"","TOTAL"))</f>
        <v/>
      </c>
      <c r="B152" s="7" t="str">
        <f ca="1">IF(AND($A152&lt;&gt;"",$A152&lt;&gt;"TOTAL"),IF(AND([2]PREMIOS_DOCTORADO!$E150&lt;&gt;"",[2]PREMIOS_DOCTORADO!$E150&lt;&gt;0),[2]PREMIOS_DOCTORADO!$E150,""),IF($A152="TOTAL",SUM(INDIRECT("B4:B"&amp;ROW()-1)),""))</f>
        <v/>
      </c>
      <c r="C152" s="7" t="str">
        <f ca="1">IF(AND($A152&lt;&gt;"",$A152&lt;&gt;"TOTAL"),IF(AND([2]PREMIOS_DOCTORADO!$G150&lt;&gt;"",[2]PREMIOS_DOCTORADO!$G150&lt;&gt;0),[2]PREMIOS_DOCTORADO!$G150,""),IF($A152="TOTAL",SUM(INDIRECT("C4:C"&amp;ROW()-1)),""))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IF(AND($A152&lt;&gt;"",$A152&lt;&gt;"TOTAL"),IF(AND([2]PREMIOS_DOCTORADO!$J150&lt;&gt;"",[2]PREMIOS_DOCTORADO!$J150&lt;&gt;0),[2]PREMIOS_DOCTORADO!$J150,""),IF($A152="TOTAL",SUM(INDIRECT("E4:E"&amp;ROW()-1)),""))</f>
        <v/>
      </c>
      <c r="F152" s="7" t="str">
        <f ca="1">IF(AND($A152&lt;&gt;"",$A152&lt;&gt;"TOTAL"),IF(AND([2]PREMIOS_DOCTORADO!$L150&lt;&gt;"",[2]PREMIOS_DOCTORADO!$L150&lt;&gt;0),[2]PREMIOS_DOCTORADO!$L150,""),IF($A152="TOTAL",SUM(INDIRECT("F4:F"&amp;ROW()-1)),""))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IF(AND($A152&lt;&gt;"",$A152&lt;&gt;"TOTAL"),IF(AND([2]PREMIOS_DOCTORADO!$O150&lt;&gt;"",[2]PREMIOS_DOCTORADO!$O150&lt;&gt;0),[2]PREMIOS_DOCTORADO!$O150,""),IF($A152="TOTAL",SUM(INDIRECT("H4:H"&amp;ROW()-1)),""))</f>
        <v/>
      </c>
      <c r="I152" s="7" t="str">
        <f ca="1">IF(AND($A152&lt;&gt;"",$A152&lt;&gt;"TOTAL"),IF(AND([2]PREMIOS_DOCTORADO!$Q150&lt;&gt;"",[2]PREMIOS_DOCTORADO!$Q150&lt;&gt;0),[2]PREMIOS_DOCTORADO!$Q150,""),IF($A152="TOTAL",SUM(INDIRECT("I4:I"&amp;ROW()-1)),""))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IF(AND($A152&lt;&gt;"",$A152&lt;&gt;"TOTAL"),IF(AND([2]PREMIOS_DOCTORADO!$T150&lt;&gt;"",[2]PREMIOS_DOCTORADO!$T150&lt;&gt;0),[2]PREMIOS_DOCTORADO!$T150,""),IF($A152="TOTAL",SUM(INDIRECT("K4:K"&amp;ROW()-1)),""))</f>
        <v/>
      </c>
      <c r="L152" s="7" t="str">
        <f ca="1">IF(AND($A152&lt;&gt;"",$A152&lt;&gt;"TOTAL"),IF(AND([2]PREMIOS_DOCTORADO!$V150&lt;&gt;"",[2]PREMIOS_DOCTORADO!$V150&lt;&gt;0),[2]PREMIOS_DOCTORADO!$V150,""),IF($A152="TOTAL",SUM(INDIRECT("L4:L"&amp;ROW()-1)),""))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IF(AND($A152&lt;&gt;"",$A152&lt;&gt;"TOTAL"),IF(AND([2]PREMIOS_DOCTORADO!$Y150&lt;&gt;"",[2]PREMIOS_DOCTORADO!$Y150&lt;&gt;0),[2]PREMIOS_DOCTORADO!$Y150,""),IF($A152="TOTAL",SUM(INDIRECT("N4:N"&amp;ROW()-1)),""))</f>
        <v/>
      </c>
      <c r="O152" s="7" t="str">
        <f ca="1">IF(AND($A152&lt;&gt;"",$A152&lt;&gt;"TOTAL"),IF(AND([2]PREMIOS_DOCTORADO!$AA150&lt;&gt;"",[2]PREMIOS_DOCTORADO!$AA150&lt;&gt;0),[2]PREMIOS_DOCTORADO!$AA150,""),IF($A152="TOTAL",SUM(INDIRECT("O4:O"&amp;ROW()-1)),""))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IF(AND($A152&lt;&gt;"",$A152&lt;&gt;"TOTAL"),IF(AND([2]PREMIOS_DOCTORADO!$AD150&lt;&gt;"",[2]PREMIOS_DOCTORADO!$AD150&lt;&gt;0),[2]PREMIOS_DOCTORADO!$AD150,""),IF($A152="TOTAL",SUM(INDIRECT("Q4:Q"&amp;ROW()-1)),""))</f>
        <v/>
      </c>
      <c r="R152" s="7" t="str">
        <f ca="1">IF(AND($A152&lt;&gt;"",$A152&lt;&gt;"TOTAL"),IF(AND([2]PREMIOS_DOCTORADO!$AF150&lt;&gt;"",[2]PREMIOS_DOCTORADO!$AF150&lt;&gt;0),[2]PREMIOS_DOCTORADO!$AF150,""),IF($A152="TOTAL",SUM(INDIRECT("R4:R"&amp;ROW()-1)),""))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IF(AND($A152&lt;&gt;"",$A152&lt;&gt;"TOTAL"),IF(AND([2]PREMIOS_DOCTORADO!$AI150&lt;&gt;"",[2]PREMIOS_DOCTORADO!$AI150&lt;&gt;0),[2]PREMIOS_DOCTORADO!$AI150,""),IF($A152="TOTAL",SUM(INDIRECT("T4:T"&amp;ROW()-1)),""))</f>
        <v/>
      </c>
      <c r="U152" s="7" t="str">
        <f ca="1">IF(AND($A152&lt;&gt;"",$A152&lt;&gt;"TOTAL"),IF(AND([2]PREMIOS_DOCTORADO!$AK150&lt;&gt;"",[2]PREMIOS_DOCTORADO!$AK150&lt;&gt;0),[2]PREMIOS_DOCTORADO!$AK150,""),IF($A152="TOTAL",SUM(INDIRECT("U4:U"&amp;ROW()-1)),""))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IF(AND($A152&lt;&gt;"",$A152&lt;&gt;"TOTAL"),IF(AND([2]PREMIOS_DOCTORADO!$AN150&lt;&gt;"",[2]PREMIOS_DOCTORADO!$AN150&lt;&gt;0),[2]PREMIOS_DOCTORADO!$AN150,""),IF($A152="TOTAL",SUM(INDIRECT("W4:W"&amp;ROW()-1)),""))</f>
        <v/>
      </c>
      <c r="X152" s="7" t="str">
        <f ca="1">IF(AND($A152&lt;&gt;"",$A152&lt;&gt;"TOTAL"),IF(AND([2]PREMIOS_DOCTORADO!$AP150&lt;&gt;"",[2]PREMIOS_DOCTORADO!$AP150&lt;&gt;0),[2]PREMIOS_DOCTORADO!$AP150,""),IF($A152="TOTAL",SUM(INDIRECT("X4:X"&amp;ROW()-1)),""))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IF(AND($A152&lt;&gt;"",$A152&lt;&gt;"TOTAL"),IF(AND([2]PREMIOS_DOCTORADO!$AS150&lt;&gt;"",[2]PREMIOS_DOCTORADO!$AS150&lt;&gt;0),[2]PREMIOS_DOCTORADO!$AS150,""),IF($A152="TOTAL",SUM(INDIRECT("Z4:Z"&amp;ROW()-1)),""))</f>
        <v/>
      </c>
      <c r="AA152" s="7" t="str">
        <f ca="1">IF(AND($A152&lt;&gt;"",$A152&lt;&gt;"TOTAL"),IF(AND([2]PREMIOS_DOCTORADO!$AU150&lt;&gt;"",[2]PREMIOS_DOCTORADO!$AU150&lt;&gt;0),[2]PREMIOS_DOCTORADO!$AU150,""),IF($A152="TOTAL",SUM(INDIRECT("AA4:AA"&amp;ROW()-1)),""))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IF(AND($A152&lt;&gt;"",$A152&lt;&gt;"TOTAL"),IF(AND([2]PREMIOS_DOCTORADO!$AX150&lt;&gt;"",[2]PREMIOS_DOCTORADO!$AX150&lt;&gt;0),[2]PREMIOS_DOCTORADO!$AX150,""),IF($A152="TOTAL",SUM(INDIRECT("AC4:AC"&amp;ROW()-1)),""))</f>
        <v/>
      </c>
      <c r="AD152" s="7" t="str">
        <f ca="1">IF(AND($A152&lt;&gt;"",$A152&lt;&gt;"TOTAL"),IF(AND([2]PREMIOS_DOCTORADO!$AZ150&lt;&gt;"",[2]PREMIOS_DOCTORADO!$AZ150&lt;&gt;0),[2]PREMIOS_DOCTORADO!$AZ150,""),IF($A152="TOTAL",SUM(INDIRECT("AD4:AD"&amp;ROW()-1)),""))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IF(AND($A152&lt;&gt;"",$A152&lt;&gt;"TOTAL"),IF(AND([2]PREMIOS_DOCTORADO!$BC150&lt;&gt;"",[2]PREMIOS_DOCTORADO!$BC150&lt;&gt;0),[2]PREMIOS_DOCTORADO!$BC150,""),IF($A152="TOTAL",SUM(INDIRECT("AF4:AF"&amp;ROW()-1)),""))</f>
        <v/>
      </c>
      <c r="AG152" s="7" t="str">
        <f ca="1">IF(AND($A152&lt;&gt;"",$A152&lt;&gt;"TOTAL"),IF(AND([2]PREMIOS_DOCTORADO!$BE150&lt;&gt;"",[2]PREMIOS_DOCTORADO!$BE150&lt;&gt;0),[2]PREMIOS_DOCTORADO!$BE150,""),IF($A152="TOTAL",SUM(INDIRECT("AG4:AG"&amp;ROW()-1)),""))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IF(AND($A152&lt;&gt;"",$A152&lt;&gt;"TOTAL"),IF(AND([2]PREMIOS_DOCTORADO!$BH150&lt;&gt;"",[2]PREMIOS_DOCTORADO!$BH150&lt;&gt;0),[2]PREMIOS_DOCTORADO!$BH150,""),IF($A152="TOTAL",SUM(INDIRECT("AI4:AI"&amp;ROW()-1)),""))</f>
        <v/>
      </c>
      <c r="AJ152" s="7" t="str">
        <f ca="1">IF(AND($A152&lt;&gt;"",$A152&lt;&gt;"TOTAL"),IF(AND([2]PREMIOS_DOCTORADO!$BJ150&lt;&gt;"",[2]PREMIOS_DOCTORADO!$BJ150&lt;&gt;0),[2]PREMIOS_DOCTORADO!$BJ150,""),IF($A152="TOTAL",SUM(INDIRECT("AJ4:AJ"&amp;ROW()-1)),""))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IF(AND($A152&lt;&gt;"",$A152&lt;&gt;"TOTAL"),IF(AND([2]PREMIOS_DOCTORADO!$BM150&lt;&gt;"",[2]PREMIOS_DOCTORADO!$BM150&lt;&gt;0),[2]PREMIOS_DOCTORADO!$BM150,""),IF($A152="TOTAL",SUM(INDIRECT("AL4:AL"&amp;ROW()-1)),""))</f>
        <v/>
      </c>
      <c r="AM152" s="7" t="str">
        <f ca="1">IF(AND($A152&lt;&gt;"",$A152&lt;&gt;"TOTAL"),IF(AND([2]PREMIOS_DOCTORADO!$BO150&lt;&gt;"",[2]PREMIOS_DOCTORADO!$BO150&lt;&gt;0),[2]PREMIOS_DOCTORADO!$BO150,""),IF($A152="TOTAL",SUM(INDIRECT("AM4:AM"&amp;ROW()-1)),""))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IF(AND($A152&lt;&gt;"",$A152&lt;&gt;"TOTAL"),IF(AND([2]PREMIOS_DOCTORADO!$BR150&lt;&gt;"",[2]PREMIOS_DOCTORADO!$BR150&lt;&gt;0),[2]PREMIOS_DOCTORADO!$BR150,""),IF($A152="TOTAL",SUM(INDIRECT("AO4:AO"&amp;ROW()-1)),""))</f>
        <v/>
      </c>
      <c r="AP152" s="7" t="str">
        <f ca="1">IF(AND($A152&lt;&gt;"",$A152&lt;&gt;"TOTAL"),IF(AND([2]PREMIOS_DOCTORADO!$BT150&lt;&gt;"",[2]PREMIOS_DOCTORADO!$BT150&lt;&gt;0),[2]PREMIOS_DOCTORADO!$BT150,""),IF($A152="TOTAL",SUM(INDIRECT("AP4:AP"&amp;ROW()-1)),""))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IF(AND($A152&lt;&gt;"",$A152&lt;&gt;"TOTAL"),IF(AND([2]PREMIOS_DOCTORADO!$BW150&lt;&gt;"",[2]PREMIOS_DOCTORADO!$BW150&lt;&gt;0),[2]PREMIOS_DOCTORADO!$BW150,""),IF($A152="TOTAL",SUM(INDIRECT("AR4:AR"&amp;ROW()-1)),""))</f>
        <v/>
      </c>
      <c r="AS152" s="7" t="str">
        <f ca="1">IF(AND($A152&lt;&gt;"",$A152&lt;&gt;"TOTAL"),IF(AND([2]PREMIOS_DOCTORADO!$BY150&lt;&gt;"",[2]PREMIOS_DOCTORADO!$BY150&lt;&gt;0),[2]PREMIOS_DOCTORADO!$BY150,""),IF($A152="TOTAL",SUM(INDIRECT("AS4:AS"&amp;ROW()-1)),""))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IF(AND($A152&lt;&gt;"",$A152&lt;&gt;"TOTAL"),IF(AND([2]PREMIOS_DOCTORADO!$CB150&lt;&gt;"",[2]PREMIOS_DOCTORADO!$CB150&lt;&gt;0),[2]PREMIOS_DOCTORADO!$CB150,""),IF($A152="TOTAL",SUM(INDIRECT("AU4:AU"&amp;ROW()-1)),""))</f>
        <v/>
      </c>
      <c r="AV152" s="7" t="str">
        <f ca="1">IF(AND($A152&lt;&gt;"",$A152&lt;&gt;"TOTAL"),IF(AND([2]PREMIOS_DOCTORADO!$CD150&lt;&gt;"",[2]PREMIOS_DOCTORADO!$CD150&lt;&gt;0),[2]PREMIOS_DOCTORADO!$CD150,""),IF($A152="TOTAL",SUM(INDIRECT("AV4:AV"&amp;ROW()-1)),""))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IF(AND($A152&lt;&gt;"",$A152&lt;&gt;"TOTAL"),IF(AND([2]PREMIOS_DOCTORADO!$CG150&lt;&gt;"",[2]PREMIOS_DOCTORADO!$CG150&lt;&gt;0),[2]PREMIOS_DOCTORADO!$CG150,""),IF($A152="TOTAL",SUM(INDIRECT("AX4:AX"&amp;ROW()-1)),""))</f>
        <v/>
      </c>
      <c r="AY152" s="7" t="str">
        <f ca="1">IF(AND($A152&lt;&gt;"",$A152&lt;&gt;"TOTAL"),IF(AND([2]PREMIOS_DOCTORADO!$CI150&lt;&gt;"",[2]PREMIOS_DOCTORADO!$CI150&lt;&gt;0),[2]PREMIOS_DOCTORADO!$CI150,""),IF($A152="TOTAL",SUM(INDIRECT("AY4:AY"&amp;ROW()-1)),""))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IF(AND($A152&lt;&gt;"",$A152&lt;&gt;"TOTAL"),IF(AND([2]PREMIOS_DOCTORADO!$CL150&lt;&gt;"",[2]PREMIOS_DOCTORADO!$CL150&lt;&gt;0),[2]PREMIOS_DOCTORADO!$CL150,""),IF($A152="TOTAL",SUM(INDIRECT("BA4:BA"&amp;ROW()-1)),""))</f>
        <v/>
      </c>
      <c r="BB152" s="7" t="str">
        <f ca="1">IF(AND($A152&lt;&gt;"",$A152&lt;&gt;"TOTAL"),IF(AND([2]PREMIOS_DOCTORADO!$CN150&lt;&gt;"",[2]PREMIOS_DOCTORADO!$CN150&lt;&gt;0),[2]PREMIOS_DOCTORADO!$CN150,""),IF($A152="TOTAL",SUM(INDIRECT("BB4:BB"&amp;ROW()-1)),""))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IF(AND($A152&lt;&gt;"",$A152&lt;&gt;"TOTAL"),IF(AND([2]PREMIOS_DOCTORADO!$CQ150&lt;&gt;"",[2]PREMIOS_DOCTORADO!$CQ150&lt;&gt;0),[2]PREMIOS_DOCTORADO!$CQ150,""),IF($A152="TOTAL",SUM(INDIRECT("BD4:BD"&amp;ROW()-1)),""))</f>
        <v/>
      </c>
      <c r="BE152" s="7" t="str">
        <f ca="1">IF(AND($A152&lt;&gt;"",$A152&lt;&gt;"TOTAL"),IF(AND([2]PREMIOS_DOCTORADO!$CS150&lt;&gt;"",[2]PREMIOS_DOCTORADO!$CS150&lt;&gt;0),[2]PREMIOS_DOCTORADO!$CS150,""),IF($A152="TOTAL",SUM(INDIRECT("BE4:BE"&amp;ROW()-1)),""))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IF([2]PREMIOS_DOCTORADO!$D151&lt;&gt;"",[2]PREMIOS_DOCTORADO!$D151,IF(AND([2]PREMIOS_DOCTORADO!$D151="",[2]PREMIOS_DOCTORADO!$D152="",[2]PREMIOS_DOCTORADO!$D150=""),"","TOTAL"))</f>
        <v/>
      </c>
      <c r="B153" s="7" t="str">
        <f ca="1">IF(AND($A153&lt;&gt;"",$A153&lt;&gt;"TOTAL"),IF(AND([2]PREMIOS_DOCTORADO!$E151&lt;&gt;"",[2]PREMIOS_DOCTORADO!$E151&lt;&gt;0),[2]PREMIOS_DOCTORADO!$E151,""),IF($A153="TOTAL",SUM(INDIRECT("B4:B"&amp;ROW()-1)),""))</f>
        <v/>
      </c>
      <c r="C153" s="7" t="str">
        <f ca="1">IF(AND($A153&lt;&gt;"",$A153&lt;&gt;"TOTAL"),IF(AND([2]PREMIOS_DOCTORADO!$G151&lt;&gt;"",[2]PREMIOS_DOCTORADO!$G151&lt;&gt;0),[2]PREMIOS_DOCTORADO!$G151,""),IF($A153="TOTAL",SUM(INDIRECT("C4:C"&amp;ROW()-1)),""))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IF(AND($A153&lt;&gt;"",$A153&lt;&gt;"TOTAL"),IF(AND([2]PREMIOS_DOCTORADO!$J151&lt;&gt;"",[2]PREMIOS_DOCTORADO!$J151&lt;&gt;0),[2]PREMIOS_DOCTORADO!$J151,""),IF($A153="TOTAL",SUM(INDIRECT("E4:E"&amp;ROW()-1)),""))</f>
        <v/>
      </c>
      <c r="F153" s="7" t="str">
        <f ca="1">IF(AND($A153&lt;&gt;"",$A153&lt;&gt;"TOTAL"),IF(AND([2]PREMIOS_DOCTORADO!$L151&lt;&gt;"",[2]PREMIOS_DOCTORADO!$L151&lt;&gt;0),[2]PREMIOS_DOCTORADO!$L151,""),IF($A153="TOTAL",SUM(INDIRECT("F4:F"&amp;ROW()-1)),""))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IF(AND($A153&lt;&gt;"",$A153&lt;&gt;"TOTAL"),IF(AND([2]PREMIOS_DOCTORADO!$O151&lt;&gt;"",[2]PREMIOS_DOCTORADO!$O151&lt;&gt;0),[2]PREMIOS_DOCTORADO!$O151,""),IF($A153="TOTAL",SUM(INDIRECT("H4:H"&amp;ROW()-1)),""))</f>
        <v/>
      </c>
      <c r="I153" s="7" t="str">
        <f ca="1">IF(AND($A153&lt;&gt;"",$A153&lt;&gt;"TOTAL"),IF(AND([2]PREMIOS_DOCTORADO!$Q151&lt;&gt;"",[2]PREMIOS_DOCTORADO!$Q151&lt;&gt;0),[2]PREMIOS_DOCTORADO!$Q151,""),IF($A153="TOTAL",SUM(INDIRECT("I4:I"&amp;ROW()-1)),""))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IF(AND($A153&lt;&gt;"",$A153&lt;&gt;"TOTAL"),IF(AND([2]PREMIOS_DOCTORADO!$T151&lt;&gt;"",[2]PREMIOS_DOCTORADO!$T151&lt;&gt;0),[2]PREMIOS_DOCTORADO!$T151,""),IF($A153="TOTAL",SUM(INDIRECT("K4:K"&amp;ROW()-1)),""))</f>
        <v/>
      </c>
      <c r="L153" s="7" t="str">
        <f ca="1">IF(AND($A153&lt;&gt;"",$A153&lt;&gt;"TOTAL"),IF(AND([2]PREMIOS_DOCTORADO!$V151&lt;&gt;"",[2]PREMIOS_DOCTORADO!$V151&lt;&gt;0),[2]PREMIOS_DOCTORADO!$V151,""),IF($A153="TOTAL",SUM(INDIRECT("L4:L"&amp;ROW()-1)),""))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IF(AND($A153&lt;&gt;"",$A153&lt;&gt;"TOTAL"),IF(AND([2]PREMIOS_DOCTORADO!$Y151&lt;&gt;"",[2]PREMIOS_DOCTORADO!$Y151&lt;&gt;0),[2]PREMIOS_DOCTORADO!$Y151,""),IF($A153="TOTAL",SUM(INDIRECT("N4:N"&amp;ROW()-1)),""))</f>
        <v/>
      </c>
      <c r="O153" s="7" t="str">
        <f ca="1">IF(AND($A153&lt;&gt;"",$A153&lt;&gt;"TOTAL"),IF(AND([2]PREMIOS_DOCTORADO!$AA151&lt;&gt;"",[2]PREMIOS_DOCTORADO!$AA151&lt;&gt;0),[2]PREMIOS_DOCTORADO!$AA151,""),IF($A153="TOTAL",SUM(INDIRECT("O4:O"&amp;ROW()-1)),""))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IF(AND($A153&lt;&gt;"",$A153&lt;&gt;"TOTAL"),IF(AND([2]PREMIOS_DOCTORADO!$AD151&lt;&gt;"",[2]PREMIOS_DOCTORADO!$AD151&lt;&gt;0),[2]PREMIOS_DOCTORADO!$AD151,""),IF($A153="TOTAL",SUM(INDIRECT("Q4:Q"&amp;ROW()-1)),""))</f>
        <v/>
      </c>
      <c r="R153" s="7" t="str">
        <f ca="1">IF(AND($A153&lt;&gt;"",$A153&lt;&gt;"TOTAL"),IF(AND([2]PREMIOS_DOCTORADO!$AF151&lt;&gt;"",[2]PREMIOS_DOCTORADO!$AF151&lt;&gt;0),[2]PREMIOS_DOCTORADO!$AF151,""),IF($A153="TOTAL",SUM(INDIRECT("R4:R"&amp;ROW()-1)),""))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IF(AND($A153&lt;&gt;"",$A153&lt;&gt;"TOTAL"),IF(AND([2]PREMIOS_DOCTORADO!$AI151&lt;&gt;"",[2]PREMIOS_DOCTORADO!$AI151&lt;&gt;0),[2]PREMIOS_DOCTORADO!$AI151,""),IF($A153="TOTAL",SUM(INDIRECT("T4:T"&amp;ROW()-1)),""))</f>
        <v/>
      </c>
      <c r="U153" s="7" t="str">
        <f ca="1">IF(AND($A153&lt;&gt;"",$A153&lt;&gt;"TOTAL"),IF(AND([2]PREMIOS_DOCTORADO!$AK151&lt;&gt;"",[2]PREMIOS_DOCTORADO!$AK151&lt;&gt;0),[2]PREMIOS_DOCTORADO!$AK151,""),IF($A153="TOTAL",SUM(INDIRECT("U4:U"&amp;ROW()-1)),""))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IF(AND($A153&lt;&gt;"",$A153&lt;&gt;"TOTAL"),IF(AND([2]PREMIOS_DOCTORADO!$AN151&lt;&gt;"",[2]PREMIOS_DOCTORADO!$AN151&lt;&gt;0),[2]PREMIOS_DOCTORADO!$AN151,""),IF($A153="TOTAL",SUM(INDIRECT("W4:W"&amp;ROW()-1)),""))</f>
        <v/>
      </c>
      <c r="X153" s="7" t="str">
        <f ca="1">IF(AND($A153&lt;&gt;"",$A153&lt;&gt;"TOTAL"),IF(AND([2]PREMIOS_DOCTORADO!$AP151&lt;&gt;"",[2]PREMIOS_DOCTORADO!$AP151&lt;&gt;0),[2]PREMIOS_DOCTORADO!$AP151,""),IF($A153="TOTAL",SUM(INDIRECT("X4:X"&amp;ROW()-1)),""))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IF(AND($A153&lt;&gt;"",$A153&lt;&gt;"TOTAL"),IF(AND([2]PREMIOS_DOCTORADO!$AS151&lt;&gt;"",[2]PREMIOS_DOCTORADO!$AS151&lt;&gt;0),[2]PREMIOS_DOCTORADO!$AS151,""),IF($A153="TOTAL",SUM(INDIRECT("Z4:Z"&amp;ROW()-1)),""))</f>
        <v/>
      </c>
      <c r="AA153" s="7" t="str">
        <f ca="1">IF(AND($A153&lt;&gt;"",$A153&lt;&gt;"TOTAL"),IF(AND([2]PREMIOS_DOCTORADO!$AU151&lt;&gt;"",[2]PREMIOS_DOCTORADO!$AU151&lt;&gt;0),[2]PREMIOS_DOCTORADO!$AU151,""),IF($A153="TOTAL",SUM(INDIRECT("AA4:AA"&amp;ROW()-1)),""))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IF(AND($A153&lt;&gt;"",$A153&lt;&gt;"TOTAL"),IF(AND([2]PREMIOS_DOCTORADO!$AX151&lt;&gt;"",[2]PREMIOS_DOCTORADO!$AX151&lt;&gt;0),[2]PREMIOS_DOCTORADO!$AX151,""),IF($A153="TOTAL",SUM(INDIRECT("AC4:AC"&amp;ROW()-1)),""))</f>
        <v/>
      </c>
      <c r="AD153" s="7" t="str">
        <f ca="1">IF(AND($A153&lt;&gt;"",$A153&lt;&gt;"TOTAL"),IF(AND([2]PREMIOS_DOCTORADO!$AZ151&lt;&gt;"",[2]PREMIOS_DOCTORADO!$AZ151&lt;&gt;0),[2]PREMIOS_DOCTORADO!$AZ151,""),IF($A153="TOTAL",SUM(INDIRECT("AD4:AD"&amp;ROW()-1)),""))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IF(AND($A153&lt;&gt;"",$A153&lt;&gt;"TOTAL"),IF(AND([2]PREMIOS_DOCTORADO!$BC151&lt;&gt;"",[2]PREMIOS_DOCTORADO!$BC151&lt;&gt;0),[2]PREMIOS_DOCTORADO!$BC151,""),IF($A153="TOTAL",SUM(INDIRECT("AF4:AF"&amp;ROW()-1)),""))</f>
        <v/>
      </c>
      <c r="AG153" s="7" t="str">
        <f ca="1">IF(AND($A153&lt;&gt;"",$A153&lt;&gt;"TOTAL"),IF(AND([2]PREMIOS_DOCTORADO!$BE151&lt;&gt;"",[2]PREMIOS_DOCTORADO!$BE151&lt;&gt;0),[2]PREMIOS_DOCTORADO!$BE151,""),IF($A153="TOTAL",SUM(INDIRECT("AG4:AG"&amp;ROW()-1)),""))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IF(AND($A153&lt;&gt;"",$A153&lt;&gt;"TOTAL"),IF(AND([2]PREMIOS_DOCTORADO!$BH151&lt;&gt;"",[2]PREMIOS_DOCTORADO!$BH151&lt;&gt;0),[2]PREMIOS_DOCTORADO!$BH151,""),IF($A153="TOTAL",SUM(INDIRECT("AI4:AI"&amp;ROW()-1)),""))</f>
        <v/>
      </c>
      <c r="AJ153" s="7" t="str">
        <f ca="1">IF(AND($A153&lt;&gt;"",$A153&lt;&gt;"TOTAL"),IF(AND([2]PREMIOS_DOCTORADO!$BJ151&lt;&gt;"",[2]PREMIOS_DOCTORADO!$BJ151&lt;&gt;0),[2]PREMIOS_DOCTORADO!$BJ151,""),IF($A153="TOTAL",SUM(INDIRECT("AJ4:AJ"&amp;ROW()-1)),""))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IF(AND($A153&lt;&gt;"",$A153&lt;&gt;"TOTAL"),IF(AND([2]PREMIOS_DOCTORADO!$BM151&lt;&gt;"",[2]PREMIOS_DOCTORADO!$BM151&lt;&gt;0),[2]PREMIOS_DOCTORADO!$BM151,""),IF($A153="TOTAL",SUM(INDIRECT("AL4:AL"&amp;ROW()-1)),""))</f>
        <v/>
      </c>
      <c r="AM153" s="7" t="str">
        <f ca="1">IF(AND($A153&lt;&gt;"",$A153&lt;&gt;"TOTAL"),IF(AND([2]PREMIOS_DOCTORADO!$BO151&lt;&gt;"",[2]PREMIOS_DOCTORADO!$BO151&lt;&gt;0),[2]PREMIOS_DOCTORADO!$BO151,""),IF($A153="TOTAL",SUM(INDIRECT("AM4:AM"&amp;ROW()-1)),""))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IF(AND($A153&lt;&gt;"",$A153&lt;&gt;"TOTAL"),IF(AND([2]PREMIOS_DOCTORADO!$BR151&lt;&gt;"",[2]PREMIOS_DOCTORADO!$BR151&lt;&gt;0),[2]PREMIOS_DOCTORADO!$BR151,""),IF($A153="TOTAL",SUM(INDIRECT("AO4:AO"&amp;ROW()-1)),""))</f>
        <v/>
      </c>
      <c r="AP153" s="7" t="str">
        <f ca="1">IF(AND($A153&lt;&gt;"",$A153&lt;&gt;"TOTAL"),IF(AND([2]PREMIOS_DOCTORADO!$BT151&lt;&gt;"",[2]PREMIOS_DOCTORADO!$BT151&lt;&gt;0),[2]PREMIOS_DOCTORADO!$BT151,""),IF($A153="TOTAL",SUM(INDIRECT("AP4:AP"&amp;ROW()-1)),""))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IF(AND($A153&lt;&gt;"",$A153&lt;&gt;"TOTAL"),IF(AND([2]PREMIOS_DOCTORADO!$BW151&lt;&gt;"",[2]PREMIOS_DOCTORADO!$BW151&lt;&gt;0),[2]PREMIOS_DOCTORADO!$BW151,""),IF($A153="TOTAL",SUM(INDIRECT("AR4:AR"&amp;ROW()-1)),""))</f>
        <v/>
      </c>
      <c r="AS153" s="7" t="str">
        <f ca="1">IF(AND($A153&lt;&gt;"",$A153&lt;&gt;"TOTAL"),IF(AND([2]PREMIOS_DOCTORADO!$BY151&lt;&gt;"",[2]PREMIOS_DOCTORADO!$BY151&lt;&gt;0),[2]PREMIOS_DOCTORADO!$BY151,""),IF($A153="TOTAL",SUM(INDIRECT("AS4:AS"&amp;ROW()-1)),""))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IF(AND($A153&lt;&gt;"",$A153&lt;&gt;"TOTAL"),IF(AND([2]PREMIOS_DOCTORADO!$CB151&lt;&gt;"",[2]PREMIOS_DOCTORADO!$CB151&lt;&gt;0),[2]PREMIOS_DOCTORADO!$CB151,""),IF($A153="TOTAL",SUM(INDIRECT("AU4:AU"&amp;ROW()-1)),""))</f>
        <v/>
      </c>
      <c r="AV153" s="7" t="str">
        <f ca="1">IF(AND($A153&lt;&gt;"",$A153&lt;&gt;"TOTAL"),IF(AND([2]PREMIOS_DOCTORADO!$CD151&lt;&gt;"",[2]PREMIOS_DOCTORADO!$CD151&lt;&gt;0),[2]PREMIOS_DOCTORADO!$CD151,""),IF($A153="TOTAL",SUM(INDIRECT("AV4:AV"&amp;ROW()-1)),""))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IF(AND($A153&lt;&gt;"",$A153&lt;&gt;"TOTAL"),IF(AND([2]PREMIOS_DOCTORADO!$CG151&lt;&gt;"",[2]PREMIOS_DOCTORADO!$CG151&lt;&gt;0),[2]PREMIOS_DOCTORADO!$CG151,""),IF($A153="TOTAL",SUM(INDIRECT("AX4:AX"&amp;ROW()-1)),""))</f>
        <v/>
      </c>
      <c r="AY153" s="7" t="str">
        <f ca="1">IF(AND($A153&lt;&gt;"",$A153&lt;&gt;"TOTAL"),IF(AND([2]PREMIOS_DOCTORADO!$CI151&lt;&gt;"",[2]PREMIOS_DOCTORADO!$CI151&lt;&gt;0),[2]PREMIOS_DOCTORADO!$CI151,""),IF($A153="TOTAL",SUM(INDIRECT("AY4:AY"&amp;ROW()-1)),""))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IF(AND($A153&lt;&gt;"",$A153&lt;&gt;"TOTAL"),IF(AND([2]PREMIOS_DOCTORADO!$CL151&lt;&gt;"",[2]PREMIOS_DOCTORADO!$CL151&lt;&gt;0),[2]PREMIOS_DOCTORADO!$CL151,""),IF($A153="TOTAL",SUM(INDIRECT("BA4:BA"&amp;ROW()-1)),""))</f>
        <v/>
      </c>
      <c r="BB153" s="7" t="str">
        <f ca="1">IF(AND($A153&lt;&gt;"",$A153&lt;&gt;"TOTAL"),IF(AND([2]PREMIOS_DOCTORADO!$CN151&lt;&gt;"",[2]PREMIOS_DOCTORADO!$CN151&lt;&gt;0),[2]PREMIOS_DOCTORADO!$CN151,""),IF($A153="TOTAL",SUM(INDIRECT("BB4:BB"&amp;ROW()-1)),""))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IF(AND($A153&lt;&gt;"",$A153&lt;&gt;"TOTAL"),IF(AND([2]PREMIOS_DOCTORADO!$CQ151&lt;&gt;"",[2]PREMIOS_DOCTORADO!$CQ151&lt;&gt;0),[2]PREMIOS_DOCTORADO!$CQ151,""),IF($A153="TOTAL",SUM(INDIRECT("BD4:BD"&amp;ROW()-1)),""))</f>
        <v/>
      </c>
      <c r="BE153" s="7" t="str">
        <f ca="1">IF(AND($A153&lt;&gt;"",$A153&lt;&gt;"TOTAL"),IF(AND([2]PREMIOS_DOCTORADO!$CS151&lt;&gt;"",[2]PREMIOS_DOCTORADO!$CS151&lt;&gt;0),[2]PREMIOS_DOCTORADO!$CS151,""),IF($A153="TOTAL",SUM(INDIRECT("BE4:BE"&amp;ROW()-1)),""))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IF([2]PREMIOS_DOCTORADO!$D152&lt;&gt;"",[2]PREMIOS_DOCTORADO!$D152,IF(AND([2]PREMIOS_DOCTORADO!$D152="",[2]PREMIOS_DOCTORADO!$D153="",[2]PREMIOS_DOCTORADO!$D151=""),"","TOTAL"))</f>
        <v/>
      </c>
      <c r="B154" s="7" t="str">
        <f ca="1">IF(AND($A154&lt;&gt;"",$A154&lt;&gt;"TOTAL"),IF(AND([2]PREMIOS_DOCTORADO!$E152&lt;&gt;"",[2]PREMIOS_DOCTORADO!$E152&lt;&gt;0),[2]PREMIOS_DOCTORADO!$E152,""),IF($A154="TOTAL",SUM(INDIRECT("B4:B"&amp;ROW()-1)),""))</f>
        <v/>
      </c>
      <c r="C154" s="7" t="str">
        <f ca="1">IF(AND($A154&lt;&gt;"",$A154&lt;&gt;"TOTAL"),IF(AND([2]PREMIOS_DOCTORADO!$G152&lt;&gt;"",[2]PREMIOS_DOCTORADO!$G152&lt;&gt;0),[2]PREMIOS_DOCTORADO!$G152,""),IF($A154="TOTAL",SUM(INDIRECT("C4:C"&amp;ROW()-1)),""))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IF(AND($A154&lt;&gt;"",$A154&lt;&gt;"TOTAL"),IF(AND([2]PREMIOS_DOCTORADO!$J152&lt;&gt;"",[2]PREMIOS_DOCTORADO!$J152&lt;&gt;0),[2]PREMIOS_DOCTORADO!$J152,""),IF($A154="TOTAL",SUM(INDIRECT("E4:E"&amp;ROW()-1)),""))</f>
        <v/>
      </c>
      <c r="F154" s="7" t="str">
        <f ca="1">IF(AND($A154&lt;&gt;"",$A154&lt;&gt;"TOTAL"),IF(AND([2]PREMIOS_DOCTORADO!$L152&lt;&gt;"",[2]PREMIOS_DOCTORADO!$L152&lt;&gt;0),[2]PREMIOS_DOCTORADO!$L152,""),IF($A154="TOTAL",SUM(INDIRECT("F4:F"&amp;ROW()-1)),""))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IF(AND($A154&lt;&gt;"",$A154&lt;&gt;"TOTAL"),IF(AND([2]PREMIOS_DOCTORADO!$O152&lt;&gt;"",[2]PREMIOS_DOCTORADO!$O152&lt;&gt;0),[2]PREMIOS_DOCTORADO!$O152,""),IF($A154="TOTAL",SUM(INDIRECT("H4:H"&amp;ROW()-1)),""))</f>
        <v/>
      </c>
      <c r="I154" s="7" t="str">
        <f ca="1">IF(AND($A154&lt;&gt;"",$A154&lt;&gt;"TOTAL"),IF(AND([2]PREMIOS_DOCTORADO!$Q152&lt;&gt;"",[2]PREMIOS_DOCTORADO!$Q152&lt;&gt;0),[2]PREMIOS_DOCTORADO!$Q152,""),IF($A154="TOTAL",SUM(INDIRECT("I4:I"&amp;ROW()-1)),""))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IF(AND($A154&lt;&gt;"",$A154&lt;&gt;"TOTAL"),IF(AND([2]PREMIOS_DOCTORADO!$T152&lt;&gt;"",[2]PREMIOS_DOCTORADO!$T152&lt;&gt;0),[2]PREMIOS_DOCTORADO!$T152,""),IF($A154="TOTAL",SUM(INDIRECT("K4:K"&amp;ROW()-1)),""))</f>
        <v/>
      </c>
      <c r="L154" s="7" t="str">
        <f ca="1">IF(AND($A154&lt;&gt;"",$A154&lt;&gt;"TOTAL"),IF(AND([2]PREMIOS_DOCTORADO!$V152&lt;&gt;"",[2]PREMIOS_DOCTORADO!$V152&lt;&gt;0),[2]PREMIOS_DOCTORADO!$V152,""),IF($A154="TOTAL",SUM(INDIRECT("L4:L"&amp;ROW()-1)),""))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IF(AND($A154&lt;&gt;"",$A154&lt;&gt;"TOTAL"),IF(AND([2]PREMIOS_DOCTORADO!$Y152&lt;&gt;"",[2]PREMIOS_DOCTORADO!$Y152&lt;&gt;0),[2]PREMIOS_DOCTORADO!$Y152,""),IF($A154="TOTAL",SUM(INDIRECT("N4:N"&amp;ROW()-1)),""))</f>
        <v/>
      </c>
      <c r="O154" s="7" t="str">
        <f ca="1">IF(AND($A154&lt;&gt;"",$A154&lt;&gt;"TOTAL"),IF(AND([2]PREMIOS_DOCTORADO!$AA152&lt;&gt;"",[2]PREMIOS_DOCTORADO!$AA152&lt;&gt;0),[2]PREMIOS_DOCTORADO!$AA152,""),IF($A154="TOTAL",SUM(INDIRECT("O4:O"&amp;ROW()-1)),""))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IF(AND($A154&lt;&gt;"",$A154&lt;&gt;"TOTAL"),IF(AND([2]PREMIOS_DOCTORADO!$AD152&lt;&gt;"",[2]PREMIOS_DOCTORADO!$AD152&lt;&gt;0),[2]PREMIOS_DOCTORADO!$AD152,""),IF($A154="TOTAL",SUM(INDIRECT("Q4:Q"&amp;ROW()-1)),""))</f>
        <v/>
      </c>
      <c r="R154" s="7" t="str">
        <f ca="1">IF(AND($A154&lt;&gt;"",$A154&lt;&gt;"TOTAL"),IF(AND([2]PREMIOS_DOCTORADO!$AF152&lt;&gt;"",[2]PREMIOS_DOCTORADO!$AF152&lt;&gt;0),[2]PREMIOS_DOCTORADO!$AF152,""),IF($A154="TOTAL",SUM(INDIRECT("R4:R"&amp;ROW()-1)),""))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IF(AND($A154&lt;&gt;"",$A154&lt;&gt;"TOTAL"),IF(AND([2]PREMIOS_DOCTORADO!$AI152&lt;&gt;"",[2]PREMIOS_DOCTORADO!$AI152&lt;&gt;0),[2]PREMIOS_DOCTORADO!$AI152,""),IF($A154="TOTAL",SUM(INDIRECT("T4:T"&amp;ROW()-1)),""))</f>
        <v/>
      </c>
      <c r="U154" s="7" t="str">
        <f ca="1">IF(AND($A154&lt;&gt;"",$A154&lt;&gt;"TOTAL"),IF(AND([2]PREMIOS_DOCTORADO!$AK152&lt;&gt;"",[2]PREMIOS_DOCTORADO!$AK152&lt;&gt;0),[2]PREMIOS_DOCTORADO!$AK152,""),IF($A154="TOTAL",SUM(INDIRECT("U4:U"&amp;ROW()-1)),""))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IF(AND($A154&lt;&gt;"",$A154&lt;&gt;"TOTAL"),IF(AND([2]PREMIOS_DOCTORADO!$AN152&lt;&gt;"",[2]PREMIOS_DOCTORADO!$AN152&lt;&gt;0),[2]PREMIOS_DOCTORADO!$AN152,""),IF($A154="TOTAL",SUM(INDIRECT("W4:W"&amp;ROW()-1)),""))</f>
        <v/>
      </c>
      <c r="X154" s="7" t="str">
        <f ca="1">IF(AND($A154&lt;&gt;"",$A154&lt;&gt;"TOTAL"),IF(AND([2]PREMIOS_DOCTORADO!$AP152&lt;&gt;"",[2]PREMIOS_DOCTORADO!$AP152&lt;&gt;0),[2]PREMIOS_DOCTORADO!$AP152,""),IF($A154="TOTAL",SUM(INDIRECT("X4:X"&amp;ROW()-1)),""))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IF(AND($A154&lt;&gt;"",$A154&lt;&gt;"TOTAL"),IF(AND([2]PREMIOS_DOCTORADO!$AS152&lt;&gt;"",[2]PREMIOS_DOCTORADO!$AS152&lt;&gt;0),[2]PREMIOS_DOCTORADO!$AS152,""),IF($A154="TOTAL",SUM(INDIRECT("Z4:Z"&amp;ROW()-1)),""))</f>
        <v/>
      </c>
      <c r="AA154" s="7" t="str">
        <f ca="1">IF(AND($A154&lt;&gt;"",$A154&lt;&gt;"TOTAL"),IF(AND([2]PREMIOS_DOCTORADO!$AU152&lt;&gt;"",[2]PREMIOS_DOCTORADO!$AU152&lt;&gt;0),[2]PREMIOS_DOCTORADO!$AU152,""),IF($A154="TOTAL",SUM(INDIRECT("AA4:AA"&amp;ROW()-1)),""))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IF(AND($A154&lt;&gt;"",$A154&lt;&gt;"TOTAL"),IF(AND([2]PREMIOS_DOCTORADO!$AX152&lt;&gt;"",[2]PREMIOS_DOCTORADO!$AX152&lt;&gt;0),[2]PREMIOS_DOCTORADO!$AX152,""),IF($A154="TOTAL",SUM(INDIRECT("AC4:AC"&amp;ROW()-1)),""))</f>
        <v/>
      </c>
      <c r="AD154" s="7" t="str">
        <f ca="1">IF(AND($A154&lt;&gt;"",$A154&lt;&gt;"TOTAL"),IF(AND([2]PREMIOS_DOCTORADO!$AZ152&lt;&gt;"",[2]PREMIOS_DOCTORADO!$AZ152&lt;&gt;0),[2]PREMIOS_DOCTORADO!$AZ152,""),IF($A154="TOTAL",SUM(INDIRECT("AD4:AD"&amp;ROW()-1)),""))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IF(AND($A154&lt;&gt;"",$A154&lt;&gt;"TOTAL"),IF(AND([2]PREMIOS_DOCTORADO!$BC152&lt;&gt;"",[2]PREMIOS_DOCTORADO!$BC152&lt;&gt;0),[2]PREMIOS_DOCTORADO!$BC152,""),IF($A154="TOTAL",SUM(INDIRECT("AF4:AF"&amp;ROW()-1)),""))</f>
        <v/>
      </c>
      <c r="AG154" s="7" t="str">
        <f ca="1">IF(AND($A154&lt;&gt;"",$A154&lt;&gt;"TOTAL"),IF(AND([2]PREMIOS_DOCTORADO!$BE152&lt;&gt;"",[2]PREMIOS_DOCTORADO!$BE152&lt;&gt;0),[2]PREMIOS_DOCTORADO!$BE152,""),IF($A154="TOTAL",SUM(INDIRECT("AG4:AG"&amp;ROW()-1)),""))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IF(AND($A154&lt;&gt;"",$A154&lt;&gt;"TOTAL"),IF(AND([2]PREMIOS_DOCTORADO!$BH152&lt;&gt;"",[2]PREMIOS_DOCTORADO!$BH152&lt;&gt;0),[2]PREMIOS_DOCTORADO!$BH152,""),IF($A154="TOTAL",SUM(INDIRECT("AI4:AI"&amp;ROW()-1)),""))</f>
        <v/>
      </c>
      <c r="AJ154" s="7" t="str">
        <f ca="1">IF(AND($A154&lt;&gt;"",$A154&lt;&gt;"TOTAL"),IF(AND([2]PREMIOS_DOCTORADO!$BJ152&lt;&gt;"",[2]PREMIOS_DOCTORADO!$BJ152&lt;&gt;0),[2]PREMIOS_DOCTORADO!$BJ152,""),IF($A154="TOTAL",SUM(INDIRECT("AJ4:AJ"&amp;ROW()-1)),""))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IF(AND($A154&lt;&gt;"",$A154&lt;&gt;"TOTAL"),IF(AND([2]PREMIOS_DOCTORADO!$BM152&lt;&gt;"",[2]PREMIOS_DOCTORADO!$BM152&lt;&gt;0),[2]PREMIOS_DOCTORADO!$BM152,""),IF($A154="TOTAL",SUM(INDIRECT("AL4:AL"&amp;ROW()-1)),""))</f>
        <v/>
      </c>
      <c r="AM154" s="7" t="str">
        <f ca="1">IF(AND($A154&lt;&gt;"",$A154&lt;&gt;"TOTAL"),IF(AND([2]PREMIOS_DOCTORADO!$BO152&lt;&gt;"",[2]PREMIOS_DOCTORADO!$BO152&lt;&gt;0),[2]PREMIOS_DOCTORADO!$BO152,""),IF($A154="TOTAL",SUM(INDIRECT("AM4:AM"&amp;ROW()-1)),""))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IF(AND($A154&lt;&gt;"",$A154&lt;&gt;"TOTAL"),IF(AND([2]PREMIOS_DOCTORADO!$BR152&lt;&gt;"",[2]PREMIOS_DOCTORADO!$BR152&lt;&gt;0),[2]PREMIOS_DOCTORADO!$BR152,""),IF($A154="TOTAL",SUM(INDIRECT("AO4:AO"&amp;ROW()-1)),""))</f>
        <v/>
      </c>
      <c r="AP154" s="7" t="str">
        <f ca="1">IF(AND($A154&lt;&gt;"",$A154&lt;&gt;"TOTAL"),IF(AND([2]PREMIOS_DOCTORADO!$BT152&lt;&gt;"",[2]PREMIOS_DOCTORADO!$BT152&lt;&gt;0),[2]PREMIOS_DOCTORADO!$BT152,""),IF($A154="TOTAL",SUM(INDIRECT("AP4:AP"&amp;ROW()-1)),""))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IF(AND($A154&lt;&gt;"",$A154&lt;&gt;"TOTAL"),IF(AND([2]PREMIOS_DOCTORADO!$BW152&lt;&gt;"",[2]PREMIOS_DOCTORADO!$BW152&lt;&gt;0),[2]PREMIOS_DOCTORADO!$BW152,""),IF($A154="TOTAL",SUM(INDIRECT("AR4:AR"&amp;ROW()-1)),""))</f>
        <v/>
      </c>
      <c r="AS154" s="7" t="str">
        <f ca="1">IF(AND($A154&lt;&gt;"",$A154&lt;&gt;"TOTAL"),IF(AND([2]PREMIOS_DOCTORADO!$BY152&lt;&gt;"",[2]PREMIOS_DOCTORADO!$BY152&lt;&gt;0),[2]PREMIOS_DOCTORADO!$BY152,""),IF($A154="TOTAL",SUM(INDIRECT("AS4:AS"&amp;ROW()-1)),""))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IF(AND($A154&lt;&gt;"",$A154&lt;&gt;"TOTAL"),IF(AND([2]PREMIOS_DOCTORADO!$CB152&lt;&gt;"",[2]PREMIOS_DOCTORADO!$CB152&lt;&gt;0),[2]PREMIOS_DOCTORADO!$CB152,""),IF($A154="TOTAL",SUM(INDIRECT("AU4:AU"&amp;ROW()-1)),""))</f>
        <v/>
      </c>
      <c r="AV154" s="7" t="str">
        <f ca="1">IF(AND($A154&lt;&gt;"",$A154&lt;&gt;"TOTAL"),IF(AND([2]PREMIOS_DOCTORADO!$CD152&lt;&gt;"",[2]PREMIOS_DOCTORADO!$CD152&lt;&gt;0),[2]PREMIOS_DOCTORADO!$CD152,""),IF($A154="TOTAL",SUM(INDIRECT("AV4:AV"&amp;ROW()-1)),""))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IF(AND($A154&lt;&gt;"",$A154&lt;&gt;"TOTAL"),IF(AND([2]PREMIOS_DOCTORADO!$CG152&lt;&gt;"",[2]PREMIOS_DOCTORADO!$CG152&lt;&gt;0),[2]PREMIOS_DOCTORADO!$CG152,""),IF($A154="TOTAL",SUM(INDIRECT("AX4:AX"&amp;ROW()-1)),""))</f>
        <v/>
      </c>
      <c r="AY154" s="7" t="str">
        <f ca="1">IF(AND($A154&lt;&gt;"",$A154&lt;&gt;"TOTAL"),IF(AND([2]PREMIOS_DOCTORADO!$CI152&lt;&gt;"",[2]PREMIOS_DOCTORADO!$CI152&lt;&gt;0),[2]PREMIOS_DOCTORADO!$CI152,""),IF($A154="TOTAL",SUM(INDIRECT("AY4:AY"&amp;ROW()-1)),""))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IF(AND($A154&lt;&gt;"",$A154&lt;&gt;"TOTAL"),IF(AND([2]PREMIOS_DOCTORADO!$CL152&lt;&gt;"",[2]PREMIOS_DOCTORADO!$CL152&lt;&gt;0),[2]PREMIOS_DOCTORADO!$CL152,""),IF($A154="TOTAL",SUM(INDIRECT("BA4:BA"&amp;ROW()-1)),""))</f>
        <v/>
      </c>
      <c r="BB154" s="7" t="str">
        <f ca="1">IF(AND($A154&lt;&gt;"",$A154&lt;&gt;"TOTAL"),IF(AND([2]PREMIOS_DOCTORADO!$CN152&lt;&gt;"",[2]PREMIOS_DOCTORADO!$CN152&lt;&gt;0),[2]PREMIOS_DOCTORADO!$CN152,""),IF($A154="TOTAL",SUM(INDIRECT("BB4:BB"&amp;ROW()-1)),""))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IF(AND($A154&lt;&gt;"",$A154&lt;&gt;"TOTAL"),IF(AND([2]PREMIOS_DOCTORADO!$CQ152&lt;&gt;"",[2]PREMIOS_DOCTORADO!$CQ152&lt;&gt;0),[2]PREMIOS_DOCTORADO!$CQ152,""),IF($A154="TOTAL",SUM(INDIRECT("BD4:BD"&amp;ROW()-1)),""))</f>
        <v/>
      </c>
      <c r="BE154" s="7" t="str">
        <f ca="1">IF(AND($A154&lt;&gt;"",$A154&lt;&gt;"TOTAL"),IF(AND([2]PREMIOS_DOCTORADO!$CS152&lt;&gt;"",[2]PREMIOS_DOCTORADO!$CS152&lt;&gt;0),[2]PREMIOS_DOCTORADO!$CS152,""),IF($A154="TOTAL",SUM(INDIRECT("BE4:BE"&amp;ROW()-1)),""))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IF([2]PREMIOS_DOCTORADO!$D153&lt;&gt;"",[2]PREMIOS_DOCTORADO!$D153,IF(AND([2]PREMIOS_DOCTORADO!$D153="",[2]PREMIOS_DOCTORADO!$D154="",[2]PREMIOS_DOCTORADO!$D152=""),"","TOTAL"))</f>
        <v/>
      </c>
      <c r="B155" s="7" t="str">
        <f ca="1">IF(AND($A155&lt;&gt;"",$A155&lt;&gt;"TOTAL"),IF(AND([2]PREMIOS_DOCTORADO!$E153&lt;&gt;"",[2]PREMIOS_DOCTORADO!$E153&lt;&gt;0),[2]PREMIOS_DOCTORADO!$E153,""),IF($A155="TOTAL",SUM(INDIRECT("B4:B"&amp;ROW()-1)),""))</f>
        <v/>
      </c>
      <c r="C155" s="7" t="str">
        <f ca="1">IF(AND($A155&lt;&gt;"",$A155&lt;&gt;"TOTAL"),IF(AND([2]PREMIOS_DOCTORADO!$G153&lt;&gt;"",[2]PREMIOS_DOCTORADO!$G153&lt;&gt;0),[2]PREMIOS_DOCTORADO!$G153,""),IF($A155="TOTAL",SUM(INDIRECT("C4:C"&amp;ROW()-1)),""))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IF(AND($A155&lt;&gt;"",$A155&lt;&gt;"TOTAL"),IF(AND([2]PREMIOS_DOCTORADO!$J153&lt;&gt;"",[2]PREMIOS_DOCTORADO!$J153&lt;&gt;0),[2]PREMIOS_DOCTORADO!$J153,""),IF($A155="TOTAL",SUM(INDIRECT("E4:E"&amp;ROW()-1)),""))</f>
        <v/>
      </c>
      <c r="F155" s="7" t="str">
        <f ca="1">IF(AND($A155&lt;&gt;"",$A155&lt;&gt;"TOTAL"),IF(AND([2]PREMIOS_DOCTORADO!$L153&lt;&gt;"",[2]PREMIOS_DOCTORADO!$L153&lt;&gt;0),[2]PREMIOS_DOCTORADO!$L153,""),IF($A155="TOTAL",SUM(INDIRECT("F4:F"&amp;ROW()-1)),""))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IF(AND($A155&lt;&gt;"",$A155&lt;&gt;"TOTAL"),IF(AND([2]PREMIOS_DOCTORADO!$O153&lt;&gt;"",[2]PREMIOS_DOCTORADO!$O153&lt;&gt;0),[2]PREMIOS_DOCTORADO!$O153,""),IF($A155="TOTAL",SUM(INDIRECT("H4:H"&amp;ROW()-1)),""))</f>
        <v/>
      </c>
      <c r="I155" s="7" t="str">
        <f ca="1">IF(AND($A155&lt;&gt;"",$A155&lt;&gt;"TOTAL"),IF(AND([2]PREMIOS_DOCTORADO!$Q153&lt;&gt;"",[2]PREMIOS_DOCTORADO!$Q153&lt;&gt;0),[2]PREMIOS_DOCTORADO!$Q153,""),IF($A155="TOTAL",SUM(INDIRECT("I4:I"&amp;ROW()-1)),""))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IF(AND($A155&lt;&gt;"",$A155&lt;&gt;"TOTAL"),IF(AND([2]PREMIOS_DOCTORADO!$T153&lt;&gt;"",[2]PREMIOS_DOCTORADO!$T153&lt;&gt;0),[2]PREMIOS_DOCTORADO!$T153,""),IF($A155="TOTAL",SUM(INDIRECT("K4:K"&amp;ROW()-1)),""))</f>
        <v/>
      </c>
      <c r="L155" s="7" t="str">
        <f ca="1">IF(AND($A155&lt;&gt;"",$A155&lt;&gt;"TOTAL"),IF(AND([2]PREMIOS_DOCTORADO!$V153&lt;&gt;"",[2]PREMIOS_DOCTORADO!$V153&lt;&gt;0),[2]PREMIOS_DOCTORADO!$V153,""),IF($A155="TOTAL",SUM(INDIRECT("L4:L"&amp;ROW()-1)),""))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IF(AND($A155&lt;&gt;"",$A155&lt;&gt;"TOTAL"),IF(AND([2]PREMIOS_DOCTORADO!$Y153&lt;&gt;"",[2]PREMIOS_DOCTORADO!$Y153&lt;&gt;0),[2]PREMIOS_DOCTORADO!$Y153,""),IF($A155="TOTAL",SUM(INDIRECT("N4:N"&amp;ROW()-1)),""))</f>
        <v/>
      </c>
      <c r="O155" s="7" t="str">
        <f ca="1">IF(AND($A155&lt;&gt;"",$A155&lt;&gt;"TOTAL"),IF(AND([2]PREMIOS_DOCTORADO!$AA153&lt;&gt;"",[2]PREMIOS_DOCTORADO!$AA153&lt;&gt;0),[2]PREMIOS_DOCTORADO!$AA153,""),IF($A155="TOTAL",SUM(INDIRECT("O4:O"&amp;ROW()-1)),""))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IF(AND($A155&lt;&gt;"",$A155&lt;&gt;"TOTAL"),IF(AND([2]PREMIOS_DOCTORADO!$AD153&lt;&gt;"",[2]PREMIOS_DOCTORADO!$AD153&lt;&gt;0),[2]PREMIOS_DOCTORADO!$AD153,""),IF($A155="TOTAL",SUM(INDIRECT("Q4:Q"&amp;ROW()-1)),""))</f>
        <v/>
      </c>
      <c r="R155" s="7" t="str">
        <f ca="1">IF(AND($A155&lt;&gt;"",$A155&lt;&gt;"TOTAL"),IF(AND([2]PREMIOS_DOCTORADO!$AF153&lt;&gt;"",[2]PREMIOS_DOCTORADO!$AF153&lt;&gt;0),[2]PREMIOS_DOCTORADO!$AF153,""),IF($A155="TOTAL",SUM(INDIRECT("R4:R"&amp;ROW()-1)),""))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IF(AND($A155&lt;&gt;"",$A155&lt;&gt;"TOTAL"),IF(AND([2]PREMIOS_DOCTORADO!$AI153&lt;&gt;"",[2]PREMIOS_DOCTORADO!$AI153&lt;&gt;0),[2]PREMIOS_DOCTORADO!$AI153,""),IF($A155="TOTAL",SUM(INDIRECT("T4:T"&amp;ROW()-1)),""))</f>
        <v/>
      </c>
      <c r="U155" s="7" t="str">
        <f ca="1">IF(AND($A155&lt;&gt;"",$A155&lt;&gt;"TOTAL"),IF(AND([2]PREMIOS_DOCTORADO!$AK153&lt;&gt;"",[2]PREMIOS_DOCTORADO!$AK153&lt;&gt;0),[2]PREMIOS_DOCTORADO!$AK153,""),IF($A155="TOTAL",SUM(INDIRECT("U4:U"&amp;ROW()-1)),""))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IF(AND($A155&lt;&gt;"",$A155&lt;&gt;"TOTAL"),IF(AND([2]PREMIOS_DOCTORADO!$AN153&lt;&gt;"",[2]PREMIOS_DOCTORADO!$AN153&lt;&gt;0),[2]PREMIOS_DOCTORADO!$AN153,""),IF($A155="TOTAL",SUM(INDIRECT("W4:W"&amp;ROW()-1)),""))</f>
        <v/>
      </c>
      <c r="X155" s="7" t="str">
        <f ca="1">IF(AND($A155&lt;&gt;"",$A155&lt;&gt;"TOTAL"),IF(AND([2]PREMIOS_DOCTORADO!$AP153&lt;&gt;"",[2]PREMIOS_DOCTORADO!$AP153&lt;&gt;0),[2]PREMIOS_DOCTORADO!$AP153,""),IF($A155="TOTAL",SUM(INDIRECT("X4:X"&amp;ROW()-1)),""))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IF(AND($A155&lt;&gt;"",$A155&lt;&gt;"TOTAL"),IF(AND([2]PREMIOS_DOCTORADO!$AS153&lt;&gt;"",[2]PREMIOS_DOCTORADO!$AS153&lt;&gt;0),[2]PREMIOS_DOCTORADO!$AS153,""),IF($A155="TOTAL",SUM(INDIRECT("Z4:Z"&amp;ROW()-1)),""))</f>
        <v/>
      </c>
      <c r="AA155" s="7" t="str">
        <f ca="1">IF(AND($A155&lt;&gt;"",$A155&lt;&gt;"TOTAL"),IF(AND([2]PREMIOS_DOCTORADO!$AU153&lt;&gt;"",[2]PREMIOS_DOCTORADO!$AU153&lt;&gt;0),[2]PREMIOS_DOCTORADO!$AU153,""),IF($A155="TOTAL",SUM(INDIRECT("AA4:AA"&amp;ROW()-1)),""))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IF(AND($A155&lt;&gt;"",$A155&lt;&gt;"TOTAL"),IF(AND([2]PREMIOS_DOCTORADO!$AX153&lt;&gt;"",[2]PREMIOS_DOCTORADO!$AX153&lt;&gt;0),[2]PREMIOS_DOCTORADO!$AX153,""),IF($A155="TOTAL",SUM(INDIRECT("AC4:AC"&amp;ROW()-1)),""))</f>
        <v/>
      </c>
      <c r="AD155" s="7" t="str">
        <f ca="1">IF(AND($A155&lt;&gt;"",$A155&lt;&gt;"TOTAL"),IF(AND([2]PREMIOS_DOCTORADO!$AZ153&lt;&gt;"",[2]PREMIOS_DOCTORADO!$AZ153&lt;&gt;0),[2]PREMIOS_DOCTORADO!$AZ153,""),IF($A155="TOTAL",SUM(INDIRECT("AD4:AD"&amp;ROW()-1)),""))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IF(AND($A155&lt;&gt;"",$A155&lt;&gt;"TOTAL"),IF(AND([2]PREMIOS_DOCTORADO!$BC153&lt;&gt;"",[2]PREMIOS_DOCTORADO!$BC153&lt;&gt;0),[2]PREMIOS_DOCTORADO!$BC153,""),IF($A155="TOTAL",SUM(INDIRECT("AF4:AF"&amp;ROW()-1)),""))</f>
        <v/>
      </c>
      <c r="AG155" s="7" t="str">
        <f ca="1">IF(AND($A155&lt;&gt;"",$A155&lt;&gt;"TOTAL"),IF(AND([2]PREMIOS_DOCTORADO!$BE153&lt;&gt;"",[2]PREMIOS_DOCTORADO!$BE153&lt;&gt;0),[2]PREMIOS_DOCTORADO!$BE153,""),IF($A155="TOTAL",SUM(INDIRECT("AG4:AG"&amp;ROW()-1)),""))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IF(AND($A155&lt;&gt;"",$A155&lt;&gt;"TOTAL"),IF(AND([2]PREMIOS_DOCTORADO!$BH153&lt;&gt;"",[2]PREMIOS_DOCTORADO!$BH153&lt;&gt;0),[2]PREMIOS_DOCTORADO!$BH153,""),IF($A155="TOTAL",SUM(INDIRECT("AI4:AI"&amp;ROW()-1)),""))</f>
        <v/>
      </c>
      <c r="AJ155" s="7" t="str">
        <f ca="1">IF(AND($A155&lt;&gt;"",$A155&lt;&gt;"TOTAL"),IF(AND([2]PREMIOS_DOCTORADO!$BJ153&lt;&gt;"",[2]PREMIOS_DOCTORADO!$BJ153&lt;&gt;0),[2]PREMIOS_DOCTORADO!$BJ153,""),IF($A155="TOTAL",SUM(INDIRECT("AJ4:AJ"&amp;ROW()-1)),""))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IF(AND($A155&lt;&gt;"",$A155&lt;&gt;"TOTAL"),IF(AND([2]PREMIOS_DOCTORADO!$BM153&lt;&gt;"",[2]PREMIOS_DOCTORADO!$BM153&lt;&gt;0),[2]PREMIOS_DOCTORADO!$BM153,""),IF($A155="TOTAL",SUM(INDIRECT("AL4:AL"&amp;ROW()-1)),""))</f>
        <v/>
      </c>
      <c r="AM155" s="7" t="str">
        <f ca="1">IF(AND($A155&lt;&gt;"",$A155&lt;&gt;"TOTAL"),IF(AND([2]PREMIOS_DOCTORADO!$BO153&lt;&gt;"",[2]PREMIOS_DOCTORADO!$BO153&lt;&gt;0),[2]PREMIOS_DOCTORADO!$BO153,""),IF($A155="TOTAL",SUM(INDIRECT("AM4:AM"&amp;ROW()-1)),""))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IF(AND($A155&lt;&gt;"",$A155&lt;&gt;"TOTAL"),IF(AND([2]PREMIOS_DOCTORADO!$BR153&lt;&gt;"",[2]PREMIOS_DOCTORADO!$BR153&lt;&gt;0),[2]PREMIOS_DOCTORADO!$BR153,""),IF($A155="TOTAL",SUM(INDIRECT("AO4:AO"&amp;ROW()-1)),""))</f>
        <v/>
      </c>
      <c r="AP155" s="7" t="str">
        <f ca="1">IF(AND($A155&lt;&gt;"",$A155&lt;&gt;"TOTAL"),IF(AND([2]PREMIOS_DOCTORADO!$BT153&lt;&gt;"",[2]PREMIOS_DOCTORADO!$BT153&lt;&gt;0),[2]PREMIOS_DOCTORADO!$BT153,""),IF($A155="TOTAL",SUM(INDIRECT("AP4:AP"&amp;ROW()-1)),""))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IF(AND($A155&lt;&gt;"",$A155&lt;&gt;"TOTAL"),IF(AND([2]PREMIOS_DOCTORADO!$BW153&lt;&gt;"",[2]PREMIOS_DOCTORADO!$BW153&lt;&gt;0),[2]PREMIOS_DOCTORADO!$BW153,""),IF($A155="TOTAL",SUM(INDIRECT("AR4:AR"&amp;ROW()-1)),""))</f>
        <v/>
      </c>
      <c r="AS155" s="7" t="str">
        <f ca="1">IF(AND($A155&lt;&gt;"",$A155&lt;&gt;"TOTAL"),IF(AND([2]PREMIOS_DOCTORADO!$BY153&lt;&gt;"",[2]PREMIOS_DOCTORADO!$BY153&lt;&gt;0),[2]PREMIOS_DOCTORADO!$BY153,""),IF($A155="TOTAL",SUM(INDIRECT("AS4:AS"&amp;ROW()-1)),""))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IF(AND($A155&lt;&gt;"",$A155&lt;&gt;"TOTAL"),IF(AND([2]PREMIOS_DOCTORADO!$CB153&lt;&gt;"",[2]PREMIOS_DOCTORADO!$CB153&lt;&gt;0),[2]PREMIOS_DOCTORADO!$CB153,""),IF($A155="TOTAL",SUM(INDIRECT("AU4:AU"&amp;ROW()-1)),""))</f>
        <v/>
      </c>
      <c r="AV155" s="7" t="str">
        <f ca="1">IF(AND($A155&lt;&gt;"",$A155&lt;&gt;"TOTAL"),IF(AND([2]PREMIOS_DOCTORADO!$CD153&lt;&gt;"",[2]PREMIOS_DOCTORADO!$CD153&lt;&gt;0),[2]PREMIOS_DOCTORADO!$CD153,""),IF($A155="TOTAL",SUM(INDIRECT("AV4:AV"&amp;ROW()-1)),""))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IF(AND($A155&lt;&gt;"",$A155&lt;&gt;"TOTAL"),IF(AND([2]PREMIOS_DOCTORADO!$CG153&lt;&gt;"",[2]PREMIOS_DOCTORADO!$CG153&lt;&gt;0),[2]PREMIOS_DOCTORADO!$CG153,""),IF($A155="TOTAL",SUM(INDIRECT("AX4:AX"&amp;ROW()-1)),""))</f>
        <v/>
      </c>
      <c r="AY155" s="7" t="str">
        <f ca="1">IF(AND($A155&lt;&gt;"",$A155&lt;&gt;"TOTAL"),IF(AND([2]PREMIOS_DOCTORADO!$CI153&lt;&gt;"",[2]PREMIOS_DOCTORADO!$CI153&lt;&gt;0),[2]PREMIOS_DOCTORADO!$CI153,""),IF($A155="TOTAL",SUM(INDIRECT("AY4:AY"&amp;ROW()-1)),""))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IF(AND($A155&lt;&gt;"",$A155&lt;&gt;"TOTAL"),IF(AND([2]PREMIOS_DOCTORADO!$CL153&lt;&gt;"",[2]PREMIOS_DOCTORADO!$CL153&lt;&gt;0),[2]PREMIOS_DOCTORADO!$CL153,""),IF($A155="TOTAL",SUM(INDIRECT("BA4:BA"&amp;ROW()-1)),""))</f>
        <v/>
      </c>
      <c r="BB155" s="7" t="str">
        <f ca="1">IF(AND($A155&lt;&gt;"",$A155&lt;&gt;"TOTAL"),IF(AND([2]PREMIOS_DOCTORADO!$CN153&lt;&gt;"",[2]PREMIOS_DOCTORADO!$CN153&lt;&gt;0),[2]PREMIOS_DOCTORADO!$CN153,""),IF($A155="TOTAL",SUM(INDIRECT("BB4:BB"&amp;ROW()-1)),""))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IF(AND($A155&lt;&gt;"",$A155&lt;&gt;"TOTAL"),IF(AND([2]PREMIOS_DOCTORADO!$CQ153&lt;&gt;"",[2]PREMIOS_DOCTORADO!$CQ153&lt;&gt;0),[2]PREMIOS_DOCTORADO!$CQ153,""),IF($A155="TOTAL",SUM(INDIRECT("BD4:BD"&amp;ROW()-1)),""))</f>
        <v/>
      </c>
      <c r="BE155" s="7" t="str">
        <f ca="1">IF(AND($A155&lt;&gt;"",$A155&lt;&gt;"TOTAL"),IF(AND([2]PREMIOS_DOCTORADO!$CS153&lt;&gt;"",[2]PREMIOS_DOCTORADO!$CS153&lt;&gt;0),[2]PREMIOS_DOCTORADO!$CS153,""),IF($A155="TOTAL",SUM(INDIRECT("BE4:BE"&amp;ROW()-1)),""))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IF([2]PREMIOS_DOCTORADO!$D154&lt;&gt;"",[2]PREMIOS_DOCTORADO!$D154,IF(AND([2]PREMIOS_DOCTORADO!$D154="",[2]PREMIOS_DOCTORADO!$D155="",[2]PREMIOS_DOCTORADO!$D153=""),"","TOTAL"))</f>
        <v/>
      </c>
      <c r="B156" s="7" t="str">
        <f ca="1">IF(AND($A156&lt;&gt;"",$A156&lt;&gt;"TOTAL"),IF(AND([2]PREMIOS_DOCTORADO!$E154&lt;&gt;"",[2]PREMIOS_DOCTORADO!$E154&lt;&gt;0),[2]PREMIOS_DOCTORADO!$E154,""),IF($A156="TOTAL",SUM(INDIRECT("B4:B"&amp;ROW()-1)),""))</f>
        <v/>
      </c>
      <c r="C156" s="7" t="str">
        <f ca="1">IF(AND($A156&lt;&gt;"",$A156&lt;&gt;"TOTAL"),IF(AND([2]PREMIOS_DOCTORADO!$G154&lt;&gt;"",[2]PREMIOS_DOCTORADO!$G154&lt;&gt;0),[2]PREMIOS_DOCTORADO!$G154,""),IF($A156="TOTAL",SUM(INDIRECT("C4:C"&amp;ROW()-1)),""))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IF(AND($A156&lt;&gt;"",$A156&lt;&gt;"TOTAL"),IF(AND([2]PREMIOS_DOCTORADO!$J154&lt;&gt;"",[2]PREMIOS_DOCTORADO!$J154&lt;&gt;0),[2]PREMIOS_DOCTORADO!$J154,""),IF($A156="TOTAL",SUM(INDIRECT("E4:E"&amp;ROW()-1)),""))</f>
        <v/>
      </c>
      <c r="F156" s="7" t="str">
        <f ca="1">IF(AND($A156&lt;&gt;"",$A156&lt;&gt;"TOTAL"),IF(AND([2]PREMIOS_DOCTORADO!$L154&lt;&gt;"",[2]PREMIOS_DOCTORADO!$L154&lt;&gt;0),[2]PREMIOS_DOCTORADO!$L154,""),IF($A156="TOTAL",SUM(INDIRECT("F4:F"&amp;ROW()-1)),""))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IF(AND($A156&lt;&gt;"",$A156&lt;&gt;"TOTAL"),IF(AND([2]PREMIOS_DOCTORADO!$O154&lt;&gt;"",[2]PREMIOS_DOCTORADO!$O154&lt;&gt;0),[2]PREMIOS_DOCTORADO!$O154,""),IF($A156="TOTAL",SUM(INDIRECT("H4:H"&amp;ROW()-1)),""))</f>
        <v/>
      </c>
      <c r="I156" s="7" t="str">
        <f ca="1">IF(AND($A156&lt;&gt;"",$A156&lt;&gt;"TOTAL"),IF(AND([2]PREMIOS_DOCTORADO!$Q154&lt;&gt;"",[2]PREMIOS_DOCTORADO!$Q154&lt;&gt;0),[2]PREMIOS_DOCTORADO!$Q154,""),IF($A156="TOTAL",SUM(INDIRECT("I4:I"&amp;ROW()-1)),""))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IF(AND($A156&lt;&gt;"",$A156&lt;&gt;"TOTAL"),IF(AND([2]PREMIOS_DOCTORADO!$T154&lt;&gt;"",[2]PREMIOS_DOCTORADO!$T154&lt;&gt;0),[2]PREMIOS_DOCTORADO!$T154,""),IF($A156="TOTAL",SUM(INDIRECT("K4:K"&amp;ROW()-1)),""))</f>
        <v/>
      </c>
      <c r="L156" s="7" t="str">
        <f ca="1">IF(AND($A156&lt;&gt;"",$A156&lt;&gt;"TOTAL"),IF(AND([2]PREMIOS_DOCTORADO!$V154&lt;&gt;"",[2]PREMIOS_DOCTORADO!$V154&lt;&gt;0),[2]PREMIOS_DOCTORADO!$V154,""),IF($A156="TOTAL",SUM(INDIRECT("L4:L"&amp;ROW()-1)),""))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IF(AND($A156&lt;&gt;"",$A156&lt;&gt;"TOTAL"),IF(AND([2]PREMIOS_DOCTORADO!$Y154&lt;&gt;"",[2]PREMIOS_DOCTORADO!$Y154&lt;&gt;0),[2]PREMIOS_DOCTORADO!$Y154,""),IF($A156="TOTAL",SUM(INDIRECT("N4:N"&amp;ROW()-1)),""))</f>
        <v/>
      </c>
      <c r="O156" s="7" t="str">
        <f ca="1">IF(AND($A156&lt;&gt;"",$A156&lt;&gt;"TOTAL"),IF(AND([2]PREMIOS_DOCTORADO!$AA154&lt;&gt;"",[2]PREMIOS_DOCTORADO!$AA154&lt;&gt;0),[2]PREMIOS_DOCTORADO!$AA154,""),IF($A156="TOTAL",SUM(INDIRECT("O4:O"&amp;ROW()-1)),""))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IF(AND($A156&lt;&gt;"",$A156&lt;&gt;"TOTAL"),IF(AND([2]PREMIOS_DOCTORADO!$AD154&lt;&gt;"",[2]PREMIOS_DOCTORADO!$AD154&lt;&gt;0),[2]PREMIOS_DOCTORADO!$AD154,""),IF($A156="TOTAL",SUM(INDIRECT("Q4:Q"&amp;ROW()-1)),""))</f>
        <v/>
      </c>
      <c r="R156" s="7" t="str">
        <f ca="1">IF(AND($A156&lt;&gt;"",$A156&lt;&gt;"TOTAL"),IF(AND([2]PREMIOS_DOCTORADO!$AF154&lt;&gt;"",[2]PREMIOS_DOCTORADO!$AF154&lt;&gt;0),[2]PREMIOS_DOCTORADO!$AF154,""),IF($A156="TOTAL",SUM(INDIRECT("R4:R"&amp;ROW()-1)),""))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IF(AND($A156&lt;&gt;"",$A156&lt;&gt;"TOTAL"),IF(AND([2]PREMIOS_DOCTORADO!$AI154&lt;&gt;"",[2]PREMIOS_DOCTORADO!$AI154&lt;&gt;0),[2]PREMIOS_DOCTORADO!$AI154,""),IF($A156="TOTAL",SUM(INDIRECT("T4:T"&amp;ROW()-1)),""))</f>
        <v/>
      </c>
      <c r="U156" s="7" t="str">
        <f ca="1">IF(AND($A156&lt;&gt;"",$A156&lt;&gt;"TOTAL"),IF(AND([2]PREMIOS_DOCTORADO!$AK154&lt;&gt;"",[2]PREMIOS_DOCTORADO!$AK154&lt;&gt;0),[2]PREMIOS_DOCTORADO!$AK154,""),IF($A156="TOTAL",SUM(INDIRECT("U4:U"&amp;ROW()-1)),""))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IF(AND($A156&lt;&gt;"",$A156&lt;&gt;"TOTAL"),IF(AND([2]PREMIOS_DOCTORADO!$AN154&lt;&gt;"",[2]PREMIOS_DOCTORADO!$AN154&lt;&gt;0),[2]PREMIOS_DOCTORADO!$AN154,""),IF($A156="TOTAL",SUM(INDIRECT("W4:W"&amp;ROW()-1)),""))</f>
        <v/>
      </c>
      <c r="X156" s="7" t="str">
        <f ca="1">IF(AND($A156&lt;&gt;"",$A156&lt;&gt;"TOTAL"),IF(AND([2]PREMIOS_DOCTORADO!$AP154&lt;&gt;"",[2]PREMIOS_DOCTORADO!$AP154&lt;&gt;0),[2]PREMIOS_DOCTORADO!$AP154,""),IF($A156="TOTAL",SUM(INDIRECT("X4:X"&amp;ROW()-1)),""))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IF(AND($A156&lt;&gt;"",$A156&lt;&gt;"TOTAL"),IF(AND([2]PREMIOS_DOCTORADO!$AS154&lt;&gt;"",[2]PREMIOS_DOCTORADO!$AS154&lt;&gt;0),[2]PREMIOS_DOCTORADO!$AS154,""),IF($A156="TOTAL",SUM(INDIRECT("Z4:Z"&amp;ROW()-1)),""))</f>
        <v/>
      </c>
      <c r="AA156" s="7" t="str">
        <f ca="1">IF(AND($A156&lt;&gt;"",$A156&lt;&gt;"TOTAL"),IF(AND([2]PREMIOS_DOCTORADO!$AU154&lt;&gt;"",[2]PREMIOS_DOCTORADO!$AU154&lt;&gt;0),[2]PREMIOS_DOCTORADO!$AU154,""),IF($A156="TOTAL",SUM(INDIRECT("AA4:AA"&amp;ROW()-1)),""))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IF(AND($A156&lt;&gt;"",$A156&lt;&gt;"TOTAL"),IF(AND([2]PREMIOS_DOCTORADO!$AX154&lt;&gt;"",[2]PREMIOS_DOCTORADO!$AX154&lt;&gt;0),[2]PREMIOS_DOCTORADO!$AX154,""),IF($A156="TOTAL",SUM(INDIRECT("AC4:AC"&amp;ROW()-1)),""))</f>
        <v/>
      </c>
      <c r="AD156" s="7" t="str">
        <f ca="1">IF(AND($A156&lt;&gt;"",$A156&lt;&gt;"TOTAL"),IF(AND([2]PREMIOS_DOCTORADO!$AZ154&lt;&gt;"",[2]PREMIOS_DOCTORADO!$AZ154&lt;&gt;0),[2]PREMIOS_DOCTORADO!$AZ154,""),IF($A156="TOTAL",SUM(INDIRECT("AD4:AD"&amp;ROW()-1)),""))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IF(AND($A156&lt;&gt;"",$A156&lt;&gt;"TOTAL"),IF(AND([2]PREMIOS_DOCTORADO!$BC154&lt;&gt;"",[2]PREMIOS_DOCTORADO!$BC154&lt;&gt;0),[2]PREMIOS_DOCTORADO!$BC154,""),IF($A156="TOTAL",SUM(INDIRECT("AF4:AF"&amp;ROW()-1)),""))</f>
        <v/>
      </c>
      <c r="AG156" s="7" t="str">
        <f ca="1">IF(AND($A156&lt;&gt;"",$A156&lt;&gt;"TOTAL"),IF(AND([2]PREMIOS_DOCTORADO!$BE154&lt;&gt;"",[2]PREMIOS_DOCTORADO!$BE154&lt;&gt;0),[2]PREMIOS_DOCTORADO!$BE154,""),IF($A156="TOTAL",SUM(INDIRECT("AG4:AG"&amp;ROW()-1)),""))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IF(AND($A156&lt;&gt;"",$A156&lt;&gt;"TOTAL"),IF(AND([2]PREMIOS_DOCTORADO!$BH154&lt;&gt;"",[2]PREMIOS_DOCTORADO!$BH154&lt;&gt;0),[2]PREMIOS_DOCTORADO!$BH154,""),IF($A156="TOTAL",SUM(INDIRECT("AI4:AI"&amp;ROW()-1)),""))</f>
        <v/>
      </c>
      <c r="AJ156" s="7" t="str">
        <f ca="1">IF(AND($A156&lt;&gt;"",$A156&lt;&gt;"TOTAL"),IF(AND([2]PREMIOS_DOCTORADO!$BJ154&lt;&gt;"",[2]PREMIOS_DOCTORADO!$BJ154&lt;&gt;0),[2]PREMIOS_DOCTORADO!$BJ154,""),IF($A156="TOTAL",SUM(INDIRECT("AJ4:AJ"&amp;ROW()-1)),""))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IF(AND($A156&lt;&gt;"",$A156&lt;&gt;"TOTAL"),IF(AND([2]PREMIOS_DOCTORADO!$BM154&lt;&gt;"",[2]PREMIOS_DOCTORADO!$BM154&lt;&gt;0),[2]PREMIOS_DOCTORADO!$BM154,""),IF($A156="TOTAL",SUM(INDIRECT("AL4:AL"&amp;ROW()-1)),""))</f>
        <v/>
      </c>
      <c r="AM156" s="7" t="str">
        <f ca="1">IF(AND($A156&lt;&gt;"",$A156&lt;&gt;"TOTAL"),IF(AND([2]PREMIOS_DOCTORADO!$BO154&lt;&gt;"",[2]PREMIOS_DOCTORADO!$BO154&lt;&gt;0),[2]PREMIOS_DOCTORADO!$BO154,""),IF($A156="TOTAL",SUM(INDIRECT("AM4:AM"&amp;ROW()-1)),""))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IF(AND($A156&lt;&gt;"",$A156&lt;&gt;"TOTAL"),IF(AND([2]PREMIOS_DOCTORADO!$BR154&lt;&gt;"",[2]PREMIOS_DOCTORADO!$BR154&lt;&gt;0),[2]PREMIOS_DOCTORADO!$BR154,""),IF($A156="TOTAL",SUM(INDIRECT("AO4:AO"&amp;ROW()-1)),""))</f>
        <v/>
      </c>
      <c r="AP156" s="7" t="str">
        <f ca="1">IF(AND($A156&lt;&gt;"",$A156&lt;&gt;"TOTAL"),IF(AND([2]PREMIOS_DOCTORADO!$BT154&lt;&gt;"",[2]PREMIOS_DOCTORADO!$BT154&lt;&gt;0),[2]PREMIOS_DOCTORADO!$BT154,""),IF($A156="TOTAL",SUM(INDIRECT("AP4:AP"&amp;ROW()-1)),""))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IF(AND($A156&lt;&gt;"",$A156&lt;&gt;"TOTAL"),IF(AND([2]PREMIOS_DOCTORADO!$BW154&lt;&gt;"",[2]PREMIOS_DOCTORADO!$BW154&lt;&gt;0),[2]PREMIOS_DOCTORADO!$BW154,""),IF($A156="TOTAL",SUM(INDIRECT("AR4:AR"&amp;ROW()-1)),""))</f>
        <v/>
      </c>
      <c r="AS156" s="7" t="str">
        <f ca="1">IF(AND($A156&lt;&gt;"",$A156&lt;&gt;"TOTAL"),IF(AND([2]PREMIOS_DOCTORADO!$BY154&lt;&gt;"",[2]PREMIOS_DOCTORADO!$BY154&lt;&gt;0),[2]PREMIOS_DOCTORADO!$BY154,""),IF($A156="TOTAL",SUM(INDIRECT("AS4:AS"&amp;ROW()-1)),""))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IF(AND($A156&lt;&gt;"",$A156&lt;&gt;"TOTAL"),IF(AND([2]PREMIOS_DOCTORADO!$CB154&lt;&gt;"",[2]PREMIOS_DOCTORADO!$CB154&lt;&gt;0),[2]PREMIOS_DOCTORADO!$CB154,""),IF($A156="TOTAL",SUM(INDIRECT("AU4:AU"&amp;ROW()-1)),""))</f>
        <v/>
      </c>
      <c r="AV156" s="7" t="str">
        <f ca="1">IF(AND($A156&lt;&gt;"",$A156&lt;&gt;"TOTAL"),IF(AND([2]PREMIOS_DOCTORADO!$CD154&lt;&gt;"",[2]PREMIOS_DOCTORADO!$CD154&lt;&gt;0),[2]PREMIOS_DOCTORADO!$CD154,""),IF($A156="TOTAL",SUM(INDIRECT("AV4:AV"&amp;ROW()-1)),""))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IF(AND($A156&lt;&gt;"",$A156&lt;&gt;"TOTAL"),IF(AND([2]PREMIOS_DOCTORADO!$CG154&lt;&gt;"",[2]PREMIOS_DOCTORADO!$CG154&lt;&gt;0),[2]PREMIOS_DOCTORADO!$CG154,""),IF($A156="TOTAL",SUM(INDIRECT("AX4:AX"&amp;ROW()-1)),""))</f>
        <v/>
      </c>
      <c r="AY156" s="7" t="str">
        <f ca="1">IF(AND($A156&lt;&gt;"",$A156&lt;&gt;"TOTAL"),IF(AND([2]PREMIOS_DOCTORADO!$CI154&lt;&gt;"",[2]PREMIOS_DOCTORADO!$CI154&lt;&gt;0),[2]PREMIOS_DOCTORADO!$CI154,""),IF($A156="TOTAL",SUM(INDIRECT("AY4:AY"&amp;ROW()-1)),""))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IF(AND($A156&lt;&gt;"",$A156&lt;&gt;"TOTAL"),IF(AND([2]PREMIOS_DOCTORADO!$CL154&lt;&gt;"",[2]PREMIOS_DOCTORADO!$CL154&lt;&gt;0),[2]PREMIOS_DOCTORADO!$CL154,""),IF($A156="TOTAL",SUM(INDIRECT("BA4:BA"&amp;ROW()-1)),""))</f>
        <v/>
      </c>
      <c r="BB156" s="7" t="str">
        <f ca="1">IF(AND($A156&lt;&gt;"",$A156&lt;&gt;"TOTAL"),IF(AND([2]PREMIOS_DOCTORADO!$CN154&lt;&gt;"",[2]PREMIOS_DOCTORADO!$CN154&lt;&gt;0),[2]PREMIOS_DOCTORADO!$CN154,""),IF($A156="TOTAL",SUM(INDIRECT("BB4:BB"&amp;ROW()-1)),""))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IF(AND($A156&lt;&gt;"",$A156&lt;&gt;"TOTAL"),IF(AND([2]PREMIOS_DOCTORADO!$CQ154&lt;&gt;"",[2]PREMIOS_DOCTORADO!$CQ154&lt;&gt;0),[2]PREMIOS_DOCTORADO!$CQ154,""),IF($A156="TOTAL",SUM(INDIRECT("BD4:BD"&amp;ROW()-1)),""))</f>
        <v/>
      </c>
      <c r="BE156" s="7" t="str">
        <f ca="1">IF(AND($A156&lt;&gt;"",$A156&lt;&gt;"TOTAL"),IF(AND([2]PREMIOS_DOCTORADO!$CS154&lt;&gt;"",[2]PREMIOS_DOCTORADO!$CS154&lt;&gt;0),[2]PREMIOS_DOCTORADO!$CS154,""),IF($A156="TOTAL",SUM(INDIRECT("BE4:BE"&amp;ROW()-1)),""))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IF([2]PREMIOS_DOCTORADO!$D155&lt;&gt;"",[2]PREMIOS_DOCTORADO!$D155,IF(AND([2]PREMIOS_DOCTORADO!$D155="",[2]PREMIOS_DOCTORADO!$D156="",[2]PREMIOS_DOCTORADO!$D154=""),"","TOTAL"))</f>
        <v/>
      </c>
      <c r="B157" s="7" t="str">
        <f ca="1">IF(AND($A157&lt;&gt;"",$A157&lt;&gt;"TOTAL"),IF(AND([2]PREMIOS_DOCTORADO!$E155&lt;&gt;"",[2]PREMIOS_DOCTORADO!$E155&lt;&gt;0),[2]PREMIOS_DOCTORADO!$E155,""),IF($A157="TOTAL",SUM(INDIRECT("B4:B"&amp;ROW()-1)),""))</f>
        <v/>
      </c>
      <c r="C157" s="7" t="str">
        <f ca="1">IF(AND($A157&lt;&gt;"",$A157&lt;&gt;"TOTAL"),IF(AND([2]PREMIOS_DOCTORADO!$G155&lt;&gt;"",[2]PREMIOS_DOCTORADO!$G155&lt;&gt;0),[2]PREMIOS_DOCTORADO!$G155,""),IF($A157="TOTAL",SUM(INDIRECT("C4:C"&amp;ROW()-1)),""))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IF(AND($A157&lt;&gt;"",$A157&lt;&gt;"TOTAL"),IF(AND([2]PREMIOS_DOCTORADO!$J155&lt;&gt;"",[2]PREMIOS_DOCTORADO!$J155&lt;&gt;0),[2]PREMIOS_DOCTORADO!$J155,""),IF($A157="TOTAL",SUM(INDIRECT("E4:E"&amp;ROW()-1)),""))</f>
        <v/>
      </c>
      <c r="F157" s="7" t="str">
        <f ca="1">IF(AND($A157&lt;&gt;"",$A157&lt;&gt;"TOTAL"),IF(AND([2]PREMIOS_DOCTORADO!$L155&lt;&gt;"",[2]PREMIOS_DOCTORADO!$L155&lt;&gt;0),[2]PREMIOS_DOCTORADO!$L155,""),IF($A157="TOTAL",SUM(INDIRECT("F4:F"&amp;ROW()-1)),""))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IF(AND($A157&lt;&gt;"",$A157&lt;&gt;"TOTAL"),IF(AND([2]PREMIOS_DOCTORADO!$O155&lt;&gt;"",[2]PREMIOS_DOCTORADO!$O155&lt;&gt;0),[2]PREMIOS_DOCTORADO!$O155,""),IF($A157="TOTAL",SUM(INDIRECT("H4:H"&amp;ROW()-1)),""))</f>
        <v/>
      </c>
      <c r="I157" s="7" t="str">
        <f ca="1">IF(AND($A157&lt;&gt;"",$A157&lt;&gt;"TOTAL"),IF(AND([2]PREMIOS_DOCTORADO!$Q155&lt;&gt;"",[2]PREMIOS_DOCTORADO!$Q155&lt;&gt;0),[2]PREMIOS_DOCTORADO!$Q155,""),IF($A157="TOTAL",SUM(INDIRECT("I4:I"&amp;ROW()-1)),""))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IF(AND($A157&lt;&gt;"",$A157&lt;&gt;"TOTAL"),IF(AND([2]PREMIOS_DOCTORADO!$T155&lt;&gt;"",[2]PREMIOS_DOCTORADO!$T155&lt;&gt;0),[2]PREMIOS_DOCTORADO!$T155,""),IF($A157="TOTAL",SUM(INDIRECT("K4:K"&amp;ROW()-1)),""))</f>
        <v/>
      </c>
      <c r="L157" s="7" t="str">
        <f ca="1">IF(AND($A157&lt;&gt;"",$A157&lt;&gt;"TOTAL"),IF(AND([2]PREMIOS_DOCTORADO!$V155&lt;&gt;"",[2]PREMIOS_DOCTORADO!$V155&lt;&gt;0),[2]PREMIOS_DOCTORADO!$V155,""),IF($A157="TOTAL",SUM(INDIRECT("L4:L"&amp;ROW()-1)),""))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IF(AND($A157&lt;&gt;"",$A157&lt;&gt;"TOTAL"),IF(AND([2]PREMIOS_DOCTORADO!$Y155&lt;&gt;"",[2]PREMIOS_DOCTORADO!$Y155&lt;&gt;0),[2]PREMIOS_DOCTORADO!$Y155,""),IF($A157="TOTAL",SUM(INDIRECT("N4:N"&amp;ROW()-1)),""))</f>
        <v/>
      </c>
      <c r="O157" s="7" t="str">
        <f ca="1">IF(AND($A157&lt;&gt;"",$A157&lt;&gt;"TOTAL"),IF(AND([2]PREMIOS_DOCTORADO!$AA155&lt;&gt;"",[2]PREMIOS_DOCTORADO!$AA155&lt;&gt;0),[2]PREMIOS_DOCTORADO!$AA155,""),IF($A157="TOTAL",SUM(INDIRECT("O4:O"&amp;ROW()-1)),""))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IF(AND($A157&lt;&gt;"",$A157&lt;&gt;"TOTAL"),IF(AND([2]PREMIOS_DOCTORADO!$AD155&lt;&gt;"",[2]PREMIOS_DOCTORADO!$AD155&lt;&gt;0),[2]PREMIOS_DOCTORADO!$AD155,""),IF($A157="TOTAL",SUM(INDIRECT("Q4:Q"&amp;ROW()-1)),""))</f>
        <v/>
      </c>
      <c r="R157" s="7" t="str">
        <f ca="1">IF(AND($A157&lt;&gt;"",$A157&lt;&gt;"TOTAL"),IF(AND([2]PREMIOS_DOCTORADO!$AF155&lt;&gt;"",[2]PREMIOS_DOCTORADO!$AF155&lt;&gt;0),[2]PREMIOS_DOCTORADO!$AF155,""),IF($A157="TOTAL",SUM(INDIRECT("R4:R"&amp;ROW()-1)),""))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IF(AND($A157&lt;&gt;"",$A157&lt;&gt;"TOTAL"),IF(AND([2]PREMIOS_DOCTORADO!$AI155&lt;&gt;"",[2]PREMIOS_DOCTORADO!$AI155&lt;&gt;0),[2]PREMIOS_DOCTORADO!$AI155,""),IF($A157="TOTAL",SUM(INDIRECT("T4:T"&amp;ROW()-1)),""))</f>
        <v/>
      </c>
      <c r="U157" s="7" t="str">
        <f ca="1">IF(AND($A157&lt;&gt;"",$A157&lt;&gt;"TOTAL"),IF(AND([2]PREMIOS_DOCTORADO!$AK155&lt;&gt;"",[2]PREMIOS_DOCTORADO!$AK155&lt;&gt;0),[2]PREMIOS_DOCTORADO!$AK155,""),IF($A157="TOTAL",SUM(INDIRECT("U4:U"&amp;ROW()-1)),""))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IF(AND($A157&lt;&gt;"",$A157&lt;&gt;"TOTAL"),IF(AND([2]PREMIOS_DOCTORADO!$AN155&lt;&gt;"",[2]PREMIOS_DOCTORADO!$AN155&lt;&gt;0),[2]PREMIOS_DOCTORADO!$AN155,""),IF($A157="TOTAL",SUM(INDIRECT("W4:W"&amp;ROW()-1)),""))</f>
        <v/>
      </c>
      <c r="X157" s="7" t="str">
        <f ca="1">IF(AND($A157&lt;&gt;"",$A157&lt;&gt;"TOTAL"),IF(AND([2]PREMIOS_DOCTORADO!$AP155&lt;&gt;"",[2]PREMIOS_DOCTORADO!$AP155&lt;&gt;0),[2]PREMIOS_DOCTORADO!$AP155,""),IF($A157="TOTAL",SUM(INDIRECT("X4:X"&amp;ROW()-1)),""))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IF(AND($A157&lt;&gt;"",$A157&lt;&gt;"TOTAL"),IF(AND([2]PREMIOS_DOCTORADO!$AS155&lt;&gt;"",[2]PREMIOS_DOCTORADO!$AS155&lt;&gt;0),[2]PREMIOS_DOCTORADO!$AS155,""),IF($A157="TOTAL",SUM(INDIRECT("Z4:Z"&amp;ROW()-1)),""))</f>
        <v/>
      </c>
      <c r="AA157" s="7" t="str">
        <f ca="1">IF(AND($A157&lt;&gt;"",$A157&lt;&gt;"TOTAL"),IF(AND([2]PREMIOS_DOCTORADO!$AU155&lt;&gt;"",[2]PREMIOS_DOCTORADO!$AU155&lt;&gt;0),[2]PREMIOS_DOCTORADO!$AU155,""),IF($A157="TOTAL",SUM(INDIRECT("AA4:AA"&amp;ROW()-1)),""))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IF(AND($A157&lt;&gt;"",$A157&lt;&gt;"TOTAL"),IF(AND([2]PREMIOS_DOCTORADO!$AX155&lt;&gt;"",[2]PREMIOS_DOCTORADO!$AX155&lt;&gt;0),[2]PREMIOS_DOCTORADO!$AX155,""),IF($A157="TOTAL",SUM(INDIRECT("AC4:AC"&amp;ROW()-1)),""))</f>
        <v/>
      </c>
      <c r="AD157" s="7" t="str">
        <f ca="1">IF(AND($A157&lt;&gt;"",$A157&lt;&gt;"TOTAL"),IF(AND([2]PREMIOS_DOCTORADO!$AZ155&lt;&gt;"",[2]PREMIOS_DOCTORADO!$AZ155&lt;&gt;0),[2]PREMIOS_DOCTORADO!$AZ155,""),IF($A157="TOTAL",SUM(INDIRECT("AD4:AD"&amp;ROW()-1)),""))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IF(AND($A157&lt;&gt;"",$A157&lt;&gt;"TOTAL"),IF(AND([2]PREMIOS_DOCTORADO!$BC155&lt;&gt;"",[2]PREMIOS_DOCTORADO!$BC155&lt;&gt;0),[2]PREMIOS_DOCTORADO!$BC155,""),IF($A157="TOTAL",SUM(INDIRECT("AF4:AF"&amp;ROW()-1)),""))</f>
        <v/>
      </c>
      <c r="AG157" s="7" t="str">
        <f ca="1">IF(AND($A157&lt;&gt;"",$A157&lt;&gt;"TOTAL"),IF(AND([2]PREMIOS_DOCTORADO!$BE155&lt;&gt;"",[2]PREMIOS_DOCTORADO!$BE155&lt;&gt;0),[2]PREMIOS_DOCTORADO!$BE155,""),IF($A157="TOTAL",SUM(INDIRECT("AG4:AG"&amp;ROW()-1)),""))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IF(AND($A157&lt;&gt;"",$A157&lt;&gt;"TOTAL"),IF(AND([2]PREMIOS_DOCTORADO!$BH155&lt;&gt;"",[2]PREMIOS_DOCTORADO!$BH155&lt;&gt;0),[2]PREMIOS_DOCTORADO!$BH155,""),IF($A157="TOTAL",SUM(INDIRECT("AI4:AI"&amp;ROW()-1)),""))</f>
        <v/>
      </c>
      <c r="AJ157" s="7" t="str">
        <f ca="1">IF(AND($A157&lt;&gt;"",$A157&lt;&gt;"TOTAL"),IF(AND([2]PREMIOS_DOCTORADO!$BJ155&lt;&gt;"",[2]PREMIOS_DOCTORADO!$BJ155&lt;&gt;0),[2]PREMIOS_DOCTORADO!$BJ155,""),IF($A157="TOTAL",SUM(INDIRECT("AJ4:AJ"&amp;ROW()-1)),""))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IF(AND($A157&lt;&gt;"",$A157&lt;&gt;"TOTAL"),IF(AND([2]PREMIOS_DOCTORADO!$BM155&lt;&gt;"",[2]PREMIOS_DOCTORADO!$BM155&lt;&gt;0),[2]PREMIOS_DOCTORADO!$BM155,""),IF($A157="TOTAL",SUM(INDIRECT("AL4:AL"&amp;ROW()-1)),""))</f>
        <v/>
      </c>
      <c r="AM157" s="7" t="str">
        <f ca="1">IF(AND($A157&lt;&gt;"",$A157&lt;&gt;"TOTAL"),IF(AND([2]PREMIOS_DOCTORADO!$BO155&lt;&gt;"",[2]PREMIOS_DOCTORADO!$BO155&lt;&gt;0),[2]PREMIOS_DOCTORADO!$BO155,""),IF($A157="TOTAL",SUM(INDIRECT("AM4:AM"&amp;ROW()-1)),""))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IF(AND($A157&lt;&gt;"",$A157&lt;&gt;"TOTAL"),IF(AND([2]PREMIOS_DOCTORADO!$BR155&lt;&gt;"",[2]PREMIOS_DOCTORADO!$BR155&lt;&gt;0),[2]PREMIOS_DOCTORADO!$BR155,""),IF($A157="TOTAL",SUM(INDIRECT("AO4:AO"&amp;ROW()-1)),""))</f>
        <v/>
      </c>
      <c r="AP157" s="7" t="str">
        <f ca="1">IF(AND($A157&lt;&gt;"",$A157&lt;&gt;"TOTAL"),IF(AND([2]PREMIOS_DOCTORADO!$BT155&lt;&gt;"",[2]PREMIOS_DOCTORADO!$BT155&lt;&gt;0),[2]PREMIOS_DOCTORADO!$BT155,""),IF($A157="TOTAL",SUM(INDIRECT("AP4:AP"&amp;ROW()-1)),""))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IF(AND($A157&lt;&gt;"",$A157&lt;&gt;"TOTAL"),IF(AND([2]PREMIOS_DOCTORADO!$BW155&lt;&gt;"",[2]PREMIOS_DOCTORADO!$BW155&lt;&gt;0),[2]PREMIOS_DOCTORADO!$BW155,""),IF($A157="TOTAL",SUM(INDIRECT("AR4:AR"&amp;ROW()-1)),""))</f>
        <v/>
      </c>
      <c r="AS157" s="7" t="str">
        <f ca="1">IF(AND($A157&lt;&gt;"",$A157&lt;&gt;"TOTAL"),IF(AND([2]PREMIOS_DOCTORADO!$BY155&lt;&gt;"",[2]PREMIOS_DOCTORADO!$BY155&lt;&gt;0),[2]PREMIOS_DOCTORADO!$BY155,""),IF($A157="TOTAL",SUM(INDIRECT("AS4:AS"&amp;ROW()-1)),""))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IF(AND($A157&lt;&gt;"",$A157&lt;&gt;"TOTAL"),IF(AND([2]PREMIOS_DOCTORADO!$CB155&lt;&gt;"",[2]PREMIOS_DOCTORADO!$CB155&lt;&gt;0),[2]PREMIOS_DOCTORADO!$CB155,""),IF($A157="TOTAL",SUM(INDIRECT("AU4:AU"&amp;ROW()-1)),""))</f>
        <v/>
      </c>
      <c r="AV157" s="7" t="str">
        <f ca="1">IF(AND($A157&lt;&gt;"",$A157&lt;&gt;"TOTAL"),IF(AND([2]PREMIOS_DOCTORADO!$CD155&lt;&gt;"",[2]PREMIOS_DOCTORADO!$CD155&lt;&gt;0),[2]PREMIOS_DOCTORADO!$CD155,""),IF($A157="TOTAL",SUM(INDIRECT("AV4:AV"&amp;ROW()-1)),""))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IF(AND($A157&lt;&gt;"",$A157&lt;&gt;"TOTAL"),IF(AND([2]PREMIOS_DOCTORADO!$CG155&lt;&gt;"",[2]PREMIOS_DOCTORADO!$CG155&lt;&gt;0),[2]PREMIOS_DOCTORADO!$CG155,""),IF($A157="TOTAL",SUM(INDIRECT("AX4:AX"&amp;ROW()-1)),""))</f>
        <v/>
      </c>
      <c r="AY157" s="7" t="str">
        <f ca="1">IF(AND($A157&lt;&gt;"",$A157&lt;&gt;"TOTAL"),IF(AND([2]PREMIOS_DOCTORADO!$CI155&lt;&gt;"",[2]PREMIOS_DOCTORADO!$CI155&lt;&gt;0),[2]PREMIOS_DOCTORADO!$CI155,""),IF($A157="TOTAL",SUM(INDIRECT("AY4:AY"&amp;ROW()-1)),""))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IF(AND($A157&lt;&gt;"",$A157&lt;&gt;"TOTAL"),IF(AND([2]PREMIOS_DOCTORADO!$CL155&lt;&gt;"",[2]PREMIOS_DOCTORADO!$CL155&lt;&gt;0),[2]PREMIOS_DOCTORADO!$CL155,""),IF($A157="TOTAL",SUM(INDIRECT("BA4:BA"&amp;ROW()-1)),""))</f>
        <v/>
      </c>
      <c r="BB157" s="7" t="str">
        <f ca="1">IF(AND($A157&lt;&gt;"",$A157&lt;&gt;"TOTAL"),IF(AND([2]PREMIOS_DOCTORADO!$CN155&lt;&gt;"",[2]PREMIOS_DOCTORADO!$CN155&lt;&gt;0),[2]PREMIOS_DOCTORADO!$CN155,""),IF($A157="TOTAL",SUM(INDIRECT("BB4:BB"&amp;ROW()-1)),""))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IF(AND($A157&lt;&gt;"",$A157&lt;&gt;"TOTAL"),IF(AND([2]PREMIOS_DOCTORADO!$CQ155&lt;&gt;"",[2]PREMIOS_DOCTORADO!$CQ155&lt;&gt;0),[2]PREMIOS_DOCTORADO!$CQ155,""),IF($A157="TOTAL",SUM(INDIRECT("BD4:BD"&amp;ROW()-1)),""))</f>
        <v/>
      </c>
      <c r="BE157" s="7" t="str">
        <f ca="1">IF(AND($A157&lt;&gt;"",$A157&lt;&gt;"TOTAL"),IF(AND([2]PREMIOS_DOCTORADO!$CS155&lt;&gt;"",[2]PREMIOS_DOCTORADO!$CS155&lt;&gt;0),[2]PREMIOS_DOCTORADO!$CS155,""),IF($A157="TOTAL",SUM(INDIRECT("BE4:BE"&amp;ROW()-1)),""))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IF([2]PREMIOS_DOCTORADO!$D156&lt;&gt;"",[2]PREMIOS_DOCTORADO!$D156,IF(AND([2]PREMIOS_DOCTORADO!$D156="",[2]PREMIOS_DOCTORADO!$D157="",[2]PREMIOS_DOCTORADO!$D155=""),"","TOTAL"))</f>
        <v/>
      </c>
      <c r="B158" s="7" t="str">
        <f ca="1">IF(AND($A158&lt;&gt;"",$A158&lt;&gt;"TOTAL"),IF(AND([2]PREMIOS_DOCTORADO!$E156&lt;&gt;"",[2]PREMIOS_DOCTORADO!$E156&lt;&gt;0),[2]PREMIOS_DOCTORADO!$E156,""),IF($A158="TOTAL",SUM(INDIRECT("B4:B"&amp;ROW()-1)),""))</f>
        <v/>
      </c>
      <c r="C158" s="7" t="str">
        <f ca="1">IF(AND($A158&lt;&gt;"",$A158&lt;&gt;"TOTAL"),IF(AND([2]PREMIOS_DOCTORADO!$G156&lt;&gt;"",[2]PREMIOS_DOCTORADO!$G156&lt;&gt;0),[2]PREMIOS_DOCTORADO!$G156,""),IF($A158="TOTAL",SUM(INDIRECT("C4:C"&amp;ROW()-1)),""))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IF(AND($A158&lt;&gt;"",$A158&lt;&gt;"TOTAL"),IF(AND([2]PREMIOS_DOCTORADO!$J156&lt;&gt;"",[2]PREMIOS_DOCTORADO!$J156&lt;&gt;0),[2]PREMIOS_DOCTORADO!$J156,""),IF($A158="TOTAL",SUM(INDIRECT("E4:E"&amp;ROW()-1)),""))</f>
        <v/>
      </c>
      <c r="F158" s="7" t="str">
        <f ca="1">IF(AND($A158&lt;&gt;"",$A158&lt;&gt;"TOTAL"),IF(AND([2]PREMIOS_DOCTORADO!$L156&lt;&gt;"",[2]PREMIOS_DOCTORADO!$L156&lt;&gt;0),[2]PREMIOS_DOCTORADO!$L156,""),IF($A158="TOTAL",SUM(INDIRECT("F4:F"&amp;ROW()-1)),""))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IF(AND($A158&lt;&gt;"",$A158&lt;&gt;"TOTAL"),IF(AND([2]PREMIOS_DOCTORADO!$O156&lt;&gt;"",[2]PREMIOS_DOCTORADO!$O156&lt;&gt;0),[2]PREMIOS_DOCTORADO!$O156,""),IF($A158="TOTAL",SUM(INDIRECT("H4:H"&amp;ROW()-1)),""))</f>
        <v/>
      </c>
      <c r="I158" s="7" t="str">
        <f ca="1">IF(AND($A158&lt;&gt;"",$A158&lt;&gt;"TOTAL"),IF(AND([2]PREMIOS_DOCTORADO!$Q156&lt;&gt;"",[2]PREMIOS_DOCTORADO!$Q156&lt;&gt;0),[2]PREMIOS_DOCTORADO!$Q156,""),IF($A158="TOTAL",SUM(INDIRECT("I4:I"&amp;ROW()-1)),""))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IF(AND($A158&lt;&gt;"",$A158&lt;&gt;"TOTAL"),IF(AND([2]PREMIOS_DOCTORADO!$T156&lt;&gt;"",[2]PREMIOS_DOCTORADO!$T156&lt;&gt;0),[2]PREMIOS_DOCTORADO!$T156,""),IF($A158="TOTAL",SUM(INDIRECT("K4:K"&amp;ROW()-1)),""))</f>
        <v/>
      </c>
      <c r="L158" s="7" t="str">
        <f ca="1">IF(AND($A158&lt;&gt;"",$A158&lt;&gt;"TOTAL"),IF(AND([2]PREMIOS_DOCTORADO!$V156&lt;&gt;"",[2]PREMIOS_DOCTORADO!$V156&lt;&gt;0),[2]PREMIOS_DOCTORADO!$V156,""),IF($A158="TOTAL",SUM(INDIRECT("L4:L"&amp;ROW()-1)),""))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IF(AND($A158&lt;&gt;"",$A158&lt;&gt;"TOTAL"),IF(AND([2]PREMIOS_DOCTORADO!$Y156&lt;&gt;"",[2]PREMIOS_DOCTORADO!$Y156&lt;&gt;0),[2]PREMIOS_DOCTORADO!$Y156,""),IF($A158="TOTAL",SUM(INDIRECT("N4:N"&amp;ROW()-1)),""))</f>
        <v/>
      </c>
      <c r="O158" s="7" t="str">
        <f ca="1">IF(AND($A158&lt;&gt;"",$A158&lt;&gt;"TOTAL"),IF(AND([2]PREMIOS_DOCTORADO!$AA156&lt;&gt;"",[2]PREMIOS_DOCTORADO!$AA156&lt;&gt;0),[2]PREMIOS_DOCTORADO!$AA156,""),IF($A158="TOTAL",SUM(INDIRECT("O4:O"&amp;ROW()-1)),""))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IF(AND($A158&lt;&gt;"",$A158&lt;&gt;"TOTAL"),IF(AND([2]PREMIOS_DOCTORADO!$AD156&lt;&gt;"",[2]PREMIOS_DOCTORADO!$AD156&lt;&gt;0),[2]PREMIOS_DOCTORADO!$AD156,""),IF($A158="TOTAL",SUM(INDIRECT("Q4:Q"&amp;ROW()-1)),""))</f>
        <v/>
      </c>
      <c r="R158" s="7" t="str">
        <f ca="1">IF(AND($A158&lt;&gt;"",$A158&lt;&gt;"TOTAL"),IF(AND([2]PREMIOS_DOCTORADO!$AF156&lt;&gt;"",[2]PREMIOS_DOCTORADO!$AF156&lt;&gt;0),[2]PREMIOS_DOCTORADO!$AF156,""),IF($A158="TOTAL",SUM(INDIRECT("R4:R"&amp;ROW()-1)),""))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IF(AND($A158&lt;&gt;"",$A158&lt;&gt;"TOTAL"),IF(AND([2]PREMIOS_DOCTORADO!$AI156&lt;&gt;"",[2]PREMIOS_DOCTORADO!$AI156&lt;&gt;0),[2]PREMIOS_DOCTORADO!$AI156,""),IF($A158="TOTAL",SUM(INDIRECT("T4:T"&amp;ROW()-1)),""))</f>
        <v/>
      </c>
      <c r="U158" s="7" t="str">
        <f ca="1">IF(AND($A158&lt;&gt;"",$A158&lt;&gt;"TOTAL"),IF(AND([2]PREMIOS_DOCTORADO!$AK156&lt;&gt;"",[2]PREMIOS_DOCTORADO!$AK156&lt;&gt;0),[2]PREMIOS_DOCTORADO!$AK156,""),IF($A158="TOTAL",SUM(INDIRECT("U4:U"&amp;ROW()-1)),""))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IF(AND($A158&lt;&gt;"",$A158&lt;&gt;"TOTAL"),IF(AND([2]PREMIOS_DOCTORADO!$AN156&lt;&gt;"",[2]PREMIOS_DOCTORADO!$AN156&lt;&gt;0),[2]PREMIOS_DOCTORADO!$AN156,""),IF($A158="TOTAL",SUM(INDIRECT("W4:W"&amp;ROW()-1)),""))</f>
        <v/>
      </c>
      <c r="X158" s="7" t="str">
        <f ca="1">IF(AND($A158&lt;&gt;"",$A158&lt;&gt;"TOTAL"),IF(AND([2]PREMIOS_DOCTORADO!$AP156&lt;&gt;"",[2]PREMIOS_DOCTORADO!$AP156&lt;&gt;0),[2]PREMIOS_DOCTORADO!$AP156,""),IF($A158="TOTAL",SUM(INDIRECT("X4:X"&amp;ROW()-1)),""))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IF(AND($A158&lt;&gt;"",$A158&lt;&gt;"TOTAL"),IF(AND([2]PREMIOS_DOCTORADO!$AS156&lt;&gt;"",[2]PREMIOS_DOCTORADO!$AS156&lt;&gt;0),[2]PREMIOS_DOCTORADO!$AS156,""),IF($A158="TOTAL",SUM(INDIRECT("Z4:Z"&amp;ROW()-1)),""))</f>
        <v/>
      </c>
      <c r="AA158" s="7" t="str">
        <f ca="1">IF(AND($A158&lt;&gt;"",$A158&lt;&gt;"TOTAL"),IF(AND([2]PREMIOS_DOCTORADO!$AU156&lt;&gt;"",[2]PREMIOS_DOCTORADO!$AU156&lt;&gt;0),[2]PREMIOS_DOCTORADO!$AU156,""),IF($A158="TOTAL",SUM(INDIRECT("AA4:AA"&amp;ROW()-1)),""))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IF(AND($A158&lt;&gt;"",$A158&lt;&gt;"TOTAL"),IF(AND([2]PREMIOS_DOCTORADO!$AX156&lt;&gt;"",[2]PREMIOS_DOCTORADO!$AX156&lt;&gt;0),[2]PREMIOS_DOCTORADO!$AX156,""),IF($A158="TOTAL",SUM(INDIRECT("AC4:AC"&amp;ROW()-1)),""))</f>
        <v/>
      </c>
      <c r="AD158" s="7" t="str">
        <f ca="1">IF(AND($A158&lt;&gt;"",$A158&lt;&gt;"TOTAL"),IF(AND([2]PREMIOS_DOCTORADO!$AZ156&lt;&gt;"",[2]PREMIOS_DOCTORADO!$AZ156&lt;&gt;0),[2]PREMIOS_DOCTORADO!$AZ156,""),IF($A158="TOTAL",SUM(INDIRECT("AD4:AD"&amp;ROW()-1)),""))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IF(AND($A158&lt;&gt;"",$A158&lt;&gt;"TOTAL"),IF(AND([2]PREMIOS_DOCTORADO!$BC156&lt;&gt;"",[2]PREMIOS_DOCTORADO!$BC156&lt;&gt;0),[2]PREMIOS_DOCTORADO!$BC156,""),IF($A158="TOTAL",SUM(INDIRECT("AF4:AF"&amp;ROW()-1)),""))</f>
        <v/>
      </c>
      <c r="AG158" s="7" t="str">
        <f ca="1">IF(AND($A158&lt;&gt;"",$A158&lt;&gt;"TOTAL"),IF(AND([2]PREMIOS_DOCTORADO!$BE156&lt;&gt;"",[2]PREMIOS_DOCTORADO!$BE156&lt;&gt;0),[2]PREMIOS_DOCTORADO!$BE156,""),IF($A158="TOTAL",SUM(INDIRECT("AG4:AG"&amp;ROW()-1)),""))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IF(AND($A158&lt;&gt;"",$A158&lt;&gt;"TOTAL"),IF(AND([2]PREMIOS_DOCTORADO!$BH156&lt;&gt;"",[2]PREMIOS_DOCTORADO!$BH156&lt;&gt;0),[2]PREMIOS_DOCTORADO!$BH156,""),IF($A158="TOTAL",SUM(INDIRECT("AI4:AI"&amp;ROW()-1)),""))</f>
        <v/>
      </c>
      <c r="AJ158" s="7" t="str">
        <f ca="1">IF(AND($A158&lt;&gt;"",$A158&lt;&gt;"TOTAL"),IF(AND([2]PREMIOS_DOCTORADO!$BJ156&lt;&gt;"",[2]PREMIOS_DOCTORADO!$BJ156&lt;&gt;0),[2]PREMIOS_DOCTORADO!$BJ156,""),IF($A158="TOTAL",SUM(INDIRECT("AJ4:AJ"&amp;ROW()-1)),""))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IF(AND($A158&lt;&gt;"",$A158&lt;&gt;"TOTAL"),IF(AND([2]PREMIOS_DOCTORADO!$BM156&lt;&gt;"",[2]PREMIOS_DOCTORADO!$BM156&lt;&gt;0),[2]PREMIOS_DOCTORADO!$BM156,""),IF($A158="TOTAL",SUM(INDIRECT("AL4:AL"&amp;ROW()-1)),""))</f>
        <v/>
      </c>
      <c r="AM158" s="7" t="str">
        <f ca="1">IF(AND($A158&lt;&gt;"",$A158&lt;&gt;"TOTAL"),IF(AND([2]PREMIOS_DOCTORADO!$BO156&lt;&gt;"",[2]PREMIOS_DOCTORADO!$BO156&lt;&gt;0),[2]PREMIOS_DOCTORADO!$BO156,""),IF($A158="TOTAL",SUM(INDIRECT("AM4:AM"&amp;ROW()-1)),""))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IF(AND($A158&lt;&gt;"",$A158&lt;&gt;"TOTAL"),IF(AND([2]PREMIOS_DOCTORADO!$BR156&lt;&gt;"",[2]PREMIOS_DOCTORADO!$BR156&lt;&gt;0),[2]PREMIOS_DOCTORADO!$BR156,""),IF($A158="TOTAL",SUM(INDIRECT("AO4:AO"&amp;ROW()-1)),""))</f>
        <v/>
      </c>
      <c r="AP158" s="7" t="str">
        <f ca="1">IF(AND($A158&lt;&gt;"",$A158&lt;&gt;"TOTAL"),IF(AND([2]PREMIOS_DOCTORADO!$BT156&lt;&gt;"",[2]PREMIOS_DOCTORADO!$BT156&lt;&gt;0),[2]PREMIOS_DOCTORADO!$BT156,""),IF($A158="TOTAL",SUM(INDIRECT("AP4:AP"&amp;ROW()-1)),""))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IF(AND($A158&lt;&gt;"",$A158&lt;&gt;"TOTAL"),IF(AND([2]PREMIOS_DOCTORADO!$BW156&lt;&gt;"",[2]PREMIOS_DOCTORADO!$BW156&lt;&gt;0),[2]PREMIOS_DOCTORADO!$BW156,""),IF($A158="TOTAL",SUM(INDIRECT("AR4:AR"&amp;ROW()-1)),""))</f>
        <v/>
      </c>
      <c r="AS158" s="7" t="str">
        <f ca="1">IF(AND($A158&lt;&gt;"",$A158&lt;&gt;"TOTAL"),IF(AND([2]PREMIOS_DOCTORADO!$BY156&lt;&gt;"",[2]PREMIOS_DOCTORADO!$BY156&lt;&gt;0),[2]PREMIOS_DOCTORADO!$BY156,""),IF($A158="TOTAL",SUM(INDIRECT("AS4:AS"&amp;ROW()-1)),""))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IF(AND($A158&lt;&gt;"",$A158&lt;&gt;"TOTAL"),IF(AND([2]PREMIOS_DOCTORADO!$CB156&lt;&gt;"",[2]PREMIOS_DOCTORADO!$CB156&lt;&gt;0),[2]PREMIOS_DOCTORADO!$CB156,""),IF($A158="TOTAL",SUM(INDIRECT("AU4:AU"&amp;ROW()-1)),""))</f>
        <v/>
      </c>
      <c r="AV158" s="7" t="str">
        <f ca="1">IF(AND($A158&lt;&gt;"",$A158&lt;&gt;"TOTAL"),IF(AND([2]PREMIOS_DOCTORADO!$CD156&lt;&gt;"",[2]PREMIOS_DOCTORADO!$CD156&lt;&gt;0),[2]PREMIOS_DOCTORADO!$CD156,""),IF($A158="TOTAL",SUM(INDIRECT("AV4:AV"&amp;ROW()-1)),""))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IF(AND($A158&lt;&gt;"",$A158&lt;&gt;"TOTAL"),IF(AND([2]PREMIOS_DOCTORADO!$CG156&lt;&gt;"",[2]PREMIOS_DOCTORADO!$CG156&lt;&gt;0),[2]PREMIOS_DOCTORADO!$CG156,""),IF($A158="TOTAL",SUM(INDIRECT("AX4:AX"&amp;ROW()-1)),""))</f>
        <v/>
      </c>
      <c r="AY158" s="7" t="str">
        <f ca="1">IF(AND($A158&lt;&gt;"",$A158&lt;&gt;"TOTAL"),IF(AND([2]PREMIOS_DOCTORADO!$CI156&lt;&gt;"",[2]PREMIOS_DOCTORADO!$CI156&lt;&gt;0),[2]PREMIOS_DOCTORADO!$CI156,""),IF($A158="TOTAL",SUM(INDIRECT("AY4:AY"&amp;ROW()-1)),""))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IF(AND($A158&lt;&gt;"",$A158&lt;&gt;"TOTAL"),IF(AND([2]PREMIOS_DOCTORADO!$CL156&lt;&gt;"",[2]PREMIOS_DOCTORADO!$CL156&lt;&gt;0),[2]PREMIOS_DOCTORADO!$CL156,""),IF($A158="TOTAL",SUM(INDIRECT("BA4:BA"&amp;ROW()-1)),""))</f>
        <v/>
      </c>
      <c r="BB158" s="7" t="str">
        <f ca="1">IF(AND($A158&lt;&gt;"",$A158&lt;&gt;"TOTAL"),IF(AND([2]PREMIOS_DOCTORADO!$CN156&lt;&gt;"",[2]PREMIOS_DOCTORADO!$CN156&lt;&gt;0),[2]PREMIOS_DOCTORADO!$CN156,""),IF($A158="TOTAL",SUM(INDIRECT("BB4:BB"&amp;ROW()-1)),""))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IF(AND($A158&lt;&gt;"",$A158&lt;&gt;"TOTAL"),IF(AND([2]PREMIOS_DOCTORADO!$CQ156&lt;&gt;"",[2]PREMIOS_DOCTORADO!$CQ156&lt;&gt;0),[2]PREMIOS_DOCTORADO!$CQ156,""),IF($A158="TOTAL",SUM(INDIRECT("BD4:BD"&amp;ROW()-1)),""))</f>
        <v/>
      </c>
      <c r="BE158" s="7" t="str">
        <f ca="1">IF(AND($A158&lt;&gt;"",$A158&lt;&gt;"TOTAL"),IF(AND([2]PREMIOS_DOCTORADO!$CS156&lt;&gt;"",[2]PREMIOS_DOCTORADO!$CS156&lt;&gt;0),[2]PREMIOS_DOCTORADO!$CS156,""),IF($A158="TOTAL",SUM(INDIRECT("BE4:BE"&amp;ROW()-1)),""))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IF([2]PREMIOS_DOCTORADO!$D157&lt;&gt;"",[2]PREMIOS_DOCTORADO!$D157,IF(AND([2]PREMIOS_DOCTORADO!$D157="",[2]PREMIOS_DOCTORADO!$D158="",[2]PREMIOS_DOCTORADO!$D156=""),"","TOTAL"))</f>
        <v/>
      </c>
      <c r="B159" s="7" t="str">
        <f ca="1">IF(AND($A159&lt;&gt;"",$A159&lt;&gt;"TOTAL"),IF(AND([2]PREMIOS_DOCTORADO!$E157&lt;&gt;"",[2]PREMIOS_DOCTORADO!$E157&lt;&gt;0),[2]PREMIOS_DOCTORADO!$E157,""),IF($A159="TOTAL",SUM(INDIRECT("B4:B"&amp;ROW()-1)),""))</f>
        <v/>
      </c>
      <c r="C159" s="7" t="str">
        <f ca="1">IF(AND($A159&lt;&gt;"",$A159&lt;&gt;"TOTAL"),IF(AND([2]PREMIOS_DOCTORADO!$G157&lt;&gt;"",[2]PREMIOS_DOCTORADO!$G157&lt;&gt;0),[2]PREMIOS_DOCTORADO!$G157,""),IF($A159="TOTAL",SUM(INDIRECT("C4:C"&amp;ROW()-1)),""))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IF(AND($A159&lt;&gt;"",$A159&lt;&gt;"TOTAL"),IF(AND([2]PREMIOS_DOCTORADO!$J157&lt;&gt;"",[2]PREMIOS_DOCTORADO!$J157&lt;&gt;0),[2]PREMIOS_DOCTORADO!$J157,""),IF($A159="TOTAL",SUM(INDIRECT("E4:E"&amp;ROW()-1)),""))</f>
        <v/>
      </c>
      <c r="F159" s="7" t="str">
        <f ca="1">IF(AND($A159&lt;&gt;"",$A159&lt;&gt;"TOTAL"),IF(AND([2]PREMIOS_DOCTORADO!$L157&lt;&gt;"",[2]PREMIOS_DOCTORADO!$L157&lt;&gt;0),[2]PREMIOS_DOCTORADO!$L157,""),IF($A159="TOTAL",SUM(INDIRECT("F4:F"&amp;ROW()-1)),""))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IF(AND($A159&lt;&gt;"",$A159&lt;&gt;"TOTAL"),IF(AND([2]PREMIOS_DOCTORADO!$O157&lt;&gt;"",[2]PREMIOS_DOCTORADO!$O157&lt;&gt;0),[2]PREMIOS_DOCTORADO!$O157,""),IF($A159="TOTAL",SUM(INDIRECT("H4:H"&amp;ROW()-1)),""))</f>
        <v/>
      </c>
      <c r="I159" s="7" t="str">
        <f ca="1">IF(AND($A159&lt;&gt;"",$A159&lt;&gt;"TOTAL"),IF(AND([2]PREMIOS_DOCTORADO!$Q157&lt;&gt;"",[2]PREMIOS_DOCTORADO!$Q157&lt;&gt;0),[2]PREMIOS_DOCTORADO!$Q157,""),IF($A159="TOTAL",SUM(INDIRECT("I4:I"&amp;ROW()-1)),""))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IF(AND($A159&lt;&gt;"",$A159&lt;&gt;"TOTAL"),IF(AND([2]PREMIOS_DOCTORADO!$T157&lt;&gt;"",[2]PREMIOS_DOCTORADO!$T157&lt;&gt;0),[2]PREMIOS_DOCTORADO!$T157,""),IF($A159="TOTAL",SUM(INDIRECT("K4:K"&amp;ROW()-1)),""))</f>
        <v/>
      </c>
      <c r="L159" s="7" t="str">
        <f ca="1">IF(AND($A159&lt;&gt;"",$A159&lt;&gt;"TOTAL"),IF(AND([2]PREMIOS_DOCTORADO!$V157&lt;&gt;"",[2]PREMIOS_DOCTORADO!$V157&lt;&gt;0),[2]PREMIOS_DOCTORADO!$V157,""),IF($A159="TOTAL",SUM(INDIRECT("L4:L"&amp;ROW()-1)),""))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IF(AND($A159&lt;&gt;"",$A159&lt;&gt;"TOTAL"),IF(AND([2]PREMIOS_DOCTORADO!$Y157&lt;&gt;"",[2]PREMIOS_DOCTORADO!$Y157&lt;&gt;0),[2]PREMIOS_DOCTORADO!$Y157,""),IF($A159="TOTAL",SUM(INDIRECT("N4:N"&amp;ROW()-1)),""))</f>
        <v/>
      </c>
      <c r="O159" s="7" t="str">
        <f ca="1">IF(AND($A159&lt;&gt;"",$A159&lt;&gt;"TOTAL"),IF(AND([2]PREMIOS_DOCTORADO!$AA157&lt;&gt;"",[2]PREMIOS_DOCTORADO!$AA157&lt;&gt;0),[2]PREMIOS_DOCTORADO!$AA157,""),IF($A159="TOTAL",SUM(INDIRECT("O4:O"&amp;ROW()-1)),""))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IF(AND($A159&lt;&gt;"",$A159&lt;&gt;"TOTAL"),IF(AND([2]PREMIOS_DOCTORADO!$AD157&lt;&gt;"",[2]PREMIOS_DOCTORADO!$AD157&lt;&gt;0),[2]PREMIOS_DOCTORADO!$AD157,""),IF($A159="TOTAL",SUM(INDIRECT("Q4:Q"&amp;ROW()-1)),""))</f>
        <v/>
      </c>
      <c r="R159" s="7" t="str">
        <f ca="1">IF(AND($A159&lt;&gt;"",$A159&lt;&gt;"TOTAL"),IF(AND([2]PREMIOS_DOCTORADO!$AF157&lt;&gt;"",[2]PREMIOS_DOCTORADO!$AF157&lt;&gt;0),[2]PREMIOS_DOCTORADO!$AF157,""),IF($A159="TOTAL",SUM(INDIRECT("R4:R"&amp;ROW()-1)),""))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IF(AND($A159&lt;&gt;"",$A159&lt;&gt;"TOTAL"),IF(AND([2]PREMIOS_DOCTORADO!$AI157&lt;&gt;"",[2]PREMIOS_DOCTORADO!$AI157&lt;&gt;0),[2]PREMIOS_DOCTORADO!$AI157,""),IF($A159="TOTAL",SUM(INDIRECT("T4:T"&amp;ROW()-1)),""))</f>
        <v/>
      </c>
      <c r="U159" s="7" t="str">
        <f ca="1">IF(AND($A159&lt;&gt;"",$A159&lt;&gt;"TOTAL"),IF(AND([2]PREMIOS_DOCTORADO!$AK157&lt;&gt;"",[2]PREMIOS_DOCTORADO!$AK157&lt;&gt;0),[2]PREMIOS_DOCTORADO!$AK157,""),IF($A159="TOTAL",SUM(INDIRECT("U4:U"&amp;ROW()-1)),""))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IF(AND($A159&lt;&gt;"",$A159&lt;&gt;"TOTAL"),IF(AND([2]PREMIOS_DOCTORADO!$AN157&lt;&gt;"",[2]PREMIOS_DOCTORADO!$AN157&lt;&gt;0),[2]PREMIOS_DOCTORADO!$AN157,""),IF($A159="TOTAL",SUM(INDIRECT("W4:W"&amp;ROW()-1)),""))</f>
        <v/>
      </c>
      <c r="X159" s="7" t="str">
        <f ca="1">IF(AND($A159&lt;&gt;"",$A159&lt;&gt;"TOTAL"),IF(AND([2]PREMIOS_DOCTORADO!$AP157&lt;&gt;"",[2]PREMIOS_DOCTORADO!$AP157&lt;&gt;0),[2]PREMIOS_DOCTORADO!$AP157,""),IF($A159="TOTAL",SUM(INDIRECT("X4:X"&amp;ROW()-1)),""))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IF(AND($A159&lt;&gt;"",$A159&lt;&gt;"TOTAL"),IF(AND([2]PREMIOS_DOCTORADO!$AS157&lt;&gt;"",[2]PREMIOS_DOCTORADO!$AS157&lt;&gt;0),[2]PREMIOS_DOCTORADO!$AS157,""),IF($A159="TOTAL",SUM(INDIRECT("Z4:Z"&amp;ROW()-1)),""))</f>
        <v/>
      </c>
      <c r="AA159" s="7" t="str">
        <f ca="1">IF(AND($A159&lt;&gt;"",$A159&lt;&gt;"TOTAL"),IF(AND([2]PREMIOS_DOCTORADO!$AU157&lt;&gt;"",[2]PREMIOS_DOCTORADO!$AU157&lt;&gt;0),[2]PREMIOS_DOCTORADO!$AU157,""),IF($A159="TOTAL",SUM(INDIRECT("AA4:AA"&amp;ROW()-1)),""))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IF(AND($A159&lt;&gt;"",$A159&lt;&gt;"TOTAL"),IF(AND([2]PREMIOS_DOCTORADO!$AX157&lt;&gt;"",[2]PREMIOS_DOCTORADO!$AX157&lt;&gt;0),[2]PREMIOS_DOCTORADO!$AX157,""),IF($A159="TOTAL",SUM(INDIRECT("AC4:AC"&amp;ROW()-1)),""))</f>
        <v/>
      </c>
      <c r="AD159" s="7" t="str">
        <f ca="1">IF(AND($A159&lt;&gt;"",$A159&lt;&gt;"TOTAL"),IF(AND([2]PREMIOS_DOCTORADO!$AZ157&lt;&gt;"",[2]PREMIOS_DOCTORADO!$AZ157&lt;&gt;0),[2]PREMIOS_DOCTORADO!$AZ157,""),IF($A159="TOTAL",SUM(INDIRECT("AD4:AD"&amp;ROW()-1)),""))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IF(AND($A159&lt;&gt;"",$A159&lt;&gt;"TOTAL"),IF(AND([2]PREMIOS_DOCTORADO!$BC157&lt;&gt;"",[2]PREMIOS_DOCTORADO!$BC157&lt;&gt;0),[2]PREMIOS_DOCTORADO!$BC157,""),IF($A159="TOTAL",SUM(INDIRECT("AF4:AF"&amp;ROW()-1)),""))</f>
        <v/>
      </c>
      <c r="AG159" s="7" t="str">
        <f ca="1">IF(AND($A159&lt;&gt;"",$A159&lt;&gt;"TOTAL"),IF(AND([2]PREMIOS_DOCTORADO!$BE157&lt;&gt;"",[2]PREMIOS_DOCTORADO!$BE157&lt;&gt;0),[2]PREMIOS_DOCTORADO!$BE157,""),IF($A159="TOTAL",SUM(INDIRECT("AG4:AG"&amp;ROW()-1)),""))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IF(AND($A159&lt;&gt;"",$A159&lt;&gt;"TOTAL"),IF(AND([2]PREMIOS_DOCTORADO!$BH157&lt;&gt;"",[2]PREMIOS_DOCTORADO!$BH157&lt;&gt;0),[2]PREMIOS_DOCTORADO!$BH157,""),IF($A159="TOTAL",SUM(INDIRECT("AI4:AI"&amp;ROW()-1)),""))</f>
        <v/>
      </c>
      <c r="AJ159" s="7" t="str">
        <f ca="1">IF(AND($A159&lt;&gt;"",$A159&lt;&gt;"TOTAL"),IF(AND([2]PREMIOS_DOCTORADO!$BJ157&lt;&gt;"",[2]PREMIOS_DOCTORADO!$BJ157&lt;&gt;0),[2]PREMIOS_DOCTORADO!$BJ157,""),IF($A159="TOTAL",SUM(INDIRECT("AJ4:AJ"&amp;ROW()-1)),""))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IF(AND($A159&lt;&gt;"",$A159&lt;&gt;"TOTAL"),IF(AND([2]PREMIOS_DOCTORADO!$BM157&lt;&gt;"",[2]PREMIOS_DOCTORADO!$BM157&lt;&gt;0),[2]PREMIOS_DOCTORADO!$BM157,""),IF($A159="TOTAL",SUM(INDIRECT("AL4:AL"&amp;ROW()-1)),""))</f>
        <v/>
      </c>
      <c r="AM159" s="7" t="str">
        <f ca="1">IF(AND($A159&lt;&gt;"",$A159&lt;&gt;"TOTAL"),IF(AND([2]PREMIOS_DOCTORADO!$BO157&lt;&gt;"",[2]PREMIOS_DOCTORADO!$BO157&lt;&gt;0),[2]PREMIOS_DOCTORADO!$BO157,""),IF($A159="TOTAL",SUM(INDIRECT("AM4:AM"&amp;ROW()-1)),""))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IF(AND($A159&lt;&gt;"",$A159&lt;&gt;"TOTAL"),IF(AND([2]PREMIOS_DOCTORADO!$BR157&lt;&gt;"",[2]PREMIOS_DOCTORADO!$BR157&lt;&gt;0),[2]PREMIOS_DOCTORADO!$BR157,""),IF($A159="TOTAL",SUM(INDIRECT("AO4:AO"&amp;ROW()-1)),""))</f>
        <v/>
      </c>
      <c r="AP159" s="7" t="str">
        <f ca="1">IF(AND($A159&lt;&gt;"",$A159&lt;&gt;"TOTAL"),IF(AND([2]PREMIOS_DOCTORADO!$BT157&lt;&gt;"",[2]PREMIOS_DOCTORADO!$BT157&lt;&gt;0),[2]PREMIOS_DOCTORADO!$BT157,""),IF($A159="TOTAL",SUM(INDIRECT("AP4:AP"&amp;ROW()-1)),""))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IF(AND($A159&lt;&gt;"",$A159&lt;&gt;"TOTAL"),IF(AND([2]PREMIOS_DOCTORADO!$BW157&lt;&gt;"",[2]PREMIOS_DOCTORADO!$BW157&lt;&gt;0),[2]PREMIOS_DOCTORADO!$BW157,""),IF($A159="TOTAL",SUM(INDIRECT("AR4:AR"&amp;ROW()-1)),""))</f>
        <v/>
      </c>
      <c r="AS159" s="7" t="str">
        <f ca="1">IF(AND($A159&lt;&gt;"",$A159&lt;&gt;"TOTAL"),IF(AND([2]PREMIOS_DOCTORADO!$BY157&lt;&gt;"",[2]PREMIOS_DOCTORADO!$BY157&lt;&gt;0),[2]PREMIOS_DOCTORADO!$BY157,""),IF($A159="TOTAL",SUM(INDIRECT("AS4:AS"&amp;ROW()-1)),""))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IF(AND($A159&lt;&gt;"",$A159&lt;&gt;"TOTAL"),IF(AND([2]PREMIOS_DOCTORADO!$CB157&lt;&gt;"",[2]PREMIOS_DOCTORADO!$CB157&lt;&gt;0),[2]PREMIOS_DOCTORADO!$CB157,""),IF($A159="TOTAL",SUM(INDIRECT("AU4:AU"&amp;ROW()-1)),""))</f>
        <v/>
      </c>
      <c r="AV159" s="7" t="str">
        <f ca="1">IF(AND($A159&lt;&gt;"",$A159&lt;&gt;"TOTAL"),IF(AND([2]PREMIOS_DOCTORADO!$CD157&lt;&gt;"",[2]PREMIOS_DOCTORADO!$CD157&lt;&gt;0),[2]PREMIOS_DOCTORADO!$CD157,""),IF($A159="TOTAL",SUM(INDIRECT("AV4:AV"&amp;ROW()-1)),""))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IF(AND($A159&lt;&gt;"",$A159&lt;&gt;"TOTAL"),IF(AND([2]PREMIOS_DOCTORADO!$CG157&lt;&gt;"",[2]PREMIOS_DOCTORADO!$CG157&lt;&gt;0),[2]PREMIOS_DOCTORADO!$CG157,""),IF($A159="TOTAL",SUM(INDIRECT("AX4:AX"&amp;ROW()-1)),""))</f>
        <v/>
      </c>
      <c r="AY159" s="7" t="str">
        <f ca="1">IF(AND($A159&lt;&gt;"",$A159&lt;&gt;"TOTAL"),IF(AND([2]PREMIOS_DOCTORADO!$CI157&lt;&gt;"",[2]PREMIOS_DOCTORADO!$CI157&lt;&gt;0),[2]PREMIOS_DOCTORADO!$CI157,""),IF($A159="TOTAL",SUM(INDIRECT("AY4:AY"&amp;ROW()-1)),""))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IF(AND($A159&lt;&gt;"",$A159&lt;&gt;"TOTAL"),IF(AND([2]PREMIOS_DOCTORADO!$CL157&lt;&gt;"",[2]PREMIOS_DOCTORADO!$CL157&lt;&gt;0),[2]PREMIOS_DOCTORADO!$CL157,""),IF($A159="TOTAL",SUM(INDIRECT("BA4:BA"&amp;ROW()-1)),""))</f>
        <v/>
      </c>
      <c r="BB159" s="7" t="str">
        <f ca="1">IF(AND($A159&lt;&gt;"",$A159&lt;&gt;"TOTAL"),IF(AND([2]PREMIOS_DOCTORADO!$CN157&lt;&gt;"",[2]PREMIOS_DOCTORADO!$CN157&lt;&gt;0),[2]PREMIOS_DOCTORADO!$CN157,""),IF($A159="TOTAL",SUM(INDIRECT("BB4:BB"&amp;ROW()-1)),""))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IF(AND($A159&lt;&gt;"",$A159&lt;&gt;"TOTAL"),IF(AND([2]PREMIOS_DOCTORADO!$CQ157&lt;&gt;"",[2]PREMIOS_DOCTORADO!$CQ157&lt;&gt;0),[2]PREMIOS_DOCTORADO!$CQ157,""),IF($A159="TOTAL",SUM(INDIRECT("BD4:BD"&amp;ROW()-1)),""))</f>
        <v/>
      </c>
      <c r="BE159" s="7" t="str">
        <f ca="1">IF(AND($A159&lt;&gt;"",$A159&lt;&gt;"TOTAL"),IF(AND([2]PREMIOS_DOCTORADO!$CS157&lt;&gt;"",[2]PREMIOS_DOCTORADO!$CS157&lt;&gt;0),[2]PREMIOS_DOCTORADO!$CS157,""),IF($A159="TOTAL",SUM(INDIRECT("BE4:BE"&amp;ROW()-1)),""))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IF([2]PREMIOS_DOCTORADO!$D158&lt;&gt;"",[2]PREMIOS_DOCTORADO!$D158,IF(AND([2]PREMIOS_DOCTORADO!$D158="",[2]PREMIOS_DOCTORADO!$D159="",[2]PREMIOS_DOCTORADO!$D157=""),"","TOTAL"))</f>
        <v/>
      </c>
      <c r="B160" s="7" t="str">
        <f ca="1">IF(AND($A160&lt;&gt;"",$A160&lt;&gt;"TOTAL"),IF(AND([2]PREMIOS_DOCTORADO!$E158&lt;&gt;"",[2]PREMIOS_DOCTORADO!$E158&lt;&gt;0),[2]PREMIOS_DOCTORADO!$E158,""),IF($A160="TOTAL",SUM(INDIRECT("B4:B"&amp;ROW()-1)),""))</f>
        <v/>
      </c>
      <c r="C160" s="7" t="str">
        <f ca="1">IF(AND($A160&lt;&gt;"",$A160&lt;&gt;"TOTAL"),IF(AND([2]PREMIOS_DOCTORADO!$G158&lt;&gt;"",[2]PREMIOS_DOCTORADO!$G158&lt;&gt;0),[2]PREMIOS_DOCTORADO!$G158,""),IF($A160="TOTAL",SUM(INDIRECT("C4:C"&amp;ROW()-1)),""))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IF(AND($A160&lt;&gt;"",$A160&lt;&gt;"TOTAL"),IF(AND([2]PREMIOS_DOCTORADO!$J158&lt;&gt;"",[2]PREMIOS_DOCTORADO!$J158&lt;&gt;0),[2]PREMIOS_DOCTORADO!$J158,""),IF($A160="TOTAL",SUM(INDIRECT("E4:E"&amp;ROW()-1)),""))</f>
        <v/>
      </c>
      <c r="F160" s="7" t="str">
        <f ca="1">IF(AND($A160&lt;&gt;"",$A160&lt;&gt;"TOTAL"),IF(AND([2]PREMIOS_DOCTORADO!$L158&lt;&gt;"",[2]PREMIOS_DOCTORADO!$L158&lt;&gt;0),[2]PREMIOS_DOCTORADO!$L158,""),IF($A160="TOTAL",SUM(INDIRECT("F4:F"&amp;ROW()-1)),""))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IF(AND($A160&lt;&gt;"",$A160&lt;&gt;"TOTAL"),IF(AND([2]PREMIOS_DOCTORADO!$O158&lt;&gt;"",[2]PREMIOS_DOCTORADO!$O158&lt;&gt;0),[2]PREMIOS_DOCTORADO!$O158,""),IF($A160="TOTAL",SUM(INDIRECT("H4:H"&amp;ROW()-1)),""))</f>
        <v/>
      </c>
      <c r="I160" s="7" t="str">
        <f ca="1">IF(AND($A160&lt;&gt;"",$A160&lt;&gt;"TOTAL"),IF(AND([2]PREMIOS_DOCTORADO!$Q158&lt;&gt;"",[2]PREMIOS_DOCTORADO!$Q158&lt;&gt;0),[2]PREMIOS_DOCTORADO!$Q158,""),IF($A160="TOTAL",SUM(INDIRECT("I4:I"&amp;ROW()-1)),""))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IF(AND($A160&lt;&gt;"",$A160&lt;&gt;"TOTAL"),IF(AND([2]PREMIOS_DOCTORADO!$T158&lt;&gt;"",[2]PREMIOS_DOCTORADO!$T158&lt;&gt;0),[2]PREMIOS_DOCTORADO!$T158,""),IF($A160="TOTAL",SUM(INDIRECT("K4:K"&amp;ROW()-1)),""))</f>
        <v/>
      </c>
      <c r="L160" s="7" t="str">
        <f ca="1">IF(AND($A160&lt;&gt;"",$A160&lt;&gt;"TOTAL"),IF(AND([2]PREMIOS_DOCTORADO!$V158&lt;&gt;"",[2]PREMIOS_DOCTORADO!$V158&lt;&gt;0),[2]PREMIOS_DOCTORADO!$V158,""),IF($A160="TOTAL",SUM(INDIRECT("L4:L"&amp;ROW()-1)),""))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IF(AND($A160&lt;&gt;"",$A160&lt;&gt;"TOTAL"),IF(AND([2]PREMIOS_DOCTORADO!$Y158&lt;&gt;"",[2]PREMIOS_DOCTORADO!$Y158&lt;&gt;0),[2]PREMIOS_DOCTORADO!$Y158,""),IF($A160="TOTAL",SUM(INDIRECT("N4:N"&amp;ROW()-1)),""))</f>
        <v/>
      </c>
      <c r="O160" s="7" t="str">
        <f ca="1">IF(AND($A160&lt;&gt;"",$A160&lt;&gt;"TOTAL"),IF(AND([2]PREMIOS_DOCTORADO!$AA158&lt;&gt;"",[2]PREMIOS_DOCTORADO!$AA158&lt;&gt;0),[2]PREMIOS_DOCTORADO!$AA158,""),IF($A160="TOTAL",SUM(INDIRECT("O4:O"&amp;ROW()-1)),""))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IF(AND($A160&lt;&gt;"",$A160&lt;&gt;"TOTAL"),IF(AND([2]PREMIOS_DOCTORADO!$AD158&lt;&gt;"",[2]PREMIOS_DOCTORADO!$AD158&lt;&gt;0),[2]PREMIOS_DOCTORADO!$AD158,""),IF($A160="TOTAL",SUM(INDIRECT("Q4:Q"&amp;ROW()-1)),""))</f>
        <v/>
      </c>
      <c r="R160" s="7" t="str">
        <f ca="1">IF(AND($A160&lt;&gt;"",$A160&lt;&gt;"TOTAL"),IF(AND([2]PREMIOS_DOCTORADO!$AF158&lt;&gt;"",[2]PREMIOS_DOCTORADO!$AF158&lt;&gt;0),[2]PREMIOS_DOCTORADO!$AF158,""),IF($A160="TOTAL",SUM(INDIRECT("R4:R"&amp;ROW()-1)),""))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IF(AND($A160&lt;&gt;"",$A160&lt;&gt;"TOTAL"),IF(AND([2]PREMIOS_DOCTORADO!$AI158&lt;&gt;"",[2]PREMIOS_DOCTORADO!$AI158&lt;&gt;0),[2]PREMIOS_DOCTORADO!$AI158,""),IF($A160="TOTAL",SUM(INDIRECT("T4:T"&amp;ROW()-1)),""))</f>
        <v/>
      </c>
      <c r="U160" s="7" t="str">
        <f ca="1">IF(AND($A160&lt;&gt;"",$A160&lt;&gt;"TOTAL"),IF(AND([2]PREMIOS_DOCTORADO!$AK158&lt;&gt;"",[2]PREMIOS_DOCTORADO!$AK158&lt;&gt;0),[2]PREMIOS_DOCTORADO!$AK158,""),IF($A160="TOTAL",SUM(INDIRECT("U4:U"&amp;ROW()-1)),""))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IF(AND($A160&lt;&gt;"",$A160&lt;&gt;"TOTAL"),IF(AND([2]PREMIOS_DOCTORADO!$AN158&lt;&gt;"",[2]PREMIOS_DOCTORADO!$AN158&lt;&gt;0),[2]PREMIOS_DOCTORADO!$AN158,""),IF($A160="TOTAL",SUM(INDIRECT("W4:W"&amp;ROW()-1)),""))</f>
        <v/>
      </c>
      <c r="X160" s="7" t="str">
        <f ca="1">IF(AND($A160&lt;&gt;"",$A160&lt;&gt;"TOTAL"),IF(AND([2]PREMIOS_DOCTORADO!$AP158&lt;&gt;"",[2]PREMIOS_DOCTORADO!$AP158&lt;&gt;0),[2]PREMIOS_DOCTORADO!$AP158,""),IF($A160="TOTAL",SUM(INDIRECT("X4:X"&amp;ROW()-1)),""))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IF(AND($A160&lt;&gt;"",$A160&lt;&gt;"TOTAL"),IF(AND([2]PREMIOS_DOCTORADO!$AS158&lt;&gt;"",[2]PREMIOS_DOCTORADO!$AS158&lt;&gt;0),[2]PREMIOS_DOCTORADO!$AS158,""),IF($A160="TOTAL",SUM(INDIRECT("Z4:Z"&amp;ROW()-1)),""))</f>
        <v/>
      </c>
      <c r="AA160" s="7" t="str">
        <f ca="1">IF(AND($A160&lt;&gt;"",$A160&lt;&gt;"TOTAL"),IF(AND([2]PREMIOS_DOCTORADO!$AU158&lt;&gt;"",[2]PREMIOS_DOCTORADO!$AU158&lt;&gt;0),[2]PREMIOS_DOCTORADO!$AU158,""),IF($A160="TOTAL",SUM(INDIRECT("AA4:AA"&amp;ROW()-1)),""))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IF(AND($A160&lt;&gt;"",$A160&lt;&gt;"TOTAL"),IF(AND([2]PREMIOS_DOCTORADO!$AX158&lt;&gt;"",[2]PREMIOS_DOCTORADO!$AX158&lt;&gt;0),[2]PREMIOS_DOCTORADO!$AX158,""),IF($A160="TOTAL",SUM(INDIRECT("AC4:AC"&amp;ROW()-1)),""))</f>
        <v/>
      </c>
      <c r="AD160" s="7" t="str">
        <f ca="1">IF(AND($A160&lt;&gt;"",$A160&lt;&gt;"TOTAL"),IF(AND([2]PREMIOS_DOCTORADO!$AZ158&lt;&gt;"",[2]PREMIOS_DOCTORADO!$AZ158&lt;&gt;0),[2]PREMIOS_DOCTORADO!$AZ158,""),IF($A160="TOTAL",SUM(INDIRECT("AD4:AD"&amp;ROW()-1)),""))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IF(AND($A160&lt;&gt;"",$A160&lt;&gt;"TOTAL"),IF(AND([2]PREMIOS_DOCTORADO!$BC158&lt;&gt;"",[2]PREMIOS_DOCTORADO!$BC158&lt;&gt;0),[2]PREMIOS_DOCTORADO!$BC158,""),IF($A160="TOTAL",SUM(INDIRECT("AF4:AF"&amp;ROW()-1)),""))</f>
        <v/>
      </c>
      <c r="AG160" s="7" t="str">
        <f ca="1">IF(AND($A160&lt;&gt;"",$A160&lt;&gt;"TOTAL"),IF(AND([2]PREMIOS_DOCTORADO!$BE158&lt;&gt;"",[2]PREMIOS_DOCTORADO!$BE158&lt;&gt;0),[2]PREMIOS_DOCTORADO!$BE158,""),IF($A160="TOTAL",SUM(INDIRECT("AG4:AG"&amp;ROW()-1)),""))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IF(AND($A160&lt;&gt;"",$A160&lt;&gt;"TOTAL"),IF(AND([2]PREMIOS_DOCTORADO!$BH158&lt;&gt;"",[2]PREMIOS_DOCTORADO!$BH158&lt;&gt;0),[2]PREMIOS_DOCTORADO!$BH158,""),IF($A160="TOTAL",SUM(INDIRECT("AI4:AI"&amp;ROW()-1)),""))</f>
        <v/>
      </c>
      <c r="AJ160" s="7" t="str">
        <f ca="1">IF(AND($A160&lt;&gt;"",$A160&lt;&gt;"TOTAL"),IF(AND([2]PREMIOS_DOCTORADO!$BJ158&lt;&gt;"",[2]PREMIOS_DOCTORADO!$BJ158&lt;&gt;0),[2]PREMIOS_DOCTORADO!$BJ158,""),IF($A160="TOTAL",SUM(INDIRECT("AJ4:AJ"&amp;ROW()-1)),""))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IF(AND($A160&lt;&gt;"",$A160&lt;&gt;"TOTAL"),IF(AND([2]PREMIOS_DOCTORADO!$BM158&lt;&gt;"",[2]PREMIOS_DOCTORADO!$BM158&lt;&gt;0),[2]PREMIOS_DOCTORADO!$BM158,""),IF($A160="TOTAL",SUM(INDIRECT("AL4:AL"&amp;ROW()-1)),""))</f>
        <v/>
      </c>
      <c r="AM160" s="7" t="str">
        <f ca="1">IF(AND($A160&lt;&gt;"",$A160&lt;&gt;"TOTAL"),IF(AND([2]PREMIOS_DOCTORADO!$BO158&lt;&gt;"",[2]PREMIOS_DOCTORADO!$BO158&lt;&gt;0),[2]PREMIOS_DOCTORADO!$BO158,""),IF($A160="TOTAL",SUM(INDIRECT("AM4:AM"&amp;ROW()-1)),""))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IF(AND($A160&lt;&gt;"",$A160&lt;&gt;"TOTAL"),IF(AND([2]PREMIOS_DOCTORADO!$BR158&lt;&gt;"",[2]PREMIOS_DOCTORADO!$BR158&lt;&gt;0),[2]PREMIOS_DOCTORADO!$BR158,""),IF($A160="TOTAL",SUM(INDIRECT("AO4:AO"&amp;ROW()-1)),""))</f>
        <v/>
      </c>
      <c r="AP160" s="7" t="str">
        <f ca="1">IF(AND($A160&lt;&gt;"",$A160&lt;&gt;"TOTAL"),IF(AND([2]PREMIOS_DOCTORADO!$BT158&lt;&gt;"",[2]PREMIOS_DOCTORADO!$BT158&lt;&gt;0),[2]PREMIOS_DOCTORADO!$BT158,""),IF($A160="TOTAL",SUM(INDIRECT("AP4:AP"&amp;ROW()-1)),""))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IF(AND($A160&lt;&gt;"",$A160&lt;&gt;"TOTAL"),IF(AND([2]PREMIOS_DOCTORADO!$BW158&lt;&gt;"",[2]PREMIOS_DOCTORADO!$BW158&lt;&gt;0),[2]PREMIOS_DOCTORADO!$BW158,""),IF($A160="TOTAL",SUM(INDIRECT("AR4:AR"&amp;ROW()-1)),""))</f>
        <v/>
      </c>
      <c r="AS160" s="7" t="str">
        <f ca="1">IF(AND($A160&lt;&gt;"",$A160&lt;&gt;"TOTAL"),IF(AND([2]PREMIOS_DOCTORADO!$BY158&lt;&gt;"",[2]PREMIOS_DOCTORADO!$BY158&lt;&gt;0),[2]PREMIOS_DOCTORADO!$BY158,""),IF($A160="TOTAL",SUM(INDIRECT("AS4:AS"&amp;ROW()-1)),""))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IF(AND($A160&lt;&gt;"",$A160&lt;&gt;"TOTAL"),IF(AND([2]PREMIOS_DOCTORADO!$CB158&lt;&gt;"",[2]PREMIOS_DOCTORADO!$CB158&lt;&gt;0),[2]PREMIOS_DOCTORADO!$CB158,""),IF($A160="TOTAL",SUM(INDIRECT("AU4:AU"&amp;ROW()-1)),""))</f>
        <v/>
      </c>
      <c r="AV160" s="7" t="str">
        <f ca="1">IF(AND($A160&lt;&gt;"",$A160&lt;&gt;"TOTAL"),IF(AND([2]PREMIOS_DOCTORADO!$CD158&lt;&gt;"",[2]PREMIOS_DOCTORADO!$CD158&lt;&gt;0),[2]PREMIOS_DOCTORADO!$CD158,""),IF($A160="TOTAL",SUM(INDIRECT("AV4:AV"&amp;ROW()-1)),""))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IF(AND($A160&lt;&gt;"",$A160&lt;&gt;"TOTAL"),IF(AND([2]PREMIOS_DOCTORADO!$CG158&lt;&gt;"",[2]PREMIOS_DOCTORADO!$CG158&lt;&gt;0),[2]PREMIOS_DOCTORADO!$CG158,""),IF($A160="TOTAL",SUM(INDIRECT("AX4:AX"&amp;ROW()-1)),""))</f>
        <v/>
      </c>
      <c r="AY160" s="7" t="str">
        <f ca="1">IF(AND($A160&lt;&gt;"",$A160&lt;&gt;"TOTAL"),IF(AND([2]PREMIOS_DOCTORADO!$CI158&lt;&gt;"",[2]PREMIOS_DOCTORADO!$CI158&lt;&gt;0),[2]PREMIOS_DOCTORADO!$CI158,""),IF($A160="TOTAL",SUM(INDIRECT("AY4:AY"&amp;ROW()-1)),""))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IF(AND($A160&lt;&gt;"",$A160&lt;&gt;"TOTAL"),IF(AND([2]PREMIOS_DOCTORADO!$CL158&lt;&gt;"",[2]PREMIOS_DOCTORADO!$CL158&lt;&gt;0),[2]PREMIOS_DOCTORADO!$CL158,""),IF($A160="TOTAL",SUM(INDIRECT("BA4:BA"&amp;ROW()-1)),""))</f>
        <v/>
      </c>
      <c r="BB160" s="7" t="str">
        <f ca="1">IF(AND($A160&lt;&gt;"",$A160&lt;&gt;"TOTAL"),IF(AND([2]PREMIOS_DOCTORADO!$CN158&lt;&gt;"",[2]PREMIOS_DOCTORADO!$CN158&lt;&gt;0),[2]PREMIOS_DOCTORADO!$CN158,""),IF($A160="TOTAL",SUM(INDIRECT("BB4:BB"&amp;ROW()-1)),""))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IF(AND($A160&lt;&gt;"",$A160&lt;&gt;"TOTAL"),IF(AND([2]PREMIOS_DOCTORADO!$CQ158&lt;&gt;"",[2]PREMIOS_DOCTORADO!$CQ158&lt;&gt;0),[2]PREMIOS_DOCTORADO!$CQ158,""),IF($A160="TOTAL",SUM(INDIRECT("BD4:BD"&amp;ROW()-1)),""))</f>
        <v/>
      </c>
      <c r="BE160" s="7" t="str">
        <f ca="1">IF(AND($A160&lt;&gt;"",$A160&lt;&gt;"TOTAL"),IF(AND([2]PREMIOS_DOCTORADO!$CS158&lt;&gt;"",[2]PREMIOS_DOCTORADO!$CS158&lt;&gt;0),[2]PREMIOS_DOCTORADO!$CS158,""),IF($A160="TOTAL",SUM(INDIRECT("BE4:BE"&amp;ROW()-1)),""))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IF([2]PREMIOS_DOCTORADO!$D159&lt;&gt;"",[2]PREMIOS_DOCTORADO!$D159,IF(AND([2]PREMIOS_DOCTORADO!$D159="",[2]PREMIOS_DOCTORADO!$D160="",[2]PREMIOS_DOCTORADO!$D158=""),"","TOTAL"))</f>
        <v/>
      </c>
      <c r="B161" s="7" t="str">
        <f ca="1">IF(AND($A161&lt;&gt;"",$A161&lt;&gt;"TOTAL"),IF(AND([2]PREMIOS_DOCTORADO!$E159&lt;&gt;"",[2]PREMIOS_DOCTORADO!$E159&lt;&gt;0),[2]PREMIOS_DOCTORADO!$E159,""),IF($A161="TOTAL",SUM(INDIRECT("B4:B"&amp;ROW()-1)),""))</f>
        <v/>
      </c>
      <c r="C161" s="7" t="str">
        <f ca="1">IF(AND($A161&lt;&gt;"",$A161&lt;&gt;"TOTAL"),IF(AND([2]PREMIOS_DOCTORADO!$G159&lt;&gt;"",[2]PREMIOS_DOCTORADO!$G159&lt;&gt;0),[2]PREMIOS_DOCTORADO!$G159,""),IF($A161="TOTAL",SUM(INDIRECT("C4:C"&amp;ROW()-1)),""))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IF(AND($A161&lt;&gt;"",$A161&lt;&gt;"TOTAL"),IF(AND([2]PREMIOS_DOCTORADO!$J159&lt;&gt;"",[2]PREMIOS_DOCTORADO!$J159&lt;&gt;0),[2]PREMIOS_DOCTORADO!$J159,""),IF($A161="TOTAL",SUM(INDIRECT("E4:E"&amp;ROW()-1)),""))</f>
        <v/>
      </c>
      <c r="F161" s="7" t="str">
        <f ca="1">IF(AND($A161&lt;&gt;"",$A161&lt;&gt;"TOTAL"),IF(AND([2]PREMIOS_DOCTORADO!$L159&lt;&gt;"",[2]PREMIOS_DOCTORADO!$L159&lt;&gt;0),[2]PREMIOS_DOCTORADO!$L159,""),IF($A161="TOTAL",SUM(INDIRECT("F4:F"&amp;ROW()-1)),""))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IF(AND($A161&lt;&gt;"",$A161&lt;&gt;"TOTAL"),IF(AND([2]PREMIOS_DOCTORADO!$O159&lt;&gt;"",[2]PREMIOS_DOCTORADO!$O159&lt;&gt;0),[2]PREMIOS_DOCTORADO!$O159,""),IF($A161="TOTAL",SUM(INDIRECT("H4:H"&amp;ROW()-1)),""))</f>
        <v/>
      </c>
      <c r="I161" s="7" t="str">
        <f ca="1">IF(AND($A161&lt;&gt;"",$A161&lt;&gt;"TOTAL"),IF(AND([2]PREMIOS_DOCTORADO!$Q159&lt;&gt;"",[2]PREMIOS_DOCTORADO!$Q159&lt;&gt;0),[2]PREMIOS_DOCTORADO!$Q159,""),IF($A161="TOTAL",SUM(INDIRECT("I4:I"&amp;ROW()-1)),""))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IF(AND($A161&lt;&gt;"",$A161&lt;&gt;"TOTAL"),IF(AND([2]PREMIOS_DOCTORADO!$T159&lt;&gt;"",[2]PREMIOS_DOCTORADO!$T159&lt;&gt;0),[2]PREMIOS_DOCTORADO!$T159,""),IF($A161="TOTAL",SUM(INDIRECT("K4:K"&amp;ROW()-1)),""))</f>
        <v/>
      </c>
      <c r="L161" s="7" t="str">
        <f ca="1">IF(AND($A161&lt;&gt;"",$A161&lt;&gt;"TOTAL"),IF(AND([2]PREMIOS_DOCTORADO!$V159&lt;&gt;"",[2]PREMIOS_DOCTORADO!$V159&lt;&gt;0),[2]PREMIOS_DOCTORADO!$V159,""),IF($A161="TOTAL",SUM(INDIRECT("L4:L"&amp;ROW()-1)),""))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IF(AND($A161&lt;&gt;"",$A161&lt;&gt;"TOTAL"),IF(AND([2]PREMIOS_DOCTORADO!$Y159&lt;&gt;"",[2]PREMIOS_DOCTORADO!$Y159&lt;&gt;0),[2]PREMIOS_DOCTORADO!$Y159,""),IF($A161="TOTAL",SUM(INDIRECT("N4:N"&amp;ROW()-1)),""))</f>
        <v/>
      </c>
      <c r="O161" s="7" t="str">
        <f ca="1">IF(AND($A161&lt;&gt;"",$A161&lt;&gt;"TOTAL"),IF(AND([2]PREMIOS_DOCTORADO!$AA159&lt;&gt;"",[2]PREMIOS_DOCTORADO!$AA159&lt;&gt;0),[2]PREMIOS_DOCTORADO!$AA159,""),IF($A161="TOTAL",SUM(INDIRECT("O4:O"&amp;ROW()-1)),""))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IF(AND($A161&lt;&gt;"",$A161&lt;&gt;"TOTAL"),IF(AND([2]PREMIOS_DOCTORADO!$AD159&lt;&gt;"",[2]PREMIOS_DOCTORADO!$AD159&lt;&gt;0),[2]PREMIOS_DOCTORADO!$AD159,""),IF($A161="TOTAL",SUM(INDIRECT("Q4:Q"&amp;ROW()-1)),""))</f>
        <v/>
      </c>
      <c r="R161" s="7" t="str">
        <f ca="1">IF(AND($A161&lt;&gt;"",$A161&lt;&gt;"TOTAL"),IF(AND([2]PREMIOS_DOCTORADO!$AF159&lt;&gt;"",[2]PREMIOS_DOCTORADO!$AF159&lt;&gt;0),[2]PREMIOS_DOCTORADO!$AF159,""),IF($A161="TOTAL",SUM(INDIRECT("R4:R"&amp;ROW()-1)),""))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IF(AND($A161&lt;&gt;"",$A161&lt;&gt;"TOTAL"),IF(AND([2]PREMIOS_DOCTORADO!$AI159&lt;&gt;"",[2]PREMIOS_DOCTORADO!$AI159&lt;&gt;0),[2]PREMIOS_DOCTORADO!$AI159,""),IF($A161="TOTAL",SUM(INDIRECT("T4:T"&amp;ROW()-1)),""))</f>
        <v/>
      </c>
      <c r="U161" s="7" t="str">
        <f ca="1">IF(AND($A161&lt;&gt;"",$A161&lt;&gt;"TOTAL"),IF(AND([2]PREMIOS_DOCTORADO!$AK159&lt;&gt;"",[2]PREMIOS_DOCTORADO!$AK159&lt;&gt;0),[2]PREMIOS_DOCTORADO!$AK159,""),IF($A161="TOTAL",SUM(INDIRECT("U4:U"&amp;ROW()-1)),""))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IF(AND($A161&lt;&gt;"",$A161&lt;&gt;"TOTAL"),IF(AND([2]PREMIOS_DOCTORADO!$AN159&lt;&gt;"",[2]PREMIOS_DOCTORADO!$AN159&lt;&gt;0),[2]PREMIOS_DOCTORADO!$AN159,""),IF($A161="TOTAL",SUM(INDIRECT("W4:W"&amp;ROW()-1)),""))</f>
        <v/>
      </c>
      <c r="X161" s="7" t="str">
        <f ca="1">IF(AND($A161&lt;&gt;"",$A161&lt;&gt;"TOTAL"),IF(AND([2]PREMIOS_DOCTORADO!$AP159&lt;&gt;"",[2]PREMIOS_DOCTORADO!$AP159&lt;&gt;0),[2]PREMIOS_DOCTORADO!$AP159,""),IF($A161="TOTAL",SUM(INDIRECT("X4:X"&amp;ROW()-1)),""))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IF(AND($A161&lt;&gt;"",$A161&lt;&gt;"TOTAL"),IF(AND([2]PREMIOS_DOCTORADO!$AS159&lt;&gt;"",[2]PREMIOS_DOCTORADO!$AS159&lt;&gt;0),[2]PREMIOS_DOCTORADO!$AS159,""),IF($A161="TOTAL",SUM(INDIRECT("Z4:Z"&amp;ROW()-1)),""))</f>
        <v/>
      </c>
      <c r="AA161" s="7" t="str">
        <f ca="1">IF(AND($A161&lt;&gt;"",$A161&lt;&gt;"TOTAL"),IF(AND([2]PREMIOS_DOCTORADO!$AU159&lt;&gt;"",[2]PREMIOS_DOCTORADO!$AU159&lt;&gt;0),[2]PREMIOS_DOCTORADO!$AU159,""),IF($A161="TOTAL",SUM(INDIRECT("AA4:AA"&amp;ROW()-1)),""))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IF(AND($A161&lt;&gt;"",$A161&lt;&gt;"TOTAL"),IF(AND([2]PREMIOS_DOCTORADO!$AX159&lt;&gt;"",[2]PREMIOS_DOCTORADO!$AX159&lt;&gt;0),[2]PREMIOS_DOCTORADO!$AX159,""),IF($A161="TOTAL",SUM(INDIRECT("AC4:AC"&amp;ROW()-1)),""))</f>
        <v/>
      </c>
      <c r="AD161" s="7" t="str">
        <f ca="1">IF(AND($A161&lt;&gt;"",$A161&lt;&gt;"TOTAL"),IF(AND([2]PREMIOS_DOCTORADO!$AZ159&lt;&gt;"",[2]PREMIOS_DOCTORADO!$AZ159&lt;&gt;0),[2]PREMIOS_DOCTORADO!$AZ159,""),IF($A161="TOTAL",SUM(INDIRECT("AD4:AD"&amp;ROW()-1)),""))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IF(AND($A161&lt;&gt;"",$A161&lt;&gt;"TOTAL"),IF(AND([2]PREMIOS_DOCTORADO!$BC159&lt;&gt;"",[2]PREMIOS_DOCTORADO!$BC159&lt;&gt;0),[2]PREMIOS_DOCTORADO!$BC159,""),IF($A161="TOTAL",SUM(INDIRECT("AF4:AF"&amp;ROW()-1)),""))</f>
        <v/>
      </c>
      <c r="AG161" s="7" t="str">
        <f ca="1">IF(AND($A161&lt;&gt;"",$A161&lt;&gt;"TOTAL"),IF(AND([2]PREMIOS_DOCTORADO!$BE159&lt;&gt;"",[2]PREMIOS_DOCTORADO!$BE159&lt;&gt;0),[2]PREMIOS_DOCTORADO!$BE159,""),IF($A161="TOTAL",SUM(INDIRECT("AG4:AG"&amp;ROW()-1)),""))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IF(AND($A161&lt;&gt;"",$A161&lt;&gt;"TOTAL"),IF(AND([2]PREMIOS_DOCTORADO!$BH159&lt;&gt;"",[2]PREMIOS_DOCTORADO!$BH159&lt;&gt;0),[2]PREMIOS_DOCTORADO!$BH159,""),IF($A161="TOTAL",SUM(INDIRECT("AI4:AI"&amp;ROW()-1)),""))</f>
        <v/>
      </c>
      <c r="AJ161" s="7" t="str">
        <f ca="1">IF(AND($A161&lt;&gt;"",$A161&lt;&gt;"TOTAL"),IF(AND([2]PREMIOS_DOCTORADO!$BJ159&lt;&gt;"",[2]PREMIOS_DOCTORADO!$BJ159&lt;&gt;0),[2]PREMIOS_DOCTORADO!$BJ159,""),IF($A161="TOTAL",SUM(INDIRECT("AJ4:AJ"&amp;ROW()-1)),""))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IF(AND($A161&lt;&gt;"",$A161&lt;&gt;"TOTAL"),IF(AND([2]PREMIOS_DOCTORADO!$BM159&lt;&gt;"",[2]PREMIOS_DOCTORADO!$BM159&lt;&gt;0),[2]PREMIOS_DOCTORADO!$BM159,""),IF($A161="TOTAL",SUM(INDIRECT("AL4:AL"&amp;ROW()-1)),""))</f>
        <v/>
      </c>
      <c r="AM161" s="7" t="str">
        <f ca="1">IF(AND($A161&lt;&gt;"",$A161&lt;&gt;"TOTAL"),IF(AND([2]PREMIOS_DOCTORADO!$BO159&lt;&gt;"",[2]PREMIOS_DOCTORADO!$BO159&lt;&gt;0),[2]PREMIOS_DOCTORADO!$BO159,""),IF($A161="TOTAL",SUM(INDIRECT("AM4:AM"&amp;ROW()-1)),""))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IF(AND($A161&lt;&gt;"",$A161&lt;&gt;"TOTAL"),IF(AND([2]PREMIOS_DOCTORADO!$BR159&lt;&gt;"",[2]PREMIOS_DOCTORADO!$BR159&lt;&gt;0),[2]PREMIOS_DOCTORADO!$BR159,""),IF($A161="TOTAL",SUM(INDIRECT("AO4:AO"&amp;ROW()-1)),""))</f>
        <v/>
      </c>
      <c r="AP161" s="7" t="str">
        <f ca="1">IF(AND($A161&lt;&gt;"",$A161&lt;&gt;"TOTAL"),IF(AND([2]PREMIOS_DOCTORADO!$BT159&lt;&gt;"",[2]PREMIOS_DOCTORADO!$BT159&lt;&gt;0),[2]PREMIOS_DOCTORADO!$BT159,""),IF($A161="TOTAL",SUM(INDIRECT("AP4:AP"&amp;ROW()-1)),""))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IF(AND($A161&lt;&gt;"",$A161&lt;&gt;"TOTAL"),IF(AND([2]PREMIOS_DOCTORADO!$BW159&lt;&gt;"",[2]PREMIOS_DOCTORADO!$BW159&lt;&gt;0),[2]PREMIOS_DOCTORADO!$BW159,""),IF($A161="TOTAL",SUM(INDIRECT("AR4:AR"&amp;ROW()-1)),""))</f>
        <v/>
      </c>
      <c r="AS161" s="7" t="str">
        <f ca="1">IF(AND($A161&lt;&gt;"",$A161&lt;&gt;"TOTAL"),IF(AND([2]PREMIOS_DOCTORADO!$BY159&lt;&gt;"",[2]PREMIOS_DOCTORADO!$BY159&lt;&gt;0),[2]PREMIOS_DOCTORADO!$BY159,""),IF($A161="TOTAL",SUM(INDIRECT("AS4:AS"&amp;ROW()-1)),""))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IF(AND($A161&lt;&gt;"",$A161&lt;&gt;"TOTAL"),IF(AND([2]PREMIOS_DOCTORADO!$CB159&lt;&gt;"",[2]PREMIOS_DOCTORADO!$CB159&lt;&gt;0),[2]PREMIOS_DOCTORADO!$CB159,""),IF($A161="TOTAL",SUM(INDIRECT("AU4:AU"&amp;ROW()-1)),""))</f>
        <v/>
      </c>
      <c r="AV161" s="7" t="str">
        <f ca="1">IF(AND($A161&lt;&gt;"",$A161&lt;&gt;"TOTAL"),IF(AND([2]PREMIOS_DOCTORADO!$CD159&lt;&gt;"",[2]PREMIOS_DOCTORADO!$CD159&lt;&gt;0),[2]PREMIOS_DOCTORADO!$CD159,""),IF($A161="TOTAL",SUM(INDIRECT("AV4:AV"&amp;ROW()-1)),""))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IF(AND($A161&lt;&gt;"",$A161&lt;&gt;"TOTAL"),IF(AND([2]PREMIOS_DOCTORADO!$CG159&lt;&gt;"",[2]PREMIOS_DOCTORADO!$CG159&lt;&gt;0),[2]PREMIOS_DOCTORADO!$CG159,""),IF($A161="TOTAL",SUM(INDIRECT("AX4:AX"&amp;ROW()-1)),""))</f>
        <v/>
      </c>
      <c r="AY161" s="7" t="str">
        <f ca="1">IF(AND($A161&lt;&gt;"",$A161&lt;&gt;"TOTAL"),IF(AND([2]PREMIOS_DOCTORADO!$CI159&lt;&gt;"",[2]PREMIOS_DOCTORADO!$CI159&lt;&gt;0),[2]PREMIOS_DOCTORADO!$CI159,""),IF($A161="TOTAL",SUM(INDIRECT("AY4:AY"&amp;ROW()-1)),""))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IF(AND($A161&lt;&gt;"",$A161&lt;&gt;"TOTAL"),IF(AND([2]PREMIOS_DOCTORADO!$CL159&lt;&gt;"",[2]PREMIOS_DOCTORADO!$CL159&lt;&gt;0),[2]PREMIOS_DOCTORADO!$CL159,""),IF($A161="TOTAL",SUM(INDIRECT("BA4:BA"&amp;ROW()-1)),""))</f>
        <v/>
      </c>
      <c r="BB161" s="7" t="str">
        <f ca="1">IF(AND($A161&lt;&gt;"",$A161&lt;&gt;"TOTAL"),IF(AND([2]PREMIOS_DOCTORADO!$CN159&lt;&gt;"",[2]PREMIOS_DOCTORADO!$CN159&lt;&gt;0),[2]PREMIOS_DOCTORADO!$CN159,""),IF($A161="TOTAL",SUM(INDIRECT("BB4:BB"&amp;ROW()-1)),""))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IF(AND($A161&lt;&gt;"",$A161&lt;&gt;"TOTAL"),IF(AND([2]PREMIOS_DOCTORADO!$CQ159&lt;&gt;"",[2]PREMIOS_DOCTORADO!$CQ159&lt;&gt;0),[2]PREMIOS_DOCTORADO!$CQ159,""),IF($A161="TOTAL",SUM(INDIRECT("BD4:BD"&amp;ROW()-1)),""))</f>
        <v/>
      </c>
      <c r="BE161" s="7" t="str">
        <f ca="1">IF(AND($A161&lt;&gt;"",$A161&lt;&gt;"TOTAL"),IF(AND([2]PREMIOS_DOCTORADO!$CS159&lt;&gt;"",[2]PREMIOS_DOCTORADO!$CS159&lt;&gt;0),[2]PREMIOS_DOCTORADO!$CS159,""),IF($A161="TOTAL",SUM(INDIRECT("BE4:BE"&amp;ROW()-1)),""))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IF([2]PREMIOS_DOCTORADO!$D160&lt;&gt;"",[2]PREMIOS_DOCTORADO!$D160,IF(AND([2]PREMIOS_DOCTORADO!$D160="",[2]PREMIOS_DOCTORADO!$D161="",[2]PREMIOS_DOCTORADO!$D159=""),"","TOTAL"))</f>
        <v/>
      </c>
      <c r="B162" s="7" t="str">
        <f ca="1">IF(AND($A162&lt;&gt;"",$A162&lt;&gt;"TOTAL"),IF(AND([2]PREMIOS_DOCTORADO!$E160&lt;&gt;"",[2]PREMIOS_DOCTORADO!$E160&lt;&gt;0),[2]PREMIOS_DOCTORADO!$E160,""),IF($A162="TOTAL",SUM(INDIRECT("B4:B"&amp;ROW()-1)),""))</f>
        <v/>
      </c>
      <c r="C162" s="7" t="str">
        <f ca="1">IF(AND($A162&lt;&gt;"",$A162&lt;&gt;"TOTAL"),IF(AND([2]PREMIOS_DOCTORADO!$G160&lt;&gt;"",[2]PREMIOS_DOCTORADO!$G160&lt;&gt;0),[2]PREMIOS_DOCTORADO!$G160,""),IF($A162="TOTAL",SUM(INDIRECT("C4:C"&amp;ROW()-1)),""))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IF(AND($A162&lt;&gt;"",$A162&lt;&gt;"TOTAL"),IF(AND([2]PREMIOS_DOCTORADO!$J160&lt;&gt;"",[2]PREMIOS_DOCTORADO!$J160&lt;&gt;0),[2]PREMIOS_DOCTORADO!$J160,""),IF($A162="TOTAL",SUM(INDIRECT("E4:E"&amp;ROW()-1)),""))</f>
        <v/>
      </c>
      <c r="F162" s="7" t="str">
        <f ca="1">IF(AND($A162&lt;&gt;"",$A162&lt;&gt;"TOTAL"),IF(AND([2]PREMIOS_DOCTORADO!$L160&lt;&gt;"",[2]PREMIOS_DOCTORADO!$L160&lt;&gt;0),[2]PREMIOS_DOCTORADO!$L160,""),IF($A162="TOTAL",SUM(INDIRECT("F4:F"&amp;ROW()-1)),""))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IF(AND($A162&lt;&gt;"",$A162&lt;&gt;"TOTAL"),IF(AND([2]PREMIOS_DOCTORADO!$O160&lt;&gt;"",[2]PREMIOS_DOCTORADO!$O160&lt;&gt;0),[2]PREMIOS_DOCTORADO!$O160,""),IF($A162="TOTAL",SUM(INDIRECT("H4:H"&amp;ROW()-1)),""))</f>
        <v/>
      </c>
      <c r="I162" s="7" t="str">
        <f ca="1">IF(AND($A162&lt;&gt;"",$A162&lt;&gt;"TOTAL"),IF(AND([2]PREMIOS_DOCTORADO!$Q160&lt;&gt;"",[2]PREMIOS_DOCTORADO!$Q160&lt;&gt;0),[2]PREMIOS_DOCTORADO!$Q160,""),IF($A162="TOTAL",SUM(INDIRECT("I4:I"&amp;ROW()-1)),""))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IF(AND($A162&lt;&gt;"",$A162&lt;&gt;"TOTAL"),IF(AND([2]PREMIOS_DOCTORADO!$T160&lt;&gt;"",[2]PREMIOS_DOCTORADO!$T160&lt;&gt;0),[2]PREMIOS_DOCTORADO!$T160,""),IF($A162="TOTAL",SUM(INDIRECT("K4:K"&amp;ROW()-1)),""))</f>
        <v/>
      </c>
      <c r="L162" s="7" t="str">
        <f ca="1">IF(AND($A162&lt;&gt;"",$A162&lt;&gt;"TOTAL"),IF(AND([2]PREMIOS_DOCTORADO!$V160&lt;&gt;"",[2]PREMIOS_DOCTORADO!$V160&lt;&gt;0),[2]PREMIOS_DOCTORADO!$V160,""),IF($A162="TOTAL",SUM(INDIRECT("L4:L"&amp;ROW()-1)),""))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IF(AND($A162&lt;&gt;"",$A162&lt;&gt;"TOTAL"),IF(AND([2]PREMIOS_DOCTORADO!$Y160&lt;&gt;"",[2]PREMIOS_DOCTORADO!$Y160&lt;&gt;0),[2]PREMIOS_DOCTORADO!$Y160,""),IF($A162="TOTAL",SUM(INDIRECT("N4:N"&amp;ROW()-1)),""))</f>
        <v/>
      </c>
      <c r="O162" s="7" t="str">
        <f ca="1">IF(AND($A162&lt;&gt;"",$A162&lt;&gt;"TOTAL"),IF(AND([2]PREMIOS_DOCTORADO!$AA160&lt;&gt;"",[2]PREMIOS_DOCTORADO!$AA160&lt;&gt;0),[2]PREMIOS_DOCTORADO!$AA160,""),IF($A162="TOTAL",SUM(INDIRECT("O4:O"&amp;ROW()-1)),""))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IF(AND($A162&lt;&gt;"",$A162&lt;&gt;"TOTAL"),IF(AND([2]PREMIOS_DOCTORADO!$AD160&lt;&gt;"",[2]PREMIOS_DOCTORADO!$AD160&lt;&gt;0),[2]PREMIOS_DOCTORADO!$AD160,""),IF($A162="TOTAL",SUM(INDIRECT("Q4:Q"&amp;ROW()-1)),""))</f>
        <v/>
      </c>
      <c r="R162" s="7" t="str">
        <f ca="1">IF(AND($A162&lt;&gt;"",$A162&lt;&gt;"TOTAL"),IF(AND([2]PREMIOS_DOCTORADO!$AF160&lt;&gt;"",[2]PREMIOS_DOCTORADO!$AF160&lt;&gt;0),[2]PREMIOS_DOCTORADO!$AF160,""),IF($A162="TOTAL",SUM(INDIRECT("R4:R"&amp;ROW()-1)),""))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IF(AND($A162&lt;&gt;"",$A162&lt;&gt;"TOTAL"),IF(AND([2]PREMIOS_DOCTORADO!$AI160&lt;&gt;"",[2]PREMIOS_DOCTORADO!$AI160&lt;&gt;0),[2]PREMIOS_DOCTORADO!$AI160,""),IF($A162="TOTAL",SUM(INDIRECT("T4:T"&amp;ROW()-1)),""))</f>
        <v/>
      </c>
      <c r="U162" s="7" t="str">
        <f ca="1">IF(AND($A162&lt;&gt;"",$A162&lt;&gt;"TOTAL"),IF(AND([2]PREMIOS_DOCTORADO!$AK160&lt;&gt;"",[2]PREMIOS_DOCTORADO!$AK160&lt;&gt;0),[2]PREMIOS_DOCTORADO!$AK160,""),IF($A162="TOTAL",SUM(INDIRECT("U4:U"&amp;ROW()-1)),""))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IF(AND($A162&lt;&gt;"",$A162&lt;&gt;"TOTAL"),IF(AND([2]PREMIOS_DOCTORADO!$AN160&lt;&gt;"",[2]PREMIOS_DOCTORADO!$AN160&lt;&gt;0),[2]PREMIOS_DOCTORADO!$AN160,""),IF($A162="TOTAL",SUM(INDIRECT("W4:W"&amp;ROW()-1)),""))</f>
        <v/>
      </c>
      <c r="X162" s="7" t="str">
        <f ca="1">IF(AND($A162&lt;&gt;"",$A162&lt;&gt;"TOTAL"),IF(AND([2]PREMIOS_DOCTORADO!$AP160&lt;&gt;"",[2]PREMIOS_DOCTORADO!$AP160&lt;&gt;0),[2]PREMIOS_DOCTORADO!$AP160,""),IF($A162="TOTAL",SUM(INDIRECT("X4:X"&amp;ROW()-1)),""))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IF(AND($A162&lt;&gt;"",$A162&lt;&gt;"TOTAL"),IF(AND([2]PREMIOS_DOCTORADO!$AS160&lt;&gt;"",[2]PREMIOS_DOCTORADO!$AS160&lt;&gt;0),[2]PREMIOS_DOCTORADO!$AS160,""),IF($A162="TOTAL",SUM(INDIRECT("Z4:Z"&amp;ROW()-1)),""))</f>
        <v/>
      </c>
      <c r="AA162" s="7" t="str">
        <f ca="1">IF(AND($A162&lt;&gt;"",$A162&lt;&gt;"TOTAL"),IF(AND([2]PREMIOS_DOCTORADO!$AU160&lt;&gt;"",[2]PREMIOS_DOCTORADO!$AU160&lt;&gt;0),[2]PREMIOS_DOCTORADO!$AU160,""),IF($A162="TOTAL",SUM(INDIRECT("AA4:AA"&amp;ROW()-1)),""))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IF(AND($A162&lt;&gt;"",$A162&lt;&gt;"TOTAL"),IF(AND([2]PREMIOS_DOCTORADO!$AX160&lt;&gt;"",[2]PREMIOS_DOCTORADO!$AX160&lt;&gt;0),[2]PREMIOS_DOCTORADO!$AX160,""),IF($A162="TOTAL",SUM(INDIRECT("AC4:AC"&amp;ROW()-1)),""))</f>
        <v/>
      </c>
      <c r="AD162" s="7" t="str">
        <f ca="1">IF(AND($A162&lt;&gt;"",$A162&lt;&gt;"TOTAL"),IF(AND([2]PREMIOS_DOCTORADO!$AZ160&lt;&gt;"",[2]PREMIOS_DOCTORADO!$AZ160&lt;&gt;0),[2]PREMIOS_DOCTORADO!$AZ160,""),IF($A162="TOTAL",SUM(INDIRECT("AD4:AD"&amp;ROW()-1)),""))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IF(AND($A162&lt;&gt;"",$A162&lt;&gt;"TOTAL"),IF(AND([2]PREMIOS_DOCTORADO!$BC160&lt;&gt;"",[2]PREMIOS_DOCTORADO!$BC160&lt;&gt;0),[2]PREMIOS_DOCTORADO!$BC160,""),IF($A162="TOTAL",SUM(INDIRECT("AF4:AF"&amp;ROW()-1)),""))</f>
        <v/>
      </c>
      <c r="AG162" s="7" t="str">
        <f ca="1">IF(AND($A162&lt;&gt;"",$A162&lt;&gt;"TOTAL"),IF(AND([2]PREMIOS_DOCTORADO!$BE160&lt;&gt;"",[2]PREMIOS_DOCTORADO!$BE160&lt;&gt;0),[2]PREMIOS_DOCTORADO!$BE160,""),IF($A162="TOTAL",SUM(INDIRECT("AG4:AG"&amp;ROW()-1)),""))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IF(AND($A162&lt;&gt;"",$A162&lt;&gt;"TOTAL"),IF(AND([2]PREMIOS_DOCTORADO!$BH160&lt;&gt;"",[2]PREMIOS_DOCTORADO!$BH160&lt;&gt;0),[2]PREMIOS_DOCTORADO!$BH160,""),IF($A162="TOTAL",SUM(INDIRECT("AI4:AI"&amp;ROW()-1)),""))</f>
        <v/>
      </c>
      <c r="AJ162" s="7" t="str">
        <f ca="1">IF(AND($A162&lt;&gt;"",$A162&lt;&gt;"TOTAL"),IF(AND([2]PREMIOS_DOCTORADO!$BJ160&lt;&gt;"",[2]PREMIOS_DOCTORADO!$BJ160&lt;&gt;0),[2]PREMIOS_DOCTORADO!$BJ160,""),IF($A162="TOTAL",SUM(INDIRECT("AJ4:AJ"&amp;ROW()-1)),""))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IF(AND($A162&lt;&gt;"",$A162&lt;&gt;"TOTAL"),IF(AND([2]PREMIOS_DOCTORADO!$BM160&lt;&gt;"",[2]PREMIOS_DOCTORADO!$BM160&lt;&gt;0),[2]PREMIOS_DOCTORADO!$BM160,""),IF($A162="TOTAL",SUM(INDIRECT("AL4:AL"&amp;ROW()-1)),""))</f>
        <v/>
      </c>
      <c r="AM162" s="7" t="str">
        <f ca="1">IF(AND($A162&lt;&gt;"",$A162&lt;&gt;"TOTAL"),IF(AND([2]PREMIOS_DOCTORADO!$BO160&lt;&gt;"",[2]PREMIOS_DOCTORADO!$BO160&lt;&gt;0),[2]PREMIOS_DOCTORADO!$BO160,""),IF($A162="TOTAL",SUM(INDIRECT("AM4:AM"&amp;ROW()-1)),""))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IF(AND($A162&lt;&gt;"",$A162&lt;&gt;"TOTAL"),IF(AND([2]PREMIOS_DOCTORADO!$BR160&lt;&gt;"",[2]PREMIOS_DOCTORADO!$BR160&lt;&gt;0),[2]PREMIOS_DOCTORADO!$BR160,""),IF($A162="TOTAL",SUM(INDIRECT("AO4:AO"&amp;ROW()-1)),""))</f>
        <v/>
      </c>
      <c r="AP162" s="7" t="str">
        <f ca="1">IF(AND($A162&lt;&gt;"",$A162&lt;&gt;"TOTAL"),IF(AND([2]PREMIOS_DOCTORADO!$BT160&lt;&gt;"",[2]PREMIOS_DOCTORADO!$BT160&lt;&gt;0),[2]PREMIOS_DOCTORADO!$BT160,""),IF($A162="TOTAL",SUM(INDIRECT("AP4:AP"&amp;ROW()-1)),""))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IF(AND($A162&lt;&gt;"",$A162&lt;&gt;"TOTAL"),IF(AND([2]PREMIOS_DOCTORADO!$BW160&lt;&gt;"",[2]PREMIOS_DOCTORADO!$BW160&lt;&gt;0),[2]PREMIOS_DOCTORADO!$BW160,""),IF($A162="TOTAL",SUM(INDIRECT("AR4:AR"&amp;ROW()-1)),""))</f>
        <v/>
      </c>
      <c r="AS162" s="7" t="str">
        <f ca="1">IF(AND($A162&lt;&gt;"",$A162&lt;&gt;"TOTAL"),IF(AND([2]PREMIOS_DOCTORADO!$BY160&lt;&gt;"",[2]PREMIOS_DOCTORADO!$BY160&lt;&gt;0),[2]PREMIOS_DOCTORADO!$BY160,""),IF($A162="TOTAL",SUM(INDIRECT("AS4:AS"&amp;ROW()-1)),""))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IF(AND($A162&lt;&gt;"",$A162&lt;&gt;"TOTAL"),IF(AND([2]PREMIOS_DOCTORADO!$CB160&lt;&gt;"",[2]PREMIOS_DOCTORADO!$CB160&lt;&gt;0),[2]PREMIOS_DOCTORADO!$CB160,""),IF($A162="TOTAL",SUM(INDIRECT("AU4:AU"&amp;ROW()-1)),""))</f>
        <v/>
      </c>
      <c r="AV162" s="7" t="str">
        <f ca="1">IF(AND($A162&lt;&gt;"",$A162&lt;&gt;"TOTAL"),IF(AND([2]PREMIOS_DOCTORADO!$CD160&lt;&gt;"",[2]PREMIOS_DOCTORADO!$CD160&lt;&gt;0),[2]PREMIOS_DOCTORADO!$CD160,""),IF($A162="TOTAL",SUM(INDIRECT("AV4:AV"&amp;ROW()-1)),""))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IF(AND($A162&lt;&gt;"",$A162&lt;&gt;"TOTAL"),IF(AND([2]PREMIOS_DOCTORADO!$CG160&lt;&gt;"",[2]PREMIOS_DOCTORADO!$CG160&lt;&gt;0),[2]PREMIOS_DOCTORADO!$CG160,""),IF($A162="TOTAL",SUM(INDIRECT("AX4:AX"&amp;ROW()-1)),""))</f>
        <v/>
      </c>
      <c r="AY162" s="7" t="str">
        <f ca="1">IF(AND($A162&lt;&gt;"",$A162&lt;&gt;"TOTAL"),IF(AND([2]PREMIOS_DOCTORADO!$CI160&lt;&gt;"",[2]PREMIOS_DOCTORADO!$CI160&lt;&gt;0),[2]PREMIOS_DOCTORADO!$CI160,""),IF($A162="TOTAL",SUM(INDIRECT("AY4:AY"&amp;ROW()-1)),""))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IF(AND($A162&lt;&gt;"",$A162&lt;&gt;"TOTAL"),IF(AND([2]PREMIOS_DOCTORADO!$CL160&lt;&gt;"",[2]PREMIOS_DOCTORADO!$CL160&lt;&gt;0),[2]PREMIOS_DOCTORADO!$CL160,""),IF($A162="TOTAL",SUM(INDIRECT("BA4:BA"&amp;ROW()-1)),""))</f>
        <v/>
      </c>
      <c r="BB162" s="7" t="str">
        <f ca="1">IF(AND($A162&lt;&gt;"",$A162&lt;&gt;"TOTAL"),IF(AND([2]PREMIOS_DOCTORADO!$CN160&lt;&gt;"",[2]PREMIOS_DOCTORADO!$CN160&lt;&gt;0),[2]PREMIOS_DOCTORADO!$CN160,""),IF($A162="TOTAL",SUM(INDIRECT("BB4:BB"&amp;ROW()-1)),""))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IF(AND($A162&lt;&gt;"",$A162&lt;&gt;"TOTAL"),IF(AND([2]PREMIOS_DOCTORADO!$CQ160&lt;&gt;"",[2]PREMIOS_DOCTORADO!$CQ160&lt;&gt;0),[2]PREMIOS_DOCTORADO!$CQ160,""),IF($A162="TOTAL",SUM(INDIRECT("BD4:BD"&amp;ROW()-1)),""))</f>
        <v/>
      </c>
      <c r="BE162" s="7" t="str">
        <f ca="1">IF(AND($A162&lt;&gt;"",$A162&lt;&gt;"TOTAL"),IF(AND([2]PREMIOS_DOCTORADO!$CS160&lt;&gt;"",[2]PREMIOS_DOCTORADO!$CS160&lt;&gt;0),[2]PREMIOS_DOCTORADO!$CS160,""),IF($A162="TOTAL",SUM(INDIRECT("BE4:BE"&amp;ROW()-1)),""))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IF([2]PREMIOS_DOCTORADO!$D161&lt;&gt;"",[2]PREMIOS_DOCTORADO!$D161,IF(AND([2]PREMIOS_DOCTORADO!$D161="",[2]PREMIOS_DOCTORADO!$D162="",[2]PREMIOS_DOCTORADO!$D160=""),"","TOTAL"))</f>
        <v/>
      </c>
      <c r="B163" s="7" t="str">
        <f ca="1">IF(AND($A163&lt;&gt;"",$A163&lt;&gt;"TOTAL"),IF(AND([2]PREMIOS_DOCTORADO!$E161&lt;&gt;"",[2]PREMIOS_DOCTORADO!$E161&lt;&gt;0),[2]PREMIOS_DOCTORADO!$E161,""),IF($A163="TOTAL",SUM(INDIRECT("B4:B"&amp;ROW()-1)),""))</f>
        <v/>
      </c>
      <c r="C163" s="7" t="str">
        <f ca="1">IF(AND($A163&lt;&gt;"",$A163&lt;&gt;"TOTAL"),IF(AND([2]PREMIOS_DOCTORADO!$G161&lt;&gt;"",[2]PREMIOS_DOCTORADO!$G161&lt;&gt;0),[2]PREMIOS_DOCTORADO!$G161,""),IF($A163="TOTAL",SUM(INDIRECT("C4:C"&amp;ROW()-1)),""))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IF(AND($A163&lt;&gt;"",$A163&lt;&gt;"TOTAL"),IF(AND([2]PREMIOS_DOCTORADO!$J161&lt;&gt;"",[2]PREMIOS_DOCTORADO!$J161&lt;&gt;0),[2]PREMIOS_DOCTORADO!$J161,""),IF($A163="TOTAL",SUM(INDIRECT("E4:E"&amp;ROW()-1)),""))</f>
        <v/>
      </c>
      <c r="F163" s="7" t="str">
        <f ca="1">IF(AND($A163&lt;&gt;"",$A163&lt;&gt;"TOTAL"),IF(AND([2]PREMIOS_DOCTORADO!$L161&lt;&gt;"",[2]PREMIOS_DOCTORADO!$L161&lt;&gt;0),[2]PREMIOS_DOCTORADO!$L161,""),IF($A163="TOTAL",SUM(INDIRECT("F4:F"&amp;ROW()-1)),""))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IF(AND($A163&lt;&gt;"",$A163&lt;&gt;"TOTAL"),IF(AND([2]PREMIOS_DOCTORADO!$O161&lt;&gt;"",[2]PREMIOS_DOCTORADO!$O161&lt;&gt;0),[2]PREMIOS_DOCTORADO!$O161,""),IF($A163="TOTAL",SUM(INDIRECT("H4:H"&amp;ROW()-1)),""))</f>
        <v/>
      </c>
      <c r="I163" s="7" t="str">
        <f ca="1">IF(AND($A163&lt;&gt;"",$A163&lt;&gt;"TOTAL"),IF(AND([2]PREMIOS_DOCTORADO!$Q161&lt;&gt;"",[2]PREMIOS_DOCTORADO!$Q161&lt;&gt;0),[2]PREMIOS_DOCTORADO!$Q161,""),IF($A163="TOTAL",SUM(INDIRECT("I4:I"&amp;ROW()-1)),""))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IF(AND($A163&lt;&gt;"",$A163&lt;&gt;"TOTAL"),IF(AND([2]PREMIOS_DOCTORADO!$T161&lt;&gt;"",[2]PREMIOS_DOCTORADO!$T161&lt;&gt;0),[2]PREMIOS_DOCTORADO!$T161,""),IF($A163="TOTAL",SUM(INDIRECT("K4:K"&amp;ROW()-1)),""))</f>
        <v/>
      </c>
      <c r="L163" s="7" t="str">
        <f ca="1">IF(AND($A163&lt;&gt;"",$A163&lt;&gt;"TOTAL"),IF(AND([2]PREMIOS_DOCTORADO!$V161&lt;&gt;"",[2]PREMIOS_DOCTORADO!$V161&lt;&gt;0),[2]PREMIOS_DOCTORADO!$V161,""),IF($A163="TOTAL",SUM(INDIRECT("L4:L"&amp;ROW()-1)),""))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IF(AND($A163&lt;&gt;"",$A163&lt;&gt;"TOTAL"),IF(AND([2]PREMIOS_DOCTORADO!$Y161&lt;&gt;"",[2]PREMIOS_DOCTORADO!$Y161&lt;&gt;0),[2]PREMIOS_DOCTORADO!$Y161,""),IF($A163="TOTAL",SUM(INDIRECT("N4:N"&amp;ROW()-1)),""))</f>
        <v/>
      </c>
      <c r="O163" s="7" t="str">
        <f ca="1">IF(AND($A163&lt;&gt;"",$A163&lt;&gt;"TOTAL"),IF(AND([2]PREMIOS_DOCTORADO!$AA161&lt;&gt;"",[2]PREMIOS_DOCTORADO!$AA161&lt;&gt;0),[2]PREMIOS_DOCTORADO!$AA161,""),IF($A163="TOTAL",SUM(INDIRECT("O4:O"&amp;ROW()-1)),""))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IF(AND($A163&lt;&gt;"",$A163&lt;&gt;"TOTAL"),IF(AND([2]PREMIOS_DOCTORADO!$AD161&lt;&gt;"",[2]PREMIOS_DOCTORADO!$AD161&lt;&gt;0),[2]PREMIOS_DOCTORADO!$AD161,""),IF($A163="TOTAL",SUM(INDIRECT("Q4:Q"&amp;ROW()-1)),""))</f>
        <v/>
      </c>
      <c r="R163" s="7" t="str">
        <f ca="1">IF(AND($A163&lt;&gt;"",$A163&lt;&gt;"TOTAL"),IF(AND([2]PREMIOS_DOCTORADO!$AF161&lt;&gt;"",[2]PREMIOS_DOCTORADO!$AF161&lt;&gt;0),[2]PREMIOS_DOCTORADO!$AF161,""),IF($A163="TOTAL",SUM(INDIRECT("R4:R"&amp;ROW()-1)),""))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IF(AND($A163&lt;&gt;"",$A163&lt;&gt;"TOTAL"),IF(AND([2]PREMIOS_DOCTORADO!$AI161&lt;&gt;"",[2]PREMIOS_DOCTORADO!$AI161&lt;&gt;0),[2]PREMIOS_DOCTORADO!$AI161,""),IF($A163="TOTAL",SUM(INDIRECT("T4:T"&amp;ROW()-1)),""))</f>
        <v/>
      </c>
      <c r="U163" s="7" t="str">
        <f ca="1">IF(AND($A163&lt;&gt;"",$A163&lt;&gt;"TOTAL"),IF(AND([2]PREMIOS_DOCTORADO!$AK161&lt;&gt;"",[2]PREMIOS_DOCTORADO!$AK161&lt;&gt;0),[2]PREMIOS_DOCTORADO!$AK161,""),IF($A163="TOTAL",SUM(INDIRECT("U4:U"&amp;ROW()-1)),""))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IF(AND($A163&lt;&gt;"",$A163&lt;&gt;"TOTAL"),IF(AND([2]PREMIOS_DOCTORADO!$AN161&lt;&gt;"",[2]PREMIOS_DOCTORADO!$AN161&lt;&gt;0),[2]PREMIOS_DOCTORADO!$AN161,""),IF($A163="TOTAL",SUM(INDIRECT("W4:W"&amp;ROW()-1)),""))</f>
        <v/>
      </c>
      <c r="X163" s="7" t="str">
        <f ca="1">IF(AND($A163&lt;&gt;"",$A163&lt;&gt;"TOTAL"),IF(AND([2]PREMIOS_DOCTORADO!$AP161&lt;&gt;"",[2]PREMIOS_DOCTORADO!$AP161&lt;&gt;0),[2]PREMIOS_DOCTORADO!$AP161,""),IF($A163="TOTAL",SUM(INDIRECT("X4:X"&amp;ROW()-1)),""))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IF(AND($A163&lt;&gt;"",$A163&lt;&gt;"TOTAL"),IF(AND([2]PREMIOS_DOCTORADO!$AS161&lt;&gt;"",[2]PREMIOS_DOCTORADO!$AS161&lt;&gt;0),[2]PREMIOS_DOCTORADO!$AS161,""),IF($A163="TOTAL",SUM(INDIRECT("Z4:Z"&amp;ROW()-1)),""))</f>
        <v/>
      </c>
      <c r="AA163" s="7" t="str">
        <f ca="1">IF(AND($A163&lt;&gt;"",$A163&lt;&gt;"TOTAL"),IF(AND([2]PREMIOS_DOCTORADO!$AU161&lt;&gt;"",[2]PREMIOS_DOCTORADO!$AU161&lt;&gt;0),[2]PREMIOS_DOCTORADO!$AU161,""),IF($A163="TOTAL",SUM(INDIRECT("AA4:AA"&amp;ROW()-1)),""))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IF(AND($A163&lt;&gt;"",$A163&lt;&gt;"TOTAL"),IF(AND([2]PREMIOS_DOCTORADO!$AX161&lt;&gt;"",[2]PREMIOS_DOCTORADO!$AX161&lt;&gt;0),[2]PREMIOS_DOCTORADO!$AX161,""),IF($A163="TOTAL",SUM(INDIRECT("AC4:AC"&amp;ROW()-1)),""))</f>
        <v/>
      </c>
      <c r="AD163" s="7" t="str">
        <f ca="1">IF(AND($A163&lt;&gt;"",$A163&lt;&gt;"TOTAL"),IF(AND([2]PREMIOS_DOCTORADO!$AZ161&lt;&gt;"",[2]PREMIOS_DOCTORADO!$AZ161&lt;&gt;0),[2]PREMIOS_DOCTORADO!$AZ161,""),IF($A163="TOTAL",SUM(INDIRECT("AD4:AD"&amp;ROW()-1)),""))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IF(AND($A163&lt;&gt;"",$A163&lt;&gt;"TOTAL"),IF(AND([2]PREMIOS_DOCTORADO!$BC161&lt;&gt;"",[2]PREMIOS_DOCTORADO!$BC161&lt;&gt;0),[2]PREMIOS_DOCTORADO!$BC161,""),IF($A163="TOTAL",SUM(INDIRECT("AF4:AF"&amp;ROW()-1)),""))</f>
        <v/>
      </c>
      <c r="AG163" s="7" t="str">
        <f ca="1">IF(AND($A163&lt;&gt;"",$A163&lt;&gt;"TOTAL"),IF(AND([2]PREMIOS_DOCTORADO!$BE161&lt;&gt;"",[2]PREMIOS_DOCTORADO!$BE161&lt;&gt;0),[2]PREMIOS_DOCTORADO!$BE161,""),IF($A163="TOTAL",SUM(INDIRECT("AG4:AG"&amp;ROW()-1)),""))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IF(AND($A163&lt;&gt;"",$A163&lt;&gt;"TOTAL"),IF(AND([2]PREMIOS_DOCTORADO!$BH161&lt;&gt;"",[2]PREMIOS_DOCTORADO!$BH161&lt;&gt;0),[2]PREMIOS_DOCTORADO!$BH161,""),IF($A163="TOTAL",SUM(INDIRECT("AI4:AI"&amp;ROW()-1)),""))</f>
        <v/>
      </c>
      <c r="AJ163" s="7" t="str">
        <f ca="1">IF(AND($A163&lt;&gt;"",$A163&lt;&gt;"TOTAL"),IF(AND([2]PREMIOS_DOCTORADO!$BJ161&lt;&gt;"",[2]PREMIOS_DOCTORADO!$BJ161&lt;&gt;0),[2]PREMIOS_DOCTORADO!$BJ161,""),IF($A163="TOTAL",SUM(INDIRECT("AJ4:AJ"&amp;ROW()-1)),""))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IF(AND($A163&lt;&gt;"",$A163&lt;&gt;"TOTAL"),IF(AND([2]PREMIOS_DOCTORADO!$BM161&lt;&gt;"",[2]PREMIOS_DOCTORADO!$BM161&lt;&gt;0),[2]PREMIOS_DOCTORADO!$BM161,""),IF($A163="TOTAL",SUM(INDIRECT("AL4:AL"&amp;ROW()-1)),""))</f>
        <v/>
      </c>
      <c r="AM163" s="7" t="str">
        <f ca="1">IF(AND($A163&lt;&gt;"",$A163&lt;&gt;"TOTAL"),IF(AND([2]PREMIOS_DOCTORADO!$BO161&lt;&gt;"",[2]PREMIOS_DOCTORADO!$BO161&lt;&gt;0),[2]PREMIOS_DOCTORADO!$BO161,""),IF($A163="TOTAL",SUM(INDIRECT("AM4:AM"&amp;ROW()-1)),""))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IF(AND($A163&lt;&gt;"",$A163&lt;&gt;"TOTAL"),IF(AND([2]PREMIOS_DOCTORADO!$BR161&lt;&gt;"",[2]PREMIOS_DOCTORADO!$BR161&lt;&gt;0),[2]PREMIOS_DOCTORADO!$BR161,""),IF($A163="TOTAL",SUM(INDIRECT("AO4:AO"&amp;ROW()-1)),""))</f>
        <v/>
      </c>
      <c r="AP163" s="7" t="str">
        <f ca="1">IF(AND($A163&lt;&gt;"",$A163&lt;&gt;"TOTAL"),IF(AND([2]PREMIOS_DOCTORADO!$BT161&lt;&gt;"",[2]PREMIOS_DOCTORADO!$BT161&lt;&gt;0),[2]PREMIOS_DOCTORADO!$BT161,""),IF($A163="TOTAL",SUM(INDIRECT("AP4:AP"&amp;ROW()-1)),""))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IF(AND($A163&lt;&gt;"",$A163&lt;&gt;"TOTAL"),IF(AND([2]PREMIOS_DOCTORADO!$BW161&lt;&gt;"",[2]PREMIOS_DOCTORADO!$BW161&lt;&gt;0),[2]PREMIOS_DOCTORADO!$BW161,""),IF($A163="TOTAL",SUM(INDIRECT("AR4:AR"&amp;ROW()-1)),""))</f>
        <v/>
      </c>
      <c r="AS163" s="7" t="str">
        <f ca="1">IF(AND($A163&lt;&gt;"",$A163&lt;&gt;"TOTAL"),IF(AND([2]PREMIOS_DOCTORADO!$BY161&lt;&gt;"",[2]PREMIOS_DOCTORADO!$BY161&lt;&gt;0),[2]PREMIOS_DOCTORADO!$BY161,""),IF($A163="TOTAL",SUM(INDIRECT("AS4:AS"&amp;ROW()-1)),""))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IF(AND($A163&lt;&gt;"",$A163&lt;&gt;"TOTAL"),IF(AND([2]PREMIOS_DOCTORADO!$CB161&lt;&gt;"",[2]PREMIOS_DOCTORADO!$CB161&lt;&gt;0),[2]PREMIOS_DOCTORADO!$CB161,""),IF($A163="TOTAL",SUM(INDIRECT("AU4:AU"&amp;ROW()-1)),""))</f>
        <v/>
      </c>
      <c r="AV163" s="7" t="str">
        <f ca="1">IF(AND($A163&lt;&gt;"",$A163&lt;&gt;"TOTAL"),IF(AND([2]PREMIOS_DOCTORADO!$CD161&lt;&gt;"",[2]PREMIOS_DOCTORADO!$CD161&lt;&gt;0),[2]PREMIOS_DOCTORADO!$CD161,""),IF($A163="TOTAL",SUM(INDIRECT("AV4:AV"&amp;ROW()-1)),""))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IF(AND($A163&lt;&gt;"",$A163&lt;&gt;"TOTAL"),IF(AND([2]PREMIOS_DOCTORADO!$CG161&lt;&gt;"",[2]PREMIOS_DOCTORADO!$CG161&lt;&gt;0),[2]PREMIOS_DOCTORADO!$CG161,""),IF($A163="TOTAL",SUM(INDIRECT("AX4:AX"&amp;ROW()-1)),""))</f>
        <v/>
      </c>
      <c r="AY163" s="7" t="str">
        <f ca="1">IF(AND($A163&lt;&gt;"",$A163&lt;&gt;"TOTAL"),IF(AND([2]PREMIOS_DOCTORADO!$CI161&lt;&gt;"",[2]PREMIOS_DOCTORADO!$CI161&lt;&gt;0),[2]PREMIOS_DOCTORADO!$CI161,""),IF($A163="TOTAL",SUM(INDIRECT("AY4:AY"&amp;ROW()-1)),""))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IF(AND($A163&lt;&gt;"",$A163&lt;&gt;"TOTAL"),IF(AND([2]PREMIOS_DOCTORADO!$CL161&lt;&gt;"",[2]PREMIOS_DOCTORADO!$CL161&lt;&gt;0),[2]PREMIOS_DOCTORADO!$CL161,""),IF($A163="TOTAL",SUM(INDIRECT("BA4:BA"&amp;ROW()-1)),""))</f>
        <v/>
      </c>
      <c r="BB163" s="7" t="str">
        <f ca="1">IF(AND($A163&lt;&gt;"",$A163&lt;&gt;"TOTAL"),IF(AND([2]PREMIOS_DOCTORADO!$CN161&lt;&gt;"",[2]PREMIOS_DOCTORADO!$CN161&lt;&gt;0),[2]PREMIOS_DOCTORADO!$CN161,""),IF($A163="TOTAL",SUM(INDIRECT("BB4:BB"&amp;ROW()-1)),""))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IF(AND($A163&lt;&gt;"",$A163&lt;&gt;"TOTAL"),IF(AND([2]PREMIOS_DOCTORADO!$CQ161&lt;&gt;"",[2]PREMIOS_DOCTORADO!$CQ161&lt;&gt;0),[2]PREMIOS_DOCTORADO!$CQ161,""),IF($A163="TOTAL",SUM(INDIRECT("BD4:BD"&amp;ROW()-1)),""))</f>
        <v/>
      </c>
      <c r="BE163" s="7" t="str">
        <f ca="1">IF(AND($A163&lt;&gt;"",$A163&lt;&gt;"TOTAL"),IF(AND([2]PREMIOS_DOCTORADO!$CS161&lt;&gt;"",[2]PREMIOS_DOCTORADO!$CS161&lt;&gt;0),[2]PREMIOS_DOCTORADO!$CS161,""),IF($A163="TOTAL",SUM(INDIRECT("BE4:BE"&amp;ROW()-1)),""))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IF([2]PREMIOS_DOCTORADO!$D162&lt;&gt;"",[2]PREMIOS_DOCTORADO!$D162,IF(AND([2]PREMIOS_DOCTORADO!$D162="",[2]PREMIOS_DOCTORADO!$D163="",[2]PREMIOS_DOCTORADO!$D161=""),"","TOTAL"))</f>
        <v/>
      </c>
      <c r="B164" s="7" t="str">
        <f ca="1">IF(AND($A164&lt;&gt;"",$A164&lt;&gt;"TOTAL"),IF(AND([2]PREMIOS_DOCTORADO!$E162&lt;&gt;"",[2]PREMIOS_DOCTORADO!$E162&lt;&gt;0),[2]PREMIOS_DOCTORADO!$E162,""),IF($A164="TOTAL",SUM(INDIRECT("B4:B"&amp;ROW()-1)),""))</f>
        <v/>
      </c>
      <c r="C164" s="7" t="str">
        <f ca="1">IF(AND($A164&lt;&gt;"",$A164&lt;&gt;"TOTAL"),IF(AND([2]PREMIOS_DOCTORADO!$G162&lt;&gt;"",[2]PREMIOS_DOCTORADO!$G162&lt;&gt;0),[2]PREMIOS_DOCTORADO!$G162,""),IF($A164="TOTAL",SUM(INDIRECT("C4:C"&amp;ROW()-1)),""))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IF(AND($A164&lt;&gt;"",$A164&lt;&gt;"TOTAL"),IF(AND([2]PREMIOS_DOCTORADO!$J162&lt;&gt;"",[2]PREMIOS_DOCTORADO!$J162&lt;&gt;0),[2]PREMIOS_DOCTORADO!$J162,""),IF($A164="TOTAL",SUM(INDIRECT("E4:E"&amp;ROW()-1)),""))</f>
        <v/>
      </c>
      <c r="F164" s="7" t="str">
        <f ca="1">IF(AND($A164&lt;&gt;"",$A164&lt;&gt;"TOTAL"),IF(AND([2]PREMIOS_DOCTORADO!$L162&lt;&gt;"",[2]PREMIOS_DOCTORADO!$L162&lt;&gt;0),[2]PREMIOS_DOCTORADO!$L162,""),IF($A164="TOTAL",SUM(INDIRECT("F4:F"&amp;ROW()-1)),""))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IF(AND($A164&lt;&gt;"",$A164&lt;&gt;"TOTAL"),IF(AND([2]PREMIOS_DOCTORADO!$O162&lt;&gt;"",[2]PREMIOS_DOCTORADO!$O162&lt;&gt;0),[2]PREMIOS_DOCTORADO!$O162,""),IF($A164="TOTAL",SUM(INDIRECT("H4:H"&amp;ROW()-1)),""))</f>
        <v/>
      </c>
      <c r="I164" s="7" t="str">
        <f ca="1">IF(AND($A164&lt;&gt;"",$A164&lt;&gt;"TOTAL"),IF(AND([2]PREMIOS_DOCTORADO!$Q162&lt;&gt;"",[2]PREMIOS_DOCTORADO!$Q162&lt;&gt;0),[2]PREMIOS_DOCTORADO!$Q162,""),IF($A164="TOTAL",SUM(INDIRECT("I4:I"&amp;ROW()-1)),""))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IF(AND($A164&lt;&gt;"",$A164&lt;&gt;"TOTAL"),IF(AND([2]PREMIOS_DOCTORADO!$T162&lt;&gt;"",[2]PREMIOS_DOCTORADO!$T162&lt;&gt;0),[2]PREMIOS_DOCTORADO!$T162,""),IF($A164="TOTAL",SUM(INDIRECT("K4:K"&amp;ROW()-1)),""))</f>
        <v/>
      </c>
      <c r="L164" s="7" t="str">
        <f ca="1">IF(AND($A164&lt;&gt;"",$A164&lt;&gt;"TOTAL"),IF(AND([2]PREMIOS_DOCTORADO!$V162&lt;&gt;"",[2]PREMIOS_DOCTORADO!$V162&lt;&gt;0),[2]PREMIOS_DOCTORADO!$V162,""),IF($A164="TOTAL",SUM(INDIRECT("L4:L"&amp;ROW()-1)),""))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IF(AND($A164&lt;&gt;"",$A164&lt;&gt;"TOTAL"),IF(AND([2]PREMIOS_DOCTORADO!$Y162&lt;&gt;"",[2]PREMIOS_DOCTORADO!$Y162&lt;&gt;0),[2]PREMIOS_DOCTORADO!$Y162,""),IF($A164="TOTAL",SUM(INDIRECT("N4:N"&amp;ROW()-1)),""))</f>
        <v/>
      </c>
      <c r="O164" s="7" t="str">
        <f ca="1">IF(AND($A164&lt;&gt;"",$A164&lt;&gt;"TOTAL"),IF(AND([2]PREMIOS_DOCTORADO!$AA162&lt;&gt;"",[2]PREMIOS_DOCTORADO!$AA162&lt;&gt;0),[2]PREMIOS_DOCTORADO!$AA162,""),IF($A164="TOTAL",SUM(INDIRECT("O4:O"&amp;ROW()-1)),""))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IF(AND($A164&lt;&gt;"",$A164&lt;&gt;"TOTAL"),IF(AND([2]PREMIOS_DOCTORADO!$AD162&lt;&gt;"",[2]PREMIOS_DOCTORADO!$AD162&lt;&gt;0),[2]PREMIOS_DOCTORADO!$AD162,""),IF($A164="TOTAL",SUM(INDIRECT("Q4:Q"&amp;ROW()-1)),""))</f>
        <v/>
      </c>
      <c r="R164" s="7" t="str">
        <f ca="1">IF(AND($A164&lt;&gt;"",$A164&lt;&gt;"TOTAL"),IF(AND([2]PREMIOS_DOCTORADO!$AF162&lt;&gt;"",[2]PREMIOS_DOCTORADO!$AF162&lt;&gt;0),[2]PREMIOS_DOCTORADO!$AF162,""),IF($A164="TOTAL",SUM(INDIRECT("R4:R"&amp;ROW()-1)),""))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IF(AND($A164&lt;&gt;"",$A164&lt;&gt;"TOTAL"),IF(AND([2]PREMIOS_DOCTORADO!$AI162&lt;&gt;"",[2]PREMIOS_DOCTORADO!$AI162&lt;&gt;0),[2]PREMIOS_DOCTORADO!$AI162,""),IF($A164="TOTAL",SUM(INDIRECT("T4:T"&amp;ROW()-1)),""))</f>
        <v/>
      </c>
      <c r="U164" s="7" t="str">
        <f ca="1">IF(AND($A164&lt;&gt;"",$A164&lt;&gt;"TOTAL"),IF(AND([2]PREMIOS_DOCTORADO!$AK162&lt;&gt;"",[2]PREMIOS_DOCTORADO!$AK162&lt;&gt;0),[2]PREMIOS_DOCTORADO!$AK162,""),IF($A164="TOTAL",SUM(INDIRECT("U4:U"&amp;ROW()-1)),""))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IF(AND($A164&lt;&gt;"",$A164&lt;&gt;"TOTAL"),IF(AND([2]PREMIOS_DOCTORADO!$AN162&lt;&gt;"",[2]PREMIOS_DOCTORADO!$AN162&lt;&gt;0),[2]PREMIOS_DOCTORADO!$AN162,""),IF($A164="TOTAL",SUM(INDIRECT("W4:W"&amp;ROW()-1)),""))</f>
        <v/>
      </c>
      <c r="X164" s="7" t="str">
        <f ca="1">IF(AND($A164&lt;&gt;"",$A164&lt;&gt;"TOTAL"),IF(AND([2]PREMIOS_DOCTORADO!$AP162&lt;&gt;"",[2]PREMIOS_DOCTORADO!$AP162&lt;&gt;0),[2]PREMIOS_DOCTORADO!$AP162,""),IF($A164="TOTAL",SUM(INDIRECT("X4:X"&amp;ROW()-1)),""))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IF(AND($A164&lt;&gt;"",$A164&lt;&gt;"TOTAL"),IF(AND([2]PREMIOS_DOCTORADO!$AS162&lt;&gt;"",[2]PREMIOS_DOCTORADO!$AS162&lt;&gt;0),[2]PREMIOS_DOCTORADO!$AS162,""),IF($A164="TOTAL",SUM(INDIRECT("Z4:Z"&amp;ROW()-1)),""))</f>
        <v/>
      </c>
      <c r="AA164" s="7" t="str">
        <f ca="1">IF(AND($A164&lt;&gt;"",$A164&lt;&gt;"TOTAL"),IF(AND([2]PREMIOS_DOCTORADO!$AU162&lt;&gt;"",[2]PREMIOS_DOCTORADO!$AU162&lt;&gt;0),[2]PREMIOS_DOCTORADO!$AU162,""),IF($A164="TOTAL",SUM(INDIRECT("AA4:AA"&amp;ROW()-1)),""))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IF(AND($A164&lt;&gt;"",$A164&lt;&gt;"TOTAL"),IF(AND([2]PREMIOS_DOCTORADO!$AX162&lt;&gt;"",[2]PREMIOS_DOCTORADO!$AX162&lt;&gt;0),[2]PREMIOS_DOCTORADO!$AX162,""),IF($A164="TOTAL",SUM(INDIRECT("AC4:AC"&amp;ROW()-1)),""))</f>
        <v/>
      </c>
      <c r="AD164" s="7" t="str">
        <f ca="1">IF(AND($A164&lt;&gt;"",$A164&lt;&gt;"TOTAL"),IF(AND([2]PREMIOS_DOCTORADO!$AZ162&lt;&gt;"",[2]PREMIOS_DOCTORADO!$AZ162&lt;&gt;0),[2]PREMIOS_DOCTORADO!$AZ162,""),IF($A164="TOTAL",SUM(INDIRECT("AD4:AD"&amp;ROW()-1)),""))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IF(AND($A164&lt;&gt;"",$A164&lt;&gt;"TOTAL"),IF(AND([2]PREMIOS_DOCTORADO!$BC162&lt;&gt;"",[2]PREMIOS_DOCTORADO!$BC162&lt;&gt;0),[2]PREMIOS_DOCTORADO!$BC162,""),IF($A164="TOTAL",SUM(INDIRECT("AF4:AF"&amp;ROW()-1)),""))</f>
        <v/>
      </c>
      <c r="AG164" s="7" t="str">
        <f ca="1">IF(AND($A164&lt;&gt;"",$A164&lt;&gt;"TOTAL"),IF(AND([2]PREMIOS_DOCTORADO!$BE162&lt;&gt;"",[2]PREMIOS_DOCTORADO!$BE162&lt;&gt;0),[2]PREMIOS_DOCTORADO!$BE162,""),IF($A164="TOTAL",SUM(INDIRECT("AG4:AG"&amp;ROW()-1)),""))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IF(AND($A164&lt;&gt;"",$A164&lt;&gt;"TOTAL"),IF(AND([2]PREMIOS_DOCTORADO!$BH162&lt;&gt;"",[2]PREMIOS_DOCTORADO!$BH162&lt;&gt;0),[2]PREMIOS_DOCTORADO!$BH162,""),IF($A164="TOTAL",SUM(INDIRECT("AI4:AI"&amp;ROW()-1)),""))</f>
        <v/>
      </c>
      <c r="AJ164" s="7" t="str">
        <f ca="1">IF(AND($A164&lt;&gt;"",$A164&lt;&gt;"TOTAL"),IF(AND([2]PREMIOS_DOCTORADO!$BJ162&lt;&gt;"",[2]PREMIOS_DOCTORADO!$BJ162&lt;&gt;0),[2]PREMIOS_DOCTORADO!$BJ162,""),IF($A164="TOTAL",SUM(INDIRECT("AJ4:AJ"&amp;ROW()-1)),""))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IF(AND($A164&lt;&gt;"",$A164&lt;&gt;"TOTAL"),IF(AND([2]PREMIOS_DOCTORADO!$BM162&lt;&gt;"",[2]PREMIOS_DOCTORADO!$BM162&lt;&gt;0),[2]PREMIOS_DOCTORADO!$BM162,""),IF($A164="TOTAL",SUM(INDIRECT("AL4:AL"&amp;ROW()-1)),""))</f>
        <v/>
      </c>
      <c r="AM164" s="7" t="str">
        <f ca="1">IF(AND($A164&lt;&gt;"",$A164&lt;&gt;"TOTAL"),IF(AND([2]PREMIOS_DOCTORADO!$BO162&lt;&gt;"",[2]PREMIOS_DOCTORADO!$BO162&lt;&gt;0),[2]PREMIOS_DOCTORADO!$BO162,""),IF($A164="TOTAL",SUM(INDIRECT("AM4:AM"&amp;ROW()-1)),""))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IF(AND($A164&lt;&gt;"",$A164&lt;&gt;"TOTAL"),IF(AND([2]PREMIOS_DOCTORADO!$BR162&lt;&gt;"",[2]PREMIOS_DOCTORADO!$BR162&lt;&gt;0),[2]PREMIOS_DOCTORADO!$BR162,""),IF($A164="TOTAL",SUM(INDIRECT("AO4:AO"&amp;ROW()-1)),""))</f>
        <v/>
      </c>
      <c r="AP164" s="7" t="str">
        <f ca="1">IF(AND($A164&lt;&gt;"",$A164&lt;&gt;"TOTAL"),IF(AND([2]PREMIOS_DOCTORADO!$BT162&lt;&gt;"",[2]PREMIOS_DOCTORADO!$BT162&lt;&gt;0),[2]PREMIOS_DOCTORADO!$BT162,""),IF($A164="TOTAL",SUM(INDIRECT("AP4:AP"&amp;ROW()-1)),""))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IF(AND($A164&lt;&gt;"",$A164&lt;&gt;"TOTAL"),IF(AND([2]PREMIOS_DOCTORADO!$BW162&lt;&gt;"",[2]PREMIOS_DOCTORADO!$BW162&lt;&gt;0),[2]PREMIOS_DOCTORADO!$BW162,""),IF($A164="TOTAL",SUM(INDIRECT("AR4:AR"&amp;ROW()-1)),""))</f>
        <v/>
      </c>
      <c r="AS164" s="7" t="str">
        <f ca="1">IF(AND($A164&lt;&gt;"",$A164&lt;&gt;"TOTAL"),IF(AND([2]PREMIOS_DOCTORADO!$BY162&lt;&gt;"",[2]PREMIOS_DOCTORADO!$BY162&lt;&gt;0),[2]PREMIOS_DOCTORADO!$BY162,""),IF($A164="TOTAL",SUM(INDIRECT("AS4:AS"&amp;ROW()-1)),""))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IF(AND($A164&lt;&gt;"",$A164&lt;&gt;"TOTAL"),IF(AND([2]PREMIOS_DOCTORADO!$CB162&lt;&gt;"",[2]PREMIOS_DOCTORADO!$CB162&lt;&gt;0),[2]PREMIOS_DOCTORADO!$CB162,""),IF($A164="TOTAL",SUM(INDIRECT("AU4:AU"&amp;ROW()-1)),""))</f>
        <v/>
      </c>
      <c r="AV164" s="7" t="str">
        <f ca="1">IF(AND($A164&lt;&gt;"",$A164&lt;&gt;"TOTAL"),IF(AND([2]PREMIOS_DOCTORADO!$CD162&lt;&gt;"",[2]PREMIOS_DOCTORADO!$CD162&lt;&gt;0),[2]PREMIOS_DOCTORADO!$CD162,""),IF($A164="TOTAL",SUM(INDIRECT("AV4:AV"&amp;ROW()-1)),""))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IF(AND($A164&lt;&gt;"",$A164&lt;&gt;"TOTAL"),IF(AND([2]PREMIOS_DOCTORADO!$CG162&lt;&gt;"",[2]PREMIOS_DOCTORADO!$CG162&lt;&gt;0),[2]PREMIOS_DOCTORADO!$CG162,""),IF($A164="TOTAL",SUM(INDIRECT("AX4:AX"&amp;ROW()-1)),""))</f>
        <v/>
      </c>
      <c r="AY164" s="7" t="str">
        <f ca="1">IF(AND($A164&lt;&gt;"",$A164&lt;&gt;"TOTAL"),IF(AND([2]PREMIOS_DOCTORADO!$CI162&lt;&gt;"",[2]PREMIOS_DOCTORADO!$CI162&lt;&gt;0),[2]PREMIOS_DOCTORADO!$CI162,""),IF($A164="TOTAL",SUM(INDIRECT("AY4:AY"&amp;ROW()-1)),""))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IF(AND($A164&lt;&gt;"",$A164&lt;&gt;"TOTAL"),IF(AND([2]PREMIOS_DOCTORADO!$CL162&lt;&gt;"",[2]PREMIOS_DOCTORADO!$CL162&lt;&gt;0),[2]PREMIOS_DOCTORADO!$CL162,""),IF($A164="TOTAL",SUM(INDIRECT("BA4:BA"&amp;ROW()-1)),""))</f>
        <v/>
      </c>
      <c r="BB164" s="7" t="str">
        <f ca="1">IF(AND($A164&lt;&gt;"",$A164&lt;&gt;"TOTAL"),IF(AND([2]PREMIOS_DOCTORADO!$CN162&lt;&gt;"",[2]PREMIOS_DOCTORADO!$CN162&lt;&gt;0),[2]PREMIOS_DOCTORADO!$CN162,""),IF($A164="TOTAL",SUM(INDIRECT("BB4:BB"&amp;ROW()-1)),""))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IF(AND($A164&lt;&gt;"",$A164&lt;&gt;"TOTAL"),IF(AND([2]PREMIOS_DOCTORADO!$CQ162&lt;&gt;"",[2]PREMIOS_DOCTORADO!$CQ162&lt;&gt;0),[2]PREMIOS_DOCTORADO!$CQ162,""),IF($A164="TOTAL",SUM(INDIRECT("BD4:BD"&amp;ROW()-1)),""))</f>
        <v/>
      </c>
      <c r="BE164" s="7" t="str">
        <f ca="1">IF(AND($A164&lt;&gt;"",$A164&lt;&gt;"TOTAL"),IF(AND([2]PREMIOS_DOCTORADO!$CS162&lt;&gt;"",[2]PREMIOS_DOCTORADO!$CS162&lt;&gt;0),[2]PREMIOS_DOCTORADO!$CS162,""),IF($A164="TOTAL",SUM(INDIRECT("BE4:BE"&amp;ROW()-1)),""))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IF([2]PREMIOS_DOCTORADO!$D163&lt;&gt;"",[2]PREMIOS_DOCTORADO!$D163,IF(AND([2]PREMIOS_DOCTORADO!$D163="",[2]PREMIOS_DOCTORADO!$D164="",[2]PREMIOS_DOCTORADO!$D162=""),"","TOTAL"))</f>
        <v/>
      </c>
      <c r="B165" s="7" t="str">
        <f ca="1">IF(AND($A165&lt;&gt;"",$A165&lt;&gt;"TOTAL"),IF(AND([2]PREMIOS_DOCTORADO!$E163&lt;&gt;"",[2]PREMIOS_DOCTORADO!$E163&lt;&gt;0),[2]PREMIOS_DOCTORADO!$E163,""),IF($A165="TOTAL",SUM(INDIRECT("B4:B"&amp;ROW()-1)),""))</f>
        <v/>
      </c>
      <c r="C165" s="7" t="str">
        <f ca="1">IF(AND($A165&lt;&gt;"",$A165&lt;&gt;"TOTAL"),IF(AND([2]PREMIOS_DOCTORADO!$G163&lt;&gt;"",[2]PREMIOS_DOCTORADO!$G163&lt;&gt;0),[2]PREMIOS_DOCTORADO!$G163,""),IF($A165="TOTAL",SUM(INDIRECT("C4:C"&amp;ROW()-1)),""))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IF(AND($A165&lt;&gt;"",$A165&lt;&gt;"TOTAL"),IF(AND([2]PREMIOS_DOCTORADO!$J163&lt;&gt;"",[2]PREMIOS_DOCTORADO!$J163&lt;&gt;0),[2]PREMIOS_DOCTORADO!$J163,""),IF($A165="TOTAL",SUM(INDIRECT("E4:E"&amp;ROW()-1)),""))</f>
        <v/>
      </c>
      <c r="F165" s="7" t="str">
        <f ca="1">IF(AND($A165&lt;&gt;"",$A165&lt;&gt;"TOTAL"),IF(AND([2]PREMIOS_DOCTORADO!$L163&lt;&gt;"",[2]PREMIOS_DOCTORADO!$L163&lt;&gt;0),[2]PREMIOS_DOCTORADO!$L163,""),IF($A165="TOTAL",SUM(INDIRECT("F4:F"&amp;ROW()-1)),""))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IF(AND($A165&lt;&gt;"",$A165&lt;&gt;"TOTAL"),IF(AND([2]PREMIOS_DOCTORADO!$O163&lt;&gt;"",[2]PREMIOS_DOCTORADO!$O163&lt;&gt;0),[2]PREMIOS_DOCTORADO!$O163,""),IF($A165="TOTAL",SUM(INDIRECT("H4:H"&amp;ROW()-1)),""))</f>
        <v/>
      </c>
      <c r="I165" s="7" t="str">
        <f ca="1">IF(AND($A165&lt;&gt;"",$A165&lt;&gt;"TOTAL"),IF(AND([2]PREMIOS_DOCTORADO!$Q163&lt;&gt;"",[2]PREMIOS_DOCTORADO!$Q163&lt;&gt;0),[2]PREMIOS_DOCTORADO!$Q163,""),IF($A165="TOTAL",SUM(INDIRECT("I4:I"&amp;ROW()-1)),""))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IF(AND($A165&lt;&gt;"",$A165&lt;&gt;"TOTAL"),IF(AND([2]PREMIOS_DOCTORADO!$T163&lt;&gt;"",[2]PREMIOS_DOCTORADO!$T163&lt;&gt;0),[2]PREMIOS_DOCTORADO!$T163,""),IF($A165="TOTAL",SUM(INDIRECT("K4:K"&amp;ROW()-1)),""))</f>
        <v/>
      </c>
      <c r="L165" s="7" t="str">
        <f ca="1">IF(AND($A165&lt;&gt;"",$A165&lt;&gt;"TOTAL"),IF(AND([2]PREMIOS_DOCTORADO!$V163&lt;&gt;"",[2]PREMIOS_DOCTORADO!$V163&lt;&gt;0),[2]PREMIOS_DOCTORADO!$V163,""),IF($A165="TOTAL",SUM(INDIRECT("L4:L"&amp;ROW()-1)),""))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IF(AND($A165&lt;&gt;"",$A165&lt;&gt;"TOTAL"),IF(AND([2]PREMIOS_DOCTORADO!$Y163&lt;&gt;"",[2]PREMIOS_DOCTORADO!$Y163&lt;&gt;0),[2]PREMIOS_DOCTORADO!$Y163,""),IF($A165="TOTAL",SUM(INDIRECT("N4:N"&amp;ROW()-1)),""))</f>
        <v/>
      </c>
      <c r="O165" s="7" t="str">
        <f ca="1">IF(AND($A165&lt;&gt;"",$A165&lt;&gt;"TOTAL"),IF(AND([2]PREMIOS_DOCTORADO!$AA163&lt;&gt;"",[2]PREMIOS_DOCTORADO!$AA163&lt;&gt;0),[2]PREMIOS_DOCTORADO!$AA163,""),IF($A165="TOTAL",SUM(INDIRECT("O4:O"&amp;ROW()-1)),""))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IF(AND($A165&lt;&gt;"",$A165&lt;&gt;"TOTAL"),IF(AND([2]PREMIOS_DOCTORADO!$AD163&lt;&gt;"",[2]PREMIOS_DOCTORADO!$AD163&lt;&gt;0),[2]PREMIOS_DOCTORADO!$AD163,""),IF($A165="TOTAL",SUM(INDIRECT("Q4:Q"&amp;ROW()-1)),""))</f>
        <v/>
      </c>
      <c r="R165" s="7" t="str">
        <f ca="1">IF(AND($A165&lt;&gt;"",$A165&lt;&gt;"TOTAL"),IF(AND([2]PREMIOS_DOCTORADO!$AF163&lt;&gt;"",[2]PREMIOS_DOCTORADO!$AF163&lt;&gt;0),[2]PREMIOS_DOCTORADO!$AF163,""),IF($A165="TOTAL",SUM(INDIRECT("R4:R"&amp;ROW()-1)),""))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IF(AND($A165&lt;&gt;"",$A165&lt;&gt;"TOTAL"),IF(AND([2]PREMIOS_DOCTORADO!$AI163&lt;&gt;"",[2]PREMIOS_DOCTORADO!$AI163&lt;&gt;0),[2]PREMIOS_DOCTORADO!$AI163,""),IF($A165="TOTAL",SUM(INDIRECT("T4:T"&amp;ROW()-1)),""))</f>
        <v/>
      </c>
      <c r="U165" s="7" t="str">
        <f ca="1">IF(AND($A165&lt;&gt;"",$A165&lt;&gt;"TOTAL"),IF(AND([2]PREMIOS_DOCTORADO!$AK163&lt;&gt;"",[2]PREMIOS_DOCTORADO!$AK163&lt;&gt;0),[2]PREMIOS_DOCTORADO!$AK163,""),IF($A165="TOTAL",SUM(INDIRECT("U4:U"&amp;ROW()-1)),""))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IF(AND($A165&lt;&gt;"",$A165&lt;&gt;"TOTAL"),IF(AND([2]PREMIOS_DOCTORADO!$AN163&lt;&gt;"",[2]PREMIOS_DOCTORADO!$AN163&lt;&gt;0),[2]PREMIOS_DOCTORADO!$AN163,""),IF($A165="TOTAL",SUM(INDIRECT("W4:W"&amp;ROW()-1)),""))</f>
        <v/>
      </c>
      <c r="X165" s="7" t="str">
        <f ca="1">IF(AND($A165&lt;&gt;"",$A165&lt;&gt;"TOTAL"),IF(AND([2]PREMIOS_DOCTORADO!$AP163&lt;&gt;"",[2]PREMIOS_DOCTORADO!$AP163&lt;&gt;0),[2]PREMIOS_DOCTORADO!$AP163,""),IF($A165="TOTAL",SUM(INDIRECT("X4:X"&amp;ROW()-1)),""))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IF(AND($A165&lt;&gt;"",$A165&lt;&gt;"TOTAL"),IF(AND([2]PREMIOS_DOCTORADO!$AS163&lt;&gt;"",[2]PREMIOS_DOCTORADO!$AS163&lt;&gt;0),[2]PREMIOS_DOCTORADO!$AS163,""),IF($A165="TOTAL",SUM(INDIRECT("Z4:Z"&amp;ROW()-1)),""))</f>
        <v/>
      </c>
      <c r="AA165" s="7" t="str">
        <f ca="1">IF(AND($A165&lt;&gt;"",$A165&lt;&gt;"TOTAL"),IF(AND([2]PREMIOS_DOCTORADO!$AU163&lt;&gt;"",[2]PREMIOS_DOCTORADO!$AU163&lt;&gt;0),[2]PREMIOS_DOCTORADO!$AU163,""),IF($A165="TOTAL",SUM(INDIRECT("AA4:AA"&amp;ROW()-1)),""))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IF(AND($A165&lt;&gt;"",$A165&lt;&gt;"TOTAL"),IF(AND([2]PREMIOS_DOCTORADO!$AX163&lt;&gt;"",[2]PREMIOS_DOCTORADO!$AX163&lt;&gt;0),[2]PREMIOS_DOCTORADO!$AX163,""),IF($A165="TOTAL",SUM(INDIRECT("AC4:AC"&amp;ROW()-1)),""))</f>
        <v/>
      </c>
      <c r="AD165" s="7" t="str">
        <f ca="1">IF(AND($A165&lt;&gt;"",$A165&lt;&gt;"TOTAL"),IF(AND([2]PREMIOS_DOCTORADO!$AZ163&lt;&gt;"",[2]PREMIOS_DOCTORADO!$AZ163&lt;&gt;0),[2]PREMIOS_DOCTORADO!$AZ163,""),IF($A165="TOTAL",SUM(INDIRECT("AD4:AD"&amp;ROW()-1)),""))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IF(AND($A165&lt;&gt;"",$A165&lt;&gt;"TOTAL"),IF(AND([2]PREMIOS_DOCTORADO!$BC163&lt;&gt;"",[2]PREMIOS_DOCTORADO!$BC163&lt;&gt;0),[2]PREMIOS_DOCTORADO!$BC163,""),IF($A165="TOTAL",SUM(INDIRECT("AF4:AF"&amp;ROW()-1)),""))</f>
        <v/>
      </c>
      <c r="AG165" s="7" t="str">
        <f ca="1">IF(AND($A165&lt;&gt;"",$A165&lt;&gt;"TOTAL"),IF(AND([2]PREMIOS_DOCTORADO!$BE163&lt;&gt;"",[2]PREMIOS_DOCTORADO!$BE163&lt;&gt;0),[2]PREMIOS_DOCTORADO!$BE163,""),IF($A165="TOTAL",SUM(INDIRECT("AG4:AG"&amp;ROW()-1)),""))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IF(AND($A165&lt;&gt;"",$A165&lt;&gt;"TOTAL"),IF(AND([2]PREMIOS_DOCTORADO!$BH163&lt;&gt;"",[2]PREMIOS_DOCTORADO!$BH163&lt;&gt;0),[2]PREMIOS_DOCTORADO!$BH163,""),IF($A165="TOTAL",SUM(INDIRECT("AI4:AI"&amp;ROW()-1)),""))</f>
        <v/>
      </c>
      <c r="AJ165" s="7" t="str">
        <f ca="1">IF(AND($A165&lt;&gt;"",$A165&lt;&gt;"TOTAL"),IF(AND([2]PREMIOS_DOCTORADO!$BJ163&lt;&gt;"",[2]PREMIOS_DOCTORADO!$BJ163&lt;&gt;0),[2]PREMIOS_DOCTORADO!$BJ163,""),IF($A165="TOTAL",SUM(INDIRECT("AJ4:AJ"&amp;ROW()-1)),""))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IF(AND($A165&lt;&gt;"",$A165&lt;&gt;"TOTAL"),IF(AND([2]PREMIOS_DOCTORADO!$BM163&lt;&gt;"",[2]PREMIOS_DOCTORADO!$BM163&lt;&gt;0),[2]PREMIOS_DOCTORADO!$BM163,""),IF($A165="TOTAL",SUM(INDIRECT("AL4:AL"&amp;ROW()-1)),""))</f>
        <v/>
      </c>
      <c r="AM165" s="7" t="str">
        <f ca="1">IF(AND($A165&lt;&gt;"",$A165&lt;&gt;"TOTAL"),IF(AND([2]PREMIOS_DOCTORADO!$BO163&lt;&gt;"",[2]PREMIOS_DOCTORADO!$BO163&lt;&gt;0),[2]PREMIOS_DOCTORADO!$BO163,""),IF($A165="TOTAL",SUM(INDIRECT("AM4:AM"&amp;ROW()-1)),""))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IF(AND($A165&lt;&gt;"",$A165&lt;&gt;"TOTAL"),IF(AND([2]PREMIOS_DOCTORADO!$BR163&lt;&gt;"",[2]PREMIOS_DOCTORADO!$BR163&lt;&gt;0),[2]PREMIOS_DOCTORADO!$BR163,""),IF($A165="TOTAL",SUM(INDIRECT("AO4:AO"&amp;ROW()-1)),""))</f>
        <v/>
      </c>
      <c r="AP165" s="7" t="str">
        <f ca="1">IF(AND($A165&lt;&gt;"",$A165&lt;&gt;"TOTAL"),IF(AND([2]PREMIOS_DOCTORADO!$BT163&lt;&gt;"",[2]PREMIOS_DOCTORADO!$BT163&lt;&gt;0),[2]PREMIOS_DOCTORADO!$BT163,""),IF($A165="TOTAL",SUM(INDIRECT("AP4:AP"&amp;ROW()-1)),""))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IF(AND($A165&lt;&gt;"",$A165&lt;&gt;"TOTAL"),IF(AND([2]PREMIOS_DOCTORADO!$BW163&lt;&gt;"",[2]PREMIOS_DOCTORADO!$BW163&lt;&gt;0),[2]PREMIOS_DOCTORADO!$BW163,""),IF($A165="TOTAL",SUM(INDIRECT("AR4:AR"&amp;ROW()-1)),""))</f>
        <v/>
      </c>
      <c r="AS165" s="7" t="str">
        <f ca="1">IF(AND($A165&lt;&gt;"",$A165&lt;&gt;"TOTAL"),IF(AND([2]PREMIOS_DOCTORADO!$BY163&lt;&gt;"",[2]PREMIOS_DOCTORADO!$BY163&lt;&gt;0),[2]PREMIOS_DOCTORADO!$BY163,""),IF($A165="TOTAL",SUM(INDIRECT("AS4:AS"&amp;ROW()-1)),""))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IF(AND($A165&lt;&gt;"",$A165&lt;&gt;"TOTAL"),IF(AND([2]PREMIOS_DOCTORADO!$CB163&lt;&gt;"",[2]PREMIOS_DOCTORADO!$CB163&lt;&gt;0),[2]PREMIOS_DOCTORADO!$CB163,""),IF($A165="TOTAL",SUM(INDIRECT("AU4:AU"&amp;ROW()-1)),""))</f>
        <v/>
      </c>
      <c r="AV165" s="7" t="str">
        <f ca="1">IF(AND($A165&lt;&gt;"",$A165&lt;&gt;"TOTAL"),IF(AND([2]PREMIOS_DOCTORADO!$CD163&lt;&gt;"",[2]PREMIOS_DOCTORADO!$CD163&lt;&gt;0),[2]PREMIOS_DOCTORADO!$CD163,""),IF($A165="TOTAL",SUM(INDIRECT("AV4:AV"&amp;ROW()-1)),""))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IF(AND($A165&lt;&gt;"",$A165&lt;&gt;"TOTAL"),IF(AND([2]PREMIOS_DOCTORADO!$CG163&lt;&gt;"",[2]PREMIOS_DOCTORADO!$CG163&lt;&gt;0),[2]PREMIOS_DOCTORADO!$CG163,""),IF($A165="TOTAL",SUM(INDIRECT("AX4:AX"&amp;ROW()-1)),""))</f>
        <v/>
      </c>
      <c r="AY165" s="7" t="str">
        <f ca="1">IF(AND($A165&lt;&gt;"",$A165&lt;&gt;"TOTAL"),IF(AND([2]PREMIOS_DOCTORADO!$CI163&lt;&gt;"",[2]PREMIOS_DOCTORADO!$CI163&lt;&gt;0),[2]PREMIOS_DOCTORADO!$CI163,""),IF($A165="TOTAL",SUM(INDIRECT("AY4:AY"&amp;ROW()-1)),""))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IF(AND($A165&lt;&gt;"",$A165&lt;&gt;"TOTAL"),IF(AND([2]PREMIOS_DOCTORADO!$CL163&lt;&gt;"",[2]PREMIOS_DOCTORADO!$CL163&lt;&gt;0),[2]PREMIOS_DOCTORADO!$CL163,""),IF($A165="TOTAL",SUM(INDIRECT("BA4:BA"&amp;ROW()-1)),""))</f>
        <v/>
      </c>
      <c r="BB165" s="7" t="str">
        <f ca="1">IF(AND($A165&lt;&gt;"",$A165&lt;&gt;"TOTAL"),IF(AND([2]PREMIOS_DOCTORADO!$CN163&lt;&gt;"",[2]PREMIOS_DOCTORADO!$CN163&lt;&gt;0),[2]PREMIOS_DOCTORADO!$CN163,""),IF($A165="TOTAL",SUM(INDIRECT("BB4:BB"&amp;ROW()-1)),""))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IF(AND($A165&lt;&gt;"",$A165&lt;&gt;"TOTAL"),IF(AND([2]PREMIOS_DOCTORADO!$CQ163&lt;&gt;"",[2]PREMIOS_DOCTORADO!$CQ163&lt;&gt;0),[2]PREMIOS_DOCTORADO!$CQ163,""),IF($A165="TOTAL",SUM(INDIRECT("BD4:BD"&amp;ROW()-1)),""))</f>
        <v/>
      </c>
      <c r="BE165" s="7" t="str">
        <f ca="1">IF(AND($A165&lt;&gt;"",$A165&lt;&gt;"TOTAL"),IF(AND([2]PREMIOS_DOCTORADO!$CS163&lt;&gt;"",[2]PREMIOS_DOCTORADO!$CS163&lt;&gt;0),[2]PREMIOS_DOCTORADO!$CS163,""),IF($A165="TOTAL",SUM(INDIRECT("BE4:BE"&amp;ROW()-1)),""))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IF([2]PREMIOS_DOCTORADO!$D164&lt;&gt;"",[2]PREMIOS_DOCTORADO!$D164,IF(AND([2]PREMIOS_DOCTORADO!$D164="",[2]PREMIOS_DOCTORADO!$D165="",[2]PREMIOS_DOCTORADO!$D163=""),"","TOTAL"))</f>
        <v/>
      </c>
      <c r="B166" s="7" t="str">
        <f ca="1">IF(AND($A166&lt;&gt;"",$A166&lt;&gt;"TOTAL"),IF(AND([2]PREMIOS_DOCTORADO!$E164&lt;&gt;"",[2]PREMIOS_DOCTORADO!$E164&lt;&gt;0),[2]PREMIOS_DOCTORADO!$E164,""),IF($A166="TOTAL",SUM(INDIRECT("B4:B"&amp;ROW()-1)),""))</f>
        <v/>
      </c>
      <c r="C166" s="7" t="str">
        <f ca="1">IF(AND($A166&lt;&gt;"",$A166&lt;&gt;"TOTAL"),IF(AND([2]PREMIOS_DOCTORADO!$G164&lt;&gt;"",[2]PREMIOS_DOCTORADO!$G164&lt;&gt;0),[2]PREMIOS_DOCTORADO!$G164,""),IF($A166="TOTAL",SUM(INDIRECT("C4:C"&amp;ROW()-1)),""))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IF(AND($A166&lt;&gt;"",$A166&lt;&gt;"TOTAL"),IF(AND([2]PREMIOS_DOCTORADO!$J164&lt;&gt;"",[2]PREMIOS_DOCTORADO!$J164&lt;&gt;0),[2]PREMIOS_DOCTORADO!$J164,""),IF($A166="TOTAL",SUM(INDIRECT("E4:E"&amp;ROW()-1)),""))</f>
        <v/>
      </c>
      <c r="F166" s="7" t="str">
        <f ca="1">IF(AND($A166&lt;&gt;"",$A166&lt;&gt;"TOTAL"),IF(AND([2]PREMIOS_DOCTORADO!$L164&lt;&gt;"",[2]PREMIOS_DOCTORADO!$L164&lt;&gt;0),[2]PREMIOS_DOCTORADO!$L164,""),IF($A166="TOTAL",SUM(INDIRECT("F4:F"&amp;ROW()-1)),""))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IF(AND($A166&lt;&gt;"",$A166&lt;&gt;"TOTAL"),IF(AND([2]PREMIOS_DOCTORADO!$O164&lt;&gt;"",[2]PREMIOS_DOCTORADO!$O164&lt;&gt;0),[2]PREMIOS_DOCTORADO!$O164,""),IF($A166="TOTAL",SUM(INDIRECT("H4:H"&amp;ROW()-1)),""))</f>
        <v/>
      </c>
      <c r="I166" s="7" t="str">
        <f ca="1">IF(AND($A166&lt;&gt;"",$A166&lt;&gt;"TOTAL"),IF(AND([2]PREMIOS_DOCTORADO!$Q164&lt;&gt;"",[2]PREMIOS_DOCTORADO!$Q164&lt;&gt;0),[2]PREMIOS_DOCTORADO!$Q164,""),IF($A166="TOTAL",SUM(INDIRECT("I4:I"&amp;ROW()-1)),""))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IF(AND($A166&lt;&gt;"",$A166&lt;&gt;"TOTAL"),IF(AND([2]PREMIOS_DOCTORADO!$T164&lt;&gt;"",[2]PREMIOS_DOCTORADO!$T164&lt;&gt;0),[2]PREMIOS_DOCTORADO!$T164,""),IF($A166="TOTAL",SUM(INDIRECT("K4:K"&amp;ROW()-1)),""))</f>
        <v/>
      </c>
      <c r="L166" s="7" t="str">
        <f ca="1">IF(AND($A166&lt;&gt;"",$A166&lt;&gt;"TOTAL"),IF(AND([2]PREMIOS_DOCTORADO!$V164&lt;&gt;"",[2]PREMIOS_DOCTORADO!$V164&lt;&gt;0),[2]PREMIOS_DOCTORADO!$V164,""),IF($A166="TOTAL",SUM(INDIRECT("L4:L"&amp;ROW()-1)),""))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IF(AND($A166&lt;&gt;"",$A166&lt;&gt;"TOTAL"),IF(AND([2]PREMIOS_DOCTORADO!$Y164&lt;&gt;"",[2]PREMIOS_DOCTORADO!$Y164&lt;&gt;0),[2]PREMIOS_DOCTORADO!$Y164,""),IF($A166="TOTAL",SUM(INDIRECT("N4:N"&amp;ROW()-1)),""))</f>
        <v/>
      </c>
      <c r="O166" s="7" t="str">
        <f ca="1">IF(AND($A166&lt;&gt;"",$A166&lt;&gt;"TOTAL"),IF(AND([2]PREMIOS_DOCTORADO!$AA164&lt;&gt;"",[2]PREMIOS_DOCTORADO!$AA164&lt;&gt;0),[2]PREMIOS_DOCTORADO!$AA164,""),IF($A166="TOTAL",SUM(INDIRECT("O4:O"&amp;ROW()-1)),""))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IF(AND($A166&lt;&gt;"",$A166&lt;&gt;"TOTAL"),IF(AND([2]PREMIOS_DOCTORADO!$AD164&lt;&gt;"",[2]PREMIOS_DOCTORADO!$AD164&lt;&gt;0),[2]PREMIOS_DOCTORADO!$AD164,""),IF($A166="TOTAL",SUM(INDIRECT("Q4:Q"&amp;ROW()-1)),""))</f>
        <v/>
      </c>
      <c r="R166" s="7" t="str">
        <f ca="1">IF(AND($A166&lt;&gt;"",$A166&lt;&gt;"TOTAL"),IF(AND([2]PREMIOS_DOCTORADO!$AF164&lt;&gt;"",[2]PREMIOS_DOCTORADO!$AF164&lt;&gt;0),[2]PREMIOS_DOCTORADO!$AF164,""),IF($A166="TOTAL",SUM(INDIRECT("R4:R"&amp;ROW()-1)),""))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IF(AND($A166&lt;&gt;"",$A166&lt;&gt;"TOTAL"),IF(AND([2]PREMIOS_DOCTORADO!$AI164&lt;&gt;"",[2]PREMIOS_DOCTORADO!$AI164&lt;&gt;0),[2]PREMIOS_DOCTORADO!$AI164,""),IF($A166="TOTAL",SUM(INDIRECT("T4:T"&amp;ROW()-1)),""))</f>
        <v/>
      </c>
      <c r="U166" s="7" t="str">
        <f ca="1">IF(AND($A166&lt;&gt;"",$A166&lt;&gt;"TOTAL"),IF(AND([2]PREMIOS_DOCTORADO!$AK164&lt;&gt;"",[2]PREMIOS_DOCTORADO!$AK164&lt;&gt;0),[2]PREMIOS_DOCTORADO!$AK164,""),IF($A166="TOTAL",SUM(INDIRECT("U4:U"&amp;ROW()-1)),""))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IF(AND($A166&lt;&gt;"",$A166&lt;&gt;"TOTAL"),IF(AND([2]PREMIOS_DOCTORADO!$AN164&lt;&gt;"",[2]PREMIOS_DOCTORADO!$AN164&lt;&gt;0),[2]PREMIOS_DOCTORADO!$AN164,""),IF($A166="TOTAL",SUM(INDIRECT("W4:W"&amp;ROW()-1)),""))</f>
        <v/>
      </c>
      <c r="X166" s="7" t="str">
        <f ca="1">IF(AND($A166&lt;&gt;"",$A166&lt;&gt;"TOTAL"),IF(AND([2]PREMIOS_DOCTORADO!$AP164&lt;&gt;"",[2]PREMIOS_DOCTORADO!$AP164&lt;&gt;0),[2]PREMIOS_DOCTORADO!$AP164,""),IF($A166="TOTAL",SUM(INDIRECT("X4:X"&amp;ROW()-1)),""))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IF(AND($A166&lt;&gt;"",$A166&lt;&gt;"TOTAL"),IF(AND([2]PREMIOS_DOCTORADO!$AS164&lt;&gt;"",[2]PREMIOS_DOCTORADO!$AS164&lt;&gt;0),[2]PREMIOS_DOCTORADO!$AS164,""),IF($A166="TOTAL",SUM(INDIRECT("Z4:Z"&amp;ROW()-1)),""))</f>
        <v/>
      </c>
      <c r="AA166" s="7" t="str">
        <f ca="1">IF(AND($A166&lt;&gt;"",$A166&lt;&gt;"TOTAL"),IF(AND([2]PREMIOS_DOCTORADO!$AU164&lt;&gt;"",[2]PREMIOS_DOCTORADO!$AU164&lt;&gt;0),[2]PREMIOS_DOCTORADO!$AU164,""),IF($A166="TOTAL",SUM(INDIRECT("AA4:AA"&amp;ROW()-1)),""))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IF(AND($A166&lt;&gt;"",$A166&lt;&gt;"TOTAL"),IF(AND([2]PREMIOS_DOCTORADO!$AX164&lt;&gt;"",[2]PREMIOS_DOCTORADO!$AX164&lt;&gt;0),[2]PREMIOS_DOCTORADO!$AX164,""),IF($A166="TOTAL",SUM(INDIRECT("AC4:AC"&amp;ROW()-1)),""))</f>
        <v/>
      </c>
      <c r="AD166" s="7" t="str">
        <f ca="1">IF(AND($A166&lt;&gt;"",$A166&lt;&gt;"TOTAL"),IF(AND([2]PREMIOS_DOCTORADO!$AZ164&lt;&gt;"",[2]PREMIOS_DOCTORADO!$AZ164&lt;&gt;0),[2]PREMIOS_DOCTORADO!$AZ164,""),IF($A166="TOTAL",SUM(INDIRECT("AD4:AD"&amp;ROW()-1)),""))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IF(AND($A166&lt;&gt;"",$A166&lt;&gt;"TOTAL"),IF(AND([2]PREMIOS_DOCTORADO!$BC164&lt;&gt;"",[2]PREMIOS_DOCTORADO!$BC164&lt;&gt;0),[2]PREMIOS_DOCTORADO!$BC164,""),IF($A166="TOTAL",SUM(INDIRECT("AF4:AF"&amp;ROW()-1)),""))</f>
        <v/>
      </c>
      <c r="AG166" s="7" t="str">
        <f ca="1">IF(AND($A166&lt;&gt;"",$A166&lt;&gt;"TOTAL"),IF(AND([2]PREMIOS_DOCTORADO!$BE164&lt;&gt;"",[2]PREMIOS_DOCTORADO!$BE164&lt;&gt;0),[2]PREMIOS_DOCTORADO!$BE164,""),IF($A166="TOTAL",SUM(INDIRECT("AG4:AG"&amp;ROW()-1)),""))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IF(AND($A166&lt;&gt;"",$A166&lt;&gt;"TOTAL"),IF(AND([2]PREMIOS_DOCTORADO!$BH164&lt;&gt;"",[2]PREMIOS_DOCTORADO!$BH164&lt;&gt;0),[2]PREMIOS_DOCTORADO!$BH164,""),IF($A166="TOTAL",SUM(INDIRECT("AI4:AI"&amp;ROW()-1)),""))</f>
        <v/>
      </c>
      <c r="AJ166" s="7" t="str">
        <f ca="1">IF(AND($A166&lt;&gt;"",$A166&lt;&gt;"TOTAL"),IF(AND([2]PREMIOS_DOCTORADO!$BJ164&lt;&gt;"",[2]PREMIOS_DOCTORADO!$BJ164&lt;&gt;0),[2]PREMIOS_DOCTORADO!$BJ164,""),IF($A166="TOTAL",SUM(INDIRECT("AJ4:AJ"&amp;ROW()-1)),""))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IF(AND($A166&lt;&gt;"",$A166&lt;&gt;"TOTAL"),IF(AND([2]PREMIOS_DOCTORADO!$BM164&lt;&gt;"",[2]PREMIOS_DOCTORADO!$BM164&lt;&gt;0),[2]PREMIOS_DOCTORADO!$BM164,""),IF($A166="TOTAL",SUM(INDIRECT("AL4:AL"&amp;ROW()-1)),""))</f>
        <v/>
      </c>
      <c r="AM166" s="7" t="str">
        <f ca="1">IF(AND($A166&lt;&gt;"",$A166&lt;&gt;"TOTAL"),IF(AND([2]PREMIOS_DOCTORADO!$BO164&lt;&gt;"",[2]PREMIOS_DOCTORADO!$BO164&lt;&gt;0),[2]PREMIOS_DOCTORADO!$BO164,""),IF($A166="TOTAL",SUM(INDIRECT("AM4:AM"&amp;ROW()-1)),""))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IF(AND($A166&lt;&gt;"",$A166&lt;&gt;"TOTAL"),IF(AND([2]PREMIOS_DOCTORADO!$BR164&lt;&gt;"",[2]PREMIOS_DOCTORADO!$BR164&lt;&gt;0),[2]PREMIOS_DOCTORADO!$BR164,""),IF($A166="TOTAL",SUM(INDIRECT("AO4:AO"&amp;ROW()-1)),""))</f>
        <v/>
      </c>
      <c r="AP166" s="7" t="str">
        <f ca="1">IF(AND($A166&lt;&gt;"",$A166&lt;&gt;"TOTAL"),IF(AND([2]PREMIOS_DOCTORADO!$BT164&lt;&gt;"",[2]PREMIOS_DOCTORADO!$BT164&lt;&gt;0),[2]PREMIOS_DOCTORADO!$BT164,""),IF($A166="TOTAL",SUM(INDIRECT("AP4:AP"&amp;ROW()-1)),""))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IF(AND($A166&lt;&gt;"",$A166&lt;&gt;"TOTAL"),IF(AND([2]PREMIOS_DOCTORADO!$BW164&lt;&gt;"",[2]PREMIOS_DOCTORADO!$BW164&lt;&gt;0),[2]PREMIOS_DOCTORADO!$BW164,""),IF($A166="TOTAL",SUM(INDIRECT("AR4:AR"&amp;ROW()-1)),""))</f>
        <v/>
      </c>
      <c r="AS166" s="7" t="str">
        <f ca="1">IF(AND($A166&lt;&gt;"",$A166&lt;&gt;"TOTAL"),IF(AND([2]PREMIOS_DOCTORADO!$BY164&lt;&gt;"",[2]PREMIOS_DOCTORADO!$BY164&lt;&gt;0),[2]PREMIOS_DOCTORADO!$BY164,""),IF($A166="TOTAL",SUM(INDIRECT("AS4:AS"&amp;ROW()-1)),""))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IF(AND($A166&lt;&gt;"",$A166&lt;&gt;"TOTAL"),IF(AND([2]PREMIOS_DOCTORADO!$CB164&lt;&gt;"",[2]PREMIOS_DOCTORADO!$CB164&lt;&gt;0),[2]PREMIOS_DOCTORADO!$CB164,""),IF($A166="TOTAL",SUM(INDIRECT("AU4:AU"&amp;ROW()-1)),""))</f>
        <v/>
      </c>
      <c r="AV166" s="7" t="str">
        <f ca="1">IF(AND($A166&lt;&gt;"",$A166&lt;&gt;"TOTAL"),IF(AND([2]PREMIOS_DOCTORADO!$CD164&lt;&gt;"",[2]PREMIOS_DOCTORADO!$CD164&lt;&gt;0),[2]PREMIOS_DOCTORADO!$CD164,""),IF($A166="TOTAL",SUM(INDIRECT("AV4:AV"&amp;ROW()-1)),""))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IF(AND($A166&lt;&gt;"",$A166&lt;&gt;"TOTAL"),IF(AND([2]PREMIOS_DOCTORADO!$CG164&lt;&gt;"",[2]PREMIOS_DOCTORADO!$CG164&lt;&gt;0),[2]PREMIOS_DOCTORADO!$CG164,""),IF($A166="TOTAL",SUM(INDIRECT("AX4:AX"&amp;ROW()-1)),""))</f>
        <v/>
      </c>
      <c r="AY166" s="7" t="str">
        <f ca="1">IF(AND($A166&lt;&gt;"",$A166&lt;&gt;"TOTAL"),IF(AND([2]PREMIOS_DOCTORADO!$CI164&lt;&gt;"",[2]PREMIOS_DOCTORADO!$CI164&lt;&gt;0),[2]PREMIOS_DOCTORADO!$CI164,""),IF($A166="TOTAL",SUM(INDIRECT("AY4:AY"&amp;ROW()-1)),""))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IF(AND($A166&lt;&gt;"",$A166&lt;&gt;"TOTAL"),IF(AND([2]PREMIOS_DOCTORADO!$CL164&lt;&gt;"",[2]PREMIOS_DOCTORADO!$CL164&lt;&gt;0),[2]PREMIOS_DOCTORADO!$CL164,""),IF($A166="TOTAL",SUM(INDIRECT("BA4:BA"&amp;ROW()-1)),""))</f>
        <v/>
      </c>
      <c r="BB166" s="7" t="str">
        <f ca="1">IF(AND($A166&lt;&gt;"",$A166&lt;&gt;"TOTAL"),IF(AND([2]PREMIOS_DOCTORADO!$CN164&lt;&gt;"",[2]PREMIOS_DOCTORADO!$CN164&lt;&gt;0),[2]PREMIOS_DOCTORADO!$CN164,""),IF($A166="TOTAL",SUM(INDIRECT("BB4:BB"&amp;ROW()-1)),""))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IF(AND($A166&lt;&gt;"",$A166&lt;&gt;"TOTAL"),IF(AND([2]PREMIOS_DOCTORADO!$CQ164&lt;&gt;"",[2]PREMIOS_DOCTORADO!$CQ164&lt;&gt;0),[2]PREMIOS_DOCTORADO!$CQ164,""),IF($A166="TOTAL",SUM(INDIRECT("BD4:BD"&amp;ROW()-1)),""))</f>
        <v/>
      </c>
      <c r="BE166" s="7" t="str">
        <f ca="1">IF(AND($A166&lt;&gt;"",$A166&lt;&gt;"TOTAL"),IF(AND([2]PREMIOS_DOCTORADO!$CS164&lt;&gt;"",[2]PREMIOS_DOCTORADO!$CS164&lt;&gt;0),[2]PREMIOS_DOCTORADO!$CS164,""),IF($A166="TOTAL",SUM(INDIRECT("BE4:BE"&amp;ROW()-1)),""))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IF([2]PREMIOS_DOCTORADO!$D165&lt;&gt;"",[2]PREMIOS_DOCTORADO!$D165,IF(AND([2]PREMIOS_DOCTORADO!$D165="",[2]PREMIOS_DOCTORADO!$D166="",[2]PREMIOS_DOCTORADO!$D164=""),"","TOTAL"))</f>
        <v/>
      </c>
      <c r="B167" s="7" t="str">
        <f ca="1">IF(AND($A167&lt;&gt;"",$A167&lt;&gt;"TOTAL"),IF(AND([2]PREMIOS_DOCTORADO!$E165&lt;&gt;"",[2]PREMIOS_DOCTORADO!$E165&lt;&gt;0),[2]PREMIOS_DOCTORADO!$E165,""),IF($A167="TOTAL",SUM(INDIRECT("B4:B"&amp;ROW()-1)),""))</f>
        <v/>
      </c>
      <c r="C167" s="7" t="str">
        <f ca="1">IF(AND($A167&lt;&gt;"",$A167&lt;&gt;"TOTAL"),IF(AND([2]PREMIOS_DOCTORADO!$G165&lt;&gt;"",[2]PREMIOS_DOCTORADO!$G165&lt;&gt;0),[2]PREMIOS_DOCTORADO!$G165,""),IF($A167="TOTAL",SUM(INDIRECT("C4:C"&amp;ROW()-1)),""))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IF(AND($A167&lt;&gt;"",$A167&lt;&gt;"TOTAL"),IF(AND([2]PREMIOS_DOCTORADO!$J165&lt;&gt;"",[2]PREMIOS_DOCTORADO!$J165&lt;&gt;0),[2]PREMIOS_DOCTORADO!$J165,""),IF($A167="TOTAL",SUM(INDIRECT("E4:E"&amp;ROW()-1)),""))</f>
        <v/>
      </c>
      <c r="F167" s="7" t="str">
        <f ca="1">IF(AND($A167&lt;&gt;"",$A167&lt;&gt;"TOTAL"),IF(AND([2]PREMIOS_DOCTORADO!$L165&lt;&gt;"",[2]PREMIOS_DOCTORADO!$L165&lt;&gt;0),[2]PREMIOS_DOCTORADO!$L165,""),IF($A167="TOTAL",SUM(INDIRECT("F4:F"&amp;ROW()-1)),""))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IF(AND($A167&lt;&gt;"",$A167&lt;&gt;"TOTAL"),IF(AND([2]PREMIOS_DOCTORADO!$O165&lt;&gt;"",[2]PREMIOS_DOCTORADO!$O165&lt;&gt;0),[2]PREMIOS_DOCTORADO!$O165,""),IF($A167="TOTAL",SUM(INDIRECT("H4:H"&amp;ROW()-1)),""))</f>
        <v/>
      </c>
      <c r="I167" s="7" t="str">
        <f ca="1">IF(AND($A167&lt;&gt;"",$A167&lt;&gt;"TOTAL"),IF(AND([2]PREMIOS_DOCTORADO!$Q165&lt;&gt;"",[2]PREMIOS_DOCTORADO!$Q165&lt;&gt;0),[2]PREMIOS_DOCTORADO!$Q165,""),IF($A167="TOTAL",SUM(INDIRECT("I4:I"&amp;ROW()-1)),""))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IF(AND($A167&lt;&gt;"",$A167&lt;&gt;"TOTAL"),IF(AND([2]PREMIOS_DOCTORADO!$T165&lt;&gt;"",[2]PREMIOS_DOCTORADO!$T165&lt;&gt;0),[2]PREMIOS_DOCTORADO!$T165,""),IF($A167="TOTAL",SUM(INDIRECT("K4:K"&amp;ROW()-1)),""))</f>
        <v/>
      </c>
      <c r="L167" s="7" t="str">
        <f ca="1">IF(AND($A167&lt;&gt;"",$A167&lt;&gt;"TOTAL"),IF(AND([2]PREMIOS_DOCTORADO!$V165&lt;&gt;"",[2]PREMIOS_DOCTORADO!$V165&lt;&gt;0),[2]PREMIOS_DOCTORADO!$V165,""),IF($A167="TOTAL",SUM(INDIRECT("L4:L"&amp;ROW()-1)),""))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IF(AND($A167&lt;&gt;"",$A167&lt;&gt;"TOTAL"),IF(AND([2]PREMIOS_DOCTORADO!$Y165&lt;&gt;"",[2]PREMIOS_DOCTORADO!$Y165&lt;&gt;0),[2]PREMIOS_DOCTORADO!$Y165,""),IF($A167="TOTAL",SUM(INDIRECT("N4:N"&amp;ROW()-1)),""))</f>
        <v/>
      </c>
      <c r="O167" s="7" t="str">
        <f ca="1">IF(AND($A167&lt;&gt;"",$A167&lt;&gt;"TOTAL"),IF(AND([2]PREMIOS_DOCTORADO!$AA165&lt;&gt;"",[2]PREMIOS_DOCTORADO!$AA165&lt;&gt;0),[2]PREMIOS_DOCTORADO!$AA165,""),IF($A167="TOTAL",SUM(INDIRECT("O4:O"&amp;ROW()-1)),""))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IF(AND($A167&lt;&gt;"",$A167&lt;&gt;"TOTAL"),IF(AND([2]PREMIOS_DOCTORADO!$AD165&lt;&gt;"",[2]PREMIOS_DOCTORADO!$AD165&lt;&gt;0),[2]PREMIOS_DOCTORADO!$AD165,""),IF($A167="TOTAL",SUM(INDIRECT("Q4:Q"&amp;ROW()-1)),""))</f>
        <v/>
      </c>
      <c r="R167" s="7" t="str">
        <f ca="1">IF(AND($A167&lt;&gt;"",$A167&lt;&gt;"TOTAL"),IF(AND([2]PREMIOS_DOCTORADO!$AF165&lt;&gt;"",[2]PREMIOS_DOCTORADO!$AF165&lt;&gt;0),[2]PREMIOS_DOCTORADO!$AF165,""),IF($A167="TOTAL",SUM(INDIRECT("R4:R"&amp;ROW()-1)),""))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IF(AND($A167&lt;&gt;"",$A167&lt;&gt;"TOTAL"),IF(AND([2]PREMIOS_DOCTORADO!$AI165&lt;&gt;"",[2]PREMIOS_DOCTORADO!$AI165&lt;&gt;0),[2]PREMIOS_DOCTORADO!$AI165,""),IF($A167="TOTAL",SUM(INDIRECT("T4:T"&amp;ROW()-1)),""))</f>
        <v/>
      </c>
      <c r="U167" s="7" t="str">
        <f ca="1">IF(AND($A167&lt;&gt;"",$A167&lt;&gt;"TOTAL"),IF(AND([2]PREMIOS_DOCTORADO!$AK165&lt;&gt;"",[2]PREMIOS_DOCTORADO!$AK165&lt;&gt;0),[2]PREMIOS_DOCTORADO!$AK165,""),IF($A167="TOTAL",SUM(INDIRECT("U4:U"&amp;ROW()-1)),""))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IF(AND($A167&lt;&gt;"",$A167&lt;&gt;"TOTAL"),IF(AND([2]PREMIOS_DOCTORADO!$AN165&lt;&gt;"",[2]PREMIOS_DOCTORADO!$AN165&lt;&gt;0),[2]PREMIOS_DOCTORADO!$AN165,""),IF($A167="TOTAL",SUM(INDIRECT("W4:W"&amp;ROW()-1)),""))</f>
        <v/>
      </c>
      <c r="X167" s="7" t="str">
        <f ca="1">IF(AND($A167&lt;&gt;"",$A167&lt;&gt;"TOTAL"),IF(AND([2]PREMIOS_DOCTORADO!$AP165&lt;&gt;"",[2]PREMIOS_DOCTORADO!$AP165&lt;&gt;0),[2]PREMIOS_DOCTORADO!$AP165,""),IF($A167="TOTAL",SUM(INDIRECT("X4:X"&amp;ROW()-1)),""))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IF(AND($A167&lt;&gt;"",$A167&lt;&gt;"TOTAL"),IF(AND([2]PREMIOS_DOCTORADO!$AS165&lt;&gt;"",[2]PREMIOS_DOCTORADO!$AS165&lt;&gt;0),[2]PREMIOS_DOCTORADO!$AS165,""),IF($A167="TOTAL",SUM(INDIRECT("Z4:Z"&amp;ROW()-1)),""))</f>
        <v/>
      </c>
      <c r="AA167" s="7" t="str">
        <f ca="1">IF(AND($A167&lt;&gt;"",$A167&lt;&gt;"TOTAL"),IF(AND([2]PREMIOS_DOCTORADO!$AU165&lt;&gt;"",[2]PREMIOS_DOCTORADO!$AU165&lt;&gt;0),[2]PREMIOS_DOCTORADO!$AU165,""),IF($A167="TOTAL",SUM(INDIRECT("AA4:AA"&amp;ROW()-1)),""))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IF(AND($A167&lt;&gt;"",$A167&lt;&gt;"TOTAL"),IF(AND([2]PREMIOS_DOCTORADO!$AX165&lt;&gt;"",[2]PREMIOS_DOCTORADO!$AX165&lt;&gt;0),[2]PREMIOS_DOCTORADO!$AX165,""),IF($A167="TOTAL",SUM(INDIRECT("AC4:AC"&amp;ROW()-1)),""))</f>
        <v/>
      </c>
      <c r="AD167" s="7" t="str">
        <f ca="1">IF(AND($A167&lt;&gt;"",$A167&lt;&gt;"TOTAL"),IF(AND([2]PREMIOS_DOCTORADO!$AZ165&lt;&gt;"",[2]PREMIOS_DOCTORADO!$AZ165&lt;&gt;0),[2]PREMIOS_DOCTORADO!$AZ165,""),IF($A167="TOTAL",SUM(INDIRECT("AD4:AD"&amp;ROW()-1)),""))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IF(AND($A167&lt;&gt;"",$A167&lt;&gt;"TOTAL"),IF(AND([2]PREMIOS_DOCTORADO!$BC165&lt;&gt;"",[2]PREMIOS_DOCTORADO!$BC165&lt;&gt;0),[2]PREMIOS_DOCTORADO!$BC165,""),IF($A167="TOTAL",SUM(INDIRECT("AF4:AF"&amp;ROW()-1)),""))</f>
        <v/>
      </c>
      <c r="AG167" s="7" t="str">
        <f ca="1">IF(AND($A167&lt;&gt;"",$A167&lt;&gt;"TOTAL"),IF(AND([2]PREMIOS_DOCTORADO!$BE165&lt;&gt;"",[2]PREMIOS_DOCTORADO!$BE165&lt;&gt;0),[2]PREMIOS_DOCTORADO!$BE165,""),IF($A167="TOTAL",SUM(INDIRECT("AG4:AG"&amp;ROW()-1)),""))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IF(AND($A167&lt;&gt;"",$A167&lt;&gt;"TOTAL"),IF(AND([2]PREMIOS_DOCTORADO!$BH165&lt;&gt;"",[2]PREMIOS_DOCTORADO!$BH165&lt;&gt;0),[2]PREMIOS_DOCTORADO!$BH165,""),IF($A167="TOTAL",SUM(INDIRECT("AI4:AI"&amp;ROW()-1)),""))</f>
        <v/>
      </c>
      <c r="AJ167" s="7" t="str">
        <f ca="1">IF(AND($A167&lt;&gt;"",$A167&lt;&gt;"TOTAL"),IF(AND([2]PREMIOS_DOCTORADO!$BJ165&lt;&gt;"",[2]PREMIOS_DOCTORADO!$BJ165&lt;&gt;0),[2]PREMIOS_DOCTORADO!$BJ165,""),IF($A167="TOTAL",SUM(INDIRECT("AJ4:AJ"&amp;ROW()-1)),""))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IF(AND($A167&lt;&gt;"",$A167&lt;&gt;"TOTAL"),IF(AND([2]PREMIOS_DOCTORADO!$BM165&lt;&gt;"",[2]PREMIOS_DOCTORADO!$BM165&lt;&gt;0),[2]PREMIOS_DOCTORADO!$BM165,""),IF($A167="TOTAL",SUM(INDIRECT("AL4:AL"&amp;ROW()-1)),""))</f>
        <v/>
      </c>
      <c r="AM167" s="7" t="str">
        <f ca="1">IF(AND($A167&lt;&gt;"",$A167&lt;&gt;"TOTAL"),IF(AND([2]PREMIOS_DOCTORADO!$BO165&lt;&gt;"",[2]PREMIOS_DOCTORADO!$BO165&lt;&gt;0),[2]PREMIOS_DOCTORADO!$BO165,""),IF($A167="TOTAL",SUM(INDIRECT("AM4:AM"&amp;ROW()-1)),""))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IF(AND($A167&lt;&gt;"",$A167&lt;&gt;"TOTAL"),IF(AND([2]PREMIOS_DOCTORADO!$BR165&lt;&gt;"",[2]PREMIOS_DOCTORADO!$BR165&lt;&gt;0),[2]PREMIOS_DOCTORADO!$BR165,""),IF($A167="TOTAL",SUM(INDIRECT("AO4:AO"&amp;ROW()-1)),""))</f>
        <v/>
      </c>
      <c r="AP167" s="7" t="str">
        <f ca="1">IF(AND($A167&lt;&gt;"",$A167&lt;&gt;"TOTAL"),IF(AND([2]PREMIOS_DOCTORADO!$BT165&lt;&gt;"",[2]PREMIOS_DOCTORADO!$BT165&lt;&gt;0),[2]PREMIOS_DOCTORADO!$BT165,""),IF($A167="TOTAL",SUM(INDIRECT("AP4:AP"&amp;ROW()-1)),""))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IF(AND($A167&lt;&gt;"",$A167&lt;&gt;"TOTAL"),IF(AND([2]PREMIOS_DOCTORADO!$BW165&lt;&gt;"",[2]PREMIOS_DOCTORADO!$BW165&lt;&gt;0),[2]PREMIOS_DOCTORADO!$BW165,""),IF($A167="TOTAL",SUM(INDIRECT("AR4:AR"&amp;ROW()-1)),""))</f>
        <v/>
      </c>
      <c r="AS167" s="7" t="str">
        <f ca="1">IF(AND($A167&lt;&gt;"",$A167&lt;&gt;"TOTAL"),IF(AND([2]PREMIOS_DOCTORADO!$BY165&lt;&gt;"",[2]PREMIOS_DOCTORADO!$BY165&lt;&gt;0),[2]PREMIOS_DOCTORADO!$BY165,""),IF($A167="TOTAL",SUM(INDIRECT("AS4:AS"&amp;ROW()-1)),""))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IF(AND($A167&lt;&gt;"",$A167&lt;&gt;"TOTAL"),IF(AND([2]PREMIOS_DOCTORADO!$CB165&lt;&gt;"",[2]PREMIOS_DOCTORADO!$CB165&lt;&gt;0),[2]PREMIOS_DOCTORADO!$CB165,""),IF($A167="TOTAL",SUM(INDIRECT("AU4:AU"&amp;ROW()-1)),""))</f>
        <v/>
      </c>
      <c r="AV167" s="7" t="str">
        <f ca="1">IF(AND($A167&lt;&gt;"",$A167&lt;&gt;"TOTAL"),IF(AND([2]PREMIOS_DOCTORADO!$CD165&lt;&gt;"",[2]PREMIOS_DOCTORADO!$CD165&lt;&gt;0),[2]PREMIOS_DOCTORADO!$CD165,""),IF($A167="TOTAL",SUM(INDIRECT("AV4:AV"&amp;ROW()-1)),""))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IF(AND($A167&lt;&gt;"",$A167&lt;&gt;"TOTAL"),IF(AND([2]PREMIOS_DOCTORADO!$CG165&lt;&gt;"",[2]PREMIOS_DOCTORADO!$CG165&lt;&gt;0),[2]PREMIOS_DOCTORADO!$CG165,""),IF($A167="TOTAL",SUM(INDIRECT("AX4:AX"&amp;ROW()-1)),""))</f>
        <v/>
      </c>
      <c r="AY167" s="7" t="str">
        <f ca="1">IF(AND($A167&lt;&gt;"",$A167&lt;&gt;"TOTAL"),IF(AND([2]PREMIOS_DOCTORADO!$CI165&lt;&gt;"",[2]PREMIOS_DOCTORADO!$CI165&lt;&gt;0),[2]PREMIOS_DOCTORADO!$CI165,""),IF($A167="TOTAL",SUM(INDIRECT("AY4:AY"&amp;ROW()-1)),""))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IF(AND($A167&lt;&gt;"",$A167&lt;&gt;"TOTAL"),IF(AND([2]PREMIOS_DOCTORADO!$CL165&lt;&gt;"",[2]PREMIOS_DOCTORADO!$CL165&lt;&gt;0),[2]PREMIOS_DOCTORADO!$CL165,""),IF($A167="TOTAL",SUM(INDIRECT("BA4:BA"&amp;ROW()-1)),""))</f>
        <v/>
      </c>
      <c r="BB167" s="7" t="str">
        <f ca="1">IF(AND($A167&lt;&gt;"",$A167&lt;&gt;"TOTAL"),IF(AND([2]PREMIOS_DOCTORADO!$CN165&lt;&gt;"",[2]PREMIOS_DOCTORADO!$CN165&lt;&gt;0),[2]PREMIOS_DOCTORADO!$CN165,""),IF($A167="TOTAL",SUM(INDIRECT("BB4:BB"&amp;ROW()-1)),""))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IF(AND($A167&lt;&gt;"",$A167&lt;&gt;"TOTAL"),IF(AND([2]PREMIOS_DOCTORADO!$CQ165&lt;&gt;"",[2]PREMIOS_DOCTORADO!$CQ165&lt;&gt;0),[2]PREMIOS_DOCTORADO!$CQ165,""),IF($A167="TOTAL",SUM(INDIRECT("BD4:BD"&amp;ROW()-1)),""))</f>
        <v/>
      </c>
      <c r="BE167" s="7" t="str">
        <f ca="1">IF(AND($A167&lt;&gt;"",$A167&lt;&gt;"TOTAL"),IF(AND([2]PREMIOS_DOCTORADO!$CS165&lt;&gt;"",[2]PREMIOS_DOCTORADO!$CS165&lt;&gt;0),[2]PREMIOS_DOCTORADO!$CS165,""),IF($A167="TOTAL",SUM(INDIRECT("BE4:BE"&amp;ROW()-1)),""))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IF([2]PREMIOS_DOCTORADO!$D166&lt;&gt;"",[2]PREMIOS_DOCTORADO!$D166,IF(AND([2]PREMIOS_DOCTORADO!$D166="",[2]PREMIOS_DOCTORADO!$D167="",[2]PREMIOS_DOCTORADO!$D165=""),"","TOTAL"))</f>
        <v/>
      </c>
      <c r="B168" s="7" t="str">
        <f ca="1">IF(AND($A168&lt;&gt;"",$A168&lt;&gt;"TOTAL"),IF(AND([2]PREMIOS_DOCTORADO!$E166&lt;&gt;"",[2]PREMIOS_DOCTORADO!$E166&lt;&gt;0),[2]PREMIOS_DOCTORADO!$E166,""),IF($A168="TOTAL",SUM(INDIRECT("B4:B"&amp;ROW()-1)),""))</f>
        <v/>
      </c>
      <c r="C168" s="7" t="str">
        <f ca="1">IF(AND($A168&lt;&gt;"",$A168&lt;&gt;"TOTAL"),IF(AND([2]PREMIOS_DOCTORADO!$G166&lt;&gt;"",[2]PREMIOS_DOCTORADO!$G166&lt;&gt;0),[2]PREMIOS_DOCTORADO!$G166,""),IF($A168="TOTAL",SUM(INDIRECT("C4:C"&amp;ROW()-1)),""))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IF(AND($A168&lt;&gt;"",$A168&lt;&gt;"TOTAL"),IF(AND([2]PREMIOS_DOCTORADO!$J166&lt;&gt;"",[2]PREMIOS_DOCTORADO!$J166&lt;&gt;0),[2]PREMIOS_DOCTORADO!$J166,""),IF($A168="TOTAL",SUM(INDIRECT("E4:E"&amp;ROW()-1)),""))</f>
        <v/>
      </c>
      <c r="F168" s="7" t="str">
        <f ca="1">IF(AND($A168&lt;&gt;"",$A168&lt;&gt;"TOTAL"),IF(AND([2]PREMIOS_DOCTORADO!$L166&lt;&gt;"",[2]PREMIOS_DOCTORADO!$L166&lt;&gt;0),[2]PREMIOS_DOCTORADO!$L166,""),IF($A168="TOTAL",SUM(INDIRECT("F4:F"&amp;ROW()-1)),""))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IF(AND($A168&lt;&gt;"",$A168&lt;&gt;"TOTAL"),IF(AND([2]PREMIOS_DOCTORADO!$O166&lt;&gt;"",[2]PREMIOS_DOCTORADO!$O166&lt;&gt;0),[2]PREMIOS_DOCTORADO!$O166,""),IF($A168="TOTAL",SUM(INDIRECT("H4:H"&amp;ROW()-1)),""))</f>
        <v/>
      </c>
      <c r="I168" s="7" t="str">
        <f ca="1">IF(AND($A168&lt;&gt;"",$A168&lt;&gt;"TOTAL"),IF(AND([2]PREMIOS_DOCTORADO!$Q166&lt;&gt;"",[2]PREMIOS_DOCTORADO!$Q166&lt;&gt;0),[2]PREMIOS_DOCTORADO!$Q166,""),IF($A168="TOTAL",SUM(INDIRECT("I4:I"&amp;ROW()-1)),""))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IF(AND($A168&lt;&gt;"",$A168&lt;&gt;"TOTAL"),IF(AND([2]PREMIOS_DOCTORADO!$T166&lt;&gt;"",[2]PREMIOS_DOCTORADO!$T166&lt;&gt;0),[2]PREMIOS_DOCTORADO!$T166,""),IF($A168="TOTAL",SUM(INDIRECT("K4:K"&amp;ROW()-1)),""))</f>
        <v/>
      </c>
      <c r="L168" s="7" t="str">
        <f ca="1">IF(AND($A168&lt;&gt;"",$A168&lt;&gt;"TOTAL"),IF(AND([2]PREMIOS_DOCTORADO!$V166&lt;&gt;"",[2]PREMIOS_DOCTORADO!$V166&lt;&gt;0),[2]PREMIOS_DOCTORADO!$V166,""),IF($A168="TOTAL",SUM(INDIRECT("L4:L"&amp;ROW()-1)),""))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IF(AND($A168&lt;&gt;"",$A168&lt;&gt;"TOTAL"),IF(AND([2]PREMIOS_DOCTORADO!$Y166&lt;&gt;"",[2]PREMIOS_DOCTORADO!$Y166&lt;&gt;0),[2]PREMIOS_DOCTORADO!$Y166,""),IF($A168="TOTAL",SUM(INDIRECT("N4:N"&amp;ROW()-1)),""))</f>
        <v/>
      </c>
      <c r="O168" s="7" t="str">
        <f ca="1">IF(AND($A168&lt;&gt;"",$A168&lt;&gt;"TOTAL"),IF(AND([2]PREMIOS_DOCTORADO!$AA166&lt;&gt;"",[2]PREMIOS_DOCTORADO!$AA166&lt;&gt;0),[2]PREMIOS_DOCTORADO!$AA166,""),IF($A168="TOTAL",SUM(INDIRECT("O4:O"&amp;ROW()-1)),""))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IF(AND($A168&lt;&gt;"",$A168&lt;&gt;"TOTAL"),IF(AND([2]PREMIOS_DOCTORADO!$AD166&lt;&gt;"",[2]PREMIOS_DOCTORADO!$AD166&lt;&gt;0),[2]PREMIOS_DOCTORADO!$AD166,""),IF($A168="TOTAL",SUM(INDIRECT("Q4:Q"&amp;ROW()-1)),""))</f>
        <v/>
      </c>
      <c r="R168" s="7" t="str">
        <f ca="1">IF(AND($A168&lt;&gt;"",$A168&lt;&gt;"TOTAL"),IF(AND([2]PREMIOS_DOCTORADO!$AF166&lt;&gt;"",[2]PREMIOS_DOCTORADO!$AF166&lt;&gt;0),[2]PREMIOS_DOCTORADO!$AF166,""),IF($A168="TOTAL",SUM(INDIRECT("R4:R"&amp;ROW()-1)),""))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IF(AND($A168&lt;&gt;"",$A168&lt;&gt;"TOTAL"),IF(AND([2]PREMIOS_DOCTORADO!$AI166&lt;&gt;"",[2]PREMIOS_DOCTORADO!$AI166&lt;&gt;0),[2]PREMIOS_DOCTORADO!$AI166,""),IF($A168="TOTAL",SUM(INDIRECT("T4:T"&amp;ROW()-1)),""))</f>
        <v/>
      </c>
      <c r="U168" s="7" t="str">
        <f ca="1">IF(AND($A168&lt;&gt;"",$A168&lt;&gt;"TOTAL"),IF(AND([2]PREMIOS_DOCTORADO!$AK166&lt;&gt;"",[2]PREMIOS_DOCTORADO!$AK166&lt;&gt;0),[2]PREMIOS_DOCTORADO!$AK166,""),IF($A168="TOTAL",SUM(INDIRECT("U4:U"&amp;ROW()-1)),""))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IF(AND($A168&lt;&gt;"",$A168&lt;&gt;"TOTAL"),IF(AND([2]PREMIOS_DOCTORADO!$AN166&lt;&gt;"",[2]PREMIOS_DOCTORADO!$AN166&lt;&gt;0),[2]PREMIOS_DOCTORADO!$AN166,""),IF($A168="TOTAL",SUM(INDIRECT("W4:W"&amp;ROW()-1)),""))</f>
        <v/>
      </c>
      <c r="X168" s="7" t="str">
        <f ca="1">IF(AND($A168&lt;&gt;"",$A168&lt;&gt;"TOTAL"),IF(AND([2]PREMIOS_DOCTORADO!$AP166&lt;&gt;"",[2]PREMIOS_DOCTORADO!$AP166&lt;&gt;0),[2]PREMIOS_DOCTORADO!$AP166,""),IF($A168="TOTAL",SUM(INDIRECT("X4:X"&amp;ROW()-1)),""))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IF(AND($A168&lt;&gt;"",$A168&lt;&gt;"TOTAL"),IF(AND([2]PREMIOS_DOCTORADO!$AS166&lt;&gt;"",[2]PREMIOS_DOCTORADO!$AS166&lt;&gt;0),[2]PREMIOS_DOCTORADO!$AS166,""),IF($A168="TOTAL",SUM(INDIRECT("Z4:Z"&amp;ROW()-1)),""))</f>
        <v/>
      </c>
      <c r="AA168" s="7" t="str">
        <f ca="1">IF(AND($A168&lt;&gt;"",$A168&lt;&gt;"TOTAL"),IF(AND([2]PREMIOS_DOCTORADO!$AU166&lt;&gt;"",[2]PREMIOS_DOCTORADO!$AU166&lt;&gt;0),[2]PREMIOS_DOCTORADO!$AU166,""),IF($A168="TOTAL",SUM(INDIRECT("AA4:AA"&amp;ROW()-1)),""))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IF(AND($A168&lt;&gt;"",$A168&lt;&gt;"TOTAL"),IF(AND([2]PREMIOS_DOCTORADO!$AX166&lt;&gt;"",[2]PREMIOS_DOCTORADO!$AX166&lt;&gt;0),[2]PREMIOS_DOCTORADO!$AX166,""),IF($A168="TOTAL",SUM(INDIRECT("AC4:AC"&amp;ROW()-1)),""))</f>
        <v/>
      </c>
      <c r="AD168" s="7" t="str">
        <f ca="1">IF(AND($A168&lt;&gt;"",$A168&lt;&gt;"TOTAL"),IF(AND([2]PREMIOS_DOCTORADO!$AZ166&lt;&gt;"",[2]PREMIOS_DOCTORADO!$AZ166&lt;&gt;0),[2]PREMIOS_DOCTORADO!$AZ166,""),IF($A168="TOTAL",SUM(INDIRECT("AD4:AD"&amp;ROW()-1)),""))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IF(AND($A168&lt;&gt;"",$A168&lt;&gt;"TOTAL"),IF(AND([2]PREMIOS_DOCTORADO!$BC166&lt;&gt;"",[2]PREMIOS_DOCTORADO!$BC166&lt;&gt;0),[2]PREMIOS_DOCTORADO!$BC166,""),IF($A168="TOTAL",SUM(INDIRECT("AF4:AF"&amp;ROW()-1)),""))</f>
        <v/>
      </c>
      <c r="AG168" s="7" t="str">
        <f ca="1">IF(AND($A168&lt;&gt;"",$A168&lt;&gt;"TOTAL"),IF(AND([2]PREMIOS_DOCTORADO!$BE166&lt;&gt;"",[2]PREMIOS_DOCTORADO!$BE166&lt;&gt;0),[2]PREMIOS_DOCTORADO!$BE166,""),IF($A168="TOTAL",SUM(INDIRECT("AG4:AG"&amp;ROW()-1)),""))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IF(AND($A168&lt;&gt;"",$A168&lt;&gt;"TOTAL"),IF(AND([2]PREMIOS_DOCTORADO!$BH166&lt;&gt;"",[2]PREMIOS_DOCTORADO!$BH166&lt;&gt;0),[2]PREMIOS_DOCTORADO!$BH166,""),IF($A168="TOTAL",SUM(INDIRECT("AI4:AI"&amp;ROW()-1)),""))</f>
        <v/>
      </c>
      <c r="AJ168" s="7" t="str">
        <f ca="1">IF(AND($A168&lt;&gt;"",$A168&lt;&gt;"TOTAL"),IF(AND([2]PREMIOS_DOCTORADO!$BJ166&lt;&gt;"",[2]PREMIOS_DOCTORADO!$BJ166&lt;&gt;0),[2]PREMIOS_DOCTORADO!$BJ166,""),IF($A168="TOTAL",SUM(INDIRECT("AJ4:AJ"&amp;ROW()-1)),""))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IF(AND($A168&lt;&gt;"",$A168&lt;&gt;"TOTAL"),IF(AND([2]PREMIOS_DOCTORADO!$BM166&lt;&gt;"",[2]PREMIOS_DOCTORADO!$BM166&lt;&gt;0),[2]PREMIOS_DOCTORADO!$BM166,""),IF($A168="TOTAL",SUM(INDIRECT("AL4:AL"&amp;ROW()-1)),""))</f>
        <v/>
      </c>
      <c r="AM168" s="7" t="str">
        <f ca="1">IF(AND($A168&lt;&gt;"",$A168&lt;&gt;"TOTAL"),IF(AND([2]PREMIOS_DOCTORADO!$BO166&lt;&gt;"",[2]PREMIOS_DOCTORADO!$BO166&lt;&gt;0),[2]PREMIOS_DOCTORADO!$BO166,""),IF($A168="TOTAL",SUM(INDIRECT("AM4:AM"&amp;ROW()-1)),""))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IF(AND($A168&lt;&gt;"",$A168&lt;&gt;"TOTAL"),IF(AND([2]PREMIOS_DOCTORADO!$BR166&lt;&gt;"",[2]PREMIOS_DOCTORADO!$BR166&lt;&gt;0),[2]PREMIOS_DOCTORADO!$BR166,""),IF($A168="TOTAL",SUM(INDIRECT("AO4:AO"&amp;ROW()-1)),""))</f>
        <v/>
      </c>
      <c r="AP168" s="7" t="str">
        <f ca="1">IF(AND($A168&lt;&gt;"",$A168&lt;&gt;"TOTAL"),IF(AND([2]PREMIOS_DOCTORADO!$BT166&lt;&gt;"",[2]PREMIOS_DOCTORADO!$BT166&lt;&gt;0),[2]PREMIOS_DOCTORADO!$BT166,""),IF($A168="TOTAL",SUM(INDIRECT("AP4:AP"&amp;ROW()-1)),""))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IF(AND($A168&lt;&gt;"",$A168&lt;&gt;"TOTAL"),IF(AND([2]PREMIOS_DOCTORADO!$BW166&lt;&gt;"",[2]PREMIOS_DOCTORADO!$BW166&lt;&gt;0),[2]PREMIOS_DOCTORADO!$BW166,""),IF($A168="TOTAL",SUM(INDIRECT("AR4:AR"&amp;ROW()-1)),""))</f>
        <v/>
      </c>
      <c r="AS168" s="7" t="str">
        <f ca="1">IF(AND($A168&lt;&gt;"",$A168&lt;&gt;"TOTAL"),IF(AND([2]PREMIOS_DOCTORADO!$BY166&lt;&gt;"",[2]PREMIOS_DOCTORADO!$BY166&lt;&gt;0),[2]PREMIOS_DOCTORADO!$BY166,""),IF($A168="TOTAL",SUM(INDIRECT("AS4:AS"&amp;ROW()-1)),""))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IF(AND($A168&lt;&gt;"",$A168&lt;&gt;"TOTAL"),IF(AND([2]PREMIOS_DOCTORADO!$CB166&lt;&gt;"",[2]PREMIOS_DOCTORADO!$CB166&lt;&gt;0),[2]PREMIOS_DOCTORADO!$CB166,""),IF($A168="TOTAL",SUM(INDIRECT("AU4:AU"&amp;ROW()-1)),""))</f>
        <v/>
      </c>
      <c r="AV168" s="7" t="str">
        <f ca="1">IF(AND($A168&lt;&gt;"",$A168&lt;&gt;"TOTAL"),IF(AND([2]PREMIOS_DOCTORADO!$CD166&lt;&gt;"",[2]PREMIOS_DOCTORADO!$CD166&lt;&gt;0),[2]PREMIOS_DOCTORADO!$CD166,""),IF($A168="TOTAL",SUM(INDIRECT("AV4:AV"&amp;ROW()-1)),""))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IF(AND($A168&lt;&gt;"",$A168&lt;&gt;"TOTAL"),IF(AND([2]PREMIOS_DOCTORADO!$CG166&lt;&gt;"",[2]PREMIOS_DOCTORADO!$CG166&lt;&gt;0),[2]PREMIOS_DOCTORADO!$CG166,""),IF($A168="TOTAL",SUM(INDIRECT("AX4:AX"&amp;ROW()-1)),""))</f>
        <v/>
      </c>
      <c r="AY168" s="7" t="str">
        <f ca="1">IF(AND($A168&lt;&gt;"",$A168&lt;&gt;"TOTAL"),IF(AND([2]PREMIOS_DOCTORADO!$CI166&lt;&gt;"",[2]PREMIOS_DOCTORADO!$CI166&lt;&gt;0),[2]PREMIOS_DOCTORADO!$CI166,""),IF($A168="TOTAL",SUM(INDIRECT("AY4:AY"&amp;ROW()-1)),""))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IF(AND($A168&lt;&gt;"",$A168&lt;&gt;"TOTAL"),IF(AND([2]PREMIOS_DOCTORADO!$CL166&lt;&gt;"",[2]PREMIOS_DOCTORADO!$CL166&lt;&gt;0),[2]PREMIOS_DOCTORADO!$CL166,""),IF($A168="TOTAL",SUM(INDIRECT("BA4:BA"&amp;ROW()-1)),""))</f>
        <v/>
      </c>
      <c r="BB168" s="7" t="str">
        <f ca="1">IF(AND($A168&lt;&gt;"",$A168&lt;&gt;"TOTAL"),IF(AND([2]PREMIOS_DOCTORADO!$CN166&lt;&gt;"",[2]PREMIOS_DOCTORADO!$CN166&lt;&gt;0),[2]PREMIOS_DOCTORADO!$CN166,""),IF($A168="TOTAL",SUM(INDIRECT("BB4:BB"&amp;ROW()-1)),""))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IF(AND($A168&lt;&gt;"",$A168&lt;&gt;"TOTAL"),IF(AND([2]PREMIOS_DOCTORADO!$CQ166&lt;&gt;"",[2]PREMIOS_DOCTORADO!$CQ166&lt;&gt;0),[2]PREMIOS_DOCTORADO!$CQ166,""),IF($A168="TOTAL",SUM(INDIRECT("BD4:BD"&amp;ROW()-1)),""))</f>
        <v/>
      </c>
      <c r="BE168" s="7" t="str">
        <f ca="1">IF(AND($A168&lt;&gt;"",$A168&lt;&gt;"TOTAL"),IF(AND([2]PREMIOS_DOCTORADO!$CS166&lt;&gt;"",[2]PREMIOS_DOCTORADO!$CS166&lt;&gt;0),[2]PREMIOS_DOCTORADO!$CS166,""),IF($A168="TOTAL",SUM(INDIRECT("BE4:BE"&amp;ROW()-1)),""))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IF([2]PREMIOS_DOCTORADO!$D167&lt;&gt;"",[2]PREMIOS_DOCTORADO!$D167,IF(AND([2]PREMIOS_DOCTORADO!$D167="",[2]PREMIOS_DOCTORADO!$D168="",[2]PREMIOS_DOCTORADO!$D166=""),"","TOTAL"))</f>
        <v/>
      </c>
      <c r="B169" s="7" t="str">
        <f ca="1">IF(AND($A169&lt;&gt;"",$A169&lt;&gt;"TOTAL"),IF(AND([2]PREMIOS_DOCTORADO!$E167&lt;&gt;"",[2]PREMIOS_DOCTORADO!$E167&lt;&gt;0),[2]PREMIOS_DOCTORADO!$E167,""),IF($A169="TOTAL",SUM(INDIRECT("B4:B"&amp;ROW()-1)),""))</f>
        <v/>
      </c>
      <c r="C169" s="7" t="str">
        <f ca="1">IF(AND($A169&lt;&gt;"",$A169&lt;&gt;"TOTAL"),IF(AND([2]PREMIOS_DOCTORADO!$G167&lt;&gt;"",[2]PREMIOS_DOCTORADO!$G167&lt;&gt;0),[2]PREMIOS_DOCTORADO!$G167,""),IF($A169="TOTAL",SUM(INDIRECT("C4:C"&amp;ROW()-1)),""))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IF(AND($A169&lt;&gt;"",$A169&lt;&gt;"TOTAL"),IF(AND([2]PREMIOS_DOCTORADO!$J167&lt;&gt;"",[2]PREMIOS_DOCTORADO!$J167&lt;&gt;0),[2]PREMIOS_DOCTORADO!$J167,""),IF($A169="TOTAL",SUM(INDIRECT("E4:E"&amp;ROW()-1)),""))</f>
        <v/>
      </c>
      <c r="F169" s="7" t="str">
        <f ca="1">IF(AND($A169&lt;&gt;"",$A169&lt;&gt;"TOTAL"),IF(AND([2]PREMIOS_DOCTORADO!$L167&lt;&gt;"",[2]PREMIOS_DOCTORADO!$L167&lt;&gt;0),[2]PREMIOS_DOCTORADO!$L167,""),IF($A169="TOTAL",SUM(INDIRECT("F4:F"&amp;ROW()-1)),""))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IF(AND($A169&lt;&gt;"",$A169&lt;&gt;"TOTAL"),IF(AND([2]PREMIOS_DOCTORADO!$O167&lt;&gt;"",[2]PREMIOS_DOCTORADO!$O167&lt;&gt;0),[2]PREMIOS_DOCTORADO!$O167,""),IF($A169="TOTAL",SUM(INDIRECT("H4:H"&amp;ROW()-1)),""))</f>
        <v/>
      </c>
      <c r="I169" s="7" t="str">
        <f ca="1">IF(AND($A169&lt;&gt;"",$A169&lt;&gt;"TOTAL"),IF(AND([2]PREMIOS_DOCTORADO!$Q167&lt;&gt;"",[2]PREMIOS_DOCTORADO!$Q167&lt;&gt;0),[2]PREMIOS_DOCTORADO!$Q167,""),IF($A169="TOTAL",SUM(INDIRECT("I4:I"&amp;ROW()-1)),""))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IF(AND($A169&lt;&gt;"",$A169&lt;&gt;"TOTAL"),IF(AND([2]PREMIOS_DOCTORADO!$T167&lt;&gt;"",[2]PREMIOS_DOCTORADO!$T167&lt;&gt;0),[2]PREMIOS_DOCTORADO!$T167,""),IF($A169="TOTAL",SUM(INDIRECT("K4:K"&amp;ROW()-1)),""))</f>
        <v/>
      </c>
      <c r="L169" s="7" t="str">
        <f ca="1">IF(AND($A169&lt;&gt;"",$A169&lt;&gt;"TOTAL"),IF(AND([2]PREMIOS_DOCTORADO!$V167&lt;&gt;"",[2]PREMIOS_DOCTORADO!$V167&lt;&gt;0),[2]PREMIOS_DOCTORADO!$V167,""),IF($A169="TOTAL",SUM(INDIRECT("L4:L"&amp;ROW()-1)),""))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IF(AND($A169&lt;&gt;"",$A169&lt;&gt;"TOTAL"),IF(AND([2]PREMIOS_DOCTORADO!$Y167&lt;&gt;"",[2]PREMIOS_DOCTORADO!$Y167&lt;&gt;0),[2]PREMIOS_DOCTORADO!$Y167,""),IF($A169="TOTAL",SUM(INDIRECT("N4:N"&amp;ROW()-1)),""))</f>
        <v/>
      </c>
      <c r="O169" s="7" t="str">
        <f ca="1">IF(AND($A169&lt;&gt;"",$A169&lt;&gt;"TOTAL"),IF(AND([2]PREMIOS_DOCTORADO!$AA167&lt;&gt;"",[2]PREMIOS_DOCTORADO!$AA167&lt;&gt;0),[2]PREMIOS_DOCTORADO!$AA167,""),IF($A169="TOTAL",SUM(INDIRECT("O4:O"&amp;ROW()-1)),""))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IF(AND($A169&lt;&gt;"",$A169&lt;&gt;"TOTAL"),IF(AND([2]PREMIOS_DOCTORADO!$AD167&lt;&gt;"",[2]PREMIOS_DOCTORADO!$AD167&lt;&gt;0),[2]PREMIOS_DOCTORADO!$AD167,""),IF($A169="TOTAL",SUM(INDIRECT("Q4:Q"&amp;ROW()-1)),""))</f>
        <v/>
      </c>
      <c r="R169" s="7" t="str">
        <f ca="1">IF(AND($A169&lt;&gt;"",$A169&lt;&gt;"TOTAL"),IF(AND([2]PREMIOS_DOCTORADO!$AF167&lt;&gt;"",[2]PREMIOS_DOCTORADO!$AF167&lt;&gt;0),[2]PREMIOS_DOCTORADO!$AF167,""),IF($A169="TOTAL",SUM(INDIRECT("R4:R"&amp;ROW()-1)),""))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IF(AND($A169&lt;&gt;"",$A169&lt;&gt;"TOTAL"),IF(AND([2]PREMIOS_DOCTORADO!$AI167&lt;&gt;"",[2]PREMIOS_DOCTORADO!$AI167&lt;&gt;0),[2]PREMIOS_DOCTORADO!$AI167,""),IF($A169="TOTAL",SUM(INDIRECT("T4:T"&amp;ROW()-1)),""))</f>
        <v/>
      </c>
      <c r="U169" s="7" t="str">
        <f ca="1">IF(AND($A169&lt;&gt;"",$A169&lt;&gt;"TOTAL"),IF(AND([2]PREMIOS_DOCTORADO!$AK167&lt;&gt;"",[2]PREMIOS_DOCTORADO!$AK167&lt;&gt;0),[2]PREMIOS_DOCTORADO!$AK167,""),IF($A169="TOTAL",SUM(INDIRECT("U4:U"&amp;ROW()-1)),""))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IF(AND($A169&lt;&gt;"",$A169&lt;&gt;"TOTAL"),IF(AND([2]PREMIOS_DOCTORADO!$AN167&lt;&gt;"",[2]PREMIOS_DOCTORADO!$AN167&lt;&gt;0),[2]PREMIOS_DOCTORADO!$AN167,""),IF($A169="TOTAL",SUM(INDIRECT("W4:W"&amp;ROW()-1)),""))</f>
        <v/>
      </c>
      <c r="X169" s="7" t="str">
        <f ca="1">IF(AND($A169&lt;&gt;"",$A169&lt;&gt;"TOTAL"),IF(AND([2]PREMIOS_DOCTORADO!$AP167&lt;&gt;"",[2]PREMIOS_DOCTORADO!$AP167&lt;&gt;0),[2]PREMIOS_DOCTORADO!$AP167,""),IF($A169="TOTAL",SUM(INDIRECT("X4:X"&amp;ROW()-1)),""))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IF(AND($A169&lt;&gt;"",$A169&lt;&gt;"TOTAL"),IF(AND([2]PREMIOS_DOCTORADO!$AS167&lt;&gt;"",[2]PREMIOS_DOCTORADO!$AS167&lt;&gt;0),[2]PREMIOS_DOCTORADO!$AS167,""),IF($A169="TOTAL",SUM(INDIRECT("Z4:Z"&amp;ROW()-1)),""))</f>
        <v/>
      </c>
      <c r="AA169" s="7" t="str">
        <f ca="1">IF(AND($A169&lt;&gt;"",$A169&lt;&gt;"TOTAL"),IF(AND([2]PREMIOS_DOCTORADO!$AU167&lt;&gt;"",[2]PREMIOS_DOCTORADO!$AU167&lt;&gt;0),[2]PREMIOS_DOCTORADO!$AU167,""),IF($A169="TOTAL",SUM(INDIRECT("AA4:AA"&amp;ROW()-1)),""))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IF(AND($A169&lt;&gt;"",$A169&lt;&gt;"TOTAL"),IF(AND([2]PREMIOS_DOCTORADO!$AX167&lt;&gt;"",[2]PREMIOS_DOCTORADO!$AX167&lt;&gt;0),[2]PREMIOS_DOCTORADO!$AX167,""),IF($A169="TOTAL",SUM(INDIRECT("AC4:AC"&amp;ROW()-1)),""))</f>
        <v/>
      </c>
      <c r="AD169" s="7" t="str">
        <f ca="1">IF(AND($A169&lt;&gt;"",$A169&lt;&gt;"TOTAL"),IF(AND([2]PREMIOS_DOCTORADO!$AZ167&lt;&gt;"",[2]PREMIOS_DOCTORADO!$AZ167&lt;&gt;0),[2]PREMIOS_DOCTORADO!$AZ167,""),IF($A169="TOTAL",SUM(INDIRECT("AD4:AD"&amp;ROW()-1)),""))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IF(AND($A169&lt;&gt;"",$A169&lt;&gt;"TOTAL"),IF(AND([2]PREMIOS_DOCTORADO!$BC167&lt;&gt;"",[2]PREMIOS_DOCTORADO!$BC167&lt;&gt;0),[2]PREMIOS_DOCTORADO!$BC167,""),IF($A169="TOTAL",SUM(INDIRECT("AF4:AF"&amp;ROW()-1)),""))</f>
        <v/>
      </c>
      <c r="AG169" s="7" t="str">
        <f ca="1">IF(AND($A169&lt;&gt;"",$A169&lt;&gt;"TOTAL"),IF(AND([2]PREMIOS_DOCTORADO!$BE167&lt;&gt;"",[2]PREMIOS_DOCTORADO!$BE167&lt;&gt;0),[2]PREMIOS_DOCTORADO!$BE167,""),IF($A169="TOTAL",SUM(INDIRECT("AG4:AG"&amp;ROW()-1)),""))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IF(AND($A169&lt;&gt;"",$A169&lt;&gt;"TOTAL"),IF(AND([2]PREMIOS_DOCTORADO!$BH167&lt;&gt;"",[2]PREMIOS_DOCTORADO!$BH167&lt;&gt;0),[2]PREMIOS_DOCTORADO!$BH167,""),IF($A169="TOTAL",SUM(INDIRECT("AI4:AI"&amp;ROW()-1)),""))</f>
        <v/>
      </c>
      <c r="AJ169" s="7" t="str">
        <f ca="1">IF(AND($A169&lt;&gt;"",$A169&lt;&gt;"TOTAL"),IF(AND([2]PREMIOS_DOCTORADO!$BJ167&lt;&gt;"",[2]PREMIOS_DOCTORADO!$BJ167&lt;&gt;0),[2]PREMIOS_DOCTORADO!$BJ167,""),IF($A169="TOTAL",SUM(INDIRECT("AJ4:AJ"&amp;ROW()-1)),""))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IF(AND($A169&lt;&gt;"",$A169&lt;&gt;"TOTAL"),IF(AND([2]PREMIOS_DOCTORADO!$BM167&lt;&gt;"",[2]PREMIOS_DOCTORADO!$BM167&lt;&gt;0),[2]PREMIOS_DOCTORADO!$BM167,""),IF($A169="TOTAL",SUM(INDIRECT("AL4:AL"&amp;ROW()-1)),""))</f>
        <v/>
      </c>
      <c r="AM169" s="7" t="str">
        <f ca="1">IF(AND($A169&lt;&gt;"",$A169&lt;&gt;"TOTAL"),IF(AND([2]PREMIOS_DOCTORADO!$BO167&lt;&gt;"",[2]PREMIOS_DOCTORADO!$BO167&lt;&gt;0),[2]PREMIOS_DOCTORADO!$BO167,""),IF($A169="TOTAL",SUM(INDIRECT("AM4:AM"&amp;ROW()-1)),""))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IF(AND($A169&lt;&gt;"",$A169&lt;&gt;"TOTAL"),IF(AND([2]PREMIOS_DOCTORADO!$BR167&lt;&gt;"",[2]PREMIOS_DOCTORADO!$BR167&lt;&gt;0),[2]PREMIOS_DOCTORADO!$BR167,""),IF($A169="TOTAL",SUM(INDIRECT("AO4:AO"&amp;ROW()-1)),""))</f>
        <v/>
      </c>
      <c r="AP169" s="7" t="str">
        <f ca="1">IF(AND($A169&lt;&gt;"",$A169&lt;&gt;"TOTAL"),IF(AND([2]PREMIOS_DOCTORADO!$BT167&lt;&gt;"",[2]PREMIOS_DOCTORADO!$BT167&lt;&gt;0),[2]PREMIOS_DOCTORADO!$BT167,""),IF($A169="TOTAL",SUM(INDIRECT("AP4:AP"&amp;ROW()-1)),""))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IF(AND($A169&lt;&gt;"",$A169&lt;&gt;"TOTAL"),IF(AND([2]PREMIOS_DOCTORADO!$BW167&lt;&gt;"",[2]PREMIOS_DOCTORADO!$BW167&lt;&gt;0),[2]PREMIOS_DOCTORADO!$BW167,""),IF($A169="TOTAL",SUM(INDIRECT("AR4:AR"&amp;ROW()-1)),""))</f>
        <v/>
      </c>
      <c r="AS169" s="7" t="str">
        <f ca="1">IF(AND($A169&lt;&gt;"",$A169&lt;&gt;"TOTAL"),IF(AND([2]PREMIOS_DOCTORADO!$BY167&lt;&gt;"",[2]PREMIOS_DOCTORADO!$BY167&lt;&gt;0),[2]PREMIOS_DOCTORADO!$BY167,""),IF($A169="TOTAL",SUM(INDIRECT("AS4:AS"&amp;ROW()-1)),""))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IF(AND($A169&lt;&gt;"",$A169&lt;&gt;"TOTAL"),IF(AND([2]PREMIOS_DOCTORADO!$CB167&lt;&gt;"",[2]PREMIOS_DOCTORADO!$CB167&lt;&gt;0),[2]PREMIOS_DOCTORADO!$CB167,""),IF($A169="TOTAL",SUM(INDIRECT("AU4:AU"&amp;ROW()-1)),""))</f>
        <v/>
      </c>
      <c r="AV169" s="7" t="str">
        <f ca="1">IF(AND($A169&lt;&gt;"",$A169&lt;&gt;"TOTAL"),IF(AND([2]PREMIOS_DOCTORADO!$CD167&lt;&gt;"",[2]PREMIOS_DOCTORADO!$CD167&lt;&gt;0),[2]PREMIOS_DOCTORADO!$CD167,""),IF($A169="TOTAL",SUM(INDIRECT("AV4:AV"&amp;ROW()-1)),""))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IF(AND($A169&lt;&gt;"",$A169&lt;&gt;"TOTAL"),IF(AND([2]PREMIOS_DOCTORADO!$CG167&lt;&gt;"",[2]PREMIOS_DOCTORADO!$CG167&lt;&gt;0),[2]PREMIOS_DOCTORADO!$CG167,""),IF($A169="TOTAL",SUM(INDIRECT("AX4:AX"&amp;ROW()-1)),""))</f>
        <v/>
      </c>
      <c r="AY169" s="7" t="str">
        <f ca="1">IF(AND($A169&lt;&gt;"",$A169&lt;&gt;"TOTAL"),IF(AND([2]PREMIOS_DOCTORADO!$CI167&lt;&gt;"",[2]PREMIOS_DOCTORADO!$CI167&lt;&gt;0),[2]PREMIOS_DOCTORADO!$CI167,""),IF($A169="TOTAL",SUM(INDIRECT("AY4:AY"&amp;ROW()-1)),""))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IF(AND($A169&lt;&gt;"",$A169&lt;&gt;"TOTAL"),IF(AND([2]PREMIOS_DOCTORADO!$CL167&lt;&gt;"",[2]PREMIOS_DOCTORADO!$CL167&lt;&gt;0),[2]PREMIOS_DOCTORADO!$CL167,""),IF($A169="TOTAL",SUM(INDIRECT("BA4:BA"&amp;ROW()-1)),""))</f>
        <v/>
      </c>
      <c r="BB169" s="7" t="str">
        <f ca="1">IF(AND($A169&lt;&gt;"",$A169&lt;&gt;"TOTAL"),IF(AND([2]PREMIOS_DOCTORADO!$CN167&lt;&gt;"",[2]PREMIOS_DOCTORADO!$CN167&lt;&gt;0),[2]PREMIOS_DOCTORADO!$CN167,""),IF($A169="TOTAL",SUM(INDIRECT("BB4:BB"&amp;ROW()-1)),""))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IF(AND($A169&lt;&gt;"",$A169&lt;&gt;"TOTAL"),IF(AND([2]PREMIOS_DOCTORADO!$CQ167&lt;&gt;"",[2]PREMIOS_DOCTORADO!$CQ167&lt;&gt;0),[2]PREMIOS_DOCTORADO!$CQ167,""),IF($A169="TOTAL",SUM(INDIRECT("BD4:BD"&amp;ROW()-1)),""))</f>
        <v/>
      </c>
      <c r="BE169" s="7" t="str">
        <f ca="1">IF(AND($A169&lt;&gt;"",$A169&lt;&gt;"TOTAL"),IF(AND([2]PREMIOS_DOCTORADO!$CS167&lt;&gt;"",[2]PREMIOS_DOCTORADO!$CS167&lt;&gt;0),[2]PREMIOS_DOCTORADO!$CS167,""),IF($A169="TOTAL",SUM(INDIRECT("BE4:BE"&amp;ROW()-1)),""))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IF([2]PREMIOS_DOCTORADO!$D168&lt;&gt;"",[2]PREMIOS_DOCTORADO!$D168,IF(AND([2]PREMIOS_DOCTORADO!$D168="",[2]PREMIOS_DOCTORADO!$D169="",[2]PREMIOS_DOCTORADO!$D167=""),"","TOTAL"))</f>
        <v/>
      </c>
      <c r="B170" s="7" t="str">
        <f ca="1">IF(AND($A170&lt;&gt;"",$A170&lt;&gt;"TOTAL"),IF(AND([2]PREMIOS_DOCTORADO!$E168&lt;&gt;"",[2]PREMIOS_DOCTORADO!$E168&lt;&gt;0),[2]PREMIOS_DOCTORADO!$E168,""),IF($A170="TOTAL",SUM(INDIRECT("B4:B"&amp;ROW()-1)),""))</f>
        <v/>
      </c>
      <c r="C170" s="7" t="str">
        <f ca="1">IF(AND($A170&lt;&gt;"",$A170&lt;&gt;"TOTAL"),IF(AND([2]PREMIOS_DOCTORADO!$G168&lt;&gt;"",[2]PREMIOS_DOCTORADO!$G168&lt;&gt;0),[2]PREMIOS_DOCTORADO!$G168,""),IF($A170="TOTAL",SUM(INDIRECT("C4:C"&amp;ROW()-1)),""))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IF(AND($A170&lt;&gt;"",$A170&lt;&gt;"TOTAL"),IF(AND([2]PREMIOS_DOCTORADO!$J168&lt;&gt;"",[2]PREMIOS_DOCTORADO!$J168&lt;&gt;0),[2]PREMIOS_DOCTORADO!$J168,""),IF($A170="TOTAL",SUM(INDIRECT("E4:E"&amp;ROW()-1)),""))</f>
        <v/>
      </c>
      <c r="F170" s="7" t="str">
        <f ca="1">IF(AND($A170&lt;&gt;"",$A170&lt;&gt;"TOTAL"),IF(AND([2]PREMIOS_DOCTORADO!$L168&lt;&gt;"",[2]PREMIOS_DOCTORADO!$L168&lt;&gt;0),[2]PREMIOS_DOCTORADO!$L168,""),IF($A170="TOTAL",SUM(INDIRECT("F4:F"&amp;ROW()-1)),""))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IF(AND($A170&lt;&gt;"",$A170&lt;&gt;"TOTAL"),IF(AND([2]PREMIOS_DOCTORADO!$O168&lt;&gt;"",[2]PREMIOS_DOCTORADO!$O168&lt;&gt;0),[2]PREMIOS_DOCTORADO!$O168,""),IF($A170="TOTAL",SUM(INDIRECT("H4:H"&amp;ROW()-1)),""))</f>
        <v/>
      </c>
      <c r="I170" s="7" t="str">
        <f ca="1">IF(AND($A170&lt;&gt;"",$A170&lt;&gt;"TOTAL"),IF(AND([2]PREMIOS_DOCTORADO!$Q168&lt;&gt;"",[2]PREMIOS_DOCTORADO!$Q168&lt;&gt;0),[2]PREMIOS_DOCTORADO!$Q168,""),IF($A170="TOTAL",SUM(INDIRECT("I4:I"&amp;ROW()-1)),""))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IF(AND($A170&lt;&gt;"",$A170&lt;&gt;"TOTAL"),IF(AND([2]PREMIOS_DOCTORADO!$T168&lt;&gt;"",[2]PREMIOS_DOCTORADO!$T168&lt;&gt;0),[2]PREMIOS_DOCTORADO!$T168,""),IF($A170="TOTAL",SUM(INDIRECT("K4:K"&amp;ROW()-1)),""))</f>
        <v/>
      </c>
      <c r="L170" s="7" t="str">
        <f ca="1">IF(AND($A170&lt;&gt;"",$A170&lt;&gt;"TOTAL"),IF(AND([2]PREMIOS_DOCTORADO!$V168&lt;&gt;"",[2]PREMIOS_DOCTORADO!$V168&lt;&gt;0),[2]PREMIOS_DOCTORADO!$V168,""),IF($A170="TOTAL",SUM(INDIRECT("L4:L"&amp;ROW()-1)),""))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IF(AND($A170&lt;&gt;"",$A170&lt;&gt;"TOTAL"),IF(AND([2]PREMIOS_DOCTORADO!$Y168&lt;&gt;"",[2]PREMIOS_DOCTORADO!$Y168&lt;&gt;0),[2]PREMIOS_DOCTORADO!$Y168,""),IF($A170="TOTAL",SUM(INDIRECT("N4:N"&amp;ROW()-1)),""))</f>
        <v/>
      </c>
      <c r="O170" s="7" t="str">
        <f ca="1">IF(AND($A170&lt;&gt;"",$A170&lt;&gt;"TOTAL"),IF(AND([2]PREMIOS_DOCTORADO!$AA168&lt;&gt;"",[2]PREMIOS_DOCTORADO!$AA168&lt;&gt;0),[2]PREMIOS_DOCTORADO!$AA168,""),IF($A170="TOTAL",SUM(INDIRECT("O4:O"&amp;ROW()-1)),""))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IF(AND($A170&lt;&gt;"",$A170&lt;&gt;"TOTAL"),IF(AND([2]PREMIOS_DOCTORADO!$AD168&lt;&gt;"",[2]PREMIOS_DOCTORADO!$AD168&lt;&gt;0),[2]PREMIOS_DOCTORADO!$AD168,""),IF($A170="TOTAL",SUM(INDIRECT("Q4:Q"&amp;ROW()-1)),""))</f>
        <v/>
      </c>
      <c r="R170" s="7" t="str">
        <f ca="1">IF(AND($A170&lt;&gt;"",$A170&lt;&gt;"TOTAL"),IF(AND([2]PREMIOS_DOCTORADO!$AF168&lt;&gt;"",[2]PREMIOS_DOCTORADO!$AF168&lt;&gt;0),[2]PREMIOS_DOCTORADO!$AF168,""),IF($A170="TOTAL",SUM(INDIRECT("R4:R"&amp;ROW()-1)),""))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IF(AND($A170&lt;&gt;"",$A170&lt;&gt;"TOTAL"),IF(AND([2]PREMIOS_DOCTORADO!$AI168&lt;&gt;"",[2]PREMIOS_DOCTORADO!$AI168&lt;&gt;0),[2]PREMIOS_DOCTORADO!$AI168,""),IF($A170="TOTAL",SUM(INDIRECT("T4:T"&amp;ROW()-1)),""))</f>
        <v/>
      </c>
      <c r="U170" s="7" t="str">
        <f ca="1">IF(AND($A170&lt;&gt;"",$A170&lt;&gt;"TOTAL"),IF(AND([2]PREMIOS_DOCTORADO!$AK168&lt;&gt;"",[2]PREMIOS_DOCTORADO!$AK168&lt;&gt;0),[2]PREMIOS_DOCTORADO!$AK168,""),IF($A170="TOTAL",SUM(INDIRECT("U4:U"&amp;ROW()-1)),""))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IF(AND($A170&lt;&gt;"",$A170&lt;&gt;"TOTAL"),IF(AND([2]PREMIOS_DOCTORADO!$AN168&lt;&gt;"",[2]PREMIOS_DOCTORADO!$AN168&lt;&gt;0),[2]PREMIOS_DOCTORADO!$AN168,""),IF($A170="TOTAL",SUM(INDIRECT("W4:W"&amp;ROW()-1)),""))</f>
        <v/>
      </c>
      <c r="X170" s="7" t="str">
        <f ca="1">IF(AND($A170&lt;&gt;"",$A170&lt;&gt;"TOTAL"),IF(AND([2]PREMIOS_DOCTORADO!$AP168&lt;&gt;"",[2]PREMIOS_DOCTORADO!$AP168&lt;&gt;0),[2]PREMIOS_DOCTORADO!$AP168,""),IF($A170="TOTAL",SUM(INDIRECT("X4:X"&amp;ROW()-1)),""))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IF(AND($A170&lt;&gt;"",$A170&lt;&gt;"TOTAL"),IF(AND([2]PREMIOS_DOCTORADO!$AS168&lt;&gt;"",[2]PREMIOS_DOCTORADO!$AS168&lt;&gt;0),[2]PREMIOS_DOCTORADO!$AS168,""),IF($A170="TOTAL",SUM(INDIRECT("Z4:Z"&amp;ROW()-1)),""))</f>
        <v/>
      </c>
      <c r="AA170" s="7" t="str">
        <f ca="1">IF(AND($A170&lt;&gt;"",$A170&lt;&gt;"TOTAL"),IF(AND([2]PREMIOS_DOCTORADO!$AU168&lt;&gt;"",[2]PREMIOS_DOCTORADO!$AU168&lt;&gt;0),[2]PREMIOS_DOCTORADO!$AU168,""),IF($A170="TOTAL",SUM(INDIRECT("AA4:AA"&amp;ROW()-1)),""))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IF(AND($A170&lt;&gt;"",$A170&lt;&gt;"TOTAL"),IF(AND([2]PREMIOS_DOCTORADO!$AX168&lt;&gt;"",[2]PREMIOS_DOCTORADO!$AX168&lt;&gt;0),[2]PREMIOS_DOCTORADO!$AX168,""),IF($A170="TOTAL",SUM(INDIRECT("AC4:AC"&amp;ROW()-1)),""))</f>
        <v/>
      </c>
      <c r="AD170" s="7" t="str">
        <f ca="1">IF(AND($A170&lt;&gt;"",$A170&lt;&gt;"TOTAL"),IF(AND([2]PREMIOS_DOCTORADO!$AZ168&lt;&gt;"",[2]PREMIOS_DOCTORADO!$AZ168&lt;&gt;0),[2]PREMIOS_DOCTORADO!$AZ168,""),IF($A170="TOTAL",SUM(INDIRECT("AD4:AD"&amp;ROW()-1)),""))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IF(AND($A170&lt;&gt;"",$A170&lt;&gt;"TOTAL"),IF(AND([2]PREMIOS_DOCTORADO!$BC168&lt;&gt;"",[2]PREMIOS_DOCTORADO!$BC168&lt;&gt;0),[2]PREMIOS_DOCTORADO!$BC168,""),IF($A170="TOTAL",SUM(INDIRECT("AF4:AF"&amp;ROW()-1)),""))</f>
        <v/>
      </c>
      <c r="AG170" s="7" t="str">
        <f ca="1">IF(AND($A170&lt;&gt;"",$A170&lt;&gt;"TOTAL"),IF(AND([2]PREMIOS_DOCTORADO!$BE168&lt;&gt;"",[2]PREMIOS_DOCTORADO!$BE168&lt;&gt;0),[2]PREMIOS_DOCTORADO!$BE168,""),IF($A170="TOTAL",SUM(INDIRECT("AG4:AG"&amp;ROW()-1)),""))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IF(AND($A170&lt;&gt;"",$A170&lt;&gt;"TOTAL"),IF(AND([2]PREMIOS_DOCTORADO!$BH168&lt;&gt;"",[2]PREMIOS_DOCTORADO!$BH168&lt;&gt;0),[2]PREMIOS_DOCTORADO!$BH168,""),IF($A170="TOTAL",SUM(INDIRECT("AI4:AI"&amp;ROW()-1)),""))</f>
        <v/>
      </c>
      <c r="AJ170" s="7" t="str">
        <f ca="1">IF(AND($A170&lt;&gt;"",$A170&lt;&gt;"TOTAL"),IF(AND([2]PREMIOS_DOCTORADO!$BJ168&lt;&gt;"",[2]PREMIOS_DOCTORADO!$BJ168&lt;&gt;0),[2]PREMIOS_DOCTORADO!$BJ168,""),IF($A170="TOTAL",SUM(INDIRECT("AJ4:AJ"&amp;ROW()-1)),""))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IF(AND($A170&lt;&gt;"",$A170&lt;&gt;"TOTAL"),IF(AND([2]PREMIOS_DOCTORADO!$BM168&lt;&gt;"",[2]PREMIOS_DOCTORADO!$BM168&lt;&gt;0),[2]PREMIOS_DOCTORADO!$BM168,""),IF($A170="TOTAL",SUM(INDIRECT("AL4:AL"&amp;ROW()-1)),""))</f>
        <v/>
      </c>
      <c r="AM170" s="7" t="str">
        <f ca="1">IF(AND($A170&lt;&gt;"",$A170&lt;&gt;"TOTAL"),IF(AND([2]PREMIOS_DOCTORADO!$BO168&lt;&gt;"",[2]PREMIOS_DOCTORADO!$BO168&lt;&gt;0),[2]PREMIOS_DOCTORADO!$BO168,""),IF($A170="TOTAL",SUM(INDIRECT("AM4:AM"&amp;ROW()-1)),""))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IF(AND($A170&lt;&gt;"",$A170&lt;&gt;"TOTAL"),IF(AND([2]PREMIOS_DOCTORADO!$BR168&lt;&gt;"",[2]PREMIOS_DOCTORADO!$BR168&lt;&gt;0),[2]PREMIOS_DOCTORADO!$BR168,""),IF($A170="TOTAL",SUM(INDIRECT("AO4:AO"&amp;ROW()-1)),""))</f>
        <v/>
      </c>
      <c r="AP170" s="7" t="str">
        <f ca="1">IF(AND($A170&lt;&gt;"",$A170&lt;&gt;"TOTAL"),IF(AND([2]PREMIOS_DOCTORADO!$BT168&lt;&gt;"",[2]PREMIOS_DOCTORADO!$BT168&lt;&gt;0),[2]PREMIOS_DOCTORADO!$BT168,""),IF($A170="TOTAL",SUM(INDIRECT("AP4:AP"&amp;ROW()-1)),""))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IF(AND($A170&lt;&gt;"",$A170&lt;&gt;"TOTAL"),IF(AND([2]PREMIOS_DOCTORADO!$BW168&lt;&gt;"",[2]PREMIOS_DOCTORADO!$BW168&lt;&gt;0),[2]PREMIOS_DOCTORADO!$BW168,""),IF($A170="TOTAL",SUM(INDIRECT("AR4:AR"&amp;ROW()-1)),""))</f>
        <v/>
      </c>
      <c r="AS170" s="7" t="str">
        <f ca="1">IF(AND($A170&lt;&gt;"",$A170&lt;&gt;"TOTAL"),IF(AND([2]PREMIOS_DOCTORADO!$BY168&lt;&gt;"",[2]PREMIOS_DOCTORADO!$BY168&lt;&gt;0),[2]PREMIOS_DOCTORADO!$BY168,""),IF($A170="TOTAL",SUM(INDIRECT("AS4:AS"&amp;ROW()-1)),""))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IF(AND($A170&lt;&gt;"",$A170&lt;&gt;"TOTAL"),IF(AND([2]PREMIOS_DOCTORADO!$CB168&lt;&gt;"",[2]PREMIOS_DOCTORADO!$CB168&lt;&gt;0),[2]PREMIOS_DOCTORADO!$CB168,""),IF($A170="TOTAL",SUM(INDIRECT("AU4:AU"&amp;ROW()-1)),""))</f>
        <v/>
      </c>
      <c r="AV170" s="7" t="str">
        <f ca="1">IF(AND($A170&lt;&gt;"",$A170&lt;&gt;"TOTAL"),IF(AND([2]PREMIOS_DOCTORADO!$CD168&lt;&gt;"",[2]PREMIOS_DOCTORADO!$CD168&lt;&gt;0),[2]PREMIOS_DOCTORADO!$CD168,""),IF($A170="TOTAL",SUM(INDIRECT("AV4:AV"&amp;ROW()-1)),""))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IF(AND($A170&lt;&gt;"",$A170&lt;&gt;"TOTAL"),IF(AND([2]PREMIOS_DOCTORADO!$CG168&lt;&gt;"",[2]PREMIOS_DOCTORADO!$CG168&lt;&gt;0),[2]PREMIOS_DOCTORADO!$CG168,""),IF($A170="TOTAL",SUM(INDIRECT("AX4:AX"&amp;ROW()-1)),""))</f>
        <v/>
      </c>
      <c r="AY170" s="7" t="str">
        <f ca="1">IF(AND($A170&lt;&gt;"",$A170&lt;&gt;"TOTAL"),IF(AND([2]PREMIOS_DOCTORADO!$CI168&lt;&gt;"",[2]PREMIOS_DOCTORADO!$CI168&lt;&gt;0),[2]PREMIOS_DOCTORADO!$CI168,""),IF($A170="TOTAL",SUM(INDIRECT("AY4:AY"&amp;ROW()-1)),""))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IF(AND($A170&lt;&gt;"",$A170&lt;&gt;"TOTAL"),IF(AND([2]PREMIOS_DOCTORADO!$CL168&lt;&gt;"",[2]PREMIOS_DOCTORADO!$CL168&lt;&gt;0),[2]PREMIOS_DOCTORADO!$CL168,""),IF($A170="TOTAL",SUM(INDIRECT("BA4:BA"&amp;ROW()-1)),""))</f>
        <v/>
      </c>
      <c r="BB170" s="7" t="str">
        <f ca="1">IF(AND($A170&lt;&gt;"",$A170&lt;&gt;"TOTAL"),IF(AND([2]PREMIOS_DOCTORADO!$CN168&lt;&gt;"",[2]PREMIOS_DOCTORADO!$CN168&lt;&gt;0),[2]PREMIOS_DOCTORADO!$CN168,""),IF($A170="TOTAL",SUM(INDIRECT("BB4:BB"&amp;ROW()-1)),""))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IF(AND($A170&lt;&gt;"",$A170&lt;&gt;"TOTAL"),IF(AND([2]PREMIOS_DOCTORADO!$CQ168&lt;&gt;"",[2]PREMIOS_DOCTORADO!$CQ168&lt;&gt;0),[2]PREMIOS_DOCTORADO!$CQ168,""),IF($A170="TOTAL",SUM(INDIRECT("BD4:BD"&amp;ROW()-1)),""))</f>
        <v/>
      </c>
      <c r="BE170" s="7" t="str">
        <f ca="1">IF(AND($A170&lt;&gt;"",$A170&lt;&gt;"TOTAL"),IF(AND([2]PREMIOS_DOCTORADO!$CS168&lt;&gt;"",[2]PREMIOS_DOCTORADO!$CS168&lt;&gt;0),[2]PREMIOS_DOCTORADO!$CS168,""),IF($A170="TOTAL",SUM(INDIRECT("BE4:BE"&amp;ROW()-1)),""))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IF([2]PREMIOS_DOCTORADO!$D169&lt;&gt;"",[2]PREMIOS_DOCTORADO!$D169,IF(AND([2]PREMIOS_DOCTORADO!$D169="",[2]PREMIOS_DOCTORADO!$D170="",[2]PREMIOS_DOCTORADO!$D168=""),"","TOTAL"))</f>
        <v/>
      </c>
      <c r="B171" s="7" t="str">
        <f ca="1">IF(AND($A171&lt;&gt;"",$A171&lt;&gt;"TOTAL"),IF(AND([2]PREMIOS_DOCTORADO!$E169&lt;&gt;"",[2]PREMIOS_DOCTORADO!$E169&lt;&gt;0),[2]PREMIOS_DOCTORADO!$E169,""),IF($A171="TOTAL",SUM(INDIRECT("B4:B"&amp;ROW()-1)),""))</f>
        <v/>
      </c>
      <c r="C171" s="7" t="str">
        <f ca="1">IF(AND($A171&lt;&gt;"",$A171&lt;&gt;"TOTAL"),IF(AND([2]PREMIOS_DOCTORADO!$G169&lt;&gt;"",[2]PREMIOS_DOCTORADO!$G169&lt;&gt;0),[2]PREMIOS_DOCTORADO!$G169,""),IF($A171="TOTAL",SUM(INDIRECT("C4:C"&amp;ROW()-1)),""))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IF(AND($A171&lt;&gt;"",$A171&lt;&gt;"TOTAL"),IF(AND([2]PREMIOS_DOCTORADO!$J169&lt;&gt;"",[2]PREMIOS_DOCTORADO!$J169&lt;&gt;0),[2]PREMIOS_DOCTORADO!$J169,""),IF($A171="TOTAL",SUM(INDIRECT("E4:E"&amp;ROW()-1)),""))</f>
        <v/>
      </c>
      <c r="F171" s="7" t="str">
        <f ca="1">IF(AND($A171&lt;&gt;"",$A171&lt;&gt;"TOTAL"),IF(AND([2]PREMIOS_DOCTORADO!$L169&lt;&gt;"",[2]PREMIOS_DOCTORADO!$L169&lt;&gt;0),[2]PREMIOS_DOCTORADO!$L169,""),IF($A171="TOTAL",SUM(INDIRECT("F4:F"&amp;ROW()-1)),""))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IF(AND($A171&lt;&gt;"",$A171&lt;&gt;"TOTAL"),IF(AND([2]PREMIOS_DOCTORADO!$O169&lt;&gt;"",[2]PREMIOS_DOCTORADO!$O169&lt;&gt;0),[2]PREMIOS_DOCTORADO!$O169,""),IF($A171="TOTAL",SUM(INDIRECT("H4:H"&amp;ROW()-1)),""))</f>
        <v/>
      </c>
      <c r="I171" s="7" t="str">
        <f ca="1">IF(AND($A171&lt;&gt;"",$A171&lt;&gt;"TOTAL"),IF(AND([2]PREMIOS_DOCTORADO!$Q169&lt;&gt;"",[2]PREMIOS_DOCTORADO!$Q169&lt;&gt;0),[2]PREMIOS_DOCTORADO!$Q169,""),IF($A171="TOTAL",SUM(INDIRECT("I4:I"&amp;ROW()-1)),""))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IF(AND($A171&lt;&gt;"",$A171&lt;&gt;"TOTAL"),IF(AND([2]PREMIOS_DOCTORADO!$T169&lt;&gt;"",[2]PREMIOS_DOCTORADO!$T169&lt;&gt;0),[2]PREMIOS_DOCTORADO!$T169,""),IF($A171="TOTAL",SUM(INDIRECT("K4:K"&amp;ROW()-1)),""))</f>
        <v/>
      </c>
      <c r="L171" s="7" t="str">
        <f ca="1">IF(AND($A171&lt;&gt;"",$A171&lt;&gt;"TOTAL"),IF(AND([2]PREMIOS_DOCTORADO!$V169&lt;&gt;"",[2]PREMIOS_DOCTORADO!$V169&lt;&gt;0),[2]PREMIOS_DOCTORADO!$V169,""),IF($A171="TOTAL",SUM(INDIRECT("L4:L"&amp;ROW()-1)),""))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IF(AND($A171&lt;&gt;"",$A171&lt;&gt;"TOTAL"),IF(AND([2]PREMIOS_DOCTORADO!$Y169&lt;&gt;"",[2]PREMIOS_DOCTORADO!$Y169&lt;&gt;0),[2]PREMIOS_DOCTORADO!$Y169,""),IF($A171="TOTAL",SUM(INDIRECT("N4:N"&amp;ROW()-1)),""))</f>
        <v/>
      </c>
      <c r="O171" s="7" t="str">
        <f ca="1">IF(AND($A171&lt;&gt;"",$A171&lt;&gt;"TOTAL"),IF(AND([2]PREMIOS_DOCTORADO!$AA169&lt;&gt;"",[2]PREMIOS_DOCTORADO!$AA169&lt;&gt;0),[2]PREMIOS_DOCTORADO!$AA169,""),IF($A171="TOTAL",SUM(INDIRECT("O4:O"&amp;ROW()-1)),""))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IF(AND($A171&lt;&gt;"",$A171&lt;&gt;"TOTAL"),IF(AND([2]PREMIOS_DOCTORADO!$AD169&lt;&gt;"",[2]PREMIOS_DOCTORADO!$AD169&lt;&gt;0),[2]PREMIOS_DOCTORADO!$AD169,""),IF($A171="TOTAL",SUM(INDIRECT("Q4:Q"&amp;ROW()-1)),""))</f>
        <v/>
      </c>
      <c r="R171" s="7" t="str">
        <f ca="1">IF(AND($A171&lt;&gt;"",$A171&lt;&gt;"TOTAL"),IF(AND([2]PREMIOS_DOCTORADO!$AF169&lt;&gt;"",[2]PREMIOS_DOCTORADO!$AF169&lt;&gt;0),[2]PREMIOS_DOCTORADO!$AF169,""),IF($A171="TOTAL",SUM(INDIRECT("R4:R"&amp;ROW()-1)),""))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IF(AND($A171&lt;&gt;"",$A171&lt;&gt;"TOTAL"),IF(AND([2]PREMIOS_DOCTORADO!$AI169&lt;&gt;"",[2]PREMIOS_DOCTORADO!$AI169&lt;&gt;0),[2]PREMIOS_DOCTORADO!$AI169,""),IF($A171="TOTAL",SUM(INDIRECT("T4:T"&amp;ROW()-1)),""))</f>
        <v/>
      </c>
      <c r="U171" s="7" t="str">
        <f ca="1">IF(AND($A171&lt;&gt;"",$A171&lt;&gt;"TOTAL"),IF(AND([2]PREMIOS_DOCTORADO!$AK169&lt;&gt;"",[2]PREMIOS_DOCTORADO!$AK169&lt;&gt;0),[2]PREMIOS_DOCTORADO!$AK169,""),IF($A171="TOTAL",SUM(INDIRECT("U4:U"&amp;ROW()-1)),""))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IF(AND($A171&lt;&gt;"",$A171&lt;&gt;"TOTAL"),IF(AND([2]PREMIOS_DOCTORADO!$AN169&lt;&gt;"",[2]PREMIOS_DOCTORADO!$AN169&lt;&gt;0),[2]PREMIOS_DOCTORADO!$AN169,""),IF($A171="TOTAL",SUM(INDIRECT("W4:W"&amp;ROW()-1)),""))</f>
        <v/>
      </c>
      <c r="X171" s="7" t="str">
        <f ca="1">IF(AND($A171&lt;&gt;"",$A171&lt;&gt;"TOTAL"),IF(AND([2]PREMIOS_DOCTORADO!$AP169&lt;&gt;"",[2]PREMIOS_DOCTORADO!$AP169&lt;&gt;0),[2]PREMIOS_DOCTORADO!$AP169,""),IF($A171="TOTAL",SUM(INDIRECT("X4:X"&amp;ROW()-1)),""))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IF(AND($A171&lt;&gt;"",$A171&lt;&gt;"TOTAL"),IF(AND([2]PREMIOS_DOCTORADO!$AS169&lt;&gt;"",[2]PREMIOS_DOCTORADO!$AS169&lt;&gt;0),[2]PREMIOS_DOCTORADO!$AS169,""),IF($A171="TOTAL",SUM(INDIRECT("Z4:Z"&amp;ROW()-1)),""))</f>
        <v/>
      </c>
      <c r="AA171" s="7" t="str">
        <f ca="1">IF(AND($A171&lt;&gt;"",$A171&lt;&gt;"TOTAL"),IF(AND([2]PREMIOS_DOCTORADO!$AU169&lt;&gt;"",[2]PREMIOS_DOCTORADO!$AU169&lt;&gt;0),[2]PREMIOS_DOCTORADO!$AU169,""),IF($A171="TOTAL",SUM(INDIRECT("AA4:AA"&amp;ROW()-1)),""))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IF(AND($A171&lt;&gt;"",$A171&lt;&gt;"TOTAL"),IF(AND([2]PREMIOS_DOCTORADO!$AX169&lt;&gt;"",[2]PREMIOS_DOCTORADO!$AX169&lt;&gt;0),[2]PREMIOS_DOCTORADO!$AX169,""),IF($A171="TOTAL",SUM(INDIRECT("AC4:AC"&amp;ROW()-1)),""))</f>
        <v/>
      </c>
      <c r="AD171" s="7" t="str">
        <f ca="1">IF(AND($A171&lt;&gt;"",$A171&lt;&gt;"TOTAL"),IF(AND([2]PREMIOS_DOCTORADO!$AZ169&lt;&gt;"",[2]PREMIOS_DOCTORADO!$AZ169&lt;&gt;0),[2]PREMIOS_DOCTORADO!$AZ169,""),IF($A171="TOTAL",SUM(INDIRECT("AD4:AD"&amp;ROW()-1)),""))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IF(AND($A171&lt;&gt;"",$A171&lt;&gt;"TOTAL"),IF(AND([2]PREMIOS_DOCTORADO!$BC169&lt;&gt;"",[2]PREMIOS_DOCTORADO!$BC169&lt;&gt;0),[2]PREMIOS_DOCTORADO!$BC169,""),IF($A171="TOTAL",SUM(INDIRECT("AF4:AF"&amp;ROW()-1)),""))</f>
        <v/>
      </c>
      <c r="AG171" s="7" t="str">
        <f ca="1">IF(AND($A171&lt;&gt;"",$A171&lt;&gt;"TOTAL"),IF(AND([2]PREMIOS_DOCTORADO!$BE169&lt;&gt;"",[2]PREMIOS_DOCTORADO!$BE169&lt;&gt;0),[2]PREMIOS_DOCTORADO!$BE169,""),IF($A171="TOTAL",SUM(INDIRECT("AG4:AG"&amp;ROW()-1)),""))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IF(AND($A171&lt;&gt;"",$A171&lt;&gt;"TOTAL"),IF(AND([2]PREMIOS_DOCTORADO!$BH169&lt;&gt;"",[2]PREMIOS_DOCTORADO!$BH169&lt;&gt;0),[2]PREMIOS_DOCTORADO!$BH169,""),IF($A171="TOTAL",SUM(INDIRECT("AI4:AI"&amp;ROW()-1)),""))</f>
        <v/>
      </c>
      <c r="AJ171" s="7" t="str">
        <f ca="1">IF(AND($A171&lt;&gt;"",$A171&lt;&gt;"TOTAL"),IF(AND([2]PREMIOS_DOCTORADO!$BJ169&lt;&gt;"",[2]PREMIOS_DOCTORADO!$BJ169&lt;&gt;0),[2]PREMIOS_DOCTORADO!$BJ169,""),IF($A171="TOTAL",SUM(INDIRECT("AJ4:AJ"&amp;ROW()-1)),""))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IF(AND($A171&lt;&gt;"",$A171&lt;&gt;"TOTAL"),IF(AND([2]PREMIOS_DOCTORADO!$BM169&lt;&gt;"",[2]PREMIOS_DOCTORADO!$BM169&lt;&gt;0),[2]PREMIOS_DOCTORADO!$BM169,""),IF($A171="TOTAL",SUM(INDIRECT("AL4:AL"&amp;ROW()-1)),""))</f>
        <v/>
      </c>
      <c r="AM171" s="7" t="str">
        <f ca="1">IF(AND($A171&lt;&gt;"",$A171&lt;&gt;"TOTAL"),IF(AND([2]PREMIOS_DOCTORADO!$BO169&lt;&gt;"",[2]PREMIOS_DOCTORADO!$BO169&lt;&gt;0),[2]PREMIOS_DOCTORADO!$BO169,""),IF($A171="TOTAL",SUM(INDIRECT("AM4:AM"&amp;ROW()-1)),""))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IF(AND($A171&lt;&gt;"",$A171&lt;&gt;"TOTAL"),IF(AND([2]PREMIOS_DOCTORADO!$BR169&lt;&gt;"",[2]PREMIOS_DOCTORADO!$BR169&lt;&gt;0),[2]PREMIOS_DOCTORADO!$BR169,""),IF($A171="TOTAL",SUM(INDIRECT("AO4:AO"&amp;ROW()-1)),""))</f>
        <v/>
      </c>
      <c r="AP171" s="7" t="str">
        <f ca="1">IF(AND($A171&lt;&gt;"",$A171&lt;&gt;"TOTAL"),IF(AND([2]PREMIOS_DOCTORADO!$BT169&lt;&gt;"",[2]PREMIOS_DOCTORADO!$BT169&lt;&gt;0),[2]PREMIOS_DOCTORADO!$BT169,""),IF($A171="TOTAL",SUM(INDIRECT("AP4:AP"&amp;ROW()-1)),""))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IF(AND($A171&lt;&gt;"",$A171&lt;&gt;"TOTAL"),IF(AND([2]PREMIOS_DOCTORADO!$BW169&lt;&gt;"",[2]PREMIOS_DOCTORADO!$BW169&lt;&gt;0),[2]PREMIOS_DOCTORADO!$BW169,""),IF($A171="TOTAL",SUM(INDIRECT("AR4:AR"&amp;ROW()-1)),""))</f>
        <v/>
      </c>
      <c r="AS171" s="7" t="str">
        <f ca="1">IF(AND($A171&lt;&gt;"",$A171&lt;&gt;"TOTAL"),IF(AND([2]PREMIOS_DOCTORADO!$BY169&lt;&gt;"",[2]PREMIOS_DOCTORADO!$BY169&lt;&gt;0),[2]PREMIOS_DOCTORADO!$BY169,""),IF($A171="TOTAL",SUM(INDIRECT("AS4:AS"&amp;ROW()-1)),""))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IF(AND($A171&lt;&gt;"",$A171&lt;&gt;"TOTAL"),IF(AND([2]PREMIOS_DOCTORADO!$CB169&lt;&gt;"",[2]PREMIOS_DOCTORADO!$CB169&lt;&gt;0),[2]PREMIOS_DOCTORADO!$CB169,""),IF($A171="TOTAL",SUM(INDIRECT("AU4:AU"&amp;ROW()-1)),""))</f>
        <v/>
      </c>
      <c r="AV171" s="7" t="str">
        <f ca="1">IF(AND($A171&lt;&gt;"",$A171&lt;&gt;"TOTAL"),IF(AND([2]PREMIOS_DOCTORADO!$CD169&lt;&gt;"",[2]PREMIOS_DOCTORADO!$CD169&lt;&gt;0),[2]PREMIOS_DOCTORADO!$CD169,""),IF($A171="TOTAL",SUM(INDIRECT("AV4:AV"&amp;ROW()-1)),""))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IF(AND($A171&lt;&gt;"",$A171&lt;&gt;"TOTAL"),IF(AND([2]PREMIOS_DOCTORADO!$CG169&lt;&gt;"",[2]PREMIOS_DOCTORADO!$CG169&lt;&gt;0),[2]PREMIOS_DOCTORADO!$CG169,""),IF($A171="TOTAL",SUM(INDIRECT("AX4:AX"&amp;ROW()-1)),""))</f>
        <v/>
      </c>
      <c r="AY171" s="7" t="str">
        <f ca="1">IF(AND($A171&lt;&gt;"",$A171&lt;&gt;"TOTAL"),IF(AND([2]PREMIOS_DOCTORADO!$CI169&lt;&gt;"",[2]PREMIOS_DOCTORADO!$CI169&lt;&gt;0),[2]PREMIOS_DOCTORADO!$CI169,""),IF($A171="TOTAL",SUM(INDIRECT("AY4:AY"&amp;ROW()-1)),""))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IF(AND($A171&lt;&gt;"",$A171&lt;&gt;"TOTAL"),IF(AND([2]PREMIOS_DOCTORADO!$CL169&lt;&gt;"",[2]PREMIOS_DOCTORADO!$CL169&lt;&gt;0),[2]PREMIOS_DOCTORADO!$CL169,""),IF($A171="TOTAL",SUM(INDIRECT("BA4:BA"&amp;ROW()-1)),""))</f>
        <v/>
      </c>
      <c r="BB171" s="7" t="str">
        <f ca="1">IF(AND($A171&lt;&gt;"",$A171&lt;&gt;"TOTAL"),IF(AND([2]PREMIOS_DOCTORADO!$CN169&lt;&gt;"",[2]PREMIOS_DOCTORADO!$CN169&lt;&gt;0),[2]PREMIOS_DOCTORADO!$CN169,""),IF($A171="TOTAL",SUM(INDIRECT("BB4:BB"&amp;ROW()-1)),""))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IF(AND($A171&lt;&gt;"",$A171&lt;&gt;"TOTAL"),IF(AND([2]PREMIOS_DOCTORADO!$CQ169&lt;&gt;"",[2]PREMIOS_DOCTORADO!$CQ169&lt;&gt;0),[2]PREMIOS_DOCTORADO!$CQ169,""),IF($A171="TOTAL",SUM(INDIRECT("BD4:BD"&amp;ROW()-1)),""))</f>
        <v/>
      </c>
      <c r="BE171" s="7" t="str">
        <f ca="1">IF(AND($A171&lt;&gt;"",$A171&lt;&gt;"TOTAL"),IF(AND([2]PREMIOS_DOCTORADO!$CS169&lt;&gt;"",[2]PREMIOS_DOCTORADO!$CS169&lt;&gt;0),[2]PREMIOS_DOCTORADO!$CS169,""),IF($A171="TOTAL",SUM(INDIRECT("BE4:BE"&amp;ROW()-1)),""))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IF([2]PREMIOS_DOCTORADO!$D170&lt;&gt;"",[2]PREMIOS_DOCTORADO!$D170,IF(AND([2]PREMIOS_DOCTORADO!$D170="",[2]PREMIOS_DOCTORADO!$D171="",[2]PREMIOS_DOCTORADO!$D169=""),"","TOTAL"))</f>
        <v/>
      </c>
      <c r="B172" s="7" t="str">
        <f ca="1">IF(AND($A172&lt;&gt;"",$A172&lt;&gt;"TOTAL"),IF(AND([2]PREMIOS_DOCTORADO!$E170&lt;&gt;"",[2]PREMIOS_DOCTORADO!$E170&lt;&gt;0),[2]PREMIOS_DOCTORADO!$E170,""),IF($A172="TOTAL",SUM(INDIRECT("B4:B"&amp;ROW()-1)),""))</f>
        <v/>
      </c>
      <c r="C172" s="7" t="str">
        <f ca="1">IF(AND($A172&lt;&gt;"",$A172&lt;&gt;"TOTAL"),IF(AND([2]PREMIOS_DOCTORADO!$G170&lt;&gt;"",[2]PREMIOS_DOCTORADO!$G170&lt;&gt;0),[2]PREMIOS_DOCTORADO!$G170,""),IF($A172="TOTAL",SUM(INDIRECT("C4:C"&amp;ROW()-1)),""))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IF(AND($A172&lt;&gt;"",$A172&lt;&gt;"TOTAL"),IF(AND([2]PREMIOS_DOCTORADO!$J170&lt;&gt;"",[2]PREMIOS_DOCTORADO!$J170&lt;&gt;0),[2]PREMIOS_DOCTORADO!$J170,""),IF($A172="TOTAL",SUM(INDIRECT("E4:E"&amp;ROW()-1)),""))</f>
        <v/>
      </c>
      <c r="F172" s="7" t="str">
        <f ca="1">IF(AND($A172&lt;&gt;"",$A172&lt;&gt;"TOTAL"),IF(AND([2]PREMIOS_DOCTORADO!$L170&lt;&gt;"",[2]PREMIOS_DOCTORADO!$L170&lt;&gt;0),[2]PREMIOS_DOCTORADO!$L170,""),IF($A172="TOTAL",SUM(INDIRECT("F4:F"&amp;ROW()-1)),""))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IF(AND($A172&lt;&gt;"",$A172&lt;&gt;"TOTAL"),IF(AND([2]PREMIOS_DOCTORADO!$O170&lt;&gt;"",[2]PREMIOS_DOCTORADO!$O170&lt;&gt;0),[2]PREMIOS_DOCTORADO!$O170,""),IF($A172="TOTAL",SUM(INDIRECT("H4:H"&amp;ROW()-1)),""))</f>
        <v/>
      </c>
      <c r="I172" s="7" t="str">
        <f ca="1">IF(AND($A172&lt;&gt;"",$A172&lt;&gt;"TOTAL"),IF(AND([2]PREMIOS_DOCTORADO!$Q170&lt;&gt;"",[2]PREMIOS_DOCTORADO!$Q170&lt;&gt;0),[2]PREMIOS_DOCTORADO!$Q170,""),IF($A172="TOTAL",SUM(INDIRECT("I4:I"&amp;ROW()-1)),""))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IF(AND($A172&lt;&gt;"",$A172&lt;&gt;"TOTAL"),IF(AND([2]PREMIOS_DOCTORADO!$T170&lt;&gt;"",[2]PREMIOS_DOCTORADO!$T170&lt;&gt;0),[2]PREMIOS_DOCTORADO!$T170,""),IF($A172="TOTAL",SUM(INDIRECT("K4:K"&amp;ROW()-1)),""))</f>
        <v/>
      </c>
      <c r="L172" s="7" t="str">
        <f ca="1">IF(AND($A172&lt;&gt;"",$A172&lt;&gt;"TOTAL"),IF(AND([2]PREMIOS_DOCTORADO!$V170&lt;&gt;"",[2]PREMIOS_DOCTORADO!$V170&lt;&gt;0),[2]PREMIOS_DOCTORADO!$V170,""),IF($A172="TOTAL",SUM(INDIRECT("L4:L"&amp;ROW()-1)),""))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IF(AND($A172&lt;&gt;"",$A172&lt;&gt;"TOTAL"),IF(AND([2]PREMIOS_DOCTORADO!$Y170&lt;&gt;"",[2]PREMIOS_DOCTORADO!$Y170&lt;&gt;0),[2]PREMIOS_DOCTORADO!$Y170,""),IF($A172="TOTAL",SUM(INDIRECT("N4:N"&amp;ROW()-1)),""))</f>
        <v/>
      </c>
      <c r="O172" s="7" t="str">
        <f ca="1">IF(AND($A172&lt;&gt;"",$A172&lt;&gt;"TOTAL"),IF(AND([2]PREMIOS_DOCTORADO!$AA170&lt;&gt;"",[2]PREMIOS_DOCTORADO!$AA170&lt;&gt;0),[2]PREMIOS_DOCTORADO!$AA170,""),IF($A172="TOTAL",SUM(INDIRECT("O4:O"&amp;ROW()-1)),""))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IF(AND($A172&lt;&gt;"",$A172&lt;&gt;"TOTAL"),IF(AND([2]PREMIOS_DOCTORADO!$AD170&lt;&gt;"",[2]PREMIOS_DOCTORADO!$AD170&lt;&gt;0),[2]PREMIOS_DOCTORADO!$AD170,""),IF($A172="TOTAL",SUM(INDIRECT("Q4:Q"&amp;ROW()-1)),""))</f>
        <v/>
      </c>
      <c r="R172" s="7" t="str">
        <f ca="1">IF(AND($A172&lt;&gt;"",$A172&lt;&gt;"TOTAL"),IF(AND([2]PREMIOS_DOCTORADO!$AF170&lt;&gt;"",[2]PREMIOS_DOCTORADO!$AF170&lt;&gt;0),[2]PREMIOS_DOCTORADO!$AF170,""),IF($A172="TOTAL",SUM(INDIRECT("R4:R"&amp;ROW()-1)),""))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IF(AND($A172&lt;&gt;"",$A172&lt;&gt;"TOTAL"),IF(AND([2]PREMIOS_DOCTORADO!$AI170&lt;&gt;"",[2]PREMIOS_DOCTORADO!$AI170&lt;&gt;0),[2]PREMIOS_DOCTORADO!$AI170,""),IF($A172="TOTAL",SUM(INDIRECT("T4:T"&amp;ROW()-1)),""))</f>
        <v/>
      </c>
      <c r="U172" s="7" t="str">
        <f ca="1">IF(AND($A172&lt;&gt;"",$A172&lt;&gt;"TOTAL"),IF(AND([2]PREMIOS_DOCTORADO!$AK170&lt;&gt;"",[2]PREMIOS_DOCTORADO!$AK170&lt;&gt;0),[2]PREMIOS_DOCTORADO!$AK170,""),IF($A172="TOTAL",SUM(INDIRECT("U4:U"&amp;ROW()-1)),""))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IF(AND($A172&lt;&gt;"",$A172&lt;&gt;"TOTAL"),IF(AND([2]PREMIOS_DOCTORADO!$AN170&lt;&gt;"",[2]PREMIOS_DOCTORADO!$AN170&lt;&gt;0),[2]PREMIOS_DOCTORADO!$AN170,""),IF($A172="TOTAL",SUM(INDIRECT("W4:W"&amp;ROW()-1)),""))</f>
        <v/>
      </c>
      <c r="X172" s="7" t="str">
        <f ca="1">IF(AND($A172&lt;&gt;"",$A172&lt;&gt;"TOTAL"),IF(AND([2]PREMIOS_DOCTORADO!$AP170&lt;&gt;"",[2]PREMIOS_DOCTORADO!$AP170&lt;&gt;0),[2]PREMIOS_DOCTORADO!$AP170,""),IF($A172="TOTAL",SUM(INDIRECT("X4:X"&amp;ROW()-1)),""))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IF(AND($A172&lt;&gt;"",$A172&lt;&gt;"TOTAL"),IF(AND([2]PREMIOS_DOCTORADO!$AS170&lt;&gt;"",[2]PREMIOS_DOCTORADO!$AS170&lt;&gt;0),[2]PREMIOS_DOCTORADO!$AS170,""),IF($A172="TOTAL",SUM(INDIRECT("Z4:Z"&amp;ROW()-1)),""))</f>
        <v/>
      </c>
      <c r="AA172" s="7" t="str">
        <f ca="1">IF(AND($A172&lt;&gt;"",$A172&lt;&gt;"TOTAL"),IF(AND([2]PREMIOS_DOCTORADO!$AU170&lt;&gt;"",[2]PREMIOS_DOCTORADO!$AU170&lt;&gt;0),[2]PREMIOS_DOCTORADO!$AU170,""),IF($A172="TOTAL",SUM(INDIRECT("AA4:AA"&amp;ROW()-1)),""))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IF(AND($A172&lt;&gt;"",$A172&lt;&gt;"TOTAL"),IF(AND([2]PREMIOS_DOCTORADO!$AX170&lt;&gt;"",[2]PREMIOS_DOCTORADO!$AX170&lt;&gt;0),[2]PREMIOS_DOCTORADO!$AX170,""),IF($A172="TOTAL",SUM(INDIRECT("AC4:AC"&amp;ROW()-1)),""))</f>
        <v/>
      </c>
      <c r="AD172" s="7" t="str">
        <f ca="1">IF(AND($A172&lt;&gt;"",$A172&lt;&gt;"TOTAL"),IF(AND([2]PREMIOS_DOCTORADO!$AZ170&lt;&gt;"",[2]PREMIOS_DOCTORADO!$AZ170&lt;&gt;0),[2]PREMIOS_DOCTORADO!$AZ170,""),IF($A172="TOTAL",SUM(INDIRECT("AD4:AD"&amp;ROW()-1)),""))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IF(AND($A172&lt;&gt;"",$A172&lt;&gt;"TOTAL"),IF(AND([2]PREMIOS_DOCTORADO!$BC170&lt;&gt;"",[2]PREMIOS_DOCTORADO!$BC170&lt;&gt;0),[2]PREMIOS_DOCTORADO!$BC170,""),IF($A172="TOTAL",SUM(INDIRECT("AF4:AF"&amp;ROW()-1)),""))</f>
        <v/>
      </c>
      <c r="AG172" s="7" t="str">
        <f ca="1">IF(AND($A172&lt;&gt;"",$A172&lt;&gt;"TOTAL"),IF(AND([2]PREMIOS_DOCTORADO!$BE170&lt;&gt;"",[2]PREMIOS_DOCTORADO!$BE170&lt;&gt;0),[2]PREMIOS_DOCTORADO!$BE170,""),IF($A172="TOTAL",SUM(INDIRECT("AG4:AG"&amp;ROW()-1)),""))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IF(AND($A172&lt;&gt;"",$A172&lt;&gt;"TOTAL"),IF(AND([2]PREMIOS_DOCTORADO!$BH170&lt;&gt;"",[2]PREMIOS_DOCTORADO!$BH170&lt;&gt;0),[2]PREMIOS_DOCTORADO!$BH170,""),IF($A172="TOTAL",SUM(INDIRECT("AI4:AI"&amp;ROW()-1)),""))</f>
        <v/>
      </c>
      <c r="AJ172" s="7" t="str">
        <f ca="1">IF(AND($A172&lt;&gt;"",$A172&lt;&gt;"TOTAL"),IF(AND([2]PREMIOS_DOCTORADO!$BJ170&lt;&gt;"",[2]PREMIOS_DOCTORADO!$BJ170&lt;&gt;0),[2]PREMIOS_DOCTORADO!$BJ170,""),IF($A172="TOTAL",SUM(INDIRECT("AJ4:AJ"&amp;ROW()-1)),""))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IF(AND($A172&lt;&gt;"",$A172&lt;&gt;"TOTAL"),IF(AND([2]PREMIOS_DOCTORADO!$BM170&lt;&gt;"",[2]PREMIOS_DOCTORADO!$BM170&lt;&gt;0),[2]PREMIOS_DOCTORADO!$BM170,""),IF($A172="TOTAL",SUM(INDIRECT("AL4:AL"&amp;ROW()-1)),""))</f>
        <v/>
      </c>
      <c r="AM172" s="7" t="str">
        <f ca="1">IF(AND($A172&lt;&gt;"",$A172&lt;&gt;"TOTAL"),IF(AND([2]PREMIOS_DOCTORADO!$BO170&lt;&gt;"",[2]PREMIOS_DOCTORADO!$BO170&lt;&gt;0),[2]PREMIOS_DOCTORADO!$BO170,""),IF($A172="TOTAL",SUM(INDIRECT("AM4:AM"&amp;ROW()-1)),""))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IF(AND($A172&lt;&gt;"",$A172&lt;&gt;"TOTAL"),IF(AND([2]PREMIOS_DOCTORADO!$BR170&lt;&gt;"",[2]PREMIOS_DOCTORADO!$BR170&lt;&gt;0),[2]PREMIOS_DOCTORADO!$BR170,""),IF($A172="TOTAL",SUM(INDIRECT("AO4:AO"&amp;ROW()-1)),""))</f>
        <v/>
      </c>
      <c r="AP172" s="7" t="str">
        <f ca="1">IF(AND($A172&lt;&gt;"",$A172&lt;&gt;"TOTAL"),IF(AND([2]PREMIOS_DOCTORADO!$BT170&lt;&gt;"",[2]PREMIOS_DOCTORADO!$BT170&lt;&gt;0),[2]PREMIOS_DOCTORADO!$BT170,""),IF($A172="TOTAL",SUM(INDIRECT("AP4:AP"&amp;ROW()-1)),""))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IF(AND($A172&lt;&gt;"",$A172&lt;&gt;"TOTAL"),IF(AND([2]PREMIOS_DOCTORADO!$BW170&lt;&gt;"",[2]PREMIOS_DOCTORADO!$BW170&lt;&gt;0),[2]PREMIOS_DOCTORADO!$BW170,""),IF($A172="TOTAL",SUM(INDIRECT("AR4:AR"&amp;ROW()-1)),""))</f>
        <v/>
      </c>
      <c r="AS172" s="7" t="str">
        <f ca="1">IF(AND($A172&lt;&gt;"",$A172&lt;&gt;"TOTAL"),IF(AND([2]PREMIOS_DOCTORADO!$BY170&lt;&gt;"",[2]PREMIOS_DOCTORADO!$BY170&lt;&gt;0),[2]PREMIOS_DOCTORADO!$BY170,""),IF($A172="TOTAL",SUM(INDIRECT("AS4:AS"&amp;ROW()-1)),""))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IF(AND($A172&lt;&gt;"",$A172&lt;&gt;"TOTAL"),IF(AND([2]PREMIOS_DOCTORADO!$CB170&lt;&gt;"",[2]PREMIOS_DOCTORADO!$CB170&lt;&gt;0),[2]PREMIOS_DOCTORADO!$CB170,""),IF($A172="TOTAL",SUM(INDIRECT("AU4:AU"&amp;ROW()-1)),""))</f>
        <v/>
      </c>
      <c r="AV172" s="7" t="str">
        <f ca="1">IF(AND($A172&lt;&gt;"",$A172&lt;&gt;"TOTAL"),IF(AND([2]PREMIOS_DOCTORADO!$CD170&lt;&gt;"",[2]PREMIOS_DOCTORADO!$CD170&lt;&gt;0),[2]PREMIOS_DOCTORADO!$CD170,""),IF($A172="TOTAL",SUM(INDIRECT("AV4:AV"&amp;ROW()-1)),""))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IF(AND($A172&lt;&gt;"",$A172&lt;&gt;"TOTAL"),IF(AND([2]PREMIOS_DOCTORADO!$CG170&lt;&gt;"",[2]PREMIOS_DOCTORADO!$CG170&lt;&gt;0),[2]PREMIOS_DOCTORADO!$CG170,""),IF($A172="TOTAL",SUM(INDIRECT("AX4:AX"&amp;ROW()-1)),""))</f>
        <v/>
      </c>
      <c r="AY172" s="7" t="str">
        <f ca="1">IF(AND($A172&lt;&gt;"",$A172&lt;&gt;"TOTAL"),IF(AND([2]PREMIOS_DOCTORADO!$CI170&lt;&gt;"",[2]PREMIOS_DOCTORADO!$CI170&lt;&gt;0),[2]PREMIOS_DOCTORADO!$CI170,""),IF($A172="TOTAL",SUM(INDIRECT("AY4:AY"&amp;ROW()-1)),""))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IF(AND($A172&lt;&gt;"",$A172&lt;&gt;"TOTAL"),IF(AND([2]PREMIOS_DOCTORADO!$CL170&lt;&gt;"",[2]PREMIOS_DOCTORADO!$CL170&lt;&gt;0),[2]PREMIOS_DOCTORADO!$CL170,""),IF($A172="TOTAL",SUM(INDIRECT("BA4:BA"&amp;ROW()-1)),""))</f>
        <v/>
      </c>
      <c r="BB172" s="7" t="str">
        <f ca="1">IF(AND($A172&lt;&gt;"",$A172&lt;&gt;"TOTAL"),IF(AND([2]PREMIOS_DOCTORADO!$CN170&lt;&gt;"",[2]PREMIOS_DOCTORADO!$CN170&lt;&gt;0),[2]PREMIOS_DOCTORADO!$CN170,""),IF($A172="TOTAL",SUM(INDIRECT("BB4:BB"&amp;ROW()-1)),""))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IF(AND($A172&lt;&gt;"",$A172&lt;&gt;"TOTAL"),IF(AND([2]PREMIOS_DOCTORADO!$CQ170&lt;&gt;"",[2]PREMIOS_DOCTORADO!$CQ170&lt;&gt;0),[2]PREMIOS_DOCTORADO!$CQ170,""),IF($A172="TOTAL",SUM(INDIRECT("BD4:BD"&amp;ROW()-1)),""))</f>
        <v/>
      </c>
      <c r="BE172" s="7" t="str">
        <f ca="1">IF(AND($A172&lt;&gt;"",$A172&lt;&gt;"TOTAL"),IF(AND([2]PREMIOS_DOCTORADO!$CS170&lt;&gt;"",[2]PREMIOS_DOCTORADO!$CS170&lt;&gt;0),[2]PREMIOS_DOCTORADO!$CS170,""),IF($A172="TOTAL",SUM(INDIRECT("BE4:BE"&amp;ROW()-1)),""))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IF([2]PREMIOS_DOCTORADO!$D171&lt;&gt;"",[2]PREMIOS_DOCTORADO!$D171,IF(AND([2]PREMIOS_DOCTORADO!$D171="",[2]PREMIOS_DOCTORADO!$D172="",[2]PREMIOS_DOCTORADO!$D170=""),"","TOTAL"))</f>
        <v/>
      </c>
      <c r="B173" s="7" t="str">
        <f ca="1">IF(AND($A173&lt;&gt;"",$A173&lt;&gt;"TOTAL"),IF(AND([2]PREMIOS_DOCTORADO!$E171&lt;&gt;"",[2]PREMIOS_DOCTORADO!$E171&lt;&gt;0),[2]PREMIOS_DOCTORADO!$E171,""),IF($A173="TOTAL",SUM(INDIRECT("B4:B"&amp;ROW()-1)),""))</f>
        <v/>
      </c>
      <c r="C173" s="7" t="str">
        <f ca="1">IF(AND($A173&lt;&gt;"",$A173&lt;&gt;"TOTAL"),IF(AND([2]PREMIOS_DOCTORADO!$G171&lt;&gt;"",[2]PREMIOS_DOCTORADO!$G171&lt;&gt;0),[2]PREMIOS_DOCTORADO!$G171,""),IF($A173="TOTAL",SUM(INDIRECT("C4:C"&amp;ROW()-1)),""))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IF(AND($A173&lt;&gt;"",$A173&lt;&gt;"TOTAL"),IF(AND([2]PREMIOS_DOCTORADO!$J171&lt;&gt;"",[2]PREMIOS_DOCTORADO!$J171&lt;&gt;0),[2]PREMIOS_DOCTORADO!$J171,""),IF($A173="TOTAL",SUM(INDIRECT("E4:E"&amp;ROW()-1)),""))</f>
        <v/>
      </c>
      <c r="F173" s="7" t="str">
        <f ca="1">IF(AND($A173&lt;&gt;"",$A173&lt;&gt;"TOTAL"),IF(AND([2]PREMIOS_DOCTORADO!$L171&lt;&gt;"",[2]PREMIOS_DOCTORADO!$L171&lt;&gt;0),[2]PREMIOS_DOCTORADO!$L171,""),IF($A173="TOTAL",SUM(INDIRECT("F4:F"&amp;ROW()-1)),""))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IF(AND($A173&lt;&gt;"",$A173&lt;&gt;"TOTAL"),IF(AND([2]PREMIOS_DOCTORADO!$O171&lt;&gt;"",[2]PREMIOS_DOCTORADO!$O171&lt;&gt;0),[2]PREMIOS_DOCTORADO!$O171,""),IF($A173="TOTAL",SUM(INDIRECT("H4:H"&amp;ROW()-1)),""))</f>
        <v/>
      </c>
      <c r="I173" s="7" t="str">
        <f ca="1">IF(AND($A173&lt;&gt;"",$A173&lt;&gt;"TOTAL"),IF(AND([2]PREMIOS_DOCTORADO!$Q171&lt;&gt;"",[2]PREMIOS_DOCTORADO!$Q171&lt;&gt;0),[2]PREMIOS_DOCTORADO!$Q171,""),IF($A173="TOTAL",SUM(INDIRECT("I4:I"&amp;ROW()-1)),""))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IF(AND($A173&lt;&gt;"",$A173&lt;&gt;"TOTAL"),IF(AND([2]PREMIOS_DOCTORADO!$T171&lt;&gt;"",[2]PREMIOS_DOCTORADO!$T171&lt;&gt;0),[2]PREMIOS_DOCTORADO!$T171,""),IF($A173="TOTAL",SUM(INDIRECT("K4:K"&amp;ROW()-1)),""))</f>
        <v/>
      </c>
      <c r="L173" s="7" t="str">
        <f ca="1">IF(AND($A173&lt;&gt;"",$A173&lt;&gt;"TOTAL"),IF(AND([2]PREMIOS_DOCTORADO!$V171&lt;&gt;"",[2]PREMIOS_DOCTORADO!$V171&lt;&gt;0),[2]PREMIOS_DOCTORADO!$V171,""),IF($A173="TOTAL",SUM(INDIRECT("L4:L"&amp;ROW()-1)),""))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IF(AND($A173&lt;&gt;"",$A173&lt;&gt;"TOTAL"),IF(AND([2]PREMIOS_DOCTORADO!$Y171&lt;&gt;"",[2]PREMIOS_DOCTORADO!$Y171&lt;&gt;0),[2]PREMIOS_DOCTORADO!$Y171,""),IF($A173="TOTAL",SUM(INDIRECT("N4:N"&amp;ROW()-1)),""))</f>
        <v/>
      </c>
      <c r="O173" s="7" t="str">
        <f ca="1">IF(AND($A173&lt;&gt;"",$A173&lt;&gt;"TOTAL"),IF(AND([2]PREMIOS_DOCTORADO!$AA171&lt;&gt;"",[2]PREMIOS_DOCTORADO!$AA171&lt;&gt;0),[2]PREMIOS_DOCTORADO!$AA171,""),IF($A173="TOTAL",SUM(INDIRECT("O4:O"&amp;ROW()-1)),""))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IF(AND($A173&lt;&gt;"",$A173&lt;&gt;"TOTAL"),IF(AND([2]PREMIOS_DOCTORADO!$AD171&lt;&gt;"",[2]PREMIOS_DOCTORADO!$AD171&lt;&gt;0),[2]PREMIOS_DOCTORADO!$AD171,""),IF($A173="TOTAL",SUM(INDIRECT("Q4:Q"&amp;ROW()-1)),""))</f>
        <v/>
      </c>
      <c r="R173" s="7" t="str">
        <f ca="1">IF(AND($A173&lt;&gt;"",$A173&lt;&gt;"TOTAL"),IF(AND([2]PREMIOS_DOCTORADO!$AF171&lt;&gt;"",[2]PREMIOS_DOCTORADO!$AF171&lt;&gt;0),[2]PREMIOS_DOCTORADO!$AF171,""),IF($A173="TOTAL",SUM(INDIRECT("R4:R"&amp;ROW()-1)),""))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IF(AND($A173&lt;&gt;"",$A173&lt;&gt;"TOTAL"),IF(AND([2]PREMIOS_DOCTORADO!$AI171&lt;&gt;"",[2]PREMIOS_DOCTORADO!$AI171&lt;&gt;0),[2]PREMIOS_DOCTORADO!$AI171,""),IF($A173="TOTAL",SUM(INDIRECT("T4:T"&amp;ROW()-1)),""))</f>
        <v/>
      </c>
      <c r="U173" s="7" t="str">
        <f ca="1">IF(AND($A173&lt;&gt;"",$A173&lt;&gt;"TOTAL"),IF(AND([2]PREMIOS_DOCTORADO!$AK171&lt;&gt;"",[2]PREMIOS_DOCTORADO!$AK171&lt;&gt;0),[2]PREMIOS_DOCTORADO!$AK171,""),IF($A173="TOTAL",SUM(INDIRECT("U4:U"&amp;ROW()-1)),""))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IF(AND($A173&lt;&gt;"",$A173&lt;&gt;"TOTAL"),IF(AND([2]PREMIOS_DOCTORADO!$AN171&lt;&gt;"",[2]PREMIOS_DOCTORADO!$AN171&lt;&gt;0),[2]PREMIOS_DOCTORADO!$AN171,""),IF($A173="TOTAL",SUM(INDIRECT("W4:W"&amp;ROW()-1)),""))</f>
        <v/>
      </c>
      <c r="X173" s="7" t="str">
        <f ca="1">IF(AND($A173&lt;&gt;"",$A173&lt;&gt;"TOTAL"),IF(AND([2]PREMIOS_DOCTORADO!$AP171&lt;&gt;"",[2]PREMIOS_DOCTORADO!$AP171&lt;&gt;0),[2]PREMIOS_DOCTORADO!$AP171,""),IF($A173="TOTAL",SUM(INDIRECT("X4:X"&amp;ROW()-1)),""))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IF(AND($A173&lt;&gt;"",$A173&lt;&gt;"TOTAL"),IF(AND([2]PREMIOS_DOCTORADO!$AS171&lt;&gt;"",[2]PREMIOS_DOCTORADO!$AS171&lt;&gt;0),[2]PREMIOS_DOCTORADO!$AS171,""),IF($A173="TOTAL",SUM(INDIRECT("Z4:Z"&amp;ROW()-1)),""))</f>
        <v/>
      </c>
      <c r="AA173" s="7" t="str">
        <f ca="1">IF(AND($A173&lt;&gt;"",$A173&lt;&gt;"TOTAL"),IF(AND([2]PREMIOS_DOCTORADO!$AU171&lt;&gt;"",[2]PREMIOS_DOCTORADO!$AU171&lt;&gt;0),[2]PREMIOS_DOCTORADO!$AU171,""),IF($A173="TOTAL",SUM(INDIRECT("AA4:AA"&amp;ROW()-1)),""))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IF(AND($A173&lt;&gt;"",$A173&lt;&gt;"TOTAL"),IF(AND([2]PREMIOS_DOCTORADO!$AX171&lt;&gt;"",[2]PREMIOS_DOCTORADO!$AX171&lt;&gt;0),[2]PREMIOS_DOCTORADO!$AX171,""),IF($A173="TOTAL",SUM(INDIRECT("AC4:AC"&amp;ROW()-1)),""))</f>
        <v/>
      </c>
      <c r="AD173" s="7" t="str">
        <f ca="1">IF(AND($A173&lt;&gt;"",$A173&lt;&gt;"TOTAL"),IF(AND([2]PREMIOS_DOCTORADO!$AZ171&lt;&gt;"",[2]PREMIOS_DOCTORADO!$AZ171&lt;&gt;0),[2]PREMIOS_DOCTORADO!$AZ171,""),IF($A173="TOTAL",SUM(INDIRECT("AD4:AD"&amp;ROW()-1)),""))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IF(AND($A173&lt;&gt;"",$A173&lt;&gt;"TOTAL"),IF(AND([2]PREMIOS_DOCTORADO!$BC171&lt;&gt;"",[2]PREMIOS_DOCTORADO!$BC171&lt;&gt;0),[2]PREMIOS_DOCTORADO!$BC171,""),IF($A173="TOTAL",SUM(INDIRECT("AF4:AF"&amp;ROW()-1)),""))</f>
        <v/>
      </c>
      <c r="AG173" s="7" t="str">
        <f ca="1">IF(AND($A173&lt;&gt;"",$A173&lt;&gt;"TOTAL"),IF(AND([2]PREMIOS_DOCTORADO!$BE171&lt;&gt;"",[2]PREMIOS_DOCTORADO!$BE171&lt;&gt;0),[2]PREMIOS_DOCTORADO!$BE171,""),IF($A173="TOTAL",SUM(INDIRECT("AG4:AG"&amp;ROW()-1)),""))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IF(AND($A173&lt;&gt;"",$A173&lt;&gt;"TOTAL"),IF(AND([2]PREMIOS_DOCTORADO!$BH171&lt;&gt;"",[2]PREMIOS_DOCTORADO!$BH171&lt;&gt;0),[2]PREMIOS_DOCTORADO!$BH171,""),IF($A173="TOTAL",SUM(INDIRECT("AI4:AI"&amp;ROW()-1)),""))</f>
        <v/>
      </c>
      <c r="AJ173" s="7" t="str">
        <f ca="1">IF(AND($A173&lt;&gt;"",$A173&lt;&gt;"TOTAL"),IF(AND([2]PREMIOS_DOCTORADO!$BJ171&lt;&gt;"",[2]PREMIOS_DOCTORADO!$BJ171&lt;&gt;0),[2]PREMIOS_DOCTORADO!$BJ171,""),IF($A173="TOTAL",SUM(INDIRECT("AJ4:AJ"&amp;ROW()-1)),""))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IF(AND($A173&lt;&gt;"",$A173&lt;&gt;"TOTAL"),IF(AND([2]PREMIOS_DOCTORADO!$BM171&lt;&gt;"",[2]PREMIOS_DOCTORADO!$BM171&lt;&gt;0),[2]PREMIOS_DOCTORADO!$BM171,""),IF($A173="TOTAL",SUM(INDIRECT("AL4:AL"&amp;ROW()-1)),""))</f>
        <v/>
      </c>
      <c r="AM173" s="7" t="str">
        <f ca="1">IF(AND($A173&lt;&gt;"",$A173&lt;&gt;"TOTAL"),IF(AND([2]PREMIOS_DOCTORADO!$BO171&lt;&gt;"",[2]PREMIOS_DOCTORADO!$BO171&lt;&gt;0),[2]PREMIOS_DOCTORADO!$BO171,""),IF($A173="TOTAL",SUM(INDIRECT("AM4:AM"&amp;ROW()-1)),""))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IF(AND($A173&lt;&gt;"",$A173&lt;&gt;"TOTAL"),IF(AND([2]PREMIOS_DOCTORADO!$BR171&lt;&gt;"",[2]PREMIOS_DOCTORADO!$BR171&lt;&gt;0),[2]PREMIOS_DOCTORADO!$BR171,""),IF($A173="TOTAL",SUM(INDIRECT("AO4:AO"&amp;ROW()-1)),""))</f>
        <v/>
      </c>
      <c r="AP173" s="7" t="str">
        <f ca="1">IF(AND($A173&lt;&gt;"",$A173&lt;&gt;"TOTAL"),IF(AND([2]PREMIOS_DOCTORADO!$BT171&lt;&gt;"",[2]PREMIOS_DOCTORADO!$BT171&lt;&gt;0),[2]PREMIOS_DOCTORADO!$BT171,""),IF($A173="TOTAL",SUM(INDIRECT("AP4:AP"&amp;ROW()-1)),""))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IF(AND($A173&lt;&gt;"",$A173&lt;&gt;"TOTAL"),IF(AND([2]PREMIOS_DOCTORADO!$BW171&lt;&gt;"",[2]PREMIOS_DOCTORADO!$BW171&lt;&gt;0),[2]PREMIOS_DOCTORADO!$BW171,""),IF($A173="TOTAL",SUM(INDIRECT("AR4:AR"&amp;ROW()-1)),""))</f>
        <v/>
      </c>
      <c r="AS173" s="7" t="str">
        <f ca="1">IF(AND($A173&lt;&gt;"",$A173&lt;&gt;"TOTAL"),IF(AND([2]PREMIOS_DOCTORADO!$BY171&lt;&gt;"",[2]PREMIOS_DOCTORADO!$BY171&lt;&gt;0),[2]PREMIOS_DOCTORADO!$BY171,""),IF($A173="TOTAL",SUM(INDIRECT("AS4:AS"&amp;ROW()-1)),""))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IF(AND($A173&lt;&gt;"",$A173&lt;&gt;"TOTAL"),IF(AND([2]PREMIOS_DOCTORADO!$CB171&lt;&gt;"",[2]PREMIOS_DOCTORADO!$CB171&lt;&gt;0),[2]PREMIOS_DOCTORADO!$CB171,""),IF($A173="TOTAL",SUM(INDIRECT("AU4:AU"&amp;ROW()-1)),""))</f>
        <v/>
      </c>
      <c r="AV173" s="7" t="str">
        <f ca="1">IF(AND($A173&lt;&gt;"",$A173&lt;&gt;"TOTAL"),IF(AND([2]PREMIOS_DOCTORADO!$CD171&lt;&gt;"",[2]PREMIOS_DOCTORADO!$CD171&lt;&gt;0),[2]PREMIOS_DOCTORADO!$CD171,""),IF($A173="TOTAL",SUM(INDIRECT("AV4:AV"&amp;ROW()-1)),""))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IF(AND($A173&lt;&gt;"",$A173&lt;&gt;"TOTAL"),IF(AND([2]PREMIOS_DOCTORADO!$CG171&lt;&gt;"",[2]PREMIOS_DOCTORADO!$CG171&lt;&gt;0),[2]PREMIOS_DOCTORADO!$CG171,""),IF($A173="TOTAL",SUM(INDIRECT("AX4:AX"&amp;ROW()-1)),""))</f>
        <v/>
      </c>
      <c r="AY173" s="7" t="str">
        <f ca="1">IF(AND($A173&lt;&gt;"",$A173&lt;&gt;"TOTAL"),IF(AND([2]PREMIOS_DOCTORADO!$CI171&lt;&gt;"",[2]PREMIOS_DOCTORADO!$CI171&lt;&gt;0),[2]PREMIOS_DOCTORADO!$CI171,""),IF($A173="TOTAL",SUM(INDIRECT("AY4:AY"&amp;ROW()-1)),""))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IF(AND($A173&lt;&gt;"",$A173&lt;&gt;"TOTAL"),IF(AND([2]PREMIOS_DOCTORADO!$CL171&lt;&gt;"",[2]PREMIOS_DOCTORADO!$CL171&lt;&gt;0),[2]PREMIOS_DOCTORADO!$CL171,""),IF($A173="TOTAL",SUM(INDIRECT("BA4:BA"&amp;ROW()-1)),""))</f>
        <v/>
      </c>
      <c r="BB173" s="7" t="str">
        <f ca="1">IF(AND($A173&lt;&gt;"",$A173&lt;&gt;"TOTAL"),IF(AND([2]PREMIOS_DOCTORADO!$CN171&lt;&gt;"",[2]PREMIOS_DOCTORADO!$CN171&lt;&gt;0),[2]PREMIOS_DOCTORADO!$CN171,""),IF($A173="TOTAL",SUM(INDIRECT("BB4:BB"&amp;ROW()-1)),""))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IF(AND($A173&lt;&gt;"",$A173&lt;&gt;"TOTAL"),IF(AND([2]PREMIOS_DOCTORADO!$CQ171&lt;&gt;"",[2]PREMIOS_DOCTORADO!$CQ171&lt;&gt;0),[2]PREMIOS_DOCTORADO!$CQ171,""),IF($A173="TOTAL",SUM(INDIRECT("BD4:BD"&amp;ROW()-1)),""))</f>
        <v/>
      </c>
      <c r="BE173" s="7" t="str">
        <f ca="1">IF(AND($A173&lt;&gt;"",$A173&lt;&gt;"TOTAL"),IF(AND([2]PREMIOS_DOCTORADO!$CS171&lt;&gt;"",[2]PREMIOS_DOCTORADO!$CS171&lt;&gt;0),[2]PREMIOS_DOCTORADO!$CS171,""),IF($A173="TOTAL",SUM(INDIRECT("BE4:BE"&amp;ROW()-1)),""))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IF([2]PREMIOS_DOCTORADO!$D172&lt;&gt;"",[2]PREMIOS_DOCTORADO!$D172,IF(AND([2]PREMIOS_DOCTORADO!$D172="",[2]PREMIOS_DOCTORADO!$D173="",[2]PREMIOS_DOCTORADO!$D171=""),"","TOTAL"))</f>
        <v/>
      </c>
      <c r="B174" s="7" t="str">
        <f ca="1">IF(AND($A174&lt;&gt;"",$A174&lt;&gt;"TOTAL"),IF(AND([2]PREMIOS_DOCTORADO!$E172&lt;&gt;"",[2]PREMIOS_DOCTORADO!$E172&lt;&gt;0),[2]PREMIOS_DOCTORADO!$E172,""),IF($A174="TOTAL",SUM(INDIRECT("B4:B"&amp;ROW()-1)),""))</f>
        <v/>
      </c>
      <c r="C174" s="7" t="str">
        <f ca="1">IF(AND($A174&lt;&gt;"",$A174&lt;&gt;"TOTAL"),IF(AND([2]PREMIOS_DOCTORADO!$G172&lt;&gt;"",[2]PREMIOS_DOCTORADO!$G172&lt;&gt;0),[2]PREMIOS_DOCTORADO!$G172,""),IF($A174="TOTAL",SUM(INDIRECT("C4:C"&amp;ROW()-1)),""))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IF(AND($A174&lt;&gt;"",$A174&lt;&gt;"TOTAL"),IF(AND([2]PREMIOS_DOCTORADO!$J172&lt;&gt;"",[2]PREMIOS_DOCTORADO!$J172&lt;&gt;0),[2]PREMIOS_DOCTORADO!$J172,""),IF($A174="TOTAL",SUM(INDIRECT("E4:E"&amp;ROW()-1)),""))</f>
        <v/>
      </c>
      <c r="F174" s="7" t="str">
        <f ca="1">IF(AND($A174&lt;&gt;"",$A174&lt;&gt;"TOTAL"),IF(AND([2]PREMIOS_DOCTORADO!$L172&lt;&gt;"",[2]PREMIOS_DOCTORADO!$L172&lt;&gt;0),[2]PREMIOS_DOCTORADO!$L172,""),IF($A174="TOTAL",SUM(INDIRECT("F4:F"&amp;ROW()-1)),""))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IF(AND($A174&lt;&gt;"",$A174&lt;&gt;"TOTAL"),IF(AND([2]PREMIOS_DOCTORADO!$O172&lt;&gt;"",[2]PREMIOS_DOCTORADO!$O172&lt;&gt;0),[2]PREMIOS_DOCTORADO!$O172,""),IF($A174="TOTAL",SUM(INDIRECT("H4:H"&amp;ROW()-1)),""))</f>
        <v/>
      </c>
      <c r="I174" s="7" t="str">
        <f ca="1">IF(AND($A174&lt;&gt;"",$A174&lt;&gt;"TOTAL"),IF(AND([2]PREMIOS_DOCTORADO!$Q172&lt;&gt;"",[2]PREMIOS_DOCTORADO!$Q172&lt;&gt;0),[2]PREMIOS_DOCTORADO!$Q172,""),IF($A174="TOTAL",SUM(INDIRECT("I4:I"&amp;ROW()-1)),""))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IF(AND($A174&lt;&gt;"",$A174&lt;&gt;"TOTAL"),IF(AND([2]PREMIOS_DOCTORADO!$T172&lt;&gt;"",[2]PREMIOS_DOCTORADO!$T172&lt;&gt;0),[2]PREMIOS_DOCTORADO!$T172,""),IF($A174="TOTAL",SUM(INDIRECT("K4:K"&amp;ROW()-1)),""))</f>
        <v/>
      </c>
      <c r="L174" s="7" t="str">
        <f ca="1">IF(AND($A174&lt;&gt;"",$A174&lt;&gt;"TOTAL"),IF(AND([2]PREMIOS_DOCTORADO!$V172&lt;&gt;"",[2]PREMIOS_DOCTORADO!$V172&lt;&gt;0),[2]PREMIOS_DOCTORADO!$V172,""),IF($A174="TOTAL",SUM(INDIRECT("L4:L"&amp;ROW()-1)),""))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IF(AND($A174&lt;&gt;"",$A174&lt;&gt;"TOTAL"),IF(AND([2]PREMIOS_DOCTORADO!$Y172&lt;&gt;"",[2]PREMIOS_DOCTORADO!$Y172&lt;&gt;0),[2]PREMIOS_DOCTORADO!$Y172,""),IF($A174="TOTAL",SUM(INDIRECT("N4:N"&amp;ROW()-1)),""))</f>
        <v/>
      </c>
      <c r="O174" s="7" t="str">
        <f ca="1">IF(AND($A174&lt;&gt;"",$A174&lt;&gt;"TOTAL"),IF(AND([2]PREMIOS_DOCTORADO!$AA172&lt;&gt;"",[2]PREMIOS_DOCTORADO!$AA172&lt;&gt;0),[2]PREMIOS_DOCTORADO!$AA172,""),IF($A174="TOTAL",SUM(INDIRECT("O4:O"&amp;ROW()-1)),""))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IF(AND($A174&lt;&gt;"",$A174&lt;&gt;"TOTAL"),IF(AND([2]PREMIOS_DOCTORADO!$AD172&lt;&gt;"",[2]PREMIOS_DOCTORADO!$AD172&lt;&gt;0),[2]PREMIOS_DOCTORADO!$AD172,""),IF($A174="TOTAL",SUM(INDIRECT("Q4:Q"&amp;ROW()-1)),""))</f>
        <v/>
      </c>
      <c r="R174" s="7" t="str">
        <f ca="1">IF(AND($A174&lt;&gt;"",$A174&lt;&gt;"TOTAL"),IF(AND([2]PREMIOS_DOCTORADO!$AF172&lt;&gt;"",[2]PREMIOS_DOCTORADO!$AF172&lt;&gt;0),[2]PREMIOS_DOCTORADO!$AF172,""),IF($A174="TOTAL",SUM(INDIRECT("R4:R"&amp;ROW()-1)),""))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IF(AND($A174&lt;&gt;"",$A174&lt;&gt;"TOTAL"),IF(AND([2]PREMIOS_DOCTORADO!$AI172&lt;&gt;"",[2]PREMIOS_DOCTORADO!$AI172&lt;&gt;0),[2]PREMIOS_DOCTORADO!$AI172,""),IF($A174="TOTAL",SUM(INDIRECT("T4:T"&amp;ROW()-1)),""))</f>
        <v/>
      </c>
      <c r="U174" s="7" t="str">
        <f ca="1">IF(AND($A174&lt;&gt;"",$A174&lt;&gt;"TOTAL"),IF(AND([2]PREMIOS_DOCTORADO!$AK172&lt;&gt;"",[2]PREMIOS_DOCTORADO!$AK172&lt;&gt;0),[2]PREMIOS_DOCTORADO!$AK172,""),IF($A174="TOTAL",SUM(INDIRECT("U4:U"&amp;ROW()-1)),""))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IF(AND($A174&lt;&gt;"",$A174&lt;&gt;"TOTAL"),IF(AND([2]PREMIOS_DOCTORADO!$AN172&lt;&gt;"",[2]PREMIOS_DOCTORADO!$AN172&lt;&gt;0),[2]PREMIOS_DOCTORADO!$AN172,""),IF($A174="TOTAL",SUM(INDIRECT("W4:W"&amp;ROW()-1)),""))</f>
        <v/>
      </c>
      <c r="X174" s="7" t="str">
        <f ca="1">IF(AND($A174&lt;&gt;"",$A174&lt;&gt;"TOTAL"),IF(AND([2]PREMIOS_DOCTORADO!$AP172&lt;&gt;"",[2]PREMIOS_DOCTORADO!$AP172&lt;&gt;0),[2]PREMIOS_DOCTORADO!$AP172,""),IF($A174="TOTAL",SUM(INDIRECT("X4:X"&amp;ROW()-1)),""))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IF(AND($A174&lt;&gt;"",$A174&lt;&gt;"TOTAL"),IF(AND([2]PREMIOS_DOCTORADO!$AS172&lt;&gt;"",[2]PREMIOS_DOCTORADO!$AS172&lt;&gt;0),[2]PREMIOS_DOCTORADO!$AS172,""),IF($A174="TOTAL",SUM(INDIRECT("Z4:Z"&amp;ROW()-1)),""))</f>
        <v/>
      </c>
      <c r="AA174" s="7" t="str">
        <f ca="1">IF(AND($A174&lt;&gt;"",$A174&lt;&gt;"TOTAL"),IF(AND([2]PREMIOS_DOCTORADO!$AU172&lt;&gt;"",[2]PREMIOS_DOCTORADO!$AU172&lt;&gt;0),[2]PREMIOS_DOCTORADO!$AU172,""),IF($A174="TOTAL",SUM(INDIRECT("AA4:AA"&amp;ROW()-1)),""))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IF(AND($A174&lt;&gt;"",$A174&lt;&gt;"TOTAL"),IF(AND([2]PREMIOS_DOCTORADO!$AX172&lt;&gt;"",[2]PREMIOS_DOCTORADO!$AX172&lt;&gt;0),[2]PREMIOS_DOCTORADO!$AX172,""),IF($A174="TOTAL",SUM(INDIRECT("AC4:AC"&amp;ROW()-1)),""))</f>
        <v/>
      </c>
      <c r="AD174" s="7" t="str">
        <f ca="1">IF(AND($A174&lt;&gt;"",$A174&lt;&gt;"TOTAL"),IF(AND([2]PREMIOS_DOCTORADO!$AZ172&lt;&gt;"",[2]PREMIOS_DOCTORADO!$AZ172&lt;&gt;0),[2]PREMIOS_DOCTORADO!$AZ172,""),IF($A174="TOTAL",SUM(INDIRECT("AD4:AD"&amp;ROW()-1)),""))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IF(AND($A174&lt;&gt;"",$A174&lt;&gt;"TOTAL"),IF(AND([2]PREMIOS_DOCTORADO!$BC172&lt;&gt;"",[2]PREMIOS_DOCTORADO!$BC172&lt;&gt;0),[2]PREMIOS_DOCTORADO!$BC172,""),IF($A174="TOTAL",SUM(INDIRECT("AF4:AF"&amp;ROW()-1)),""))</f>
        <v/>
      </c>
      <c r="AG174" s="7" t="str">
        <f ca="1">IF(AND($A174&lt;&gt;"",$A174&lt;&gt;"TOTAL"),IF(AND([2]PREMIOS_DOCTORADO!$BE172&lt;&gt;"",[2]PREMIOS_DOCTORADO!$BE172&lt;&gt;0),[2]PREMIOS_DOCTORADO!$BE172,""),IF($A174="TOTAL",SUM(INDIRECT("AG4:AG"&amp;ROW()-1)),""))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IF(AND($A174&lt;&gt;"",$A174&lt;&gt;"TOTAL"),IF(AND([2]PREMIOS_DOCTORADO!$BH172&lt;&gt;"",[2]PREMIOS_DOCTORADO!$BH172&lt;&gt;0),[2]PREMIOS_DOCTORADO!$BH172,""),IF($A174="TOTAL",SUM(INDIRECT("AI4:AI"&amp;ROW()-1)),""))</f>
        <v/>
      </c>
      <c r="AJ174" s="7" t="str">
        <f ca="1">IF(AND($A174&lt;&gt;"",$A174&lt;&gt;"TOTAL"),IF(AND([2]PREMIOS_DOCTORADO!$BJ172&lt;&gt;"",[2]PREMIOS_DOCTORADO!$BJ172&lt;&gt;0),[2]PREMIOS_DOCTORADO!$BJ172,""),IF($A174="TOTAL",SUM(INDIRECT("AJ4:AJ"&amp;ROW()-1)),""))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IF(AND($A174&lt;&gt;"",$A174&lt;&gt;"TOTAL"),IF(AND([2]PREMIOS_DOCTORADO!$BM172&lt;&gt;"",[2]PREMIOS_DOCTORADO!$BM172&lt;&gt;0),[2]PREMIOS_DOCTORADO!$BM172,""),IF($A174="TOTAL",SUM(INDIRECT("AL4:AL"&amp;ROW()-1)),""))</f>
        <v/>
      </c>
      <c r="AM174" s="7" t="str">
        <f ca="1">IF(AND($A174&lt;&gt;"",$A174&lt;&gt;"TOTAL"),IF(AND([2]PREMIOS_DOCTORADO!$BO172&lt;&gt;"",[2]PREMIOS_DOCTORADO!$BO172&lt;&gt;0),[2]PREMIOS_DOCTORADO!$BO172,""),IF($A174="TOTAL",SUM(INDIRECT("AM4:AM"&amp;ROW()-1)),""))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IF(AND($A174&lt;&gt;"",$A174&lt;&gt;"TOTAL"),IF(AND([2]PREMIOS_DOCTORADO!$BR172&lt;&gt;"",[2]PREMIOS_DOCTORADO!$BR172&lt;&gt;0),[2]PREMIOS_DOCTORADO!$BR172,""),IF($A174="TOTAL",SUM(INDIRECT("AO4:AO"&amp;ROW()-1)),""))</f>
        <v/>
      </c>
      <c r="AP174" s="7" t="str">
        <f ca="1">IF(AND($A174&lt;&gt;"",$A174&lt;&gt;"TOTAL"),IF(AND([2]PREMIOS_DOCTORADO!$BT172&lt;&gt;"",[2]PREMIOS_DOCTORADO!$BT172&lt;&gt;0),[2]PREMIOS_DOCTORADO!$BT172,""),IF($A174="TOTAL",SUM(INDIRECT("AP4:AP"&amp;ROW()-1)),""))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IF(AND($A174&lt;&gt;"",$A174&lt;&gt;"TOTAL"),IF(AND([2]PREMIOS_DOCTORADO!$BW172&lt;&gt;"",[2]PREMIOS_DOCTORADO!$BW172&lt;&gt;0),[2]PREMIOS_DOCTORADO!$BW172,""),IF($A174="TOTAL",SUM(INDIRECT("AR4:AR"&amp;ROW()-1)),""))</f>
        <v/>
      </c>
      <c r="AS174" s="7" t="str">
        <f ca="1">IF(AND($A174&lt;&gt;"",$A174&lt;&gt;"TOTAL"),IF(AND([2]PREMIOS_DOCTORADO!$BY172&lt;&gt;"",[2]PREMIOS_DOCTORADO!$BY172&lt;&gt;0),[2]PREMIOS_DOCTORADO!$BY172,""),IF($A174="TOTAL",SUM(INDIRECT("AS4:AS"&amp;ROW()-1)),""))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IF(AND($A174&lt;&gt;"",$A174&lt;&gt;"TOTAL"),IF(AND([2]PREMIOS_DOCTORADO!$CB172&lt;&gt;"",[2]PREMIOS_DOCTORADO!$CB172&lt;&gt;0),[2]PREMIOS_DOCTORADO!$CB172,""),IF($A174="TOTAL",SUM(INDIRECT("AU4:AU"&amp;ROW()-1)),""))</f>
        <v/>
      </c>
      <c r="AV174" s="7" t="str">
        <f ca="1">IF(AND($A174&lt;&gt;"",$A174&lt;&gt;"TOTAL"),IF(AND([2]PREMIOS_DOCTORADO!$CD172&lt;&gt;"",[2]PREMIOS_DOCTORADO!$CD172&lt;&gt;0),[2]PREMIOS_DOCTORADO!$CD172,""),IF($A174="TOTAL",SUM(INDIRECT("AV4:AV"&amp;ROW()-1)),""))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IF(AND($A174&lt;&gt;"",$A174&lt;&gt;"TOTAL"),IF(AND([2]PREMIOS_DOCTORADO!$CG172&lt;&gt;"",[2]PREMIOS_DOCTORADO!$CG172&lt;&gt;0),[2]PREMIOS_DOCTORADO!$CG172,""),IF($A174="TOTAL",SUM(INDIRECT("AX4:AX"&amp;ROW()-1)),""))</f>
        <v/>
      </c>
      <c r="AY174" s="7" t="str">
        <f ca="1">IF(AND($A174&lt;&gt;"",$A174&lt;&gt;"TOTAL"),IF(AND([2]PREMIOS_DOCTORADO!$CI172&lt;&gt;"",[2]PREMIOS_DOCTORADO!$CI172&lt;&gt;0),[2]PREMIOS_DOCTORADO!$CI172,""),IF($A174="TOTAL",SUM(INDIRECT("AY4:AY"&amp;ROW()-1)),""))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IF(AND($A174&lt;&gt;"",$A174&lt;&gt;"TOTAL"),IF(AND([2]PREMIOS_DOCTORADO!$CL172&lt;&gt;"",[2]PREMIOS_DOCTORADO!$CL172&lt;&gt;0),[2]PREMIOS_DOCTORADO!$CL172,""),IF($A174="TOTAL",SUM(INDIRECT("BA4:BA"&amp;ROW()-1)),""))</f>
        <v/>
      </c>
      <c r="BB174" s="7" t="str">
        <f ca="1">IF(AND($A174&lt;&gt;"",$A174&lt;&gt;"TOTAL"),IF(AND([2]PREMIOS_DOCTORADO!$CN172&lt;&gt;"",[2]PREMIOS_DOCTORADO!$CN172&lt;&gt;0),[2]PREMIOS_DOCTORADO!$CN172,""),IF($A174="TOTAL",SUM(INDIRECT("BB4:BB"&amp;ROW()-1)),""))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IF(AND($A174&lt;&gt;"",$A174&lt;&gt;"TOTAL"),IF(AND([2]PREMIOS_DOCTORADO!$CQ172&lt;&gt;"",[2]PREMIOS_DOCTORADO!$CQ172&lt;&gt;0),[2]PREMIOS_DOCTORADO!$CQ172,""),IF($A174="TOTAL",SUM(INDIRECT("BD4:BD"&amp;ROW()-1)),""))</f>
        <v/>
      </c>
      <c r="BE174" s="7" t="str">
        <f ca="1">IF(AND($A174&lt;&gt;"",$A174&lt;&gt;"TOTAL"),IF(AND([2]PREMIOS_DOCTORADO!$CS172&lt;&gt;"",[2]PREMIOS_DOCTORADO!$CS172&lt;&gt;0),[2]PREMIOS_DOCTORADO!$CS172,""),IF($A174="TOTAL",SUM(INDIRECT("BE4:BE"&amp;ROW()-1)),""))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IF([2]PREMIOS_DOCTORADO!$D173&lt;&gt;"",[2]PREMIOS_DOCTORADO!$D173,IF(AND([2]PREMIOS_DOCTORADO!$D173="",[2]PREMIOS_DOCTORADO!$D174="",[2]PREMIOS_DOCTORADO!$D172=""),"","TOTAL"))</f>
        <v/>
      </c>
      <c r="B175" s="7" t="str">
        <f ca="1">IF(AND($A175&lt;&gt;"",$A175&lt;&gt;"TOTAL"),IF(AND([2]PREMIOS_DOCTORADO!$E173&lt;&gt;"",[2]PREMIOS_DOCTORADO!$E173&lt;&gt;0),[2]PREMIOS_DOCTORADO!$E173,""),IF($A175="TOTAL",SUM(INDIRECT("B4:B"&amp;ROW()-1)),""))</f>
        <v/>
      </c>
      <c r="C175" s="7" t="str">
        <f ca="1">IF(AND($A175&lt;&gt;"",$A175&lt;&gt;"TOTAL"),IF(AND([2]PREMIOS_DOCTORADO!$G173&lt;&gt;"",[2]PREMIOS_DOCTORADO!$G173&lt;&gt;0),[2]PREMIOS_DOCTORADO!$G173,""),IF($A175="TOTAL",SUM(INDIRECT("C4:C"&amp;ROW()-1)),""))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IF(AND($A175&lt;&gt;"",$A175&lt;&gt;"TOTAL"),IF(AND([2]PREMIOS_DOCTORADO!$J173&lt;&gt;"",[2]PREMIOS_DOCTORADO!$J173&lt;&gt;0),[2]PREMIOS_DOCTORADO!$J173,""),IF($A175="TOTAL",SUM(INDIRECT("E4:E"&amp;ROW()-1)),""))</f>
        <v/>
      </c>
      <c r="F175" s="7" t="str">
        <f ca="1">IF(AND($A175&lt;&gt;"",$A175&lt;&gt;"TOTAL"),IF(AND([2]PREMIOS_DOCTORADO!$L173&lt;&gt;"",[2]PREMIOS_DOCTORADO!$L173&lt;&gt;0),[2]PREMIOS_DOCTORADO!$L173,""),IF($A175="TOTAL",SUM(INDIRECT("F4:F"&amp;ROW()-1)),""))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IF(AND($A175&lt;&gt;"",$A175&lt;&gt;"TOTAL"),IF(AND([2]PREMIOS_DOCTORADO!$O173&lt;&gt;"",[2]PREMIOS_DOCTORADO!$O173&lt;&gt;0),[2]PREMIOS_DOCTORADO!$O173,""),IF($A175="TOTAL",SUM(INDIRECT("H4:H"&amp;ROW()-1)),""))</f>
        <v/>
      </c>
      <c r="I175" s="7" t="str">
        <f ca="1">IF(AND($A175&lt;&gt;"",$A175&lt;&gt;"TOTAL"),IF(AND([2]PREMIOS_DOCTORADO!$Q173&lt;&gt;"",[2]PREMIOS_DOCTORADO!$Q173&lt;&gt;0),[2]PREMIOS_DOCTORADO!$Q173,""),IF($A175="TOTAL",SUM(INDIRECT("I4:I"&amp;ROW()-1)),""))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IF(AND($A175&lt;&gt;"",$A175&lt;&gt;"TOTAL"),IF(AND([2]PREMIOS_DOCTORADO!$T173&lt;&gt;"",[2]PREMIOS_DOCTORADO!$T173&lt;&gt;0),[2]PREMIOS_DOCTORADO!$T173,""),IF($A175="TOTAL",SUM(INDIRECT("K4:K"&amp;ROW()-1)),""))</f>
        <v/>
      </c>
      <c r="L175" s="7" t="str">
        <f ca="1">IF(AND($A175&lt;&gt;"",$A175&lt;&gt;"TOTAL"),IF(AND([2]PREMIOS_DOCTORADO!$V173&lt;&gt;"",[2]PREMIOS_DOCTORADO!$V173&lt;&gt;0),[2]PREMIOS_DOCTORADO!$V173,""),IF($A175="TOTAL",SUM(INDIRECT("L4:L"&amp;ROW()-1)),""))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IF(AND($A175&lt;&gt;"",$A175&lt;&gt;"TOTAL"),IF(AND([2]PREMIOS_DOCTORADO!$Y173&lt;&gt;"",[2]PREMIOS_DOCTORADO!$Y173&lt;&gt;0),[2]PREMIOS_DOCTORADO!$Y173,""),IF($A175="TOTAL",SUM(INDIRECT("N4:N"&amp;ROW()-1)),""))</f>
        <v/>
      </c>
      <c r="O175" s="7" t="str">
        <f ca="1">IF(AND($A175&lt;&gt;"",$A175&lt;&gt;"TOTAL"),IF(AND([2]PREMIOS_DOCTORADO!$AA173&lt;&gt;"",[2]PREMIOS_DOCTORADO!$AA173&lt;&gt;0),[2]PREMIOS_DOCTORADO!$AA173,""),IF($A175="TOTAL",SUM(INDIRECT("O4:O"&amp;ROW()-1)),""))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IF(AND($A175&lt;&gt;"",$A175&lt;&gt;"TOTAL"),IF(AND([2]PREMIOS_DOCTORADO!$AD173&lt;&gt;"",[2]PREMIOS_DOCTORADO!$AD173&lt;&gt;0),[2]PREMIOS_DOCTORADO!$AD173,""),IF($A175="TOTAL",SUM(INDIRECT("Q4:Q"&amp;ROW()-1)),""))</f>
        <v/>
      </c>
      <c r="R175" s="7" t="str">
        <f ca="1">IF(AND($A175&lt;&gt;"",$A175&lt;&gt;"TOTAL"),IF(AND([2]PREMIOS_DOCTORADO!$AF173&lt;&gt;"",[2]PREMIOS_DOCTORADO!$AF173&lt;&gt;0),[2]PREMIOS_DOCTORADO!$AF173,""),IF($A175="TOTAL",SUM(INDIRECT("R4:R"&amp;ROW()-1)),""))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IF(AND($A175&lt;&gt;"",$A175&lt;&gt;"TOTAL"),IF(AND([2]PREMIOS_DOCTORADO!$AI173&lt;&gt;"",[2]PREMIOS_DOCTORADO!$AI173&lt;&gt;0),[2]PREMIOS_DOCTORADO!$AI173,""),IF($A175="TOTAL",SUM(INDIRECT("T4:T"&amp;ROW()-1)),""))</f>
        <v/>
      </c>
      <c r="U175" s="7" t="str">
        <f ca="1">IF(AND($A175&lt;&gt;"",$A175&lt;&gt;"TOTAL"),IF(AND([2]PREMIOS_DOCTORADO!$AK173&lt;&gt;"",[2]PREMIOS_DOCTORADO!$AK173&lt;&gt;0),[2]PREMIOS_DOCTORADO!$AK173,""),IF($A175="TOTAL",SUM(INDIRECT("U4:U"&amp;ROW()-1)),""))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IF(AND($A175&lt;&gt;"",$A175&lt;&gt;"TOTAL"),IF(AND([2]PREMIOS_DOCTORADO!$AN173&lt;&gt;"",[2]PREMIOS_DOCTORADO!$AN173&lt;&gt;0),[2]PREMIOS_DOCTORADO!$AN173,""),IF($A175="TOTAL",SUM(INDIRECT("W4:W"&amp;ROW()-1)),""))</f>
        <v/>
      </c>
      <c r="X175" s="7" t="str">
        <f ca="1">IF(AND($A175&lt;&gt;"",$A175&lt;&gt;"TOTAL"),IF(AND([2]PREMIOS_DOCTORADO!$AP173&lt;&gt;"",[2]PREMIOS_DOCTORADO!$AP173&lt;&gt;0),[2]PREMIOS_DOCTORADO!$AP173,""),IF($A175="TOTAL",SUM(INDIRECT("X4:X"&amp;ROW()-1)),""))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IF(AND($A175&lt;&gt;"",$A175&lt;&gt;"TOTAL"),IF(AND([2]PREMIOS_DOCTORADO!$AS173&lt;&gt;"",[2]PREMIOS_DOCTORADO!$AS173&lt;&gt;0),[2]PREMIOS_DOCTORADO!$AS173,""),IF($A175="TOTAL",SUM(INDIRECT("Z4:Z"&amp;ROW()-1)),""))</f>
        <v/>
      </c>
      <c r="AA175" s="7" t="str">
        <f ca="1">IF(AND($A175&lt;&gt;"",$A175&lt;&gt;"TOTAL"),IF(AND([2]PREMIOS_DOCTORADO!$AU173&lt;&gt;"",[2]PREMIOS_DOCTORADO!$AU173&lt;&gt;0),[2]PREMIOS_DOCTORADO!$AU173,""),IF($A175="TOTAL",SUM(INDIRECT("AA4:AA"&amp;ROW()-1)),""))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IF(AND($A175&lt;&gt;"",$A175&lt;&gt;"TOTAL"),IF(AND([2]PREMIOS_DOCTORADO!$AX173&lt;&gt;"",[2]PREMIOS_DOCTORADO!$AX173&lt;&gt;0),[2]PREMIOS_DOCTORADO!$AX173,""),IF($A175="TOTAL",SUM(INDIRECT("AC4:AC"&amp;ROW()-1)),""))</f>
        <v/>
      </c>
      <c r="AD175" s="7" t="str">
        <f ca="1">IF(AND($A175&lt;&gt;"",$A175&lt;&gt;"TOTAL"),IF(AND([2]PREMIOS_DOCTORADO!$AZ173&lt;&gt;"",[2]PREMIOS_DOCTORADO!$AZ173&lt;&gt;0),[2]PREMIOS_DOCTORADO!$AZ173,""),IF($A175="TOTAL",SUM(INDIRECT("AD4:AD"&amp;ROW()-1)),""))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IF(AND($A175&lt;&gt;"",$A175&lt;&gt;"TOTAL"),IF(AND([2]PREMIOS_DOCTORADO!$BC173&lt;&gt;"",[2]PREMIOS_DOCTORADO!$BC173&lt;&gt;0),[2]PREMIOS_DOCTORADO!$BC173,""),IF($A175="TOTAL",SUM(INDIRECT("AF4:AF"&amp;ROW()-1)),""))</f>
        <v/>
      </c>
      <c r="AG175" s="7" t="str">
        <f ca="1">IF(AND($A175&lt;&gt;"",$A175&lt;&gt;"TOTAL"),IF(AND([2]PREMIOS_DOCTORADO!$BE173&lt;&gt;"",[2]PREMIOS_DOCTORADO!$BE173&lt;&gt;0),[2]PREMIOS_DOCTORADO!$BE173,""),IF($A175="TOTAL",SUM(INDIRECT("AG4:AG"&amp;ROW()-1)),""))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IF(AND($A175&lt;&gt;"",$A175&lt;&gt;"TOTAL"),IF(AND([2]PREMIOS_DOCTORADO!$BH173&lt;&gt;"",[2]PREMIOS_DOCTORADO!$BH173&lt;&gt;0),[2]PREMIOS_DOCTORADO!$BH173,""),IF($A175="TOTAL",SUM(INDIRECT("AI4:AI"&amp;ROW()-1)),""))</f>
        <v/>
      </c>
      <c r="AJ175" s="7" t="str">
        <f ca="1">IF(AND($A175&lt;&gt;"",$A175&lt;&gt;"TOTAL"),IF(AND([2]PREMIOS_DOCTORADO!$BJ173&lt;&gt;"",[2]PREMIOS_DOCTORADO!$BJ173&lt;&gt;0),[2]PREMIOS_DOCTORADO!$BJ173,""),IF($A175="TOTAL",SUM(INDIRECT("AJ4:AJ"&amp;ROW()-1)),""))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IF(AND($A175&lt;&gt;"",$A175&lt;&gt;"TOTAL"),IF(AND([2]PREMIOS_DOCTORADO!$BM173&lt;&gt;"",[2]PREMIOS_DOCTORADO!$BM173&lt;&gt;0),[2]PREMIOS_DOCTORADO!$BM173,""),IF($A175="TOTAL",SUM(INDIRECT("AL4:AL"&amp;ROW()-1)),""))</f>
        <v/>
      </c>
      <c r="AM175" s="7" t="str">
        <f ca="1">IF(AND($A175&lt;&gt;"",$A175&lt;&gt;"TOTAL"),IF(AND([2]PREMIOS_DOCTORADO!$BO173&lt;&gt;"",[2]PREMIOS_DOCTORADO!$BO173&lt;&gt;0),[2]PREMIOS_DOCTORADO!$BO173,""),IF($A175="TOTAL",SUM(INDIRECT("AM4:AM"&amp;ROW()-1)),""))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IF(AND($A175&lt;&gt;"",$A175&lt;&gt;"TOTAL"),IF(AND([2]PREMIOS_DOCTORADO!$BR173&lt;&gt;"",[2]PREMIOS_DOCTORADO!$BR173&lt;&gt;0),[2]PREMIOS_DOCTORADO!$BR173,""),IF($A175="TOTAL",SUM(INDIRECT("AO4:AO"&amp;ROW()-1)),""))</f>
        <v/>
      </c>
      <c r="AP175" s="7" t="str">
        <f ca="1">IF(AND($A175&lt;&gt;"",$A175&lt;&gt;"TOTAL"),IF(AND([2]PREMIOS_DOCTORADO!$BT173&lt;&gt;"",[2]PREMIOS_DOCTORADO!$BT173&lt;&gt;0),[2]PREMIOS_DOCTORADO!$BT173,""),IF($A175="TOTAL",SUM(INDIRECT("AP4:AP"&amp;ROW()-1)),""))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IF(AND($A175&lt;&gt;"",$A175&lt;&gt;"TOTAL"),IF(AND([2]PREMIOS_DOCTORADO!$BW173&lt;&gt;"",[2]PREMIOS_DOCTORADO!$BW173&lt;&gt;0),[2]PREMIOS_DOCTORADO!$BW173,""),IF($A175="TOTAL",SUM(INDIRECT("AR4:AR"&amp;ROW()-1)),""))</f>
        <v/>
      </c>
      <c r="AS175" s="7" t="str">
        <f ca="1">IF(AND($A175&lt;&gt;"",$A175&lt;&gt;"TOTAL"),IF(AND([2]PREMIOS_DOCTORADO!$BY173&lt;&gt;"",[2]PREMIOS_DOCTORADO!$BY173&lt;&gt;0),[2]PREMIOS_DOCTORADO!$BY173,""),IF($A175="TOTAL",SUM(INDIRECT("AS4:AS"&amp;ROW()-1)),""))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IF(AND($A175&lt;&gt;"",$A175&lt;&gt;"TOTAL"),IF(AND([2]PREMIOS_DOCTORADO!$CB173&lt;&gt;"",[2]PREMIOS_DOCTORADO!$CB173&lt;&gt;0),[2]PREMIOS_DOCTORADO!$CB173,""),IF($A175="TOTAL",SUM(INDIRECT("AU4:AU"&amp;ROW()-1)),""))</f>
        <v/>
      </c>
      <c r="AV175" s="7" t="str">
        <f ca="1">IF(AND($A175&lt;&gt;"",$A175&lt;&gt;"TOTAL"),IF(AND([2]PREMIOS_DOCTORADO!$CD173&lt;&gt;"",[2]PREMIOS_DOCTORADO!$CD173&lt;&gt;0),[2]PREMIOS_DOCTORADO!$CD173,""),IF($A175="TOTAL",SUM(INDIRECT("AV4:AV"&amp;ROW()-1)),""))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IF(AND($A175&lt;&gt;"",$A175&lt;&gt;"TOTAL"),IF(AND([2]PREMIOS_DOCTORADO!$CG173&lt;&gt;"",[2]PREMIOS_DOCTORADO!$CG173&lt;&gt;0),[2]PREMIOS_DOCTORADO!$CG173,""),IF($A175="TOTAL",SUM(INDIRECT("AX4:AX"&amp;ROW()-1)),""))</f>
        <v/>
      </c>
      <c r="AY175" s="7" t="str">
        <f ca="1">IF(AND($A175&lt;&gt;"",$A175&lt;&gt;"TOTAL"),IF(AND([2]PREMIOS_DOCTORADO!$CI173&lt;&gt;"",[2]PREMIOS_DOCTORADO!$CI173&lt;&gt;0),[2]PREMIOS_DOCTORADO!$CI173,""),IF($A175="TOTAL",SUM(INDIRECT("AY4:AY"&amp;ROW()-1)),""))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IF(AND($A175&lt;&gt;"",$A175&lt;&gt;"TOTAL"),IF(AND([2]PREMIOS_DOCTORADO!$CL173&lt;&gt;"",[2]PREMIOS_DOCTORADO!$CL173&lt;&gt;0),[2]PREMIOS_DOCTORADO!$CL173,""),IF($A175="TOTAL",SUM(INDIRECT("BA4:BA"&amp;ROW()-1)),""))</f>
        <v/>
      </c>
      <c r="BB175" s="7" t="str">
        <f ca="1">IF(AND($A175&lt;&gt;"",$A175&lt;&gt;"TOTAL"),IF(AND([2]PREMIOS_DOCTORADO!$CN173&lt;&gt;"",[2]PREMIOS_DOCTORADO!$CN173&lt;&gt;0),[2]PREMIOS_DOCTORADO!$CN173,""),IF($A175="TOTAL",SUM(INDIRECT("BB4:BB"&amp;ROW()-1)),""))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IF(AND($A175&lt;&gt;"",$A175&lt;&gt;"TOTAL"),IF(AND([2]PREMIOS_DOCTORADO!$CQ173&lt;&gt;"",[2]PREMIOS_DOCTORADO!$CQ173&lt;&gt;0),[2]PREMIOS_DOCTORADO!$CQ173,""),IF($A175="TOTAL",SUM(INDIRECT("BD4:BD"&amp;ROW()-1)),""))</f>
        <v/>
      </c>
      <c r="BE175" s="7" t="str">
        <f ca="1">IF(AND($A175&lt;&gt;"",$A175&lt;&gt;"TOTAL"),IF(AND([2]PREMIOS_DOCTORADO!$CS173&lt;&gt;"",[2]PREMIOS_DOCTORADO!$CS173&lt;&gt;0),[2]PREMIOS_DOCTORADO!$CS173,""),IF($A175="TOTAL",SUM(INDIRECT("BE4:BE"&amp;ROW()-1)),""))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IF([2]PREMIOS_DOCTORADO!$D174&lt;&gt;"",[2]PREMIOS_DOCTORADO!$D174,IF(AND([2]PREMIOS_DOCTORADO!$D174="",[2]PREMIOS_DOCTORADO!$D175="",[2]PREMIOS_DOCTORADO!$D173=""),"","TOTAL"))</f>
        <v/>
      </c>
      <c r="B176" s="7" t="str">
        <f ca="1">IF(AND($A176&lt;&gt;"",$A176&lt;&gt;"TOTAL"),IF(AND([2]PREMIOS_DOCTORADO!$E174&lt;&gt;"",[2]PREMIOS_DOCTORADO!$E174&lt;&gt;0),[2]PREMIOS_DOCTORADO!$E174,""),IF($A176="TOTAL",SUM(INDIRECT("B4:B"&amp;ROW()-1)),""))</f>
        <v/>
      </c>
      <c r="C176" s="7" t="str">
        <f ca="1">IF(AND($A176&lt;&gt;"",$A176&lt;&gt;"TOTAL"),IF(AND([2]PREMIOS_DOCTORADO!$G174&lt;&gt;"",[2]PREMIOS_DOCTORADO!$G174&lt;&gt;0),[2]PREMIOS_DOCTORADO!$G174,""),IF($A176="TOTAL",SUM(INDIRECT("C4:C"&amp;ROW()-1)),""))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IF(AND($A176&lt;&gt;"",$A176&lt;&gt;"TOTAL"),IF(AND([2]PREMIOS_DOCTORADO!$J174&lt;&gt;"",[2]PREMIOS_DOCTORADO!$J174&lt;&gt;0),[2]PREMIOS_DOCTORADO!$J174,""),IF($A176="TOTAL",SUM(INDIRECT("E4:E"&amp;ROW()-1)),""))</f>
        <v/>
      </c>
      <c r="F176" s="7" t="str">
        <f ca="1">IF(AND($A176&lt;&gt;"",$A176&lt;&gt;"TOTAL"),IF(AND([2]PREMIOS_DOCTORADO!$L174&lt;&gt;"",[2]PREMIOS_DOCTORADO!$L174&lt;&gt;0),[2]PREMIOS_DOCTORADO!$L174,""),IF($A176="TOTAL",SUM(INDIRECT("F4:F"&amp;ROW()-1)),""))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IF(AND($A176&lt;&gt;"",$A176&lt;&gt;"TOTAL"),IF(AND([2]PREMIOS_DOCTORADO!$O174&lt;&gt;"",[2]PREMIOS_DOCTORADO!$O174&lt;&gt;0),[2]PREMIOS_DOCTORADO!$O174,""),IF($A176="TOTAL",SUM(INDIRECT("H4:H"&amp;ROW()-1)),""))</f>
        <v/>
      </c>
      <c r="I176" s="7" t="str">
        <f ca="1">IF(AND($A176&lt;&gt;"",$A176&lt;&gt;"TOTAL"),IF(AND([2]PREMIOS_DOCTORADO!$Q174&lt;&gt;"",[2]PREMIOS_DOCTORADO!$Q174&lt;&gt;0),[2]PREMIOS_DOCTORADO!$Q174,""),IF($A176="TOTAL",SUM(INDIRECT("I4:I"&amp;ROW()-1)),""))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IF(AND($A176&lt;&gt;"",$A176&lt;&gt;"TOTAL"),IF(AND([2]PREMIOS_DOCTORADO!$T174&lt;&gt;"",[2]PREMIOS_DOCTORADO!$T174&lt;&gt;0),[2]PREMIOS_DOCTORADO!$T174,""),IF($A176="TOTAL",SUM(INDIRECT("K4:K"&amp;ROW()-1)),""))</f>
        <v/>
      </c>
      <c r="L176" s="7" t="str">
        <f ca="1">IF(AND($A176&lt;&gt;"",$A176&lt;&gt;"TOTAL"),IF(AND([2]PREMIOS_DOCTORADO!$V174&lt;&gt;"",[2]PREMIOS_DOCTORADO!$V174&lt;&gt;0),[2]PREMIOS_DOCTORADO!$V174,""),IF($A176="TOTAL",SUM(INDIRECT("L4:L"&amp;ROW()-1)),""))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IF(AND($A176&lt;&gt;"",$A176&lt;&gt;"TOTAL"),IF(AND([2]PREMIOS_DOCTORADO!$Y174&lt;&gt;"",[2]PREMIOS_DOCTORADO!$Y174&lt;&gt;0),[2]PREMIOS_DOCTORADO!$Y174,""),IF($A176="TOTAL",SUM(INDIRECT("N4:N"&amp;ROW()-1)),""))</f>
        <v/>
      </c>
      <c r="O176" s="7" t="str">
        <f ca="1">IF(AND($A176&lt;&gt;"",$A176&lt;&gt;"TOTAL"),IF(AND([2]PREMIOS_DOCTORADO!$AA174&lt;&gt;"",[2]PREMIOS_DOCTORADO!$AA174&lt;&gt;0),[2]PREMIOS_DOCTORADO!$AA174,""),IF($A176="TOTAL",SUM(INDIRECT("O4:O"&amp;ROW()-1)),""))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IF(AND($A176&lt;&gt;"",$A176&lt;&gt;"TOTAL"),IF(AND([2]PREMIOS_DOCTORADO!$AD174&lt;&gt;"",[2]PREMIOS_DOCTORADO!$AD174&lt;&gt;0),[2]PREMIOS_DOCTORADO!$AD174,""),IF($A176="TOTAL",SUM(INDIRECT("Q4:Q"&amp;ROW()-1)),""))</f>
        <v/>
      </c>
      <c r="R176" s="7" t="str">
        <f ca="1">IF(AND($A176&lt;&gt;"",$A176&lt;&gt;"TOTAL"),IF(AND([2]PREMIOS_DOCTORADO!$AF174&lt;&gt;"",[2]PREMIOS_DOCTORADO!$AF174&lt;&gt;0),[2]PREMIOS_DOCTORADO!$AF174,""),IF($A176="TOTAL",SUM(INDIRECT("R4:R"&amp;ROW()-1)),""))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IF(AND($A176&lt;&gt;"",$A176&lt;&gt;"TOTAL"),IF(AND([2]PREMIOS_DOCTORADO!$AI174&lt;&gt;"",[2]PREMIOS_DOCTORADO!$AI174&lt;&gt;0),[2]PREMIOS_DOCTORADO!$AI174,""),IF($A176="TOTAL",SUM(INDIRECT("T4:T"&amp;ROW()-1)),""))</f>
        <v/>
      </c>
      <c r="U176" s="7" t="str">
        <f ca="1">IF(AND($A176&lt;&gt;"",$A176&lt;&gt;"TOTAL"),IF(AND([2]PREMIOS_DOCTORADO!$AK174&lt;&gt;"",[2]PREMIOS_DOCTORADO!$AK174&lt;&gt;0),[2]PREMIOS_DOCTORADO!$AK174,""),IF($A176="TOTAL",SUM(INDIRECT("U4:U"&amp;ROW()-1)),""))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IF(AND($A176&lt;&gt;"",$A176&lt;&gt;"TOTAL"),IF(AND([2]PREMIOS_DOCTORADO!$AN174&lt;&gt;"",[2]PREMIOS_DOCTORADO!$AN174&lt;&gt;0),[2]PREMIOS_DOCTORADO!$AN174,""),IF($A176="TOTAL",SUM(INDIRECT("W4:W"&amp;ROW()-1)),""))</f>
        <v/>
      </c>
      <c r="X176" s="7" t="str">
        <f ca="1">IF(AND($A176&lt;&gt;"",$A176&lt;&gt;"TOTAL"),IF(AND([2]PREMIOS_DOCTORADO!$AP174&lt;&gt;"",[2]PREMIOS_DOCTORADO!$AP174&lt;&gt;0),[2]PREMIOS_DOCTORADO!$AP174,""),IF($A176="TOTAL",SUM(INDIRECT("X4:X"&amp;ROW()-1)),""))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IF(AND($A176&lt;&gt;"",$A176&lt;&gt;"TOTAL"),IF(AND([2]PREMIOS_DOCTORADO!$AS174&lt;&gt;"",[2]PREMIOS_DOCTORADO!$AS174&lt;&gt;0),[2]PREMIOS_DOCTORADO!$AS174,""),IF($A176="TOTAL",SUM(INDIRECT("Z4:Z"&amp;ROW()-1)),""))</f>
        <v/>
      </c>
      <c r="AA176" s="7" t="str">
        <f ca="1">IF(AND($A176&lt;&gt;"",$A176&lt;&gt;"TOTAL"),IF(AND([2]PREMIOS_DOCTORADO!$AU174&lt;&gt;"",[2]PREMIOS_DOCTORADO!$AU174&lt;&gt;0),[2]PREMIOS_DOCTORADO!$AU174,""),IF($A176="TOTAL",SUM(INDIRECT("AA4:AA"&amp;ROW()-1)),""))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IF(AND($A176&lt;&gt;"",$A176&lt;&gt;"TOTAL"),IF(AND([2]PREMIOS_DOCTORADO!$AX174&lt;&gt;"",[2]PREMIOS_DOCTORADO!$AX174&lt;&gt;0),[2]PREMIOS_DOCTORADO!$AX174,""),IF($A176="TOTAL",SUM(INDIRECT("AC4:AC"&amp;ROW()-1)),""))</f>
        <v/>
      </c>
      <c r="AD176" s="7" t="str">
        <f ca="1">IF(AND($A176&lt;&gt;"",$A176&lt;&gt;"TOTAL"),IF(AND([2]PREMIOS_DOCTORADO!$AZ174&lt;&gt;"",[2]PREMIOS_DOCTORADO!$AZ174&lt;&gt;0),[2]PREMIOS_DOCTORADO!$AZ174,""),IF($A176="TOTAL",SUM(INDIRECT("AD4:AD"&amp;ROW()-1)),""))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IF(AND($A176&lt;&gt;"",$A176&lt;&gt;"TOTAL"),IF(AND([2]PREMIOS_DOCTORADO!$BC174&lt;&gt;"",[2]PREMIOS_DOCTORADO!$BC174&lt;&gt;0),[2]PREMIOS_DOCTORADO!$BC174,""),IF($A176="TOTAL",SUM(INDIRECT("AF4:AF"&amp;ROW()-1)),""))</f>
        <v/>
      </c>
      <c r="AG176" s="7" t="str">
        <f ca="1">IF(AND($A176&lt;&gt;"",$A176&lt;&gt;"TOTAL"),IF(AND([2]PREMIOS_DOCTORADO!$BE174&lt;&gt;"",[2]PREMIOS_DOCTORADO!$BE174&lt;&gt;0),[2]PREMIOS_DOCTORADO!$BE174,""),IF($A176="TOTAL",SUM(INDIRECT("AG4:AG"&amp;ROW()-1)),""))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IF(AND($A176&lt;&gt;"",$A176&lt;&gt;"TOTAL"),IF(AND([2]PREMIOS_DOCTORADO!$BH174&lt;&gt;"",[2]PREMIOS_DOCTORADO!$BH174&lt;&gt;0),[2]PREMIOS_DOCTORADO!$BH174,""),IF($A176="TOTAL",SUM(INDIRECT("AI4:AI"&amp;ROW()-1)),""))</f>
        <v/>
      </c>
      <c r="AJ176" s="7" t="str">
        <f ca="1">IF(AND($A176&lt;&gt;"",$A176&lt;&gt;"TOTAL"),IF(AND([2]PREMIOS_DOCTORADO!$BJ174&lt;&gt;"",[2]PREMIOS_DOCTORADO!$BJ174&lt;&gt;0),[2]PREMIOS_DOCTORADO!$BJ174,""),IF($A176="TOTAL",SUM(INDIRECT("AJ4:AJ"&amp;ROW()-1)),""))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IF(AND($A176&lt;&gt;"",$A176&lt;&gt;"TOTAL"),IF(AND([2]PREMIOS_DOCTORADO!$BM174&lt;&gt;"",[2]PREMIOS_DOCTORADO!$BM174&lt;&gt;0),[2]PREMIOS_DOCTORADO!$BM174,""),IF($A176="TOTAL",SUM(INDIRECT("AL4:AL"&amp;ROW()-1)),""))</f>
        <v/>
      </c>
      <c r="AM176" s="7" t="str">
        <f ca="1">IF(AND($A176&lt;&gt;"",$A176&lt;&gt;"TOTAL"),IF(AND([2]PREMIOS_DOCTORADO!$BO174&lt;&gt;"",[2]PREMIOS_DOCTORADO!$BO174&lt;&gt;0),[2]PREMIOS_DOCTORADO!$BO174,""),IF($A176="TOTAL",SUM(INDIRECT("AM4:AM"&amp;ROW()-1)),""))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IF(AND($A176&lt;&gt;"",$A176&lt;&gt;"TOTAL"),IF(AND([2]PREMIOS_DOCTORADO!$BR174&lt;&gt;"",[2]PREMIOS_DOCTORADO!$BR174&lt;&gt;0),[2]PREMIOS_DOCTORADO!$BR174,""),IF($A176="TOTAL",SUM(INDIRECT("AO4:AO"&amp;ROW()-1)),""))</f>
        <v/>
      </c>
      <c r="AP176" s="7" t="str">
        <f ca="1">IF(AND($A176&lt;&gt;"",$A176&lt;&gt;"TOTAL"),IF(AND([2]PREMIOS_DOCTORADO!$BT174&lt;&gt;"",[2]PREMIOS_DOCTORADO!$BT174&lt;&gt;0),[2]PREMIOS_DOCTORADO!$BT174,""),IF($A176="TOTAL",SUM(INDIRECT("AP4:AP"&amp;ROW()-1)),""))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IF(AND($A176&lt;&gt;"",$A176&lt;&gt;"TOTAL"),IF(AND([2]PREMIOS_DOCTORADO!$BW174&lt;&gt;"",[2]PREMIOS_DOCTORADO!$BW174&lt;&gt;0),[2]PREMIOS_DOCTORADO!$BW174,""),IF($A176="TOTAL",SUM(INDIRECT("AR4:AR"&amp;ROW()-1)),""))</f>
        <v/>
      </c>
      <c r="AS176" s="7" t="str">
        <f ca="1">IF(AND($A176&lt;&gt;"",$A176&lt;&gt;"TOTAL"),IF(AND([2]PREMIOS_DOCTORADO!$BY174&lt;&gt;"",[2]PREMIOS_DOCTORADO!$BY174&lt;&gt;0),[2]PREMIOS_DOCTORADO!$BY174,""),IF($A176="TOTAL",SUM(INDIRECT("AS4:AS"&amp;ROW()-1)),""))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IF(AND($A176&lt;&gt;"",$A176&lt;&gt;"TOTAL"),IF(AND([2]PREMIOS_DOCTORADO!$CB174&lt;&gt;"",[2]PREMIOS_DOCTORADO!$CB174&lt;&gt;0),[2]PREMIOS_DOCTORADO!$CB174,""),IF($A176="TOTAL",SUM(INDIRECT("AU4:AU"&amp;ROW()-1)),""))</f>
        <v/>
      </c>
      <c r="AV176" s="7" t="str">
        <f ca="1">IF(AND($A176&lt;&gt;"",$A176&lt;&gt;"TOTAL"),IF(AND([2]PREMIOS_DOCTORADO!$CD174&lt;&gt;"",[2]PREMIOS_DOCTORADO!$CD174&lt;&gt;0),[2]PREMIOS_DOCTORADO!$CD174,""),IF($A176="TOTAL",SUM(INDIRECT("AV4:AV"&amp;ROW()-1)),""))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IF(AND($A176&lt;&gt;"",$A176&lt;&gt;"TOTAL"),IF(AND([2]PREMIOS_DOCTORADO!$CG174&lt;&gt;"",[2]PREMIOS_DOCTORADO!$CG174&lt;&gt;0),[2]PREMIOS_DOCTORADO!$CG174,""),IF($A176="TOTAL",SUM(INDIRECT("AX4:AX"&amp;ROW()-1)),""))</f>
        <v/>
      </c>
      <c r="AY176" s="7" t="str">
        <f ca="1">IF(AND($A176&lt;&gt;"",$A176&lt;&gt;"TOTAL"),IF(AND([2]PREMIOS_DOCTORADO!$CI174&lt;&gt;"",[2]PREMIOS_DOCTORADO!$CI174&lt;&gt;0),[2]PREMIOS_DOCTORADO!$CI174,""),IF($A176="TOTAL",SUM(INDIRECT("AY4:AY"&amp;ROW()-1)),""))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IF(AND($A176&lt;&gt;"",$A176&lt;&gt;"TOTAL"),IF(AND([2]PREMIOS_DOCTORADO!$CL174&lt;&gt;"",[2]PREMIOS_DOCTORADO!$CL174&lt;&gt;0),[2]PREMIOS_DOCTORADO!$CL174,""),IF($A176="TOTAL",SUM(INDIRECT("BA4:BA"&amp;ROW()-1)),""))</f>
        <v/>
      </c>
      <c r="BB176" s="7" t="str">
        <f ca="1">IF(AND($A176&lt;&gt;"",$A176&lt;&gt;"TOTAL"),IF(AND([2]PREMIOS_DOCTORADO!$CN174&lt;&gt;"",[2]PREMIOS_DOCTORADO!$CN174&lt;&gt;0),[2]PREMIOS_DOCTORADO!$CN174,""),IF($A176="TOTAL",SUM(INDIRECT("BB4:BB"&amp;ROW()-1)),""))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IF(AND($A176&lt;&gt;"",$A176&lt;&gt;"TOTAL"),IF(AND([2]PREMIOS_DOCTORADO!$CQ174&lt;&gt;"",[2]PREMIOS_DOCTORADO!$CQ174&lt;&gt;0),[2]PREMIOS_DOCTORADO!$CQ174,""),IF($A176="TOTAL",SUM(INDIRECT("BD4:BD"&amp;ROW()-1)),""))</f>
        <v/>
      </c>
      <c r="BE176" s="7" t="str">
        <f ca="1">IF(AND($A176&lt;&gt;"",$A176&lt;&gt;"TOTAL"),IF(AND([2]PREMIOS_DOCTORADO!$CS174&lt;&gt;"",[2]PREMIOS_DOCTORADO!$CS174&lt;&gt;0),[2]PREMIOS_DOCTORADO!$CS174,""),IF($A176="TOTAL",SUM(INDIRECT("BE4:BE"&amp;ROW()-1)),""))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IF([2]PREMIOS_DOCTORADO!$D175&lt;&gt;"",[2]PREMIOS_DOCTORADO!$D175,IF(AND([2]PREMIOS_DOCTORADO!$D175="",[2]PREMIOS_DOCTORADO!$D176="",[2]PREMIOS_DOCTORADO!$D174=""),"","TOTAL"))</f>
        <v/>
      </c>
      <c r="B177" s="7" t="str">
        <f ca="1">IF(AND($A177&lt;&gt;"",$A177&lt;&gt;"TOTAL"),IF(AND([2]PREMIOS_DOCTORADO!$E175&lt;&gt;"",[2]PREMIOS_DOCTORADO!$E175&lt;&gt;0),[2]PREMIOS_DOCTORADO!$E175,""),IF($A177="TOTAL",SUM(INDIRECT("B4:B"&amp;ROW()-1)),""))</f>
        <v/>
      </c>
      <c r="C177" s="7" t="str">
        <f ca="1">IF(AND($A177&lt;&gt;"",$A177&lt;&gt;"TOTAL"),IF(AND([2]PREMIOS_DOCTORADO!$G175&lt;&gt;"",[2]PREMIOS_DOCTORADO!$G175&lt;&gt;0),[2]PREMIOS_DOCTORADO!$G175,""),IF($A177="TOTAL",SUM(INDIRECT("C4:C"&amp;ROW()-1)),""))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IF(AND($A177&lt;&gt;"",$A177&lt;&gt;"TOTAL"),IF(AND([2]PREMIOS_DOCTORADO!$J175&lt;&gt;"",[2]PREMIOS_DOCTORADO!$J175&lt;&gt;0),[2]PREMIOS_DOCTORADO!$J175,""),IF($A177="TOTAL",SUM(INDIRECT("E4:E"&amp;ROW()-1)),""))</f>
        <v/>
      </c>
      <c r="F177" s="7" t="str">
        <f ca="1">IF(AND($A177&lt;&gt;"",$A177&lt;&gt;"TOTAL"),IF(AND([2]PREMIOS_DOCTORADO!$L175&lt;&gt;"",[2]PREMIOS_DOCTORADO!$L175&lt;&gt;0),[2]PREMIOS_DOCTORADO!$L175,""),IF($A177="TOTAL",SUM(INDIRECT("F4:F"&amp;ROW()-1)),""))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IF(AND($A177&lt;&gt;"",$A177&lt;&gt;"TOTAL"),IF(AND([2]PREMIOS_DOCTORADO!$O175&lt;&gt;"",[2]PREMIOS_DOCTORADO!$O175&lt;&gt;0),[2]PREMIOS_DOCTORADO!$O175,""),IF($A177="TOTAL",SUM(INDIRECT("H4:H"&amp;ROW()-1)),""))</f>
        <v/>
      </c>
      <c r="I177" s="7" t="str">
        <f ca="1">IF(AND($A177&lt;&gt;"",$A177&lt;&gt;"TOTAL"),IF(AND([2]PREMIOS_DOCTORADO!$Q175&lt;&gt;"",[2]PREMIOS_DOCTORADO!$Q175&lt;&gt;0),[2]PREMIOS_DOCTORADO!$Q175,""),IF($A177="TOTAL",SUM(INDIRECT("I4:I"&amp;ROW()-1)),""))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IF(AND($A177&lt;&gt;"",$A177&lt;&gt;"TOTAL"),IF(AND([2]PREMIOS_DOCTORADO!$T175&lt;&gt;"",[2]PREMIOS_DOCTORADO!$T175&lt;&gt;0),[2]PREMIOS_DOCTORADO!$T175,""),IF($A177="TOTAL",SUM(INDIRECT("K4:K"&amp;ROW()-1)),""))</f>
        <v/>
      </c>
      <c r="L177" s="7" t="str">
        <f ca="1">IF(AND($A177&lt;&gt;"",$A177&lt;&gt;"TOTAL"),IF(AND([2]PREMIOS_DOCTORADO!$V175&lt;&gt;"",[2]PREMIOS_DOCTORADO!$V175&lt;&gt;0),[2]PREMIOS_DOCTORADO!$V175,""),IF($A177="TOTAL",SUM(INDIRECT("L4:L"&amp;ROW()-1)),""))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IF(AND($A177&lt;&gt;"",$A177&lt;&gt;"TOTAL"),IF(AND([2]PREMIOS_DOCTORADO!$Y175&lt;&gt;"",[2]PREMIOS_DOCTORADO!$Y175&lt;&gt;0),[2]PREMIOS_DOCTORADO!$Y175,""),IF($A177="TOTAL",SUM(INDIRECT("N4:N"&amp;ROW()-1)),""))</f>
        <v/>
      </c>
      <c r="O177" s="7" t="str">
        <f ca="1">IF(AND($A177&lt;&gt;"",$A177&lt;&gt;"TOTAL"),IF(AND([2]PREMIOS_DOCTORADO!$AA175&lt;&gt;"",[2]PREMIOS_DOCTORADO!$AA175&lt;&gt;0),[2]PREMIOS_DOCTORADO!$AA175,""),IF($A177="TOTAL",SUM(INDIRECT("O4:O"&amp;ROW()-1)),""))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IF(AND($A177&lt;&gt;"",$A177&lt;&gt;"TOTAL"),IF(AND([2]PREMIOS_DOCTORADO!$AD175&lt;&gt;"",[2]PREMIOS_DOCTORADO!$AD175&lt;&gt;0),[2]PREMIOS_DOCTORADO!$AD175,""),IF($A177="TOTAL",SUM(INDIRECT("Q4:Q"&amp;ROW()-1)),""))</f>
        <v/>
      </c>
      <c r="R177" s="7" t="str">
        <f ca="1">IF(AND($A177&lt;&gt;"",$A177&lt;&gt;"TOTAL"),IF(AND([2]PREMIOS_DOCTORADO!$AF175&lt;&gt;"",[2]PREMIOS_DOCTORADO!$AF175&lt;&gt;0),[2]PREMIOS_DOCTORADO!$AF175,""),IF($A177="TOTAL",SUM(INDIRECT("R4:R"&amp;ROW()-1)),""))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IF(AND($A177&lt;&gt;"",$A177&lt;&gt;"TOTAL"),IF(AND([2]PREMIOS_DOCTORADO!$AI175&lt;&gt;"",[2]PREMIOS_DOCTORADO!$AI175&lt;&gt;0),[2]PREMIOS_DOCTORADO!$AI175,""),IF($A177="TOTAL",SUM(INDIRECT("T4:T"&amp;ROW()-1)),""))</f>
        <v/>
      </c>
      <c r="U177" s="7" t="str">
        <f ca="1">IF(AND($A177&lt;&gt;"",$A177&lt;&gt;"TOTAL"),IF(AND([2]PREMIOS_DOCTORADO!$AK175&lt;&gt;"",[2]PREMIOS_DOCTORADO!$AK175&lt;&gt;0),[2]PREMIOS_DOCTORADO!$AK175,""),IF($A177="TOTAL",SUM(INDIRECT("U4:U"&amp;ROW()-1)),""))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IF(AND($A177&lt;&gt;"",$A177&lt;&gt;"TOTAL"),IF(AND([2]PREMIOS_DOCTORADO!$AN175&lt;&gt;"",[2]PREMIOS_DOCTORADO!$AN175&lt;&gt;0),[2]PREMIOS_DOCTORADO!$AN175,""),IF($A177="TOTAL",SUM(INDIRECT("W4:W"&amp;ROW()-1)),""))</f>
        <v/>
      </c>
      <c r="X177" s="7" t="str">
        <f ca="1">IF(AND($A177&lt;&gt;"",$A177&lt;&gt;"TOTAL"),IF(AND([2]PREMIOS_DOCTORADO!$AP175&lt;&gt;"",[2]PREMIOS_DOCTORADO!$AP175&lt;&gt;0),[2]PREMIOS_DOCTORADO!$AP175,""),IF($A177="TOTAL",SUM(INDIRECT("X4:X"&amp;ROW()-1)),""))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IF(AND($A177&lt;&gt;"",$A177&lt;&gt;"TOTAL"),IF(AND([2]PREMIOS_DOCTORADO!$AS175&lt;&gt;"",[2]PREMIOS_DOCTORADO!$AS175&lt;&gt;0),[2]PREMIOS_DOCTORADO!$AS175,""),IF($A177="TOTAL",SUM(INDIRECT("Z4:Z"&amp;ROW()-1)),""))</f>
        <v/>
      </c>
      <c r="AA177" s="7" t="str">
        <f ca="1">IF(AND($A177&lt;&gt;"",$A177&lt;&gt;"TOTAL"),IF(AND([2]PREMIOS_DOCTORADO!$AU175&lt;&gt;"",[2]PREMIOS_DOCTORADO!$AU175&lt;&gt;0),[2]PREMIOS_DOCTORADO!$AU175,""),IF($A177="TOTAL",SUM(INDIRECT("AA4:AA"&amp;ROW()-1)),""))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IF(AND($A177&lt;&gt;"",$A177&lt;&gt;"TOTAL"),IF(AND([2]PREMIOS_DOCTORADO!$AX175&lt;&gt;"",[2]PREMIOS_DOCTORADO!$AX175&lt;&gt;0),[2]PREMIOS_DOCTORADO!$AX175,""),IF($A177="TOTAL",SUM(INDIRECT("AC4:AC"&amp;ROW()-1)),""))</f>
        <v/>
      </c>
      <c r="AD177" s="7" t="str">
        <f ca="1">IF(AND($A177&lt;&gt;"",$A177&lt;&gt;"TOTAL"),IF(AND([2]PREMIOS_DOCTORADO!$AZ175&lt;&gt;"",[2]PREMIOS_DOCTORADO!$AZ175&lt;&gt;0),[2]PREMIOS_DOCTORADO!$AZ175,""),IF($A177="TOTAL",SUM(INDIRECT("AD4:AD"&amp;ROW()-1)),""))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IF(AND($A177&lt;&gt;"",$A177&lt;&gt;"TOTAL"),IF(AND([2]PREMIOS_DOCTORADO!$BC175&lt;&gt;"",[2]PREMIOS_DOCTORADO!$BC175&lt;&gt;0),[2]PREMIOS_DOCTORADO!$BC175,""),IF($A177="TOTAL",SUM(INDIRECT("AF4:AF"&amp;ROW()-1)),""))</f>
        <v/>
      </c>
      <c r="AG177" s="7" t="str">
        <f ca="1">IF(AND($A177&lt;&gt;"",$A177&lt;&gt;"TOTAL"),IF(AND([2]PREMIOS_DOCTORADO!$BE175&lt;&gt;"",[2]PREMIOS_DOCTORADO!$BE175&lt;&gt;0),[2]PREMIOS_DOCTORADO!$BE175,""),IF($A177="TOTAL",SUM(INDIRECT("AG4:AG"&amp;ROW()-1)),""))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IF(AND($A177&lt;&gt;"",$A177&lt;&gt;"TOTAL"),IF(AND([2]PREMIOS_DOCTORADO!$BH175&lt;&gt;"",[2]PREMIOS_DOCTORADO!$BH175&lt;&gt;0),[2]PREMIOS_DOCTORADO!$BH175,""),IF($A177="TOTAL",SUM(INDIRECT("AI4:AI"&amp;ROW()-1)),""))</f>
        <v/>
      </c>
      <c r="AJ177" s="7" t="str">
        <f ca="1">IF(AND($A177&lt;&gt;"",$A177&lt;&gt;"TOTAL"),IF(AND([2]PREMIOS_DOCTORADO!$BJ175&lt;&gt;"",[2]PREMIOS_DOCTORADO!$BJ175&lt;&gt;0),[2]PREMIOS_DOCTORADO!$BJ175,""),IF($A177="TOTAL",SUM(INDIRECT("AJ4:AJ"&amp;ROW()-1)),""))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IF(AND($A177&lt;&gt;"",$A177&lt;&gt;"TOTAL"),IF(AND([2]PREMIOS_DOCTORADO!$BM175&lt;&gt;"",[2]PREMIOS_DOCTORADO!$BM175&lt;&gt;0),[2]PREMIOS_DOCTORADO!$BM175,""),IF($A177="TOTAL",SUM(INDIRECT("AL4:AL"&amp;ROW()-1)),""))</f>
        <v/>
      </c>
      <c r="AM177" s="7" t="str">
        <f ca="1">IF(AND($A177&lt;&gt;"",$A177&lt;&gt;"TOTAL"),IF(AND([2]PREMIOS_DOCTORADO!$BO175&lt;&gt;"",[2]PREMIOS_DOCTORADO!$BO175&lt;&gt;0),[2]PREMIOS_DOCTORADO!$BO175,""),IF($A177="TOTAL",SUM(INDIRECT("AM4:AM"&amp;ROW()-1)),""))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IF(AND($A177&lt;&gt;"",$A177&lt;&gt;"TOTAL"),IF(AND([2]PREMIOS_DOCTORADO!$BR175&lt;&gt;"",[2]PREMIOS_DOCTORADO!$BR175&lt;&gt;0),[2]PREMIOS_DOCTORADO!$BR175,""),IF($A177="TOTAL",SUM(INDIRECT("AO4:AO"&amp;ROW()-1)),""))</f>
        <v/>
      </c>
      <c r="AP177" s="7" t="str">
        <f ca="1">IF(AND($A177&lt;&gt;"",$A177&lt;&gt;"TOTAL"),IF(AND([2]PREMIOS_DOCTORADO!$BT175&lt;&gt;"",[2]PREMIOS_DOCTORADO!$BT175&lt;&gt;0),[2]PREMIOS_DOCTORADO!$BT175,""),IF($A177="TOTAL",SUM(INDIRECT("AP4:AP"&amp;ROW()-1)),""))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IF(AND($A177&lt;&gt;"",$A177&lt;&gt;"TOTAL"),IF(AND([2]PREMIOS_DOCTORADO!$BW175&lt;&gt;"",[2]PREMIOS_DOCTORADO!$BW175&lt;&gt;0),[2]PREMIOS_DOCTORADO!$BW175,""),IF($A177="TOTAL",SUM(INDIRECT("AR4:AR"&amp;ROW()-1)),""))</f>
        <v/>
      </c>
      <c r="AS177" s="7" t="str">
        <f ca="1">IF(AND($A177&lt;&gt;"",$A177&lt;&gt;"TOTAL"),IF(AND([2]PREMIOS_DOCTORADO!$BY175&lt;&gt;"",[2]PREMIOS_DOCTORADO!$BY175&lt;&gt;0),[2]PREMIOS_DOCTORADO!$BY175,""),IF($A177="TOTAL",SUM(INDIRECT("AS4:AS"&amp;ROW()-1)),""))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IF(AND($A177&lt;&gt;"",$A177&lt;&gt;"TOTAL"),IF(AND([2]PREMIOS_DOCTORADO!$CB175&lt;&gt;"",[2]PREMIOS_DOCTORADO!$CB175&lt;&gt;0),[2]PREMIOS_DOCTORADO!$CB175,""),IF($A177="TOTAL",SUM(INDIRECT("AU4:AU"&amp;ROW()-1)),""))</f>
        <v/>
      </c>
      <c r="AV177" s="7" t="str">
        <f ca="1">IF(AND($A177&lt;&gt;"",$A177&lt;&gt;"TOTAL"),IF(AND([2]PREMIOS_DOCTORADO!$CD175&lt;&gt;"",[2]PREMIOS_DOCTORADO!$CD175&lt;&gt;0),[2]PREMIOS_DOCTORADO!$CD175,""),IF($A177="TOTAL",SUM(INDIRECT("AV4:AV"&amp;ROW()-1)),""))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IF(AND($A177&lt;&gt;"",$A177&lt;&gt;"TOTAL"),IF(AND([2]PREMIOS_DOCTORADO!$CG175&lt;&gt;"",[2]PREMIOS_DOCTORADO!$CG175&lt;&gt;0),[2]PREMIOS_DOCTORADO!$CG175,""),IF($A177="TOTAL",SUM(INDIRECT("AX4:AX"&amp;ROW()-1)),""))</f>
        <v/>
      </c>
      <c r="AY177" s="7" t="str">
        <f ca="1">IF(AND($A177&lt;&gt;"",$A177&lt;&gt;"TOTAL"),IF(AND([2]PREMIOS_DOCTORADO!$CI175&lt;&gt;"",[2]PREMIOS_DOCTORADO!$CI175&lt;&gt;0),[2]PREMIOS_DOCTORADO!$CI175,""),IF($A177="TOTAL",SUM(INDIRECT("AY4:AY"&amp;ROW()-1)),""))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IF(AND($A177&lt;&gt;"",$A177&lt;&gt;"TOTAL"),IF(AND([2]PREMIOS_DOCTORADO!$CL175&lt;&gt;"",[2]PREMIOS_DOCTORADO!$CL175&lt;&gt;0),[2]PREMIOS_DOCTORADO!$CL175,""),IF($A177="TOTAL",SUM(INDIRECT("BA4:BA"&amp;ROW()-1)),""))</f>
        <v/>
      </c>
      <c r="BB177" s="7" t="str">
        <f ca="1">IF(AND($A177&lt;&gt;"",$A177&lt;&gt;"TOTAL"),IF(AND([2]PREMIOS_DOCTORADO!$CN175&lt;&gt;"",[2]PREMIOS_DOCTORADO!$CN175&lt;&gt;0),[2]PREMIOS_DOCTORADO!$CN175,""),IF($A177="TOTAL",SUM(INDIRECT("BB4:BB"&amp;ROW()-1)),""))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IF(AND($A177&lt;&gt;"",$A177&lt;&gt;"TOTAL"),IF(AND([2]PREMIOS_DOCTORADO!$CQ175&lt;&gt;"",[2]PREMIOS_DOCTORADO!$CQ175&lt;&gt;0),[2]PREMIOS_DOCTORADO!$CQ175,""),IF($A177="TOTAL",SUM(INDIRECT("BD4:BD"&amp;ROW()-1)),""))</f>
        <v/>
      </c>
      <c r="BE177" s="7" t="str">
        <f ca="1">IF(AND($A177&lt;&gt;"",$A177&lt;&gt;"TOTAL"),IF(AND([2]PREMIOS_DOCTORADO!$CS175&lt;&gt;"",[2]PREMIOS_DOCTORADO!$CS175&lt;&gt;0),[2]PREMIOS_DOCTORADO!$CS175,""),IF($A177="TOTAL",SUM(INDIRECT("BE4:BE"&amp;ROW()-1)),""))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IF([2]PREMIOS_DOCTORADO!$D176&lt;&gt;"",[2]PREMIOS_DOCTORADO!$D176,IF(AND([2]PREMIOS_DOCTORADO!$D176="",[2]PREMIOS_DOCTORADO!$D177="",[2]PREMIOS_DOCTORADO!$D175=""),"","TOTAL"))</f>
        <v/>
      </c>
      <c r="B178" s="7" t="str">
        <f ca="1">IF(AND($A178&lt;&gt;"",$A178&lt;&gt;"TOTAL"),IF(AND([2]PREMIOS_DOCTORADO!$E176&lt;&gt;"",[2]PREMIOS_DOCTORADO!$E176&lt;&gt;0),[2]PREMIOS_DOCTORADO!$E176,""),IF($A178="TOTAL",SUM(INDIRECT("B4:B"&amp;ROW()-1)),""))</f>
        <v/>
      </c>
      <c r="C178" s="7" t="str">
        <f ca="1">IF(AND($A178&lt;&gt;"",$A178&lt;&gt;"TOTAL"),IF(AND([2]PREMIOS_DOCTORADO!$G176&lt;&gt;"",[2]PREMIOS_DOCTORADO!$G176&lt;&gt;0),[2]PREMIOS_DOCTORADO!$G176,""),IF($A178="TOTAL",SUM(INDIRECT("C4:C"&amp;ROW()-1)),""))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IF(AND($A178&lt;&gt;"",$A178&lt;&gt;"TOTAL"),IF(AND([2]PREMIOS_DOCTORADO!$J176&lt;&gt;"",[2]PREMIOS_DOCTORADO!$J176&lt;&gt;0),[2]PREMIOS_DOCTORADO!$J176,""),IF($A178="TOTAL",SUM(INDIRECT("E4:E"&amp;ROW()-1)),""))</f>
        <v/>
      </c>
      <c r="F178" s="7" t="str">
        <f ca="1">IF(AND($A178&lt;&gt;"",$A178&lt;&gt;"TOTAL"),IF(AND([2]PREMIOS_DOCTORADO!$L176&lt;&gt;"",[2]PREMIOS_DOCTORADO!$L176&lt;&gt;0),[2]PREMIOS_DOCTORADO!$L176,""),IF($A178="TOTAL",SUM(INDIRECT("F4:F"&amp;ROW()-1)),""))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IF(AND($A178&lt;&gt;"",$A178&lt;&gt;"TOTAL"),IF(AND([2]PREMIOS_DOCTORADO!$O176&lt;&gt;"",[2]PREMIOS_DOCTORADO!$O176&lt;&gt;0),[2]PREMIOS_DOCTORADO!$O176,""),IF($A178="TOTAL",SUM(INDIRECT("H4:H"&amp;ROW()-1)),""))</f>
        <v/>
      </c>
      <c r="I178" s="7" t="str">
        <f ca="1">IF(AND($A178&lt;&gt;"",$A178&lt;&gt;"TOTAL"),IF(AND([2]PREMIOS_DOCTORADO!$Q176&lt;&gt;"",[2]PREMIOS_DOCTORADO!$Q176&lt;&gt;0),[2]PREMIOS_DOCTORADO!$Q176,""),IF($A178="TOTAL",SUM(INDIRECT("I4:I"&amp;ROW()-1)),""))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IF(AND($A178&lt;&gt;"",$A178&lt;&gt;"TOTAL"),IF(AND([2]PREMIOS_DOCTORADO!$T176&lt;&gt;"",[2]PREMIOS_DOCTORADO!$T176&lt;&gt;0),[2]PREMIOS_DOCTORADO!$T176,""),IF($A178="TOTAL",SUM(INDIRECT("K4:K"&amp;ROW()-1)),""))</f>
        <v/>
      </c>
      <c r="L178" s="7" t="str">
        <f ca="1">IF(AND($A178&lt;&gt;"",$A178&lt;&gt;"TOTAL"),IF(AND([2]PREMIOS_DOCTORADO!$V176&lt;&gt;"",[2]PREMIOS_DOCTORADO!$V176&lt;&gt;0),[2]PREMIOS_DOCTORADO!$V176,""),IF($A178="TOTAL",SUM(INDIRECT("L4:L"&amp;ROW()-1)),""))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IF(AND($A178&lt;&gt;"",$A178&lt;&gt;"TOTAL"),IF(AND([2]PREMIOS_DOCTORADO!$Y176&lt;&gt;"",[2]PREMIOS_DOCTORADO!$Y176&lt;&gt;0),[2]PREMIOS_DOCTORADO!$Y176,""),IF($A178="TOTAL",SUM(INDIRECT("N4:N"&amp;ROW()-1)),""))</f>
        <v/>
      </c>
      <c r="O178" s="7" t="str">
        <f ca="1">IF(AND($A178&lt;&gt;"",$A178&lt;&gt;"TOTAL"),IF(AND([2]PREMIOS_DOCTORADO!$AA176&lt;&gt;"",[2]PREMIOS_DOCTORADO!$AA176&lt;&gt;0),[2]PREMIOS_DOCTORADO!$AA176,""),IF($A178="TOTAL",SUM(INDIRECT("O4:O"&amp;ROW()-1)),""))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IF(AND($A178&lt;&gt;"",$A178&lt;&gt;"TOTAL"),IF(AND([2]PREMIOS_DOCTORADO!$AD176&lt;&gt;"",[2]PREMIOS_DOCTORADO!$AD176&lt;&gt;0),[2]PREMIOS_DOCTORADO!$AD176,""),IF($A178="TOTAL",SUM(INDIRECT("Q4:Q"&amp;ROW()-1)),""))</f>
        <v/>
      </c>
      <c r="R178" s="7" t="str">
        <f ca="1">IF(AND($A178&lt;&gt;"",$A178&lt;&gt;"TOTAL"),IF(AND([2]PREMIOS_DOCTORADO!$AF176&lt;&gt;"",[2]PREMIOS_DOCTORADO!$AF176&lt;&gt;0),[2]PREMIOS_DOCTORADO!$AF176,""),IF($A178="TOTAL",SUM(INDIRECT("R4:R"&amp;ROW()-1)),""))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IF(AND($A178&lt;&gt;"",$A178&lt;&gt;"TOTAL"),IF(AND([2]PREMIOS_DOCTORADO!$AI176&lt;&gt;"",[2]PREMIOS_DOCTORADO!$AI176&lt;&gt;0),[2]PREMIOS_DOCTORADO!$AI176,""),IF($A178="TOTAL",SUM(INDIRECT("T4:T"&amp;ROW()-1)),""))</f>
        <v/>
      </c>
      <c r="U178" s="7" t="str">
        <f ca="1">IF(AND($A178&lt;&gt;"",$A178&lt;&gt;"TOTAL"),IF(AND([2]PREMIOS_DOCTORADO!$AK176&lt;&gt;"",[2]PREMIOS_DOCTORADO!$AK176&lt;&gt;0),[2]PREMIOS_DOCTORADO!$AK176,""),IF($A178="TOTAL",SUM(INDIRECT("U4:U"&amp;ROW()-1)),""))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IF(AND($A178&lt;&gt;"",$A178&lt;&gt;"TOTAL"),IF(AND([2]PREMIOS_DOCTORADO!$AN176&lt;&gt;"",[2]PREMIOS_DOCTORADO!$AN176&lt;&gt;0),[2]PREMIOS_DOCTORADO!$AN176,""),IF($A178="TOTAL",SUM(INDIRECT("W4:W"&amp;ROW()-1)),""))</f>
        <v/>
      </c>
      <c r="X178" s="7" t="str">
        <f ca="1">IF(AND($A178&lt;&gt;"",$A178&lt;&gt;"TOTAL"),IF(AND([2]PREMIOS_DOCTORADO!$AP176&lt;&gt;"",[2]PREMIOS_DOCTORADO!$AP176&lt;&gt;0),[2]PREMIOS_DOCTORADO!$AP176,""),IF($A178="TOTAL",SUM(INDIRECT("X4:X"&amp;ROW()-1)),""))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IF(AND($A178&lt;&gt;"",$A178&lt;&gt;"TOTAL"),IF(AND([2]PREMIOS_DOCTORADO!$AS176&lt;&gt;"",[2]PREMIOS_DOCTORADO!$AS176&lt;&gt;0),[2]PREMIOS_DOCTORADO!$AS176,""),IF($A178="TOTAL",SUM(INDIRECT("Z4:Z"&amp;ROW()-1)),""))</f>
        <v/>
      </c>
      <c r="AA178" s="7" t="str">
        <f ca="1">IF(AND($A178&lt;&gt;"",$A178&lt;&gt;"TOTAL"),IF(AND([2]PREMIOS_DOCTORADO!$AU176&lt;&gt;"",[2]PREMIOS_DOCTORADO!$AU176&lt;&gt;0),[2]PREMIOS_DOCTORADO!$AU176,""),IF($A178="TOTAL",SUM(INDIRECT("AA4:AA"&amp;ROW()-1)),""))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IF(AND($A178&lt;&gt;"",$A178&lt;&gt;"TOTAL"),IF(AND([2]PREMIOS_DOCTORADO!$AX176&lt;&gt;"",[2]PREMIOS_DOCTORADO!$AX176&lt;&gt;0),[2]PREMIOS_DOCTORADO!$AX176,""),IF($A178="TOTAL",SUM(INDIRECT("AC4:AC"&amp;ROW()-1)),""))</f>
        <v/>
      </c>
      <c r="AD178" s="7" t="str">
        <f ca="1">IF(AND($A178&lt;&gt;"",$A178&lt;&gt;"TOTAL"),IF(AND([2]PREMIOS_DOCTORADO!$AZ176&lt;&gt;"",[2]PREMIOS_DOCTORADO!$AZ176&lt;&gt;0),[2]PREMIOS_DOCTORADO!$AZ176,""),IF($A178="TOTAL",SUM(INDIRECT("AD4:AD"&amp;ROW()-1)),""))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IF(AND($A178&lt;&gt;"",$A178&lt;&gt;"TOTAL"),IF(AND([2]PREMIOS_DOCTORADO!$BC176&lt;&gt;"",[2]PREMIOS_DOCTORADO!$BC176&lt;&gt;0),[2]PREMIOS_DOCTORADO!$BC176,""),IF($A178="TOTAL",SUM(INDIRECT("AF4:AF"&amp;ROW()-1)),""))</f>
        <v/>
      </c>
      <c r="AG178" s="7" t="str">
        <f ca="1">IF(AND($A178&lt;&gt;"",$A178&lt;&gt;"TOTAL"),IF(AND([2]PREMIOS_DOCTORADO!$BE176&lt;&gt;"",[2]PREMIOS_DOCTORADO!$BE176&lt;&gt;0),[2]PREMIOS_DOCTORADO!$BE176,""),IF($A178="TOTAL",SUM(INDIRECT("AG4:AG"&amp;ROW()-1)),""))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IF(AND($A178&lt;&gt;"",$A178&lt;&gt;"TOTAL"),IF(AND([2]PREMIOS_DOCTORADO!$BH176&lt;&gt;"",[2]PREMIOS_DOCTORADO!$BH176&lt;&gt;0),[2]PREMIOS_DOCTORADO!$BH176,""),IF($A178="TOTAL",SUM(INDIRECT("AI4:AI"&amp;ROW()-1)),""))</f>
        <v/>
      </c>
      <c r="AJ178" s="7" t="str">
        <f ca="1">IF(AND($A178&lt;&gt;"",$A178&lt;&gt;"TOTAL"),IF(AND([2]PREMIOS_DOCTORADO!$BJ176&lt;&gt;"",[2]PREMIOS_DOCTORADO!$BJ176&lt;&gt;0),[2]PREMIOS_DOCTORADO!$BJ176,""),IF($A178="TOTAL",SUM(INDIRECT("AJ4:AJ"&amp;ROW()-1)),""))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IF(AND($A178&lt;&gt;"",$A178&lt;&gt;"TOTAL"),IF(AND([2]PREMIOS_DOCTORADO!$BM176&lt;&gt;"",[2]PREMIOS_DOCTORADO!$BM176&lt;&gt;0),[2]PREMIOS_DOCTORADO!$BM176,""),IF($A178="TOTAL",SUM(INDIRECT("AL4:AL"&amp;ROW()-1)),""))</f>
        <v/>
      </c>
      <c r="AM178" s="7" t="str">
        <f ca="1">IF(AND($A178&lt;&gt;"",$A178&lt;&gt;"TOTAL"),IF(AND([2]PREMIOS_DOCTORADO!$BO176&lt;&gt;"",[2]PREMIOS_DOCTORADO!$BO176&lt;&gt;0),[2]PREMIOS_DOCTORADO!$BO176,""),IF($A178="TOTAL",SUM(INDIRECT("AM4:AM"&amp;ROW()-1)),""))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IF(AND($A178&lt;&gt;"",$A178&lt;&gt;"TOTAL"),IF(AND([2]PREMIOS_DOCTORADO!$BR176&lt;&gt;"",[2]PREMIOS_DOCTORADO!$BR176&lt;&gt;0),[2]PREMIOS_DOCTORADO!$BR176,""),IF($A178="TOTAL",SUM(INDIRECT("AO4:AO"&amp;ROW()-1)),""))</f>
        <v/>
      </c>
      <c r="AP178" s="7" t="str">
        <f ca="1">IF(AND($A178&lt;&gt;"",$A178&lt;&gt;"TOTAL"),IF(AND([2]PREMIOS_DOCTORADO!$BT176&lt;&gt;"",[2]PREMIOS_DOCTORADO!$BT176&lt;&gt;0),[2]PREMIOS_DOCTORADO!$BT176,""),IF($A178="TOTAL",SUM(INDIRECT("AP4:AP"&amp;ROW()-1)),""))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IF(AND($A178&lt;&gt;"",$A178&lt;&gt;"TOTAL"),IF(AND([2]PREMIOS_DOCTORADO!$BW176&lt;&gt;"",[2]PREMIOS_DOCTORADO!$BW176&lt;&gt;0),[2]PREMIOS_DOCTORADO!$BW176,""),IF($A178="TOTAL",SUM(INDIRECT("AR4:AR"&amp;ROW()-1)),""))</f>
        <v/>
      </c>
      <c r="AS178" s="7" t="str">
        <f ca="1">IF(AND($A178&lt;&gt;"",$A178&lt;&gt;"TOTAL"),IF(AND([2]PREMIOS_DOCTORADO!$BY176&lt;&gt;"",[2]PREMIOS_DOCTORADO!$BY176&lt;&gt;0),[2]PREMIOS_DOCTORADO!$BY176,""),IF($A178="TOTAL",SUM(INDIRECT("AS4:AS"&amp;ROW()-1)),""))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IF(AND($A178&lt;&gt;"",$A178&lt;&gt;"TOTAL"),IF(AND([2]PREMIOS_DOCTORADO!$CB176&lt;&gt;"",[2]PREMIOS_DOCTORADO!$CB176&lt;&gt;0),[2]PREMIOS_DOCTORADO!$CB176,""),IF($A178="TOTAL",SUM(INDIRECT("AU4:AU"&amp;ROW()-1)),""))</f>
        <v/>
      </c>
      <c r="AV178" s="7" t="str">
        <f ca="1">IF(AND($A178&lt;&gt;"",$A178&lt;&gt;"TOTAL"),IF(AND([2]PREMIOS_DOCTORADO!$CD176&lt;&gt;"",[2]PREMIOS_DOCTORADO!$CD176&lt;&gt;0),[2]PREMIOS_DOCTORADO!$CD176,""),IF($A178="TOTAL",SUM(INDIRECT("AV4:AV"&amp;ROW()-1)),""))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IF(AND($A178&lt;&gt;"",$A178&lt;&gt;"TOTAL"),IF(AND([2]PREMIOS_DOCTORADO!$CG176&lt;&gt;"",[2]PREMIOS_DOCTORADO!$CG176&lt;&gt;0),[2]PREMIOS_DOCTORADO!$CG176,""),IF($A178="TOTAL",SUM(INDIRECT("AX4:AX"&amp;ROW()-1)),""))</f>
        <v/>
      </c>
      <c r="AY178" s="7" t="str">
        <f ca="1">IF(AND($A178&lt;&gt;"",$A178&lt;&gt;"TOTAL"),IF(AND([2]PREMIOS_DOCTORADO!$CI176&lt;&gt;"",[2]PREMIOS_DOCTORADO!$CI176&lt;&gt;0),[2]PREMIOS_DOCTORADO!$CI176,""),IF($A178="TOTAL",SUM(INDIRECT("AY4:AY"&amp;ROW()-1)),""))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IF(AND($A178&lt;&gt;"",$A178&lt;&gt;"TOTAL"),IF(AND([2]PREMIOS_DOCTORADO!$CL176&lt;&gt;"",[2]PREMIOS_DOCTORADO!$CL176&lt;&gt;0),[2]PREMIOS_DOCTORADO!$CL176,""),IF($A178="TOTAL",SUM(INDIRECT("BA4:BA"&amp;ROW()-1)),""))</f>
        <v/>
      </c>
      <c r="BB178" s="7" t="str">
        <f ca="1">IF(AND($A178&lt;&gt;"",$A178&lt;&gt;"TOTAL"),IF(AND([2]PREMIOS_DOCTORADO!$CN176&lt;&gt;"",[2]PREMIOS_DOCTORADO!$CN176&lt;&gt;0),[2]PREMIOS_DOCTORADO!$CN176,""),IF($A178="TOTAL",SUM(INDIRECT("BB4:BB"&amp;ROW()-1)),""))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IF(AND($A178&lt;&gt;"",$A178&lt;&gt;"TOTAL"),IF(AND([2]PREMIOS_DOCTORADO!$CQ176&lt;&gt;"",[2]PREMIOS_DOCTORADO!$CQ176&lt;&gt;0),[2]PREMIOS_DOCTORADO!$CQ176,""),IF($A178="TOTAL",SUM(INDIRECT("BD4:BD"&amp;ROW()-1)),""))</f>
        <v/>
      </c>
      <c r="BE178" s="7" t="str">
        <f ca="1">IF(AND($A178&lt;&gt;"",$A178&lt;&gt;"TOTAL"),IF(AND([2]PREMIOS_DOCTORADO!$CS176&lt;&gt;"",[2]PREMIOS_DOCTORADO!$CS176&lt;&gt;0),[2]PREMIOS_DOCTORADO!$CS176,""),IF($A178="TOTAL",SUM(INDIRECT("BE4:BE"&amp;ROW()-1)),""))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IF([2]PREMIOS_DOCTORADO!$D177&lt;&gt;"",[2]PREMIOS_DOCTORADO!$D177,IF(AND([2]PREMIOS_DOCTORADO!$D177="",[2]PREMIOS_DOCTORADO!$D178="",[2]PREMIOS_DOCTORADO!$D176=""),"","TOTAL"))</f>
        <v/>
      </c>
      <c r="B179" s="7" t="str">
        <f ca="1">IF(AND($A179&lt;&gt;"",$A179&lt;&gt;"TOTAL"),IF(AND([2]PREMIOS_DOCTORADO!$E177&lt;&gt;"",[2]PREMIOS_DOCTORADO!$E177&lt;&gt;0),[2]PREMIOS_DOCTORADO!$E177,""),IF($A179="TOTAL",SUM(INDIRECT("B4:B"&amp;ROW()-1)),""))</f>
        <v/>
      </c>
      <c r="C179" s="7" t="str">
        <f ca="1">IF(AND($A179&lt;&gt;"",$A179&lt;&gt;"TOTAL"),IF(AND([2]PREMIOS_DOCTORADO!$G177&lt;&gt;"",[2]PREMIOS_DOCTORADO!$G177&lt;&gt;0),[2]PREMIOS_DOCTORADO!$G177,""),IF($A179="TOTAL",SUM(INDIRECT("C4:C"&amp;ROW()-1)),""))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IF(AND($A179&lt;&gt;"",$A179&lt;&gt;"TOTAL"),IF(AND([2]PREMIOS_DOCTORADO!$J177&lt;&gt;"",[2]PREMIOS_DOCTORADO!$J177&lt;&gt;0),[2]PREMIOS_DOCTORADO!$J177,""),IF($A179="TOTAL",SUM(INDIRECT("E4:E"&amp;ROW()-1)),""))</f>
        <v/>
      </c>
      <c r="F179" s="7" t="str">
        <f ca="1">IF(AND($A179&lt;&gt;"",$A179&lt;&gt;"TOTAL"),IF(AND([2]PREMIOS_DOCTORADO!$L177&lt;&gt;"",[2]PREMIOS_DOCTORADO!$L177&lt;&gt;0),[2]PREMIOS_DOCTORADO!$L177,""),IF($A179="TOTAL",SUM(INDIRECT("F4:F"&amp;ROW()-1)),""))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IF(AND($A179&lt;&gt;"",$A179&lt;&gt;"TOTAL"),IF(AND([2]PREMIOS_DOCTORADO!$O177&lt;&gt;"",[2]PREMIOS_DOCTORADO!$O177&lt;&gt;0),[2]PREMIOS_DOCTORADO!$O177,""),IF($A179="TOTAL",SUM(INDIRECT("H4:H"&amp;ROW()-1)),""))</f>
        <v/>
      </c>
      <c r="I179" s="7" t="str">
        <f ca="1">IF(AND($A179&lt;&gt;"",$A179&lt;&gt;"TOTAL"),IF(AND([2]PREMIOS_DOCTORADO!$Q177&lt;&gt;"",[2]PREMIOS_DOCTORADO!$Q177&lt;&gt;0),[2]PREMIOS_DOCTORADO!$Q177,""),IF($A179="TOTAL",SUM(INDIRECT("I4:I"&amp;ROW()-1)),""))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IF(AND($A179&lt;&gt;"",$A179&lt;&gt;"TOTAL"),IF(AND([2]PREMIOS_DOCTORADO!$T177&lt;&gt;"",[2]PREMIOS_DOCTORADO!$T177&lt;&gt;0),[2]PREMIOS_DOCTORADO!$T177,""),IF($A179="TOTAL",SUM(INDIRECT("K4:K"&amp;ROW()-1)),""))</f>
        <v/>
      </c>
      <c r="L179" s="7" t="str">
        <f ca="1">IF(AND($A179&lt;&gt;"",$A179&lt;&gt;"TOTAL"),IF(AND([2]PREMIOS_DOCTORADO!$V177&lt;&gt;"",[2]PREMIOS_DOCTORADO!$V177&lt;&gt;0),[2]PREMIOS_DOCTORADO!$V177,""),IF($A179="TOTAL",SUM(INDIRECT("L4:L"&amp;ROW()-1)),""))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IF(AND($A179&lt;&gt;"",$A179&lt;&gt;"TOTAL"),IF(AND([2]PREMIOS_DOCTORADO!$Y177&lt;&gt;"",[2]PREMIOS_DOCTORADO!$Y177&lt;&gt;0),[2]PREMIOS_DOCTORADO!$Y177,""),IF($A179="TOTAL",SUM(INDIRECT("N4:N"&amp;ROW()-1)),""))</f>
        <v/>
      </c>
      <c r="O179" s="7" t="str">
        <f ca="1">IF(AND($A179&lt;&gt;"",$A179&lt;&gt;"TOTAL"),IF(AND([2]PREMIOS_DOCTORADO!$AA177&lt;&gt;"",[2]PREMIOS_DOCTORADO!$AA177&lt;&gt;0),[2]PREMIOS_DOCTORADO!$AA177,""),IF($A179="TOTAL",SUM(INDIRECT("O4:O"&amp;ROW()-1)),""))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IF(AND($A179&lt;&gt;"",$A179&lt;&gt;"TOTAL"),IF(AND([2]PREMIOS_DOCTORADO!$AD177&lt;&gt;"",[2]PREMIOS_DOCTORADO!$AD177&lt;&gt;0),[2]PREMIOS_DOCTORADO!$AD177,""),IF($A179="TOTAL",SUM(INDIRECT("Q4:Q"&amp;ROW()-1)),""))</f>
        <v/>
      </c>
      <c r="R179" s="7" t="str">
        <f ca="1">IF(AND($A179&lt;&gt;"",$A179&lt;&gt;"TOTAL"),IF(AND([2]PREMIOS_DOCTORADO!$AF177&lt;&gt;"",[2]PREMIOS_DOCTORADO!$AF177&lt;&gt;0),[2]PREMIOS_DOCTORADO!$AF177,""),IF($A179="TOTAL",SUM(INDIRECT("R4:R"&amp;ROW()-1)),""))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IF(AND($A179&lt;&gt;"",$A179&lt;&gt;"TOTAL"),IF(AND([2]PREMIOS_DOCTORADO!$AI177&lt;&gt;"",[2]PREMIOS_DOCTORADO!$AI177&lt;&gt;0),[2]PREMIOS_DOCTORADO!$AI177,""),IF($A179="TOTAL",SUM(INDIRECT("T4:T"&amp;ROW()-1)),""))</f>
        <v/>
      </c>
      <c r="U179" s="7" t="str">
        <f ca="1">IF(AND($A179&lt;&gt;"",$A179&lt;&gt;"TOTAL"),IF(AND([2]PREMIOS_DOCTORADO!$AK177&lt;&gt;"",[2]PREMIOS_DOCTORADO!$AK177&lt;&gt;0),[2]PREMIOS_DOCTORADO!$AK177,""),IF($A179="TOTAL",SUM(INDIRECT("U4:U"&amp;ROW()-1)),""))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IF(AND($A179&lt;&gt;"",$A179&lt;&gt;"TOTAL"),IF(AND([2]PREMIOS_DOCTORADO!$AN177&lt;&gt;"",[2]PREMIOS_DOCTORADO!$AN177&lt;&gt;0),[2]PREMIOS_DOCTORADO!$AN177,""),IF($A179="TOTAL",SUM(INDIRECT("W4:W"&amp;ROW()-1)),""))</f>
        <v/>
      </c>
      <c r="X179" s="7" t="str">
        <f ca="1">IF(AND($A179&lt;&gt;"",$A179&lt;&gt;"TOTAL"),IF(AND([2]PREMIOS_DOCTORADO!$AP177&lt;&gt;"",[2]PREMIOS_DOCTORADO!$AP177&lt;&gt;0),[2]PREMIOS_DOCTORADO!$AP177,""),IF($A179="TOTAL",SUM(INDIRECT("X4:X"&amp;ROW()-1)),""))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IF(AND($A179&lt;&gt;"",$A179&lt;&gt;"TOTAL"),IF(AND([2]PREMIOS_DOCTORADO!$AS177&lt;&gt;"",[2]PREMIOS_DOCTORADO!$AS177&lt;&gt;0),[2]PREMIOS_DOCTORADO!$AS177,""),IF($A179="TOTAL",SUM(INDIRECT("Z4:Z"&amp;ROW()-1)),""))</f>
        <v/>
      </c>
      <c r="AA179" s="7" t="str">
        <f ca="1">IF(AND($A179&lt;&gt;"",$A179&lt;&gt;"TOTAL"),IF(AND([2]PREMIOS_DOCTORADO!$AU177&lt;&gt;"",[2]PREMIOS_DOCTORADO!$AU177&lt;&gt;0),[2]PREMIOS_DOCTORADO!$AU177,""),IF($A179="TOTAL",SUM(INDIRECT("AA4:AA"&amp;ROW()-1)),""))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IF(AND($A179&lt;&gt;"",$A179&lt;&gt;"TOTAL"),IF(AND([2]PREMIOS_DOCTORADO!$AX177&lt;&gt;"",[2]PREMIOS_DOCTORADO!$AX177&lt;&gt;0),[2]PREMIOS_DOCTORADO!$AX177,""),IF($A179="TOTAL",SUM(INDIRECT("AC4:AC"&amp;ROW()-1)),""))</f>
        <v/>
      </c>
      <c r="AD179" s="7" t="str">
        <f ca="1">IF(AND($A179&lt;&gt;"",$A179&lt;&gt;"TOTAL"),IF(AND([2]PREMIOS_DOCTORADO!$AZ177&lt;&gt;"",[2]PREMIOS_DOCTORADO!$AZ177&lt;&gt;0),[2]PREMIOS_DOCTORADO!$AZ177,""),IF($A179="TOTAL",SUM(INDIRECT("AD4:AD"&amp;ROW()-1)),""))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IF(AND($A179&lt;&gt;"",$A179&lt;&gt;"TOTAL"),IF(AND([2]PREMIOS_DOCTORADO!$BC177&lt;&gt;"",[2]PREMIOS_DOCTORADO!$BC177&lt;&gt;0),[2]PREMIOS_DOCTORADO!$BC177,""),IF($A179="TOTAL",SUM(INDIRECT("AF4:AF"&amp;ROW()-1)),""))</f>
        <v/>
      </c>
      <c r="AG179" s="7" t="str">
        <f ca="1">IF(AND($A179&lt;&gt;"",$A179&lt;&gt;"TOTAL"),IF(AND([2]PREMIOS_DOCTORADO!$BE177&lt;&gt;"",[2]PREMIOS_DOCTORADO!$BE177&lt;&gt;0),[2]PREMIOS_DOCTORADO!$BE177,""),IF($A179="TOTAL",SUM(INDIRECT("AG4:AG"&amp;ROW()-1)),""))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IF(AND($A179&lt;&gt;"",$A179&lt;&gt;"TOTAL"),IF(AND([2]PREMIOS_DOCTORADO!$BH177&lt;&gt;"",[2]PREMIOS_DOCTORADO!$BH177&lt;&gt;0),[2]PREMIOS_DOCTORADO!$BH177,""),IF($A179="TOTAL",SUM(INDIRECT("AI4:AI"&amp;ROW()-1)),""))</f>
        <v/>
      </c>
      <c r="AJ179" s="7" t="str">
        <f ca="1">IF(AND($A179&lt;&gt;"",$A179&lt;&gt;"TOTAL"),IF(AND([2]PREMIOS_DOCTORADO!$BJ177&lt;&gt;"",[2]PREMIOS_DOCTORADO!$BJ177&lt;&gt;0),[2]PREMIOS_DOCTORADO!$BJ177,""),IF($A179="TOTAL",SUM(INDIRECT("AJ4:AJ"&amp;ROW()-1)),""))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IF(AND($A179&lt;&gt;"",$A179&lt;&gt;"TOTAL"),IF(AND([2]PREMIOS_DOCTORADO!$BM177&lt;&gt;"",[2]PREMIOS_DOCTORADO!$BM177&lt;&gt;0),[2]PREMIOS_DOCTORADO!$BM177,""),IF($A179="TOTAL",SUM(INDIRECT("AL4:AL"&amp;ROW()-1)),""))</f>
        <v/>
      </c>
      <c r="AM179" s="7" t="str">
        <f ca="1">IF(AND($A179&lt;&gt;"",$A179&lt;&gt;"TOTAL"),IF(AND([2]PREMIOS_DOCTORADO!$BO177&lt;&gt;"",[2]PREMIOS_DOCTORADO!$BO177&lt;&gt;0),[2]PREMIOS_DOCTORADO!$BO177,""),IF($A179="TOTAL",SUM(INDIRECT("AM4:AM"&amp;ROW()-1)),""))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IF(AND($A179&lt;&gt;"",$A179&lt;&gt;"TOTAL"),IF(AND([2]PREMIOS_DOCTORADO!$BR177&lt;&gt;"",[2]PREMIOS_DOCTORADO!$BR177&lt;&gt;0),[2]PREMIOS_DOCTORADO!$BR177,""),IF($A179="TOTAL",SUM(INDIRECT("AO4:AO"&amp;ROW()-1)),""))</f>
        <v/>
      </c>
      <c r="AP179" s="7" t="str">
        <f ca="1">IF(AND($A179&lt;&gt;"",$A179&lt;&gt;"TOTAL"),IF(AND([2]PREMIOS_DOCTORADO!$BT177&lt;&gt;"",[2]PREMIOS_DOCTORADO!$BT177&lt;&gt;0),[2]PREMIOS_DOCTORADO!$BT177,""),IF($A179="TOTAL",SUM(INDIRECT("AP4:AP"&amp;ROW()-1)),""))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IF(AND($A179&lt;&gt;"",$A179&lt;&gt;"TOTAL"),IF(AND([2]PREMIOS_DOCTORADO!$BW177&lt;&gt;"",[2]PREMIOS_DOCTORADO!$BW177&lt;&gt;0),[2]PREMIOS_DOCTORADO!$BW177,""),IF($A179="TOTAL",SUM(INDIRECT("AR4:AR"&amp;ROW()-1)),""))</f>
        <v/>
      </c>
      <c r="AS179" s="7" t="str">
        <f ca="1">IF(AND($A179&lt;&gt;"",$A179&lt;&gt;"TOTAL"),IF(AND([2]PREMIOS_DOCTORADO!$BY177&lt;&gt;"",[2]PREMIOS_DOCTORADO!$BY177&lt;&gt;0),[2]PREMIOS_DOCTORADO!$BY177,""),IF($A179="TOTAL",SUM(INDIRECT("AS4:AS"&amp;ROW()-1)),""))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IF(AND($A179&lt;&gt;"",$A179&lt;&gt;"TOTAL"),IF(AND([2]PREMIOS_DOCTORADO!$CB177&lt;&gt;"",[2]PREMIOS_DOCTORADO!$CB177&lt;&gt;0),[2]PREMIOS_DOCTORADO!$CB177,""),IF($A179="TOTAL",SUM(INDIRECT("AU4:AU"&amp;ROW()-1)),""))</f>
        <v/>
      </c>
      <c r="AV179" s="7" t="str">
        <f ca="1">IF(AND($A179&lt;&gt;"",$A179&lt;&gt;"TOTAL"),IF(AND([2]PREMIOS_DOCTORADO!$CD177&lt;&gt;"",[2]PREMIOS_DOCTORADO!$CD177&lt;&gt;0),[2]PREMIOS_DOCTORADO!$CD177,""),IF($A179="TOTAL",SUM(INDIRECT("AV4:AV"&amp;ROW()-1)),""))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IF(AND($A179&lt;&gt;"",$A179&lt;&gt;"TOTAL"),IF(AND([2]PREMIOS_DOCTORADO!$CG177&lt;&gt;"",[2]PREMIOS_DOCTORADO!$CG177&lt;&gt;0),[2]PREMIOS_DOCTORADO!$CG177,""),IF($A179="TOTAL",SUM(INDIRECT("AX4:AX"&amp;ROW()-1)),""))</f>
        <v/>
      </c>
      <c r="AY179" s="7" t="str">
        <f ca="1">IF(AND($A179&lt;&gt;"",$A179&lt;&gt;"TOTAL"),IF(AND([2]PREMIOS_DOCTORADO!$CI177&lt;&gt;"",[2]PREMIOS_DOCTORADO!$CI177&lt;&gt;0),[2]PREMIOS_DOCTORADO!$CI177,""),IF($A179="TOTAL",SUM(INDIRECT("AY4:AY"&amp;ROW()-1)),""))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IF(AND($A179&lt;&gt;"",$A179&lt;&gt;"TOTAL"),IF(AND([2]PREMIOS_DOCTORADO!$CL177&lt;&gt;"",[2]PREMIOS_DOCTORADO!$CL177&lt;&gt;0),[2]PREMIOS_DOCTORADO!$CL177,""),IF($A179="TOTAL",SUM(INDIRECT("BA4:BA"&amp;ROW()-1)),""))</f>
        <v/>
      </c>
      <c r="BB179" s="7" t="str">
        <f ca="1">IF(AND($A179&lt;&gt;"",$A179&lt;&gt;"TOTAL"),IF(AND([2]PREMIOS_DOCTORADO!$CN177&lt;&gt;"",[2]PREMIOS_DOCTORADO!$CN177&lt;&gt;0),[2]PREMIOS_DOCTORADO!$CN177,""),IF($A179="TOTAL",SUM(INDIRECT("BB4:BB"&amp;ROW()-1)),""))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IF(AND($A179&lt;&gt;"",$A179&lt;&gt;"TOTAL"),IF(AND([2]PREMIOS_DOCTORADO!$CQ177&lt;&gt;"",[2]PREMIOS_DOCTORADO!$CQ177&lt;&gt;0),[2]PREMIOS_DOCTORADO!$CQ177,""),IF($A179="TOTAL",SUM(INDIRECT("BD4:BD"&amp;ROW()-1)),""))</f>
        <v/>
      </c>
      <c r="BE179" s="7" t="str">
        <f ca="1">IF(AND($A179&lt;&gt;"",$A179&lt;&gt;"TOTAL"),IF(AND([2]PREMIOS_DOCTORADO!$CS177&lt;&gt;"",[2]PREMIOS_DOCTORADO!$CS177&lt;&gt;0),[2]PREMIOS_DOCTORADO!$CS177,""),IF($A179="TOTAL",SUM(INDIRECT("BE4:BE"&amp;ROW()-1)),""))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IF([2]PREMIOS_DOCTORADO!$D178&lt;&gt;"",[2]PREMIOS_DOCTORADO!$D178,IF(AND([2]PREMIOS_DOCTORADO!$D178="",[2]PREMIOS_DOCTORADO!$D179="",[2]PREMIOS_DOCTORADO!$D177=""),"","TOTAL"))</f>
        <v/>
      </c>
      <c r="B180" s="7" t="str">
        <f ca="1">IF(AND($A180&lt;&gt;"",$A180&lt;&gt;"TOTAL"),IF(AND([2]PREMIOS_DOCTORADO!$E178&lt;&gt;"",[2]PREMIOS_DOCTORADO!$E178&lt;&gt;0),[2]PREMIOS_DOCTORADO!$E178,""),IF($A180="TOTAL",SUM(INDIRECT("B4:B"&amp;ROW()-1)),""))</f>
        <v/>
      </c>
      <c r="C180" s="7" t="str">
        <f ca="1">IF(AND($A180&lt;&gt;"",$A180&lt;&gt;"TOTAL"),IF(AND([2]PREMIOS_DOCTORADO!$G178&lt;&gt;"",[2]PREMIOS_DOCTORADO!$G178&lt;&gt;0),[2]PREMIOS_DOCTORADO!$G178,""),IF($A180="TOTAL",SUM(INDIRECT("C4:C"&amp;ROW()-1)),""))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IF(AND($A180&lt;&gt;"",$A180&lt;&gt;"TOTAL"),IF(AND([2]PREMIOS_DOCTORADO!$J178&lt;&gt;"",[2]PREMIOS_DOCTORADO!$J178&lt;&gt;0),[2]PREMIOS_DOCTORADO!$J178,""),IF($A180="TOTAL",SUM(INDIRECT("E4:E"&amp;ROW()-1)),""))</f>
        <v/>
      </c>
      <c r="F180" s="7" t="str">
        <f ca="1">IF(AND($A180&lt;&gt;"",$A180&lt;&gt;"TOTAL"),IF(AND([2]PREMIOS_DOCTORADO!$L178&lt;&gt;"",[2]PREMIOS_DOCTORADO!$L178&lt;&gt;0),[2]PREMIOS_DOCTORADO!$L178,""),IF($A180="TOTAL",SUM(INDIRECT("F4:F"&amp;ROW()-1)),""))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IF(AND($A180&lt;&gt;"",$A180&lt;&gt;"TOTAL"),IF(AND([2]PREMIOS_DOCTORADO!$O178&lt;&gt;"",[2]PREMIOS_DOCTORADO!$O178&lt;&gt;0),[2]PREMIOS_DOCTORADO!$O178,""),IF($A180="TOTAL",SUM(INDIRECT("H4:H"&amp;ROW()-1)),""))</f>
        <v/>
      </c>
      <c r="I180" s="7" t="str">
        <f ca="1">IF(AND($A180&lt;&gt;"",$A180&lt;&gt;"TOTAL"),IF(AND([2]PREMIOS_DOCTORADO!$Q178&lt;&gt;"",[2]PREMIOS_DOCTORADO!$Q178&lt;&gt;0),[2]PREMIOS_DOCTORADO!$Q178,""),IF($A180="TOTAL",SUM(INDIRECT("I4:I"&amp;ROW()-1)),""))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IF(AND($A180&lt;&gt;"",$A180&lt;&gt;"TOTAL"),IF(AND([2]PREMIOS_DOCTORADO!$T178&lt;&gt;"",[2]PREMIOS_DOCTORADO!$T178&lt;&gt;0),[2]PREMIOS_DOCTORADO!$T178,""),IF($A180="TOTAL",SUM(INDIRECT("K4:K"&amp;ROW()-1)),""))</f>
        <v/>
      </c>
      <c r="L180" s="7" t="str">
        <f ca="1">IF(AND($A180&lt;&gt;"",$A180&lt;&gt;"TOTAL"),IF(AND([2]PREMIOS_DOCTORADO!$V178&lt;&gt;"",[2]PREMIOS_DOCTORADO!$V178&lt;&gt;0),[2]PREMIOS_DOCTORADO!$V178,""),IF($A180="TOTAL",SUM(INDIRECT("L4:L"&amp;ROW()-1)),""))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IF(AND($A180&lt;&gt;"",$A180&lt;&gt;"TOTAL"),IF(AND([2]PREMIOS_DOCTORADO!$Y178&lt;&gt;"",[2]PREMIOS_DOCTORADO!$Y178&lt;&gt;0),[2]PREMIOS_DOCTORADO!$Y178,""),IF($A180="TOTAL",SUM(INDIRECT("N4:N"&amp;ROW()-1)),""))</f>
        <v/>
      </c>
      <c r="O180" s="7" t="str">
        <f ca="1">IF(AND($A180&lt;&gt;"",$A180&lt;&gt;"TOTAL"),IF(AND([2]PREMIOS_DOCTORADO!$AA178&lt;&gt;"",[2]PREMIOS_DOCTORADO!$AA178&lt;&gt;0),[2]PREMIOS_DOCTORADO!$AA178,""),IF($A180="TOTAL",SUM(INDIRECT("O4:O"&amp;ROW()-1)),""))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IF(AND($A180&lt;&gt;"",$A180&lt;&gt;"TOTAL"),IF(AND([2]PREMIOS_DOCTORADO!$AD178&lt;&gt;"",[2]PREMIOS_DOCTORADO!$AD178&lt;&gt;0),[2]PREMIOS_DOCTORADO!$AD178,""),IF($A180="TOTAL",SUM(INDIRECT("Q4:Q"&amp;ROW()-1)),""))</f>
        <v/>
      </c>
      <c r="R180" s="7" t="str">
        <f ca="1">IF(AND($A180&lt;&gt;"",$A180&lt;&gt;"TOTAL"),IF(AND([2]PREMIOS_DOCTORADO!$AF178&lt;&gt;"",[2]PREMIOS_DOCTORADO!$AF178&lt;&gt;0),[2]PREMIOS_DOCTORADO!$AF178,""),IF($A180="TOTAL",SUM(INDIRECT("R4:R"&amp;ROW()-1)),""))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IF(AND($A180&lt;&gt;"",$A180&lt;&gt;"TOTAL"),IF(AND([2]PREMIOS_DOCTORADO!$AI178&lt;&gt;"",[2]PREMIOS_DOCTORADO!$AI178&lt;&gt;0),[2]PREMIOS_DOCTORADO!$AI178,""),IF($A180="TOTAL",SUM(INDIRECT("T4:T"&amp;ROW()-1)),""))</f>
        <v/>
      </c>
      <c r="U180" s="7" t="str">
        <f ca="1">IF(AND($A180&lt;&gt;"",$A180&lt;&gt;"TOTAL"),IF(AND([2]PREMIOS_DOCTORADO!$AK178&lt;&gt;"",[2]PREMIOS_DOCTORADO!$AK178&lt;&gt;0),[2]PREMIOS_DOCTORADO!$AK178,""),IF($A180="TOTAL",SUM(INDIRECT("U4:U"&amp;ROW()-1)),""))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IF(AND($A180&lt;&gt;"",$A180&lt;&gt;"TOTAL"),IF(AND([2]PREMIOS_DOCTORADO!$AN178&lt;&gt;"",[2]PREMIOS_DOCTORADO!$AN178&lt;&gt;0),[2]PREMIOS_DOCTORADO!$AN178,""),IF($A180="TOTAL",SUM(INDIRECT("W4:W"&amp;ROW()-1)),""))</f>
        <v/>
      </c>
      <c r="X180" s="7" t="str">
        <f ca="1">IF(AND($A180&lt;&gt;"",$A180&lt;&gt;"TOTAL"),IF(AND([2]PREMIOS_DOCTORADO!$AP178&lt;&gt;"",[2]PREMIOS_DOCTORADO!$AP178&lt;&gt;0),[2]PREMIOS_DOCTORADO!$AP178,""),IF($A180="TOTAL",SUM(INDIRECT("X4:X"&amp;ROW()-1)),""))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IF(AND($A180&lt;&gt;"",$A180&lt;&gt;"TOTAL"),IF(AND([2]PREMIOS_DOCTORADO!$AS178&lt;&gt;"",[2]PREMIOS_DOCTORADO!$AS178&lt;&gt;0),[2]PREMIOS_DOCTORADO!$AS178,""),IF($A180="TOTAL",SUM(INDIRECT("Z4:Z"&amp;ROW()-1)),""))</f>
        <v/>
      </c>
      <c r="AA180" s="7" t="str">
        <f ca="1">IF(AND($A180&lt;&gt;"",$A180&lt;&gt;"TOTAL"),IF(AND([2]PREMIOS_DOCTORADO!$AU178&lt;&gt;"",[2]PREMIOS_DOCTORADO!$AU178&lt;&gt;0),[2]PREMIOS_DOCTORADO!$AU178,""),IF($A180="TOTAL",SUM(INDIRECT("AA4:AA"&amp;ROW()-1)),""))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IF(AND($A180&lt;&gt;"",$A180&lt;&gt;"TOTAL"),IF(AND([2]PREMIOS_DOCTORADO!$AX178&lt;&gt;"",[2]PREMIOS_DOCTORADO!$AX178&lt;&gt;0),[2]PREMIOS_DOCTORADO!$AX178,""),IF($A180="TOTAL",SUM(INDIRECT("AC4:AC"&amp;ROW()-1)),""))</f>
        <v/>
      </c>
      <c r="AD180" s="7" t="str">
        <f ca="1">IF(AND($A180&lt;&gt;"",$A180&lt;&gt;"TOTAL"),IF(AND([2]PREMIOS_DOCTORADO!$AZ178&lt;&gt;"",[2]PREMIOS_DOCTORADO!$AZ178&lt;&gt;0),[2]PREMIOS_DOCTORADO!$AZ178,""),IF($A180="TOTAL",SUM(INDIRECT("AD4:AD"&amp;ROW()-1)),""))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IF(AND($A180&lt;&gt;"",$A180&lt;&gt;"TOTAL"),IF(AND([2]PREMIOS_DOCTORADO!$BC178&lt;&gt;"",[2]PREMIOS_DOCTORADO!$BC178&lt;&gt;0),[2]PREMIOS_DOCTORADO!$BC178,""),IF($A180="TOTAL",SUM(INDIRECT("AF4:AF"&amp;ROW()-1)),""))</f>
        <v/>
      </c>
      <c r="AG180" s="7" t="str">
        <f ca="1">IF(AND($A180&lt;&gt;"",$A180&lt;&gt;"TOTAL"),IF(AND([2]PREMIOS_DOCTORADO!$BE178&lt;&gt;"",[2]PREMIOS_DOCTORADO!$BE178&lt;&gt;0),[2]PREMIOS_DOCTORADO!$BE178,""),IF($A180="TOTAL",SUM(INDIRECT("AG4:AG"&amp;ROW()-1)),""))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IF(AND($A180&lt;&gt;"",$A180&lt;&gt;"TOTAL"),IF(AND([2]PREMIOS_DOCTORADO!$BH178&lt;&gt;"",[2]PREMIOS_DOCTORADO!$BH178&lt;&gt;0),[2]PREMIOS_DOCTORADO!$BH178,""),IF($A180="TOTAL",SUM(INDIRECT("AI4:AI"&amp;ROW()-1)),""))</f>
        <v/>
      </c>
      <c r="AJ180" s="7" t="str">
        <f ca="1">IF(AND($A180&lt;&gt;"",$A180&lt;&gt;"TOTAL"),IF(AND([2]PREMIOS_DOCTORADO!$BJ178&lt;&gt;"",[2]PREMIOS_DOCTORADO!$BJ178&lt;&gt;0),[2]PREMIOS_DOCTORADO!$BJ178,""),IF($A180="TOTAL",SUM(INDIRECT("AJ4:AJ"&amp;ROW()-1)),""))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IF(AND($A180&lt;&gt;"",$A180&lt;&gt;"TOTAL"),IF(AND([2]PREMIOS_DOCTORADO!$BM178&lt;&gt;"",[2]PREMIOS_DOCTORADO!$BM178&lt;&gt;0),[2]PREMIOS_DOCTORADO!$BM178,""),IF($A180="TOTAL",SUM(INDIRECT("AL4:AL"&amp;ROW()-1)),""))</f>
        <v/>
      </c>
      <c r="AM180" s="7" t="str">
        <f ca="1">IF(AND($A180&lt;&gt;"",$A180&lt;&gt;"TOTAL"),IF(AND([2]PREMIOS_DOCTORADO!$BO178&lt;&gt;"",[2]PREMIOS_DOCTORADO!$BO178&lt;&gt;0),[2]PREMIOS_DOCTORADO!$BO178,""),IF($A180="TOTAL",SUM(INDIRECT("AM4:AM"&amp;ROW()-1)),""))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IF(AND($A180&lt;&gt;"",$A180&lt;&gt;"TOTAL"),IF(AND([2]PREMIOS_DOCTORADO!$BR178&lt;&gt;"",[2]PREMIOS_DOCTORADO!$BR178&lt;&gt;0),[2]PREMIOS_DOCTORADO!$BR178,""),IF($A180="TOTAL",SUM(INDIRECT("AO4:AO"&amp;ROW()-1)),""))</f>
        <v/>
      </c>
      <c r="AP180" s="7" t="str">
        <f ca="1">IF(AND($A180&lt;&gt;"",$A180&lt;&gt;"TOTAL"),IF(AND([2]PREMIOS_DOCTORADO!$BT178&lt;&gt;"",[2]PREMIOS_DOCTORADO!$BT178&lt;&gt;0),[2]PREMIOS_DOCTORADO!$BT178,""),IF($A180="TOTAL",SUM(INDIRECT("AP4:AP"&amp;ROW()-1)),""))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IF(AND($A180&lt;&gt;"",$A180&lt;&gt;"TOTAL"),IF(AND([2]PREMIOS_DOCTORADO!$BW178&lt;&gt;"",[2]PREMIOS_DOCTORADO!$BW178&lt;&gt;0),[2]PREMIOS_DOCTORADO!$BW178,""),IF($A180="TOTAL",SUM(INDIRECT("AR4:AR"&amp;ROW()-1)),""))</f>
        <v/>
      </c>
      <c r="AS180" s="7" t="str">
        <f ca="1">IF(AND($A180&lt;&gt;"",$A180&lt;&gt;"TOTAL"),IF(AND([2]PREMIOS_DOCTORADO!$BY178&lt;&gt;"",[2]PREMIOS_DOCTORADO!$BY178&lt;&gt;0),[2]PREMIOS_DOCTORADO!$BY178,""),IF($A180="TOTAL",SUM(INDIRECT("AS4:AS"&amp;ROW()-1)),""))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IF(AND($A180&lt;&gt;"",$A180&lt;&gt;"TOTAL"),IF(AND([2]PREMIOS_DOCTORADO!$CB178&lt;&gt;"",[2]PREMIOS_DOCTORADO!$CB178&lt;&gt;0),[2]PREMIOS_DOCTORADO!$CB178,""),IF($A180="TOTAL",SUM(INDIRECT("AU4:AU"&amp;ROW()-1)),""))</f>
        <v/>
      </c>
      <c r="AV180" s="7" t="str">
        <f ca="1">IF(AND($A180&lt;&gt;"",$A180&lt;&gt;"TOTAL"),IF(AND([2]PREMIOS_DOCTORADO!$CD178&lt;&gt;"",[2]PREMIOS_DOCTORADO!$CD178&lt;&gt;0),[2]PREMIOS_DOCTORADO!$CD178,""),IF($A180="TOTAL",SUM(INDIRECT("AV4:AV"&amp;ROW()-1)),""))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IF(AND($A180&lt;&gt;"",$A180&lt;&gt;"TOTAL"),IF(AND([2]PREMIOS_DOCTORADO!$CG178&lt;&gt;"",[2]PREMIOS_DOCTORADO!$CG178&lt;&gt;0),[2]PREMIOS_DOCTORADO!$CG178,""),IF($A180="TOTAL",SUM(INDIRECT("AX4:AX"&amp;ROW()-1)),""))</f>
        <v/>
      </c>
      <c r="AY180" s="7" t="str">
        <f ca="1">IF(AND($A180&lt;&gt;"",$A180&lt;&gt;"TOTAL"),IF(AND([2]PREMIOS_DOCTORADO!$CI178&lt;&gt;"",[2]PREMIOS_DOCTORADO!$CI178&lt;&gt;0),[2]PREMIOS_DOCTORADO!$CI178,""),IF($A180="TOTAL",SUM(INDIRECT("AY4:AY"&amp;ROW()-1)),""))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IF(AND($A180&lt;&gt;"",$A180&lt;&gt;"TOTAL"),IF(AND([2]PREMIOS_DOCTORADO!$CL178&lt;&gt;"",[2]PREMIOS_DOCTORADO!$CL178&lt;&gt;0),[2]PREMIOS_DOCTORADO!$CL178,""),IF($A180="TOTAL",SUM(INDIRECT("BA4:BA"&amp;ROW()-1)),""))</f>
        <v/>
      </c>
      <c r="BB180" s="7" t="str">
        <f ca="1">IF(AND($A180&lt;&gt;"",$A180&lt;&gt;"TOTAL"),IF(AND([2]PREMIOS_DOCTORADO!$CN178&lt;&gt;"",[2]PREMIOS_DOCTORADO!$CN178&lt;&gt;0),[2]PREMIOS_DOCTORADO!$CN178,""),IF($A180="TOTAL",SUM(INDIRECT("BB4:BB"&amp;ROW()-1)),""))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IF(AND($A180&lt;&gt;"",$A180&lt;&gt;"TOTAL"),IF(AND([2]PREMIOS_DOCTORADO!$CQ178&lt;&gt;"",[2]PREMIOS_DOCTORADO!$CQ178&lt;&gt;0),[2]PREMIOS_DOCTORADO!$CQ178,""),IF($A180="TOTAL",SUM(INDIRECT("BD4:BD"&amp;ROW()-1)),""))</f>
        <v/>
      </c>
      <c r="BE180" s="7" t="str">
        <f ca="1">IF(AND($A180&lt;&gt;"",$A180&lt;&gt;"TOTAL"),IF(AND([2]PREMIOS_DOCTORADO!$CS178&lt;&gt;"",[2]PREMIOS_DOCTORADO!$CS178&lt;&gt;0),[2]PREMIOS_DOCTORADO!$CS178,""),IF($A180="TOTAL",SUM(INDIRECT("BE4:BE"&amp;ROW()-1)),""))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IF([2]PREMIOS_DOCTORADO!$D179&lt;&gt;"",[2]PREMIOS_DOCTORADO!$D179,IF(AND([2]PREMIOS_DOCTORADO!$D179="",[2]PREMIOS_DOCTORADO!$D180="",[2]PREMIOS_DOCTORADO!$D178=""),"","TOTAL"))</f>
        <v/>
      </c>
      <c r="B181" s="7" t="str">
        <f ca="1">IF(AND($A181&lt;&gt;"",$A181&lt;&gt;"TOTAL"),IF(AND([2]PREMIOS_DOCTORADO!$E179&lt;&gt;"",[2]PREMIOS_DOCTORADO!$E179&lt;&gt;0),[2]PREMIOS_DOCTORADO!$E179,""),IF($A181="TOTAL",SUM(INDIRECT("B4:B"&amp;ROW()-1)),""))</f>
        <v/>
      </c>
      <c r="C181" s="7" t="str">
        <f ca="1">IF(AND($A181&lt;&gt;"",$A181&lt;&gt;"TOTAL"),IF(AND([2]PREMIOS_DOCTORADO!$G179&lt;&gt;"",[2]PREMIOS_DOCTORADO!$G179&lt;&gt;0),[2]PREMIOS_DOCTORADO!$G179,""),IF($A181="TOTAL",SUM(INDIRECT("C4:C"&amp;ROW()-1)),""))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IF(AND($A181&lt;&gt;"",$A181&lt;&gt;"TOTAL"),IF(AND([2]PREMIOS_DOCTORADO!$J179&lt;&gt;"",[2]PREMIOS_DOCTORADO!$J179&lt;&gt;0),[2]PREMIOS_DOCTORADO!$J179,""),IF($A181="TOTAL",SUM(INDIRECT("E4:E"&amp;ROW()-1)),""))</f>
        <v/>
      </c>
      <c r="F181" s="7" t="str">
        <f ca="1">IF(AND($A181&lt;&gt;"",$A181&lt;&gt;"TOTAL"),IF(AND([2]PREMIOS_DOCTORADO!$L179&lt;&gt;"",[2]PREMIOS_DOCTORADO!$L179&lt;&gt;0),[2]PREMIOS_DOCTORADO!$L179,""),IF($A181="TOTAL",SUM(INDIRECT("F4:F"&amp;ROW()-1)),""))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IF(AND($A181&lt;&gt;"",$A181&lt;&gt;"TOTAL"),IF(AND([2]PREMIOS_DOCTORADO!$O179&lt;&gt;"",[2]PREMIOS_DOCTORADO!$O179&lt;&gt;0),[2]PREMIOS_DOCTORADO!$O179,""),IF($A181="TOTAL",SUM(INDIRECT("H4:H"&amp;ROW()-1)),""))</f>
        <v/>
      </c>
      <c r="I181" s="7" t="str">
        <f ca="1">IF(AND($A181&lt;&gt;"",$A181&lt;&gt;"TOTAL"),IF(AND([2]PREMIOS_DOCTORADO!$Q179&lt;&gt;"",[2]PREMIOS_DOCTORADO!$Q179&lt;&gt;0),[2]PREMIOS_DOCTORADO!$Q179,""),IF($A181="TOTAL",SUM(INDIRECT("I4:I"&amp;ROW()-1)),""))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IF(AND($A181&lt;&gt;"",$A181&lt;&gt;"TOTAL"),IF(AND([2]PREMIOS_DOCTORADO!$T179&lt;&gt;"",[2]PREMIOS_DOCTORADO!$T179&lt;&gt;0),[2]PREMIOS_DOCTORADO!$T179,""),IF($A181="TOTAL",SUM(INDIRECT("K4:K"&amp;ROW()-1)),""))</f>
        <v/>
      </c>
      <c r="L181" s="7" t="str">
        <f ca="1">IF(AND($A181&lt;&gt;"",$A181&lt;&gt;"TOTAL"),IF(AND([2]PREMIOS_DOCTORADO!$V179&lt;&gt;"",[2]PREMIOS_DOCTORADO!$V179&lt;&gt;0),[2]PREMIOS_DOCTORADO!$V179,""),IF($A181="TOTAL",SUM(INDIRECT("L4:L"&amp;ROW()-1)),""))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IF(AND($A181&lt;&gt;"",$A181&lt;&gt;"TOTAL"),IF(AND([2]PREMIOS_DOCTORADO!$Y179&lt;&gt;"",[2]PREMIOS_DOCTORADO!$Y179&lt;&gt;0),[2]PREMIOS_DOCTORADO!$Y179,""),IF($A181="TOTAL",SUM(INDIRECT("N4:N"&amp;ROW()-1)),""))</f>
        <v/>
      </c>
      <c r="O181" s="7" t="str">
        <f ca="1">IF(AND($A181&lt;&gt;"",$A181&lt;&gt;"TOTAL"),IF(AND([2]PREMIOS_DOCTORADO!$AA179&lt;&gt;"",[2]PREMIOS_DOCTORADO!$AA179&lt;&gt;0),[2]PREMIOS_DOCTORADO!$AA179,""),IF($A181="TOTAL",SUM(INDIRECT("O4:O"&amp;ROW()-1)),""))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IF(AND($A181&lt;&gt;"",$A181&lt;&gt;"TOTAL"),IF(AND([2]PREMIOS_DOCTORADO!$AD179&lt;&gt;"",[2]PREMIOS_DOCTORADO!$AD179&lt;&gt;0),[2]PREMIOS_DOCTORADO!$AD179,""),IF($A181="TOTAL",SUM(INDIRECT("Q4:Q"&amp;ROW()-1)),""))</f>
        <v/>
      </c>
      <c r="R181" s="7" t="str">
        <f ca="1">IF(AND($A181&lt;&gt;"",$A181&lt;&gt;"TOTAL"),IF(AND([2]PREMIOS_DOCTORADO!$AF179&lt;&gt;"",[2]PREMIOS_DOCTORADO!$AF179&lt;&gt;0),[2]PREMIOS_DOCTORADO!$AF179,""),IF($A181="TOTAL",SUM(INDIRECT("R4:R"&amp;ROW()-1)),""))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IF(AND($A181&lt;&gt;"",$A181&lt;&gt;"TOTAL"),IF(AND([2]PREMIOS_DOCTORADO!$AI179&lt;&gt;"",[2]PREMIOS_DOCTORADO!$AI179&lt;&gt;0),[2]PREMIOS_DOCTORADO!$AI179,""),IF($A181="TOTAL",SUM(INDIRECT("T4:T"&amp;ROW()-1)),""))</f>
        <v/>
      </c>
      <c r="U181" s="7" t="str">
        <f ca="1">IF(AND($A181&lt;&gt;"",$A181&lt;&gt;"TOTAL"),IF(AND([2]PREMIOS_DOCTORADO!$AK179&lt;&gt;"",[2]PREMIOS_DOCTORADO!$AK179&lt;&gt;0),[2]PREMIOS_DOCTORADO!$AK179,""),IF($A181="TOTAL",SUM(INDIRECT("U4:U"&amp;ROW()-1)),""))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IF(AND($A181&lt;&gt;"",$A181&lt;&gt;"TOTAL"),IF(AND([2]PREMIOS_DOCTORADO!$AN179&lt;&gt;"",[2]PREMIOS_DOCTORADO!$AN179&lt;&gt;0),[2]PREMIOS_DOCTORADO!$AN179,""),IF($A181="TOTAL",SUM(INDIRECT("W4:W"&amp;ROW()-1)),""))</f>
        <v/>
      </c>
      <c r="X181" s="7" t="str">
        <f ca="1">IF(AND($A181&lt;&gt;"",$A181&lt;&gt;"TOTAL"),IF(AND([2]PREMIOS_DOCTORADO!$AP179&lt;&gt;"",[2]PREMIOS_DOCTORADO!$AP179&lt;&gt;0),[2]PREMIOS_DOCTORADO!$AP179,""),IF($A181="TOTAL",SUM(INDIRECT("X4:X"&amp;ROW()-1)),""))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IF(AND($A181&lt;&gt;"",$A181&lt;&gt;"TOTAL"),IF(AND([2]PREMIOS_DOCTORADO!$AS179&lt;&gt;"",[2]PREMIOS_DOCTORADO!$AS179&lt;&gt;0),[2]PREMIOS_DOCTORADO!$AS179,""),IF($A181="TOTAL",SUM(INDIRECT("Z4:Z"&amp;ROW()-1)),""))</f>
        <v/>
      </c>
      <c r="AA181" s="7" t="str">
        <f ca="1">IF(AND($A181&lt;&gt;"",$A181&lt;&gt;"TOTAL"),IF(AND([2]PREMIOS_DOCTORADO!$AU179&lt;&gt;"",[2]PREMIOS_DOCTORADO!$AU179&lt;&gt;0),[2]PREMIOS_DOCTORADO!$AU179,""),IF($A181="TOTAL",SUM(INDIRECT("AA4:AA"&amp;ROW()-1)),""))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IF(AND($A181&lt;&gt;"",$A181&lt;&gt;"TOTAL"),IF(AND([2]PREMIOS_DOCTORADO!$AX179&lt;&gt;"",[2]PREMIOS_DOCTORADO!$AX179&lt;&gt;0),[2]PREMIOS_DOCTORADO!$AX179,""),IF($A181="TOTAL",SUM(INDIRECT("AC4:AC"&amp;ROW()-1)),""))</f>
        <v/>
      </c>
      <c r="AD181" s="7" t="str">
        <f ca="1">IF(AND($A181&lt;&gt;"",$A181&lt;&gt;"TOTAL"),IF(AND([2]PREMIOS_DOCTORADO!$AZ179&lt;&gt;"",[2]PREMIOS_DOCTORADO!$AZ179&lt;&gt;0),[2]PREMIOS_DOCTORADO!$AZ179,""),IF($A181="TOTAL",SUM(INDIRECT("AD4:AD"&amp;ROW()-1)),""))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IF(AND($A181&lt;&gt;"",$A181&lt;&gt;"TOTAL"),IF(AND([2]PREMIOS_DOCTORADO!$BC179&lt;&gt;"",[2]PREMIOS_DOCTORADO!$BC179&lt;&gt;0),[2]PREMIOS_DOCTORADO!$BC179,""),IF($A181="TOTAL",SUM(INDIRECT("AF4:AF"&amp;ROW()-1)),""))</f>
        <v/>
      </c>
      <c r="AG181" s="7" t="str">
        <f ca="1">IF(AND($A181&lt;&gt;"",$A181&lt;&gt;"TOTAL"),IF(AND([2]PREMIOS_DOCTORADO!$BE179&lt;&gt;"",[2]PREMIOS_DOCTORADO!$BE179&lt;&gt;0),[2]PREMIOS_DOCTORADO!$BE179,""),IF($A181="TOTAL",SUM(INDIRECT("AG4:AG"&amp;ROW()-1)),""))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IF(AND($A181&lt;&gt;"",$A181&lt;&gt;"TOTAL"),IF(AND([2]PREMIOS_DOCTORADO!$BH179&lt;&gt;"",[2]PREMIOS_DOCTORADO!$BH179&lt;&gt;0),[2]PREMIOS_DOCTORADO!$BH179,""),IF($A181="TOTAL",SUM(INDIRECT("AI4:AI"&amp;ROW()-1)),""))</f>
        <v/>
      </c>
      <c r="AJ181" s="7" t="str">
        <f ca="1">IF(AND($A181&lt;&gt;"",$A181&lt;&gt;"TOTAL"),IF(AND([2]PREMIOS_DOCTORADO!$BJ179&lt;&gt;"",[2]PREMIOS_DOCTORADO!$BJ179&lt;&gt;0),[2]PREMIOS_DOCTORADO!$BJ179,""),IF($A181="TOTAL",SUM(INDIRECT("AJ4:AJ"&amp;ROW()-1)),""))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IF(AND($A181&lt;&gt;"",$A181&lt;&gt;"TOTAL"),IF(AND([2]PREMIOS_DOCTORADO!$BM179&lt;&gt;"",[2]PREMIOS_DOCTORADO!$BM179&lt;&gt;0),[2]PREMIOS_DOCTORADO!$BM179,""),IF($A181="TOTAL",SUM(INDIRECT("AL4:AL"&amp;ROW()-1)),""))</f>
        <v/>
      </c>
      <c r="AM181" s="7" t="str">
        <f ca="1">IF(AND($A181&lt;&gt;"",$A181&lt;&gt;"TOTAL"),IF(AND([2]PREMIOS_DOCTORADO!$BO179&lt;&gt;"",[2]PREMIOS_DOCTORADO!$BO179&lt;&gt;0),[2]PREMIOS_DOCTORADO!$BO179,""),IF($A181="TOTAL",SUM(INDIRECT("AM4:AM"&amp;ROW()-1)),""))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IF(AND($A181&lt;&gt;"",$A181&lt;&gt;"TOTAL"),IF(AND([2]PREMIOS_DOCTORADO!$BR179&lt;&gt;"",[2]PREMIOS_DOCTORADO!$BR179&lt;&gt;0),[2]PREMIOS_DOCTORADO!$BR179,""),IF($A181="TOTAL",SUM(INDIRECT("AO4:AO"&amp;ROW()-1)),""))</f>
        <v/>
      </c>
      <c r="AP181" s="7" t="str">
        <f ca="1">IF(AND($A181&lt;&gt;"",$A181&lt;&gt;"TOTAL"),IF(AND([2]PREMIOS_DOCTORADO!$BT179&lt;&gt;"",[2]PREMIOS_DOCTORADO!$BT179&lt;&gt;0),[2]PREMIOS_DOCTORADO!$BT179,""),IF($A181="TOTAL",SUM(INDIRECT("AP4:AP"&amp;ROW()-1)),""))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IF(AND($A181&lt;&gt;"",$A181&lt;&gt;"TOTAL"),IF(AND([2]PREMIOS_DOCTORADO!$BW179&lt;&gt;"",[2]PREMIOS_DOCTORADO!$BW179&lt;&gt;0),[2]PREMIOS_DOCTORADO!$BW179,""),IF($A181="TOTAL",SUM(INDIRECT("AR4:AR"&amp;ROW()-1)),""))</f>
        <v/>
      </c>
      <c r="AS181" s="7" t="str">
        <f ca="1">IF(AND($A181&lt;&gt;"",$A181&lt;&gt;"TOTAL"),IF(AND([2]PREMIOS_DOCTORADO!$BY179&lt;&gt;"",[2]PREMIOS_DOCTORADO!$BY179&lt;&gt;0),[2]PREMIOS_DOCTORADO!$BY179,""),IF($A181="TOTAL",SUM(INDIRECT("AS4:AS"&amp;ROW()-1)),""))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IF(AND($A181&lt;&gt;"",$A181&lt;&gt;"TOTAL"),IF(AND([2]PREMIOS_DOCTORADO!$CB179&lt;&gt;"",[2]PREMIOS_DOCTORADO!$CB179&lt;&gt;0),[2]PREMIOS_DOCTORADO!$CB179,""),IF($A181="TOTAL",SUM(INDIRECT("AU4:AU"&amp;ROW()-1)),""))</f>
        <v/>
      </c>
      <c r="AV181" s="7" t="str">
        <f ca="1">IF(AND($A181&lt;&gt;"",$A181&lt;&gt;"TOTAL"),IF(AND([2]PREMIOS_DOCTORADO!$CD179&lt;&gt;"",[2]PREMIOS_DOCTORADO!$CD179&lt;&gt;0),[2]PREMIOS_DOCTORADO!$CD179,""),IF($A181="TOTAL",SUM(INDIRECT("AV4:AV"&amp;ROW()-1)),""))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IF(AND($A181&lt;&gt;"",$A181&lt;&gt;"TOTAL"),IF(AND([2]PREMIOS_DOCTORADO!$CG179&lt;&gt;"",[2]PREMIOS_DOCTORADO!$CG179&lt;&gt;0),[2]PREMIOS_DOCTORADO!$CG179,""),IF($A181="TOTAL",SUM(INDIRECT("AX4:AX"&amp;ROW()-1)),""))</f>
        <v/>
      </c>
      <c r="AY181" s="7" t="str">
        <f ca="1">IF(AND($A181&lt;&gt;"",$A181&lt;&gt;"TOTAL"),IF(AND([2]PREMIOS_DOCTORADO!$CI179&lt;&gt;"",[2]PREMIOS_DOCTORADO!$CI179&lt;&gt;0),[2]PREMIOS_DOCTORADO!$CI179,""),IF($A181="TOTAL",SUM(INDIRECT("AY4:AY"&amp;ROW()-1)),""))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IF(AND($A181&lt;&gt;"",$A181&lt;&gt;"TOTAL"),IF(AND([2]PREMIOS_DOCTORADO!$CL179&lt;&gt;"",[2]PREMIOS_DOCTORADO!$CL179&lt;&gt;0),[2]PREMIOS_DOCTORADO!$CL179,""),IF($A181="TOTAL",SUM(INDIRECT("BA4:BA"&amp;ROW()-1)),""))</f>
        <v/>
      </c>
      <c r="BB181" s="7" t="str">
        <f ca="1">IF(AND($A181&lt;&gt;"",$A181&lt;&gt;"TOTAL"),IF(AND([2]PREMIOS_DOCTORADO!$CN179&lt;&gt;"",[2]PREMIOS_DOCTORADO!$CN179&lt;&gt;0),[2]PREMIOS_DOCTORADO!$CN179,""),IF($A181="TOTAL",SUM(INDIRECT("BB4:BB"&amp;ROW()-1)),""))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IF(AND($A181&lt;&gt;"",$A181&lt;&gt;"TOTAL"),IF(AND([2]PREMIOS_DOCTORADO!$CQ179&lt;&gt;"",[2]PREMIOS_DOCTORADO!$CQ179&lt;&gt;0),[2]PREMIOS_DOCTORADO!$CQ179,""),IF($A181="TOTAL",SUM(INDIRECT("BD4:BD"&amp;ROW()-1)),""))</f>
        <v/>
      </c>
      <c r="BE181" s="7" t="str">
        <f ca="1">IF(AND($A181&lt;&gt;"",$A181&lt;&gt;"TOTAL"),IF(AND([2]PREMIOS_DOCTORADO!$CS179&lt;&gt;"",[2]PREMIOS_DOCTORADO!$CS179&lt;&gt;0),[2]PREMIOS_DOCTORADO!$CS179,""),IF($A181="TOTAL",SUM(INDIRECT("BE4:BE"&amp;ROW()-1)),""))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IF([2]PREMIOS_DOCTORADO!$D180&lt;&gt;"",[2]PREMIOS_DOCTORADO!$D180,IF(AND([2]PREMIOS_DOCTORADO!$D180="",[2]PREMIOS_DOCTORADO!$D181="",[2]PREMIOS_DOCTORADO!$D179=""),"","TOTAL"))</f>
        <v/>
      </c>
      <c r="B182" s="7" t="str">
        <f ca="1">IF(AND($A182&lt;&gt;"",$A182&lt;&gt;"TOTAL"),IF(AND([2]PREMIOS_DOCTORADO!$E180&lt;&gt;"",[2]PREMIOS_DOCTORADO!$E180&lt;&gt;0),[2]PREMIOS_DOCTORADO!$E180,""),IF($A182="TOTAL",SUM(INDIRECT("B4:B"&amp;ROW()-1)),""))</f>
        <v/>
      </c>
      <c r="C182" s="7" t="str">
        <f ca="1">IF(AND($A182&lt;&gt;"",$A182&lt;&gt;"TOTAL"),IF(AND([2]PREMIOS_DOCTORADO!$G180&lt;&gt;"",[2]PREMIOS_DOCTORADO!$G180&lt;&gt;0),[2]PREMIOS_DOCTORADO!$G180,""),IF($A182="TOTAL",SUM(INDIRECT("C4:C"&amp;ROW()-1)),""))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IF(AND($A182&lt;&gt;"",$A182&lt;&gt;"TOTAL"),IF(AND([2]PREMIOS_DOCTORADO!$J180&lt;&gt;"",[2]PREMIOS_DOCTORADO!$J180&lt;&gt;0),[2]PREMIOS_DOCTORADO!$J180,""),IF($A182="TOTAL",SUM(INDIRECT("E4:E"&amp;ROW()-1)),""))</f>
        <v/>
      </c>
      <c r="F182" s="7" t="str">
        <f ca="1">IF(AND($A182&lt;&gt;"",$A182&lt;&gt;"TOTAL"),IF(AND([2]PREMIOS_DOCTORADO!$L180&lt;&gt;"",[2]PREMIOS_DOCTORADO!$L180&lt;&gt;0),[2]PREMIOS_DOCTORADO!$L180,""),IF($A182="TOTAL",SUM(INDIRECT("F4:F"&amp;ROW()-1)),""))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IF(AND($A182&lt;&gt;"",$A182&lt;&gt;"TOTAL"),IF(AND([2]PREMIOS_DOCTORADO!$O180&lt;&gt;"",[2]PREMIOS_DOCTORADO!$O180&lt;&gt;0),[2]PREMIOS_DOCTORADO!$O180,""),IF($A182="TOTAL",SUM(INDIRECT("H4:H"&amp;ROW()-1)),""))</f>
        <v/>
      </c>
      <c r="I182" s="7" t="str">
        <f ca="1">IF(AND($A182&lt;&gt;"",$A182&lt;&gt;"TOTAL"),IF(AND([2]PREMIOS_DOCTORADO!$Q180&lt;&gt;"",[2]PREMIOS_DOCTORADO!$Q180&lt;&gt;0),[2]PREMIOS_DOCTORADO!$Q180,""),IF($A182="TOTAL",SUM(INDIRECT("I4:I"&amp;ROW()-1)),""))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IF(AND($A182&lt;&gt;"",$A182&lt;&gt;"TOTAL"),IF(AND([2]PREMIOS_DOCTORADO!$T180&lt;&gt;"",[2]PREMIOS_DOCTORADO!$T180&lt;&gt;0),[2]PREMIOS_DOCTORADO!$T180,""),IF($A182="TOTAL",SUM(INDIRECT("K4:K"&amp;ROW()-1)),""))</f>
        <v/>
      </c>
      <c r="L182" s="7" t="str">
        <f ca="1">IF(AND($A182&lt;&gt;"",$A182&lt;&gt;"TOTAL"),IF(AND([2]PREMIOS_DOCTORADO!$V180&lt;&gt;"",[2]PREMIOS_DOCTORADO!$V180&lt;&gt;0),[2]PREMIOS_DOCTORADO!$V180,""),IF($A182="TOTAL",SUM(INDIRECT("L4:L"&amp;ROW()-1)),""))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IF(AND($A182&lt;&gt;"",$A182&lt;&gt;"TOTAL"),IF(AND([2]PREMIOS_DOCTORADO!$Y180&lt;&gt;"",[2]PREMIOS_DOCTORADO!$Y180&lt;&gt;0),[2]PREMIOS_DOCTORADO!$Y180,""),IF($A182="TOTAL",SUM(INDIRECT("N4:N"&amp;ROW()-1)),""))</f>
        <v/>
      </c>
      <c r="O182" s="7" t="str">
        <f ca="1">IF(AND($A182&lt;&gt;"",$A182&lt;&gt;"TOTAL"),IF(AND([2]PREMIOS_DOCTORADO!$AA180&lt;&gt;"",[2]PREMIOS_DOCTORADO!$AA180&lt;&gt;0),[2]PREMIOS_DOCTORADO!$AA180,""),IF($A182="TOTAL",SUM(INDIRECT("O4:O"&amp;ROW()-1)),""))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IF(AND($A182&lt;&gt;"",$A182&lt;&gt;"TOTAL"),IF(AND([2]PREMIOS_DOCTORADO!$AD180&lt;&gt;"",[2]PREMIOS_DOCTORADO!$AD180&lt;&gt;0),[2]PREMIOS_DOCTORADO!$AD180,""),IF($A182="TOTAL",SUM(INDIRECT("Q4:Q"&amp;ROW()-1)),""))</f>
        <v/>
      </c>
      <c r="R182" s="7" t="str">
        <f ca="1">IF(AND($A182&lt;&gt;"",$A182&lt;&gt;"TOTAL"),IF(AND([2]PREMIOS_DOCTORADO!$AF180&lt;&gt;"",[2]PREMIOS_DOCTORADO!$AF180&lt;&gt;0),[2]PREMIOS_DOCTORADO!$AF180,""),IF($A182="TOTAL",SUM(INDIRECT("R4:R"&amp;ROW()-1)),""))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IF(AND($A182&lt;&gt;"",$A182&lt;&gt;"TOTAL"),IF(AND([2]PREMIOS_DOCTORADO!$AI180&lt;&gt;"",[2]PREMIOS_DOCTORADO!$AI180&lt;&gt;0),[2]PREMIOS_DOCTORADO!$AI180,""),IF($A182="TOTAL",SUM(INDIRECT("T4:T"&amp;ROW()-1)),""))</f>
        <v/>
      </c>
      <c r="U182" s="7" t="str">
        <f ca="1">IF(AND($A182&lt;&gt;"",$A182&lt;&gt;"TOTAL"),IF(AND([2]PREMIOS_DOCTORADO!$AK180&lt;&gt;"",[2]PREMIOS_DOCTORADO!$AK180&lt;&gt;0),[2]PREMIOS_DOCTORADO!$AK180,""),IF($A182="TOTAL",SUM(INDIRECT("U4:U"&amp;ROW()-1)),""))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IF(AND($A182&lt;&gt;"",$A182&lt;&gt;"TOTAL"),IF(AND([2]PREMIOS_DOCTORADO!$AN180&lt;&gt;"",[2]PREMIOS_DOCTORADO!$AN180&lt;&gt;0),[2]PREMIOS_DOCTORADO!$AN180,""),IF($A182="TOTAL",SUM(INDIRECT("W4:W"&amp;ROW()-1)),""))</f>
        <v/>
      </c>
      <c r="X182" s="7" t="str">
        <f ca="1">IF(AND($A182&lt;&gt;"",$A182&lt;&gt;"TOTAL"),IF(AND([2]PREMIOS_DOCTORADO!$AP180&lt;&gt;"",[2]PREMIOS_DOCTORADO!$AP180&lt;&gt;0),[2]PREMIOS_DOCTORADO!$AP180,""),IF($A182="TOTAL",SUM(INDIRECT("X4:X"&amp;ROW()-1)),""))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IF(AND($A182&lt;&gt;"",$A182&lt;&gt;"TOTAL"),IF(AND([2]PREMIOS_DOCTORADO!$AS180&lt;&gt;"",[2]PREMIOS_DOCTORADO!$AS180&lt;&gt;0),[2]PREMIOS_DOCTORADO!$AS180,""),IF($A182="TOTAL",SUM(INDIRECT("Z4:Z"&amp;ROW()-1)),""))</f>
        <v/>
      </c>
      <c r="AA182" s="7" t="str">
        <f ca="1">IF(AND($A182&lt;&gt;"",$A182&lt;&gt;"TOTAL"),IF(AND([2]PREMIOS_DOCTORADO!$AU180&lt;&gt;"",[2]PREMIOS_DOCTORADO!$AU180&lt;&gt;0),[2]PREMIOS_DOCTORADO!$AU180,""),IF($A182="TOTAL",SUM(INDIRECT("AA4:AA"&amp;ROW()-1)),""))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IF(AND($A182&lt;&gt;"",$A182&lt;&gt;"TOTAL"),IF(AND([2]PREMIOS_DOCTORADO!$AX180&lt;&gt;"",[2]PREMIOS_DOCTORADO!$AX180&lt;&gt;0),[2]PREMIOS_DOCTORADO!$AX180,""),IF($A182="TOTAL",SUM(INDIRECT("AC4:AC"&amp;ROW()-1)),""))</f>
        <v/>
      </c>
      <c r="AD182" s="7" t="str">
        <f ca="1">IF(AND($A182&lt;&gt;"",$A182&lt;&gt;"TOTAL"),IF(AND([2]PREMIOS_DOCTORADO!$AZ180&lt;&gt;"",[2]PREMIOS_DOCTORADO!$AZ180&lt;&gt;0),[2]PREMIOS_DOCTORADO!$AZ180,""),IF($A182="TOTAL",SUM(INDIRECT("AD4:AD"&amp;ROW()-1)),""))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IF(AND($A182&lt;&gt;"",$A182&lt;&gt;"TOTAL"),IF(AND([2]PREMIOS_DOCTORADO!$BC180&lt;&gt;"",[2]PREMIOS_DOCTORADO!$BC180&lt;&gt;0),[2]PREMIOS_DOCTORADO!$BC180,""),IF($A182="TOTAL",SUM(INDIRECT("AF4:AF"&amp;ROW()-1)),""))</f>
        <v/>
      </c>
      <c r="AG182" s="7" t="str">
        <f ca="1">IF(AND($A182&lt;&gt;"",$A182&lt;&gt;"TOTAL"),IF(AND([2]PREMIOS_DOCTORADO!$BE180&lt;&gt;"",[2]PREMIOS_DOCTORADO!$BE180&lt;&gt;0),[2]PREMIOS_DOCTORADO!$BE180,""),IF($A182="TOTAL",SUM(INDIRECT("AG4:AG"&amp;ROW()-1)),""))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IF(AND($A182&lt;&gt;"",$A182&lt;&gt;"TOTAL"),IF(AND([2]PREMIOS_DOCTORADO!$BH180&lt;&gt;"",[2]PREMIOS_DOCTORADO!$BH180&lt;&gt;0),[2]PREMIOS_DOCTORADO!$BH180,""),IF($A182="TOTAL",SUM(INDIRECT("AI4:AI"&amp;ROW()-1)),""))</f>
        <v/>
      </c>
      <c r="AJ182" s="7" t="str">
        <f ca="1">IF(AND($A182&lt;&gt;"",$A182&lt;&gt;"TOTAL"),IF(AND([2]PREMIOS_DOCTORADO!$BJ180&lt;&gt;"",[2]PREMIOS_DOCTORADO!$BJ180&lt;&gt;0),[2]PREMIOS_DOCTORADO!$BJ180,""),IF($A182="TOTAL",SUM(INDIRECT("AJ4:AJ"&amp;ROW()-1)),""))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IF(AND($A182&lt;&gt;"",$A182&lt;&gt;"TOTAL"),IF(AND([2]PREMIOS_DOCTORADO!$BM180&lt;&gt;"",[2]PREMIOS_DOCTORADO!$BM180&lt;&gt;0),[2]PREMIOS_DOCTORADO!$BM180,""),IF($A182="TOTAL",SUM(INDIRECT("AL4:AL"&amp;ROW()-1)),""))</f>
        <v/>
      </c>
      <c r="AM182" s="7" t="str">
        <f ca="1">IF(AND($A182&lt;&gt;"",$A182&lt;&gt;"TOTAL"),IF(AND([2]PREMIOS_DOCTORADO!$BO180&lt;&gt;"",[2]PREMIOS_DOCTORADO!$BO180&lt;&gt;0),[2]PREMIOS_DOCTORADO!$BO180,""),IF($A182="TOTAL",SUM(INDIRECT("AM4:AM"&amp;ROW()-1)),""))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IF(AND($A182&lt;&gt;"",$A182&lt;&gt;"TOTAL"),IF(AND([2]PREMIOS_DOCTORADO!$BR180&lt;&gt;"",[2]PREMIOS_DOCTORADO!$BR180&lt;&gt;0),[2]PREMIOS_DOCTORADO!$BR180,""),IF($A182="TOTAL",SUM(INDIRECT("AO4:AO"&amp;ROW()-1)),""))</f>
        <v/>
      </c>
      <c r="AP182" s="7" t="str">
        <f ca="1">IF(AND($A182&lt;&gt;"",$A182&lt;&gt;"TOTAL"),IF(AND([2]PREMIOS_DOCTORADO!$BT180&lt;&gt;"",[2]PREMIOS_DOCTORADO!$BT180&lt;&gt;0),[2]PREMIOS_DOCTORADO!$BT180,""),IF($A182="TOTAL",SUM(INDIRECT("AP4:AP"&amp;ROW()-1)),""))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IF(AND($A182&lt;&gt;"",$A182&lt;&gt;"TOTAL"),IF(AND([2]PREMIOS_DOCTORADO!$BW180&lt;&gt;"",[2]PREMIOS_DOCTORADO!$BW180&lt;&gt;0),[2]PREMIOS_DOCTORADO!$BW180,""),IF($A182="TOTAL",SUM(INDIRECT("AR4:AR"&amp;ROW()-1)),""))</f>
        <v/>
      </c>
      <c r="AS182" s="7" t="str">
        <f ca="1">IF(AND($A182&lt;&gt;"",$A182&lt;&gt;"TOTAL"),IF(AND([2]PREMIOS_DOCTORADO!$BY180&lt;&gt;"",[2]PREMIOS_DOCTORADO!$BY180&lt;&gt;0),[2]PREMIOS_DOCTORADO!$BY180,""),IF($A182="TOTAL",SUM(INDIRECT("AS4:AS"&amp;ROW()-1)),""))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IF(AND($A182&lt;&gt;"",$A182&lt;&gt;"TOTAL"),IF(AND([2]PREMIOS_DOCTORADO!$CB180&lt;&gt;"",[2]PREMIOS_DOCTORADO!$CB180&lt;&gt;0),[2]PREMIOS_DOCTORADO!$CB180,""),IF($A182="TOTAL",SUM(INDIRECT("AU4:AU"&amp;ROW()-1)),""))</f>
        <v/>
      </c>
      <c r="AV182" s="7" t="str">
        <f ca="1">IF(AND($A182&lt;&gt;"",$A182&lt;&gt;"TOTAL"),IF(AND([2]PREMIOS_DOCTORADO!$CD180&lt;&gt;"",[2]PREMIOS_DOCTORADO!$CD180&lt;&gt;0),[2]PREMIOS_DOCTORADO!$CD180,""),IF($A182="TOTAL",SUM(INDIRECT("AV4:AV"&amp;ROW()-1)),""))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IF(AND($A182&lt;&gt;"",$A182&lt;&gt;"TOTAL"),IF(AND([2]PREMIOS_DOCTORADO!$CG180&lt;&gt;"",[2]PREMIOS_DOCTORADO!$CG180&lt;&gt;0),[2]PREMIOS_DOCTORADO!$CG180,""),IF($A182="TOTAL",SUM(INDIRECT("AX4:AX"&amp;ROW()-1)),""))</f>
        <v/>
      </c>
      <c r="AY182" s="7" t="str">
        <f ca="1">IF(AND($A182&lt;&gt;"",$A182&lt;&gt;"TOTAL"),IF(AND([2]PREMIOS_DOCTORADO!$CI180&lt;&gt;"",[2]PREMIOS_DOCTORADO!$CI180&lt;&gt;0),[2]PREMIOS_DOCTORADO!$CI180,""),IF($A182="TOTAL",SUM(INDIRECT("AY4:AY"&amp;ROW()-1)),""))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IF(AND($A182&lt;&gt;"",$A182&lt;&gt;"TOTAL"),IF(AND([2]PREMIOS_DOCTORADO!$CL180&lt;&gt;"",[2]PREMIOS_DOCTORADO!$CL180&lt;&gt;0),[2]PREMIOS_DOCTORADO!$CL180,""),IF($A182="TOTAL",SUM(INDIRECT("BA4:BA"&amp;ROW()-1)),""))</f>
        <v/>
      </c>
      <c r="BB182" s="7" t="str">
        <f ca="1">IF(AND($A182&lt;&gt;"",$A182&lt;&gt;"TOTAL"),IF(AND([2]PREMIOS_DOCTORADO!$CN180&lt;&gt;"",[2]PREMIOS_DOCTORADO!$CN180&lt;&gt;0),[2]PREMIOS_DOCTORADO!$CN180,""),IF($A182="TOTAL",SUM(INDIRECT("BB4:BB"&amp;ROW()-1)),""))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IF(AND($A182&lt;&gt;"",$A182&lt;&gt;"TOTAL"),IF(AND([2]PREMIOS_DOCTORADO!$CQ180&lt;&gt;"",[2]PREMIOS_DOCTORADO!$CQ180&lt;&gt;0),[2]PREMIOS_DOCTORADO!$CQ180,""),IF($A182="TOTAL",SUM(INDIRECT("BD4:BD"&amp;ROW()-1)),""))</f>
        <v/>
      </c>
      <c r="BE182" s="7" t="str">
        <f ca="1">IF(AND($A182&lt;&gt;"",$A182&lt;&gt;"TOTAL"),IF(AND([2]PREMIOS_DOCTORADO!$CS180&lt;&gt;"",[2]PREMIOS_DOCTORADO!$CS180&lt;&gt;0),[2]PREMIOS_DOCTORADO!$CS180,""),IF($A182="TOTAL",SUM(INDIRECT("BE4:BE"&amp;ROW()-1)),""))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IF([2]PREMIOS_DOCTORADO!$D181&lt;&gt;"",[2]PREMIOS_DOCTORADO!$D181,IF(AND([2]PREMIOS_DOCTORADO!$D181="",[2]PREMIOS_DOCTORADO!$D182="",[2]PREMIOS_DOCTORADO!$D180=""),"","TOTAL"))</f>
        <v/>
      </c>
      <c r="B183" s="7" t="str">
        <f ca="1">IF(AND($A183&lt;&gt;"",$A183&lt;&gt;"TOTAL"),IF(AND([2]PREMIOS_DOCTORADO!$E181&lt;&gt;"",[2]PREMIOS_DOCTORADO!$E181&lt;&gt;0),[2]PREMIOS_DOCTORADO!$E181,""),IF($A183="TOTAL",SUM(INDIRECT("B4:B"&amp;ROW()-1)),""))</f>
        <v/>
      </c>
      <c r="C183" s="7" t="str">
        <f ca="1">IF(AND($A183&lt;&gt;"",$A183&lt;&gt;"TOTAL"),IF(AND([2]PREMIOS_DOCTORADO!$G181&lt;&gt;"",[2]PREMIOS_DOCTORADO!$G181&lt;&gt;0),[2]PREMIOS_DOCTORADO!$G181,""),IF($A183="TOTAL",SUM(INDIRECT("C4:C"&amp;ROW()-1)),""))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IF(AND($A183&lt;&gt;"",$A183&lt;&gt;"TOTAL"),IF(AND([2]PREMIOS_DOCTORADO!$J181&lt;&gt;"",[2]PREMIOS_DOCTORADO!$J181&lt;&gt;0),[2]PREMIOS_DOCTORADO!$J181,""),IF($A183="TOTAL",SUM(INDIRECT("E4:E"&amp;ROW()-1)),""))</f>
        <v/>
      </c>
      <c r="F183" s="7" t="str">
        <f ca="1">IF(AND($A183&lt;&gt;"",$A183&lt;&gt;"TOTAL"),IF(AND([2]PREMIOS_DOCTORADO!$L181&lt;&gt;"",[2]PREMIOS_DOCTORADO!$L181&lt;&gt;0),[2]PREMIOS_DOCTORADO!$L181,""),IF($A183="TOTAL",SUM(INDIRECT("F4:F"&amp;ROW()-1)),""))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IF(AND($A183&lt;&gt;"",$A183&lt;&gt;"TOTAL"),IF(AND([2]PREMIOS_DOCTORADO!$O181&lt;&gt;"",[2]PREMIOS_DOCTORADO!$O181&lt;&gt;0),[2]PREMIOS_DOCTORADO!$O181,""),IF($A183="TOTAL",SUM(INDIRECT("H4:H"&amp;ROW()-1)),""))</f>
        <v/>
      </c>
      <c r="I183" s="7" t="str">
        <f ca="1">IF(AND($A183&lt;&gt;"",$A183&lt;&gt;"TOTAL"),IF(AND([2]PREMIOS_DOCTORADO!$Q181&lt;&gt;"",[2]PREMIOS_DOCTORADO!$Q181&lt;&gt;0),[2]PREMIOS_DOCTORADO!$Q181,""),IF($A183="TOTAL",SUM(INDIRECT("I4:I"&amp;ROW()-1)),""))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IF(AND($A183&lt;&gt;"",$A183&lt;&gt;"TOTAL"),IF(AND([2]PREMIOS_DOCTORADO!$T181&lt;&gt;"",[2]PREMIOS_DOCTORADO!$T181&lt;&gt;0),[2]PREMIOS_DOCTORADO!$T181,""),IF($A183="TOTAL",SUM(INDIRECT("K4:K"&amp;ROW()-1)),""))</f>
        <v/>
      </c>
      <c r="L183" s="7" t="str">
        <f ca="1">IF(AND($A183&lt;&gt;"",$A183&lt;&gt;"TOTAL"),IF(AND([2]PREMIOS_DOCTORADO!$V181&lt;&gt;"",[2]PREMIOS_DOCTORADO!$V181&lt;&gt;0),[2]PREMIOS_DOCTORADO!$V181,""),IF($A183="TOTAL",SUM(INDIRECT("L4:L"&amp;ROW()-1)),""))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IF(AND($A183&lt;&gt;"",$A183&lt;&gt;"TOTAL"),IF(AND([2]PREMIOS_DOCTORADO!$Y181&lt;&gt;"",[2]PREMIOS_DOCTORADO!$Y181&lt;&gt;0),[2]PREMIOS_DOCTORADO!$Y181,""),IF($A183="TOTAL",SUM(INDIRECT("N4:N"&amp;ROW()-1)),""))</f>
        <v/>
      </c>
      <c r="O183" s="7" t="str">
        <f ca="1">IF(AND($A183&lt;&gt;"",$A183&lt;&gt;"TOTAL"),IF(AND([2]PREMIOS_DOCTORADO!$AA181&lt;&gt;"",[2]PREMIOS_DOCTORADO!$AA181&lt;&gt;0),[2]PREMIOS_DOCTORADO!$AA181,""),IF($A183="TOTAL",SUM(INDIRECT("O4:O"&amp;ROW()-1)),""))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IF(AND($A183&lt;&gt;"",$A183&lt;&gt;"TOTAL"),IF(AND([2]PREMIOS_DOCTORADO!$AD181&lt;&gt;"",[2]PREMIOS_DOCTORADO!$AD181&lt;&gt;0),[2]PREMIOS_DOCTORADO!$AD181,""),IF($A183="TOTAL",SUM(INDIRECT("Q4:Q"&amp;ROW()-1)),""))</f>
        <v/>
      </c>
      <c r="R183" s="7" t="str">
        <f ca="1">IF(AND($A183&lt;&gt;"",$A183&lt;&gt;"TOTAL"),IF(AND([2]PREMIOS_DOCTORADO!$AF181&lt;&gt;"",[2]PREMIOS_DOCTORADO!$AF181&lt;&gt;0),[2]PREMIOS_DOCTORADO!$AF181,""),IF($A183="TOTAL",SUM(INDIRECT("R4:R"&amp;ROW()-1)),""))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IF(AND($A183&lt;&gt;"",$A183&lt;&gt;"TOTAL"),IF(AND([2]PREMIOS_DOCTORADO!$AI181&lt;&gt;"",[2]PREMIOS_DOCTORADO!$AI181&lt;&gt;0),[2]PREMIOS_DOCTORADO!$AI181,""),IF($A183="TOTAL",SUM(INDIRECT("T4:T"&amp;ROW()-1)),""))</f>
        <v/>
      </c>
      <c r="U183" s="7" t="str">
        <f ca="1">IF(AND($A183&lt;&gt;"",$A183&lt;&gt;"TOTAL"),IF(AND([2]PREMIOS_DOCTORADO!$AK181&lt;&gt;"",[2]PREMIOS_DOCTORADO!$AK181&lt;&gt;0),[2]PREMIOS_DOCTORADO!$AK181,""),IF($A183="TOTAL",SUM(INDIRECT("U4:U"&amp;ROW()-1)),""))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IF(AND($A183&lt;&gt;"",$A183&lt;&gt;"TOTAL"),IF(AND([2]PREMIOS_DOCTORADO!$AN181&lt;&gt;"",[2]PREMIOS_DOCTORADO!$AN181&lt;&gt;0),[2]PREMIOS_DOCTORADO!$AN181,""),IF($A183="TOTAL",SUM(INDIRECT("W4:W"&amp;ROW()-1)),""))</f>
        <v/>
      </c>
      <c r="X183" s="7" t="str">
        <f ca="1">IF(AND($A183&lt;&gt;"",$A183&lt;&gt;"TOTAL"),IF(AND([2]PREMIOS_DOCTORADO!$AP181&lt;&gt;"",[2]PREMIOS_DOCTORADO!$AP181&lt;&gt;0),[2]PREMIOS_DOCTORADO!$AP181,""),IF($A183="TOTAL",SUM(INDIRECT("X4:X"&amp;ROW()-1)),""))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IF(AND($A183&lt;&gt;"",$A183&lt;&gt;"TOTAL"),IF(AND([2]PREMIOS_DOCTORADO!$AS181&lt;&gt;"",[2]PREMIOS_DOCTORADO!$AS181&lt;&gt;0),[2]PREMIOS_DOCTORADO!$AS181,""),IF($A183="TOTAL",SUM(INDIRECT("Z4:Z"&amp;ROW()-1)),""))</f>
        <v/>
      </c>
      <c r="AA183" s="7" t="str">
        <f ca="1">IF(AND($A183&lt;&gt;"",$A183&lt;&gt;"TOTAL"),IF(AND([2]PREMIOS_DOCTORADO!$AU181&lt;&gt;"",[2]PREMIOS_DOCTORADO!$AU181&lt;&gt;0),[2]PREMIOS_DOCTORADO!$AU181,""),IF($A183="TOTAL",SUM(INDIRECT("AA4:AA"&amp;ROW()-1)),""))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IF(AND($A183&lt;&gt;"",$A183&lt;&gt;"TOTAL"),IF(AND([2]PREMIOS_DOCTORADO!$AX181&lt;&gt;"",[2]PREMIOS_DOCTORADO!$AX181&lt;&gt;0),[2]PREMIOS_DOCTORADO!$AX181,""),IF($A183="TOTAL",SUM(INDIRECT("AC4:AC"&amp;ROW()-1)),""))</f>
        <v/>
      </c>
      <c r="AD183" s="7" t="str">
        <f ca="1">IF(AND($A183&lt;&gt;"",$A183&lt;&gt;"TOTAL"),IF(AND([2]PREMIOS_DOCTORADO!$AZ181&lt;&gt;"",[2]PREMIOS_DOCTORADO!$AZ181&lt;&gt;0),[2]PREMIOS_DOCTORADO!$AZ181,""),IF($A183="TOTAL",SUM(INDIRECT("AD4:AD"&amp;ROW()-1)),""))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IF(AND($A183&lt;&gt;"",$A183&lt;&gt;"TOTAL"),IF(AND([2]PREMIOS_DOCTORADO!$BC181&lt;&gt;"",[2]PREMIOS_DOCTORADO!$BC181&lt;&gt;0),[2]PREMIOS_DOCTORADO!$BC181,""),IF($A183="TOTAL",SUM(INDIRECT("AF4:AF"&amp;ROW()-1)),""))</f>
        <v/>
      </c>
      <c r="AG183" s="7" t="str">
        <f ca="1">IF(AND($A183&lt;&gt;"",$A183&lt;&gt;"TOTAL"),IF(AND([2]PREMIOS_DOCTORADO!$BE181&lt;&gt;"",[2]PREMIOS_DOCTORADO!$BE181&lt;&gt;0),[2]PREMIOS_DOCTORADO!$BE181,""),IF($A183="TOTAL",SUM(INDIRECT("AG4:AG"&amp;ROW()-1)),""))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IF(AND($A183&lt;&gt;"",$A183&lt;&gt;"TOTAL"),IF(AND([2]PREMIOS_DOCTORADO!$BH181&lt;&gt;"",[2]PREMIOS_DOCTORADO!$BH181&lt;&gt;0),[2]PREMIOS_DOCTORADO!$BH181,""),IF($A183="TOTAL",SUM(INDIRECT("AI4:AI"&amp;ROW()-1)),""))</f>
        <v/>
      </c>
      <c r="AJ183" s="7" t="str">
        <f ca="1">IF(AND($A183&lt;&gt;"",$A183&lt;&gt;"TOTAL"),IF(AND([2]PREMIOS_DOCTORADO!$BJ181&lt;&gt;"",[2]PREMIOS_DOCTORADO!$BJ181&lt;&gt;0),[2]PREMIOS_DOCTORADO!$BJ181,""),IF($A183="TOTAL",SUM(INDIRECT("AJ4:AJ"&amp;ROW()-1)),""))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IF(AND($A183&lt;&gt;"",$A183&lt;&gt;"TOTAL"),IF(AND([2]PREMIOS_DOCTORADO!$BM181&lt;&gt;"",[2]PREMIOS_DOCTORADO!$BM181&lt;&gt;0),[2]PREMIOS_DOCTORADO!$BM181,""),IF($A183="TOTAL",SUM(INDIRECT("AL4:AL"&amp;ROW()-1)),""))</f>
        <v/>
      </c>
      <c r="AM183" s="7" t="str">
        <f ca="1">IF(AND($A183&lt;&gt;"",$A183&lt;&gt;"TOTAL"),IF(AND([2]PREMIOS_DOCTORADO!$BO181&lt;&gt;"",[2]PREMIOS_DOCTORADO!$BO181&lt;&gt;0),[2]PREMIOS_DOCTORADO!$BO181,""),IF($A183="TOTAL",SUM(INDIRECT("AM4:AM"&amp;ROW()-1)),""))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IF(AND($A183&lt;&gt;"",$A183&lt;&gt;"TOTAL"),IF(AND([2]PREMIOS_DOCTORADO!$BR181&lt;&gt;"",[2]PREMIOS_DOCTORADO!$BR181&lt;&gt;0),[2]PREMIOS_DOCTORADO!$BR181,""),IF($A183="TOTAL",SUM(INDIRECT("AO4:AO"&amp;ROW()-1)),""))</f>
        <v/>
      </c>
      <c r="AP183" s="7" t="str">
        <f ca="1">IF(AND($A183&lt;&gt;"",$A183&lt;&gt;"TOTAL"),IF(AND([2]PREMIOS_DOCTORADO!$BT181&lt;&gt;"",[2]PREMIOS_DOCTORADO!$BT181&lt;&gt;0),[2]PREMIOS_DOCTORADO!$BT181,""),IF($A183="TOTAL",SUM(INDIRECT("AP4:AP"&amp;ROW()-1)),""))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IF(AND($A183&lt;&gt;"",$A183&lt;&gt;"TOTAL"),IF(AND([2]PREMIOS_DOCTORADO!$BW181&lt;&gt;"",[2]PREMIOS_DOCTORADO!$BW181&lt;&gt;0),[2]PREMIOS_DOCTORADO!$BW181,""),IF($A183="TOTAL",SUM(INDIRECT("AR4:AR"&amp;ROW()-1)),""))</f>
        <v/>
      </c>
      <c r="AS183" s="7" t="str">
        <f ca="1">IF(AND($A183&lt;&gt;"",$A183&lt;&gt;"TOTAL"),IF(AND([2]PREMIOS_DOCTORADO!$BY181&lt;&gt;"",[2]PREMIOS_DOCTORADO!$BY181&lt;&gt;0),[2]PREMIOS_DOCTORADO!$BY181,""),IF($A183="TOTAL",SUM(INDIRECT("AS4:AS"&amp;ROW()-1)),""))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IF(AND($A183&lt;&gt;"",$A183&lt;&gt;"TOTAL"),IF(AND([2]PREMIOS_DOCTORADO!$CB181&lt;&gt;"",[2]PREMIOS_DOCTORADO!$CB181&lt;&gt;0),[2]PREMIOS_DOCTORADO!$CB181,""),IF($A183="TOTAL",SUM(INDIRECT("AU4:AU"&amp;ROW()-1)),""))</f>
        <v/>
      </c>
      <c r="AV183" s="7" t="str">
        <f ca="1">IF(AND($A183&lt;&gt;"",$A183&lt;&gt;"TOTAL"),IF(AND([2]PREMIOS_DOCTORADO!$CD181&lt;&gt;"",[2]PREMIOS_DOCTORADO!$CD181&lt;&gt;0),[2]PREMIOS_DOCTORADO!$CD181,""),IF($A183="TOTAL",SUM(INDIRECT("AV4:AV"&amp;ROW()-1)),""))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IF(AND($A183&lt;&gt;"",$A183&lt;&gt;"TOTAL"),IF(AND([2]PREMIOS_DOCTORADO!$CG181&lt;&gt;"",[2]PREMIOS_DOCTORADO!$CG181&lt;&gt;0),[2]PREMIOS_DOCTORADO!$CG181,""),IF($A183="TOTAL",SUM(INDIRECT("AX4:AX"&amp;ROW()-1)),""))</f>
        <v/>
      </c>
      <c r="AY183" s="7" t="str">
        <f ca="1">IF(AND($A183&lt;&gt;"",$A183&lt;&gt;"TOTAL"),IF(AND([2]PREMIOS_DOCTORADO!$CI181&lt;&gt;"",[2]PREMIOS_DOCTORADO!$CI181&lt;&gt;0),[2]PREMIOS_DOCTORADO!$CI181,""),IF($A183="TOTAL",SUM(INDIRECT("AY4:AY"&amp;ROW()-1)),""))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IF(AND($A183&lt;&gt;"",$A183&lt;&gt;"TOTAL"),IF(AND([2]PREMIOS_DOCTORADO!$CL181&lt;&gt;"",[2]PREMIOS_DOCTORADO!$CL181&lt;&gt;0),[2]PREMIOS_DOCTORADO!$CL181,""),IF($A183="TOTAL",SUM(INDIRECT("BA4:BA"&amp;ROW()-1)),""))</f>
        <v/>
      </c>
      <c r="BB183" s="7" t="str">
        <f ca="1">IF(AND($A183&lt;&gt;"",$A183&lt;&gt;"TOTAL"),IF(AND([2]PREMIOS_DOCTORADO!$CN181&lt;&gt;"",[2]PREMIOS_DOCTORADO!$CN181&lt;&gt;0),[2]PREMIOS_DOCTORADO!$CN181,""),IF($A183="TOTAL",SUM(INDIRECT("BB4:BB"&amp;ROW()-1)),""))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IF(AND($A183&lt;&gt;"",$A183&lt;&gt;"TOTAL"),IF(AND([2]PREMIOS_DOCTORADO!$CQ181&lt;&gt;"",[2]PREMIOS_DOCTORADO!$CQ181&lt;&gt;0),[2]PREMIOS_DOCTORADO!$CQ181,""),IF($A183="TOTAL",SUM(INDIRECT("BD4:BD"&amp;ROW()-1)),""))</f>
        <v/>
      </c>
      <c r="BE183" s="7" t="str">
        <f ca="1">IF(AND($A183&lt;&gt;"",$A183&lt;&gt;"TOTAL"),IF(AND([2]PREMIOS_DOCTORADO!$CS181&lt;&gt;"",[2]PREMIOS_DOCTORADO!$CS181&lt;&gt;0),[2]PREMIOS_DOCTORADO!$CS181,""),IF($A183="TOTAL",SUM(INDIRECT("BE4:BE"&amp;ROW()-1)),""))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IF([2]PREMIOS_DOCTORADO!$D182&lt;&gt;"",[2]PREMIOS_DOCTORADO!$D182,IF(AND([2]PREMIOS_DOCTORADO!$D182="",[2]PREMIOS_DOCTORADO!$D183="",[2]PREMIOS_DOCTORADO!$D181=""),"","TOTAL"))</f>
        <v/>
      </c>
      <c r="B184" s="7" t="str">
        <f ca="1">IF(AND($A184&lt;&gt;"",$A184&lt;&gt;"TOTAL"),IF(AND([2]PREMIOS_DOCTORADO!$E182&lt;&gt;"",[2]PREMIOS_DOCTORADO!$E182&lt;&gt;0),[2]PREMIOS_DOCTORADO!$E182,""),IF($A184="TOTAL",SUM(INDIRECT("B4:B"&amp;ROW()-1)),""))</f>
        <v/>
      </c>
      <c r="C184" s="7" t="str">
        <f ca="1">IF(AND($A184&lt;&gt;"",$A184&lt;&gt;"TOTAL"),IF(AND([2]PREMIOS_DOCTORADO!$G182&lt;&gt;"",[2]PREMIOS_DOCTORADO!$G182&lt;&gt;0),[2]PREMIOS_DOCTORADO!$G182,""),IF($A184="TOTAL",SUM(INDIRECT("C4:C"&amp;ROW()-1)),""))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IF(AND($A184&lt;&gt;"",$A184&lt;&gt;"TOTAL"),IF(AND([2]PREMIOS_DOCTORADO!$J182&lt;&gt;"",[2]PREMIOS_DOCTORADO!$J182&lt;&gt;0),[2]PREMIOS_DOCTORADO!$J182,""),IF($A184="TOTAL",SUM(INDIRECT("E4:E"&amp;ROW()-1)),""))</f>
        <v/>
      </c>
      <c r="F184" s="7" t="str">
        <f ca="1">IF(AND($A184&lt;&gt;"",$A184&lt;&gt;"TOTAL"),IF(AND([2]PREMIOS_DOCTORADO!$L182&lt;&gt;"",[2]PREMIOS_DOCTORADO!$L182&lt;&gt;0),[2]PREMIOS_DOCTORADO!$L182,""),IF($A184="TOTAL",SUM(INDIRECT("F4:F"&amp;ROW()-1)),""))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IF(AND($A184&lt;&gt;"",$A184&lt;&gt;"TOTAL"),IF(AND([2]PREMIOS_DOCTORADO!$O182&lt;&gt;"",[2]PREMIOS_DOCTORADO!$O182&lt;&gt;0),[2]PREMIOS_DOCTORADO!$O182,""),IF($A184="TOTAL",SUM(INDIRECT("H4:H"&amp;ROW()-1)),""))</f>
        <v/>
      </c>
      <c r="I184" s="7" t="str">
        <f ca="1">IF(AND($A184&lt;&gt;"",$A184&lt;&gt;"TOTAL"),IF(AND([2]PREMIOS_DOCTORADO!$Q182&lt;&gt;"",[2]PREMIOS_DOCTORADO!$Q182&lt;&gt;0),[2]PREMIOS_DOCTORADO!$Q182,""),IF($A184="TOTAL",SUM(INDIRECT("I4:I"&amp;ROW()-1)),""))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IF(AND($A184&lt;&gt;"",$A184&lt;&gt;"TOTAL"),IF(AND([2]PREMIOS_DOCTORADO!$T182&lt;&gt;"",[2]PREMIOS_DOCTORADO!$T182&lt;&gt;0),[2]PREMIOS_DOCTORADO!$T182,""),IF($A184="TOTAL",SUM(INDIRECT("K4:K"&amp;ROW()-1)),""))</f>
        <v/>
      </c>
      <c r="L184" s="7" t="str">
        <f ca="1">IF(AND($A184&lt;&gt;"",$A184&lt;&gt;"TOTAL"),IF(AND([2]PREMIOS_DOCTORADO!$V182&lt;&gt;"",[2]PREMIOS_DOCTORADO!$V182&lt;&gt;0),[2]PREMIOS_DOCTORADO!$V182,""),IF($A184="TOTAL",SUM(INDIRECT("L4:L"&amp;ROW()-1)),""))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IF(AND($A184&lt;&gt;"",$A184&lt;&gt;"TOTAL"),IF(AND([2]PREMIOS_DOCTORADO!$Y182&lt;&gt;"",[2]PREMIOS_DOCTORADO!$Y182&lt;&gt;0),[2]PREMIOS_DOCTORADO!$Y182,""),IF($A184="TOTAL",SUM(INDIRECT("N4:N"&amp;ROW()-1)),""))</f>
        <v/>
      </c>
      <c r="O184" s="7" t="str">
        <f ca="1">IF(AND($A184&lt;&gt;"",$A184&lt;&gt;"TOTAL"),IF(AND([2]PREMIOS_DOCTORADO!$AA182&lt;&gt;"",[2]PREMIOS_DOCTORADO!$AA182&lt;&gt;0),[2]PREMIOS_DOCTORADO!$AA182,""),IF($A184="TOTAL",SUM(INDIRECT("O4:O"&amp;ROW()-1)),""))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IF(AND($A184&lt;&gt;"",$A184&lt;&gt;"TOTAL"),IF(AND([2]PREMIOS_DOCTORADO!$AD182&lt;&gt;"",[2]PREMIOS_DOCTORADO!$AD182&lt;&gt;0),[2]PREMIOS_DOCTORADO!$AD182,""),IF($A184="TOTAL",SUM(INDIRECT("Q4:Q"&amp;ROW()-1)),""))</f>
        <v/>
      </c>
      <c r="R184" s="7" t="str">
        <f ca="1">IF(AND($A184&lt;&gt;"",$A184&lt;&gt;"TOTAL"),IF(AND([2]PREMIOS_DOCTORADO!$AF182&lt;&gt;"",[2]PREMIOS_DOCTORADO!$AF182&lt;&gt;0),[2]PREMIOS_DOCTORADO!$AF182,""),IF($A184="TOTAL",SUM(INDIRECT("R4:R"&amp;ROW()-1)),""))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IF(AND($A184&lt;&gt;"",$A184&lt;&gt;"TOTAL"),IF(AND([2]PREMIOS_DOCTORADO!$AI182&lt;&gt;"",[2]PREMIOS_DOCTORADO!$AI182&lt;&gt;0),[2]PREMIOS_DOCTORADO!$AI182,""),IF($A184="TOTAL",SUM(INDIRECT("T4:T"&amp;ROW()-1)),""))</f>
        <v/>
      </c>
      <c r="U184" s="7" t="str">
        <f ca="1">IF(AND($A184&lt;&gt;"",$A184&lt;&gt;"TOTAL"),IF(AND([2]PREMIOS_DOCTORADO!$AK182&lt;&gt;"",[2]PREMIOS_DOCTORADO!$AK182&lt;&gt;0),[2]PREMIOS_DOCTORADO!$AK182,""),IF($A184="TOTAL",SUM(INDIRECT("U4:U"&amp;ROW()-1)),""))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IF(AND($A184&lt;&gt;"",$A184&lt;&gt;"TOTAL"),IF(AND([2]PREMIOS_DOCTORADO!$AN182&lt;&gt;"",[2]PREMIOS_DOCTORADO!$AN182&lt;&gt;0),[2]PREMIOS_DOCTORADO!$AN182,""),IF($A184="TOTAL",SUM(INDIRECT("W4:W"&amp;ROW()-1)),""))</f>
        <v/>
      </c>
      <c r="X184" s="7" t="str">
        <f ca="1">IF(AND($A184&lt;&gt;"",$A184&lt;&gt;"TOTAL"),IF(AND([2]PREMIOS_DOCTORADO!$AP182&lt;&gt;"",[2]PREMIOS_DOCTORADO!$AP182&lt;&gt;0),[2]PREMIOS_DOCTORADO!$AP182,""),IF($A184="TOTAL",SUM(INDIRECT("X4:X"&amp;ROW()-1)),""))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IF(AND($A184&lt;&gt;"",$A184&lt;&gt;"TOTAL"),IF(AND([2]PREMIOS_DOCTORADO!$AS182&lt;&gt;"",[2]PREMIOS_DOCTORADO!$AS182&lt;&gt;0),[2]PREMIOS_DOCTORADO!$AS182,""),IF($A184="TOTAL",SUM(INDIRECT("Z4:Z"&amp;ROW()-1)),""))</f>
        <v/>
      </c>
      <c r="AA184" s="7" t="str">
        <f ca="1">IF(AND($A184&lt;&gt;"",$A184&lt;&gt;"TOTAL"),IF(AND([2]PREMIOS_DOCTORADO!$AU182&lt;&gt;"",[2]PREMIOS_DOCTORADO!$AU182&lt;&gt;0),[2]PREMIOS_DOCTORADO!$AU182,""),IF($A184="TOTAL",SUM(INDIRECT("AA4:AA"&amp;ROW()-1)),""))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IF(AND($A184&lt;&gt;"",$A184&lt;&gt;"TOTAL"),IF(AND([2]PREMIOS_DOCTORADO!$AX182&lt;&gt;"",[2]PREMIOS_DOCTORADO!$AX182&lt;&gt;0),[2]PREMIOS_DOCTORADO!$AX182,""),IF($A184="TOTAL",SUM(INDIRECT("AC4:AC"&amp;ROW()-1)),""))</f>
        <v/>
      </c>
      <c r="AD184" s="7" t="str">
        <f ca="1">IF(AND($A184&lt;&gt;"",$A184&lt;&gt;"TOTAL"),IF(AND([2]PREMIOS_DOCTORADO!$AZ182&lt;&gt;"",[2]PREMIOS_DOCTORADO!$AZ182&lt;&gt;0),[2]PREMIOS_DOCTORADO!$AZ182,""),IF($A184="TOTAL",SUM(INDIRECT("AD4:AD"&amp;ROW()-1)),""))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IF(AND($A184&lt;&gt;"",$A184&lt;&gt;"TOTAL"),IF(AND([2]PREMIOS_DOCTORADO!$BC182&lt;&gt;"",[2]PREMIOS_DOCTORADO!$BC182&lt;&gt;0),[2]PREMIOS_DOCTORADO!$BC182,""),IF($A184="TOTAL",SUM(INDIRECT("AF4:AF"&amp;ROW()-1)),""))</f>
        <v/>
      </c>
      <c r="AG184" s="7" t="str">
        <f ca="1">IF(AND($A184&lt;&gt;"",$A184&lt;&gt;"TOTAL"),IF(AND([2]PREMIOS_DOCTORADO!$BE182&lt;&gt;"",[2]PREMIOS_DOCTORADO!$BE182&lt;&gt;0),[2]PREMIOS_DOCTORADO!$BE182,""),IF($A184="TOTAL",SUM(INDIRECT("AG4:AG"&amp;ROW()-1)),""))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IF(AND($A184&lt;&gt;"",$A184&lt;&gt;"TOTAL"),IF(AND([2]PREMIOS_DOCTORADO!$BH182&lt;&gt;"",[2]PREMIOS_DOCTORADO!$BH182&lt;&gt;0),[2]PREMIOS_DOCTORADO!$BH182,""),IF($A184="TOTAL",SUM(INDIRECT("AI4:AI"&amp;ROW()-1)),""))</f>
        <v/>
      </c>
      <c r="AJ184" s="7" t="str">
        <f ca="1">IF(AND($A184&lt;&gt;"",$A184&lt;&gt;"TOTAL"),IF(AND([2]PREMIOS_DOCTORADO!$BJ182&lt;&gt;"",[2]PREMIOS_DOCTORADO!$BJ182&lt;&gt;0),[2]PREMIOS_DOCTORADO!$BJ182,""),IF($A184="TOTAL",SUM(INDIRECT("AJ4:AJ"&amp;ROW()-1)),""))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IF(AND($A184&lt;&gt;"",$A184&lt;&gt;"TOTAL"),IF(AND([2]PREMIOS_DOCTORADO!$BM182&lt;&gt;"",[2]PREMIOS_DOCTORADO!$BM182&lt;&gt;0),[2]PREMIOS_DOCTORADO!$BM182,""),IF($A184="TOTAL",SUM(INDIRECT("AL4:AL"&amp;ROW()-1)),""))</f>
        <v/>
      </c>
      <c r="AM184" s="7" t="str">
        <f ca="1">IF(AND($A184&lt;&gt;"",$A184&lt;&gt;"TOTAL"),IF(AND([2]PREMIOS_DOCTORADO!$BO182&lt;&gt;"",[2]PREMIOS_DOCTORADO!$BO182&lt;&gt;0),[2]PREMIOS_DOCTORADO!$BO182,""),IF($A184="TOTAL",SUM(INDIRECT("AM4:AM"&amp;ROW()-1)),""))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IF(AND($A184&lt;&gt;"",$A184&lt;&gt;"TOTAL"),IF(AND([2]PREMIOS_DOCTORADO!$BR182&lt;&gt;"",[2]PREMIOS_DOCTORADO!$BR182&lt;&gt;0),[2]PREMIOS_DOCTORADO!$BR182,""),IF($A184="TOTAL",SUM(INDIRECT("AO4:AO"&amp;ROW()-1)),""))</f>
        <v/>
      </c>
      <c r="AP184" s="7" t="str">
        <f ca="1">IF(AND($A184&lt;&gt;"",$A184&lt;&gt;"TOTAL"),IF(AND([2]PREMIOS_DOCTORADO!$BT182&lt;&gt;"",[2]PREMIOS_DOCTORADO!$BT182&lt;&gt;0),[2]PREMIOS_DOCTORADO!$BT182,""),IF($A184="TOTAL",SUM(INDIRECT("AP4:AP"&amp;ROW()-1)),""))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IF(AND($A184&lt;&gt;"",$A184&lt;&gt;"TOTAL"),IF(AND([2]PREMIOS_DOCTORADO!$BW182&lt;&gt;"",[2]PREMIOS_DOCTORADO!$BW182&lt;&gt;0),[2]PREMIOS_DOCTORADO!$BW182,""),IF($A184="TOTAL",SUM(INDIRECT("AR4:AR"&amp;ROW()-1)),""))</f>
        <v/>
      </c>
      <c r="AS184" s="7" t="str">
        <f ca="1">IF(AND($A184&lt;&gt;"",$A184&lt;&gt;"TOTAL"),IF(AND([2]PREMIOS_DOCTORADO!$BY182&lt;&gt;"",[2]PREMIOS_DOCTORADO!$BY182&lt;&gt;0),[2]PREMIOS_DOCTORADO!$BY182,""),IF($A184="TOTAL",SUM(INDIRECT("AS4:AS"&amp;ROW()-1)),""))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IF(AND($A184&lt;&gt;"",$A184&lt;&gt;"TOTAL"),IF(AND([2]PREMIOS_DOCTORADO!$CB182&lt;&gt;"",[2]PREMIOS_DOCTORADO!$CB182&lt;&gt;0),[2]PREMIOS_DOCTORADO!$CB182,""),IF($A184="TOTAL",SUM(INDIRECT("AU4:AU"&amp;ROW()-1)),""))</f>
        <v/>
      </c>
      <c r="AV184" s="7" t="str">
        <f ca="1">IF(AND($A184&lt;&gt;"",$A184&lt;&gt;"TOTAL"),IF(AND([2]PREMIOS_DOCTORADO!$CD182&lt;&gt;"",[2]PREMIOS_DOCTORADO!$CD182&lt;&gt;0),[2]PREMIOS_DOCTORADO!$CD182,""),IF($A184="TOTAL",SUM(INDIRECT("AV4:AV"&amp;ROW()-1)),""))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IF(AND($A184&lt;&gt;"",$A184&lt;&gt;"TOTAL"),IF(AND([2]PREMIOS_DOCTORADO!$CG182&lt;&gt;"",[2]PREMIOS_DOCTORADO!$CG182&lt;&gt;0),[2]PREMIOS_DOCTORADO!$CG182,""),IF($A184="TOTAL",SUM(INDIRECT("AX4:AX"&amp;ROW()-1)),""))</f>
        <v/>
      </c>
      <c r="AY184" s="7" t="str">
        <f ca="1">IF(AND($A184&lt;&gt;"",$A184&lt;&gt;"TOTAL"),IF(AND([2]PREMIOS_DOCTORADO!$CI182&lt;&gt;"",[2]PREMIOS_DOCTORADO!$CI182&lt;&gt;0),[2]PREMIOS_DOCTORADO!$CI182,""),IF($A184="TOTAL",SUM(INDIRECT("AY4:AY"&amp;ROW()-1)),""))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IF(AND($A184&lt;&gt;"",$A184&lt;&gt;"TOTAL"),IF(AND([2]PREMIOS_DOCTORADO!$CL182&lt;&gt;"",[2]PREMIOS_DOCTORADO!$CL182&lt;&gt;0),[2]PREMIOS_DOCTORADO!$CL182,""),IF($A184="TOTAL",SUM(INDIRECT("BA4:BA"&amp;ROW()-1)),""))</f>
        <v/>
      </c>
      <c r="BB184" s="7" t="str">
        <f ca="1">IF(AND($A184&lt;&gt;"",$A184&lt;&gt;"TOTAL"),IF(AND([2]PREMIOS_DOCTORADO!$CN182&lt;&gt;"",[2]PREMIOS_DOCTORADO!$CN182&lt;&gt;0),[2]PREMIOS_DOCTORADO!$CN182,""),IF($A184="TOTAL",SUM(INDIRECT("BB4:BB"&amp;ROW()-1)),""))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IF(AND($A184&lt;&gt;"",$A184&lt;&gt;"TOTAL"),IF(AND([2]PREMIOS_DOCTORADO!$CQ182&lt;&gt;"",[2]PREMIOS_DOCTORADO!$CQ182&lt;&gt;0),[2]PREMIOS_DOCTORADO!$CQ182,""),IF($A184="TOTAL",SUM(INDIRECT("BD4:BD"&amp;ROW()-1)),""))</f>
        <v/>
      </c>
      <c r="BE184" s="7" t="str">
        <f ca="1">IF(AND($A184&lt;&gt;"",$A184&lt;&gt;"TOTAL"),IF(AND([2]PREMIOS_DOCTORADO!$CS182&lt;&gt;"",[2]PREMIOS_DOCTORADO!$CS182&lt;&gt;0),[2]PREMIOS_DOCTORADO!$CS182,""),IF($A184="TOTAL",SUM(INDIRECT("BE4:BE"&amp;ROW()-1)),""))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IF([2]PREMIOS_DOCTORADO!$D183&lt;&gt;"",[2]PREMIOS_DOCTORADO!$D183,IF(AND([2]PREMIOS_DOCTORADO!$D183="",[2]PREMIOS_DOCTORADO!$D184="",[2]PREMIOS_DOCTORADO!$D182=""),"","TOTAL"))</f>
        <v/>
      </c>
      <c r="B185" s="7" t="str">
        <f ca="1">IF(AND($A185&lt;&gt;"",$A185&lt;&gt;"TOTAL"),IF(AND([2]PREMIOS_DOCTORADO!$E183&lt;&gt;"",[2]PREMIOS_DOCTORADO!$E183&lt;&gt;0),[2]PREMIOS_DOCTORADO!$E183,""),IF($A185="TOTAL",SUM(INDIRECT("B4:B"&amp;ROW()-1)),""))</f>
        <v/>
      </c>
      <c r="C185" s="7" t="str">
        <f ca="1">IF(AND($A185&lt;&gt;"",$A185&lt;&gt;"TOTAL"),IF(AND([2]PREMIOS_DOCTORADO!$G183&lt;&gt;"",[2]PREMIOS_DOCTORADO!$G183&lt;&gt;0),[2]PREMIOS_DOCTORADO!$G183,""),IF($A185="TOTAL",SUM(INDIRECT("C4:C"&amp;ROW()-1)),""))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IF(AND($A185&lt;&gt;"",$A185&lt;&gt;"TOTAL"),IF(AND([2]PREMIOS_DOCTORADO!$J183&lt;&gt;"",[2]PREMIOS_DOCTORADO!$J183&lt;&gt;0),[2]PREMIOS_DOCTORADO!$J183,""),IF($A185="TOTAL",SUM(INDIRECT("E4:E"&amp;ROW()-1)),""))</f>
        <v/>
      </c>
      <c r="F185" s="7" t="str">
        <f ca="1">IF(AND($A185&lt;&gt;"",$A185&lt;&gt;"TOTAL"),IF(AND([2]PREMIOS_DOCTORADO!$L183&lt;&gt;"",[2]PREMIOS_DOCTORADO!$L183&lt;&gt;0),[2]PREMIOS_DOCTORADO!$L183,""),IF($A185="TOTAL",SUM(INDIRECT("F4:F"&amp;ROW()-1)),""))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IF(AND($A185&lt;&gt;"",$A185&lt;&gt;"TOTAL"),IF(AND([2]PREMIOS_DOCTORADO!$O183&lt;&gt;"",[2]PREMIOS_DOCTORADO!$O183&lt;&gt;0),[2]PREMIOS_DOCTORADO!$O183,""),IF($A185="TOTAL",SUM(INDIRECT("H4:H"&amp;ROW()-1)),""))</f>
        <v/>
      </c>
      <c r="I185" s="7" t="str">
        <f ca="1">IF(AND($A185&lt;&gt;"",$A185&lt;&gt;"TOTAL"),IF(AND([2]PREMIOS_DOCTORADO!$Q183&lt;&gt;"",[2]PREMIOS_DOCTORADO!$Q183&lt;&gt;0),[2]PREMIOS_DOCTORADO!$Q183,""),IF($A185="TOTAL",SUM(INDIRECT("I4:I"&amp;ROW()-1)),""))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IF(AND($A185&lt;&gt;"",$A185&lt;&gt;"TOTAL"),IF(AND([2]PREMIOS_DOCTORADO!$T183&lt;&gt;"",[2]PREMIOS_DOCTORADO!$T183&lt;&gt;0),[2]PREMIOS_DOCTORADO!$T183,""),IF($A185="TOTAL",SUM(INDIRECT("K4:K"&amp;ROW()-1)),""))</f>
        <v/>
      </c>
      <c r="L185" s="7" t="str">
        <f ca="1">IF(AND($A185&lt;&gt;"",$A185&lt;&gt;"TOTAL"),IF(AND([2]PREMIOS_DOCTORADO!$V183&lt;&gt;"",[2]PREMIOS_DOCTORADO!$V183&lt;&gt;0),[2]PREMIOS_DOCTORADO!$V183,""),IF($A185="TOTAL",SUM(INDIRECT("L4:L"&amp;ROW()-1)),""))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IF(AND($A185&lt;&gt;"",$A185&lt;&gt;"TOTAL"),IF(AND([2]PREMIOS_DOCTORADO!$Y183&lt;&gt;"",[2]PREMIOS_DOCTORADO!$Y183&lt;&gt;0),[2]PREMIOS_DOCTORADO!$Y183,""),IF($A185="TOTAL",SUM(INDIRECT("N4:N"&amp;ROW()-1)),""))</f>
        <v/>
      </c>
      <c r="O185" s="7" t="str">
        <f ca="1">IF(AND($A185&lt;&gt;"",$A185&lt;&gt;"TOTAL"),IF(AND([2]PREMIOS_DOCTORADO!$AA183&lt;&gt;"",[2]PREMIOS_DOCTORADO!$AA183&lt;&gt;0),[2]PREMIOS_DOCTORADO!$AA183,""),IF($A185="TOTAL",SUM(INDIRECT("O4:O"&amp;ROW()-1)),""))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IF(AND($A185&lt;&gt;"",$A185&lt;&gt;"TOTAL"),IF(AND([2]PREMIOS_DOCTORADO!$AD183&lt;&gt;"",[2]PREMIOS_DOCTORADO!$AD183&lt;&gt;0),[2]PREMIOS_DOCTORADO!$AD183,""),IF($A185="TOTAL",SUM(INDIRECT("Q4:Q"&amp;ROW()-1)),""))</f>
        <v/>
      </c>
      <c r="R185" s="7" t="str">
        <f ca="1">IF(AND($A185&lt;&gt;"",$A185&lt;&gt;"TOTAL"),IF(AND([2]PREMIOS_DOCTORADO!$AF183&lt;&gt;"",[2]PREMIOS_DOCTORADO!$AF183&lt;&gt;0),[2]PREMIOS_DOCTORADO!$AF183,""),IF($A185="TOTAL",SUM(INDIRECT("R4:R"&amp;ROW()-1)),""))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IF(AND($A185&lt;&gt;"",$A185&lt;&gt;"TOTAL"),IF(AND([2]PREMIOS_DOCTORADO!$AI183&lt;&gt;"",[2]PREMIOS_DOCTORADO!$AI183&lt;&gt;0),[2]PREMIOS_DOCTORADO!$AI183,""),IF($A185="TOTAL",SUM(INDIRECT("T4:T"&amp;ROW()-1)),""))</f>
        <v/>
      </c>
      <c r="U185" s="7" t="str">
        <f ca="1">IF(AND($A185&lt;&gt;"",$A185&lt;&gt;"TOTAL"),IF(AND([2]PREMIOS_DOCTORADO!$AK183&lt;&gt;"",[2]PREMIOS_DOCTORADO!$AK183&lt;&gt;0),[2]PREMIOS_DOCTORADO!$AK183,""),IF($A185="TOTAL",SUM(INDIRECT("U4:U"&amp;ROW()-1)),""))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IF(AND($A185&lt;&gt;"",$A185&lt;&gt;"TOTAL"),IF(AND([2]PREMIOS_DOCTORADO!$AN183&lt;&gt;"",[2]PREMIOS_DOCTORADO!$AN183&lt;&gt;0),[2]PREMIOS_DOCTORADO!$AN183,""),IF($A185="TOTAL",SUM(INDIRECT("W4:W"&amp;ROW()-1)),""))</f>
        <v/>
      </c>
      <c r="X185" s="7" t="str">
        <f ca="1">IF(AND($A185&lt;&gt;"",$A185&lt;&gt;"TOTAL"),IF(AND([2]PREMIOS_DOCTORADO!$AP183&lt;&gt;"",[2]PREMIOS_DOCTORADO!$AP183&lt;&gt;0),[2]PREMIOS_DOCTORADO!$AP183,""),IF($A185="TOTAL",SUM(INDIRECT("X4:X"&amp;ROW()-1)),""))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IF(AND($A185&lt;&gt;"",$A185&lt;&gt;"TOTAL"),IF(AND([2]PREMIOS_DOCTORADO!$AS183&lt;&gt;"",[2]PREMIOS_DOCTORADO!$AS183&lt;&gt;0),[2]PREMIOS_DOCTORADO!$AS183,""),IF($A185="TOTAL",SUM(INDIRECT("Z4:Z"&amp;ROW()-1)),""))</f>
        <v/>
      </c>
      <c r="AA185" s="7" t="str">
        <f ca="1">IF(AND($A185&lt;&gt;"",$A185&lt;&gt;"TOTAL"),IF(AND([2]PREMIOS_DOCTORADO!$AU183&lt;&gt;"",[2]PREMIOS_DOCTORADO!$AU183&lt;&gt;0),[2]PREMIOS_DOCTORADO!$AU183,""),IF($A185="TOTAL",SUM(INDIRECT("AA4:AA"&amp;ROW()-1)),""))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IF(AND($A185&lt;&gt;"",$A185&lt;&gt;"TOTAL"),IF(AND([2]PREMIOS_DOCTORADO!$AX183&lt;&gt;"",[2]PREMIOS_DOCTORADO!$AX183&lt;&gt;0),[2]PREMIOS_DOCTORADO!$AX183,""),IF($A185="TOTAL",SUM(INDIRECT("AC4:AC"&amp;ROW()-1)),""))</f>
        <v/>
      </c>
      <c r="AD185" s="7" t="str">
        <f ca="1">IF(AND($A185&lt;&gt;"",$A185&lt;&gt;"TOTAL"),IF(AND([2]PREMIOS_DOCTORADO!$AZ183&lt;&gt;"",[2]PREMIOS_DOCTORADO!$AZ183&lt;&gt;0),[2]PREMIOS_DOCTORADO!$AZ183,""),IF($A185="TOTAL",SUM(INDIRECT("AD4:AD"&amp;ROW()-1)),""))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IF(AND($A185&lt;&gt;"",$A185&lt;&gt;"TOTAL"),IF(AND([2]PREMIOS_DOCTORADO!$BC183&lt;&gt;"",[2]PREMIOS_DOCTORADO!$BC183&lt;&gt;0),[2]PREMIOS_DOCTORADO!$BC183,""),IF($A185="TOTAL",SUM(INDIRECT("AF4:AF"&amp;ROW()-1)),""))</f>
        <v/>
      </c>
      <c r="AG185" s="7" t="str">
        <f ca="1">IF(AND($A185&lt;&gt;"",$A185&lt;&gt;"TOTAL"),IF(AND([2]PREMIOS_DOCTORADO!$BE183&lt;&gt;"",[2]PREMIOS_DOCTORADO!$BE183&lt;&gt;0),[2]PREMIOS_DOCTORADO!$BE183,""),IF($A185="TOTAL",SUM(INDIRECT("AG4:AG"&amp;ROW()-1)),""))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IF(AND($A185&lt;&gt;"",$A185&lt;&gt;"TOTAL"),IF(AND([2]PREMIOS_DOCTORADO!$BH183&lt;&gt;"",[2]PREMIOS_DOCTORADO!$BH183&lt;&gt;0),[2]PREMIOS_DOCTORADO!$BH183,""),IF($A185="TOTAL",SUM(INDIRECT("AI4:AI"&amp;ROW()-1)),""))</f>
        <v/>
      </c>
      <c r="AJ185" s="7" t="str">
        <f ca="1">IF(AND($A185&lt;&gt;"",$A185&lt;&gt;"TOTAL"),IF(AND([2]PREMIOS_DOCTORADO!$BJ183&lt;&gt;"",[2]PREMIOS_DOCTORADO!$BJ183&lt;&gt;0),[2]PREMIOS_DOCTORADO!$BJ183,""),IF($A185="TOTAL",SUM(INDIRECT("AJ4:AJ"&amp;ROW()-1)),""))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IF(AND($A185&lt;&gt;"",$A185&lt;&gt;"TOTAL"),IF(AND([2]PREMIOS_DOCTORADO!$BM183&lt;&gt;"",[2]PREMIOS_DOCTORADO!$BM183&lt;&gt;0),[2]PREMIOS_DOCTORADO!$BM183,""),IF($A185="TOTAL",SUM(INDIRECT("AL4:AL"&amp;ROW()-1)),""))</f>
        <v/>
      </c>
      <c r="AM185" s="7" t="str">
        <f ca="1">IF(AND($A185&lt;&gt;"",$A185&lt;&gt;"TOTAL"),IF(AND([2]PREMIOS_DOCTORADO!$BO183&lt;&gt;"",[2]PREMIOS_DOCTORADO!$BO183&lt;&gt;0),[2]PREMIOS_DOCTORADO!$BO183,""),IF($A185="TOTAL",SUM(INDIRECT("AM4:AM"&amp;ROW()-1)),""))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IF(AND($A185&lt;&gt;"",$A185&lt;&gt;"TOTAL"),IF(AND([2]PREMIOS_DOCTORADO!$BR183&lt;&gt;"",[2]PREMIOS_DOCTORADO!$BR183&lt;&gt;0),[2]PREMIOS_DOCTORADO!$BR183,""),IF($A185="TOTAL",SUM(INDIRECT("AO4:AO"&amp;ROW()-1)),""))</f>
        <v/>
      </c>
      <c r="AP185" s="7" t="str">
        <f ca="1">IF(AND($A185&lt;&gt;"",$A185&lt;&gt;"TOTAL"),IF(AND([2]PREMIOS_DOCTORADO!$BT183&lt;&gt;"",[2]PREMIOS_DOCTORADO!$BT183&lt;&gt;0),[2]PREMIOS_DOCTORADO!$BT183,""),IF($A185="TOTAL",SUM(INDIRECT("AP4:AP"&amp;ROW()-1)),""))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IF(AND($A185&lt;&gt;"",$A185&lt;&gt;"TOTAL"),IF(AND([2]PREMIOS_DOCTORADO!$BW183&lt;&gt;"",[2]PREMIOS_DOCTORADO!$BW183&lt;&gt;0),[2]PREMIOS_DOCTORADO!$BW183,""),IF($A185="TOTAL",SUM(INDIRECT("AR4:AR"&amp;ROW()-1)),""))</f>
        <v/>
      </c>
      <c r="AS185" s="7" t="str">
        <f ca="1">IF(AND($A185&lt;&gt;"",$A185&lt;&gt;"TOTAL"),IF(AND([2]PREMIOS_DOCTORADO!$BY183&lt;&gt;"",[2]PREMIOS_DOCTORADO!$BY183&lt;&gt;0),[2]PREMIOS_DOCTORADO!$BY183,""),IF($A185="TOTAL",SUM(INDIRECT("AS4:AS"&amp;ROW()-1)),""))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IF(AND($A185&lt;&gt;"",$A185&lt;&gt;"TOTAL"),IF(AND([2]PREMIOS_DOCTORADO!$CB183&lt;&gt;"",[2]PREMIOS_DOCTORADO!$CB183&lt;&gt;0),[2]PREMIOS_DOCTORADO!$CB183,""),IF($A185="TOTAL",SUM(INDIRECT("AU4:AU"&amp;ROW()-1)),""))</f>
        <v/>
      </c>
      <c r="AV185" s="7" t="str">
        <f ca="1">IF(AND($A185&lt;&gt;"",$A185&lt;&gt;"TOTAL"),IF(AND([2]PREMIOS_DOCTORADO!$CD183&lt;&gt;"",[2]PREMIOS_DOCTORADO!$CD183&lt;&gt;0),[2]PREMIOS_DOCTORADO!$CD183,""),IF($A185="TOTAL",SUM(INDIRECT("AV4:AV"&amp;ROW()-1)),""))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IF(AND($A185&lt;&gt;"",$A185&lt;&gt;"TOTAL"),IF(AND([2]PREMIOS_DOCTORADO!$CG183&lt;&gt;"",[2]PREMIOS_DOCTORADO!$CG183&lt;&gt;0),[2]PREMIOS_DOCTORADO!$CG183,""),IF($A185="TOTAL",SUM(INDIRECT("AX4:AX"&amp;ROW()-1)),""))</f>
        <v/>
      </c>
      <c r="AY185" s="7" t="str">
        <f ca="1">IF(AND($A185&lt;&gt;"",$A185&lt;&gt;"TOTAL"),IF(AND([2]PREMIOS_DOCTORADO!$CI183&lt;&gt;"",[2]PREMIOS_DOCTORADO!$CI183&lt;&gt;0),[2]PREMIOS_DOCTORADO!$CI183,""),IF($A185="TOTAL",SUM(INDIRECT("AY4:AY"&amp;ROW()-1)),""))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IF(AND($A185&lt;&gt;"",$A185&lt;&gt;"TOTAL"),IF(AND([2]PREMIOS_DOCTORADO!$CL183&lt;&gt;"",[2]PREMIOS_DOCTORADO!$CL183&lt;&gt;0),[2]PREMIOS_DOCTORADO!$CL183,""),IF($A185="TOTAL",SUM(INDIRECT("BA4:BA"&amp;ROW()-1)),""))</f>
        <v/>
      </c>
      <c r="BB185" s="7" t="str">
        <f ca="1">IF(AND($A185&lt;&gt;"",$A185&lt;&gt;"TOTAL"),IF(AND([2]PREMIOS_DOCTORADO!$CN183&lt;&gt;"",[2]PREMIOS_DOCTORADO!$CN183&lt;&gt;0),[2]PREMIOS_DOCTORADO!$CN183,""),IF($A185="TOTAL",SUM(INDIRECT("BB4:BB"&amp;ROW()-1)),""))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IF(AND($A185&lt;&gt;"",$A185&lt;&gt;"TOTAL"),IF(AND([2]PREMIOS_DOCTORADO!$CQ183&lt;&gt;"",[2]PREMIOS_DOCTORADO!$CQ183&lt;&gt;0),[2]PREMIOS_DOCTORADO!$CQ183,""),IF($A185="TOTAL",SUM(INDIRECT("BD4:BD"&amp;ROW()-1)),""))</f>
        <v/>
      </c>
      <c r="BE185" s="7" t="str">
        <f ca="1">IF(AND($A185&lt;&gt;"",$A185&lt;&gt;"TOTAL"),IF(AND([2]PREMIOS_DOCTORADO!$CS183&lt;&gt;"",[2]PREMIOS_DOCTORADO!$CS183&lt;&gt;0),[2]PREMIOS_DOCTORADO!$CS183,""),IF($A185="TOTAL",SUM(INDIRECT("BE4:BE"&amp;ROW()-1)),""))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IF([2]PREMIOS_DOCTORADO!$D184&lt;&gt;"",[2]PREMIOS_DOCTORADO!$D184,IF(AND([2]PREMIOS_DOCTORADO!$D184="",[2]PREMIOS_DOCTORADO!$D185="",[2]PREMIOS_DOCTORADO!$D183=""),"","TOTAL"))</f>
        <v/>
      </c>
      <c r="B186" s="7" t="str">
        <f ca="1">IF(AND($A186&lt;&gt;"",$A186&lt;&gt;"TOTAL"),IF(AND([2]PREMIOS_DOCTORADO!$E184&lt;&gt;"",[2]PREMIOS_DOCTORADO!$E184&lt;&gt;0),[2]PREMIOS_DOCTORADO!$E184,""),IF($A186="TOTAL",SUM(INDIRECT("B4:B"&amp;ROW()-1)),""))</f>
        <v/>
      </c>
      <c r="C186" s="7" t="str">
        <f ca="1">IF(AND($A186&lt;&gt;"",$A186&lt;&gt;"TOTAL"),IF(AND([2]PREMIOS_DOCTORADO!$G184&lt;&gt;"",[2]PREMIOS_DOCTORADO!$G184&lt;&gt;0),[2]PREMIOS_DOCTORADO!$G184,""),IF($A186="TOTAL",SUM(INDIRECT("C4:C"&amp;ROW()-1)),""))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IF(AND($A186&lt;&gt;"",$A186&lt;&gt;"TOTAL"),IF(AND([2]PREMIOS_DOCTORADO!$J184&lt;&gt;"",[2]PREMIOS_DOCTORADO!$J184&lt;&gt;0),[2]PREMIOS_DOCTORADO!$J184,""),IF($A186="TOTAL",SUM(INDIRECT("E4:E"&amp;ROW()-1)),""))</f>
        <v/>
      </c>
      <c r="F186" s="7" t="str">
        <f ca="1">IF(AND($A186&lt;&gt;"",$A186&lt;&gt;"TOTAL"),IF(AND([2]PREMIOS_DOCTORADO!$L184&lt;&gt;"",[2]PREMIOS_DOCTORADO!$L184&lt;&gt;0),[2]PREMIOS_DOCTORADO!$L184,""),IF($A186="TOTAL",SUM(INDIRECT("F4:F"&amp;ROW()-1)),""))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IF(AND($A186&lt;&gt;"",$A186&lt;&gt;"TOTAL"),IF(AND([2]PREMIOS_DOCTORADO!$O184&lt;&gt;"",[2]PREMIOS_DOCTORADO!$O184&lt;&gt;0),[2]PREMIOS_DOCTORADO!$O184,""),IF($A186="TOTAL",SUM(INDIRECT("H4:H"&amp;ROW()-1)),""))</f>
        <v/>
      </c>
      <c r="I186" s="7" t="str">
        <f ca="1">IF(AND($A186&lt;&gt;"",$A186&lt;&gt;"TOTAL"),IF(AND([2]PREMIOS_DOCTORADO!$Q184&lt;&gt;"",[2]PREMIOS_DOCTORADO!$Q184&lt;&gt;0),[2]PREMIOS_DOCTORADO!$Q184,""),IF($A186="TOTAL",SUM(INDIRECT("I4:I"&amp;ROW()-1)),""))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IF(AND($A186&lt;&gt;"",$A186&lt;&gt;"TOTAL"),IF(AND([2]PREMIOS_DOCTORADO!$T184&lt;&gt;"",[2]PREMIOS_DOCTORADO!$T184&lt;&gt;0),[2]PREMIOS_DOCTORADO!$T184,""),IF($A186="TOTAL",SUM(INDIRECT("K4:K"&amp;ROW()-1)),""))</f>
        <v/>
      </c>
      <c r="L186" s="7" t="str">
        <f ca="1">IF(AND($A186&lt;&gt;"",$A186&lt;&gt;"TOTAL"),IF(AND([2]PREMIOS_DOCTORADO!$V184&lt;&gt;"",[2]PREMIOS_DOCTORADO!$V184&lt;&gt;0),[2]PREMIOS_DOCTORADO!$V184,""),IF($A186="TOTAL",SUM(INDIRECT("L4:L"&amp;ROW()-1)),""))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IF(AND($A186&lt;&gt;"",$A186&lt;&gt;"TOTAL"),IF(AND([2]PREMIOS_DOCTORADO!$Y184&lt;&gt;"",[2]PREMIOS_DOCTORADO!$Y184&lt;&gt;0),[2]PREMIOS_DOCTORADO!$Y184,""),IF($A186="TOTAL",SUM(INDIRECT("N4:N"&amp;ROW()-1)),""))</f>
        <v/>
      </c>
      <c r="O186" s="7" t="str">
        <f ca="1">IF(AND($A186&lt;&gt;"",$A186&lt;&gt;"TOTAL"),IF(AND([2]PREMIOS_DOCTORADO!$AA184&lt;&gt;"",[2]PREMIOS_DOCTORADO!$AA184&lt;&gt;0),[2]PREMIOS_DOCTORADO!$AA184,""),IF($A186="TOTAL",SUM(INDIRECT("O4:O"&amp;ROW()-1)),""))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IF(AND($A186&lt;&gt;"",$A186&lt;&gt;"TOTAL"),IF(AND([2]PREMIOS_DOCTORADO!$AD184&lt;&gt;"",[2]PREMIOS_DOCTORADO!$AD184&lt;&gt;0),[2]PREMIOS_DOCTORADO!$AD184,""),IF($A186="TOTAL",SUM(INDIRECT("Q4:Q"&amp;ROW()-1)),""))</f>
        <v/>
      </c>
      <c r="R186" s="7" t="str">
        <f ca="1">IF(AND($A186&lt;&gt;"",$A186&lt;&gt;"TOTAL"),IF(AND([2]PREMIOS_DOCTORADO!$AF184&lt;&gt;"",[2]PREMIOS_DOCTORADO!$AF184&lt;&gt;0),[2]PREMIOS_DOCTORADO!$AF184,""),IF($A186="TOTAL",SUM(INDIRECT("R4:R"&amp;ROW()-1)),""))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IF(AND($A186&lt;&gt;"",$A186&lt;&gt;"TOTAL"),IF(AND([2]PREMIOS_DOCTORADO!$AI184&lt;&gt;"",[2]PREMIOS_DOCTORADO!$AI184&lt;&gt;0),[2]PREMIOS_DOCTORADO!$AI184,""),IF($A186="TOTAL",SUM(INDIRECT("T4:T"&amp;ROW()-1)),""))</f>
        <v/>
      </c>
      <c r="U186" s="7" t="str">
        <f ca="1">IF(AND($A186&lt;&gt;"",$A186&lt;&gt;"TOTAL"),IF(AND([2]PREMIOS_DOCTORADO!$AK184&lt;&gt;"",[2]PREMIOS_DOCTORADO!$AK184&lt;&gt;0),[2]PREMIOS_DOCTORADO!$AK184,""),IF($A186="TOTAL",SUM(INDIRECT("U4:U"&amp;ROW()-1)),""))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IF(AND($A186&lt;&gt;"",$A186&lt;&gt;"TOTAL"),IF(AND([2]PREMIOS_DOCTORADO!$AN184&lt;&gt;"",[2]PREMIOS_DOCTORADO!$AN184&lt;&gt;0),[2]PREMIOS_DOCTORADO!$AN184,""),IF($A186="TOTAL",SUM(INDIRECT("W4:W"&amp;ROW()-1)),""))</f>
        <v/>
      </c>
      <c r="X186" s="7" t="str">
        <f ca="1">IF(AND($A186&lt;&gt;"",$A186&lt;&gt;"TOTAL"),IF(AND([2]PREMIOS_DOCTORADO!$AP184&lt;&gt;"",[2]PREMIOS_DOCTORADO!$AP184&lt;&gt;0),[2]PREMIOS_DOCTORADO!$AP184,""),IF($A186="TOTAL",SUM(INDIRECT("X4:X"&amp;ROW()-1)),""))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IF(AND($A186&lt;&gt;"",$A186&lt;&gt;"TOTAL"),IF(AND([2]PREMIOS_DOCTORADO!$AS184&lt;&gt;"",[2]PREMIOS_DOCTORADO!$AS184&lt;&gt;0),[2]PREMIOS_DOCTORADO!$AS184,""),IF($A186="TOTAL",SUM(INDIRECT("Z4:Z"&amp;ROW()-1)),""))</f>
        <v/>
      </c>
      <c r="AA186" s="7" t="str">
        <f ca="1">IF(AND($A186&lt;&gt;"",$A186&lt;&gt;"TOTAL"),IF(AND([2]PREMIOS_DOCTORADO!$AU184&lt;&gt;"",[2]PREMIOS_DOCTORADO!$AU184&lt;&gt;0),[2]PREMIOS_DOCTORADO!$AU184,""),IF($A186="TOTAL",SUM(INDIRECT("AA4:AA"&amp;ROW()-1)),""))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IF(AND($A186&lt;&gt;"",$A186&lt;&gt;"TOTAL"),IF(AND([2]PREMIOS_DOCTORADO!$AX184&lt;&gt;"",[2]PREMIOS_DOCTORADO!$AX184&lt;&gt;0),[2]PREMIOS_DOCTORADO!$AX184,""),IF($A186="TOTAL",SUM(INDIRECT("AC4:AC"&amp;ROW()-1)),""))</f>
        <v/>
      </c>
      <c r="AD186" s="7" t="str">
        <f ca="1">IF(AND($A186&lt;&gt;"",$A186&lt;&gt;"TOTAL"),IF(AND([2]PREMIOS_DOCTORADO!$AZ184&lt;&gt;"",[2]PREMIOS_DOCTORADO!$AZ184&lt;&gt;0),[2]PREMIOS_DOCTORADO!$AZ184,""),IF($A186="TOTAL",SUM(INDIRECT("AD4:AD"&amp;ROW()-1)),""))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IF(AND($A186&lt;&gt;"",$A186&lt;&gt;"TOTAL"),IF(AND([2]PREMIOS_DOCTORADO!$BC184&lt;&gt;"",[2]PREMIOS_DOCTORADO!$BC184&lt;&gt;0),[2]PREMIOS_DOCTORADO!$BC184,""),IF($A186="TOTAL",SUM(INDIRECT("AF4:AF"&amp;ROW()-1)),""))</f>
        <v/>
      </c>
      <c r="AG186" s="7" t="str">
        <f ca="1">IF(AND($A186&lt;&gt;"",$A186&lt;&gt;"TOTAL"),IF(AND([2]PREMIOS_DOCTORADO!$BE184&lt;&gt;"",[2]PREMIOS_DOCTORADO!$BE184&lt;&gt;0),[2]PREMIOS_DOCTORADO!$BE184,""),IF($A186="TOTAL",SUM(INDIRECT("AG4:AG"&amp;ROW()-1)),""))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IF(AND($A186&lt;&gt;"",$A186&lt;&gt;"TOTAL"),IF(AND([2]PREMIOS_DOCTORADO!$BH184&lt;&gt;"",[2]PREMIOS_DOCTORADO!$BH184&lt;&gt;0),[2]PREMIOS_DOCTORADO!$BH184,""),IF($A186="TOTAL",SUM(INDIRECT("AI4:AI"&amp;ROW()-1)),""))</f>
        <v/>
      </c>
      <c r="AJ186" s="7" t="str">
        <f ca="1">IF(AND($A186&lt;&gt;"",$A186&lt;&gt;"TOTAL"),IF(AND([2]PREMIOS_DOCTORADO!$BJ184&lt;&gt;"",[2]PREMIOS_DOCTORADO!$BJ184&lt;&gt;0),[2]PREMIOS_DOCTORADO!$BJ184,""),IF($A186="TOTAL",SUM(INDIRECT("AJ4:AJ"&amp;ROW()-1)),""))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IF(AND($A186&lt;&gt;"",$A186&lt;&gt;"TOTAL"),IF(AND([2]PREMIOS_DOCTORADO!$BM184&lt;&gt;"",[2]PREMIOS_DOCTORADO!$BM184&lt;&gt;0),[2]PREMIOS_DOCTORADO!$BM184,""),IF($A186="TOTAL",SUM(INDIRECT("AL4:AL"&amp;ROW()-1)),""))</f>
        <v/>
      </c>
      <c r="AM186" s="7" t="str">
        <f ca="1">IF(AND($A186&lt;&gt;"",$A186&lt;&gt;"TOTAL"),IF(AND([2]PREMIOS_DOCTORADO!$BO184&lt;&gt;"",[2]PREMIOS_DOCTORADO!$BO184&lt;&gt;0),[2]PREMIOS_DOCTORADO!$BO184,""),IF($A186="TOTAL",SUM(INDIRECT("AM4:AM"&amp;ROW()-1)),""))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IF(AND($A186&lt;&gt;"",$A186&lt;&gt;"TOTAL"),IF(AND([2]PREMIOS_DOCTORADO!$BR184&lt;&gt;"",[2]PREMIOS_DOCTORADO!$BR184&lt;&gt;0),[2]PREMIOS_DOCTORADO!$BR184,""),IF($A186="TOTAL",SUM(INDIRECT("AO4:AO"&amp;ROW()-1)),""))</f>
        <v/>
      </c>
      <c r="AP186" s="7" t="str">
        <f ca="1">IF(AND($A186&lt;&gt;"",$A186&lt;&gt;"TOTAL"),IF(AND([2]PREMIOS_DOCTORADO!$BT184&lt;&gt;"",[2]PREMIOS_DOCTORADO!$BT184&lt;&gt;0),[2]PREMIOS_DOCTORADO!$BT184,""),IF($A186="TOTAL",SUM(INDIRECT("AP4:AP"&amp;ROW()-1)),""))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IF(AND($A186&lt;&gt;"",$A186&lt;&gt;"TOTAL"),IF(AND([2]PREMIOS_DOCTORADO!$BW184&lt;&gt;"",[2]PREMIOS_DOCTORADO!$BW184&lt;&gt;0),[2]PREMIOS_DOCTORADO!$BW184,""),IF($A186="TOTAL",SUM(INDIRECT("AR4:AR"&amp;ROW()-1)),""))</f>
        <v/>
      </c>
      <c r="AS186" s="7" t="str">
        <f ca="1">IF(AND($A186&lt;&gt;"",$A186&lt;&gt;"TOTAL"),IF(AND([2]PREMIOS_DOCTORADO!$BY184&lt;&gt;"",[2]PREMIOS_DOCTORADO!$BY184&lt;&gt;0),[2]PREMIOS_DOCTORADO!$BY184,""),IF($A186="TOTAL",SUM(INDIRECT("AS4:AS"&amp;ROW()-1)),""))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IF(AND($A186&lt;&gt;"",$A186&lt;&gt;"TOTAL"),IF(AND([2]PREMIOS_DOCTORADO!$CB184&lt;&gt;"",[2]PREMIOS_DOCTORADO!$CB184&lt;&gt;0),[2]PREMIOS_DOCTORADO!$CB184,""),IF($A186="TOTAL",SUM(INDIRECT("AU4:AU"&amp;ROW()-1)),""))</f>
        <v/>
      </c>
      <c r="AV186" s="7" t="str">
        <f ca="1">IF(AND($A186&lt;&gt;"",$A186&lt;&gt;"TOTAL"),IF(AND([2]PREMIOS_DOCTORADO!$CD184&lt;&gt;"",[2]PREMIOS_DOCTORADO!$CD184&lt;&gt;0),[2]PREMIOS_DOCTORADO!$CD184,""),IF($A186="TOTAL",SUM(INDIRECT("AV4:AV"&amp;ROW()-1)),""))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IF(AND($A186&lt;&gt;"",$A186&lt;&gt;"TOTAL"),IF(AND([2]PREMIOS_DOCTORADO!$CG184&lt;&gt;"",[2]PREMIOS_DOCTORADO!$CG184&lt;&gt;0),[2]PREMIOS_DOCTORADO!$CG184,""),IF($A186="TOTAL",SUM(INDIRECT("AX4:AX"&amp;ROW()-1)),""))</f>
        <v/>
      </c>
      <c r="AY186" s="7" t="str">
        <f ca="1">IF(AND($A186&lt;&gt;"",$A186&lt;&gt;"TOTAL"),IF(AND([2]PREMIOS_DOCTORADO!$CI184&lt;&gt;"",[2]PREMIOS_DOCTORADO!$CI184&lt;&gt;0),[2]PREMIOS_DOCTORADO!$CI184,""),IF($A186="TOTAL",SUM(INDIRECT("AY4:AY"&amp;ROW()-1)),""))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IF(AND($A186&lt;&gt;"",$A186&lt;&gt;"TOTAL"),IF(AND([2]PREMIOS_DOCTORADO!$CL184&lt;&gt;"",[2]PREMIOS_DOCTORADO!$CL184&lt;&gt;0),[2]PREMIOS_DOCTORADO!$CL184,""),IF($A186="TOTAL",SUM(INDIRECT("BA4:BA"&amp;ROW()-1)),""))</f>
        <v/>
      </c>
      <c r="BB186" s="7" t="str">
        <f ca="1">IF(AND($A186&lt;&gt;"",$A186&lt;&gt;"TOTAL"),IF(AND([2]PREMIOS_DOCTORADO!$CN184&lt;&gt;"",[2]PREMIOS_DOCTORADO!$CN184&lt;&gt;0),[2]PREMIOS_DOCTORADO!$CN184,""),IF($A186="TOTAL",SUM(INDIRECT("BB4:BB"&amp;ROW()-1)),""))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IF(AND($A186&lt;&gt;"",$A186&lt;&gt;"TOTAL"),IF(AND([2]PREMIOS_DOCTORADO!$CQ184&lt;&gt;"",[2]PREMIOS_DOCTORADO!$CQ184&lt;&gt;0),[2]PREMIOS_DOCTORADO!$CQ184,""),IF($A186="TOTAL",SUM(INDIRECT("BD4:BD"&amp;ROW()-1)),""))</f>
        <v/>
      </c>
      <c r="BE186" s="7" t="str">
        <f ca="1">IF(AND($A186&lt;&gt;"",$A186&lt;&gt;"TOTAL"),IF(AND([2]PREMIOS_DOCTORADO!$CS184&lt;&gt;"",[2]PREMIOS_DOCTORADO!$CS184&lt;&gt;0),[2]PREMIOS_DOCTORADO!$CS184,""),IF($A186="TOTAL",SUM(INDIRECT("BE4:BE"&amp;ROW()-1)),""))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IF([2]PREMIOS_DOCTORADO!$D185&lt;&gt;"",[2]PREMIOS_DOCTORADO!$D185,IF(AND([2]PREMIOS_DOCTORADO!$D185="",[2]PREMIOS_DOCTORADO!$D186="",[2]PREMIOS_DOCTORADO!$D184=""),"","TOTAL"))</f>
        <v/>
      </c>
      <c r="B187" s="7" t="str">
        <f ca="1">IF(AND($A187&lt;&gt;"",$A187&lt;&gt;"TOTAL"),IF(AND([2]PREMIOS_DOCTORADO!$E185&lt;&gt;"",[2]PREMIOS_DOCTORADO!$E185&lt;&gt;0),[2]PREMIOS_DOCTORADO!$E185,""),IF($A187="TOTAL",SUM(INDIRECT("B4:B"&amp;ROW()-1)),""))</f>
        <v/>
      </c>
      <c r="C187" s="7" t="str">
        <f ca="1">IF(AND($A187&lt;&gt;"",$A187&lt;&gt;"TOTAL"),IF(AND([2]PREMIOS_DOCTORADO!$G185&lt;&gt;"",[2]PREMIOS_DOCTORADO!$G185&lt;&gt;0),[2]PREMIOS_DOCTORADO!$G185,""),IF($A187="TOTAL",SUM(INDIRECT("C4:C"&amp;ROW()-1)),""))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IF(AND($A187&lt;&gt;"",$A187&lt;&gt;"TOTAL"),IF(AND([2]PREMIOS_DOCTORADO!$J185&lt;&gt;"",[2]PREMIOS_DOCTORADO!$J185&lt;&gt;0),[2]PREMIOS_DOCTORADO!$J185,""),IF($A187="TOTAL",SUM(INDIRECT("E4:E"&amp;ROW()-1)),""))</f>
        <v/>
      </c>
      <c r="F187" s="7" t="str">
        <f ca="1">IF(AND($A187&lt;&gt;"",$A187&lt;&gt;"TOTAL"),IF(AND([2]PREMIOS_DOCTORADO!$L185&lt;&gt;"",[2]PREMIOS_DOCTORADO!$L185&lt;&gt;0),[2]PREMIOS_DOCTORADO!$L185,""),IF($A187="TOTAL",SUM(INDIRECT("F4:F"&amp;ROW()-1)),""))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IF(AND($A187&lt;&gt;"",$A187&lt;&gt;"TOTAL"),IF(AND([2]PREMIOS_DOCTORADO!$O185&lt;&gt;"",[2]PREMIOS_DOCTORADO!$O185&lt;&gt;0),[2]PREMIOS_DOCTORADO!$O185,""),IF($A187="TOTAL",SUM(INDIRECT("H4:H"&amp;ROW()-1)),""))</f>
        <v/>
      </c>
      <c r="I187" s="7" t="str">
        <f ca="1">IF(AND($A187&lt;&gt;"",$A187&lt;&gt;"TOTAL"),IF(AND([2]PREMIOS_DOCTORADO!$Q185&lt;&gt;"",[2]PREMIOS_DOCTORADO!$Q185&lt;&gt;0),[2]PREMIOS_DOCTORADO!$Q185,""),IF($A187="TOTAL",SUM(INDIRECT("I4:I"&amp;ROW()-1)),""))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IF(AND($A187&lt;&gt;"",$A187&lt;&gt;"TOTAL"),IF(AND([2]PREMIOS_DOCTORADO!$T185&lt;&gt;"",[2]PREMIOS_DOCTORADO!$T185&lt;&gt;0),[2]PREMIOS_DOCTORADO!$T185,""),IF($A187="TOTAL",SUM(INDIRECT("K4:K"&amp;ROW()-1)),""))</f>
        <v/>
      </c>
      <c r="L187" s="7" t="str">
        <f ca="1">IF(AND($A187&lt;&gt;"",$A187&lt;&gt;"TOTAL"),IF(AND([2]PREMIOS_DOCTORADO!$V185&lt;&gt;"",[2]PREMIOS_DOCTORADO!$V185&lt;&gt;0),[2]PREMIOS_DOCTORADO!$V185,""),IF($A187="TOTAL",SUM(INDIRECT("L4:L"&amp;ROW()-1)),""))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IF(AND($A187&lt;&gt;"",$A187&lt;&gt;"TOTAL"),IF(AND([2]PREMIOS_DOCTORADO!$Y185&lt;&gt;"",[2]PREMIOS_DOCTORADO!$Y185&lt;&gt;0),[2]PREMIOS_DOCTORADO!$Y185,""),IF($A187="TOTAL",SUM(INDIRECT("N4:N"&amp;ROW()-1)),""))</f>
        <v/>
      </c>
      <c r="O187" s="7" t="str">
        <f ca="1">IF(AND($A187&lt;&gt;"",$A187&lt;&gt;"TOTAL"),IF(AND([2]PREMIOS_DOCTORADO!$AA185&lt;&gt;"",[2]PREMIOS_DOCTORADO!$AA185&lt;&gt;0),[2]PREMIOS_DOCTORADO!$AA185,""),IF($A187="TOTAL",SUM(INDIRECT("O4:O"&amp;ROW()-1)),""))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IF(AND($A187&lt;&gt;"",$A187&lt;&gt;"TOTAL"),IF(AND([2]PREMIOS_DOCTORADO!$AD185&lt;&gt;"",[2]PREMIOS_DOCTORADO!$AD185&lt;&gt;0),[2]PREMIOS_DOCTORADO!$AD185,""),IF($A187="TOTAL",SUM(INDIRECT("Q4:Q"&amp;ROW()-1)),""))</f>
        <v/>
      </c>
      <c r="R187" s="7" t="str">
        <f ca="1">IF(AND($A187&lt;&gt;"",$A187&lt;&gt;"TOTAL"),IF(AND([2]PREMIOS_DOCTORADO!$AF185&lt;&gt;"",[2]PREMIOS_DOCTORADO!$AF185&lt;&gt;0),[2]PREMIOS_DOCTORADO!$AF185,""),IF($A187="TOTAL",SUM(INDIRECT("R4:R"&amp;ROW()-1)),""))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IF(AND($A187&lt;&gt;"",$A187&lt;&gt;"TOTAL"),IF(AND([2]PREMIOS_DOCTORADO!$AI185&lt;&gt;"",[2]PREMIOS_DOCTORADO!$AI185&lt;&gt;0),[2]PREMIOS_DOCTORADO!$AI185,""),IF($A187="TOTAL",SUM(INDIRECT("T4:T"&amp;ROW()-1)),""))</f>
        <v/>
      </c>
      <c r="U187" s="7" t="str">
        <f ca="1">IF(AND($A187&lt;&gt;"",$A187&lt;&gt;"TOTAL"),IF(AND([2]PREMIOS_DOCTORADO!$AK185&lt;&gt;"",[2]PREMIOS_DOCTORADO!$AK185&lt;&gt;0),[2]PREMIOS_DOCTORADO!$AK185,""),IF($A187="TOTAL",SUM(INDIRECT("U4:U"&amp;ROW()-1)),""))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IF(AND($A187&lt;&gt;"",$A187&lt;&gt;"TOTAL"),IF(AND([2]PREMIOS_DOCTORADO!$AN185&lt;&gt;"",[2]PREMIOS_DOCTORADO!$AN185&lt;&gt;0),[2]PREMIOS_DOCTORADO!$AN185,""),IF($A187="TOTAL",SUM(INDIRECT("W4:W"&amp;ROW()-1)),""))</f>
        <v/>
      </c>
      <c r="X187" s="7" t="str">
        <f ca="1">IF(AND($A187&lt;&gt;"",$A187&lt;&gt;"TOTAL"),IF(AND([2]PREMIOS_DOCTORADO!$AP185&lt;&gt;"",[2]PREMIOS_DOCTORADO!$AP185&lt;&gt;0),[2]PREMIOS_DOCTORADO!$AP185,""),IF($A187="TOTAL",SUM(INDIRECT("X4:X"&amp;ROW()-1)),""))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IF(AND($A187&lt;&gt;"",$A187&lt;&gt;"TOTAL"),IF(AND([2]PREMIOS_DOCTORADO!$AS185&lt;&gt;"",[2]PREMIOS_DOCTORADO!$AS185&lt;&gt;0),[2]PREMIOS_DOCTORADO!$AS185,""),IF($A187="TOTAL",SUM(INDIRECT("Z4:Z"&amp;ROW()-1)),""))</f>
        <v/>
      </c>
      <c r="AA187" s="7" t="str">
        <f ca="1">IF(AND($A187&lt;&gt;"",$A187&lt;&gt;"TOTAL"),IF(AND([2]PREMIOS_DOCTORADO!$AU185&lt;&gt;"",[2]PREMIOS_DOCTORADO!$AU185&lt;&gt;0),[2]PREMIOS_DOCTORADO!$AU185,""),IF($A187="TOTAL",SUM(INDIRECT("AA4:AA"&amp;ROW()-1)),""))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IF(AND($A187&lt;&gt;"",$A187&lt;&gt;"TOTAL"),IF(AND([2]PREMIOS_DOCTORADO!$AX185&lt;&gt;"",[2]PREMIOS_DOCTORADO!$AX185&lt;&gt;0),[2]PREMIOS_DOCTORADO!$AX185,""),IF($A187="TOTAL",SUM(INDIRECT("AC4:AC"&amp;ROW()-1)),""))</f>
        <v/>
      </c>
      <c r="AD187" s="7" t="str">
        <f ca="1">IF(AND($A187&lt;&gt;"",$A187&lt;&gt;"TOTAL"),IF(AND([2]PREMIOS_DOCTORADO!$AZ185&lt;&gt;"",[2]PREMIOS_DOCTORADO!$AZ185&lt;&gt;0),[2]PREMIOS_DOCTORADO!$AZ185,""),IF($A187="TOTAL",SUM(INDIRECT("AD4:AD"&amp;ROW()-1)),""))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IF(AND($A187&lt;&gt;"",$A187&lt;&gt;"TOTAL"),IF(AND([2]PREMIOS_DOCTORADO!$BC185&lt;&gt;"",[2]PREMIOS_DOCTORADO!$BC185&lt;&gt;0),[2]PREMIOS_DOCTORADO!$BC185,""),IF($A187="TOTAL",SUM(INDIRECT("AF4:AF"&amp;ROW()-1)),""))</f>
        <v/>
      </c>
      <c r="AG187" s="7" t="str">
        <f ca="1">IF(AND($A187&lt;&gt;"",$A187&lt;&gt;"TOTAL"),IF(AND([2]PREMIOS_DOCTORADO!$BE185&lt;&gt;"",[2]PREMIOS_DOCTORADO!$BE185&lt;&gt;0),[2]PREMIOS_DOCTORADO!$BE185,""),IF($A187="TOTAL",SUM(INDIRECT("AG4:AG"&amp;ROW()-1)),""))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IF(AND($A187&lt;&gt;"",$A187&lt;&gt;"TOTAL"),IF(AND([2]PREMIOS_DOCTORADO!$BH185&lt;&gt;"",[2]PREMIOS_DOCTORADO!$BH185&lt;&gt;0),[2]PREMIOS_DOCTORADO!$BH185,""),IF($A187="TOTAL",SUM(INDIRECT("AI4:AI"&amp;ROW()-1)),""))</f>
        <v/>
      </c>
      <c r="AJ187" s="7" t="str">
        <f ca="1">IF(AND($A187&lt;&gt;"",$A187&lt;&gt;"TOTAL"),IF(AND([2]PREMIOS_DOCTORADO!$BJ185&lt;&gt;"",[2]PREMIOS_DOCTORADO!$BJ185&lt;&gt;0),[2]PREMIOS_DOCTORADO!$BJ185,""),IF($A187="TOTAL",SUM(INDIRECT("AJ4:AJ"&amp;ROW()-1)),""))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IF(AND($A187&lt;&gt;"",$A187&lt;&gt;"TOTAL"),IF(AND([2]PREMIOS_DOCTORADO!$BM185&lt;&gt;"",[2]PREMIOS_DOCTORADO!$BM185&lt;&gt;0),[2]PREMIOS_DOCTORADO!$BM185,""),IF($A187="TOTAL",SUM(INDIRECT("AL4:AL"&amp;ROW()-1)),""))</f>
        <v/>
      </c>
      <c r="AM187" s="7" t="str">
        <f ca="1">IF(AND($A187&lt;&gt;"",$A187&lt;&gt;"TOTAL"),IF(AND([2]PREMIOS_DOCTORADO!$BO185&lt;&gt;"",[2]PREMIOS_DOCTORADO!$BO185&lt;&gt;0),[2]PREMIOS_DOCTORADO!$BO185,""),IF($A187="TOTAL",SUM(INDIRECT("AM4:AM"&amp;ROW()-1)),""))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IF(AND($A187&lt;&gt;"",$A187&lt;&gt;"TOTAL"),IF(AND([2]PREMIOS_DOCTORADO!$BR185&lt;&gt;"",[2]PREMIOS_DOCTORADO!$BR185&lt;&gt;0),[2]PREMIOS_DOCTORADO!$BR185,""),IF($A187="TOTAL",SUM(INDIRECT("AO4:AO"&amp;ROW()-1)),""))</f>
        <v/>
      </c>
      <c r="AP187" s="7" t="str">
        <f ca="1">IF(AND($A187&lt;&gt;"",$A187&lt;&gt;"TOTAL"),IF(AND([2]PREMIOS_DOCTORADO!$BT185&lt;&gt;"",[2]PREMIOS_DOCTORADO!$BT185&lt;&gt;0),[2]PREMIOS_DOCTORADO!$BT185,""),IF($A187="TOTAL",SUM(INDIRECT("AP4:AP"&amp;ROW()-1)),""))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IF(AND($A187&lt;&gt;"",$A187&lt;&gt;"TOTAL"),IF(AND([2]PREMIOS_DOCTORADO!$BW185&lt;&gt;"",[2]PREMIOS_DOCTORADO!$BW185&lt;&gt;0),[2]PREMIOS_DOCTORADO!$BW185,""),IF($A187="TOTAL",SUM(INDIRECT("AR4:AR"&amp;ROW()-1)),""))</f>
        <v/>
      </c>
      <c r="AS187" s="7" t="str">
        <f ca="1">IF(AND($A187&lt;&gt;"",$A187&lt;&gt;"TOTAL"),IF(AND([2]PREMIOS_DOCTORADO!$BY185&lt;&gt;"",[2]PREMIOS_DOCTORADO!$BY185&lt;&gt;0),[2]PREMIOS_DOCTORADO!$BY185,""),IF($A187="TOTAL",SUM(INDIRECT("AS4:AS"&amp;ROW()-1)),""))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IF(AND($A187&lt;&gt;"",$A187&lt;&gt;"TOTAL"),IF(AND([2]PREMIOS_DOCTORADO!$CB185&lt;&gt;"",[2]PREMIOS_DOCTORADO!$CB185&lt;&gt;0),[2]PREMIOS_DOCTORADO!$CB185,""),IF($A187="TOTAL",SUM(INDIRECT("AU4:AU"&amp;ROW()-1)),""))</f>
        <v/>
      </c>
      <c r="AV187" s="7" t="str">
        <f ca="1">IF(AND($A187&lt;&gt;"",$A187&lt;&gt;"TOTAL"),IF(AND([2]PREMIOS_DOCTORADO!$CD185&lt;&gt;"",[2]PREMIOS_DOCTORADO!$CD185&lt;&gt;0),[2]PREMIOS_DOCTORADO!$CD185,""),IF($A187="TOTAL",SUM(INDIRECT("AV4:AV"&amp;ROW()-1)),""))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IF(AND($A187&lt;&gt;"",$A187&lt;&gt;"TOTAL"),IF(AND([2]PREMIOS_DOCTORADO!$CG185&lt;&gt;"",[2]PREMIOS_DOCTORADO!$CG185&lt;&gt;0),[2]PREMIOS_DOCTORADO!$CG185,""),IF($A187="TOTAL",SUM(INDIRECT("AX4:AX"&amp;ROW()-1)),""))</f>
        <v/>
      </c>
      <c r="AY187" s="7" t="str">
        <f ca="1">IF(AND($A187&lt;&gt;"",$A187&lt;&gt;"TOTAL"),IF(AND([2]PREMIOS_DOCTORADO!$CI185&lt;&gt;"",[2]PREMIOS_DOCTORADO!$CI185&lt;&gt;0),[2]PREMIOS_DOCTORADO!$CI185,""),IF($A187="TOTAL",SUM(INDIRECT("AY4:AY"&amp;ROW()-1)),""))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IF(AND($A187&lt;&gt;"",$A187&lt;&gt;"TOTAL"),IF(AND([2]PREMIOS_DOCTORADO!$CL185&lt;&gt;"",[2]PREMIOS_DOCTORADO!$CL185&lt;&gt;0),[2]PREMIOS_DOCTORADO!$CL185,""),IF($A187="TOTAL",SUM(INDIRECT("BA4:BA"&amp;ROW()-1)),""))</f>
        <v/>
      </c>
      <c r="BB187" s="7" t="str">
        <f ca="1">IF(AND($A187&lt;&gt;"",$A187&lt;&gt;"TOTAL"),IF(AND([2]PREMIOS_DOCTORADO!$CN185&lt;&gt;"",[2]PREMIOS_DOCTORADO!$CN185&lt;&gt;0),[2]PREMIOS_DOCTORADO!$CN185,""),IF($A187="TOTAL",SUM(INDIRECT("BB4:BB"&amp;ROW()-1)),""))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IF(AND($A187&lt;&gt;"",$A187&lt;&gt;"TOTAL"),IF(AND([2]PREMIOS_DOCTORADO!$CQ185&lt;&gt;"",[2]PREMIOS_DOCTORADO!$CQ185&lt;&gt;0),[2]PREMIOS_DOCTORADO!$CQ185,""),IF($A187="TOTAL",SUM(INDIRECT("BD4:BD"&amp;ROW()-1)),""))</f>
        <v/>
      </c>
      <c r="BE187" s="7" t="str">
        <f ca="1">IF(AND($A187&lt;&gt;"",$A187&lt;&gt;"TOTAL"),IF(AND([2]PREMIOS_DOCTORADO!$CS185&lt;&gt;"",[2]PREMIOS_DOCTORADO!$CS185&lt;&gt;0),[2]PREMIOS_DOCTORADO!$CS185,""),IF($A187="TOTAL",SUM(INDIRECT("BE4:BE"&amp;ROW()-1)),""))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IF([2]PREMIOS_DOCTORADO!$D186&lt;&gt;"",[2]PREMIOS_DOCTORADO!$D186,IF(AND([2]PREMIOS_DOCTORADO!$D186="",[2]PREMIOS_DOCTORADO!$D187="",[2]PREMIOS_DOCTORADO!$D185=""),"","TOTAL"))</f>
        <v/>
      </c>
      <c r="B188" s="7" t="str">
        <f ca="1">IF(AND($A188&lt;&gt;"",$A188&lt;&gt;"TOTAL"),IF(AND([2]PREMIOS_DOCTORADO!$E186&lt;&gt;"",[2]PREMIOS_DOCTORADO!$E186&lt;&gt;0),[2]PREMIOS_DOCTORADO!$E186,""),IF($A188="TOTAL",SUM(INDIRECT("B4:B"&amp;ROW()-1)),""))</f>
        <v/>
      </c>
      <c r="C188" s="7" t="str">
        <f ca="1">IF(AND($A188&lt;&gt;"",$A188&lt;&gt;"TOTAL"),IF(AND([2]PREMIOS_DOCTORADO!$G186&lt;&gt;"",[2]PREMIOS_DOCTORADO!$G186&lt;&gt;0),[2]PREMIOS_DOCTORADO!$G186,""),IF($A188="TOTAL",SUM(INDIRECT("C4:C"&amp;ROW()-1)),""))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IF(AND($A188&lt;&gt;"",$A188&lt;&gt;"TOTAL"),IF(AND([2]PREMIOS_DOCTORADO!$J186&lt;&gt;"",[2]PREMIOS_DOCTORADO!$J186&lt;&gt;0),[2]PREMIOS_DOCTORADO!$J186,""),IF($A188="TOTAL",SUM(INDIRECT("E4:E"&amp;ROW()-1)),""))</f>
        <v/>
      </c>
      <c r="F188" s="7" t="str">
        <f ca="1">IF(AND($A188&lt;&gt;"",$A188&lt;&gt;"TOTAL"),IF(AND([2]PREMIOS_DOCTORADO!$L186&lt;&gt;"",[2]PREMIOS_DOCTORADO!$L186&lt;&gt;0),[2]PREMIOS_DOCTORADO!$L186,""),IF($A188="TOTAL",SUM(INDIRECT("F4:F"&amp;ROW()-1)),""))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IF(AND($A188&lt;&gt;"",$A188&lt;&gt;"TOTAL"),IF(AND([2]PREMIOS_DOCTORADO!$O186&lt;&gt;"",[2]PREMIOS_DOCTORADO!$O186&lt;&gt;0),[2]PREMIOS_DOCTORADO!$O186,""),IF($A188="TOTAL",SUM(INDIRECT("H4:H"&amp;ROW()-1)),""))</f>
        <v/>
      </c>
      <c r="I188" s="7" t="str">
        <f ca="1">IF(AND($A188&lt;&gt;"",$A188&lt;&gt;"TOTAL"),IF(AND([2]PREMIOS_DOCTORADO!$Q186&lt;&gt;"",[2]PREMIOS_DOCTORADO!$Q186&lt;&gt;0),[2]PREMIOS_DOCTORADO!$Q186,""),IF($A188="TOTAL",SUM(INDIRECT("I4:I"&amp;ROW()-1)),""))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IF(AND($A188&lt;&gt;"",$A188&lt;&gt;"TOTAL"),IF(AND([2]PREMIOS_DOCTORADO!$T186&lt;&gt;"",[2]PREMIOS_DOCTORADO!$T186&lt;&gt;0),[2]PREMIOS_DOCTORADO!$T186,""),IF($A188="TOTAL",SUM(INDIRECT("K4:K"&amp;ROW()-1)),""))</f>
        <v/>
      </c>
      <c r="L188" s="7" t="str">
        <f ca="1">IF(AND($A188&lt;&gt;"",$A188&lt;&gt;"TOTAL"),IF(AND([2]PREMIOS_DOCTORADO!$V186&lt;&gt;"",[2]PREMIOS_DOCTORADO!$V186&lt;&gt;0),[2]PREMIOS_DOCTORADO!$V186,""),IF($A188="TOTAL",SUM(INDIRECT("L4:L"&amp;ROW()-1)),""))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IF(AND($A188&lt;&gt;"",$A188&lt;&gt;"TOTAL"),IF(AND([2]PREMIOS_DOCTORADO!$Y186&lt;&gt;"",[2]PREMIOS_DOCTORADO!$Y186&lt;&gt;0),[2]PREMIOS_DOCTORADO!$Y186,""),IF($A188="TOTAL",SUM(INDIRECT("N4:N"&amp;ROW()-1)),""))</f>
        <v/>
      </c>
      <c r="O188" s="7" t="str">
        <f ca="1">IF(AND($A188&lt;&gt;"",$A188&lt;&gt;"TOTAL"),IF(AND([2]PREMIOS_DOCTORADO!$AA186&lt;&gt;"",[2]PREMIOS_DOCTORADO!$AA186&lt;&gt;0),[2]PREMIOS_DOCTORADO!$AA186,""),IF($A188="TOTAL",SUM(INDIRECT("O4:O"&amp;ROW()-1)),""))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IF(AND($A188&lt;&gt;"",$A188&lt;&gt;"TOTAL"),IF(AND([2]PREMIOS_DOCTORADO!$AD186&lt;&gt;"",[2]PREMIOS_DOCTORADO!$AD186&lt;&gt;0),[2]PREMIOS_DOCTORADO!$AD186,""),IF($A188="TOTAL",SUM(INDIRECT("Q4:Q"&amp;ROW()-1)),""))</f>
        <v/>
      </c>
      <c r="R188" s="7" t="str">
        <f ca="1">IF(AND($A188&lt;&gt;"",$A188&lt;&gt;"TOTAL"),IF(AND([2]PREMIOS_DOCTORADO!$AF186&lt;&gt;"",[2]PREMIOS_DOCTORADO!$AF186&lt;&gt;0),[2]PREMIOS_DOCTORADO!$AF186,""),IF($A188="TOTAL",SUM(INDIRECT("R4:R"&amp;ROW()-1)),""))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IF(AND($A188&lt;&gt;"",$A188&lt;&gt;"TOTAL"),IF(AND([2]PREMIOS_DOCTORADO!$AI186&lt;&gt;"",[2]PREMIOS_DOCTORADO!$AI186&lt;&gt;0),[2]PREMIOS_DOCTORADO!$AI186,""),IF($A188="TOTAL",SUM(INDIRECT("T4:T"&amp;ROW()-1)),""))</f>
        <v/>
      </c>
      <c r="U188" s="7" t="str">
        <f ca="1">IF(AND($A188&lt;&gt;"",$A188&lt;&gt;"TOTAL"),IF(AND([2]PREMIOS_DOCTORADO!$AK186&lt;&gt;"",[2]PREMIOS_DOCTORADO!$AK186&lt;&gt;0),[2]PREMIOS_DOCTORADO!$AK186,""),IF($A188="TOTAL",SUM(INDIRECT("U4:U"&amp;ROW()-1)),""))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IF(AND($A188&lt;&gt;"",$A188&lt;&gt;"TOTAL"),IF(AND([2]PREMIOS_DOCTORADO!$AN186&lt;&gt;"",[2]PREMIOS_DOCTORADO!$AN186&lt;&gt;0),[2]PREMIOS_DOCTORADO!$AN186,""),IF($A188="TOTAL",SUM(INDIRECT("W4:W"&amp;ROW()-1)),""))</f>
        <v/>
      </c>
      <c r="X188" s="7" t="str">
        <f ca="1">IF(AND($A188&lt;&gt;"",$A188&lt;&gt;"TOTAL"),IF(AND([2]PREMIOS_DOCTORADO!$AP186&lt;&gt;"",[2]PREMIOS_DOCTORADO!$AP186&lt;&gt;0),[2]PREMIOS_DOCTORADO!$AP186,""),IF($A188="TOTAL",SUM(INDIRECT("X4:X"&amp;ROW()-1)),""))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IF(AND($A188&lt;&gt;"",$A188&lt;&gt;"TOTAL"),IF(AND([2]PREMIOS_DOCTORADO!$AS186&lt;&gt;"",[2]PREMIOS_DOCTORADO!$AS186&lt;&gt;0),[2]PREMIOS_DOCTORADO!$AS186,""),IF($A188="TOTAL",SUM(INDIRECT("Z4:Z"&amp;ROW()-1)),""))</f>
        <v/>
      </c>
      <c r="AA188" s="7" t="str">
        <f ca="1">IF(AND($A188&lt;&gt;"",$A188&lt;&gt;"TOTAL"),IF(AND([2]PREMIOS_DOCTORADO!$AU186&lt;&gt;"",[2]PREMIOS_DOCTORADO!$AU186&lt;&gt;0),[2]PREMIOS_DOCTORADO!$AU186,""),IF($A188="TOTAL",SUM(INDIRECT("AA4:AA"&amp;ROW()-1)),""))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IF(AND($A188&lt;&gt;"",$A188&lt;&gt;"TOTAL"),IF(AND([2]PREMIOS_DOCTORADO!$AX186&lt;&gt;"",[2]PREMIOS_DOCTORADO!$AX186&lt;&gt;0),[2]PREMIOS_DOCTORADO!$AX186,""),IF($A188="TOTAL",SUM(INDIRECT("AC4:AC"&amp;ROW()-1)),""))</f>
        <v/>
      </c>
      <c r="AD188" s="7" t="str">
        <f ca="1">IF(AND($A188&lt;&gt;"",$A188&lt;&gt;"TOTAL"),IF(AND([2]PREMIOS_DOCTORADO!$AZ186&lt;&gt;"",[2]PREMIOS_DOCTORADO!$AZ186&lt;&gt;0),[2]PREMIOS_DOCTORADO!$AZ186,""),IF($A188="TOTAL",SUM(INDIRECT("AD4:AD"&amp;ROW()-1)),""))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IF(AND($A188&lt;&gt;"",$A188&lt;&gt;"TOTAL"),IF(AND([2]PREMIOS_DOCTORADO!$BC186&lt;&gt;"",[2]PREMIOS_DOCTORADO!$BC186&lt;&gt;0),[2]PREMIOS_DOCTORADO!$BC186,""),IF($A188="TOTAL",SUM(INDIRECT("AF4:AF"&amp;ROW()-1)),""))</f>
        <v/>
      </c>
      <c r="AG188" s="7" t="str">
        <f ca="1">IF(AND($A188&lt;&gt;"",$A188&lt;&gt;"TOTAL"),IF(AND([2]PREMIOS_DOCTORADO!$BE186&lt;&gt;"",[2]PREMIOS_DOCTORADO!$BE186&lt;&gt;0),[2]PREMIOS_DOCTORADO!$BE186,""),IF($A188="TOTAL",SUM(INDIRECT("AG4:AG"&amp;ROW()-1)),""))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IF(AND($A188&lt;&gt;"",$A188&lt;&gt;"TOTAL"),IF(AND([2]PREMIOS_DOCTORADO!$BH186&lt;&gt;"",[2]PREMIOS_DOCTORADO!$BH186&lt;&gt;0),[2]PREMIOS_DOCTORADO!$BH186,""),IF($A188="TOTAL",SUM(INDIRECT("AI4:AI"&amp;ROW()-1)),""))</f>
        <v/>
      </c>
      <c r="AJ188" s="7" t="str">
        <f ca="1">IF(AND($A188&lt;&gt;"",$A188&lt;&gt;"TOTAL"),IF(AND([2]PREMIOS_DOCTORADO!$BJ186&lt;&gt;"",[2]PREMIOS_DOCTORADO!$BJ186&lt;&gt;0),[2]PREMIOS_DOCTORADO!$BJ186,""),IF($A188="TOTAL",SUM(INDIRECT("AJ4:AJ"&amp;ROW()-1)),""))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IF(AND($A188&lt;&gt;"",$A188&lt;&gt;"TOTAL"),IF(AND([2]PREMIOS_DOCTORADO!$BM186&lt;&gt;"",[2]PREMIOS_DOCTORADO!$BM186&lt;&gt;0),[2]PREMIOS_DOCTORADO!$BM186,""),IF($A188="TOTAL",SUM(INDIRECT("AL4:AL"&amp;ROW()-1)),""))</f>
        <v/>
      </c>
      <c r="AM188" s="7" t="str">
        <f ca="1">IF(AND($A188&lt;&gt;"",$A188&lt;&gt;"TOTAL"),IF(AND([2]PREMIOS_DOCTORADO!$BO186&lt;&gt;"",[2]PREMIOS_DOCTORADO!$BO186&lt;&gt;0),[2]PREMIOS_DOCTORADO!$BO186,""),IF($A188="TOTAL",SUM(INDIRECT("AM4:AM"&amp;ROW()-1)),""))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IF(AND($A188&lt;&gt;"",$A188&lt;&gt;"TOTAL"),IF(AND([2]PREMIOS_DOCTORADO!$BR186&lt;&gt;"",[2]PREMIOS_DOCTORADO!$BR186&lt;&gt;0),[2]PREMIOS_DOCTORADO!$BR186,""),IF($A188="TOTAL",SUM(INDIRECT("AO4:AO"&amp;ROW()-1)),""))</f>
        <v/>
      </c>
      <c r="AP188" s="7" t="str">
        <f ca="1">IF(AND($A188&lt;&gt;"",$A188&lt;&gt;"TOTAL"),IF(AND([2]PREMIOS_DOCTORADO!$BT186&lt;&gt;"",[2]PREMIOS_DOCTORADO!$BT186&lt;&gt;0),[2]PREMIOS_DOCTORADO!$BT186,""),IF($A188="TOTAL",SUM(INDIRECT("AP4:AP"&amp;ROW()-1)),""))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IF(AND($A188&lt;&gt;"",$A188&lt;&gt;"TOTAL"),IF(AND([2]PREMIOS_DOCTORADO!$BW186&lt;&gt;"",[2]PREMIOS_DOCTORADO!$BW186&lt;&gt;0),[2]PREMIOS_DOCTORADO!$BW186,""),IF($A188="TOTAL",SUM(INDIRECT("AR4:AR"&amp;ROW()-1)),""))</f>
        <v/>
      </c>
      <c r="AS188" s="7" t="str">
        <f ca="1">IF(AND($A188&lt;&gt;"",$A188&lt;&gt;"TOTAL"),IF(AND([2]PREMIOS_DOCTORADO!$BY186&lt;&gt;"",[2]PREMIOS_DOCTORADO!$BY186&lt;&gt;0),[2]PREMIOS_DOCTORADO!$BY186,""),IF($A188="TOTAL",SUM(INDIRECT("AS4:AS"&amp;ROW()-1)),""))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IF(AND($A188&lt;&gt;"",$A188&lt;&gt;"TOTAL"),IF(AND([2]PREMIOS_DOCTORADO!$CB186&lt;&gt;"",[2]PREMIOS_DOCTORADO!$CB186&lt;&gt;0),[2]PREMIOS_DOCTORADO!$CB186,""),IF($A188="TOTAL",SUM(INDIRECT("AU4:AU"&amp;ROW()-1)),""))</f>
        <v/>
      </c>
      <c r="AV188" s="7" t="str">
        <f ca="1">IF(AND($A188&lt;&gt;"",$A188&lt;&gt;"TOTAL"),IF(AND([2]PREMIOS_DOCTORADO!$CD186&lt;&gt;"",[2]PREMIOS_DOCTORADO!$CD186&lt;&gt;0),[2]PREMIOS_DOCTORADO!$CD186,""),IF($A188="TOTAL",SUM(INDIRECT("AV4:AV"&amp;ROW()-1)),""))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IF(AND($A188&lt;&gt;"",$A188&lt;&gt;"TOTAL"),IF(AND([2]PREMIOS_DOCTORADO!$CG186&lt;&gt;"",[2]PREMIOS_DOCTORADO!$CG186&lt;&gt;0),[2]PREMIOS_DOCTORADO!$CG186,""),IF($A188="TOTAL",SUM(INDIRECT("AX4:AX"&amp;ROW()-1)),""))</f>
        <v/>
      </c>
      <c r="AY188" s="7" t="str">
        <f ca="1">IF(AND($A188&lt;&gt;"",$A188&lt;&gt;"TOTAL"),IF(AND([2]PREMIOS_DOCTORADO!$CI186&lt;&gt;"",[2]PREMIOS_DOCTORADO!$CI186&lt;&gt;0),[2]PREMIOS_DOCTORADO!$CI186,""),IF($A188="TOTAL",SUM(INDIRECT("AY4:AY"&amp;ROW()-1)),""))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IF(AND($A188&lt;&gt;"",$A188&lt;&gt;"TOTAL"),IF(AND([2]PREMIOS_DOCTORADO!$CL186&lt;&gt;"",[2]PREMIOS_DOCTORADO!$CL186&lt;&gt;0),[2]PREMIOS_DOCTORADO!$CL186,""),IF($A188="TOTAL",SUM(INDIRECT("BA4:BA"&amp;ROW()-1)),""))</f>
        <v/>
      </c>
      <c r="BB188" s="7" t="str">
        <f ca="1">IF(AND($A188&lt;&gt;"",$A188&lt;&gt;"TOTAL"),IF(AND([2]PREMIOS_DOCTORADO!$CN186&lt;&gt;"",[2]PREMIOS_DOCTORADO!$CN186&lt;&gt;0),[2]PREMIOS_DOCTORADO!$CN186,""),IF($A188="TOTAL",SUM(INDIRECT("BB4:BB"&amp;ROW()-1)),""))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IF(AND($A188&lt;&gt;"",$A188&lt;&gt;"TOTAL"),IF(AND([2]PREMIOS_DOCTORADO!$CQ186&lt;&gt;"",[2]PREMIOS_DOCTORADO!$CQ186&lt;&gt;0),[2]PREMIOS_DOCTORADO!$CQ186,""),IF($A188="TOTAL",SUM(INDIRECT("BD4:BD"&amp;ROW()-1)),""))</f>
        <v/>
      </c>
      <c r="BE188" s="7" t="str">
        <f ca="1">IF(AND($A188&lt;&gt;"",$A188&lt;&gt;"TOTAL"),IF(AND([2]PREMIOS_DOCTORADO!$CS186&lt;&gt;"",[2]PREMIOS_DOCTORADO!$CS186&lt;&gt;0),[2]PREMIOS_DOCTORADO!$CS186,""),IF($A188="TOTAL",SUM(INDIRECT("BE4:BE"&amp;ROW()-1)),""))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IF([2]PREMIOS_DOCTORADO!$D187&lt;&gt;"",[2]PREMIOS_DOCTORADO!$D187,IF(AND([2]PREMIOS_DOCTORADO!$D187="",[2]PREMIOS_DOCTORADO!$D188="",[2]PREMIOS_DOCTORADO!$D186=""),"","TOTAL"))</f>
        <v/>
      </c>
      <c r="B189" s="7" t="str">
        <f ca="1">IF(AND($A189&lt;&gt;"",$A189&lt;&gt;"TOTAL"),IF(AND([2]PREMIOS_DOCTORADO!$E187&lt;&gt;"",[2]PREMIOS_DOCTORADO!$E187&lt;&gt;0),[2]PREMIOS_DOCTORADO!$E187,""),IF($A189="TOTAL",SUM(INDIRECT("B4:B"&amp;ROW()-1)),""))</f>
        <v/>
      </c>
      <c r="C189" s="7" t="str">
        <f ca="1">IF(AND($A189&lt;&gt;"",$A189&lt;&gt;"TOTAL"),IF(AND([2]PREMIOS_DOCTORADO!$G187&lt;&gt;"",[2]PREMIOS_DOCTORADO!$G187&lt;&gt;0),[2]PREMIOS_DOCTORADO!$G187,""),IF($A189="TOTAL",SUM(INDIRECT("C4:C"&amp;ROW()-1)),""))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IF(AND($A189&lt;&gt;"",$A189&lt;&gt;"TOTAL"),IF(AND([2]PREMIOS_DOCTORADO!$J187&lt;&gt;"",[2]PREMIOS_DOCTORADO!$J187&lt;&gt;0),[2]PREMIOS_DOCTORADO!$J187,""),IF($A189="TOTAL",SUM(INDIRECT("E4:E"&amp;ROW()-1)),""))</f>
        <v/>
      </c>
      <c r="F189" s="7" t="str">
        <f ca="1">IF(AND($A189&lt;&gt;"",$A189&lt;&gt;"TOTAL"),IF(AND([2]PREMIOS_DOCTORADO!$L187&lt;&gt;"",[2]PREMIOS_DOCTORADO!$L187&lt;&gt;0),[2]PREMIOS_DOCTORADO!$L187,""),IF($A189="TOTAL",SUM(INDIRECT("F4:F"&amp;ROW()-1)),""))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IF(AND($A189&lt;&gt;"",$A189&lt;&gt;"TOTAL"),IF(AND([2]PREMIOS_DOCTORADO!$O187&lt;&gt;"",[2]PREMIOS_DOCTORADO!$O187&lt;&gt;0),[2]PREMIOS_DOCTORADO!$O187,""),IF($A189="TOTAL",SUM(INDIRECT("H4:H"&amp;ROW()-1)),""))</f>
        <v/>
      </c>
      <c r="I189" s="7" t="str">
        <f ca="1">IF(AND($A189&lt;&gt;"",$A189&lt;&gt;"TOTAL"),IF(AND([2]PREMIOS_DOCTORADO!$Q187&lt;&gt;"",[2]PREMIOS_DOCTORADO!$Q187&lt;&gt;0),[2]PREMIOS_DOCTORADO!$Q187,""),IF($A189="TOTAL",SUM(INDIRECT("I4:I"&amp;ROW()-1)),""))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IF(AND($A189&lt;&gt;"",$A189&lt;&gt;"TOTAL"),IF(AND([2]PREMIOS_DOCTORADO!$T187&lt;&gt;"",[2]PREMIOS_DOCTORADO!$T187&lt;&gt;0),[2]PREMIOS_DOCTORADO!$T187,""),IF($A189="TOTAL",SUM(INDIRECT("K4:K"&amp;ROW()-1)),""))</f>
        <v/>
      </c>
      <c r="L189" s="7" t="str">
        <f ca="1">IF(AND($A189&lt;&gt;"",$A189&lt;&gt;"TOTAL"),IF(AND([2]PREMIOS_DOCTORADO!$V187&lt;&gt;"",[2]PREMIOS_DOCTORADO!$V187&lt;&gt;0),[2]PREMIOS_DOCTORADO!$V187,""),IF($A189="TOTAL",SUM(INDIRECT("L4:L"&amp;ROW()-1)),""))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IF(AND($A189&lt;&gt;"",$A189&lt;&gt;"TOTAL"),IF(AND([2]PREMIOS_DOCTORADO!$Y187&lt;&gt;"",[2]PREMIOS_DOCTORADO!$Y187&lt;&gt;0),[2]PREMIOS_DOCTORADO!$Y187,""),IF($A189="TOTAL",SUM(INDIRECT("N4:N"&amp;ROW()-1)),""))</f>
        <v/>
      </c>
      <c r="O189" s="7" t="str">
        <f ca="1">IF(AND($A189&lt;&gt;"",$A189&lt;&gt;"TOTAL"),IF(AND([2]PREMIOS_DOCTORADO!$AA187&lt;&gt;"",[2]PREMIOS_DOCTORADO!$AA187&lt;&gt;0),[2]PREMIOS_DOCTORADO!$AA187,""),IF($A189="TOTAL",SUM(INDIRECT("O4:O"&amp;ROW()-1)),""))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IF(AND($A189&lt;&gt;"",$A189&lt;&gt;"TOTAL"),IF(AND([2]PREMIOS_DOCTORADO!$AD187&lt;&gt;"",[2]PREMIOS_DOCTORADO!$AD187&lt;&gt;0),[2]PREMIOS_DOCTORADO!$AD187,""),IF($A189="TOTAL",SUM(INDIRECT("Q4:Q"&amp;ROW()-1)),""))</f>
        <v/>
      </c>
      <c r="R189" s="7" t="str">
        <f ca="1">IF(AND($A189&lt;&gt;"",$A189&lt;&gt;"TOTAL"),IF(AND([2]PREMIOS_DOCTORADO!$AF187&lt;&gt;"",[2]PREMIOS_DOCTORADO!$AF187&lt;&gt;0),[2]PREMIOS_DOCTORADO!$AF187,""),IF($A189="TOTAL",SUM(INDIRECT("R4:R"&amp;ROW()-1)),""))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IF(AND($A189&lt;&gt;"",$A189&lt;&gt;"TOTAL"),IF(AND([2]PREMIOS_DOCTORADO!$AI187&lt;&gt;"",[2]PREMIOS_DOCTORADO!$AI187&lt;&gt;0),[2]PREMIOS_DOCTORADO!$AI187,""),IF($A189="TOTAL",SUM(INDIRECT("T4:T"&amp;ROW()-1)),""))</f>
        <v/>
      </c>
      <c r="U189" s="7" t="str">
        <f ca="1">IF(AND($A189&lt;&gt;"",$A189&lt;&gt;"TOTAL"),IF(AND([2]PREMIOS_DOCTORADO!$AK187&lt;&gt;"",[2]PREMIOS_DOCTORADO!$AK187&lt;&gt;0),[2]PREMIOS_DOCTORADO!$AK187,""),IF($A189="TOTAL",SUM(INDIRECT("U4:U"&amp;ROW()-1)),""))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IF(AND($A189&lt;&gt;"",$A189&lt;&gt;"TOTAL"),IF(AND([2]PREMIOS_DOCTORADO!$AN187&lt;&gt;"",[2]PREMIOS_DOCTORADO!$AN187&lt;&gt;0),[2]PREMIOS_DOCTORADO!$AN187,""),IF($A189="TOTAL",SUM(INDIRECT("W4:W"&amp;ROW()-1)),""))</f>
        <v/>
      </c>
      <c r="X189" s="7" t="str">
        <f ca="1">IF(AND($A189&lt;&gt;"",$A189&lt;&gt;"TOTAL"),IF(AND([2]PREMIOS_DOCTORADO!$AP187&lt;&gt;"",[2]PREMIOS_DOCTORADO!$AP187&lt;&gt;0),[2]PREMIOS_DOCTORADO!$AP187,""),IF($A189="TOTAL",SUM(INDIRECT("X4:X"&amp;ROW()-1)),""))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IF(AND($A189&lt;&gt;"",$A189&lt;&gt;"TOTAL"),IF(AND([2]PREMIOS_DOCTORADO!$AS187&lt;&gt;"",[2]PREMIOS_DOCTORADO!$AS187&lt;&gt;0),[2]PREMIOS_DOCTORADO!$AS187,""),IF($A189="TOTAL",SUM(INDIRECT("Z4:Z"&amp;ROW()-1)),""))</f>
        <v/>
      </c>
      <c r="AA189" s="7" t="str">
        <f ca="1">IF(AND($A189&lt;&gt;"",$A189&lt;&gt;"TOTAL"),IF(AND([2]PREMIOS_DOCTORADO!$AU187&lt;&gt;"",[2]PREMIOS_DOCTORADO!$AU187&lt;&gt;0),[2]PREMIOS_DOCTORADO!$AU187,""),IF($A189="TOTAL",SUM(INDIRECT("AA4:AA"&amp;ROW()-1)),""))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IF(AND($A189&lt;&gt;"",$A189&lt;&gt;"TOTAL"),IF(AND([2]PREMIOS_DOCTORADO!$AX187&lt;&gt;"",[2]PREMIOS_DOCTORADO!$AX187&lt;&gt;0),[2]PREMIOS_DOCTORADO!$AX187,""),IF($A189="TOTAL",SUM(INDIRECT("AC4:AC"&amp;ROW()-1)),""))</f>
        <v/>
      </c>
      <c r="AD189" s="7" t="str">
        <f ca="1">IF(AND($A189&lt;&gt;"",$A189&lt;&gt;"TOTAL"),IF(AND([2]PREMIOS_DOCTORADO!$AZ187&lt;&gt;"",[2]PREMIOS_DOCTORADO!$AZ187&lt;&gt;0),[2]PREMIOS_DOCTORADO!$AZ187,""),IF($A189="TOTAL",SUM(INDIRECT("AD4:AD"&amp;ROW()-1)),""))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IF(AND($A189&lt;&gt;"",$A189&lt;&gt;"TOTAL"),IF(AND([2]PREMIOS_DOCTORADO!$BC187&lt;&gt;"",[2]PREMIOS_DOCTORADO!$BC187&lt;&gt;0),[2]PREMIOS_DOCTORADO!$BC187,""),IF($A189="TOTAL",SUM(INDIRECT("AF4:AF"&amp;ROW()-1)),""))</f>
        <v/>
      </c>
      <c r="AG189" s="7" t="str">
        <f ca="1">IF(AND($A189&lt;&gt;"",$A189&lt;&gt;"TOTAL"),IF(AND([2]PREMIOS_DOCTORADO!$BE187&lt;&gt;"",[2]PREMIOS_DOCTORADO!$BE187&lt;&gt;0),[2]PREMIOS_DOCTORADO!$BE187,""),IF($A189="TOTAL",SUM(INDIRECT("AG4:AG"&amp;ROW()-1)),""))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IF(AND($A189&lt;&gt;"",$A189&lt;&gt;"TOTAL"),IF(AND([2]PREMIOS_DOCTORADO!$BH187&lt;&gt;"",[2]PREMIOS_DOCTORADO!$BH187&lt;&gt;0),[2]PREMIOS_DOCTORADO!$BH187,""),IF($A189="TOTAL",SUM(INDIRECT("AI4:AI"&amp;ROW()-1)),""))</f>
        <v/>
      </c>
      <c r="AJ189" s="7" t="str">
        <f ca="1">IF(AND($A189&lt;&gt;"",$A189&lt;&gt;"TOTAL"),IF(AND([2]PREMIOS_DOCTORADO!$BJ187&lt;&gt;"",[2]PREMIOS_DOCTORADO!$BJ187&lt;&gt;0),[2]PREMIOS_DOCTORADO!$BJ187,""),IF($A189="TOTAL",SUM(INDIRECT("AJ4:AJ"&amp;ROW()-1)),""))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IF(AND($A189&lt;&gt;"",$A189&lt;&gt;"TOTAL"),IF(AND([2]PREMIOS_DOCTORADO!$BM187&lt;&gt;"",[2]PREMIOS_DOCTORADO!$BM187&lt;&gt;0),[2]PREMIOS_DOCTORADO!$BM187,""),IF($A189="TOTAL",SUM(INDIRECT("AL4:AL"&amp;ROW()-1)),""))</f>
        <v/>
      </c>
      <c r="AM189" s="7" t="str">
        <f ca="1">IF(AND($A189&lt;&gt;"",$A189&lt;&gt;"TOTAL"),IF(AND([2]PREMIOS_DOCTORADO!$BO187&lt;&gt;"",[2]PREMIOS_DOCTORADO!$BO187&lt;&gt;0),[2]PREMIOS_DOCTORADO!$BO187,""),IF($A189="TOTAL",SUM(INDIRECT("AM4:AM"&amp;ROW()-1)),""))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IF(AND($A189&lt;&gt;"",$A189&lt;&gt;"TOTAL"),IF(AND([2]PREMIOS_DOCTORADO!$BR187&lt;&gt;"",[2]PREMIOS_DOCTORADO!$BR187&lt;&gt;0),[2]PREMIOS_DOCTORADO!$BR187,""),IF($A189="TOTAL",SUM(INDIRECT("AO4:AO"&amp;ROW()-1)),""))</f>
        <v/>
      </c>
      <c r="AP189" s="7" t="str">
        <f ca="1">IF(AND($A189&lt;&gt;"",$A189&lt;&gt;"TOTAL"),IF(AND([2]PREMIOS_DOCTORADO!$BT187&lt;&gt;"",[2]PREMIOS_DOCTORADO!$BT187&lt;&gt;0),[2]PREMIOS_DOCTORADO!$BT187,""),IF($A189="TOTAL",SUM(INDIRECT("AP4:AP"&amp;ROW()-1)),""))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IF(AND($A189&lt;&gt;"",$A189&lt;&gt;"TOTAL"),IF(AND([2]PREMIOS_DOCTORADO!$BW187&lt;&gt;"",[2]PREMIOS_DOCTORADO!$BW187&lt;&gt;0),[2]PREMIOS_DOCTORADO!$BW187,""),IF($A189="TOTAL",SUM(INDIRECT("AR4:AR"&amp;ROW()-1)),""))</f>
        <v/>
      </c>
      <c r="AS189" s="7" t="str">
        <f ca="1">IF(AND($A189&lt;&gt;"",$A189&lt;&gt;"TOTAL"),IF(AND([2]PREMIOS_DOCTORADO!$BY187&lt;&gt;"",[2]PREMIOS_DOCTORADO!$BY187&lt;&gt;0),[2]PREMIOS_DOCTORADO!$BY187,""),IF($A189="TOTAL",SUM(INDIRECT("AS4:AS"&amp;ROW()-1)),""))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IF(AND($A189&lt;&gt;"",$A189&lt;&gt;"TOTAL"),IF(AND([2]PREMIOS_DOCTORADO!$CB187&lt;&gt;"",[2]PREMIOS_DOCTORADO!$CB187&lt;&gt;0),[2]PREMIOS_DOCTORADO!$CB187,""),IF($A189="TOTAL",SUM(INDIRECT("AU4:AU"&amp;ROW()-1)),""))</f>
        <v/>
      </c>
      <c r="AV189" s="7" t="str">
        <f ca="1">IF(AND($A189&lt;&gt;"",$A189&lt;&gt;"TOTAL"),IF(AND([2]PREMIOS_DOCTORADO!$CD187&lt;&gt;"",[2]PREMIOS_DOCTORADO!$CD187&lt;&gt;0),[2]PREMIOS_DOCTORADO!$CD187,""),IF($A189="TOTAL",SUM(INDIRECT("AV4:AV"&amp;ROW()-1)),""))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IF(AND($A189&lt;&gt;"",$A189&lt;&gt;"TOTAL"),IF(AND([2]PREMIOS_DOCTORADO!$CG187&lt;&gt;"",[2]PREMIOS_DOCTORADO!$CG187&lt;&gt;0),[2]PREMIOS_DOCTORADO!$CG187,""),IF($A189="TOTAL",SUM(INDIRECT("AX4:AX"&amp;ROW()-1)),""))</f>
        <v/>
      </c>
      <c r="AY189" s="7" t="str">
        <f ca="1">IF(AND($A189&lt;&gt;"",$A189&lt;&gt;"TOTAL"),IF(AND([2]PREMIOS_DOCTORADO!$CI187&lt;&gt;"",[2]PREMIOS_DOCTORADO!$CI187&lt;&gt;0),[2]PREMIOS_DOCTORADO!$CI187,""),IF($A189="TOTAL",SUM(INDIRECT("AY4:AY"&amp;ROW()-1)),""))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IF(AND($A189&lt;&gt;"",$A189&lt;&gt;"TOTAL"),IF(AND([2]PREMIOS_DOCTORADO!$CL187&lt;&gt;"",[2]PREMIOS_DOCTORADO!$CL187&lt;&gt;0),[2]PREMIOS_DOCTORADO!$CL187,""),IF($A189="TOTAL",SUM(INDIRECT("BA4:BA"&amp;ROW()-1)),""))</f>
        <v/>
      </c>
      <c r="BB189" s="7" t="str">
        <f ca="1">IF(AND($A189&lt;&gt;"",$A189&lt;&gt;"TOTAL"),IF(AND([2]PREMIOS_DOCTORADO!$CN187&lt;&gt;"",[2]PREMIOS_DOCTORADO!$CN187&lt;&gt;0),[2]PREMIOS_DOCTORADO!$CN187,""),IF($A189="TOTAL",SUM(INDIRECT("BB4:BB"&amp;ROW()-1)),""))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IF(AND($A189&lt;&gt;"",$A189&lt;&gt;"TOTAL"),IF(AND([2]PREMIOS_DOCTORADO!$CQ187&lt;&gt;"",[2]PREMIOS_DOCTORADO!$CQ187&lt;&gt;0),[2]PREMIOS_DOCTORADO!$CQ187,""),IF($A189="TOTAL",SUM(INDIRECT("BD4:BD"&amp;ROW()-1)),""))</f>
        <v/>
      </c>
      <c r="BE189" s="7" t="str">
        <f ca="1">IF(AND($A189&lt;&gt;"",$A189&lt;&gt;"TOTAL"),IF(AND([2]PREMIOS_DOCTORADO!$CS187&lt;&gt;"",[2]PREMIOS_DOCTORADO!$CS187&lt;&gt;0),[2]PREMIOS_DOCTORADO!$CS187,""),IF($A189="TOTAL",SUM(INDIRECT("BE4:BE"&amp;ROW()-1)),""))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IF([2]PREMIOS_DOCTORADO!$D188&lt;&gt;"",[2]PREMIOS_DOCTORADO!$D188,IF(AND([2]PREMIOS_DOCTORADO!$D188="",[2]PREMIOS_DOCTORADO!$D189="",[2]PREMIOS_DOCTORADO!$D187=""),"","TOTAL"))</f>
        <v/>
      </c>
      <c r="B190" s="7" t="str">
        <f ca="1">IF(AND($A190&lt;&gt;"",$A190&lt;&gt;"TOTAL"),IF(AND([2]PREMIOS_DOCTORADO!$E188&lt;&gt;"",[2]PREMIOS_DOCTORADO!$E188&lt;&gt;0),[2]PREMIOS_DOCTORADO!$E188,""),IF($A190="TOTAL",SUM(INDIRECT("B4:B"&amp;ROW()-1)),""))</f>
        <v/>
      </c>
      <c r="C190" s="7" t="str">
        <f ca="1">IF(AND($A190&lt;&gt;"",$A190&lt;&gt;"TOTAL"),IF(AND([2]PREMIOS_DOCTORADO!$G188&lt;&gt;"",[2]PREMIOS_DOCTORADO!$G188&lt;&gt;0),[2]PREMIOS_DOCTORADO!$G188,""),IF($A190="TOTAL",SUM(INDIRECT("C4:C"&amp;ROW()-1)),""))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IF(AND($A190&lt;&gt;"",$A190&lt;&gt;"TOTAL"),IF(AND([2]PREMIOS_DOCTORADO!$J188&lt;&gt;"",[2]PREMIOS_DOCTORADO!$J188&lt;&gt;0),[2]PREMIOS_DOCTORADO!$J188,""),IF($A190="TOTAL",SUM(INDIRECT("E4:E"&amp;ROW()-1)),""))</f>
        <v/>
      </c>
      <c r="F190" s="7" t="str">
        <f ca="1">IF(AND($A190&lt;&gt;"",$A190&lt;&gt;"TOTAL"),IF(AND([2]PREMIOS_DOCTORADO!$L188&lt;&gt;"",[2]PREMIOS_DOCTORADO!$L188&lt;&gt;0),[2]PREMIOS_DOCTORADO!$L188,""),IF($A190="TOTAL",SUM(INDIRECT("F4:F"&amp;ROW()-1)),""))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IF(AND($A190&lt;&gt;"",$A190&lt;&gt;"TOTAL"),IF(AND([2]PREMIOS_DOCTORADO!$O188&lt;&gt;"",[2]PREMIOS_DOCTORADO!$O188&lt;&gt;0),[2]PREMIOS_DOCTORADO!$O188,""),IF($A190="TOTAL",SUM(INDIRECT("H4:H"&amp;ROW()-1)),""))</f>
        <v/>
      </c>
      <c r="I190" s="7" t="str">
        <f ca="1">IF(AND($A190&lt;&gt;"",$A190&lt;&gt;"TOTAL"),IF(AND([2]PREMIOS_DOCTORADO!$Q188&lt;&gt;"",[2]PREMIOS_DOCTORADO!$Q188&lt;&gt;0),[2]PREMIOS_DOCTORADO!$Q188,""),IF($A190="TOTAL",SUM(INDIRECT("I4:I"&amp;ROW()-1)),""))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IF(AND($A190&lt;&gt;"",$A190&lt;&gt;"TOTAL"),IF(AND([2]PREMIOS_DOCTORADO!$T188&lt;&gt;"",[2]PREMIOS_DOCTORADO!$T188&lt;&gt;0),[2]PREMIOS_DOCTORADO!$T188,""),IF($A190="TOTAL",SUM(INDIRECT("K4:K"&amp;ROW()-1)),""))</f>
        <v/>
      </c>
      <c r="L190" s="7" t="str">
        <f ca="1">IF(AND($A190&lt;&gt;"",$A190&lt;&gt;"TOTAL"),IF(AND([2]PREMIOS_DOCTORADO!$V188&lt;&gt;"",[2]PREMIOS_DOCTORADO!$V188&lt;&gt;0),[2]PREMIOS_DOCTORADO!$V188,""),IF($A190="TOTAL",SUM(INDIRECT("L4:L"&amp;ROW()-1)),""))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IF(AND($A190&lt;&gt;"",$A190&lt;&gt;"TOTAL"),IF(AND([2]PREMIOS_DOCTORADO!$Y188&lt;&gt;"",[2]PREMIOS_DOCTORADO!$Y188&lt;&gt;0),[2]PREMIOS_DOCTORADO!$Y188,""),IF($A190="TOTAL",SUM(INDIRECT("N4:N"&amp;ROW()-1)),""))</f>
        <v/>
      </c>
      <c r="O190" s="7" t="str">
        <f ca="1">IF(AND($A190&lt;&gt;"",$A190&lt;&gt;"TOTAL"),IF(AND([2]PREMIOS_DOCTORADO!$AA188&lt;&gt;"",[2]PREMIOS_DOCTORADO!$AA188&lt;&gt;0),[2]PREMIOS_DOCTORADO!$AA188,""),IF($A190="TOTAL",SUM(INDIRECT("O4:O"&amp;ROW()-1)),""))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IF(AND($A190&lt;&gt;"",$A190&lt;&gt;"TOTAL"),IF(AND([2]PREMIOS_DOCTORADO!$AD188&lt;&gt;"",[2]PREMIOS_DOCTORADO!$AD188&lt;&gt;0),[2]PREMIOS_DOCTORADO!$AD188,""),IF($A190="TOTAL",SUM(INDIRECT("Q4:Q"&amp;ROW()-1)),""))</f>
        <v/>
      </c>
      <c r="R190" s="7" t="str">
        <f ca="1">IF(AND($A190&lt;&gt;"",$A190&lt;&gt;"TOTAL"),IF(AND([2]PREMIOS_DOCTORADO!$AF188&lt;&gt;"",[2]PREMIOS_DOCTORADO!$AF188&lt;&gt;0),[2]PREMIOS_DOCTORADO!$AF188,""),IF($A190="TOTAL",SUM(INDIRECT("R4:R"&amp;ROW()-1)),""))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IF(AND($A190&lt;&gt;"",$A190&lt;&gt;"TOTAL"),IF(AND([2]PREMIOS_DOCTORADO!$AI188&lt;&gt;"",[2]PREMIOS_DOCTORADO!$AI188&lt;&gt;0),[2]PREMIOS_DOCTORADO!$AI188,""),IF($A190="TOTAL",SUM(INDIRECT("T4:T"&amp;ROW()-1)),""))</f>
        <v/>
      </c>
      <c r="U190" s="7" t="str">
        <f ca="1">IF(AND($A190&lt;&gt;"",$A190&lt;&gt;"TOTAL"),IF(AND([2]PREMIOS_DOCTORADO!$AK188&lt;&gt;"",[2]PREMIOS_DOCTORADO!$AK188&lt;&gt;0),[2]PREMIOS_DOCTORADO!$AK188,""),IF($A190="TOTAL",SUM(INDIRECT("U4:U"&amp;ROW()-1)),""))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IF(AND($A190&lt;&gt;"",$A190&lt;&gt;"TOTAL"),IF(AND([2]PREMIOS_DOCTORADO!$AN188&lt;&gt;"",[2]PREMIOS_DOCTORADO!$AN188&lt;&gt;0),[2]PREMIOS_DOCTORADO!$AN188,""),IF($A190="TOTAL",SUM(INDIRECT("W4:W"&amp;ROW()-1)),""))</f>
        <v/>
      </c>
      <c r="X190" s="7" t="str">
        <f ca="1">IF(AND($A190&lt;&gt;"",$A190&lt;&gt;"TOTAL"),IF(AND([2]PREMIOS_DOCTORADO!$AP188&lt;&gt;"",[2]PREMIOS_DOCTORADO!$AP188&lt;&gt;0),[2]PREMIOS_DOCTORADO!$AP188,""),IF($A190="TOTAL",SUM(INDIRECT("X4:X"&amp;ROW()-1)),""))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IF(AND($A190&lt;&gt;"",$A190&lt;&gt;"TOTAL"),IF(AND([2]PREMIOS_DOCTORADO!$AS188&lt;&gt;"",[2]PREMIOS_DOCTORADO!$AS188&lt;&gt;0),[2]PREMIOS_DOCTORADO!$AS188,""),IF($A190="TOTAL",SUM(INDIRECT("Z4:Z"&amp;ROW()-1)),""))</f>
        <v/>
      </c>
      <c r="AA190" s="7" t="str">
        <f ca="1">IF(AND($A190&lt;&gt;"",$A190&lt;&gt;"TOTAL"),IF(AND([2]PREMIOS_DOCTORADO!$AU188&lt;&gt;"",[2]PREMIOS_DOCTORADO!$AU188&lt;&gt;0),[2]PREMIOS_DOCTORADO!$AU188,""),IF($A190="TOTAL",SUM(INDIRECT("AA4:AA"&amp;ROW()-1)),""))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IF(AND($A190&lt;&gt;"",$A190&lt;&gt;"TOTAL"),IF(AND([2]PREMIOS_DOCTORADO!$AX188&lt;&gt;"",[2]PREMIOS_DOCTORADO!$AX188&lt;&gt;0),[2]PREMIOS_DOCTORADO!$AX188,""),IF($A190="TOTAL",SUM(INDIRECT("AC4:AC"&amp;ROW()-1)),""))</f>
        <v/>
      </c>
      <c r="AD190" s="7" t="str">
        <f ca="1">IF(AND($A190&lt;&gt;"",$A190&lt;&gt;"TOTAL"),IF(AND([2]PREMIOS_DOCTORADO!$AZ188&lt;&gt;"",[2]PREMIOS_DOCTORADO!$AZ188&lt;&gt;0),[2]PREMIOS_DOCTORADO!$AZ188,""),IF($A190="TOTAL",SUM(INDIRECT("AD4:AD"&amp;ROW()-1)),""))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IF(AND($A190&lt;&gt;"",$A190&lt;&gt;"TOTAL"),IF(AND([2]PREMIOS_DOCTORADO!$BC188&lt;&gt;"",[2]PREMIOS_DOCTORADO!$BC188&lt;&gt;0),[2]PREMIOS_DOCTORADO!$BC188,""),IF($A190="TOTAL",SUM(INDIRECT("AF4:AF"&amp;ROW()-1)),""))</f>
        <v/>
      </c>
      <c r="AG190" s="7" t="str">
        <f ca="1">IF(AND($A190&lt;&gt;"",$A190&lt;&gt;"TOTAL"),IF(AND([2]PREMIOS_DOCTORADO!$BE188&lt;&gt;"",[2]PREMIOS_DOCTORADO!$BE188&lt;&gt;0),[2]PREMIOS_DOCTORADO!$BE188,""),IF($A190="TOTAL",SUM(INDIRECT("AG4:AG"&amp;ROW()-1)),""))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IF(AND($A190&lt;&gt;"",$A190&lt;&gt;"TOTAL"),IF(AND([2]PREMIOS_DOCTORADO!$BH188&lt;&gt;"",[2]PREMIOS_DOCTORADO!$BH188&lt;&gt;0),[2]PREMIOS_DOCTORADO!$BH188,""),IF($A190="TOTAL",SUM(INDIRECT("AI4:AI"&amp;ROW()-1)),""))</f>
        <v/>
      </c>
      <c r="AJ190" s="7" t="str">
        <f ca="1">IF(AND($A190&lt;&gt;"",$A190&lt;&gt;"TOTAL"),IF(AND([2]PREMIOS_DOCTORADO!$BJ188&lt;&gt;"",[2]PREMIOS_DOCTORADO!$BJ188&lt;&gt;0),[2]PREMIOS_DOCTORADO!$BJ188,""),IF($A190="TOTAL",SUM(INDIRECT("AJ4:AJ"&amp;ROW()-1)),""))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IF(AND($A190&lt;&gt;"",$A190&lt;&gt;"TOTAL"),IF(AND([2]PREMIOS_DOCTORADO!$BM188&lt;&gt;"",[2]PREMIOS_DOCTORADO!$BM188&lt;&gt;0),[2]PREMIOS_DOCTORADO!$BM188,""),IF($A190="TOTAL",SUM(INDIRECT("AL4:AL"&amp;ROW()-1)),""))</f>
        <v/>
      </c>
      <c r="AM190" s="7" t="str">
        <f ca="1">IF(AND($A190&lt;&gt;"",$A190&lt;&gt;"TOTAL"),IF(AND([2]PREMIOS_DOCTORADO!$BO188&lt;&gt;"",[2]PREMIOS_DOCTORADO!$BO188&lt;&gt;0),[2]PREMIOS_DOCTORADO!$BO188,""),IF($A190="TOTAL",SUM(INDIRECT("AM4:AM"&amp;ROW()-1)),""))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IF(AND($A190&lt;&gt;"",$A190&lt;&gt;"TOTAL"),IF(AND([2]PREMIOS_DOCTORADO!$BR188&lt;&gt;"",[2]PREMIOS_DOCTORADO!$BR188&lt;&gt;0),[2]PREMIOS_DOCTORADO!$BR188,""),IF($A190="TOTAL",SUM(INDIRECT("AO4:AO"&amp;ROW()-1)),""))</f>
        <v/>
      </c>
      <c r="AP190" s="7" t="str">
        <f ca="1">IF(AND($A190&lt;&gt;"",$A190&lt;&gt;"TOTAL"),IF(AND([2]PREMIOS_DOCTORADO!$BT188&lt;&gt;"",[2]PREMIOS_DOCTORADO!$BT188&lt;&gt;0),[2]PREMIOS_DOCTORADO!$BT188,""),IF($A190="TOTAL",SUM(INDIRECT("AP4:AP"&amp;ROW()-1)),""))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IF(AND($A190&lt;&gt;"",$A190&lt;&gt;"TOTAL"),IF(AND([2]PREMIOS_DOCTORADO!$BW188&lt;&gt;"",[2]PREMIOS_DOCTORADO!$BW188&lt;&gt;0),[2]PREMIOS_DOCTORADO!$BW188,""),IF($A190="TOTAL",SUM(INDIRECT("AR4:AR"&amp;ROW()-1)),""))</f>
        <v/>
      </c>
      <c r="AS190" s="7" t="str">
        <f ca="1">IF(AND($A190&lt;&gt;"",$A190&lt;&gt;"TOTAL"),IF(AND([2]PREMIOS_DOCTORADO!$BY188&lt;&gt;"",[2]PREMIOS_DOCTORADO!$BY188&lt;&gt;0),[2]PREMIOS_DOCTORADO!$BY188,""),IF($A190="TOTAL",SUM(INDIRECT("AS4:AS"&amp;ROW()-1)),""))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IF(AND($A190&lt;&gt;"",$A190&lt;&gt;"TOTAL"),IF(AND([2]PREMIOS_DOCTORADO!$CB188&lt;&gt;"",[2]PREMIOS_DOCTORADO!$CB188&lt;&gt;0),[2]PREMIOS_DOCTORADO!$CB188,""),IF($A190="TOTAL",SUM(INDIRECT("AU4:AU"&amp;ROW()-1)),""))</f>
        <v/>
      </c>
      <c r="AV190" s="7" t="str">
        <f ca="1">IF(AND($A190&lt;&gt;"",$A190&lt;&gt;"TOTAL"),IF(AND([2]PREMIOS_DOCTORADO!$CD188&lt;&gt;"",[2]PREMIOS_DOCTORADO!$CD188&lt;&gt;0),[2]PREMIOS_DOCTORADO!$CD188,""),IF($A190="TOTAL",SUM(INDIRECT("AV4:AV"&amp;ROW()-1)),""))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IF(AND($A190&lt;&gt;"",$A190&lt;&gt;"TOTAL"),IF(AND([2]PREMIOS_DOCTORADO!$CG188&lt;&gt;"",[2]PREMIOS_DOCTORADO!$CG188&lt;&gt;0),[2]PREMIOS_DOCTORADO!$CG188,""),IF($A190="TOTAL",SUM(INDIRECT("AX4:AX"&amp;ROW()-1)),""))</f>
        <v/>
      </c>
      <c r="AY190" s="7" t="str">
        <f ca="1">IF(AND($A190&lt;&gt;"",$A190&lt;&gt;"TOTAL"),IF(AND([2]PREMIOS_DOCTORADO!$CI188&lt;&gt;"",[2]PREMIOS_DOCTORADO!$CI188&lt;&gt;0),[2]PREMIOS_DOCTORADO!$CI188,""),IF($A190="TOTAL",SUM(INDIRECT("AY4:AY"&amp;ROW()-1)),""))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IF(AND($A190&lt;&gt;"",$A190&lt;&gt;"TOTAL"),IF(AND([2]PREMIOS_DOCTORADO!$CL188&lt;&gt;"",[2]PREMIOS_DOCTORADO!$CL188&lt;&gt;0),[2]PREMIOS_DOCTORADO!$CL188,""),IF($A190="TOTAL",SUM(INDIRECT("BA4:BA"&amp;ROW()-1)),""))</f>
        <v/>
      </c>
      <c r="BB190" s="7" t="str">
        <f ca="1">IF(AND($A190&lt;&gt;"",$A190&lt;&gt;"TOTAL"),IF(AND([2]PREMIOS_DOCTORADO!$CN188&lt;&gt;"",[2]PREMIOS_DOCTORADO!$CN188&lt;&gt;0),[2]PREMIOS_DOCTORADO!$CN188,""),IF($A190="TOTAL",SUM(INDIRECT("BB4:BB"&amp;ROW()-1)),""))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IF(AND($A190&lt;&gt;"",$A190&lt;&gt;"TOTAL"),IF(AND([2]PREMIOS_DOCTORADO!$CQ188&lt;&gt;"",[2]PREMIOS_DOCTORADO!$CQ188&lt;&gt;0),[2]PREMIOS_DOCTORADO!$CQ188,""),IF($A190="TOTAL",SUM(INDIRECT("BD4:BD"&amp;ROW()-1)),""))</f>
        <v/>
      </c>
      <c r="BE190" s="7" t="str">
        <f ca="1">IF(AND($A190&lt;&gt;"",$A190&lt;&gt;"TOTAL"),IF(AND([2]PREMIOS_DOCTORADO!$CS188&lt;&gt;"",[2]PREMIOS_DOCTORADO!$CS188&lt;&gt;0),[2]PREMIOS_DOCTORADO!$CS188,""),IF($A190="TOTAL",SUM(INDIRECT("BE4:BE"&amp;ROW()-1)),""))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IF([2]PREMIOS_DOCTORADO!$D189&lt;&gt;"",[2]PREMIOS_DOCTORADO!$D189,IF(AND([2]PREMIOS_DOCTORADO!$D189="",[2]PREMIOS_DOCTORADO!$D190="",[2]PREMIOS_DOCTORADO!$D188=""),"","TOTAL"))</f>
        <v/>
      </c>
      <c r="B191" s="7" t="str">
        <f ca="1">IF(AND($A191&lt;&gt;"",$A191&lt;&gt;"TOTAL"),IF(AND([2]PREMIOS_DOCTORADO!$E189&lt;&gt;"",[2]PREMIOS_DOCTORADO!$E189&lt;&gt;0),[2]PREMIOS_DOCTORADO!$E189,""),IF($A191="TOTAL",SUM(INDIRECT("B4:B"&amp;ROW()-1)),""))</f>
        <v/>
      </c>
      <c r="C191" s="7" t="str">
        <f ca="1">IF(AND($A191&lt;&gt;"",$A191&lt;&gt;"TOTAL"),IF(AND([2]PREMIOS_DOCTORADO!$G189&lt;&gt;"",[2]PREMIOS_DOCTORADO!$G189&lt;&gt;0),[2]PREMIOS_DOCTORADO!$G189,""),IF($A191="TOTAL",SUM(INDIRECT("C4:C"&amp;ROW()-1)),""))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IF(AND($A191&lt;&gt;"",$A191&lt;&gt;"TOTAL"),IF(AND([2]PREMIOS_DOCTORADO!$J189&lt;&gt;"",[2]PREMIOS_DOCTORADO!$J189&lt;&gt;0),[2]PREMIOS_DOCTORADO!$J189,""),IF($A191="TOTAL",SUM(INDIRECT("E4:E"&amp;ROW()-1)),""))</f>
        <v/>
      </c>
      <c r="F191" s="7" t="str">
        <f ca="1">IF(AND($A191&lt;&gt;"",$A191&lt;&gt;"TOTAL"),IF(AND([2]PREMIOS_DOCTORADO!$L189&lt;&gt;"",[2]PREMIOS_DOCTORADO!$L189&lt;&gt;0),[2]PREMIOS_DOCTORADO!$L189,""),IF($A191="TOTAL",SUM(INDIRECT("F4:F"&amp;ROW()-1)),""))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IF(AND($A191&lt;&gt;"",$A191&lt;&gt;"TOTAL"),IF(AND([2]PREMIOS_DOCTORADO!$O189&lt;&gt;"",[2]PREMIOS_DOCTORADO!$O189&lt;&gt;0),[2]PREMIOS_DOCTORADO!$O189,""),IF($A191="TOTAL",SUM(INDIRECT("H4:H"&amp;ROW()-1)),""))</f>
        <v/>
      </c>
      <c r="I191" s="7" t="str">
        <f ca="1">IF(AND($A191&lt;&gt;"",$A191&lt;&gt;"TOTAL"),IF(AND([2]PREMIOS_DOCTORADO!$Q189&lt;&gt;"",[2]PREMIOS_DOCTORADO!$Q189&lt;&gt;0),[2]PREMIOS_DOCTORADO!$Q189,""),IF($A191="TOTAL",SUM(INDIRECT("I4:I"&amp;ROW()-1)),""))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IF(AND($A191&lt;&gt;"",$A191&lt;&gt;"TOTAL"),IF(AND([2]PREMIOS_DOCTORADO!$T189&lt;&gt;"",[2]PREMIOS_DOCTORADO!$T189&lt;&gt;0),[2]PREMIOS_DOCTORADO!$T189,""),IF($A191="TOTAL",SUM(INDIRECT("K4:K"&amp;ROW()-1)),""))</f>
        <v/>
      </c>
      <c r="L191" s="7" t="str">
        <f ca="1">IF(AND($A191&lt;&gt;"",$A191&lt;&gt;"TOTAL"),IF(AND([2]PREMIOS_DOCTORADO!$V189&lt;&gt;"",[2]PREMIOS_DOCTORADO!$V189&lt;&gt;0),[2]PREMIOS_DOCTORADO!$V189,""),IF($A191="TOTAL",SUM(INDIRECT("L4:L"&amp;ROW()-1)),""))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IF(AND($A191&lt;&gt;"",$A191&lt;&gt;"TOTAL"),IF(AND([2]PREMIOS_DOCTORADO!$Y189&lt;&gt;"",[2]PREMIOS_DOCTORADO!$Y189&lt;&gt;0),[2]PREMIOS_DOCTORADO!$Y189,""),IF($A191="TOTAL",SUM(INDIRECT("N4:N"&amp;ROW()-1)),""))</f>
        <v/>
      </c>
      <c r="O191" s="7" t="str">
        <f ca="1">IF(AND($A191&lt;&gt;"",$A191&lt;&gt;"TOTAL"),IF(AND([2]PREMIOS_DOCTORADO!$AA189&lt;&gt;"",[2]PREMIOS_DOCTORADO!$AA189&lt;&gt;0),[2]PREMIOS_DOCTORADO!$AA189,""),IF($A191="TOTAL",SUM(INDIRECT("O4:O"&amp;ROW()-1)),""))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IF(AND($A191&lt;&gt;"",$A191&lt;&gt;"TOTAL"),IF(AND([2]PREMIOS_DOCTORADO!$AD189&lt;&gt;"",[2]PREMIOS_DOCTORADO!$AD189&lt;&gt;0),[2]PREMIOS_DOCTORADO!$AD189,""),IF($A191="TOTAL",SUM(INDIRECT("Q4:Q"&amp;ROW()-1)),""))</f>
        <v/>
      </c>
      <c r="R191" s="7" t="str">
        <f ca="1">IF(AND($A191&lt;&gt;"",$A191&lt;&gt;"TOTAL"),IF(AND([2]PREMIOS_DOCTORADO!$AF189&lt;&gt;"",[2]PREMIOS_DOCTORADO!$AF189&lt;&gt;0),[2]PREMIOS_DOCTORADO!$AF189,""),IF($A191="TOTAL",SUM(INDIRECT("R4:R"&amp;ROW()-1)),""))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IF(AND($A191&lt;&gt;"",$A191&lt;&gt;"TOTAL"),IF(AND([2]PREMIOS_DOCTORADO!$AI189&lt;&gt;"",[2]PREMIOS_DOCTORADO!$AI189&lt;&gt;0),[2]PREMIOS_DOCTORADO!$AI189,""),IF($A191="TOTAL",SUM(INDIRECT("T4:T"&amp;ROW()-1)),""))</f>
        <v/>
      </c>
      <c r="U191" s="7" t="str">
        <f ca="1">IF(AND($A191&lt;&gt;"",$A191&lt;&gt;"TOTAL"),IF(AND([2]PREMIOS_DOCTORADO!$AK189&lt;&gt;"",[2]PREMIOS_DOCTORADO!$AK189&lt;&gt;0),[2]PREMIOS_DOCTORADO!$AK189,""),IF($A191="TOTAL",SUM(INDIRECT("U4:U"&amp;ROW()-1)),""))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IF(AND($A191&lt;&gt;"",$A191&lt;&gt;"TOTAL"),IF(AND([2]PREMIOS_DOCTORADO!$AN189&lt;&gt;"",[2]PREMIOS_DOCTORADO!$AN189&lt;&gt;0),[2]PREMIOS_DOCTORADO!$AN189,""),IF($A191="TOTAL",SUM(INDIRECT("W4:W"&amp;ROW()-1)),""))</f>
        <v/>
      </c>
      <c r="X191" s="7" t="str">
        <f ca="1">IF(AND($A191&lt;&gt;"",$A191&lt;&gt;"TOTAL"),IF(AND([2]PREMIOS_DOCTORADO!$AP189&lt;&gt;"",[2]PREMIOS_DOCTORADO!$AP189&lt;&gt;0),[2]PREMIOS_DOCTORADO!$AP189,""),IF($A191="TOTAL",SUM(INDIRECT("X4:X"&amp;ROW()-1)),""))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IF(AND($A191&lt;&gt;"",$A191&lt;&gt;"TOTAL"),IF(AND([2]PREMIOS_DOCTORADO!$AS189&lt;&gt;"",[2]PREMIOS_DOCTORADO!$AS189&lt;&gt;0),[2]PREMIOS_DOCTORADO!$AS189,""),IF($A191="TOTAL",SUM(INDIRECT("Z4:Z"&amp;ROW()-1)),""))</f>
        <v/>
      </c>
      <c r="AA191" s="7" t="str">
        <f ca="1">IF(AND($A191&lt;&gt;"",$A191&lt;&gt;"TOTAL"),IF(AND([2]PREMIOS_DOCTORADO!$AU189&lt;&gt;"",[2]PREMIOS_DOCTORADO!$AU189&lt;&gt;0),[2]PREMIOS_DOCTORADO!$AU189,""),IF($A191="TOTAL",SUM(INDIRECT("AA4:AA"&amp;ROW()-1)),""))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IF(AND($A191&lt;&gt;"",$A191&lt;&gt;"TOTAL"),IF(AND([2]PREMIOS_DOCTORADO!$AX189&lt;&gt;"",[2]PREMIOS_DOCTORADO!$AX189&lt;&gt;0),[2]PREMIOS_DOCTORADO!$AX189,""),IF($A191="TOTAL",SUM(INDIRECT("AC4:AC"&amp;ROW()-1)),""))</f>
        <v/>
      </c>
      <c r="AD191" s="7" t="str">
        <f ca="1">IF(AND($A191&lt;&gt;"",$A191&lt;&gt;"TOTAL"),IF(AND([2]PREMIOS_DOCTORADO!$AZ189&lt;&gt;"",[2]PREMIOS_DOCTORADO!$AZ189&lt;&gt;0),[2]PREMIOS_DOCTORADO!$AZ189,""),IF($A191="TOTAL",SUM(INDIRECT("AD4:AD"&amp;ROW()-1)),""))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IF(AND($A191&lt;&gt;"",$A191&lt;&gt;"TOTAL"),IF(AND([2]PREMIOS_DOCTORADO!$BC189&lt;&gt;"",[2]PREMIOS_DOCTORADO!$BC189&lt;&gt;0),[2]PREMIOS_DOCTORADO!$BC189,""),IF($A191="TOTAL",SUM(INDIRECT("AF4:AF"&amp;ROW()-1)),""))</f>
        <v/>
      </c>
      <c r="AG191" s="7" t="str">
        <f ca="1">IF(AND($A191&lt;&gt;"",$A191&lt;&gt;"TOTAL"),IF(AND([2]PREMIOS_DOCTORADO!$BE189&lt;&gt;"",[2]PREMIOS_DOCTORADO!$BE189&lt;&gt;0),[2]PREMIOS_DOCTORADO!$BE189,""),IF($A191="TOTAL",SUM(INDIRECT("AG4:AG"&amp;ROW()-1)),""))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IF(AND($A191&lt;&gt;"",$A191&lt;&gt;"TOTAL"),IF(AND([2]PREMIOS_DOCTORADO!$BH189&lt;&gt;"",[2]PREMIOS_DOCTORADO!$BH189&lt;&gt;0),[2]PREMIOS_DOCTORADO!$BH189,""),IF($A191="TOTAL",SUM(INDIRECT("AI4:AI"&amp;ROW()-1)),""))</f>
        <v/>
      </c>
      <c r="AJ191" s="7" t="str">
        <f ca="1">IF(AND($A191&lt;&gt;"",$A191&lt;&gt;"TOTAL"),IF(AND([2]PREMIOS_DOCTORADO!$BJ189&lt;&gt;"",[2]PREMIOS_DOCTORADO!$BJ189&lt;&gt;0),[2]PREMIOS_DOCTORADO!$BJ189,""),IF($A191="TOTAL",SUM(INDIRECT("AJ4:AJ"&amp;ROW()-1)),""))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IF(AND($A191&lt;&gt;"",$A191&lt;&gt;"TOTAL"),IF(AND([2]PREMIOS_DOCTORADO!$BM189&lt;&gt;"",[2]PREMIOS_DOCTORADO!$BM189&lt;&gt;0),[2]PREMIOS_DOCTORADO!$BM189,""),IF($A191="TOTAL",SUM(INDIRECT("AL4:AL"&amp;ROW()-1)),""))</f>
        <v/>
      </c>
      <c r="AM191" s="7" t="str">
        <f ca="1">IF(AND($A191&lt;&gt;"",$A191&lt;&gt;"TOTAL"),IF(AND([2]PREMIOS_DOCTORADO!$BO189&lt;&gt;"",[2]PREMIOS_DOCTORADO!$BO189&lt;&gt;0),[2]PREMIOS_DOCTORADO!$BO189,""),IF($A191="TOTAL",SUM(INDIRECT("AM4:AM"&amp;ROW()-1)),""))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IF(AND($A191&lt;&gt;"",$A191&lt;&gt;"TOTAL"),IF(AND([2]PREMIOS_DOCTORADO!$BR189&lt;&gt;"",[2]PREMIOS_DOCTORADO!$BR189&lt;&gt;0),[2]PREMIOS_DOCTORADO!$BR189,""),IF($A191="TOTAL",SUM(INDIRECT("AO4:AO"&amp;ROW()-1)),""))</f>
        <v/>
      </c>
      <c r="AP191" s="7" t="str">
        <f ca="1">IF(AND($A191&lt;&gt;"",$A191&lt;&gt;"TOTAL"),IF(AND([2]PREMIOS_DOCTORADO!$BT189&lt;&gt;"",[2]PREMIOS_DOCTORADO!$BT189&lt;&gt;0),[2]PREMIOS_DOCTORADO!$BT189,""),IF($A191="TOTAL",SUM(INDIRECT("AP4:AP"&amp;ROW()-1)),""))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IF(AND($A191&lt;&gt;"",$A191&lt;&gt;"TOTAL"),IF(AND([2]PREMIOS_DOCTORADO!$BW189&lt;&gt;"",[2]PREMIOS_DOCTORADO!$BW189&lt;&gt;0),[2]PREMIOS_DOCTORADO!$BW189,""),IF($A191="TOTAL",SUM(INDIRECT("AR4:AR"&amp;ROW()-1)),""))</f>
        <v/>
      </c>
      <c r="AS191" s="7" t="str">
        <f ca="1">IF(AND($A191&lt;&gt;"",$A191&lt;&gt;"TOTAL"),IF(AND([2]PREMIOS_DOCTORADO!$BY189&lt;&gt;"",[2]PREMIOS_DOCTORADO!$BY189&lt;&gt;0),[2]PREMIOS_DOCTORADO!$BY189,""),IF($A191="TOTAL",SUM(INDIRECT("AS4:AS"&amp;ROW()-1)),""))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IF(AND($A191&lt;&gt;"",$A191&lt;&gt;"TOTAL"),IF(AND([2]PREMIOS_DOCTORADO!$CB189&lt;&gt;"",[2]PREMIOS_DOCTORADO!$CB189&lt;&gt;0),[2]PREMIOS_DOCTORADO!$CB189,""),IF($A191="TOTAL",SUM(INDIRECT("AU4:AU"&amp;ROW()-1)),""))</f>
        <v/>
      </c>
      <c r="AV191" s="7" t="str">
        <f ca="1">IF(AND($A191&lt;&gt;"",$A191&lt;&gt;"TOTAL"),IF(AND([2]PREMIOS_DOCTORADO!$CD189&lt;&gt;"",[2]PREMIOS_DOCTORADO!$CD189&lt;&gt;0),[2]PREMIOS_DOCTORADO!$CD189,""),IF($A191="TOTAL",SUM(INDIRECT("AV4:AV"&amp;ROW()-1)),""))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IF(AND($A191&lt;&gt;"",$A191&lt;&gt;"TOTAL"),IF(AND([2]PREMIOS_DOCTORADO!$CG189&lt;&gt;"",[2]PREMIOS_DOCTORADO!$CG189&lt;&gt;0),[2]PREMIOS_DOCTORADO!$CG189,""),IF($A191="TOTAL",SUM(INDIRECT("AX4:AX"&amp;ROW()-1)),""))</f>
        <v/>
      </c>
      <c r="AY191" s="7" t="str">
        <f ca="1">IF(AND($A191&lt;&gt;"",$A191&lt;&gt;"TOTAL"),IF(AND([2]PREMIOS_DOCTORADO!$CI189&lt;&gt;"",[2]PREMIOS_DOCTORADO!$CI189&lt;&gt;0),[2]PREMIOS_DOCTORADO!$CI189,""),IF($A191="TOTAL",SUM(INDIRECT("AY4:AY"&amp;ROW()-1)),""))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IF(AND($A191&lt;&gt;"",$A191&lt;&gt;"TOTAL"),IF(AND([2]PREMIOS_DOCTORADO!$CL189&lt;&gt;"",[2]PREMIOS_DOCTORADO!$CL189&lt;&gt;0),[2]PREMIOS_DOCTORADO!$CL189,""),IF($A191="TOTAL",SUM(INDIRECT("BA4:BA"&amp;ROW()-1)),""))</f>
        <v/>
      </c>
      <c r="BB191" s="7" t="str">
        <f ca="1">IF(AND($A191&lt;&gt;"",$A191&lt;&gt;"TOTAL"),IF(AND([2]PREMIOS_DOCTORADO!$CN189&lt;&gt;"",[2]PREMIOS_DOCTORADO!$CN189&lt;&gt;0),[2]PREMIOS_DOCTORADO!$CN189,""),IF($A191="TOTAL",SUM(INDIRECT("BB4:BB"&amp;ROW()-1)),""))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IF(AND($A191&lt;&gt;"",$A191&lt;&gt;"TOTAL"),IF(AND([2]PREMIOS_DOCTORADO!$CQ189&lt;&gt;"",[2]PREMIOS_DOCTORADO!$CQ189&lt;&gt;0),[2]PREMIOS_DOCTORADO!$CQ189,""),IF($A191="TOTAL",SUM(INDIRECT("BD4:BD"&amp;ROW()-1)),""))</f>
        <v/>
      </c>
      <c r="BE191" s="7" t="str">
        <f ca="1">IF(AND($A191&lt;&gt;"",$A191&lt;&gt;"TOTAL"),IF(AND([2]PREMIOS_DOCTORADO!$CS189&lt;&gt;"",[2]PREMIOS_DOCTORADO!$CS189&lt;&gt;0),[2]PREMIOS_DOCTORADO!$CS189,""),IF($A191="TOTAL",SUM(INDIRECT("BE4:BE"&amp;ROW()-1)),""))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IF([2]PREMIOS_DOCTORADO!$D190&lt;&gt;"",[2]PREMIOS_DOCTORADO!$D190,IF(AND([2]PREMIOS_DOCTORADO!$D190="",[2]PREMIOS_DOCTORADO!$D191="",[2]PREMIOS_DOCTORADO!$D189=""),"","TOTAL"))</f>
        <v/>
      </c>
      <c r="B192" s="7" t="str">
        <f ca="1">IF(AND($A192&lt;&gt;"",$A192&lt;&gt;"TOTAL"),IF(AND([2]PREMIOS_DOCTORADO!$E190&lt;&gt;"",[2]PREMIOS_DOCTORADO!$E190&lt;&gt;0),[2]PREMIOS_DOCTORADO!$E190,""),IF($A192="TOTAL",SUM(INDIRECT("B4:B"&amp;ROW()-1)),""))</f>
        <v/>
      </c>
      <c r="C192" s="7" t="str">
        <f ca="1">IF(AND($A192&lt;&gt;"",$A192&lt;&gt;"TOTAL"),IF(AND([2]PREMIOS_DOCTORADO!$G190&lt;&gt;"",[2]PREMIOS_DOCTORADO!$G190&lt;&gt;0),[2]PREMIOS_DOCTORADO!$G190,""),IF($A192="TOTAL",SUM(INDIRECT("C4:C"&amp;ROW()-1)),""))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IF(AND($A192&lt;&gt;"",$A192&lt;&gt;"TOTAL"),IF(AND([2]PREMIOS_DOCTORADO!$J190&lt;&gt;"",[2]PREMIOS_DOCTORADO!$J190&lt;&gt;0),[2]PREMIOS_DOCTORADO!$J190,""),IF($A192="TOTAL",SUM(INDIRECT("E4:E"&amp;ROW()-1)),""))</f>
        <v/>
      </c>
      <c r="F192" s="7" t="str">
        <f ca="1">IF(AND($A192&lt;&gt;"",$A192&lt;&gt;"TOTAL"),IF(AND([2]PREMIOS_DOCTORADO!$L190&lt;&gt;"",[2]PREMIOS_DOCTORADO!$L190&lt;&gt;0),[2]PREMIOS_DOCTORADO!$L190,""),IF($A192="TOTAL",SUM(INDIRECT("F4:F"&amp;ROW()-1)),""))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IF(AND($A192&lt;&gt;"",$A192&lt;&gt;"TOTAL"),IF(AND([2]PREMIOS_DOCTORADO!$O190&lt;&gt;"",[2]PREMIOS_DOCTORADO!$O190&lt;&gt;0),[2]PREMIOS_DOCTORADO!$O190,""),IF($A192="TOTAL",SUM(INDIRECT("H4:H"&amp;ROW()-1)),""))</f>
        <v/>
      </c>
      <c r="I192" s="7" t="str">
        <f ca="1">IF(AND($A192&lt;&gt;"",$A192&lt;&gt;"TOTAL"),IF(AND([2]PREMIOS_DOCTORADO!$Q190&lt;&gt;"",[2]PREMIOS_DOCTORADO!$Q190&lt;&gt;0),[2]PREMIOS_DOCTORADO!$Q190,""),IF($A192="TOTAL",SUM(INDIRECT("I4:I"&amp;ROW()-1)),""))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IF(AND($A192&lt;&gt;"",$A192&lt;&gt;"TOTAL"),IF(AND([2]PREMIOS_DOCTORADO!$T190&lt;&gt;"",[2]PREMIOS_DOCTORADO!$T190&lt;&gt;0),[2]PREMIOS_DOCTORADO!$T190,""),IF($A192="TOTAL",SUM(INDIRECT("K4:K"&amp;ROW()-1)),""))</f>
        <v/>
      </c>
      <c r="L192" s="7" t="str">
        <f ca="1">IF(AND($A192&lt;&gt;"",$A192&lt;&gt;"TOTAL"),IF(AND([2]PREMIOS_DOCTORADO!$V190&lt;&gt;"",[2]PREMIOS_DOCTORADO!$V190&lt;&gt;0),[2]PREMIOS_DOCTORADO!$V190,""),IF($A192="TOTAL",SUM(INDIRECT("L4:L"&amp;ROW()-1)),""))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IF(AND($A192&lt;&gt;"",$A192&lt;&gt;"TOTAL"),IF(AND([2]PREMIOS_DOCTORADO!$Y190&lt;&gt;"",[2]PREMIOS_DOCTORADO!$Y190&lt;&gt;0),[2]PREMIOS_DOCTORADO!$Y190,""),IF($A192="TOTAL",SUM(INDIRECT("N4:N"&amp;ROW()-1)),""))</f>
        <v/>
      </c>
      <c r="O192" s="7" t="str">
        <f ca="1">IF(AND($A192&lt;&gt;"",$A192&lt;&gt;"TOTAL"),IF(AND([2]PREMIOS_DOCTORADO!$AA190&lt;&gt;"",[2]PREMIOS_DOCTORADO!$AA190&lt;&gt;0),[2]PREMIOS_DOCTORADO!$AA190,""),IF($A192="TOTAL",SUM(INDIRECT("O4:O"&amp;ROW()-1)),""))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IF(AND($A192&lt;&gt;"",$A192&lt;&gt;"TOTAL"),IF(AND([2]PREMIOS_DOCTORADO!$AD190&lt;&gt;"",[2]PREMIOS_DOCTORADO!$AD190&lt;&gt;0),[2]PREMIOS_DOCTORADO!$AD190,""),IF($A192="TOTAL",SUM(INDIRECT("Q4:Q"&amp;ROW()-1)),""))</f>
        <v/>
      </c>
      <c r="R192" s="7" t="str">
        <f ca="1">IF(AND($A192&lt;&gt;"",$A192&lt;&gt;"TOTAL"),IF(AND([2]PREMIOS_DOCTORADO!$AF190&lt;&gt;"",[2]PREMIOS_DOCTORADO!$AF190&lt;&gt;0),[2]PREMIOS_DOCTORADO!$AF190,""),IF($A192="TOTAL",SUM(INDIRECT("R4:R"&amp;ROW()-1)),""))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IF(AND($A192&lt;&gt;"",$A192&lt;&gt;"TOTAL"),IF(AND([2]PREMIOS_DOCTORADO!$AI190&lt;&gt;"",[2]PREMIOS_DOCTORADO!$AI190&lt;&gt;0),[2]PREMIOS_DOCTORADO!$AI190,""),IF($A192="TOTAL",SUM(INDIRECT("T4:T"&amp;ROW()-1)),""))</f>
        <v/>
      </c>
      <c r="U192" s="7" t="str">
        <f ca="1">IF(AND($A192&lt;&gt;"",$A192&lt;&gt;"TOTAL"),IF(AND([2]PREMIOS_DOCTORADO!$AK190&lt;&gt;"",[2]PREMIOS_DOCTORADO!$AK190&lt;&gt;0),[2]PREMIOS_DOCTORADO!$AK190,""),IF($A192="TOTAL",SUM(INDIRECT("U4:U"&amp;ROW()-1)),""))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IF(AND($A192&lt;&gt;"",$A192&lt;&gt;"TOTAL"),IF(AND([2]PREMIOS_DOCTORADO!$AN190&lt;&gt;"",[2]PREMIOS_DOCTORADO!$AN190&lt;&gt;0),[2]PREMIOS_DOCTORADO!$AN190,""),IF($A192="TOTAL",SUM(INDIRECT("W4:W"&amp;ROW()-1)),""))</f>
        <v/>
      </c>
      <c r="X192" s="7" t="str">
        <f ca="1">IF(AND($A192&lt;&gt;"",$A192&lt;&gt;"TOTAL"),IF(AND([2]PREMIOS_DOCTORADO!$AP190&lt;&gt;"",[2]PREMIOS_DOCTORADO!$AP190&lt;&gt;0),[2]PREMIOS_DOCTORADO!$AP190,""),IF($A192="TOTAL",SUM(INDIRECT("X4:X"&amp;ROW()-1)),""))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IF(AND($A192&lt;&gt;"",$A192&lt;&gt;"TOTAL"),IF(AND([2]PREMIOS_DOCTORADO!$AS190&lt;&gt;"",[2]PREMIOS_DOCTORADO!$AS190&lt;&gt;0),[2]PREMIOS_DOCTORADO!$AS190,""),IF($A192="TOTAL",SUM(INDIRECT("Z4:Z"&amp;ROW()-1)),""))</f>
        <v/>
      </c>
      <c r="AA192" s="7" t="str">
        <f ca="1">IF(AND($A192&lt;&gt;"",$A192&lt;&gt;"TOTAL"),IF(AND([2]PREMIOS_DOCTORADO!$AU190&lt;&gt;"",[2]PREMIOS_DOCTORADO!$AU190&lt;&gt;0),[2]PREMIOS_DOCTORADO!$AU190,""),IF($A192="TOTAL",SUM(INDIRECT("AA4:AA"&amp;ROW()-1)),""))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IF(AND($A192&lt;&gt;"",$A192&lt;&gt;"TOTAL"),IF(AND([2]PREMIOS_DOCTORADO!$AX190&lt;&gt;"",[2]PREMIOS_DOCTORADO!$AX190&lt;&gt;0),[2]PREMIOS_DOCTORADO!$AX190,""),IF($A192="TOTAL",SUM(INDIRECT("AC4:AC"&amp;ROW()-1)),""))</f>
        <v/>
      </c>
      <c r="AD192" s="7" t="str">
        <f ca="1">IF(AND($A192&lt;&gt;"",$A192&lt;&gt;"TOTAL"),IF(AND([2]PREMIOS_DOCTORADO!$AZ190&lt;&gt;"",[2]PREMIOS_DOCTORADO!$AZ190&lt;&gt;0),[2]PREMIOS_DOCTORADO!$AZ190,""),IF($A192="TOTAL",SUM(INDIRECT("AD4:AD"&amp;ROW()-1)),""))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IF(AND($A192&lt;&gt;"",$A192&lt;&gt;"TOTAL"),IF(AND([2]PREMIOS_DOCTORADO!$BC190&lt;&gt;"",[2]PREMIOS_DOCTORADO!$BC190&lt;&gt;0),[2]PREMIOS_DOCTORADO!$BC190,""),IF($A192="TOTAL",SUM(INDIRECT("AF4:AF"&amp;ROW()-1)),""))</f>
        <v/>
      </c>
      <c r="AG192" s="7" t="str">
        <f ca="1">IF(AND($A192&lt;&gt;"",$A192&lt;&gt;"TOTAL"),IF(AND([2]PREMIOS_DOCTORADO!$BE190&lt;&gt;"",[2]PREMIOS_DOCTORADO!$BE190&lt;&gt;0),[2]PREMIOS_DOCTORADO!$BE190,""),IF($A192="TOTAL",SUM(INDIRECT("AG4:AG"&amp;ROW()-1)),""))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IF(AND($A192&lt;&gt;"",$A192&lt;&gt;"TOTAL"),IF(AND([2]PREMIOS_DOCTORADO!$BH190&lt;&gt;"",[2]PREMIOS_DOCTORADO!$BH190&lt;&gt;0),[2]PREMIOS_DOCTORADO!$BH190,""),IF($A192="TOTAL",SUM(INDIRECT("AI4:AI"&amp;ROW()-1)),""))</f>
        <v/>
      </c>
      <c r="AJ192" s="7" t="str">
        <f ca="1">IF(AND($A192&lt;&gt;"",$A192&lt;&gt;"TOTAL"),IF(AND([2]PREMIOS_DOCTORADO!$BJ190&lt;&gt;"",[2]PREMIOS_DOCTORADO!$BJ190&lt;&gt;0),[2]PREMIOS_DOCTORADO!$BJ190,""),IF($A192="TOTAL",SUM(INDIRECT("AJ4:AJ"&amp;ROW()-1)),""))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IF(AND($A192&lt;&gt;"",$A192&lt;&gt;"TOTAL"),IF(AND([2]PREMIOS_DOCTORADO!$BM190&lt;&gt;"",[2]PREMIOS_DOCTORADO!$BM190&lt;&gt;0),[2]PREMIOS_DOCTORADO!$BM190,""),IF($A192="TOTAL",SUM(INDIRECT("AL4:AL"&amp;ROW()-1)),""))</f>
        <v/>
      </c>
      <c r="AM192" s="7" t="str">
        <f ca="1">IF(AND($A192&lt;&gt;"",$A192&lt;&gt;"TOTAL"),IF(AND([2]PREMIOS_DOCTORADO!$BO190&lt;&gt;"",[2]PREMIOS_DOCTORADO!$BO190&lt;&gt;0),[2]PREMIOS_DOCTORADO!$BO190,""),IF($A192="TOTAL",SUM(INDIRECT("AM4:AM"&amp;ROW()-1)),""))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IF(AND($A192&lt;&gt;"",$A192&lt;&gt;"TOTAL"),IF(AND([2]PREMIOS_DOCTORADO!$BR190&lt;&gt;"",[2]PREMIOS_DOCTORADO!$BR190&lt;&gt;0),[2]PREMIOS_DOCTORADO!$BR190,""),IF($A192="TOTAL",SUM(INDIRECT("AO4:AO"&amp;ROW()-1)),""))</f>
        <v/>
      </c>
      <c r="AP192" s="7" t="str">
        <f ca="1">IF(AND($A192&lt;&gt;"",$A192&lt;&gt;"TOTAL"),IF(AND([2]PREMIOS_DOCTORADO!$BT190&lt;&gt;"",[2]PREMIOS_DOCTORADO!$BT190&lt;&gt;0),[2]PREMIOS_DOCTORADO!$BT190,""),IF($A192="TOTAL",SUM(INDIRECT("AP4:AP"&amp;ROW()-1)),""))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IF(AND($A192&lt;&gt;"",$A192&lt;&gt;"TOTAL"),IF(AND([2]PREMIOS_DOCTORADO!$BW190&lt;&gt;"",[2]PREMIOS_DOCTORADO!$BW190&lt;&gt;0),[2]PREMIOS_DOCTORADO!$BW190,""),IF($A192="TOTAL",SUM(INDIRECT("AR4:AR"&amp;ROW()-1)),""))</f>
        <v/>
      </c>
      <c r="AS192" s="7" t="str">
        <f ca="1">IF(AND($A192&lt;&gt;"",$A192&lt;&gt;"TOTAL"),IF(AND([2]PREMIOS_DOCTORADO!$BY190&lt;&gt;"",[2]PREMIOS_DOCTORADO!$BY190&lt;&gt;0),[2]PREMIOS_DOCTORADO!$BY190,""),IF($A192="TOTAL",SUM(INDIRECT("AS4:AS"&amp;ROW()-1)),""))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IF(AND($A192&lt;&gt;"",$A192&lt;&gt;"TOTAL"),IF(AND([2]PREMIOS_DOCTORADO!$CB190&lt;&gt;"",[2]PREMIOS_DOCTORADO!$CB190&lt;&gt;0),[2]PREMIOS_DOCTORADO!$CB190,""),IF($A192="TOTAL",SUM(INDIRECT("AU4:AU"&amp;ROW()-1)),""))</f>
        <v/>
      </c>
      <c r="AV192" s="7" t="str">
        <f ca="1">IF(AND($A192&lt;&gt;"",$A192&lt;&gt;"TOTAL"),IF(AND([2]PREMIOS_DOCTORADO!$CD190&lt;&gt;"",[2]PREMIOS_DOCTORADO!$CD190&lt;&gt;0),[2]PREMIOS_DOCTORADO!$CD190,""),IF($A192="TOTAL",SUM(INDIRECT("AV4:AV"&amp;ROW()-1)),""))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IF(AND($A192&lt;&gt;"",$A192&lt;&gt;"TOTAL"),IF(AND([2]PREMIOS_DOCTORADO!$CG190&lt;&gt;"",[2]PREMIOS_DOCTORADO!$CG190&lt;&gt;0),[2]PREMIOS_DOCTORADO!$CG190,""),IF($A192="TOTAL",SUM(INDIRECT("AX4:AX"&amp;ROW()-1)),""))</f>
        <v/>
      </c>
      <c r="AY192" s="7" t="str">
        <f ca="1">IF(AND($A192&lt;&gt;"",$A192&lt;&gt;"TOTAL"),IF(AND([2]PREMIOS_DOCTORADO!$CI190&lt;&gt;"",[2]PREMIOS_DOCTORADO!$CI190&lt;&gt;0),[2]PREMIOS_DOCTORADO!$CI190,""),IF($A192="TOTAL",SUM(INDIRECT("AY4:AY"&amp;ROW()-1)),""))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IF(AND($A192&lt;&gt;"",$A192&lt;&gt;"TOTAL"),IF(AND([2]PREMIOS_DOCTORADO!$CL190&lt;&gt;"",[2]PREMIOS_DOCTORADO!$CL190&lt;&gt;0),[2]PREMIOS_DOCTORADO!$CL190,""),IF($A192="TOTAL",SUM(INDIRECT("BA4:BA"&amp;ROW()-1)),""))</f>
        <v/>
      </c>
      <c r="BB192" s="7" t="str">
        <f ca="1">IF(AND($A192&lt;&gt;"",$A192&lt;&gt;"TOTAL"),IF(AND([2]PREMIOS_DOCTORADO!$CN190&lt;&gt;"",[2]PREMIOS_DOCTORADO!$CN190&lt;&gt;0),[2]PREMIOS_DOCTORADO!$CN190,""),IF($A192="TOTAL",SUM(INDIRECT("BB4:BB"&amp;ROW()-1)),""))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IF(AND($A192&lt;&gt;"",$A192&lt;&gt;"TOTAL"),IF(AND([2]PREMIOS_DOCTORADO!$CQ190&lt;&gt;"",[2]PREMIOS_DOCTORADO!$CQ190&lt;&gt;0),[2]PREMIOS_DOCTORADO!$CQ190,""),IF($A192="TOTAL",SUM(INDIRECT("BD4:BD"&amp;ROW()-1)),""))</f>
        <v/>
      </c>
      <c r="BE192" s="7" t="str">
        <f ca="1">IF(AND($A192&lt;&gt;"",$A192&lt;&gt;"TOTAL"),IF(AND([2]PREMIOS_DOCTORADO!$CS190&lt;&gt;"",[2]PREMIOS_DOCTORADO!$CS190&lt;&gt;0),[2]PREMIOS_DOCTORADO!$CS190,""),IF($A192="TOTAL",SUM(INDIRECT("BE4:BE"&amp;ROW()-1)),""))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IF([2]PREMIOS_DOCTORADO!$D191&lt;&gt;"",[2]PREMIOS_DOCTORADO!$D191,IF(AND([2]PREMIOS_DOCTORADO!$D191="",[2]PREMIOS_DOCTORADO!$D192="",[2]PREMIOS_DOCTORADO!$D190=""),"","TOTAL"))</f>
        <v/>
      </c>
      <c r="B193" s="7" t="str">
        <f ca="1">IF(AND($A193&lt;&gt;"",$A193&lt;&gt;"TOTAL"),IF(AND([2]PREMIOS_DOCTORADO!$E191&lt;&gt;"",[2]PREMIOS_DOCTORADO!$E191&lt;&gt;0),[2]PREMIOS_DOCTORADO!$E191,""),IF($A193="TOTAL",SUM(INDIRECT("B4:B"&amp;ROW()-1)),""))</f>
        <v/>
      </c>
      <c r="C193" s="7" t="str">
        <f ca="1">IF(AND($A193&lt;&gt;"",$A193&lt;&gt;"TOTAL"),IF(AND([2]PREMIOS_DOCTORADO!$G191&lt;&gt;"",[2]PREMIOS_DOCTORADO!$G191&lt;&gt;0),[2]PREMIOS_DOCTORADO!$G191,""),IF($A193="TOTAL",SUM(INDIRECT("C4:C"&amp;ROW()-1)),""))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IF(AND($A193&lt;&gt;"",$A193&lt;&gt;"TOTAL"),IF(AND([2]PREMIOS_DOCTORADO!$J191&lt;&gt;"",[2]PREMIOS_DOCTORADO!$J191&lt;&gt;0),[2]PREMIOS_DOCTORADO!$J191,""),IF($A193="TOTAL",SUM(INDIRECT("E4:E"&amp;ROW()-1)),""))</f>
        <v/>
      </c>
      <c r="F193" s="7" t="str">
        <f ca="1">IF(AND($A193&lt;&gt;"",$A193&lt;&gt;"TOTAL"),IF(AND([2]PREMIOS_DOCTORADO!$L191&lt;&gt;"",[2]PREMIOS_DOCTORADO!$L191&lt;&gt;0),[2]PREMIOS_DOCTORADO!$L191,""),IF($A193="TOTAL",SUM(INDIRECT("F4:F"&amp;ROW()-1)),""))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IF(AND($A193&lt;&gt;"",$A193&lt;&gt;"TOTAL"),IF(AND([2]PREMIOS_DOCTORADO!$O191&lt;&gt;"",[2]PREMIOS_DOCTORADO!$O191&lt;&gt;0),[2]PREMIOS_DOCTORADO!$O191,""),IF($A193="TOTAL",SUM(INDIRECT("H4:H"&amp;ROW()-1)),""))</f>
        <v/>
      </c>
      <c r="I193" s="7" t="str">
        <f ca="1">IF(AND($A193&lt;&gt;"",$A193&lt;&gt;"TOTAL"),IF(AND([2]PREMIOS_DOCTORADO!$Q191&lt;&gt;"",[2]PREMIOS_DOCTORADO!$Q191&lt;&gt;0),[2]PREMIOS_DOCTORADO!$Q191,""),IF($A193="TOTAL",SUM(INDIRECT("I4:I"&amp;ROW()-1)),""))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IF(AND($A193&lt;&gt;"",$A193&lt;&gt;"TOTAL"),IF(AND([2]PREMIOS_DOCTORADO!$T191&lt;&gt;"",[2]PREMIOS_DOCTORADO!$T191&lt;&gt;0),[2]PREMIOS_DOCTORADO!$T191,""),IF($A193="TOTAL",SUM(INDIRECT("K4:K"&amp;ROW()-1)),""))</f>
        <v/>
      </c>
      <c r="L193" s="7" t="str">
        <f ca="1">IF(AND($A193&lt;&gt;"",$A193&lt;&gt;"TOTAL"),IF(AND([2]PREMIOS_DOCTORADO!$V191&lt;&gt;"",[2]PREMIOS_DOCTORADO!$V191&lt;&gt;0),[2]PREMIOS_DOCTORADO!$V191,""),IF($A193="TOTAL",SUM(INDIRECT("L4:L"&amp;ROW()-1)),""))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IF(AND($A193&lt;&gt;"",$A193&lt;&gt;"TOTAL"),IF(AND([2]PREMIOS_DOCTORADO!$Y191&lt;&gt;"",[2]PREMIOS_DOCTORADO!$Y191&lt;&gt;0),[2]PREMIOS_DOCTORADO!$Y191,""),IF($A193="TOTAL",SUM(INDIRECT("N4:N"&amp;ROW()-1)),""))</f>
        <v/>
      </c>
      <c r="O193" s="7" t="str">
        <f ca="1">IF(AND($A193&lt;&gt;"",$A193&lt;&gt;"TOTAL"),IF(AND([2]PREMIOS_DOCTORADO!$AA191&lt;&gt;"",[2]PREMIOS_DOCTORADO!$AA191&lt;&gt;0),[2]PREMIOS_DOCTORADO!$AA191,""),IF($A193="TOTAL",SUM(INDIRECT("O4:O"&amp;ROW()-1)),""))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IF(AND($A193&lt;&gt;"",$A193&lt;&gt;"TOTAL"),IF(AND([2]PREMIOS_DOCTORADO!$AD191&lt;&gt;"",[2]PREMIOS_DOCTORADO!$AD191&lt;&gt;0),[2]PREMIOS_DOCTORADO!$AD191,""),IF($A193="TOTAL",SUM(INDIRECT("Q4:Q"&amp;ROW()-1)),""))</f>
        <v/>
      </c>
      <c r="R193" s="7" t="str">
        <f ca="1">IF(AND($A193&lt;&gt;"",$A193&lt;&gt;"TOTAL"),IF(AND([2]PREMIOS_DOCTORADO!$AF191&lt;&gt;"",[2]PREMIOS_DOCTORADO!$AF191&lt;&gt;0),[2]PREMIOS_DOCTORADO!$AF191,""),IF($A193="TOTAL",SUM(INDIRECT("R4:R"&amp;ROW()-1)),""))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IF(AND($A193&lt;&gt;"",$A193&lt;&gt;"TOTAL"),IF(AND([2]PREMIOS_DOCTORADO!$AI191&lt;&gt;"",[2]PREMIOS_DOCTORADO!$AI191&lt;&gt;0),[2]PREMIOS_DOCTORADO!$AI191,""),IF($A193="TOTAL",SUM(INDIRECT("T4:T"&amp;ROW()-1)),""))</f>
        <v/>
      </c>
      <c r="U193" s="7" t="str">
        <f ca="1">IF(AND($A193&lt;&gt;"",$A193&lt;&gt;"TOTAL"),IF(AND([2]PREMIOS_DOCTORADO!$AK191&lt;&gt;"",[2]PREMIOS_DOCTORADO!$AK191&lt;&gt;0),[2]PREMIOS_DOCTORADO!$AK191,""),IF($A193="TOTAL",SUM(INDIRECT("U4:U"&amp;ROW()-1)),""))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IF(AND($A193&lt;&gt;"",$A193&lt;&gt;"TOTAL"),IF(AND([2]PREMIOS_DOCTORADO!$AN191&lt;&gt;"",[2]PREMIOS_DOCTORADO!$AN191&lt;&gt;0),[2]PREMIOS_DOCTORADO!$AN191,""),IF($A193="TOTAL",SUM(INDIRECT("W4:W"&amp;ROW()-1)),""))</f>
        <v/>
      </c>
      <c r="X193" s="7" t="str">
        <f ca="1">IF(AND($A193&lt;&gt;"",$A193&lt;&gt;"TOTAL"),IF(AND([2]PREMIOS_DOCTORADO!$AP191&lt;&gt;"",[2]PREMIOS_DOCTORADO!$AP191&lt;&gt;0),[2]PREMIOS_DOCTORADO!$AP191,""),IF($A193="TOTAL",SUM(INDIRECT("X4:X"&amp;ROW()-1)),""))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IF(AND($A193&lt;&gt;"",$A193&lt;&gt;"TOTAL"),IF(AND([2]PREMIOS_DOCTORADO!$AS191&lt;&gt;"",[2]PREMIOS_DOCTORADO!$AS191&lt;&gt;0),[2]PREMIOS_DOCTORADO!$AS191,""),IF($A193="TOTAL",SUM(INDIRECT("Z4:Z"&amp;ROW()-1)),""))</f>
        <v/>
      </c>
      <c r="AA193" s="7" t="str">
        <f ca="1">IF(AND($A193&lt;&gt;"",$A193&lt;&gt;"TOTAL"),IF(AND([2]PREMIOS_DOCTORADO!$AU191&lt;&gt;"",[2]PREMIOS_DOCTORADO!$AU191&lt;&gt;0),[2]PREMIOS_DOCTORADO!$AU191,""),IF($A193="TOTAL",SUM(INDIRECT("AA4:AA"&amp;ROW()-1)),""))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IF(AND($A193&lt;&gt;"",$A193&lt;&gt;"TOTAL"),IF(AND([2]PREMIOS_DOCTORADO!$AX191&lt;&gt;"",[2]PREMIOS_DOCTORADO!$AX191&lt;&gt;0),[2]PREMIOS_DOCTORADO!$AX191,""),IF($A193="TOTAL",SUM(INDIRECT("AC4:AC"&amp;ROW()-1)),""))</f>
        <v/>
      </c>
      <c r="AD193" s="7" t="str">
        <f ca="1">IF(AND($A193&lt;&gt;"",$A193&lt;&gt;"TOTAL"),IF(AND([2]PREMIOS_DOCTORADO!$AZ191&lt;&gt;"",[2]PREMIOS_DOCTORADO!$AZ191&lt;&gt;0),[2]PREMIOS_DOCTORADO!$AZ191,""),IF($A193="TOTAL",SUM(INDIRECT("AD4:AD"&amp;ROW()-1)),""))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IF(AND($A193&lt;&gt;"",$A193&lt;&gt;"TOTAL"),IF(AND([2]PREMIOS_DOCTORADO!$BC191&lt;&gt;"",[2]PREMIOS_DOCTORADO!$BC191&lt;&gt;0),[2]PREMIOS_DOCTORADO!$BC191,""),IF($A193="TOTAL",SUM(INDIRECT("AF4:AF"&amp;ROW()-1)),""))</f>
        <v/>
      </c>
      <c r="AG193" s="7" t="str">
        <f ca="1">IF(AND($A193&lt;&gt;"",$A193&lt;&gt;"TOTAL"),IF(AND([2]PREMIOS_DOCTORADO!$BE191&lt;&gt;"",[2]PREMIOS_DOCTORADO!$BE191&lt;&gt;0),[2]PREMIOS_DOCTORADO!$BE191,""),IF($A193="TOTAL",SUM(INDIRECT("AG4:AG"&amp;ROW()-1)),""))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IF(AND($A193&lt;&gt;"",$A193&lt;&gt;"TOTAL"),IF(AND([2]PREMIOS_DOCTORADO!$BH191&lt;&gt;"",[2]PREMIOS_DOCTORADO!$BH191&lt;&gt;0),[2]PREMIOS_DOCTORADO!$BH191,""),IF($A193="TOTAL",SUM(INDIRECT("AI4:AI"&amp;ROW()-1)),""))</f>
        <v/>
      </c>
      <c r="AJ193" s="7" t="str">
        <f ca="1">IF(AND($A193&lt;&gt;"",$A193&lt;&gt;"TOTAL"),IF(AND([2]PREMIOS_DOCTORADO!$BJ191&lt;&gt;"",[2]PREMIOS_DOCTORADO!$BJ191&lt;&gt;0),[2]PREMIOS_DOCTORADO!$BJ191,""),IF($A193="TOTAL",SUM(INDIRECT("AJ4:AJ"&amp;ROW()-1)),""))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IF(AND($A193&lt;&gt;"",$A193&lt;&gt;"TOTAL"),IF(AND([2]PREMIOS_DOCTORADO!$BM191&lt;&gt;"",[2]PREMIOS_DOCTORADO!$BM191&lt;&gt;0),[2]PREMIOS_DOCTORADO!$BM191,""),IF($A193="TOTAL",SUM(INDIRECT("AL4:AL"&amp;ROW()-1)),""))</f>
        <v/>
      </c>
      <c r="AM193" s="7" t="str">
        <f ca="1">IF(AND($A193&lt;&gt;"",$A193&lt;&gt;"TOTAL"),IF(AND([2]PREMIOS_DOCTORADO!$BO191&lt;&gt;"",[2]PREMIOS_DOCTORADO!$BO191&lt;&gt;0),[2]PREMIOS_DOCTORADO!$BO191,""),IF($A193="TOTAL",SUM(INDIRECT("AM4:AM"&amp;ROW()-1)),""))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IF(AND($A193&lt;&gt;"",$A193&lt;&gt;"TOTAL"),IF(AND([2]PREMIOS_DOCTORADO!$BR191&lt;&gt;"",[2]PREMIOS_DOCTORADO!$BR191&lt;&gt;0),[2]PREMIOS_DOCTORADO!$BR191,""),IF($A193="TOTAL",SUM(INDIRECT("AO4:AO"&amp;ROW()-1)),""))</f>
        <v/>
      </c>
      <c r="AP193" s="7" t="str">
        <f ca="1">IF(AND($A193&lt;&gt;"",$A193&lt;&gt;"TOTAL"),IF(AND([2]PREMIOS_DOCTORADO!$BT191&lt;&gt;"",[2]PREMIOS_DOCTORADO!$BT191&lt;&gt;0),[2]PREMIOS_DOCTORADO!$BT191,""),IF($A193="TOTAL",SUM(INDIRECT("AP4:AP"&amp;ROW()-1)),""))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IF(AND($A193&lt;&gt;"",$A193&lt;&gt;"TOTAL"),IF(AND([2]PREMIOS_DOCTORADO!$BW191&lt;&gt;"",[2]PREMIOS_DOCTORADO!$BW191&lt;&gt;0),[2]PREMIOS_DOCTORADO!$BW191,""),IF($A193="TOTAL",SUM(INDIRECT("AR4:AR"&amp;ROW()-1)),""))</f>
        <v/>
      </c>
      <c r="AS193" s="7" t="str">
        <f ca="1">IF(AND($A193&lt;&gt;"",$A193&lt;&gt;"TOTAL"),IF(AND([2]PREMIOS_DOCTORADO!$BY191&lt;&gt;"",[2]PREMIOS_DOCTORADO!$BY191&lt;&gt;0),[2]PREMIOS_DOCTORADO!$BY191,""),IF($A193="TOTAL",SUM(INDIRECT("AS4:AS"&amp;ROW()-1)),""))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IF(AND($A193&lt;&gt;"",$A193&lt;&gt;"TOTAL"),IF(AND([2]PREMIOS_DOCTORADO!$CB191&lt;&gt;"",[2]PREMIOS_DOCTORADO!$CB191&lt;&gt;0),[2]PREMIOS_DOCTORADO!$CB191,""),IF($A193="TOTAL",SUM(INDIRECT("AU4:AU"&amp;ROW()-1)),""))</f>
        <v/>
      </c>
      <c r="AV193" s="7" t="str">
        <f ca="1">IF(AND($A193&lt;&gt;"",$A193&lt;&gt;"TOTAL"),IF(AND([2]PREMIOS_DOCTORADO!$CD191&lt;&gt;"",[2]PREMIOS_DOCTORADO!$CD191&lt;&gt;0),[2]PREMIOS_DOCTORADO!$CD191,""),IF($A193="TOTAL",SUM(INDIRECT("AV4:AV"&amp;ROW()-1)),""))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IF(AND($A193&lt;&gt;"",$A193&lt;&gt;"TOTAL"),IF(AND([2]PREMIOS_DOCTORADO!$CG191&lt;&gt;"",[2]PREMIOS_DOCTORADO!$CG191&lt;&gt;0),[2]PREMIOS_DOCTORADO!$CG191,""),IF($A193="TOTAL",SUM(INDIRECT("AX4:AX"&amp;ROW()-1)),""))</f>
        <v/>
      </c>
      <c r="AY193" s="7" t="str">
        <f ca="1">IF(AND($A193&lt;&gt;"",$A193&lt;&gt;"TOTAL"),IF(AND([2]PREMIOS_DOCTORADO!$CI191&lt;&gt;"",[2]PREMIOS_DOCTORADO!$CI191&lt;&gt;0),[2]PREMIOS_DOCTORADO!$CI191,""),IF($A193="TOTAL",SUM(INDIRECT("AY4:AY"&amp;ROW()-1)),""))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IF(AND($A193&lt;&gt;"",$A193&lt;&gt;"TOTAL"),IF(AND([2]PREMIOS_DOCTORADO!$CL191&lt;&gt;"",[2]PREMIOS_DOCTORADO!$CL191&lt;&gt;0),[2]PREMIOS_DOCTORADO!$CL191,""),IF($A193="TOTAL",SUM(INDIRECT("BA4:BA"&amp;ROW()-1)),""))</f>
        <v/>
      </c>
      <c r="BB193" s="7" t="str">
        <f ca="1">IF(AND($A193&lt;&gt;"",$A193&lt;&gt;"TOTAL"),IF(AND([2]PREMIOS_DOCTORADO!$CN191&lt;&gt;"",[2]PREMIOS_DOCTORADO!$CN191&lt;&gt;0),[2]PREMIOS_DOCTORADO!$CN191,""),IF($A193="TOTAL",SUM(INDIRECT("BB4:BB"&amp;ROW()-1)),""))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IF(AND($A193&lt;&gt;"",$A193&lt;&gt;"TOTAL"),IF(AND([2]PREMIOS_DOCTORADO!$CQ191&lt;&gt;"",[2]PREMIOS_DOCTORADO!$CQ191&lt;&gt;0),[2]PREMIOS_DOCTORADO!$CQ191,""),IF($A193="TOTAL",SUM(INDIRECT("BD4:BD"&amp;ROW()-1)),""))</f>
        <v/>
      </c>
      <c r="BE193" s="7" t="str">
        <f ca="1">IF(AND($A193&lt;&gt;"",$A193&lt;&gt;"TOTAL"),IF(AND([2]PREMIOS_DOCTORADO!$CS191&lt;&gt;"",[2]PREMIOS_DOCTORADO!$CS191&lt;&gt;0),[2]PREMIOS_DOCTORADO!$CS191,""),IF($A193="TOTAL",SUM(INDIRECT("BE4:BE"&amp;ROW()-1)),""))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IF([2]PREMIOS_DOCTORADO!$D192&lt;&gt;"",[2]PREMIOS_DOCTORADO!$D192,IF(AND([2]PREMIOS_DOCTORADO!$D192="",[2]PREMIOS_DOCTORADO!$D193="",[2]PREMIOS_DOCTORADO!$D191=""),"","TOTAL"))</f>
        <v/>
      </c>
      <c r="B194" s="7" t="str">
        <f ca="1">IF(AND($A194&lt;&gt;"",$A194&lt;&gt;"TOTAL"),IF(AND([2]PREMIOS_DOCTORADO!$E192&lt;&gt;"",[2]PREMIOS_DOCTORADO!$E192&lt;&gt;0),[2]PREMIOS_DOCTORADO!$E192,""),IF($A194="TOTAL",SUM(INDIRECT("B4:B"&amp;ROW()-1)),""))</f>
        <v/>
      </c>
      <c r="C194" s="7" t="str">
        <f ca="1">IF(AND($A194&lt;&gt;"",$A194&lt;&gt;"TOTAL"),IF(AND([2]PREMIOS_DOCTORADO!$G192&lt;&gt;"",[2]PREMIOS_DOCTORADO!$G192&lt;&gt;0),[2]PREMIOS_DOCTORADO!$G192,""),IF($A194="TOTAL",SUM(INDIRECT("C4:C"&amp;ROW()-1)),""))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IF(AND($A194&lt;&gt;"",$A194&lt;&gt;"TOTAL"),IF(AND([2]PREMIOS_DOCTORADO!$J192&lt;&gt;"",[2]PREMIOS_DOCTORADO!$J192&lt;&gt;0),[2]PREMIOS_DOCTORADO!$J192,""),IF($A194="TOTAL",SUM(INDIRECT("E4:E"&amp;ROW()-1)),""))</f>
        <v/>
      </c>
      <c r="F194" s="7" t="str">
        <f ca="1">IF(AND($A194&lt;&gt;"",$A194&lt;&gt;"TOTAL"),IF(AND([2]PREMIOS_DOCTORADO!$L192&lt;&gt;"",[2]PREMIOS_DOCTORADO!$L192&lt;&gt;0),[2]PREMIOS_DOCTORADO!$L192,""),IF($A194="TOTAL",SUM(INDIRECT("F4:F"&amp;ROW()-1)),""))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IF(AND($A194&lt;&gt;"",$A194&lt;&gt;"TOTAL"),IF(AND([2]PREMIOS_DOCTORADO!$O192&lt;&gt;"",[2]PREMIOS_DOCTORADO!$O192&lt;&gt;0),[2]PREMIOS_DOCTORADO!$O192,""),IF($A194="TOTAL",SUM(INDIRECT("H4:H"&amp;ROW()-1)),""))</f>
        <v/>
      </c>
      <c r="I194" s="7" t="str">
        <f ca="1">IF(AND($A194&lt;&gt;"",$A194&lt;&gt;"TOTAL"),IF(AND([2]PREMIOS_DOCTORADO!$Q192&lt;&gt;"",[2]PREMIOS_DOCTORADO!$Q192&lt;&gt;0),[2]PREMIOS_DOCTORADO!$Q192,""),IF($A194="TOTAL",SUM(INDIRECT("I4:I"&amp;ROW()-1)),""))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IF(AND($A194&lt;&gt;"",$A194&lt;&gt;"TOTAL"),IF(AND([2]PREMIOS_DOCTORADO!$T192&lt;&gt;"",[2]PREMIOS_DOCTORADO!$T192&lt;&gt;0),[2]PREMIOS_DOCTORADO!$T192,""),IF($A194="TOTAL",SUM(INDIRECT("K4:K"&amp;ROW()-1)),""))</f>
        <v/>
      </c>
      <c r="L194" s="7" t="str">
        <f ca="1">IF(AND($A194&lt;&gt;"",$A194&lt;&gt;"TOTAL"),IF(AND([2]PREMIOS_DOCTORADO!$V192&lt;&gt;"",[2]PREMIOS_DOCTORADO!$V192&lt;&gt;0),[2]PREMIOS_DOCTORADO!$V192,""),IF($A194="TOTAL",SUM(INDIRECT("L4:L"&amp;ROW()-1)),""))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IF(AND($A194&lt;&gt;"",$A194&lt;&gt;"TOTAL"),IF(AND([2]PREMIOS_DOCTORADO!$Y192&lt;&gt;"",[2]PREMIOS_DOCTORADO!$Y192&lt;&gt;0),[2]PREMIOS_DOCTORADO!$Y192,""),IF($A194="TOTAL",SUM(INDIRECT("N4:N"&amp;ROW()-1)),""))</f>
        <v/>
      </c>
      <c r="O194" s="7" t="str">
        <f ca="1">IF(AND($A194&lt;&gt;"",$A194&lt;&gt;"TOTAL"),IF(AND([2]PREMIOS_DOCTORADO!$AA192&lt;&gt;"",[2]PREMIOS_DOCTORADO!$AA192&lt;&gt;0),[2]PREMIOS_DOCTORADO!$AA192,""),IF($A194="TOTAL",SUM(INDIRECT("O4:O"&amp;ROW()-1)),""))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IF(AND($A194&lt;&gt;"",$A194&lt;&gt;"TOTAL"),IF(AND([2]PREMIOS_DOCTORADO!$AD192&lt;&gt;"",[2]PREMIOS_DOCTORADO!$AD192&lt;&gt;0),[2]PREMIOS_DOCTORADO!$AD192,""),IF($A194="TOTAL",SUM(INDIRECT("Q4:Q"&amp;ROW()-1)),""))</f>
        <v/>
      </c>
      <c r="R194" s="7" t="str">
        <f ca="1">IF(AND($A194&lt;&gt;"",$A194&lt;&gt;"TOTAL"),IF(AND([2]PREMIOS_DOCTORADO!$AF192&lt;&gt;"",[2]PREMIOS_DOCTORADO!$AF192&lt;&gt;0),[2]PREMIOS_DOCTORADO!$AF192,""),IF($A194="TOTAL",SUM(INDIRECT("R4:R"&amp;ROW()-1)),""))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IF(AND($A194&lt;&gt;"",$A194&lt;&gt;"TOTAL"),IF(AND([2]PREMIOS_DOCTORADO!$AI192&lt;&gt;"",[2]PREMIOS_DOCTORADO!$AI192&lt;&gt;0),[2]PREMIOS_DOCTORADO!$AI192,""),IF($A194="TOTAL",SUM(INDIRECT("T4:T"&amp;ROW()-1)),""))</f>
        <v/>
      </c>
      <c r="U194" s="7" t="str">
        <f ca="1">IF(AND($A194&lt;&gt;"",$A194&lt;&gt;"TOTAL"),IF(AND([2]PREMIOS_DOCTORADO!$AK192&lt;&gt;"",[2]PREMIOS_DOCTORADO!$AK192&lt;&gt;0),[2]PREMIOS_DOCTORADO!$AK192,""),IF($A194="TOTAL",SUM(INDIRECT("U4:U"&amp;ROW()-1)),""))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IF(AND($A194&lt;&gt;"",$A194&lt;&gt;"TOTAL"),IF(AND([2]PREMIOS_DOCTORADO!$AN192&lt;&gt;"",[2]PREMIOS_DOCTORADO!$AN192&lt;&gt;0),[2]PREMIOS_DOCTORADO!$AN192,""),IF($A194="TOTAL",SUM(INDIRECT("W4:W"&amp;ROW()-1)),""))</f>
        <v/>
      </c>
      <c r="X194" s="7" t="str">
        <f ca="1">IF(AND($A194&lt;&gt;"",$A194&lt;&gt;"TOTAL"),IF(AND([2]PREMIOS_DOCTORADO!$AP192&lt;&gt;"",[2]PREMIOS_DOCTORADO!$AP192&lt;&gt;0),[2]PREMIOS_DOCTORADO!$AP192,""),IF($A194="TOTAL",SUM(INDIRECT("X4:X"&amp;ROW()-1)),""))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IF(AND($A194&lt;&gt;"",$A194&lt;&gt;"TOTAL"),IF(AND([2]PREMIOS_DOCTORADO!$AS192&lt;&gt;"",[2]PREMIOS_DOCTORADO!$AS192&lt;&gt;0),[2]PREMIOS_DOCTORADO!$AS192,""),IF($A194="TOTAL",SUM(INDIRECT("Z4:Z"&amp;ROW()-1)),""))</f>
        <v/>
      </c>
      <c r="AA194" s="7" t="str">
        <f ca="1">IF(AND($A194&lt;&gt;"",$A194&lt;&gt;"TOTAL"),IF(AND([2]PREMIOS_DOCTORADO!$AU192&lt;&gt;"",[2]PREMIOS_DOCTORADO!$AU192&lt;&gt;0),[2]PREMIOS_DOCTORADO!$AU192,""),IF($A194="TOTAL",SUM(INDIRECT("AA4:AA"&amp;ROW()-1)),""))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IF(AND($A194&lt;&gt;"",$A194&lt;&gt;"TOTAL"),IF(AND([2]PREMIOS_DOCTORADO!$AX192&lt;&gt;"",[2]PREMIOS_DOCTORADO!$AX192&lt;&gt;0),[2]PREMIOS_DOCTORADO!$AX192,""),IF($A194="TOTAL",SUM(INDIRECT("AC4:AC"&amp;ROW()-1)),""))</f>
        <v/>
      </c>
      <c r="AD194" s="7" t="str">
        <f ca="1">IF(AND($A194&lt;&gt;"",$A194&lt;&gt;"TOTAL"),IF(AND([2]PREMIOS_DOCTORADO!$AZ192&lt;&gt;"",[2]PREMIOS_DOCTORADO!$AZ192&lt;&gt;0),[2]PREMIOS_DOCTORADO!$AZ192,""),IF($A194="TOTAL",SUM(INDIRECT("AD4:AD"&amp;ROW()-1)),""))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IF(AND($A194&lt;&gt;"",$A194&lt;&gt;"TOTAL"),IF(AND([2]PREMIOS_DOCTORADO!$BC192&lt;&gt;"",[2]PREMIOS_DOCTORADO!$BC192&lt;&gt;0),[2]PREMIOS_DOCTORADO!$BC192,""),IF($A194="TOTAL",SUM(INDIRECT("AF4:AF"&amp;ROW()-1)),""))</f>
        <v/>
      </c>
      <c r="AG194" s="7" t="str">
        <f ca="1">IF(AND($A194&lt;&gt;"",$A194&lt;&gt;"TOTAL"),IF(AND([2]PREMIOS_DOCTORADO!$BE192&lt;&gt;"",[2]PREMIOS_DOCTORADO!$BE192&lt;&gt;0),[2]PREMIOS_DOCTORADO!$BE192,""),IF($A194="TOTAL",SUM(INDIRECT("AG4:AG"&amp;ROW()-1)),""))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IF(AND($A194&lt;&gt;"",$A194&lt;&gt;"TOTAL"),IF(AND([2]PREMIOS_DOCTORADO!$BH192&lt;&gt;"",[2]PREMIOS_DOCTORADO!$BH192&lt;&gt;0),[2]PREMIOS_DOCTORADO!$BH192,""),IF($A194="TOTAL",SUM(INDIRECT("AI4:AI"&amp;ROW()-1)),""))</f>
        <v/>
      </c>
      <c r="AJ194" s="7" t="str">
        <f ca="1">IF(AND($A194&lt;&gt;"",$A194&lt;&gt;"TOTAL"),IF(AND([2]PREMIOS_DOCTORADO!$BJ192&lt;&gt;"",[2]PREMIOS_DOCTORADO!$BJ192&lt;&gt;0),[2]PREMIOS_DOCTORADO!$BJ192,""),IF($A194="TOTAL",SUM(INDIRECT("AJ4:AJ"&amp;ROW()-1)),""))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IF(AND($A194&lt;&gt;"",$A194&lt;&gt;"TOTAL"),IF(AND([2]PREMIOS_DOCTORADO!$BM192&lt;&gt;"",[2]PREMIOS_DOCTORADO!$BM192&lt;&gt;0),[2]PREMIOS_DOCTORADO!$BM192,""),IF($A194="TOTAL",SUM(INDIRECT("AL4:AL"&amp;ROW()-1)),""))</f>
        <v/>
      </c>
      <c r="AM194" s="7" t="str">
        <f ca="1">IF(AND($A194&lt;&gt;"",$A194&lt;&gt;"TOTAL"),IF(AND([2]PREMIOS_DOCTORADO!$BO192&lt;&gt;"",[2]PREMIOS_DOCTORADO!$BO192&lt;&gt;0),[2]PREMIOS_DOCTORADO!$BO192,""),IF($A194="TOTAL",SUM(INDIRECT("AM4:AM"&amp;ROW()-1)),""))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IF(AND($A194&lt;&gt;"",$A194&lt;&gt;"TOTAL"),IF(AND([2]PREMIOS_DOCTORADO!$BR192&lt;&gt;"",[2]PREMIOS_DOCTORADO!$BR192&lt;&gt;0),[2]PREMIOS_DOCTORADO!$BR192,""),IF($A194="TOTAL",SUM(INDIRECT("AO4:AO"&amp;ROW()-1)),""))</f>
        <v/>
      </c>
      <c r="AP194" s="7" t="str">
        <f ca="1">IF(AND($A194&lt;&gt;"",$A194&lt;&gt;"TOTAL"),IF(AND([2]PREMIOS_DOCTORADO!$BT192&lt;&gt;"",[2]PREMIOS_DOCTORADO!$BT192&lt;&gt;0),[2]PREMIOS_DOCTORADO!$BT192,""),IF($A194="TOTAL",SUM(INDIRECT("AP4:AP"&amp;ROW()-1)),""))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IF(AND($A194&lt;&gt;"",$A194&lt;&gt;"TOTAL"),IF(AND([2]PREMIOS_DOCTORADO!$BW192&lt;&gt;"",[2]PREMIOS_DOCTORADO!$BW192&lt;&gt;0),[2]PREMIOS_DOCTORADO!$BW192,""),IF($A194="TOTAL",SUM(INDIRECT("AR4:AR"&amp;ROW()-1)),""))</f>
        <v/>
      </c>
      <c r="AS194" s="7" t="str">
        <f ca="1">IF(AND($A194&lt;&gt;"",$A194&lt;&gt;"TOTAL"),IF(AND([2]PREMIOS_DOCTORADO!$BY192&lt;&gt;"",[2]PREMIOS_DOCTORADO!$BY192&lt;&gt;0),[2]PREMIOS_DOCTORADO!$BY192,""),IF($A194="TOTAL",SUM(INDIRECT("AS4:AS"&amp;ROW()-1)),""))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IF(AND($A194&lt;&gt;"",$A194&lt;&gt;"TOTAL"),IF(AND([2]PREMIOS_DOCTORADO!$CB192&lt;&gt;"",[2]PREMIOS_DOCTORADO!$CB192&lt;&gt;0),[2]PREMIOS_DOCTORADO!$CB192,""),IF($A194="TOTAL",SUM(INDIRECT("AU4:AU"&amp;ROW()-1)),""))</f>
        <v/>
      </c>
      <c r="AV194" s="7" t="str">
        <f ca="1">IF(AND($A194&lt;&gt;"",$A194&lt;&gt;"TOTAL"),IF(AND([2]PREMIOS_DOCTORADO!$CD192&lt;&gt;"",[2]PREMIOS_DOCTORADO!$CD192&lt;&gt;0),[2]PREMIOS_DOCTORADO!$CD192,""),IF($A194="TOTAL",SUM(INDIRECT("AV4:AV"&amp;ROW()-1)),""))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IF(AND($A194&lt;&gt;"",$A194&lt;&gt;"TOTAL"),IF(AND([2]PREMIOS_DOCTORADO!$CG192&lt;&gt;"",[2]PREMIOS_DOCTORADO!$CG192&lt;&gt;0),[2]PREMIOS_DOCTORADO!$CG192,""),IF($A194="TOTAL",SUM(INDIRECT("AX4:AX"&amp;ROW()-1)),""))</f>
        <v/>
      </c>
      <c r="AY194" s="7" t="str">
        <f ca="1">IF(AND($A194&lt;&gt;"",$A194&lt;&gt;"TOTAL"),IF(AND([2]PREMIOS_DOCTORADO!$CI192&lt;&gt;"",[2]PREMIOS_DOCTORADO!$CI192&lt;&gt;0),[2]PREMIOS_DOCTORADO!$CI192,""),IF($A194="TOTAL",SUM(INDIRECT("AY4:AY"&amp;ROW()-1)),""))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IF(AND($A194&lt;&gt;"",$A194&lt;&gt;"TOTAL"),IF(AND([2]PREMIOS_DOCTORADO!$CL192&lt;&gt;"",[2]PREMIOS_DOCTORADO!$CL192&lt;&gt;0),[2]PREMIOS_DOCTORADO!$CL192,""),IF($A194="TOTAL",SUM(INDIRECT("BA4:BA"&amp;ROW()-1)),""))</f>
        <v/>
      </c>
      <c r="BB194" s="7" t="str">
        <f ca="1">IF(AND($A194&lt;&gt;"",$A194&lt;&gt;"TOTAL"),IF(AND([2]PREMIOS_DOCTORADO!$CN192&lt;&gt;"",[2]PREMIOS_DOCTORADO!$CN192&lt;&gt;0),[2]PREMIOS_DOCTORADO!$CN192,""),IF($A194="TOTAL",SUM(INDIRECT("BB4:BB"&amp;ROW()-1)),""))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IF(AND($A194&lt;&gt;"",$A194&lt;&gt;"TOTAL"),IF(AND([2]PREMIOS_DOCTORADO!$CQ192&lt;&gt;"",[2]PREMIOS_DOCTORADO!$CQ192&lt;&gt;0),[2]PREMIOS_DOCTORADO!$CQ192,""),IF($A194="TOTAL",SUM(INDIRECT("BD4:BD"&amp;ROW()-1)),""))</f>
        <v/>
      </c>
      <c r="BE194" s="7" t="str">
        <f ca="1">IF(AND($A194&lt;&gt;"",$A194&lt;&gt;"TOTAL"),IF(AND([2]PREMIOS_DOCTORADO!$CS192&lt;&gt;"",[2]PREMIOS_DOCTORADO!$CS192&lt;&gt;0),[2]PREMIOS_DOCTORADO!$CS192,""),IF($A194="TOTAL",SUM(INDIRECT("BE4:BE"&amp;ROW()-1)),""))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IF([2]PREMIOS_DOCTORADO!$D193&lt;&gt;"",[2]PREMIOS_DOCTORADO!$D193,IF(AND([2]PREMIOS_DOCTORADO!$D193="",[2]PREMIOS_DOCTORADO!$D194="",[2]PREMIOS_DOCTORADO!$D192=""),"","TOTAL"))</f>
        <v/>
      </c>
      <c r="B195" s="7" t="str">
        <f ca="1">IF(AND($A195&lt;&gt;"",$A195&lt;&gt;"TOTAL"),IF(AND([2]PREMIOS_DOCTORADO!$E193&lt;&gt;"",[2]PREMIOS_DOCTORADO!$E193&lt;&gt;0),[2]PREMIOS_DOCTORADO!$E193,""),IF($A195="TOTAL",SUM(INDIRECT("B4:B"&amp;ROW()-1)),""))</f>
        <v/>
      </c>
      <c r="C195" s="7" t="str">
        <f ca="1">IF(AND($A195&lt;&gt;"",$A195&lt;&gt;"TOTAL"),IF(AND([2]PREMIOS_DOCTORADO!$G193&lt;&gt;"",[2]PREMIOS_DOCTORADO!$G193&lt;&gt;0),[2]PREMIOS_DOCTORADO!$G193,""),IF($A195="TOTAL",SUM(INDIRECT("C4:C"&amp;ROW()-1)),""))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IF(AND($A195&lt;&gt;"",$A195&lt;&gt;"TOTAL"),IF(AND([2]PREMIOS_DOCTORADO!$J193&lt;&gt;"",[2]PREMIOS_DOCTORADO!$J193&lt;&gt;0),[2]PREMIOS_DOCTORADO!$J193,""),IF($A195="TOTAL",SUM(INDIRECT("E4:E"&amp;ROW()-1)),""))</f>
        <v/>
      </c>
      <c r="F195" s="7" t="str">
        <f ca="1">IF(AND($A195&lt;&gt;"",$A195&lt;&gt;"TOTAL"),IF(AND([2]PREMIOS_DOCTORADO!$L193&lt;&gt;"",[2]PREMIOS_DOCTORADO!$L193&lt;&gt;0),[2]PREMIOS_DOCTORADO!$L193,""),IF($A195="TOTAL",SUM(INDIRECT("F4:F"&amp;ROW()-1)),""))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IF(AND($A195&lt;&gt;"",$A195&lt;&gt;"TOTAL"),IF(AND([2]PREMIOS_DOCTORADO!$O193&lt;&gt;"",[2]PREMIOS_DOCTORADO!$O193&lt;&gt;0),[2]PREMIOS_DOCTORADO!$O193,""),IF($A195="TOTAL",SUM(INDIRECT("H4:H"&amp;ROW()-1)),""))</f>
        <v/>
      </c>
      <c r="I195" s="7" t="str">
        <f ca="1">IF(AND($A195&lt;&gt;"",$A195&lt;&gt;"TOTAL"),IF(AND([2]PREMIOS_DOCTORADO!$Q193&lt;&gt;"",[2]PREMIOS_DOCTORADO!$Q193&lt;&gt;0),[2]PREMIOS_DOCTORADO!$Q193,""),IF($A195="TOTAL",SUM(INDIRECT("I4:I"&amp;ROW()-1)),""))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IF(AND($A195&lt;&gt;"",$A195&lt;&gt;"TOTAL"),IF(AND([2]PREMIOS_DOCTORADO!$T193&lt;&gt;"",[2]PREMIOS_DOCTORADO!$T193&lt;&gt;0),[2]PREMIOS_DOCTORADO!$T193,""),IF($A195="TOTAL",SUM(INDIRECT("K4:K"&amp;ROW()-1)),""))</f>
        <v/>
      </c>
      <c r="L195" s="7" t="str">
        <f ca="1">IF(AND($A195&lt;&gt;"",$A195&lt;&gt;"TOTAL"),IF(AND([2]PREMIOS_DOCTORADO!$V193&lt;&gt;"",[2]PREMIOS_DOCTORADO!$V193&lt;&gt;0),[2]PREMIOS_DOCTORADO!$V193,""),IF($A195="TOTAL",SUM(INDIRECT("L4:L"&amp;ROW()-1)),""))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IF(AND($A195&lt;&gt;"",$A195&lt;&gt;"TOTAL"),IF(AND([2]PREMIOS_DOCTORADO!$Y193&lt;&gt;"",[2]PREMIOS_DOCTORADO!$Y193&lt;&gt;0),[2]PREMIOS_DOCTORADO!$Y193,""),IF($A195="TOTAL",SUM(INDIRECT("N4:N"&amp;ROW()-1)),""))</f>
        <v/>
      </c>
      <c r="O195" s="7" t="str">
        <f ca="1">IF(AND($A195&lt;&gt;"",$A195&lt;&gt;"TOTAL"),IF(AND([2]PREMIOS_DOCTORADO!$AA193&lt;&gt;"",[2]PREMIOS_DOCTORADO!$AA193&lt;&gt;0),[2]PREMIOS_DOCTORADO!$AA193,""),IF($A195="TOTAL",SUM(INDIRECT("O4:O"&amp;ROW()-1)),""))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IF(AND($A195&lt;&gt;"",$A195&lt;&gt;"TOTAL"),IF(AND([2]PREMIOS_DOCTORADO!$AD193&lt;&gt;"",[2]PREMIOS_DOCTORADO!$AD193&lt;&gt;0),[2]PREMIOS_DOCTORADO!$AD193,""),IF($A195="TOTAL",SUM(INDIRECT("Q4:Q"&amp;ROW()-1)),""))</f>
        <v/>
      </c>
      <c r="R195" s="7" t="str">
        <f ca="1">IF(AND($A195&lt;&gt;"",$A195&lt;&gt;"TOTAL"),IF(AND([2]PREMIOS_DOCTORADO!$AF193&lt;&gt;"",[2]PREMIOS_DOCTORADO!$AF193&lt;&gt;0),[2]PREMIOS_DOCTORADO!$AF193,""),IF($A195="TOTAL",SUM(INDIRECT("R4:R"&amp;ROW()-1)),""))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IF(AND($A195&lt;&gt;"",$A195&lt;&gt;"TOTAL"),IF(AND([2]PREMIOS_DOCTORADO!$AI193&lt;&gt;"",[2]PREMIOS_DOCTORADO!$AI193&lt;&gt;0),[2]PREMIOS_DOCTORADO!$AI193,""),IF($A195="TOTAL",SUM(INDIRECT("T4:T"&amp;ROW()-1)),""))</f>
        <v/>
      </c>
      <c r="U195" s="7" t="str">
        <f ca="1">IF(AND($A195&lt;&gt;"",$A195&lt;&gt;"TOTAL"),IF(AND([2]PREMIOS_DOCTORADO!$AK193&lt;&gt;"",[2]PREMIOS_DOCTORADO!$AK193&lt;&gt;0),[2]PREMIOS_DOCTORADO!$AK193,""),IF($A195="TOTAL",SUM(INDIRECT("U4:U"&amp;ROW()-1)),""))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IF(AND($A195&lt;&gt;"",$A195&lt;&gt;"TOTAL"),IF(AND([2]PREMIOS_DOCTORADO!$AN193&lt;&gt;"",[2]PREMIOS_DOCTORADO!$AN193&lt;&gt;0),[2]PREMIOS_DOCTORADO!$AN193,""),IF($A195="TOTAL",SUM(INDIRECT("W4:W"&amp;ROW()-1)),""))</f>
        <v/>
      </c>
      <c r="X195" s="7" t="str">
        <f ca="1">IF(AND($A195&lt;&gt;"",$A195&lt;&gt;"TOTAL"),IF(AND([2]PREMIOS_DOCTORADO!$AP193&lt;&gt;"",[2]PREMIOS_DOCTORADO!$AP193&lt;&gt;0),[2]PREMIOS_DOCTORADO!$AP193,""),IF($A195="TOTAL",SUM(INDIRECT("X4:X"&amp;ROW()-1)),""))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IF(AND($A195&lt;&gt;"",$A195&lt;&gt;"TOTAL"),IF(AND([2]PREMIOS_DOCTORADO!$AS193&lt;&gt;"",[2]PREMIOS_DOCTORADO!$AS193&lt;&gt;0),[2]PREMIOS_DOCTORADO!$AS193,""),IF($A195="TOTAL",SUM(INDIRECT("Z4:Z"&amp;ROW()-1)),""))</f>
        <v/>
      </c>
      <c r="AA195" s="7" t="str">
        <f ca="1">IF(AND($A195&lt;&gt;"",$A195&lt;&gt;"TOTAL"),IF(AND([2]PREMIOS_DOCTORADO!$AU193&lt;&gt;"",[2]PREMIOS_DOCTORADO!$AU193&lt;&gt;0),[2]PREMIOS_DOCTORADO!$AU193,""),IF($A195="TOTAL",SUM(INDIRECT("AA4:AA"&amp;ROW()-1)),""))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IF(AND($A195&lt;&gt;"",$A195&lt;&gt;"TOTAL"),IF(AND([2]PREMIOS_DOCTORADO!$AX193&lt;&gt;"",[2]PREMIOS_DOCTORADO!$AX193&lt;&gt;0),[2]PREMIOS_DOCTORADO!$AX193,""),IF($A195="TOTAL",SUM(INDIRECT("AC4:AC"&amp;ROW()-1)),""))</f>
        <v/>
      </c>
      <c r="AD195" s="7" t="str">
        <f ca="1">IF(AND($A195&lt;&gt;"",$A195&lt;&gt;"TOTAL"),IF(AND([2]PREMIOS_DOCTORADO!$AZ193&lt;&gt;"",[2]PREMIOS_DOCTORADO!$AZ193&lt;&gt;0),[2]PREMIOS_DOCTORADO!$AZ193,""),IF($A195="TOTAL",SUM(INDIRECT("AD4:AD"&amp;ROW()-1)),""))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IF(AND($A195&lt;&gt;"",$A195&lt;&gt;"TOTAL"),IF(AND([2]PREMIOS_DOCTORADO!$BC193&lt;&gt;"",[2]PREMIOS_DOCTORADO!$BC193&lt;&gt;0),[2]PREMIOS_DOCTORADO!$BC193,""),IF($A195="TOTAL",SUM(INDIRECT("AF4:AF"&amp;ROW()-1)),""))</f>
        <v/>
      </c>
      <c r="AG195" s="7" t="str">
        <f ca="1">IF(AND($A195&lt;&gt;"",$A195&lt;&gt;"TOTAL"),IF(AND([2]PREMIOS_DOCTORADO!$BE193&lt;&gt;"",[2]PREMIOS_DOCTORADO!$BE193&lt;&gt;0),[2]PREMIOS_DOCTORADO!$BE193,""),IF($A195="TOTAL",SUM(INDIRECT("AG4:AG"&amp;ROW()-1)),""))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IF(AND($A195&lt;&gt;"",$A195&lt;&gt;"TOTAL"),IF(AND([2]PREMIOS_DOCTORADO!$BH193&lt;&gt;"",[2]PREMIOS_DOCTORADO!$BH193&lt;&gt;0),[2]PREMIOS_DOCTORADO!$BH193,""),IF($A195="TOTAL",SUM(INDIRECT("AI4:AI"&amp;ROW()-1)),""))</f>
        <v/>
      </c>
      <c r="AJ195" s="7" t="str">
        <f ca="1">IF(AND($A195&lt;&gt;"",$A195&lt;&gt;"TOTAL"),IF(AND([2]PREMIOS_DOCTORADO!$BJ193&lt;&gt;"",[2]PREMIOS_DOCTORADO!$BJ193&lt;&gt;0),[2]PREMIOS_DOCTORADO!$BJ193,""),IF($A195="TOTAL",SUM(INDIRECT("AJ4:AJ"&amp;ROW()-1)),""))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IF(AND($A195&lt;&gt;"",$A195&lt;&gt;"TOTAL"),IF(AND([2]PREMIOS_DOCTORADO!$BM193&lt;&gt;"",[2]PREMIOS_DOCTORADO!$BM193&lt;&gt;0),[2]PREMIOS_DOCTORADO!$BM193,""),IF($A195="TOTAL",SUM(INDIRECT("AL4:AL"&amp;ROW()-1)),""))</f>
        <v/>
      </c>
      <c r="AM195" s="7" t="str">
        <f ca="1">IF(AND($A195&lt;&gt;"",$A195&lt;&gt;"TOTAL"),IF(AND([2]PREMIOS_DOCTORADO!$BO193&lt;&gt;"",[2]PREMIOS_DOCTORADO!$BO193&lt;&gt;0),[2]PREMIOS_DOCTORADO!$BO193,""),IF($A195="TOTAL",SUM(INDIRECT("AM4:AM"&amp;ROW()-1)),""))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IF(AND($A195&lt;&gt;"",$A195&lt;&gt;"TOTAL"),IF(AND([2]PREMIOS_DOCTORADO!$BR193&lt;&gt;"",[2]PREMIOS_DOCTORADO!$BR193&lt;&gt;0),[2]PREMIOS_DOCTORADO!$BR193,""),IF($A195="TOTAL",SUM(INDIRECT("AO4:AO"&amp;ROW()-1)),""))</f>
        <v/>
      </c>
      <c r="AP195" s="7" t="str">
        <f ca="1">IF(AND($A195&lt;&gt;"",$A195&lt;&gt;"TOTAL"),IF(AND([2]PREMIOS_DOCTORADO!$BT193&lt;&gt;"",[2]PREMIOS_DOCTORADO!$BT193&lt;&gt;0),[2]PREMIOS_DOCTORADO!$BT193,""),IF($A195="TOTAL",SUM(INDIRECT("AP4:AP"&amp;ROW()-1)),""))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IF(AND($A195&lt;&gt;"",$A195&lt;&gt;"TOTAL"),IF(AND([2]PREMIOS_DOCTORADO!$BW193&lt;&gt;"",[2]PREMIOS_DOCTORADO!$BW193&lt;&gt;0),[2]PREMIOS_DOCTORADO!$BW193,""),IF($A195="TOTAL",SUM(INDIRECT("AR4:AR"&amp;ROW()-1)),""))</f>
        <v/>
      </c>
      <c r="AS195" s="7" t="str">
        <f ca="1">IF(AND($A195&lt;&gt;"",$A195&lt;&gt;"TOTAL"),IF(AND([2]PREMIOS_DOCTORADO!$BY193&lt;&gt;"",[2]PREMIOS_DOCTORADO!$BY193&lt;&gt;0),[2]PREMIOS_DOCTORADO!$BY193,""),IF($A195="TOTAL",SUM(INDIRECT("AS4:AS"&amp;ROW()-1)),""))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IF(AND($A195&lt;&gt;"",$A195&lt;&gt;"TOTAL"),IF(AND([2]PREMIOS_DOCTORADO!$CB193&lt;&gt;"",[2]PREMIOS_DOCTORADO!$CB193&lt;&gt;0),[2]PREMIOS_DOCTORADO!$CB193,""),IF($A195="TOTAL",SUM(INDIRECT("AU4:AU"&amp;ROW()-1)),""))</f>
        <v/>
      </c>
      <c r="AV195" s="7" t="str">
        <f ca="1">IF(AND($A195&lt;&gt;"",$A195&lt;&gt;"TOTAL"),IF(AND([2]PREMIOS_DOCTORADO!$CD193&lt;&gt;"",[2]PREMIOS_DOCTORADO!$CD193&lt;&gt;0),[2]PREMIOS_DOCTORADO!$CD193,""),IF($A195="TOTAL",SUM(INDIRECT("AV4:AV"&amp;ROW()-1)),""))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IF(AND($A195&lt;&gt;"",$A195&lt;&gt;"TOTAL"),IF(AND([2]PREMIOS_DOCTORADO!$CG193&lt;&gt;"",[2]PREMIOS_DOCTORADO!$CG193&lt;&gt;0),[2]PREMIOS_DOCTORADO!$CG193,""),IF($A195="TOTAL",SUM(INDIRECT("AX4:AX"&amp;ROW()-1)),""))</f>
        <v/>
      </c>
      <c r="AY195" s="7" t="str">
        <f ca="1">IF(AND($A195&lt;&gt;"",$A195&lt;&gt;"TOTAL"),IF(AND([2]PREMIOS_DOCTORADO!$CI193&lt;&gt;"",[2]PREMIOS_DOCTORADO!$CI193&lt;&gt;0),[2]PREMIOS_DOCTORADO!$CI193,""),IF($A195="TOTAL",SUM(INDIRECT("AY4:AY"&amp;ROW()-1)),""))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IF(AND($A195&lt;&gt;"",$A195&lt;&gt;"TOTAL"),IF(AND([2]PREMIOS_DOCTORADO!$CL193&lt;&gt;"",[2]PREMIOS_DOCTORADO!$CL193&lt;&gt;0),[2]PREMIOS_DOCTORADO!$CL193,""),IF($A195="TOTAL",SUM(INDIRECT("BA4:BA"&amp;ROW()-1)),""))</f>
        <v/>
      </c>
      <c r="BB195" s="7" t="str">
        <f ca="1">IF(AND($A195&lt;&gt;"",$A195&lt;&gt;"TOTAL"),IF(AND([2]PREMIOS_DOCTORADO!$CN193&lt;&gt;"",[2]PREMIOS_DOCTORADO!$CN193&lt;&gt;0),[2]PREMIOS_DOCTORADO!$CN193,""),IF($A195="TOTAL",SUM(INDIRECT("BB4:BB"&amp;ROW()-1)),""))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IF(AND($A195&lt;&gt;"",$A195&lt;&gt;"TOTAL"),IF(AND([2]PREMIOS_DOCTORADO!$CQ193&lt;&gt;"",[2]PREMIOS_DOCTORADO!$CQ193&lt;&gt;0),[2]PREMIOS_DOCTORADO!$CQ193,""),IF($A195="TOTAL",SUM(INDIRECT("BD4:BD"&amp;ROW()-1)),""))</f>
        <v/>
      </c>
      <c r="BE195" s="7" t="str">
        <f ca="1">IF(AND($A195&lt;&gt;"",$A195&lt;&gt;"TOTAL"),IF(AND([2]PREMIOS_DOCTORADO!$CS193&lt;&gt;"",[2]PREMIOS_DOCTORADO!$CS193&lt;&gt;0),[2]PREMIOS_DOCTORADO!$CS193,""),IF($A195="TOTAL",SUM(INDIRECT("BE4:BE"&amp;ROW()-1)),""))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IF([2]PREMIOS_DOCTORADO!$D194&lt;&gt;"",[2]PREMIOS_DOCTORADO!$D194,IF(AND([2]PREMIOS_DOCTORADO!$D194="",[2]PREMIOS_DOCTORADO!$D195="",[2]PREMIOS_DOCTORADO!$D193=""),"","TOTAL"))</f>
        <v/>
      </c>
      <c r="B196" s="7" t="str">
        <f ca="1">IF(AND($A196&lt;&gt;"",$A196&lt;&gt;"TOTAL"),IF(AND([2]PREMIOS_DOCTORADO!$E194&lt;&gt;"",[2]PREMIOS_DOCTORADO!$E194&lt;&gt;0),[2]PREMIOS_DOCTORADO!$E194,""),IF($A196="TOTAL",SUM(INDIRECT("B4:B"&amp;ROW()-1)),""))</f>
        <v/>
      </c>
      <c r="C196" s="7" t="str">
        <f ca="1">IF(AND($A196&lt;&gt;"",$A196&lt;&gt;"TOTAL"),IF(AND([2]PREMIOS_DOCTORADO!$G194&lt;&gt;"",[2]PREMIOS_DOCTORADO!$G194&lt;&gt;0),[2]PREMIOS_DOCTORADO!$G194,""),IF($A196="TOTAL",SUM(INDIRECT("C4:C"&amp;ROW()-1)),""))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IF(AND($A196&lt;&gt;"",$A196&lt;&gt;"TOTAL"),IF(AND([2]PREMIOS_DOCTORADO!$J194&lt;&gt;"",[2]PREMIOS_DOCTORADO!$J194&lt;&gt;0),[2]PREMIOS_DOCTORADO!$J194,""),IF($A196="TOTAL",SUM(INDIRECT("E4:E"&amp;ROW()-1)),""))</f>
        <v/>
      </c>
      <c r="F196" s="7" t="str">
        <f ca="1">IF(AND($A196&lt;&gt;"",$A196&lt;&gt;"TOTAL"),IF(AND([2]PREMIOS_DOCTORADO!$L194&lt;&gt;"",[2]PREMIOS_DOCTORADO!$L194&lt;&gt;0),[2]PREMIOS_DOCTORADO!$L194,""),IF($A196="TOTAL",SUM(INDIRECT("F4:F"&amp;ROW()-1)),""))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IF(AND($A196&lt;&gt;"",$A196&lt;&gt;"TOTAL"),IF(AND([2]PREMIOS_DOCTORADO!$O194&lt;&gt;"",[2]PREMIOS_DOCTORADO!$O194&lt;&gt;0),[2]PREMIOS_DOCTORADO!$O194,""),IF($A196="TOTAL",SUM(INDIRECT("H4:H"&amp;ROW()-1)),""))</f>
        <v/>
      </c>
      <c r="I196" s="7" t="str">
        <f ca="1">IF(AND($A196&lt;&gt;"",$A196&lt;&gt;"TOTAL"),IF(AND([2]PREMIOS_DOCTORADO!$Q194&lt;&gt;"",[2]PREMIOS_DOCTORADO!$Q194&lt;&gt;0),[2]PREMIOS_DOCTORADO!$Q194,""),IF($A196="TOTAL",SUM(INDIRECT("I4:I"&amp;ROW()-1)),""))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IF(AND($A196&lt;&gt;"",$A196&lt;&gt;"TOTAL"),IF(AND([2]PREMIOS_DOCTORADO!$T194&lt;&gt;"",[2]PREMIOS_DOCTORADO!$T194&lt;&gt;0),[2]PREMIOS_DOCTORADO!$T194,""),IF($A196="TOTAL",SUM(INDIRECT("K4:K"&amp;ROW()-1)),""))</f>
        <v/>
      </c>
      <c r="L196" s="7" t="str">
        <f ca="1">IF(AND($A196&lt;&gt;"",$A196&lt;&gt;"TOTAL"),IF(AND([2]PREMIOS_DOCTORADO!$V194&lt;&gt;"",[2]PREMIOS_DOCTORADO!$V194&lt;&gt;0),[2]PREMIOS_DOCTORADO!$V194,""),IF($A196="TOTAL",SUM(INDIRECT("L4:L"&amp;ROW()-1)),""))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IF(AND($A196&lt;&gt;"",$A196&lt;&gt;"TOTAL"),IF(AND([2]PREMIOS_DOCTORADO!$Y194&lt;&gt;"",[2]PREMIOS_DOCTORADO!$Y194&lt;&gt;0),[2]PREMIOS_DOCTORADO!$Y194,""),IF($A196="TOTAL",SUM(INDIRECT("N4:N"&amp;ROW()-1)),""))</f>
        <v/>
      </c>
      <c r="O196" s="7" t="str">
        <f ca="1">IF(AND($A196&lt;&gt;"",$A196&lt;&gt;"TOTAL"),IF(AND([2]PREMIOS_DOCTORADO!$AA194&lt;&gt;"",[2]PREMIOS_DOCTORADO!$AA194&lt;&gt;0),[2]PREMIOS_DOCTORADO!$AA194,""),IF($A196="TOTAL",SUM(INDIRECT("O4:O"&amp;ROW()-1)),""))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IF(AND($A196&lt;&gt;"",$A196&lt;&gt;"TOTAL"),IF(AND([2]PREMIOS_DOCTORADO!$AD194&lt;&gt;"",[2]PREMIOS_DOCTORADO!$AD194&lt;&gt;0),[2]PREMIOS_DOCTORADO!$AD194,""),IF($A196="TOTAL",SUM(INDIRECT("Q4:Q"&amp;ROW()-1)),""))</f>
        <v/>
      </c>
      <c r="R196" s="7" t="str">
        <f ca="1">IF(AND($A196&lt;&gt;"",$A196&lt;&gt;"TOTAL"),IF(AND([2]PREMIOS_DOCTORADO!$AF194&lt;&gt;"",[2]PREMIOS_DOCTORADO!$AF194&lt;&gt;0),[2]PREMIOS_DOCTORADO!$AF194,""),IF($A196="TOTAL",SUM(INDIRECT("R4:R"&amp;ROW()-1)),""))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IF(AND($A196&lt;&gt;"",$A196&lt;&gt;"TOTAL"),IF(AND([2]PREMIOS_DOCTORADO!$AI194&lt;&gt;"",[2]PREMIOS_DOCTORADO!$AI194&lt;&gt;0),[2]PREMIOS_DOCTORADO!$AI194,""),IF($A196="TOTAL",SUM(INDIRECT("T4:T"&amp;ROW()-1)),""))</f>
        <v/>
      </c>
      <c r="U196" s="7" t="str">
        <f ca="1">IF(AND($A196&lt;&gt;"",$A196&lt;&gt;"TOTAL"),IF(AND([2]PREMIOS_DOCTORADO!$AK194&lt;&gt;"",[2]PREMIOS_DOCTORADO!$AK194&lt;&gt;0),[2]PREMIOS_DOCTORADO!$AK194,""),IF($A196="TOTAL",SUM(INDIRECT("U4:U"&amp;ROW()-1)),""))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IF(AND($A196&lt;&gt;"",$A196&lt;&gt;"TOTAL"),IF(AND([2]PREMIOS_DOCTORADO!$AN194&lt;&gt;"",[2]PREMIOS_DOCTORADO!$AN194&lt;&gt;0),[2]PREMIOS_DOCTORADO!$AN194,""),IF($A196="TOTAL",SUM(INDIRECT("W4:W"&amp;ROW()-1)),""))</f>
        <v/>
      </c>
      <c r="X196" s="7" t="str">
        <f ca="1">IF(AND($A196&lt;&gt;"",$A196&lt;&gt;"TOTAL"),IF(AND([2]PREMIOS_DOCTORADO!$AP194&lt;&gt;"",[2]PREMIOS_DOCTORADO!$AP194&lt;&gt;0),[2]PREMIOS_DOCTORADO!$AP194,""),IF($A196="TOTAL",SUM(INDIRECT("X4:X"&amp;ROW()-1)),""))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IF(AND($A196&lt;&gt;"",$A196&lt;&gt;"TOTAL"),IF(AND([2]PREMIOS_DOCTORADO!$AS194&lt;&gt;"",[2]PREMIOS_DOCTORADO!$AS194&lt;&gt;0),[2]PREMIOS_DOCTORADO!$AS194,""),IF($A196="TOTAL",SUM(INDIRECT("Z4:Z"&amp;ROW()-1)),""))</f>
        <v/>
      </c>
      <c r="AA196" s="7" t="str">
        <f ca="1">IF(AND($A196&lt;&gt;"",$A196&lt;&gt;"TOTAL"),IF(AND([2]PREMIOS_DOCTORADO!$AU194&lt;&gt;"",[2]PREMIOS_DOCTORADO!$AU194&lt;&gt;0),[2]PREMIOS_DOCTORADO!$AU194,""),IF($A196="TOTAL",SUM(INDIRECT("AA4:AA"&amp;ROW()-1)),""))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IF(AND($A196&lt;&gt;"",$A196&lt;&gt;"TOTAL"),IF(AND([2]PREMIOS_DOCTORADO!$AX194&lt;&gt;"",[2]PREMIOS_DOCTORADO!$AX194&lt;&gt;0),[2]PREMIOS_DOCTORADO!$AX194,""),IF($A196="TOTAL",SUM(INDIRECT("AC4:AC"&amp;ROW()-1)),""))</f>
        <v/>
      </c>
      <c r="AD196" s="7" t="str">
        <f ca="1">IF(AND($A196&lt;&gt;"",$A196&lt;&gt;"TOTAL"),IF(AND([2]PREMIOS_DOCTORADO!$AZ194&lt;&gt;"",[2]PREMIOS_DOCTORADO!$AZ194&lt;&gt;0),[2]PREMIOS_DOCTORADO!$AZ194,""),IF($A196="TOTAL",SUM(INDIRECT("AD4:AD"&amp;ROW()-1)),""))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IF(AND($A196&lt;&gt;"",$A196&lt;&gt;"TOTAL"),IF(AND([2]PREMIOS_DOCTORADO!$BC194&lt;&gt;"",[2]PREMIOS_DOCTORADO!$BC194&lt;&gt;0),[2]PREMIOS_DOCTORADO!$BC194,""),IF($A196="TOTAL",SUM(INDIRECT("AF4:AF"&amp;ROW()-1)),""))</f>
        <v/>
      </c>
      <c r="AG196" s="7" t="str">
        <f ca="1">IF(AND($A196&lt;&gt;"",$A196&lt;&gt;"TOTAL"),IF(AND([2]PREMIOS_DOCTORADO!$BE194&lt;&gt;"",[2]PREMIOS_DOCTORADO!$BE194&lt;&gt;0),[2]PREMIOS_DOCTORADO!$BE194,""),IF($A196="TOTAL",SUM(INDIRECT("AG4:AG"&amp;ROW()-1)),""))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IF(AND($A196&lt;&gt;"",$A196&lt;&gt;"TOTAL"),IF(AND([2]PREMIOS_DOCTORADO!$BH194&lt;&gt;"",[2]PREMIOS_DOCTORADO!$BH194&lt;&gt;0),[2]PREMIOS_DOCTORADO!$BH194,""),IF($A196="TOTAL",SUM(INDIRECT("AI4:AI"&amp;ROW()-1)),""))</f>
        <v/>
      </c>
      <c r="AJ196" s="7" t="str">
        <f ca="1">IF(AND($A196&lt;&gt;"",$A196&lt;&gt;"TOTAL"),IF(AND([2]PREMIOS_DOCTORADO!$BJ194&lt;&gt;"",[2]PREMIOS_DOCTORADO!$BJ194&lt;&gt;0),[2]PREMIOS_DOCTORADO!$BJ194,""),IF($A196="TOTAL",SUM(INDIRECT("AJ4:AJ"&amp;ROW()-1)),""))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IF(AND($A196&lt;&gt;"",$A196&lt;&gt;"TOTAL"),IF(AND([2]PREMIOS_DOCTORADO!$BM194&lt;&gt;"",[2]PREMIOS_DOCTORADO!$BM194&lt;&gt;0),[2]PREMIOS_DOCTORADO!$BM194,""),IF($A196="TOTAL",SUM(INDIRECT("AL4:AL"&amp;ROW()-1)),""))</f>
        <v/>
      </c>
      <c r="AM196" s="7" t="str">
        <f ca="1">IF(AND($A196&lt;&gt;"",$A196&lt;&gt;"TOTAL"),IF(AND([2]PREMIOS_DOCTORADO!$BO194&lt;&gt;"",[2]PREMIOS_DOCTORADO!$BO194&lt;&gt;0),[2]PREMIOS_DOCTORADO!$BO194,""),IF($A196="TOTAL",SUM(INDIRECT("AM4:AM"&amp;ROW()-1)),""))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IF(AND($A196&lt;&gt;"",$A196&lt;&gt;"TOTAL"),IF(AND([2]PREMIOS_DOCTORADO!$BR194&lt;&gt;"",[2]PREMIOS_DOCTORADO!$BR194&lt;&gt;0),[2]PREMIOS_DOCTORADO!$BR194,""),IF($A196="TOTAL",SUM(INDIRECT("AO4:AO"&amp;ROW()-1)),""))</f>
        <v/>
      </c>
      <c r="AP196" s="7" t="str">
        <f ca="1">IF(AND($A196&lt;&gt;"",$A196&lt;&gt;"TOTAL"),IF(AND([2]PREMIOS_DOCTORADO!$BT194&lt;&gt;"",[2]PREMIOS_DOCTORADO!$BT194&lt;&gt;0),[2]PREMIOS_DOCTORADO!$BT194,""),IF($A196="TOTAL",SUM(INDIRECT("AP4:AP"&amp;ROW()-1)),""))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IF(AND($A196&lt;&gt;"",$A196&lt;&gt;"TOTAL"),IF(AND([2]PREMIOS_DOCTORADO!$BW194&lt;&gt;"",[2]PREMIOS_DOCTORADO!$BW194&lt;&gt;0),[2]PREMIOS_DOCTORADO!$BW194,""),IF($A196="TOTAL",SUM(INDIRECT("AR4:AR"&amp;ROW()-1)),""))</f>
        <v/>
      </c>
      <c r="AS196" s="7" t="str">
        <f ca="1">IF(AND($A196&lt;&gt;"",$A196&lt;&gt;"TOTAL"),IF(AND([2]PREMIOS_DOCTORADO!$BY194&lt;&gt;"",[2]PREMIOS_DOCTORADO!$BY194&lt;&gt;0),[2]PREMIOS_DOCTORADO!$BY194,""),IF($A196="TOTAL",SUM(INDIRECT("AS4:AS"&amp;ROW()-1)),""))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IF(AND($A196&lt;&gt;"",$A196&lt;&gt;"TOTAL"),IF(AND([2]PREMIOS_DOCTORADO!$CB194&lt;&gt;"",[2]PREMIOS_DOCTORADO!$CB194&lt;&gt;0),[2]PREMIOS_DOCTORADO!$CB194,""),IF($A196="TOTAL",SUM(INDIRECT("AU4:AU"&amp;ROW()-1)),""))</f>
        <v/>
      </c>
      <c r="AV196" s="7" t="str">
        <f ca="1">IF(AND($A196&lt;&gt;"",$A196&lt;&gt;"TOTAL"),IF(AND([2]PREMIOS_DOCTORADO!$CD194&lt;&gt;"",[2]PREMIOS_DOCTORADO!$CD194&lt;&gt;0),[2]PREMIOS_DOCTORADO!$CD194,""),IF($A196="TOTAL",SUM(INDIRECT("AV4:AV"&amp;ROW()-1)),""))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IF(AND($A196&lt;&gt;"",$A196&lt;&gt;"TOTAL"),IF(AND([2]PREMIOS_DOCTORADO!$CG194&lt;&gt;"",[2]PREMIOS_DOCTORADO!$CG194&lt;&gt;0),[2]PREMIOS_DOCTORADO!$CG194,""),IF($A196="TOTAL",SUM(INDIRECT("AX4:AX"&amp;ROW()-1)),""))</f>
        <v/>
      </c>
      <c r="AY196" s="7" t="str">
        <f ca="1">IF(AND($A196&lt;&gt;"",$A196&lt;&gt;"TOTAL"),IF(AND([2]PREMIOS_DOCTORADO!$CI194&lt;&gt;"",[2]PREMIOS_DOCTORADO!$CI194&lt;&gt;0),[2]PREMIOS_DOCTORADO!$CI194,""),IF($A196="TOTAL",SUM(INDIRECT("AY4:AY"&amp;ROW()-1)),""))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IF(AND($A196&lt;&gt;"",$A196&lt;&gt;"TOTAL"),IF(AND([2]PREMIOS_DOCTORADO!$CL194&lt;&gt;"",[2]PREMIOS_DOCTORADO!$CL194&lt;&gt;0),[2]PREMIOS_DOCTORADO!$CL194,""),IF($A196="TOTAL",SUM(INDIRECT("BA4:BA"&amp;ROW()-1)),""))</f>
        <v/>
      </c>
      <c r="BB196" s="7" t="str">
        <f ca="1">IF(AND($A196&lt;&gt;"",$A196&lt;&gt;"TOTAL"),IF(AND([2]PREMIOS_DOCTORADO!$CN194&lt;&gt;"",[2]PREMIOS_DOCTORADO!$CN194&lt;&gt;0),[2]PREMIOS_DOCTORADO!$CN194,""),IF($A196="TOTAL",SUM(INDIRECT("BB4:BB"&amp;ROW()-1)),""))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IF(AND($A196&lt;&gt;"",$A196&lt;&gt;"TOTAL"),IF(AND([2]PREMIOS_DOCTORADO!$CQ194&lt;&gt;"",[2]PREMIOS_DOCTORADO!$CQ194&lt;&gt;0),[2]PREMIOS_DOCTORADO!$CQ194,""),IF($A196="TOTAL",SUM(INDIRECT("BD4:BD"&amp;ROW()-1)),""))</f>
        <v/>
      </c>
      <c r="BE196" s="7" t="str">
        <f ca="1">IF(AND($A196&lt;&gt;"",$A196&lt;&gt;"TOTAL"),IF(AND([2]PREMIOS_DOCTORADO!$CS194&lt;&gt;"",[2]PREMIOS_DOCTORADO!$CS194&lt;&gt;0),[2]PREMIOS_DOCTORADO!$CS194,""),IF($A196="TOTAL",SUM(INDIRECT("BE4:BE"&amp;ROW()-1)),""))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IF([2]PREMIOS_DOCTORADO!$D195&lt;&gt;"",[2]PREMIOS_DOCTORADO!$D195,IF(AND([2]PREMIOS_DOCTORADO!$D195="",[2]PREMIOS_DOCTORADO!$D196="",[2]PREMIOS_DOCTORADO!$D194=""),"","TOTAL"))</f>
        <v/>
      </c>
      <c r="B197" s="7" t="str">
        <f ca="1">IF(AND($A197&lt;&gt;"",$A197&lt;&gt;"TOTAL"),IF(AND([2]PREMIOS_DOCTORADO!$E195&lt;&gt;"",[2]PREMIOS_DOCTORADO!$E195&lt;&gt;0),[2]PREMIOS_DOCTORADO!$E195,""),IF($A197="TOTAL",SUM(INDIRECT("B4:B"&amp;ROW()-1)),""))</f>
        <v/>
      </c>
      <c r="C197" s="7" t="str">
        <f ca="1">IF(AND($A197&lt;&gt;"",$A197&lt;&gt;"TOTAL"),IF(AND([2]PREMIOS_DOCTORADO!$G195&lt;&gt;"",[2]PREMIOS_DOCTORADO!$G195&lt;&gt;0),[2]PREMIOS_DOCTORADO!$G195,""),IF($A197="TOTAL",SUM(INDIRECT("C4:C"&amp;ROW()-1)),""))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IF(AND($A197&lt;&gt;"",$A197&lt;&gt;"TOTAL"),IF(AND([2]PREMIOS_DOCTORADO!$J195&lt;&gt;"",[2]PREMIOS_DOCTORADO!$J195&lt;&gt;0),[2]PREMIOS_DOCTORADO!$J195,""),IF($A197="TOTAL",SUM(INDIRECT("E4:E"&amp;ROW()-1)),""))</f>
        <v/>
      </c>
      <c r="F197" s="7" t="str">
        <f ca="1">IF(AND($A197&lt;&gt;"",$A197&lt;&gt;"TOTAL"),IF(AND([2]PREMIOS_DOCTORADO!$L195&lt;&gt;"",[2]PREMIOS_DOCTORADO!$L195&lt;&gt;0),[2]PREMIOS_DOCTORADO!$L195,""),IF($A197="TOTAL",SUM(INDIRECT("F4:F"&amp;ROW()-1)),""))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IF(AND($A197&lt;&gt;"",$A197&lt;&gt;"TOTAL"),IF(AND([2]PREMIOS_DOCTORADO!$O195&lt;&gt;"",[2]PREMIOS_DOCTORADO!$O195&lt;&gt;0),[2]PREMIOS_DOCTORADO!$O195,""),IF($A197="TOTAL",SUM(INDIRECT("H4:H"&amp;ROW()-1)),""))</f>
        <v/>
      </c>
      <c r="I197" s="7" t="str">
        <f ca="1">IF(AND($A197&lt;&gt;"",$A197&lt;&gt;"TOTAL"),IF(AND([2]PREMIOS_DOCTORADO!$Q195&lt;&gt;"",[2]PREMIOS_DOCTORADO!$Q195&lt;&gt;0),[2]PREMIOS_DOCTORADO!$Q195,""),IF($A197="TOTAL",SUM(INDIRECT("I4:I"&amp;ROW()-1)),""))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IF(AND($A197&lt;&gt;"",$A197&lt;&gt;"TOTAL"),IF(AND([2]PREMIOS_DOCTORADO!$T195&lt;&gt;"",[2]PREMIOS_DOCTORADO!$T195&lt;&gt;0),[2]PREMIOS_DOCTORADO!$T195,""),IF($A197="TOTAL",SUM(INDIRECT("K4:K"&amp;ROW()-1)),""))</f>
        <v/>
      </c>
      <c r="L197" s="7" t="str">
        <f ca="1">IF(AND($A197&lt;&gt;"",$A197&lt;&gt;"TOTAL"),IF(AND([2]PREMIOS_DOCTORADO!$V195&lt;&gt;"",[2]PREMIOS_DOCTORADO!$V195&lt;&gt;0),[2]PREMIOS_DOCTORADO!$V195,""),IF($A197="TOTAL",SUM(INDIRECT("L4:L"&amp;ROW()-1)),""))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IF(AND($A197&lt;&gt;"",$A197&lt;&gt;"TOTAL"),IF(AND([2]PREMIOS_DOCTORADO!$Y195&lt;&gt;"",[2]PREMIOS_DOCTORADO!$Y195&lt;&gt;0),[2]PREMIOS_DOCTORADO!$Y195,""),IF($A197="TOTAL",SUM(INDIRECT("N4:N"&amp;ROW()-1)),""))</f>
        <v/>
      </c>
      <c r="O197" s="7" t="str">
        <f ca="1">IF(AND($A197&lt;&gt;"",$A197&lt;&gt;"TOTAL"),IF(AND([2]PREMIOS_DOCTORADO!$AA195&lt;&gt;"",[2]PREMIOS_DOCTORADO!$AA195&lt;&gt;0),[2]PREMIOS_DOCTORADO!$AA195,""),IF($A197="TOTAL",SUM(INDIRECT("O4:O"&amp;ROW()-1)),""))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IF(AND($A197&lt;&gt;"",$A197&lt;&gt;"TOTAL"),IF(AND([2]PREMIOS_DOCTORADO!$AD195&lt;&gt;"",[2]PREMIOS_DOCTORADO!$AD195&lt;&gt;0),[2]PREMIOS_DOCTORADO!$AD195,""),IF($A197="TOTAL",SUM(INDIRECT("Q4:Q"&amp;ROW()-1)),""))</f>
        <v/>
      </c>
      <c r="R197" s="7" t="str">
        <f ca="1">IF(AND($A197&lt;&gt;"",$A197&lt;&gt;"TOTAL"),IF(AND([2]PREMIOS_DOCTORADO!$AF195&lt;&gt;"",[2]PREMIOS_DOCTORADO!$AF195&lt;&gt;0),[2]PREMIOS_DOCTORADO!$AF195,""),IF($A197="TOTAL",SUM(INDIRECT("R4:R"&amp;ROW()-1)),""))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IF(AND($A197&lt;&gt;"",$A197&lt;&gt;"TOTAL"),IF(AND([2]PREMIOS_DOCTORADO!$AI195&lt;&gt;"",[2]PREMIOS_DOCTORADO!$AI195&lt;&gt;0),[2]PREMIOS_DOCTORADO!$AI195,""),IF($A197="TOTAL",SUM(INDIRECT("T4:T"&amp;ROW()-1)),""))</f>
        <v/>
      </c>
      <c r="U197" s="7" t="str">
        <f ca="1">IF(AND($A197&lt;&gt;"",$A197&lt;&gt;"TOTAL"),IF(AND([2]PREMIOS_DOCTORADO!$AK195&lt;&gt;"",[2]PREMIOS_DOCTORADO!$AK195&lt;&gt;0),[2]PREMIOS_DOCTORADO!$AK195,""),IF($A197="TOTAL",SUM(INDIRECT("U4:U"&amp;ROW()-1)),""))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IF(AND($A197&lt;&gt;"",$A197&lt;&gt;"TOTAL"),IF(AND([2]PREMIOS_DOCTORADO!$AN195&lt;&gt;"",[2]PREMIOS_DOCTORADO!$AN195&lt;&gt;0),[2]PREMIOS_DOCTORADO!$AN195,""),IF($A197="TOTAL",SUM(INDIRECT("W4:W"&amp;ROW()-1)),""))</f>
        <v/>
      </c>
      <c r="X197" s="7" t="str">
        <f ca="1">IF(AND($A197&lt;&gt;"",$A197&lt;&gt;"TOTAL"),IF(AND([2]PREMIOS_DOCTORADO!$AP195&lt;&gt;"",[2]PREMIOS_DOCTORADO!$AP195&lt;&gt;0),[2]PREMIOS_DOCTORADO!$AP195,""),IF($A197="TOTAL",SUM(INDIRECT("X4:X"&amp;ROW()-1)),""))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IF(AND($A197&lt;&gt;"",$A197&lt;&gt;"TOTAL"),IF(AND([2]PREMIOS_DOCTORADO!$AS195&lt;&gt;"",[2]PREMIOS_DOCTORADO!$AS195&lt;&gt;0),[2]PREMIOS_DOCTORADO!$AS195,""),IF($A197="TOTAL",SUM(INDIRECT("Z4:Z"&amp;ROW()-1)),""))</f>
        <v/>
      </c>
      <c r="AA197" s="7" t="str">
        <f ca="1">IF(AND($A197&lt;&gt;"",$A197&lt;&gt;"TOTAL"),IF(AND([2]PREMIOS_DOCTORADO!$AU195&lt;&gt;"",[2]PREMIOS_DOCTORADO!$AU195&lt;&gt;0),[2]PREMIOS_DOCTORADO!$AU195,""),IF($A197="TOTAL",SUM(INDIRECT("AA4:AA"&amp;ROW()-1)),""))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IF(AND($A197&lt;&gt;"",$A197&lt;&gt;"TOTAL"),IF(AND([2]PREMIOS_DOCTORADO!$AX195&lt;&gt;"",[2]PREMIOS_DOCTORADO!$AX195&lt;&gt;0),[2]PREMIOS_DOCTORADO!$AX195,""),IF($A197="TOTAL",SUM(INDIRECT("AC4:AC"&amp;ROW()-1)),""))</f>
        <v/>
      </c>
      <c r="AD197" s="7" t="str">
        <f ca="1">IF(AND($A197&lt;&gt;"",$A197&lt;&gt;"TOTAL"),IF(AND([2]PREMIOS_DOCTORADO!$AZ195&lt;&gt;"",[2]PREMIOS_DOCTORADO!$AZ195&lt;&gt;0),[2]PREMIOS_DOCTORADO!$AZ195,""),IF($A197="TOTAL",SUM(INDIRECT("AD4:AD"&amp;ROW()-1)),""))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IF(AND($A197&lt;&gt;"",$A197&lt;&gt;"TOTAL"),IF(AND([2]PREMIOS_DOCTORADO!$BC195&lt;&gt;"",[2]PREMIOS_DOCTORADO!$BC195&lt;&gt;0),[2]PREMIOS_DOCTORADO!$BC195,""),IF($A197="TOTAL",SUM(INDIRECT("AF4:AF"&amp;ROW()-1)),""))</f>
        <v/>
      </c>
      <c r="AG197" s="7" t="str">
        <f ca="1">IF(AND($A197&lt;&gt;"",$A197&lt;&gt;"TOTAL"),IF(AND([2]PREMIOS_DOCTORADO!$BE195&lt;&gt;"",[2]PREMIOS_DOCTORADO!$BE195&lt;&gt;0),[2]PREMIOS_DOCTORADO!$BE195,""),IF($A197="TOTAL",SUM(INDIRECT("AG4:AG"&amp;ROW()-1)),""))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IF(AND($A197&lt;&gt;"",$A197&lt;&gt;"TOTAL"),IF(AND([2]PREMIOS_DOCTORADO!$BH195&lt;&gt;"",[2]PREMIOS_DOCTORADO!$BH195&lt;&gt;0),[2]PREMIOS_DOCTORADO!$BH195,""),IF($A197="TOTAL",SUM(INDIRECT("AI4:AI"&amp;ROW()-1)),""))</f>
        <v/>
      </c>
      <c r="AJ197" s="7" t="str">
        <f ca="1">IF(AND($A197&lt;&gt;"",$A197&lt;&gt;"TOTAL"),IF(AND([2]PREMIOS_DOCTORADO!$BJ195&lt;&gt;"",[2]PREMIOS_DOCTORADO!$BJ195&lt;&gt;0),[2]PREMIOS_DOCTORADO!$BJ195,""),IF($A197="TOTAL",SUM(INDIRECT("AJ4:AJ"&amp;ROW()-1)),""))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IF(AND($A197&lt;&gt;"",$A197&lt;&gt;"TOTAL"),IF(AND([2]PREMIOS_DOCTORADO!$BM195&lt;&gt;"",[2]PREMIOS_DOCTORADO!$BM195&lt;&gt;0),[2]PREMIOS_DOCTORADO!$BM195,""),IF($A197="TOTAL",SUM(INDIRECT("AL4:AL"&amp;ROW()-1)),""))</f>
        <v/>
      </c>
      <c r="AM197" s="7" t="str">
        <f ca="1">IF(AND($A197&lt;&gt;"",$A197&lt;&gt;"TOTAL"),IF(AND([2]PREMIOS_DOCTORADO!$BO195&lt;&gt;"",[2]PREMIOS_DOCTORADO!$BO195&lt;&gt;0),[2]PREMIOS_DOCTORADO!$BO195,""),IF($A197="TOTAL",SUM(INDIRECT("AM4:AM"&amp;ROW()-1)),""))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IF(AND($A197&lt;&gt;"",$A197&lt;&gt;"TOTAL"),IF(AND([2]PREMIOS_DOCTORADO!$BR195&lt;&gt;"",[2]PREMIOS_DOCTORADO!$BR195&lt;&gt;0),[2]PREMIOS_DOCTORADO!$BR195,""),IF($A197="TOTAL",SUM(INDIRECT("AO4:AO"&amp;ROW()-1)),""))</f>
        <v/>
      </c>
      <c r="AP197" s="7" t="str">
        <f ca="1">IF(AND($A197&lt;&gt;"",$A197&lt;&gt;"TOTAL"),IF(AND([2]PREMIOS_DOCTORADO!$BT195&lt;&gt;"",[2]PREMIOS_DOCTORADO!$BT195&lt;&gt;0),[2]PREMIOS_DOCTORADO!$BT195,""),IF($A197="TOTAL",SUM(INDIRECT("AP4:AP"&amp;ROW()-1)),""))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IF(AND($A197&lt;&gt;"",$A197&lt;&gt;"TOTAL"),IF(AND([2]PREMIOS_DOCTORADO!$BW195&lt;&gt;"",[2]PREMIOS_DOCTORADO!$BW195&lt;&gt;0),[2]PREMIOS_DOCTORADO!$BW195,""),IF($A197="TOTAL",SUM(INDIRECT("AR4:AR"&amp;ROW()-1)),""))</f>
        <v/>
      </c>
      <c r="AS197" s="7" t="str">
        <f ca="1">IF(AND($A197&lt;&gt;"",$A197&lt;&gt;"TOTAL"),IF(AND([2]PREMIOS_DOCTORADO!$BY195&lt;&gt;"",[2]PREMIOS_DOCTORADO!$BY195&lt;&gt;0),[2]PREMIOS_DOCTORADO!$BY195,""),IF($A197="TOTAL",SUM(INDIRECT("AS4:AS"&amp;ROW()-1)),""))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IF(AND($A197&lt;&gt;"",$A197&lt;&gt;"TOTAL"),IF(AND([2]PREMIOS_DOCTORADO!$CB195&lt;&gt;"",[2]PREMIOS_DOCTORADO!$CB195&lt;&gt;0),[2]PREMIOS_DOCTORADO!$CB195,""),IF($A197="TOTAL",SUM(INDIRECT("AU4:AU"&amp;ROW()-1)),""))</f>
        <v/>
      </c>
      <c r="AV197" s="7" t="str">
        <f ca="1">IF(AND($A197&lt;&gt;"",$A197&lt;&gt;"TOTAL"),IF(AND([2]PREMIOS_DOCTORADO!$CD195&lt;&gt;"",[2]PREMIOS_DOCTORADO!$CD195&lt;&gt;0),[2]PREMIOS_DOCTORADO!$CD195,""),IF($A197="TOTAL",SUM(INDIRECT("AV4:AV"&amp;ROW()-1)),""))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IF(AND($A197&lt;&gt;"",$A197&lt;&gt;"TOTAL"),IF(AND([2]PREMIOS_DOCTORADO!$CG195&lt;&gt;"",[2]PREMIOS_DOCTORADO!$CG195&lt;&gt;0),[2]PREMIOS_DOCTORADO!$CG195,""),IF($A197="TOTAL",SUM(INDIRECT("AX4:AX"&amp;ROW()-1)),""))</f>
        <v/>
      </c>
      <c r="AY197" s="7" t="str">
        <f ca="1">IF(AND($A197&lt;&gt;"",$A197&lt;&gt;"TOTAL"),IF(AND([2]PREMIOS_DOCTORADO!$CI195&lt;&gt;"",[2]PREMIOS_DOCTORADO!$CI195&lt;&gt;0),[2]PREMIOS_DOCTORADO!$CI195,""),IF($A197="TOTAL",SUM(INDIRECT("AY4:AY"&amp;ROW()-1)),""))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IF(AND($A197&lt;&gt;"",$A197&lt;&gt;"TOTAL"),IF(AND([2]PREMIOS_DOCTORADO!$CL195&lt;&gt;"",[2]PREMIOS_DOCTORADO!$CL195&lt;&gt;0),[2]PREMIOS_DOCTORADO!$CL195,""),IF($A197="TOTAL",SUM(INDIRECT("BA4:BA"&amp;ROW()-1)),""))</f>
        <v/>
      </c>
      <c r="BB197" s="7" t="str">
        <f ca="1">IF(AND($A197&lt;&gt;"",$A197&lt;&gt;"TOTAL"),IF(AND([2]PREMIOS_DOCTORADO!$CN195&lt;&gt;"",[2]PREMIOS_DOCTORADO!$CN195&lt;&gt;0),[2]PREMIOS_DOCTORADO!$CN195,""),IF($A197="TOTAL",SUM(INDIRECT("BB4:BB"&amp;ROW()-1)),""))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IF(AND($A197&lt;&gt;"",$A197&lt;&gt;"TOTAL"),IF(AND([2]PREMIOS_DOCTORADO!$CQ195&lt;&gt;"",[2]PREMIOS_DOCTORADO!$CQ195&lt;&gt;0),[2]PREMIOS_DOCTORADO!$CQ195,""),IF($A197="TOTAL",SUM(INDIRECT("BD4:BD"&amp;ROW()-1)),""))</f>
        <v/>
      </c>
      <c r="BE197" s="7" t="str">
        <f ca="1">IF(AND($A197&lt;&gt;"",$A197&lt;&gt;"TOTAL"),IF(AND([2]PREMIOS_DOCTORADO!$CS195&lt;&gt;"",[2]PREMIOS_DOCTORADO!$CS195&lt;&gt;0),[2]PREMIOS_DOCTORADO!$CS195,""),IF($A197="TOTAL",SUM(INDIRECT("BE4:BE"&amp;ROW()-1)),""))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IF([2]PREMIOS_DOCTORADO!$D196&lt;&gt;"",[2]PREMIOS_DOCTORADO!$D196,IF(AND([2]PREMIOS_DOCTORADO!$D196="",[2]PREMIOS_DOCTORADO!$D197="",[2]PREMIOS_DOCTORADO!$D195=""),"","TOTAL"))</f>
        <v/>
      </c>
      <c r="B198" s="7" t="str">
        <f ca="1">IF(AND($A198&lt;&gt;"",$A198&lt;&gt;"TOTAL"),IF(AND([2]PREMIOS_DOCTORADO!$E196&lt;&gt;"",[2]PREMIOS_DOCTORADO!$E196&lt;&gt;0),[2]PREMIOS_DOCTORADO!$E196,""),IF($A198="TOTAL",SUM(INDIRECT("B4:B"&amp;ROW()-1)),""))</f>
        <v/>
      </c>
      <c r="C198" s="7" t="str">
        <f ca="1">IF(AND($A198&lt;&gt;"",$A198&lt;&gt;"TOTAL"),IF(AND([2]PREMIOS_DOCTORADO!$G196&lt;&gt;"",[2]PREMIOS_DOCTORADO!$G196&lt;&gt;0),[2]PREMIOS_DOCTORADO!$G196,""),IF($A198="TOTAL",SUM(INDIRECT("C4:C"&amp;ROW()-1)),""))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IF(AND($A198&lt;&gt;"",$A198&lt;&gt;"TOTAL"),IF(AND([2]PREMIOS_DOCTORADO!$J196&lt;&gt;"",[2]PREMIOS_DOCTORADO!$J196&lt;&gt;0),[2]PREMIOS_DOCTORADO!$J196,""),IF($A198="TOTAL",SUM(INDIRECT("E4:E"&amp;ROW()-1)),""))</f>
        <v/>
      </c>
      <c r="F198" s="7" t="str">
        <f ca="1">IF(AND($A198&lt;&gt;"",$A198&lt;&gt;"TOTAL"),IF(AND([2]PREMIOS_DOCTORADO!$L196&lt;&gt;"",[2]PREMIOS_DOCTORADO!$L196&lt;&gt;0),[2]PREMIOS_DOCTORADO!$L196,""),IF($A198="TOTAL",SUM(INDIRECT("F4:F"&amp;ROW()-1)),""))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IF(AND($A198&lt;&gt;"",$A198&lt;&gt;"TOTAL"),IF(AND([2]PREMIOS_DOCTORADO!$O196&lt;&gt;"",[2]PREMIOS_DOCTORADO!$O196&lt;&gt;0),[2]PREMIOS_DOCTORADO!$O196,""),IF($A198="TOTAL",SUM(INDIRECT("H4:H"&amp;ROW()-1)),""))</f>
        <v/>
      </c>
      <c r="I198" s="7" t="str">
        <f ca="1">IF(AND($A198&lt;&gt;"",$A198&lt;&gt;"TOTAL"),IF(AND([2]PREMIOS_DOCTORADO!$Q196&lt;&gt;"",[2]PREMIOS_DOCTORADO!$Q196&lt;&gt;0),[2]PREMIOS_DOCTORADO!$Q196,""),IF($A198="TOTAL",SUM(INDIRECT("I4:I"&amp;ROW()-1)),""))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IF(AND($A198&lt;&gt;"",$A198&lt;&gt;"TOTAL"),IF(AND([2]PREMIOS_DOCTORADO!$T196&lt;&gt;"",[2]PREMIOS_DOCTORADO!$T196&lt;&gt;0),[2]PREMIOS_DOCTORADO!$T196,""),IF($A198="TOTAL",SUM(INDIRECT("K4:K"&amp;ROW()-1)),""))</f>
        <v/>
      </c>
      <c r="L198" s="7" t="str">
        <f ca="1">IF(AND($A198&lt;&gt;"",$A198&lt;&gt;"TOTAL"),IF(AND([2]PREMIOS_DOCTORADO!$V196&lt;&gt;"",[2]PREMIOS_DOCTORADO!$V196&lt;&gt;0),[2]PREMIOS_DOCTORADO!$V196,""),IF($A198="TOTAL",SUM(INDIRECT("L4:L"&amp;ROW()-1)),""))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IF(AND($A198&lt;&gt;"",$A198&lt;&gt;"TOTAL"),IF(AND([2]PREMIOS_DOCTORADO!$Y196&lt;&gt;"",[2]PREMIOS_DOCTORADO!$Y196&lt;&gt;0),[2]PREMIOS_DOCTORADO!$Y196,""),IF($A198="TOTAL",SUM(INDIRECT("N4:N"&amp;ROW()-1)),""))</f>
        <v/>
      </c>
      <c r="O198" s="7" t="str">
        <f ca="1">IF(AND($A198&lt;&gt;"",$A198&lt;&gt;"TOTAL"),IF(AND([2]PREMIOS_DOCTORADO!$AA196&lt;&gt;"",[2]PREMIOS_DOCTORADO!$AA196&lt;&gt;0),[2]PREMIOS_DOCTORADO!$AA196,""),IF($A198="TOTAL",SUM(INDIRECT("O4:O"&amp;ROW()-1)),""))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IF(AND($A198&lt;&gt;"",$A198&lt;&gt;"TOTAL"),IF(AND([2]PREMIOS_DOCTORADO!$AD196&lt;&gt;"",[2]PREMIOS_DOCTORADO!$AD196&lt;&gt;0),[2]PREMIOS_DOCTORADO!$AD196,""),IF($A198="TOTAL",SUM(INDIRECT("Q4:Q"&amp;ROW()-1)),""))</f>
        <v/>
      </c>
      <c r="R198" s="7" t="str">
        <f ca="1">IF(AND($A198&lt;&gt;"",$A198&lt;&gt;"TOTAL"),IF(AND([2]PREMIOS_DOCTORADO!$AF196&lt;&gt;"",[2]PREMIOS_DOCTORADO!$AF196&lt;&gt;0),[2]PREMIOS_DOCTORADO!$AF196,""),IF($A198="TOTAL",SUM(INDIRECT("R4:R"&amp;ROW()-1)),""))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IF(AND($A198&lt;&gt;"",$A198&lt;&gt;"TOTAL"),IF(AND([2]PREMIOS_DOCTORADO!$AI196&lt;&gt;"",[2]PREMIOS_DOCTORADO!$AI196&lt;&gt;0),[2]PREMIOS_DOCTORADO!$AI196,""),IF($A198="TOTAL",SUM(INDIRECT("T4:T"&amp;ROW()-1)),""))</f>
        <v/>
      </c>
      <c r="U198" s="7" t="str">
        <f ca="1">IF(AND($A198&lt;&gt;"",$A198&lt;&gt;"TOTAL"),IF(AND([2]PREMIOS_DOCTORADO!$AK196&lt;&gt;"",[2]PREMIOS_DOCTORADO!$AK196&lt;&gt;0),[2]PREMIOS_DOCTORADO!$AK196,""),IF($A198="TOTAL",SUM(INDIRECT("U4:U"&amp;ROW()-1)),""))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IF(AND($A198&lt;&gt;"",$A198&lt;&gt;"TOTAL"),IF(AND([2]PREMIOS_DOCTORADO!$AN196&lt;&gt;"",[2]PREMIOS_DOCTORADO!$AN196&lt;&gt;0),[2]PREMIOS_DOCTORADO!$AN196,""),IF($A198="TOTAL",SUM(INDIRECT("W4:W"&amp;ROW()-1)),""))</f>
        <v/>
      </c>
      <c r="X198" s="7" t="str">
        <f ca="1">IF(AND($A198&lt;&gt;"",$A198&lt;&gt;"TOTAL"),IF(AND([2]PREMIOS_DOCTORADO!$AP196&lt;&gt;"",[2]PREMIOS_DOCTORADO!$AP196&lt;&gt;0),[2]PREMIOS_DOCTORADO!$AP196,""),IF($A198="TOTAL",SUM(INDIRECT("X4:X"&amp;ROW()-1)),""))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IF(AND($A198&lt;&gt;"",$A198&lt;&gt;"TOTAL"),IF(AND([2]PREMIOS_DOCTORADO!$AS196&lt;&gt;"",[2]PREMIOS_DOCTORADO!$AS196&lt;&gt;0),[2]PREMIOS_DOCTORADO!$AS196,""),IF($A198="TOTAL",SUM(INDIRECT("Z4:Z"&amp;ROW()-1)),""))</f>
        <v/>
      </c>
      <c r="AA198" s="7" t="str">
        <f ca="1">IF(AND($A198&lt;&gt;"",$A198&lt;&gt;"TOTAL"),IF(AND([2]PREMIOS_DOCTORADO!$AU196&lt;&gt;"",[2]PREMIOS_DOCTORADO!$AU196&lt;&gt;0),[2]PREMIOS_DOCTORADO!$AU196,""),IF($A198="TOTAL",SUM(INDIRECT("AA4:AA"&amp;ROW()-1)),""))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IF(AND($A198&lt;&gt;"",$A198&lt;&gt;"TOTAL"),IF(AND([2]PREMIOS_DOCTORADO!$AX196&lt;&gt;"",[2]PREMIOS_DOCTORADO!$AX196&lt;&gt;0),[2]PREMIOS_DOCTORADO!$AX196,""),IF($A198="TOTAL",SUM(INDIRECT("AC4:AC"&amp;ROW()-1)),""))</f>
        <v/>
      </c>
      <c r="AD198" s="7" t="str">
        <f ca="1">IF(AND($A198&lt;&gt;"",$A198&lt;&gt;"TOTAL"),IF(AND([2]PREMIOS_DOCTORADO!$AZ196&lt;&gt;"",[2]PREMIOS_DOCTORADO!$AZ196&lt;&gt;0),[2]PREMIOS_DOCTORADO!$AZ196,""),IF($A198="TOTAL",SUM(INDIRECT("AD4:AD"&amp;ROW()-1)),""))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IF(AND($A198&lt;&gt;"",$A198&lt;&gt;"TOTAL"),IF(AND([2]PREMIOS_DOCTORADO!$BC196&lt;&gt;"",[2]PREMIOS_DOCTORADO!$BC196&lt;&gt;0),[2]PREMIOS_DOCTORADO!$BC196,""),IF($A198="TOTAL",SUM(INDIRECT("AF4:AF"&amp;ROW()-1)),""))</f>
        <v/>
      </c>
      <c r="AG198" s="7" t="str">
        <f ca="1">IF(AND($A198&lt;&gt;"",$A198&lt;&gt;"TOTAL"),IF(AND([2]PREMIOS_DOCTORADO!$BE196&lt;&gt;"",[2]PREMIOS_DOCTORADO!$BE196&lt;&gt;0),[2]PREMIOS_DOCTORADO!$BE196,""),IF($A198="TOTAL",SUM(INDIRECT("AG4:AG"&amp;ROW()-1)),""))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IF(AND($A198&lt;&gt;"",$A198&lt;&gt;"TOTAL"),IF(AND([2]PREMIOS_DOCTORADO!$BH196&lt;&gt;"",[2]PREMIOS_DOCTORADO!$BH196&lt;&gt;0),[2]PREMIOS_DOCTORADO!$BH196,""),IF($A198="TOTAL",SUM(INDIRECT("AI4:AI"&amp;ROW()-1)),""))</f>
        <v/>
      </c>
      <c r="AJ198" s="7" t="str">
        <f ca="1">IF(AND($A198&lt;&gt;"",$A198&lt;&gt;"TOTAL"),IF(AND([2]PREMIOS_DOCTORADO!$BJ196&lt;&gt;"",[2]PREMIOS_DOCTORADO!$BJ196&lt;&gt;0),[2]PREMIOS_DOCTORADO!$BJ196,""),IF($A198="TOTAL",SUM(INDIRECT("AJ4:AJ"&amp;ROW()-1)),""))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IF(AND($A198&lt;&gt;"",$A198&lt;&gt;"TOTAL"),IF(AND([2]PREMIOS_DOCTORADO!$BM196&lt;&gt;"",[2]PREMIOS_DOCTORADO!$BM196&lt;&gt;0),[2]PREMIOS_DOCTORADO!$BM196,""),IF($A198="TOTAL",SUM(INDIRECT("AL4:AL"&amp;ROW()-1)),""))</f>
        <v/>
      </c>
      <c r="AM198" s="7" t="str">
        <f ca="1">IF(AND($A198&lt;&gt;"",$A198&lt;&gt;"TOTAL"),IF(AND([2]PREMIOS_DOCTORADO!$BO196&lt;&gt;"",[2]PREMIOS_DOCTORADO!$BO196&lt;&gt;0),[2]PREMIOS_DOCTORADO!$BO196,""),IF($A198="TOTAL",SUM(INDIRECT("AM4:AM"&amp;ROW()-1)),""))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IF(AND($A198&lt;&gt;"",$A198&lt;&gt;"TOTAL"),IF(AND([2]PREMIOS_DOCTORADO!$BR196&lt;&gt;"",[2]PREMIOS_DOCTORADO!$BR196&lt;&gt;0),[2]PREMIOS_DOCTORADO!$BR196,""),IF($A198="TOTAL",SUM(INDIRECT("AO4:AO"&amp;ROW()-1)),""))</f>
        <v/>
      </c>
      <c r="AP198" s="7" t="str">
        <f ca="1">IF(AND($A198&lt;&gt;"",$A198&lt;&gt;"TOTAL"),IF(AND([2]PREMIOS_DOCTORADO!$BT196&lt;&gt;"",[2]PREMIOS_DOCTORADO!$BT196&lt;&gt;0),[2]PREMIOS_DOCTORADO!$BT196,""),IF($A198="TOTAL",SUM(INDIRECT("AP4:AP"&amp;ROW()-1)),""))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IF(AND($A198&lt;&gt;"",$A198&lt;&gt;"TOTAL"),IF(AND([2]PREMIOS_DOCTORADO!$BW196&lt;&gt;"",[2]PREMIOS_DOCTORADO!$BW196&lt;&gt;0),[2]PREMIOS_DOCTORADO!$BW196,""),IF($A198="TOTAL",SUM(INDIRECT("AR4:AR"&amp;ROW()-1)),""))</f>
        <v/>
      </c>
      <c r="AS198" s="7" t="str">
        <f ca="1">IF(AND($A198&lt;&gt;"",$A198&lt;&gt;"TOTAL"),IF(AND([2]PREMIOS_DOCTORADO!$BY196&lt;&gt;"",[2]PREMIOS_DOCTORADO!$BY196&lt;&gt;0),[2]PREMIOS_DOCTORADO!$BY196,""),IF($A198="TOTAL",SUM(INDIRECT("AS4:AS"&amp;ROW()-1)),""))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IF(AND($A198&lt;&gt;"",$A198&lt;&gt;"TOTAL"),IF(AND([2]PREMIOS_DOCTORADO!$CB196&lt;&gt;"",[2]PREMIOS_DOCTORADO!$CB196&lt;&gt;0),[2]PREMIOS_DOCTORADO!$CB196,""),IF($A198="TOTAL",SUM(INDIRECT("AU4:AU"&amp;ROW()-1)),""))</f>
        <v/>
      </c>
      <c r="AV198" s="7" t="str">
        <f ca="1">IF(AND($A198&lt;&gt;"",$A198&lt;&gt;"TOTAL"),IF(AND([2]PREMIOS_DOCTORADO!$CD196&lt;&gt;"",[2]PREMIOS_DOCTORADO!$CD196&lt;&gt;0),[2]PREMIOS_DOCTORADO!$CD196,""),IF($A198="TOTAL",SUM(INDIRECT("AV4:AV"&amp;ROW()-1)),""))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IF(AND($A198&lt;&gt;"",$A198&lt;&gt;"TOTAL"),IF(AND([2]PREMIOS_DOCTORADO!$CG196&lt;&gt;"",[2]PREMIOS_DOCTORADO!$CG196&lt;&gt;0),[2]PREMIOS_DOCTORADO!$CG196,""),IF($A198="TOTAL",SUM(INDIRECT("AX4:AX"&amp;ROW()-1)),""))</f>
        <v/>
      </c>
      <c r="AY198" s="7" t="str">
        <f ca="1">IF(AND($A198&lt;&gt;"",$A198&lt;&gt;"TOTAL"),IF(AND([2]PREMIOS_DOCTORADO!$CI196&lt;&gt;"",[2]PREMIOS_DOCTORADO!$CI196&lt;&gt;0),[2]PREMIOS_DOCTORADO!$CI196,""),IF($A198="TOTAL",SUM(INDIRECT("AY4:AY"&amp;ROW()-1)),""))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IF(AND($A198&lt;&gt;"",$A198&lt;&gt;"TOTAL"),IF(AND([2]PREMIOS_DOCTORADO!$CL196&lt;&gt;"",[2]PREMIOS_DOCTORADO!$CL196&lt;&gt;0),[2]PREMIOS_DOCTORADO!$CL196,""),IF($A198="TOTAL",SUM(INDIRECT("BA4:BA"&amp;ROW()-1)),""))</f>
        <v/>
      </c>
      <c r="BB198" s="7" t="str">
        <f ca="1">IF(AND($A198&lt;&gt;"",$A198&lt;&gt;"TOTAL"),IF(AND([2]PREMIOS_DOCTORADO!$CN196&lt;&gt;"",[2]PREMIOS_DOCTORADO!$CN196&lt;&gt;0),[2]PREMIOS_DOCTORADO!$CN196,""),IF($A198="TOTAL",SUM(INDIRECT("BB4:BB"&amp;ROW()-1)),""))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IF(AND($A198&lt;&gt;"",$A198&lt;&gt;"TOTAL"),IF(AND([2]PREMIOS_DOCTORADO!$CQ196&lt;&gt;"",[2]PREMIOS_DOCTORADO!$CQ196&lt;&gt;0),[2]PREMIOS_DOCTORADO!$CQ196,""),IF($A198="TOTAL",SUM(INDIRECT("BD4:BD"&amp;ROW()-1)),""))</f>
        <v/>
      </c>
      <c r="BE198" s="7" t="str">
        <f ca="1">IF(AND($A198&lt;&gt;"",$A198&lt;&gt;"TOTAL"),IF(AND([2]PREMIOS_DOCTORADO!$CS196&lt;&gt;"",[2]PREMIOS_DOCTORADO!$CS196&lt;&gt;0),[2]PREMIOS_DOCTORADO!$CS196,""),IF($A198="TOTAL",SUM(INDIRECT("BE4:BE"&amp;ROW()-1)),""))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IF([2]PREMIOS_DOCTORADO!$D197&lt;&gt;"",[2]PREMIOS_DOCTORADO!$D197,IF(AND([2]PREMIOS_DOCTORADO!$D197="",[2]PREMIOS_DOCTORADO!$D198="",[2]PREMIOS_DOCTORADO!$D196=""),"","TOTAL"))</f>
        <v/>
      </c>
      <c r="B199" s="7" t="str">
        <f ca="1">IF(AND($A199&lt;&gt;"",$A199&lt;&gt;"TOTAL"),IF(AND([2]PREMIOS_DOCTORADO!$E197&lt;&gt;"",[2]PREMIOS_DOCTORADO!$E197&lt;&gt;0),[2]PREMIOS_DOCTORADO!$E197,""),IF($A199="TOTAL",SUM(INDIRECT("B4:B"&amp;ROW()-1)),""))</f>
        <v/>
      </c>
      <c r="C199" s="7" t="str">
        <f ca="1">IF(AND($A199&lt;&gt;"",$A199&lt;&gt;"TOTAL"),IF(AND([2]PREMIOS_DOCTORADO!$G197&lt;&gt;"",[2]PREMIOS_DOCTORADO!$G197&lt;&gt;0),[2]PREMIOS_DOCTORADO!$G197,""),IF($A199="TOTAL",SUM(INDIRECT("C4:C"&amp;ROW()-1)),""))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IF(AND($A199&lt;&gt;"",$A199&lt;&gt;"TOTAL"),IF(AND([2]PREMIOS_DOCTORADO!$J197&lt;&gt;"",[2]PREMIOS_DOCTORADO!$J197&lt;&gt;0),[2]PREMIOS_DOCTORADO!$J197,""),IF($A199="TOTAL",SUM(INDIRECT("E4:E"&amp;ROW()-1)),""))</f>
        <v/>
      </c>
      <c r="F199" s="7" t="str">
        <f ca="1">IF(AND($A199&lt;&gt;"",$A199&lt;&gt;"TOTAL"),IF(AND([2]PREMIOS_DOCTORADO!$L197&lt;&gt;"",[2]PREMIOS_DOCTORADO!$L197&lt;&gt;0),[2]PREMIOS_DOCTORADO!$L197,""),IF($A199="TOTAL",SUM(INDIRECT("F4:F"&amp;ROW()-1)),""))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IF(AND($A199&lt;&gt;"",$A199&lt;&gt;"TOTAL"),IF(AND([2]PREMIOS_DOCTORADO!$O197&lt;&gt;"",[2]PREMIOS_DOCTORADO!$O197&lt;&gt;0),[2]PREMIOS_DOCTORADO!$O197,""),IF($A199="TOTAL",SUM(INDIRECT("H4:H"&amp;ROW()-1)),""))</f>
        <v/>
      </c>
      <c r="I199" s="7" t="str">
        <f ca="1">IF(AND($A199&lt;&gt;"",$A199&lt;&gt;"TOTAL"),IF(AND([2]PREMIOS_DOCTORADO!$Q197&lt;&gt;"",[2]PREMIOS_DOCTORADO!$Q197&lt;&gt;0),[2]PREMIOS_DOCTORADO!$Q197,""),IF($A199="TOTAL",SUM(INDIRECT("I4:I"&amp;ROW()-1)),""))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IF(AND($A199&lt;&gt;"",$A199&lt;&gt;"TOTAL"),IF(AND([2]PREMIOS_DOCTORADO!$T197&lt;&gt;"",[2]PREMIOS_DOCTORADO!$T197&lt;&gt;0),[2]PREMIOS_DOCTORADO!$T197,""),IF($A199="TOTAL",SUM(INDIRECT("K4:K"&amp;ROW()-1)),""))</f>
        <v/>
      </c>
      <c r="L199" s="7" t="str">
        <f ca="1">IF(AND($A199&lt;&gt;"",$A199&lt;&gt;"TOTAL"),IF(AND([2]PREMIOS_DOCTORADO!$V197&lt;&gt;"",[2]PREMIOS_DOCTORADO!$V197&lt;&gt;0),[2]PREMIOS_DOCTORADO!$V197,""),IF($A199="TOTAL",SUM(INDIRECT("L4:L"&amp;ROW()-1)),""))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IF(AND($A199&lt;&gt;"",$A199&lt;&gt;"TOTAL"),IF(AND([2]PREMIOS_DOCTORADO!$Y197&lt;&gt;"",[2]PREMIOS_DOCTORADO!$Y197&lt;&gt;0),[2]PREMIOS_DOCTORADO!$Y197,""),IF($A199="TOTAL",SUM(INDIRECT("N4:N"&amp;ROW()-1)),""))</f>
        <v/>
      </c>
      <c r="O199" s="7" t="str">
        <f ca="1">IF(AND($A199&lt;&gt;"",$A199&lt;&gt;"TOTAL"),IF(AND([2]PREMIOS_DOCTORADO!$AA197&lt;&gt;"",[2]PREMIOS_DOCTORADO!$AA197&lt;&gt;0),[2]PREMIOS_DOCTORADO!$AA197,""),IF($A199="TOTAL",SUM(INDIRECT("O4:O"&amp;ROW()-1)),""))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IF(AND($A199&lt;&gt;"",$A199&lt;&gt;"TOTAL"),IF(AND([2]PREMIOS_DOCTORADO!$AD197&lt;&gt;"",[2]PREMIOS_DOCTORADO!$AD197&lt;&gt;0),[2]PREMIOS_DOCTORADO!$AD197,""),IF($A199="TOTAL",SUM(INDIRECT("Q4:Q"&amp;ROW()-1)),""))</f>
        <v/>
      </c>
      <c r="R199" s="7" t="str">
        <f ca="1">IF(AND($A199&lt;&gt;"",$A199&lt;&gt;"TOTAL"),IF(AND([2]PREMIOS_DOCTORADO!$AF197&lt;&gt;"",[2]PREMIOS_DOCTORADO!$AF197&lt;&gt;0),[2]PREMIOS_DOCTORADO!$AF197,""),IF($A199="TOTAL",SUM(INDIRECT("R4:R"&amp;ROW()-1)),""))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IF(AND($A199&lt;&gt;"",$A199&lt;&gt;"TOTAL"),IF(AND([2]PREMIOS_DOCTORADO!$AI197&lt;&gt;"",[2]PREMIOS_DOCTORADO!$AI197&lt;&gt;0),[2]PREMIOS_DOCTORADO!$AI197,""),IF($A199="TOTAL",SUM(INDIRECT("T4:T"&amp;ROW()-1)),""))</f>
        <v/>
      </c>
      <c r="U199" s="7" t="str">
        <f ca="1">IF(AND($A199&lt;&gt;"",$A199&lt;&gt;"TOTAL"),IF(AND([2]PREMIOS_DOCTORADO!$AK197&lt;&gt;"",[2]PREMIOS_DOCTORADO!$AK197&lt;&gt;0),[2]PREMIOS_DOCTORADO!$AK197,""),IF($A199="TOTAL",SUM(INDIRECT("U4:U"&amp;ROW()-1)),""))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IF(AND($A199&lt;&gt;"",$A199&lt;&gt;"TOTAL"),IF(AND([2]PREMIOS_DOCTORADO!$AN197&lt;&gt;"",[2]PREMIOS_DOCTORADO!$AN197&lt;&gt;0),[2]PREMIOS_DOCTORADO!$AN197,""),IF($A199="TOTAL",SUM(INDIRECT("W4:W"&amp;ROW()-1)),""))</f>
        <v/>
      </c>
      <c r="X199" s="7" t="str">
        <f ca="1">IF(AND($A199&lt;&gt;"",$A199&lt;&gt;"TOTAL"),IF(AND([2]PREMIOS_DOCTORADO!$AP197&lt;&gt;"",[2]PREMIOS_DOCTORADO!$AP197&lt;&gt;0),[2]PREMIOS_DOCTORADO!$AP197,""),IF($A199="TOTAL",SUM(INDIRECT("X4:X"&amp;ROW()-1)),""))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IF(AND($A199&lt;&gt;"",$A199&lt;&gt;"TOTAL"),IF(AND([2]PREMIOS_DOCTORADO!$AS197&lt;&gt;"",[2]PREMIOS_DOCTORADO!$AS197&lt;&gt;0),[2]PREMIOS_DOCTORADO!$AS197,""),IF($A199="TOTAL",SUM(INDIRECT("Z4:Z"&amp;ROW()-1)),""))</f>
        <v/>
      </c>
      <c r="AA199" s="7" t="str">
        <f ca="1">IF(AND($A199&lt;&gt;"",$A199&lt;&gt;"TOTAL"),IF(AND([2]PREMIOS_DOCTORADO!$AU197&lt;&gt;"",[2]PREMIOS_DOCTORADO!$AU197&lt;&gt;0),[2]PREMIOS_DOCTORADO!$AU197,""),IF($A199="TOTAL",SUM(INDIRECT("AA4:AA"&amp;ROW()-1)),""))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IF(AND($A199&lt;&gt;"",$A199&lt;&gt;"TOTAL"),IF(AND([2]PREMIOS_DOCTORADO!$AX197&lt;&gt;"",[2]PREMIOS_DOCTORADO!$AX197&lt;&gt;0),[2]PREMIOS_DOCTORADO!$AX197,""),IF($A199="TOTAL",SUM(INDIRECT("AC4:AC"&amp;ROW()-1)),""))</f>
        <v/>
      </c>
      <c r="AD199" s="7" t="str">
        <f ca="1">IF(AND($A199&lt;&gt;"",$A199&lt;&gt;"TOTAL"),IF(AND([2]PREMIOS_DOCTORADO!$AZ197&lt;&gt;"",[2]PREMIOS_DOCTORADO!$AZ197&lt;&gt;0),[2]PREMIOS_DOCTORADO!$AZ197,""),IF($A199="TOTAL",SUM(INDIRECT("AD4:AD"&amp;ROW()-1)),""))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IF(AND($A199&lt;&gt;"",$A199&lt;&gt;"TOTAL"),IF(AND([2]PREMIOS_DOCTORADO!$BC197&lt;&gt;"",[2]PREMIOS_DOCTORADO!$BC197&lt;&gt;0),[2]PREMIOS_DOCTORADO!$BC197,""),IF($A199="TOTAL",SUM(INDIRECT("AF4:AF"&amp;ROW()-1)),""))</f>
        <v/>
      </c>
      <c r="AG199" s="7" t="str">
        <f ca="1">IF(AND($A199&lt;&gt;"",$A199&lt;&gt;"TOTAL"),IF(AND([2]PREMIOS_DOCTORADO!$BE197&lt;&gt;"",[2]PREMIOS_DOCTORADO!$BE197&lt;&gt;0),[2]PREMIOS_DOCTORADO!$BE197,""),IF($A199="TOTAL",SUM(INDIRECT("AG4:AG"&amp;ROW()-1)),""))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IF(AND($A199&lt;&gt;"",$A199&lt;&gt;"TOTAL"),IF(AND([2]PREMIOS_DOCTORADO!$BH197&lt;&gt;"",[2]PREMIOS_DOCTORADO!$BH197&lt;&gt;0),[2]PREMIOS_DOCTORADO!$BH197,""),IF($A199="TOTAL",SUM(INDIRECT("AI4:AI"&amp;ROW()-1)),""))</f>
        <v/>
      </c>
      <c r="AJ199" s="7" t="str">
        <f ca="1">IF(AND($A199&lt;&gt;"",$A199&lt;&gt;"TOTAL"),IF(AND([2]PREMIOS_DOCTORADO!$BJ197&lt;&gt;"",[2]PREMIOS_DOCTORADO!$BJ197&lt;&gt;0),[2]PREMIOS_DOCTORADO!$BJ197,""),IF($A199="TOTAL",SUM(INDIRECT("AJ4:AJ"&amp;ROW()-1)),""))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IF(AND($A199&lt;&gt;"",$A199&lt;&gt;"TOTAL"),IF(AND([2]PREMIOS_DOCTORADO!$BM197&lt;&gt;"",[2]PREMIOS_DOCTORADO!$BM197&lt;&gt;0),[2]PREMIOS_DOCTORADO!$BM197,""),IF($A199="TOTAL",SUM(INDIRECT("AL4:AL"&amp;ROW()-1)),""))</f>
        <v/>
      </c>
      <c r="AM199" s="7" t="str">
        <f ca="1">IF(AND($A199&lt;&gt;"",$A199&lt;&gt;"TOTAL"),IF(AND([2]PREMIOS_DOCTORADO!$BO197&lt;&gt;"",[2]PREMIOS_DOCTORADO!$BO197&lt;&gt;0),[2]PREMIOS_DOCTORADO!$BO197,""),IF($A199="TOTAL",SUM(INDIRECT("AM4:AM"&amp;ROW()-1)),""))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IF(AND($A199&lt;&gt;"",$A199&lt;&gt;"TOTAL"),IF(AND([2]PREMIOS_DOCTORADO!$BR197&lt;&gt;"",[2]PREMIOS_DOCTORADO!$BR197&lt;&gt;0),[2]PREMIOS_DOCTORADO!$BR197,""),IF($A199="TOTAL",SUM(INDIRECT("AO4:AO"&amp;ROW()-1)),""))</f>
        <v/>
      </c>
      <c r="AP199" s="7" t="str">
        <f ca="1">IF(AND($A199&lt;&gt;"",$A199&lt;&gt;"TOTAL"),IF(AND([2]PREMIOS_DOCTORADO!$BT197&lt;&gt;"",[2]PREMIOS_DOCTORADO!$BT197&lt;&gt;0),[2]PREMIOS_DOCTORADO!$BT197,""),IF($A199="TOTAL",SUM(INDIRECT("AP4:AP"&amp;ROW()-1)),""))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IF(AND($A199&lt;&gt;"",$A199&lt;&gt;"TOTAL"),IF(AND([2]PREMIOS_DOCTORADO!$BW197&lt;&gt;"",[2]PREMIOS_DOCTORADO!$BW197&lt;&gt;0),[2]PREMIOS_DOCTORADO!$BW197,""),IF($A199="TOTAL",SUM(INDIRECT("AR4:AR"&amp;ROW()-1)),""))</f>
        <v/>
      </c>
      <c r="AS199" s="7" t="str">
        <f ca="1">IF(AND($A199&lt;&gt;"",$A199&lt;&gt;"TOTAL"),IF(AND([2]PREMIOS_DOCTORADO!$BY197&lt;&gt;"",[2]PREMIOS_DOCTORADO!$BY197&lt;&gt;0),[2]PREMIOS_DOCTORADO!$BY197,""),IF($A199="TOTAL",SUM(INDIRECT("AS4:AS"&amp;ROW()-1)),""))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IF(AND($A199&lt;&gt;"",$A199&lt;&gt;"TOTAL"),IF(AND([2]PREMIOS_DOCTORADO!$CB197&lt;&gt;"",[2]PREMIOS_DOCTORADO!$CB197&lt;&gt;0),[2]PREMIOS_DOCTORADO!$CB197,""),IF($A199="TOTAL",SUM(INDIRECT("AU4:AU"&amp;ROW()-1)),""))</f>
        <v/>
      </c>
      <c r="AV199" s="7" t="str">
        <f ca="1">IF(AND($A199&lt;&gt;"",$A199&lt;&gt;"TOTAL"),IF(AND([2]PREMIOS_DOCTORADO!$CD197&lt;&gt;"",[2]PREMIOS_DOCTORADO!$CD197&lt;&gt;0),[2]PREMIOS_DOCTORADO!$CD197,""),IF($A199="TOTAL",SUM(INDIRECT("AV4:AV"&amp;ROW()-1)),""))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IF(AND($A199&lt;&gt;"",$A199&lt;&gt;"TOTAL"),IF(AND([2]PREMIOS_DOCTORADO!$CG197&lt;&gt;"",[2]PREMIOS_DOCTORADO!$CG197&lt;&gt;0),[2]PREMIOS_DOCTORADO!$CG197,""),IF($A199="TOTAL",SUM(INDIRECT("AX4:AX"&amp;ROW()-1)),""))</f>
        <v/>
      </c>
      <c r="AY199" s="7" t="str">
        <f ca="1">IF(AND($A199&lt;&gt;"",$A199&lt;&gt;"TOTAL"),IF(AND([2]PREMIOS_DOCTORADO!$CI197&lt;&gt;"",[2]PREMIOS_DOCTORADO!$CI197&lt;&gt;0),[2]PREMIOS_DOCTORADO!$CI197,""),IF($A199="TOTAL",SUM(INDIRECT("AY4:AY"&amp;ROW()-1)),""))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IF(AND($A199&lt;&gt;"",$A199&lt;&gt;"TOTAL"),IF(AND([2]PREMIOS_DOCTORADO!$CL197&lt;&gt;"",[2]PREMIOS_DOCTORADO!$CL197&lt;&gt;0),[2]PREMIOS_DOCTORADO!$CL197,""),IF($A199="TOTAL",SUM(INDIRECT("BA4:BA"&amp;ROW()-1)),""))</f>
        <v/>
      </c>
      <c r="BB199" s="7" t="str">
        <f ca="1">IF(AND($A199&lt;&gt;"",$A199&lt;&gt;"TOTAL"),IF(AND([2]PREMIOS_DOCTORADO!$CN197&lt;&gt;"",[2]PREMIOS_DOCTORADO!$CN197&lt;&gt;0),[2]PREMIOS_DOCTORADO!$CN197,""),IF($A199="TOTAL",SUM(INDIRECT("BB4:BB"&amp;ROW()-1)),""))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IF(AND($A199&lt;&gt;"",$A199&lt;&gt;"TOTAL"),IF(AND([2]PREMIOS_DOCTORADO!$CQ197&lt;&gt;"",[2]PREMIOS_DOCTORADO!$CQ197&lt;&gt;0),[2]PREMIOS_DOCTORADO!$CQ197,""),IF($A199="TOTAL",SUM(INDIRECT("BD4:BD"&amp;ROW()-1)),""))</f>
        <v/>
      </c>
      <c r="BE199" s="7" t="str">
        <f ca="1">IF(AND($A199&lt;&gt;"",$A199&lt;&gt;"TOTAL"),IF(AND([2]PREMIOS_DOCTORADO!$CS197&lt;&gt;"",[2]PREMIOS_DOCTORADO!$CS197&lt;&gt;0),[2]PREMIOS_DOCTORADO!$CS197,""),IF($A199="TOTAL",SUM(INDIRECT("BE4:BE"&amp;ROW()-1)),""))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IF([2]PREMIOS_DOCTORADO!$D198&lt;&gt;"",[2]PREMIOS_DOCTORADO!$D198,IF(AND([2]PREMIOS_DOCTORADO!$D198="",[2]PREMIOS_DOCTORADO!$D199="",[2]PREMIOS_DOCTORADO!$D197=""),"","TOTAL"))</f>
        <v/>
      </c>
      <c r="B200" s="7" t="str">
        <f ca="1">IF(AND($A200&lt;&gt;"",$A200&lt;&gt;"TOTAL"),IF(AND([2]PREMIOS_DOCTORADO!$E198&lt;&gt;"",[2]PREMIOS_DOCTORADO!$E198&lt;&gt;0),[2]PREMIOS_DOCTORADO!$E198,""),IF($A200="TOTAL",SUM(INDIRECT("B4:B"&amp;ROW()-1)),""))</f>
        <v/>
      </c>
      <c r="C200" s="7" t="str">
        <f ca="1">IF(AND($A200&lt;&gt;"",$A200&lt;&gt;"TOTAL"),IF(AND([2]PREMIOS_DOCTORADO!$G198&lt;&gt;"",[2]PREMIOS_DOCTORADO!$G198&lt;&gt;0),[2]PREMIOS_DOCTORADO!$G198,""),IF($A200="TOTAL",SUM(INDIRECT("C4:C"&amp;ROW()-1)),""))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IF(AND($A200&lt;&gt;"",$A200&lt;&gt;"TOTAL"),IF(AND([2]PREMIOS_DOCTORADO!$J198&lt;&gt;"",[2]PREMIOS_DOCTORADO!$J198&lt;&gt;0),[2]PREMIOS_DOCTORADO!$J198,""),IF($A200="TOTAL",SUM(INDIRECT("E4:E"&amp;ROW()-1)),""))</f>
        <v/>
      </c>
      <c r="F200" s="7" t="str">
        <f ca="1">IF(AND($A200&lt;&gt;"",$A200&lt;&gt;"TOTAL"),IF(AND([2]PREMIOS_DOCTORADO!$L198&lt;&gt;"",[2]PREMIOS_DOCTORADO!$L198&lt;&gt;0),[2]PREMIOS_DOCTORADO!$L198,""),IF($A200="TOTAL",SUM(INDIRECT("F4:F"&amp;ROW()-1)),""))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IF(AND($A200&lt;&gt;"",$A200&lt;&gt;"TOTAL"),IF(AND([2]PREMIOS_DOCTORADO!$O198&lt;&gt;"",[2]PREMIOS_DOCTORADO!$O198&lt;&gt;0),[2]PREMIOS_DOCTORADO!$O198,""),IF($A200="TOTAL",SUM(INDIRECT("H4:H"&amp;ROW()-1)),""))</f>
        <v/>
      </c>
      <c r="I200" s="7" t="str">
        <f ca="1">IF(AND($A200&lt;&gt;"",$A200&lt;&gt;"TOTAL"),IF(AND([2]PREMIOS_DOCTORADO!$Q198&lt;&gt;"",[2]PREMIOS_DOCTORADO!$Q198&lt;&gt;0),[2]PREMIOS_DOCTORADO!$Q198,""),IF($A200="TOTAL",SUM(INDIRECT("I4:I"&amp;ROW()-1)),""))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IF(AND($A200&lt;&gt;"",$A200&lt;&gt;"TOTAL"),IF(AND([2]PREMIOS_DOCTORADO!$T198&lt;&gt;"",[2]PREMIOS_DOCTORADO!$T198&lt;&gt;0),[2]PREMIOS_DOCTORADO!$T198,""),IF($A200="TOTAL",SUM(INDIRECT("K4:K"&amp;ROW()-1)),""))</f>
        <v/>
      </c>
      <c r="L200" s="7" t="str">
        <f ca="1">IF(AND($A200&lt;&gt;"",$A200&lt;&gt;"TOTAL"),IF(AND([2]PREMIOS_DOCTORADO!$V198&lt;&gt;"",[2]PREMIOS_DOCTORADO!$V198&lt;&gt;0),[2]PREMIOS_DOCTORADO!$V198,""),IF($A200="TOTAL",SUM(INDIRECT("L4:L"&amp;ROW()-1)),""))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IF(AND($A200&lt;&gt;"",$A200&lt;&gt;"TOTAL"),IF(AND([2]PREMIOS_DOCTORADO!$Y198&lt;&gt;"",[2]PREMIOS_DOCTORADO!$Y198&lt;&gt;0),[2]PREMIOS_DOCTORADO!$Y198,""),IF($A200="TOTAL",SUM(INDIRECT("N4:N"&amp;ROW()-1)),""))</f>
        <v/>
      </c>
      <c r="O200" s="7" t="str">
        <f ca="1">IF(AND($A200&lt;&gt;"",$A200&lt;&gt;"TOTAL"),IF(AND([2]PREMIOS_DOCTORADO!$AA198&lt;&gt;"",[2]PREMIOS_DOCTORADO!$AA198&lt;&gt;0),[2]PREMIOS_DOCTORADO!$AA198,""),IF($A200="TOTAL",SUM(INDIRECT("O4:O"&amp;ROW()-1)),""))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IF(AND($A200&lt;&gt;"",$A200&lt;&gt;"TOTAL"),IF(AND([2]PREMIOS_DOCTORADO!$AD198&lt;&gt;"",[2]PREMIOS_DOCTORADO!$AD198&lt;&gt;0),[2]PREMIOS_DOCTORADO!$AD198,""),IF($A200="TOTAL",SUM(INDIRECT("Q4:Q"&amp;ROW()-1)),""))</f>
        <v/>
      </c>
      <c r="R200" s="7" t="str">
        <f ca="1">IF(AND($A200&lt;&gt;"",$A200&lt;&gt;"TOTAL"),IF(AND([2]PREMIOS_DOCTORADO!$AF198&lt;&gt;"",[2]PREMIOS_DOCTORADO!$AF198&lt;&gt;0),[2]PREMIOS_DOCTORADO!$AF198,""),IF($A200="TOTAL",SUM(INDIRECT("R4:R"&amp;ROW()-1)),""))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IF(AND($A200&lt;&gt;"",$A200&lt;&gt;"TOTAL"),IF(AND([2]PREMIOS_DOCTORADO!$AI198&lt;&gt;"",[2]PREMIOS_DOCTORADO!$AI198&lt;&gt;0),[2]PREMIOS_DOCTORADO!$AI198,""),IF($A200="TOTAL",SUM(INDIRECT("T4:T"&amp;ROW()-1)),""))</f>
        <v/>
      </c>
      <c r="U200" s="7" t="str">
        <f ca="1">IF(AND($A200&lt;&gt;"",$A200&lt;&gt;"TOTAL"),IF(AND([2]PREMIOS_DOCTORADO!$AK198&lt;&gt;"",[2]PREMIOS_DOCTORADO!$AK198&lt;&gt;0),[2]PREMIOS_DOCTORADO!$AK198,""),IF($A200="TOTAL",SUM(INDIRECT("U4:U"&amp;ROW()-1)),""))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IF(AND($A200&lt;&gt;"",$A200&lt;&gt;"TOTAL"),IF(AND([2]PREMIOS_DOCTORADO!$AN198&lt;&gt;"",[2]PREMIOS_DOCTORADO!$AN198&lt;&gt;0),[2]PREMIOS_DOCTORADO!$AN198,""),IF($A200="TOTAL",SUM(INDIRECT("W4:W"&amp;ROW()-1)),""))</f>
        <v/>
      </c>
      <c r="X200" s="7" t="str">
        <f ca="1">IF(AND($A200&lt;&gt;"",$A200&lt;&gt;"TOTAL"),IF(AND([2]PREMIOS_DOCTORADO!$AP198&lt;&gt;"",[2]PREMIOS_DOCTORADO!$AP198&lt;&gt;0),[2]PREMIOS_DOCTORADO!$AP198,""),IF($A200="TOTAL",SUM(INDIRECT("X4:X"&amp;ROW()-1)),""))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IF(AND($A200&lt;&gt;"",$A200&lt;&gt;"TOTAL"),IF(AND([2]PREMIOS_DOCTORADO!$AS198&lt;&gt;"",[2]PREMIOS_DOCTORADO!$AS198&lt;&gt;0),[2]PREMIOS_DOCTORADO!$AS198,""),IF($A200="TOTAL",SUM(INDIRECT("Z4:Z"&amp;ROW()-1)),""))</f>
        <v/>
      </c>
      <c r="AA200" s="7" t="str">
        <f ca="1">IF(AND($A200&lt;&gt;"",$A200&lt;&gt;"TOTAL"),IF(AND([2]PREMIOS_DOCTORADO!$AU198&lt;&gt;"",[2]PREMIOS_DOCTORADO!$AU198&lt;&gt;0),[2]PREMIOS_DOCTORADO!$AU198,""),IF($A200="TOTAL",SUM(INDIRECT("AA4:AA"&amp;ROW()-1)),""))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IF(AND($A200&lt;&gt;"",$A200&lt;&gt;"TOTAL"),IF(AND([2]PREMIOS_DOCTORADO!$AX198&lt;&gt;"",[2]PREMIOS_DOCTORADO!$AX198&lt;&gt;0),[2]PREMIOS_DOCTORADO!$AX198,""),IF($A200="TOTAL",SUM(INDIRECT("AC4:AC"&amp;ROW()-1)),""))</f>
        <v/>
      </c>
      <c r="AD200" s="7" t="str">
        <f ca="1">IF(AND($A200&lt;&gt;"",$A200&lt;&gt;"TOTAL"),IF(AND([2]PREMIOS_DOCTORADO!$AZ198&lt;&gt;"",[2]PREMIOS_DOCTORADO!$AZ198&lt;&gt;0),[2]PREMIOS_DOCTORADO!$AZ198,""),IF($A200="TOTAL",SUM(INDIRECT("AD4:AD"&amp;ROW()-1)),""))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IF(AND($A200&lt;&gt;"",$A200&lt;&gt;"TOTAL"),IF(AND([2]PREMIOS_DOCTORADO!$BC198&lt;&gt;"",[2]PREMIOS_DOCTORADO!$BC198&lt;&gt;0),[2]PREMIOS_DOCTORADO!$BC198,""),IF($A200="TOTAL",SUM(INDIRECT("AF4:AF"&amp;ROW()-1)),""))</f>
        <v/>
      </c>
      <c r="AG200" s="7" t="str">
        <f ca="1">IF(AND($A200&lt;&gt;"",$A200&lt;&gt;"TOTAL"),IF(AND([2]PREMIOS_DOCTORADO!$BE198&lt;&gt;"",[2]PREMIOS_DOCTORADO!$BE198&lt;&gt;0),[2]PREMIOS_DOCTORADO!$BE198,""),IF($A200="TOTAL",SUM(INDIRECT("AG4:AG"&amp;ROW()-1)),""))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IF(AND($A200&lt;&gt;"",$A200&lt;&gt;"TOTAL"),IF(AND([2]PREMIOS_DOCTORADO!$BH198&lt;&gt;"",[2]PREMIOS_DOCTORADO!$BH198&lt;&gt;0),[2]PREMIOS_DOCTORADO!$BH198,""),IF($A200="TOTAL",SUM(INDIRECT("AI4:AI"&amp;ROW()-1)),""))</f>
        <v/>
      </c>
      <c r="AJ200" s="7" t="str">
        <f ca="1">IF(AND($A200&lt;&gt;"",$A200&lt;&gt;"TOTAL"),IF(AND([2]PREMIOS_DOCTORADO!$BJ198&lt;&gt;"",[2]PREMIOS_DOCTORADO!$BJ198&lt;&gt;0),[2]PREMIOS_DOCTORADO!$BJ198,""),IF($A200="TOTAL",SUM(INDIRECT("AJ4:AJ"&amp;ROW()-1)),""))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IF(AND($A200&lt;&gt;"",$A200&lt;&gt;"TOTAL"),IF(AND([2]PREMIOS_DOCTORADO!$BM198&lt;&gt;"",[2]PREMIOS_DOCTORADO!$BM198&lt;&gt;0),[2]PREMIOS_DOCTORADO!$BM198,""),IF($A200="TOTAL",SUM(INDIRECT("AL4:AL"&amp;ROW()-1)),""))</f>
        <v/>
      </c>
      <c r="AM200" s="7" t="str">
        <f ca="1">IF(AND($A200&lt;&gt;"",$A200&lt;&gt;"TOTAL"),IF(AND([2]PREMIOS_DOCTORADO!$BO198&lt;&gt;"",[2]PREMIOS_DOCTORADO!$BO198&lt;&gt;0),[2]PREMIOS_DOCTORADO!$BO198,""),IF($A200="TOTAL",SUM(INDIRECT("AM4:AM"&amp;ROW()-1)),""))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IF(AND($A200&lt;&gt;"",$A200&lt;&gt;"TOTAL"),IF(AND([2]PREMIOS_DOCTORADO!$BR198&lt;&gt;"",[2]PREMIOS_DOCTORADO!$BR198&lt;&gt;0),[2]PREMIOS_DOCTORADO!$BR198,""),IF($A200="TOTAL",SUM(INDIRECT("AO4:AO"&amp;ROW()-1)),""))</f>
        <v/>
      </c>
      <c r="AP200" s="7" t="str">
        <f ca="1">IF(AND($A200&lt;&gt;"",$A200&lt;&gt;"TOTAL"),IF(AND([2]PREMIOS_DOCTORADO!$BT198&lt;&gt;"",[2]PREMIOS_DOCTORADO!$BT198&lt;&gt;0),[2]PREMIOS_DOCTORADO!$BT198,""),IF($A200="TOTAL",SUM(INDIRECT("AP4:AP"&amp;ROW()-1)),""))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IF(AND($A200&lt;&gt;"",$A200&lt;&gt;"TOTAL"),IF(AND([2]PREMIOS_DOCTORADO!$BW198&lt;&gt;"",[2]PREMIOS_DOCTORADO!$BW198&lt;&gt;0),[2]PREMIOS_DOCTORADO!$BW198,""),IF($A200="TOTAL",SUM(INDIRECT("AR4:AR"&amp;ROW()-1)),""))</f>
        <v/>
      </c>
      <c r="AS200" s="7" t="str">
        <f ca="1">IF(AND($A200&lt;&gt;"",$A200&lt;&gt;"TOTAL"),IF(AND([2]PREMIOS_DOCTORADO!$BY198&lt;&gt;"",[2]PREMIOS_DOCTORADO!$BY198&lt;&gt;0),[2]PREMIOS_DOCTORADO!$BY198,""),IF($A200="TOTAL",SUM(INDIRECT("AS4:AS"&amp;ROW()-1)),""))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IF(AND($A200&lt;&gt;"",$A200&lt;&gt;"TOTAL"),IF(AND([2]PREMIOS_DOCTORADO!$CB198&lt;&gt;"",[2]PREMIOS_DOCTORADO!$CB198&lt;&gt;0),[2]PREMIOS_DOCTORADO!$CB198,""),IF($A200="TOTAL",SUM(INDIRECT("AU4:AU"&amp;ROW()-1)),""))</f>
        <v/>
      </c>
      <c r="AV200" s="7" t="str">
        <f ca="1">IF(AND($A200&lt;&gt;"",$A200&lt;&gt;"TOTAL"),IF(AND([2]PREMIOS_DOCTORADO!$CD198&lt;&gt;"",[2]PREMIOS_DOCTORADO!$CD198&lt;&gt;0),[2]PREMIOS_DOCTORADO!$CD198,""),IF($A200="TOTAL",SUM(INDIRECT("AV4:AV"&amp;ROW()-1)),""))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IF(AND($A200&lt;&gt;"",$A200&lt;&gt;"TOTAL"),IF(AND([2]PREMIOS_DOCTORADO!$CG198&lt;&gt;"",[2]PREMIOS_DOCTORADO!$CG198&lt;&gt;0),[2]PREMIOS_DOCTORADO!$CG198,""),IF($A200="TOTAL",SUM(INDIRECT("AX4:AX"&amp;ROW()-1)),""))</f>
        <v/>
      </c>
      <c r="AY200" s="7" t="str">
        <f ca="1">IF(AND($A200&lt;&gt;"",$A200&lt;&gt;"TOTAL"),IF(AND([2]PREMIOS_DOCTORADO!$CI198&lt;&gt;"",[2]PREMIOS_DOCTORADO!$CI198&lt;&gt;0),[2]PREMIOS_DOCTORADO!$CI198,""),IF($A200="TOTAL",SUM(INDIRECT("AY4:AY"&amp;ROW()-1)),""))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IF(AND($A200&lt;&gt;"",$A200&lt;&gt;"TOTAL"),IF(AND([2]PREMIOS_DOCTORADO!$CL198&lt;&gt;"",[2]PREMIOS_DOCTORADO!$CL198&lt;&gt;0),[2]PREMIOS_DOCTORADO!$CL198,""),IF($A200="TOTAL",SUM(INDIRECT("BA4:BA"&amp;ROW()-1)),""))</f>
        <v/>
      </c>
      <c r="BB200" s="7" t="str">
        <f ca="1">IF(AND($A200&lt;&gt;"",$A200&lt;&gt;"TOTAL"),IF(AND([2]PREMIOS_DOCTORADO!$CN198&lt;&gt;"",[2]PREMIOS_DOCTORADO!$CN198&lt;&gt;0),[2]PREMIOS_DOCTORADO!$CN198,""),IF($A200="TOTAL",SUM(INDIRECT("BB4:BB"&amp;ROW()-1)),""))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IF(AND($A200&lt;&gt;"",$A200&lt;&gt;"TOTAL"),IF(AND([2]PREMIOS_DOCTORADO!$CQ198&lt;&gt;"",[2]PREMIOS_DOCTORADO!$CQ198&lt;&gt;0),[2]PREMIOS_DOCTORADO!$CQ198,""),IF($A200="TOTAL",SUM(INDIRECT("BD4:BD"&amp;ROW()-1)),""))</f>
        <v/>
      </c>
      <c r="BE200" s="7" t="str">
        <f ca="1">IF(AND($A200&lt;&gt;"",$A200&lt;&gt;"TOTAL"),IF(AND([2]PREMIOS_DOCTORADO!$CS198&lt;&gt;"",[2]PREMIOS_DOCTORADO!$CS198&lt;&gt;0),[2]PREMIOS_DOCTORADO!$CS198,""),IF($A200="TOTAL",SUM(INDIRECT("BE4:BE"&amp;ROW()-1)),""))</f>
        <v/>
      </c>
      <c r="BF200" s="7" t="str">
        <f t="shared" ca="1" si="75"/>
        <v/>
      </c>
    </row>
    <row r="201" spans="1:58" x14ac:dyDescent="0.2">
      <c r="A201" s="12"/>
    </row>
    <row r="202" spans="1:58" x14ac:dyDescent="0.2">
      <c r="A202" s="12"/>
    </row>
    <row r="203" spans="1:58" x14ac:dyDescent="0.2">
      <c r="A203" s="12"/>
    </row>
    <row r="204" spans="1:58" x14ac:dyDescent="0.2">
      <c r="A204" s="12"/>
    </row>
    <row r="205" spans="1:58" x14ac:dyDescent="0.2">
      <c r="A205" s="12"/>
    </row>
    <row r="206" spans="1:58" x14ac:dyDescent="0.2">
      <c r="A206" s="12"/>
    </row>
    <row r="207" spans="1:58" x14ac:dyDescent="0.2">
      <c r="A207" s="12"/>
    </row>
    <row r="208" spans="1:58" x14ac:dyDescent="0.2">
      <c r="A208" s="12"/>
    </row>
    <row r="209" spans="1:1" x14ac:dyDescent="0.2">
      <c r="A209" s="12"/>
    </row>
    <row r="210" spans="1:1" x14ac:dyDescent="0.2">
      <c r="A210" s="12"/>
    </row>
    <row r="211" spans="1:1" x14ac:dyDescent="0.2">
      <c r="A211" s="12"/>
    </row>
    <row r="212" spans="1:1" x14ac:dyDescent="0.2">
      <c r="A212" s="12"/>
    </row>
    <row r="213" spans="1:1" x14ac:dyDescent="0.2">
      <c r="A213" s="12"/>
    </row>
    <row r="214" spans="1:1" x14ac:dyDescent="0.2">
      <c r="A214" s="12"/>
    </row>
    <row r="215" spans="1:1" x14ac:dyDescent="0.2">
      <c r="A215" s="12"/>
    </row>
    <row r="216" spans="1:1" x14ac:dyDescent="0.2">
      <c r="A216" s="12"/>
    </row>
    <row r="217" spans="1:1" x14ac:dyDescent="0.2">
      <c r="A217" s="12"/>
    </row>
    <row r="218" spans="1:1" x14ac:dyDescent="0.2">
      <c r="A218" s="12"/>
    </row>
    <row r="219" spans="1:1" x14ac:dyDescent="0.2">
      <c r="A219" s="12"/>
    </row>
    <row r="220" spans="1:1" x14ac:dyDescent="0.2">
      <c r="A220" s="12"/>
    </row>
    <row r="221" spans="1:1" x14ac:dyDescent="0.2">
      <c r="A221" s="12"/>
    </row>
    <row r="222" spans="1:1" x14ac:dyDescent="0.2">
      <c r="A222" s="12"/>
    </row>
    <row r="223" spans="1:1" x14ac:dyDescent="0.2">
      <c r="A223" s="12"/>
    </row>
    <row r="224" spans="1:1" x14ac:dyDescent="0.2">
      <c r="A224" s="12"/>
    </row>
    <row r="225" spans="1:1" x14ac:dyDescent="0.2">
      <c r="A225" s="12"/>
    </row>
    <row r="226" spans="1:1" x14ac:dyDescent="0.2">
      <c r="A226" s="12"/>
    </row>
    <row r="227" spans="1:1" x14ac:dyDescent="0.2">
      <c r="A227" s="12"/>
    </row>
    <row r="228" spans="1:1" x14ac:dyDescent="0.2">
      <c r="A228" s="12"/>
    </row>
    <row r="229" spans="1:1" x14ac:dyDescent="0.2">
      <c r="A229" s="12"/>
    </row>
    <row r="230" spans="1:1" x14ac:dyDescent="0.2">
      <c r="A230" s="12"/>
    </row>
    <row r="231" spans="1:1" x14ac:dyDescent="0.2">
      <c r="A231" s="12"/>
    </row>
    <row r="232" spans="1:1" x14ac:dyDescent="0.2">
      <c r="A232" s="12"/>
    </row>
    <row r="233" spans="1:1" x14ac:dyDescent="0.2">
      <c r="A233" s="12"/>
    </row>
    <row r="234" spans="1:1" x14ac:dyDescent="0.2">
      <c r="A234" s="12"/>
    </row>
    <row r="235" spans="1:1" x14ac:dyDescent="0.2">
      <c r="A235" s="12"/>
    </row>
    <row r="236" spans="1:1" x14ac:dyDescent="0.2">
      <c r="A236" s="12"/>
    </row>
    <row r="237" spans="1:1" x14ac:dyDescent="0.2">
      <c r="A237" s="12"/>
    </row>
    <row r="238" spans="1:1" x14ac:dyDescent="0.2">
      <c r="A238" s="12"/>
    </row>
    <row r="239" spans="1:1" x14ac:dyDescent="0.2">
      <c r="A239" s="12"/>
    </row>
    <row r="240" spans="1:1" x14ac:dyDescent="0.2">
      <c r="A240" s="12"/>
    </row>
    <row r="241" spans="1:1" x14ac:dyDescent="0.2">
      <c r="A241" s="12"/>
    </row>
    <row r="242" spans="1:1" x14ac:dyDescent="0.2">
      <c r="A242" s="12"/>
    </row>
    <row r="243" spans="1:1" x14ac:dyDescent="0.2">
      <c r="A243" s="12"/>
    </row>
    <row r="244" spans="1:1" x14ac:dyDescent="0.2">
      <c r="A244" s="12"/>
    </row>
    <row r="245" spans="1:1" x14ac:dyDescent="0.2">
      <c r="A245" s="12"/>
    </row>
    <row r="246" spans="1:1" x14ac:dyDescent="0.2">
      <c r="A246" s="12"/>
    </row>
    <row r="247" spans="1:1" x14ac:dyDescent="0.2">
      <c r="A247" s="12"/>
    </row>
    <row r="248" spans="1:1" x14ac:dyDescent="0.2">
      <c r="A248" s="12"/>
    </row>
    <row r="249" spans="1:1" x14ac:dyDescent="0.2">
      <c r="A249" s="12"/>
    </row>
    <row r="250" spans="1:1" x14ac:dyDescent="0.2">
      <c r="A250" s="12"/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50">
    <cfRule type="expression" dxfId="44" priority="12">
      <formula>$A4=""</formula>
    </cfRule>
    <cfRule type="expression" dxfId="43" priority="13">
      <formula>$A4="TOTAL"</formula>
    </cfRule>
    <cfRule type="expression" dxfId="42" priority="14">
      <formula>AND($A4&lt;&gt;"",$A4&lt;&gt;"TOTAL")</formula>
    </cfRule>
  </conditionalFormatting>
  <conditionalFormatting sqref="B4:C200 E4:BF200">
    <cfRule type="expression" priority="9">
      <formula>"$A4="""""</formula>
    </cfRule>
    <cfRule type="expression" dxfId="41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0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9" priority="4" operator="equal">
      <formula>""</formula>
    </cfRule>
    <cfRule type="cellIs" dxfId="38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37" priority="1">
      <formula>$A4=""</formula>
    </cfRule>
    <cfRule type="cellIs" dxfId="36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A250 B4:BF200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F200"/>
  <sheetViews>
    <sheetView workbookViewId="0">
      <selection activeCell="A27" sqref="A27"/>
    </sheetView>
  </sheetViews>
  <sheetFormatPr baseColWidth="10" defaultRowHeight="12.75" x14ac:dyDescent="0.2"/>
  <cols>
    <col min="1" max="1" width="94.42578125" customWidth="1"/>
  </cols>
  <sheetData>
    <row r="1" spans="1:58" ht="25.5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</row>
    <row r="2" spans="1:58" ht="31.5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</row>
    <row r="3" spans="1:58" ht="34.5" customHeight="1" thickBot="1" x14ac:dyDescent="0.25">
      <c r="A3" s="4" t="s">
        <v>83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</row>
    <row r="4" spans="1:58" x14ac:dyDescent="0.2">
      <c r="A4" s="12" t="str">
        <f>IF([3]PREMIOS_GRADOS!$D2&lt;&gt;"",[3]PREMIOS_GRADOS!$D2,IF(AND([3]PREMIOS_GRADOS!$D2="",[3]PREMIOS_GRADOS!$D3="",[3]PREMIOS_GRADOS!$D1=""),"","TOTAL"))</f>
        <v>Grado en Administración y Dirección de Empresas</v>
      </c>
      <c r="B4" s="7" t="str">
        <f ca="1">IF(AND($A4&lt;&gt;"",$A4&lt;&gt;"TOTAL"),IF(AND([3]PREMIOS_GRADOS!$E2&lt;&gt;"",[3]PREMIOS_GRADOS!$E2&lt;&gt;0),[3]PREMIOS_GRADOS!$E2,""),IF($A4="TOTAL",SUM(INDIRECT("B4:B"&amp;ROW()-1)),""))</f>
        <v/>
      </c>
      <c r="C4" s="7" t="str">
        <f ca="1">IF(AND($A4&lt;&gt;"",$A4&lt;&gt;"TOTAL"),IF(AND([3]PREMIOS_GRADOS!$G2&lt;&gt;"",[3]PREMIOS_GRADOS!$G2&lt;&gt;0),[3]PREMIOS_GRADOS!$G2,""),IF($A4="TOTAL",SUM(INDIRECT("C4:C"&amp;ROW()-1)),""))</f>
        <v/>
      </c>
      <c r="D4" s="7">
        <f ca="1">IF(AND($A4&lt;&gt;"",$A4&lt;&gt;"TOTAL"),SUM(B4:C4),IF($A4="TOTAL",SUM(INDIRECT("D4:D"&amp;ROW()-1)),""))</f>
        <v>0</v>
      </c>
      <c r="E4" s="7">
        <f ca="1">IF(AND($A4&lt;&gt;"",$A4&lt;&gt;"TOTAL"),IF(AND([3]PREMIOS_GRADOS!$J2&lt;&gt;"",[3]PREMIOS_GRADOS!$J2&lt;&gt;0),[3]PREMIOS_GRADOS!$J2,""),IF($A4="TOTAL",SUM(INDIRECT("E4:E"&amp;ROW()-1)),""))</f>
        <v>1</v>
      </c>
      <c r="F4" s="7" t="str">
        <f ca="1">IF(AND($A4&lt;&gt;"",$A4&lt;&gt;"TOTAL"),IF(AND([3]PREMIOS_GRADOS!$L2&lt;&gt;"",[3]PREMIOS_GRADOS!$L2&lt;&gt;0),[3]PREMIOS_GRADOS!$L2,""),IF($A4="TOTAL",SUM(INDIRECT("F4:F"&amp;ROW()-1)),""))</f>
        <v/>
      </c>
      <c r="G4" s="7">
        <f ca="1">IF(AND($A4&lt;&gt;"",$A4&lt;&gt;"TOTAL"),SUM(E4:F4),IF($A4="TOTAL",SUM(INDIRECT("G4:G"&amp;ROW()-1)),""))</f>
        <v>1</v>
      </c>
      <c r="H4" s="7">
        <f ca="1">IF(AND($A4&lt;&gt;"",$A4&lt;&gt;"TOTAL"),IF(AND([3]PREMIOS_GRADOS!$O2&lt;&gt;"",[3]PREMIOS_GRADOS!$O2&lt;&gt;0),[3]PREMIOS_GRADOS!$O2,""),IF($A4="TOTAL",SUM(INDIRECT("H4:H"&amp;ROW()-1)),""))</f>
        <v>1</v>
      </c>
      <c r="I4" s="7" t="str">
        <f ca="1">IF(AND($A4&lt;&gt;"",$A4&lt;&gt;"TOTAL"),IF(AND([3]PREMIOS_GRADOS!$Q2&lt;&gt;"",[3]PREMIOS_GRADOS!$Q2&lt;&gt;0),[3]PREMIOS_GRADOS!$Q2,""),IF($A4="TOTAL",SUM(INDIRECT("I4:I"&amp;ROW()-1)),""))</f>
        <v/>
      </c>
      <c r="J4" s="7">
        <f ca="1">IF(AND($A4&lt;&gt;"",$A4&lt;&gt;"TOTAL"),SUM(H4:I4),IF($A4="TOTAL",SUM(INDIRECT("J4:J"&amp;ROW()-1)),""))</f>
        <v>1</v>
      </c>
      <c r="K4" s="7" t="str">
        <f ca="1">IF(AND($A4&lt;&gt;"",$A4&lt;&gt;"TOTAL"),IF(AND([3]PREMIOS_GRADOS!$T2&lt;&gt;"",[3]PREMIOS_GRADOS!$T2&lt;&gt;0),[3]PREMIOS_GRADOS!$T2,""),IF($A4="TOTAL",SUM(INDIRECT("K4:K"&amp;ROW()-1)),""))</f>
        <v/>
      </c>
      <c r="L4" s="7">
        <f ca="1">IF(AND($A4&lt;&gt;"",$A4&lt;&gt;"TOTAL"),IF(AND([3]PREMIOS_GRADOS!$V2&lt;&gt;"",[3]PREMIOS_GRADOS!$V2&lt;&gt;0),[3]PREMIOS_GRADOS!$V2,""),IF($A4="TOTAL",SUM(INDIRECT("L4:L"&amp;ROW()-1)),""))</f>
        <v>1</v>
      </c>
      <c r="M4" s="7">
        <f ca="1">IF(AND($A4&lt;&gt;"",$A4&lt;&gt;"TOTAL"),SUM(K4:L4),IF($A4="TOTAL",SUM(INDIRECT("M4:M"&amp;ROW()-1)),""))</f>
        <v>1</v>
      </c>
      <c r="N4" s="7">
        <f ca="1">IF(AND($A4&lt;&gt;"",$A4&lt;&gt;"TOTAL"),IF(AND([3]PREMIOS_GRADOS!$Y2&lt;&gt;"",[3]PREMIOS_GRADOS!$Y2&lt;&gt;0),[3]PREMIOS_GRADOS!$Y2,""),IF($A4="TOTAL",SUM(INDIRECT("N4:N"&amp;ROW()-1)),""))</f>
        <v>1</v>
      </c>
      <c r="O4" s="7" t="str">
        <f ca="1">IF(AND($A4&lt;&gt;"",$A4&lt;&gt;"TOTAL"),IF(AND([3]PREMIOS_GRADOS!$AA2&lt;&gt;"",[3]PREMIOS_GRADOS!$AA2&lt;&gt;0),[3]PREMIOS_GRADOS!$AA2,""),IF($A4="TOTAL",SUM(INDIRECT("O4:O"&amp;ROW()-1)),""))</f>
        <v/>
      </c>
      <c r="P4" s="7">
        <f ca="1">IF(AND($A4&lt;&gt;"",$A4&lt;&gt;"TOTAL"),SUM(N4:O4),IF($A4="TOTAL",SUM(INDIRECT("P4:P"&amp;ROW()-1)),""))</f>
        <v>1</v>
      </c>
      <c r="Q4" s="7" t="str">
        <f ca="1">IF(AND($A4&lt;&gt;"",$A4&lt;&gt;"TOTAL"),IF(AND([3]PREMIOS_GRADOS!$AD2&lt;&gt;"",[3]PREMIOS_GRADOS!$AD2&lt;&gt;0),[3]PREMIOS_GRADOS!$AD2,""),IF($A4="TOTAL",SUM(INDIRECT("Q4:Q"&amp;ROW()-1)),""))</f>
        <v/>
      </c>
      <c r="R4" s="7" t="str">
        <f ca="1">IF(AND($A4&lt;&gt;"",$A4&lt;&gt;"TOTAL"),IF(AND([3]PREMIOS_GRADOS!$AF2&lt;&gt;"",[3]PREMIOS_GRADOS!$AF2&lt;&gt;0),[3]PREMIOS_GRADOS!$AF2,""),IF($A4="TOTAL",SUM(INDIRECT("R4:R"&amp;ROW()-1)),""))</f>
        <v/>
      </c>
      <c r="S4" s="7">
        <f ca="1">IF(AND($A4&lt;&gt;"",$A4&lt;&gt;"TOTAL"),SUM(Q4:R4),IF($A4="TOTAL",SUM(INDIRECT("S4:S"&amp;ROW()-1)),""))</f>
        <v>0</v>
      </c>
      <c r="T4" s="7" t="str">
        <f ca="1">IF(AND($A4&lt;&gt;"",$A4&lt;&gt;"TOTAL"),IF(AND([3]PREMIOS_GRADOS!$AI2&lt;&gt;"",[3]PREMIOS_GRADOS!$AI2&lt;&gt;0),[3]PREMIOS_GRADOS!$AI2,""),IF($A4="TOTAL",SUM(INDIRECT("T4:T"&amp;ROW()-1)),""))</f>
        <v/>
      </c>
      <c r="U4" s="7" t="str">
        <f ca="1">IF(AND($A4&lt;&gt;"",$A4&lt;&gt;"TOTAL"),IF(AND([3]PREMIOS_GRADOS!$AK2&lt;&gt;"",[3]PREMIOS_GRADOS!$AK2&lt;&gt;0),[3]PREMIOS_GRADOS!$AK2,""),IF($A4="TOTAL",SUM(INDIRECT("U4:U"&amp;ROW()-1)),""))</f>
        <v/>
      </c>
      <c r="V4" s="7">
        <f ca="1">IF(AND($A4&lt;&gt;"",$A4&lt;&gt;"TOTAL"),SUM(T4:U4),IF($A4="TOTAL",SUM(INDIRECT("V4:V"&amp;ROW()-1)),""))</f>
        <v>0</v>
      </c>
      <c r="W4" s="7" t="str">
        <f ca="1">IF(AND($A4&lt;&gt;"",$A4&lt;&gt;"TOTAL"),IF(AND([3]PREMIOS_GRADOS!$AN2&lt;&gt;"",[3]PREMIOS_GRADOS!$AN2&lt;&gt;0),[3]PREMIOS_GRADOS!$AN2,""),IF($A4="TOTAL",SUM(INDIRECT("W4:W"&amp;ROW()-1)),""))</f>
        <v/>
      </c>
      <c r="X4" s="7" t="str">
        <f ca="1">IF(AND($A4&lt;&gt;"",$A4&lt;&gt;"TOTAL"),IF(AND([3]PREMIOS_GRADOS!$AP2&lt;&gt;"",[3]PREMIOS_GRADOS!$AP2&lt;&gt;0),[3]PREMIOS_GRADOS!$AP2,""),IF($A4="TOTAL",SUM(INDIRECT("X4:X"&amp;ROW()-1)),""))</f>
        <v/>
      </c>
      <c r="Y4" s="7">
        <f ca="1">IF(AND($A4&lt;&gt;"",$A4&lt;&gt;"TOTAL"),SUM(W4:X4),IF($A4="TOTAL",SUM(INDIRECT("Y4:Y"&amp;ROW()-1)),""))</f>
        <v>0</v>
      </c>
      <c r="Z4" s="7" t="str">
        <f ca="1">IF(AND($A4&lt;&gt;"",$A4&lt;&gt;"TOTAL"),IF(AND([3]PREMIOS_GRADOS!$AS2&lt;&gt;"",[3]PREMIOS_GRADOS!$AS2&lt;&gt;0),[3]PREMIOS_GRADOS!$AS2,""),IF($A4="TOTAL",SUM(INDIRECT("Z4:Z"&amp;ROW()-1)),""))</f>
        <v/>
      </c>
      <c r="AA4" s="7" t="str">
        <f ca="1">IF(AND($A4&lt;&gt;"",$A4&lt;&gt;"TOTAL"),IF(AND([3]PREMIOS_GRADOS!$AU2&lt;&gt;"",[3]PREMIOS_GRADOS!$AU2&lt;&gt;0),[3]PREMIOS_GRADOS!$AU2,""),IF($A4="TOTAL",SUM(INDIRECT("AA4:AA"&amp;ROW()-1)),""))</f>
        <v/>
      </c>
      <c r="AB4" s="7">
        <f ca="1">IF(AND($A4&lt;&gt;"",$A4&lt;&gt;"TOTAL"),SUM(Z4:AA4),IF($A4="TOTAL",SUM(INDIRECT("AB4:AB"&amp;ROW()-1)),""))</f>
        <v>0</v>
      </c>
      <c r="AC4" s="7" t="str">
        <f ca="1">IF(AND($A4&lt;&gt;"",$A4&lt;&gt;"TOTAL"),IF(AND([3]PREMIOS_GRADOS!$AX2&lt;&gt;"",[3]PREMIOS_GRADOS!$AX2&lt;&gt;0),[3]PREMIOS_GRADOS!$AX2,""),IF($A4="TOTAL",SUM(INDIRECT("AC4:AC"&amp;ROW()-1)),""))</f>
        <v/>
      </c>
      <c r="AD4" s="7" t="str">
        <f ca="1">IF(AND($A4&lt;&gt;"",$A4&lt;&gt;"TOTAL"),IF(AND([3]PREMIOS_GRADOS!$AZ2&lt;&gt;"",[3]PREMIOS_GRADOS!$AZ2&lt;&gt;0),[3]PREMIOS_GRADOS!$AZ2,""),IF($A4="TOTAL",SUM(INDIRECT("AD4:AD"&amp;ROW()-1)),""))</f>
        <v/>
      </c>
      <c r="AE4" s="7">
        <f ca="1">IF(AND($A4&lt;&gt;"",$A4&lt;&gt;"TOTAL"),SUM(AC4:AD4),IF($A4="TOTAL",SUM(INDIRECT("AE4:AE"&amp;ROW()-1)),""))</f>
        <v>0</v>
      </c>
      <c r="AF4" s="7" t="str">
        <f ca="1">IF(AND($A4&lt;&gt;"",$A4&lt;&gt;"TOTAL"),IF(AND([3]PREMIOS_GRADOS!$BC2&lt;&gt;"",[3]PREMIOS_GRADOS!$BC2&lt;&gt;0),[3]PREMIOS_GRADOS!$BC2,""),IF($A4="TOTAL",SUM(INDIRECT("AF4:AF"&amp;ROW()-1)),""))</f>
        <v/>
      </c>
      <c r="AG4" s="7" t="str">
        <f ca="1">IF(AND($A4&lt;&gt;"",$A4&lt;&gt;"TOTAL"),IF(AND([3]PREMIOS_GRADOS!$BE2&lt;&gt;"",[3]PREMIOS_GRADOS!$BE2&lt;&gt;0),[3]PREMIOS_GRADOS!$BE2,""),IF($A4="TOTAL",SUM(INDIRECT("AG4:AG"&amp;ROW()-1)),""))</f>
        <v/>
      </c>
      <c r="AH4" s="7">
        <f ca="1">IF(AND($A4&lt;&gt;"",$A4&lt;&gt;"TOTAL"),SUM(AF4:AG4),IF($A4="TOTAL",SUM(INDIRECT("AH4:AH"&amp;ROW()-1)),""))</f>
        <v>0</v>
      </c>
      <c r="AI4" s="7" t="str">
        <f ca="1">IF(AND($A4&lt;&gt;"",$A4&lt;&gt;"TOTAL"),IF(AND([3]PREMIOS_GRADOS!$BH2&lt;&gt;"",[3]PREMIOS_GRADOS!$BH2&lt;&gt;0),[3]PREMIOS_GRADOS!$BH2,""),IF($A4="TOTAL",SUM(INDIRECT("AI4:AI"&amp;ROW()-1)),""))</f>
        <v/>
      </c>
      <c r="AJ4" s="7" t="str">
        <f ca="1">IF(AND($A4&lt;&gt;"",$A4&lt;&gt;"TOTAL"),IF(AND([3]PREMIOS_GRADOS!$BJ2&lt;&gt;"",[3]PREMIOS_GRADOS!$BJ2&lt;&gt;0),[3]PREMIOS_GRADOS!$BJ2,""),IF($A4="TOTAL",SUM(INDIRECT("AJ4:AJ"&amp;ROW()-1)),""))</f>
        <v/>
      </c>
      <c r="AK4" s="7">
        <f ca="1">IF(AND($A4&lt;&gt;"",$A4&lt;&gt;"TOTAL"),SUM(AI4:AJ4),IF($A4="TOTAL",SUM(INDIRECT("AK4:AK"&amp;ROW()-1)),""))</f>
        <v>0</v>
      </c>
      <c r="AL4" s="7" t="str">
        <f ca="1">IF(AND($A4&lt;&gt;"",$A4&lt;&gt;"TOTAL"),IF(AND([3]PREMIOS_GRADOS!$BM2&lt;&gt;"",[3]PREMIOS_GRADOS!$BM2&lt;&gt;0),[3]PREMIOS_GRADOS!$BM2,""),IF($A4="TOTAL",SUM(INDIRECT("AL4:AL"&amp;ROW()-1)),""))</f>
        <v/>
      </c>
      <c r="AM4" s="7" t="str">
        <f ca="1">IF(AND($A4&lt;&gt;"",$A4&lt;&gt;"TOTAL"),IF(AND([3]PREMIOS_GRADOS!$BO2&lt;&gt;"",[3]PREMIOS_GRADOS!$BO2&lt;&gt;0),[3]PREMIOS_GRADOS!$BO2,""),IF($A4="TOTAL",SUM(INDIRECT("AM4:AM"&amp;ROW()-1)),""))</f>
        <v/>
      </c>
      <c r="AN4" s="7">
        <f ca="1">IF(AND($A4&lt;&gt;"",$A4&lt;&gt;"TOTAL"),SUM(AL4:AM4),IF($A4="TOTAL",SUM(INDIRECT("AN4:AN"&amp;ROW()-1)),""))</f>
        <v>0</v>
      </c>
      <c r="AO4" s="7" t="str">
        <f ca="1">IF(AND($A4&lt;&gt;"",$A4&lt;&gt;"TOTAL"),IF(AND([3]PREMIOS_GRADOS!$BR2&lt;&gt;"",[3]PREMIOS_GRADOS!$BR2&lt;&gt;0),[3]PREMIOS_GRADOS!$BR2,""),IF($A4="TOTAL",SUM(INDIRECT("AO4:AO"&amp;ROW()-1)),""))</f>
        <v/>
      </c>
      <c r="AP4" s="7" t="str">
        <f ca="1">IF(AND($A4&lt;&gt;"",$A4&lt;&gt;"TOTAL"),IF(AND([3]PREMIOS_GRADOS!$BT2&lt;&gt;"",[3]PREMIOS_GRADOS!$BT2&lt;&gt;0),[3]PREMIOS_GRADOS!$BT2,""),IF($A4="TOTAL",SUM(INDIRECT("AP4:AP"&amp;ROW()-1)),""))</f>
        <v/>
      </c>
      <c r="AQ4" s="7">
        <f ca="1">IF(AND($A4&lt;&gt;"",$A4&lt;&gt;"TOTAL"),SUM(AO4:AP4),IF($A4="TOTAL",SUM(INDIRECT("AQ4:AQ"&amp;ROW()-1)),""))</f>
        <v>0</v>
      </c>
      <c r="AR4" s="7" t="str">
        <f ca="1">IF(AND($A4&lt;&gt;"",$A4&lt;&gt;"TOTAL"),IF(AND([3]PREMIOS_GRADOS!$BW2&lt;&gt;"",[3]PREMIOS_GRADOS!$BW2&lt;&gt;0),[3]PREMIOS_GRADOS!$BW2,""),IF($A4="TOTAL",SUM(INDIRECT("AR4:AR"&amp;ROW()-1)),""))</f>
        <v/>
      </c>
      <c r="AS4" s="7" t="str">
        <f ca="1">IF(AND($A4&lt;&gt;"",$A4&lt;&gt;"TOTAL"),IF(AND([3]PREMIOS_GRADOS!$BY2&lt;&gt;"",[3]PREMIOS_GRADOS!$BY2&lt;&gt;0),[3]PREMIOS_GRADOS!$BY2,""),IF($A4="TOTAL",SUM(INDIRECT("AS4:AS"&amp;ROW()-1)),""))</f>
        <v/>
      </c>
      <c r="AT4" s="7">
        <f ca="1">IF(AND($A4&lt;&gt;"",$A4&lt;&gt;"TOTAL"),SUM(AR4:AS4),IF($A4="TOTAL",SUM(INDIRECT("AT4:AT"&amp;ROW()-1)),""))</f>
        <v>0</v>
      </c>
      <c r="AU4" s="7" t="str">
        <f ca="1">IF(AND($A4&lt;&gt;"",$A4&lt;&gt;"TOTAL"),IF(AND([3]PREMIOS_GRADOS!$CB2&lt;&gt;"",[3]PREMIOS_GRADOS!$CB2&lt;&gt;0),[3]PREMIOS_GRADOS!$CB2,""),IF($A4="TOTAL",SUM(INDIRECT("AU4:AU"&amp;ROW()-1)),""))</f>
        <v/>
      </c>
      <c r="AV4" s="7" t="str">
        <f ca="1">IF(AND($A4&lt;&gt;"",$A4&lt;&gt;"TOTAL"),IF(AND([3]PREMIOS_GRADOS!$CD2&lt;&gt;"",[3]PREMIOS_GRADOS!$CD2&lt;&gt;0),[3]PREMIOS_GRADOS!$CD2,""),IF($A4="TOTAL",SUM(INDIRECT("AV4:AV"&amp;ROW()-1)),""))</f>
        <v/>
      </c>
      <c r="AW4" s="7">
        <f ca="1">IF(AND($A4&lt;&gt;"",$A4&lt;&gt;"TOTAL"),SUM(AU4:AV4),IF($A4="TOTAL",SUM(INDIRECT("AW4:AW"&amp;ROW()-1)),""))</f>
        <v>0</v>
      </c>
      <c r="AX4" s="7" t="str">
        <f ca="1">IF(AND($A4&lt;&gt;"",$A4&lt;&gt;"TOTAL"),IF(AND([3]PREMIOS_GRADOS!$CG2&lt;&gt;"",[3]PREMIOS_GRADOS!$CG2&lt;&gt;0),[3]PREMIOS_GRADOS!$CG2,""),IF($A4="TOTAL",SUM(INDIRECT("AX4:AX"&amp;ROW()-1)),""))</f>
        <v/>
      </c>
      <c r="AY4" s="7" t="str">
        <f ca="1">IF(AND($A4&lt;&gt;"",$A4&lt;&gt;"TOTAL"),IF(AND([3]PREMIOS_GRADOS!$CI2&lt;&gt;"",[3]PREMIOS_GRADOS!$CI2&lt;&gt;0),[3]PREMIOS_GRADOS!$CI2,""),IF($A4="TOTAL",SUM(INDIRECT("AY4:AY"&amp;ROW()-1)),""))</f>
        <v/>
      </c>
      <c r="AZ4" s="7">
        <f ca="1">IF(AND($A4&lt;&gt;"",$A4&lt;&gt;"TOTAL"),SUM(AX4:AY4),IF($A4="TOTAL",SUM(INDIRECT("AZ4:AZ"&amp;ROW()-1)),""))</f>
        <v>0</v>
      </c>
      <c r="BA4" s="7" t="str">
        <f ca="1">IF(AND($A4&lt;&gt;"",$A4&lt;&gt;"TOTAL"),IF(AND([3]PREMIOS_GRADOS!$CL2&lt;&gt;"",[3]PREMIOS_GRADOS!$CL2&lt;&gt;0),[3]PREMIOS_GRADOS!$CL2,""),IF($A4="TOTAL",SUM(INDIRECT("BA4:BA"&amp;ROW()-1)),""))</f>
        <v/>
      </c>
      <c r="BB4" s="7" t="str">
        <f ca="1">IF(AND($A4&lt;&gt;"",$A4&lt;&gt;"TOTAL"),IF(AND([3]PREMIOS_GRADOS!$CN2&lt;&gt;"",[3]PREMIOS_GRADOS!$CN2&lt;&gt;0),[3]PREMIOS_GRADOS!$CN2,""),IF($A4="TOTAL",SUM(INDIRECT("BB4:BB"&amp;ROW()-1)),""))</f>
        <v/>
      </c>
      <c r="BC4" s="7">
        <f ca="1">IF(AND($A4&lt;&gt;"",$A4&lt;&gt;"TOTAL"),SUM(BA4:BB4),IF($A4="TOTAL",SUM(INDIRECT("BC4:BC"&amp;ROW()-1)),""))</f>
        <v>0</v>
      </c>
      <c r="BD4" s="7" t="str">
        <f ca="1">IF(AND($A4&lt;&gt;"",$A4&lt;&gt;"TOTAL"),IF(AND([3]PREMIOS_GRADOS!$CQ2&lt;&gt;"",[3]PREMIOS_GRADOS!$CQ2&lt;&gt;0),[3]PREMIOS_GRADOS!$CQ2,""),IF($A4="TOTAL",SUM(INDIRECT("BD4:BD"&amp;ROW()-1)),""))</f>
        <v/>
      </c>
      <c r="BE4" s="7" t="str">
        <f ca="1">IF(AND($A4&lt;&gt;"",$A4&lt;&gt;"TOTAL"),IF(AND([3]PREMIOS_GRADOS!$CS2&lt;&gt;"",[3]PREMIOS_GRADOS!$CS2&lt;&gt;0),[3]PREMIOS_GRADOS!$CS2,""),IF($A4="TOTAL",SUM(INDIRECT("BE4:BE"&amp;ROW()-1)),""))</f>
        <v/>
      </c>
      <c r="BF4" s="7">
        <f ca="1">IF(AND($A4&lt;&gt;"",$A4&lt;&gt;"TOTAL"),SUM(BD4:BE4),IF($A4="TOTAL",SUM(INDIRECT("BF4:BF"&amp;ROW()-1)),""))</f>
        <v>0</v>
      </c>
    </row>
    <row r="5" spans="1:58" x14ac:dyDescent="0.2">
      <c r="A5" s="12" t="str">
        <f>IF([3]PREMIOS_GRADOS!$D3&lt;&gt;"",[3]PREMIOS_GRADOS!$D3,IF(AND([3]PREMIOS_GRADOS!$D3="",[3]PREMIOS_GRADOS!$D4="",[3]PREMIOS_GRADOS!$D2=""),"","TOTAL"))</f>
        <v>Grado en Derecho</v>
      </c>
      <c r="B5" s="7" t="str">
        <f ca="1">IF(AND($A5&lt;&gt;"",$A5&lt;&gt;"TOTAL"),IF(AND([3]PREMIOS_GRADOS!$E3&lt;&gt;"",[3]PREMIOS_GRADOS!$E3&lt;&gt;0),[3]PREMIOS_GRADOS!$E3,""),IF($A5="TOTAL",SUM(INDIRECT("B4:B"&amp;ROW()-1)),""))</f>
        <v/>
      </c>
      <c r="C5" s="7" t="str">
        <f ca="1">IF(AND($A5&lt;&gt;"",$A5&lt;&gt;"TOTAL"),IF(AND([3]PREMIOS_GRADOS!$G3&lt;&gt;"",[3]PREMIOS_GRADOS!$G3&lt;&gt;0),[3]PREMIOS_GRADOS!$G3,""),IF($A5="TOTAL",SUM(INDIRECT("C4:C"&amp;ROW()-1)),""))</f>
        <v/>
      </c>
      <c r="D5" s="7">
        <f t="shared" ref="D5:D68" ca="1" si="0">IF(AND($A5&lt;&gt;"",$A5&lt;&gt;"TOTAL"),SUM(B5:C5),IF($A5="TOTAL",SUM(INDIRECT("D4:D"&amp;ROW()-1)),""))</f>
        <v>0</v>
      </c>
      <c r="E5" s="7">
        <f ca="1">IF(AND($A5&lt;&gt;"",$A5&lt;&gt;"TOTAL"),IF(AND([3]PREMIOS_GRADOS!$J3&lt;&gt;"",[3]PREMIOS_GRADOS!$J3&lt;&gt;0),[3]PREMIOS_GRADOS!$J3,""),IF($A5="TOTAL",SUM(INDIRECT("E4:E"&amp;ROW()-1)),""))</f>
        <v>1</v>
      </c>
      <c r="F5" s="7" t="str">
        <f ca="1">IF(AND($A5&lt;&gt;"",$A5&lt;&gt;"TOTAL"),IF(AND([3]PREMIOS_GRADOS!$L3&lt;&gt;"",[3]PREMIOS_GRADOS!$L3&lt;&gt;0),[3]PREMIOS_GRADOS!$L3,""),IF($A5="TOTAL",SUM(INDIRECT("F4:F"&amp;ROW()-1)),""))</f>
        <v/>
      </c>
      <c r="G5" s="7">
        <f t="shared" ref="G5:G68" ca="1" si="1">IF(AND($A5&lt;&gt;"",$A5&lt;&gt;"TOTAL"),SUM(E5:F5),IF($A5="TOTAL",SUM(INDIRECT("G4:G"&amp;ROW()-1)),""))</f>
        <v>1</v>
      </c>
      <c r="H5" s="7" t="str">
        <f ca="1">IF(AND($A5&lt;&gt;"",$A5&lt;&gt;"TOTAL"),IF(AND([3]PREMIOS_GRADOS!$O3&lt;&gt;"",[3]PREMIOS_GRADOS!$O3&lt;&gt;0),[3]PREMIOS_GRADOS!$O3,""),IF($A5="TOTAL",SUM(INDIRECT("H4:H"&amp;ROW()-1)),""))</f>
        <v/>
      </c>
      <c r="I5" s="7">
        <f ca="1">IF(AND($A5&lt;&gt;"",$A5&lt;&gt;"TOTAL"),IF(AND([3]PREMIOS_GRADOS!$Q3&lt;&gt;"",[3]PREMIOS_GRADOS!$Q3&lt;&gt;0),[3]PREMIOS_GRADOS!$Q3,""),IF($A5="TOTAL",SUM(INDIRECT("I4:I"&amp;ROW()-1)),""))</f>
        <v>1</v>
      </c>
      <c r="J5" s="7">
        <f t="shared" ref="J5:J68" ca="1" si="2">IF(AND($A5&lt;&gt;"",$A5&lt;&gt;"TOTAL"),SUM(H5:I5),IF($A5="TOTAL",SUM(INDIRECT("J4:J"&amp;ROW()-1)),""))</f>
        <v>1</v>
      </c>
      <c r="K5" s="7">
        <f ca="1">IF(AND($A5&lt;&gt;"",$A5&lt;&gt;"TOTAL"),IF(AND([3]PREMIOS_GRADOS!$T3&lt;&gt;"",[3]PREMIOS_GRADOS!$T3&lt;&gt;0),[3]PREMIOS_GRADOS!$T3,""),IF($A5="TOTAL",SUM(INDIRECT("K4:K"&amp;ROW()-1)),""))</f>
        <v>1</v>
      </c>
      <c r="L5" s="7" t="str">
        <f ca="1">IF(AND($A5&lt;&gt;"",$A5&lt;&gt;"TOTAL"),IF(AND([3]PREMIOS_GRADOS!$V3&lt;&gt;"",[3]PREMIOS_GRADOS!$V3&lt;&gt;0),[3]PREMIOS_GRADOS!$V3,""),IF($A5="TOTAL",SUM(INDIRECT("L4:L"&amp;ROW()-1)),""))</f>
        <v/>
      </c>
      <c r="M5" s="7">
        <f t="shared" ref="M5:M68" ca="1" si="3">IF(AND($A5&lt;&gt;"",$A5&lt;&gt;"TOTAL"),SUM(K5:L5),IF($A5="TOTAL",SUM(INDIRECT("M4:M"&amp;ROW()-1)),""))</f>
        <v>1</v>
      </c>
      <c r="N5" s="7">
        <f ca="1">IF(AND($A5&lt;&gt;"",$A5&lt;&gt;"TOTAL"),IF(AND([3]PREMIOS_GRADOS!$Y3&lt;&gt;"",[3]PREMIOS_GRADOS!$Y3&lt;&gt;0),[3]PREMIOS_GRADOS!$Y3,""),IF($A5="TOTAL",SUM(INDIRECT("N4:N"&amp;ROW()-1)),""))</f>
        <v>1</v>
      </c>
      <c r="O5" s="7" t="str">
        <f ca="1">IF(AND($A5&lt;&gt;"",$A5&lt;&gt;"TOTAL"),IF(AND([3]PREMIOS_GRADOS!$AA3&lt;&gt;"",[3]PREMIOS_GRADOS!$AA3&lt;&gt;0),[3]PREMIOS_GRADOS!$AA3,""),IF($A5="TOTAL",SUM(INDIRECT("O4:O"&amp;ROW()-1)),""))</f>
        <v/>
      </c>
      <c r="P5" s="7">
        <f t="shared" ref="P5:P68" ca="1" si="4">IF(AND($A5&lt;&gt;"",$A5&lt;&gt;"TOTAL"),SUM(N5:O5),IF($A5="TOTAL",SUM(INDIRECT("P4:P"&amp;ROW()-1)),""))</f>
        <v>1</v>
      </c>
      <c r="Q5" s="7" t="str">
        <f ca="1">IF(AND($A5&lt;&gt;"",$A5&lt;&gt;"TOTAL"),IF(AND([3]PREMIOS_GRADOS!$AD3&lt;&gt;"",[3]PREMIOS_GRADOS!$AD3&lt;&gt;0),[3]PREMIOS_GRADOS!$AD3,""),IF($A5="TOTAL",SUM(INDIRECT("Q4:Q"&amp;ROW()-1)),""))</f>
        <v/>
      </c>
      <c r="R5" s="7" t="str">
        <f ca="1">IF(AND($A5&lt;&gt;"",$A5&lt;&gt;"TOTAL"),IF(AND([3]PREMIOS_GRADOS!$AF3&lt;&gt;"",[3]PREMIOS_GRADOS!$AF3&lt;&gt;0),[3]PREMIOS_GRADOS!$AF3,""),IF($A5="TOTAL",SUM(INDIRECT("R4:R"&amp;ROW()-1)),""))</f>
        <v/>
      </c>
      <c r="S5" s="7">
        <f t="shared" ref="S5:S68" ca="1" si="5">IF(AND($A5&lt;&gt;"",$A5&lt;&gt;"TOTAL"),SUM(Q5:R5),IF($A5="TOTAL",SUM(INDIRECT("S4:S"&amp;ROW()-1)),""))</f>
        <v>0</v>
      </c>
      <c r="T5" s="7" t="str">
        <f ca="1">IF(AND($A5&lt;&gt;"",$A5&lt;&gt;"TOTAL"),IF(AND([3]PREMIOS_GRADOS!$AI3&lt;&gt;"",[3]PREMIOS_GRADOS!$AI3&lt;&gt;0),[3]PREMIOS_GRADOS!$AI3,""),IF($A5="TOTAL",SUM(INDIRECT("T4:T"&amp;ROW()-1)),""))</f>
        <v/>
      </c>
      <c r="U5" s="7" t="str">
        <f ca="1">IF(AND($A5&lt;&gt;"",$A5&lt;&gt;"TOTAL"),IF(AND([3]PREMIOS_GRADOS!$AK3&lt;&gt;"",[3]PREMIOS_GRADOS!$AK3&lt;&gt;0),[3]PREMIOS_GRADOS!$AK3,""),IF($A5="TOTAL",SUM(INDIRECT("U4:U"&amp;ROW()-1)),""))</f>
        <v/>
      </c>
      <c r="V5" s="7">
        <f t="shared" ref="V5:V68" ca="1" si="6">IF(AND($A5&lt;&gt;"",$A5&lt;&gt;"TOTAL"),SUM(T5:U5),IF($A5="TOTAL",SUM(INDIRECT("V4:V"&amp;ROW()-1)),""))</f>
        <v>0</v>
      </c>
      <c r="W5" s="7" t="str">
        <f ca="1">IF(AND($A5&lt;&gt;"",$A5&lt;&gt;"TOTAL"),IF(AND([3]PREMIOS_GRADOS!$AN3&lt;&gt;"",[3]PREMIOS_GRADOS!$AN3&lt;&gt;0),[3]PREMIOS_GRADOS!$AN3,""),IF($A5="TOTAL",SUM(INDIRECT("W4:W"&amp;ROW()-1)),""))</f>
        <v/>
      </c>
      <c r="X5" s="7" t="str">
        <f ca="1">IF(AND($A5&lt;&gt;"",$A5&lt;&gt;"TOTAL"),IF(AND([3]PREMIOS_GRADOS!$AP3&lt;&gt;"",[3]PREMIOS_GRADOS!$AP3&lt;&gt;0),[3]PREMIOS_GRADOS!$AP3,""),IF($A5="TOTAL",SUM(INDIRECT("X4:X"&amp;ROW()-1)),""))</f>
        <v/>
      </c>
      <c r="Y5" s="7">
        <f t="shared" ref="Y5:Y68" ca="1" si="7">IF(AND($A5&lt;&gt;"",$A5&lt;&gt;"TOTAL"),SUM(W5:X5),IF($A5="TOTAL",SUM(INDIRECT("Y4:Y"&amp;ROW()-1)),""))</f>
        <v>0</v>
      </c>
      <c r="Z5" s="7" t="str">
        <f ca="1">IF(AND($A5&lt;&gt;"",$A5&lt;&gt;"TOTAL"),IF(AND([3]PREMIOS_GRADOS!$AS3&lt;&gt;"",[3]PREMIOS_GRADOS!$AS3&lt;&gt;0),[3]PREMIOS_GRADOS!$AS3,""),IF($A5="TOTAL",SUM(INDIRECT("Z4:Z"&amp;ROW()-1)),""))</f>
        <v/>
      </c>
      <c r="AA5" s="7" t="str">
        <f ca="1">IF(AND($A5&lt;&gt;"",$A5&lt;&gt;"TOTAL"),IF(AND([3]PREMIOS_GRADOS!$AU3&lt;&gt;"",[3]PREMIOS_GRADOS!$AU3&lt;&gt;0),[3]PREMIOS_GRADOS!$AU3,""),IF($A5="TOTAL",SUM(INDIRECT("AA4:AA"&amp;ROW()-1)),""))</f>
        <v/>
      </c>
      <c r="AB5" s="7">
        <f t="shared" ref="AB5:AB68" ca="1" si="8">IF(AND($A5&lt;&gt;"",$A5&lt;&gt;"TOTAL"),SUM(Z5:AA5),IF($A5="TOTAL",SUM(INDIRECT("AB4:AB"&amp;ROW()-1)),""))</f>
        <v>0</v>
      </c>
      <c r="AC5" s="7" t="str">
        <f ca="1">IF(AND($A5&lt;&gt;"",$A5&lt;&gt;"TOTAL"),IF(AND([3]PREMIOS_GRADOS!$AX3&lt;&gt;"",[3]PREMIOS_GRADOS!$AX3&lt;&gt;0),[3]PREMIOS_GRADOS!$AX3,""),IF($A5="TOTAL",SUM(INDIRECT("AC4:AC"&amp;ROW()-1)),""))</f>
        <v/>
      </c>
      <c r="AD5" s="7" t="str">
        <f ca="1">IF(AND($A5&lt;&gt;"",$A5&lt;&gt;"TOTAL"),IF(AND([3]PREMIOS_GRADOS!$AZ3&lt;&gt;"",[3]PREMIOS_GRADOS!$AZ3&lt;&gt;0),[3]PREMIOS_GRADOS!$AZ3,""),IF($A5="TOTAL",SUM(INDIRECT("AD4:AD"&amp;ROW()-1)),""))</f>
        <v/>
      </c>
      <c r="AE5" s="7">
        <f t="shared" ref="AE5:AE68" ca="1" si="9">IF(AND($A5&lt;&gt;"",$A5&lt;&gt;"TOTAL"),SUM(AC5:AD5),IF($A5="TOTAL",SUM(INDIRECT("AE4:AE"&amp;ROW()-1)),""))</f>
        <v>0</v>
      </c>
      <c r="AF5" s="7" t="str">
        <f ca="1">IF(AND($A5&lt;&gt;"",$A5&lt;&gt;"TOTAL"),IF(AND([3]PREMIOS_GRADOS!$BC3&lt;&gt;"",[3]PREMIOS_GRADOS!$BC3&lt;&gt;0),[3]PREMIOS_GRADOS!$BC3,""),IF($A5="TOTAL",SUM(INDIRECT("AF4:AF"&amp;ROW()-1)),""))</f>
        <v/>
      </c>
      <c r="AG5" s="7" t="str">
        <f ca="1">IF(AND($A5&lt;&gt;"",$A5&lt;&gt;"TOTAL"),IF(AND([3]PREMIOS_GRADOS!$BE3&lt;&gt;"",[3]PREMIOS_GRADOS!$BE3&lt;&gt;0),[3]PREMIOS_GRADOS!$BE3,""),IF($A5="TOTAL",SUM(INDIRECT("AG4:AG"&amp;ROW()-1)),""))</f>
        <v/>
      </c>
      <c r="AH5" s="7">
        <f t="shared" ref="AH5:AH68" ca="1" si="10">IF(AND($A5&lt;&gt;"",$A5&lt;&gt;"TOTAL"),SUM(AF5:AG5),IF($A5="TOTAL",SUM(INDIRECT("AH4:AH"&amp;ROW()-1)),""))</f>
        <v>0</v>
      </c>
      <c r="AI5" s="7" t="str">
        <f ca="1">IF(AND($A5&lt;&gt;"",$A5&lt;&gt;"TOTAL"),IF(AND([3]PREMIOS_GRADOS!$BH3&lt;&gt;"",[3]PREMIOS_GRADOS!$BH3&lt;&gt;0),[3]PREMIOS_GRADOS!$BH3,""),IF($A5="TOTAL",SUM(INDIRECT("AI4:AI"&amp;ROW()-1)),""))</f>
        <v/>
      </c>
      <c r="AJ5" s="7" t="str">
        <f ca="1">IF(AND($A5&lt;&gt;"",$A5&lt;&gt;"TOTAL"),IF(AND([3]PREMIOS_GRADOS!$BJ3&lt;&gt;"",[3]PREMIOS_GRADOS!$BJ3&lt;&gt;0),[3]PREMIOS_GRADOS!$BJ3,""),IF($A5="TOTAL",SUM(INDIRECT("AJ4:AJ"&amp;ROW()-1)),""))</f>
        <v/>
      </c>
      <c r="AK5" s="7">
        <f t="shared" ref="AK5:AK68" ca="1" si="11">IF(AND($A5&lt;&gt;"",$A5&lt;&gt;"TOTAL"),SUM(AI5:AJ5),IF($A5="TOTAL",SUM(INDIRECT("AK4:AK"&amp;ROW()-1)),""))</f>
        <v>0</v>
      </c>
      <c r="AL5" s="7" t="str">
        <f ca="1">IF(AND($A5&lt;&gt;"",$A5&lt;&gt;"TOTAL"),IF(AND([3]PREMIOS_GRADOS!$BM3&lt;&gt;"",[3]PREMIOS_GRADOS!$BM3&lt;&gt;0),[3]PREMIOS_GRADOS!$BM3,""),IF($A5="TOTAL",SUM(INDIRECT("AL4:AL"&amp;ROW()-1)),""))</f>
        <v/>
      </c>
      <c r="AM5" s="7" t="str">
        <f ca="1">IF(AND($A5&lt;&gt;"",$A5&lt;&gt;"TOTAL"),IF(AND([3]PREMIOS_GRADOS!$BO3&lt;&gt;"",[3]PREMIOS_GRADOS!$BO3&lt;&gt;0),[3]PREMIOS_GRADOS!$BO3,""),IF($A5="TOTAL",SUM(INDIRECT("AM4:AM"&amp;ROW()-1)),""))</f>
        <v/>
      </c>
      <c r="AN5" s="7">
        <f t="shared" ref="AN5:AN68" ca="1" si="12">IF(AND($A5&lt;&gt;"",$A5&lt;&gt;"TOTAL"),SUM(AL5:AM5),IF($A5="TOTAL",SUM(INDIRECT("AN4:AN"&amp;ROW()-1)),""))</f>
        <v>0</v>
      </c>
      <c r="AO5" s="7" t="str">
        <f ca="1">IF(AND($A5&lt;&gt;"",$A5&lt;&gt;"TOTAL"),IF(AND([3]PREMIOS_GRADOS!$BR3&lt;&gt;"",[3]PREMIOS_GRADOS!$BR3&lt;&gt;0),[3]PREMIOS_GRADOS!$BR3,""),IF($A5="TOTAL",SUM(INDIRECT("AO4:AO"&amp;ROW()-1)),""))</f>
        <v/>
      </c>
      <c r="AP5" s="7" t="str">
        <f ca="1">IF(AND($A5&lt;&gt;"",$A5&lt;&gt;"TOTAL"),IF(AND([3]PREMIOS_GRADOS!$BT3&lt;&gt;"",[3]PREMIOS_GRADOS!$BT3&lt;&gt;0),[3]PREMIOS_GRADOS!$BT3,""),IF($A5="TOTAL",SUM(INDIRECT("AP4:AP"&amp;ROW()-1)),""))</f>
        <v/>
      </c>
      <c r="AQ5" s="7">
        <f t="shared" ref="AQ5:AQ68" ca="1" si="13">IF(AND($A5&lt;&gt;"",$A5&lt;&gt;"TOTAL"),SUM(AO5:AP5),IF($A5="TOTAL",SUM(INDIRECT("AQ4:AQ"&amp;ROW()-1)),""))</f>
        <v>0</v>
      </c>
      <c r="AR5" s="7" t="str">
        <f ca="1">IF(AND($A5&lt;&gt;"",$A5&lt;&gt;"TOTAL"),IF(AND([3]PREMIOS_GRADOS!$BW3&lt;&gt;"",[3]PREMIOS_GRADOS!$BW3&lt;&gt;0),[3]PREMIOS_GRADOS!$BW3,""),IF($A5="TOTAL",SUM(INDIRECT("AR4:AR"&amp;ROW()-1)),""))</f>
        <v/>
      </c>
      <c r="AS5" s="7" t="str">
        <f ca="1">IF(AND($A5&lt;&gt;"",$A5&lt;&gt;"TOTAL"),IF(AND([3]PREMIOS_GRADOS!$BY3&lt;&gt;"",[3]PREMIOS_GRADOS!$BY3&lt;&gt;0),[3]PREMIOS_GRADOS!$BY3,""),IF($A5="TOTAL",SUM(INDIRECT("AS4:AS"&amp;ROW()-1)),""))</f>
        <v/>
      </c>
      <c r="AT5" s="7">
        <f t="shared" ref="AT5:AT68" ca="1" si="14">IF(AND($A5&lt;&gt;"",$A5&lt;&gt;"TOTAL"),SUM(AR5:AS5),IF($A5="TOTAL",SUM(INDIRECT("AT4:AT"&amp;ROW()-1)),""))</f>
        <v>0</v>
      </c>
      <c r="AU5" s="7" t="str">
        <f ca="1">IF(AND($A5&lt;&gt;"",$A5&lt;&gt;"TOTAL"),IF(AND([3]PREMIOS_GRADOS!$CB3&lt;&gt;"",[3]PREMIOS_GRADOS!$CB3&lt;&gt;0),[3]PREMIOS_GRADOS!$CB3,""),IF($A5="TOTAL",SUM(INDIRECT("AU4:AU"&amp;ROW()-1)),""))</f>
        <v/>
      </c>
      <c r="AV5" s="7" t="str">
        <f ca="1">IF(AND($A5&lt;&gt;"",$A5&lt;&gt;"TOTAL"),IF(AND([3]PREMIOS_GRADOS!$CD3&lt;&gt;"",[3]PREMIOS_GRADOS!$CD3&lt;&gt;0),[3]PREMIOS_GRADOS!$CD3,""),IF($A5="TOTAL",SUM(INDIRECT("AV4:AV"&amp;ROW()-1)),""))</f>
        <v/>
      </c>
      <c r="AW5" s="7">
        <f t="shared" ref="AW5:AW68" ca="1" si="15">IF(AND($A5&lt;&gt;"",$A5&lt;&gt;"TOTAL"),SUM(AU5:AV5),IF($A5="TOTAL",SUM(INDIRECT("AW4:AW"&amp;ROW()-1)),""))</f>
        <v>0</v>
      </c>
      <c r="AX5" s="7" t="str">
        <f ca="1">IF(AND($A5&lt;&gt;"",$A5&lt;&gt;"TOTAL"),IF(AND([3]PREMIOS_GRADOS!$CG3&lt;&gt;"",[3]PREMIOS_GRADOS!$CG3&lt;&gt;0),[3]PREMIOS_GRADOS!$CG3,""),IF($A5="TOTAL",SUM(INDIRECT("AX4:AX"&amp;ROW()-1)),""))</f>
        <v/>
      </c>
      <c r="AY5" s="7" t="str">
        <f ca="1">IF(AND($A5&lt;&gt;"",$A5&lt;&gt;"TOTAL"),IF(AND([3]PREMIOS_GRADOS!$CI3&lt;&gt;"",[3]PREMIOS_GRADOS!$CI3&lt;&gt;0),[3]PREMIOS_GRADOS!$CI3,""),IF($A5="TOTAL",SUM(INDIRECT("AY4:AY"&amp;ROW()-1)),""))</f>
        <v/>
      </c>
      <c r="AZ5" s="7">
        <f t="shared" ref="AZ5:AZ68" ca="1" si="16">IF(AND($A5&lt;&gt;"",$A5&lt;&gt;"TOTAL"),SUM(AX5:AY5),IF($A5="TOTAL",SUM(INDIRECT("AZ4:AZ"&amp;ROW()-1)),""))</f>
        <v>0</v>
      </c>
      <c r="BA5" s="7" t="str">
        <f ca="1">IF(AND($A5&lt;&gt;"",$A5&lt;&gt;"TOTAL"),IF(AND([3]PREMIOS_GRADOS!$CL3&lt;&gt;"",[3]PREMIOS_GRADOS!$CL3&lt;&gt;0),[3]PREMIOS_GRADOS!$CL3,""),IF($A5="TOTAL",SUM(INDIRECT("BA4:BA"&amp;ROW()-1)),""))</f>
        <v/>
      </c>
      <c r="BB5" s="7" t="str">
        <f ca="1">IF(AND($A5&lt;&gt;"",$A5&lt;&gt;"TOTAL"),IF(AND([3]PREMIOS_GRADOS!$CN3&lt;&gt;"",[3]PREMIOS_GRADOS!$CN3&lt;&gt;0),[3]PREMIOS_GRADOS!$CN3,""),IF($A5="TOTAL",SUM(INDIRECT("BB4:BB"&amp;ROW()-1)),""))</f>
        <v/>
      </c>
      <c r="BC5" s="7">
        <f t="shared" ref="BC5:BC68" ca="1" si="17">IF(AND($A5&lt;&gt;"",$A5&lt;&gt;"TOTAL"),SUM(BA5:BB5),IF($A5="TOTAL",SUM(INDIRECT("BC4:BC"&amp;ROW()-1)),""))</f>
        <v>0</v>
      </c>
      <c r="BD5" s="7" t="str">
        <f ca="1">IF(AND($A5&lt;&gt;"",$A5&lt;&gt;"TOTAL"),IF(AND([3]PREMIOS_GRADOS!$CQ3&lt;&gt;"",[3]PREMIOS_GRADOS!$CQ3&lt;&gt;0),[3]PREMIOS_GRADOS!$CQ3,""),IF($A5="TOTAL",SUM(INDIRECT("BD4:BD"&amp;ROW()-1)),""))</f>
        <v/>
      </c>
      <c r="BE5" s="7" t="str">
        <f ca="1">IF(AND($A5&lt;&gt;"",$A5&lt;&gt;"TOTAL"),IF(AND([3]PREMIOS_GRADOS!$CS3&lt;&gt;"",[3]PREMIOS_GRADOS!$CS3&lt;&gt;0),[3]PREMIOS_GRADOS!$CS3,""),IF($A5="TOTAL",SUM(INDIRECT("BE4:BE"&amp;ROW()-1)),""))</f>
        <v/>
      </c>
      <c r="BF5" s="7">
        <f t="shared" ref="BF5:BF68" ca="1" si="18">IF(AND($A5&lt;&gt;"",$A5&lt;&gt;"TOTAL"),SUM(BD5:BE5),IF($A5="TOTAL",SUM(INDIRECT("BF4:BF"&amp;ROW()-1)),""))</f>
        <v>0</v>
      </c>
    </row>
    <row r="6" spans="1:58" x14ac:dyDescent="0.2">
      <c r="A6" s="12" t="str">
        <f>IF([3]PREMIOS_GRADOS!$D4&lt;&gt;"",[3]PREMIOS_GRADOS!$D4,IF(AND([3]PREMIOS_GRADOS!$D4="",[3]PREMIOS_GRADOS!$D5="",[3]PREMIOS_GRADOS!$D3=""),"","TOTAL"))</f>
        <v>Grado en Educación Infantil</v>
      </c>
      <c r="B6" s="7" t="str">
        <f ca="1">IF(AND($A6&lt;&gt;"",$A6&lt;&gt;"TOTAL"),IF(AND([3]PREMIOS_GRADOS!$E4&lt;&gt;"",[3]PREMIOS_GRADOS!$E4&lt;&gt;0),[3]PREMIOS_GRADOS!$E4,""),IF($A6="TOTAL",SUM(INDIRECT("B4:B"&amp;ROW()-1)),""))</f>
        <v/>
      </c>
      <c r="C6" s="7" t="str">
        <f ca="1">IF(AND($A6&lt;&gt;"",$A6&lt;&gt;"TOTAL"),IF(AND([3]PREMIOS_GRADOS!$G4&lt;&gt;"",[3]PREMIOS_GRADOS!$G4&lt;&gt;0),[3]PREMIOS_GRADOS!$G4,""),IF($A6="TOTAL",SUM(INDIRECT("C4:C"&amp;ROW()-1)),""))</f>
        <v/>
      </c>
      <c r="D6" s="7">
        <f t="shared" ca="1" si="0"/>
        <v>0</v>
      </c>
      <c r="E6" s="7">
        <f ca="1">IF(AND($A6&lt;&gt;"",$A6&lt;&gt;"TOTAL"),IF(AND([3]PREMIOS_GRADOS!$J4&lt;&gt;"",[3]PREMIOS_GRADOS!$J4&lt;&gt;0),[3]PREMIOS_GRADOS!$J4,""),IF($A6="TOTAL",SUM(INDIRECT("E4:E"&amp;ROW()-1)),""))</f>
        <v>1</v>
      </c>
      <c r="F6" s="7" t="str">
        <f ca="1">IF(AND($A6&lt;&gt;"",$A6&lt;&gt;"TOTAL"),IF(AND([3]PREMIOS_GRADOS!$L4&lt;&gt;"",[3]PREMIOS_GRADOS!$L4&lt;&gt;0),[3]PREMIOS_GRADOS!$L4,""),IF($A6="TOTAL",SUM(INDIRECT("F4:F"&amp;ROW()-1)),""))</f>
        <v/>
      </c>
      <c r="G6" s="7">
        <f t="shared" ca="1" si="1"/>
        <v>1</v>
      </c>
      <c r="H6" s="7">
        <f ca="1">IF(AND($A6&lt;&gt;"",$A6&lt;&gt;"TOTAL"),IF(AND([3]PREMIOS_GRADOS!$O4&lt;&gt;"",[3]PREMIOS_GRADOS!$O4&lt;&gt;0),[3]PREMIOS_GRADOS!$O4,""),IF($A6="TOTAL",SUM(INDIRECT("H4:H"&amp;ROW()-1)),""))</f>
        <v>1</v>
      </c>
      <c r="I6" s="7" t="str">
        <f ca="1">IF(AND($A6&lt;&gt;"",$A6&lt;&gt;"TOTAL"),IF(AND([3]PREMIOS_GRADOS!$Q4&lt;&gt;"",[3]PREMIOS_GRADOS!$Q4&lt;&gt;0),[3]PREMIOS_GRADOS!$Q4,""),IF($A6="TOTAL",SUM(INDIRECT("I4:I"&amp;ROW()-1)),""))</f>
        <v/>
      </c>
      <c r="J6" s="7">
        <f t="shared" ca="1" si="2"/>
        <v>1</v>
      </c>
      <c r="K6" s="7">
        <f ca="1">IF(AND($A6&lt;&gt;"",$A6&lt;&gt;"TOTAL"),IF(AND([3]PREMIOS_GRADOS!$T4&lt;&gt;"",[3]PREMIOS_GRADOS!$T4&lt;&gt;0),[3]PREMIOS_GRADOS!$T4,""),IF($A6="TOTAL",SUM(INDIRECT("K4:K"&amp;ROW()-1)),""))</f>
        <v>1</v>
      </c>
      <c r="L6" s="7" t="str">
        <f ca="1">IF(AND($A6&lt;&gt;"",$A6&lt;&gt;"TOTAL"),IF(AND([3]PREMIOS_GRADOS!$V4&lt;&gt;"",[3]PREMIOS_GRADOS!$V4&lt;&gt;0),[3]PREMIOS_GRADOS!$V4,""),IF($A6="TOTAL",SUM(INDIRECT("L4:L"&amp;ROW()-1)),""))</f>
        <v/>
      </c>
      <c r="M6" s="7">
        <f t="shared" ca="1" si="3"/>
        <v>1</v>
      </c>
      <c r="N6" s="7">
        <f ca="1">IF(AND($A6&lt;&gt;"",$A6&lt;&gt;"TOTAL"),IF(AND([3]PREMIOS_GRADOS!$Y4&lt;&gt;"",[3]PREMIOS_GRADOS!$Y4&lt;&gt;0),[3]PREMIOS_GRADOS!$Y4,""),IF($A6="TOTAL",SUM(INDIRECT("N4:N"&amp;ROW()-1)),""))</f>
        <v>1</v>
      </c>
      <c r="O6" s="7" t="str">
        <f ca="1">IF(AND($A6&lt;&gt;"",$A6&lt;&gt;"TOTAL"),IF(AND([3]PREMIOS_GRADOS!$AA4&lt;&gt;"",[3]PREMIOS_GRADOS!$AA4&lt;&gt;0),[3]PREMIOS_GRADOS!$AA4,""),IF($A6="TOTAL",SUM(INDIRECT("O4:O"&amp;ROW()-1)),""))</f>
        <v/>
      </c>
      <c r="P6" s="7">
        <f t="shared" ca="1" si="4"/>
        <v>1</v>
      </c>
      <c r="Q6" s="7" t="str">
        <f ca="1">IF(AND($A6&lt;&gt;"",$A6&lt;&gt;"TOTAL"),IF(AND([3]PREMIOS_GRADOS!$AD4&lt;&gt;"",[3]PREMIOS_GRADOS!$AD4&lt;&gt;0),[3]PREMIOS_GRADOS!$AD4,""),IF($A6="TOTAL",SUM(INDIRECT("Q4:Q"&amp;ROW()-1)),""))</f>
        <v/>
      </c>
      <c r="R6" s="7" t="str">
        <f ca="1">IF(AND($A6&lt;&gt;"",$A6&lt;&gt;"TOTAL"),IF(AND([3]PREMIOS_GRADOS!$AF4&lt;&gt;"",[3]PREMIOS_GRADOS!$AF4&lt;&gt;0),[3]PREMIOS_GRADOS!$AF4,""),IF($A6="TOTAL",SUM(INDIRECT("R4:R"&amp;ROW()-1)),""))</f>
        <v/>
      </c>
      <c r="S6" s="7">
        <f t="shared" ca="1" si="5"/>
        <v>0</v>
      </c>
      <c r="T6" s="7" t="str">
        <f ca="1">IF(AND($A6&lt;&gt;"",$A6&lt;&gt;"TOTAL"),IF(AND([3]PREMIOS_GRADOS!$AI4&lt;&gt;"",[3]PREMIOS_GRADOS!$AI4&lt;&gt;0),[3]PREMIOS_GRADOS!$AI4,""),IF($A6="TOTAL",SUM(INDIRECT("T4:T"&amp;ROW()-1)),""))</f>
        <v/>
      </c>
      <c r="U6" s="7" t="str">
        <f ca="1">IF(AND($A6&lt;&gt;"",$A6&lt;&gt;"TOTAL"),IF(AND([3]PREMIOS_GRADOS!$AK4&lt;&gt;"",[3]PREMIOS_GRADOS!$AK4&lt;&gt;0),[3]PREMIOS_GRADOS!$AK4,""),IF($A6="TOTAL",SUM(INDIRECT("U4:U"&amp;ROW()-1)),""))</f>
        <v/>
      </c>
      <c r="V6" s="7">
        <f t="shared" ca="1" si="6"/>
        <v>0</v>
      </c>
      <c r="W6" s="7" t="str">
        <f ca="1">IF(AND($A6&lt;&gt;"",$A6&lt;&gt;"TOTAL"),IF(AND([3]PREMIOS_GRADOS!$AN4&lt;&gt;"",[3]PREMIOS_GRADOS!$AN4&lt;&gt;0),[3]PREMIOS_GRADOS!$AN4,""),IF($A6="TOTAL",SUM(INDIRECT("W4:W"&amp;ROW()-1)),""))</f>
        <v/>
      </c>
      <c r="X6" s="7" t="str">
        <f ca="1">IF(AND($A6&lt;&gt;"",$A6&lt;&gt;"TOTAL"),IF(AND([3]PREMIOS_GRADOS!$AP4&lt;&gt;"",[3]PREMIOS_GRADOS!$AP4&lt;&gt;0),[3]PREMIOS_GRADOS!$AP4,""),IF($A6="TOTAL",SUM(INDIRECT("X4:X"&amp;ROW()-1)),""))</f>
        <v/>
      </c>
      <c r="Y6" s="7">
        <f t="shared" ca="1" si="7"/>
        <v>0</v>
      </c>
      <c r="Z6" s="7" t="str">
        <f ca="1">IF(AND($A6&lt;&gt;"",$A6&lt;&gt;"TOTAL"),IF(AND([3]PREMIOS_GRADOS!$AS4&lt;&gt;"",[3]PREMIOS_GRADOS!$AS4&lt;&gt;0),[3]PREMIOS_GRADOS!$AS4,""),IF($A6="TOTAL",SUM(INDIRECT("Z4:Z"&amp;ROW()-1)),""))</f>
        <v/>
      </c>
      <c r="AA6" s="7" t="str">
        <f ca="1">IF(AND($A6&lt;&gt;"",$A6&lt;&gt;"TOTAL"),IF(AND([3]PREMIOS_GRADOS!$AU4&lt;&gt;"",[3]PREMIOS_GRADOS!$AU4&lt;&gt;0),[3]PREMIOS_GRADOS!$AU4,""),IF($A6="TOTAL",SUM(INDIRECT("AA4:AA"&amp;ROW()-1)),""))</f>
        <v/>
      </c>
      <c r="AB6" s="7">
        <f t="shared" ca="1" si="8"/>
        <v>0</v>
      </c>
      <c r="AC6" s="7" t="str">
        <f ca="1">IF(AND($A6&lt;&gt;"",$A6&lt;&gt;"TOTAL"),IF(AND([3]PREMIOS_GRADOS!$AX4&lt;&gt;"",[3]PREMIOS_GRADOS!$AX4&lt;&gt;0),[3]PREMIOS_GRADOS!$AX4,""),IF($A6="TOTAL",SUM(INDIRECT("AC4:AC"&amp;ROW()-1)),""))</f>
        <v/>
      </c>
      <c r="AD6" s="7" t="str">
        <f ca="1">IF(AND($A6&lt;&gt;"",$A6&lt;&gt;"TOTAL"),IF(AND([3]PREMIOS_GRADOS!$AZ4&lt;&gt;"",[3]PREMIOS_GRADOS!$AZ4&lt;&gt;0),[3]PREMIOS_GRADOS!$AZ4,""),IF($A6="TOTAL",SUM(INDIRECT("AD4:AD"&amp;ROW()-1)),""))</f>
        <v/>
      </c>
      <c r="AE6" s="7">
        <f t="shared" ca="1" si="9"/>
        <v>0</v>
      </c>
      <c r="AF6" s="7" t="str">
        <f ca="1">IF(AND($A6&lt;&gt;"",$A6&lt;&gt;"TOTAL"),IF(AND([3]PREMIOS_GRADOS!$BC4&lt;&gt;"",[3]PREMIOS_GRADOS!$BC4&lt;&gt;0),[3]PREMIOS_GRADOS!$BC4,""),IF($A6="TOTAL",SUM(INDIRECT("AF4:AF"&amp;ROW()-1)),""))</f>
        <v/>
      </c>
      <c r="AG6" s="7" t="str">
        <f ca="1">IF(AND($A6&lt;&gt;"",$A6&lt;&gt;"TOTAL"),IF(AND([3]PREMIOS_GRADOS!$BE4&lt;&gt;"",[3]PREMIOS_GRADOS!$BE4&lt;&gt;0),[3]PREMIOS_GRADOS!$BE4,""),IF($A6="TOTAL",SUM(INDIRECT("AG4:AG"&amp;ROW()-1)),""))</f>
        <v/>
      </c>
      <c r="AH6" s="7">
        <f t="shared" ca="1" si="10"/>
        <v>0</v>
      </c>
      <c r="AI6" s="7" t="str">
        <f ca="1">IF(AND($A6&lt;&gt;"",$A6&lt;&gt;"TOTAL"),IF(AND([3]PREMIOS_GRADOS!$BH4&lt;&gt;"",[3]PREMIOS_GRADOS!$BH4&lt;&gt;0),[3]PREMIOS_GRADOS!$BH4,""),IF($A6="TOTAL",SUM(INDIRECT("AI4:AI"&amp;ROW()-1)),""))</f>
        <v/>
      </c>
      <c r="AJ6" s="7" t="str">
        <f ca="1">IF(AND($A6&lt;&gt;"",$A6&lt;&gt;"TOTAL"),IF(AND([3]PREMIOS_GRADOS!$BJ4&lt;&gt;"",[3]PREMIOS_GRADOS!$BJ4&lt;&gt;0),[3]PREMIOS_GRADOS!$BJ4,""),IF($A6="TOTAL",SUM(INDIRECT("AJ4:AJ"&amp;ROW()-1)),""))</f>
        <v/>
      </c>
      <c r="AK6" s="7">
        <f t="shared" ca="1" si="11"/>
        <v>0</v>
      </c>
      <c r="AL6" s="7" t="str">
        <f ca="1">IF(AND($A6&lt;&gt;"",$A6&lt;&gt;"TOTAL"),IF(AND([3]PREMIOS_GRADOS!$BM4&lt;&gt;"",[3]PREMIOS_GRADOS!$BM4&lt;&gt;0),[3]PREMIOS_GRADOS!$BM4,""),IF($A6="TOTAL",SUM(INDIRECT("AL4:AL"&amp;ROW()-1)),""))</f>
        <v/>
      </c>
      <c r="AM6" s="7" t="str">
        <f ca="1">IF(AND($A6&lt;&gt;"",$A6&lt;&gt;"TOTAL"),IF(AND([3]PREMIOS_GRADOS!$BO4&lt;&gt;"",[3]PREMIOS_GRADOS!$BO4&lt;&gt;0),[3]PREMIOS_GRADOS!$BO4,""),IF($A6="TOTAL",SUM(INDIRECT("AM4:AM"&amp;ROW()-1)),""))</f>
        <v/>
      </c>
      <c r="AN6" s="7">
        <f t="shared" ca="1" si="12"/>
        <v>0</v>
      </c>
      <c r="AO6" s="7" t="str">
        <f ca="1">IF(AND($A6&lt;&gt;"",$A6&lt;&gt;"TOTAL"),IF(AND([3]PREMIOS_GRADOS!$BR4&lt;&gt;"",[3]PREMIOS_GRADOS!$BR4&lt;&gt;0),[3]PREMIOS_GRADOS!$BR4,""),IF($A6="TOTAL",SUM(INDIRECT("AO4:AO"&amp;ROW()-1)),""))</f>
        <v/>
      </c>
      <c r="AP6" s="7" t="str">
        <f ca="1">IF(AND($A6&lt;&gt;"",$A6&lt;&gt;"TOTAL"),IF(AND([3]PREMIOS_GRADOS!$BT4&lt;&gt;"",[3]PREMIOS_GRADOS!$BT4&lt;&gt;0),[3]PREMIOS_GRADOS!$BT4,""),IF($A6="TOTAL",SUM(INDIRECT("AP4:AP"&amp;ROW()-1)),""))</f>
        <v/>
      </c>
      <c r="AQ6" s="7">
        <f t="shared" ca="1" si="13"/>
        <v>0</v>
      </c>
      <c r="AR6" s="7" t="str">
        <f ca="1">IF(AND($A6&lt;&gt;"",$A6&lt;&gt;"TOTAL"),IF(AND([3]PREMIOS_GRADOS!$BW4&lt;&gt;"",[3]PREMIOS_GRADOS!$BW4&lt;&gt;0),[3]PREMIOS_GRADOS!$BW4,""),IF($A6="TOTAL",SUM(INDIRECT("AR4:AR"&amp;ROW()-1)),""))</f>
        <v/>
      </c>
      <c r="AS6" s="7" t="str">
        <f ca="1">IF(AND($A6&lt;&gt;"",$A6&lt;&gt;"TOTAL"),IF(AND([3]PREMIOS_GRADOS!$BY4&lt;&gt;"",[3]PREMIOS_GRADOS!$BY4&lt;&gt;0),[3]PREMIOS_GRADOS!$BY4,""),IF($A6="TOTAL",SUM(INDIRECT("AS4:AS"&amp;ROW()-1)),""))</f>
        <v/>
      </c>
      <c r="AT6" s="7">
        <f t="shared" ca="1" si="14"/>
        <v>0</v>
      </c>
      <c r="AU6" s="7" t="str">
        <f ca="1">IF(AND($A6&lt;&gt;"",$A6&lt;&gt;"TOTAL"),IF(AND([3]PREMIOS_GRADOS!$CB4&lt;&gt;"",[3]PREMIOS_GRADOS!$CB4&lt;&gt;0),[3]PREMIOS_GRADOS!$CB4,""),IF($A6="TOTAL",SUM(INDIRECT("AU4:AU"&amp;ROW()-1)),""))</f>
        <v/>
      </c>
      <c r="AV6" s="7" t="str">
        <f ca="1">IF(AND($A6&lt;&gt;"",$A6&lt;&gt;"TOTAL"),IF(AND([3]PREMIOS_GRADOS!$CD4&lt;&gt;"",[3]PREMIOS_GRADOS!$CD4&lt;&gt;0),[3]PREMIOS_GRADOS!$CD4,""),IF($A6="TOTAL",SUM(INDIRECT("AV4:AV"&amp;ROW()-1)),""))</f>
        <v/>
      </c>
      <c r="AW6" s="7">
        <f t="shared" ca="1" si="15"/>
        <v>0</v>
      </c>
      <c r="AX6" s="7" t="str">
        <f ca="1">IF(AND($A6&lt;&gt;"",$A6&lt;&gt;"TOTAL"),IF(AND([3]PREMIOS_GRADOS!$CG4&lt;&gt;"",[3]PREMIOS_GRADOS!$CG4&lt;&gt;0),[3]PREMIOS_GRADOS!$CG4,""),IF($A6="TOTAL",SUM(INDIRECT("AX4:AX"&amp;ROW()-1)),""))</f>
        <v/>
      </c>
      <c r="AY6" s="7" t="str">
        <f ca="1">IF(AND($A6&lt;&gt;"",$A6&lt;&gt;"TOTAL"),IF(AND([3]PREMIOS_GRADOS!$CI4&lt;&gt;"",[3]PREMIOS_GRADOS!$CI4&lt;&gt;0),[3]PREMIOS_GRADOS!$CI4,""),IF($A6="TOTAL",SUM(INDIRECT("AY4:AY"&amp;ROW()-1)),""))</f>
        <v/>
      </c>
      <c r="AZ6" s="7">
        <f t="shared" ca="1" si="16"/>
        <v>0</v>
      </c>
      <c r="BA6" s="7" t="str">
        <f ca="1">IF(AND($A6&lt;&gt;"",$A6&lt;&gt;"TOTAL"),IF(AND([3]PREMIOS_GRADOS!$CL4&lt;&gt;"",[3]PREMIOS_GRADOS!$CL4&lt;&gt;0),[3]PREMIOS_GRADOS!$CL4,""),IF($A6="TOTAL",SUM(INDIRECT("BA4:BA"&amp;ROW()-1)),""))</f>
        <v/>
      </c>
      <c r="BB6" s="7" t="str">
        <f ca="1">IF(AND($A6&lt;&gt;"",$A6&lt;&gt;"TOTAL"),IF(AND([3]PREMIOS_GRADOS!$CN4&lt;&gt;"",[3]PREMIOS_GRADOS!$CN4&lt;&gt;0),[3]PREMIOS_GRADOS!$CN4,""),IF($A6="TOTAL",SUM(INDIRECT("BB4:BB"&amp;ROW()-1)),""))</f>
        <v/>
      </c>
      <c r="BC6" s="7">
        <f t="shared" ca="1" si="17"/>
        <v>0</v>
      </c>
      <c r="BD6" s="7" t="str">
        <f ca="1">IF(AND($A6&lt;&gt;"",$A6&lt;&gt;"TOTAL"),IF(AND([3]PREMIOS_GRADOS!$CQ4&lt;&gt;"",[3]PREMIOS_GRADOS!$CQ4&lt;&gt;0),[3]PREMIOS_GRADOS!$CQ4,""),IF($A6="TOTAL",SUM(INDIRECT("BD4:BD"&amp;ROW()-1)),""))</f>
        <v/>
      </c>
      <c r="BE6" s="7" t="str">
        <f ca="1">IF(AND($A6&lt;&gt;"",$A6&lt;&gt;"TOTAL"),IF(AND([3]PREMIOS_GRADOS!$CS4&lt;&gt;"",[3]PREMIOS_GRADOS!$CS4&lt;&gt;0),[3]PREMIOS_GRADOS!$CS4,""),IF($A6="TOTAL",SUM(INDIRECT("BE4:BE"&amp;ROW()-1)),""))</f>
        <v/>
      </c>
      <c r="BF6" s="7">
        <f t="shared" ca="1" si="18"/>
        <v>0</v>
      </c>
    </row>
    <row r="7" spans="1:58" x14ac:dyDescent="0.2">
      <c r="A7" s="12" t="str">
        <f>IF([3]PREMIOS_GRADOS!$D5&lt;&gt;"",[3]PREMIOS_GRADOS!$D5,IF(AND([3]PREMIOS_GRADOS!$D5="",[3]PREMIOS_GRADOS!$D6="",[3]PREMIOS_GRADOS!$D4=""),"","TOTAL"))</f>
        <v>Grado en Educación Primaria</v>
      </c>
      <c r="B7" s="7" t="str">
        <f ca="1">IF(AND($A7&lt;&gt;"",$A7&lt;&gt;"TOTAL"),IF(AND([3]PREMIOS_GRADOS!$E5&lt;&gt;"",[3]PREMIOS_GRADOS!$E5&lt;&gt;0),[3]PREMIOS_GRADOS!$E5,""),IF($A7="TOTAL",SUM(INDIRECT("B4:B"&amp;ROW()-1)),""))</f>
        <v/>
      </c>
      <c r="C7" s="7" t="str">
        <f ca="1">IF(AND($A7&lt;&gt;"",$A7&lt;&gt;"TOTAL"),IF(AND([3]PREMIOS_GRADOS!$G5&lt;&gt;"",[3]PREMIOS_GRADOS!$G5&lt;&gt;0),[3]PREMIOS_GRADOS!$G5,""),IF($A7="TOTAL",SUM(INDIRECT("C4:C"&amp;ROW()-1)),""))</f>
        <v/>
      </c>
      <c r="D7" s="7">
        <f t="shared" ca="1" si="0"/>
        <v>0</v>
      </c>
      <c r="E7" s="7">
        <f ca="1">IF(AND($A7&lt;&gt;"",$A7&lt;&gt;"TOTAL"),IF(AND([3]PREMIOS_GRADOS!$J5&lt;&gt;"",[3]PREMIOS_GRADOS!$J5&lt;&gt;0),[3]PREMIOS_GRADOS!$J5,""),IF($A7="TOTAL",SUM(INDIRECT("E4:E"&amp;ROW()-1)),""))</f>
        <v>1</v>
      </c>
      <c r="F7" s="7" t="str">
        <f ca="1">IF(AND($A7&lt;&gt;"",$A7&lt;&gt;"TOTAL"),IF(AND([3]PREMIOS_GRADOS!$L5&lt;&gt;"",[3]PREMIOS_GRADOS!$L5&lt;&gt;0),[3]PREMIOS_GRADOS!$L5,""),IF($A7="TOTAL",SUM(INDIRECT("F4:F"&amp;ROW()-1)),""))</f>
        <v/>
      </c>
      <c r="G7" s="7">
        <f t="shared" ca="1" si="1"/>
        <v>1</v>
      </c>
      <c r="H7" s="7">
        <f ca="1">IF(AND($A7&lt;&gt;"",$A7&lt;&gt;"TOTAL"),IF(AND([3]PREMIOS_GRADOS!$O5&lt;&gt;"",[3]PREMIOS_GRADOS!$O5&lt;&gt;0),[3]PREMIOS_GRADOS!$O5,""),IF($A7="TOTAL",SUM(INDIRECT("H4:H"&amp;ROW()-1)),""))</f>
        <v>1</v>
      </c>
      <c r="I7" s="7" t="str">
        <f ca="1">IF(AND($A7&lt;&gt;"",$A7&lt;&gt;"TOTAL"),IF(AND([3]PREMIOS_GRADOS!$Q5&lt;&gt;"",[3]PREMIOS_GRADOS!$Q5&lt;&gt;0),[3]PREMIOS_GRADOS!$Q5,""),IF($A7="TOTAL",SUM(INDIRECT("I4:I"&amp;ROW()-1)),""))</f>
        <v/>
      </c>
      <c r="J7" s="7">
        <f t="shared" ca="1" si="2"/>
        <v>1</v>
      </c>
      <c r="K7" s="7" t="str">
        <f ca="1">IF(AND($A7&lt;&gt;"",$A7&lt;&gt;"TOTAL"),IF(AND([3]PREMIOS_GRADOS!$T5&lt;&gt;"",[3]PREMIOS_GRADOS!$T5&lt;&gt;0),[3]PREMIOS_GRADOS!$T5,""),IF($A7="TOTAL",SUM(INDIRECT("K4:K"&amp;ROW()-1)),""))</f>
        <v/>
      </c>
      <c r="L7" s="7">
        <f ca="1">IF(AND($A7&lt;&gt;"",$A7&lt;&gt;"TOTAL"),IF(AND([3]PREMIOS_GRADOS!$V5&lt;&gt;"",[3]PREMIOS_GRADOS!$V5&lt;&gt;0),[3]PREMIOS_GRADOS!$V5,""),IF($A7="TOTAL",SUM(INDIRECT("L4:L"&amp;ROW()-1)),""))</f>
        <v>1</v>
      </c>
      <c r="M7" s="7">
        <f t="shared" ca="1" si="3"/>
        <v>1</v>
      </c>
      <c r="N7" s="7" t="str">
        <f ca="1">IF(AND($A7&lt;&gt;"",$A7&lt;&gt;"TOTAL"),IF(AND([3]PREMIOS_GRADOS!$Y5&lt;&gt;"",[3]PREMIOS_GRADOS!$Y5&lt;&gt;0),[3]PREMIOS_GRADOS!$Y5,""),IF($A7="TOTAL",SUM(INDIRECT("N4:N"&amp;ROW()-1)),""))</f>
        <v/>
      </c>
      <c r="O7" s="7">
        <f ca="1">IF(AND($A7&lt;&gt;"",$A7&lt;&gt;"TOTAL"),IF(AND([3]PREMIOS_GRADOS!$AA5&lt;&gt;"",[3]PREMIOS_GRADOS!$AA5&lt;&gt;0),[3]PREMIOS_GRADOS!$AA5,""),IF($A7="TOTAL",SUM(INDIRECT("O4:O"&amp;ROW()-1)),""))</f>
        <v>1</v>
      </c>
      <c r="P7" s="7">
        <f t="shared" ca="1" si="4"/>
        <v>1</v>
      </c>
      <c r="Q7" s="7" t="str">
        <f ca="1">IF(AND($A7&lt;&gt;"",$A7&lt;&gt;"TOTAL"),IF(AND([3]PREMIOS_GRADOS!$AD5&lt;&gt;"",[3]PREMIOS_GRADOS!$AD5&lt;&gt;0),[3]PREMIOS_GRADOS!$AD5,""),IF($A7="TOTAL",SUM(INDIRECT("Q4:Q"&amp;ROW()-1)),""))</f>
        <v/>
      </c>
      <c r="R7" s="7" t="str">
        <f ca="1">IF(AND($A7&lt;&gt;"",$A7&lt;&gt;"TOTAL"),IF(AND([3]PREMIOS_GRADOS!$AF5&lt;&gt;"",[3]PREMIOS_GRADOS!$AF5&lt;&gt;0),[3]PREMIOS_GRADOS!$AF5,""),IF($A7="TOTAL",SUM(INDIRECT("R4:R"&amp;ROW()-1)),""))</f>
        <v/>
      </c>
      <c r="S7" s="7">
        <f t="shared" ca="1" si="5"/>
        <v>0</v>
      </c>
      <c r="T7" s="7" t="str">
        <f ca="1">IF(AND($A7&lt;&gt;"",$A7&lt;&gt;"TOTAL"),IF(AND([3]PREMIOS_GRADOS!$AI5&lt;&gt;"",[3]PREMIOS_GRADOS!$AI5&lt;&gt;0),[3]PREMIOS_GRADOS!$AI5,""),IF($A7="TOTAL",SUM(INDIRECT("T4:T"&amp;ROW()-1)),""))</f>
        <v/>
      </c>
      <c r="U7" s="7" t="str">
        <f ca="1">IF(AND($A7&lt;&gt;"",$A7&lt;&gt;"TOTAL"),IF(AND([3]PREMIOS_GRADOS!$AK5&lt;&gt;"",[3]PREMIOS_GRADOS!$AK5&lt;&gt;0),[3]PREMIOS_GRADOS!$AK5,""),IF($A7="TOTAL",SUM(INDIRECT("U4:U"&amp;ROW()-1)),""))</f>
        <v/>
      </c>
      <c r="V7" s="7">
        <f t="shared" ca="1" si="6"/>
        <v>0</v>
      </c>
      <c r="W7" s="7" t="str">
        <f ca="1">IF(AND($A7&lt;&gt;"",$A7&lt;&gt;"TOTAL"),IF(AND([3]PREMIOS_GRADOS!$AN5&lt;&gt;"",[3]PREMIOS_GRADOS!$AN5&lt;&gt;0),[3]PREMIOS_GRADOS!$AN5,""),IF($A7="TOTAL",SUM(INDIRECT("W4:W"&amp;ROW()-1)),""))</f>
        <v/>
      </c>
      <c r="X7" s="7" t="str">
        <f ca="1">IF(AND($A7&lt;&gt;"",$A7&lt;&gt;"TOTAL"),IF(AND([3]PREMIOS_GRADOS!$AP5&lt;&gt;"",[3]PREMIOS_GRADOS!$AP5&lt;&gt;0),[3]PREMIOS_GRADOS!$AP5,""),IF($A7="TOTAL",SUM(INDIRECT("X4:X"&amp;ROW()-1)),""))</f>
        <v/>
      </c>
      <c r="Y7" s="7">
        <f t="shared" ca="1" si="7"/>
        <v>0</v>
      </c>
      <c r="Z7" s="7" t="str">
        <f ca="1">IF(AND($A7&lt;&gt;"",$A7&lt;&gt;"TOTAL"),IF(AND([3]PREMIOS_GRADOS!$AS5&lt;&gt;"",[3]PREMIOS_GRADOS!$AS5&lt;&gt;0),[3]PREMIOS_GRADOS!$AS5,""),IF($A7="TOTAL",SUM(INDIRECT("Z4:Z"&amp;ROW()-1)),""))</f>
        <v/>
      </c>
      <c r="AA7" s="7" t="str">
        <f ca="1">IF(AND($A7&lt;&gt;"",$A7&lt;&gt;"TOTAL"),IF(AND([3]PREMIOS_GRADOS!$AU5&lt;&gt;"",[3]PREMIOS_GRADOS!$AU5&lt;&gt;0),[3]PREMIOS_GRADOS!$AU5,""),IF($A7="TOTAL",SUM(INDIRECT("AA4:AA"&amp;ROW()-1)),""))</f>
        <v/>
      </c>
      <c r="AB7" s="7">
        <f t="shared" ca="1" si="8"/>
        <v>0</v>
      </c>
      <c r="AC7" s="7" t="str">
        <f ca="1">IF(AND($A7&lt;&gt;"",$A7&lt;&gt;"TOTAL"),IF(AND([3]PREMIOS_GRADOS!$AX5&lt;&gt;"",[3]PREMIOS_GRADOS!$AX5&lt;&gt;0),[3]PREMIOS_GRADOS!$AX5,""),IF($A7="TOTAL",SUM(INDIRECT("AC4:AC"&amp;ROW()-1)),""))</f>
        <v/>
      </c>
      <c r="AD7" s="7" t="str">
        <f ca="1">IF(AND($A7&lt;&gt;"",$A7&lt;&gt;"TOTAL"),IF(AND([3]PREMIOS_GRADOS!$AZ5&lt;&gt;"",[3]PREMIOS_GRADOS!$AZ5&lt;&gt;0),[3]PREMIOS_GRADOS!$AZ5,""),IF($A7="TOTAL",SUM(INDIRECT("AD4:AD"&amp;ROW()-1)),""))</f>
        <v/>
      </c>
      <c r="AE7" s="7">
        <f t="shared" ca="1" si="9"/>
        <v>0</v>
      </c>
      <c r="AF7" s="7" t="str">
        <f ca="1">IF(AND($A7&lt;&gt;"",$A7&lt;&gt;"TOTAL"),IF(AND([3]PREMIOS_GRADOS!$BC5&lt;&gt;"",[3]PREMIOS_GRADOS!$BC5&lt;&gt;0),[3]PREMIOS_GRADOS!$BC5,""),IF($A7="TOTAL",SUM(INDIRECT("AF4:AF"&amp;ROW()-1)),""))</f>
        <v/>
      </c>
      <c r="AG7" s="7" t="str">
        <f ca="1">IF(AND($A7&lt;&gt;"",$A7&lt;&gt;"TOTAL"),IF(AND([3]PREMIOS_GRADOS!$BE5&lt;&gt;"",[3]PREMIOS_GRADOS!$BE5&lt;&gt;0),[3]PREMIOS_GRADOS!$BE5,""),IF($A7="TOTAL",SUM(INDIRECT("AG4:AG"&amp;ROW()-1)),""))</f>
        <v/>
      </c>
      <c r="AH7" s="7">
        <f t="shared" ca="1" si="10"/>
        <v>0</v>
      </c>
      <c r="AI7" s="7" t="str">
        <f ca="1">IF(AND($A7&lt;&gt;"",$A7&lt;&gt;"TOTAL"),IF(AND([3]PREMIOS_GRADOS!$BH5&lt;&gt;"",[3]PREMIOS_GRADOS!$BH5&lt;&gt;0),[3]PREMIOS_GRADOS!$BH5,""),IF($A7="TOTAL",SUM(INDIRECT("AI4:AI"&amp;ROW()-1)),""))</f>
        <v/>
      </c>
      <c r="AJ7" s="7" t="str">
        <f ca="1">IF(AND($A7&lt;&gt;"",$A7&lt;&gt;"TOTAL"),IF(AND([3]PREMIOS_GRADOS!$BJ5&lt;&gt;"",[3]PREMIOS_GRADOS!$BJ5&lt;&gt;0),[3]PREMIOS_GRADOS!$BJ5,""),IF($A7="TOTAL",SUM(INDIRECT("AJ4:AJ"&amp;ROW()-1)),""))</f>
        <v/>
      </c>
      <c r="AK7" s="7">
        <f t="shared" ca="1" si="11"/>
        <v>0</v>
      </c>
      <c r="AL7" s="7" t="str">
        <f ca="1">IF(AND($A7&lt;&gt;"",$A7&lt;&gt;"TOTAL"),IF(AND([3]PREMIOS_GRADOS!$BM5&lt;&gt;"",[3]PREMIOS_GRADOS!$BM5&lt;&gt;0),[3]PREMIOS_GRADOS!$BM5,""),IF($A7="TOTAL",SUM(INDIRECT("AL4:AL"&amp;ROW()-1)),""))</f>
        <v/>
      </c>
      <c r="AM7" s="7" t="str">
        <f ca="1">IF(AND($A7&lt;&gt;"",$A7&lt;&gt;"TOTAL"),IF(AND([3]PREMIOS_GRADOS!$BO5&lt;&gt;"",[3]PREMIOS_GRADOS!$BO5&lt;&gt;0),[3]PREMIOS_GRADOS!$BO5,""),IF($A7="TOTAL",SUM(INDIRECT("AM4:AM"&amp;ROW()-1)),""))</f>
        <v/>
      </c>
      <c r="AN7" s="7">
        <f t="shared" ca="1" si="12"/>
        <v>0</v>
      </c>
      <c r="AO7" s="7" t="str">
        <f ca="1">IF(AND($A7&lt;&gt;"",$A7&lt;&gt;"TOTAL"),IF(AND([3]PREMIOS_GRADOS!$BR5&lt;&gt;"",[3]PREMIOS_GRADOS!$BR5&lt;&gt;0),[3]PREMIOS_GRADOS!$BR5,""),IF($A7="TOTAL",SUM(INDIRECT("AO4:AO"&amp;ROW()-1)),""))</f>
        <v/>
      </c>
      <c r="AP7" s="7" t="str">
        <f ca="1">IF(AND($A7&lt;&gt;"",$A7&lt;&gt;"TOTAL"),IF(AND([3]PREMIOS_GRADOS!$BT5&lt;&gt;"",[3]PREMIOS_GRADOS!$BT5&lt;&gt;0),[3]PREMIOS_GRADOS!$BT5,""),IF($A7="TOTAL",SUM(INDIRECT("AP4:AP"&amp;ROW()-1)),""))</f>
        <v/>
      </c>
      <c r="AQ7" s="7">
        <f t="shared" ca="1" si="13"/>
        <v>0</v>
      </c>
      <c r="AR7" s="7" t="str">
        <f ca="1">IF(AND($A7&lt;&gt;"",$A7&lt;&gt;"TOTAL"),IF(AND([3]PREMIOS_GRADOS!$BW5&lt;&gt;"",[3]PREMIOS_GRADOS!$BW5&lt;&gt;0),[3]PREMIOS_GRADOS!$BW5,""),IF($A7="TOTAL",SUM(INDIRECT("AR4:AR"&amp;ROW()-1)),""))</f>
        <v/>
      </c>
      <c r="AS7" s="7" t="str">
        <f ca="1">IF(AND($A7&lt;&gt;"",$A7&lt;&gt;"TOTAL"),IF(AND([3]PREMIOS_GRADOS!$BY5&lt;&gt;"",[3]PREMIOS_GRADOS!$BY5&lt;&gt;0),[3]PREMIOS_GRADOS!$BY5,""),IF($A7="TOTAL",SUM(INDIRECT("AS4:AS"&amp;ROW()-1)),""))</f>
        <v/>
      </c>
      <c r="AT7" s="7">
        <f t="shared" ca="1" si="14"/>
        <v>0</v>
      </c>
      <c r="AU7" s="7" t="str">
        <f ca="1">IF(AND($A7&lt;&gt;"",$A7&lt;&gt;"TOTAL"),IF(AND([3]PREMIOS_GRADOS!$CB5&lt;&gt;"",[3]PREMIOS_GRADOS!$CB5&lt;&gt;0),[3]PREMIOS_GRADOS!$CB5,""),IF($A7="TOTAL",SUM(INDIRECT("AU4:AU"&amp;ROW()-1)),""))</f>
        <v/>
      </c>
      <c r="AV7" s="7" t="str">
        <f ca="1">IF(AND($A7&lt;&gt;"",$A7&lt;&gt;"TOTAL"),IF(AND([3]PREMIOS_GRADOS!$CD5&lt;&gt;"",[3]PREMIOS_GRADOS!$CD5&lt;&gt;0),[3]PREMIOS_GRADOS!$CD5,""),IF($A7="TOTAL",SUM(INDIRECT("AV4:AV"&amp;ROW()-1)),""))</f>
        <v/>
      </c>
      <c r="AW7" s="7">
        <f t="shared" ca="1" si="15"/>
        <v>0</v>
      </c>
      <c r="AX7" s="7" t="str">
        <f ca="1">IF(AND($A7&lt;&gt;"",$A7&lt;&gt;"TOTAL"),IF(AND([3]PREMIOS_GRADOS!$CG5&lt;&gt;"",[3]PREMIOS_GRADOS!$CG5&lt;&gt;0),[3]PREMIOS_GRADOS!$CG5,""),IF($A7="TOTAL",SUM(INDIRECT("AX4:AX"&amp;ROW()-1)),""))</f>
        <v/>
      </c>
      <c r="AY7" s="7" t="str">
        <f ca="1">IF(AND($A7&lt;&gt;"",$A7&lt;&gt;"TOTAL"),IF(AND([3]PREMIOS_GRADOS!$CI5&lt;&gt;"",[3]PREMIOS_GRADOS!$CI5&lt;&gt;0),[3]PREMIOS_GRADOS!$CI5,""),IF($A7="TOTAL",SUM(INDIRECT("AY4:AY"&amp;ROW()-1)),""))</f>
        <v/>
      </c>
      <c r="AZ7" s="7">
        <f t="shared" ca="1" si="16"/>
        <v>0</v>
      </c>
      <c r="BA7" s="7" t="str">
        <f ca="1">IF(AND($A7&lt;&gt;"",$A7&lt;&gt;"TOTAL"),IF(AND([3]PREMIOS_GRADOS!$CL5&lt;&gt;"",[3]PREMIOS_GRADOS!$CL5&lt;&gt;0),[3]PREMIOS_GRADOS!$CL5,""),IF($A7="TOTAL",SUM(INDIRECT("BA4:BA"&amp;ROW()-1)),""))</f>
        <v/>
      </c>
      <c r="BB7" s="7" t="str">
        <f ca="1">IF(AND($A7&lt;&gt;"",$A7&lt;&gt;"TOTAL"),IF(AND([3]PREMIOS_GRADOS!$CN5&lt;&gt;"",[3]PREMIOS_GRADOS!$CN5&lt;&gt;0),[3]PREMIOS_GRADOS!$CN5,""),IF($A7="TOTAL",SUM(INDIRECT("BB4:BB"&amp;ROW()-1)),""))</f>
        <v/>
      </c>
      <c r="BC7" s="7">
        <f t="shared" ca="1" si="17"/>
        <v>0</v>
      </c>
      <c r="BD7" s="7" t="str">
        <f ca="1">IF(AND($A7&lt;&gt;"",$A7&lt;&gt;"TOTAL"),IF(AND([3]PREMIOS_GRADOS!$CQ5&lt;&gt;"",[3]PREMIOS_GRADOS!$CQ5&lt;&gt;0),[3]PREMIOS_GRADOS!$CQ5,""),IF($A7="TOTAL",SUM(INDIRECT("BD4:BD"&amp;ROW()-1)),""))</f>
        <v/>
      </c>
      <c r="BE7" s="7" t="str">
        <f ca="1">IF(AND($A7&lt;&gt;"",$A7&lt;&gt;"TOTAL"),IF(AND([3]PREMIOS_GRADOS!$CS5&lt;&gt;"",[3]PREMIOS_GRADOS!$CS5&lt;&gt;0),[3]PREMIOS_GRADOS!$CS5,""),IF($A7="TOTAL",SUM(INDIRECT("BE4:BE"&amp;ROW()-1)),""))</f>
        <v/>
      </c>
      <c r="BF7" s="7">
        <f t="shared" ca="1" si="18"/>
        <v>0</v>
      </c>
    </row>
    <row r="8" spans="1:58" x14ac:dyDescent="0.2">
      <c r="A8" s="12" t="str">
        <f>IF([3]PREMIOS_GRADOS!$D6&lt;&gt;"",[3]PREMIOS_GRADOS!$D6,IF(AND([3]PREMIOS_GRADOS!$D6="",[3]PREMIOS_GRADOS!$D7="",[3]PREMIOS_GRADOS!$D5=""),"","TOTAL"))</f>
        <v>Grado en Enfermería</v>
      </c>
      <c r="B8" s="7" t="str">
        <f ca="1">IF(AND($A8&lt;&gt;"",$A8&lt;&gt;"TOTAL"),IF(AND([3]PREMIOS_GRADOS!$E6&lt;&gt;"",[3]PREMIOS_GRADOS!$E6&lt;&gt;0),[3]PREMIOS_GRADOS!$E6,""),IF($A8="TOTAL",SUM(INDIRECT("B4:B"&amp;ROW()-1)),""))</f>
        <v/>
      </c>
      <c r="C8" s="7" t="str">
        <f ca="1">IF(AND($A8&lt;&gt;"",$A8&lt;&gt;"TOTAL"),IF(AND([3]PREMIOS_GRADOS!$G6&lt;&gt;"",[3]PREMIOS_GRADOS!$G6&lt;&gt;0),[3]PREMIOS_GRADOS!$G6,""),IF($A8="TOTAL",SUM(INDIRECT("C4:C"&amp;ROW()-1)),""))</f>
        <v/>
      </c>
      <c r="D8" s="7">
        <f t="shared" ca="1" si="0"/>
        <v>0</v>
      </c>
      <c r="E8" s="7" t="str">
        <f ca="1">IF(AND($A8&lt;&gt;"",$A8&lt;&gt;"TOTAL"),IF(AND([3]PREMIOS_GRADOS!$J6&lt;&gt;"",[3]PREMIOS_GRADOS!$J6&lt;&gt;0),[3]PREMIOS_GRADOS!$J6,""),IF($A8="TOTAL",SUM(INDIRECT("E4:E"&amp;ROW()-1)),""))</f>
        <v/>
      </c>
      <c r="F8" s="7" t="str">
        <f ca="1">IF(AND($A8&lt;&gt;"",$A8&lt;&gt;"TOTAL"),IF(AND([3]PREMIOS_GRADOS!$L6&lt;&gt;"",[3]PREMIOS_GRADOS!$L6&lt;&gt;0),[3]PREMIOS_GRADOS!$L6,""),IF($A8="TOTAL",SUM(INDIRECT("F4:F"&amp;ROW()-1)),""))</f>
        <v/>
      </c>
      <c r="G8" s="7">
        <f t="shared" ca="1" si="1"/>
        <v>0</v>
      </c>
      <c r="H8" s="7" t="str">
        <f ca="1">IF(AND($A8&lt;&gt;"",$A8&lt;&gt;"TOTAL"),IF(AND([3]PREMIOS_GRADOS!$O6&lt;&gt;"",[3]PREMIOS_GRADOS!$O6&lt;&gt;0),[3]PREMIOS_GRADOS!$O6,""),IF($A8="TOTAL",SUM(INDIRECT("H4:H"&amp;ROW()-1)),""))</f>
        <v/>
      </c>
      <c r="I8" s="7">
        <f ca="1">IF(AND($A8&lt;&gt;"",$A8&lt;&gt;"TOTAL"),IF(AND([3]PREMIOS_GRADOS!$Q6&lt;&gt;"",[3]PREMIOS_GRADOS!$Q6&lt;&gt;0),[3]PREMIOS_GRADOS!$Q6,""),IF($A8="TOTAL",SUM(INDIRECT("I4:I"&amp;ROW()-1)),""))</f>
        <v>1</v>
      </c>
      <c r="J8" s="7">
        <f t="shared" ca="1" si="2"/>
        <v>1</v>
      </c>
      <c r="K8" s="7">
        <f ca="1">IF(AND($A8&lt;&gt;"",$A8&lt;&gt;"TOTAL"),IF(AND([3]PREMIOS_GRADOS!$T6&lt;&gt;"",[3]PREMIOS_GRADOS!$T6&lt;&gt;0),[3]PREMIOS_GRADOS!$T6,""),IF($A8="TOTAL",SUM(INDIRECT("K4:K"&amp;ROW()-1)),""))</f>
        <v>1</v>
      </c>
      <c r="L8" s="7" t="str">
        <f ca="1">IF(AND($A8&lt;&gt;"",$A8&lt;&gt;"TOTAL"),IF(AND([3]PREMIOS_GRADOS!$V6&lt;&gt;"",[3]PREMIOS_GRADOS!$V6&lt;&gt;0),[3]PREMIOS_GRADOS!$V6,""),IF($A8="TOTAL",SUM(INDIRECT("L4:L"&amp;ROW()-1)),""))</f>
        <v/>
      </c>
      <c r="M8" s="7">
        <f t="shared" ca="1" si="3"/>
        <v>1</v>
      </c>
      <c r="N8" s="7">
        <f ca="1">IF(AND($A8&lt;&gt;"",$A8&lt;&gt;"TOTAL"),IF(AND([3]PREMIOS_GRADOS!$Y6&lt;&gt;"",[3]PREMIOS_GRADOS!$Y6&lt;&gt;0),[3]PREMIOS_GRADOS!$Y6,""),IF($A8="TOTAL",SUM(INDIRECT("N4:N"&amp;ROW()-1)),""))</f>
        <v>1</v>
      </c>
      <c r="O8" s="7" t="str">
        <f ca="1">IF(AND($A8&lt;&gt;"",$A8&lt;&gt;"TOTAL"),IF(AND([3]PREMIOS_GRADOS!$AA6&lt;&gt;"",[3]PREMIOS_GRADOS!$AA6&lt;&gt;0),[3]PREMIOS_GRADOS!$AA6,""),IF($A8="TOTAL",SUM(INDIRECT("O4:O"&amp;ROW()-1)),""))</f>
        <v/>
      </c>
      <c r="P8" s="7">
        <f t="shared" ca="1" si="4"/>
        <v>1</v>
      </c>
      <c r="Q8" s="7" t="str">
        <f ca="1">IF(AND($A8&lt;&gt;"",$A8&lt;&gt;"TOTAL"),IF(AND([3]PREMIOS_GRADOS!$AD6&lt;&gt;"",[3]PREMIOS_GRADOS!$AD6&lt;&gt;0),[3]PREMIOS_GRADOS!$AD6,""),IF($A8="TOTAL",SUM(INDIRECT("Q4:Q"&amp;ROW()-1)),""))</f>
        <v/>
      </c>
      <c r="R8" s="7" t="str">
        <f ca="1">IF(AND($A8&lt;&gt;"",$A8&lt;&gt;"TOTAL"),IF(AND([3]PREMIOS_GRADOS!$AF6&lt;&gt;"",[3]PREMIOS_GRADOS!$AF6&lt;&gt;0),[3]PREMIOS_GRADOS!$AF6,""),IF($A8="TOTAL",SUM(INDIRECT("R4:R"&amp;ROW()-1)),""))</f>
        <v/>
      </c>
      <c r="S8" s="7">
        <f t="shared" ca="1" si="5"/>
        <v>0</v>
      </c>
      <c r="T8" s="7" t="str">
        <f ca="1">IF(AND($A8&lt;&gt;"",$A8&lt;&gt;"TOTAL"),IF(AND([3]PREMIOS_GRADOS!$AI6&lt;&gt;"",[3]PREMIOS_GRADOS!$AI6&lt;&gt;0),[3]PREMIOS_GRADOS!$AI6,""),IF($A8="TOTAL",SUM(INDIRECT("T4:T"&amp;ROW()-1)),""))</f>
        <v/>
      </c>
      <c r="U8" s="7" t="str">
        <f ca="1">IF(AND($A8&lt;&gt;"",$A8&lt;&gt;"TOTAL"),IF(AND([3]PREMIOS_GRADOS!$AK6&lt;&gt;"",[3]PREMIOS_GRADOS!$AK6&lt;&gt;0),[3]PREMIOS_GRADOS!$AK6,""),IF($A8="TOTAL",SUM(INDIRECT("U4:U"&amp;ROW()-1)),""))</f>
        <v/>
      </c>
      <c r="V8" s="7">
        <f t="shared" ca="1" si="6"/>
        <v>0</v>
      </c>
      <c r="W8" s="7" t="str">
        <f ca="1">IF(AND($A8&lt;&gt;"",$A8&lt;&gt;"TOTAL"),IF(AND([3]PREMIOS_GRADOS!$AN6&lt;&gt;"",[3]PREMIOS_GRADOS!$AN6&lt;&gt;0),[3]PREMIOS_GRADOS!$AN6,""),IF($A8="TOTAL",SUM(INDIRECT("W4:W"&amp;ROW()-1)),""))</f>
        <v/>
      </c>
      <c r="X8" s="7" t="str">
        <f ca="1">IF(AND($A8&lt;&gt;"",$A8&lt;&gt;"TOTAL"),IF(AND([3]PREMIOS_GRADOS!$AP6&lt;&gt;"",[3]PREMIOS_GRADOS!$AP6&lt;&gt;0),[3]PREMIOS_GRADOS!$AP6,""),IF($A8="TOTAL",SUM(INDIRECT("X4:X"&amp;ROW()-1)),""))</f>
        <v/>
      </c>
      <c r="Y8" s="7">
        <f t="shared" ca="1" si="7"/>
        <v>0</v>
      </c>
      <c r="Z8" s="7" t="str">
        <f ca="1">IF(AND($A8&lt;&gt;"",$A8&lt;&gt;"TOTAL"),IF(AND([3]PREMIOS_GRADOS!$AS6&lt;&gt;"",[3]PREMIOS_GRADOS!$AS6&lt;&gt;0),[3]PREMIOS_GRADOS!$AS6,""),IF($A8="TOTAL",SUM(INDIRECT("Z4:Z"&amp;ROW()-1)),""))</f>
        <v/>
      </c>
      <c r="AA8" s="7" t="str">
        <f ca="1">IF(AND($A8&lt;&gt;"",$A8&lt;&gt;"TOTAL"),IF(AND([3]PREMIOS_GRADOS!$AU6&lt;&gt;"",[3]PREMIOS_GRADOS!$AU6&lt;&gt;0),[3]PREMIOS_GRADOS!$AU6,""),IF($A8="TOTAL",SUM(INDIRECT("AA4:AA"&amp;ROW()-1)),""))</f>
        <v/>
      </c>
      <c r="AB8" s="7">
        <f t="shared" ca="1" si="8"/>
        <v>0</v>
      </c>
      <c r="AC8" s="7" t="str">
        <f ca="1">IF(AND($A8&lt;&gt;"",$A8&lt;&gt;"TOTAL"),IF(AND([3]PREMIOS_GRADOS!$AX6&lt;&gt;"",[3]PREMIOS_GRADOS!$AX6&lt;&gt;0),[3]PREMIOS_GRADOS!$AX6,""),IF($A8="TOTAL",SUM(INDIRECT("AC4:AC"&amp;ROW()-1)),""))</f>
        <v/>
      </c>
      <c r="AD8" s="7" t="str">
        <f ca="1">IF(AND($A8&lt;&gt;"",$A8&lt;&gt;"TOTAL"),IF(AND([3]PREMIOS_GRADOS!$AZ6&lt;&gt;"",[3]PREMIOS_GRADOS!$AZ6&lt;&gt;0),[3]PREMIOS_GRADOS!$AZ6,""),IF($A8="TOTAL",SUM(INDIRECT("AD4:AD"&amp;ROW()-1)),""))</f>
        <v/>
      </c>
      <c r="AE8" s="7">
        <f t="shared" ca="1" si="9"/>
        <v>0</v>
      </c>
      <c r="AF8" s="7" t="str">
        <f ca="1">IF(AND($A8&lt;&gt;"",$A8&lt;&gt;"TOTAL"),IF(AND([3]PREMIOS_GRADOS!$BC6&lt;&gt;"",[3]PREMIOS_GRADOS!$BC6&lt;&gt;0),[3]PREMIOS_GRADOS!$BC6,""),IF($A8="TOTAL",SUM(INDIRECT("AF4:AF"&amp;ROW()-1)),""))</f>
        <v/>
      </c>
      <c r="AG8" s="7" t="str">
        <f ca="1">IF(AND($A8&lt;&gt;"",$A8&lt;&gt;"TOTAL"),IF(AND([3]PREMIOS_GRADOS!$BE6&lt;&gt;"",[3]PREMIOS_GRADOS!$BE6&lt;&gt;0),[3]PREMIOS_GRADOS!$BE6,""),IF($A8="TOTAL",SUM(INDIRECT("AG4:AG"&amp;ROW()-1)),""))</f>
        <v/>
      </c>
      <c r="AH8" s="7">
        <f t="shared" ca="1" si="10"/>
        <v>0</v>
      </c>
      <c r="AI8" s="7" t="str">
        <f ca="1">IF(AND($A8&lt;&gt;"",$A8&lt;&gt;"TOTAL"),IF(AND([3]PREMIOS_GRADOS!$BH6&lt;&gt;"",[3]PREMIOS_GRADOS!$BH6&lt;&gt;0),[3]PREMIOS_GRADOS!$BH6,""),IF($A8="TOTAL",SUM(INDIRECT("AI4:AI"&amp;ROW()-1)),""))</f>
        <v/>
      </c>
      <c r="AJ8" s="7" t="str">
        <f ca="1">IF(AND($A8&lt;&gt;"",$A8&lt;&gt;"TOTAL"),IF(AND([3]PREMIOS_GRADOS!$BJ6&lt;&gt;"",[3]PREMIOS_GRADOS!$BJ6&lt;&gt;0),[3]PREMIOS_GRADOS!$BJ6,""),IF($A8="TOTAL",SUM(INDIRECT("AJ4:AJ"&amp;ROW()-1)),""))</f>
        <v/>
      </c>
      <c r="AK8" s="7">
        <f t="shared" ca="1" si="11"/>
        <v>0</v>
      </c>
      <c r="AL8" s="7" t="str">
        <f ca="1">IF(AND($A8&lt;&gt;"",$A8&lt;&gt;"TOTAL"),IF(AND([3]PREMIOS_GRADOS!$BM6&lt;&gt;"",[3]PREMIOS_GRADOS!$BM6&lt;&gt;0),[3]PREMIOS_GRADOS!$BM6,""),IF($A8="TOTAL",SUM(INDIRECT("AL4:AL"&amp;ROW()-1)),""))</f>
        <v/>
      </c>
      <c r="AM8" s="7" t="str">
        <f ca="1">IF(AND($A8&lt;&gt;"",$A8&lt;&gt;"TOTAL"),IF(AND([3]PREMIOS_GRADOS!$BO6&lt;&gt;"",[3]PREMIOS_GRADOS!$BO6&lt;&gt;0),[3]PREMIOS_GRADOS!$BO6,""),IF($A8="TOTAL",SUM(INDIRECT("AM4:AM"&amp;ROW()-1)),""))</f>
        <v/>
      </c>
      <c r="AN8" s="7">
        <f t="shared" ca="1" si="12"/>
        <v>0</v>
      </c>
      <c r="AO8" s="7" t="str">
        <f ca="1">IF(AND($A8&lt;&gt;"",$A8&lt;&gt;"TOTAL"),IF(AND([3]PREMIOS_GRADOS!$BR6&lt;&gt;"",[3]PREMIOS_GRADOS!$BR6&lt;&gt;0),[3]PREMIOS_GRADOS!$BR6,""),IF($A8="TOTAL",SUM(INDIRECT("AO4:AO"&amp;ROW()-1)),""))</f>
        <v/>
      </c>
      <c r="AP8" s="7" t="str">
        <f ca="1">IF(AND($A8&lt;&gt;"",$A8&lt;&gt;"TOTAL"),IF(AND([3]PREMIOS_GRADOS!$BT6&lt;&gt;"",[3]PREMIOS_GRADOS!$BT6&lt;&gt;0),[3]PREMIOS_GRADOS!$BT6,""),IF($A8="TOTAL",SUM(INDIRECT("AP4:AP"&amp;ROW()-1)),""))</f>
        <v/>
      </c>
      <c r="AQ8" s="7">
        <f t="shared" ca="1" si="13"/>
        <v>0</v>
      </c>
      <c r="AR8" s="7" t="str">
        <f ca="1">IF(AND($A8&lt;&gt;"",$A8&lt;&gt;"TOTAL"),IF(AND([3]PREMIOS_GRADOS!$BW6&lt;&gt;"",[3]PREMIOS_GRADOS!$BW6&lt;&gt;0),[3]PREMIOS_GRADOS!$BW6,""),IF($A8="TOTAL",SUM(INDIRECT("AR4:AR"&amp;ROW()-1)),""))</f>
        <v/>
      </c>
      <c r="AS8" s="7" t="str">
        <f ca="1">IF(AND($A8&lt;&gt;"",$A8&lt;&gt;"TOTAL"),IF(AND([3]PREMIOS_GRADOS!$BY6&lt;&gt;"",[3]PREMIOS_GRADOS!$BY6&lt;&gt;0),[3]PREMIOS_GRADOS!$BY6,""),IF($A8="TOTAL",SUM(INDIRECT("AS4:AS"&amp;ROW()-1)),""))</f>
        <v/>
      </c>
      <c r="AT8" s="7">
        <f t="shared" ca="1" si="14"/>
        <v>0</v>
      </c>
      <c r="AU8" s="7" t="str">
        <f ca="1">IF(AND($A8&lt;&gt;"",$A8&lt;&gt;"TOTAL"),IF(AND([3]PREMIOS_GRADOS!$CB6&lt;&gt;"",[3]PREMIOS_GRADOS!$CB6&lt;&gt;0),[3]PREMIOS_GRADOS!$CB6,""),IF($A8="TOTAL",SUM(INDIRECT("AU4:AU"&amp;ROW()-1)),""))</f>
        <v/>
      </c>
      <c r="AV8" s="7" t="str">
        <f ca="1">IF(AND($A8&lt;&gt;"",$A8&lt;&gt;"TOTAL"),IF(AND([3]PREMIOS_GRADOS!$CD6&lt;&gt;"",[3]PREMIOS_GRADOS!$CD6&lt;&gt;0),[3]PREMIOS_GRADOS!$CD6,""),IF($A8="TOTAL",SUM(INDIRECT("AV4:AV"&amp;ROW()-1)),""))</f>
        <v/>
      </c>
      <c r="AW8" s="7">
        <f t="shared" ca="1" si="15"/>
        <v>0</v>
      </c>
      <c r="AX8" s="7" t="str">
        <f ca="1">IF(AND($A8&lt;&gt;"",$A8&lt;&gt;"TOTAL"),IF(AND([3]PREMIOS_GRADOS!$CG6&lt;&gt;"",[3]PREMIOS_GRADOS!$CG6&lt;&gt;0),[3]PREMIOS_GRADOS!$CG6,""),IF($A8="TOTAL",SUM(INDIRECT("AX4:AX"&amp;ROW()-1)),""))</f>
        <v/>
      </c>
      <c r="AY8" s="7" t="str">
        <f ca="1">IF(AND($A8&lt;&gt;"",$A8&lt;&gt;"TOTAL"),IF(AND([3]PREMIOS_GRADOS!$CI6&lt;&gt;"",[3]PREMIOS_GRADOS!$CI6&lt;&gt;0),[3]PREMIOS_GRADOS!$CI6,""),IF($A8="TOTAL",SUM(INDIRECT("AY4:AY"&amp;ROW()-1)),""))</f>
        <v/>
      </c>
      <c r="AZ8" s="7">
        <f t="shared" ca="1" si="16"/>
        <v>0</v>
      </c>
      <c r="BA8" s="7" t="str">
        <f ca="1">IF(AND($A8&lt;&gt;"",$A8&lt;&gt;"TOTAL"),IF(AND([3]PREMIOS_GRADOS!$CL6&lt;&gt;"",[3]PREMIOS_GRADOS!$CL6&lt;&gt;0),[3]PREMIOS_GRADOS!$CL6,""),IF($A8="TOTAL",SUM(INDIRECT("BA4:BA"&amp;ROW()-1)),""))</f>
        <v/>
      </c>
      <c r="BB8" s="7" t="str">
        <f ca="1">IF(AND($A8&lt;&gt;"",$A8&lt;&gt;"TOTAL"),IF(AND([3]PREMIOS_GRADOS!$CN6&lt;&gt;"",[3]PREMIOS_GRADOS!$CN6&lt;&gt;0),[3]PREMIOS_GRADOS!$CN6,""),IF($A8="TOTAL",SUM(INDIRECT("BB4:BB"&amp;ROW()-1)),""))</f>
        <v/>
      </c>
      <c r="BC8" s="7">
        <f t="shared" ca="1" si="17"/>
        <v>0</v>
      </c>
      <c r="BD8" s="7" t="str">
        <f ca="1">IF(AND($A8&lt;&gt;"",$A8&lt;&gt;"TOTAL"),IF(AND([3]PREMIOS_GRADOS!$CQ6&lt;&gt;"",[3]PREMIOS_GRADOS!$CQ6&lt;&gt;0),[3]PREMIOS_GRADOS!$CQ6,""),IF($A8="TOTAL",SUM(INDIRECT("BD4:BD"&amp;ROW()-1)),""))</f>
        <v/>
      </c>
      <c r="BE8" s="7" t="str">
        <f ca="1">IF(AND($A8&lt;&gt;"",$A8&lt;&gt;"TOTAL"),IF(AND([3]PREMIOS_GRADOS!$CS6&lt;&gt;"",[3]PREMIOS_GRADOS!$CS6&lt;&gt;0),[3]PREMIOS_GRADOS!$CS6,""),IF($A8="TOTAL",SUM(INDIRECT("BE4:BE"&amp;ROW()-1)),""))</f>
        <v/>
      </c>
      <c r="BF8" s="7">
        <f t="shared" ca="1" si="18"/>
        <v>0</v>
      </c>
    </row>
    <row r="9" spans="1:58" x14ac:dyDescent="0.2">
      <c r="A9" s="12" t="str">
        <f>IF([3]PREMIOS_GRADOS!$D7&lt;&gt;"",[3]PREMIOS_GRADOS!$D7,IF(AND([3]PREMIOS_GRADOS!$D7="",[3]PREMIOS_GRADOS!$D8="",[3]PREMIOS_GRADOS!$D6=""),"","TOTAL"))</f>
        <v>Grado en Enología</v>
      </c>
      <c r="B9" s="7" t="str">
        <f ca="1">IF(AND($A9&lt;&gt;"",$A9&lt;&gt;"TOTAL"),IF(AND([3]PREMIOS_GRADOS!$E7&lt;&gt;"",[3]PREMIOS_GRADOS!$E7&lt;&gt;0),[3]PREMIOS_GRADOS!$E7,""),IF($A9="TOTAL",SUM(INDIRECT("B4:B"&amp;ROW()-1)),""))</f>
        <v/>
      </c>
      <c r="C9" s="7" t="str">
        <f ca="1">IF(AND($A9&lt;&gt;"",$A9&lt;&gt;"TOTAL"),IF(AND([3]PREMIOS_GRADOS!$G7&lt;&gt;"",[3]PREMIOS_GRADOS!$G7&lt;&gt;0),[3]PREMIOS_GRADOS!$G7,""),IF($A9="TOTAL",SUM(INDIRECT("C4:C"&amp;ROW()-1)),""))</f>
        <v/>
      </c>
      <c r="D9" s="7">
        <f t="shared" ca="1" si="0"/>
        <v>0</v>
      </c>
      <c r="E9" s="7" t="str">
        <f ca="1">IF(AND($A9&lt;&gt;"",$A9&lt;&gt;"TOTAL"),IF(AND([3]PREMIOS_GRADOS!$J7&lt;&gt;"",[3]PREMIOS_GRADOS!$J7&lt;&gt;0),[3]PREMIOS_GRADOS!$J7,""),IF($A9="TOTAL",SUM(INDIRECT("E4:E"&amp;ROW()-1)),""))</f>
        <v/>
      </c>
      <c r="F9" s="7" t="str">
        <f ca="1">IF(AND($A9&lt;&gt;"",$A9&lt;&gt;"TOTAL"),IF(AND([3]PREMIOS_GRADOS!$L7&lt;&gt;"",[3]PREMIOS_GRADOS!$L7&lt;&gt;0),[3]PREMIOS_GRADOS!$L7,""),IF($A9="TOTAL",SUM(INDIRECT("F4:F"&amp;ROW()-1)),""))</f>
        <v/>
      </c>
      <c r="G9" s="7">
        <f t="shared" ca="1" si="1"/>
        <v>0</v>
      </c>
      <c r="H9" s="7">
        <f ca="1">IF(AND($A9&lt;&gt;"",$A9&lt;&gt;"TOTAL"),IF(AND([3]PREMIOS_GRADOS!$O7&lt;&gt;"",[3]PREMIOS_GRADOS!$O7&lt;&gt;0),[3]PREMIOS_GRADOS!$O7,""),IF($A9="TOTAL",SUM(INDIRECT("H4:H"&amp;ROW()-1)),""))</f>
        <v>1</v>
      </c>
      <c r="I9" s="7" t="str">
        <f ca="1">IF(AND($A9&lt;&gt;"",$A9&lt;&gt;"TOTAL"),IF(AND([3]PREMIOS_GRADOS!$Q7&lt;&gt;"",[3]PREMIOS_GRADOS!$Q7&lt;&gt;0),[3]PREMIOS_GRADOS!$Q7,""),IF($A9="TOTAL",SUM(INDIRECT("I4:I"&amp;ROW()-1)),""))</f>
        <v/>
      </c>
      <c r="J9" s="7">
        <f t="shared" ca="1" si="2"/>
        <v>1</v>
      </c>
      <c r="K9" s="7" t="str">
        <f ca="1">IF(AND($A9&lt;&gt;"",$A9&lt;&gt;"TOTAL"),IF(AND([3]PREMIOS_GRADOS!$T7&lt;&gt;"",[3]PREMIOS_GRADOS!$T7&lt;&gt;0),[3]PREMIOS_GRADOS!$T7,""),IF($A9="TOTAL",SUM(INDIRECT("K4:K"&amp;ROW()-1)),""))</f>
        <v/>
      </c>
      <c r="L9" s="7">
        <f ca="1">IF(AND($A9&lt;&gt;"",$A9&lt;&gt;"TOTAL"),IF(AND([3]PREMIOS_GRADOS!$V7&lt;&gt;"",[3]PREMIOS_GRADOS!$V7&lt;&gt;0),[3]PREMIOS_GRADOS!$V7,""),IF($A9="TOTAL",SUM(INDIRECT("L4:L"&amp;ROW()-1)),""))</f>
        <v>1</v>
      </c>
      <c r="M9" s="7">
        <f t="shared" ca="1" si="3"/>
        <v>1</v>
      </c>
      <c r="N9" s="7">
        <f ca="1">IF(AND($A9&lt;&gt;"",$A9&lt;&gt;"TOTAL"),IF(AND([3]PREMIOS_GRADOS!$Y7&lt;&gt;"",[3]PREMIOS_GRADOS!$Y7&lt;&gt;0),[3]PREMIOS_GRADOS!$Y7,""),IF($A9="TOTAL",SUM(INDIRECT("N4:N"&amp;ROW()-1)),""))</f>
        <v>1</v>
      </c>
      <c r="O9" s="7" t="str">
        <f ca="1">IF(AND($A9&lt;&gt;"",$A9&lt;&gt;"TOTAL"),IF(AND([3]PREMIOS_GRADOS!$AA7&lt;&gt;"",[3]PREMIOS_GRADOS!$AA7&lt;&gt;0),[3]PREMIOS_GRADOS!$AA7,""),IF($A9="TOTAL",SUM(INDIRECT("O4:O"&amp;ROW()-1)),""))</f>
        <v/>
      </c>
      <c r="P9" s="7">
        <f t="shared" ca="1" si="4"/>
        <v>1</v>
      </c>
      <c r="Q9" s="7" t="str">
        <f ca="1">IF(AND($A9&lt;&gt;"",$A9&lt;&gt;"TOTAL"),IF(AND([3]PREMIOS_GRADOS!$AD7&lt;&gt;"",[3]PREMIOS_GRADOS!$AD7&lt;&gt;0),[3]PREMIOS_GRADOS!$AD7,""),IF($A9="TOTAL",SUM(INDIRECT("Q4:Q"&amp;ROW()-1)),""))</f>
        <v/>
      </c>
      <c r="R9" s="7" t="str">
        <f ca="1">IF(AND($A9&lt;&gt;"",$A9&lt;&gt;"TOTAL"),IF(AND([3]PREMIOS_GRADOS!$AF7&lt;&gt;"",[3]PREMIOS_GRADOS!$AF7&lt;&gt;0),[3]PREMIOS_GRADOS!$AF7,""),IF($A9="TOTAL",SUM(INDIRECT("R4:R"&amp;ROW()-1)),""))</f>
        <v/>
      </c>
      <c r="S9" s="7">
        <f t="shared" ca="1" si="5"/>
        <v>0</v>
      </c>
      <c r="T9" s="7" t="str">
        <f ca="1">IF(AND($A9&lt;&gt;"",$A9&lt;&gt;"TOTAL"),IF(AND([3]PREMIOS_GRADOS!$AI7&lt;&gt;"",[3]PREMIOS_GRADOS!$AI7&lt;&gt;0),[3]PREMIOS_GRADOS!$AI7,""),IF($A9="TOTAL",SUM(INDIRECT("T4:T"&amp;ROW()-1)),""))</f>
        <v/>
      </c>
      <c r="U9" s="7" t="str">
        <f ca="1">IF(AND($A9&lt;&gt;"",$A9&lt;&gt;"TOTAL"),IF(AND([3]PREMIOS_GRADOS!$AK7&lt;&gt;"",[3]PREMIOS_GRADOS!$AK7&lt;&gt;0),[3]PREMIOS_GRADOS!$AK7,""),IF($A9="TOTAL",SUM(INDIRECT("U4:U"&amp;ROW()-1)),""))</f>
        <v/>
      </c>
      <c r="V9" s="7">
        <f t="shared" ca="1" si="6"/>
        <v>0</v>
      </c>
      <c r="W9" s="7" t="str">
        <f ca="1">IF(AND($A9&lt;&gt;"",$A9&lt;&gt;"TOTAL"),IF(AND([3]PREMIOS_GRADOS!$AN7&lt;&gt;"",[3]PREMIOS_GRADOS!$AN7&lt;&gt;0),[3]PREMIOS_GRADOS!$AN7,""),IF($A9="TOTAL",SUM(INDIRECT("W4:W"&amp;ROW()-1)),""))</f>
        <v/>
      </c>
      <c r="X9" s="7" t="str">
        <f ca="1">IF(AND($A9&lt;&gt;"",$A9&lt;&gt;"TOTAL"),IF(AND([3]PREMIOS_GRADOS!$AP7&lt;&gt;"",[3]PREMIOS_GRADOS!$AP7&lt;&gt;0),[3]PREMIOS_GRADOS!$AP7,""),IF($A9="TOTAL",SUM(INDIRECT("X4:X"&amp;ROW()-1)),""))</f>
        <v/>
      </c>
      <c r="Y9" s="7">
        <f t="shared" ca="1" si="7"/>
        <v>0</v>
      </c>
      <c r="Z9" s="7" t="str">
        <f ca="1">IF(AND($A9&lt;&gt;"",$A9&lt;&gt;"TOTAL"),IF(AND([3]PREMIOS_GRADOS!$AS7&lt;&gt;"",[3]PREMIOS_GRADOS!$AS7&lt;&gt;0),[3]PREMIOS_GRADOS!$AS7,""),IF($A9="TOTAL",SUM(INDIRECT("Z4:Z"&amp;ROW()-1)),""))</f>
        <v/>
      </c>
      <c r="AA9" s="7" t="str">
        <f ca="1">IF(AND($A9&lt;&gt;"",$A9&lt;&gt;"TOTAL"),IF(AND([3]PREMIOS_GRADOS!$AU7&lt;&gt;"",[3]PREMIOS_GRADOS!$AU7&lt;&gt;0),[3]PREMIOS_GRADOS!$AU7,""),IF($A9="TOTAL",SUM(INDIRECT("AA4:AA"&amp;ROW()-1)),""))</f>
        <v/>
      </c>
      <c r="AB9" s="7">
        <f t="shared" ca="1" si="8"/>
        <v>0</v>
      </c>
      <c r="AC9" s="7" t="str">
        <f ca="1">IF(AND($A9&lt;&gt;"",$A9&lt;&gt;"TOTAL"),IF(AND([3]PREMIOS_GRADOS!$AX7&lt;&gt;"",[3]PREMIOS_GRADOS!$AX7&lt;&gt;0),[3]PREMIOS_GRADOS!$AX7,""),IF($A9="TOTAL",SUM(INDIRECT("AC4:AC"&amp;ROW()-1)),""))</f>
        <v/>
      </c>
      <c r="AD9" s="7" t="str">
        <f ca="1">IF(AND($A9&lt;&gt;"",$A9&lt;&gt;"TOTAL"),IF(AND([3]PREMIOS_GRADOS!$AZ7&lt;&gt;"",[3]PREMIOS_GRADOS!$AZ7&lt;&gt;0),[3]PREMIOS_GRADOS!$AZ7,""),IF($A9="TOTAL",SUM(INDIRECT("AD4:AD"&amp;ROW()-1)),""))</f>
        <v/>
      </c>
      <c r="AE9" s="7">
        <f t="shared" ca="1" si="9"/>
        <v>0</v>
      </c>
      <c r="AF9" s="7" t="str">
        <f ca="1">IF(AND($A9&lt;&gt;"",$A9&lt;&gt;"TOTAL"),IF(AND([3]PREMIOS_GRADOS!$BC7&lt;&gt;"",[3]PREMIOS_GRADOS!$BC7&lt;&gt;0),[3]PREMIOS_GRADOS!$BC7,""),IF($A9="TOTAL",SUM(INDIRECT("AF4:AF"&amp;ROW()-1)),""))</f>
        <v/>
      </c>
      <c r="AG9" s="7" t="str">
        <f ca="1">IF(AND($A9&lt;&gt;"",$A9&lt;&gt;"TOTAL"),IF(AND([3]PREMIOS_GRADOS!$BE7&lt;&gt;"",[3]PREMIOS_GRADOS!$BE7&lt;&gt;0),[3]PREMIOS_GRADOS!$BE7,""),IF($A9="TOTAL",SUM(INDIRECT("AG4:AG"&amp;ROW()-1)),""))</f>
        <v/>
      </c>
      <c r="AH9" s="7">
        <f t="shared" ca="1" si="10"/>
        <v>0</v>
      </c>
      <c r="AI9" s="7" t="str">
        <f ca="1">IF(AND($A9&lt;&gt;"",$A9&lt;&gt;"TOTAL"),IF(AND([3]PREMIOS_GRADOS!$BH7&lt;&gt;"",[3]PREMIOS_GRADOS!$BH7&lt;&gt;0),[3]PREMIOS_GRADOS!$BH7,""),IF($A9="TOTAL",SUM(INDIRECT("AI4:AI"&amp;ROW()-1)),""))</f>
        <v/>
      </c>
      <c r="AJ9" s="7" t="str">
        <f ca="1">IF(AND($A9&lt;&gt;"",$A9&lt;&gt;"TOTAL"),IF(AND([3]PREMIOS_GRADOS!$BJ7&lt;&gt;"",[3]PREMIOS_GRADOS!$BJ7&lt;&gt;0),[3]PREMIOS_GRADOS!$BJ7,""),IF($A9="TOTAL",SUM(INDIRECT("AJ4:AJ"&amp;ROW()-1)),""))</f>
        <v/>
      </c>
      <c r="AK9" s="7">
        <f t="shared" ca="1" si="11"/>
        <v>0</v>
      </c>
      <c r="AL9" s="7" t="str">
        <f ca="1">IF(AND($A9&lt;&gt;"",$A9&lt;&gt;"TOTAL"),IF(AND([3]PREMIOS_GRADOS!$BM7&lt;&gt;"",[3]PREMIOS_GRADOS!$BM7&lt;&gt;0),[3]PREMIOS_GRADOS!$BM7,""),IF($A9="TOTAL",SUM(INDIRECT("AL4:AL"&amp;ROW()-1)),""))</f>
        <v/>
      </c>
      <c r="AM9" s="7" t="str">
        <f ca="1">IF(AND($A9&lt;&gt;"",$A9&lt;&gt;"TOTAL"),IF(AND([3]PREMIOS_GRADOS!$BO7&lt;&gt;"",[3]PREMIOS_GRADOS!$BO7&lt;&gt;0),[3]PREMIOS_GRADOS!$BO7,""),IF($A9="TOTAL",SUM(INDIRECT("AM4:AM"&amp;ROW()-1)),""))</f>
        <v/>
      </c>
      <c r="AN9" s="7">
        <f t="shared" ca="1" si="12"/>
        <v>0</v>
      </c>
      <c r="AO9" s="7" t="str">
        <f ca="1">IF(AND($A9&lt;&gt;"",$A9&lt;&gt;"TOTAL"),IF(AND([3]PREMIOS_GRADOS!$BR7&lt;&gt;"",[3]PREMIOS_GRADOS!$BR7&lt;&gt;0),[3]PREMIOS_GRADOS!$BR7,""),IF($A9="TOTAL",SUM(INDIRECT("AO4:AO"&amp;ROW()-1)),""))</f>
        <v/>
      </c>
      <c r="AP9" s="7" t="str">
        <f ca="1">IF(AND($A9&lt;&gt;"",$A9&lt;&gt;"TOTAL"),IF(AND([3]PREMIOS_GRADOS!$BT7&lt;&gt;"",[3]PREMIOS_GRADOS!$BT7&lt;&gt;0),[3]PREMIOS_GRADOS!$BT7,""),IF($A9="TOTAL",SUM(INDIRECT("AP4:AP"&amp;ROW()-1)),""))</f>
        <v/>
      </c>
      <c r="AQ9" s="7">
        <f t="shared" ca="1" si="13"/>
        <v>0</v>
      </c>
      <c r="AR9" s="7" t="str">
        <f ca="1">IF(AND($A9&lt;&gt;"",$A9&lt;&gt;"TOTAL"),IF(AND([3]PREMIOS_GRADOS!$BW7&lt;&gt;"",[3]PREMIOS_GRADOS!$BW7&lt;&gt;0),[3]PREMIOS_GRADOS!$BW7,""),IF($A9="TOTAL",SUM(INDIRECT("AR4:AR"&amp;ROW()-1)),""))</f>
        <v/>
      </c>
      <c r="AS9" s="7" t="str">
        <f ca="1">IF(AND($A9&lt;&gt;"",$A9&lt;&gt;"TOTAL"),IF(AND([3]PREMIOS_GRADOS!$BY7&lt;&gt;"",[3]PREMIOS_GRADOS!$BY7&lt;&gt;0),[3]PREMIOS_GRADOS!$BY7,""),IF($A9="TOTAL",SUM(INDIRECT("AS4:AS"&amp;ROW()-1)),""))</f>
        <v/>
      </c>
      <c r="AT9" s="7">
        <f t="shared" ca="1" si="14"/>
        <v>0</v>
      </c>
      <c r="AU9" s="7" t="str">
        <f ca="1">IF(AND($A9&lt;&gt;"",$A9&lt;&gt;"TOTAL"),IF(AND([3]PREMIOS_GRADOS!$CB7&lt;&gt;"",[3]PREMIOS_GRADOS!$CB7&lt;&gt;0),[3]PREMIOS_GRADOS!$CB7,""),IF($A9="TOTAL",SUM(INDIRECT("AU4:AU"&amp;ROW()-1)),""))</f>
        <v/>
      </c>
      <c r="AV9" s="7" t="str">
        <f ca="1">IF(AND($A9&lt;&gt;"",$A9&lt;&gt;"TOTAL"),IF(AND([3]PREMIOS_GRADOS!$CD7&lt;&gt;"",[3]PREMIOS_GRADOS!$CD7&lt;&gt;0),[3]PREMIOS_GRADOS!$CD7,""),IF($A9="TOTAL",SUM(INDIRECT("AV4:AV"&amp;ROW()-1)),""))</f>
        <v/>
      </c>
      <c r="AW9" s="7">
        <f t="shared" ca="1" si="15"/>
        <v>0</v>
      </c>
      <c r="AX9" s="7" t="str">
        <f ca="1">IF(AND($A9&lt;&gt;"",$A9&lt;&gt;"TOTAL"),IF(AND([3]PREMIOS_GRADOS!$CG7&lt;&gt;"",[3]PREMIOS_GRADOS!$CG7&lt;&gt;0),[3]PREMIOS_GRADOS!$CG7,""),IF($A9="TOTAL",SUM(INDIRECT("AX4:AX"&amp;ROW()-1)),""))</f>
        <v/>
      </c>
      <c r="AY9" s="7" t="str">
        <f ca="1">IF(AND($A9&lt;&gt;"",$A9&lt;&gt;"TOTAL"),IF(AND([3]PREMIOS_GRADOS!$CI7&lt;&gt;"",[3]PREMIOS_GRADOS!$CI7&lt;&gt;0),[3]PREMIOS_GRADOS!$CI7,""),IF($A9="TOTAL",SUM(INDIRECT("AY4:AY"&amp;ROW()-1)),""))</f>
        <v/>
      </c>
      <c r="AZ9" s="7">
        <f t="shared" ca="1" si="16"/>
        <v>0</v>
      </c>
      <c r="BA9" s="7" t="str">
        <f ca="1">IF(AND($A9&lt;&gt;"",$A9&lt;&gt;"TOTAL"),IF(AND([3]PREMIOS_GRADOS!$CL7&lt;&gt;"",[3]PREMIOS_GRADOS!$CL7&lt;&gt;0),[3]PREMIOS_GRADOS!$CL7,""),IF($A9="TOTAL",SUM(INDIRECT("BA4:BA"&amp;ROW()-1)),""))</f>
        <v/>
      </c>
      <c r="BB9" s="7" t="str">
        <f ca="1">IF(AND($A9&lt;&gt;"",$A9&lt;&gt;"TOTAL"),IF(AND([3]PREMIOS_GRADOS!$CN7&lt;&gt;"",[3]PREMIOS_GRADOS!$CN7&lt;&gt;0),[3]PREMIOS_GRADOS!$CN7,""),IF($A9="TOTAL",SUM(INDIRECT("BB4:BB"&amp;ROW()-1)),""))</f>
        <v/>
      </c>
      <c r="BC9" s="7">
        <f t="shared" ca="1" si="17"/>
        <v>0</v>
      </c>
      <c r="BD9" s="7" t="str">
        <f ca="1">IF(AND($A9&lt;&gt;"",$A9&lt;&gt;"TOTAL"),IF(AND([3]PREMIOS_GRADOS!$CQ7&lt;&gt;"",[3]PREMIOS_GRADOS!$CQ7&lt;&gt;0),[3]PREMIOS_GRADOS!$CQ7,""),IF($A9="TOTAL",SUM(INDIRECT("BD4:BD"&amp;ROW()-1)),""))</f>
        <v/>
      </c>
      <c r="BE9" s="7" t="str">
        <f ca="1">IF(AND($A9&lt;&gt;"",$A9&lt;&gt;"TOTAL"),IF(AND([3]PREMIOS_GRADOS!$CS7&lt;&gt;"",[3]PREMIOS_GRADOS!$CS7&lt;&gt;0),[3]PREMIOS_GRADOS!$CS7,""),IF($A9="TOTAL",SUM(INDIRECT("BE4:BE"&amp;ROW()-1)),""))</f>
        <v/>
      </c>
      <c r="BF9" s="7">
        <f t="shared" ca="1" si="18"/>
        <v>0</v>
      </c>
    </row>
    <row r="10" spans="1:58" x14ac:dyDescent="0.2">
      <c r="A10" s="12" t="str">
        <f>IF([3]PREMIOS_GRADOS!$D8&lt;&gt;"",[3]PREMIOS_GRADOS!$D8,IF(AND([3]PREMIOS_GRADOS!$D8="",[3]PREMIOS_GRADOS!$D9="",[3]PREMIOS_GRADOS!$D7=""),"","TOTAL"))</f>
        <v>Grado en Estudios Ingleses</v>
      </c>
      <c r="B10" s="7" t="str">
        <f ca="1">IF(AND($A10&lt;&gt;"",$A10&lt;&gt;"TOTAL"),IF(AND([3]PREMIOS_GRADOS!$E8&lt;&gt;"",[3]PREMIOS_GRADOS!$E8&lt;&gt;0),[3]PREMIOS_GRADOS!$E8,""),IF($A10="TOTAL",SUM(INDIRECT("B4:B"&amp;ROW()-1)),""))</f>
        <v/>
      </c>
      <c r="C10" s="7" t="str">
        <f ca="1">IF(AND($A10&lt;&gt;"",$A10&lt;&gt;"TOTAL"),IF(AND([3]PREMIOS_GRADOS!$G8&lt;&gt;"",[3]PREMIOS_GRADOS!$G8&lt;&gt;0),[3]PREMIOS_GRADOS!$G8,""),IF($A10="TOTAL",SUM(INDIRECT("C4:C"&amp;ROW()-1)),""))</f>
        <v/>
      </c>
      <c r="D10" s="7">
        <f t="shared" ca="1" si="0"/>
        <v>0</v>
      </c>
      <c r="E10" s="7">
        <f ca="1">IF(AND($A10&lt;&gt;"",$A10&lt;&gt;"TOTAL"),IF(AND([3]PREMIOS_GRADOS!$J8&lt;&gt;"",[3]PREMIOS_GRADOS!$J8&lt;&gt;0),[3]PREMIOS_GRADOS!$J8,""),IF($A10="TOTAL",SUM(INDIRECT("E4:E"&amp;ROW()-1)),""))</f>
        <v>1</v>
      </c>
      <c r="F10" s="7" t="str">
        <f ca="1">IF(AND($A10&lt;&gt;"",$A10&lt;&gt;"TOTAL"),IF(AND([3]PREMIOS_GRADOS!$L8&lt;&gt;"",[3]PREMIOS_GRADOS!$L8&lt;&gt;0),[3]PREMIOS_GRADOS!$L8,""),IF($A10="TOTAL",SUM(INDIRECT("F4:F"&amp;ROW()-1)),""))</f>
        <v/>
      </c>
      <c r="G10" s="7">
        <f t="shared" ca="1" si="1"/>
        <v>1</v>
      </c>
      <c r="H10" s="7">
        <f ca="1">IF(AND($A10&lt;&gt;"",$A10&lt;&gt;"TOTAL"),IF(AND([3]PREMIOS_GRADOS!$O8&lt;&gt;"",[3]PREMIOS_GRADOS!$O8&lt;&gt;0),[3]PREMIOS_GRADOS!$O8,""),IF($A10="TOTAL",SUM(INDIRECT("H4:H"&amp;ROW()-1)),""))</f>
        <v>1</v>
      </c>
      <c r="I10" s="7" t="str">
        <f ca="1">IF(AND($A10&lt;&gt;"",$A10&lt;&gt;"TOTAL"),IF(AND([3]PREMIOS_GRADOS!$Q8&lt;&gt;"",[3]PREMIOS_GRADOS!$Q8&lt;&gt;0),[3]PREMIOS_GRADOS!$Q8,""),IF($A10="TOTAL",SUM(INDIRECT("I4:I"&amp;ROW()-1)),""))</f>
        <v/>
      </c>
      <c r="J10" s="7">
        <f t="shared" ca="1" si="2"/>
        <v>1</v>
      </c>
      <c r="K10" s="7" t="str">
        <f ca="1">IF(AND($A10&lt;&gt;"",$A10&lt;&gt;"TOTAL"),IF(AND([3]PREMIOS_GRADOS!$T8&lt;&gt;"",[3]PREMIOS_GRADOS!$T8&lt;&gt;0),[3]PREMIOS_GRADOS!$T8,""),IF($A10="TOTAL",SUM(INDIRECT("K4:K"&amp;ROW()-1)),""))</f>
        <v/>
      </c>
      <c r="L10" s="7">
        <f ca="1">IF(AND($A10&lt;&gt;"",$A10&lt;&gt;"TOTAL"),IF(AND([3]PREMIOS_GRADOS!$V8&lt;&gt;"",[3]PREMIOS_GRADOS!$V8&lt;&gt;0),[3]PREMIOS_GRADOS!$V8,""),IF($A10="TOTAL",SUM(INDIRECT("L4:L"&amp;ROW()-1)),""))</f>
        <v>1</v>
      </c>
      <c r="M10" s="7">
        <f t="shared" ca="1" si="3"/>
        <v>1</v>
      </c>
      <c r="N10" s="7">
        <f ca="1">IF(AND($A10&lt;&gt;"",$A10&lt;&gt;"TOTAL"),IF(AND([3]PREMIOS_GRADOS!$Y8&lt;&gt;"",[3]PREMIOS_GRADOS!$Y8&lt;&gt;0),[3]PREMIOS_GRADOS!$Y8,""),IF($A10="TOTAL",SUM(INDIRECT("N4:N"&amp;ROW()-1)),""))</f>
        <v>1</v>
      </c>
      <c r="O10" s="7" t="str">
        <f ca="1">IF(AND($A10&lt;&gt;"",$A10&lt;&gt;"TOTAL"),IF(AND([3]PREMIOS_GRADOS!$AA8&lt;&gt;"",[3]PREMIOS_GRADOS!$AA8&lt;&gt;0),[3]PREMIOS_GRADOS!$AA8,""),IF($A10="TOTAL",SUM(INDIRECT("O4:O"&amp;ROW()-1)),""))</f>
        <v/>
      </c>
      <c r="P10" s="7">
        <f t="shared" ca="1" si="4"/>
        <v>1</v>
      </c>
      <c r="Q10" s="7" t="str">
        <f ca="1">IF(AND($A10&lt;&gt;"",$A10&lt;&gt;"TOTAL"),IF(AND([3]PREMIOS_GRADOS!$AD8&lt;&gt;"",[3]PREMIOS_GRADOS!$AD8&lt;&gt;0),[3]PREMIOS_GRADOS!$AD8,""),IF($A10="TOTAL",SUM(INDIRECT("Q4:Q"&amp;ROW()-1)),""))</f>
        <v/>
      </c>
      <c r="R10" s="7" t="str">
        <f ca="1">IF(AND($A10&lt;&gt;"",$A10&lt;&gt;"TOTAL"),IF(AND([3]PREMIOS_GRADOS!$AF8&lt;&gt;"",[3]PREMIOS_GRADOS!$AF8&lt;&gt;0),[3]PREMIOS_GRADOS!$AF8,""),IF($A10="TOTAL",SUM(INDIRECT("R4:R"&amp;ROW()-1)),""))</f>
        <v/>
      </c>
      <c r="S10" s="7">
        <f t="shared" ca="1" si="5"/>
        <v>0</v>
      </c>
      <c r="T10" s="7" t="str">
        <f ca="1">IF(AND($A10&lt;&gt;"",$A10&lt;&gt;"TOTAL"),IF(AND([3]PREMIOS_GRADOS!$AI8&lt;&gt;"",[3]PREMIOS_GRADOS!$AI8&lt;&gt;0),[3]PREMIOS_GRADOS!$AI8,""),IF($A10="TOTAL",SUM(INDIRECT("T4:T"&amp;ROW()-1)),""))</f>
        <v/>
      </c>
      <c r="U10" s="7" t="str">
        <f ca="1">IF(AND($A10&lt;&gt;"",$A10&lt;&gt;"TOTAL"),IF(AND([3]PREMIOS_GRADOS!$AK8&lt;&gt;"",[3]PREMIOS_GRADOS!$AK8&lt;&gt;0),[3]PREMIOS_GRADOS!$AK8,""),IF($A10="TOTAL",SUM(INDIRECT("U4:U"&amp;ROW()-1)),""))</f>
        <v/>
      </c>
      <c r="V10" s="7">
        <f t="shared" ca="1" si="6"/>
        <v>0</v>
      </c>
      <c r="W10" s="7" t="str">
        <f ca="1">IF(AND($A10&lt;&gt;"",$A10&lt;&gt;"TOTAL"),IF(AND([3]PREMIOS_GRADOS!$AN8&lt;&gt;"",[3]PREMIOS_GRADOS!$AN8&lt;&gt;0),[3]PREMIOS_GRADOS!$AN8,""),IF($A10="TOTAL",SUM(INDIRECT("W4:W"&amp;ROW()-1)),""))</f>
        <v/>
      </c>
      <c r="X10" s="7" t="str">
        <f ca="1">IF(AND($A10&lt;&gt;"",$A10&lt;&gt;"TOTAL"),IF(AND([3]PREMIOS_GRADOS!$AP8&lt;&gt;"",[3]PREMIOS_GRADOS!$AP8&lt;&gt;0),[3]PREMIOS_GRADOS!$AP8,""),IF($A10="TOTAL",SUM(INDIRECT("X4:X"&amp;ROW()-1)),""))</f>
        <v/>
      </c>
      <c r="Y10" s="7">
        <f t="shared" ca="1" si="7"/>
        <v>0</v>
      </c>
      <c r="Z10" s="7" t="str">
        <f ca="1">IF(AND($A10&lt;&gt;"",$A10&lt;&gt;"TOTAL"),IF(AND([3]PREMIOS_GRADOS!$AS8&lt;&gt;"",[3]PREMIOS_GRADOS!$AS8&lt;&gt;0),[3]PREMIOS_GRADOS!$AS8,""),IF($A10="TOTAL",SUM(INDIRECT("Z4:Z"&amp;ROW()-1)),""))</f>
        <v/>
      </c>
      <c r="AA10" s="7" t="str">
        <f ca="1">IF(AND($A10&lt;&gt;"",$A10&lt;&gt;"TOTAL"),IF(AND([3]PREMIOS_GRADOS!$AU8&lt;&gt;"",[3]PREMIOS_GRADOS!$AU8&lt;&gt;0),[3]PREMIOS_GRADOS!$AU8,""),IF($A10="TOTAL",SUM(INDIRECT("AA4:AA"&amp;ROW()-1)),""))</f>
        <v/>
      </c>
      <c r="AB10" s="7">
        <f t="shared" ca="1" si="8"/>
        <v>0</v>
      </c>
      <c r="AC10" s="7" t="str">
        <f ca="1">IF(AND($A10&lt;&gt;"",$A10&lt;&gt;"TOTAL"),IF(AND([3]PREMIOS_GRADOS!$AX8&lt;&gt;"",[3]PREMIOS_GRADOS!$AX8&lt;&gt;0),[3]PREMIOS_GRADOS!$AX8,""),IF($A10="TOTAL",SUM(INDIRECT("AC4:AC"&amp;ROW()-1)),""))</f>
        <v/>
      </c>
      <c r="AD10" s="7" t="str">
        <f ca="1">IF(AND($A10&lt;&gt;"",$A10&lt;&gt;"TOTAL"),IF(AND([3]PREMIOS_GRADOS!$AZ8&lt;&gt;"",[3]PREMIOS_GRADOS!$AZ8&lt;&gt;0),[3]PREMIOS_GRADOS!$AZ8,""),IF($A10="TOTAL",SUM(INDIRECT("AD4:AD"&amp;ROW()-1)),""))</f>
        <v/>
      </c>
      <c r="AE10" s="7">
        <f t="shared" ca="1" si="9"/>
        <v>0</v>
      </c>
      <c r="AF10" s="7" t="str">
        <f ca="1">IF(AND($A10&lt;&gt;"",$A10&lt;&gt;"TOTAL"),IF(AND([3]PREMIOS_GRADOS!$BC8&lt;&gt;"",[3]PREMIOS_GRADOS!$BC8&lt;&gt;0),[3]PREMIOS_GRADOS!$BC8,""),IF($A10="TOTAL",SUM(INDIRECT("AF4:AF"&amp;ROW()-1)),""))</f>
        <v/>
      </c>
      <c r="AG10" s="7" t="str">
        <f ca="1">IF(AND($A10&lt;&gt;"",$A10&lt;&gt;"TOTAL"),IF(AND([3]PREMIOS_GRADOS!$BE8&lt;&gt;"",[3]PREMIOS_GRADOS!$BE8&lt;&gt;0),[3]PREMIOS_GRADOS!$BE8,""),IF($A10="TOTAL",SUM(INDIRECT("AG4:AG"&amp;ROW()-1)),""))</f>
        <v/>
      </c>
      <c r="AH10" s="7">
        <f t="shared" ca="1" si="10"/>
        <v>0</v>
      </c>
      <c r="AI10" s="7" t="str">
        <f ca="1">IF(AND($A10&lt;&gt;"",$A10&lt;&gt;"TOTAL"),IF(AND([3]PREMIOS_GRADOS!$BH8&lt;&gt;"",[3]PREMIOS_GRADOS!$BH8&lt;&gt;0),[3]PREMIOS_GRADOS!$BH8,""),IF($A10="TOTAL",SUM(INDIRECT("AI4:AI"&amp;ROW()-1)),""))</f>
        <v/>
      </c>
      <c r="AJ10" s="7" t="str">
        <f ca="1">IF(AND($A10&lt;&gt;"",$A10&lt;&gt;"TOTAL"),IF(AND([3]PREMIOS_GRADOS!$BJ8&lt;&gt;"",[3]PREMIOS_GRADOS!$BJ8&lt;&gt;0),[3]PREMIOS_GRADOS!$BJ8,""),IF($A10="TOTAL",SUM(INDIRECT("AJ4:AJ"&amp;ROW()-1)),""))</f>
        <v/>
      </c>
      <c r="AK10" s="7">
        <f t="shared" ca="1" si="11"/>
        <v>0</v>
      </c>
      <c r="AL10" s="7" t="str">
        <f ca="1">IF(AND($A10&lt;&gt;"",$A10&lt;&gt;"TOTAL"),IF(AND([3]PREMIOS_GRADOS!$BM8&lt;&gt;"",[3]PREMIOS_GRADOS!$BM8&lt;&gt;0),[3]PREMIOS_GRADOS!$BM8,""),IF($A10="TOTAL",SUM(INDIRECT("AL4:AL"&amp;ROW()-1)),""))</f>
        <v/>
      </c>
      <c r="AM10" s="7" t="str">
        <f ca="1">IF(AND($A10&lt;&gt;"",$A10&lt;&gt;"TOTAL"),IF(AND([3]PREMIOS_GRADOS!$BO8&lt;&gt;"",[3]PREMIOS_GRADOS!$BO8&lt;&gt;0),[3]PREMIOS_GRADOS!$BO8,""),IF($A10="TOTAL",SUM(INDIRECT("AM4:AM"&amp;ROW()-1)),""))</f>
        <v/>
      </c>
      <c r="AN10" s="7">
        <f t="shared" ca="1" si="12"/>
        <v>0</v>
      </c>
      <c r="AO10" s="7" t="str">
        <f ca="1">IF(AND($A10&lt;&gt;"",$A10&lt;&gt;"TOTAL"),IF(AND([3]PREMIOS_GRADOS!$BR8&lt;&gt;"",[3]PREMIOS_GRADOS!$BR8&lt;&gt;0),[3]PREMIOS_GRADOS!$BR8,""),IF($A10="TOTAL",SUM(INDIRECT("AO4:AO"&amp;ROW()-1)),""))</f>
        <v/>
      </c>
      <c r="AP10" s="7" t="str">
        <f ca="1">IF(AND($A10&lt;&gt;"",$A10&lt;&gt;"TOTAL"),IF(AND([3]PREMIOS_GRADOS!$BT8&lt;&gt;"",[3]PREMIOS_GRADOS!$BT8&lt;&gt;0),[3]PREMIOS_GRADOS!$BT8,""),IF($A10="TOTAL",SUM(INDIRECT("AP4:AP"&amp;ROW()-1)),""))</f>
        <v/>
      </c>
      <c r="AQ10" s="7">
        <f t="shared" ca="1" si="13"/>
        <v>0</v>
      </c>
      <c r="AR10" s="7" t="str">
        <f ca="1">IF(AND($A10&lt;&gt;"",$A10&lt;&gt;"TOTAL"),IF(AND([3]PREMIOS_GRADOS!$BW8&lt;&gt;"",[3]PREMIOS_GRADOS!$BW8&lt;&gt;0),[3]PREMIOS_GRADOS!$BW8,""),IF($A10="TOTAL",SUM(INDIRECT("AR4:AR"&amp;ROW()-1)),""))</f>
        <v/>
      </c>
      <c r="AS10" s="7" t="str">
        <f ca="1">IF(AND($A10&lt;&gt;"",$A10&lt;&gt;"TOTAL"),IF(AND([3]PREMIOS_GRADOS!$BY8&lt;&gt;"",[3]PREMIOS_GRADOS!$BY8&lt;&gt;0),[3]PREMIOS_GRADOS!$BY8,""),IF($A10="TOTAL",SUM(INDIRECT("AS4:AS"&amp;ROW()-1)),""))</f>
        <v/>
      </c>
      <c r="AT10" s="7">
        <f t="shared" ca="1" si="14"/>
        <v>0</v>
      </c>
      <c r="AU10" s="7" t="str">
        <f ca="1">IF(AND($A10&lt;&gt;"",$A10&lt;&gt;"TOTAL"),IF(AND([3]PREMIOS_GRADOS!$CB8&lt;&gt;"",[3]PREMIOS_GRADOS!$CB8&lt;&gt;0),[3]PREMIOS_GRADOS!$CB8,""),IF($A10="TOTAL",SUM(INDIRECT("AU4:AU"&amp;ROW()-1)),""))</f>
        <v/>
      </c>
      <c r="AV10" s="7" t="str">
        <f ca="1">IF(AND($A10&lt;&gt;"",$A10&lt;&gt;"TOTAL"),IF(AND([3]PREMIOS_GRADOS!$CD8&lt;&gt;"",[3]PREMIOS_GRADOS!$CD8&lt;&gt;0),[3]PREMIOS_GRADOS!$CD8,""),IF($A10="TOTAL",SUM(INDIRECT("AV4:AV"&amp;ROW()-1)),""))</f>
        <v/>
      </c>
      <c r="AW10" s="7">
        <f t="shared" ca="1" si="15"/>
        <v>0</v>
      </c>
      <c r="AX10" s="7" t="str">
        <f ca="1">IF(AND($A10&lt;&gt;"",$A10&lt;&gt;"TOTAL"),IF(AND([3]PREMIOS_GRADOS!$CG8&lt;&gt;"",[3]PREMIOS_GRADOS!$CG8&lt;&gt;0),[3]PREMIOS_GRADOS!$CG8,""),IF($A10="TOTAL",SUM(INDIRECT("AX4:AX"&amp;ROW()-1)),""))</f>
        <v/>
      </c>
      <c r="AY10" s="7" t="str">
        <f ca="1">IF(AND($A10&lt;&gt;"",$A10&lt;&gt;"TOTAL"),IF(AND([3]PREMIOS_GRADOS!$CI8&lt;&gt;"",[3]PREMIOS_GRADOS!$CI8&lt;&gt;0),[3]PREMIOS_GRADOS!$CI8,""),IF($A10="TOTAL",SUM(INDIRECT("AY4:AY"&amp;ROW()-1)),""))</f>
        <v/>
      </c>
      <c r="AZ10" s="7">
        <f t="shared" ca="1" si="16"/>
        <v>0</v>
      </c>
      <c r="BA10" s="7" t="str">
        <f ca="1">IF(AND($A10&lt;&gt;"",$A10&lt;&gt;"TOTAL"),IF(AND([3]PREMIOS_GRADOS!$CL8&lt;&gt;"",[3]PREMIOS_GRADOS!$CL8&lt;&gt;0),[3]PREMIOS_GRADOS!$CL8,""),IF($A10="TOTAL",SUM(INDIRECT("BA4:BA"&amp;ROW()-1)),""))</f>
        <v/>
      </c>
      <c r="BB10" s="7" t="str">
        <f ca="1">IF(AND($A10&lt;&gt;"",$A10&lt;&gt;"TOTAL"),IF(AND([3]PREMIOS_GRADOS!$CN8&lt;&gt;"",[3]PREMIOS_GRADOS!$CN8&lt;&gt;0),[3]PREMIOS_GRADOS!$CN8,""),IF($A10="TOTAL",SUM(INDIRECT("BB4:BB"&amp;ROW()-1)),""))</f>
        <v/>
      </c>
      <c r="BC10" s="7">
        <f t="shared" ca="1" si="17"/>
        <v>0</v>
      </c>
      <c r="BD10" s="7" t="str">
        <f ca="1">IF(AND($A10&lt;&gt;"",$A10&lt;&gt;"TOTAL"),IF(AND([3]PREMIOS_GRADOS!$CQ8&lt;&gt;"",[3]PREMIOS_GRADOS!$CQ8&lt;&gt;0),[3]PREMIOS_GRADOS!$CQ8,""),IF($A10="TOTAL",SUM(INDIRECT("BD4:BD"&amp;ROW()-1)),""))</f>
        <v/>
      </c>
      <c r="BE10" s="7" t="str">
        <f ca="1">IF(AND($A10&lt;&gt;"",$A10&lt;&gt;"TOTAL"),IF(AND([3]PREMIOS_GRADOS!$CS8&lt;&gt;"",[3]PREMIOS_GRADOS!$CS8&lt;&gt;0),[3]PREMIOS_GRADOS!$CS8,""),IF($A10="TOTAL",SUM(INDIRECT("BE4:BE"&amp;ROW()-1)),""))</f>
        <v/>
      </c>
      <c r="BF10" s="7">
        <f t="shared" ca="1" si="18"/>
        <v>0</v>
      </c>
    </row>
    <row r="11" spans="1:58" x14ac:dyDescent="0.2">
      <c r="A11" s="12" t="str">
        <f>IF([3]PREMIOS_GRADOS!$D9&lt;&gt;"",[3]PREMIOS_GRADOS!$D9,IF(AND([3]PREMIOS_GRADOS!$D9="",[3]PREMIOS_GRADOS!$D10="",[3]PREMIOS_GRADOS!$D8=""),"","TOTAL"))</f>
        <v>Grado en Geografía e Historia</v>
      </c>
      <c r="B11" s="7" t="str">
        <f ca="1">IF(AND($A11&lt;&gt;"",$A11&lt;&gt;"TOTAL"),IF(AND([3]PREMIOS_GRADOS!$E9&lt;&gt;"",[3]PREMIOS_GRADOS!$E9&lt;&gt;0),[3]PREMIOS_GRADOS!$E9,""),IF($A11="TOTAL",SUM(INDIRECT("B4:B"&amp;ROW()-1)),""))</f>
        <v/>
      </c>
      <c r="C11" s="7" t="str">
        <f ca="1">IF(AND($A11&lt;&gt;"",$A11&lt;&gt;"TOTAL"),IF(AND([3]PREMIOS_GRADOS!$G9&lt;&gt;"",[3]PREMIOS_GRADOS!$G9&lt;&gt;0),[3]PREMIOS_GRADOS!$G9,""),IF($A11="TOTAL",SUM(INDIRECT("C4:C"&amp;ROW()-1)),""))</f>
        <v/>
      </c>
      <c r="D11" s="7">
        <f t="shared" ca="1" si="0"/>
        <v>0</v>
      </c>
      <c r="E11" s="7" t="str">
        <f ca="1">IF(AND($A11&lt;&gt;"",$A11&lt;&gt;"TOTAL"),IF(AND([3]PREMIOS_GRADOS!$J9&lt;&gt;"",[3]PREMIOS_GRADOS!$J9&lt;&gt;0),[3]PREMIOS_GRADOS!$J9,""),IF($A11="TOTAL",SUM(INDIRECT("E4:E"&amp;ROW()-1)),""))</f>
        <v/>
      </c>
      <c r="F11" s="7">
        <f ca="1">IF(AND($A11&lt;&gt;"",$A11&lt;&gt;"TOTAL"),IF(AND([3]PREMIOS_GRADOS!$L9&lt;&gt;"",[3]PREMIOS_GRADOS!$L9&lt;&gt;0),[3]PREMIOS_GRADOS!$L9,""),IF($A11="TOTAL",SUM(INDIRECT("F4:F"&amp;ROW()-1)),""))</f>
        <v>1</v>
      </c>
      <c r="G11" s="7">
        <f t="shared" ca="1" si="1"/>
        <v>1</v>
      </c>
      <c r="H11" s="7" t="str">
        <f ca="1">IF(AND($A11&lt;&gt;"",$A11&lt;&gt;"TOTAL"),IF(AND([3]PREMIOS_GRADOS!$O9&lt;&gt;"",[3]PREMIOS_GRADOS!$O9&lt;&gt;0),[3]PREMIOS_GRADOS!$O9,""),IF($A11="TOTAL",SUM(INDIRECT("H4:H"&amp;ROW()-1)),""))</f>
        <v/>
      </c>
      <c r="I11" s="7">
        <f ca="1">IF(AND($A11&lt;&gt;"",$A11&lt;&gt;"TOTAL"),IF(AND([3]PREMIOS_GRADOS!$Q9&lt;&gt;"",[3]PREMIOS_GRADOS!$Q9&lt;&gt;0),[3]PREMIOS_GRADOS!$Q9,""),IF($A11="TOTAL",SUM(INDIRECT("I4:I"&amp;ROW()-1)),""))</f>
        <v>1</v>
      </c>
      <c r="J11" s="7">
        <f t="shared" ca="1" si="2"/>
        <v>1</v>
      </c>
      <c r="K11" s="7" t="str">
        <f ca="1">IF(AND($A11&lt;&gt;"",$A11&lt;&gt;"TOTAL"),IF(AND([3]PREMIOS_GRADOS!$T9&lt;&gt;"",[3]PREMIOS_GRADOS!$T9&lt;&gt;0),[3]PREMIOS_GRADOS!$T9,""),IF($A11="TOTAL",SUM(INDIRECT("K4:K"&amp;ROW()-1)),""))</f>
        <v/>
      </c>
      <c r="L11" s="7">
        <f ca="1">IF(AND($A11&lt;&gt;"",$A11&lt;&gt;"TOTAL"),IF(AND([3]PREMIOS_GRADOS!$V9&lt;&gt;"",[3]PREMIOS_GRADOS!$V9&lt;&gt;0),[3]PREMIOS_GRADOS!$V9,""),IF($A11="TOTAL",SUM(INDIRECT("L4:L"&amp;ROW()-1)),""))</f>
        <v>1</v>
      </c>
      <c r="M11" s="7">
        <f t="shared" ca="1" si="3"/>
        <v>1</v>
      </c>
      <c r="N11" s="7">
        <f ca="1">IF(AND($A11&lt;&gt;"",$A11&lt;&gt;"TOTAL"),IF(AND([3]PREMIOS_GRADOS!$Y9&lt;&gt;"",[3]PREMIOS_GRADOS!$Y9&lt;&gt;0),[3]PREMIOS_GRADOS!$Y9,""),IF($A11="TOTAL",SUM(INDIRECT("N4:N"&amp;ROW()-1)),""))</f>
        <v>1</v>
      </c>
      <c r="O11" s="7" t="str">
        <f ca="1">IF(AND($A11&lt;&gt;"",$A11&lt;&gt;"TOTAL"),IF(AND([3]PREMIOS_GRADOS!$AA9&lt;&gt;"",[3]PREMIOS_GRADOS!$AA9&lt;&gt;0),[3]PREMIOS_GRADOS!$AA9,""),IF($A11="TOTAL",SUM(INDIRECT("O4:O"&amp;ROW()-1)),""))</f>
        <v/>
      </c>
      <c r="P11" s="7">
        <f t="shared" ca="1" si="4"/>
        <v>1</v>
      </c>
      <c r="Q11" s="7" t="str">
        <f ca="1">IF(AND($A11&lt;&gt;"",$A11&lt;&gt;"TOTAL"),IF(AND([3]PREMIOS_GRADOS!$AD9&lt;&gt;"",[3]PREMIOS_GRADOS!$AD9&lt;&gt;0),[3]PREMIOS_GRADOS!$AD9,""),IF($A11="TOTAL",SUM(INDIRECT("Q4:Q"&amp;ROW()-1)),""))</f>
        <v/>
      </c>
      <c r="R11" s="7" t="str">
        <f ca="1">IF(AND($A11&lt;&gt;"",$A11&lt;&gt;"TOTAL"),IF(AND([3]PREMIOS_GRADOS!$AF9&lt;&gt;"",[3]PREMIOS_GRADOS!$AF9&lt;&gt;0),[3]PREMIOS_GRADOS!$AF9,""),IF($A11="TOTAL",SUM(INDIRECT("R4:R"&amp;ROW()-1)),""))</f>
        <v/>
      </c>
      <c r="S11" s="7">
        <f t="shared" ca="1" si="5"/>
        <v>0</v>
      </c>
      <c r="T11" s="7" t="str">
        <f ca="1">IF(AND($A11&lt;&gt;"",$A11&lt;&gt;"TOTAL"),IF(AND([3]PREMIOS_GRADOS!$AI9&lt;&gt;"",[3]PREMIOS_GRADOS!$AI9&lt;&gt;0),[3]PREMIOS_GRADOS!$AI9,""),IF($A11="TOTAL",SUM(INDIRECT("T4:T"&amp;ROW()-1)),""))</f>
        <v/>
      </c>
      <c r="U11" s="7" t="str">
        <f ca="1">IF(AND($A11&lt;&gt;"",$A11&lt;&gt;"TOTAL"),IF(AND([3]PREMIOS_GRADOS!$AK9&lt;&gt;"",[3]PREMIOS_GRADOS!$AK9&lt;&gt;0),[3]PREMIOS_GRADOS!$AK9,""),IF($A11="TOTAL",SUM(INDIRECT("U4:U"&amp;ROW()-1)),""))</f>
        <v/>
      </c>
      <c r="V11" s="7">
        <f t="shared" ca="1" si="6"/>
        <v>0</v>
      </c>
      <c r="W11" s="7" t="str">
        <f ca="1">IF(AND($A11&lt;&gt;"",$A11&lt;&gt;"TOTAL"),IF(AND([3]PREMIOS_GRADOS!$AN9&lt;&gt;"",[3]PREMIOS_GRADOS!$AN9&lt;&gt;0),[3]PREMIOS_GRADOS!$AN9,""),IF($A11="TOTAL",SUM(INDIRECT("W4:W"&amp;ROW()-1)),""))</f>
        <v/>
      </c>
      <c r="X11" s="7" t="str">
        <f ca="1">IF(AND($A11&lt;&gt;"",$A11&lt;&gt;"TOTAL"),IF(AND([3]PREMIOS_GRADOS!$AP9&lt;&gt;"",[3]PREMIOS_GRADOS!$AP9&lt;&gt;0),[3]PREMIOS_GRADOS!$AP9,""),IF($A11="TOTAL",SUM(INDIRECT("X4:X"&amp;ROW()-1)),""))</f>
        <v/>
      </c>
      <c r="Y11" s="7">
        <f t="shared" ca="1" si="7"/>
        <v>0</v>
      </c>
      <c r="Z11" s="7" t="str">
        <f ca="1">IF(AND($A11&lt;&gt;"",$A11&lt;&gt;"TOTAL"),IF(AND([3]PREMIOS_GRADOS!$AS9&lt;&gt;"",[3]PREMIOS_GRADOS!$AS9&lt;&gt;0),[3]PREMIOS_GRADOS!$AS9,""),IF($A11="TOTAL",SUM(INDIRECT("Z4:Z"&amp;ROW()-1)),""))</f>
        <v/>
      </c>
      <c r="AA11" s="7" t="str">
        <f ca="1">IF(AND($A11&lt;&gt;"",$A11&lt;&gt;"TOTAL"),IF(AND([3]PREMIOS_GRADOS!$AU9&lt;&gt;"",[3]PREMIOS_GRADOS!$AU9&lt;&gt;0),[3]PREMIOS_GRADOS!$AU9,""),IF($A11="TOTAL",SUM(INDIRECT("AA4:AA"&amp;ROW()-1)),""))</f>
        <v/>
      </c>
      <c r="AB11" s="7">
        <f t="shared" ca="1" si="8"/>
        <v>0</v>
      </c>
      <c r="AC11" s="7" t="str">
        <f ca="1">IF(AND($A11&lt;&gt;"",$A11&lt;&gt;"TOTAL"),IF(AND([3]PREMIOS_GRADOS!$AX9&lt;&gt;"",[3]PREMIOS_GRADOS!$AX9&lt;&gt;0),[3]PREMIOS_GRADOS!$AX9,""),IF($A11="TOTAL",SUM(INDIRECT("AC4:AC"&amp;ROW()-1)),""))</f>
        <v/>
      </c>
      <c r="AD11" s="7" t="str">
        <f ca="1">IF(AND($A11&lt;&gt;"",$A11&lt;&gt;"TOTAL"),IF(AND([3]PREMIOS_GRADOS!$AZ9&lt;&gt;"",[3]PREMIOS_GRADOS!$AZ9&lt;&gt;0),[3]PREMIOS_GRADOS!$AZ9,""),IF($A11="TOTAL",SUM(INDIRECT("AD4:AD"&amp;ROW()-1)),""))</f>
        <v/>
      </c>
      <c r="AE11" s="7">
        <f t="shared" ca="1" si="9"/>
        <v>0</v>
      </c>
      <c r="AF11" s="7" t="str">
        <f ca="1">IF(AND($A11&lt;&gt;"",$A11&lt;&gt;"TOTAL"),IF(AND([3]PREMIOS_GRADOS!$BC9&lt;&gt;"",[3]PREMIOS_GRADOS!$BC9&lt;&gt;0),[3]PREMIOS_GRADOS!$BC9,""),IF($A11="TOTAL",SUM(INDIRECT("AF4:AF"&amp;ROW()-1)),""))</f>
        <v/>
      </c>
      <c r="AG11" s="7" t="str">
        <f ca="1">IF(AND($A11&lt;&gt;"",$A11&lt;&gt;"TOTAL"),IF(AND([3]PREMIOS_GRADOS!$BE9&lt;&gt;"",[3]PREMIOS_GRADOS!$BE9&lt;&gt;0),[3]PREMIOS_GRADOS!$BE9,""),IF($A11="TOTAL",SUM(INDIRECT("AG4:AG"&amp;ROW()-1)),""))</f>
        <v/>
      </c>
      <c r="AH11" s="7">
        <f t="shared" ca="1" si="10"/>
        <v>0</v>
      </c>
      <c r="AI11" s="7" t="str">
        <f ca="1">IF(AND($A11&lt;&gt;"",$A11&lt;&gt;"TOTAL"),IF(AND([3]PREMIOS_GRADOS!$BH9&lt;&gt;"",[3]PREMIOS_GRADOS!$BH9&lt;&gt;0),[3]PREMIOS_GRADOS!$BH9,""),IF($A11="TOTAL",SUM(INDIRECT("AI4:AI"&amp;ROW()-1)),""))</f>
        <v/>
      </c>
      <c r="AJ11" s="7" t="str">
        <f ca="1">IF(AND($A11&lt;&gt;"",$A11&lt;&gt;"TOTAL"),IF(AND([3]PREMIOS_GRADOS!$BJ9&lt;&gt;"",[3]PREMIOS_GRADOS!$BJ9&lt;&gt;0),[3]PREMIOS_GRADOS!$BJ9,""),IF($A11="TOTAL",SUM(INDIRECT("AJ4:AJ"&amp;ROW()-1)),""))</f>
        <v/>
      </c>
      <c r="AK11" s="7">
        <f t="shared" ca="1" si="11"/>
        <v>0</v>
      </c>
      <c r="AL11" s="7" t="str">
        <f ca="1">IF(AND($A11&lt;&gt;"",$A11&lt;&gt;"TOTAL"),IF(AND([3]PREMIOS_GRADOS!$BM9&lt;&gt;"",[3]PREMIOS_GRADOS!$BM9&lt;&gt;0),[3]PREMIOS_GRADOS!$BM9,""),IF($A11="TOTAL",SUM(INDIRECT("AL4:AL"&amp;ROW()-1)),""))</f>
        <v/>
      </c>
      <c r="AM11" s="7" t="str">
        <f ca="1">IF(AND($A11&lt;&gt;"",$A11&lt;&gt;"TOTAL"),IF(AND([3]PREMIOS_GRADOS!$BO9&lt;&gt;"",[3]PREMIOS_GRADOS!$BO9&lt;&gt;0),[3]PREMIOS_GRADOS!$BO9,""),IF($A11="TOTAL",SUM(INDIRECT("AM4:AM"&amp;ROW()-1)),""))</f>
        <v/>
      </c>
      <c r="AN11" s="7">
        <f t="shared" ca="1" si="12"/>
        <v>0</v>
      </c>
      <c r="AO11" s="7" t="str">
        <f ca="1">IF(AND($A11&lt;&gt;"",$A11&lt;&gt;"TOTAL"),IF(AND([3]PREMIOS_GRADOS!$BR9&lt;&gt;"",[3]PREMIOS_GRADOS!$BR9&lt;&gt;0),[3]PREMIOS_GRADOS!$BR9,""),IF($A11="TOTAL",SUM(INDIRECT("AO4:AO"&amp;ROW()-1)),""))</f>
        <v/>
      </c>
      <c r="AP11" s="7" t="str">
        <f ca="1">IF(AND($A11&lt;&gt;"",$A11&lt;&gt;"TOTAL"),IF(AND([3]PREMIOS_GRADOS!$BT9&lt;&gt;"",[3]PREMIOS_GRADOS!$BT9&lt;&gt;0),[3]PREMIOS_GRADOS!$BT9,""),IF($A11="TOTAL",SUM(INDIRECT("AP4:AP"&amp;ROW()-1)),""))</f>
        <v/>
      </c>
      <c r="AQ11" s="7">
        <f t="shared" ca="1" si="13"/>
        <v>0</v>
      </c>
      <c r="AR11" s="7" t="str">
        <f ca="1">IF(AND($A11&lt;&gt;"",$A11&lt;&gt;"TOTAL"),IF(AND([3]PREMIOS_GRADOS!$BW9&lt;&gt;"",[3]PREMIOS_GRADOS!$BW9&lt;&gt;0),[3]PREMIOS_GRADOS!$BW9,""),IF($A11="TOTAL",SUM(INDIRECT("AR4:AR"&amp;ROW()-1)),""))</f>
        <v/>
      </c>
      <c r="AS11" s="7" t="str">
        <f ca="1">IF(AND($A11&lt;&gt;"",$A11&lt;&gt;"TOTAL"),IF(AND([3]PREMIOS_GRADOS!$BY9&lt;&gt;"",[3]PREMIOS_GRADOS!$BY9&lt;&gt;0),[3]PREMIOS_GRADOS!$BY9,""),IF($A11="TOTAL",SUM(INDIRECT("AS4:AS"&amp;ROW()-1)),""))</f>
        <v/>
      </c>
      <c r="AT11" s="7">
        <f t="shared" ca="1" si="14"/>
        <v>0</v>
      </c>
      <c r="AU11" s="7" t="str">
        <f ca="1">IF(AND($A11&lt;&gt;"",$A11&lt;&gt;"TOTAL"),IF(AND([3]PREMIOS_GRADOS!$CB9&lt;&gt;"",[3]PREMIOS_GRADOS!$CB9&lt;&gt;0),[3]PREMIOS_GRADOS!$CB9,""),IF($A11="TOTAL",SUM(INDIRECT("AU4:AU"&amp;ROW()-1)),""))</f>
        <v/>
      </c>
      <c r="AV11" s="7" t="str">
        <f ca="1">IF(AND($A11&lt;&gt;"",$A11&lt;&gt;"TOTAL"),IF(AND([3]PREMIOS_GRADOS!$CD9&lt;&gt;"",[3]PREMIOS_GRADOS!$CD9&lt;&gt;0),[3]PREMIOS_GRADOS!$CD9,""),IF($A11="TOTAL",SUM(INDIRECT("AV4:AV"&amp;ROW()-1)),""))</f>
        <v/>
      </c>
      <c r="AW11" s="7">
        <f t="shared" ca="1" si="15"/>
        <v>0</v>
      </c>
      <c r="AX11" s="7" t="str">
        <f ca="1">IF(AND($A11&lt;&gt;"",$A11&lt;&gt;"TOTAL"),IF(AND([3]PREMIOS_GRADOS!$CG9&lt;&gt;"",[3]PREMIOS_GRADOS!$CG9&lt;&gt;0),[3]PREMIOS_GRADOS!$CG9,""),IF($A11="TOTAL",SUM(INDIRECT("AX4:AX"&amp;ROW()-1)),""))</f>
        <v/>
      </c>
      <c r="AY11" s="7" t="str">
        <f ca="1">IF(AND($A11&lt;&gt;"",$A11&lt;&gt;"TOTAL"),IF(AND([3]PREMIOS_GRADOS!$CI9&lt;&gt;"",[3]PREMIOS_GRADOS!$CI9&lt;&gt;0),[3]PREMIOS_GRADOS!$CI9,""),IF($A11="TOTAL",SUM(INDIRECT("AY4:AY"&amp;ROW()-1)),""))</f>
        <v/>
      </c>
      <c r="AZ11" s="7">
        <f t="shared" ca="1" si="16"/>
        <v>0</v>
      </c>
      <c r="BA11" s="7" t="str">
        <f ca="1">IF(AND($A11&lt;&gt;"",$A11&lt;&gt;"TOTAL"),IF(AND([3]PREMIOS_GRADOS!$CL9&lt;&gt;"",[3]PREMIOS_GRADOS!$CL9&lt;&gt;0),[3]PREMIOS_GRADOS!$CL9,""),IF($A11="TOTAL",SUM(INDIRECT("BA4:BA"&amp;ROW()-1)),""))</f>
        <v/>
      </c>
      <c r="BB11" s="7" t="str">
        <f ca="1">IF(AND($A11&lt;&gt;"",$A11&lt;&gt;"TOTAL"),IF(AND([3]PREMIOS_GRADOS!$CN9&lt;&gt;"",[3]PREMIOS_GRADOS!$CN9&lt;&gt;0),[3]PREMIOS_GRADOS!$CN9,""),IF($A11="TOTAL",SUM(INDIRECT("BB4:BB"&amp;ROW()-1)),""))</f>
        <v/>
      </c>
      <c r="BC11" s="7">
        <f t="shared" ca="1" si="17"/>
        <v>0</v>
      </c>
      <c r="BD11" s="7" t="str">
        <f ca="1">IF(AND($A11&lt;&gt;"",$A11&lt;&gt;"TOTAL"),IF(AND([3]PREMIOS_GRADOS!$CQ9&lt;&gt;"",[3]PREMIOS_GRADOS!$CQ9&lt;&gt;0),[3]PREMIOS_GRADOS!$CQ9,""),IF($A11="TOTAL",SUM(INDIRECT("BD4:BD"&amp;ROW()-1)),""))</f>
        <v/>
      </c>
      <c r="BE11" s="7" t="str">
        <f ca="1">IF(AND($A11&lt;&gt;"",$A11&lt;&gt;"TOTAL"),IF(AND([3]PREMIOS_GRADOS!$CS9&lt;&gt;"",[3]PREMIOS_GRADOS!$CS9&lt;&gt;0),[3]PREMIOS_GRADOS!$CS9,""),IF($A11="TOTAL",SUM(INDIRECT("BE4:BE"&amp;ROW()-1)),""))</f>
        <v/>
      </c>
      <c r="BF11" s="7">
        <f t="shared" ca="1" si="18"/>
        <v>0</v>
      </c>
    </row>
    <row r="12" spans="1:58" x14ac:dyDescent="0.2">
      <c r="A12" s="12" t="str">
        <f>IF([3]PREMIOS_GRADOS!$D10&lt;&gt;"",[3]PREMIOS_GRADOS!$D10,IF(AND([3]PREMIOS_GRADOS!$D10="",[3]PREMIOS_GRADOS!$D11="",[3]PREMIOS_GRADOS!$D9=""),"","TOTAL"))</f>
        <v>Grado en Ingeniería Agrícola</v>
      </c>
      <c r="B12" s="7" t="str">
        <f ca="1">IF(AND($A12&lt;&gt;"",$A12&lt;&gt;"TOTAL"),IF(AND([3]PREMIOS_GRADOS!$E10&lt;&gt;"",[3]PREMIOS_GRADOS!$E10&lt;&gt;0),[3]PREMIOS_GRADOS!$E10,""),IF($A12="TOTAL",SUM(INDIRECT("B4:B"&amp;ROW()-1)),""))</f>
        <v/>
      </c>
      <c r="C12" s="7" t="str">
        <f ca="1">IF(AND($A12&lt;&gt;"",$A12&lt;&gt;"TOTAL"),IF(AND([3]PREMIOS_GRADOS!$G10&lt;&gt;"",[3]PREMIOS_GRADOS!$G10&lt;&gt;0),[3]PREMIOS_GRADOS!$G10,""),IF($A12="TOTAL",SUM(INDIRECT("C4:C"&amp;ROW()-1)),""))</f>
        <v/>
      </c>
      <c r="D12" s="7">
        <f t="shared" ca="1" si="0"/>
        <v>0</v>
      </c>
      <c r="E12" s="7" t="str">
        <f ca="1">IF(AND($A12&lt;&gt;"",$A12&lt;&gt;"TOTAL"),IF(AND([3]PREMIOS_GRADOS!$J10&lt;&gt;"",[3]PREMIOS_GRADOS!$J10&lt;&gt;0),[3]PREMIOS_GRADOS!$J10,""),IF($A12="TOTAL",SUM(INDIRECT("E4:E"&amp;ROW()-1)),""))</f>
        <v/>
      </c>
      <c r="F12" s="7" t="str">
        <f ca="1">IF(AND($A12&lt;&gt;"",$A12&lt;&gt;"TOTAL"),IF(AND([3]PREMIOS_GRADOS!$L10&lt;&gt;"",[3]PREMIOS_GRADOS!$L10&lt;&gt;0),[3]PREMIOS_GRADOS!$L10,""),IF($A12="TOTAL",SUM(INDIRECT("F4:F"&amp;ROW()-1)),""))</f>
        <v/>
      </c>
      <c r="G12" s="7">
        <f t="shared" ca="1" si="1"/>
        <v>0</v>
      </c>
      <c r="H12" s="7" t="str">
        <f ca="1">IF(AND($A12&lt;&gt;"",$A12&lt;&gt;"TOTAL"),IF(AND([3]PREMIOS_GRADOS!$O10&lt;&gt;"",[3]PREMIOS_GRADOS!$O10&lt;&gt;0),[3]PREMIOS_GRADOS!$O10,""),IF($A12="TOTAL",SUM(INDIRECT("H4:H"&amp;ROW()-1)),""))</f>
        <v/>
      </c>
      <c r="I12" s="7">
        <f ca="1">IF(AND($A12&lt;&gt;"",$A12&lt;&gt;"TOTAL"),IF(AND([3]PREMIOS_GRADOS!$Q10&lt;&gt;"",[3]PREMIOS_GRADOS!$Q10&lt;&gt;0),[3]PREMIOS_GRADOS!$Q10,""),IF($A12="TOTAL",SUM(INDIRECT("I4:I"&amp;ROW()-1)),""))</f>
        <v>1</v>
      </c>
      <c r="J12" s="7">
        <f t="shared" ca="1" si="2"/>
        <v>1</v>
      </c>
      <c r="K12" s="7" t="str">
        <f ca="1">IF(AND($A12&lt;&gt;"",$A12&lt;&gt;"TOTAL"),IF(AND([3]PREMIOS_GRADOS!$T10&lt;&gt;"",[3]PREMIOS_GRADOS!$T10&lt;&gt;0),[3]PREMIOS_GRADOS!$T10,""),IF($A12="TOTAL",SUM(INDIRECT("K4:K"&amp;ROW()-1)),""))</f>
        <v/>
      </c>
      <c r="L12" s="7" t="str">
        <f ca="1">IF(AND($A12&lt;&gt;"",$A12&lt;&gt;"TOTAL"),IF(AND([3]PREMIOS_GRADOS!$V10&lt;&gt;"",[3]PREMIOS_GRADOS!$V10&lt;&gt;0),[3]PREMIOS_GRADOS!$V10,""),IF($A12="TOTAL",SUM(INDIRECT("L4:L"&amp;ROW()-1)),""))</f>
        <v/>
      </c>
      <c r="M12" s="7">
        <f t="shared" ca="1" si="3"/>
        <v>0</v>
      </c>
      <c r="N12" s="7">
        <f ca="1">IF(AND($A12&lt;&gt;"",$A12&lt;&gt;"TOTAL"),IF(AND([3]PREMIOS_GRADOS!$Y10&lt;&gt;"",[3]PREMIOS_GRADOS!$Y10&lt;&gt;0),[3]PREMIOS_GRADOS!$Y10,""),IF($A12="TOTAL",SUM(INDIRECT("N4:N"&amp;ROW()-1)),""))</f>
        <v>1</v>
      </c>
      <c r="O12" s="7" t="str">
        <f ca="1">IF(AND($A12&lt;&gt;"",$A12&lt;&gt;"TOTAL"),IF(AND([3]PREMIOS_GRADOS!$AA10&lt;&gt;"",[3]PREMIOS_GRADOS!$AA10&lt;&gt;0),[3]PREMIOS_GRADOS!$AA10,""),IF($A12="TOTAL",SUM(INDIRECT("O4:O"&amp;ROW()-1)),""))</f>
        <v/>
      </c>
      <c r="P12" s="7">
        <f t="shared" ca="1" si="4"/>
        <v>1</v>
      </c>
      <c r="Q12" s="7" t="str">
        <f ca="1">IF(AND($A12&lt;&gt;"",$A12&lt;&gt;"TOTAL"),IF(AND([3]PREMIOS_GRADOS!$AD10&lt;&gt;"",[3]PREMIOS_GRADOS!$AD10&lt;&gt;0),[3]PREMIOS_GRADOS!$AD10,""),IF($A12="TOTAL",SUM(INDIRECT("Q4:Q"&amp;ROW()-1)),""))</f>
        <v/>
      </c>
      <c r="R12" s="7" t="str">
        <f ca="1">IF(AND($A12&lt;&gt;"",$A12&lt;&gt;"TOTAL"),IF(AND([3]PREMIOS_GRADOS!$AF10&lt;&gt;"",[3]PREMIOS_GRADOS!$AF10&lt;&gt;0),[3]PREMIOS_GRADOS!$AF10,""),IF($A12="TOTAL",SUM(INDIRECT("R4:R"&amp;ROW()-1)),""))</f>
        <v/>
      </c>
      <c r="S12" s="7">
        <f t="shared" ca="1" si="5"/>
        <v>0</v>
      </c>
      <c r="T12" s="7" t="str">
        <f ca="1">IF(AND($A12&lt;&gt;"",$A12&lt;&gt;"TOTAL"),IF(AND([3]PREMIOS_GRADOS!$AI10&lt;&gt;"",[3]PREMIOS_GRADOS!$AI10&lt;&gt;0),[3]PREMIOS_GRADOS!$AI10,""),IF($A12="TOTAL",SUM(INDIRECT("T4:T"&amp;ROW()-1)),""))</f>
        <v/>
      </c>
      <c r="U12" s="7" t="str">
        <f ca="1">IF(AND($A12&lt;&gt;"",$A12&lt;&gt;"TOTAL"),IF(AND([3]PREMIOS_GRADOS!$AK10&lt;&gt;"",[3]PREMIOS_GRADOS!$AK10&lt;&gt;0),[3]PREMIOS_GRADOS!$AK10,""),IF($A12="TOTAL",SUM(INDIRECT("U4:U"&amp;ROW()-1)),""))</f>
        <v/>
      </c>
      <c r="V12" s="7">
        <f t="shared" ca="1" si="6"/>
        <v>0</v>
      </c>
      <c r="W12" s="7" t="str">
        <f ca="1">IF(AND($A12&lt;&gt;"",$A12&lt;&gt;"TOTAL"),IF(AND([3]PREMIOS_GRADOS!$AN10&lt;&gt;"",[3]PREMIOS_GRADOS!$AN10&lt;&gt;0),[3]PREMIOS_GRADOS!$AN10,""),IF($A12="TOTAL",SUM(INDIRECT("W4:W"&amp;ROW()-1)),""))</f>
        <v/>
      </c>
      <c r="X12" s="7" t="str">
        <f ca="1">IF(AND($A12&lt;&gt;"",$A12&lt;&gt;"TOTAL"),IF(AND([3]PREMIOS_GRADOS!$AP10&lt;&gt;"",[3]PREMIOS_GRADOS!$AP10&lt;&gt;0),[3]PREMIOS_GRADOS!$AP10,""),IF($A12="TOTAL",SUM(INDIRECT("X4:X"&amp;ROW()-1)),""))</f>
        <v/>
      </c>
      <c r="Y12" s="7">
        <f t="shared" ca="1" si="7"/>
        <v>0</v>
      </c>
      <c r="Z12" s="7" t="str">
        <f ca="1">IF(AND($A12&lt;&gt;"",$A12&lt;&gt;"TOTAL"),IF(AND([3]PREMIOS_GRADOS!$AS10&lt;&gt;"",[3]PREMIOS_GRADOS!$AS10&lt;&gt;0),[3]PREMIOS_GRADOS!$AS10,""),IF($A12="TOTAL",SUM(INDIRECT("Z4:Z"&amp;ROW()-1)),""))</f>
        <v/>
      </c>
      <c r="AA12" s="7" t="str">
        <f ca="1">IF(AND($A12&lt;&gt;"",$A12&lt;&gt;"TOTAL"),IF(AND([3]PREMIOS_GRADOS!$AU10&lt;&gt;"",[3]PREMIOS_GRADOS!$AU10&lt;&gt;0),[3]PREMIOS_GRADOS!$AU10,""),IF($A12="TOTAL",SUM(INDIRECT("AA4:AA"&amp;ROW()-1)),""))</f>
        <v/>
      </c>
      <c r="AB12" s="7">
        <f t="shared" ca="1" si="8"/>
        <v>0</v>
      </c>
      <c r="AC12" s="7" t="str">
        <f ca="1">IF(AND($A12&lt;&gt;"",$A12&lt;&gt;"TOTAL"),IF(AND([3]PREMIOS_GRADOS!$AX10&lt;&gt;"",[3]PREMIOS_GRADOS!$AX10&lt;&gt;0),[3]PREMIOS_GRADOS!$AX10,""),IF($A12="TOTAL",SUM(INDIRECT("AC4:AC"&amp;ROW()-1)),""))</f>
        <v/>
      </c>
      <c r="AD12" s="7" t="str">
        <f ca="1">IF(AND($A12&lt;&gt;"",$A12&lt;&gt;"TOTAL"),IF(AND([3]PREMIOS_GRADOS!$AZ10&lt;&gt;"",[3]PREMIOS_GRADOS!$AZ10&lt;&gt;0),[3]PREMIOS_GRADOS!$AZ10,""),IF($A12="TOTAL",SUM(INDIRECT("AD4:AD"&amp;ROW()-1)),""))</f>
        <v/>
      </c>
      <c r="AE12" s="7">
        <f t="shared" ca="1" si="9"/>
        <v>0</v>
      </c>
      <c r="AF12" s="7" t="str">
        <f ca="1">IF(AND($A12&lt;&gt;"",$A12&lt;&gt;"TOTAL"),IF(AND([3]PREMIOS_GRADOS!$BC10&lt;&gt;"",[3]PREMIOS_GRADOS!$BC10&lt;&gt;0),[3]PREMIOS_GRADOS!$BC10,""),IF($A12="TOTAL",SUM(INDIRECT("AF4:AF"&amp;ROW()-1)),""))</f>
        <v/>
      </c>
      <c r="AG12" s="7" t="str">
        <f ca="1">IF(AND($A12&lt;&gt;"",$A12&lt;&gt;"TOTAL"),IF(AND([3]PREMIOS_GRADOS!$BE10&lt;&gt;"",[3]PREMIOS_GRADOS!$BE10&lt;&gt;0),[3]PREMIOS_GRADOS!$BE10,""),IF($A12="TOTAL",SUM(INDIRECT("AG4:AG"&amp;ROW()-1)),""))</f>
        <v/>
      </c>
      <c r="AH12" s="7">
        <f t="shared" ca="1" si="10"/>
        <v>0</v>
      </c>
      <c r="AI12" s="7" t="str">
        <f ca="1">IF(AND($A12&lt;&gt;"",$A12&lt;&gt;"TOTAL"),IF(AND([3]PREMIOS_GRADOS!$BH10&lt;&gt;"",[3]PREMIOS_GRADOS!$BH10&lt;&gt;0),[3]PREMIOS_GRADOS!$BH10,""),IF($A12="TOTAL",SUM(INDIRECT("AI4:AI"&amp;ROW()-1)),""))</f>
        <v/>
      </c>
      <c r="AJ12" s="7" t="str">
        <f ca="1">IF(AND($A12&lt;&gt;"",$A12&lt;&gt;"TOTAL"),IF(AND([3]PREMIOS_GRADOS!$BJ10&lt;&gt;"",[3]PREMIOS_GRADOS!$BJ10&lt;&gt;0),[3]PREMIOS_GRADOS!$BJ10,""),IF($A12="TOTAL",SUM(INDIRECT("AJ4:AJ"&amp;ROW()-1)),""))</f>
        <v/>
      </c>
      <c r="AK12" s="7">
        <f t="shared" ca="1" si="11"/>
        <v>0</v>
      </c>
      <c r="AL12" s="7" t="str">
        <f ca="1">IF(AND($A12&lt;&gt;"",$A12&lt;&gt;"TOTAL"),IF(AND([3]PREMIOS_GRADOS!$BM10&lt;&gt;"",[3]PREMIOS_GRADOS!$BM10&lt;&gt;0),[3]PREMIOS_GRADOS!$BM10,""),IF($A12="TOTAL",SUM(INDIRECT("AL4:AL"&amp;ROW()-1)),""))</f>
        <v/>
      </c>
      <c r="AM12" s="7" t="str">
        <f ca="1">IF(AND($A12&lt;&gt;"",$A12&lt;&gt;"TOTAL"),IF(AND([3]PREMIOS_GRADOS!$BO10&lt;&gt;"",[3]PREMIOS_GRADOS!$BO10&lt;&gt;0),[3]PREMIOS_GRADOS!$BO10,""),IF($A12="TOTAL",SUM(INDIRECT("AM4:AM"&amp;ROW()-1)),""))</f>
        <v/>
      </c>
      <c r="AN12" s="7">
        <f t="shared" ca="1" si="12"/>
        <v>0</v>
      </c>
      <c r="AO12" s="7" t="str">
        <f ca="1">IF(AND($A12&lt;&gt;"",$A12&lt;&gt;"TOTAL"),IF(AND([3]PREMIOS_GRADOS!$BR10&lt;&gt;"",[3]PREMIOS_GRADOS!$BR10&lt;&gt;0),[3]PREMIOS_GRADOS!$BR10,""),IF($A12="TOTAL",SUM(INDIRECT("AO4:AO"&amp;ROW()-1)),""))</f>
        <v/>
      </c>
      <c r="AP12" s="7" t="str">
        <f ca="1">IF(AND($A12&lt;&gt;"",$A12&lt;&gt;"TOTAL"),IF(AND([3]PREMIOS_GRADOS!$BT10&lt;&gt;"",[3]PREMIOS_GRADOS!$BT10&lt;&gt;0),[3]PREMIOS_GRADOS!$BT10,""),IF($A12="TOTAL",SUM(INDIRECT("AP4:AP"&amp;ROW()-1)),""))</f>
        <v/>
      </c>
      <c r="AQ12" s="7">
        <f t="shared" ca="1" si="13"/>
        <v>0</v>
      </c>
      <c r="AR12" s="7" t="str">
        <f ca="1">IF(AND($A12&lt;&gt;"",$A12&lt;&gt;"TOTAL"),IF(AND([3]PREMIOS_GRADOS!$BW10&lt;&gt;"",[3]PREMIOS_GRADOS!$BW10&lt;&gt;0),[3]PREMIOS_GRADOS!$BW10,""),IF($A12="TOTAL",SUM(INDIRECT("AR4:AR"&amp;ROW()-1)),""))</f>
        <v/>
      </c>
      <c r="AS12" s="7" t="str">
        <f ca="1">IF(AND($A12&lt;&gt;"",$A12&lt;&gt;"TOTAL"),IF(AND([3]PREMIOS_GRADOS!$BY10&lt;&gt;"",[3]PREMIOS_GRADOS!$BY10&lt;&gt;0),[3]PREMIOS_GRADOS!$BY10,""),IF($A12="TOTAL",SUM(INDIRECT("AS4:AS"&amp;ROW()-1)),""))</f>
        <v/>
      </c>
      <c r="AT12" s="7">
        <f t="shared" ca="1" si="14"/>
        <v>0</v>
      </c>
      <c r="AU12" s="7" t="str">
        <f ca="1">IF(AND($A12&lt;&gt;"",$A12&lt;&gt;"TOTAL"),IF(AND([3]PREMIOS_GRADOS!$CB10&lt;&gt;"",[3]PREMIOS_GRADOS!$CB10&lt;&gt;0),[3]PREMIOS_GRADOS!$CB10,""),IF($A12="TOTAL",SUM(INDIRECT("AU4:AU"&amp;ROW()-1)),""))</f>
        <v/>
      </c>
      <c r="AV12" s="7" t="str">
        <f ca="1">IF(AND($A12&lt;&gt;"",$A12&lt;&gt;"TOTAL"),IF(AND([3]PREMIOS_GRADOS!$CD10&lt;&gt;"",[3]PREMIOS_GRADOS!$CD10&lt;&gt;0),[3]PREMIOS_GRADOS!$CD10,""),IF($A12="TOTAL",SUM(INDIRECT("AV4:AV"&amp;ROW()-1)),""))</f>
        <v/>
      </c>
      <c r="AW12" s="7">
        <f t="shared" ca="1" si="15"/>
        <v>0</v>
      </c>
      <c r="AX12" s="7" t="str">
        <f ca="1">IF(AND($A12&lt;&gt;"",$A12&lt;&gt;"TOTAL"),IF(AND([3]PREMIOS_GRADOS!$CG10&lt;&gt;"",[3]PREMIOS_GRADOS!$CG10&lt;&gt;0),[3]PREMIOS_GRADOS!$CG10,""),IF($A12="TOTAL",SUM(INDIRECT("AX4:AX"&amp;ROW()-1)),""))</f>
        <v/>
      </c>
      <c r="AY12" s="7" t="str">
        <f ca="1">IF(AND($A12&lt;&gt;"",$A12&lt;&gt;"TOTAL"),IF(AND([3]PREMIOS_GRADOS!$CI10&lt;&gt;"",[3]PREMIOS_GRADOS!$CI10&lt;&gt;0),[3]PREMIOS_GRADOS!$CI10,""),IF($A12="TOTAL",SUM(INDIRECT("AY4:AY"&amp;ROW()-1)),""))</f>
        <v/>
      </c>
      <c r="AZ12" s="7">
        <f t="shared" ca="1" si="16"/>
        <v>0</v>
      </c>
      <c r="BA12" s="7" t="str">
        <f ca="1">IF(AND($A12&lt;&gt;"",$A12&lt;&gt;"TOTAL"),IF(AND([3]PREMIOS_GRADOS!$CL10&lt;&gt;"",[3]PREMIOS_GRADOS!$CL10&lt;&gt;0),[3]PREMIOS_GRADOS!$CL10,""),IF($A12="TOTAL",SUM(INDIRECT("BA4:BA"&amp;ROW()-1)),""))</f>
        <v/>
      </c>
      <c r="BB12" s="7" t="str">
        <f ca="1">IF(AND($A12&lt;&gt;"",$A12&lt;&gt;"TOTAL"),IF(AND([3]PREMIOS_GRADOS!$CN10&lt;&gt;"",[3]PREMIOS_GRADOS!$CN10&lt;&gt;0),[3]PREMIOS_GRADOS!$CN10,""),IF($A12="TOTAL",SUM(INDIRECT("BB4:BB"&amp;ROW()-1)),""))</f>
        <v/>
      </c>
      <c r="BC12" s="7">
        <f t="shared" ca="1" si="17"/>
        <v>0</v>
      </c>
      <c r="BD12" s="7" t="str">
        <f ca="1">IF(AND($A12&lt;&gt;"",$A12&lt;&gt;"TOTAL"),IF(AND([3]PREMIOS_GRADOS!$CQ10&lt;&gt;"",[3]PREMIOS_GRADOS!$CQ10&lt;&gt;0),[3]PREMIOS_GRADOS!$CQ10,""),IF($A12="TOTAL",SUM(INDIRECT("BD4:BD"&amp;ROW()-1)),""))</f>
        <v/>
      </c>
      <c r="BE12" s="7" t="str">
        <f ca="1">IF(AND($A12&lt;&gt;"",$A12&lt;&gt;"TOTAL"),IF(AND([3]PREMIOS_GRADOS!$CS10&lt;&gt;"",[3]PREMIOS_GRADOS!$CS10&lt;&gt;0),[3]PREMIOS_GRADOS!$CS10,""),IF($A12="TOTAL",SUM(INDIRECT("BE4:BE"&amp;ROW()-1)),""))</f>
        <v/>
      </c>
      <c r="BF12" s="7">
        <f t="shared" ca="1" si="18"/>
        <v>0</v>
      </c>
    </row>
    <row r="13" spans="1:58" x14ac:dyDescent="0.2">
      <c r="A13" s="12" t="str">
        <f>IF([3]PREMIOS_GRADOS!$D11&lt;&gt;"",[3]PREMIOS_GRADOS!$D11,IF(AND([3]PREMIOS_GRADOS!$D11="",[3]PREMIOS_GRADOS!$D12="",[3]PREMIOS_GRADOS!$D10=""),"","TOTAL"))</f>
        <v>Grado en Ingeniería Eléctrica</v>
      </c>
      <c r="B13" s="7" t="str">
        <f ca="1">IF(AND($A13&lt;&gt;"",$A13&lt;&gt;"TOTAL"),IF(AND([3]PREMIOS_GRADOS!$E11&lt;&gt;"",[3]PREMIOS_GRADOS!$E11&lt;&gt;0),[3]PREMIOS_GRADOS!$E11,""),IF($A13="TOTAL",SUM(INDIRECT("B4:B"&amp;ROW()-1)),""))</f>
        <v/>
      </c>
      <c r="C13" s="7" t="str">
        <f ca="1">IF(AND($A13&lt;&gt;"",$A13&lt;&gt;"TOTAL"),IF(AND([3]PREMIOS_GRADOS!$G11&lt;&gt;"",[3]PREMIOS_GRADOS!$G11&lt;&gt;0),[3]PREMIOS_GRADOS!$G11,""),IF($A13="TOTAL",SUM(INDIRECT("C4:C"&amp;ROW()-1)),""))</f>
        <v/>
      </c>
      <c r="D13" s="7">
        <f t="shared" ca="1" si="0"/>
        <v>0</v>
      </c>
      <c r="E13" s="7" t="str">
        <f ca="1">IF(AND($A13&lt;&gt;"",$A13&lt;&gt;"TOTAL"),IF(AND([3]PREMIOS_GRADOS!$J11&lt;&gt;"",[3]PREMIOS_GRADOS!$J11&lt;&gt;0),[3]PREMIOS_GRADOS!$J11,""),IF($A13="TOTAL",SUM(INDIRECT("E4:E"&amp;ROW()-1)),""))</f>
        <v/>
      </c>
      <c r="F13" s="7" t="str">
        <f ca="1">IF(AND($A13&lt;&gt;"",$A13&lt;&gt;"TOTAL"),IF(AND([3]PREMIOS_GRADOS!$L11&lt;&gt;"",[3]PREMIOS_GRADOS!$L11&lt;&gt;0),[3]PREMIOS_GRADOS!$L11,""),IF($A13="TOTAL",SUM(INDIRECT("F4:F"&amp;ROW()-1)),""))</f>
        <v/>
      </c>
      <c r="G13" s="7">
        <f t="shared" ca="1" si="1"/>
        <v>0</v>
      </c>
      <c r="H13" s="7" t="str">
        <f ca="1">IF(AND($A13&lt;&gt;"",$A13&lt;&gt;"TOTAL"),IF(AND([3]PREMIOS_GRADOS!$O11&lt;&gt;"",[3]PREMIOS_GRADOS!$O11&lt;&gt;0),[3]PREMIOS_GRADOS!$O11,""),IF($A13="TOTAL",SUM(INDIRECT("H4:H"&amp;ROW()-1)),""))</f>
        <v/>
      </c>
      <c r="I13" s="7">
        <f ca="1">IF(AND($A13&lt;&gt;"",$A13&lt;&gt;"TOTAL"),IF(AND([3]PREMIOS_GRADOS!$Q11&lt;&gt;"",[3]PREMIOS_GRADOS!$Q11&lt;&gt;0),[3]PREMIOS_GRADOS!$Q11,""),IF($A13="TOTAL",SUM(INDIRECT("I4:I"&amp;ROW()-1)),""))</f>
        <v>1</v>
      </c>
      <c r="J13" s="7">
        <f t="shared" ca="1" si="2"/>
        <v>1</v>
      </c>
      <c r="K13" s="7" t="str">
        <f ca="1">IF(AND($A13&lt;&gt;"",$A13&lt;&gt;"TOTAL"),IF(AND([3]PREMIOS_GRADOS!$T11&lt;&gt;"",[3]PREMIOS_GRADOS!$T11&lt;&gt;0),[3]PREMIOS_GRADOS!$T11,""),IF($A13="TOTAL",SUM(INDIRECT("K4:K"&amp;ROW()-1)),""))</f>
        <v/>
      </c>
      <c r="L13" s="7">
        <f ca="1">IF(AND($A13&lt;&gt;"",$A13&lt;&gt;"TOTAL"),IF(AND([3]PREMIOS_GRADOS!$V11&lt;&gt;"",[3]PREMIOS_GRADOS!$V11&lt;&gt;0),[3]PREMIOS_GRADOS!$V11,""),IF($A13="TOTAL",SUM(INDIRECT("L4:L"&amp;ROW()-1)),""))</f>
        <v>1</v>
      </c>
      <c r="M13" s="7">
        <f t="shared" ca="1" si="3"/>
        <v>1</v>
      </c>
      <c r="N13" s="7" t="str">
        <f ca="1">IF(AND($A13&lt;&gt;"",$A13&lt;&gt;"TOTAL"),IF(AND([3]PREMIOS_GRADOS!$Y11&lt;&gt;"",[3]PREMIOS_GRADOS!$Y11&lt;&gt;0),[3]PREMIOS_GRADOS!$Y11,""),IF($A13="TOTAL",SUM(INDIRECT("N4:N"&amp;ROW()-1)),""))</f>
        <v/>
      </c>
      <c r="O13" s="7">
        <f ca="1">IF(AND($A13&lt;&gt;"",$A13&lt;&gt;"TOTAL"),IF(AND([3]PREMIOS_GRADOS!$AA11&lt;&gt;"",[3]PREMIOS_GRADOS!$AA11&lt;&gt;0),[3]PREMIOS_GRADOS!$AA11,""),IF($A13="TOTAL",SUM(INDIRECT("O4:O"&amp;ROW()-1)),""))</f>
        <v>1</v>
      </c>
      <c r="P13" s="7">
        <f t="shared" ca="1" si="4"/>
        <v>1</v>
      </c>
      <c r="Q13" s="7" t="str">
        <f ca="1">IF(AND($A13&lt;&gt;"",$A13&lt;&gt;"TOTAL"),IF(AND([3]PREMIOS_GRADOS!$AD11&lt;&gt;"",[3]PREMIOS_GRADOS!$AD11&lt;&gt;0),[3]PREMIOS_GRADOS!$AD11,""),IF($A13="TOTAL",SUM(INDIRECT("Q4:Q"&amp;ROW()-1)),""))</f>
        <v/>
      </c>
      <c r="R13" s="7" t="str">
        <f ca="1">IF(AND($A13&lt;&gt;"",$A13&lt;&gt;"TOTAL"),IF(AND([3]PREMIOS_GRADOS!$AF11&lt;&gt;"",[3]PREMIOS_GRADOS!$AF11&lt;&gt;0),[3]PREMIOS_GRADOS!$AF11,""),IF($A13="TOTAL",SUM(INDIRECT("R4:R"&amp;ROW()-1)),""))</f>
        <v/>
      </c>
      <c r="S13" s="7">
        <f t="shared" ca="1" si="5"/>
        <v>0</v>
      </c>
      <c r="T13" s="7" t="str">
        <f ca="1">IF(AND($A13&lt;&gt;"",$A13&lt;&gt;"TOTAL"),IF(AND([3]PREMIOS_GRADOS!$AI11&lt;&gt;"",[3]PREMIOS_GRADOS!$AI11&lt;&gt;0),[3]PREMIOS_GRADOS!$AI11,""),IF($A13="TOTAL",SUM(INDIRECT("T4:T"&amp;ROW()-1)),""))</f>
        <v/>
      </c>
      <c r="U13" s="7" t="str">
        <f ca="1">IF(AND($A13&lt;&gt;"",$A13&lt;&gt;"TOTAL"),IF(AND([3]PREMIOS_GRADOS!$AK11&lt;&gt;"",[3]PREMIOS_GRADOS!$AK11&lt;&gt;0),[3]PREMIOS_GRADOS!$AK11,""),IF($A13="TOTAL",SUM(INDIRECT("U4:U"&amp;ROW()-1)),""))</f>
        <v/>
      </c>
      <c r="V13" s="7">
        <f t="shared" ca="1" si="6"/>
        <v>0</v>
      </c>
      <c r="W13" s="7" t="str">
        <f ca="1">IF(AND($A13&lt;&gt;"",$A13&lt;&gt;"TOTAL"),IF(AND([3]PREMIOS_GRADOS!$AN11&lt;&gt;"",[3]PREMIOS_GRADOS!$AN11&lt;&gt;0),[3]PREMIOS_GRADOS!$AN11,""),IF($A13="TOTAL",SUM(INDIRECT("W4:W"&amp;ROW()-1)),""))</f>
        <v/>
      </c>
      <c r="X13" s="7" t="str">
        <f ca="1">IF(AND($A13&lt;&gt;"",$A13&lt;&gt;"TOTAL"),IF(AND([3]PREMIOS_GRADOS!$AP11&lt;&gt;"",[3]PREMIOS_GRADOS!$AP11&lt;&gt;0),[3]PREMIOS_GRADOS!$AP11,""),IF($A13="TOTAL",SUM(INDIRECT("X4:X"&amp;ROW()-1)),""))</f>
        <v/>
      </c>
      <c r="Y13" s="7">
        <f t="shared" ca="1" si="7"/>
        <v>0</v>
      </c>
      <c r="Z13" s="7" t="str">
        <f ca="1">IF(AND($A13&lt;&gt;"",$A13&lt;&gt;"TOTAL"),IF(AND([3]PREMIOS_GRADOS!$AS11&lt;&gt;"",[3]PREMIOS_GRADOS!$AS11&lt;&gt;0),[3]PREMIOS_GRADOS!$AS11,""),IF($A13="TOTAL",SUM(INDIRECT("Z4:Z"&amp;ROW()-1)),""))</f>
        <v/>
      </c>
      <c r="AA13" s="7" t="str">
        <f ca="1">IF(AND($A13&lt;&gt;"",$A13&lt;&gt;"TOTAL"),IF(AND([3]PREMIOS_GRADOS!$AU11&lt;&gt;"",[3]PREMIOS_GRADOS!$AU11&lt;&gt;0),[3]PREMIOS_GRADOS!$AU11,""),IF($A13="TOTAL",SUM(INDIRECT("AA4:AA"&amp;ROW()-1)),""))</f>
        <v/>
      </c>
      <c r="AB13" s="7">
        <f t="shared" ca="1" si="8"/>
        <v>0</v>
      </c>
      <c r="AC13" s="7" t="str">
        <f ca="1">IF(AND($A13&lt;&gt;"",$A13&lt;&gt;"TOTAL"),IF(AND([3]PREMIOS_GRADOS!$AX11&lt;&gt;"",[3]PREMIOS_GRADOS!$AX11&lt;&gt;0),[3]PREMIOS_GRADOS!$AX11,""),IF($A13="TOTAL",SUM(INDIRECT("AC4:AC"&amp;ROW()-1)),""))</f>
        <v/>
      </c>
      <c r="AD13" s="7" t="str">
        <f ca="1">IF(AND($A13&lt;&gt;"",$A13&lt;&gt;"TOTAL"),IF(AND([3]PREMIOS_GRADOS!$AZ11&lt;&gt;"",[3]PREMIOS_GRADOS!$AZ11&lt;&gt;0),[3]PREMIOS_GRADOS!$AZ11,""),IF($A13="TOTAL",SUM(INDIRECT("AD4:AD"&amp;ROW()-1)),""))</f>
        <v/>
      </c>
      <c r="AE13" s="7">
        <f t="shared" ca="1" si="9"/>
        <v>0</v>
      </c>
      <c r="AF13" s="7" t="str">
        <f ca="1">IF(AND($A13&lt;&gt;"",$A13&lt;&gt;"TOTAL"),IF(AND([3]PREMIOS_GRADOS!$BC11&lt;&gt;"",[3]PREMIOS_GRADOS!$BC11&lt;&gt;0),[3]PREMIOS_GRADOS!$BC11,""),IF($A13="TOTAL",SUM(INDIRECT("AF4:AF"&amp;ROW()-1)),""))</f>
        <v/>
      </c>
      <c r="AG13" s="7" t="str">
        <f ca="1">IF(AND($A13&lt;&gt;"",$A13&lt;&gt;"TOTAL"),IF(AND([3]PREMIOS_GRADOS!$BE11&lt;&gt;"",[3]PREMIOS_GRADOS!$BE11&lt;&gt;0),[3]PREMIOS_GRADOS!$BE11,""),IF($A13="TOTAL",SUM(INDIRECT("AG4:AG"&amp;ROW()-1)),""))</f>
        <v/>
      </c>
      <c r="AH13" s="7">
        <f t="shared" ca="1" si="10"/>
        <v>0</v>
      </c>
      <c r="AI13" s="7" t="str">
        <f ca="1">IF(AND($A13&lt;&gt;"",$A13&lt;&gt;"TOTAL"),IF(AND([3]PREMIOS_GRADOS!$BH11&lt;&gt;"",[3]PREMIOS_GRADOS!$BH11&lt;&gt;0),[3]PREMIOS_GRADOS!$BH11,""),IF($A13="TOTAL",SUM(INDIRECT("AI4:AI"&amp;ROW()-1)),""))</f>
        <v/>
      </c>
      <c r="AJ13" s="7" t="str">
        <f ca="1">IF(AND($A13&lt;&gt;"",$A13&lt;&gt;"TOTAL"),IF(AND([3]PREMIOS_GRADOS!$BJ11&lt;&gt;"",[3]PREMIOS_GRADOS!$BJ11&lt;&gt;0),[3]PREMIOS_GRADOS!$BJ11,""),IF($A13="TOTAL",SUM(INDIRECT("AJ4:AJ"&amp;ROW()-1)),""))</f>
        <v/>
      </c>
      <c r="AK13" s="7">
        <f t="shared" ca="1" si="11"/>
        <v>0</v>
      </c>
      <c r="AL13" s="7" t="str">
        <f ca="1">IF(AND($A13&lt;&gt;"",$A13&lt;&gt;"TOTAL"),IF(AND([3]PREMIOS_GRADOS!$BM11&lt;&gt;"",[3]PREMIOS_GRADOS!$BM11&lt;&gt;0),[3]PREMIOS_GRADOS!$BM11,""),IF($A13="TOTAL",SUM(INDIRECT("AL4:AL"&amp;ROW()-1)),""))</f>
        <v/>
      </c>
      <c r="AM13" s="7" t="str">
        <f ca="1">IF(AND($A13&lt;&gt;"",$A13&lt;&gt;"TOTAL"),IF(AND([3]PREMIOS_GRADOS!$BO11&lt;&gt;"",[3]PREMIOS_GRADOS!$BO11&lt;&gt;0),[3]PREMIOS_GRADOS!$BO11,""),IF($A13="TOTAL",SUM(INDIRECT("AM4:AM"&amp;ROW()-1)),""))</f>
        <v/>
      </c>
      <c r="AN13" s="7">
        <f t="shared" ca="1" si="12"/>
        <v>0</v>
      </c>
      <c r="AO13" s="7" t="str">
        <f ca="1">IF(AND($A13&lt;&gt;"",$A13&lt;&gt;"TOTAL"),IF(AND([3]PREMIOS_GRADOS!$BR11&lt;&gt;"",[3]PREMIOS_GRADOS!$BR11&lt;&gt;0),[3]PREMIOS_GRADOS!$BR11,""),IF($A13="TOTAL",SUM(INDIRECT("AO4:AO"&amp;ROW()-1)),""))</f>
        <v/>
      </c>
      <c r="AP13" s="7" t="str">
        <f ca="1">IF(AND($A13&lt;&gt;"",$A13&lt;&gt;"TOTAL"),IF(AND([3]PREMIOS_GRADOS!$BT11&lt;&gt;"",[3]PREMIOS_GRADOS!$BT11&lt;&gt;0),[3]PREMIOS_GRADOS!$BT11,""),IF($A13="TOTAL",SUM(INDIRECT("AP4:AP"&amp;ROW()-1)),""))</f>
        <v/>
      </c>
      <c r="AQ13" s="7">
        <f t="shared" ca="1" si="13"/>
        <v>0</v>
      </c>
      <c r="AR13" s="7" t="str">
        <f ca="1">IF(AND($A13&lt;&gt;"",$A13&lt;&gt;"TOTAL"),IF(AND([3]PREMIOS_GRADOS!$BW11&lt;&gt;"",[3]PREMIOS_GRADOS!$BW11&lt;&gt;0),[3]PREMIOS_GRADOS!$BW11,""),IF($A13="TOTAL",SUM(INDIRECT("AR4:AR"&amp;ROW()-1)),""))</f>
        <v/>
      </c>
      <c r="AS13" s="7" t="str">
        <f ca="1">IF(AND($A13&lt;&gt;"",$A13&lt;&gt;"TOTAL"),IF(AND([3]PREMIOS_GRADOS!$BY11&lt;&gt;"",[3]PREMIOS_GRADOS!$BY11&lt;&gt;0),[3]PREMIOS_GRADOS!$BY11,""),IF($A13="TOTAL",SUM(INDIRECT("AS4:AS"&amp;ROW()-1)),""))</f>
        <v/>
      </c>
      <c r="AT13" s="7">
        <f t="shared" ca="1" si="14"/>
        <v>0</v>
      </c>
      <c r="AU13" s="7" t="str">
        <f ca="1">IF(AND($A13&lt;&gt;"",$A13&lt;&gt;"TOTAL"),IF(AND([3]PREMIOS_GRADOS!$CB11&lt;&gt;"",[3]PREMIOS_GRADOS!$CB11&lt;&gt;0),[3]PREMIOS_GRADOS!$CB11,""),IF($A13="TOTAL",SUM(INDIRECT("AU4:AU"&amp;ROW()-1)),""))</f>
        <v/>
      </c>
      <c r="AV13" s="7" t="str">
        <f ca="1">IF(AND($A13&lt;&gt;"",$A13&lt;&gt;"TOTAL"),IF(AND([3]PREMIOS_GRADOS!$CD11&lt;&gt;"",[3]PREMIOS_GRADOS!$CD11&lt;&gt;0),[3]PREMIOS_GRADOS!$CD11,""),IF($A13="TOTAL",SUM(INDIRECT("AV4:AV"&amp;ROW()-1)),""))</f>
        <v/>
      </c>
      <c r="AW13" s="7">
        <f t="shared" ca="1" si="15"/>
        <v>0</v>
      </c>
      <c r="AX13" s="7" t="str">
        <f ca="1">IF(AND($A13&lt;&gt;"",$A13&lt;&gt;"TOTAL"),IF(AND([3]PREMIOS_GRADOS!$CG11&lt;&gt;"",[3]PREMIOS_GRADOS!$CG11&lt;&gt;0),[3]PREMIOS_GRADOS!$CG11,""),IF($A13="TOTAL",SUM(INDIRECT("AX4:AX"&amp;ROW()-1)),""))</f>
        <v/>
      </c>
      <c r="AY13" s="7" t="str">
        <f ca="1">IF(AND($A13&lt;&gt;"",$A13&lt;&gt;"TOTAL"),IF(AND([3]PREMIOS_GRADOS!$CI11&lt;&gt;"",[3]PREMIOS_GRADOS!$CI11&lt;&gt;0),[3]PREMIOS_GRADOS!$CI11,""),IF($A13="TOTAL",SUM(INDIRECT("AY4:AY"&amp;ROW()-1)),""))</f>
        <v/>
      </c>
      <c r="AZ13" s="7">
        <f t="shared" ca="1" si="16"/>
        <v>0</v>
      </c>
      <c r="BA13" s="7" t="str">
        <f ca="1">IF(AND($A13&lt;&gt;"",$A13&lt;&gt;"TOTAL"),IF(AND([3]PREMIOS_GRADOS!$CL11&lt;&gt;"",[3]PREMIOS_GRADOS!$CL11&lt;&gt;0),[3]PREMIOS_GRADOS!$CL11,""),IF($A13="TOTAL",SUM(INDIRECT("BA4:BA"&amp;ROW()-1)),""))</f>
        <v/>
      </c>
      <c r="BB13" s="7" t="str">
        <f ca="1">IF(AND($A13&lt;&gt;"",$A13&lt;&gt;"TOTAL"),IF(AND([3]PREMIOS_GRADOS!$CN11&lt;&gt;"",[3]PREMIOS_GRADOS!$CN11&lt;&gt;0),[3]PREMIOS_GRADOS!$CN11,""),IF($A13="TOTAL",SUM(INDIRECT("BB4:BB"&amp;ROW()-1)),""))</f>
        <v/>
      </c>
      <c r="BC13" s="7">
        <f t="shared" ca="1" si="17"/>
        <v>0</v>
      </c>
      <c r="BD13" s="7" t="str">
        <f ca="1">IF(AND($A13&lt;&gt;"",$A13&lt;&gt;"TOTAL"),IF(AND([3]PREMIOS_GRADOS!$CQ11&lt;&gt;"",[3]PREMIOS_GRADOS!$CQ11&lt;&gt;0),[3]PREMIOS_GRADOS!$CQ11,""),IF($A13="TOTAL",SUM(INDIRECT("BD4:BD"&amp;ROW()-1)),""))</f>
        <v/>
      </c>
      <c r="BE13" s="7" t="str">
        <f ca="1">IF(AND($A13&lt;&gt;"",$A13&lt;&gt;"TOTAL"),IF(AND([3]PREMIOS_GRADOS!$CS11&lt;&gt;"",[3]PREMIOS_GRADOS!$CS11&lt;&gt;0),[3]PREMIOS_GRADOS!$CS11,""),IF($A13="TOTAL",SUM(INDIRECT("BE4:BE"&amp;ROW()-1)),""))</f>
        <v/>
      </c>
      <c r="BF13" s="7">
        <f t="shared" ca="1" si="18"/>
        <v>0</v>
      </c>
    </row>
    <row r="14" spans="1:58" x14ac:dyDescent="0.2">
      <c r="A14" s="12" t="str">
        <f>IF([3]PREMIOS_GRADOS!$D12&lt;&gt;"",[3]PREMIOS_GRADOS!$D12,IF(AND([3]PREMIOS_GRADOS!$D12="",[3]PREMIOS_GRADOS!$D13="",[3]PREMIOS_GRADOS!$D11=""),"","TOTAL"))</f>
        <v>Grado en Ingeniería Electrónica Industrial y Automática</v>
      </c>
      <c r="B14" s="7" t="str">
        <f ca="1">IF(AND($A14&lt;&gt;"",$A14&lt;&gt;"TOTAL"),IF(AND([3]PREMIOS_GRADOS!$E12&lt;&gt;"",[3]PREMIOS_GRADOS!$E12&lt;&gt;0),[3]PREMIOS_GRADOS!$E12,""),IF($A14="TOTAL",SUM(INDIRECT("B4:B"&amp;ROW()-1)),""))</f>
        <v/>
      </c>
      <c r="C14" s="7" t="str">
        <f ca="1">IF(AND($A14&lt;&gt;"",$A14&lt;&gt;"TOTAL"),IF(AND([3]PREMIOS_GRADOS!$G12&lt;&gt;"",[3]PREMIOS_GRADOS!$G12&lt;&gt;0),[3]PREMIOS_GRADOS!$G12,""),IF($A14="TOTAL",SUM(INDIRECT("C4:C"&amp;ROW()-1)),""))</f>
        <v/>
      </c>
      <c r="D14" s="7">
        <f t="shared" ca="1" si="0"/>
        <v>0</v>
      </c>
      <c r="E14" s="7" t="str">
        <f ca="1">IF(AND($A14&lt;&gt;"",$A14&lt;&gt;"TOTAL"),IF(AND([3]PREMIOS_GRADOS!$J12&lt;&gt;"",[3]PREMIOS_GRADOS!$J12&lt;&gt;0),[3]PREMIOS_GRADOS!$J12,""),IF($A14="TOTAL",SUM(INDIRECT("E4:E"&amp;ROW()-1)),""))</f>
        <v/>
      </c>
      <c r="F14" s="7" t="str">
        <f ca="1">IF(AND($A14&lt;&gt;"",$A14&lt;&gt;"TOTAL"),IF(AND([3]PREMIOS_GRADOS!$L12&lt;&gt;"",[3]PREMIOS_GRADOS!$L12&lt;&gt;0),[3]PREMIOS_GRADOS!$L12,""),IF($A14="TOTAL",SUM(INDIRECT("F4:F"&amp;ROW()-1)),""))</f>
        <v/>
      </c>
      <c r="G14" s="7">
        <f t="shared" ca="1" si="1"/>
        <v>0</v>
      </c>
      <c r="H14" s="7">
        <f ca="1">IF(AND($A14&lt;&gt;"",$A14&lt;&gt;"TOTAL"),IF(AND([3]PREMIOS_GRADOS!$O12&lt;&gt;"",[3]PREMIOS_GRADOS!$O12&lt;&gt;0),[3]PREMIOS_GRADOS!$O12,""),IF($A14="TOTAL",SUM(INDIRECT("H4:H"&amp;ROW()-1)),""))</f>
        <v>1</v>
      </c>
      <c r="I14" s="7" t="str">
        <f ca="1">IF(AND($A14&lt;&gt;"",$A14&lt;&gt;"TOTAL"),IF(AND([3]PREMIOS_GRADOS!$Q12&lt;&gt;"",[3]PREMIOS_GRADOS!$Q12&lt;&gt;0),[3]PREMIOS_GRADOS!$Q12,""),IF($A14="TOTAL",SUM(INDIRECT("I4:I"&amp;ROW()-1)),""))</f>
        <v/>
      </c>
      <c r="J14" s="7">
        <f t="shared" ca="1" si="2"/>
        <v>1</v>
      </c>
      <c r="K14" s="7" t="str">
        <f ca="1">IF(AND($A14&lt;&gt;"",$A14&lt;&gt;"TOTAL"),IF(AND([3]PREMIOS_GRADOS!$T12&lt;&gt;"",[3]PREMIOS_GRADOS!$T12&lt;&gt;0),[3]PREMIOS_GRADOS!$T12,""),IF($A14="TOTAL",SUM(INDIRECT("K4:K"&amp;ROW()-1)),""))</f>
        <v/>
      </c>
      <c r="L14" s="7">
        <f ca="1">IF(AND($A14&lt;&gt;"",$A14&lt;&gt;"TOTAL"),IF(AND([3]PREMIOS_GRADOS!$V12&lt;&gt;"",[3]PREMIOS_GRADOS!$V12&lt;&gt;0),[3]PREMIOS_GRADOS!$V12,""),IF($A14="TOTAL",SUM(INDIRECT("L4:L"&amp;ROW()-1)),""))</f>
        <v>1</v>
      </c>
      <c r="M14" s="7">
        <f t="shared" ca="1" si="3"/>
        <v>1</v>
      </c>
      <c r="N14" s="7" t="str">
        <f ca="1">IF(AND($A14&lt;&gt;"",$A14&lt;&gt;"TOTAL"),IF(AND([3]PREMIOS_GRADOS!$Y12&lt;&gt;"",[3]PREMIOS_GRADOS!$Y12&lt;&gt;0),[3]PREMIOS_GRADOS!$Y12,""),IF($A14="TOTAL",SUM(INDIRECT("N4:N"&amp;ROW()-1)),""))</f>
        <v/>
      </c>
      <c r="O14" s="7">
        <f ca="1">IF(AND($A14&lt;&gt;"",$A14&lt;&gt;"TOTAL"),IF(AND([3]PREMIOS_GRADOS!$AA12&lt;&gt;"",[3]PREMIOS_GRADOS!$AA12&lt;&gt;0),[3]PREMIOS_GRADOS!$AA12,""),IF($A14="TOTAL",SUM(INDIRECT("O4:O"&amp;ROW()-1)),""))</f>
        <v>1</v>
      </c>
      <c r="P14" s="7">
        <f t="shared" ca="1" si="4"/>
        <v>1</v>
      </c>
      <c r="Q14" s="7" t="str">
        <f ca="1">IF(AND($A14&lt;&gt;"",$A14&lt;&gt;"TOTAL"),IF(AND([3]PREMIOS_GRADOS!$AD12&lt;&gt;"",[3]PREMIOS_GRADOS!$AD12&lt;&gt;0),[3]PREMIOS_GRADOS!$AD12,""),IF($A14="TOTAL",SUM(INDIRECT("Q4:Q"&amp;ROW()-1)),""))</f>
        <v/>
      </c>
      <c r="R14" s="7" t="str">
        <f ca="1">IF(AND($A14&lt;&gt;"",$A14&lt;&gt;"TOTAL"),IF(AND([3]PREMIOS_GRADOS!$AF12&lt;&gt;"",[3]PREMIOS_GRADOS!$AF12&lt;&gt;0),[3]PREMIOS_GRADOS!$AF12,""),IF($A14="TOTAL",SUM(INDIRECT("R4:R"&amp;ROW()-1)),""))</f>
        <v/>
      </c>
      <c r="S14" s="7">
        <f t="shared" ca="1" si="5"/>
        <v>0</v>
      </c>
      <c r="T14" s="7" t="str">
        <f ca="1">IF(AND($A14&lt;&gt;"",$A14&lt;&gt;"TOTAL"),IF(AND([3]PREMIOS_GRADOS!$AI12&lt;&gt;"",[3]PREMIOS_GRADOS!$AI12&lt;&gt;0),[3]PREMIOS_GRADOS!$AI12,""),IF($A14="TOTAL",SUM(INDIRECT("T4:T"&amp;ROW()-1)),""))</f>
        <v/>
      </c>
      <c r="U14" s="7" t="str">
        <f ca="1">IF(AND($A14&lt;&gt;"",$A14&lt;&gt;"TOTAL"),IF(AND([3]PREMIOS_GRADOS!$AK12&lt;&gt;"",[3]PREMIOS_GRADOS!$AK12&lt;&gt;0),[3]PREMIOS_GRADOS!$AK12,""),IF($A14="TOTAL",SUM(INDIRECT("U4:U"&amp;ROW()-1)),""))</f>
        <v/>
      </c>
      <c r="V14" s="7">
        <f t="shared" ca="1" si="6"/>
        <v>0</v>
      </c>
      <c r="W14" s="7" t="str">
        <f ca="1">IF(AND($A14&lt;&gt;"",$A14&lt;&gt;"TOTAL"),IF(AND([3]PREMIOS_GRADOS!$AN12&lt;&gt;"",[3]PREMIOS_GRADOS!$AN12&lt;&gt;0),[3]PREMIOS_GRADOS!$AN12,""),IF($A14="TOTAL",SUM(INDIRECT("W4:W"&amp;ROW()-1)),""))</f>
        <v/>
      </c>
      <c r="X14" s="7" t="str">
        <f ca="1">IF(AND($A14&lt;&gt;"",$A14&lt;&gt;"TOTAL"),IF(AND([3]PREMIOS_GRADOS!$AP12&lt;&gt;"",[3]PREMIOS_GRADOS!$AP12&lt;&gt;0),[3]PREMIOS_GRADOS!$AP12,""),IF($A14="TOTAL",SUM(INDIRECT("X4:X"&amp;ROW()-1)),""))</f>
        <v/>
      </c>
      <c r="Y14" s="7">
        <f t="shared" ca="1" si="7"/>
        <v>0</v>
      </c>
      <c r="Z14" s="7" t="str">
        <f ca="1">IF(AND($A14&lt;&gt;"",$A14&lt;&gt;"TOTAL"),IF(AND([3]PREMIOS_GRADOS!$AS12&lt;&gt;"",[3]PREMIOS_GRADOS!$AS12&lt;&gt;0),[3]PREMIOS_GRADOS!$AS12,""),IF($A14="TOTAL",SUM(INDIRECT("Z4:Z"&amp;ROW()-1)),""))</f>
        <v/>
      </c>
      <c r="AA14" s="7" t="str">
        <f ca="1">IF(AND($A14&lt;&gt;"",$A14&lt;&gt;"TOTAL"),IF(AND([3]PREMIOS_GRADOS!$AU12&lt;&gt;"",[3]PREMIOS_GRADOS!$AU12&lt;&gt;0),[3]PREMIOS_GRADOS!$AU12,""),IF($A14="TOTAL",SUM(INDIRECT("AA4:AA"&amp;ROW()-1)),""))</f>
        <v/>
      </c>
      <c r="AB14" s="7">
        <f t="shared" ca="1" si="8"/>
        <v>0</v>
      </c>
      <c r="AC14" s="7" t="str">
        <f ca="1">IF(AND($A14&lt;&gt;"",$A14&lt;&gt;"TOTAL"),IF(AND([3]PREMIOS_GRADOS!$AX12&lt;&gt;"",[3]PREMIOS_GRADOS!$AX12&lt;&gt;0),[3]PREMIOS_GRADOS!$AX12,""),IF($A14="TOTAL",SUM(INDIRECT("AC4:AC"&amp;ROW()-1)),""))</f>
        <v/>
      </c>
      <c r="AD14" s="7" t="str">
        <f ca="1">IF(AND($A14&lt;&gt;"",$A14&lt;&gt;"TOTAL"),IF(AND([3]PREMIOS_GRADOS!$AZ12&lt;&gt;"",[3]PREMIOS_GRADOS!$AZ12&lt;&gt;0),[3]PREMIOS_GRADOS!$AZ12,""),IF($A14="TOTAL",SUM(INDIRECT("AD4:AD"&amp;ROW()-1)),""))</f>
        <v/>
      </c>
      <c r="AE14" s="7">
        <f t="shared" ca="1" si="9"/>
        <v>0</v>
      </c>
      <c r="AF14" s="7" t="str">
        <f ca="1">IF(AND($A14&lt;&gt;"",$A14&lt;&gt;"TOTAL"),IF(AND([3]PREMIOS_GRADOS!$BC12&lt;&gt;"",[3]PREMIOS_GRADOS!$BC12&lt;&gt;0),[3]PREMIOS_GRADOS!$BC12,""),IF($A14="TOTAL",SUM(INDIRECT("AF4:AF"&amp;ROW()-1)),""))</f>
        <v/>
      </c>
      <c r="AG14" s="7" t="str">
        <f ca="1">IF(AND($A14&lt;&gt;"",$A14&lt;&gt;"TOTAL"),IF(AND([3]PREMIOS_GRADOS!$BE12&lt;&gt;"",[3]PREMIOS_GRADOS!$BE12&lt;&gt;0),[3]PREMIOS_GRADOS!$BE12,""),IF($A14="TOTAL",SUM(INDIRECT("AG4:AG"&amp;ROW()-1)),""))</f>
        <v/>
      </c>
      <c r="AH14" s="7">
        <f t="shared" ca="1" si="10"/>
        <v>0</v>
      </c>
      <c r="AI14" s="7" t="str">
        <f ca="1">IF(AND($A14&lt;&gt;"",$A14&lt;&gt;"TOTAL"),IF(AND([3]PREMIOS_GRADOS!$BH12&lt;&gt;"",[3]PREMIOS_GRADOS!$BH12&lt;&gt;0),[3]PREMIOS_GRADOS!$BH12,""),IF($A14="TOTAL",SUM(INDIRECT("AI4:AI"&amp;ROW()-1)),""))</f>
        <v/>
      </c>
      <c r="AJ14" s="7" t="str">
        <f ca="1">IF(AND($A14&lt;&gt;"",$A14&lt;&gt;"TOTAL"),IF(AND([3]PREMIOS_GRADOS!$BJ12&lt;&gt;"",[3]PREMIOS_GRADOS!$BJ12&lt;&gt;0),[3]PREMIOS_GRADOS!$BJ12,""),IF($A14="TOTAL",SUM(INDIRECT("AJ4:AJ"&amp;ROW()-1)),""))</f>
        <v/>
      </c>
      <c r="AK14" s="7">
        <f t="shared" ca="1" si="11"/>
        <v>0</v>
      </c>
      <c r="AL14" s="7" t="str">
        <f ca="1">IF(AND($A14&lt;&gt;"",$A14&lt;&gt;"TOTAL"),IF(AND([3]PREMIOS_GRADOS!$BM12&lt;&gt;"",[3]PREMIOS_GRADOS!$BM12&lt;&gt;0),[3]PREMIOS_GRADOS!$BM12,""),IF($A14="TOTAL",SUM(INDIRECT("AL4:AL"&amp;ROW()-1)),""))</f>
        <v/>
      </c>
      <c r="AM14" s="7" t="str">
        <f ca="1">IF(AND($A14&lt;&gt;"",$A14&lt;&gt;"TOTAL"),IF(AND([3]PREMIOS_GRADOS!$BO12&lt;&gt;"",[3]PREMIOS_GRADOS!$BO12&lt;&gt;0),[3]PREMIOS_GRADOS!$BO12,""),IF($A14="TOTAL",SUM(INDIRECT("AM4:AM"&amp;ROW()-1)),""))</f>
        <v/>
      </c>
      <c r="AN14" s="7">
        <f t="shared" ca="1" si="12"/>
        <v>0</v>
      </c>
      <c r="AO14" s="7" t="str">
        <f ca="1">IF(AND($A14&lt;&gt;"",$A14&lt;&gt;"TOTAL"),IF(AND([3]PREMIOS_GRADOS!$BR12&lt;&gt;"",[3]PREMIOS_GRADOS!$BR12&lt;&gt;0),[3]PREMIOS_GRADOS!$BR12,""),IF($A14="TOTAL",SUM(INDIRECT("AO4:AO"&amp;ROW()-1)),""))</f>
        <v/>
      </c>
      <c r="AP14" s="7" t="str">
        <f ca="1">IF(AND($A14&lt;&gt;"",$A14&lt;&gt;"TOTAL"),IF(AND([3]PREMIOS_GRADOS!$BT12&lt;&gt;"",[3]PREMIOS_GRADOS!$BT12&lt;&gt;0),[3]PREMIOS_GRADOS!$BT12,""),IF($A14="TOTAL",SUM(INDIRECT("AP4:AP"&amp;ROW()-1)),""))</f>
        <v/>
      </c>
      <c r="AQ14" s="7">
        <f t="shared" ca="1" si="13"/>
        <v>0</v>
      </c>
      <c r="AR14" s="7" t="str">
        <f ca="1">IF(AND($A14&lt;&gt;"",$A14&lt;&gt;"TOTAL"),IF(AND([3]PREMIOS_GRADOS!$BW12&lt;&gt;"",[3]PREMIOS_GRADOS!$BW12&lt;&gt;0),[3]PREMIOS_GRADOS!$BW12,""),IF($A14="TOTAL",SUM(INDIRECT("AR4:AR"&amp;ROW()-1)),""))</f>
        <v/>
      </c>
      <c r="AS14" s="7" t="str">
        <f ca="1">IF(AND($A14&lt;&gt;"",$A14&lt;&gt;"TOTAL"),IF(AND([3]PREMIOS_GRADOS!$BY12&lt;&gt;"",[3]PREMIOS_GRADOS!$BY12&lt;&gt;0),[3]PREMIOS_GRADOS!$BY12,""),IF($A14="TOTAL",SUM(INDIRECT("AS4:AS"&amp;ROW()-1)),""))</f>
        <v/>
      </c>
      <c r="AT14" s="7">
        <f t="shared" ca="1" si="14"/>
        <v>0</v>
      </c>
      <c r="AU14" s="7" t="str">
        <f ca="1">IF(AND($A14&lt;&gt;"",$A14&lt;&gt;"TOTAL"),IF(AND([3]PREMIOS_GRADOS!$CB12&lt;&gt;"",[3]PREMIOS_GRADOS!$CB12&lt;&gt;0),[3]PREMIOS_GRADOS!$CB12,""),IF($A14="TOTAL",SUM(INDIRECT("AU4:AU"&amp;ROW()-1)),""))</f>
        <v/>
      </c>
      <c r="AV14" s="7" t="str">
        <f ca="1">IF(AND($A14&lt;&gt;"",$A14&lt;&gt;"TOTAL"),IF(AND([3]PREMIOS_GRADOS!$CD12&lt;&gt;"",[3]PREMIOS_GRADOS!$CD12&lt;&gt;0),[3]PREMIOS_GRADOS!$CD12,""),IF($A14="TOTAL",SUM(INDIRECT("AV4:AV"&amp;ROW()-1)),""))</f>
        <v/>
      </c>
      <c r="AW14" s="7">
        <f t="shared" ca="1" si="15"/>
        <v>0</v>
      </c>
      <c r="AX14" s="7" t="str">
        <f ca="1">IF(AND($A14&lt;&gt;"",$A14&lt;&gt;"TOTAL"),IF(AND([3]PREMIOS_GRADOS!$CG12&lt;&gt;"",[3]PREMIOS_GRADOS!$CG12&lt;&gt;0),[3]PREMIOS_GRADOS!$CG12,""),IF($A14="TOTAL",SUM(INDIRECT("AX4:AX"&amp;ROW()-1)),""))</f>
        <v/>
      </c>
      <c r="AY14" s="7" t="str">
        <f ca="1">IF(AND($A14&lt;&gt;"",$A14&lt;&gt;"TOTAL"),IF(AND([3]PREMIOS_GRADOS!$CI12&lt;&gt;"",[3]PREMIOS_GRADOS!$CI12&lt;&gt;0),[3]PREMIOS_GRADOS!$CI12,""),IF($A14="TOTAL",SUM(INDIRECT("AY4:AY"&amp;ROW()-1)),""))</f>
        <v/>
      </c>
      <c r="AZ14" s="7">
        <f t="shared" ca="1" si="16"/>
        <v>0</v>
      </c>
      <c r="BA14" s="7" t="str">
        <f ca="1">IF(AND($A14&lt;&gt;"",$A14&lt;&gt;"TOTAL"),IF(AND([3]PREMIOS_GRADOS!$CL12&lt;&gt;"",[3]PREMIOS_GRADOS!$CL12&lt;&gt;0),[3]PREMIOS_GRADOS!$CL12,""),IF($A14="TOTAL",SUM(INDIRECT("BA4:BA"&amp;ROW()-1)),""))</f>
        <v/>
      </c>
      <c r="BB14" s="7" t="str">
        <f ca="1">IF(AND($A14&lt;&gt;"",$A14&lt;&gt;"TOTAL"),IF(AND([3]PREMIOS_GRADOS!$CN12&lt;&gt;"",[3]PREMIOS_GRADOS!$CN12&lt;&gt;0),[3]PREMIOS_GRADOS!$CN12,""),IF($A14="TOTAL",SUM(INDIRECT("BB4:BB"&amp;ROW()-1)),""))</f>
        <v/>
      </c>
      <c r="BC14" s="7">
        <f t="shared" ca="1" si="17"/>
        <v>0</v>
      </c>
      <c r="BD14" s="7" t="str">
        <f ca="1">IF(AND($A14&lt;&gt;"",$A14&lt;&gt;"TOTAL"),IF(AND([3]PREMIOS_GRADOS!$CQ12&lt;&gt;"",[3]PREMIOS_GRADOS!$CQ12&lt;&gt;0),[3]PREMIOS_GRADOS!$CQ12,""),IF($A14="TOTAL",SUM(INDIRECT("BD4:BD"&amp;ROW()-1)),""))</f>
        <v/>
      </c>
      <c r="BE14" s="7" t="str">
        <f ca="1">IF(AND($A14&lt;&gt;"",$A14&lt;&gt;"TOTAL"),IF(AND([3]PREMIOS_GRADOS!$CS12&lt;&gt;"",[3]PREMIOS_GRADOS!$CS12&lt;&gt;0),[3]PREMIOS_GRADOS!$CS12,""),IF($A14="TOTAL",SUM(INDIRECT("BE4:BE"&amp;ROW()-1)),""))</f>
        <v/>
      </c>
      <c r="BF14" s="7">
        <f t="shared" ca="1" si="18"/>
        <v>0</v>
      </c>
    </row>
    <row r="15" spans="1:58" x14ac:dyDescent="0.2">
      <c r="A15" s="12" t="str">
        <f>IF([3]PREMIOS_GRADOS!$D13&lt;&gt;"",[3]PREMIOS_GRADOS!$D13,IF(AND([3]PREMIOS_GRADOS!$D13="",[3]PREMIOS_GRADOS!$D14="",[3]PREMIOS_GRADOS!$D12=""),"","TOTAL"))</f>
        <v>Grado en Ingeniería Informática</v>
      </c>
      <c r="B15" s="7" t="str">
        <f ca="1">IF(AND($A15&lt;&gt;"",$A15&lt;&gt;"TOTAL"),IF(AND([3]PREMIOS_GRADOS!$E13&lt;&gt;"",[3]PREMIOS_GRADOS!$E13&lt;&gt;0),[3]PREMIOS_GRADOS!$E13,""),IF($A15="TOTAL",SUM(INDIRECT("B4:B"&amp;ROW()-1)),""))</f>
        <v/>
      </c>
      <c r="C15" s="7" t="str">
        <f ca="1">IF(AND($A15&lt;&gt;"",$A15&lt;&gt;"TOTAL"),IF(AND([3]PREMIOS_GRADOS!$G13&lt;&gt;"",[3]PREMIOS_GRADOS!$G13&lt;&gt;0),[3]PREMIOS_GRADOS!$G13,""),IF($A15="TOTAL",SUM(INDIRECT("C4:C"&amp;ROW()-1)),""))</f>
        <v/>
      </c>
      <c r="D15" s="7">
        <f t="shared" ca="1" si="0"/>
        <v>0</v>
      </c>
      <c r="E15" s="7">
        <f ca="1">IF(AND($A15&lt;&gt;"",$A15&lt;&gt;"TOTAL"),IF(AND([3]PREMIOS_GRADOS!$J13&lt;&gt;"",[3]PREMIOS_GRADOS!$J13&lt;&gt;0),[3]PREMIOS_GRADOS!$J13,""),IF($A15="TOTAL",SUM(INDIRECT("E4:E"&amp;ROW()-1)),""))</f>
        <v>1</v>
      </c>
      <c r="F15" s="7" t="str">
        <f ca="1">IF(AND($A15&lt;&gt;"",$A15&lt;&gt;"TOTAL"),IF(AND([3]PREMIOS_GRADOS!$L13&lt;&gt;"",[3]PREMIOS_GRADOS!$L13&lt;&gt;0),[3]PREMIOS_GRADOS!$L13,""),IF($A15="TOTAL",SUM(INDIRECT("F4:F"&amp;ROW()-1)),""))</f>
        <v/>
      </c>
      <c r="G15" s="7">
        <f t="shared" ca="1" si="1"/>
        <v>1</v>
      </c>
      <c r="H15" s="7" t="str">
        <f ca="1">IF(AND($A15&lt;&gt;"",$A15&lt;&gt;"TOTAL"),IF(AND([3]PREMIOS_GRADOS!$O13&lt;&gt;"",[3]PREMIOS_GRADOS!$O13&lt;&gt;0),[3]PREMIOS_GRADOS!$O13,""),IF($A15="TOTAL",SUM(INDIRECT("H4:H"&amp;ROW()-1)),""))</f>
        <v/>
      </c>
      <c r="I15" s="7">
        <f ca="1">IF(AND($A15&lt;&gt;"",$A15&lt;&gt;"TOTAL"),IF(AND([3]PREMIOS_GRADOS!$Q13&lt;&gt;"",[3]PREMIOS_GRADOS!$Q13&lt;&gt;0),[3]PREMIOS_GRADOS!$Q13,""),IF($A15="TOTAL",SUM(INDIRECT("I4:I"&amp;ROW()-1)),""))</f>
        <v>1</v>
      </c>
      <c r="J15" s="7">
        <f t="shared" ca="1" si="2"/>
        <v>1</v>
      </c>
      <c r="K15" s="7" t="str">
        <f ca="1">IF(AND($A15&lt;&gt;"",$A15&lt;&gt;"TOTAL"),IF(AND([3]PREMIOS_GRADOS!$T13&lt;&gt;"",[3]PREMIOS_GRADOS!$T13&lt;&gt;0),[3]PREMIOS_GRADOS!$T13,""),IF($A15="TOTAL",SUM(INDIRECT("K4:K"&amp;ROW()-1)),""))</f>
        <v/>
      </c>
      <c r="L15" s="7">
        <f ca="1">IF(AND($A15&lt;&gt;"",$A15&lt;&gt;"TOTAL"),IF(AND([3]PREMIOS_GRADOS!$V13&lt;&gt;"",[3]PREMIOS_GRADOS!$V13&lt;&gt;0),[3]PREMIOS_GRADOS!$V13,""),IF($A15="TOTAL",SUM(INDIRECT("L4:L"&amp;ROW()-1)),""))</f>
        <v>1</v>
      </c>
      <c r="M15" s="7">
        <f t="shared" ca="1" si="3"/>
        <v>1</v>
      </c>
      <c r="N15" s="7" t="str">
        <f ca="1">IF(AND($A15&lt;&gt;"",$A15&lt;&gt;"TOTAL"),IF(AND([3]PREMIOS_GRADOS!$Y13&lt;&gt;"",[3]PREMIOS_GRADOS!$Y13&lt;&gt;0),[3]PREMIOS_GRADOS!$Y13,""),IF($A15="TOTAL",SUM(INDIRECT("N4:N"&amp;ROW()-1)),""))</f>
        <v/>
      </c>
      <c r="O15" s="7">
        <f ca="1">IF(AND($A15&lt;&gt;"",$A15&lt;&gt;"TOTAL"),IF(AND([3]PREMIOS_GRADOS!$AA13&lt;&gt;"",[3]PREMIOS_GRADOS!$AA13&lt;&gt;0),[3]PREMIOS_GRADOS!$AA13,""),IF($A15="TOTAL",SUM(INDIRECT("O4:O"&amp;ROW()-1)),""))</f>
        <v>1</v>
      </c>
      <c r="P15" s="7">
        <f t="shared" ca="1" si="4"/>
        <v>1</v>
      </c>
      <c r="Q15" s="7" t="str">
        <f ca="1">IF(AND($A15&lt;&gt;"",$A15&lt;&gt;"TOTAL"),IF(AND([3]PREMIOS_GRADOS!$AD13&lt;&gt;"",[3]PREMIOS_GRADOS!$AD13&lt;&gt;0),[3]PREMIOS_GRADOS!$AD13,""),IF($A15="TOTAL",SUM(INDIRECT("Q4:Q"&amp;ROW()-1)),""))</f>
        <v/>
      </c>
      <c r="R15" s="7" t="str">
        <f ca="1">IF(AND($A15&lt;&gt;"",$A15&lt;&gt;"TOTAL"),IF(AND([3]PREMIOS_GRADOS!$AF13&lt;&gt;"",[3]PREMIOS_GRADOS!$AF13&lt;&gt;0),[3]PREMIOS_GRADOS!$AF13,""),IF($A15="TOTAL",SUM(INDIRECT("R4:R"&amp;ROW()-1)),""))</f>
        <v/>
      </c>
      <c r="S15" s="7">
        <f t="shared" ca="1" si="5"/>
        <v>0</v>
      </c>
      <c r="T15" s="7" t="str">
        <f ca="1">IF(AND($A15&lt;&gt;"",$A15&lt;&gt;"TOTAL"),IF(AND([3]PREMIOS_GRADOS!$AI13&lt;&gt;"",[3]PREMIOS_GRADOS!$AI13&lt;&gt;0),[3]PREMIOS_GRADOS!$AI13,""),IF($A15="TOTAL",SUM(INDIRECT("T4:T"&amp;ROW()-1)),""))</f>
        <v/>
      </c>
      <c r="U15" s="7" t="str">
        <f ca="1">IF(AND($A15&lt;&gt;"",$A15&lt;&gt;"TOTAL"),IF(AND([3]PREMIOS_GRADOS!$AK13&lt;&gt;"",[3]PREMIOS_GRADOS!$AK13&lt;&gt;0),[3]PREMIOS_GRADOS!$AK13,""),IF($A15="TOTAL",SUM(INDIRECT("U4:U"&amp;ROW()-1)),""))</f>
        <v/>
      </c>
      <c r="V15" s="7">
        <f t="shared" ca="1" si="6"/>
        <v>0</v>
      </c>
      <c r="W15" s="7" t="str">
        <f ca="1">IF(AND($A15&lt;&gt;"",$A15&lt;&gt;"TOTAL"),IF(AND([3]PREMIOS_GRADOS!$AN13&lt;&gt;"",[3]PREMIOS_GRADOS!$AN13&lt;&gt;0),[3]PREMIOS_GRADOS!$AN13,""),IF($A15="TOTAL",SUM(INDIRECT("W4:W"&amp;ROW()-1)),""))</f>
        <v/>
      </c>
      <c r="X15" s="7" t="str">
        <f ca="1">IF(AND($A15&lt;&gt;"",$A15&lt;&gt;"TOTAL"),IF(AND([3]PREMIOS_GRADOS!$AP13&lt;&gt;"",[3]PREMIOS_GRADOS!$AP13&lt;&gt;0),[3]PREMIOS_GRADOS!$AP13,""),IF($A15="TOTAL",SUM(INDIRECT("X4:X"&amp;ROW()-1)),""))</f>
        <v/>
      </c>
      <c r="Y15" s="7">
        <f t="shared" ca="1" si="7"/>
        <v>0</v>
      </c>
      <c r="Z15" s="7" t="str">
        <f ca="1">IF(AND($A15&lt;&gt;"",$A15&lt;&gt;"TOTAL"),IF(AND([3]PREMIOS_GRADOS!$AS13&lt;&gt;"",[3]PREMIOS_GRADOS!$AS13&lt;&gt;0),[3]PREMIOS_GRADOS!$AS13,""),IF($A15="TOTAL",SUM(INDIRECT("Z4:Z"&amp;ROW()-1)),""))</f>
        <v/>
      </c>
      <c r="AA15" s="7" t="str">
        <f ca="1">IF(AND($A15&lt;&gt;"",$A15&lt;&gt;"TOTAL"),IF(AND([3]PREMIOS_GRADOS!$AU13&lt;&gt;"",[3]PREMIOS_GRADOS!$AU13&lt;&gt;0),[3]PREMIOS_GRADOS!$AU13,""),IF($A15="TOTAL",SUM(INDIRECT("AA4:AA"&amp;ROW()-1)),""))</f>
        <v/>
      </c>
      <c r="AB15" s="7">
        <f t="shared" ca="1" si="8"/>
        <v>0</v>
      </c>
      <c r="AC15" s="7" t="str">
        <f ca="1">IF(AND($A15&lt;&gt;"",$A15&lt;&gt;"TOTAL"),IF(AND([3]PREMIOS_GRADOS!$AX13&lt;&gt;"",[3]PREMIOS_GRADOS!$AX13&lt;&gt;0),[3]PREMIOS_GRADOS!$AX13,""),IF($A15="TOTAL",SUM(INDIRECT("AC4:AC"&amp;ROW()-1)),""))</f>
        <v/>
      </c>
      <c r="AD15" s="7" t="str">
        <f ca="1">IF(AND($A15&lt;&gt;"",$A15&lt;&gt;"TOTAL"),IF(AND([3]PREMIOS_GRADOS!$AZ13&lt;&gt;"",[3]PREMIOS_GRADOS!$AZ13&lt;&gt;0),[3]PREMIOS_GRADOS!$AZ13,""),IF($A15="TOTAL",SUM(INDIRECT("AD4:AD"&amp;ROW()-1)),""))</f>
        <v/>
      </c>
      <c r="AE15" s="7">
        <f t="shared" ca="1" si="9"/>
        <v>0</v>
      </c>
      <c r="AF15" s="7" t="str">
        <f ca="1">IF(AND($A15&lt;&gt;"",$A15&lt;&gt;"TOTAL"),IF(AND([3]PREMIOS_GRADOS!$BC13&lt;&gt;"",[3]PREMIOS_GRADOS!$BC13&lt;&gt;0),[3]PREMIOS_GRADOS!$BC13,""),IF($A15="TOTAL",SUM(INDIRECT("AF4:AF"&amp;ROW()-1)),""))</f>
        <v/>
      </c>
      <c r="AG15" s="7" t="str">
        <f ca="1">IF(AND($A15&lt;&gt;"",$A15&lt;&gt;"TOTAL"),IF(AND([3]PREMIOS_GRADOS!$BE13&lt;&gt;"",[3]PREMIOS_GRADOS!$BE13&lt;&gt;0),[3]PREMIOS_GRADOS!$BE13,""),IF($A15="TOTAL",SUM(INDIRECT("AG4:AG"&amp;ROW()-1)),""))</f>
        <v/>
      </c>
      <c r="AH15" s="7">
        <f t="shared" ca="1" si="10"/>
        <v>0</v>
      </c>
      <c r="AI15" s="7" t="str">
        <f ca="1">IF(AND($A15&lt;&gt;"",$A15&lt;&gt;"TOTAL"),IF(AND([3]PREMIOS_GRADOS!$BH13&lt;&gt;"",[3]PREMIOS_GRADOS!$BH13&lt;&gt;0),[3]PREMIOS_GRADOS!$BH13,""),IF($A15="TOTAL",SUM(INDIRECT("AI4:AI"&amp;ROW()-1)),""))</f>
        <v/>
      </c>
      <c r="AJ15" s="7" t="str">
        <f ca="1">IF(AND($A15&lt;&gt;"",$A15&lt;&gt;"TOTAL"),IF(AND([3]PREMIOS_GRADOS!$BJ13&lt;&gt;"",[3]PREMIOS_GRADOS!$BJ13&lt;&gt;0),[3]PREMIOS_GRADOS!$BJ13,""),IF($A15="TOTAL",SUM(INDIRECT("AJ4:AJ"&amp;ROW()-1)),""))</f>
        <v/>
      </c>
      <c r="AK15" s="7">
        <f t="shared" ca="1" si="11"/>
        <v>0</v>
      </c>
      <c r="AL15" s="7" t="str">
        <f ca="1">IF(AND($A15&lt;&gt;"",$A15&lt;&gt;"TOTAL"),IF(AND([3]PREMIOS_GRADOS!$BM13&lt;&gt;"",[3]PREMIOS_GRADOS!$BM13&lt;&gt;0),[3]PREMIOS_GRADOS!$BM13,""),IF($A15="TOTAL",SUM(INDIRECT("AL4:AL"&amp;ROW()-1)),""))</f>
        <v/>
      </c>
      <c r="AM15" s="7" t="str">
        <f ca="1">IF(AND($A15&lt;&gt;"",$A15&lt;&gt;"TOTAL"),IF(AND([3]PREMIOS_GRADOS!$BO13&lt;&gt;"",[3]PREMIOS_GRADOS!$BO13&lt;&gt;0),[3]PREMIOS_GRADOS!$BO13,""),IF($A15="TOTAL",SUM(INDIRECT("AM4:AM"&amp;ROW()-1)),""))</f>
        <v/>
      </c>
      <c r="AN15" s="7">
        <f t="shared" ca="1" si="12"/>
        <v>0</v>
      </c>
      <c r="AO15" s="7" t="str">
        <f ca="1">IF(AND($A15&lt;&gt;"",$A15&lt;&gt;"TOTAL"),IF(AND([3]PREMIOS_GRADOS!$BR13&lt;&gt;"",[3]PREMIOS_GRADOS!$BR13&lt;&gt;0),[3]PREMIOS_GRADOS!$BR13,""),IF($A15="TOTAL",SUM(INDIRECT("AO4:AO"&amp;ROW()-1)),""))</f>
        <v/>
      </c>
      <c r="AP15" s="7" t="str">
        <f ca="1">IF(AND($A15&lt;&gt;"",$A15&lt;&gt;"TOTAL"),IF(AND([3]PREMIOS_GRADOS!$BT13&lt;&gt;"",[3]PREMIOS_GRADOS!$BT13&lt;&gt;0),[3]PREMIOS_GRADOS!$BT13,""),IF($A15="TOTAL",SUM(INDIRECT("AP4:AP"&amp;ROW()-1)),""))</f>
        <v/>
      </c>
      <c r="AQ15" s="7">
        <f t="shared" ca="1" si="13"/>
        <v>0</v>
      </c>
      <c r="AR15" s="7" t="str">
        <f ca="1">IF(AND($A15&lt;&gt;"",$A15&lt;&gt;"TOTAL"),IF(AND([3]PREMIOS_GRADOS!$BW13&lt;&gt;"",[3]PREMIOS_GRADOS!$BW13&lt;&gt;0),[3]PREMIOS_GRADOS!$BW13,""),IF($A15="TOTAL",SUM(INDIRECT("AR4:AR"&amp;ROW()-1)),""))</f>
        <v/>
      </c>
      <c r="AS15" s="7" t="str">
        <f ca="1">IF(AND($A15&lt;&gt;"",$A15&lt;&gt;"TOTAL"),IF(AND([3]PREMIOS_GRADOS!$BY13&lt;&gt;"",[3]PREMIOS_GRADOS!$BY13&lt;&gt;0),[3]PREMIOS_GRADOS!$BY13,""),IF($A15="TOTAL",SUM(INDIRECT("AS4:AS"&amp;ROW()-1)),""))</f>
        <v/>
      </c>
      <c r="AT15" s="7">
        <f t="shared" ca="1" si="14"/>
        <v>0</v>
      </c>
      <c r="AU15" s="7" t="str">
        <f ca="1">IF(AND($A15&lt;&gt;"",$A15&lt;&gt;"TOTAL"),IF(AND([3]PREMIOS_GRADOS!$CB13&lt;&gt;"",[3]PREMIOS_GRADOS!$CB13&lt;&gt;0),[3]PREMIOS_GRADOS!$CB13,""),IF($A15="TOTAL",SUM(INDIRECT("AU4:AU"&amp;ROW()-1)),""))</f>
        <v/>
      </c>
      <c r="AV15" s="7" t="str">
        <f ca="1">IF(AND($A15&lt;&gt;"",$A15&lt;&gt;"TOTAL"),IF(AND([3]PREMIOS_GRADOS!$CD13&lt;&gt;"",[3]PREMIOS_GRADOS!$CD13&lt;&gt;0),[3]PREMIOS_GRADOS!$CD13,""),IF($A15="TOTAL",SUM(INDIRECT("AV4:AV"&amp;ROW()-1)),""))</f>
        <v/>
      </c>
      <c r="AW15" s="7">
        <f t="shared" ca="1" si="15"/>
        <v>0</v>
      </c>
      <c r="AX15" s="7" t="str">
        <f ca="1">IF(AND($A15&lt;&gt;"",$A15&lt;&gt;"TOTAL"),IF(AND([3]PREMIOS_GRADOS!$CG13&lt;&gt;"",[3]PREMIOS_GRADOS!$CG13&lt;&gt;0),[3]PREMIOS_GRADOS!$CG13,""),IF($A15="TOTAL",SUM(INDIRECT("AX4:AX"&amp;ROW()-1)),""))</f>
        <v/>
      </c>
      <c r="AY15" s="7" t="str">
        <f ca="1">IF(AND($A15&lt;&gt;"",$A15&lt;&gt;"TOTAL"),IF(AND([3]PREMIOS_GRADOS!$CI13&lt;&gt;"",[3]PREMIOS_GRADOS!$CI13&lt;&gt;0),[3]PREMIOS_GRADOS!$CI13,""),IF($A15="TOTAL",SUM(INDIRECT("AY4:AY"&amp;ROW()-1)),""))</f>
        <v/>
      </c>
      <c r="AZ15" s="7">
        <f t="shared" ca="1" si="16"/>
        <v>0</v>
      </c>
      <c r="BA15" s="7" t="str">
        <f ca="1">IF(AND($A15&lt;&gt;"",$A15&lt;&gt;"TOTAL"),IF(AND([3]PREMIOS_GRADOS!$CL13&lt;&gt;"",[3]PREMIOS_GRADOS!$CL13&lt;&gt;0),[3]PREMIOS_GRADOS!$CL13,""),IF($A15="TOTAL",SUM(INDIRECT("BA4:BA"&amp;ROW()-1)),""))</f>
        <v/>
      </c>
      <c r="BB15" s="7" t="str">
        <f ca="1">IF(AND($A15&lt;&gt;"",$A15&lt;&gt;"TOTAL"),IF(AND([3]PREMIOS_GRADOS!$CN13&lt;&gt;"",[3]PREMIOS_GRADOS!$CN13&lt;&gt;0),[3]PREMIOS_GRADOS!$CN13,""),IF($A15="TOTAL",SUM(INDIRECT("BB4:BB"&amp;ROW()-1)),""))</f>
        <v/>
      </c>
      <c r="BC15" s="7">
        <f t="shared" ca="1" si="17"/>
        <v>0</v>
      </c>
      <c r="BD15" s="7" t="str">
        <f ca="1">IF(AND($A15&lt;&gt;"",$A15&lt;&gt;"TOTAL"),IF(AND([3]PREMIOS_GRADOS!$CQ13&lt;&gt;"",[3]PREMIOS_GRADOS!$CQ13&lt;&gt;0),[3]PREMIOS_GRADOS!$CQ13,""),IF($A15="TOTAL",SUM(INDIRECT("BD4:BD"&amp;ROW()-1)),""))</f>
        <v/>
      </c>
      <c r="BE15" s="7" t="str">
        <f ca="1">IF(AND($A15&lt;&gt;"",$A15&lt;&gt;"TOTAL"),IF(AND([3]PREMIOS_GRADOS!$CS13&lt;&gt;"",[3]PREMIOS_GRADOS!$CS13&lt;&gt;0),[3]PREMIOS_GRADOS!$CS13,""),IF($A15="TOTAL",SUM(INDIRECT("BE4:BE"&amp;ROW()-1)),""))</f>
        <v/>
      </c>
      <c r="BF15" s="7">
        <f t="shared" ca="1" si="18"/>
        <v>0</v>
      </c>
    </row>
    <row r="16" spans="1:58" x14ac:dyDescent="0.2">
      <c r="A16" s="12" t="str">
        <f>IF([3]PREMIOS_GRADOS!$D14&lt;&gt;"",[3]PREMIOS_GRADOS!$D14,IF(AND([3]PREMIOS_GRADOS!$D14="",[3]PREMIOS_GRADOS!$D15="",[3]PREMIOS_GRADOS!$D13=""),"","TOTAL"))</f>
        <v>Grado en Ingeniería Mecánica</v>
      </c>
      <c r="B16" s="7" t="str">
        <f ca="1">IF(AND($A16&lt;&gt;"",$A16&lt;&gt;"TOTAL"),IF(AND([3]PREMIOS_GRADOS!$E14&lt;&gt;"",[3]PREMIOS_GRADOS!$E14&lt;&gt;0),[3]PREMIOS_GRADOS!$E14,""),IF($A16="TOTAL",SUM(INDIRECT("B4:B"&amp;ROW()-1)),""))</f>
        <v/>
      </c>
      <c r="C16" s="7" t="str">
        <f ca="1">IF(AND($A16&lt;&gt;"",$A16&lt;&gt;"TOTAL"),IF(AND([3]PREMIOS_GRADOS!$G14&lt;&gt;"",[3]PREMIOS_GRADOS!$G14&lt;&gt;0),[3]PREMIOS_GRADOS!$G14,""),IF($A16="TOTAL",SUM(INDIRECT("C4:C"&amp;ROW()-1)),""))</f>
        <v/>
      </c>
      <c r="D16" s="7">
        <f t="shared" ca="1" si="0"/>
        <v>0</v>
      </c>
      <c r="E16" s="7" t="str">
        <f ca="1">IF(AND($A16&lt;&gt;"",$A16&lt;&gt;"TOTAL"),IF(AND([3]PREMIOS_GRADOS!$J14&lt;&gt;"",[3]PREMIOS_GRADOS!$J14&lt;&gt;0),[3]PREMIOS_GRADOS!$J14,""),IF($A16="TOTAL",SUM(INDIRECT("E4:E"&amp;ROW()-1)),""))</f>
        <v/>
      </c>
      <c r="F16" s="7" t="str">
        <f ca="1">IF(AND($A16&lt;&gt;"",$A16&lt;&gt;"TOTAL"),IF(AND([3]PREMIOS_GRADOS!$L14&lt;&gt;"",[3]PREMIOS_GRADOS!$L14&lt;&gt;0),[3]PREMIOS_GRADOS!$L14,""),IF($A16="TOTAL",SUM(INDIRECT("F4:F"&amp;ROW()-1)),""))</f>
        <v/>
      </c>
      <c r="G16" s="7">
        <f t="shared" ca="1" si="1"/>
        <v>0</v>
      </c>
      <c r="H16" s="7">
        <f ca="1">IF(AND($A16&lt;&gt;"",$A16&lt;&gt;"TOTAL"),IF(AND([3]PREMIOS_GRADOS!$O14&lt;&gt;"",[3]PREMIOS_GRADOS!$O14&lt;&gt;0),[3]PREMIOS_GRADOS!$O14,""),IF($A16="TOTAL",SUM(INDIRECT("H4:H"&amp;ROW()-1)),""))</f>
        <v>1</v>
      </c>
      <c r="I16" s="7" t="str">
        <f ca="1">IF(AND($A16&lt;&gt;"",$A16&lt;&gt;"TOTAL"),IF(AND([3]PREMIOS_GRADOS!$Q14&lt;&gt;"",[3]PREMIOS_GRADOS!$Q14&lt;&gt;0),[3]PREMIOS_GRADOS!$Q14,""),IF($A16="TOTAL",SUM(INDIRECT("I4:I"&amp;ROW()-1)),""))</f>
        <v/>
      </c>
      <c r="J16" s="7">
        <f t="shared" ca="1" si="2"/>
        <v>1</v>
      </c>
      <c r="K16" s="7" t="str">
        <f ca="1">IF(AND($A16&lt;&gt;"",$A16&lt;&gt;"TOTAL"),IF(AND([3]PREMIOS_GRADOS!$T14&lt;&gt;"",[3]PREMIOS_GRADOS!$T14&lt;&gt;0),[3]PREMIOS_GRADOS!$T14,""),IF($A16="TOTAL",SUM(INDIRECT("K4:K"&amp;ROW()-1)),""))</f>
        <v/>
      </c>
      <c r="L16" s="7">
        <f ca="1">IF(AND($A16&lt;&gt;"",$A16&lt;&gt;"TOTAL"),IF(AND([3]PREMIOS_GRADOS!$V14&lt;&gt;"",[3]PREMIOS_GRADOS!$V14&lt;&gt;0),[3]PREMIOS_GRADOS!$V14,""),IF($A16="TOTAL",SUM(INDIRECT("L4:L"&amp;ROW()-1)),""))</f>
        <v>1</v>
      </c>
      <c r="M16" s="7">
        <f t="shared" ca="1" si="3"/>
        <v>1</v>
      </c>
      <c r="N16" s="7" t="str">
        <f ca="1">IF(AND($A16&lt;&gt;"",$A16&lt;&gt;"TOTAL"),IF(AND([3]PREMIOS_GRADOS!$Y14&lt;&gt;"",[3]PREMIOS_GRADOS!$Y14&lt;&gt;0),[3]PREMIOS_GRADOS!$Y14,""),IF($A16="TOTAL",SUM(INDIRECT("N4:N"&amp;ROW()-1)),""))</f>
        <v/>
      </c>
      <c r="O16" s="7">
        <f ca="1">IF(AND($A16&lt;&gt;"",$A16&lt;&gt;"TOTAL"),IF(AND([3]PREMIOS_GRADOS!$AA14&lt;&gt;"",[3]PREMIOS_GRADOS!$AA14&lt;&gt;0),[3]PREMIOS_GRADOS!$AA14,""),IF($A16="TOTAL",SUM(INDIRECT("O4:O"&amp;ROW()-1)),""))</f>
        <v>1</v>
      </c>
      <c r="P16" s="7">
        <f t="shared" ca="1" si="4"/>
        <v>1</v>
      </c>
      <c r="Q16" s="7" t="str">
        <f ca="1">IF(AND($A16&lt;&gt;"",$A16&lt;&gt;"TOTAL"),IF(AND([3]PREMIOS_GRADOS!$AD14&lt;&gt;"",[3]PREMIOS_GRADOS!$AD14&lt;&gt;0),[3]PREMIOS_GRADOS!$AD14,""),IF($A16="TOTAL",SUM(INDIRECT("Q4:Q"&amp;ROW()-1)),""))</f>
        <v/>
      </c>
      <c r="R16" s="7" t="str">
        <f ca="1">IF(AND($A16&lt;&gt;"",$A16&lt;&gt;"TOTAL"),IF(AND([3]PREMIOS_GRADOS!$AF14&lt;&gt;"",[3]PREMIOS_GRADOS!$AF14&lt;&gt;0),[3]PREMIOS_GRADOS!$AF14,""),IF($A16="TOTAL",SUM(INDIRECT("R4:R"&amp;ROW()-1)),""))</f>
        <v/>
      </c>
      <c r="S16" s="7">
        <f t="shared" ca="1" si="5"/>
        <v>0</v>
      </c>
      <c r="T16" s="7" t="str">
        <f ca="1">IF(AND($A16&lt;&gt;"",$A16&lt;&gt;"TOTAL"),IF(AND([3]PREMIOS_GRADOS!$AI14&lt;&gt;"",[3]PREMIOS_GRADOS!$AI14&lt;&gt;0),[3]PREMIOS_GRADOS!$AI14,""),IF($A16="TOTAL",SUM(INDIRECT("T4:T"&amp;ROW()-1)),""))</f>
        <v/>
      </c>
      <c r="U16" s="7" t="str">
        <f ca="1">IF(AND($A16&lt;&gt;"",$A16&lt;&gt;"TOTAL"),IF(AND([3]PREMIOS_GRADOS!$AK14&lt;&gt;"",[3]PREMIOS_GRADOS!$AK14&lt;&gt;0),[3]PREMIOS_GRADOS!$AK14,""),IF($A16="TOTAL",SUM(INDIRECT("U4:U"&amp;ROW()-1)),""))</f>
        <v/>
      </c>
      <c r="V16" s="7">
        <f t="shared" ca="1" si="6"/>
        <v>0</v>
      </c>
      <c r="W16" s="7" t="str">
        <f ca="1">IF(AND($A16&lt;&gt;"",$A16&lt;&gt;"TOTAL"),IF(AND([3]PREMIOS_GRADOS!$AN14&lt;&gt;"",[3]PREMIOS_GRADOS!$AN14&lt;&gt;0),[3]PREMIOS_GRADOS!$AN14,""),IF($A16="TOTAL",SUM(INDIRECT("W4:W"&amp;ROW()-1)),""))</f>
        <v/>
      </c>
      <c r="X16" s="7" t="str">
        <f ca="1">IF(AND($A16&lt;&gt;"",$A16&lt;&gt;"TOTAL"),IF(AND([3]PREMIOS_GRADOS!$AP14&lt;&gt;"",[3]PREMIOS_GRADOS!$AP14&lt;&gt;0),[3]PREMIOS_GRADOS!$AP14,""),IF($A16="TOTAL",SUM(INDIRECT("X4:X"&amp;ROW()-1)),""))</f>
        <v/>
      </c>
      <c r="Y16" s="7">
        <f t="shared" ca="1" si="7"/>
        <v>0</v>
      </c>
      <c r="Z16" s="7" t="str">
        <f ca="1">IF(AND($A16&lt;&gt;"",$A16&lt;&gt;"TOTAL"),IF(AND([3]PREMIOS_GRADOS!$AS14&lt;&gt;"",[3]PREMIOS_GRADOS!$AS14&lt;&gt;0),[3]PREMIOS_GRADOS!$AS14,""),IF($A16="TOTAL",SUM(INDIRECT("Z4:Z"&amp;ROW()-1)),""))</f>
        <v/>
      </c>
      <c r="AA16" s="7" t="str">
        <f ca="1">IF(AND($A16&lt;&gt;"",$A16&lt;&gt;"TOTAL"),IF(AND([3]PREMIOS_GRADOS!$AU14&lt;&gt;"",[3]PREMIOS_GRADOS!$AU14&lt;&gt;0),[3]PREMIOS_GRADOS!$AU14,""),IF($A16="TOTAL",SUM(INDIRECT("AA4:AA"&amp;ROW()-1)),""))</f>
        <v/>
      </c>
      <c r="AB16" s="7">
        <f t="shared" ca="1" si="8"/>
        <v>0</v>
      </c>
      <c r="AC16" s="7" t="str">
        <f ca="1">IF(AND($A16&lt;&gt;"",$A16&lt;&gt;"TOTAL"),IF(AND([3]PREMIOS_GRADOS!$AX14&lt;&gt;"",[3]PREMIOS_GRADOS!$AX14&lt;&gt;0),[3]PREMIOS_GRADOS!$AX14,""),IF($A16="TOTAL",SUM(INDIRECT("AC4:AC"&amp;ROW()-1)),""))</f>
        <v/>
      </c>
      <c r="AD16" s="7" t="str">
        <f ca="1">IF(AND($A16&lt;&gt;"",$A16&lt;&gt;"TOTAL"),IF(AND([3]PREMIOS_GRADOS!$AZ14&lt;&gt;"",[3]PREMIOS_GRADOS!$AZ14&lt;&gt;0),[3]PREMIOS_GRADOS!$AZ14,""),IF($A16="TOTAL",SUM(INDIRECT("AD4:AD"&amp;ROW()-1)),""))</f>
        <v/>
      </c>
      <c r="AE16" s="7">
        <f t="shared" ca="1" si="9"/>
        <v>0</v>
      </c>
      <c r="AF16" s="7" t="str">
        <f ca="1">IF(AND($A16&lt;&gt;"",$A16&lt;&gt;"TOTAL"),IF(AND([3]PREMIOS_GRADOS!$BC14&lt;&gt;"",[3]PREMIOS_GRADOS!$BC14&lt;&gt;0),[3]PREMIOS_GRADOS!$BC14,""),IF($A16="TOTAL",SUM(INDIRECT("AF4:AF"&amp;ROW()-1)),""))</f>
        <v/>
      </c>
      <c r="AG16" s="7" t="str">
        <f ca="1">IF(AND($A16&lt;&gt;"",$A16&lt;&gt;"TOTAL"),IF(AND([3]PREMIOS_GRADOS!$BE14&lt;&gt;"",[3]PREMIOS_GRADOS!$BE14&lt;&gt;0),[3]PREMIOS_GRADOS!$BE14,""),IF($A16="TOTAL",SUM(INDIRECT("AG4:AG"&amp;ROW()-1)),""))</f>
        <v/>
      </c>
      <c r="AH16" s="7">
        <f t="shared" ca="1" si="10"/>
        <v>0</v>
      </c>
      <c r="AI16" s="7" t="str">
        <f ca="1">IF(AND($A16&lt;&gt;"",$A16&lt;&gt;"TOTAL"),IF(AND([3]PREMIOS_GRADOS!$BH14&lt;&gt;"",[3]PREMIOS_GRADOS!$BH14&lt;&gt;0),[3]PREMIOS_GRADOS!$BH14,""),IF($A16="TOTAL",SUM(INDIRECT("AI4:AI"&amp;ROW()-1)),""))</f>
        <v/>
      </c>
      <c r="AJ16" s="7" t="str">
        <f ca="1">IF(AND($A16&lt;&gt;"",$A16&lt;&gt;"TOTAL"),IF(AND([3]PREMIOS_GRADOS!$BJ14&lt;&gt;"",[3]PREMIOS_GRADOS!$BJ14&lt;&gt;0),[3]PREMIOS_GRADOS!$BJ14,""),IF($A16="TOTAL",SUM(INDIRECT("AJ4:AJ"&amp;ROW()-1)),""))</f>
        <v/>
      </c>
      <c r="AK16" s="7">
        <f t="shared" ca="1" si="11"/>
        <v>0</v>
      </c>
      <c r="AL16" s="7" t="str">
        <f ca="1">IF(AND($A16&lt;&gt;"",$A16&lt;&gt;"TOTAL"),IF(AND([3]PREMIOS_GRADOS!$BM14&lt;&gt;"",[3]PREMIOS_GRADOS!$BM14&lt;&gt;0),[3]PREMIOS_GRADOS!$BM14,""),IF($A16="TOTAL",SUM(INDIRECT("AL4:AL"&amp;ROW()-1)),""))</f>
        <v/>
      </c>
      <c r="AM16" s="7" t="str">
        <f ca="1">IF(AND($A16&lt;&gt;"",$A16&lt;&gt;"TOTAL"),IF(AND([3]PREMIOS_GRADOS!$BO14&lt;&gt;"",[3]PREMIOS_GRADOS!$BO14&lt;&gt;0),[3]PREMIOS_GRADOS!$BO14,""),IF($A16="TOTAL",SUM(INDIRECT("AM4:AM"&amp;ROW()-1)),""))</f>
        <v/>
      </c>
      <c r="AN16" s="7">
        <f t="shared" ca="1" si="12"/>
        <v>0</v>
      </c>
      <c r="AO16" s="7" t="str">
        <f ca="1">IF(AND($A16&lt;&gt;"",$A16&lt;&gt;"TOTAL"),IF(AND([3]PREMIOS_GRADOS!$BR14&lt;&gt;"",[3]PREMIOS_GRADOS!$BR14&lt;&gt;0),[3]PREMIOS_GRADOS!$BR14,""),IF($A16="TOTAL",SUM(INDIRECT("AO4:AO"&amp;ROW()-1)),""))</f>
        <v/>
      </c>
      <c r="AP16" s="7" t="str">
        <f ca="1">IF(AND($A16&lt;&gt;"",$A16&lt;&gt;"TOTAL"),IF(AND([3]PREMIOS_GRADOS!$BT14&lt;&gt;"",[3]PREMIOS_GRADOS!$BT14&lt;&gt;0),[3]PREMIOS_GRADOS!$BT14,""),IF($A16="TOTAL",SUM(INDIRECT("AP4:AP"&amp;ROW()-1)),""))</f>
        <v/>
      </c>
      <c r="AQ16" s="7">
        <f t="shared" ca="1" si="13"/>
        <v>0</v>
      </c>
      <c r="AR16" s="7" t="str">
        <f ca="1">IF(AND($A16&lt;&gt;"",$A16&lt;&gt;"TOTAL"),IF(AND([3]PREMIOS_GRADOS!$BW14&lt;&gt;"",[3]PREMIOS_GRADOS!$BW14&lt;&gt;0),[3]PREMIOS_GRADOS!$BW14,""),IF($A16="TOTAL",SUM(INDIRECT("AR4:AR"&amp;ROW()-1)),""))</f>
        <v/>
      </c>
      <c r="AS16" s="7" t="str">
        <f ca="1">IF(AND($A16&lt;&gt;"",$A16&lt;&gt;"TOTAL"),IF(AND([3]PREMIOS_GRADOS!$BY14&lt;&gt;"",[3]PREMIOS_GRADOS!$BY14&lt;&gt;0),[3]PREMIOS_GRADOS!$BY14,""),IF($A16="TOTAL",SUM(INDIRECT("AS4:AS"&amp;ROW()-1)),""))</f>
        <v/>
      </c>
      <c r="AT16" s="7">
        <f t="shared" ca="1" si="14"/>
        <v>0</v>
      </c>
      <c r="AU16" s="7" t="str">
        <f ca="1">IF(AND($A16&lt;&gt;"",$A16&lt;&gt;"TOTAL"),IF(AND([3]PREMIOS_GRADOS!$CB14&lt;&gt;"",[3]PREMIOS_GRADOS!$CB14&lt;&gt;0),[3]PREMIOS_GRADOS!$CB14,""),IF($A16="TOTAL",SUM(INDIRECT("AU4:AU"&amp;ROW()-1)),""))</f>
        <v/>
      </c>
      <c r="AV16" s="7" t="str">
        <f ca="1">IF(AND($A16&lt;&gt;"",$A16&lt;&gt;"TOTAL"),IF(AND([3]PREMIOS_GRADOS!$CD14&lt;&gt;"",[3]PREMIOS_GRADOS!$CD14&lt;&gt;0),[3]PREMIOS_GRADOS!$CD14,""),IF($A16="TOTAL",SUM(INDIRECT("AV4:AV"&amp;ROW()-1)),""))</f>
        <v/>
      </c>
      <c r="AW16" s="7">
        <f t="shared" ca="1" si="15"/>
        <v>0</v>
      </c>
      <c r="AX16" s="7" t="str">
        <f ca="1">IF(AND($A16&lt;&gt;"",$A16&lt;&gt;"TOTAL"),IF(AND([3]PREMIOS_GRADOS!$CG14&lt;&gt;"",[3]PREMIOS_GRADOS!$CG14&lt;&gt;0),[3]PREMIOS_GRADOS!$CG14,""),IF($A16="TOTAL",SUM(INDIRECT("AX4:AX"&amp;ROW()-1)),""))</f>
        <v/>
      </c>
      <c r="AY16" s="7" t="str">
        <f ca="1">IF(AND($A16&lt;&gt;"",$A16&lt;&gt;"TOTAL"),IF(AND([3]PREMIOS_GRADOS!$CI14&lt;&gt;"",[3]PREMIOS_GRADOS!$CI14&lt;&gt;0),[3]PREMIOS_GRADOS!$CI14,""),IF($A16="TOTAL",SUM(INDIRECT("AY4:AY"&amp;ROW()-1)),""))</f>
        <v/>
      </c>
      <c r="AZ16" s="7">
        <f t="shared" ca="1" si="16"/>
        <v>0</v>
      </c>
      <c r="BA16" s="7" t="str">
        <f ca="1">IF(AND($A16&lt;&gt;"",$A16&lt;&gt;"TOTAL"),IF(AND([3]PREMIOS_GRADOS!$CL14&lt;&gt;"",[3]PREMIOS_GRADOS!$CL14&lt;&gt;0),[3]PREMIOS_GRADOS!$CL14,""),IF($A16="TOTAL",SUM(INDIRECT("BA4:BA"&amp;ROW()-1)),""))</f>
        <v/>
      </c>
      <c r="BB16" s="7" t="str">
        <f ca="1">IF(AND($A16&lt;&gt;"",$A16&lt;&gt;"TOTAL"),IF(AND([3]PREMIOS_GRADOS!$CN14&lt;&gt;"",[3]PREMIOS_GRADOS!$CN14&lt;&gt;0),[3]PREMIOS_GRADOS!$CN14,""),IF($A16="TOTAL",SUM(INDIRECT("BB4:BB"&amp;ROW()-1)),""))</f>
        <v/>
      </c>
      <c r="BC16" s="7">
        <f t="shared" ca="1" si="17"/>
        <v>0</v>
      </c>
      <c r="BD16" s="7" t="str">
        <f ca="1">IF(AND($A16&lt;&gt;"",$A16&lt;&gt;"TOTAL"),IF(AND([3]PREMIOS_GRADOS!$CQ14&lt;&gt;"",[3]PREMIOS_GRADOS!$CQ14&lt;&gt;0),[3]PREMIOS_GRADOS!$CQ14,""),IF($A16="TOTAL",SUM(INDIRECT("BD4:BD"&amp;ROW()-1)),""))</f>
        <v/>
      </c>
      <c r="BE16" s="7" t="str">
        <f ca="1">IF(AND($A16&lt;&gt;"",$A16&lt;&gt;"TOTAL"),IF(AND([3]PREMIOS_GRADOS!$CS14&lt;&gt;"",[3]PREMIOS_GRADOS!$CS14&lt;&gt;0),[3]PREMIOS_GRADOS!$CS14,""),IF($A16="TOTAL",SUM(INDIRECT("BE4:BE"&amp;ROW()-1)),""))</f>
        <v/>
      </c>
      <c r="BF16" s="7">
        <f t="shared" ca="1" si="18"/>
        <v>0</v>
      </c>
    </row>
    <row r="17" spans="1:58" x14ac:dyDescent="0.2">
      <c r="A17" s="12" t="str">
        <f>IF([3]PREMIOS_GRADOS!$D15&lt;&gt;"",[3]PREMIOS_GRADOS!$D15,IF(AND([3]PREMIOS_GRADOS!$D15="",[3]PREMIOS_GRADOS!$D16="",[3]PREMIOS_GRADOS!$D14=""),"","TOTAL"))</f>
        <v>Grado en Lengua y Literatura Hispánica</v>
      </c>
      <c r="B17" s="7" t="str">
        <f ca="1">IF(AND($A17&lt;&gt;"",$A17&lt;&gt;"TOTAL"),IF(AND([3]PREMIOS_GRADOS!$E15&lt;&gt;"",[3]PREMIOS_GRADOS!$E15&lt;&gt;0),[3]PREMIOS_GRADOS!$E15,""),IF($A17="TOTAL",SUM(INDIRECT("B4:B"&amp;ROW()-1)),""))</f>
        <v/>
      </c>
      <c r="C17" s="7" t="str">
        <f ca="1">IF(AND($A17&lt;&gt;"",$A17&lt;&gt;"TOTAL"),IF(AND([3]PREMIOS_GRADOS!$G15&lt;&gt;"",[3]PREMIOS_GRADOS!$G15&lt;&gt;0),[3]PREMIOS_GRADOS!$G15,""),IF($A17="TOTAL",SUM(INDIRECT("C4:C"&amp;ROW()-1)),""))</f>
        <v/>
      </c>
      <c r="D17" s="7">
        <f t="shared" ca="1" si="0"/>
        <v>0</v>
      </c>
      <c r="E17" s="7" t="str">
        <f ca="1">IF(AND($A17&lt;&gt;"",$A17&lt;&gt;"TOTAL"),IF(AND([3]PREMIOS_GRADOS!$J15&lt;&gt;"",[3]PREMIOS_GRADOS!$J15&lt;&gt;0),[3]PREMIOS_GRADOS!$J15,""),IF($A17="TOTAL",SUM(INDIRECT("E4:E"&amp;ROW()-1)),""))</f>
        <v/>
      </c>
      <c r="F17" s="7" t="str">
        <f ca="1">IF(AND($A17&lt;&gt;"",$A17&lt;&gt;"TOTAL"),IF(AND([3]PREMIOS_GRADOS!$L15&lt;&gt;"",[3]PREMIOS_GRADOS!$L15&lt;&gt;0),[3]PREMIOS_GRADOS!$L15,""),IF($A17="TOTAL",SUM(INDIRECT("F4:F"&amp;ROW()-1)),""))</f>
        <v/>
      </c>
      <c r="G17" s="7">
        <f t="shared" ca="1" si="1"/>
        <v>0</v>
      </c>
      <c r="H17" s="7" t="str">
        <f ca="1">IF(AND($A17&lt;&gt;"",$A17&lt;&gt;"TOTAL"),IF(AND([3]PREMIOS_GRADOS!$O15&lt;&gt;"",[3]PREMIOS_GRADOS!$O15&lt;&gt;0),[3]PREMIOS_GRADOS!$O15,""),IF($A17="TOTAL",SUM(INDIRECT("H4:H"&amp;ROW()-1)),""))</f>
        <v/>
      </c>
      <c r="I17" s="7">
        <f ca="1">IF(AND($A17&lt;&gt;"",$A17&lt;&gt;"TOTAL"),IF(AND([3]PREMIOS_GRADOS!$Q15&lt;&gt;"",[3]PREMIOS_GRADOS!$Q15&lt;&gt;0),[3]PREMIOS_GRADOS!$Q15,""),IF($A17="TOTAL",SUM(INDIRECT("I4:I"&amp;ROW()-1)),""))</f>
        <v>1</v>
      </c>
      <c r="J17" s="7">
        <f t="shared" ca="1" si="2"/>
        <v>1</v>
      </c>
      <c r="K17" s="7" t="str">
        <f ca="1">IF(AND($A17&lt;&gt;"",$A17&lt;&gt;"TOTAL"),IF(AND([3]PREMIOS_GRADOS!$T15&lt;&gt;"",[3]PREMIOS_GRADOS!$T15&lt;&gt;0),[3]PREMIOS_GRADOS!$T15,""),IF($A17="TOTAL",SUM(INDIRECT("K4:K"&amp;ROW()-1)),""))</f>
        <v/>
      </c>
      <c r="L17" s="7">
        <f ca="1">IF(AND($A17&lt;&gt;"",$A17&lt;&gt;"TOTAL"),IF(AND([3]PREMIOS_GRADOS!$V15&lt;&gt;"",[3]PREMIOS_GRADOS!$V15&lt;&gt;0),[3]PREMIOS_GRADOS!$V15,""),IF($A17="TOTAL",SUM(INDIRECT("L4:L"&amp;ROW()-1)),""))</f>
        <v>1</v>
      </c>
      <c r="M17" s="7">
        <f t="shared" ca="1" si="3"/>
        <v>1</v>
      </c>
      <c r="N17" s="7">
        <f ca="1">IF(AND($A17&lt;&gt;"",$A17&lt;&gt;"TOTAL"),IF(AND([3]PREMIOS_GRADOS!$Y15&lt;&gt;"",[3]PREMIOS_GRADOS!$Y15&lt;&gt;0),[3]PREMIOS_GRADOS!$Y15,""),IF($A17="TOTAL",SUM(INDIRECT("N4:N"&amp;ROW()-1)),""))</f>
        <v>1</v>
      </c>
      <c r="O17" s="7" t="str">
        <f ca="1">IF(AND($A17&lt;&gt;"",$A17&lt;&gt;"TOTAL"),IF(AND([3]PREMIOS_GRADOS!$AA15&lt;&gt;"",[3]PREMIOS_GRADOS!$AA15&lt;&gt;0),[3]PREMIOS_GRADOS!$AA15,""),IF($A17="TOTAL",SUM(INDIRECT("O4:O"&amp;ROW()-1)),""))</f>
        <v/>
      </c>
      <c r="P17" s="7">
        <f t="shared" ca="1" si="4"/>
        <v>1</v>
      </c>
      <c r="Q17" s="7" t="str">
        <f ca="1">IF(AND($A17&lt;&gt;"",$A17&lt;&gt;"TOTAL"),IF(AND([3]PREMIOS_GRADOS!$AD15&lt;&gt;"",[3]PREMIOS_GRADOS!$AD15&lt;&gt;0),[3]PREMIOS_GRADOS!$AD15,""),IF($A17="TOTAL",SUM(INDIRECT("Q4:Q"&amp;ROW()-1)),""))</f>
        <v/>
      </c>
      <c r="R17" s="7" t="str">
        <f ca="1">IF(AND($A17&lt;&gt;"",$A17&lt;&gt;"TOTAL"),IF(AND([3]PREMIOS_GRADOS!$AF15&lt;&gt;"",[3]PREMIOS_GRADOS!$AF15&lt;&gt;0),[3]PREMIOS_GRADOS!$AF15,""),IF($A17="TOTAL",SUM(INDIRECT("R4:R"&amp;ROW()-1)),""))</f>
        <v/>
      </c>
      <c r="S17" s="7">
        <f t="shared" ca="1" si="5"/>
        <v>0</v>
      </c>
      <c r="T17" s="7" t="str">
        <f ca="1">IF(AND($A17&lt;&gt;"",$A17&lt;&gt;"TOTAL"),IF(AND([3]PREMIOS_GRADOS!$AI15&lt;&gt;"",[3]PREMIOS_GRADOS!$AI15&lt;&gt;0),[3]PREMIOS_GRADOS!$AI15,""),IF($A17="TOTAL",SUM(INDIRECT("T4:T"&amp;ROW()-1)),""))</f>
        <v/>
      </c>
      <c r="U17" s="7" t="str">
        <f ca="1">IF(AND($A17&lt;&gt;"",$A17&lt;&gt;"TOTAL"),IF(AND([3]PREMIOS_GRADOS!$AK15&lt;&gt;"",[3]PREMIOS_GRADOS!$AK15&lt;&gt;0),[3]PREMIOS_GRADOS!$AK15,""),IF($A17="TOTAL",SUM(INDIRECT("U4:U"&amp;ROW()-1)),""))</f>
        <v/>
      </c>
      <c r="V17" s="7">
        <f t="shared" ca="1" si="6"/>
        <v>0</v>
      </c>
      <c r="W17" s="7" t="str">
        <f ca="1">IF(AND($A17&lt;&gt;"",$A17&lt;&gt;"TOTAL"),IF(AND([3]PREMIOS_GRADOS!$AN15&lt;&gt;"",[3]PREMIOS_GRADOS!$AN15&lt;&gt;0),[3]PREMIOS_GRADOS!$AN15,""),IF($A17="TOTAL",SUM(INDIRECT("W4:W"&amp;ROW()-1)),""))</f>
        <v/>
      </c>
      <c r="X17" s="7" t="str">
        <f ca="1">IF(AND($A17&lt;&gt;"",$A17&lt;&gt;"TOTAL"),IF(AND([3]PREMIOS_GRADOS!$AP15&lt;&gt;"",[3]PREMIOS_GRADOS!$AP15&lt;&gt;0),[3]PREMIOS_GRADOS!$AP15,""),IF($A17="TOTAL",SUM(INDIRECT("X4:X"&amp;ROW()-1)),""))</f>
        <v/>
      </c>
      <c r="Y17" s="7">
        <f t="shared" ca="1" si="7"/>
        <v>0</v>
      </c>
      <c r="Z17" s="7" t="str">
        <f ca="1">IF(AND($A17&lt;&gt;"",$A17&lt;&gt;"TOTAL"),IF(AND([3]PREMIOS_GRADOS!$AS15&lt;&gt;"",[3]PREMIOS_GRADOS!$AS15&lt;&gt;0),[3]PREMIOS_GRADOS!$AS15,""),IF($A17="TOTAL",SUM(INDIRECT("Z4:Z"&amp;ROW()-1)),""))</f>
        <v/>
      </c>
      <c r="AA17" s="7" t="str">
        <f ca="1">IF(AND($A17&lt;&gt;"",$A17&lt;&gt;"TOTAL"),IF(AND([3]PREMIOS_GRADOS!$AU15&lt;&gt;"",[3]PREMIOS_GRADOS!$AU15&lt;&gt;0),[3]PREMIOS_GRADOS!$AU15,""),IF($A17="TOTAL",SUM(INDIRECT("AA4:AA"&amp;ROW()-1)),""))</f>
        <v/>
      </c>
      <c r="AB17" s="7">
        <f t="shared" ca="1" si="8"/>
        <v>0</v>
      </c>
      <c r="AC17" s="7" t="str">
        <f ca="1">IF(AND($A17&lt;&gt;"",$A17&lt;&gt;"TOTAL"),IF(AND([3]PREMIOS_GRADOS!$AX15&lt;&gt;"",[3]PREMIOS_GRADOS!$AX15&lt;&gt;0),[3]PREMIOS_GRADOS!$AX15,""),IF($A17="TOTAL",SUM(INDIRECT("AC4:AC"&amp;ROW()-1)),""))</f>
        <v/>
      </c>
      <c r="AD17" s="7" t="str">
        <f ca="1">IF(AND($A17&lt;&gt;"",$A17&lt;&gt;"TOTAL"),IF(AND([3]PREMIOS_GRADOS!$AZ15&lt;&gt;"",[3]PREMIOS_GRADOS!$AZ15&lt;&gt;0),[3]PREMIOS_GRADOS!$AZ15,""),IF($A17="TOTAL",SUM(INDIRECT("AD4:AD"&amp;ROW()-1)),""))</f>
        <v/>
      </c>
      <c r="AE17" s="7">
        <f t="shared" ca="1" si="9"/>
        <v>0</v>
      </c>
      <c r="AF17" s="7" t="str">
        <f ca="1">IF(AND($A17&lt;&gt;"",$A17&lt;&gt;"TOTAL"),IF(AND([3]PREMIOS_GRADOS!$BC15&lt;&gt;"",[3]PREMIOS_GRADOS!$BC15&lt;&gt;0),[3]PREMIOS_GRADOS!$BC15,""),IF($A17="TOTAL",SUM(INDIRECT("AF4:AF"&amp;ROW()-1)),""))</f>
        <v/>
      </c>
      <c r="AG17" s="7" t="str">
        <f ca="1">IF(AND($A17&lt;&gt;"",$A17&lt;&gt;"TOTAL"),IF(AND([3]PREMIOS_GRADOS!$BE15&lt;&gt;"",[3]PREMIOS_GRADOS!$BE15&lt;&gt;0),[3]PREMIOS_GRADOS!$BE15,""),IF($A17="TOTAL",SUM(INDIRECT("AG4:AG"&amp;ROW()-1)),""))</f>
        <v/>
      </c>
      <c r="AH17" s="7">
        <f t="shared" ca="1" si="10"/>
        <v>0</v>
      </c>
      <c r="AI17" s="7" t="str">
        <f ca="1">IF(AND($A17&lt;&gt;"",$A17&lt;&gt;"TOTAL"),IF(AND([3]PREMIOS_GRADOS!$BH15&lt;&gt;"",[3]PREMIOS_GRADOS!$BH15&lt;&gt;0),[3]PREMIOS_GRADOS!$BH15,""),IF($A17="TOTAL",SUM(INDIRECT("AI4:AI"&amp;ROW()-1)),""))</f>
        <v/>
      </c>
      <c r="AJ17" s="7" t="str">
        <f ca="1">IF(AND($A17&lt;&gt;"",$A17&lt;&gt;"TOTAL"),IF(AND([3]PREMIOS_GRADOS!$BJ15&lt;&gt;"",[3]PREMIOS_GRADOS!$BJ15&lt;&gt;0),[3]PREMIOS_GRADOS!$BJ15,""),IF($A17="TOTAL",SUM(INDIRECT("AJ4:AJ"&amp;ROW()-1)),""))</f>
        <v/>
      </c>
      <c r="AK17" s="7">
        <f t="shared" ca="1" si="11"/>
        <v>0</v>
      </c>
      <c r="AL17" s="7" t="str">
        <f ca="1">IF(AND($A17&lt;&gt;"",$A17&lt;&gt;"TOTAL"),IF(AND([3]PREMIOS_GRADOS!$BM15&lt;&gt;"",[3]PREMIOS_GRADOS!$BM15&lt;&gt;0),[3]PREMIOS_GRADOS!$BM15,""),IF($A17="TOTAL",SUM(INDIRECT("AL4:AL"&amp;ROW()-1)),""))</f>
        <v/>
      </c>
      <c r="AM17" s="7" t="str">
        <f ca="1">IF(AND($A17&lt;&gt;"",$A17&lt;&gt;"TOTAL"),IF(AND([3]PREMIOS_GRADOS!$BO15&lt;&gt;"",[3]PREMIOS_GRADOS!$BO15&lt;&gt;0),[3]PREMIOS_GRADOS!$BO15,""),IF($A17="TOTAL",SUM(INDIRECT("AM4:AM"&amp;ROW()-1)),""))</f>
        <v/>
      </c>
      <c r="AN17" s="7">
        <f t="shared" ca="1" si="12"/>
        <v>0</v>
      </c>
      <c r="AO17" s="7" t="str">
        <f ca="1">IF(AND($A17&lt;&gt;"",$A17&lt;&gt;"TOTAL"),IF(AND([3]PREMIOS_GRADOS!$BR15&lt;&gt;"",[3]PREMIOS_GRADOS!$BR15&lt;&gt;0),[3]PREMIOS_GRADOS!$BR15,""),IF($A17="TOTAL",SUM(INDIRECT("AO4:AO"&amp;ROW()-1)),""))</f>
        <v/>
      </c>
      <c r="AP17" s="7" t="str">
        <f ca="1">IF(AND($A17&lt;&gt;"",$A17&lt;&gt;"TOTAL"),IF(AND([3]PREMIOS_GRADOS!$BT15&lt;&gt;"",[3]PREMIOS_GRADOS!$BT15&lt;&gt;0),[3]PREMIOS_GRADOS!$BT15,""),IF($A17="TOTAL",SUM(INDIRECT("AP4:AP"&amp;ROW()-1)),""))</f>
        <v/>
      </c>
      <c r="AQ17" s="7">
        <f t="shared" ca="1" si="13"/>
        <v>0</v>
      </c>
      <c r="AR17" s="7" t="str">
        <f ca="1">IF(AND($A17&lt;&gt;"",$A17&lt;&gt;"TOTAL"),IF(AND([3]PREMIOS_GRADOS!$BW15&lt;&gt;"",[3]PREMIOS_GRADOS!$BW15&lt;&gt;0),[3]PREMIOS_GRADOS!$BW15,""),IF($A17="TOTAL",SUM(INDIRECT("AR4:AR"&amp;ROW()-1)),""))</f>
        <v/>
      </c>
      <c r="AS17" s="7" t="str">
        <f ca="1">IF(AND($A17&lt;&gt;"",$A17&lt;&gt;"TOTAL"),IF(AND([3]PREMIOS_GRADOS!$BY15&lt;&gt;"",[3]PREMIOS_GRADOS!$BY15&lt;&gt;0),[3]PREMIOS_GRADOS!$BY15,""),IF($A17="TOTAL",SUM(INDIRECT("AS4:AS"&amp;ROW()-1)),""))</f>
        <v/>
      </c>
      <c r="AT17" s="7">
        <f t="shared" ca="1" si="14"/>
        <v>0</v>
      </c>
      <c r="AU17" s="7" t="str">
        <f ca="1">IF(AND($A17&lt;&gt;"",$A17&lt;&gt;"TOTAL"),IF(AND([3]PREMIOS_GRADOS!$CB15&lt;&gt;"",[3]PREMIOS_GRADOS!$CB15&lt;&gt;0),[3]PREMIOS_GRADOS!$CB15,""),IF($A17="TOTAL",SUM(INDIRECT("AU4:AU"&amp;ROW()-1)),""))</f>
        <v/>
      </c>
      <c r="AV17" s="7" t="str">
        <f ca="1">IF(AND($A17&lt;&gt;"",$A17&lt;&gt;"TOTAL"),IF(AND([3]PREMIOS_GRADOS!$CD15&lt;&gt;"",[3]PREMIOS_GRADOS!$CD15&lt;&gt;0),[3]PREMIOS_GRADOS!$CD15,""),IF($A17="TOTAL",SUM(INDIRECT("AV4:AV"&amp;ROW()-1)),""))</f>
        <v/>
      </c>
      <c r="AW17" s="7">
        <f t="shared" ca="1" si="15"/>
        <v>0</v>
      </c>
      <c r="AX17" s="7" t="str">
        <f ca="1">IF(AND($A17&lt;&gt;"",$A17&lt;&gt;"TOTAL"),IF(AND([3]PREMIOS_GRADOS!$CG15&lt;&gt;"",[3]PREMIOS_GRADOS!$CG15&lt;&gt;0),[3]PREMIOS_GRADOS!$CG15,""),IF($A17="TOTAL",SUM(INDIRECT("AX4:AX"&amp;ROW()-1)),""))</f>
        <v/>
      </c>
      <c r="AY17" s="7" t="str">
        <f ca="1">IF(AND($A17&lt;&gt;"",$A17&lt;&gt;"TOTAL"),IF(AND([3]PREMIOS_GRADOS!$CI15&lt;&gt;"",[3]PREMIOS_GRADOS!$CI15&lt;&gt;0),[3]PREMIOS_GRADOS!$CI15,""),IF($A17="TOTAL",SUM(INDIRECT("AY4:AY"&amp;ROW()-1)),""))</f>
        <v/>
      </c>
      <c r="AZ17" s="7">
        <f t="shared" ca="1" si="16"/>
        <v>0</v>
      </c>
      <c r="BA17" s="7" t="str">
        <f ca="1">IF(AND($A17&lt;&gt;"",$A17&lt;&gt;"TOTAL"),IF(AND([3]PREMIOS_GRADOS!$CL15&lt;&gt;"",[3]PREMIOS_GRADOS!$CL15&lt;&gt;0),[3]PREMIOS_GRADOS!$CL15,""),IF($A17="TOTAL",SUM(INDIRECT("BA4:BA"&amp;ROW()-1)),""))</f>
        <v/>
      </c>
      <c r="BB17" s="7" t="str">
        <f ca="1">IF(AND($A17&lt;&gt;"",$A17&lt;&gt;"TOTAL"),IF(AND([3]PREMIOS_GRADOS!$CN15&lt;&gt;"",[3]PREMIOS_GRADOS!$CN15&lt;&gt;0),[3]PREMIOS_GRADOS!$CN15,""),IF($A17="TOTAL",SUM(INDIRECT("BB4:BB"&amp;ROW()-1)),""))</f>
        <v/>
      </c>
      <c r="BC17" s="7">
        <f t="shared" ca="1" si="17"/>
        <v>0</v>
      </c>
      <c r="BD17" s="7" t="str">
        <f ca="1">IF(AND($A17&lt;&gt;"",$A17&lt;&gt;"TOTAL"),IF(AND([3]PREMIOS_GRADOS!$CQ15&lt;&gt;"",[3]PREMIOS_GRADOS!$CQ15&lt;&gt;0),[3]PREMIOS_GRADOS!$CQ15,""),IF($A17="TOTAL",SUM(INDIRECT("BD4:BD"&amp;ROW()-1)),""))</f>
        <v/>
      </c>
      <c r="BE17" s="7" t="str">
        <f ca="1">IF(AND($A17&lt;&gt;"",$A17&lt;&gt;"TOTAL"),IF(AND([3]PREMIOS_GRADOS!$CS15&lt;&gt;"",[3]PREMIOS_GRADOS!$CS15&lt;&gt;0),[3]PREMIOS_GRADOS!$CS15,""),IF($A17="TOTAL",SUM(INDIRECT("BE4:BE"&amp;ROW()-1)),""))</f>
        <v/>
      </c>
      <c r="BF17" s="7">
        <f t="shared" ca="1" si="18"/>
        <v>0</v>
      </c>
    </row>
    <row r="18" spans="1:58" x14ac:dyDescent="0.2">
      <c r="A18" s="12" t="str">
        <f>IF([3]PREMIOS_GRADOS!$D16&lt;&gt;"",[3]PREMIOS_GRADOS!$D16,IF(AND([3]PREMIOS_GRADOS!$D16="",[3]PREMIOS_GRADOS!$D17="",[3]PREMIOS_GRADOS!$D15=""),"","TOTAL"))</f>
        <v>Grado en Matemáticas</v>
      </c>
      <c r="B18" s="7" t="str">
        <f ca="1">IF(AND($A18&lt;&gt;"",$A18&lt;&gt;"TOTAL"),IF(AND([3]PREMIOS_GRADOS!$E16&lt;&gt;"",[3]PREMIOS_GRADOS!$E16&lt;&gt;0),[3]PREMIOS_GRADOS!$E16,""),IF($A18="TOTAL",SUM(INDIRECT("B4:B"&amp;ROW()-1)),""))</f>
        <v/>
      </c>
      <c r="C18" s="7" t="str">
        <f ca="1">IF(AND($A18&lt;&gt;"",$A18&lt;&gt;"TOTAL"),IF(AND([3]PREMIOS_GRADOS!$G16&lt;&gt;"",[3]PREMIOS_GRADOS!$G16&lt;&gt;0),[3]PREMIOS_GRADOS!$G16,""),IF($A18="TOTAL",SUM(INDIRECT("C4:C"&amp;ROW()-1)),""))</f>
        <v/>
      </c>
      <c r="D18" s="7">
        <f t="shared" ca="1" si="0"/>
        <v>0</v>
      </c>
      <c r="E18" s="7" t="str">
        <f ca="1">IF(AND($A18&lt;&gt;"",$A18&lt;&gt;"TOTAL"),IF(AND([3]PREMIOS_GRADOS!$J16&lt;&gt;"",[3]PREMIOS_GRADOS!$J16&lt;&gt;0),[3]PREMIOS_GRADOS!$J16,""),IF($A18="TOTAL",SUM(INDIRECT("E4:E"&amp;ROW()-1)),""))</f>
        <v/>
      </c>
      <c r="F18" s="7">
        <f ca="1">IF(AND($A18&lt;&gt;"",$A18&lt;&gt;"TOTAL"),IF(AND([3]PREMIOS_GRADOS!$L16&lt;&gt;"",[3]PREMIOS_GRADOS!$L16&lt;&gt;0),[3]PREMIOS_GRADOS!$L16,""),IF($A18="TOTAL",SUM(INDIRECT("F4:F"&amp;ROW()-1)),""))</f>
        <v>1</v>
      </c>
      <c r="G18" s="7">
        <f t="shared" ca="1" si="1"/>
        <v>1</v>
      </c>
      <c r="H18" s="7" t="str">
        <f ca="1">IF(AND($A18&lt;&gt;"",$A18&lt;&gt;"TOTAL"),IF(AND([3]PREMIOS_GRADOS!$O16&lt;&gt;"",[3]PREMIOS_GRADOS!$O16&lt;&gt;0),[3]PREMIOS_GRADOS!$O16,""),IF($A18="TOTAL",SUM(INDIRECT("H4:H"&amp;ROW()-1)),""))</f>
        <v/>
      </c>
      <c r="I18" s="7" t="str">
        <f ca="1">IF(AND($A18&lt;&gt;"",$A18&lt;&gt;"TOTAL"),IF(AND([3]PREMIOS_GRADOS!$Q16&lt;&gt;"",[3]PREMIOS_GRADOS!$Q16&lt;&gt;0),[3]PREMIOS_GRADOS!$Q16,""),IF($A18="TOTAL",SUM(INDIRECT("I4:I"&amp;ROW()-1)),""))</f>
        <v/>
      </c>
      <c r="J18" s="7">
        <f t="shared" ca="1" si="2"/>
        <v>0</v>
      </c>
      <c r="K18" s="7" t="str">
        <f ca="1">IF(AND($A18&lt;&gt;"",$A18&lt;&gt;"TOTAL"),IF(AND([3]PREMIOS_GRADOS!$T16&lt;&gt;"",[3]PREMIOS_GRADOS!$T16&lt;&gt;0),[3]PREMIOS_GRADOS!$T16,""),IF($A18="TOTAL",SUM(INDIRECT("K4:K"&amp;ROW()-1)),""))</f>
        <v/>
      </c>
      <c r="L18" s="7">
        <f ca="1">IF(AND($A18&lt;&gt;"",$A18&lt;&gt;"TOTAL"),IF(AND([3]PREMIOS_GRADOS!$V16&lt;&gt;"",[3]PREMIOS_GRADOS!$V16&lt;&gt;0),[3]PREMIOS_GRADOS!$V16,""),IF($A18="TOTAL",SUM(INDIRECT("L4:L"&amp;ROW()-1)),""))</f>
        <v>1</v>
      </c>
      <c r="M18" s="7">
        <f t="shared" ca="1" si="3"/>
        <v>1</v>
      </c>
      <c r="N18" s="7" t="str">
        <f ca="1">IF(AND($A18&lt;&gt;"",$A18&lt;&gt;"TOTAL"),IF(AND([3]PREMIOS_GRADOS!$Y16&lt;&gt;"",[3]PREMIOS_GRADOS!$Y16&lt;&gt;0),[3]PREMIOS_GRADOS!$Y16,""),IF($A18="TOTAL",SUM(INDIRECT("N4:N"&amp;ROW()-1)),""))</f>
        <v/>
      </c>
      <c r="O18" s="7">
        <f ca="1">IF(AND($A18&lt;&gt;"",$A18&lt;&gt;"TOTAL"),IF(AND([3]PREMIOS_GRADOS!$AA16&lt;&gt;"",[3]PREMIOS_GRADOS!$AA16&lt;&gt;0),[3]PREMIOS_GRADOS!$AA16,""),IF($A18="TOTAL",SUM(INDIRECT("O4:O"&amp;ROW()-1)),""))</f>
        <v>1</v>
      </c>
      <c r="P18" s="7">
        <f t="shared" ca="1" si="4"/>
        <v>1</v>
      </c>
      <c r="Q18" s="7" t="str">
        <f ca="1">IF(AND($A18&lt;&gt;"",$A18&lt;&gt;"TOTAL"),IF(AND([3]PREMIOS_GRADOS!$AD16&lt;&gt;"",[3]PREMIOS_GRADOS!$AD16&lt;&gt;0),[3]PREMIOS_GRADOS!$AD16,""),IF($A18="TOTAL",SUM(INDIRECT("Q4:Q"&amp;ROW()-1)),""))</f>
        <v/>
      </c>
      <c r="R18" s="7" t="str">
        <f ca="1">IF(AND($A18&lt;&gt;"",$A18&lt;&gt;"TOTAL"),IF(AND([3]PREMIOS_GRADOS!$AF16&lt;&gt;"",[3]PREMIOS_GRADOS!$AF16&lt;&gt;0),[3]PREMIOS_GRADOS!$AF16,""),IF($A18="TOTAL",SUM(INDIRECT("R4:R"&amp;ROW()-1)),""))</f>
        <v/>
      </c>
      <c r="S18" s="7">
        <f t="shared" ca="1" si="5"/>
        <v>0</v>
      </c>
      <c r="T18" s="7" t="str">
        <f ca="1">IF(AND($A18&lt;&gt;"",$A18&lt;&gt;"TOTAL"),IF(AND([3]PREMIOS_GRADOS!$AI16&lt;&gt;"",[3]PREMIOS_GRADOS!$AI16&lt;&gt;0),[3]PREMIOS_GRADOS!$AI16,""),IF($A18="TOTAL",SUM(INDIRECT("T4:T"&amp;ROW()-1)),""))</f>
        <v/>
      </c>
      <c r="U18" s="7" t="str">
        <f ca="1">IF(AND($A18&lt;&gt;"",$A18&lt;&gt;"TOTAL"),IF(AND([3]PREMIOS_GRADOS!$AK16&lt;&gt;"",[3]PREMIOS_GRADOS!$AK16&lt;&gt;0),[3]PREMIOS_GRADOS!$AK16,""),IF($A18="TOTAL",SUM(INDIRECT("U4:U"&amp;ROW()-1)),""))</f>
        <v/>
      </c>
      <c r="V18" s="7">
        <f t="shared" ca="1" si="6"/>
        <v>0</v>
      </c>
      <c r="W18" s="7" t="str">
        <f ca="1">IF(AND($A18&lt;&gt;"",$A18&lt;&gt;"TOTAL"),IF(AND([3]PREMIOS_GRADOS!$AN16&lt;&gt;"",[3]PREMIOS_GRADOS!$AN16&lt;&gt;0),[3]PREMIOS_GRADOS!$AN16,""),IF($A18="TOTAL",SUM(INDIRECT("W4:W"&amp;ROW()-1)),""))</f>
        <v/>
      </c>
      <c r="X18" s="7" t="str">
        <f ca="1">IF(AND($A18&lt;&gt;"",$A18&lt;&gt;"TOTAL"),IF(AND([3]PREMIOS_GRADOS!$AP16&lt;&gt;"",[3]PREMIOS_GRADOS!$AP16&lt;&gt;0),[3]PREMIOS_GRADOS!$AP16,""),IF($A18="TOTAL",SUM(INDIRECT("X4:X"&amp;ROW()-1)),""))</f>
        <v/>
      </c>
      <c r="Y18" s="7">
        <f t="shared" ca="1" si="7"/>
        <v>0</v>
      </c>
      <c r="Z18" s="7" t="str">
        <f ca="1">IF(AND($A18&lt;&gt;"",$A18&lt;&gt;"TOTAL"),IF(AND([3]PREMIOS_GRADOS!$AS16&lt;&gt;"",[3]PREMIOS_GRADOS!$AS16&lt;&gt;0),[3]PREMIOS_GRADOS!$AS16,""),IF($A18="TOTAL",SUM(INDIRECT("Z4:Z"&amp;ROW()-1)),""))</f>
        <v/>
      </c>
      <c r="AA18" s="7" t="str">
        <f ca="1">IF(AND($A18&lt;&gt;"",$A18&lt;&gt;"TOTAL"),IF(AND([3]PREMIOS_GRADOS!$AU16&lt;&gt;"",[3]PREMIOS_GRADOS!$AU16&lt;&gt;0),[3]PREMIOS_GRADOS!$AU16,""),IF($A18="TOTAL",SUM(INDIRECT("AA4:AA"&amp;ROW()-1)),""))</f>
        <v/>
      </c>
      <c r="AB18" s="7">
        <f t="shared" ca="1" si="8"/>
        <v>0</v>
      </c>
      <c r="AC18" s="7" t="str">
        <f ca="1">IF(AND($A18&lt;&gt;"",$A18&lt;&gt;"TOTAL"),IF(AND([3]PREMIOS_GRADOS!$AX16&lt;&gt;"",[3]PREMIOS_GRADOS!$AX16&lt;&gt;0),[3]PREMIOS_GRADOS!$AX16,""),IF($A18="TOTAL",SUM(INDIRECT("AC4:AC"&amp;ROW()-1)),""))</f>
        <v/>
      </c>
      <c r="AD18" s="7" t="str">
        <f ca="1">IF(AND($A18&lt;&gt;"",$A18&lt;&gt;"TOTAL"),IF(AND([3]PREMIOS_GRADOS!$AZ16&lt;&gt;"",[3]PREMIOS_GRADOS!$AZ16&lt;&gt;0),[3]PREMIOS_GRADOS!$AZ16,""),IF($A18="TOTAL",SUM(INDIRECT("AD4:AD"&amp;ROW()-1)),""))</f>
        <v/>
      </c>
      <c r="AE18" s="7">
        <f t="shared" ca="1" si="9"/>
        <v>0</v>
      </c>
      <c r="AF18" s="7" t="str">
        <f ca="1">IF(AND($A18&lt;&gt;"",$A18&lt;&gt;"TOTAL"),IF(AND([3]PREMIOS_GRADOS!$BC16&lt;&gt;"",[3]PREMIOS_GRADOS!$BC16&lt;&gt;0),[3]PREMIOS_GRADOS!$BC16,""),IF($A18="TOTAL",SUM(INDIRECT("AF4:AF"&amp;ROW()-1)),""))</f>
        <v/>
      </c>
      <c r="AG18" s="7" t="str">
        <f ca="1">IF(AND($A18&lt;&gt;"",$A18&lt;&gt;"TOTAL"),IF(AND([3]PREMIOS_GRADOS!$BE16&lt;&gt;"",[3]PREMIOS_GRADOS!$BE16&lt;&gt;0),[3]PREMIOS_GRADOS!$BE16,""),IF($A18="TOTAL",SUM(INDIRECT("AG4:AG"&amp;ROW()-1)),""))</f>
        <v/>
      </c>
      <c r="AH18" s="7">
        <f t="shared" ca="1" si="10"/>
        <v>0</v>
      </c>
      <c r="AI18" s="7" t="str">
        <f ca="1">IF(AND($A18&lt;&gt;"",$A18&lt;&gt;"TOTAL"),IF(AND([3]PREMIOS_GRADOS!$BH16&lt;&gt;"",[3]PREMIOS_GRADOS!$BH16&lt;&gt;0),[3]PREMIOS_GRADOS!$BH16,""),IF($A18="TOTAL",SUM(INDIRECT("AI4:AI"&amp;ROW()-1)),""))</f>
        <v/>
      </c>
      <c r="AJ18" s="7" t="str">
        <f ca="1">IF(AND($A18&lt;&gt;"",$A18&lt;&gt;"TOTAL"),IF(AND([3]PREMIOS_GRADOS!$BJ16&lt;&gt;"",[3]PREMIOS_GRADOS!$BJ16&lt;&gt;0),[3]PREMIOS_GRADOS!$BJ16,""),IF($A18="TOTAL",SUM(INDIRECT("AJ4:AJ"&amp;ROW()-1)),""))</f>
        <v/>
      </c>
      <c r="AK18" s="7">
        <f t="shared" ca="1" si="11"/>
        <v>0</v>
      </c>
      <c r="AL18" s="7" t="str">
        <f ca="1">IF(AND($A18&lt;&gt;"",$A18&lt;&gt;"TOTAL"),IF(AND([3]PREMIOS_GRADOS!$BM16&lt;&gt;"",[3]PREMIOS_GRADOS!$BM16&lt;&gt;0),[3]PREMIOS_GRADOS!$BM16,""),IF($A18="TOTAL",SUM(INDIRECT("AL4:AL"&amp;ROW()-1)),""))</f>
        <v/>
      </c>
      <c r="AM18" s="7" t="str">
        <f ca="1">IF(AND($A18&lt;&gt;"",$A18&lt;&gt;"TOTAL"),IF(AND([3]PREMIOS_GRADOS!$BO16&lt;&gt;"",[3]PREMIOS_GRADOS!$BO16&lt;&gt;0),[3]PREMIOS_GRADOS!$BO16,""),IF($A18="TOTAL",SUM(INDIRECT("AM4:AM"&amp;ROW()-1)),""))</f>
        <v/>
      </c>
      <c r="AN18" s="7">
        <f t="shared" ca="1" si="12"/>
        <v>0</v>
      </c>
      <c r="AO18" s="7" t="str">
        <f ca="1">IF(AND($A18&lt;&gt;"",$A18&lt;&gt;"TOTAL"),IF(AND([3]PREMIOS_GRADOS!$BR16&lt;&gt;"",[3]PREMIOS_GRADOS!$BR16&lt;&gt;0),[3]PREMIOS_GRADOS!$BR16,""),IF($A18="TOTAL",SUM(INDIRECT("AO4:AO"&amp;ROW()-1)),""))</f>
        <v/>
      </c>
      <c r="AP18" s="7" t="str">
        <f ca="1">IF(AND($A18&lt;&gt;"",$A18&lt;&gt;"TOTAL"),IF(AND([3]PREMIOS_GRADOS!$BT16&lt;&gt;"",[3]PREMIOS_GRADOS!$BT16&lt;&gt;0),[3]PREMIOS_GRADOS!$BT16,""),IF($A18="TOTAL",SUM(INDIRECT("AP4:AP"&amp;ROW()-1)),""))</f>
        <v/>
      </c>
      <c r="AQ18" s="7">
        <f t="shared" ca="1" si="13"/>
        <v>0</v>
      </c>
      <c r="AR18" s="7" t="str">
        <f ca="1">IF(AND($A18&lt;&gt;"",$A18&lt;&gt;"TOTAL"),IF(AND([3]PREMIOS_GRADOS!$BW16&lt;&gt;"",[3]PREMIOS_GRADOS!$BW16&lt;&gt;0),[3]PREMIOS_GRADOS!$BW16,""),IF($A18="TOTAL",SUM(INDIRECT("AR4:AR"&amp;ROW()-1)),""))</f>
        <v/>
      </c>
      <c r="AS18" s="7" t="str">
        <f ca="1">IF(AND($A18&lt;&gt;"",$A18&lt;&gt;"TOTAL"),IF(AND([3]PREMIOS_GRADOS!$BY16&lt;&gt;"",[3]PREMIOS_GRADOS!$BY16&lt;&gt;0),[3]PREMIOS_GRADOS!$BY16,""),IF($A18="TOTAL",SUM(INDIRECT("AS4:AS"&amp;ROW()-1)),""))</f>
        <v/>
      </c>
      <c r="AT18" s="7">
        <f t="shared" ca="1" si="14"/>
        <v>0</v>
      </c>
      <c r="AU18" s="7" t="str">
        <f ca="1">IF(AND($A18&lt;&gt;"",$A18&lt;&gt;"TOTAL"),IF(AND([3]PREMIOS_GRADOS!$CB16&lt;&gt;"",[3]PREMIOS_GRADOS!$CB16&lt;&gt;0),[3]PREMIOS_GRADOS!$CB16,""),IF($A18="TOTAL",SUM(INDIRECT("AU4:AU"&amp;ROW()-1)),""))</f>
        <v/>
      </c>
      <c r="AV18" s="7" t="str">
        <f ca="1">IF(AND($A18&lt;&gt;"",$A18&lt;&gt;"TOTAL"),IF(AND([3]PREMIOS_GRADOS!$CD16&lt;&gt;"",[3]PREMIOS_GRADOS!$CD16&lt;&gt;0),[3]PREMIOS_GRADOS!$CD16,""),IF($A18="TOTAL",SUM(INDIRECT("AV4:AV"&amp;ROW()-1)),""))</f>
        <v/>
      </c>
      <c r="AW18" s="7">
        <f t="shared" ca="1" si="15"/>
        <v>0</v>
      </c>
      <c r="AX18" s="7" t="str">
        <f ca="1">IF(AND($A18&lt;&gt;"",$A18&lt;&gt;"TOTAL"),IF(AND([3]PREMIOS_GRADOS!$CG16&lt;&gt;"",[3]PREMIOS_GRADOS!$CG16&lt;&gt;0),[3]PREMIOS_GRADOS!$CG16,""),IF($A18="TOTAL",SUM(INDIRECT("AX4:AX"&amp;ROW()-1)),""))</f>
        <v/>
      </c>
      <c r="AY18" s="7" t="str">
        <f ca="1">IF(AND($A18&lt;&gt;"",$A18&lt;&gt;"TOTAL"),IF(AND([3]PREMIOS_GRADOS!$CI16&lt;&gt;"",[3]PREMIOS_GRADOS!$CI16&lt;&gt;0),[3]PREMIOS_GRADOS!$CI16,""),IF($A18="TOTAL",SUM(INDIRECT("AY4:AY"&amp;ROW()-1)),""))</f>
        <v/>
      </c>
      <c r="AZ18" s="7">
        <f t="shared" ca="1" si="16"/>
        <v>0</v>
      </c>
      <c r="BA18" s="7" t="str">
        <f ca="1">IF(AND($A18&lt;&gt;"",$A18&lt;&gt;"TOTAL"),IF(AND([3]PREMIOS_GRADOS!$CL16&lt;&gt;"",[3]PREMIOS_GRADOS!$CL16&lt;&gt;0),[3]PREMIOS_GRADOS!$CL16,""),IF($A18="TOTAL",SUM(INDIRECT("BA4:BA"&amp;ROW()-1)),""))</f>
        <v/>
      </c>
      <c r="BB18" s="7" t="str">
        <f ca="1">IF(AND($A18&lt;&gt;"",$A18&lt;&gt;"TOTAL"),IF(AND([3]PREMIOS_GRADOS!$CN16&lt;&gt;"",[3]PREMIOS_GRADOS!$CN16&lt;&gt;0),[3]PREMIOS_GRADOS!$CN16,""),IF($A18="TOTAL",SUM(INDIRECT("BB4:BB"&amp;ROW()-1)),""))</f>
        <v/>
      </c>
      <c r="BC18" s="7">
        <f t="shared" ca="1" si="17"/>
        <v>0</v>
      </c>
      <c r="BD18" s="7" t="str">
        <f ca="1">IF(AND($A18&lt;&gt;"",$A18&lt;&gt;"TOTAL"),IF(AND([3]PREMIOS_GRADOS!$CQ16&lt;&gt;"",[3]PREMIOS_GRADOS!$CQ16&lt;&gt;0),[3]PREMIOS_GRADOS!$CQ16,""),IF($A18="TOTAL",SUM(INDIRECT("BD4:BD"&amp;ROW()-1)),""))</f>
        <v/>
      </c>
      <c r="BE18" s="7" t="str">
        <f ca="1">IF(AND($A18&lt;&gt;"",$A18&lt;&gt;"TOTAL"),IF(AND([3]PREMIOS_GRADOS!$CS16&lt;&gt;"",[3]PREMIOS_GRADOS!$CS16&lt;&gt;0),[3]PREMIOS_GRADOS!$CS16,""),IF($A18="TOTAL",SUM(INDIRECT("BE4:BE"&amp;ROW()-1)),""))</f>
        <v/>
      </c>
      <c r="BF18" s="7">
        <f t="shared" ca="1" si="18"/>
        <v>0</v>
      </c>
    </row>
    <row r="19" spans="1:58" x14ac:dyDescent="0.2">
      <c r="A19" s="12" t="str">
        <f>IF([3]PREMIOS_GRADOS!$D17&lt;&gt;"",[3]PREMIOS_GRADOS!$D17,IF(AND([3]PREMIOS_GRADOS!$D17="",[3]PREMIOS_GRADOS!$D18="",[3]PREMIOS_GRADOS!$D16=""),"","TOTAL"))</f>
        <v>Grado en Química</v>
      </c>
      <c r="B19" s="7" t="str">
        <f ca="1">IF(AND($A19&lt;&gt;"",$A19&lt;&gt;"TOTAL"),IF(AND([3]PREMIOS_GRADOS!$E17&lt;&gt;"",[3]PREMIOS_GRADOS!$E17&lt;&gt;0),[3]PREMIOS_GRADOS!$E17,""),IF($A19="TOTAL",SUM(INDIRECT("B4:B"&amp;ROW()-1)),""))</f>
        <v/>
      </c>
      <c r="C19" s="7" t="str">
        <f ca="1">IF(AND($A19&lt;&gt;"",$A19&lt;&gt;"TOTAL"),IF(AND([3]PREMIOS_GRADOS!$G17&lt;&gt;"",[3]PREMIOS_GRADOS!$G17&lt;&gt;0),[3]PREMIOS_GRADOS!$G17,""),IF($A19="TOTAL",SUM(INDIRECT("C4:C"&amp;ROW()-1)),""))</f>
        <v/>
      </c>
      <c r="D19" s="7">
        <f t="shared" ca="1" si="0"/>
        <v>0</v>
      </c>
      <c r="E19" s="7" t="str">
        <f ca="1">IF(AND($A19&lt;&gt;"",$A19&lt;&gt;"TOTAL"),IF(AND([3]PREMIOS_GRADOS!$J17&lt;&gt;"",[3]PREMIOS_GRADOS!$J17&lt;&gt;0),[3]PREMIOS_GRADOS!$J17,""),IF($A19="TOTAL",SUM(INDIRECT("E4:E"&amp;ROW()-1)),""))</f>
        <v/>
      </c>
      <c r="F19" s="7" t="str">
        <f ca="1">IF(AND($A19&lt;&gt;"",$A19&lt;&gt;"TOTAL"),IF(AND([3]PREMIOS_GRADOS!$L17&lt;&gt;"",[3]PREMIOS_GRADOS!$L17&lt;&gt;0),[3]PREMIOS_GRADOS!$L17,""),IF($A19="TOTAL",SUM(INDIRECT("F4:F"&amp;ROW()-1)),""))</f>
        <v/>
      </c>
      <c r="G19" s="7">
        <f t="shared" ca="1" si="1"/>
        <v>0</v>
      </c>
      <c r="H19" s="7" t="str">
        <f ca="1">IF(AND($A19&lt;&gt;"",$A19&lt;&gt;"TOTAL"),IF(AND([3]PREMIOS_GRADOS!$O17&lt;&gt;"",[3]PREMIOS_GRADOS!$O17&lt;&gt;0),[3]PREMIOS_GRADOS!$O17,""),IF($A19="TOTAL",SUM(INDIRECT("H4:H"&amp;ROW()-1)),""))</f>
        <v/>
      </c>
      <c r="I19" s="7">
        <f ca="1">IF(AND($A19&lt;&gt;"",$A19&lt;&gt;"TOTAL"),IF(AND([3]PREMIOS_GRADOS!$Q17&lt;&gt;"",[3]PREMIOS_GRADOS!$Q17&lt;&gt;0),[3]PREMIOS_GRADOS!$Q17,""),IF($A19="TOTAL",SUM(INDIRECT("I4:I"&amp;ROW()-1)),""))</f>
        <v>1</v>
      </c>
      <c r="J19" s="7">
        <f t="shared" ca="1" si="2"/>
        <v>1</v>
      </c>
      <c r="K19" s="7" t="str">
        <f ca="1">IF(AND($A19&lt;&gt;"",$A19&lt;&gt;"TOTAL"),IF(AND([3]PREMIOS_GRADOS!$T17&lt;&gt;"",[3]PREMIOS_GRADOS!$T17&lt;&gt;0),[3]PREMIOS_GRADOS!$T17,""),IF($A19="TOTAL",SUM(INDIRECT("K4:K"&amp;ROW()-1)),""))</f>
        <v/>
      </c>
      <c r="L19" s="7">
        <f ca="1">IF(AND($A19&lt;&gt;"",$A19&lt;&gt;"TOTAL"),IF(AND([3]PREMIOS_GRADOS!$V17&lt;&gt;"",[3]PREMIOS_GRADOS!$V17&lt;&gt;0),[3]PREMIOS_GRADOS!$V17,""),IF($A19="TOTAL",SUM(INDIRECT("L4:L"&amp;ROW()-1)),""))</f>
        <v>1</v>
      </c>
      <c r="M19" s="7">
        <f t="shared" ca="1" si="3"/>
        <v>1</v>
      </c>
      <c r="N19" s="7" t="str">
        <f ca="1">IF(AND($A19&lt;&gt;"",$A19&lt;&gt;"TOTAL"),IF(AND([3]PREMIOS_GRADOS!$Y17&lt;&gt;"",[3]PREMIOS_GRADOS!$Y17&lt;&gt;0),[3]PREMIOS_GRADOS!$Y17,""),IF($A19="TOTAL",SUM(INDIRECT("N4:N"&amp;ROW()-1)),""))</f>
        <v/>
      </c>
      <c r="O19" s="7">
        <f ca="1">IF(AND($A19&lt;&gt;"",$A19&lt;&gt;"TOTAL"),IF(AND([3]PREMIOS_GRADOS!$AA17&lt;&gt;"",[3]PREMIOS_GRADOS!$AA17&lt;&gt;0),[3]PREMIOS_GRADOS!$AA17,""),IF($A19="TOTAL",SUM(INDIRECT("O4:O"&amp;ROW()-1)),""))</f>
        <v>1</v>
      </c>
      <c r="P19" s="7">
        <f t="shared" ca="1" si="4"/>
        <v>1</v>
      </c>
      <c r="Q19" s="7" t="str">
        <f ca="1">IF(AND($A19&lt;&gt;"",$A19&lt;&gt;"TOTAL"),IF(AND([3]PREMIOS_GRADOS!$AD17&lt;&gt;"",[3]PREMIOS_GRADOS!$AD17&lt;&gt;0),[3]PREMIOS_GRADOS!$AD17,""),IF($A19="TOTAL",SUM(INDIRECT("Q4:Q"&amp;ROW()-1)),""))</f>
        <v/>
      </c>
      <c r="R19" s="7" t="str">
        <f ca="1">IF(AND($A19&lt;&gt;"",$A19&lt;&gt;"TOTAL"),IF(AND([3]PREMIOS_GRADOS!$AF17&lt;&gt;"",[3]PREMIOS_GRADOS!$AF17&lt;&gt;0),[3]PREMIOS_GRADOS!$AF17,""),IF($A19="TOTAL",SUM(INDIRECT("R4:R"&amp;ROW()-1)),""))</f>
        <v/>
      </c>
      <c r="S19" s="7">
        <f t="shared" ca="1" si="5"/>
        <v>0</v>
      </c>
      <c r="T19" s="7" t="str">
        <f ca="1">IF(AND($A19&lt;&gt;"",$A19&lt;&gt;"TOTAL"),IF(AND([3]PREMIOS_GRADOS!$AI17&lt;&gt;"",[3]PREMIOS_GRADOS!$AI17&lt;&gt;0),[3]PREMIOS_GRADOS!$AI17,""),IF($A19="TOTAL",SUM(INDIRECT("T4:T"&amp;ROW()-1)),""))</f>
        <v/>
      </c>
      <c r="U19" s="7" t="str">
        <f ca="1">IF(AND($A19&lt;&gt;"",$A19&lt;&gt;"TOTAL"),IF(AND([3]PREMIOS_GRADOS!$AK17&lt;&gt;"",[3]PREMIOS_GRADOS!$AK17&lt;&gt;0),[3]PREMIOS_GRADOS!$AK17,""),IF($A19="TOTAL",SUM(INDIRECT("U4:U"&amp;ROW()-1)),""))</f>
        <v/>
      </c>
      <c r="V19" s="7">
        <f t="shared" ca="1" si="6"/>
        <v>0</v>
      </c>
      <c r="W19" s="7" t="str">
        <f ca="1">IF(AND($A19&lt;&gt;"",$A19&lt;&gt;"TOTAL"),IF(AND([3]PREMIOS_GRADOS!$AN17&lt;&gt;"",[3]PREMIOS_GRADOS!$AN17&lt;&gt;0),[3]PREMIOS_GRADOS!$AN17,""),IF($A19="TOTAL",SUM(INDIRECT("W4:W"&amp;ROW()-1)),""))</f>
        <v/>
      </c>
      <c r="X19" s="7" t="str">
        <f ca="1">IF(AND($A19&lt;&gt;"",$A19&lt;&gt;"TOTAL"),IF(AND([3]PREMIOS_GRADOS!$AP17&lt;&gt;"",[3]PREMIOS_GRADOS!$AP17&lt;&gt;0),[3]PREMIOS_GRADOS!$AP17,""),IF($A19="TOTAL",SUM(INDIRECT("X4:X"&amp;ROW()-1)),""))</f>
        <v/>
      </c>
      <c r="Y19" s="7">
        <f t="shared" ca="1" si="7"/>
        <v>0</v>
      </c>
      <c r="Z19" s="7" t="str">
        <f ca="1">IF(AND($A19&lt;&gt;"",$A19&lt;&gt;"TOTAL"),IF(AND([3]PREMIOS_GRADOS!$AS17&lt;&gt;"",[3]PREMIOS_GRADOS!$AS17&lt;&gt;0),[3]PREMIOS_GRADOS!$AS17,""),IF($A19="TOTAL",SUM(INDIRECT("Z4:Z"&amp;ROW()-1)),""))</f>
        <v/>
      </c>
      <c r="AA19" s="7" t="str">
        <f ca="1">IF(AND($A19&lt;&gt;"",$A19&lt;&gt;"TOTAL"),IF(AND([3]PREMIOS_GRADOS!$AU17&lt;&gt;"",[3]PREMIOS_GRADOS!$AU17&lt;&gt;0),[3]PREMIOS_GRADOS!$AU17,""),IF($A19="TOTAL",SUM(INDIRECT("AA4:AA"&amp;ROW()-1)),""))</f>
        <v/>
      </c>
      <c r="AB19" s="7">
        <f t="shared" ca="1" si="8"/>
        <v>0</v>
      </c>
      <c r="AC19" s="7" t="str">
        <f ca="1">IF(AND($A19&lt;&gt;"",$A19&lt;&gt;"TOTAL"),IF(AND([3]PREMIOS_GRADOS!$AX17&lt;&gt;"",[3]PREMIOS_GRADOS!$AX17&lt;&gt;0),[3]PREMIOS_GRADOS!$AX17,""),IF($A19="TOTAL",SUM(INDIRECT("AC4:AC"&amp;ROW()-1)),""))</f>
        <v/>
      </c>
      <c r="AD19" s="7" t="str">
        <f ca="1">IF(AND($A19&lt;&gt;"",$A19&lt;&gt;"TOTAL"),IF(AND([3]PREMIOS_GRADOS!$AZ17&lt;&gt;"",[3]PREMIOS_GRADOS!$AZ17&lt;&gt;0),[3]PREMIOS_GRADOS!$AZ17,""),IF($A19="TOTAL",SUM(INDIRECT("AD4:AD"&amp;ROW()-1)),""))</f>
        <v/>
      </c>
      <c r="AE19" s="7">
        <f t="shared" ca="1" si="9"/>
        <v>0</v>
      </c>
      <c r="AF19" s="7" t="str">
        <f ca="1">IF(AND($A19&lt;&gt;"",$A19&lt;&gt;"TOTAL"),IF(AND([3]PREMIOS_GRADOS!$BC17&lt;&gt;"",[3]PREMIOS_GRADOS!$BC17&lt;&gt;0),[3]PREMIOS_GRADOS!$BC17,""),IF($A19="TOTAL",SUM(INDIRECT("AF4:AF"&amp;ROW()-1)),""))</f>
        <v/>
      </c>
      <c r="AG19" s="7" t="str">
        <f ca="1">IF(AND($A19&lt;&gt;"",$A19&lt;&gt;"TOTAL"),IF(AND([3]PREMIOS_GRADOS!$BE17&lt;&gt;"",[3]PREMIOS_GRADOS!$BE17&lt;&gt;0),[3]PREMIOS_GRADOS!$BE17,""),IF($A19="TOTAL",SUM(INDIRECT("AG4:AG"&amp;ROW()-1)),""))</f>
        <v/>
      </c>
      <c r="AH19" s="7">
        <f t="shared" ca="1" si="10"/>
        <v>0</v>
      </c>
      <c r="AI19" s="7" t="str">
        <f ca="1">IF(AND($A19&lt;&gt;"",$A19&lt;&gt;"TOTAL"),IF(AND([3]PREMIOS_GRADOS!$BH17&lt;&gt;"",[3]PREMIOS_GRADOS!$BH17&lt;&gt;0),[3]PREMIOS_GRADOS!$BH17,""),IF($A19="TOTAL",SUM(INDIRECT("AI4:AI"&amp;ROW()-1)),""))</f>
        <v/>
      </c>
      <c r="AJ19" s="7" t="str">
        <f ca="1">IF(AND($A19&lt;&gt;"",$A19&lt;&gt;"TOTAL"),IF(AND([3]PREMIOS_GRADOS!$BJ17&lt;&gt;"",[3]PREMIOS_GRADOS!$BJ17&lt;&gt;0),[3]PREMIOS_GRADOS!$BJ17,""),IF($A19="TOTAL",SUM(INDIRECT("AJ4:AJ"&amp;ROW()-1)),""))</f>
        <v/>
      </c>
      <c r="AK19" s="7">
        <f t="shared" ca="1" si="11"/>
        <v>0</v>
      </c>
      <c r="AL19" s="7" t="str">
        <f ca="1">IF(AND($A19&lt;&gt;"",$A19&lt;&gt;"TOTAL"),IF(AND([3]PREMIOS_GRADOS!$BM17&lt;&gt;"",[3]PREMIOS_GRADOS!$BM17&lt;&gt;0),[3]PREMIOS_GRADOS!$BM17,""),IF($A19="TOTAL",SUM(INDIRECT("AL4:AL"&amp;ROW()-1)),""))</f>
        <v/>
      </c>
      <c r="AM19" s="7" t="str">
        <f ca="1">IF(AND($A19&lt;&gt;"",$A19&lt;&gt;"TOTAL"),IF(AND([3]PREMIOS_GRADOS!$BO17&lt;&gt;"",[3]PREMIOS_GRADOS!$BO17&lt;&gt;0),[3]PREMIOS_GRADOS!$BO17,""),IF($A19="TOTAL",SUM(INDIRECT("AM4:AM"&amp;ROW()-1)),""))</f>
        <v/>
      </c>
      <c r="AN19" s="7">
        <f t="shared" ca="1" si="12"/>
        <v>0</v>
      </c>
      <c r="AO19" s="7" t="str">
        <f ca="1">IF(AND($A19&lt;&gt;"",$A19&lt;&gt;"TOTAL"),IF(AND([3]PREMIOS_GRADOS!$BR17&lt;&gt;"",[3]PREMIOS_GRADOS!$BR17&lt;&gt;0),[3]PREMIOS_GRADOS!$BR17,""),IF($A19="TOTAL",SUM(INDIRECT("AO4:AO"&amp;ROW()-1)),""))</f>
        <v/>
      </c>
      <c r="AP19" s="7" t="str">
        <f ca="1">IF(AND($A19&lt;&gt;"",$A19&lt;&gt;"TOTAL"),IF(AND([3]PREMIOS_GRADOS!$BT17&lt;&gt;"",[3]PREMIOS_GRADOS!$BT17&lt;&gt;0),[3]PREMIOS_GRADOS!$BT17,""),IF($A19="TOTAL",SUM(INDIRECT("AP4:AP"&amp;ROW()-1)),""))</f>
        <v/>
      </c>
      <c r="AQ19" s="7">
        <f t="shared" ca="1" si="13"/>
        <v>0</v>
      </c>
      <c r="AR19" s="7" t="str">
        <f ca="1">IF(AND($A19&lt;&gt;"",$A19&lt;&gt;"TOTAL"),IF(AND([3]PREMIOS_GRADOS!$BW17&lt;&gt;"",[3]PREMIOS_GRADOS!$BW17&lt;&gt;0),[3]PREMIOS_GRADOS!$BW17,""),IF($A19="TOTAL",SUM(INDIRECT("AR4:AR"&amp;ROW()-1)),""))</f>
        <v/>
      </c>
      <c r="AS19" s="7" t="str">
        <f ca="1">IF(AND($A19&lt;&gt;"",$A19&lt;&gt;"TOTAL"),IF(AND([3]PREMIOS_GRADOS!$BY17&lt;&gt;"",[3]PREMIOS_GRADOS!$BY17&lt;&gt;0),[3]PREMIOS_GRADOS!$BY17,""),IF($A19="TOTAL",SUM(INDIRECT("AS4:AS"&amp;ROW()-1)),""))</f>
        <v/>
      </c>
      <c r="AT19" s="7">
        <f t="shared" ca="1" si="14"/>
        <v>0</v>
      </c>
      <c r="AU19" s="7" t="str">
        <f ca="1">IF(AND($A19&lt;&gt;"",$A19&lt;&gt;"TOTAL"),IF(AND([3]PREMIOS_GRADOS!$CB17&lt;&gt;"",[3]PREMIOS_GRADOS!$CB17&lt;&gt;0),[3]PREMIOS_GRADOS!$CB17,""),IF($A19="TOTAL",SUM(INDIRECT("AU4:AU"&amp;ROW()-1)),""))</f>
        <v/>
      </c>
      <c r="AV19" s="7" t="str">
        <f ca="1">IF(AND($A19&lt;&gt;"",$A19&lt;&gt;"TOTAL"),IF(AND([3]PREMIOS_GRADOS!$CD17&lt;&gt;"",[3]PREMIOS_GRADOS!$CD17&lt;&gt;0),[3]PREMIOS_GRADOS!$CD17,""),IF($A19="TOTAL",SUM(INDIRECT("AV4:AV"&amp;ROW()-1)),""))</f>
        <v/>
      </c>
      <c r="AW19" s="7">
        <f t="shared" ca="1" si="15"/>
        <v>0</v>
      </c>
      <c r="AX19" s="7" t="str">
        <f ca="1">IF(AND($A19&lt;&gt;"",$A19&lt;&gt;"TOTAL"),IF(AND([3]PREMIOS_GRADOS!$CG17&lt;&gt;"",[3]PREMIOS_GRADOS!$CG17&lt;&gt;0),[3]PREMIOS_GRADOS!$CG17,""),IF($A19="TOTAL",SUM(INDIRECT("AX4:AX"&amp;ROW()-1)),""))</f>
        <v/>
      </c>
      <c r="AY19" s="7" t="str">
        <f ca="1">IF(AND($A19&lt;&gt;"",$A19&lt;&gt;"TOTAL"),IF(AND([3]PREMIOS_GRADOS!$CI17&lt;&gt;"",[3]PREMIOS_GRADOS!$CI17&lt;&gt;0),[3]PREMIOS_GRADOS!$CI17,""),IF($A19="TOTAL",SUM(INDIRECT("AY4:AY"&amp;ROW()-1)),""))</f>
        <v/>
      </c>
      <c r="AZ19" s="7">
        <f t="shared" ca="1" si="16"/>
        <v>0</v>
      </c>
      <c r="BA19" s="7" t="str">
        <f ca="1">IF(AND($A19&lt;&gt;"",$A19&lt;&gt;"TOTAL"),IF(AND([3]PREMIOS_GRADOS!$CL17&lt;&gt;"",[3]PREMIOS_GRADOS!$CL17&lt;&gt;0),[3]PREMIOS_GRADOS!$CL17,""),IF($A19="TOTAL",SUM(INDIRECT("BA4:BA"&amp;ROW()-1)),""))</f>
        <v/>
      </c>
      <c r="BB19" s="7" t="str">
        <f ca="1">IF(AND($A19&lt;&gt;"",$A19&lt;&gt;"TOTAL"),IF(AND([3]PREMIOS_GRADOS!$CN17&lt;&gt;"",[3]PREMIOS_GRADOS!$CN17&lt;&gt;0),[3]PREMIOS_GRADOS!$CN17,""),IF($A19="TOTAL",SUM(INDIRECT("BB4:BB"&amp;ROW()-1)),""))</f>
        <v/>
      </c>
      <c r="BC19" s="7">
        <f t="shared" ca="1" si="17"/>
        <v>0</v>
      </c>
      <c r="BD19" s="7" t="str">
        <f ca="1">IF(AND($A19&lt;&gt;"",$A19&lt;&gt;"TOTAL"),IF(AND([3]PREMIOS_GRADOS!$CQ17&lt;&gt;"",[3]PREMIOS_GRADOS!$CQ17&lt;&gt;0),[3]PREMIOS_GRADOS!$CQ17,""),IF($A19="TOTAL",SUM(INDIRECT("BD4:BD"&amp;ROW()-1)),""))</f>
        <v/>
      </c>
      <c r="BE19" s="7" t="str">
        <f ca="1">IF(AND($A19&lt;&gt;"",$A19&lt;&gt;"TOTAL"),IF(AND([3]PREMIOS_GRADOS!$CS17&lt;&gt;"",[3]PREMIOS_GRADOS!$CS17&lt;&gt;0),[3]PREMIOS_GRADOS!$CS17,""),IF($A19="TOTAL",SUM(INDIRECT("BE4:BE"&amp;ROW()-1)),""))</f>
        <v/>
      </c>
      <c r="BF19" s="7">
        <f t="shared" ca="1" si="18"/>
        <v>0</v>
      </c>
    </row>
    <row r="20" spans="1:58" x14ac:dyDescent="0.2">
      <c r="A20" s="12" t="str">
        <f>IF([3]PREMIOS_GRADOS!$D18&lt;&gt;"",[3]PREMIOS_GRADOS!$D18,IF(AND([3]PREMIOS_GRADOS!$D18="",[3]PREMIOS_GRADOS!$D19="",[3]PREMIOS_GRADOS!$D17=""),"","TOTAL"))</f>
        <v>Grado en Relaciones Laborales y Recursos Humanos</v>
      </c>
      <c r="B20" s="7" t="str">
        <f ca="1">IF(AND($A20&lt;&gt;"",$A20&lt;&gt;"TOTAL"),IF(AND([3]PREMIOS_GRADOS!$E18&lt;&gt;"",[3]PREMIOS_GRADOS!$E18&lt;&gt;0),[3]PREMIOS_GRADOS!$E18,""),IF($A20="TOTAL",SUM(INDIRECT("B4:B"&amp;ROW()-1)),""))</f>
        <v/>
      </c>
      <c r="C20" s="7" t="str">
        <f ca="1">IF(AND($A20&lt;&gt;"",$A20&lt;&gt;"TOTAL"),IF(AND([3]PREMIOS_GRADOS!$G18&lt;&gt;"",[3]PREMIOS_GRADOS!$G18&lt;&gt;0),[3]PREMIOS_GRADOS!$G18,""),IF($A20="TOTAL",SUM(INDIRECT("C4:C"&amp;ROW()-1)),""))</f>
        <v/>
      </c>
      <c r="D20" s="7">
        <f t="shared" ca="1" si="0"/>
        <v>0</v>
      </c>
      <c r="E20" s="7" t="str">
        <f ca="1">IF(AND($A20&lt;&gt;"",$A20&lt;&gt;"TOTAL"),IF(AND([3]PREMIOS_GRADOS!$J18&lt;&gt;"",[3]PREMIOS_GRADOS!$J18&lt;&gt;0),[3]PREMIOS_GRADOS!$J18,""),IF($A20="TOTAL",SUM(INDIRECT("E4:E"&amp;ROW()-1)),""))</f>
        <v/>
      </c>
      <c r="F20" s="7" t="str">
        <f ca="1">IF(AND($A20&lt;&gt;"",$A20&lt;&gt;"TOTAL"),IF(AND([3]PREMIOS_GRADOS!$L18&lt;&gt;"",[3]PREMIOS_GRADOS!$L18&lt;&gt;0),[3]PREMIOS_GRADOS!$L18,""),IF($A20="TOTAL",SUM(INDIRECT("F4:F"&amp;ROW()-1)),""))</f>
        <v/>
      </c>
      <c r="G20" s="7">
        <f t="shared" ca="1" si="1"/>
        <v>0</v>
      </c>
      <c r="H20" s="7" t="str">
        <f ca="1">IF(AND($A20&lt;&gt;"",$A20&lt;&gt;"TOTAL"),IF(AND([3]PREMIOS_GRADOS!$O18&lt;&gt;"",[3]PREMIOS_GRADOS!$O18&lt;&gt;0),[3]PREMIOS_GRADOS!$O18,""),IF($A20="TOTAL",SUM(INDIRECT("H4:H"&amp;ROW()-1)),""))</f>
        <v/>
      </c>
      <c r="I20" s="7" t="str">
        <f ca="1">IF(AND($A20&lt;&gt;"",$A20&lt;&gt;"TOTAL"),IF(AND([3]PREMIOS_GRADOS!$Q18&lt;&gt;"",[3]PREMIOS_GRADOS!$Q18&lt;&gt;0),[3]PREMIOS_GRADOS!$Q18,""),IF($A20="TOTAL",SUM(INDIRECT("I4:I"&amp;ROW()-1)),""))</f>
        <v/>
      </c>
      <c r="J20" s="7">
        <f t="shared" ca="1" si="2"/>
        <v>0</v>
      </c>
      <c r="K20" s="7">
        <f ca="1">IF(AND($A20&lt;&gt;"",$A20&lt;&gt;"TOTAL"),IF(AND([3]PREMIOS_GRADOS!$T18&lt;&gt;"",[3]PREMIOS_GRADOS!$T18&lt;&gt;0),[3]PREMIOS_GRADOS!$T18,""),IF($A20="TOTAL",SUM(INDIRECT("K4:K"&amp;ROW()-1)),""))</f>
        <v>1</v>
      </c>
      <c r="L20" s="7" t="str">
        <f ca="1">IF(AND($A20&lt;&gt;"",$A20&lt;&gt;"TOTAL"),IF(AND([3]PREMIOS_GRADOS!$V18&lt;&gt;"",[3]PREMIOS_GRADOS!$V18&lt;&gt;0),[3]PREMIOS_GRADOS!$V18,""),IF($A20="TOTAL",SUM(INDIRECT("L4:L"&amp;ROW()-1)),""))</f>
        <v/>
      </c>
      <c r="M20" s="7">
        <f t="shared" ca="1" si="3"/>
        <v>1</v>
      </c>
      <c r="N20" s="7">
        <f ca="1">IF(AND($A20&lt;&gt;"",$A20&lt;&gt;"TOTAL"),IF(AND([3]PREMIOS_GRADOS!$Y18&lt;&gt;"",[3]PREMIOS_GRADOS!$Y18&lt;&gt;0),[3]PREMIOS_GRADOS!$Y18,""),IF($A20="TOTAL",SUM(INDIRECT("N4:N"&amp;ROW()-1)),""))</f>
        <v>1</v>
      </c>
      <c r="O20" s="7" t="str">
        <f ca="1">IF(AND($A20&lt;&gt;"",$A20&lt;&gt;"TOTAL"),IF(AND([3]PREMIOS_GRADOS!$AA18&lt;&gt;"",[3]PREMIOS_GRADOS!$AA18&lt;&gt;0),[3]PREMIOS_GRADOS!$AA18,""),IF($A20="TOTAL",SUM(INDIRECT("O4:O"&amp;ROW()-1)),""))</f>
        <v/>
      </c>
      <c r="P20" s="7">
        <f t="shared" ca="1" si="4"/>
        <v>1</v>
      </c>
      <c r="Q20" s="7" t="str">
        <f ca="1">IF(AND($A20&lt;&gt;"",$A20&lt;&gt;"TOTAL"),IF(AND([3]PREMIOS_GRADOS!$AD18&lt;&gt;"",[3]PREMIOS_GRADOS!$AD18&lt;&gt;0),[3]PREMIOS_GRADOS!$AD18,""),IF($A20="TOTAL",SUM(INDIRECT("Q4:Q"&amp;ROW()-1)),""))</f>
        <v/>
      </c>
      <c r="R20" s="7" t="str">
        <f ca="1">IF(AND($A20&lt;&gt;"",$A20&lt;&gt;"TOTAL"),IF(AND([3]PREMIOS_GRADOS!$AF18&lt;&gt;"",[3]PREMIOS_GRADOS!$AF18&lt;&gt;0),[3]PREMIOS_GRADOS!$AF18,""),IF($A20="TOTAL",SUM(INDIRECT("R4:R"&amp;ROW()-1)),""))</f>
        <v/>
      </c>
      <c r="S20" s="7">
        <f t="shared" ca="1" si="5"/>
        <v>0</v>
      </c>
      <c r="T20" s="7" t="str">
        <f ca="1">IF(AND($A20&lt;&gt;"",$A20&lt;&gt;"TOTAL"),IF(AND([3]PREMIOS_GRADOS!$AI18&lt;&gt;"",[3]PREMIOS_GRADOS!$AI18&lt;&gt;0),[3]PREMIOS_GRADOS!$AI18,""),IF($A20="TOTAL",SUM(INDIRECT("T4:T"&amp;ROW()-1)),""))</f>
        <v/>
      </c>
      <c r="U20" s="7" t="str">
        <f ca="1">IF(AND($A20&lt;&gt;"",$A20&lt;&gt;"TOTAL"),IF(AND([3]PREMIOS_GRADOS!$AK18&lt;&gt;"",[3]PREMIOS_GRADOS!$AK18&lt;&gt;0),[3]PREMIOS_GRADOS!$AK18,""),IF($A20="TOTAL",SUM(INDIRECT("U4:U"&amp;ROW()-1)),""))</f>
        <v/>
      </c>
      <c r="V20" s="7">
        <f t="shared" ca="1" si="6"/>
        <v>0</v>
      </c>
      <c r="W20" s="7" t="str">
        <f ca="1">IF(AND($A20&lt;&gt;"",$A20&lt;&gt;"TOTAL"),IF(AND([3]PREMIOS_GRADOS!$AN18&lt;&gt;"",[3]PREMIOS_GRADOS!$AN18&lt;&gt;0),[3]PREMIOS_GRADOS!$AN18,""),IF($A20="TOTAL",SUM(INDIRECT("W4:W"&amp;ROW()-1)),""))</f>
        <v/>
      </c>
      <c r="X20" s="7" t="str">
        <f ca="1">IF(AND($A20&lt;&gt;"",$A20&lt;&gt;"TOTAL"),IF(AND([3]PREMIOS_GRADOS!$AP18&lt;&gt;"",[3]PREMIOS_GRADOS!$AP18&lt;&gt;0),[3]PREMIOS_GRADOS!$AP18,""),IF($A20="TOTAL",SUM(INDIRECT("X4:X"&amp;ROW()-1)),""))</f>
        <v/>
      </c>
      <c r="Y20" s="7">
        <f t="shared" ca="1" si="7"/>
        <v>0</v>
      </c>
      <c r="Z20" s="7" t="str">
        <f ca="1">IF(AND($A20&lt;&gt;"",$A20&lt;&gt;"TOTAL"),IF(AND([3]PREMIOS_GRADOS!$AS18&lt;&gt;"",[3]PREMIOS_GRADOS!$AS18&lt;&gt;0),[3]PREMIOS_GRADOS!$AS18,""),IF($A20="TOTAL",SUM(INDIRECT("Z4:Z"&amp;ROW()-1)),""))</f>
        <v/>
      </c>
      <c r="AA20" s="7" t="str">
        <f ca="1">IF(AND($A20&lt;&gt;"",$A20&lt;&gt;"TOTAL"),IF(AND([3]PREMIOS_GRADOS!$AU18&lt;&gt;"",[3]PREMIOS_GRADOS!$AU18&lt;&gt;0),[3]PREMIOS_GRADOS!$AU18,""),IF($A20="TOTAL",SUM(INDIRECT("AA4:AA"&amp;ROW()-1)),""))</f>
        <v/>
      </c>
      <c r="AB20" s="7">
        <f t="shared" ca="1" si="8"/>
        <v>0</v>
      </c>
      <c r="AC20" s="7" t="str">
        <f ca="1">IF(AND($A20&lt;&gt;"",$A20&lt;&gt;"TOTAL"),IF(AND([3]PREMIOS_GRADOS!$AX18&lt;&gt;"",[3]PREMIOS_GRADOS!$AX18&lt;&gt;0),[3]PREMIOS_GRADOS!$AX18,""),IF($A20="TOTAL",SUM(INDIRECT("AC4:AC"&amp;ROW()-1)),""))</f>
        <v/>
      </c>
      <c r="AD20" s="7" t="str">
        <f ca="1">IF(AND($A20&lt;&gt;"",$A20&lt;&gt;"TOTAL"),IF(AND([3]PREMIOS_GRADOS!$AZ18&lt;&gt;"",[3]PREMIOS_GRADOS!$AZ18&lt;&gt;0),[3]PREMIOS_GRADOS!$AZ18,""),IF($A20="TOTAL",SUM(INDIRECT("AD4:AD"&amp;ROW()-1)),""))</f>
        <v/>
      </c>
      <c r="AE20" s="7">
        <f t="shared" ca="1" si="9"/>
        <v>0</v>
      </c>
      <c r="AF20" s="7" t="str">
        <f ca="1">IF(AND($A20&lt;&gt;"",$A20&lt;&gt;"TOTAL"),IF(AND([3]PREMIOS_GRADOS!$BC18&lt;&gt;"",[3]PREMIOS_GRADOS!$BC18&lt;&gt;0),[3]PREMIOS_GRADOS!$BC18,""),IF($A20="TOTAL",SUM(INDIRECT("AF4:AF"&amp;ROW()-1)),""))</f>
        <v/>
      </c>
      <c r="AG20" s="7" t="str">
        <f ca="1">IF(AND($A20&lt;&gt;"",$A20&lt;&gt;"TOTAL"),IF(AND([3]PREMIOS_GRADOS!$BE18&lt;&gt;"",[3]PREMIOS_GRADOS!$BE18&lt;&gt;0),[3]PREMIOS_GRADOS!$BE18,""),IF($A20="TOTAL",SUM(INDIRECT("AG4:AG"&amp;ROW()-1)),""))</f>
        <v/>
      </c>
      <c r="AH20" s="7">
        <f t="shared" ca="1" si="10"/>
        <v>0</v>
      </c>
      <c r="AI20" s="7" t="str">
        <f ca="1">IF(AND($A20&lt;&gt;"",$A20&lt;&gt;"TOTAL"),IF(AND([3]PREMIOS_GRADOS!$BH18&lt;&gt;"",[3]PREMIOS_GRADOS!$BH18&lt;&gt;0),[3]PREMIOS_GRADOS!$BH18,""),IF($A20="TOTAL",SUM(INDIRECT("AI4:AI"&amp;ROW()-1)),""))</f>
        <v/>
      </c>
      <c r="AJ20" s="7" t="str">
        <f ca="1">IF(AND($A20&lt;&gt;"",$A20&lt;&gt;"TOTAL"),IF(AND([3]PREMIOS_GRADOS!$BJ18&lt;&gt;"",[3]PREMIOS_GRADOS!$BJ18&lt;&gt;0),[3]PREMIOS_GRADOS!$BJ18,""),IF($A20="TOTAL",SUM(INDIRECT("AJ4:AJ"&amp;ROW()-1)),""))</f>
        <v/>
      </c>
      <c r="AK20" s="7">
        <f t="shared" ca="1" si="11"/>
        <v>0</v>
      </c>
      <c r="AL20" s="7" t="str">
        <f ca="1">IF(AND($A20&lt;&gt;"",$A20&lt;&gt;"TOTAL"),IF(AND([3]PREMIOS_GRADOS!$BM18&lt;&gt;"",[3]PREMIOS_GRADOS!$BM18&lt;&gt;0),[3]PREMIOS_GRADOS!$BM18,""),IF($A20="TOTAL",SUM(INDIRECT("AL4:AL"&amp;ROW()-1)),""))</f>
        <v/>
      </c>
      <c r="AM20" s="7" t="str">
        <f ca="1">IF(AND($A20&lt;&gt;"",$A20&lt;&gt;"TOTAL"),IF(AND([3]PREMIOS_GRADOS!$BO18&lt;&gt;"",[3]PREMIOS_GRADOS!$BO18&lt;&gt;0),[3]PREMIOS_GRADOS!$BO18,""),IF($A20="TOTAL",SUM(INDIRECT("AM4:AM"&amp;ROW()-1)),""))</f>
        <v/>
      </c>
      <c r="AN20" s="7">
        <f t="shared" ca="1" si="12"/>
        <v>0</v>
      </c>
      <c r="AO20" s="7" t="str">
        <f ca="1">IF(AND($A20&lt;&gt;"",$A20&lt;&gt;"TOTAL"),IF(AND([3]PREMIOS_GRADOS!$BR18&lt;&gt;"",[3]PREMIOS_GRADOS!$BR18&lt;&gt;0),[3]PREMIOS_GRADOS!$BR18,""),IF($A20="TOTAL",SUM(INDIRECT("AO4:AO"&amp;ROW()-1)),""))</f>
        <v/>
      </c>
      <c r="AP20" s="7" t="str">
        <f ca="1">IF(AND($A20&lt;&gt;"",$A20&lt;&gt;"TOTAL"),IF(AND([3]PREMIOS_GRADOS!$BT18&lt;&gt;"",[3]PREMIOS_GRADOS!$BT18&lt;&gt;0),[3]PREMIOS_GRADOS!$BT18,""),IF($A20="TOTAL",SUM(INDIRECT("AP4:AP"&amp;ROW()-1)),""))</f>
        <v/>
      </c>
      <c r="AQ20" s="7">
        <f t="shared" ca="1" si="13"/>
        <v>0</v>
      </c>
      <c r="AR20" s="7" t="str">
        <f ca="1">IF(AND($A20&lt;&gt;"",$A20&lt;&gt;"TOTAL"),IF(AND([3]PREMIOS_GRADOS!$BW18&lt;&gt;"",[3]PREMIOS_GRADOS!$BW18&lt;&gt;0),[3]PREMIOS_GRADOS!$BW18,""),IF($A20="TOTAL",SUM(INDIRECT("AR4:AR"&amp;ROW()-1)),""))</f>
        <v/>
      </c>
      <c r="AS20" s="7" t="str">
        <f ca="1">IF(AND($A20&lt;&gt;"",$A20&lt;&gt;"TOTAL"),IF(AND([3]PREMIOS_GRADOS!$BY18&lt;&gt;"",[3]PREMIOS_GRADOS!$BY18&lt;&gt;0),[3]PREMIOS_GRADOS!$BY18,""),IF($A20="TOTAL",SUM(INDIRECT("AS4:AS"&amp;ROW()-1)),""))</f>
        <v/>
      </c>
      <c r="AT20" s="7">
        <f t="shared" ca="1" si="14"/>
        <v>0</v>
      </c>
      <c r="AU20" s="7" t="str">
        <f ca="1">IF(AND($A20&lt;&gt;"",$A20&lt;&gt;"TOTAL"),IF(AND([3]PREMIOS_GRADOS!$CB18&lt;&gt;"",[3]PREMIOS_GRADOS!$CB18&lt;&gt;0),[3]PREMIOS_GRADOS!$CB18,""),IF($A20="TOTAL",SUM(INDIRECT("AU4:AU"&amp;ROW()-1)),""))</f>
        <v/>
      </c>
      <c r="AV20" s="7" t="str">
        <f ca="1">IF(AND($A20&lt;&gt;"",$A20&lt;&gt;"TOTAL"),IF(AND([3]PREMIOS_GRADOS!$CD18&lt;&gt;"",[3]PREMIOS_GRADOS!$CD18&lt;&gt;0),[3]PREMIOS_GRADOS!$CD18,""),IF($A20="TOTAL",SUM(INDIRECT("AV4:AV"&amp;ROW()-1)),""))</f>
        <v/>
      </c>
      <c r="AW20" s="7">
        <f t="shared" ca="1" si="15"/>
        <v>0</v>
      </c>
      <c r="AX20" s="7" t="str">
        <f ca="1">IF(AND($A20&lt;&gt;"",$A20&lt;&gt;"TOTAL"),IF(AND([3]PREMIOS_GRADOS!$CG18&lt;&gt;"",[3]PREMIOS_GRADOS!$CG18&lt;&gt;0),[3]PREMIOS_GRADOS!$CG18,""),IF($A20="TOTAL",SUM(INDIRECT("AX4:AX"&amp;ROW()-1)),""))</f>
        <v/>
      </c>
      <c r="AY20" s="7" t="str">
        <f ca="1">IF(AND($A20&lt;&gt;"",$A20&lt;&gt;"TOTAL"),IF(AND([3]PREMIOS_GRADOS!$CI18&lt;&gt;"",[3]PREMIOS_GRADOS!$CI18&lt;&gt;0),[3]PREMIOS_GRADOS!$CI18,""),IF($A20="TOTAL",SUM(INDIRECT("AY4:AY"&amp;ROW()-1)),""))</f>
        <v/>
      </c>
      <c r="AZ20" s="7">
        <f t="shared" ca="1" si="16"/>
        <v>0</v>
      </c>
      <c r="BA20" s="7" t="str">
        <f ca="1">IF(AND($A20&lt;&gt;"",$A20&lt;&gt;"TOTAL"),IF(AND([3]PREMIOS_GRADOS!$CL18&lt;&gt;"",[3]PREMIOS_GRADOS!$CL18&lt;&gt;0),[3]PREMIOS_GRADOS!$CL18,""),IF($A20="TOTAL",SUM(INDIRECT("BA4:BA"&amp;ROW()-1)),""))</f>
        <v/>
      </c>
      <c r="BB20" s="7" t="str">
        <f ca="1">IF(AND($A20&lt;&gt;"",$A20&lt;&gt;"TOTAL"),IF(AND([3]PREMIOS_GRADOS!$CN18&lt;&gt;"",[3]PREMIOS_GRADOS!$CN18&lt;&gt;0),[3]PREMIOS_GRADOS!$CN18,""),IF($A20="TOTAL",SUM(INDIRECT("BB4:BB"&amp;ROW()-1)),""))</f>
        <v/>
      </c>
      <c r="BC20" s="7">
        <f t="shared" ca="1" si="17"/>
        <v>0</v>
      </c>
      <c r="BD20" s="7" t="str">
        <f ca="1">IF(AND($A20&lt;&gt;"",$A20&lt;&gt;"TOTAL"),IF(AND([3]PREMIOS_GRADOS!$CQ18&lt;&gt;"",[3]PREMIOS_GRADOS!$CQ18&lt;&gt;0),[3]PREMIOS_GRADOS!$CQ18,""),IF($A20="TOTAL",SUM(INDIRECT("BD4:BD"&amp;ROW()-1)),""))</f>
        <v/>
      </c>
      <c r="BE20" s="7" t="str">
        <f ca="1">IF(AND($A20&lt;&gt;"",$A20&lt;&gt;"TOTAL"),IF(AND([3]PREMIOS_GRADOS!$CS18&lt;&gt;"",[3]PREMIOS_GRADOS!$CS18&lt;&gt;0),[3]PREMIOS_GRADOS!$CS18,""),IF($A20="TOTAL",SUM(INDIRECT("BE4:BE"&amp;ROW()-1)),""))</f>
        <v/>
      </c>
      <c r="BF20" s="7">
        <f t="shared" ca="1" si="18"/>
        <v>0</v>
      </c>
    </row>
    <row r="21" spans="1:58" x14ac:dyDescent="0.2">
      <c r="A21" s="12" t="str">
        <f>IF([3]PREMIOS_GRADOS!$D19&lt;&gt;"",[3]PREMIOS_GRADOS!$D19,IF(AND([3]PREMIOS_GRADOS!$D19="",[3]PREMIOS_GRADOS!$D20="",[3]PREMIOS_GRADOS!$D18=""),"","TOTAL"))</f>
        <v>Grado en Trabajo Social</v>
      </c>
      <c r="B21" s="7" t="str">
        <f ca="1">IF(AND($A21&lt;&gt;"",$A21&lt;&gt;"TOTAL"),IF(AND([3]PREMIOS_GRADOS!$E19&lt;&gt;"",[3]PREMIOS_GRADOS!$E19&lt;&gt;0),[3]PREMIOS_GRADOS!$E19,""),IF($A21="TOTAL",SUM(INDIRECT("B4:B"&amp;ROW()-1)),""))</f>
        <v/>
      </c>
      <c r="C21" s="7" t="str">
        <f ca="1">IF(AND($A21&lt;&gt;"",$A21&lt;&gt;"TOTAL"),IF(AND([3]PREMIOS_GRADOS!$G19&lt;&gt;"",[3]PREMIOS_GRADOS!$G19&lt;&gt;0),[3]PREMIOS_GRADOS!$G19,""),IF($A21="TOTAL",SUM(INDIRECT("C4:C"&amp;ROW()-1)),""))</f>
        <v/>
      </c>
      <c r="D21" s="7">
        <f t="shared" ca="1" si="0"/>
        <v>0</v>
      </c>
      <c r="E21" s="7">
        <f ca="1">IF(AND($A21&lt;&gt;"",$A21&lt;&gt;"TOTAL"),IF(AND([3]PREMIOS_GRADOS!$J19&lt;&gt;"",[3]PREMIOS_GRADOS!$J19&lt;&gt;0),[3]PREMIOS_GRADOS!$J19,""),IF($A21="TOTAL",SUM(INDIRECT("E4:E"&amp;ROW()-1)),""))</f>
        <v>1</v>
      </c>
      <c r="F21" s="7" t="str">
        <f ca="1">IF(AND($A21&lt;&gt;"",$A21&lt;&gt;"TOTAL"),IF(AND([3]PREMIOS_GRADOS!$L19&lt;&gt;"",[3]PREMIOS_GRADOS!$L19&lt;&gt;0),[3]PREMIOS_GRADOS!$L19,""),IF($A21="TOTAL",SUM(INDIRECT("F4:F"&amp;ROW()-1)),""))</f>
        <v/>
      </c>
      <c r="G21" s="7">
        <f t="shared" ca="1" si="1"/>
        <v>1</v>
      </c>
      <c r="H21" s="7">
        <f ca="1">IF(AND($A21&lt;&gt;"",$A21&lt;&gt;"TOTAL"),IF(AND([3]PREMIOS_GRADOS!$O19&lt;&gt;"",[3]PREMIOS_GRADOS!$O19&lt;&gt;0),[3]PREMIOS_GRADOS!$O19,""),IF($A21="TOTAL",SUM(INDIRECT("H4:H"&amp;ROW()-1)),""))</f>
        <v>1</v>
      </c>
      <c r="I21" s="7" t="str">
        <f ca="1">IF(AND($A21&lt;&gt;"",$A21&lt;&gt;"TOTAL"),IF(AND([3]PREMIOS_GRADOS!$Q19&lt;&gt;"",[3]PREMIOS_GRADOS!$Q19&lt;&gt;0),[3]PREMIOS_GRADOS!$Q19,""),IF($A21="TOTAL",SUM(INDIRECT("I4:I"&amp;ROW()-1)),""))</f>
        <v/>
      </c>
      <c r="J21" s="7">
        <f t="shared" ca="1" si="2"/>
        <v>1</v>
      </c>
      <c r="K21" s="7">
        <f ca="1">IF(AND($A21&lt;&gt;"",$A21&lt;&gt;"TOTAL"),IF(AND([3]PREMIOS_GRADOS!$T19&lt;&gt;"",[3]PREMIOS_GRADOS!$T19&lt;&gt;0),[3]PREMIOS_GRADOS!$T19,""),IF($A21="TOTAL",SUM(INDIRECT("K4:K"&amp;ROW()-1)),""))</f>
        <v>1</v>
      </c>
      <c r="L21" s="7" t="str">
        <f ca="1">IF(AND($A21&lt;&gt;"",$A21&lt;&gt;"TOTAL"),IF(AND([3]PREMIOS_GRADOS!$V19&lt;&gt;"",[3]PREMIOS_GRADOS!$V19&lt;&gt;0),[3]PREMIOS_GRADOS!$V19,""),IF($A21="TOTAL",SUM(INDIRECT("L4:L"&amp;ROW()-1)),""))</f>
        <v/>
      </c>
      <c r="M21" s="7">
        <f t="shared" ca="1" si="3"/>
        <v>1</v>
      </c>
      <c r="N21" s="7">
        <f ca="1">IF(AND($A21&lt;&gt;"",$A21&lt;&gt;"TOTAL"),IF(AND([3]PREMIOS_GRADOS!$Y19&lt;&gt;"",[3]PREMIOS_GRADOS!$Y19&lt;&gt;0),[3]PREMIOS_GRADOS!$Y19,""),IF($A21="TOTAL",SUM(INDIRECT("N4:N"&amp;ROW()-1)),""))</f>
        <v>1</v>
      </c>
      <c r="O21" s="7" t="str">
        <f ca="1">IF(AND($A21&lt;&gt;"",$A21&lt;&gt;"TOTAL"),IF(AND([3]PREMIOS_GRADOS!$AA19&lt;&gt;"",[3]PREMIOS_GRADOS!$AA19&lt;&gt;0),[3]PREMIOS_GRADOS!$AA19,""),IF($A21="TOTAL",SUM(INDIRECT("O4:O"&amp;ROW()-1)),""))</f>
        <v/>
      </c>
      <c r="P21" s="7">
        <f t="shared" ca="1" si="4"/>
        <v>1</v>
      </c>
      <c r="Q21" s="7" t="str">
        <f ca="1">IF(AND($A21&lt;&gt;"",$A21&lt;&gt;"TOTAL"),IF(AND([3]PREMIOS_GRADOS!$AD19&lt;&gt;"",[3]PREMIOS_GRADOS!$AD19&lt;&gt;0),[3]PREMIOS_GRADOS!$AD19,""),IF($A21="TOTAL",SUM(INDIRECT("Q4:Q"&amp;ROW()-1)),""))</f>
        <v/>
      </c>
      <c r="R21" s="7" t="str">
        <f ca="1">IF(AND($A21&lt;&gt;"",$A21&lt;&gt;"TOTAL"),IF(AND([3]PREMIOS_GRADOS!$AF19&lt;&gt;"",[3]PREMIOS_GRADOS!$AF19&lt;&gt;0),[3]PREMIOS_GRADOS!$AF19,""),IF($A21="TOTAL",SUM(INDIRECT("R4:R"&amp;ROW()-1)),""))</f>
        <v/>
      </c>
      <c r="S21" s="7">
        <f t="shared" ca="1" si="5"/>
        <v>0</v>
      </c>
      <c r="T21" s="7" t="str">
        <f ca="1">IF(AND($A21&lt;&gt;"",$A21&lt;&gt;"TOTAL"),IF(AND([3]PREMIOS_GRADOS!$AI19&lt;&gt;"",[3]PREMIOS_GRADOS!$AI19&lt;&gt;0),[3]PREMIOS_GRADOS!$AI19,""),IF($A21="TOTAL",SUM(INDIRECT("T4:T"&amp;ROW()-1)),""))</f>
        <v/>
      </c>
      <c r="U21" s="7" t="str">
        <f ca="1">IF(AND($A21&lt;&gt;"",$A21&lt;&gt;"TOTAL"),IF(AND([3]PREMIOS_GRADOS!$AK19&lt;&gt;"",[3]PREMIOS_GRADOS!$AK19&lt;&gt;0),[3]PREMIOS_GRADOS!$AK19,""),IF($A21="TOTAL",SUM(INDIRECT("U4:U"&amp;ROW()-1)),""))</f>
        <v/>
      </c>
      <c r="V21" s="7">
        <f t="shared" ca="1" si="6"/>
        <v>0</v>
      </c>
      <c r="W21" s="7" t="str">
        <f ca="1">IF(AND($A21&lt;&gt;"",$A21&lt;&gt;"TOTAL"),IF(AND([3]PREMIOS_GRADOS!$AN19&lt;&gt;"",[3]PREMIOS_GRADOS!$AN19&lt;&gt;0),[3]PREMIOS_GRADOS!$AN19,""),IF($A21="TOTAL",SUM(INDIRECT("W4:W"&amp;ROW()-1)),""))</f>
        <v/>
      </c>
      <c r="X21" s="7" t="str">
        <f ca="1">IF(AND($A21&lt;&gt;"",$A21&lt;&gt;"TOTAL"),IF(AND([3]PREMIOS_GRADOS!$AP19&lt;&gt;"",[3]PREMIOS_GRADOS!$AP19&lt;&gt;0),[3]PREMIOS_GRADOS!$AP19,""),IF($A21="TOTAL",SUM(INDIRECT("X4:X"&amp;ROW()-1)),""))</f>
        <v/>
      </c>
      <c r="Y21" s="7">
        <f t="shared" ca="1" si="7"/>
        <v>0</v>
      </c>
      <c r="Z21" s="7" t="str">
        <f ca="1">IF(AND($A21&lt;&gt;"",$A21&lt;&gt;"TOTAL"),IF(AND([3]PREMIOS_GRADOS!$AS19&lt;&gt;"",[3]PREMIOS_GRADOS!$AS19&lt;&gt;0),[3]PREMIOS_GRADOS!$AS19,""),IF($A21="TOTAL",SUM(INDIRECT("Z4:Z"&amp;ROW()-1)),""))</f>
        <v/>
      </c>
      <c r="AA21" s="7" t="str">
        <f ca="1">IF(AND($A21&lt;&gt;"",$A21&lt;&gt;"TOTAL"),IF(AND([3]PREMIOS_GRADOS!$AU19&lt;&gt;"",[3]PREMIOS_GRADOS!$AU19&lt;&gt;0),[3]PREMIOS_GRADOS!$AU19,""),IF($A21="TOTAL",SUM(INDIRECT("AA4:AA"&amp;ROW()-1)),""))</f>
        <v/>
      </c>
      <c r="AB21" s="7">
        <f t="shared" ca="1" si="8"/>
        <v>0</v>
      </c>
      <c r="AC21" s="7" t="str">
        <f ca="1">IF(AND($A21&lt;&gt;"",$A21&lt;&gt;"TOTAL"),IF(AND([3]PREMIOS_GRADOS!$AX19&lt;&gt;"",[3]PREMIOS_GRADOS!$AX19&lt;&gt;0),[3]PREMIOS_GRADOS!$AX19,""),IF($A21="TOTAL",SUM(INDIRECT("AC4:AC"&amp;ROW()-1)),""))</f>
        <v/>
      </c>
      <c r="AD21" s="7" t="str">
        <f ca="1">IF(AND($A21&lt;&gt;"",$A21&lt;&gt;"TOTAL"),IF(AND([3]PREMIOS_GRADOS!$AZ19&lt;&gt;"",[3]PREMIOS_GRADOS!$AZ19&lt;&gt;0),[3]PREMIOS_GRADOS!$AZ19,""),IF($A21="TOTAL",SUM(INDIRECT("AD4:AD"&amp;ROW()-1)),""))</f>
        <v/>
      </c>
      <c r="AE21" s="7">
        <f t="shared" ca="1" si="9"/>
        <v>0</v>
      </c>
      <c r="AF21" s="7" t="str">
        <f ca="1">IF(AND($A21&lt;&gt;"",$A21&lt;&gt;"TOTAL"),IF(AND([3]PREMIOS_GRADOS!$BC19&lt;&gt;"",[3]PREMIOS_GRADOS!$BC19&lt;&gt;0),[3]PREMIOS_GRADOS!$BC19,""),IF($A21="TOTAL",SUM(INDIRECT("AF4:AF"&amp;ROW()-1)),""))</f>
        <v/>
      </c>
      <c r="AG21" s="7" t="str">
        <f ca="1">IF(AND($A21&lt;&gt;"",$A21&lt;&gt;"TOTAL"),IF(AND([3]PREMIOS_GRADOS!$BE19&lt;&gt;"",[3]PREMIOS_GRADOS!$BE19&lt;&gt;0),[3]PREMIOS_GRADOS!$BE19,""),IF($A21="TOTAL",SUM(INDIRECT("AG4:AG"&amp;ROW()-1)),""))</f>
        <v/>
      </c>
      <c r="AH21" s="7">
        <f t="shared" ca="1" si="10"/>
        <v>0</v>
      </c>
      <c r="AI21" s="7" t="str">
        <f ca="1">IF(AND($A21&lt;&gt;"",$A21&lt;&gt;"TOTAL"),IF(AND([3]PREMIOS_GRADOS!$BH19&lt;&gt;"",[3]PREMIOS_GRADOS!$BH19&lt;&gt;0),[3]PREMIOS_GRADOS!$BH19,""),IF($A21="TOTAL",SUM(INDIRECT("AI4:AI"&amp;ROW()-1)),""))</f>
        <v/>
      </c>
      <c r="AJ21" s="7" t="str">
        <f ca="1">IF(AND($A21&lt;&gt;"",$A21&lt;&gt;"TOTAL"),IF(AND([3]PREMIOS_GRADOS!$BJ19&lt;&gt;"",[3]PREMIOS_GRADOS!$BJ19&lt;&gt;0),[3]PREMIOS_GRADOS!$BJ19,""),IF($A21="TOTAL",SUM(INDIRECT("AJ4:AJ"&amp;ROW()-1)),""))</f>
        <v/>
      </c>
      <c r="AK21" s="7">
        <f t="shared" ca="1" si="11"/>
        <v>0</v>
      </c>
      <c r="AL21" s="7" t="str">
        <f ca="1">IF(AND($A21&lt;&gt;"",$A21&lt;&gt;"TOTAL"),IF(AND([3]PREMIOS_GRADOS!$BM19&lt;&gt;"",[3]PREMIOS_GRADOS!$BM19&lt;&gt;0),[3]PREMIOS_GRADOS!$BM19,""),IF($A21="TOTAL",SUM(INDIRECT("AL4:AL"&amp;ROW()-1)),""))</f>
        <v/>
      </c>
      <c r="AM21" s="7" t="str">
        <f ca="1">IF(AND($A21&lt;&gt;"",$A21&lt;&gt;"TOTAL"),IF(AND([3]PREMIOS_GRADOS!$BO19&lt;&gt;"",[3]PREMIOS_GRADOS!$BO19&lt;&gt;0),[3]PREMIOS_GRADOS!$BO19,""),IF($A21="TOTAL",SUM(INDIRECT("AM4:AM"&amp;ROW()-1)),""))</f>
        <v/>
      </c>
      <c r="AN21" s="7">
        <f t="shared" ca="1" si="12"/>
        <v>0</v>
      </c>
      <c r="AO21" s="7" t="str">
        <f ca="1">IF(AND($A21&lt;&gt;"",$A21&lt;&gt;"TOTAL"),IF(AND([3]PREMIOS_GRADOS!$BR19&lt;&gt;"",[3]PREMIOS_GRADOS!$BR19&lt;&gt;0),[3]PREMIOS_GRADOS!$BR19,""),IF($A21="TOTAL",SUM(INDIRECT("AO4:AO"&amp;ROW()-1)),""))</f>
        <v/>
      </c>
      <c r="AP21" s="7" t="str">
        <f ca="1">IF(AND($A21&lt;&gt;"",$A21&lt;&gt;"TOTAL"),IF(AND([3]PREMIOS_GRADOS!$BT19&lt;&gt;"",[3]PREMIOS_GRADOS!$BT19&lt;&gt;0),[3]PREMIOS_GRADOS!$BT19,""),IF($A21="TOTAL",SUM(INDIRECT("AP4:AP"&amp;ROW()-1)),""))</f>
        <v/>
      </c>
      <c r="AQ21" s="7">
        <f t="shared" ca="1" si="13"/>
        <v>0</v>
      </c>
      <c r="AR21" s="7" t="str">
        <f ca="1">IF(AND($A21&lt;&gt;"",$A21&lt;&gt;"TOTAL"),IF(AND([3]PREMIOS_GRADOS!$BW19&lt;&gt;"",[3]PREMIOS_GRADOS!$BW19&lt;&gt;0),[3]PREMIOS_GRADOS!$BW19,""),IF($A21="TOTAL",SUM(INDIRECT("AR4:AR"&amp;ROW()-1)),""))</f>
        <v/>
      </c>
      <c r="AS21" s="7" t="str">
        <f ca="1">IF(AND($A21&lt;&gt;"",$A21&lt;&gt;"TOTAL"),IF(AND([3]PREMIOS_GRADOS!$BY19&lt;&gt;"",[3]PREMIOS_GRADOS!$BY19&lt;&gt;0),[3]PREMIOS_GRADOS!$BY19,""),IF($A21="TOTAL",SUM(INDIRECT("AS4:AS"&amp;ROW()-1)),""))</f>
        <v/>
      </c>
      <c r="AT21" s="7">
        <f t="shared" ca="1" si="14"/>
        <v>0</v>
      </c>
      <c r="AU21" s="7" t="str">
        <f ca="1">IF(AND($A21&lt;&gt;"",$A21&lt;&gt;"TOTAL"),IF(AND([3]PREMIOS_GRADOS!$CB19&lt;&gt;"",[3]PREMIOS_GRADOS!$CB19&lt;&gt;0),[3]PREMIOS_GRADOS!$CB19,""),IF($A21="TOTAL",SUM(INDIRECT("AU4:AU"&amp;ROW()-1)),""))</f>
        <v/>
      </c>
      <c r="AV21" s="7" t="str">
        <f ca="1">IF(AND($A21&lt;&gt;"",$A21&lt;&gt;"TOTAL"),IF(AND([3]PREMIOS_GRADOS!$CD19&lt;&gt;"",[3]PREMIOS_GRADOS!$CD19&lt;&gt;0),[3]PREMIOS_GRADOS!$CD19,""),IF($A21="TOTAL",SUM(INDIRECT("AV4:AV"&amp;ROW()-1)),""))</f>
        <v/>
      </c>
      <c r="AW21" s="7">
        <f t="shared" ca="1" si="15"/>
        <v>0</v>
      </c>
      <c r="AX21" s="7" t="str">
        <f ca="1">IF(AND($A21&lt;&gt;"",$A21&lt;&gt;"TOTAL"),IF(AND([3]PREMIOS_GRADOS!$CG19&lt;&gt;"",[3]PREMIOS_GRADOS!$CG19&lt;&gt;0),[3]PREMIOS_GRADOS!$CG19,""),IF($A21="TOTAL",SUM(INDIRECT("AX4:AX"&amp;ROW()-1)),""))</f>
        <v/>
      </c>
      <c r="AY21" s="7" t="str">
        <f ca="1">IF(AND($A21&lt;&gt;"",$A21&lt;&gt;"TOTAL"),IF(AND([3]PREMIOS_GRADOS!$CI19&lt;&gt;"",[3]PREMIOS_GRADOS!$CI19&lt;&gt;0),[3]PREMIOS_GRADOS!$CI19,""),IF($A21="TOTAL",SUM(INDIRECT("AY4:AY"&amp;ROW()-1)),""))</f>
        <v/>
      </c>
      <c r="AZ21" s="7">
        <f t="shared" ca="1" si="16"/>
        <v>0</v>
      </c>
      <c r="BA21" s="7" t="str">
        <f ca="1">IF(AND($A21&lt;&gt;"",$A21&lt;&gt;"TOTAL"),IF(AND([3]PREMIOS_GRADOS!$CL19&lt;&gt;"",[3]PREMIOS_GRADOS!$CL19&lt;&gt;0),[3]PREMIOS_GRADOS!$CL19,""),IF($A21="TOTAL",SUM(INDIRECT("BA4:BA"&amp;ROW()-1)),""))</f>
        <v/>
      </c>
      <c r="BB21" s="7" t="str">
        <f ca="1">IF(AND($A21&lt;&gt;"",$A21&lt;&gt;"TOTAL"),IF(AND([3]PREMIOS_GRADOS!$CN19&lt;&gt;"",[3]PREMIOS_GRADOS!$CN19&lt;&gt;0),[3]PREMIOS_GRADOS!$CN19,""),IF($A21="TOTAL",SUM(INDIRECT("BB4:BB"&amp;ROW()-1)),""))</f>
        <v/>
      </c>
      <c r="BC21" s="7">
        <f t="shared" ca="1" si="17"/>
        <v>0</v>
      </c>
      <c r="BD21" s="7" t="str">
        <f ca="1">IF(AND($A21&lt;&gt;"",$A21&lt;&gt;"TOTAL"),IF(AND([3]PREMIOS_GRADOS!$CQ19&lt;&gt;"",[3]PREMIOS_GRADOS!$CQ19&lt;&gt;0),[3]PREMIOS_GRADOS!$CQ19,""),IF($A21="TOTAL",SUM(INDIRECT("BD4:BD"&amp;ROW()-1)),""))</f>
        <v/>
      </c>
      <c r="BE21" s="7" t="str">
        <f ca="1">IF(AND($A21&lt;&gt;"",$A21&lt;&gt;"TOTAL"),IF(AND([3]PREMIOS_GRADOS!$CS19&lt;&gt;"",[3]PREMIOS_GRADOS!$CS19&lt;&gt;0),[3]PREMIOS_GRADOS!$CS19,""),IF($A21="TOTAL",SUM(INDIRECT("BE4:BE"&amp;ROW()-1)),""))</f>
        <v/>
      </c>
      <c r="BF21" s="7">
        <f t="shared" ca="1" si="18"/>
        <v>0</v>
      </c>
    </row>
    <row r="22" spans="1:58" x14ac:dyDescent="0.2">
      <c r="A22" s="12" t="str">
        <f>IF([3]PREMIOS_GRADOS!$D20&lt;&gt;"",[3]PREMIOS_GRADOS!$D20,IF(AND([3]PREMIOS_GRADOS!$D20="",[3]PREMIOS_GRADOS!$D21="",[3]PREMIOS_GRADOS!$D19=""),"","TOTAL"))</f>
        <v>Grado en Turismo</v>
      </c>
      <c r="B22" s="7" t="str">
        <f ca="1">IF(AND($A22&lt;&gt;"",$A22&lt;&gt;"TOTAL"),IF(AND([3]PREMIOS_GRADOS!$E20&lt;&gt;"",[3]PREMIOS_GRADOS!$E20&lt;&gt;0),[3]PREMIOS_GRADOS!$E20,""),IF($A22="TOTAL",SUM(INDIRECT("B4:B"&amp;ROW()-1)),""))</f>
        <v/>
      </c>
      <c r="C22" s="7" t="str">
        <f ca="1">IF(AND($A22&lt;&gt;"",$A22&lt;&gt;"TOTAL"),IF(AND([3]PREMIOS_GRADOS!$G20&lt;&gt;"",[3]PREMIOS_GRADOS!$G20&lt;&gt;0),[3]PREMIOS_GRADOS!$G20,""),IF($A22="TOTAL",SUM(INDIRECT("C4:C"&amp;ROW()-1)),""))</f>
        <v/>
      </c>
      <c r="D22" s="7">
        <f t="shared" ca="1" si="0"/>
        <v>0</v>
      </c>
      <c r="E22" s="7" t="str">
        <f ca="1">IF(AND($A22&lt;&gt;"",$A22&lt;&gt;"TOTAL"),IF(AND([3]PREMIOS_GRADOS!$J20&lt;&gt;"",[3]PREMIOS_GRADOS!$J20&lt;&gt;0),[3]PREMIOS_GRADOS!$J20,""),IF($A22="TOTAL",SUM(INDIRECT("E4:E"&amp;ROW()-1)),""))</f>
        <v/>
      </c>
      <c r="F22" s="7" t="str">
        <f ca="1">IF(AND($A22&lt;&gt;"",$A22&lt;&gt;"TOTAL"),IF(AND([3]PREMIOS_GRADOS!$L20&lt;&gt;"",[3]PREMIOS_GRADOS!$L20&lt;&gt;0),[3]PREMIOS_GRADOS!$L20,""),IF($A22="TOTAL",SUM(INDIRECT("F4:F"&amp;ROW()-1)),""))</f>
        <v/>
      </c>
      <c r="G22" s="7">
        <f t="shared" ca="1" si="1"/>
        <v>0</v>
      </c>
      <c r="H22" s="7" t="str">
        <f ca="1">IF(AND($A22&lt;&gt;"",$A22&lt;&gt;"TOTAL"),IF(AND([3]PREMIOS_GRADOS!$O20&lt;&gt;"",[3]PREMIOS_GRADOS!$O20&lt;&gt;0),[3]PREMIOS_GRADOS!$O20,""),IF($A22="TOTAL",SUM(INDIRECT("H4:H"&amp;ROW()-1)),""))</f>
        <v/>
      </c>
      <c r="I22" s="7" t="str">
        <f ca="1">IF(AND($A22&lt;&gt;"",$A22&lt;&gt;"TOTAL"),IF(AND([3]PREMIOS_GRADOS!$Q20&lt;&gt;"",[3]PREMIOS_GRADOS!$Q20&lt;&gt;0),[3]PREMIOS_GRADOS!$Q20,""),IF($A22="TOTAL",SUM(INDIRECT("I4:I"&amp;ROW()-1)),""))</f>
        <v/>
      </c>
      <c r="J22" s="7">
        <f t="shared" ca="1" si="2"/>
        <v>0</v>
      </c>
      <c r="K22" s="7">
        <f ca="1">IF(AND($A22&lt;&gt;"",$A22&lt;&gt;"TOTAL"),IF(AND([3]PREMIOS_GRADOS!$T20&lt;&gt;"",[3]PREMIOS_GRADOS!$T20&lt;&gt;0),[3]PREMIOS_GRADOS!$T20,""),IF($A22="TOTAL",SUM(INDIRECT("K4:K"&amp;ROW()-1)),""))</f>
        <v>1</v>
      </c>
      <c r="L22" s="7" t="str">
        <f ca="1">IF(AND($A22&lt;&gt;"",$A22&lt;&gt;"TOTAL"),IF(AND([3]PREMIOS_GRADOS!$V20&lt;&gt;"",[3]PREMIOS_GRADOS!$V20&lt;&gt;0),[3]PREMIOS_GRADOS!$V20,""),IF($A22="TOTAL",SUM(INDIRECT("L4:L"&amp;ROW()-1)),""))</f>
        <v/>
      </c>
      <c r="M22" s="7">
        <f t="shared" ca="1" si="3"/>
        <v>1</v>
      </c>
      <c r="N22" s="7">
        <f ca="1">IF(AND($A22&lt;&gt;"",$A22&lt;&gt;"TOTAL"),IF(AND([3]PREMIOS_GRADOS!$Y20&lt;&gt;"",[3]PREMIOS_GRADOS!$Y20&lt;&gt;0),[3]PREMIOS_GRADOS!$Y20,""),IF($A22="TOTAL",SUM(INDIRECT("N4:N"&amp;ROW()-1)),""))</f>
        <v>1</v>
      </c>
      <c r="O22" s="7" t="str">
        <f ca="1">IF(AND($A22&lt;&gt;"",$A22&lt;&gt;"TOTAL"),IF(AND([3]PREMIOS_GRADOS!$AA20&lt;&gt;"",[3]PREMIOS_GRADOS!$AA20&lt;&gt;0),[3]PREMIOS_GRADOS!$AA20,""),IF($A22="TOTAL",SUM(INDIRECT("O4:O"&amp;ROW()-1)),""))</f>
        <v/>
      </c>
      <c r="P22" s="7">
        <f t="shared" ca="1" si="4"/>
        <v>1</v>
      </c>
      <c r="Q22" s="7" t="str">
        <f ca="1">IF(AND($A22&lt;&gt;"",$A22&lt;&gt;"TOTAL"),IF(AND([3]PREMIOS_GRADOS!$AD20&lt;&gt;"",[3]PREMIOS_GRADOS!$AD20&lt;&gt;0),[3]PREMIOS_GRADOS!$AD20,""),IF($A22="TOTAL",SUM(INDIRECT("Q4:Q"&amp;ROW()-1)),""))</f>
        <v/>
      </c>
      <c r="R22" s="7" t="str">
        <f ca="1">IF(AND($A22&lt;&gt;"",$A22&lt;&gt;"TOTAL"),IF(AND([3]PREMIOS_GRADOS!$AF20&lt;&gt;"",[3]PREMIOS_GRADOS!$AF20&lt;&gt;0),[3]PREMIOS_GRADOS!$AF20,""),IF($A22="TOTAL",SUM(INDIRECT("R4:R"&amp;ROW()-1)),""))</f>
        <v/>
      </c>
      <c r="S22" s="7">
        <f t="shared" ca="1" si="5"/>
        <v>0</v>
      </c>
      <c r="T22" s="7" t="str">
        <f ca="1">IF(AND($A22&lt;&gt;"",$A22&lt;&gt;"TOTAL"),IF(AND([3]PREMIOS_GRADOS!$AI20&lt;&gt;"",[3]PREMIOS_GRADOS!$AI20&lt;&gt;0),[3]PREMIOS_GRADOS!$AI20,""),IF($A22="TOTAL",SUM(INDIRECT("T4:T"&amp;ROW()-1)),""))</f>
        <v/>
      </c>
      <c r="U22" s="7" t="str">
        <f ca="1">IF(AND($A22&lt;&gt;"",$A22&lt;&gt;"TOTAL"),IF(AND([3]PREMIOS_GRADOS!$AK20&lt;&gt;"",[3]PREMIOS_GRADOS!$AK20&lt;&gt;0),[3]PREMIOS_GRADOS!$AK20,""),IF($A22="TOTAL",SUM(INDIRECT("U4:U"&amp;ROW()-1)),""))</f>
        <v/>
      </c>
      <c r="V22" s="7">
        <f t="shared" ca="1" si="6"/>
        <v>0</v>
      </c>
      <c r="W22" s="7" t="str">
        <f ca="1">IF(AND($A22&lt;&gt;"",$A22&lt;&gt;"TOTAL"),IF(AND([3]PREMIOS_GRADOS!$AN20&lt;&gt;"",[3]PREMIOS_GRADOS!$AN20&lt;&gt;0),[3]PREMIOS_GRADOS!$AN20,""),IF($A22="TOTAL",SUM(INDIRECT("W4:W"&amp;ROW()-1)),""))</f>
        <v/>
      </c>
      <c r="X22" s="7" t="str">
        <f ca="1">IF(AND($A22&lt;&gt;"",$A22&lt;&gt;"TOTAL"),IF(AND([3]PREMIOS_GRADOS!$AP20&lt;&gt;"",[3]PREMIOS_GRADOS!$AP20&lt;&gt;0),[3]PREMIOS_GRADOS!$AP20,""),IF($A22="TOTAL",SUM(INDIRECT("X4:X"&amp;ROW()-1)),""))</f>
        <v/>
      </c>
      <c r="Y22" s="7">
        <f t="shared" ca="1" si="7"/>
        <v>0</v>
      </c>
      <c r="Z22" s="7" t="str">
        <f ca="1">IF(AND($A22&lt;&gt;"",$A22&lt;&gt;"TOTAL"),IF(AND([3]PREMIOS_GRADOS!$AS20&lt;&gt;"",[3]PREMIOS_GRADOS!$AS20&lt;&gt;0),[3]PREMIOS_GRADOS!$AS20,""),IF($A22="TOTAL",SUM(INDIRECT("Z4:Z"&amp;ROW()-1)),""))</f>
        <v/>
      </c>
      <c r="AA22" s="7" t="str">
        <f ca="1">IF(AND($A22&lt;&gt;"",$A22&lt;&gt;"TOTAL"),IF(AND([3]PREMIOS_GRADOS!$AU20&lt;&gt;"",[3]PREMIOS_GRADOS!$AU20&lt;&gt;0),[3]PREMIOS_GRADOS!$AU20,""),IF($A22="TOTAL",SUM(INDIRECT("AA4:AA"&amp;ROW()-1)),""))</f>
        <v/>
      </c>
      <c r="AB22" s="7">
        <f t="shared" ca="1" si="8"/>
        <v>0</v>
      </c>
      <c r="AC22" s="7" t="str">
        <f ca="1">IF(AND($A22&lt;&gt;"",$A22&lt;&gt;"TOTAL"),IF(AND([3]PREMIOS_GRADOS!$AX20&lt;&gt;"",[3]PREMIOS_GRADOS!$AX20&lt;&gt;0),[3]PREMIOS_GRADOS!$AX20,""),IF($A22="TOTAL",SUM(INDIRECT("AC4:AC"&amp;ROW()-1)),""))</f>
        <v/>
      </c>
      <c r="AD22" s="7" t="str">
        <f ca="1">IF(AND($A22&lt;&gt;"",$A22&lt;&gt;"TOTAL"),IF(AND([3]PREMIOS_GRADOS!$AZ20&lt;&gt;"",[3]PREMIOS_GRADOS!$AZ20&lt;&gt;0),[3]PREMIOS_GRADOS!$AZ20,""),IF($A22="TOTAL",SUM(INDIRECT("AD4:AD"&amp;ROW()-1)),""))</f>
        <v/>
      </c>
      <c r="AE22" s="7">
        <f t="shared" ca="1" si="9"/>
        <v>0</v>
      </c>
      <c r="AF22" s="7" t="str">
        <f ca="1">IF(AND($A22&lt;&gt;"",$A22&lt;&gt;"TOTAL"),IF(AND([3]PREMIOS_GRADOS!$BC20&lt;&gt;"",[3]PREMIOS_GRADOS!$BC20&lt;&gt;0),[3]PREMIOS_GRADOS!$BC20,""),IF($A22="TOTAL",SUM(INDIRECT("AF4:AF"&amp;ROW()-1)),""))</f>
        <v/>
      </c>
      <c r="AG22" s="7" t="str">
        <f ca="1">IF(AND($A22&lt;&gt;"",$A22&lt;&gt;"TOTAL"),IF(AND([3]PREMIOS_GRADOS!$BE20&lt;&gt;"",[3]PREMIOS_GRADOS!$BE20&lt;&gt;0),[3]PREMIOS_GRADOS!$BE20,""),IF($A22="TOTAL",SUM(INDIRECT("AG4:AG"&amp;ROW()-1)),""))</f>
        <v/>
      </c>
      <c r="AH22" s="7">
        <f t="shared" ca="1" si="10"/>
        <v>0</v>
      </c>
      <c r="AI22" s="7" t="str">
        <f ca="1">IF(AND($A22&lt;&gt;"",$A22&lt;&gt;"TOTAL"),IF(AND([3]PREMIOS_GRADOS!$BH20&lt;&gt;"",[3]PREMIOS_GRADOS!$BH20&lt;&gt;0),[3]PREMIOS_GRADOS!$BH20,""),IF($A22="TOTAL",SUM(INDIRECT("AI4:AI"&amp;ROW()-1)),""))</f>
        <v/>
      </c>
      <c r="AJ22" s="7" t="str">
        <f ca="1">IF(AND($A22&lt;&gt;"",$A22&lt;&gt;"TOTAL"),IF(AND([3]PREMIOS_GRADOS!$BJ20&lt;&gt;"",[3]PREMIOS_GRADOS!$BJ20&lt;&gt;0),[3]PREMIOS_GRADOS!$BJ20,""),IF($A22="TOTAL",SUM(INDIRECT("AJ4:AJ"&amp;ROW()-1)),""))</f>
        <v/>
      </c>
      <c r="AK22" s="7">
        <f t="shared" ca="1" si="11"/>
        <v>0</v>
      </c>
      <c r="AL22" s="7" t="str">
        <f ca="1">IF(AND($A22&lt;&gt;"",$A22&lt;&gt;"TOTAL"),IF(AND([3]PREMIOS_GRADOS!$BM20&lt;&gt;"",[3]PREMIOS_GRADOS!$BM20&lt;&gt;0),[3]PREMIOS_GRADOS!$BM20,""),IF($A22="TOTAL",SUM(INDIRECT("AL4:AL"&amp;ROW()-1)),""))</f>
        <v/>
      </c>
      <c r="AM22" s="7" t="str">
        <f ca="1">IF(AND($A22&lt;&gt;"",$A22&lt;&gt;"TOTAL"),IF(AND([3]PREMIOS_GRADOS!$BO20&lt;&gt;"",[3]PREMIOS_GRADOS!$BO20&lt;&gt;0),[3]PREMIOS_GRADOS!$BO20,""),IF($A22="TOTAL",SUM(INDIRECT("AM4:AM"&amp;ROW()-1)),""))</f>
        <v/>
      </c>
      <c r="AN22" s="7">
        <f t="shared" ca="1" si="12"/>
        <v>0</v>
      </c>
      <c r="AO22" s="7" t="str">
        <f ca="1">IF(AND($A22&lt;&gt;"",$A22&lt;&gt;"TOTAL"),IF(AND([3]PREMIOS_GRADOS!$BR20&lt;&gt;"",[3]PREMIOS_GRADOS!$BR20&lt;&gt;0),[3]PREMIOS_GRADOS!$BR20,""),IF($A22="TOTAL",SUM(INDIRECT("AO4:AO"&amp;ROW()-1)),""))</f>
        <v/>
      </c>
      <c r="AP22" s="7" t="str">
        <f ca="1">IF(AND($A22&lt;&gt;"",$A22&lt;&gt;"TOTAL"),IF(AND([3]PREMIOS_GRADOS!$BT20&lt;&gt;"",[3]PREMIOS_GRADOS!$BT20&lt;&gt;0),[3]PREMIOS_GRADOS!$BT20,""),IF($A22="TOTAL",SUM(INDIRECT("AP4:AP"&amp;ROW()-1)),""))</f>
        <v/>
      </c>
      <c r="AQ22" s="7">
        <f t="shared" ca="1" si="13"/>
        <v>0</v>
      </c>
      <c r="AR22" s="7" t="str">
        <f ca="1">IF(AND($A22&lt;&gt;"",$A22&lt;&gt;"TOTAL"),IF(AND([3]PREMIOS_GRADOS!$BW20&lt;&gt;"",[3]PREMIOS_GRADOS!$BW20&lt;&gt;0),[3]PREMIOS_GRADOS!$BW20,""),IF($A22="TOTAL",SUM(INDIRECT("AR4:AR"&amp;ROW()-1)),""))</f>
        <v/>
      </c>
      <c r="AS22" s="7" t="str">
        <f ca="1">IF(AND($A22&lt;&gt;"",$A22&lt;&gt;"TOTAL"),IF(AND([3]PREMIOS_GRADOS!$BY20&lt;&gt;"",[3]PREMIOS_GRADOS!$BY20&lt;&gt;0),[3]PREMIOS_GRADOS!$BY20,""),IF($A22="TOTAL",SUM(INDIRECT("AS4:AS"&amp;ROW()-1)),""))</f>
        <v/>
      </c>
      <c r="AT22" s="7">
        <f t="shared" ca="1" si="14"/>
        <v>0</v>
      </c>
      <c r="AU22" s="7" t="str">
        <f ca="1">IF(AND($A22&lt;&gt;"",$A22&lt;&gt;"TOTAL"),IF(AND([3]PREMIOS_GRADOS!$CB20&lt;&gt;"",[3]PREMIOS_GRADOS!$CB20&lt;&gt;0),[3]PREMIOS_GRADOS!$CB20,""),IF($A22="TOTAL",SUM(INDIRECT("AU4:AU"&amp;ROW()-1)),""))</f>
        <v/>
      </c>
      <c r="AV22" s="7" t="str">
        <f ca="1">IF(AND($A22&lt;&gt;"",$A22&lt;&gt;"TOTAL"),IF(AND([3]PREMIOS_GRADOS!$CD20&lt;&gt;"",[3]PREMIOS_GRADOS!$CD20&lt;&gt;0),[3]PREMIOS_GRADOS!$CD20,""),IF($A22="TOTAL",SUM(INDIRECT("AV4:AV"&amp;ROW()-1)),""))</f>
        <v/>
      </c>
      <c r="AW22" s="7">
        <f t="shared" ca="1" si="15"/>
        <v>0</v>
      </c>
      <c r="AX22" s="7" t="str">
        <f ca="1">IF(AND($A22&lt;&gt;"",$A22&lt;&gt;"TOTAL"),IF(AND([3]PREMIOS_GRADOS!$CG20&lt;&gt;"",[3]PREMIOS_GRADOS!$CG20&lt;&gt;0),[3]PREMIOS_GRADOS!$CG20,""),IF($A22="TOTAL",SUM(INDIRECT("AX4:AX"&amp;ROW()-1)),""))</f>
        <v/>
      </c>
      <c r="AY22" s="7" t="str">
        <f ca="1">IF(AND($A22&lt;&gt;"",$A22&lt;&gt;"TOTAL"),IF(AND([3]PREMIOS_GRADOS!$CI20&lt;&gt;"",[3]PREMIOS_GRADOS!$CI20&lt;&gt;0),[3]PREMIOS_GRADOS!$CI20,""),IF($A22="TOTAL",SUM(INDIRECT("AY4:AY"&amp;ROW()-1)),""))</f>
        <v/>
      </c>
      <c r="AZ22" s="7">
        <f t="shared" ca="1" si="16"/>
        <v>0</v>
      </c>
      <c r="BA22" s="7" t="str">
        <f ca="1">IF(AND($A22&lt;&gt;"",$A22&lt;&gt;"TOTAL"),IF(AND([3]PREMIOS_GRADOS!$CL20&lt;&gt;"",[3]PREMIOS_GRADOS!$CL20&lt;&gt;0),[3]PREMIOS_GRADOS!$CL20,""),IF($A22="TOTAL",SUM(INDIRECT("BA4:BA"&amp;ROW()-1)),""))</f>
        <v/>
      </c>
      <c r="BB22" s="7" t="str">
        <f ca="1">IF(AND($A22&lt;&gt;"",$A22&lt;&gt;"TOTAL"),IF(AND([3]PREMIOS_GRADOS!$CN20&lt;&gt;"",[3]PREMIOS_GRADOS!$CN20&lt;&gt;0),[3]PREMIOS_GRADOS!$CN20,""),IF($A22="TOTAL",SUM(INDIRECT("BB4:BB"&amp;ROW()-1)),""))</f>
        <v/>
      </c>
      <c r="BC22" s="7">
        <f t="shared" ca="1" si="17"/>
        <v>0</v>
      </c>
      <c r="BD22" s="7" t="str">
        <f ca="1">IF(AND($A22&lt;&gt;"",$A22&lt;&gt;"TOTAL"),IF(AND([3]PREMIOS_GRADOS!$CQ20&lt;&gt;"",[3]PREMIOS_GRADOS!$CQ20&lt;&gt;0),[3]PREMIOS_GRADOS!$CQ20,""),IF($A22="TOTAL",SUM(INDIRECT("BD4:BD"&amp;ROW()-1)),""))</f>
        <v/>
      </c>
      <c r="BE22" s="7" t="str">
        <f ca="1">IF(AND($A22&lt;&gt;"",$A22&lt;&gt;"TOTAL"),IF(AND([3]PREMIOS_GRADOS!$CS20&lt;&gt;"",[3]PREMIOS_GRADOS!$CS20&lt;&gt;0),[3]PREMIOS_GRADOS!$CS20,""),IF($A22="TOTAL",SUM(INDIRECT("BE4:BE"&amp;ROW()-1)),""))</f>
        <v/>
      </c>
      <c r="BF22" s="7">
        <f t="shared" ca="1" si="18"/>
        <v>0</v>
      </c>
    </row>
    <row r="23" spans="1:58" x14ac:dyDescent="0.2">
      <c r="A23" s="12" t="str">
        <f>IF([3]PREMIOS_GRADOS!$D21&lt;&gt;"",[3]PREMIOS_GRADOS!$D21,IF(AND([3]PREMIOS_GRADOS!$D21="",[3]PREMIOS_GRADOS!$D22="",[3]PREMIOS_GRADOS!$D20=""),"","TOTAL"))</f>
        <v>TOTAL</v>
      </c>
      <c r="B23" s="7">
        <f ca="1">IF(AND($A23&lt;&gt;"",$A23&lt;&gt;"TOTAL"),IF(AND([3]PREMIOS_GRADOS!$E21&lt;&gt;"",[3]PREMIOS_GRADOS!$E21&lt;&gt;0),[3]PREMIOS_GRADOS!$E21,""),IF($A23="TOTAL",SUM(INDIRECT("B4:B"&amp;ROW()-1)),""))</f>
        <v>0</v>
      </c>
      <c r="C23" s="7">
        <f ca="1">IF(AND($A23&lt;&gt;"",$A23&lt;&gt;"TOTAL"),IF(AND([3]PREMIOS_GRADOS!$G21&lt;&gt;"",[3]PREMIOS_GRADOS!$G21&lt;&gt;0),[3]PREMIOS_GRADOS!$G21,""),IF($A23="TOTAL",SUM(INDIRECT("C4:C"&amp;ROW()-1)),""))</f>
        <v>0</v>
      </c>
      <c r="D23" s="7">
        <f t="shared" ca="1" si="0"/>
        <v>0</v>
      </c>
      <c r="E23" s="7">
        <f ca="1">IF(AND($A23&lt;&gt;"",$A23&lt;&gt;"TOTAL"),IF(AND([3]PREMIOS_GRADOS!$J21&lt;&gt;"",[3]PREMIOS_GRADOS!$J21&lt;&gt;0),[3]PREMIOS_GRADOS!$J21,""),IF($A23="TOTAL",SUM(INDIRECT("E4:E"&amp;ROW()-1)),""))</f>
        <v>7</v>
      </c>
      <c r="F23" s="7">
        <f ca="1">IF(AND($A23&lt;&gt;"",$A23&lt;&gt;"TOTAL"),IF(AND([3]PREMIOS_GRADOS!$L21&lt;&gt;"",[3]PREMIOS_GRADOS!$L21&lt;&gt;0),[3]PREMIOS_GRADOS!$L21,""),IF($A23="TOTAL",SUM(INDIRECT("F4:F"&amp;ROW()-1)),""))</f>
        <v>2</v>
      </c>
      <c r="G23" s="7">
        <f t="shared" ca="1" si="1"/>
        <v>9</v>
      </c>
      <c r="H23" s="7">
        <f ca="1">IF(AND($A23&lt;&gt;"",$A23&lt;&gt;"TOTAL"),IF(AND([3]PREMIOS_GRADOS!$O21&lt;&gt;"",[3]PREMIOS_GRADOS!$O21&lt;&gt;0),[3]PREMIOS_GRADOS!$O21,""),IF($A23="TOTAL",SUM(INDIRECT("H4:H"&amp;ROW()-1)),""))</f>
        <v>8</v>
      </c>
      <c r="I23" s="7">
        <f ca="1">IF(AND($A23&lt;&gt;"",$A23&lt;&gt;"TOTAL"),IF(AND([3]PREMIOS_GRADOS!$Q21&lt;&gt;"",[3]PREMIOS_GRADOS!$Q21&lt;&gt;0),[3]PREMIOS_GRADOS!$Q21,""),IF($A23="TOTAL",SUM(INDIRECT("I4:I"&amp;ROW()-1)),""))</f>
        <v>8</v>
      </c>
      <c r="J23" s="7">
        <f t="shared" ca="1" si="2"/>
        <v>16</v>
      </c>
      <c r="K23" s="7">
        <f ca="1">IF(AND($A23&lt;&gt;"",$A23&lt;&gt;"TOTAL"),IF(AND([3]PREMIOS_GRADOS!$T21&lt;&gt;"",[3]PREMIOS_GRADOS!$T21&lt;&gt;0),[3]PREMIOS_GRADOS!$T21,""),IF($A23="TOTAL",SUM(INDIRECT("K4:K"&amp;ROW()-1)),""))</f>
        <v>6</v>
      </c>
      <c r="L23" s="7">
        <f ca="1">IF(AND($A23&lt;&gt;"",$A23&lt;&gt;"TOTAL"),IF(AND([3]PREMIOS_GRADOS!$V21&lt;&gt;"",[3]PREMIOS_GRADOS!$V21&lt;&gt;0),[3]PREMIOS_GRADOS!$V21,""),IF($A23="TOTAL",SUM(INDIRECT("L4:L"&amp;ROW()-1)),""))</f>
        <v>12</v>
      </c>
      <c r="M23" s="7">
        <f t="shared" ca="1" si="3"/>
        <v>18</v>
      </c>
      <c r="N23" s="7">
        <f ca="1">IF(AND($A23&lt;&gt;"",$A23&lt;&gt;"TOTAL"),IF(AND([3]PREMIOS_GRADOS!$Y21&lt;&gt;"",[3]PREMIOS_GRADOS!$Y21&lt;&gt;0),[3]PREMIOS_GRADOS!$Y21,""),IF($A23="TOTAL",SUM(INDIRECT("N4:N"&amp;ROW()-1)),""))</f>
        <v>12</v>
      </c>
      <c r="O23" s="7">
        <f ca="1">IF(AND($A23&lt;&gt;"",$A23&lt;&gt;"TOTAL"),IF(AND([3]PREMIOS_GRADOS!$AA21&lt;&gt;"",[3]PREMIOS_GRADOS!$AA21&lt;&gt;0),[3]PREMIOS_GRADOS!$AA21,""),IF($A23="TOTAL",SUM(INDIRECT("O4:O"&amp;ROW()-1)),""))</f>
        <v>7</v>
      </c>
      <c r="P23" s="7">
        <f t="shared" ca="1" si="4"/>
        <v>19</v>
      </c>
      <c r="Q23" s="7">
        <f ca="1">IF(AND($A23&lt;&gt;"",$A23&lt;&gt;"TOTAL"),IF(AND([3]PREMIOS_GRADOS!$AD21&lt;&gt;"",[3]PREMIOS_GRADOS!$AD21&lt;&gt;0),[3]PREMIOS_GRADOS!$AD21,""),IF($A23="TOTAL",SUM(INDIRECT("Q4:Q"&amp;ROW()-1)),""))</f>
        <v>0</v>
      </c>
      <c r="R23" s="7">
        <f ca="1">IF(AND($A23&lt;&gt;"",$A23&lt;&gt;"TOTAL"),IF(AND([3]PREMIOS_GRADOS!$AF21&lt;&gt;"",[3]PREMIOS_GRADOS!$AF21&lt;&gt;0),[3]PREMIOS_GRADOS!$AF21,""),IF($A23="TOTAL",SUM(INDIRECT("R4:R"&amp;ROW()-1)),""))</f>
        <v>0</v>
      </c>
      <c r="S23" s="7">
        <f t="shared" ca="1" si="5"/>
        <v>0</v>
      </c>
      <c r="T23" s="7">
        <f ca="1">IF(AND($A23&lt;&gt;"",$A23&lt;&gt;"TOTAL"),IF(AND([3]PREMIOS_GRADOS!$AI21&lt;&gt;"",[3]PREMIOS_GRADOS!$AI21&lt;&gt;0),[3]PREMIOS_GRADOS!$AI21,""),IF($A23="TOTAL",SUM(INDIRECT("T4:T"&amp;ROW()-1)),""))</f>
        <v>0</v>
      </c>
      <c r="U23" s="7">
        <f ca="1">IF(AND($A23&lt;&gt;"",$A23&lt;&gt;"TOTAL"),IF(AND([3]PREMIOS_GRADOS!$AK21&lt;&gt;"",[3]PREMIOS_GRADOS!$AK21&lt;&gt;0),[3]PREMIOS_GRADOS!$AK21,""),IF($A23="TOTAL",SUM(INDIRECT("U4:U"&amp;ROW()-1)),""))</f>
        <v>0</v>
      </c>
      <c r="V23" s="7">
        <f t="shared" ca="1" si="6"/>
        <v>0</v>
      </c>
      <c r="W23" s="7">
        <f ca="1">IF(AND($A23&lt;&gt;"",$A23&lt;&gt;"TOTAL"),IF(AND([3]PREMIOS_GRADOS!$AN21&lt;&gt;"",[3]PREMIOS_GRADOS!$AN21&lt;&gt;0),[3]PREMIOS_GRADOS!$AN21,""),IF($A23="TOTAL",SUM(INDIRECT("W4:W"&amp;ROW()-1)),""))</f>
        <v>0</v>
      </c>
      <c r="X23" s="7">
        <f ca="1">IF(AND($A23&lt;&gt;"",$A23&lt;&gt;"TOTAL"),IF(AND([3]PREMIOS_GRADOS!$AP21&lt;&gt;"",[3]PREMIOS_GRADOS!$AP21&lt;&gt;0),[3]PREMIOS_GRADOS!$AP21,""),IF($A23="TOTAL",SUM(INDIRECT("X4:X"&amp;ROW()-1)),""))</f>
        <v>0</v>
      </c>
      <c r="Y23" s="7">
        <f t="shared" ca="1" si="7"/>
        <v>0</v>
      </c>
      <c r="Z23" s="7">
        <f ca="1">IF(AND($A23&lt;&gt;"",$A23&lt;&gt;"TOTAL"),IF(AND([3]PREMIOS_GRADOS!$AS21&lt;&gt;"",[3]PREMIOS_GRADOS!$AS21&lt;&gt;0),[3]PREMIOS_GRADOS!$AS21,""),IF($A23="TOTAL",SUM(INDIRECT("Z4:Z"&amp;ROW()-1)),""))</f>
        <v>0</v>
      </c>
      <c r="AA23" s="7">
        <f ca="1">IF(AND($A23&lt;&gt;"",$A23&lt;&gt;"TOTAL"),IF(AND([3]PREMIOS_GRADOS!$AU21&lt;&gt;"",[3]PREMIOS_GRADOS!$AU21&lt;&gt;0),[3]PREMIOS_GRADOS!$AU21,""),IF($A23="TOTAL",SUM(INDIRECT("AA4:AA"&amp;ROW()-1)),""))</f>
        <v>0</v>
      </c>
      <c r="AB23" s="7">
        <f t="shared" ca="1" si="8"/>
        <v>0</v>
      </c>
      <c r="AC23" s="7">
        <f ca="1">IF(AND($A23&lt;&gt;"",$A23&lt;&gt;"TOTAL"),IF(AND([3]PREMIOS_GRADOS!$AX21&lt;&gt;"",[3]PREMIOS_GRADOS!$AX21&lt;&gt;0),[3]PREMIOS_GRADOS!$AX21,""),IF($A23="TOTAL",SUM(INDIRECT("AC4:AC"&amp;ROW()-1)),""))</f>
        <v>0</v>
      </c>
      <c r="AD23" s="7">
        <f ca="1">IF(AND($A23&lt;&gt;"",$A23&lt;&gt;"TOTAL"),IF(AND([3]PREMIOS_GRADOS!$AZ21&lt;&gt;"",[3]PREMIOS_GRADOS!$AZ21&lt;&gt;0),[3]PREMIOS_GRADOS!$AZ21,""),IF($A23="TOTAL",SUM(INDIRECT("AD4:AD"&amp;ROW()-1)),""))</f>
        <v>0</v>
      </c>
      <c r="AE23" s="7">
        <f t="shared" ca="1" si="9"/>
        <v>0</v>
      </c>
      <c r="AF23" s="7">
        <f ca="1">IF(AND($A23&lt;&gt;"",$A23&lt;&gt;"TOTAL"),IF(AND([3]PREMIOS_GRADOS!$BC21&lt;&gt;"",[3]PREMIOS_GRADOS!$BC21&lt;&gt;0),[3]PREMIOS_GRADOS!$BC21,""),IF($A23="TOTAL",SUM(INDIRECT("AF4:AF"&amp;ROW()-1)),""))</f>
        <v>0</v>
      </c>
      <c r="AG23" s="7">
        <f ca="1">IF(AND($A23&lt;&gt;"",$A23&lt;&gt;"TOTAL"),IF(AND([3]PREMIOS_GRADOS!$BE21&lt;&gt;"",[3]PREMIOS_GRADOS!$BE21&lt;&gt;0),[3]PREMIOS_GRADOS!$BE21,""),IF($A23="TOTAL",SUM(INDIRECT("AG4:AG"&amp;ROW()-1)),""))</f>
        <v>0</v>
      </c>
      <c r="AH23" s="7">
        <f t="shared" ca="1" si="10"/>
        <v>0</v>
      </c>
      <c r="AI23" s="7">
        <f ca="1">IF(AND($A23&lt;&gt;"",$A23&lt;&gt;"TOTAL"),IF(AND([3]PREMIOS_GRADOS!$BH21&lt;&gt;"",[3]PREMIOS_GRADOS!$BH21&lt;&gt;0),[3]PREMIOS_GRADOS!$BH21,""),IF($A23="TOTAL",SUM(INDIRECT("AI4:AI"&amp;ROW()-1)),""))</f>
        <v>0</v>
      </c>
      <c r="AJ23" s="7">
        <f ca="1">IF(AND($A23&lt;&gt;"",$A23&lt;&gt;"TOTAL"),IF(AND([3]PREMIOS_GRADOS!$BJ21&lt;&gt;"",[3]PREMIOS_GRADOS!$BJ21&lt;&gt;0),[3]PREMIOS_GRADOS!$BJ21,""),IF($A23="TOTAL",SUM(INDIRECT("AJ4:AJ"&amp;ROW()-1)),""))</f>
        <v>0</v>
      </c>
      <c r="AK23" s="7">
        <f t="shared" ca="1" si="11"/>
        <v>0</v>
      </c>
      <c r="AL23" s="7">
        <f ca="1">IF(AND($A23&lt;&gt;"",$A23&lt;&gt;"TOTAL"),IF(AND([3]PREMIOS_GRADOS!$BM21&lt;&gt;"",[3]PREMIOS_GRADOS!$BM21&lt;&gt;0),[3]PREMIOS_GRADOS!$BM21,""),IF($A23="TOTAL",SUM(INDIRECT("AL4:AL"&amp;ROW()-1)),""))</f>
        <v>0</v>
      </c>
      <c r="AM23" s="7">
        <f ca="1">IF(AND($A23&lt;&gt;"",$A23&lt;&gt;"TOTAL"),IF(AND([3]PREMIOS_GRADOS!$BO21&lt;&gt;"",[3]PREMIOS_GRADOS!$BO21&lt;&gt;0),[3]PREMIOS_GRADOS!$BO21,""),IF($A23="TOTAL",SUM(INDIRECT("AM4:AM"&amp;ROW()-1)),""))</f>
        <v>0</v>
      </c>
      <c r="AN23" s="7">
        <f t="shared" ca="1" si="12"/>
        <v>0</v>
      </c>
      <c r="AO23" s="7">
        <f ca="1">IF(AND($A23&lt;&gt;"",$A23&lt;&gt;"TOTAL"),IF(AND([3]PREMIOS_GRADOS!$BR21&lt;&gt;"",[3]PREMIOS_GRADOS!$BR21&lt;&gt;0),[3]PREMIOS_GRADOS!$BR21,""),IF($A23="TOTAL",SUM(INDIRECT("AO4:AO"&amp;ROW()-1)),""))</f>
        <v>0</v>
      </c>
      <c r="AP23" s="7">
        <f ca="1">IF(AND($A23&lt;&gt;"",$A23&lt;&gt;"TOTAL"),IF(AND([3]PREMIOS_GRADOS!$BT21&lt;&gt;"",[3]PREMIOS_GRADOS!$BT21&lt;&gt;0),[3]PREMIOS_GRADOS!$BT21,""),IF($A23="TOTAL",SUM(INDIRECT("AP4:AP"&amp;ROW()-1)),""))</f>
        <v>0</v>
      </c>
      <c r="AQ23" s="7">
        <f t="shared" ca="1" si="13"/>
        <v>0</v>
      </c>
      <c r="AR23" s="7">
        <f ca="1">IF(AND($A23&lt;&gt;"",$A23&lt;&gt;"TOTAL"),IF(AND([3]PREMIOS_GRADOS!$BW21&lt;&gt;"",[3]PREMIOS_GRADOS!$BW21&lt;&gt;0),[3]PREMIOS_GRADOS!$BW21,""),IF($A23="TOTAL",SUM(INDIRECT("AR4:AR"&amp;ROW()-1)),""))</f>
        <v>0</v>
      </c>
      <c r="AS23" s="7">
        <f ca="1">IF(AND($A23&lt;&gt;"",$A23&lt;&gt;"TOTAL"),IF(AND([3]PREMIOS_GRADOS!$BY21&lt;&gt;"",[3]PREMIOS_GRADOS!$BY21&lt;&gt;0),[3]PREMIOS_GRADOS!$BY21,""),IF($A23="TOTAL",SUM(INDIRECT("AS4:AS"&amp;ROW()-1)),""))</f>
        <v>0</v>
      </c>
      <c r="AT23" s="7">
        <f t="shared" ca="1" si="14"/>
        <v>0</v>
      </c>
      <c r="AU23" s="7">
        <f ca="1">IF(AND($A23&lt;&gt;"",$A23&lt;&gt;"TOTAL"),IF(AND([3]PREMIOS_GRADOS!$CB21&lt;&gt;"",[3]PREMIOS_GRADOS!$CB21&lt;&gt;0),[3]PREMIOS_GRADOS!$CB21,""),IF($A23="TOTAL",SUM(INDIRECT("AU4:AU"&amp;ROW()-1)),""))</f>
        <v>0</v>
      </c>
      <c r="AV23" s="7">
        <f ca="1">IF(AND($A23&lt;&gt;"",$A23&lt;&gt;"TOTAL"),IF(AND([3]PREMIOS_GRADOS!$CD21&lt;&gt;"",[3]PREMIOS_GRADOS!$CD21&lt;&gt;0),[3]PREMIOS_GRADOS!$CD21,""),IF($A23="TOTAL",SUM(INDIRECT("AV4:AV"&amp;ROW()-1)),""))</f>
        <v>0</v>
      </c>
      <c r="AW23" s="7">
        <f t="shared" ca="1" si="15"/>
        <v>0</v>
      </c>
      <c r="AX23" s="7">
        <f ca="1">IF(AND($A23&lt;&gt;"",$A23&lt;&gt;"TOTAL"),IF(AND([3]PREMIOS_GRADOS!$CG21&lt;&gt;"",[3]PREMIOS_GRADOS!$CG21&lt;&gt;0),[3]PREMIOS_GRADOS!$CG21,""),IF($A23="TOTAL",SUM(INDIRECT("AX4:AX"&amp;ROW()-1)),""))</f>
        <v>0</v>
      </c>
      <c r="AY23" s="7">
        <f ca="1">IF(AND($A23&lt;&gt;"",$A23&lt;&gt;"TOTAL"),IF(AND([3]PREMIOS_GRADOS!$CI21&lt;&gt;"",[3]PREMIOS_GRADOS!$CI21&lt;&gt;0),[3]PREMIOS_GRADOS!$CI21,""),IF($A23="TOTAL",SUM(INDIRECT("AY4:AY"&amp;ROW()-1)),""))</f>
        <v>0</v>
      </c>
      <c r="AZ23" s="7">
        <f t="shared" ca="1" si="16"/>
        <v>0</v>
      </c>
      <c r="BA23" s="7">
        <f ca="1">IF(AND($A23&lt;&gt;"",$A23&lt;&gt;"TOTAL"),IF(AND([3]PREMIOS_GRADOS!$CL21&lt;&gt;"",[3]PREMIOS_GRADOS!$CL21&lt;&gt;0),[3]PREMIOS_GRADOS!$CL21,""),IF($A23="TOTAL",SUM(INDIRECT("BA4:BA"&amp;ROW()-1)),""))</f>
        <v>0</v>
      </c>
      <c r="BB23" s="7">
        <f ca="1">IF(AND($A23&lt;&gt;"",$A23&lt;&gt;"TOTAL"),IF(AND([3]PREMIOS_GRADOS!$CN21&lt;&gt;"",[3]PREMIOS_GRADOS!$CN21&lt;&gt;0),[3]PREMIOS_GRADOS!$CN21,""),IF($A23="TOTAL",SUM(INDIRECT("BB4:BB"&amp;ROW()-1)),""))</f>
        <v>0</v>
      </c>
      <c r="BC23" s="7">
        <f t="shared" ca="1" si="17"/>
        <v>0</v>
      </c>
      <c r="BD23" s="7">
        <f ca="1">IF(AND($A23&lt;&gt;"",$A23&lt;&gt;"TOTAL"),IF(AND([3]PREMIOS_GRADOS!$CQ21&lt;&gt;"",[3]PREMIOS_GRADOS!$CQ21&lt;&gt;0),[3]PREMIOS_GRADOS!$CQ21,""),IF($A23="TOTAL",SUM(INDIRECT("BD4:BD"&amp;ROW()-1)),""))</f>
        <v>0</v>
      </c>
      <c r="BE23" s="7">
        <f ca="1">IF(AND($A23&lt;&gt;"",$A23&lt;&gt;"TOTAL"),IF(AND([3]PREMIOS_GRADOS!$CS21&lt;&gt;"",[3]PREMIOS_GRADOS!$CS21&lt;&gt;0),[3]PREMIOS_GRADOS!$CS21,""),IF($A23="TOTAL",SUM(INDIRECT("BE4:BE"&amp;ROW()-1)),""))</f>
        <v>0</v>
      </c>
      <c r="BF23" s="7">
        <f t="shared" ca="1" si="18"/>
        <v>0</v>
      </c>
    </row>
    <row r="24" spans="1:58" x14ac:dyDescent="0.2">
      <c r="A24" s="12" t="str">
        <f>IF([3]PREMIOS_GRADOS!$D22&lt;&gt;"",[3]PREMIOS_GRADOS!$D22,IF(AND([3]PREMIOS_GRADOS!$D22="",[3]PREMIOS_GRADOS!$D23="",[3]PREMIOS_GRADOS!$D21=""),"","TOTAL"))</f>
        <v/>
      </c>
      <c r="B24" s="7" t="str">
        <f ca="1">IF(AND($A24&lt;&gt;"",$A24&lt;&gt;"TOTAL"),IF(AND([3]PREMIOS_GRADOS!$E22&lt;&gt;"",[3]PREMIOS_GRADOS!$E22&lt;&gt;0),[3]PREMIOS_GRADOS!$E22,""),IF($A24="TOTAL",SUM(INDIRECT("B4:B"&amp;ROW()-1)),""))</f>
        <v/>
      </c>
      <c r="C24" s="7" t="str">
        <f ca="1">IF(AND($A24&lt;&gt;"",$A24&lt;&gt;"TOTAL"),IF(AND([3]PREMIOS_GRADOS!$G22&lt;&gt;"",[3]PREMIOS_GRADOS!$G22&lt;&gt;0),[3]PREMIOS_GRADOS!$G22,""),IF($A24="TOTAL",SUM(INDIRECT("C4:C"&amp;ROW()-1)),""))</f>
        <v/>
      </c>
      <c r="D24" s="7" t="str">
        <f t="shared" ca="1" si="0"/>
        <v/>
      </c>
      <c r="E24" s="7" t="str">
        <f ca="1">IF(AND($A24&lt;&gt;"",$A24&lt;&gt;"TOTAL"),IF(AND([3]PREMIOS_GRADOS!$J22&lt;&gt;"",[3]PREMIOS_GRADOS!$J22&lt;&gt;0),[3]PREMIOS_GRADOS!$J22,""),IF($A24="TOTAL",SUM(INDIRECT("E4:E"&amp;ROW()-1)),""))</f>
        <v/>
      </c>
      <c r="F24" s="7" t="str">
        <f ca="1">IF(AND($A24&lt;&gt;"",$A24&lt;&gt;"TOTAL"),IF(AND([3]PREMIOS_GRADOS!$L22&lt;&gt;"",[3]PREMIOS_GRADOS!$L22&lt;&gt;0),[3]PREMIOS_GRADOS!$L22,""),IF($A24="TOTAL",SUM(INDIRECT("F4:F"&amp;ROW()-1)),""))</f>
        <v/>
      </c>
      <c r="G24" s="7" t="str">
        <f t="shared" ca="1" si="1"/>
        <v/>
      </c>
      <c r="H24" s="7" t="str">
        <f ca="1">IF(AND($A24&lt;&gt;"",$A24&lt;&gt;"TOTAL"),IF(AND([3]PREMIOS_GRADOS!$O22&lt;&gt;"",[3]PREMIOS_GRADOS!$O22&lt;&gt;0),[3]PREMIOS_GRADOS!$O22,""),IF($A24="TOTAL",SUM(INDIRECT("H4:H"&amp;ROW()-1)),""))</f>
        <v/>
      </c>
      <c r="I24" s="7" t="str">
        <f ca="1">IF(AND($A24&lt;&gt;"",$A24&lt;&gt;"TOTAL"),IF(AND([3]PREMIOS_GRADOS!$Q22&lt;&gt;"",[3]PREMIOS_GRADOS!$Q22&lt;&gt;0),[3]PREMIOS_GRADOS!$Q22,""),IF($A24="TOTAL",SUM(INDIRECT("I4:I"&amp;ROW()-1)),""))</f>
        <v/>
      </c>
      <c r="J24" s="7" t="str">
        <f t="shared" ca="1" si="2"/>
        <v/>
      </c>
      <c r="K24" s="7" t="str">
        <f ca="1">IF(AND($A24&lt;&gt;"",$A24&lt;&gt;"TOTAL"),IF(AND([3]PREMIOS_GRADOS!$T22&lt;&gt;"",[3]PREMIOS_GRADOS!$T22&lt;&gt;0),[3]PREMIOS_GRADOS!$T22,""),IF($A24="TOTAL",SUM(INDIRECT("K4:K"&amp;ROW()-1)),""))</f>
        <v/>
      </c>
      <c r="L24" s="7" t="str">
        <f ca="1">IF(AND($A24&lt;&gt;"",$A24&lt;&gt;"TOTAL"),IF(AND([3]PREMIOS_GRADOS!$V22&lt;&gt;"",[3]PREMIOS_GRADOS!$V22&lt;&gt;0),[3]PREMIOS_GRADOS!$V22,""),IF($A24="TOTAL",SUM(INDIRECT("L4:L"&amp;ROW()-1)),""))</f>
        <v/>
      </c>
      <c r="M24" s="7" t="str">
        <f t="shared" ca="1" si="3"/>
        <v/>
      </c>
      <c r="N24" s="7" t="str">
        <f ca="1">IF(AND($A24&lt;&gt;"",$A24&lt;&gt;"TOTAL"),IF(AND([3]PREMIOS_GRADOS!$Y22&lt;&gt;"",[3]PREMIOS_GRADOS!$Y22&lt;&gt;0),[3]PREMIOS_GRADOS!$Y22,""),IF($A24="TOTAL",SUM(INDIRECT("N4:N"&amp;ROW()-1)),""))</f>
        <v/>
      </c>
      <c r="O24" s="7" t="str">
        <f ca="1">IF(AND($A24&lt;&gt;"",$A24&lt;&gt;"TOTAL"),IF(AND([3]PREMIOS_GRADOS!$AA22&lt;&gt;"",[3]PREMIOS_GRADOS!$AA22&lt;&gt;0),[3]PREMIOS_GRADOS!$AA22,""),IF($A24="TOTAL",SUM(INDIRECT("O4:O"&amp;ROW()-1)),""))</f>
        <v/>
      </c>
      <c r="P24" s="7" t="str">
        <f t="shared" ca="1" si="4"/>
        <v/>
      </c>
      <c r="Q24" s="7" t="str">
        <f ca="1">IF(AND($A24&lt;&gt;"",$A24&lt;&gt;"TOTAL"),IF(AND([3]PREMIOS_GRADOS!$AD22&lt;&gt;"",[3]PREMIOS_GRADOS!$AD22&lt;&gt;0),[3]PREMIOS_GRADOS!$AD22,""),IF($A24="TOTAL",SUM(INDIRECT("Q4:Q"&amp;ROW()-1)),""))</f>
        <v/>
      </c>
      <c r="R24" s="7" t="str">
        <f ca="1">IF(AND($A24&lt;&gt;"",$A24&lt;&gt;"TOTAL"),IF(AND([3]PREMIOS_GRADOS!$AF22&lt;&gt;"",[3]PREMIOS_GRADOS!$AF22&lt;&gt;0),[3]PREMIOS_GRADOS!$AF22,""),IF($A24="TOTAL",SUM(INDIRECT("R4:R"&amp;ROW()-1)),""))</f>
        <v/>
      </c>
      <c r="S24" s="7" t="str">
        <f t="shared" ca="1" si="5"/>
        <v/>
      </c>
      <c r="T24" s="7" t="str">
        <f ca="1">IF(AND($A24&lt;&gt;"",$A24&lt;&gt;"TOTAL"),IF(AND([3]PREMIOS_GRADOS!$AI22&lt;&gt;"",[3]PREMIOS_GRADOS!$AI22&lt;&gt;0),[3]PREMIOS_GRADOS!$AI22,""),IF($A24="TOTAL",SUM(INDIRECT("T4:T"&amp;ROW()-1)),""))</f>
        <v/>
      </c>
      <c r="U24" s="7" t="str">
        <f ca="1">IF(AND($A24&lt;&gt;"",$A24&lt;&gt;"TOTAL"),IF(AND([3]PREMIOS_GRADOS!$AK22&lt;&gt;"",[3]PREMIOS_GRADOS!$AK22&lt;&gt;0),[3]PREMIOS_GRADOS!$AK22,""),IF($A24="TOTAL",SUM(INDIRECT("U4:U"&amp;ROW()-1)),""))</f>
        <v/>
      </c>
      <c r="V24" s="7" t="str">
        <f t="shared" ca="1" si="6"/>
        <v/>
      </c>
      <c r="W24" s="7" t="str">
        <f ca="1">IF(AND($A24&lt;&gt;"",$A24&lt;&gt;"TOTAL"),IF(AND([3]PREMIOS_GRADOS!$AN22&lt;&gt;"",[3]PREMIOS_GRADOS!$AN22&lt;&gt;0),[3]PREMIOS_GRADOS!$AN22,""),IF($A24="TOTAL",SUM(INDIRECT("W4:W"&amp;ROW()-1)),""))</f>
        <v/>
      </c>
      <c r="X24" s="7" t="str">
        <f ca="1">IF(AND($A24&lt;&gt;"",$A24&lt;&gt;"TOTAL"),IF(AND([3]PREMIOS_GRADOS!$AP22&lt;&gt;"",[3]PREMIOS_GRADOS!$AP22&lt;&gt;0),[3]PREMIOS_GRADOS!$AP22,""),IF($A24="TOTAL",SUM(INDIRECT("X4:X"&amp;ROW()-1)),""))</f>
        <v/>
      </c>
      <c r="Y24" s="7" t="str">
        <f t="shared" ca="1" si="7"/>
        <v/>
      </c>
      <c r="Z24" s="7" t="str">
        <f ca="1">IF(AND($A24&lt;&gt;"",$A24&lt;&gt;"TOTAL"),IF(AND([3]PREMIOS_GRADOS!$AS22&lt;&gt;"",[3]PREMIOS_GRADOS!$AS22&lt;&gt;0),[3]PREMIOS_GRADOS!$AS22,""),IF($A24="TOTAL",SUM(INDIRECT("Z4:Z"&amp;ROW()-1)),""))</f>
        <v/>
      </c>
      <c r="AA24" s="7" t="str">
        <f ca="1">IF(AND($A24&lt;&gt;"",$A24&lt;&gt;"TOTAL"),IF(AND([3]PREMIOS_GRADOS!$AU22&lt;&gt;"",[3]PREMIOS_GRADOS!$AU22&lt;&gt;0),[3]PREMIOS_GRADOS!$AU22,""),IF($A24="TOTAL",SUM(INDIRECT("AA4:AA"&amp;ROW()-1)),""))</f>
        <v/>
      </c>
      <c r="AB24" s="7" t="str">
        <f t="shared" ca="1" si="8"/>
        <v/>
      </c>
      <c r="AC24" s="7" t="str">
        <f ca="1">IF(AND($A24&lt;&gt;"",$A24&lt;&gt;"TOTAL"),IF(AND([3]PREMIOS_GRADOS!$AX22&lt;&gt;"",[3]PREMIOS_GRADOS!$AX22&lt;&gt;0),[3]PREMIOS_GRADOS!$AX22,""),IF($A24="TOTAL",SUM(INDIRECT("AC4:AC"&amp;ROW()-1)),""))</f>
        <v/>
      </c>
      <c r="AD24" s="7" t="str">
        <f ca="1">IF(AND($A24&lt;&gt;"",$A24&lt;&gt;"TOTAL"),IF(AND([3]PREMIOS_GRADOS!$AZ22&lt;&gt;"",[3]PREMIOS_GRADOS!$AZ22&lt;&gt;0),[3]PREMIOS_GRADOS!$AZ22,""),IF($A24="TOTAL",SUM(INDIRECT("AD4:AD"&amp;ROW()-1)),""))</f>
        <v/>
      </c>
      <c r="AE24" s="7" t="str">
        <f t="shared" ca="1" si="9"/>
        <v/>
      </c>
      <c r="AF24" s="7" t="str">
        <f ca="1">IF(AND($A24&lt;&gt;"",$A24&lt;&gt;"TOTAL"),IF(AND([3]PREMIOS_GRADOS!$BC22&lt;&gt;"",[3]PREMIOS_GRADOS!$BC22&lt;&gt;0),[3]PREMIOS_GRADOS!$BC22,""),IF($A24="TOTAL",SUM(INDIRECT("AF4:AF"&amp;ROW()-1)),""))</f>
        <v/>
      </c>
      <c r="AG24" s="7" t="str">
        <f ca="1">IF(AND($A24&lt;&gt;"",$A24&lt;&gt;"TOTAL"),IF(AND([3]PREMIOS_GRADOS!$BE22&lt;&gt;"",[3]PREMIOS_GRADOS!$BE22&lt;&gt;0),[3]PREMIOS_GRADOS!$BE22,""),IF($A24="TOTAL",SUM(INDIRECT("AG4:AG"&amp;ROW()-1)),""))</f>
        <v/>
      </c>
      <c r="AH24" s="7" t="str">
        <f t="shared" ca="1" si="10"/>
        <v/>
      </c>
      <c r="AI24" s="7" t="str">
        <f ca="1">IF(AND($A24&lt;&gt;"",$A24&lt;&gt;"TOTAL"),IF(AND([3]PREMIOS_GRADOS!$BH22&lt;&gt;"",[3]PREMIOS_GRADOS!$BH22&lt;&gt;0),[3]PREMIOS_GRADOS!$BH22,""),IF($A24="TOTAL",SUM(INDIRECT("AI4:AI"&amp;ROW()-1)),""))</f>
        <v/>
      </c>
      <c r="AJ24" s="7" t="str">
        <f ca="1">IF(AND($A24&lt;&gt;"",$A24&lt;&gt;"TOTAL"),IF(AND([3]PREMIOS_GRADOS!$BJ22&lt;&gt;"",[3]PREMIOS_GRADOS!$BJ22&lt;&gt;0),[3]PREMIOS_GRADOS!$BJ22,""),IF($A24="TOTAL",SUM(INDIRECT("AJ4:AJ"&amp;ROW()-1)),""))</f>
        <v/>
      </c>
      <c r="AK24" s="7" t="str">
        <f t="shared" ca="1" si="11"/>
        <v/>
      </c>
      <c r="AL24" s="7" t="str">
        <f ca="1">IF(AND($A24&lt;&gt;"",$A24&lt;&gt;"TOTAL"),IF(AND([3]PREMIOS_GRADOS!$BM22&lt;&gt;"",[3]PREMIOS_GRADOS!$BM22&lt;&gt;0),[3]PREMIOS_GRADOS!$BM22,""),IF($A24="TOTAL",SUM(INDIRECT("AL4:AL"&amp;ROW()-1)),""))</f>
        <v/>
      </c>
      <c r="AM24" s="7" t="str">
        <f ca="1">IF(AND($A24&lt;&gt;"",$A24&lt;&gt;"TOTAL"),IF(AND([3]PREMIOS_GRADOS!$BO22&lt;&gt;"",[3]PREMIOS_GRADOS!$BO22&lt;&gt;0),[3]PREMIOS_GRADOS!$BO22,""),IF($A24="TOTAL",SUM(INDIRECT("AM4:AM"&amp;ROW()-1)),""))</f>
        <v/>
      </c>
      <c r="AN24" s="7" t="str">
        <f t="shared" ca="1" si="12"/>
        <v/>
      </c>
      <c r="AO24" s="7" t="str">
        <f ca="1">IF(AND($A24&lt;&gt;"",$A24&lt;&gt;"TOTAL"),IF(AND([3]PREMIOS_GRADOS!$BR22&lt;&gt;"",[3]PREMIOS_GRADOS!$BR22&lt;&gt;0),[3]PREMIOS_GRADOS!$BR22,""),IF($A24="TOTAL",SUM(INDIRECT("AO4:AO"&amp;ROW()-1)),""))</f>
        <v/>
      </c>
      <c r="AP24" s="7" t="str">
        <f ca="1">IF(AND($A24&lt;&gt;"",$A24&lt;&gt;"TOTAL"),IF(AND([3]PREMIOS_GRADOS!$BT22&lt;&gt;"",[3]PREMIOS_GRADOS!$BT22&lt;&gt;0),[3]PREMIOS_GRADOS!$BT22,""),IF($A24="TOTAL",SUM(INDIRECT("AP4:AP"&amp;ROW()-1)),""))</f>
        <v/>
      </c>
      <c r="AQ24" s="7" t="str">
        <f t="shared" ca="1" si="13"/>
        <v/>
      </c>
      <c r="AR24" s="7" t="str">
        <f ca="1">IF(AND($A24&lt;&gt;"",$A24&lt;&gt;"TOTAL"),IF(AND([3]PREMIOS_GRADOS!$BW22&lt;&gt;"",[3]PREMIOS_GRADOS!$BW22&lt;&gt;0),[3]PREMIOS_GRADOS!$BW22,""),IF($A24="TOTAL",SUM(INDIRECT("AR4:AR"&amp;ROW()-1)),""))</f>
        <v/>
      </c>
      <c r="AS24" s="7" t="str">
        <f ca="1">IF(AND($A24&lt;&gt;"",$A24&lt;&gt;"TOTAL"),IF(AND([3]PREMIOS_GRADOS!$BY22&lt;&gt;"",[3]PREMIOS_GRADOS!$BY22&lt;&gt;0),[3]PREMIOS_GRADOS!$BY22,""),IF($A24="TOTAL",SUM(INDIRECT("AS4:AS"&amp;ROW()-1)),""))</f>
        <v/>
      </c>
      <c r="AT24" s="7" t="str">
        <f t="shared" ca="1" si="14"/>
        <v/>
      </c>
      <c r="AU24" s="7" t="str">
        <f ca="1">IF(AND($A24&lt;&gt;"",$A24&lt;&gt;"TOTAL"),IF(AND([3]PREMIOS_GRADOS!$CB22&lt;&gt;"",[3]PREMIOS_GRADOS!$CB22&lt;&gt;0),[3]PREMIOS_GRADOS!$CB22,""),IF($A24="TOTAL",SUM(INDIRECT("AU4:AU"&amp;ROW()-1)),""))</f>
        <v/>
      </c>
      <c r="AV24" s="7" t="str">
        <f ca="1">IF(AND($A24&lt;&gt;"",$A24&lt;&gt;"TOTAL"),IF(AND([3]PREMIOS_GRADOS!$CD22&lt;&gt;"",[3]PREMIOS_GRADOS!$CD22&lt;&gt;0),[3]PREMIOS_GRADOS!$CD22,""),IF($A24="TOTAL",SUM(INDIRECT("AV4:AV"&amp;ROW()-1)),""))</f>
        <v/>
      </c>
      <c r="AW24" s="7" t="str">
        <f t="shared" ca="1" si="15"/>
        <v/>
      </c>
      <c r="AX24" s="7" t="str">
        <f ca="1">IF(AND($A24&lt;&gt;"",$A24&lt;&gt;"TOTAL"),IF(AND([3]PREMIOS_GRADOS!$CG22&lt;&gt;"",[3]PREMIOS_GRADOS!$CG22&lt;&gt;0),[3]PREMIOS_GRADOS!$CG22,""),IF($A24="TOTAL",SUM(INDIRECT("AX4:AX"&amp;ROW()-1)),""))</f>
        <v/>
      </c>
      <c r="AY24" s="7" t="str">
        <f ca="1">IF(AND($A24&lt;&gt;"",$A24&lt;&gt;"TOTAL"),IF(AND([3]PREMIOS_GRADOS!$CI22&lt;&gt;"",[3]PREMIOS_GRADOS!$CI22&lt;&gt;0),[3]PREMIOS_GRADOS!$CI22,""),IF($A24="TOTAL",SUM(INDIRECT("AY4:AY"&amp;ROW()-1)),""))</f>
        <v/>
      </c>
      <c r="AZ24" s="7" t="str">
        <f t="shared" ca="1" si="16"/>
        <v/>
      </c>
      <c r="BA24" s="7" t="str">
        <f ca="1">IF(AND($A24&lt;&gt;"",$A24&lt;&gt;"TOTAL"),IF(AND([3]PREMIOS_GRADOS!$CL22&lt;&gt;"",[3]PREMIOS_GRADOS!$CL22&lt;&gt;0),[3]PREMIOS_GRADOS!$CL22,""),IF($A24="TOTAL",SUM(INDIRECT("BA4:BA"&amp;ROW()-1)),""))</f>
        <v/>
      </c>
      <c r="BB24" s="7" t="str">
        <f ca="1">IF(AND($A24&lt;&gt;"",$A24&lt;&gt;"TOTAL"),IF(AND([3]PREMIOS_GRADOS!$CN22&lt;&gt;"",[3]PREMIOS_GRADOS!$CN22&lt;&gt;0),[3]PREMIOS_GRADOS!$CN22,""),IF($A24="TOTAL",SUM(INDIRECT("BB4:BB"&amp;ROW()-1)),""))</f>
        <v/>
      </c>
      <c r="BC24" s="7" t="str">
        <f t="shared" ca="1" si="17"/>
        <v/>
      </c>
      <c r="BD24" s="7" t="str">
        <f ca="1">IF(AND($A24&lt;&gt;"",$A24&lt;&gt;"TOTAL"),IF(AND([3]PREMIOS_GRADOS!$CQ22&lt;&gt;"",[3]PREMIOS_GRADOS!$CQ22&lt;&gt;0),[3]PREMIOS_GRADOS!$CQ22,""),IF($A24="TOTAL",SUM(INDIRECT("BD4:BD"&amp;ROW()-1)),""))</f>
        <v/>
      </c>
      <c r="BE24" s="7" t="str">
        <f ca="1">IF(AND($A24&lt;&gt;"",$A24&lt;&gt;"TOTAL"),IF(AND([3]PREMIOS_GRADOS!$CS22&lt;&gt;"",[3]PREMIOS_GRADOS!$CS22&lt;&gt;0),[3]PREMIOS_GRADOS!$CS22,""),IF($A24="TOTAL",SUM(INDIRECT("BE4:BE"&amp;ROW()-1)),""))</f>
        <v/>
      </c>
      <c r="BF24" s="7" t="str">
        <f t="shared" ca="1" si="18"/>
        <v/>
      </c>
    </row>
    <row r="25" spans="1:58" x14ac:dyDescent="0.2">
      <c r="A25" s="12" t="str">
        <f>IF([3]PREMIOS_GRADOS!$D23&lt;&gt;"",[3]PREMIOS_GRADOS!$D23,IF(AND([3]PREMIOS_GRADOS!$D23="",[3]PREMIOS_GRADOS!$D24="",[3]PREMIOS_GRADOS!$D22=""),"","TOTAL"))</f>
        <v/>
      </c>
      <c r="B25" s="7" t="str">
        <f ca="1">IF(AND($A25&lt;&gt;"",$A25&lt;&gt;"TOTAL"),IF(AND([3]PREMIOS_GRADOS!$E23&lt;&gt;"",[3]PREMIOS_GRADOS!$E23&lt;&gt;0),[3]PREMIOS_GRADOS!$E23,""),IF($A25="TOTAL",SUM(INDIRECT("B4:B"&amp;ROW()-1)),""))</f>
        <v/>
      </c>
      <c r="C25" s="7" t="str">
        <f ca="1">IF(AND($A25&lt;&gt;"",$A25&lt;&gt;"TOTAL"),IF(AND([3]PREMIOS_GRADOS!$G23&lt;&gt;"",[3]PREMIOS_GRADOS!$G23&lt;&gt;0),[3]PREMIOS_GRADOS!$G23,""),IF($A25="TOTAL",SUM(INDIRECT("C4:C"&amp;ROW()-1)),""))</f>
        <v/>
      </c>
      <c r="D25" s="7" t="str">
        <f t="shared" ca="1" si="0"/>
        <v/>
      </c>
      <c r="E25" s="7" t="str">
        <f ca="1">IF(AND($A25&lt;&gt;"",$A25&lt;&gt;"TOTAL"),IF(AND([3]PREMIOS_GRADOS!$J23&lt;&gt;"",[3]PREMIOS_GRADOS!$J23&lt;&gt;0),[3]PREMIOS_GRADOS!$J23,""),IF($A25="TOTAL",SUM(INDIRECT("E4:E"&amp;ROW()-1)),""))</f>
        <v/>
      </c>
      <c r="F25" s="7" t="str">
        <f ca="1">IF(AND($A25&lt;&gt;"",$A25&lt;&gt;"TOTAL"),IF(AND([3]PREMIOS_GRADOS!$L23&lt;&gt;"",[3]PREMIOS_GRADOS!$L23&lt;&gt;0),[3]PREMIOS_GRADOS!$L23,""),IF($A25="TOTAL",SUM(INDIRECT("F4:F"&amp;ROW()-1)),""))</f>
        <v/>
      </c>
      <c r="G25" s="7" t="str">
        <f t="shared" ca="1" si="1"/>
        <v/>
      </c>
      <c r="H25" s="7" t="str">
        <f ca="1">IF(AND($A25&lt;&gt;"",$A25&lt;&gt;"TOTAL"),IF(AND([3]PREMIOS_GRADOS!$O23&lt;&gt;"",[3]PREMIOS_GRADOS!$O23&lt;&gt;0),[3]PREMIOS_GRADOS!$O23,""),IF($A25="TOTAL",SUM(INDIRECT("H4:H"&amp;ROW()-1)),""))</f>
        <v/>
      </c>
      <c r="I25" s="7" t="str">
        <f ca="1">IF(AND($A25&lt;&gt;"",$A25&lt;&gt;"TOTAL"),IF(AND([3]PREMIOS_GRADOS!$Q23&lt;&gt;"",[3]PREMIOS_GRADOS!$Q23&lt;&gt;0),[3]PREMIOS_GRADOS!$Q23,""),IF($A25="TOTAL",SUM(INDIRECT("I4:I"&amp;ROW()-1)),""))</f>
        <v/>
      </c>
      <c r="J25" s="7" t="str">
        <f t="shared" ca="1" si="2"/>
        <v/>
      </c>
      <c r="K25" s="7" t="str">
        <f ca="1">IF(AND($A25&lt;&gt;"",$A25&lt;&gt;"TOTAL"),IF(AND([3]PREMIOS_GRADOS!$T23&lt;&gt;"",[3]PREMIOS_GRADOS!$T23&lt;&gt;0),[3]PREMIOS_GRADOS!$T23,""),IF($A25="TOTAL",SUM(INDIRECT("K4:K"&amp;ROW()-1)),""))</f>
        <v/>
      </c>
      <c r="L25" s="7" t="str">
        <f ca="1">IF(AND($A25&lt;&gt;"",$A25&lt;&gt;"TOTAL"),IF(AND([3]PREMIOS_GRADOS!$V23&lt;&gt;"",[3]PREMIOS_GRADOS!$V23&lt;&gt;0),[3]PREMIOS_GRADOS!$V23,""),IF($A25="TOTAL",SUM(INDIRECT("L4:L"&amp;ROW()-1)),""))</f>
        <v/>
      </c>
      <c r="M25" s="7" t="str">
        <f t="shared" ca="1" si="3"/>
        <v/>
      </c>
      <c r="N25" s="7" t="str">
        <f ca="1">IF(AND($A25&lt;&gt;"",$A25&lt;&gt;"TOTAL"),IF(AND([3]PREMIOS_GRADOS!$Y23&lt;&gt;"",[3]PREMIOS_GRADOS!$Y23&lt;&gt;0),[3]PREMIOS_GRADOS!$Y23,""),IF($A25="TOTAL",SUM(INDIRECT("N4:N"&amp;ROW()-1)),""))</f>
        <v/>
      </c>
      <c r="O25" s="7" t="str">
        <f ca="1">IF(AND($A25&lt;&gt;"",$A25&lt;&gt;"TOTAL"),IF(AND([3]PREMIOS_GRADOS!$AA23&lt;&gt;"",[3]PREMIOS_GRADOS!$AA23&lt;&gt;0),[3]PREMIOS_GRADOS!$AA23,""),IF($A25="TOTAL",SUM(INDIRECT("O4:O"&amp;ROW()-1)),""))</f>
        <v/>
      </c>
      <c r="P25" s="7" t="str">
        <f t="shared" ca="1" si="4"/>
        <v/>
      </c>
      <c r="Q25" s="7" t="str">
        <f ca="1">IF(AND($A25&lt;&gt;"",$A25&lt;&gt;"TOTAL"),IF(AND([3]PREMIOS_GRADOS!$AD23&lt;&gt;"",[3]PREMIOS_GRADOS!$AD23&lt;&gt;0),[3]PREMIOS_GRADOS!$AD23,""),IF($A25="TOTAL",SUM(INDIRECT("Q4:Q"&amp;ROW()-1)),""))</f>
        <v/>
      </c>
      <c r="R25" s="7" t="str">
        <f ca="1">IF(AND($A25&lt;&gt;"",$A25&lt;&gt;"TOTAL"),IF(AND([3]PREMIOS_GRADOS!$AF23&lt;&gt;"",[3]PREMIOS_GRADOS!$AF23&lt;&gt;0),[3]PREMIOS_GRADOS!$AF23,""),IF($A25="TOTAL",SUM(INDIRECT("R4:R"&amp;ROW()-1)),""))</f>
        <v/>
      </c>
      <c r="S25" s="7" t="str">
        <f t="shared" ca="1" si="5"/>
        <v/>
      </c>
      <c r="T25" s="7" t="str">
        <f ca="1">IF(AND($A25&lt;&gt;"",$A25&lt;&gt;"TOTAL"),IF(AND([3]PREMIOS_GRADOS!$AI23&lt;&gt;"",[3]PREMIOS_GRADOS!$AI23&lt;&gt;0),[3]PREMIOS_GRADOS!$AI23,""),IF($A25="TOTAL",SUM(INDIRECT("T4:T"&amp;ROW()-1)),""))</f>
        <v/>
      </c>
      <c r="U25" s="7" t="str">
        <f ca="1">IF(AND($A25&lt;&gt;"",$A25&lt;&gt;"TOTAL"),IF(AND([3]PREMIOS_GRADOS!$AK23&lt;&gt;"",[3]PREMIOS_GRADOS!$AK23&lt;&gt;0),[3]PREMIOS_GRADOS!$AK23,""),IF($A25="TOTAL",SUM(INDIRECT("U4:U"&amp;ROW()-1)),""))</f>
        <v/>
      </c>
      <c r="V25" s="7" t="str">
        <f t="shared" ca="1" si="6"/>
        <v/>
      </c>
      <c r="W25" s="7" t="str">
        <f ca="1">IF(AND($A25&lt;&gt;"",$A25&lt;&gt;"TOTAL"),IF(AND([3]PREMIOS_GRADOS!$AN23&lt;&gt;"",[3]PREMIOS_GRADOS!$AN23&lt;&gt;0),[3]PREMIOS_GRADOS!$AN23,""),IF($A25="TOTAL",SUM(INDIRECT("W4:W"&amp;ROW()-1)),""))</f>
        <v/>
      </c>
      <c r="X25" s="7" t="str">
        <f ca="1">IF(AND($A25&lt;&gt;"",$A25&lt;&gt;"TOTAL"),IF(AND([3]PREMIOS_GRADOS!$AP23&lt;&gt;"",[3]PREMIOS_GRADOS!$AP23&lt;&gt;0),[3]PREMIOS_GRADOS!$AP23,""),IF($A25="TOTAL",SUM(INDIRECT("X4:X"&amp;ROW()-1)),""))</f>
        <v/>
      </c>
      <c r="Y25" s="7" t="str">
        <f t="shared" ca="1" si="7"/>
        <v/>
      </c>
      <c r="Z25" s="7" t="str">
        <f ca="1">IF(AND($A25&lt;&gt;"",$A25&lt;&gt;"TOTAL"),IF(AND([3]PREMIOS_GRADOS!$AS23&lt;&gt;"",[3]PREMIOS_GRADOS!$AS23&lt;&gt;0),[3]PREMIOS_GRADOS!$AS23,""),IF($A25="TOTAL",SUM(INDIRECT("Z4:Z"&amp;ROW()-1)),""))</f>
        <v/>
      </c>
      <c r="AA25" s="7" t="str">
        <f ca="1">IF(AND($A25&lt;&gt;"",$A25&lt;&gt;"TOTAL"),IF(AND([3]PREMIOS_GRADOS!$AU23&lt;&gt;"",[3]PREMIOS_GRADOS!$AU23&lt;&gt;0),[3]PREMIOS_GRADOS!$AU23,""),IF($A25="TOTAL",SUM(INDIRECT("AA4:AA"&amp;ROW()-1)),""))</f>
        <v/>
      </c>
      <c r="AB25" s="7" t="str">
        <f t="shared" ca="1" si="8"/>
        <v/>
      </c>
      <c r="AC25" s="7" t="str">
        <f ca="1">IF(AND($A25&lt;&gt;"",$A25&lt;&gt;"TOTAL"),IF(AND([3]PREMIOS_GRADOS!$AX23&lt;&gt;"",[3]PREMIOS_GRADOS!$AX23&lt;&gt;0),[3]PREMIOS_GRADOS!$AX23,""),IF($A25="TOTAL",SUM(INDIRECT("AC4:AC"&amp;ROW()-1)),""))</f>
        <v/>
      </c>
      <c r="AD25" s="7" t="str">
        <f ca="1">IF(AND($A25&lt;&gt;"",$A25&lt;&gt;"TOTAL"),IF(AND([3]PREMIOS_GRADOS!$AZ23&lt;&gt;"",[3]PREMIOS_GRADOS!$AZ23&lt;&gt;0),[3]PREMIOS_GRADOS!$AZ23,""),IF($A25="TOTAL",SUM(INDIRECT("AD4:AD"&amp;ROW()-1)),""))</f>
        <v/>
      </c>
      <c r="AE25" s="7" t="str">
        <f t="shared" ca="1" si="9"/>
        <v/>
      </c>
      <c r="AF25" s="7" t="str">
        <f ca="1">IF(AND($A25&lt;&gt;"",$A25&lt;&gt;"TOTAL"),IF(AND([3]PREMIOS_GRADOS!$BC23&lt;&gt;"",[3]PREMIOS_GRADOS!$BC23&lt;&gt;0),[3]PREMIOS_GRADOS!$BC23,""),IF($A25="TOTAL",SUM(INDIRECT("AF4:AF"&amp;ROW()-1)),""))</f>
        <v/>
      </c>
      <c r="AG25" s="7" t="str">
        <f ca="1">IF(AND($A25&lt;&gt;"",$A25&lt;&gt;"TOTAL"),IF(AND([3]PREMIOS_GRADOS!$BE23&lt;&gt;"",[3]PREMIOS_GRADOS!$BE23&lt;&gt;0),[3]PREMIOS_GRADOS!$BE23,""),IF($A25="TOTAL",SUM(INDIRECT("AG4:AG"&amp;ROW()-1)),""))</f>
        <v/>
      </c>
      <c r="AH25" s="7" t="str">
        <f t="shared" ca="1" si="10"/>
        <v/>
      </c>
      <c r="AI25" s="7" t="str">
        <f ca="1">IF(AND($A25&lt;&gt;"",$A25&lt;&gt;"TOTAL"),IF(AND([3]PREMIOS_GRADOS!$BH23&lt;&gt;"",[3]PREMIOS_GRADOS!$BH23&lt;&gt;0),[3]PREMIOS_GRADOS!$BH23,""),IF($A25="TOTAL",SUM(INDIRECT("AI4:AI"&amp;ROW()-1)),""))</f>
        <v/>
      </c>
      <c r="AJ25" s="7" t="str">
        <f ca="1">IF(AND($A25&lt;&gt;"",$A25&lt;&gt;"TOTAL"),IF(AND([3]PREMIOS_GRADOS!$BJ23&lt;&gt;"",[3]PREMIOS_GRADOS!$BJ23&lt;&gt;0),[3]PREMIOS_GRADOS!$BJ23,""),IF($A25="TOTAL",SUM(INDIRECT("AJ4:AJ"&amp;ROW()-1)),""))</f>
        <v/>
      </c>
      <c r="AK25" s="7" t="str">
        <f t="shared" ca="1" si="11"/>
        <v/>
      </c>
      <c r="AL25" s="7" t="str">
        <f ca="1">IF(AND($A25&lt;&gt;"",$A25&lt;&gt;"TOTAL"),IF(AND([3]PREMIOS_GRADOS!$BM23&lt;&gt;"",[3]PREMIOS_GRADOS!$BM23&lt;&gt;0),[3]PREMIOS_GRADOS!$BM23,""),IF($A25="TOTAL",SUM(INDIRECT("AL4:AL"&amp;ROW()-1)),""))</f>
        <v/>
      </c>
      <c r="AM25" s="7" t="str">
        <f ca="1">IF(AND($A25&lt;&gt;"",$A25&lt;&gt;"TOTAL"),IF(AND([3]PREMIOS_GRADOS!$BO23&lt;&gt;"",[3]PREMIOS_GRADOS!$BO23&lt;&gt;0),[3]PREMIOS_GRADOS!$BO23,""),IF($A25="TOTAL",SUM(INDIRECT("AM4:AM"&amp;ROW()-1)),""))</f>
        <v/>
      </c>
      <c r="AN25" s="7" t="str">
        <f t="shared" ca="1" si="12"/>
        <v/>
      </c>
      <c r="AO25" s="7" t="str">
        <f ca="1">IF(AND($A25&lt;&gt;"",$A25&lt;&gt;"TOTAL"),IF(AND([3]PREMIOS_GRADOS!$BR23&lt;&gt;"",[3]PREMIOS_GRADOS!$BR23&lt;&gt;0),[3]PREMIOS_GRADOS!$BR23,""),IF($A25="TOTAL",SUM(INDIRECT("AO4:AO"&amp;ROW()-1)),""))</f>
        <v/>
      </c>
      <c r="AP25" s="7" t="str">
        <f ca="1">IF(AND($A25&lt;&gt;"",$A25&lt;&gt;"TOTAL"),IF(AND([3]PREMIOS_GRADOS!$BT23&lt;&gt;"",[3]PREMIOS_GRADOS!$BT23&lt;&gt;0),[3]PREMIOS_GRADOS!$BT23,""),IF($A25="TOTAL",SUM(INDIRECT("AP4:AP"&amp;ROW()-1)),""))</f>
        <v/>
      </c>
      <c r="AQ25" s="7" t="str">
        <f t="shared" ca="1" si="13"/>
        <v/>
      </c>
      <c r="AR25" s="7" t="str">
        <f ca="1">IF(AND($A25&lt;&gt;"",$A25&lt;&gt;"TOTAL"),IF(AND([3]PREMIOS_GRADOS!$BW23&lt;&gt;"",[3]PREMIOS_GRADOS!$BW23&lt;&gt;0),[3]PREMIOS_GRADOS!$BW23,""),IF($A25="TOTAL",SUM(INDIRECT("AR4:AR"&amp;ROW()-1)),""))</f>
        <v/>
      </c>
      <c r="AS25" s="7" t="str">
        <f ca="1">IF(AND($A25&lt;&gt;"",$A25&lt;&gt;"TOTAL"),IF(AND([3]PREMIOS_GRADOS!$BY23&lt;&gt;"",[3]PREMIOS_GRADOS!$BY23&lt;&gt;0),[3]PREMIOS_GRADOS!$BY23,""),IF($A25="TOTAL",SUM(INDIRECT("AS4:AS"&amp;ROW()-1)),""))</f>
        <v/>
      </c>
      <c r="AT25" s="7" t="str">
        <f t="shared" ca="1" si="14"/>
        <v/>
      </c>
      <c r="AU25" s="7" t="str">
        <f ca="1">IF(AND($A25&lt;&gt;"",$A25&lt;&gt;"TOTAL"),IF(AND([3]PREMIOS_GRADOS!$CB23&lt;&gt;"",[3]PREMIOS_GRADOS!$CB23&lt;&gt;0),[3]PREMIOS_GRADOS!$CB23,""),IF($A25="TOTAL",SUM(INDIRECT("AU4:AU"&amp;ROW()-1)),""))</f>
        <v/>
      </c>
      <c r="AV25" s="7" t="str">
        <f ca="1">IF(AND($A25&lt;&gt;"",$A25&lt;&gt;"TOTAL"),IF(AND([3]PREMIOS_GRADOS!$CD23&lt;&gt;"",[3]PREMIOS_GRADOS!$CD23&lt;&gt;0),[3]PREMIOS_GRADOS!$CD23,""),IF($A25="TOTAL",SUM(INDIRECT("AV4:AV"&amp;ROW()-1)),""))</f>
        <v/>
      </c>
      <c r="AW25" s="7" t="str">
        <f t="shared" ca="1" si="15"/>
        <v/>
      </c>
      <c r="AX25" s="7" t="str">
        <f ca="1">IF(AND($A25&lt;&gt;"",$A25&lt;&gt;"TOTAL"),IF(AND([3]PREMIOS_GRADOS!$CG23&lt;&gt;"",[3]PREMIOS_GRADOS!$CG23&lt;&gt;0),[3]PREMIOS_GRADOS!$CG23,""),IF($A25="TOTAL",SUM(INDIRECT("AX4:AX"&amp;ROW()-1)),""))</f>
        <v/>
      </c>
      <c r="AY25" s="7" t="str">
        <f ca="1">IF(AND($A25&lt;&gt;"",$A25&lt;&gt;"TOTAL"),IF(AND([3]PREMIOS_GRADOS!$CI23&lt;&gt;"",[3]PREMIOS_GRADOS!$CI23&lt;&gt;0),[3]PREMIOS_GRADOS!$CI23,""),IF($A25="TOTAL",SUM(INDIRECT("AY4:AY"&amp;ROW()-1)),""))</f>
        <v/>
      </c>
      <c r="AZ25" s="7" t="str">
        <f t="shared" ca="1" si="16"/>
        <v/>
      </c>
      <c r="BA25" s="7" t="str">
        <f ca="1">IF(AND($A25&lt;&gt;"",$A25&lt;&gt;"TOTAL"),IF(AND([3]PREMIOS_GRADOS!$CL23&lt;&gt;"",[3]PREMIOS_GRADOS!$CL23&lt;&gt;0),[3]PREMIOS_GRADOS!$CL23,""),IF($A25="TOTAL",SUM(INDIRECT("BA4:BA"&amp;ROW()-1)),""))</f>
        <v/>
      </c>
      <c r="BB25" s="7" t="str">
        <f ca="1">IF(AND($A25&lt;&gt;"",$A25&lt;&gt;"TOTAL"),IF(AND([3]PREMIOS_GRADOS!$CN23&lt;&gt;"",[3]PREMIOS_GRADOS!$CN23&lt;&gt;0),[3]PREMIOS_GRADOS!$CN23,""),IF($A25="TOTAL",SUM(INDIRECT("BB4:BB"&amp;ROW()-1)),""))</f>
        <v/>
      </c>
      <c r="BC25" s="7" t="str">
        <f t="shared" ca="1" si="17"/>
        <v/>
      </c>
      <c r="BD25" s="7" t="str">
        <f ca="1">IF(AND($A25&lt;&gt;"",$A25&lt;&gt;"TOTAL"),IF(AND([3]PREMIOS_GRADOS!$CQ23&lt;&gt;"",[3]PREMIOS_GRADOS!$CQ23&lt;&gt;0),[3]PREMIOS_GRADOS!$CQ23,""),IF($A25="TOTAL",SUM(INDIRECT("BD4:BD"&amp;ROW()-1)),""))</f>
        <v/>
      </c>
      <c r="BE25" s="7" t="str">
        <f ca="1">IF(AND($A25&lt;&gt;"",$A25&lt;&gt;"TOTAL"),IF(AND([3]PREMIOS_GRADOS!$CS23&lt;&gt;"",[3]PREMIOS_GRADOS!$CS23&lt;&gt;0),[3]PREMIOS_GRADOS!$CS23,""),IF($A25="TOTAL",SUM(INDIRECT("BE4:BE"&amp;ROW()-1)),""))</f>
        <v/>
      </c>
      <c r="BF25" s="7" t="str">
        <f t="shared" ca="1" si="18"/>
        <v/>
      </c>
    </row>
    <row r="26" spans="1:58" x14ac:dyDescent="0.2">
      <c r="A26" s="12" t="str">
        <f>IF([3]PREMIOS_GRADOS!$D24&lt;&gt;"",[3]PREMIOS_GRADOS!$D24,IF(AND([3]PREMIOS_GRADOS!$D24="",[3]PREMIOS_GRADOS!$D25="",[3]PREMIOS_GRADOS!$D23=""),"","TOTAL"))</f>
        <v/>
      </c>
      <c r="B26" s="7" t="str">
        <f ca="1">IF(AND($A26&lt;&gt;"",$A26&lt;&gt;"TOTAL"),IF(AND([3]PREMIOS_GRADOS!$E24&lt;&gt;"",[3]PREMIOS_GRADOS!$E24&lt;&gt;0),[3]PREMIOS_GRADOS!$E24,""),IF($A26="TOTAL",SUM(INDIRECT("B4:B"&amp;ROW()-1)),""))</f>
        <v/>
      </c>
      <c r="C26" s="7" t="str">
        <f ca="1">IF(AND($A26&lt;&gt;"",$A26&lt;&gt;"TOTAL"),IF(AND([3]PREMIOS_GRADOS!$G24&lt;&gt;"",[3]PREMIOS_GRADOS!$G24&lt;&gt;0),[3]PREMIOS_GRADOS!$G24,""),IF($A26="TOTAL",SUM(INDIRECT("C4:C"&amp;ROW()-1)),""))</f>
        <v/>
      </c>
      <c r="D26" s="7" t="str">
        <f t="shared" ca="1" si="0"/>
        <v/>
      </c>
      <c r="E26" s="7" t="str">
        <f ca="1">IF(AND($A26&lt;&gt;"",$A26&lt;&gt;"TOTAL"),IF(AND([3]PREMIOS_GRADOS!$J24&lt;&gt;"",[3]PREMIOS_GRADOS!$J24&lt;&gt;0),[3]PREMIOS_GRADOS!$J24,""),IF($A26="TOTAL",SUM(INDIRECT("E4:E"&amp;ROW()-1)),""))</f>
        <v/>
      </c>
      <c r="F26" s="7" t="str">
        <f ca="1">IF(AND($A26&lt;&gt;"",$A26&lt;&gt;"TOTAL"),IF(AND([3]PREMIOS_GRADOS!$L24&lt;&gt;"",[3]PREMIOS_GRADOS!$L24&lt;&gt;0),[3]PREMIOS_GRADOS!$L24,""),IF($A26="TOTAL",SUM(INDIRECT("F4:F"&amp;ROW()-1)),""))</f>
        <v/>
      </c>
      <c r="G26" s="7" t="str">
        <f t="shared" ca="1" si="1"/>
        <v/>
      </c>
      <c r="H26" s="7" t="str">
        <f ca="1">IF(AND($A26&lt;&gt;"",$A26&lt;&gt;"TOTAL"),IF(AND([3]PREMIOS_GRADOS!$O24&lt;&gt;"",[3]PREMIOS_GRADOS!$O24&lt;&gt;0),[3]PREMIOS_GRADOS!$O24,""),IF($A26="TOTAL",SUM(INDIRECT("H4:H"&amp;ROW()-1)),""))</f>
        <v/>
      </c>
      <c r="I26" s="7" t="str">
        <f ca="1">IF(AND($A26&lt;&gt;"",$A26&lt;&gt;"TOTAL"),IF(AND([3]PREMIOS_GRADOS!$Q24&lt;&gt;"",[3]PREMIOS_GRADOS!$Q24&lt;&gt;0),[3]PREMIOS_GRADOS!$Q24,""),IF($A26="TOTAL",SUM(INDIRECT("I4:I"&amp;ROW()-1)),""))</f>
        <v/>
      </c>
      <c r="J26" s="7" t="str">
        <f t="shared" ca="1" si="2"/>
        <v/>
      </c>
      <c r="K26" s="7" t="str">
        <f ca="1">IF(AND($A26&lt;&gt;"",$A26&lt;&gt;"TOTAL"),IF(AND([3]PREMIOS_GRADOS!$T24&lt;&gt;"",[3]PREMIOS_GRADOS!$T24&lt;&gt;0),[3]PREMIOS_GRADOS!$T24,""),IF($A26="TOTAL",SUM(INDIRECT("K4:K"&amp;ROW()-1)),""))</f>
        <v/>
      </c>
      <c r="L26" s="7" t="str">
        <f ca="1">IF(AND($A26&lt;&gt;"",$A26&lt;&gt;"TOTAL"),IF(AND([3]PREMIOS_GRADOS!$V24&lt;&gt;"",[3]PREMIOS_GRADOS!$V24&lt;&gt;0),[3]PREMIOS_GRADOS!$V24,""),IF($A26="TOTAL",SUM(INDIRECT("L4:L"&amp;ROW()-1)),""))</f>
        <v/>
      </c>
      <c r="M26" s="7" t="str">
        <f t="shared" ca="1" si="3"/>
        <v/>
      </c>
      <c r="N26" s="7" t="str">
        <f ca="1">IF(AND($A26&lt;&gt;"",$A26&lt;&gt;"TOTAL"),IF(AND([3]PREMIOS_GRADOS!$Y24&lt;&gt;"",[3]PREMIOS_GRADOS!$Y24&lt;&gt;0),[3]PREMIOS_GRADOS!$Y24,""),IF($A26="TOTAL",SUM(INDIRECT("N4:N"&amp;ROW()-1)),""))</f>
        <v/>
      </c>
      <c r="O26" s="7" t="str">
        <f ca="1">IF(AND($A26&lt;&gt;"",$A26&lt;&gt;"TOTAL"),IF(AND([3]PREMIOS_GRADOS!$AA24&lt;&gt;"",[3]PREMIOS_GRADOS!$AA24&lt;&gt;0),[3]PREMIOS_GRADOS!$AA24,""),IF($A26="TOTAL",SUM(INDIRECT("O4:O"&amp;ROW()-1)),""))</f>
        <v/>
      </c>
      <c r="P26" s="7" t="str">
        <f t="shared" ca="1" si="4"/>
        <v/>
      </c>
      <c r="Q26" s="7" t="str">
        <f ca="1">IF(AND($A26&lt;&gt;"",$A26&lt;&gt;"TOTAL"),IF(AND([3]PREMIOS_GRADOS!$AD24&lt;&gt;"",[3]PREMIOS_GRADOS!$AD24&lt;&gt;0),[3]PREMIOS_GRADOS!$AD24,""),IF($A26="TOTAL",SUM(INDIRECT("Q4:Q"&amp;ROW()-1)),""))</f>
        <v/>
      </c>
      <c r="R26" s="7" t="str">
        <f ca="1">IF(AND($A26&lt;&gt;"",$A26&lt;&gt;"TOTAL"),IF(AND([3]PREMIOS_GRADOS!$AF24&lt;&gt;"",[3]PREMIOS_GRADOS!$AF24&lt;&gt;0),[3]PREMIOS_GRADOS!$AF24,""),IF($A26="TOTAL",SUM(INDIRECT("R4:R"&amp;ROW()-1)),""))</f>
        <v/>
      </c>
      <c r="S26" s="7" t="str">
        <f t="shared" ca="1" si="5"/>
        <v/>
      </c>
      <c r="T26" s="7" t="str">
        <f ca="1">IF(AND($A26&lt;&gt;"",$A26&lt;&gt;"TOTAL"),IF(AND([3]PREMIOS_GRADOS!$AI24&lt;&gt;"",[3]PREMIOS_GRADOS!$AI24&lt;&gt;0),[3]PREMIOS_GRADOS!$AI24,""),IF($A26="TOTAL",SUM(INDIRECT("T4:T"&amp;ROW()-1)),""))</f>
        <v/>
      </c>
      <c r="U26" s="7" t="str">
        <f ca="1">IF(AND($A26&lt;&gt;"",$A26&lt;&gt;"TOTAL"),IF(AND([3]PREMIOS_GRADOS!$AK24&lt;&gt;"",[3]PREMIOS_GRADOS!$AK24&lt;&gt;0),[3]PREMIOS_GRADOS!$AK24,""),IF($A26="TOTAL",SUM(INDIRECT("U4:U"&amp;ROW()-1)),""))</f>
        <v/>
      </c>
      <c r="V26" s="7" t="str">
        <f t="shared" ca="1" si="6"/>
        <v/>
      </c>
      <c r="W26" s="7" t="str">
        <f ca="1">IF(AND($A26&lt;&gt;"",$A26&lt;&gt;"TOTAL"),IF(AND([3]PREMIOS_GRADOS!$AN24&lt;&gt;"",[3]PREMIOS_GRADOS!$AN24&lt;&gt;0),[3]PREMIOS_GRADOS!$AN24,""),IF($A26="TOTAL",SUM(INDIRECT("W4:W"&amp;ROW()-1)),""))</f>
        <v/>
      </c>
      <c r="X26" s="7" t="str">
        <f ca="1">IF(AND($A26&lt;&gt;"",$A26&lt;&gt;"TOTAL"),IF(AND([3]PREMIOS_GRADOS!$AP24&lt;&gt;"",[3]PREMIOS_GRADOS!$AP24&lt;&gt;0),[3]PREMIOS_GRADOS!$AP24,""),IF($A26="TOTAL",SUM(INDIRECT("X4:X"&amp;ROW()-1)),""))</f>
        <v/>
      </c>
      <c r="Y26" s="7" t="str">
        <f t="shared" ca="1" si="7"/>
        <v/>
      </c>
      <c r="Z26" s="7" t="str">
        <f ca="1">IF(AND($A26&lt;&gt;"",$A26&lt;&gt;"TOTAL"),IF(AND([3]PREMIOS_GRADOS!$AS24&lt;&gt;"",[3]PREMIOS_GRADOS!$AS24&lt;&gt;0),[3]PREMIOS_GRADOS!$AS24,""),IF($A26="TOTAL",SUM(INDIRECT("Z4:Z"&amp;ROW()-1)),""))</f>
        <v/>
      </c>
      <c r="AA26" s="7" t="str">
        <f ca="1">IF(AND($A26&lt;&gt;"",$A26&lt;&gt;"TOTAL"),IF(AND([3]PREMIOS_GRADOS!$AU24&lt;&gt;"",[3]PREMIOS_GRADOS!$AU24&lt;&gt;0),[3]PREMIOS_GRADOS!$AU24,""),IF($A26="TOTAL",SUM(INDIRECT("AA4:AA"&amp;ROW()-1)),""))</f>
        <v/>
      </c>
      <c r="AB26" s="7" t="str">
        <f t="shared" ca="1" si="8"/>
        <v/>
      </c>
      <c r="AC26" s="7" t="str">
        <f ca="1">IF(AND($A26&lt;&gt;"",$A26&lt;&gt;"TOTAL"),IF(AND([3]PREMIOS_GRADOS!$AX24&lt;&gt;"",[3]PREMIOS_GRADOS!$AX24&lt;&gt;0),[3]PREMIOS_GRADOS!$AX24,""),IF($A26="TOTAL",SUM(INDIRECT("AC4:AC"&amp;ROW()-1)),""))</f>
        <v/>
      </c>
      <c r="AD26" s="7" t="str">
        <f ca="1">IF(AND($A26&lt;&gt;"",$A26&lt;&gt;"TOTAL"),IF(AND([3]PREMIOS_GRADOS!$AZ24&lt;&gt;"",[3]PREMIOS_GRADOS!$AZ24&lt;&gt;0),[3]PREMIOS_GRADOS!$AZ24,""),IF($A26="TOTAL",SUM(INDIRECT("AD4:AD"&amp;ROW()-1)),""))</f>
        <v/>
      </c>
      <c r="AE26" s="7" t="str">
        <f t="shared" ca="1" si="9"/>
        <v/>
      </c>
      <c r="AF26" s="7" t="str">
        <f ca="1">IF(AND($A26&lt;&gt;"",$A26&lt;&gt;"TOTAL"),IF(AND([3]PREMIOS_GRADOS!$BC24&lt;&gt;"",[3]PREMIOS_GRADOS!$BC24&lt;&gt;0),[3]PREMIOS_GRADOS!$BC24,""),IF($A26="TOTAL",SUM(INDIRECT("AF4:AF"&amp;ROW()-1)),""))</f>
        <v/>
      </c>
      <c r="AG26" s="7" t="str">
        <f ca="1">IF(AND($A26&lt;&gt;"",$A26&lt;&gt;"TOTAL"),IF(AND([3]PREMIOS_GRADOS!$BE24&lt;&gt;"",[3]PREMIOS_GRADOS!$BE24&lt;&gt;0),[3]PREMIOS_GRADOS!$BE24,""),IF($A26="TOTAL",SUM(INDIRECT("AG4:AG"&amp;ROW()-1)),""))</f>
        <v/>
      </c>
      <c r="AH26" s="7" t="str">
        <f t="shared" ca="1" si="10"/>
        <v/>
      </c>
      <c r="AI26" s="7" t="str">
        <f ca="1">IF(AND($A26&lt;&gt;"",$A26&lt;&gt;"TOTAL"),IF(AND([3]PREMIOS_GRADOS!$BH24&lt;&gt;"",[3]PREMIOS_GRADOS!$BH24&lt;&gt;0),[3]PREMIOS_GRADOS!$BH24,""),IF($A26="TOTAL",SUM(INDIRECT("AI4:AI"&amp;ROW()-1)),""))</f>
        <v/>
      </c>
      <c r="AJ26" s="7" t="str">
        <f ca="1">IF(AND($A26&lt;&gt;"",$A26&lt;&gt;"TOTAL"),IF(AND([3]PREMIOS_GRADOS!$BJ24&lt;&gt;"",[3]PREMIOS_GRADOS!$BJ24&lt;&gt;0),[3]PREMIOS_GRADOS!$BJ24,""),IF($A26="TOTAL",SUM(INDIRECT("AJ4:AJ"&amp;ROW()-1)),""))</f>
        <v/>
      </c>
      <c r="AK26" s="7" t="str">
        <f t="shared" ca="1" si="11"/>
        <v/>
      </c>
      <c r="AL26" s="7" t="str">
        <f ca="1">IF(AND($A26&lt;&gt;"",$A26&lt;&gt;"TOTAL"),IF(AND([3]PREMIOS_GRADOS!$BM24&lt;&gt;"",[3]PREMIOS_GRADOS!$BM24&lt;&gt;0),[3]PREMIOS_GRADOS!$BM24,""),IF($A26="TOTAL",SUM(INDIRECT("AL4:AL"&amp;ROW()-1)),""))</f>
        <v/>
      </c>
      <c r="AM26" s="7" t="str">
        <f ca="1">IF(AND($A26&lt;&gt;"",$A26&lt;&gt;"TOTAL"),IF(AND([3]PREMIOS_GRADOS!$BO24&lt;&gt;"",[3]PREMIOS_GRADOS!$BO24&lt;&gt;0),[3]PREMIOS_GRADOS!$BO24,""),IF($A26="TOTAL",SUM(INDIRECT("AM4:AM"&amp;ROW()-1)),""))</f>
        <v/>
      </c>
      <c r="AN26" s="7" t="str">
        <f t="shared" ca="1" si="12"/>
        <v/>
      </c>
      <c r="AO26" s="7" t="str">
        <f ca="1">IF(AND($A26&lt;&gt;"",$A26&lt;&gt;"TOTAL"),IF(AND([3]PREMIOS_GRADOS!$BR24&lt;&gt;"",[3]PREMIOS_GRADOS!$BR24&lt;&gt;0),[3]PREMIOS_GRADOS!$BR24,""),IF($A26="TOTAL",SUM(INDIRECT("AO4:AO"&amp;ROW()-1)),""))</f>
        <v/>
      </c>
      <c r="AP26" s="7" t="str">
        <f ca="1">IF(AND($A26&lt;&gt;"",$A26&lt;&gt;"TOTAL"),IF(AND([3]PREMIOS_GRADOS!$BT24&lt;&gt;"",[3]PREMIOS_GRADOS!$BT24&lt;&gt;0),[3]PREMIOS_GRADOS!$BT24,""),IF($A26="TOTAL",SUM(INDIRECT("AP4:AP"&amp;ROW()-1)),""))</f>
        <v/>
      </c>
      <c r="AQ26" s="7" t="str">
        <f t="shared" ca="1" si="13"/>
        <v/>
      </c>
      <c r="AR26" s="7" t="str">
        <f ca="1">IF(AND($A26&lt;&gt;"",$A26&lt;&gt;"TOTAL"),IF(AND([3]PREMIOS_GRADOS!$BW24&lt;&gt;"",[3]PREMIOS_GRADOS!$BW24&lt;&gt;0),[3]PREMIOS_GRADOS!$BW24,""),IF($A26="TOTAL",SUM(INDIRECT("AR4:AR"&amp;ROW()-1)),""))</f>
        <v/>
      </c>
      <c r="AS26" s="7" t="str">
        <f ca="1">IF(AND($A26&lt;&gt;"",$A26&lt;&gt;"TOTAL"),IF(AND([3]PREMIOS_GRADOS!$BY24&lt;&gt;"",[3]PREMIOS_GRADOS!$BY24&lt;&gt;0),[3]PREMIOS_GRADOS!$BY24,""),IF($A26="TOTAL",SUM(INDIRECT("AS4:AS"&amp;ROW()-1)),""))</f>
        <v/>
      </c>
      <c r="AT26" s="7" t="str">
        <f t="shared" ca="1" si="14"/>
        <v/>
      </c>
      <c r="AU26" s="7" t="str">
        <f ca="1">IF(AND($A26&lt;&gt;"",$A26&lt;&gt;"TOTAL"),IF(AND([3]PREMIOS_GRADOS!$CB24&lt;&gt;"",[3]PREMIOS_GRADOS!$CB24&lt;&gt;0),[3]PREMIOS_GRADOS!$CB24,""),IF($A26="TOTAL",SUM(INDIRECT("AU4:AU"&amp;ROW()-1)),""))</f>
        <v/>
      </c>
      <c r="AV26" s="7" t="str">
        <f ca="1">IF(AND($A26&lt;&gt;"",$A26&lt;&gt;"TOTAL"),IF(AND([3]PREMIOS_GRADOS!$CD24&lt;&gt;"",[3]PREMIOS_GRADOS!$CD24&lt;&gt;0),[3]PREMIOS_GRADOS!$CD24,""),IF($A26="TOTAL",SUM(INDIRECT("AV4:AV"&amp;ROW()-1)),""))</f>
        <v/>
      </c>
      <c r="AW26" s="7" t="str">
        <f t="shared" ca="1" si="15"/>
        <v/>
      </c>
      <c r="AX26" s="7" t="str">
        <f ca="1">IF(AND($A26&lt;&gt;"",$A26&lt;&gt;"TOTAL"),IF(AND([3]PREMIOS_GRADOS!$CG24&lt;&gt;"",[3]PREMIOS_GRADOS!$CG24&lt;&gt;0),[3]PREMIOS_GRADOS!$CG24,""),IF($A26="TOTAL",SUM(INDIRECT("AX4:AX"&amp;ROW()-1)),""))</f>
        <v/>
      </c>
      <c r="AY26" s="7" t="str">
        <f ca="1">IF(AND($A26&lt;&gt;"",$A26&lt;&gt;"TOTAL"),IF(AND([3]PREMIOS_GRADOS!$CI24&lt;&gt;"",[3]PREMIOS_GRADOS!$CI24&lt;&gt;0),[3]PREMIOS_GRADOS!$CI24,""),IF($A26="TOTAL",SUM(INDIRECT("AY4:AY"&amp;ROW()-1)),""))</f>
        <v/>
      </c>
      <c r="AZ26" s="7" t="str">
        <f t="shared" ca="1" si="16"/>
        <v/>
      </c>
      <c r="BA26" s="7" t="str">
        <f ca="1">IF(AND($A26&lt;&gt;"",$A26&lt;&gt;"TOTAL"),IF(AND([3]PREMIOS_GRADOS!$CL24&lt;&gt;"",[3]PREMIOS_GRADOS!$CL24&lt;&gt;0),[3]PREMIOS_GRADOS!$CL24,""),IF($A26="TOTAL",SUM(INDIRECT("BA4:BA"&amp;ROW()-1)),""))</f>
        <v/>
      </c>
      <c r="BB26" s="7" t="str">
        <f ca="1">IF(AND($A26&lt;&gt;"",$A26&lt;&gt;"TOTAL"),IF(AND([3]PREMIOS_GRADOS!$CN24&lt;&gt;"",[3]PREMIOS_GRADOS!$CN24&lt;&gt;0),[3]PREMIOS_GRADOS!$CN24,""),IF($A26="TOTAL",SUM(INDIRECT("BB4:BB"&amp;ROW()-1)),""))</f>
        <v/>
      </c>
      <c r="BC26" s="7" t="str">
        <f t="shared" ca="1" si="17"/>
        <v/>
      </c>
      <c r="BD26" s="7" t="str">
        <f ca="1">IF(AND($A26&lt;&gt;"",$A26&lt;&gt;"TOTAL"),IF(AND([3]PREMIOS_GRADOS!$CQ24&lt;&gt;"",[3]PREMIOS_GRADOS!$CQ24&lt;&gt;0),[3]PREMIOS_GRADOS!$CQ24,""),IF($A26="TOTAL",SUM(INDIRECT("BD4:BD"&amp;ROW()-1)),""))</f>
        <v/>
      </c>
      <c r="BE26" s="7" t="str">
        <f ca="1">IF(AND($A26&lt;&gt;"",$A26&lt;&gt;"TOTAL"),IF(AND([3]PREMIOS_GRADOS!$CS24&lt;&gt;"",[3]PREMIOS_GRADOS!$CS24&lt;&gt;0),[3]PREMIOS_GRADOS!$CS24,""),IF($A26="TOTAL",SUM(INDIRECT("BE4:BE"&amp;ROW()-1)),""))</f>
        <v/>
      </c>
      <c r="BF26" s="7" t="str">
        <f t="shared" ca="1" si="18"/>
        <v/>
      </c>
    </row>
    <row r="27" spans="1:58" x14ac:dyDescent="0.2">
      <c r="A27" s="12" t="str">
        <f>IF([3]PREMIOS_GRADOS!$D25&lt;&gt;"",[3]PREMIOS_GRADOS!$D25,IF(AND([3]PREMIOS_GRADOS!$D25="",[3]PREMIOS_GRADOS!$D26="",[3]PREMIOS_GRADOS!$D24=""),"","TOTAL"))</f>
        <v/>
      </c>
      <c r="B27" s="7" t="str">
        <f ca="1">IF(AND($A27&lt;&gt;"",$A27&lt;&gt;"TOTAL"),IF(AND([3]PREMIOS_GRADOS!$E25&lt;&gt;"",[3]PREMIOS_GRADOS!$E25&lt;&gt;0),[3]PREMIOS_GRADOS!$E25,""),IF($A27="TOTAL",SUM(INDIRECT("B4:B"&amp;ROW()-1)),""))</f>
        <v/>
      </c>
      <c r="C27" s="7" t="str">
        <f ca="1">IF(AND($A27&lt;&gt;"",$A27&lt;&gt;"TOTAL"),IF(AND([3]PREMIOS_GRADOS!$G25&lt;&gt;"",[3]PREMIOS_GRADOS!$G25&lt;&gt;0),[3]PREMIOS_GRADOS!$G25,""),IF($A27="TOTAL",SUM(INDIRECT("C4:C"&amp;ROW()-1)),""))</f>
        <v/>
      </c>
      <c r="D27" s="7" t="str">
        <f t="shared" ca="1" si="0"/>
        <v/>
      </c>
      <c r="E27" s="7" t="str">
        <f ca="1">IF(AND($A27&lt;&gt;"",$A27&lt;&gt;"TOTAL"),IF(AND([3]PREMIOS_GRADOS!$J25&lt;&gt;"",[3]PREMIOS_GRADOS!$J25&lt;&gt;0),[3]PREMIOS_GRADOS!$J25,""),IF($A27="TOTAL",SUM(INDIRECT("E4:E"&amp;ROW()-1)),""))</f>
        <v/>
      </c>
      <c r="F27" s="7" t="str">
        <f ca="1">IF(AND($A27&lt;&gt;"",$A27&lt;&gt;"TOTAL"),IF(AND([3]PREMIOS_GRADOS!$L25&lt;&gt;"",[3]PREMIOS_GRADOS!$L25&lt;&gt;0),[3]PREMIOS_GRADOS!$L25,""),IF($A27="TOTAL",SUM(INDIRECT("F4:F"&amp;ROW()-1)),""))</f>
        <v/>
      </c>
      <c r="G27" s="7" t="str">
        <f t="shared" ca="1" si="1"/>
        <v/>
      </c>
      <c r="H27" s="7" t="str">
        <f ca="1">IF(AND($A27&lt;&gt;"",$A27&lt;&gt;"TOTAL"),IF(AND([3]PREMIOS_GRADOS!$O25&lt;&gt;"",[3]PREMIOS_GRADOS!$O25&lt;&gt;0),[3]PREMIOS_GRADOS!$O25,""),IF($A27="TOTAL",SUM(INDIRECT("H4:H"&amp;ROW()-1)),""))</f>
        <v/>
      </c>
      <c r="I27" s="7" t="str">
        <f ca="1">IF(AND($A27&lt;&gt;"",$A27&lt;&gt;"TOTAL"),IF(AND([3]PREMIOS_GRADOS!$Q25&lt;&gt;"",[3]PREMIOS_GRADOS!$Q25&lt;&gt;0),[3]PREMIOS_GRADOS!$Q25,""),IF($A27="TOTAL",SUM(INDIRECT("I4:I"&amp;ROW()-1)),""))</f>
        <v/>
      </c>
      <c r="J27" s="7" t="str">
        <f t="shared" ca="1" si="2"/>
        <v/>
      </c>
      <c r="K27" s="7" t="str">
        <f ca="1">IF(AND($A27&lt;&gt;"",$A27&lt;&gt;"TOTAL"),IF(AND([3]PREMIOS_GRADOS!$T25&lt;&gt;"",[3]PREMIOS_GRADOS!$T25&lt;&gt;0),[3]PREMIOS_GRADOS!$T25,""),IF($A27="TOTAL",SUM(INDIRECT("K4:K"&amp;ROW()-1)),""))</f>
        <v/>
      </c>
      <c r="L27" s="7" t="str">
        <f ca="1">IF(AND($A27&lt;&gt;"",$A27&lt;&gt;"TOTAL"),IF(AND([3]PREMIOS_GRADOS!$V25&lt;&gt;"",[3]PREMIOS_GRADOS!$V25&lt;&gt;0),[3]PREMIOS_GRADOS!$V25,""),IF($A27="TOTAL",SUM(INDIRECT("L4:L"&amp;ROW()-1)),""))</f>
        <v/>
      </c>
      <c r="M27" s="7" t="str">
        <f t="shared" ca="1" si="3"/>
        <v/>
      </c>
      <c r="N27" s="7" t="str">
        <f ca="1">IF(AND($A27&lt;&gt;"",$A27&lt;&gt;"TOTAL"),IF(AND([3]PREMIOS_GRADOS!$Y25&lt;&gt;"",[3]PREMIOS_GRADOS!$Y25&lt;&gt;0),[3]PREMIOS_GRADOS!$Y25,""),IF($A27="TOTAL",SUM(INDIRECT("N4:N"&amp;ROW()-1)),""))</f>
        <v/>
      </c>
      <c r="O27" s="7" t="str">
        <f ca="1">IF(AND($A27&lt;&gt;"",$A27&lt;&gt;"TOTAL"),IF(AND([3]PREMIOS_GRADOS!$AA25&lt;&gt;"",[3]PREMIOS_GRADOS!$AA25&lt;&gt;0),[3]PREMIOS_GRADOS!$AA25,""),IF($A27="TOTAL",SUM(INDIRECT("O4:O"&amp;ROW()-1)),""))</f>
        <v/>
      </c>
      <c r="P27" s="7" t="str">
        <f t="shared" ca="1" si="4"/>
        <v/>
      </c>
      <c r="Q27" s="7" t="str">
        <f ca="1">IF(AND($A27&lt;&gt;"",$A27&lt;&gt;"TOTAL"),IF(AND([3]PREMIOS_GRADOS!$AD25&lt;&gt;"",[3]PREMIOS_GRADOS!$AD25&lt;&gt;0),[3]PREMIOS_GRADOS!$AD25,""),IF($A27="TOTAL",SUM(INDIRECT("Q4:Q"&amp;ROW()-1)),""))</f>
        <v/>
      </c>
      <c r="R27" s="7" t="str">
        <f ca="1">IF(AND($A27&lt;&gt;"",$A27&lt;&gt;"TOTAL"),IF(AND([3]PREMIOS_GRADOS!$AF25&lt;&gt;"",[3]PREMIOS_GRADOS!$AF25&lt;&gt;0),[3]PREMIOS_GRADOS!$AF25,""),IF($A27="TOTAL",SUM(INDIRECT("R4:R"&amp;ROW()-1)),""))</f>
        <v/>
      </c>
      <c r="S27" s="7" t="str">
        <f t="shared" ca="1" si="5"/>
        <v/>
      </c>
      <c r="T27" s="7" t="str">
        <f ca="1">IF(AND($A27&lt;&gt;"",$A27&lt;&gt;"TOTAL"),IF(AND([3]PREMIOS_GRADOS!$AI25&lt;&gt;"",[3]PREMIOS_GRADOS!$AI25&lt;&gt;0),[3]PREMIOS_GRADOS!$AI25,""),IF($A27="TOTAL",SUM(INDIRECT("T4:T"&amp;ROW()-1)),""))</f>
        <v/>
      </c>
      <c r="U27" s="7" t="str">
        <f ca="1">IF(AND($A27&lt;&gt;"",$A27&lt;&gt;"TOTAL"),IF(AND([3]PREMIOS_GRADOS!$AK25&lt;&gt;"",[3]PREMIOS_GRADOS!$AK25&lt;&gt;0),[3]PREMIOS_GRADOS!$AK25,""),IF($A27="TOTAL",SUM(INDIRECT("U4:U"&amp;ROW()-1)),""))</f>
        <v/>
      </c>
      <c r="V27" s="7" t="str">
        <f t="shared" ca="1" si="6"/>
        <v/>
      </c>
      <c r="W27" s="7" t="str">
        <f ca="1">IF(AND($A27&lt;&gt;"",$A27&lt;&gt;"TOTAL"),IF(AND([3]PREMIOS_GRADOS!$AN25&lt;&gt;"",[3]PREMIOS_GRADOS!$AN25&lt;&gt;0),[3]PREMIOS_GRADOS!$AN25,""),IF($A27="TOTAL",SUM(INDIRECT("W4:W"&amp;ROW()-1)),""))</f>
        <v/>
      </c>
      <c r="X27" s="7" t="str">
        <f ca="1">IF(AND($A27&lt;&gt;"",$A27&lt;&gt;"TOTAL"),IF(AND([3]PREMIOS_GRADOS!$AP25&lt;&gt;"",[3]PREMIOS_GRADOS!$AP25&lt;&gt;0),[3]PREMIOS_GRADOS!$AP25,""),IF($A27="TOTAL",SUM(INDIRECT("X4:X"&amp;ROW()-1)),""))</f>
        <v/>
      </c>
      <c r="Y27" s="7" t="str">
        <f t="shared" ca="1" si="7"/>
        <v/>
      </c>
      <c r="Z27" s="7" t="str">
        <f ca="1">IF(AND($A27&lt;&gt;"",$A27&lt;&gt;"TOTAL"),IF(AND([3]PREMIOS_GRADOS!$AS25&lt;&gt;"",[3]PREMIOS_GRADOS!$AS25&lt;&gt;0),[3]PREMIOS_GRADOS!$AS25,""),IF($A27="TOTAL",SUM(INDIRECT("Z4:Z"&amp;ROW()-1)),""))</f>
        <v/>
      </c>
      <c r="AA27" s="7" t="str">
        <f ca="1">IF(AND($A27&lt;&gt;"",$A27&lt;&gt;"TOTAL"),IF(AND([3]PREMIOS_GRADOS!$AU25&lt;&gt;"",[3]PREMIOS_GRADOS!$AU25&lt;&gt;0),[3]PREMIOS_GRADOS!$AU25,""),IF($A27="TOTAL",SUM(INDIRECT("AA4:AA"&amp;ROW()-1)),""))</f>
        <v/>
      </c>
      <c r="AB27" s="7" t="str">
        <f t="shared" ca="1" si="8"/>
        <v/>
      </c>
      <c r="AC27" s="7" t="str">
        <f ca="1">IF(AND($A27&lt;&gt;"",$A27&lt;&gt;"TOTAL"),IF(AND([3]PREMIOS_GRADOS!$AX25&lt;&gt;"",[3]PREMIOS_GRADOS!$AX25&lt;&gt;0),[3]PREMIOS_GRADOS!$AX25,""),IF($A27="TOTAL",SUM(INDIRECT("AC4:AC"&amp;ROW()-1)),""))</f>
        <v/>
      </c>
      <c r="AD27" s="7" t="str">
        <f ca="1">IF(AND($A27&lt;&gt;"",$A27&lt;&gt;"TOTAL"),IF(AND([3]PREMIOS_GRADOS!$AZ25&lt;&gt;"",[3]PREMIOS_GRADOS!$AZ25&lt;&gt;0),[3]PREMIOS_GRADOS!$AZ25,""),IF($A27="TOTAL",SUM(INDIRECT("AD4:AD"&amp;ROW()-1)),""))</f>
        <v/>
      </c>
      <c r="AE27" s="7" t="str">
        <f t="shared" ca="1" si="9"/>
        <v/>
      </c>
      <c r="AF27" s="7" t="str">
        <f ca="1">IF(AND($A27&lt;&gt;"",$A27&lt;&gt;"TOTAL"),IF(AND([3]PREMIOS_GRADOS!$BC25&lt;&gt;"",[3]PREMIOS_GRADOS!$BC25&lt;&gt;0),[3]PREMIOS_GRADOS!$BC25,""),IF($A27="TOTAL",SUM(INDIRECT("AF4:AF"&amp;ROW()-1)),""))</f>
        <v/>
      </c>
      <c r="AG27" s="7" t="str">
        <f ca="1">IF(AND($A27&lt;&gt;"",$A27&lt;&gt;"TOTAL"),IF(AND([3]PREMIOS_GRADOS!$BE25&lt;&gt;"",[3]PREMIOS_GRADOS!$BE25&lt;&gt;0),[3]PREMIOS_GRADOS!$BE25,""),IF($A27="TOTAL",SUM(INDIRECT("AG4:AG"&amp;ROW()-1)),""))</f>
        <v/>
      </c>
      <c r="AH27" s="7" t="str">
        <f t="shared" ca="1" si="10"/>
        <v/>
      </c>
      <c r="AI27" s="7" t="str">
        <f ca="1">IF(AND($A27&lt;&gt;"",$A27&lt;&gt;"TOTAL"),IF(AND([3]PREMIOS_GRADOS!$BH25&lt;&gt;"",[3]PREMIOS_GRADOS!$BH25&lt;&gt;0),[3]PREMIOS_GRADOS!$BH25,""),IF($A27="TOTAL",SUM(INDIRECT("AI4:AI"&amp;ROW()-1)),""))</f>
        <v/>
      </c>
      <c r="AJ27" s="7" t="str">
        <f ca="1">IF(AND($A27&lt;&gt;"",$A27&lt;&gt;"TOTAL"),IF(AND([3]PREMIOS_GRADOS!$BJ25&lt;&gt;"",[3]PREMIOS_GRADOS!$BJ25&lt;&gt;0),[3]PREMIOS_GRADOS!$BJ25,""),IF($A27="TOTAL",SUM(INDIRECT("AJ4:AJ"&amp;ROW()-1)),""))</f>
        <v/>
      </c>
      <c r="AK27" s="7" t="str">
        <f t="shared" ca="1" si="11"/>
        <v/>
      </c>
      <c r="AL27" s="7" t="str">
        <f ca="1">IF(AND($A27&lt;&gt;"",$A27&lt;&gt;"TOTAL"),IF(AND([3]PREMIOS_GRADOS!$BM25&lt;&gt;"",[3]PREMIOS_GRADOS!$BM25&lt;&gt;0),[3]PREMIOS_GRADOS!$BM25,""),IF($A27="TOTAL",SUM(INDIRECT("AL4:AL"&amp;ROW()-1)),""))</f>
        <v/>
      </c>
      <c r="AM27" s="7" t="str">
        <f ca="1">IF(AND($A27&lt;&gt;"",$A27&lt;&gt;"TOTAL"),IF(AND([3]PREMIOS_GRADOS!$BO25&lt;&gt;"",[3]PREMIOS_GRADOS!$BO25&lt;&gt;0),[3]PREMIOS_GRADOS!$BO25,""),IF($A27="TOTAL",SUM(INDIRECT("AM4:AM"&amp;ROW()-1)),""))</f>
        <v/>
      </c>
      <c r="AN27" s="7" t="str">
        <f t="shared" ca="1" si="12"/>
        <v/>
      </c>
      <c r="AO27" s="7" t="str">
        <f ca="1">IF(AND($A27&lt;&gt;"",$A27&lt;&gt;"TOTAL"),IF(AND([3]PREMIOS_GRADOS!$BR25&lt;&gt;"",[3]PREMIOS_GRADOS!$BR25&lt;&gt;0),[3]PREMIOS_GRADOS!$BR25,""),IF($A27="TOTAL",SUM(INDIRECT("AO4:AO"&amp;ROW()-1)),""))</f>
        <v/>
      </c>
      <c r="AP27" s="7" t="str">
        <f ca="1">IF(AND($A27&lt;&gt;"",$A27&lt;&gt;"TOTAL"),IF(AND([3]PREMIOS_GRADOS!$BT25&lt;&gt;"",[3]PREMIOS_GRADOS!$BT25&lt;&gt;0),[3]PREMIOS_GRADOS!$BT25,""),IF($A27="TOTAL",SUM(INDIRECT("AP4:AP"&amp;ROW()-1)),""))</f>
        <v/>
      </c>
      <c r="AQ27" s="7" t="str">
        <f t="shared" ca="1" si="13"/>
        <v/>
      </c>
      <c r="AR27" s="7" t="str">
        <f ca="1">IF(AND($A27&lt;&gt;"",$A27&lt;&gt;"TOTAL"),IF(AND([3]PREMIOS_GRADOS!$BW25&lt;&gt;"",[3]PREMIOS_GRADOS!$BW25&lt;&gt;0),[3]PREMIOS_GRADOS!$BW25,""),IF($A27="TOTAL",SUM(INDIRECT("AR4:AR"&amp;ROW()-1)),""))</f>
        <v/>
      </c>
      <c r="AS27" s="7" t="str">
        <f ca="1">IF(AND($A27&lt;&gt;"",$A27&lt;&gt;"TOTAL"),IF(AND([3]PREMIOS_GRADOS!$BY25&lt;&gt;"",[3]PREMIOS_GRADOS!$BY25&lt;&gt;0),[3]PREMIOS_GRADOS!$BY25,""),IF($A27="TOTAL",SUM(INDIRECT("AS4:AS"&amp;ROW()-1)),""))</f>
        <v/>
      </c>
      <c r="AT27" s="7" t="str">
        <f t="shared" ca="1" si="14"/>
        <v/>
      </c>
      <c r="AU27" s="7" t="str">
        <f ca="1">IF(AND($A27&lt;&gt;"",$A27&lt;&gt;"TOTAL"),IF(AND([3]PREMIOS_GRADOS!$CB25&lt;&gt;"",[3]PREMIOS_GRADOS!$CB25&lt;&gt;0),[3]PREMIOS_GRADOS!$CB25,""),IF($A27="TOTAL",SUM(INDIRECT("AU4:AU"&amp;ROW()-1)),""))</f>
        <v/>
      </c>
      <c r="AV27" s="7" t="str">
        <f ca="1">IF(AND($A27&lt;&gt;"",$A27&lt;&gt;"TOTAL"),IF(AND([3]PREMIOS_GRADOS!$CD25&lt;&gt;"",[3]PREMIOS_GRADOS!$CD25&lt;&gt;0),[3]PREMIOS_GRADOS!$CD25,""),IF($A27="TOTAL",SUM(INDIRECT("AV4:AV"&amp;ROW()-1)),""))</f>
        <v/>
      </c>
      <c r="AW27" s="7" t="str">
        <f t="shared" ca="1" si="15"/>
        <v/>
      </c>
      <c r="AX27" s="7" t="str">
        <f ca="1">IF(AND($A27&lt;&gt;"",$A27&lt;&gt;"TOTAL"),IF(AND([3]PREMIOS_GRADOS!$CG25&lt;&gt;"",[3]PREMIOS_GRADOS!$CG25&lt;&gt;0),[3]PREMIOS_GRADOS!$CG25,""),IF($A27="TOTAL",SUM(INDIRECT("AX4:AX"&amp;ROW()-1)),""))</f>
        <v/>
      </c>
      <c r="AY27" s="7" t="str">
        <f ca="1">IF(AND($A27&lt;&gt;"",$A27&lt;&gt;"TOTAL"),IF(AND([3]PREMIOS_GRADOS!$CI25&lt;&gt;"",[3]PREMIOS_GRADOS!$CI25&lt;&gt;0),[3]PREMIOS_GRADOS!$CI25,""),IF($A27="TOTAL",SUM(INDIRECT("AY4:AY"&amp;ROW()-1)),""))</f>
        <v/>
      </c>
      <c r="AZ27" s="7" t="str">
        <f t="shared" ca="1" si="16"/>
        <v/>
      </c>
      <c r="BA27" s="7" t="str">
        <f ca="1">IF(AND($A27&lt;&gt;"",$A27&lt;&gt;"TOTAL"),IF(AND([3]PREMIOS_GRADOS!$CL25&lt;&gt;"",[3]PREMIOS_GRADOS!$CL25&lt;&gt;0),[3]PREMIOS_GRADOS!$CL25,""),IF($A27="TOTAL",SUM(INDIRECT("BA4:BA"&amp;ROW()-1)),""))</f>
        <v/>
      </c>
      <c r="BB27" s="7" t="str">
        <f ca="1">IF(AND($A27&lt;&gt;"",$A27&lt;&gt;"TOTAL"),IF(AND([3]PREMIOS_GRADOS!$CN25&lt;&gt;"",[3]PREMIOS_GRADOS!$CN25&lt;&gt;0),[3]PREMIOS_GRADOS!$CN25,""),IF($A27="TOTAL",SUM(INDIRECT("BB4:BB"&amp;ROW()-1)),""))</f>
        <v/>
      </c>
      <c r="BC27" s="7" t="str">
        <f t="shared" ca="1" si="17"/>
        <v/>
      </c>
      <c r="BD27" s="7" t="str">
        <f ca="1">IF(AND($A27&lt;&gt;"",$A27&lt;&gt;"TOTAL"),IF(AND([3]PREMIOS_GRADOS!$CQ25&lt;&gt;"",[3]PREMIOS_GRADOS!$CQ25&lt;&gt;0),[3]PREMIOS_GRADOS!$CQ25,""),IF($A27="TOTAL",SUM(INDIRECT("BD4:BD"&amp;ROW()-1)),""))</f>
        <v/>
      </c>
      <c r="BE27" s="7" t="str">
        <f ca="1">IF(AND($A27&lt;&gt;"",$A27&lt;&gt;"TOTAL"),IF(AND([3]PREMIOS_GRADOS!$CS25&lt;&gt;"",[3]PREMIOS_GRADOS!$CS25&lt;&gt;0),[3]PREMIOS_GRADOS!$CS25,""),IF($A27="TOTAL",SUM(INDIRECT("BE4:BE"&amp;ROW()-1)),""))</f>
        <v/>
      </c>
      <c r="BF27" s="7" t="str">
        <f t="shared" ca="1" si="18"/>
        <v/>
      </c>
    </row>
    <row r="28" spans="1:58" x14ac:dyDescent="0.2">
      <c r="A28" s="12" t="str">
        <f>IF([3]PREMIOS_GRADOS!$D26&lt;&gt;"",[3]PREMIOS_GRADOS!$D26,IF(AND([3]PREMIOS_GRADOS!$D26="",[3]PREMIOS_GRADOS!$D27="",[3]PREMIOS_GRADOS!$D25=""),"","TOTAL"))</f>
        <v/>
      </c>
      <c r="B28" s="7" t="str">
        <f ca="1">IF(AND($A28&lt;&gt;"",$A28&lt;&gt;"TOTAL"),IF(AND([3]PREMIOS_GRADOS!$E26&lt;&gt;"",[3]PREMIOS_GRADOS!$E26&lt;&gt;0),[3]PREMIOS_GRADOS!$E26,""),IF($A28="TOTAL",SUM(INDIRECT("B4:B"&amp;ROW()-1)),""))</f>
        <v/>
      </c>
      <c r="C28" s="7" t="str">
        <f ca="1">IF(AND($A28&lt;&gt;"",$A28&lt;&gt;"TOTAL"),IF(AND([3]PREMIOS_GRADOS!$G26&lt;&gt;"",[3]PREMIOS_GRADOS!$G26&lt;&gt;0),[3]PREMIOS_GRADOS!$G26,""),IF($A28="TOTAL",SUM(INDIRECT("C4:C"&amp;ROW()-1)),""))</f>
        <v/>
      </c>
      <c r="D28" s="7" t="str">
        <f t="shared" ca="1" si="0"/>
        <v/>
      </c>
      <c r="E28" s="7" t="str">
        <f ca="1">IF(AND($A28&lt;&gt;"",$A28&lt;&gt;"TOTAL"),IF(AND([3]PREMIOS_GRADOS!$J26&lt;&gt;"",[3]PREMIOS_GRADOS!$J26&lt;&gt;0),[3]PREMIOS_GRADOS!$J26,""),IF($A28="TOTAL",SUM(INDIRECT("E4:E"&amp;ROW()-1)),""))</f>
        <v/>
      </c>
      <c r="F28" s="7" t="str">
        <f ca="1">IF(AND($A28&lt;&gt;"",$A28&lt;&gt;"TOTAL"),IF(AND([3]PREMIOS_GRADOS!$L26&lt;&gt;"",[3]PREMIOS_GRADOS!$L26&lt;&gt;0),[3]PREMIOS_GRADOS!$L26,""),IF($A28="TOTAL",SUM(INDIRECT("F4:F"&amp;ROW()-1)),""))</f>
        <v/>
      </c>
      <c r="G28" s="7" t="str">
        <f t="shared" ca="1" si="1"/>
        <v/>
      </c>
      <c r="H28" s="7" t="str">
        <f ca="1">IF(AND($A28&lt;&gt;"",$A28&lt;&gt;"TOTAL"),IF(AND([3]PREMIOS_GRADOS!$O26&lt;&gt;"",[3]PREMIOS_GRADOS!$O26&lt;&gt;0),[3]PREMIOS_GRADOS!$O26,""),IF($A28="TOTAL",SUM(INDIRECT("H4:H"&amp;ROW()-1)),""))</f>
        <v/>
      </c>
      <c r="I28" s="7" t="str">
        <f ca="1">IF(AND($A28&lt;&gt;"",$A28&lt;&gt;"TOTAL"),IF(AND([3]PREMIOS_GRADOS!$Q26&lt;&gt;"",[3]PREMIOS_GRADOS!$Q26&lt;&gt;0),[3]PREMIOS_GRADOS!$Q26,""),IF($A28="TOTAL",SUM(INDIRECT("I4:I"&amp;ROW()-1)),""))</f>
        <v/>
      </c>
      <c r="J28" s="7" t="str">
        <f t="shared" ca="1" si="2"/>
        <v/>
      </c>
      <c r="K28" s="7" t="str">
        <f ca="1">IF(AND($A28&lt;&gt;"",$A28&lt;&gt;"TOTAL"),IF(AND([3]PREMIOS_GRADOS!$T26&lt;&gt;"",[3]PREMIOS_GRADOS!$T26&lt;&gt;0),[3]PREMIOS_GRADOS!$T26,""),IF($A28="TOTAL",SUM(INDIRECT("K4:K"&amp;ROW()-1)),""))</f>
        <v/>
      </c>
      <c r="L28" s="7" t="str">
        <f ca="1">IF(AND($A28&lt;&gt;"",$A28&lt;&gt;"TOTAL"),IF(AND([3]PREMIOS_GRADOS!$V26&lt;&gt;"",[3]PREMIOS_GRADOS!$V26&lt;&gt;0),[3]PREMIOS_GRADOS!$V26,""),IF($A28="TOTAL",SUM(INDIRECT("L4:L"&amp;ROW()-1)),""))</f>
        <v/>
      </c>
      <c r="M28" s="7" t="str">
        <f t="shared" ca="1" si="3"/>
        <v/>
      </c>
      <c r="N28" s="7" t="str">
        <f ca="1">IF(AND($A28&lt;&gt;"",$A28&lt;&gt;"TOTAL"),IF(AND([3]PREMIOS_GRADOS!$Y26&lt;&gt;"",[3]PREMIOS_GRADOS!$Y26&lt;&gt;0),[3]PREMIOS_GRADOS!$Y26,""),IF($A28="TOTAL",SUM(INDIRECT("N4:N"&amp;ROW()-1)),""))</f>
        <v/>
      </c>
      <c r="O28" s="7" t="str">
        <f ca="1">IF(AND($A28&lt;&gt;"",$A28&lt;&gt;"TOTAL"),IF(AND([3]PREMIOS_GRADOS!$AA26&lt;&gt;"",[3]PREMIOS_GRADOS!$AA26&lt;&gt;0),[3]PREMIOS_GRADOS!$AA26,""),IF($A28="TOTAL",SUM(INDIRECT("O4:O"&amp;ROW()-1)),""))</f>
        <v/>
      </c>
      <c r="P28" s="7" t="str">
        <f t="shared" ca="1" si="4"/>
        <v/>
      </c>
      <c r="Q28" s="7" t="str">
        <f ca="1">IF(AND($A28&lt;&gt;"",$A28&lt;&gt;"TOTAL"),IF(AND([3]PREMIOS_GRADOS!$AD26&lt;&gt;"",[3]PREMIOS_GRADOS!$AD26&lt;&gt;0),[3]PREMIOS_GRADOS!$AD26,""),IF($A28="TOTAL",SUM(INDIRECT("Q4:Q"&amp;ROW()-1)),""))</f>
        <v/>
      </c>
      <c r="R28" s="7" t="str">
        <f ca="1">IF(AND($A28&lt;&gt;"",$A28&lt;&gt;"TOTAL"),IF(AND([3]PREMIOS_GRADOS!$AF26&lt;&gt;"",[3]PREMIOS_GRADOS!$AF26&lt;&gt;0),[3]PREMIOS_GRADOS!$AF26,""),IF($A28="TOTAL",SUM(INDIRECT("R4:R"&amp;ROW()-1)),""))</f>
        <v/>
      </c>
      <c r="S28" s="7" t="str">
        <f t="shared" ca="1" si="5"/>
        <v/>
      </c>
      <c r="T28" s="7" t="str">
        <f ca="1">IF(AND($A28&lt;&gt;"",$A28&lt;&gt;"TOTAL"),IF(AND([3]PREMIOS_GRADOS!$AI26&lt;&gt;"",[3]PREMIOS_GRADOS!$AI26&lt;&gt;0),[3]PREMIOS_GRADOS!$AI26,""),IF($A28="TOTAL",SUM(INDIRECT("T4:T"&amp;ROW()-1)),""))</f>
        <v/>
      </c>
      <c r="U28" s="7" t="str">
        <f ca="1">IF(AND($A28&lt;&gt;"",$A28&lt;&gt;"TOTAL"),IF(AND([3]PREMIOS_GRADOS!$AK26&lt;&gt;"",[3]PREMIOS_GRADOS!$AK26&lt;&gt;0),[3]PREMIOS_GRADOS!$AK26,""),IF($A28="TOTAL",SUM(INDIRECT("U4:U"&amp;ROW()-1)),""))</f>
        <v/>
      </c>
      <c r="V28" s="7" t="str">
        <f t="shared" ca="1" si="6"/>
        <v/>
      </c>
      <c r="W28" s="7" t="str">
        <f ca="1">IF(AND($A28&lt;&gt;"",$A28&lt;&gt;"TOTAL"),IF(AND([3]PREMIOS_GRADOS!$AN26&lt;&gt;"",[3]PREMIOS_GRADOS!$AN26&lt;&gt;0),[3]PREMIOS_GRADOS!$AN26,""),IF($A28="TOTAL",SUM(INDIRECT("W4:W"&amp;ROW()-1)),""))</f>
        <v/>
      </c>
      <c r="X28" s="7" t="str">
        <f ca="1">IF(AND($A28&lt;&gt;"",$A28&lt;&gt;"TOTAL"),IF(AND([3]PREMIOS_GRADOS!$AP26&lt;&gt;"",[3]PREMIOS_GRADOS!$AP26&lt;&gt;0),[3]PREMIOS_GRADOS!$AP26,""),IF($A28="TOTAL",SUM(INDIRECT("X4:X"&amp;ROW()-1)),""))</f>
        <v/>
      </c>
      <c r="Y28" s="7" t="str">
        <f t="shared" ca="1" si="7"/>
        <v/>
      </c>
      <c r="Z28" s="7" t="str">
        <f ca="1">IF(AND($A28&lt;&gt;"",$A28&lt;&gt;"TOTAL"),IF(AND([3]PREMIOS_GRADOS!$AS26&lt;&gt;"",[3]PREMIOS_GRADOS!$AS26&lt;&gt;0),[3]PREMIOS_GRADOS!$AS26,""),IF($A28="TOTAL",SUM(INDIRECT("Z4:Z"&amp;ROW()-1)),""))</f>
        <v/>
      </c>
      <c r="AA28" s="7" t="str">
        <f ca="1">IF(AND($A28&lt;&gt;"",$A28&lt;&gt;"TOTAL"),IF(AND([3]PREMIOS_GRADOS!$AU26&lt;&gt;"",[3]PREMIOS_GRADOS!$AU26&lt;&gt;0),[3]PREMIOS_GRADOS!$AU26,""),IF($A28="TOTAL",SUM(INDIRECT("AA4:AA"&amp;ROW()-1)),""))</f>
        <v/>
      </c>
      <c r="AB28" s="7" t="str">
        <f t="shared" ca="1" si="8"/>
        <v/>
      </c>
      <c r="AC28" s="7" t="str">
        <f ca="1">IF(AND($A28&lt;&gt;"",$A28&lt;&gt;"TOTAL"),IF(AND([3]PREMIOS_GRADOS!$AX26&lt;&gt;"",[3]PREMIOS_GRADOS!$AX26&lt;&gt;0),[3]PREMIOS_GRADOS!$AX26,""),IF($A28="TOTAL",SUM(INDIRECT("AC4:AC"&amp;ROW()-1)),""))</f>
        <v/>
      </c>
      <c r="AD28" s="7" t="str">
        <f ca="1">IF(AND($A28&lt;&gt;"",$A28&lt;&gt;"TOTAL"),IF(AND([3]PREMIOS_GRADOS!$AZ26&lt;&gt;"",[3]PREMIOS_GRADOS!$AZ26&lt;&gt;0),[3]PREMIOS_GRADOS!$AZ26,""),IF($A28="TOTAL",SUM(INDIRECT("AD4:AD"&amp;ROW()-1)),""))</f>
        <v/>
      </c>
      <c r="AE28" s="7" t="str">
        <f t="shared" ca="1" si="9"/>
        <v/>
      </c>
      <c r="AF28" s="7" t="str">
        <f ca="1">IF(AND($A28&lt;&gt;"",$A28&lt;&gt;"TOTAL"),IF(AND([3]PREMIOS_GRADOS!$BC26&lt;&gt;"",[3]PREMIOS_GRADOS!$BC26&lt;&gt;0),[3]PREMIOS_GRADOS!$BC26,""),IF($A28="TOTAL",SUM(INDIRECT("AF4:AF"&amp;ROW()-1)),""))</f>
        <v/>
      </c>
      <c r="AG28" s="7" t="str">
        <f ca="1">IF(AND($A28&lt;&gt;"",$A28&lt;&gt;"TOTAL"),IF(AND([3]PREMIOS_GRADOS!$BE26&lt;&gt;"",[3]PREMIOS_GRADOS!$BE26&lt;&gt;0),[3]PREMIOS_GRADOS!$BE26,""),IF($A28="TOTAL",SUM(INDIRECT("AG4:AG"&amp;ROW()-1)),""))</f>
        <v/>
      </c>
      <c r="AH28" s="7" t="str">
        <f t="shared" ca="1" si="10"/>
        <v/>
      </c>
      <c r="AI28" s="7" t="str">
        <f ca="1">IF(AND($A28&lt;&gt;"",$A28&lt;&gt;"TOTAL"),IF(AND([3]PREMIOS_GRADOS!$BH26&lt;&gt;"",[3]PREMIOS_GRADOS!$BH26&lt;&gt;0),[3]PREMIOS_GRADOS!$BH26,""),IF($A28="TOTAL",SUM(INDIRECT("AI4:AI"&amp;ROW()-1)),""))</f>
        <v/>
      </c>
      <c r="AJ28" s="7" t="str">
        <f ca="1">IF(AND($A28&lt;&gt;"",$A28&lt;&gt;"TOTAL"),IF(AND([3]PREMIOS_GRADOS!$BJ26&lt;&gt;"",[3]PREMIOS_GRADOS!$BJ26&lt;&gt;0),[3]PREMIOS_GRADOS!$BJ26,""),IF($A28="TOTAL",SUM(INDIRECT("AJ4:AJ"&amp;ROW()-1)),""))</f>
        <v/>
      </c>
      <c r="AK28" s="7" t="str">
        <f t="shared" ca="1" si="11"/>
        <v/>
      </c>
      <c r="AL28" s="7" t="str">
        <f ca="1">IF(AND($A28&lt;&gt;"",$A28&lt;&gt;"TOTAL"),IF(AND([3]PREMIOS_GRADOS!$BM26&lt;&gt;"",[3]PREMIOS_GRADOS!$BM26&lt;&gt;0),[3]PREMIOS_GRADOS!$BM26,""),IF($A28="TOTAL",SUM(INDIRECT("AL4:AL"&amp;ROW()-1)),""))</f>
        <v/>
      </c>
      <c r="AM28" s="7" t="str">
        <f ca="1">IF(AND($A28&lt;&gt;"",$A28&lt;&gt;"TOTAL"),IF(AND([3]PREMIOS_GRADOS!$BO26&lt;&gt;"",[3]PREMIOS_GRADOS!$BO26&lt;&gt;0),[3]PREMIOS_GRADOS!$BO26,""),IF($A28="TOTAL",SUM(INDIRECT("AM4:AM"&amp;ROW()-1)),""))</f>
        <v/>
      </c>
      <c r="AN28" s="7" t="str">
        <f t="shared" ca="1" si="12"/>
        <v/>
      </c>
      <c r="AO28" s="7" t="str">
        <f ca="1">IF(AND($A28&lt;&gt;"",$A28&lt;&gt;"TOTAL"),IF(AND([3]PREMIOS_GRADOS!$BR26&lt;&gt;"",[3]PREMIOS_GRADOS!$BR26&lt;&gt;0),[3]PREMIOS_GRADOS!$BR26,""),IF($A28="TOTAL",SUM(INDIRECT("AO4:AO"&amp;ROW()-1)),""))</f>
        <v/>
      </c>
      <c r="AP28" s="7" t="str">
        <f ca="1">IF(AND($A28&lt;&gt;"",$A28&lt;&gt;"TOTAL"),IF(AND([3]PREMIOS_GRADOS!$BT26&lt;&gt;"",[3]PREMIOS_GRADOS!$BT26&lt;&gt;0),[3]PREMIOS_GRADOS!$BT26,""),IF($A28="TOTAL",SUM(INDIRECT("AP4:AP"&amp;ROW()-1)),""))</f>
        <v/>
      </c>
      <c r="AQ28" s="7" t="str">
        <f t="shared" ca="1" si="13"/>
        <v/>
      </c>
      <c r="AR28" s="7" t="str">
        <f ca="1">IF(AND($A28&lt;&gt;"",$A28&lt;&gt;"TOTAL"),IF(AND([3]PREMIOS_GRADOS!$BW26&lt;&gt;"",[3]PREMIOS_GRADOS!$BW26&lt;&gt;0),[3]PREMIOS_GRADOS!$BW26,""),IF($A28="TOTAL",SUM(INDIRECT("AR4:AR"&amp;ROW()-1)),""))</f>
        <v/>
      </c>
      <c r="AS28" s="7" t="str">
        <f ca="1">IF(AND($A28&lt;&gt;"",$A28&lt;&gt;"TOTAL"),IF(AND([3]PREMIOS_GRADOS!$BY26&lt;&gt;"",[3]PREMIOS_GRADOS!$BY26&lt;&gt;0),[3]PREMIOS_GRADOS!$BY26,""),IF($A28="TOTAL",SUM(INDIRECT("AS4:AS"&amp;ROW()-1)),""))</f>
        <v/>
      </c>
      <c r="AT28" s="7" t="str">
        <f t="shared" ca="1" si="14"/>
        <v/>
      </c>
      <c r="AU28" s="7" t="str">
        <f ca="1">IF(AND($A28&lt;&gt;"",$A28&lt;&gt;"TOTAL"),IF(AND([3]PREMIOS_GRADOS!$CB26&lt;&gt;"",[3]PREMIOS_GRADOS!$CB26&lt;&gt;0),[3]PREMIOS_GRADOS!$CB26,""),IF($A28="TOTAL",SUM(INDIRECT("AU4:AU"&amp;ROW()-1)),""))</f>
        <v/>
      </c>
      <c r="AV28" s="7" t="str">
        <f ca="1">IF(AND($A28&lt;&gt;"",$A28&lt;&gt;"TOTAL"),IF(AND([3]PREMIOS_GRADOS!$CD26&lt;&gt;"",[3]PREMIOS_GRADOS!$CD26&lt;&gt;0),[3]PREMIOS_GRADOS!$CD26,""),IF($A28="TOTAL",SUM(INDIRECT("AV4:AV"&amp;ROW()-1)),""))</f>
        <v/>
      </c>
      <c r="AW28" s="7" t="str">
        <f t="shared" ca="1" si="15"/>
        <v/>
      </c>
      <c r="AX28" s="7" t="str">
        <f ca="1">IF(AND($A28&lt;&gt;"",$A28&lt;&gt;"TOTAL"),IF(AND([3]PREMIOS_GRADOS!$CG26&lt;&gt;"",[3]PREMIOS_GRADOS!$CG26&lt;&gt;0),[3]PREMIOS_GRADOS!$CG26,""),IF($A28="TOTAL",SUM(INDIRECT("AX4:AX"&amp;ROW()-1)),""))</f>
        <v/>
      </c>
      <c r="AY28" s="7" t="str">
        <f ca="1">IF(AND($A28&lt;&gt;"",$A28&lt;&gt;"TOTAL"),IF(AND([3]PREMIOS_GRADOS!$CI26&lt;&gt;"",[3]PREMIOS_GRADOS!$CI26&lt;&gt;0),[3]PREMIOS_GRADOS!$CI26,""),IF($A28="TOTAL",SUM(INDIRECT("AY4:AY"&amp;ROW()-1)),""))</f>
        <v/>
      </c>
      <c r="AZ28" s="7" t="str">
        <f t="shared" ca="1" si="16"/>
        <v/>
      </c>
      <c r="BA28" s="7" t="str">
        <f ca="1">IF(AND($A28&lt;&gt;"",$A28&lt;&gt;"TOTAL"),IF(AND([3]PREMIOS_GRADOS!$CL26&lt;&gt;"",[3]PREMIOS_GRADOS!$CL26&lt;&gt;0),[3]PREMIOS_GRADOS!$CL26,""),IF($A28="TOTAL",SUM(INDIRECT("BA4:BA"&amp;ROW()-1)),""))</f>
        <v/>
      </c>
      <c r="BB28" s="7" t="str">
        <f ca="1">IF(AND($A28&lt;&gt;"",$A28&lt;&gt;"TOTAL"),IF(AND([3]PREMIOS_GRADOS!$CN26&lt;&gt;"",[3]PREMIOS_GRADOS!$CN26&lt;&gt;0),[3]PREMIOS_GRADOS!$CN26,""),IF($A28="TOTAL",SUM(INDIRECT("BB4:BB"&amp;ROW()-1)),""))</f>
        <v/>
      </c>
      <c r="BC28" s="7" t="str">
        <f t="shared" ca="1" si="17"/>
        <v/>
      </c>
      <c r="BD28" s="7" t="str">
        <f ca="1">IF(AND($A28&lt;&gt;"",$A28&lt;&gt;"TOTAL"),IF(AND([3]PREMIOS_GRADOS!$CQ26&lt;&gt;"",[3]PREMIOS_GRADOS!$CQ26&lt;&gt;0),[3]PREMIOS_GRADOS!$CQ26,""),IF($A28="TOTAL",SUM(INDIRECT("BD4:BD"&amp;ROW()-1)),""))</f>
        <v/>
      </c>
      <c r="BE28" s="7" t="str">
        <f ca="1">IF(AND($A28&lt;&gt;"",$A28&lt;&gt;"TOTAL"),IF(AND([3]PREMIOS_GRADOS!$CS26&lt;&gt;"",[3]PREMIOS_GRADOS!$CS26&lt;&gt;0),[3]PREMIOS_GRADOS!$CS26,""),IF($A28="TOTAL",SUM(INDIRECT("BE4:BE"&amp;ROW()-1)),""))</f>
        <v/>
      </c>
      <c r="BF28" s="7" t="str">
        <f t="shared" ca="1" si="18"/>
        <v/>
      </c>
    </row>
    <row r="29" spans="1:58" x14ac:dyDescent="0.2">
      <c r="A29" s="12" t="str">
        <f>IF([3]PREMIOS_GRADOS!$D27&lt;&gt;"",[3]PREMIOS_GRADOS!$D27,IF(AND([3]PREMIOS_GRADOS!$D27="",[3]PREMIOS_GRADOS!$D28="",[3]PREMIOS_GRADOS!$D26=""),"","TOTAL"))</f>
        <v/>
      </c>
      <c r="B29" s="7" t="str">
        <f ca="1">IF(AND($A29&lt;&gt;"",$A29&lt;&gt;"TOTAL"),IF(AND([3]PREMIOS_GRADOS!$E27&lt;&gt;"",[3]PREMIOS_GRADOS!$E27&lt;&gt;0),[3]PREMIOS_GRADOS!$E27,""),IF($A29="TOTAL",SUM(INDIRECT("B4:B"&amp;ROW()-1)),""))</f>
        <v/>
      </c>
      <c r="C29" s="7" t="str">
        <f ca="1">IF(AND($A29&lt;&gt;"",$A29&lt;&gt;"TOTAL"),IF(AND([3]PREMIOS_GRADOS!$G27&lt;&gt;"",[3]PREMIOS_GRADOS!$G27&lt;&gt;0),[3]PREMIOS_GRADOS!$G27,""),IF($A29="TOTAL",SUM(INDIRECT("C4:C"&amp;ROW()-1)),""))</f>
        <v/>
      </c>
      <c r="D29" s="7" t="str">
        <f t="shared" ca="1" si="0"/>
        <v/>
      </c>
      <c r="E29" s="7" t="str">
        <f ca="1">IF(AND($A29&lt;&gt;"",$A29&lt;&gt;"TOTAL"),IF(AND([3]PREMIOS_GRADOS!$J27&lt;&gt;"",[3]PREMIOS_GRADOS!$J27&lt;&gt;0),[3]PREMIOS_GRADOS!$J27,""),IF($A29="TOTAL",SUM(INDIRECT("E4:E"&amp;ROW()-1)),""))</f>
        <v/>
      </c>
      <c r="F29" s="7" t="str">
        <f ca="1">IF(AND($A29&lt;&gt;"",$A29&lt;&gt;"TOTAL"),IF(AND([3]PREMIOS_GRADOS!$L27&lt;&gt;"",[3]PREMIOS_GRADOS!$L27&lt;&gt;0),[3]PREMIOS_GRADOS!$L27,""),IF($A29="TOTAL",SUM(INDIRECT("F4:F"&amp;ROW()-1)),""))</f>
        <v/>
      </c>
      <c r="G29" s="7" t="str">
        <f t="shared" ca="1" si="1"/>
        <v/>
      </c>
      <c r="H29" s="7" t="str">
        <f ca="1">IF(AND($A29&lt;&gt;"",$A29&lt;&gt;"TOTAL"),IF(AND([3]PREMIOS_GRADOS!$O27&lt;&gt;"",[3]PREMIOS_GRADOS!$O27&lt;&gt;0),[3]PREMIOS_GRADOS!$O27,""),IF($A29="TOTAL",SUM(INDIRECT("H4:H"&amp;ROW()-1)),""))</f>
        <v/>
      </c>
      <c r="I29" s="7" t="str">
        <f ca="1">IF(AND($A29&lt;&gt;"",$A29&lt;&gt;"TOTAL"),IF(AND([3]PREMIOS_GRADOS!$Q27&lt;&gt;"",[3]PREMIOS_GRADOS!$Q27&lt;&gt;0),[3]PREMIOS_GRADOS!$Q27,""),IF($A29="TOTAL",SUM(INDIRECT("I4:I"&amp;ROW()-1)),""))</f>
        <v/>
      </c>
      <c r="J29" s="7" t="str">
        <f t="shared" ca="1" si="2"/>
        <v/>
      </c>
      <c r="K29" s="7" t="str">
        <f ca="1">IF(AND($A29&lt;&gt;"",$A29&lt;&gt;"TOTAL"),IF(AND([3]PREMIOS_GRADOS!$T27&lt;&gt;"",[3]PREMIOS_GRADOS!$T27&lt;&gt;0),[3]PREMIOS_GRADOS!$T27,""),IF($A29="TOTAL",SUM(INDIRECT("K4:K"&amp;ROW()-1)),""))</f>
        <v/>
      </c>
      <c r="L29" s="7" t="str">
        <f ca="1">IF(AND($A29&lt;&gt;"",$A29&lt;&gt;"TOTAL"),IF(AND([3]PREMIOS_GRADOS!$V27&lt;&gt;"",[3]PREMIOS_GRADOS!$V27&lt;&gt;0),[3]PREMIOS_GRADOS!$V27,""),IF($A29="TOTAL",SUM(INDIRECT("L4:L"&amp;ROW()-1)),""))</f>
        <v/>
      </c>
      <c r="M29" s="7" t="str">
        <f t="shared" ca="1" si="3"/>
        <v/>
      </c>
      <c r="N29" s="7" t="str">
        <f ca="1">IF(AND($A29&lt;&gt;"",$A29&lt;&gt;"TOTAL"),IF(AND([3]PREMIOS_GRADOS!$Y27&lt;&gt;"",[3]PREMIOS_GRADOS!$Y27&lt;&gt;0),[3]PREMIOS_GRADOS!$Y27,""),IF($A29="TOTAL",SUM(INDIRECT("N4:N"&amp;ROW()-1)),""))</f>
        <v/>
      </c>
      <c r="O29" s="7" t="str">
        <f ca="1">IF(AND($A29&lt;&gt;"",$A29&lt;&gt;"TOTAL"),IF(AND([3]PREMIOS_GRADOS!$AA27&lt;&gt;"",[3]PREMIOS_GRADOS!$AA27&lt;&gt;0),[3]PREMIOS_GRADOS!$AA27,""),IF($A29="TOTAL",SUM(INDIRECT("O4:O"&amp;ROW()-1)),""))</f>
        <v/>
      </c>
      <c r="P29" s="7" t="str">
        <f t="shared" ca="1" si="4"/>
        <v/>
      </c>
      <c r="Q29" s="7" t="str">
        <f ca="1">IF(AND($A29&lt;&gt;"",$A29&lt;&gt;"TOTAL"),IF(AND([3]PREMIOS_GRADOS!$AD27&lt;&gt;"",[3]PREMIOS_GRADOS!$AD27&lt;&gt;0),[3]PREMIOS_GRADOS!$AD27,""),IF($A29="TOTAL",SUM(INDIRECT("Q4:Q"&amp;ROW()-1)),""))</f>
        <v/>
      </c>
      <c r="R29" s="7" t="str">
        <f ca="1">IF(AND($A29&lt;&gt;"",$A29&lt;&gt;"TOTAL"),IF(AND([3]PREMIOS_GRADOS!$AF27&lt;&gt;"",[3]PREMIOS_GRADOS!$AF27&lt;&gt;0),[3]PREMIOS_GRADOS!$AF27,""),IF($A29="TOTAL",SUM(INDIRECT("R4:R"&amp;ROW()-1)),""))</f>
        <v/>
      </c>
      <c r="S29" s="7" t="str">
        <f t="shared" ca="1" si="5"/>
        <v/>
      </c>
      <c r="T29" s="7" t="str">
        <f ca="1">IF(AND($A29&lt;&gt;"",$A29&lt;&gt;"TOTAL"),IF(AND([3]PREMIOS_GRADOS!$AI27&lt;&gt;"",[3]PREMIOS_GRADOS!$AI27&lt;&gt;0),[3]PREMIOS_GRADOS!$AI27,""),IF($A29="TOTAL",SUM(INDIRECT("T4:T"&amp;ROW()-1)),""))</f>
        <v/>
      </c>
      <c r="U29" s="7" t="str">
        <f ca="1">IF(AND($A29&lt;&gt;"",$A29&lt;&gt;"TOTAL"),IF(AND([3]PREMIOS_GRADOS!$AK27&lt;&gt;"",[3]PREMIOS_GRADOS!$AK27&lt;&gt;0),[3]PREMIOS_GRADOS!$AK27,""),IF($A29="TOTAL",SUM(INDIRECT("U4:U"&amp;ROW()-1)),""))</f>
        <v/>
      </c>
      <c r="V29" s="7" t="str">
        <f t="shared" ca="1" si="6"/>
        <v/>
      </c>
      <c r="W29" s="7" t="str">
        <f ca="1">IF(AND($A29&lt;&gt;"",$A29&lt;&gt;"TOTAL"),IF(AND([3]PREMIOS_GRADOS!$AN27&lt;&gt;"",[3]PREMIOS_GRADOS!$AN27&lt;&gt;0),[3]PREMIOS_GRADOS!$AN27,""),IF($A29="TOTAL",SUM(INDIRECT("W4:W"&amp;ROW()-1)),""))</f>
        <v/>
      </c>
      <c r="X29" s="7" t="str">
        <f ca="1">IF(AND($A29&lt;&gt;"",$A29&lt;&gt;"TOTAL"),IF(AND([3]PREMIOS_GRADOS!$AP27&lt;&gt;"",[3]PREMIOS_GRADOS!$AP27&lt;&gt;0),[3]PREMIOS_GRADOS!$AP27,""),IF($A29="TOTAL",SUM(INDIRECT("X4:X"&amp;ROW()-1)),""))</f>
        <v/>
      </c>
      <c r="Y29" s="7" t="str">
        <f t="shared" ca="1" si="7"/>
        <v/>
      </c>
      <c r="Z29" s="7" t="str">
        <f ca="1">IF(AND($A29&lt;&gt;"",$A29&lt;&gt;"TOTAL"),IF(AND([3]PREMIOS_GRADOS!$AS27&lt;&gt;"",[3]PREMIOS_GRADOS!$AS27&lt;&gt;0),[3]PREMIOS_GRADOS!$AS27,""),IF($A29="TOTAL",SUM(INDIRECT("Z4:Z"&amp;ROW()-1)),""))</f>
        <v/>
      </c>
      <c r="AA29" s="7" t="str">
        <f ca="1">IF(AND($A29&lt;&gt;"",$A29&lt;&gt;"TOTAL"),IF(AND([3]PREMIOS_GRADOS!$AU27&lt;&gt;"",[3]PREMIOS_GRADOS!$AU27&lt;&gt;0),[3]PREMIOS_GRADOS!$AU27,""),IF($A29="TOTAL",SUM(INDIRECT("AA4:AA"&amp;ROW()-1)),""))</f>
        <v/>
      </c>
      <c r="AB29" s="7" t="str">
        <f t="shared" ca="1" si="8"/>
        <v/>
      </c>
      <c r="AC29" s="7" t="str">
        <f ca="1">IF(AND($A29&lt;&gt;"",$A29&lt;&gt;"TOTAL"),IF(AND([3]PREMIOS_GRADOS!$AX27&lt;&gt;"",[3]PREMIOS_GRADOS!$AX27&lt;&gt;0),[3]PREMIOS_GRADOS!$AX27,""),IF($A29="TOTAL",SUM(INDIRECT("AC4:AC"&amp;ROW()-1)),""))</f>
        <v/>
      </c>
      <c r="AD29" s="7" t="str">
        <f ca="1">IF(AND($A29&lt;&gt;"",$A29&lt;&gt;"TOTAL"),IF(AND([3]PREMIOS_GRADOS!$AZ27&lt;&gt;"",[3]PREMIOS_GRADOS!$AZ27&lt;&gt;0),[3]PREMIOS_GRADOS!$AZ27,""),IF($A29="TOTAL",SUM(INDIRECT("AD4:AD"&amp;ROW()-1)),""))</f>
        <v/>
      </c>
      <c r="AE29" s="7" t="str">
        <f t="shared" ca="1" si="9"/>
        <v/>
      </c>
      <c r="AF29" s="7" t="str">
        <f ca="1">IF(AND($A29&lt;&gt;"",$A29&lt;&gt;"TOTAL"),IF(AND([3]PREMIOS_GRADOS!$BC27&lt;&gt;"",[3]PREMIOS_GRADOS!$BC27&lt;&gt;0),[3]PREMIOS_GRADOS!$BC27,""),IF($A29="TOTAL",SUM(INDIRECT("AF4:AF"&amp;ROW()-1)),""))</f>
        <v/>
      </c>
      <c r="AG29" s="7" t="str">
        <f ca="1">IF(AND($A29&lt;&gt;"",$A29&lt;&gt;"TOTAL"),IF(AND([3]PREMIOS_GRADOS!$BE27&lt;&gt;"",[3]PREMIOS_GRADOS!$BE27&lt;&gt;0),[3]PREMIOS_GRADOS!$BE27,""),IF($A29="TOTAL",SUM(INDIRECT("AG4:AG"&amp;ROW()-1)),""))</f>
        <v/>
      </c>
      <c r="AH29" s="7" t="str">
        <f t="shared" ca="1" si="10"/>
        <v/>
      </c>
      <c r="AI29" s="7" t="str">
        <f ca="1">IF(AND($A29&lt;&gt;"",$A29&lt;&gt;"TOTAL"),IF(AND([3]PREMIOS_GRADOS!$BH27&lt;&gt;"",[3]PREMIOS_GRADOS!$BH27&lt;&gt;0),[3]PREMIOS_GRADOS!$BH27,""),IF($A29="TOTAL",SUM(INDIRECT("AI4:AI"&amp;ROW()-1)),""))</f>
        <v/>
      </c>
      <c r="AJ29" s="7" t="str">
        <f ca="1">IF(AND($A29&lt;&gt;"",$A29&lt;&gt;"TOTAL"),IF(AND([3]PREMIOS_GRADOS!$BJ27&lt;&gt;"",[3]PREMIOS_GRADOS!$BJ27&lt;&gt;0),[3]PREMIOS_GRADOS!$BJ27,""),IF($A29="TOTAL",SUM(INDIRECT("AJ4:AJ"&amp;ROW()-1)),""))</f>
        <v/>
      </c>
      <c r="AK29" s="7" t="str">
        <f t="shared" ca="1" si="11"/>
        <v/>
      </c>
      <c r="AL29" s="7" t="str">
        <f ca="1">IF(AND($A29&lt;&gt;"",$A29&lt;&gt;"TOTAL"),IF(AND([3]PREMIOS_GRADOS!$BM27&lt;&gt;"",[3]PREMIOS_GRADOS!$BM27&lt;&gt;0),[3]PREMIOS_GRADOS!$BM27,""),IF($A29="TOTAL",SUM(INDIRECT("AL4:AL"&amp;ROW()-1)),""))</f>
        <v/>
      </c>
      <c r="AM29" s="7" t="str">
        <f ca="1">IF(AND($A29&lt;&gt;"",$A29&lt;&gt;"TOTAL"),IF(AND([3]PREMIOS_GRADOS!$BO27&lt;&gt;"",[3]PREMIOS_GRADOS!$BO27&lt;&gt;0),[3]PREMIOS_GRADOS!$BO27,""),IF($A29="TOTAL",SUM(INDIRECT("AM4:AM"&amp;ROW()-1)),""))</f>
        <v/>
      </c>
      <c r="AN29" s="7" t="str">
        <f t="shared" ca="1" si="12"/>
        <v/>
      </c>
      <c r="AO29" s="7" t="str">
        <f ca="1">IF(AND($A29&lt;&gt;"",$A29&lt;&gt;"TOTAL"),IF(AND([3]PREMIOS_GRADOS!$BR27&lt;&gt;"",[3]PREMIOS_GRADOS!$BR27&lt;&gt;0),[3]PREMIOS_GRADOS!$BR27,""),IF($A29="TOTAL",SUM(INDIRECT("AO4:AO"&amp;ROW()-1)),""))</f>
        <v/>
      </c>
      <c r="AP29" s="7" t="str">
        <f ca="1">IF(AND($A29&lt;&gt;"",$A29&lt;&gt;"TOTAL"),IF(AND([3]PREMIOS_GRADOS!$BT27&lt;&gt;"",[3]PREMIOS_GRADOS!$BT27&lt;&gt;0),[3]PREMIOS_GRADOS!$BT27,""),IF($A29="TOTAL",SUM(INDIRECT("AP4:AP"&amp;ROW()-1)),""))</f>
        <v/>
      </c>
      <c r="AQ29" s="7" t="str">
        <f t="shared" ca="1" si="13"/>
        <v/>
      </c>
      <c r="AR29" s="7" t="str">
        <f ca="1">IF(AND($A29&lt;&gt;"",$A29&lt;&gt;"TOTAL"),IF(AND([3]PREMIOS_GRADOS!$BW27&lt;&gt;"",[3]PREMIOS_GRADOS!$BW27&lt;&gt;0),[3]PREMIOS_GRADOS!$BW27,""),IF($A29="TOTAL",SUM(INDIRECT("AR4:AR"&amp;ROW()-1)),""))</f>
        <v/>
      </c>
      <c r="AS29" s="7" t="str">
        <f ca="1">IF(AND($A29&lt;&gt;"",$A29&lt;&gt;"TOTAL"),IF(AND([3]PREMIOS_GRADOS!$BY27&lt;&gt;"",[3]PREMIOS_GRADOS!$BY27&lt;&gt;0),[3]PREMIOS_GRADOS!$BY27,""),IF($A29="TOTAL",SUM(INDIRECT("AS4:AS"&amp;ROW()-1)),""))</f>
        <v/>
      </c>
      <c r="AT29" s="7" t="str">
        <f t="shared" ca="1" si="14"/>
        <v/>
      </c>
      <c r="AU29" s="7" t="str">
        <f ca="1">IF(AND($A29&lt;&gt;"",$A29&lt;&gt;"TOTAL"),IF(AND([3]PREMIOS_GRADOS!$CB27&lt;&gt;"",[3]PREMIOS_GRADOS!$CB27&lt;&gt;0),[3]PREMIOS_GRADOS!$CB27,""),IF($A29="TOTAL",SUM(INDIRECT("AU4:AU"&amp;ROW()-1)),""))</f>
        <v/>
      </c>
      <c r="AV29" s="7" t="str">
        <f ca="1">IF(AND($A29&lt;&gt;"",$A29&lt;&gt;"TOTAL"),IF(AND([3]PREMIOS_GRADOS!$CD27&lt;&gt;"",[3]PREMIOS_GRADOS!$CD27&lt;&gt;0),[3]PREMIOS_GRADOS!$CD27,""),IF($A29="TOTAL",SUM(INDIRECT("AV4:AV"&amp;ROW()-1)),""))</f>
        <v/>
      </c>
      <c r="AW29" s="7" t="str">
        <f t="shared" ca="1" si="15"/>
        <v/>
      </c>
      <c r="AX29" s="7" t="str">
        <f ca="1">IF(AND($A29&lt;&gt;"",$A29&lt;&gt;"TOTAL"),IF(AND([3]PREMIOS_GRADOS!$CG27&lt;&gt;"",[3]PREMIOS_GRADOS!$CG27&lt;&gt;0),[3]PREMIOS_GRADOS!$CG27,""),IF($A29="TOTAL",SUM(INDIRECT("AX4:AX"&amp;ROW()-1)),""))</f>
        <v/>
      </c>
      <c r="AY29" s="7" t="str">
        <f ca="1">IF(AND($A29&lt;&gt;"",$A29&lt;&gt;"TOTAL"),IF(AND([3]PREMIOS_GRADOS!$CI27&lt;&gt;"",[3]PREMIOS_GRADOS!$CI27&lt;&gt;0),[3]PREMIOS_GRADOS!$CI27,""),IF($A29="TOTAL",SUM(INDIRECT("AY4:AY"&amp;ROW()-1)),""))</f>
        <v/>
      </c>
      <c r="AZ29" s="7" t="str">
        <f t="shared" ca="1" si="16"/>
        <v/>
      </c>
      <c r="BA29" s="7" t="str">
        <f ca="1">IF(AND($A29&lt;&gt;"",$A29&lt;&gt;"TOTAL"),IF(AND([3]PREMIOS_GRADOS!$CL27&lt;&gt;"",[3]PREMIOS_GRADOS!$CL27&lt;&gt;0),[3]PREMIOS_GRADOS!$CL27,""),IF($A29="TOTAL",SUM(INDIRECT("BA4:BA"&amp;ROW()-1)),""))</f>
        <v/>
      </c>
      <c r="BB29" s="7" t="str">
        <f ca="1">IF(AND($A29&lt;&gt;"",$A29&lt;&gt;"TOTAL"),IF(AND([3]PREMIOS_GRADOS!$CN27&lt;&gt;"",[3]PREMIOS_GRADOS!$CN27&lt;&gt;0),[3]PREMIOS_GRADOS!$CN27,""),IF($A29="TOTAL",SUM(INDIRECT("BB4:BB"&amp;ROW()-1)),""))</f>
        <v/>
      </c>
      <c r="BC29" s="7" t="str">
        <f t="shared" ca="1" si="17"/>
        <v/>
      </c>
      <c r="BD29" s="7" t="str">
        <f ca="1">IF(AND($A29&lt;&gt;"",$A29&lt;&gt;"TOTAL"),IF(AND([3]PREMIOS_GRADOS!$CQ27&lt;&gt;"",[3]PREMIOS_GRADOS!$CQ27&lt;&gt;0),[3]PREMIOS_GRADOS!$CQ27,""),IF($A29="TOTAL",SUM(INDIRECT("BD4:BD"&amp;ROW()-1)),""))</f>
        <v/>
      </c>
      <c r="BE29" s="7" t="str">
        <f ca="1">IF(AND($A29&lt;&gt;"",$A29&lt;&gt;"TOTAL"),IF(AND([3]PREMIOS_GRADOS!$CS27&lt;&gt;"",[3]PREMIOS_GRADOS!$CS27&lt;&gt;0),[3]PREMIOS_GRADOS!$CS27,""),IF($A29="TOTAL",SUM(INDIRECT("BE4:BE"&amp;ROW()-1)),""))</f>
        <v/>
      </c>
      <c r="BF29" s="7" t="str">
        <f t="shared" ca="1" si="18"/>
        <v/>
      </c>
    </row>
    <row r="30" spans="1:58" x14ac:dyDescent="0.2">
      <c r="A30" s="12" t="str">
        <f>IF([3]PREMIOS_GRADOS!$D28&lt;&gt;"",[3]PREMIOS_GRADOS!$D28,IF(AND([3]PREMIOS_GRADOS!$D28="",[3]PREMIOS_GRADOS!$D29="",[3]PREMIOS_GRADOS!$D27=""),"","TOTAL"))</f>
        <v/>
      </c>
      <c r="B30" s="7" t="str">
        <f ca="1">IF(AND($A30&lt;&gt;"",$A30&lt;&gt;"TOTAL"),IF(AND([3]PREMIOS_GRADOS!$E28&lt;&gt;"",[3]PREMIOS_GRADOS!$E28&lt;&gt;0),[3]PREMIOS_GRADOS!$E28,""),IF($A30="TOTAL",SUM(INDIRECT("B4:B"&amp;ROW()-1)),""))</f>
        <v/>
      </c>
      <c r="C30" s="7" t="str">
        <f ca="1">IF(AND($A30&lt;&gt;"",$A30&lt;&gt;"TOTAL"),IF(AND([3]PREMIOS_GRADOS!$G28&lt;&gt;"",[3]PREMIOS_GRADOS!$G28&lt;&gt;0),[3]PREMIOS_GRADOS!$G28,""),IF($A30="TOTAL",SUM(INDIRECT("C4:C"&amp;ROW()-1)),""))</f>
        <v/>
      </c>
      <c r="D30" s="7" t="str">
        <f t="shared" ca="1" si="0"/>
        <v/>
      </c>
      <c r="E30" s="7" t="str">
        <f ca="1">IF(AND($A30&lt;&gt;"",$A30&lt;&gt;"TOTAL"),IF(AND([3]PREMIOS_GRADOS!$J28&lt;&gt;"",[3]PREMIOS_GRADOS!$J28&lt;&gt;0),[3]PREMIOS_GRADOS!$J28,""),IF($A30="TOTAL",SUM(INDIRECT("E4:E"&amp;ROW()-1)),""))</f>
        <v/>
      </c>
      <c r="F30" s="7" t="str">
        <f ca="1">IF(AND($A30&lt;&gt;"",$A30&lt;&gt;"TOTAL"),IF(AND([3]PREMIOS_GRADOS!$L28&lt;&gt;"",[3]PREMIOS_GRADOS!$L28&lt;&gt;0),[3]PREMIOS_GRADOS!$L28,""),IF($A30="TOTAL",SUM(INDIRECT("F4:F"&amp;ROW()-1)),""))</f>
        <v/>
      </c>
      <c r="G30" s="7" t="str">
        <f t="shared" ca="1" si="1"/>
        <v/>
      </c>
      <c r="H30" s="7" t="str">
        <f ca="1">IF(AND($A30&lt;&gt;"",$A30&lt;&gt;"TOTAL"),IF(AND([3]PREMIOS_GRADOS!$O28&lt;&gt;"",[3]PREMIOS_GRADOS!$O28&lt;&gt;0),[3]PREMIOS_GRADOS!$O28,""),IF($A30="TOTAL",SUM(INDIRECT("H4:H"&amp;ROW()-1)),""))</f>
        <v/>
      </c>
      <c r="I30" s="7" t="str">
        <f ca="1">IF(AND($A30&lt;&gt;"",$A30&lt;&gt;"TOTAL"),IF(AND([3]PREMIOS_GRADOS!$Q28&lt;&gt;"",[3]PREMIOS_GRADOS!$Q28&lt;&gt;0),[3]PREMIOS_GRADOS!$Q28,""),IF($A30="TOTAL",SUM(INDIRECT("I4:I"&amp;ROW()-1)),""))</f>
        <v/>
      </c>
      <c r="J30" s="7" t="str">
        <f t="shared" ca="1" si="2"/>
        <v/>
      </c>
      <c r="K30" s="7" t="str">
        <f ca="1">IF(AND($A30&lt;&gt;"",$A30&lt;&gt;"TOTAL"),IF(AND([3]PREMIOS_GRADOS!$T28&lt;&gt;"",[3]PREMIOS_GRADOS!$T28&lt;&gt;0),[3]PREMIOS_GRADOS!$T28,""),IF($A30="TOTAL",SUM(INDIRECT("K4:K"&amp;ROW()-1)),""))</f>
        <v/>
      </c>
      <c r="L30" s="7" t="str">
        <f ca="1">IF(AND($A30&lt;&gt;"",$A30&lt;&gt;"TOTAL"),IF(AND([3]PREMIOS_GRADOS!$V28&lt;&gt;"",[3]PREMIOS_GRADOS!$V28&lt;&gt;0),[3]PREMIOS_GRADOS!$V28,""),IF($A30="TOTAL",SUM(INDIRECT("L4:L"&amp;ROW()-1)),""))</f>
        <v/>
      </c>
      <c r="M30" s="7" t="str">
        <f t="shared" ca="1" si="3"/>
        <v/>
      </c>
      <c r="N30" s="7" t="str">
        <f ca="1">IF(AND($A30&lt;&gt;"",$A30&lt;&gt;"TOTAL"),IF(AND([3]PREMIOS_GRADOS!$Y28&lt;&gt;"",[3]PREMIOS_GRADOS!$Y28&lt;&gt;0),[3]PREMIOS_GRADOS!$Y28,""),IF($A30="TOTAL",SUM(INDIRECT("N4:N"&amp;ROW()-1)),""))</f>
        <v/>
      </c>
      <c r="O30" s="7" t="str">
        <f ca="1">IF(AND($A30&lt;&gt;"",$A30&lt;&gt;"TOTAL"),IF(AND([3]PREMIOS_GRADOS!$AA28&lt;&gt;"",[3]PREMIOS_GRADOS!$AA28&lt;&gt;0),[3]PREMIOS_GRADOS!$AA28,""),IF($A30="TOTAL",SUM(INDIRECT("O4:O"&amp;ROW()-1)),""))</f>
        <v/>
      </c>
      <c r="P30" s="7" t="str">
        <f t="shared" ca="1" si="4"/>
        <v/>
      </c>
      <c r="Q30" s="7" t="str">
        <f ca="1">IF(AND($A30&lt;&gt;"",$A30&lt;&gt;"TOTAL"),IF(AND([3]PREMIOS_GRADOS!$AD28&lt;&gt;"",[3]PREMIOS_GRADOS!$AD28&lt;&gt;0),[3]PREMIOS_GRADOS!$AD28,""),IF($A30="TOTAL",SUM(INDIRECT("Q4:Q"&amp;ROW()-1)),""))</f>
        <v/>
      </c>
      <c r="R30" s="7" t="str">
        <f ca="1">IF(AND($A30&lt;&gt;"",$A30&lt;&gt;"TOTAL"),IF(AND([3]PREMIOS_GRADOS!$AF28&lt;&gt;"",[3]PREMIOS_GRADOS!$AF28&lt;&gt;0),[3]PREMIOS_GRADOS!$AF28,""),IF($A30="TOTAL",SUM(INDIRECT("R4:R"&amp;ROW()-1)),""))</f>
        <v/>
      </c>
      <c r="S30" s="7" t="str">
        <f t="shared" ca="1" si="5"/>
        <v/>
      </c>
      <c r="T30" s="7" t="str">
        <f ca="1">IF(AND($A30&lt;&gt;"",$A30&lt;&gt;"TOTAL"),IF(AND([3]PREMIOS_GRADOS!$AI28&lt;&gt;"",[3]PREMIOS_GRADOS!$AI28&lt;&gt;0),[3]PREMIOS_GRADOS!$AI28,""),IF($A30="TOTAL",SUM(INDIRECT("T4:T"&amp;ROW()-1)),""))</f>
        <v/>
      </c>
      <c r="U30" s="7" t="str">
        <f ca="1">IF(AND($A30&lt;&gt;"",$A30&lt;&gt;"TOTAL"),IF(AND([3]PREMIOS_GRADOS!$AK28&lt;&gt;"",[3]PREMIOS_GRADOS!$AK28&lt;&gt;0),[3]PREMIOS_GRADOS!$AK28,""),IF($A30="TOTAL",SUM(INDIRECT("U4:U"&amp;ROW()-1)),""))</f>
        <v/>
      </c>
      <c r="V30" s="7" t="str">
        <f t="shared" ca="1" si="6"/>
        <v/>
      </c>
      <c r="W30" s="7" t="str">
        <f ca="1">IF(AND($A30&lt;&gt;"",$A30&lt;&gt;"TOTAL"),IF(AND([3]PREMIOS_GRADOS!$AN28&lt;&gt;"",[3]PREMIOS_GRADOS!$AN28&lt;&gt;0),[3]PREMIOS_GRADOS!$AN28,""),IF($A30="TOTAL",SUM(INDIRECT("W4:W"&amp;ROW()-1)),""))</f>
        <v/>
      </c>
      <c r="X30" s="7" t="str">
        <f ca="1">IF(AND($A30&lt;&gt;"",$A30&lt;&gt;"TOTAL"),IF(AND([3]PREMIOS_GRADOS!$AP28&lt;&gt;"",[3]PREMIOS_GRADOS!$AP28&lt;&gt;0),[3]PREMIOS_GRADOS!$AP28,""),IF($A30="TOTAL",SUM(INDIRECT("X4:X"&amp;ROW()-1)),""))</f>
        <v/>
      </c>
      <c r="Y30" s="7" t="str">
        <f t="shared" ca="1" si="7"/>
        <v/>
      </c>
      <c r="Z30" s="7" t="str">
        <f ca="1">IF(AND($A30&lt;&gt;"",$A30&lt;&gt;"TOTAL"),IF(AND([3]PREMIOS_GRADOS!$AS28&lt;&gt;"",[3]PREMIOS_GRADOS!$AS28&lt;&gt;0),[3]PREMIOS_GRADOS!$AS28,""),IF($A30="TOTAL",SUM(INDIRECT("Z4:Z"&amp;ROW()-1)),""))</f>
        <v/>
      </c>
      <c r="AA30" s="7" t="str">
        <f ca="1">IF(AND($A30&lt;&gt;"",$A30&lt;&gt;"TOTAL"),IF(AND([3]PREMIOS_GRADOS!$AU28&lt;&gt;"",[3]PREMIOS_GRADOS!$AU28&lt;&gt;0),[3]PREMIOS_GRADOS!$AU28,""),IF($A30="TOTAL",SUM(INDIRECT("AA4:AA"&amp;ROW()-1)),""))</f>
        <v/>
      </c>
      <c r="AB30" s="7" t="str">
        <f t="shared" ca="1" si="8"/>
        <v/>
      </c>
      <c r="AC30" s="7" t="str">
        <f ca="1">IF(AND($A30&lt;&gt;"",$A30&lt;&gt;"TOTAL"),IF(AND([3]PREMIOS_GRADOS!$AX28&lt;&gt;"",[3]PREMIOS_GRADOS!$AX28&lt;&gt;0),[3]PREMIOS_GRADOS!$AX28,""),IF($A30="TOTAL",SUM(INDIRECT("AC4:AC"&amp;ROW()-1)),""))</f>
        <v/>
      </c>
      <c r="AD30" s="7" t="str">
        <f ca="1">IF(AND($A30&lt;&gt;"",$A30&lt;&gt;"TOTAL"),IF(AND([3]PREMIOS_GRADOS!$AZ28&lt;&gt;"",[3]PREMIOS_GRADOS!$AZ28&lt;&gt;0),[3]PREMIOS_GRADOS!$AZ28,""),IF($A30="TOTAL",SUM(INDIRECT("AD4:AD"&amp;ROW()-1)),""))</f>
        <v/>
      </c>
      <c r="AE30" s="7" t="str">
        <f t="shared" ca="1" si="9"/>
        <v/>
      </c>
      <c r="AF30" s="7" t="str">
        <f ca="1">IF(AND($A30&lt;&gt;"",$A30&lt;&gt;"TOTAL"),IF(AND([3]PREMIOS_GRADOS!$BC28&lt;&gt;"",[3]PREMIOS_GRADOS!$BC28&lt;&gt;0),[3]PREMIOS_GRADOS!$BC28,""),IF($A30="TOTAL",SUM(INDIRECT("AF4:AF"&amp;ROW()-1)),""))</f>
        <v/>
      </c>
      <c r="AG30" s="7" t="str">
        <f ca="1">IF(AND($A30&lt;&gt;"",$A30&lt;&gt;"TOTAL"),IF(AND([3]PREMIOS_GRADOS!$BE28&lt;&gt;"",[3]PREMIOS_GRADOS!$BE28&lt;&gt;0),[3]PREMIOS_GRADOS!$BE28,""),IF($A30="TOTAL",SUM(INDIRECT("AG4:AG"&amp;ROW()-1)),""))</f>
        <v/>
      </c>
      <c r="AH30" s="7" t="str">
        <f t="shared" ca="1" si="10"/>
        <v/>
      </c>
      <c r="AI30" s="7" t="str">
        <f ca="1">IF(AND($A30&lt;&gt;"",$A30&lt;&gt;"TOTAL"),IF(AND([3]PREMIOS_GRADOS!$BH28&lt;&gt;"",[3]PREMIOS_GRADOS!$BH28&lt;&gt;0),[3]PREMIOS_GRADOS!$BH28,""),IF($A30="TOTAL",SUM(INDIRECT("AI4:AI"&amp;ROW()-1)),""))</f>
        <v/>
      </c>
      <c r="AJ30" s="7" t="str">
        <f ca="1">IF(AND($A30&lt;&gt;"",$A30&lt;&gt;"TOTAL"),IF(AND([3]PREMIOS_GRADOS!$BJ28&lt;&gt;"",[3]PREMIOS_GRADOS!$BJ28&lt;&gt;0),[3]PREMIOS_GRADOS!$BJ28,""),IF($A30="TOTAL",SUM(INDIRECT("AJ4:AJ"&amp;ROW()-1)),""))</f>
        <v/>
      </c>
      <c r="AK30" s="7" t="str">
        <f t="shared" ca="1" si="11"/>
        <v/>
      </c>
      <c r="AL30" s="7" t="str">
        <f ca="1">IF(AND($A30&lt;&gt;"",$A30&lt;&gt;"TOTAL"),IF(AND([3]PREMIOS_GRADOS!$BM28&lt;&gt;"",[3]PREMIOS_GRADOS!$BM28&lt;&gt;0),[3]PREMIOS_GRADOS!$BM28,""),IF($A30="TOTAL",SUM(INDIRECT("AL4:AL"&amp;ROW()-1)),""))</f>
        <v/>
      </c>
      <c r="AM30" s="7" t="str">
        <f ca="1">IF(AND($A30&lt;&gt;"",$A30&lt;&gt;"TOTAL"),IF(AND([3]PREMIOS_GRADOS!$BO28&lt;&gt;"",[3]PREMIOS_GRADOS!$BO28&lt;&gt;0),[3]PREMIOS_GRADOS!$BO28,""),IF($A30="TOTAL",SUM(INDIRECT("AM4:AM"&amp;ROW()-1)),""))</f>
        <v/>
      </c>
      <c r="AN30" s="7" t="str">
        <f t="shared" ca="1" si="12"/>
        <v/>
      </c>
      <c r="AO30" s="7" t="str">
        <f ca="1">IF(AND($A30&lt;&gt;"",$A30&lt;&gt;"TOTAL"),IF(AND([3]PREMIOS_GRADOS!$BR28&lt;&gt;"",[3]PREMIOS_GRADOS!$BR28&lt;&gt;0),[3]PREMIOS_GRADOS!$BR28,""),IF($A30="TOTAL",SUM(INDIRECT("AO4:AO"&amp;ROW()-1)),""))</f>
        <v/>
      </c>
      <c r="AP30" s="7" t="str">
        <f ca="1">IF(AND($A30&lt;&gt;"",$A30&lt;&gt;"TOTAL"),IF(AND([3]PREMIOS_GRADOS!$BT28&lt;&gt;"",[3]PREMIOS_GRADOS!$BT28&lt;&gt;0),[3]PREMIOS_GRADOS!$BT28,""),IF($A30="TOTAL",SUM(INDIRECT("AP4:AP"&amp;ROW()-1)),""))</f>
        <v/>
      </c>
      <c r="AQ30" s="7" t="str">
        <f t="shared" ca="1" si="13"/>
        <v/>
      </c>
      <c r="AR30" s="7" t="str">
        <f ca="1">IF(AND($A30&lt;&gt;"",$A30&lt;&gt;"TOTAL"),IF(AND([3]PREMIOS_GRADOS!$BW28&lt;&gt;"",[3]PREMIOS_GRADOS!$BW28&lt;&gt;0),[3]PREMIOS_GRADOS!$BW28,""),IF($A30="TOTAL",SUM(INDIRECT("AR4:AR"&amp;ROW()-1)),""))</f>
        <v/>
      </c>
      <c r="AS30" s="7" t="str">
        <f ca="1">IF(AND($A30&lt;&gt;"",$A30&lt;&gt;"TOTAL"),IF(AND([3]PREMIOS_GRADOS!$BY28&lt;&gt;"",[3]PREMIOS_GRADOS!$BY28&lt;&gt;0),[3]PREMIOS_GRADOS!$BY28,""),IF($A30="TOTAL",SUM(INDIRECT("AS4:AS"&amp;ROW()-1)),""))</f>
        <v/>
      </c>
      <c r="AT30" s="7" t="str">
        <f t="shared" ca="1" si="14"/>
        <v/>
      </c>
      <c r="AU30" s="7" t="str">
        <f ca="1">IF(AND($A30&lt;&gt;"",$A30&lt;&gt;"TOTAL"),IF(AND([3]PREMIOS_GRADOS!$CB28&lt;&gt;"",[3]PREMIOS_GRADOS!$CB28&lt;&gt;0),[3]PREMIOS_GRADOS!$CB28,""),IF($A30="TOTAL",SUM(INDIRECT("AU4:AU"&amp;ROW()-1)),""))</f>
        <v/>
      </c>
      <c r="AV30" s="7" t="str">
        <f ca="1">IF(AND($A30&lt;&gt;"",$A30&lt;&gt;"TOTAL"),IF(AND([3]PREMIOS_GRADOS!$CD28&lt;&gt;"",[3]PREMIOS_GRADOS!$CD28&lt;&gt;0),[3]PREMIOS_GRADOS!$CD28,""),IF($A30="TOTAL",SUM(INDIRECT("AV4:AV"&amp;ROW()-1)),""))</f>
        <v/>
      </c>
      <c r="AW30" s="7" t="str">
        <f t="shared" ca="1" si="15"/>
        <v/>
      </c>
      <c r="AX30" s="7" t="str">
        <f ca="1">IF(AND($A30&lt;&gt;"",$A30&lt;&gt;"TOTAL"),IF(AND([3]PREMIOS_GRADOS!$CG28&lt;&gt;"",[3]PREMIOS_GRADOS!$CG28&lt;&gt;0),[3]PREMIOS_GRADOS!$CG28,""),IF($A30="TOTAL",SUM(INDIRECT("AX4:AX"&amp;ROW()-1)),""))</f>
        <v/>
      </c>
      <c r="AY30" s="7" t="str">
        <f ca="1">IF(AND($A30&lt;&gt;"",$A30&lt;&gt;"TOTAL"),IF(AND([3]PREMIOS_GRADOS!$CI28&lt;&gt;"",[3]PREMIOS_GRADOS!$CI28&lt;&gt;0),[3]PREMIOS_GRADOS!$CI28,""),IF($A30="TOTAL",SUM(INDIRECT("AY4:AY"&amp;ROW()-1)),""))</f>
        <v/>
      </c>
      <c r="AZ30" s="7" t="str">
        <f t="shared" ca="1" si="16"/>
        <v/>
      </c>
      <c r="BA30" s="7" t="str">
        <f ca="1">IF(AND($A30&lt;&gt;"",$A30&lt;&gt;"TOTAL"),IF(AND([3]PREMIOS_GRADOS!$CL28&lt;&gt;"",[3]PREMIOS_GRADOS!$CL28&lt;&gt;0),[3]PREMIOS_GRADOS!$CL28,""),IF($A30="TOTAL",SUM(INDIRECT("BA4:BA"&amp;ROW()-1)),""))</f>
        <v/>
      </c>
      <c r="BB30" s="7" t="str">
        <f ca="1">IF(AND($A30&lt;&gt;"",$A30&lt;&gt;"TOTAL"),IF(AND([3]PREMIOS_GRADOS!$CN28&lt;&gt;"",[3]PREMIOS_GRADOS!$CN28&lt;&gt;0),[3]PREMIOS_GRADOS!$CN28,""),IF($A30="TOTAL",SUM(INDIRECT("BB4:BB"&amp;ROW()-1)),""))</f>
        <v/>
      </c>
      <c r="BC30" s="7" t="str">
        <f t="shared" ca="1" si="17"/>
        <v/>
      </c>
      <c r="BD30" s="7" t="str">
        <f ca="1">IF(AND($A30&lt;&gt;"",$A30&lt;&gt;"TOTAL"),IF(AND([3]PREMIOS_GRADOS!$CQ28&lt;&gt;"",[3]PREMIOS_GRADOS!$CQ28&lt;&gt;0),[3]PREMIOS_GRADOS!$CQ28,""),IF($A30="TOTAL",SUM(INDIRECT("BD4:BD"&amp;ROW()-1)),""))</f>
        <v/>
      </c>
      <c r="BE30" s="7" t="str">
        <f ca="1">IF(AND($A30&lt;&gt;"",$A30&lt;&gt;"TOTAL"),IF(AND([3]PREMIOS_GRADOS!$CS28&lt;&gt;"",[3]PREMIOS_GRADOS!$CS28&lt;&gt;0),[3]PREMIOS_GRADOS!$CS28,""),IF($A30="TOTAL",SUM(INDIRECT("BE4:BE"&amp;ROW()-1)),""))</f>
        <v/>
      </c>
      <c r="BF30" s="7" t="str">
        <f t="shared" ca="1" si="18"/>
        <v/>
      </c>
    </row>
    <row r="31" spans="1:58" x14ac:dyDescent="0.2">
      <c r="A31" s="12" t="str">
        <f>IF([3]PREMIOS_GRADOS!$D29&lt;&gt;"",[3]PREMIOS_GRADOS!$D29,IF(AND([3]PREMIOS_GRADOS!$D29="",[3]PREMIOS_GRADOS!$D30="",[3]PREMIOS_GRADOS!$D28=""),"","TOTAL"))</f>
        <v/>
      </c>
      <c r="B31" s="7" t="str">
        <f ca="1">IF(AND($A31&lt;&gt;"",$A31&lt;&gt;"TOTAL"),IF(AND([3]PREMIOS_GRADOS!$E29&lt;&gt;"",[3]PREMIOS_GRADOS!$E29&lt;&gt;0),[3]PREMIOS_GRADOS!$E29,""),IF($A31="TOTAL",SUM(INDIRECT("B4:B"&amp;ROW()-1)),""))</f>
        <v/>
      </c>
      <c r="C31" s="7" t="str">
        <f ca="1">IF(AND($A31&lt;&gt;"",$A31&lt;&gt;"TOTAL"),IF(AND([3]PREMIOS_GRADOS!$G29&lt;&gt;"",[3]PREMIOS_GRADOS!$G29&lt;&gt;0),[3]PREMIOS_GRADOS!$G29,""),IF($A31="TOTAL",SUM(INDIRECT("C4:C"&amp;ROW()-1)),""))</f>
        <v/>
      </c>
      <c r="D31" s="7" t="str">
        <f t="shared" ca="1" si="0"/>
        <v/>
      </c>
      <c r="E31" s="7" t="str">
        <f ca="1">IF(AND($A31&lt;&gt;"",$A31&lt;&gt;"TOTAL"),IF(AND([3]PREMIOS_GRADOS!$J29&lt;&gt;"",[3]PREMIOS_GRADOS!$J29&lt;&gt;0),[3]PREMIOS_GRADOS!$J29,""),IF($A31="TOTAL",SUM(INDIRECT("E4:E"&amp;ROW()-1)),""))</f>
        <v/>
      </c>
      <c r="F31" s="7" t="str">
        <f ca="1">IF(AND($A31&lt;&gt;"",$A31&lt;&gt;"TOTAL"),IF(AND([3]PREMIOS_GRADOS!$L29&lt;&gt;"",[3]PREMIOS_GRADOS!$L29&lt;&gt;0),[3]PREMIOS_GRADOS!$L29,""),IF($A31="TOTAL",SUM(INDIRECT("F4:F"&amp;ROW()-1)),""))</f>
        <v/>
      </c>
      <c r="G31" s="7" t="str">
        <f t="shared" ca="1" si="1"/>
        <v/>
      </c>
      <c r="H31" s="7" t="str">
        <f ca="1">IF(AND($A31&lt;&gt;"",$A31&lt;&gt;"TOTAL"),IF(AND([3]PREMIOS_GRADOS!$O29&lt;&gt;"",[3]PREMIOS_GRADOS!$O29&lt;&gt;0),[3]PREMIOS_GRADOS!$O29,""),IF($A31="TOTAL",SUM(INDIRECT("H4:H"&amp;ROW()-1)),""))</f>
        <v/>
      </c>
      <c r="I31" s="7" t="str">
        <f ca="1">IF(AND($A31&lt;&gt;"",$A31&lt;&gt;"TOTAL"),IF(AND([3]PREMIOS_GRADOS!$Q29&lt;&gt;"",[3]PREMIOS_GRADOS!$Q29&lt;&gt;0),[3]PREMIOS_GRADOS!$Q29,""),IF($A31="TOTAL",SUM(INDIRECT("I4:I"&amp;ROW()-1)),""))</f>
        <v/>
      </c>
      <c r="J31" s="7" t="str">
        <f t="shared" ca="1" si="2"/>
        <v/>
      </c>
      <c r="K31" s="7" t="str">
        <f ca="1">IF(AND($A31&lt;&gt;"",$A31&lt;&gt;"TOTAL"),IF(AND([3]PREMIOS_GRADOS!$T29&lt;&gt;"",[3]PREMIOS_GRADOS!$T29&lt;&gt;0),[3]PREMIOS_GRADOS!$T29,""),IF($A31="TOTAL",SUM(INDIRECT("K4:K"&amp;ROW()-1)),""))</f>
        <v/>
      </c>
      <c r="L31" s="7" t="str">
        <f ca="1">IF(AND($A31&lt;&gt;"",$A31&lt;&gt;"TOTAL"),IF(AND([3]PREMIOS_GRADOS!$V29&lt;&gt;"",[3]PREMIOS_GRADOS!$V29&lt;&gt;0),[3]PREMIOS_GRADOS!$V29,""),IF($A31="TOTAL",SUM(INDIRECT("L4:L"&amp;ROW()-1)),""))</f>
        <v/>
      </c>
      <c r="M31" s="7" t="str">
        <f t="shared" ca="1" si="3"/>
        <v/>
      </c>
      <c r="N31" s="7" t="str">
        <f ca="1">IF(AND($A31&lt;&gt;"",$A31&lt;&gt;"TOTAL"),IF(AND([3]PREMIOS_GRADOS!$Y29&lt;&gt;"",[3]PREMIOS_GRADOS!$Y29&lt;&gt;0),[3]PREMIOS_GRADOS!$Y29,""),IF($A31="TOTAL",SUM(INDIRECT("N4:N"&amp;ROW()-1)),""))</f>
        <v/>
      </c>
      <c r="O31" s="7" t="str">
        <f ca="1">IF(AND($A31&lt;&gt;"",$A31&lt;&gt;"TOTAL"),IF(AND([3]PREMIOS_GRADOS!$AA29&lt;&gt;"",[3]PREMIOS_GRADOS!$AA29&lt;&gt;0),[3]PREMIOS_GRADOS!$AA29,""),IF($A31="TOTAL",SUM(INDIRECT("O4:O"&amp;ROW()-1)),""))</f>
        <v/>
      </c>
      <c r="P31" s="7" t="str">
        <f t="shared" ca="1" si="4"/>
        <v/>
      </c>
      <c r="Q31" s="7" t="str">
        <f ca="1">IF(AND($A31&lt;&gt;"",$A31&lt;&gt;"TOTAL"),IF(AND([3]PREMIOS_GRADOS!$AD29&lt;&gt;"",[3]PREMIOS_GRADOS!$AD29&lt;&gt;0),[3]PREMIOS_GRADOS!$AD29,""),IF($A31="TOTAL",SUM(INDIRECT("Q4:Q"&amp;ROW()-1)),""))</f>
        <v/>
      </c>
      <c r="R31" s="7" t="str">
        <f ca="1">IF(AND($A31&lt;&gt;"",$A31&lt;&gt;"TOTAL"),IF(AND([3]PREMIOS_GRADOS!$AF29&lt;&gt;"",[3]PREMIOS_GRADOS!$AF29&lt;&gt;0),[3]PREMIOS_GRADOS!$AF29,""),IF($A31="TOTAL",SUM(INDIRECT("R4:R"&amp;ROW()-1)),""))</f>
        <v/>
      </c>
      <c r="S31" s="7" t="str">
        <f t="shared" ca="1" si="5"/>
        <v/>
      </c>
      <c r="T31" s="7" t="str">
        <f ca="1">IF(AND($A31&lt;&gt;"",$A31&lt;&gt;"TOTAL"),IF(AND([3]PREMIOS_GRADOS!$AI29&lt;&gt;"",[3]PREMIOS_GRADOS!$AI29&lt;&gt;0),[3]PREMIOS_GRADOS!$AI29,""),IF($A31="TOTAL",SUM(INDIRECT("T4:T"&amp;ROW()-1)),""))</f>
        <v/>
      </c>
      <c r="U31" s="7" t="str">
        <f ca="1">IF(AND($A31&lt;&gt;"",$A31&lt;&gt;"TOTAL"),IF(AND([3]PREMIOS_GRADOS!$AK29&lt;&gt;"",[3]PREMIOS_GRADOS!$AK29&lt;&gt;0),[3]PREMIOS_GRADOS!$AK29,""),IF($A31="TOTAL",SUM(INDIRECT("U4:U"&amp;ROW()-1)),""))</f>
        <v/>
      </c>
      <c r="V31" s="7" t="str">
        <f t="shared" ca="1" si="6"/>
        <v/>
      </c>
      <c r="W31" s="7" t="str">
        <f ca="1">IF(AND($A31&lt;&gt;"",$A31&lt;&gt;"TOTAL"),IF(AND([3]PREMIOS_GRADOS!$AN29&lt;&gt;"",[3]PREMIOS_GRADOS!$AN29&lt;&gt;0),[3]PREMIOS_GRADOS!$AN29,""),IF($A31="TOTAL",SUM(INDIRECT("W4:W"&amp;ROW()-1)),""))</f>
        <v/>
      </c>
      <c r="X31" s="7" t="str">
        <f ca="1">IF(AND($A31&lt;&gt;"",$A31&lt;&gt;"TOTAL"),IF(AND([3]PREMIOS_GRADOS!$AP29&lt;&gt;"",[3]PREMIOS_GRADOS!$AP29&lt;&gt;0),[3]PREMIOS_GRADOS!$AP29,""),IF($A31="TOTAL",SUM(INDIRECT("X4:X"&amp;ROW()-1)),""))</f>
        <v/>
      </c>
      <c r="Y31" s="7" t="str">
        <f t="shared" ca="1" si="7"/>
        <v/>
      </c>
      <c r="Z31" s="7" t="str">
        <f ca="1">IF(AND($A31&lt;&gt;"",$A31&lt;&gt;"TOTAL"),IF(AND([3]PREMIOS_GRADOS!$AS29&lt;&gt;"",[3]PREMIOS_GRADOS!$AS29&lt;&gt;0),[3]PREMIOS_GRADOS!$AS29,""),IF($A31="TOTAL",SUM(INDIRECT("Z4:Z"&amp;ROW()-1)),""))</f>
        <v/>
      </c>
      <c r="AA31" s="7" t="str">
        <f ca="1">IF(AND($A31&lt;&gt;"",$A31&lt;&gt;"TOTAL"),IF(AND([3]PREMIOS_GRADOS!$AU29&lt;&gt;"",[3]PREMIOS_GRADOS!$AU29&lt;&gt;0),[3]PREMIOS_GRADOS!$AU29,""),IF($A31="TOTAL",SUM(INDIRECT("AA4:AA"&amp;ROW()-1)),""))</f>
        <v/>
      </c>
      <c r="AB31" s="7" t="str">
        <f t="shared" ca="1" si="8"/>
        <v/>
      </c>
      <c r="AC31" s="7" t="str">
        <f ca="1">IF(AND($A31&lt;&gt;"",$A31&lt;&gt;"TOTAL"),IF(AND([3]PREMIOS_GRADOS!$AX29&lt;&gt;"",[3]PREMIOS_GRADOS!$AX29&lt;&gt;0),[3]PREMIOS_GRADOS!$AX29,""),IF($A31="TOTAL",SUM(INDIRECT("AC4:AC"&amp;ROW()-1)),""))</f>
        <v/>
      </c>
      <c r="AD31" s="7" t="str">
        <f ca="1">IF(AND($A31&lt;&gt;"",$A31&lt;&gt;"TOTAL"),IF(AND([3]PREMIOS_GRADOS!$AZ29&lt;&gt;"",[3]PREMIOS_GRADOS!$AZ29&lt;&gt;0),[3]PREMIOS_GRADOS!$AZ29,""),IF($A31="TOTAL",SUM(INDIRECT("AD4:AD"&amp;ROW()-1)),""))</f>
        <v/>
      </c>
      <c r="AE31" s="7" t="str">
        <f t="shared" ca="1" si="9"/>
        <v/>
      </c>
      <c r="AF31" s="7" t="str">
        <f ca="1">IF(AND($A31&lt;&gt;"",$A31&lt;&gt;"TOTAL"),IF(AND([3]PREMIOS_GRADOS!$BC29&lt;&gt;"",[3]PREMIOS_GRADOS!$BC29&lt;&gt;0),[3]PREMIOS_GRADOS!$BC29,""),IF($A31="TOTAL",SUM(INDIRECT("AF4:AF"&amp;ROW()-1)),""))</f>
        <v/>
      </c>
      <c r="AG31" s="7" t="str">
        <f ca="1">IF(AND($A31&lt;&gt;"",$A31&lt;&gt;"TOTAL"),IF(AND([3]PREMIOS_GRADOS!$BE29&lt;&gt;"",[3]PREMIOS_GRADOS!$BE29&lt;&gt;0),[3]PREMIOS_GRADOS!$BE29,""),IF($A31="TOTAL",SUM(INDIRECT("AG4:AG"&amp;ROW()-1)),""))</f>
        <v/>
      </c>
      <c r="AH31" s="7" t="str">
        <f t="shared" ca="1" si="10"/>
        <v/>
      </c>
      <c r="AI31" s="7" t="str">
        <f ca="1">IF(AND($A31&lt;&gt;"",$A31&lt;&gt;"TOTAL"),IF(AND([3]PREMIOS_GRADOS!$BH29&lt;&gt;"",[3]PREMIOS_GRADOS!$BH29&lt;&gt;0),[3]PREMIOS_GRADOS!$BH29,""),IF($A31="TOTAL",SUM(INDIRECT("AI4:AI"&amp;ROW()-1)),""))</f>
        <v/>
      </c>
      <c r="AJ31" s="7" t="str">
        <f ca="1">IF(AND($A31&lt;&gt;"",$A31&lt;&gt;"TOTAL"),IF(AND([3]PREMIOS_GRADOS!$BJ29&lt;&gt;"",[3]PREMIOS_GRADOS!$BJ29&lt;&gt;0),[3]PREMIOS_GRADOS!$BJ29,""),IF($A31="TOTAL",SUM(INDIRECT("AJ4:AJ"&amp;ROW()-1)),""))</f>
        <v/>
      </c>
      <c r="AK31" s="7" t="str">
        <f t="shared" ca="1" si="11"/>
        <v/>
      </c>
      <c r="AL31" s="7" t="str">
        <f ca="1">IF(AND($A31&lt;&gt;"",$A31&lt;&gt;"TOTAL"),IF(AND([3]PREMIOS_GRADOS!$BM29&lt;&gt;"",[3]PREMIOS_GRADOS!$BM29&lt;&gt;0),[3]PREMIOS_GRADOS!$BM29,""),IF($A31="TOTAL",SUM(INDIRECT("AL4:AL"&amp;ROW()-1)),""))</f>
        <v/>
      </c>
      <c r="AM31" s="7" t="str">
        <f ca="1">IF(AND($A31&lt;&gt;"",$A31&lt;&gt;"TOTAL"),IF(AND([3]PREMIOS_GRADOS!$BO29&lt;&gt;"",[3]PREMIOS_GRADOS!$BO29&lt;&gt;0),[3]PREMIOS_GRADOS!$BO29,""),IF($A31="TOTAL",SUM(INDIRECT("AM4:AM"&amp;ROW()-1)),""))</f>
        <v/>
      </c>
      <c r="AN31" s="7" t="str">
        <f t="shared" ca="1" si="12"/>
        <v/>
      </c>
      <c r="AO31" s="7" t="str">
        <f ca="1">IF(AND($A31&lt;&gt;"",$A31&lt;&gt;"TOTAL"),IF(AND([3]PREMIOS_GRADOS!$BR29&lt;&gt;"",[3]PREMIOS_GRADOS!$BR29&lt;&gt;0),[3]PREMIOS_GRADOS!$BR29,""),IF($A31="TOTAL",SUM(INDIRECT("AO4:AO"&amp;ROW()-1)),""))</f>
        <v/>
      </c>
      <c r="AP31" s="7" t="str">
        <f ca="1">IF(AND($A31&lt;&gt;"",$A31&lt;&gt;"TOTAL"),IF(AND([3]PREMIOS_GRADOS!$BT29&lt;&gt;"",[3]PREMIOS_GRADOS!$BT29&lt;&gt;0),[3]PREMIOS_GRADOS!$BT29,""),IF($A31="TOTAL",SUM(INDIRECT("AP4:AP"&amp;ROW()-1)),""))</f>
        <v/>
      </c>
      <c r="AQ31" s="7" t="str">
        <f t="shared" ca="1" si="13"/>
        <v/>
      </c>
      <c r="AR31" s="7" t="str">
        <f ca="1">IF(AND($A31&lt;&gt;"",$A31&lt;&gt;"TOTAL"),IF(AND([3]PREMIOS_GRADOS!$BW29&lt;&gt;"",[3]PREMIOS_GRADOS!$BW29&lt;&gt;0),[3]PREMIOS_GRADOS!$BW29,""),IF($A31="TOTAL",SUM(INDIRECT("AR4:AR"&amp;ROW()-1)),""))</f>
        <v/>
      </c>
      <c r="AS31" s="7" t="str">
        <f ca="1">IF(AND($A31&lt;&gt;"",$A31&lt;&gt;"TOTAL"),IF(AND([3]PREMIOS_GRADOS!$BY29&lt;&gt;"",[3]PREMIOS_GRADOS!$BY29&lt;&gt;0),[3]PREMIOS_GRADOS!$BY29,""),IF($A31="TOTAL",SUM(INDIRECT("AS4:AS"&amp;ROW()-1)),""))</f>
        <v/>
      </c>
      <c r="AT31" s="7" t="str">
        <f t="shared" ca="1" si="14"/>
        <v/>
      </c>
      <c r="AU31" s="7" t="str">
        <f ca="1">IF(AND($A31&lt;&gt;"",$A31&lt;&gt;"TOTAL"),IF(AND([3]PREMIOS_GRADOS!$CB29&lt;&gt;"",[3]PREMIOS_GRADOS!$CB29&lt;&gt;0),[3]PREMIOS_GRADOS!$CB29,""),IF($A31="TOTAL",SUM(INDIRECT("AU4:AU"&amp;ROW()-1)),""))</f>
        <v/>
      </c>
      <c r="AV31" s="7" t="str">
        <f ca="1">IF(AND($A31&lt;&gt;"",$A31&lt;&gt;"TOTAL"),IF(AND([3]PREMIOS_GRADOS!$CD29&lt;&gt;"",[3]PREMIOS_GRADOS!$CD29&lt;&gt;0),[3]PREMIOS_GRADOS!$CD29,""),IF($A31="TOTAL",SUM(INDIRECT("AV4:AV"&amp;ROW()-1)),""))</f>
        <v/>
      </c>
      <c r="AW31" s="7" t="str">
        <f t="shared" ca="1" si="15"/>
        <v/>
      </c>
      <c r="AX31" s="7" t="str">
        <f ca="1">IF(AND($A31&lt;&gt;"",$A31&lt;&gt;"TOTAL"),IF(AND([3]PREMIOS_GRADOS!$CG29&lt;&gt;"",[3]PREMIOS_GRADOS!$CG29&lt;&gt;0),[3]PREMIOS_GRADOS!$CG29,""),IF($A31="TOTAL",SUM(INDIRECT("AX4:AX"&amp;ROW()-1)),""))</f>
        <v/>
      </c>
      <c r="AY31" s="7" t="str">
        <f ca="1">IF(AND($A31&lt;&gt;"",$A31&lt;&gt;"TOTAL"),IF(AND([3]PREMIOS_GRADOS!$CI29&lt;&gt;"",[3]PREMIOS_GRADOS!$CI29&lt;&gt;0),[3]PREMIOS_GRADOS!$CI29,""),IF($A31="TOTAL",SUM(INDIRECT("AY4:AY"&amp;ROW()-1)),""))</f>
        <v/>
      </c>
      <c r="AZ31" s="7" t="str">
        <f t="shared" ca="1" si="16"/>
        <v/>
      </c>
      <c r="BA31" s="7" t="str">
        <f ca="1">IF(AND($A31&lt;&gt;"",$A31&lt;&gt;"TOTAL"),IF(AND([3]PREMIOS_GRADOS!$CL29&lt;&gt;"",[3]PREMIOS_GRADOS!$CL29&lt;&gt;0),[3]PREMIOS_GRADOS!$CL29,""),IF($A31="TOTAL",SUM(INDIRECT("BA4:BA"&amp;ROW()-1)),""))</f>
        <v/>
      </c>
      <c r="BB31" s="7" t="str">
        <f ca="1">IF(AND($A31&lt;&gt;"",$A31&lt;&gt;"TOTAL"),IF(AND([3]PREMIOS_GRADOS!$CN29&lt;&gt;"",[3]PREMIOS_GRADOS!$CN29&lt;&gt;0),[3]PREMIOS_GRADOS!$CN29,""),IF($A31="TOTAL",SUM(INDIRECT("BB4:BB"&amp;ROW()-1)),""))</f>
        <v/>
      </c>
      <c r="BC31" s="7" t="str">
        <f t="shared" ca="1" si="17"/>
        <v/>
      </c>
      <c r="BD31" s="7" t="str">
        <f ca="1">IF(AND($A31&lt;&gt;"",$A31&lt;&gt;"TOTAL"),IF(AND([3]PREMIOS_GRADOS!$CQ29&lt;&gt;"",[3]PREMIOS_GRADOS!$CQ29&lt;&gt;0),[3]PREMIOS_GRADOS!$CQ29,""),IF($A31="TOTAL",SUM(INDIRECT("BD4:BD"&amp;ROW()-1)),""))</f>
        <v/>
      </c>
      <c r="BE31" s="7" t="str">
        <f ca="1">IF(AND($A31&lt;&gt;"",$A31&lt;&gt;"TOTAL"),IF(AND([3]PREMIOS_GRADOS!$CS29&lt;&gt;"",[3]PREMIOS_GRADOS!$CS29&lt;&gt;0),[3]PREMIOS_GRADOS!$CS29,""),IF($A31="TOTAL",SUM(INDIRECT("BE4:BE"&amp;ROW()-1)),""))</f>
        <v/>
      </c>
      <c r="BF31" s="7" t="str">
        <f t="shared" ca="1" si="18"/>
        <v/>
      </c>
    </row>
    <row r="32" spans="1:58" x14ac:dyDescent="0.2">
      <c r="A32" s="12" t="str">
        <f>IF([3]PREMIOS_GRADOS!$D30&lt;&gt;"",[3]PREMIOS_GRADOS!$D30,IF(AND([3]PREMIOS_GRADOS!$D30="",[3]PREMIOS_GRADOS!$D31="",[3]PREMIOS_GRADOS!$D29=""),"","TOTAL"))</f>
        <v/>
      </c>
      <c r="B32" s="7" t="str">
        <f ca="1">IF(AND($A32&lt;&gt;"",$A32&lt;&gt;"TOTAL"),IF(AND([3]PREMIOS_GRADOS!$E30&lt;&gt;"",[3]PREMIOS_GRADOS!$E30&lt;&gt;0),[3]PREMIOS_GRADOS!$E30,""),IF($A32="TOTAL",SUM(INDIRECT("B4:B"&amp;ROW()-1)),""))</f>
        <v/>
      </c>
      <c r="C32" s="7" t="str">
        <f ca="1">IF(AND($A32&lt;&gt;"",$A32&lt;&gt;"TOTAL"),IF(AND([3]PREMIOS_GRADOS!$G30&lt;&gt;"",[3]PREMIOS_GRADOS!$G30&lt;&gt;0),[3]PREMIOS_GRADOS!$G30,""),IF($A32="TOTAL",SUM(INDIRECT("C4:C"&amp;ROW()-1)),""))</f>
        <v/>
      </c>
      <c r="D32" s="7" t="str">
        <f t="shared" ca="1" si="0"/>
        <v/>
      </c>
      <c r="E32" s="7" t="str">
        <f ca="1">IF(AND($A32&lt;&gt;"",$A32&lt;&gt;"TOTAL"),IF(AND([3]PREMIOS_GRADOS!$J30&lt;&gt;"",[3]PREMIOS_GRADOS!$J30&lt;&gt;0),[3]PREMIOS_GRADOS!$J30,""),IF($A32="TOTAL",SUM(INDIRECT("E4:E"&amp;ROW()-1)),""))</f>
        <v/>
      </c>
      <c r="F32" s="7" t="str">
        <f ca="1">IF(AND($A32&lt;&gt;"",$A32&lt;&gt;"TOTAL"),IF(AND([3]PREMIOS_GRADOS!$L30&lt;&gt;"",[3]PREMIOS_GRADOS!$L30&lt;&gt;0),[3]PREMIOS_GRADOS!$L30,""),IF($A32="TOTAL",SUM(INDIRECT("F4:F"&amp;ROW()-1)),""))</f>
        <v/>
      </c>
      <c r="G32" s="7" t="str">
        <f t="shared" ca="1" si="1"/>
        <v/>
      </c>
      <c r="H32" s="7" t="str">
        <f ca="1">IF(AND($A32&lt;&gt;"",$A32&lt;&gt;"TOTAL"),IF(AND([3]PREMIOS_GRADOS!$O30&lt;&gt;"",[3]PREMIOS_GRADOS!$O30&lt;&gt;0),[3]PREMIOS_GRADOS!$O30,""),IF($A32="TOTAL",SUM(INDIRECT("H4:H"&amp;ROW()-1)),""))</f>
        <v/>
      </c>
      <c r="I32" s="7" t="str">
        <f ca="1">IF(AND($A32&lt;&gt;"",$A32&lt;&gt;"TOTAL"),IF(AND([3]PREMIOS_GRADOS!$Q30&lt;&gt;"",[3]PREMIOS_GRADOS!$Q30&lt;&gt;0),[3]PREMIOS_GRADOS!$Q30,""),IF($A32="TOTAL",SUM(INDIRECT("I4:I"&amp;ROW()-1)),""))</f>
        <v/>
      </c>
      <c r="J32" s="7" t="str">
        <f t="shared" ca="1" si="2"/>
        <v/>
      </c>
      <c r="K32" s="7" t="str">
        <f ca="1">IF(AND($A32&lt;&gt;"",$A32&lt;&gt;"TOTAL"),IF(AND([3]PREMIOS_GRADOS!$T30&lt;&gt;"",[3]PREMIOS_GRADOS!$T30&lt;&gt;0),[3]PREMIOS_GRADOS!$T30,""),IF($A32="TOTAL",SUM(INDIRECT("K4:K"&amp;ROW()-1)),""))</f>
        <v/>
      </c>
      <c r="L32" s="7" t="str">
        <f ca="1">IF(AND($A32&lt;&gt;"",$A32&lt;&gt;"TOTAL"),IF(AND([3]PREMIOS_GRADOS!$V30&lt;&gt;"",[3]PREMIOS_GRADOS!$V30&lt;&gt;0),[3]PREMIOS_GRADOS!$V30,""),IF($A32="TOTAL",SUM(INDIRECT("L4:L"&amp;ROW()-1)),""))</f>
        <v/>
      </c>
      <c r="M32" s="7" t="str">
        <f t="shared" ca="1" si="3"/>
        <v/>
      </c>
      <c r="N32" s="7" t="str">
        <f ca="1">IF(AND($A32&lt;&gt;"",$A32&lt;&gt;"TOTAL"),IF(AND([3]PREMIOS_GRADOS!$Y30&lt;&gt;"",[3]PREMIOS_GRADOS!$Y30&lt;&gt;0),[3]PREMIOS_GRADOS!$Y30,""),IF($A32="TOTAL",SUM(INDIRECT("N4:N"&amp;ROW()-1)),""))</f>
        <v/>
      </c>
      <c r="O32" s="7" t="str">
        <f ca="1">IF(AND($A32&lt;&gt;"",$A32&lt;&gt;"TOTAL"),IF(AND([3]PREMIOS_GRADOS!$AA30&lt;&gt;"",[3]PREMIOS_GRADOS!$AA30&lt;&gt;0),[3]PREMIOS_GRADOS!$AA30,""),IF($A32="TOTAL",SUM(INDIRECT("O4:O"&amp;ROW()-1)),""))</f>
        <v/>
      </c>
      <c r="P32" s="7" t="str">
        <f t="shared" ca="1" si="4"/>
        <v/>
      </c>
      <c r="Q32" s="7" t="str">
        <f ca="1">IF(AND($A32&lt;&gt;"",$A32&lt;&gt;"TOTAL"),IF(AND([3]PREMIOS_GRADOS!$AD30&lt;&gt;"",[3]PREMIOS_GRADOS!$AD30&lt;&gt;0),[3]PREMIOS_GRADOS!$AD30,""),IF($A32="TOTAL",SUM(INDIRECT("Q4:Q"&amp;ROW()-1)),""))</f>
        <v/>
      </c>
      <c r="R32" s="7" t="str">
        <f ca="1">IF(AND($A32&lt;&gt;"",$A32&lt;&gt;"TOTAL"),IF(AND([3]PREMIOS_GRADOS!$AF30&lt;&gt;"",[3]PREMIOS_GRADOS!$AF30&lt;&gt;0),[3]PREMIOS_GRADOS!$AF30,""),IF($A32="TOTAL",SUM(INDIRECT("R4:R"&amp;ROW()-1)),""))</f>
        <v/>
      </c>
      <c r="S32" s="7" t="str">
        <f t="shared" ca="1" si="5"/>
        <v/>
      </c>
      <c r="T32" s="7" t="str">
        <f ca="1">IF(AND($A32&lt;&gt;"",$A32&lt;&gt;"TOTAL"),IF(AND([3]PREMIOS_GRADOS!$AI30&lt;&gt;"",[3]PREMIOS_GRADOS!$AI30&lt;&gt;0),[3]PREMIOS_GRADOS!$AI30,""),IF($A32="TOTAL",SUM(INDIRECT("T4:T"&amp;ROW()-1)),""))</f>
        <v/>
      </c>
      <c r="U32" s="7" t="str">
        <f ca="1">IF(AND($A32&lt;&gt;"",$A32&lt;&gt;"TOTAL"),IF(AND([3]PREMIOS_GRADOS!$AK30&lt;&gt;"",[3]PREMIOS_GRADOS!$AK30&lt;&gt;0),[3]PREMIOS_GRADOS!$AK30,""),IF($A32="TOTAL",SUM(INDIRECT("U4:U"&amp;ROW()-1)),""))</f>
        <v/>
      </c>
      <c r="V32" s="7" t="str">
        <f t="shared" ca="1" si="6"/>
        <v/>
      </c>
      <c r="W32" s="7" t="str">
        <f ca="1">IF(AND($A32&lt;&gt;"",$A32&lt;&gt;"TOTAL"),IF(AND([3]PREMIOS_GRADOS!$AN30&lt;&gt;"",[3]PREMIOS_GRADOS!$AN30&lt;&gt;0),[3]PREMIOS_GRADOS!$AN30,""),IF($A32="TOTAL",SUM(INDIRECT("W4:W"&amp;ROW()-1)),""))</f>
        <v/>
      </c>
      <c r="X32" s="7" t="str">
        <f ca="1">IF(AND($A32&lt;&gt;"",$A32&lt;&gt;"TOTAL"),IF(AND([3]PREMIOS_GRADOS!$AP30&lt;&gt;"",[3]PREMIOS_GRADOS!$AP30&lt;&gt;0),[3]PREMIOS_GRADOS!$AP30,""),IF($A32="TOTAL",SUM(INDIRECT("X4:X"&amp;ROW()-1)),""))</f>
        <v/>
      </c>
      <c r="Y32" s="7" t="str">
        <f t="shared" ca="1" si="7"/>
        <v/>
      </c>
      <c r="Z32" s="7" t="str">
        <f ca="1">IF(AND($A32&lt;&gt;"",$A32&lt;&gt;"TOTAL"),IF(AND([3]PREMIOS_GRADOS!$AS30&lt;&gt;"",[3]PREMIOS_GRADOS!$AS30&lt;&gt;0),[3]PREMIOS_GRADOS!$AS30,""),IF($A32="TOTAL",SUM(INDIRECT("Z4:Z"&amp;ROW()-1)),""))</f>
        <v/>
      </c>
      <c r="AA32" s="7" t="str">
        <f ca="1">IF(AND($A32&lt;&gt;"",$A32&lt;&gt;"TOTAL"),IF(AND([3]PREMIOS_GRADOS!$AU30&lt;&gt;"",[3]PREMIOS_GRADOS!$AU30&lt;&gt;0),[3]PREMIOS_GRADOS!$AU30,""),IF($A32="TOTAL",SUM(INDIRECT("AA4:AA"&amp;ROW()-1)),""))</f>
        <v/>
      </c>
      <c r="AB32" s="7" t="str">
        <f t="shared" ca="1" si="8"/>
        <v/>
      </c>
      <c r="AC32" s="7" t="str">
        <f ca="1">IF(AND($A32&lt;&gt;"",$A32&lt;&gt;"TOTAL"),IF(AND([3]PREMIOS_GRADOS!$AX30&lt;&gt;"",[3]PREMIOS_GRADOS!$AX30&lt;&gt;0),[3]PREMIOS_GRADOS!$AX30,""),IF($A32="TOTAL",SUM(INDIRECT("AC4:AC"&amp;ROW()-1)),""))</f>
        <v/>
      </c>
      <c r="AD32" s="7" t="str">
        <f ca="1">IF(AND($A32&lt;&gt;"",$A32&lt;&gt;"TOTAL"),IF(AND([3]PREMIOS_GRADOS!$AZ30&lt;&gt;"",[3]PREMIOS_GRADOS!$AZ30&lt;&gt;0),[3]PREMIOS_GRADOS!$AZ30,""),IF($A32="TOTAL",SUM(INDIRECT("AD4:AD"&amp;ROW()-1)),""))</f>
        <v/>
      </c>
      <c r="AE32" s="7" t="str">
        <f t="shared" ca="1" si="9"/>
        <v/>
      </c>
      <c r="AF32" s="7" t="str">
        <f ca="1">IF(AND($A32&lt;&gt;"",$A32&lt;&gt;"TOTAL"),IF(AND([3]PREMIOS_GRADOS!$BC30&lt;&gt;"",[3]PREMIOS_GRADOS!$BC30&lt;&gt;0),[3]PREMIOS_GRADOS!$BC30,""),IF($A32="TOTAL",SUM(INDIRECT("AF4:AF"&amp;ROW()-1)),""))</f>
        <v/>
      </c>
      <c r="AG32" s="7" t="str">
        <f ca="1">IF(AND($A32&lt;&gt;"",$A32&lt;&gt;"TOTAL"),IF(AND([3]PREMIOS_GRADOS!$BE30&lt;&gt;"",[3]PREMIOS_GRADOS!$BE30&lt;&gt;0),[3]PREMIOS_GRADOS!$BE30,""),IF($A32="TOTAL",SUM(INDIRECT("AG4:AG"&amp;ROW()-1)),""))</f>
        <v/>
      </c>
      <c r="AH32" s="7" t="str">
        <f t="shared" ca="1" si="10"/>
        <v/>
      </c>
      <c r="AI32" s="7" t="str">
        <f ca="1">IF(AND($A32&lt;&gt;"",$A32&lt;&gt;"TOTAL"),IF(AND([3]PREMIOS_GRADOS!$BH30&lt;&gt;"",[3]PREMIOS_GRADOS!$BH30&lt;&gt;0),[3]PREMIOS_GRADOS!$BH30,""),IF($A32="TOTAL",SUM(INDIRECT("AI4:AI"&amp;ROW()-1)),""))</f>
        <v/>
      </c>
      <c r="AJ32" s="7" t="str">
        <f ca="1">IF(AND($A32&lt;&gt;"",$A32&lt;&gt;"TOTAL"),IF(AND([3]PREMIOS_GRADOS!$BJ30&lt;&gt;"",[3]PREMIOS_GRADOS!$BJ30&lt;&gt;0),[3]PREMIOS_GRADOS!$BJ30,""),IF($A32="TOTAL",SUM(INDIRECT("AJ4:AJ"&amp;ROW()-1)),""))</f>
        <v/>
      </c>
      <c r="AK32" s="7" t="str">
        <f t="shared" ca="1" si="11"/>
        <v/>
      </c>
      <c r="AL32" s="7" t="str">
        <f ca="1">IF(AND($A32&lt;&gt;"",$A32&lt;&gt;"TOTAL"),IF(AND([3]PREMIOS_GRADOS!$BM30&lt;&gt;"",[3]PREMIOS_GRADOS!$BM30&lt;&gt;0),[3]PREMIOS_GRADOS!$BM30,""),IF($A32="TOTAL",SUM(INDIRECT("AL4:AL"&amp;ROW()-1)),""))</f>
        <v/>
      </c>
      <c r="AM32" s="7" t="str">
        <f ca="1">IF(AND($A32&lt;&gt;"",$A32&lt;&gt;"TOTAL"),IF(AND([3]PREMIOS_GRADOS!$BO30&lt;&gt;"",[3]PREMIOS_GRADOS!$BO30&lt;&gt;0),[3]PREMIOS_GRADOS!$BO30,""),IF($A32="TOTAL",SUM(INDIRECT("AM4:AM"&amp;ROW()-1)),""))</f>
        <v/>
      </c>
      <c r="AN32" s="7" t="str">
        <f t="shared" ca="1" si="12"/>
        <v/>
      </c>
      <c r="AO32" s="7" t="str">
        <f ca="1">IF(AND($A32&lt;&gt;"",$A32&lt;&gt;"TOTAL"),IF(AND([3]PREMIOS_GRADOS!$BR30&lt;&gt;"",[3]PREMIOS_GRADOS!$BR30&lt;&gt;0),[3]PREMIOS_GRADOS!$BR30,""),IF($A32="TOTAL",SUM(INDIRECT("AO4:AO"&amp;ROW()-1)),""))</f>
        <v/>
      </c>
      <c r="AP32" s="7" t="str">
        <f ca="1">IF(AND($A32&lt;&gt;"",$A32&lt;&gt;"TOTAL"),IF(AND([3]PREMIOS_GRADOS!$BT30&lt;&gt;"",[3]PREMIOS_GRADOS!$BT30&lt;&gt;0),[3]PREMIOS_GRADOS!$BT30,""),IF($A32="TOTAL",SUM(INDIRECT("AP4:AP"&amp;ROW()-1)),""))</f>
        <v/>
      </c>
      <c r="AQ32" s="7" t="str">
        <f t="shared" ca="1" si="13"/>
        <v/>
      </c>
      <c r="AR32" s="7" t="str">
        <f ca="1">IF(AND($A32&lt;&gt;"",$A32&lt;&gt;"TOTAL"),IF(AND([3]PREMIOS_GRADOS!$BW30&lt;&gt;"",[3]PREMIOS_GRADOS!$BW30&lt;&gt;0),[3]PREMIOS_GRADOS!$BW30,""),IF($A32="TOTAL",SUM(INDIRECT("AR4:AR"&amp;ROW()-1)),""))</f>
        <v/>
      </c>
      <c r="AS32" s="7" t="str">
        <f ca="1">IF(AND($A32&lt;&gt;"",$A32&lt;&gt;"TOTAL"),IF(AND([3]PREMIOS_GRADOS!$BY30&lt;&gt;"",[3]PREMIOS_GRADOS!$BY30&lt;&gt;0),[3]PREMIOS_GRADOS!$BY30,""),IF($A32="TOTAL",SUM(INDIRECT("AS4:AS"&amp;ROW()-1)),""))</f>
        <v/>
      </c>
      <c r="AT32" s="7" t="str">
        <f t="shared" ca="1" si="14"/>
        <v/>
      </c>
      <c r="AU32" s="7" t="str">
        <f ca="1">IF(AND($A32&lt;&gt;"",$A32&lt;&gt;"TOTAL"),IF(AND([3]PREMIOS_GRADOS!$CB30&lt;&gt;"",[3]PREMIOS_GRADOS!$CB30&lt;&gt;0),[3]PREMIOS_GRADOS!$CB30,""),IF($A32="TOTAL",SUM(INDIRECT("AU4:AU"&amp;ROW()-1)),""))</f>
        <v/>
      </c>
      <c r="AV32" s="7" t="str">
        <f ca="1">IF(AND($A32&lt;&gt;"",$A32&lt;&gt;"TOTAL"),IF(AND([3]PREMIOS_GRADOS!$CD30&lt;&gt;"",[3]PREMIOS_GRADOS!$CD30&lt;&gt;0),[3]PREMIOS_GRADOS!$CD30,""),IF($A32="TOTAL",SUM(INDIRECT("AV4:AV"&amp;ROW()-1)),""))</f>
        <v/>
      </c>
      <c r="AW32" s="7" t="str">
        <f t="shared" ca="1" si="15"/>
        <v/>
      </c>
      <c r="AX32" s="7" t="str">
        <f ca="1">IF(AND($A32&lt;&gt;"",$A32&lt;&gt;"TOTAL"),IF(AND([3]PREMIOS_GRADOS!$CG30&lt;&gt;"",[3]PREMIOS_GRADOS!$CG30&lt;&gt;0),[3]PREMIOS_GRADOS!$CG30,""),IF($A32="TOTAL",SUM(INDIRECT("AX4:AX"&amp;ROW()-1)),""))</f>
        <v/>
      </c>
      <c r="AY32" s="7" t="str">
        <f ca="1">IF(AND($A32&lt;&gt;"",$A32&lt;&gt;"TOTAL"),IF(AND([3]PREMIOS_GRADOS!$CI30&lt;&gt;"",[3]PREMIOS_GRADOS!$CI30&lt;&gt;0),[3]PREMIOS_GRADOS!$CI30,""),IF($A32="TOTAL",SUM(INDIRECT("AY4:AY"&amp;ROW()-1)),""))</f>
        <v/>
      </c>
      <c r="AZ32" s="7" t="str">
        <f t="shared" ca="1" si="16"/>
        <v/>
      </c>
      <c r="BA32" s="7" t="str">
        <f ca="1">IF(AND($A32&lt;&gt;"",$A32&lt;&gt;"TOTAL"),IF(AND([3]PREMIOS_GRADOS!$CL30&lt;&gt;"",[3]PREMIOS_GRADOS!$CL30&lt;&gt;0),[3]PREMIOS_GRADOS!$CL30,""),IF($A32="TOTAL",SUM(INDIRECT("BA4:BA"&amp;ROW()-1)),""))</f>
        <v/>
      </c>
      <c r="BB32" s="7" t="str">
        <f ca="1">IF(AND($A32&lt;&gt;"",$A32&lt;&gt;"TOTAL"),IF(AND([3]PREMIOS_GRADOS!$CN30&lt;&gt;"",[3]PREMIOS_GRADOS!$CN30&lt;&gt;0),[3]PREMIOS_GRADOS!$CN30,""),IF($A32="TOTAL",SUM(INDIRECT("BB4:BB"&amp;ROW()-1)),""))</f>
        <v/>
      </c>
      <c r="BC32" s="7" t="str">
        <f t="shared" ca="1" si="17"/>
        <v/>
      </c>
      <c r="BD32" s="7" t="str">
        <f ca="1">IF(AND($A32&lt;&gt;"",$A32&lt;&gt;"TOTAL"),IF(AND([3]PREMIOS_GRADOS!$CQ30&lt;&gt;"",[3]PREMIOS_GRADOS!$CQ30&lt;&gt;0),[3]PREMIOS_GRADOS!$CQ30,""),IF($A32="TOTAL",SUM(INDIRECT("BD4:BD"&amp;ROW()-1)),""))</f>
        <v/>
      </c>
      <c r="BE32" s="7" t="str">
        <f ca="1">IF(AND($A32&lt;&gt;"",$A32&lt;&gt;"TOTAL"),IF(AND([3]PREMIOS_GRADOS!$CS30&lt;&gt;"",[3]PREMIOS_GRADOS!$CS30&lt;&gt;0),[3]PREMIOS_GRADOS!$CS30,""),IF($A32="TOTAL",SUM(INDIRECT("BE4:BE"&amp;ROW()-1)),""))</f>
        <v/>
      </c>
      <c r="BF32" s="7" t="str">
        <f t="shared" ca="1" si="18"/>
        <v/>
      </c>
    </row>
    <row r="33" spans="1:58" x14ac:dyDescent="0.2">
      <c r="A33" s="12" t="str">
        <f>IF([3]PREMIOS_GRADOS!$D31&lt;&gt;"",[3]PREMIOS_GRADOS!$D31,IF(AND([3]PREMIOS_GRADOS!$D31="",[3]PREMIOS_GRADOS!$D32="",[3]PREMIOS_GRADOS!$D30=""),"","TOTAL"))</f>
        <v/>
      </c>
      <c r="B33" s="7" t="str">
        <f ca="1">IF(AND($A33&lt;&gt;"",$A33&lt;&gt;"TOTAL"),IF(AND([3]PREMIOS_GRADOS!$E31&lt;&gt;"",[3]PREMIOS_GRADOS!$E31&lt;&gt;0),[3]PREMIOS_GRADOS!$E31,""),IF($A33="TOTAL",SUM(INDIRECT("B4:B"&amp;ROW()-1)),""))</f>
        <v/>
      </c>
      <c r="C33" s="7" t="str">
        <f ca="1">IF(AND($A33&lt;&gt;"",$A33&lt;&gt;"TOTAL"),IF(AND([3]PREMIOS_GRADOS!$G31&lt;&gt;"",[3]PREMIOS_GRADOS!$G31&lt;&gt;0),[3]PREMIOS_GRADOS!$G31,""),IF($A33="TOTAL",SUM(INDIRECT("C4:C"&amp;ROW()-1)),""))</f>
        <v/>
      </c>
      <c r="D33" s="7" t="str">
        <f t="shared" ca="1" si="0"/>
        <v/>
      </c>
      <c r="E33" s="7" t="str">
        <f ca="1">IF(AND($A33&lt;&gt;"",$A33&lt;&gt;"TOTAL"),IF(AND([3]PREMIOS_GRADOS!$J31&lt;&gt;"",[3]PREMIOS_GRADOS!$J31&lt;&gt;0),[3]PREMIOS_GRADOS!$J31,""),IF($A33="TOTAL",SUM(INDIRECT("E4:E"&amp;ROW()-1)),""))</f>
        <v/>
      </c>
      <c r="F33" s="7" t="str">
        <f ca="1">IF(AND($A33&lt;&gt;"",$A33&lt;&gt;"TOTAL"),IF(AND([3]PREMIOS_GRADOS!$L31&lt;&gt;"",[3]PREMIOS_GRADOS!$L31&lt;&gt;0),[3]PREMIOS_GRADOS!$L31,""),IF($A33="TOTAL",SUM(INDIRECT("F4:F"&amp;ROW()-1)),""))</f>
        <v/>
      </c>
      <c r="G33" s="7" t="str">
        <f t="shared" ca="1" si="1"/>
        <v/>
      </c>
      <c r="H33" s="7" t="str">
        <f ca="1">IF(AND($A33&lt;&gt;"",$A33&lt;&gt;"TOTAL"),IF(AND([3]PREMIOS_GRADOS!$O31&lt;&gt;"",[3]PREMIOS_GRADOS!$O31&lt;&gt;0),[3]PREMIOS_GRADOS!$O31,""),IF($A33="TOTAL",SUM(INDIRECT("H4:H"&amp;ROW()-1)),""))</f>
        <v/>
      </c>
      <c r="I33" s="7" t="str">
        <f ca="1">IF(AND($A33&lt;&gt;"",$A33&lt;&gt;"TOTAL"),IF(AND([3]PREMIOS_GRADOS!$Q31&lt;&gt;"",[3]PREMIOS_GRADOS!$Q31&lt;&gt;0),[3]PREMIOS_GRADOS!$Q31,""),IF($A33="TOTAL",SUM(INDIRECT("I4:I"&amp;ROW()-1)),""))</f>
        <v/>
      </c>
      <c r="J33" s="7" t="str">
        <f t="shared" ca="1" si="2"/>
        <v/>
      </c>
      <c r="K33" s="7" t="str">
        <f ca="1">IF(AND($A33&lt;&gt;"",$A33&lt;&gt;"TOTAL"),IF(AND([3]PREMIOS_GRADOS!$T31&lt;&gt;"",[3]PREMIOS_GRADOS!$T31&lt;&gt;0),[3]PREMIOS_GRADOS!$T31,""),IF($A33="TOTAL",SUM(INDIRECT("K4:K"&amp;ROW()-1)),""))</f>
        <v/>
      </c>
      <c r="L33" s="7" t="str">
        <f ca="1">IF(AND($A33&lt;&gt;"",$A33&lt;&gt;"TOTAL"),IF(AND([3]PREMIOS_GRADOS!$V31&lt;&gt;"",[3]PREMIOS_GRADOS!$V31&lt;&gt;0),[3]PREMIOS_GRADOS!$V31,""),IF($A33="TOTAL",SUM(INDIRECT("L4:L"&amp;ROW()-1)),""))</f>
        <v/>
      </c>
      <c r="M33" s="7" t="str">
        <f t="shared" ca="1" si="3"/>
        <v/>
      </c>
      <c r="N33" s="7" t="str">
        <f ca="1">IF(AND($A33&lt;&gt;"",$A33&lt;&gt;"TOTAL"),IF(AND([3]PREMIOS_GRADOS!$Y31&lt;&gt;"",[3]PREMIOS_GRADOS!$Y31&lt;&gt;0),[3]PREMIOS_GRADOS!$Y31,""),IF($A33="TOTAL",SUM(INDIRECT("N4:N"&amp;ROW()-1)),""))</f>
        <v/>
      </c>
      <c r="O33" s="7" t="str">
        <f ca="1">IF(AND($A33&lt;&gt;"",$A33&lt;&gt;"TOTAL"),IF(AND([3]PREMIOS_GRADOS!$AA31&lt;&gt;"",[3]PREMIOS_GRADOS!$AA31&lt;&gt;0),[3]PREMIOS_GRADOS!$AA31,""),IF($A33="TOTAL",SUM(INDIRECT("O4:O"&amp;ROW()-1)),""))</f>
        <v/>
      </c>
      <c r="P33" s="7" t="str">
        <f t="shared" ca="1" si="4"/>
        <v/>
      </c>
      <c r="Q33" s="7" t="str">
        <f ca="1">IF(AND($A33&lt;&gt;"",$A33&lt;&gt;"TOTAL"),IF(AND([3]PREMIOS_GRADOS!$AD31&lt;&gt;"",[3]PREMIOS_GRADOS!$AD31&lt;&gt;0),[3]PREMIOS_GRADOS!$AD31,""),IF($A33="TOTAL",SUM(INDIRECT("Q4:Q"&amp;ROW()-1)),""))</f>
        <v/>
      </c>
      <c r="R33" s="7" t="str">
        <f ca="1">IF(AND($A33&lt;&gt;"",$A33&lt;&gt;"TOTAL"),IF(AND([3]PREMIOS_GRADOS!$AF31&lt;&gt;"",[3]PREMIOS_GRADOS!$AF31&lt;&gt;0),[3]PREMIOS_GRADOS!$AF31,""),IF($A33="TOTAL",SUM(INDIRECT("R4:R"&amp;ROW()-1)),""))</f>
        <v/>
      </c>
      <c r="S33" s="7" t="str">
        <f t="shared" ca="1" si="5"/>
        <v/>
      </c>
      <c r="T33" s="7" t="str">
        <f ca="1">IF(AND($A33&lt;&gt;"",$A33&lt;&gt;"TOTAL"),IF(AND([3]PREMIOS_GRADOS!$AI31&lt;&gt;"",[3]PREMIOS_GRADOS!$AI31&lt;&gt;0),[3]PREMIOS_GRADOS!$AI31,""),IF($A33="TOTAL",SUM(INDIRECT("T4:T"&amp;ROW()-1)),""))</f>
        <v/>
      </c>
      <c r="U33" s="7" t="str">
        <f ca="1">IF(AND($A33&lt;&gt;"",$A33&lt;&gt;"TOTAL"),IF(AND([3]PREMIOS_GRADOS!$AK31&lt;&gt;"",[3]PREMIOS_GRADOS!$AK31&lt;&gt;0),[3]PREMIOS_GRADOS!$AK31,""),IF($A33="TOTAL",SUM(INDIRECT("U4:U"&amp;ROW()-1)),""))</f>
        <v/>
      </c>
      <c r="V33" s="7" t="str">
        <f t="shared" ca="1" si="6"/>
        <v/>
      </c>
      <c r="W33" s="7" t="str">
        <f ca="1">IF(AND($A33&lt;&gt;"",$A33&lt;&gt;"TOTAL"),IF(AND([3]PREMIOS_GRADOS!$AN31&lt;&gt;"",[3]PREMIOS_GRADOS!$AN31&lt;&gt;0),[3]PREMIOS_GRADOS!$AN31,""),IF($A33="TOTAL",SUM(INDIRECT("W4:W"&amp;ROW()-1)),""))</f>
        <v/>
      </c>
      <c r="X33" s="7" t="str">
        <f ca="1">IF(AND($A33&lt;&gt;"",$A33&lt;&gt;"TOTAL"),IF(AND([3]PREMIOS_GRADOS!$AP31&lt;&gt;"",[3]PREMIOS_GRADOS!$AP31&lt;&gt;0),[3]PREMIOS_GRADOS!$AP31,""),IF($A33="TOTAL",SUM(INDIRECT("X4:X"&amp;ROW()-1)),""))</f>
        <v/>
      </c>
      <c r="Y33" s="7" t="str">
        <f t="shared" ca="1" si="7"/>
        <v/>
      </c>
      <c r="Z33" s="7" t="str">
        <f ca="1">IF(AND($A33&lt;&gt;"",$A33&lt;&gt;"TOTAL"),IF(AND([3]PREMIOS_GRADOS!$AS31&lt;&gt;"",[3]PREMIOS_GRADOS!$AS31&lt;&gt;0),[3]PREMIOS_GRADOS!$AS31,""),IF($A33="TOTAL",SUM(INDIRECT("Z4:Z"&amp;ROW()-1)),""))</f>
        <v/>
      </c>
      <c r="AA33" s="7" t="str">
        <f ca="1">IF(AND($A33&lt;&gt;"",$A33&lt;&gt;"TOTAL"),IF(AND([3]PREMIOS_GRADOS!$AU31&lt;&gt;"",[3]PREMIOS_GRADOS!$AU31&lt;&gt;0),[3]PREMIOS_GRADOS!$AU31,""),IF($A33="TOTAL",SUM(INDIRECT("AA4:AA"&amp;ROW()-1)),""))</f>
        <v/>
      </c>
      <c r="AB33" s="7" t="str">
        <f t="shared" ca="1" si="8"/>
        <v/>
      </c>
      <c r="AC33" s="7" t="str">
        <f ca="1">IF(AND($A33&lt;&gt;"",$A33&lt;&gt;"TOTAL"),IF(AND([3]PREMIOS_GRADOS!$AX31&lt;&gt;"",[3]PREMIOS_GRADOS!$AX31&lt;&gt;0),[3]PREMIOS_GRADOS!$AX31,""),IF($A33="TOTAL",SUM(INDIRECT("AC4:AC"&amp;ROW()-1)),""))</f>
        <v/>
      </c>
      <c r="AD33" s="7" t="str">
        <f ca="1">IF(AND($A33&lt;&gt;"",$A33&lt;&gt;"TOTAL"),IF(AND([3]PREMIOS_GRADOS!$AZ31&lt;&gt;"",[3]PREMIOS_GRADOS!$AZ31&lt;&gt;0),[3]PREMIOS_GRADOS!$AZ31,""),IF($A33="TOTAL",SUM(INDIRECT("AD4:AD"&amp;ROW()-1)),""))</f>
        <v/>
      </c>
      <c r="AE33" s="7" t="str">
        <f t="shared" ca="1" si="9"/>
        <v/>
      </c>
      <c r="AF33" s="7" t="str">
        <f ca="1">IF(AND($A33&lt;&gt;"",$A33&lt;&gt;"TOTAL"),IF(AND([3]PREMIOS_GRADOS!$BC31&lt;&gt;"",[3]PREMIOS_GRADOS!$BC31&lt;&gt;0),[3]PREMIOS_GRADOS!$BC31,""),IF($A33="TOTAL",SUM(INDIRECT("AF4:AF"&amp;ROW()-1)),""))</f>
        <v/>
      </c>
      <c r="AG33" s="7" t="str">
        <f ca="1">IF(AND($A33&lt;&gt;"",$A33&lt;&gt;"TOTAL"),IF(AND([3]PREMIOS_GRADOS!$BE31&lt;&gt;"",[3]PREMIOS_GRADOS!$BE31&lt;&gt;0),[3]PREMIOS_GRADOS!$BE31,""),IF($A33="TOTAL",SUM(INDIRECT("AG4:AG"&amp;ROW()-1)),""))</f>
        <v/>
      </c>
      <c r="AH33" s="7" t="str">
        <f t="shared" ca="1" si="10"/>
        <v/>
      </c>
      <c r="AI33" s="7" t="str">
        <f ca="1">IF(AND($A33&lt;&gt;"",$A33&lt;&gt;"TOTAL"),IF(AND([3]PREMIOS_GRADOS!$BH31&lt;&gt;"",[3]PREMIOS_GRADOS!$BH31&lt;&gt;0),[3]PREMIOS_GRADOS!$BH31,""),IF($A33="TOTAL",SUM(INDIRECT("AI4:AI"&amp;ROW()-1)),""))</f>
        <v/>
      </c>
      <c r="AJ33" s="7" t="str">
        <f ca="1">IF(AND($A33&lt;&gt;"",$A33&lt;&gt;"TOTAL"),IF(AND([3]PREMIOS_GRADOS!$BJ31&lt;&gt;"",[3]PREMIOS_GRADOS!$BJ31&lt;&gt;0),[3]PREMIOS_GRADOS!$BJ31,""),IF($A33="TOTAL",SUM(INDIRECT("AJ4:AJ"&amp;ROW()-1)),""))</f>
        <v/>
      </c>
      <c r="AK33" s="7" t="str">
        <f t="shared" ca="1" si="11"/>
        <v/>
      </c>
      <c r="AL33" s="7" t="str">
        <f ca="1">IF(AND($A33&lt;&gt;"",$A33&lt;&gt;"TOTAL"),IF(AND([3]PREMIOS_GRADOS!$BM31&lt;&gt;"",[3]PREMIOS_GRADOS!$BM31&lt;&gt;0),[3]PREMIOS_GRADOS!$BM31,""),IF($A33="TOTAL",SUM(INDIRECT("AL4:AL"&amp;ROW()-1)),""))</f>
        <v/>
      </c>
      <c r="AM33" s="7" t="str">
        <f ca="1">IF(AND($A33&lt;&gt;"",$A33&lt;&gt;"TOTAL"),IF(AND([3]PREMIOS_GRADOS!$BO31&lt;&gt;"",[3]PREMIOS_GRADOS!$BO31&lt;&gt;0),[3]PREMIOS_GRADOS!$BO31,""),IF($A33="TOTAL",SUM(INDIRECT("AM4:AM"&amp;ROW()-1)),""))</f>
        <v/>
      </c>
      <c r="AN33" s="7" t="str">
        <f t="shared" ca="1" si="12"/>
        <v/>
      </c>
      <c r="AO33" s="7" t="str">
        <f ca="1">IF(AND($A33&lt;&gt;"",$A33&lt;&gt;"TOTAL"),IF(AND([3]PREMIOS_GRADOS!$BR31&lt;&gt;"",[3]PREMIOS_GRADOS!$BR31&lt;&gt;0),[3]PREMIOS_GRADOS!$BR31,""),IF($A33="TOTAL",SUM(INDIRECT("AO4:AO"&amp;ROW()-1)),""))</f>
        <v/>
      </c>
      <c r="AP33" s="7" t="str">
        <f ca="1">IF(AND($A33&lt;&gt;"",$A33&lt;&gt;"TOTAL"),IF(AND([3]PREMIOS_GRADOS!$BT31&lt;&gt;"",[3]PREMIOS_GRADOS!$BT31&lt;&gt;0),[3]PREMIOS_GRADOS!$BT31,""),IF($A33="TOTAL",SUM(INDIRECT("AP4:AP"&amp;ROW()-1)),""))</f>
        <v/>
      </c>
      <c r="AQ33" s="7" t="str">
        <f t="shared" ca="1" si="13"/>
        <v/>
      </c>
      <c r="AR33" s="7" t="str">
        <f ca="1">IF(AND($A33&lt;&gt;"",$A33&lt;&gt;"TOTAL"),IF(AND([3]PREMIOS_GRADOS!$BW31&lt;&gt;"",[3]PREMIOS_GRADOS!$BW31&lt;&gt;0),[3]PREMIOS_GRADOS!$BW31,""),IF($A33="TOTAL",SUM(INDIRECT("AR4:AR"&amp;ROW()-1)),""))</f>
        <v/>
      </c>
      <c r="AS33" s="7" t="str">
        <f ca="1">IF(AND($A33&lt;&gt;"",$A33&lt;&gt;"TOTAL"),IF(AND([3]PREMIOS_GRADOS!$BY31&lt;&gt;"",[3]PREMIOS_GRADOS!$BY31&lt;&gt;0),[3]PREMIOS_GRADOS!$BY31,""),IF($A33="TOTAL",SUM(INDIRECT("AS4:AS"&amp;ROW()-1)),""))</f>
        <v/>
      </c>
      <c r="AT33" s="7" t="str">
        <f t="shared" ca="1" si="14"/>
        <v/>
      </c>
      <c r="AU33" s="7" t="str">
        <f ca="1">IF(AND($A33&lt;&gt;"",$A33&lt;&gt;"TOTAL"),IF(AND([3]PREMIOS_GRADOS!$CB31&lt;&gt;"",[3]PREMIOS_GRADOS!$CB31&lt;&gt;0),[3]PREMIOS_GRADOS!$CB31,""),IF($A33="TOTAL",SUM(INDIRECT("AU4:AU"&amp;ROW()-1)),""))</f>
        <v/>
      </c>
      <c r="AV33" s="7" t="str">
        <f ca="1">IF(AND($A33&lt;&gt;"",$A33&lt;&gt;"TOTAL"),IF(AND([3]PREMIOS_GRADOS!$CD31&lt;&gt;"",[3]PREMIOS_GRADOS!$CD31&lt;&gt;0),[3]PREMIOS_GRADOS!$CD31,""),IF($A33="TOTAL",SUM(INDIRECT("AV4:AV"&amp;ROW()-1)),""))</f>
        <v/>
      </c>
      <c r="AW33" s="7" t="str">
        <f t="shared" ca="1" si="15"/>
        <v/>
      </c>
      <c r="AX33" s="7" t="str">
        <f ca="1">IF(AND($A33&lt;&gt;"",$A33&lt;&gt;"TOTAL"),IF(AND([3]PREMIOS_GRADOS!$CG31&lt;&gt;"",[3]PREMIOS_GRADOS!$CG31&lt;&gt;0),[3]PREMIOS_GRADOS!$CG31,""),IF($A33="TOTAL",SUM(INDIRECT("AX4:AX"&amp;ROW()-1)),""))</f>
        <v/>
      </c>
      <c r="AY33" s="7" t="str">
        <f ca="1">IF(AND($A33&lt;&gt;"",$A33&lt;&gt;"TOTAL"),IF(AND([3]PREMIOS_GRADOS!$CI31&lt;&gt;"",[3]PREMIOS_GRADOS!$CI31&lt;&gt;0),[3]PREMIOS_GRADOS!$CI31,""),IF($A33="TOTAL",SUM(INDIRECT("AY4:AY"&amp;ROW()-1)),""))</f>
        <v/>
      </c>
      <c r="AZ33" s="7" t="str">
        <f t="shared" ca="1" si="16"/>
        <v/>
      </c>
      <c r="BA33" s="7" t="str">
        <f ca="1">IF(AND($A33&lt;&gt;"",$A33&lt;&gt;"TOTAL"),IF(AND([3]PREMIOS_GRADOS!$CL31&lt;&gt;"",[3]PREMIOS_GRADOS!$CL31&lt;&gt;0),[3]PREMIOS_GRADOS!$CL31,""),IF($A33="TOTAL",SUM(INDIRECT("BA4:BA"&amp;ROW()-1)),""))</f>
        <v/>
      </c>
      <c r="BB33" s="7" t="str">
        <f ca="1">IF(AND($A33&lt;&gt;"",$A33&lt;&gt;"TOTAL"),IF(AND([3]PREMIOS_GRADOS!$CN31&lt;&gt;"",[3]PREMIOS_GRADOS!$CN31&lt;&gt;0),[3]PREMIOS_GRADOS!$CN31,""),IF($A33="TOTAL",SUM(INDIRECT("BB4:BB"&amp;ROW()-1)),""))</f>
        <v/>
      </c>
      <c r="BC33" s="7" t="str">
        <f t="shared" ca="1" si="17"/>
        <v/>
      </c>
      <c r="BD33" s="7" t="str">
        <f ca="1">IF(AND($A33&lt;&gt;"",$A33&lt;&gt;"TOTAL"),IF(AND([3]PREMIOS_GRADOS!$CQ31&lt;&gt;"",[3]PREMIOS_GRADOS!$CQ31&lt;&gt;0),[3]PREMIOS_GRADOS!$CQ31,""),IF($A33="TOTAL",SUM(INDIRECT("BD4:BD"&amp;ROW()-1)),""))</f>
        <v/>
      </c>
      <c r="BE33" s="7" t="str">
        <f ca="1">IF(AND($A33&lt;&gt;"",$A33&lt;&gt;"TOTAL"),IF(AND([3]PREMIOS_GRADOS!$CS31&lt;&gt;"",[3]PREMIOS_GRADOS!$CS31&lt;&gt;0),[3]PREMIOS_GRADOS!$CS31,""),IF($A33="TOTAL",SUM(INDIRECT("BE4:BE"&amp;ROW()-1)),""))</f>
        <v/>
      </c>
      <c r="BF33" s="7" t="str">
        <f t="shared" ca="1" si="18"/>
        <v/>
      </c>
    </row>
    <row r="34" spans="1:58" x14ac:dyDescent="0.2">
      <c r="A34" s="12" t="str">
        <f>IF([3]PREMIOS_GRADOS!$D32&lt;&gt;"",[3]PREMIOS_GRADOS!$D32,IF(AND([3]PREMIOS_GRADOS!$D32="",[3]PREMIOS_GRADOS!$D33="",[3]PREMIOS_GRADOS!$D31=""),"","TOTAL"))</f>
        <v/>
      </c>
      <c r="B34" s="7" t="str">
        <f ca="1">IF(AND($A34&lt;&gt;"",$A34&lt;&gt;"TOTAL"),IF(AND([3]PREMIOS_GRADOS!$E32&lt;&gt;"",[3]PREMIOS_GRADOS!$E32&lt;&gt;0),[3]PREMIOS_GRADOS!$E32,""),IF($A34="TOTAL",SUM(INDIRECT("B4:B"&amp;ROW()-1)),""))</f>
        <v/>
      </c>
      <c r="C34" s="7" t="str">
        <f ca="1">IF(AND($A34&lt;&gt;"",$A34&lt;&gt;"TOTAL"),IF(AND([3]PREMIOS_GRADOS!$G32&lt;&gt;"",[3]PREMIOS_GRADOS!$G32&lt;&gt;0),[3]PREMIOS_GRADOS!$G32,""),IF($A34="TOTAL",SUM(INDIRECT("C4:C"&amp;ROW()-1)),""))</f>
        <v/>
      </c>
      <c r="D34" s="7" t="str">
        <f t="shared" ca="1" si="0"/>
        <v/>
      </c>
      <c r="E34" s="7" t="str">
        <f ca="1">IF(AND($A34&lt;&gt;"",$A34&lt;&gt;"TOTAL"),IF(AND([3]PREMIOS_GRADOS!$J32&lt;&gt;"",[3]PREMIOS_GRADOS!$J32&lt;&gt;0),[3]PREMIOS_GRADOS!$J32,""),IF($A34="TOTAL",SUM(INDIRECT("E4:E"&amp;ROW()-1)),""))</f>
        <v/>
      </c>
      <c r="F34" s="7" t="str">
        <f ca="1">IF(AND($A34&lt;&gt;"",$A34&lt;&gt;"TOTAL"),IF(AND([3]PREMIOS_GRADOS!$L32&lt;&gt;"",[3]PREMIOS_GRADOS!$L32&lt;&gt;0),[3]PREMIOS_GRADOS!$L32,""),IF($A34="TOTAL",SUM(INDIRECT("F4:F"&amp;ROW()-1)),""))</f>
        <v/>
      </c>
      <c r="G34" s="7" t="str">
        <f t="shared" ca="1" si="1"/>
        <v/>
      </c>
      <c r="H34" s="7" t="str">
        <f ca="1">IF(AND($A34&lt;&gt;"",$A34&lt;&gt;"TOTAL"),IF(AND([3]PREMIOS_GRADOS!$O32&lt;&gt;"",[3]PREMIOS_GRADOS!$O32&lt;&gt;0),[3]PREMIOS_GRADOS!$O32,""),IF($A34="TOTAL",SUM(INDIRECT("H4:H"&amp;ROW()-1)),""))</f>
        <v/>
      </c>
      <c r="I34" s="7" t="str">
        <f ca="1">IF(AND($A34&lt;&gt;"",$A34&lt;&gt;"TOTAL"),IF(AND([3]PREMIOS_GRADOS!$Q32&lt;&gt;"",[3]PREMIOS_GRADOS!$Q32&lt;&gt;0),[3]PREMIOS_GRADOS!$Q32,""),IF($A34="TOTAL",SUM(INDIRECT("I4:I"&amp;ROW()-1)),""))</f>
        <v/>
      </c>
      <c r="J34" s="7" t="str">
        <f t="shared" ca="1" si="2"/>
        <v/>
      </c>
      <c r="K34" s="7" t="str">
        <f ca="1">IF(AND($A34&lt;&gt;"",$A34&lt;&gt;"TOTAL"),IF(AND([3]PREMIOS_GRADOS!$T32&lt;&gt;"",[3]PREMIOS_GRADOS!$T32&lt;&gt;0),[3]PREMIOS_GRADOS!$T32,""),IF($A34="TOTAL",SUM(INDIRECT("K4:K"&amp;ROW()-1)),""))</f>
        <v/>
      </c>
      <c r="L34" s="7" t="str">
        <f ca="1">IF(AND($A34&lt;&gt;"",$A34&lt;&gt;"TOTAL"),IF(AND([3]PREMIOS_GRADOS!$V32&lt;&gt;"",[3]PREMIOS_GRADOS!$V32&lt;&gt;0),[3]PREMIOS_GRADOS!$V32,""),IF($A34="TOTAL",SUM(INDIRECT("L4:L"&amp;ROW()-1)),""))</f>
        <v/>
      </c>
      <c r="M34" s="7" t="str">
        <f t="shared" ca="1" si="3"/>
        <v/>
      </c>
      <c r="N34" s="7" t="str">
        <f ca="1">IF(AND($A34&lt;&gt;"",$A34&lt;&gt;"TOTAL"),IF(AND([3]PREMIOS_GRADOS!$Y32&lt;&gt;"",[3]PREMIOS_GRADOS!$Y32&lt;&gt;0),[3]PREMIOS_GRADOS!$Y32,""),IF($A34="TOTAL",SUM(INDIRECT("N4:N"&amp;ROW()-1)),""))</f>
        <v/>
      </c>
      <c r="O34" s="7" t="str">
        <f ca="1">IF(AND($A34&lt;&gt;"",$A34&lt;&gt;"TOTAL"),IF(AND([3]PREMIOS_GRADOS!$AA32&lt;&gt;"",[3]PREMIOS_GRADOS!$AA32&lt;&gt;0),[3]PREMIOS_GRADOS!$AA32,""),IF($A34="TOTAL",SUM(INDIRECT("O4:O"&amp;ROW()-1)),""))</f>
        <v/>
      </c>
      <c r="P34" s="7" t="str">
        <f t="shared" ca="1" si="4"/>
        <v/>
      </c>
      <c r="Q34" s="7" t="str">
        <f ca="1">IF(AND($A34&lt;&gt;"",$A34&lt;&gt;"TOTAL"),IF(AND([3]PREMIOS_GRADOS!$AD32&lt;&gt;"",[3]PREMIOS_GRADOS!$AD32&lt;&gt;0),[3]PREMIOS_GRADOS!$AD32,""),IF($A34="TOTAL",SUM(INDIRECT("Q4:Q"&amp;ROW()-1)),""))</f>
        <v/>
      </c>
      <c r="R34" s="7" t="str">
        <f ca="1">IF(AND($A34&lt;&gt;"",$A34&lt;&gt;"TOTAL"),IF(AND([3]PREMIOS_GRADOS!$AF32&lt;&gt;"",[3]PREMIOS_GRADOS!$AF32&lt;&gt;0),[3]PREMIOS_GRADOS!$AF32,""),IF($A34="TOTAL",SUM(INDIRECT("R4:R"&amp;ROW()-1)),""))</f>
        <v/>
      </c>
      <c r="S34" s="7" t="str">
        <f t="shared" ca="1" si="5"/>
        <v/>
      </c>
      <c r="T34" s="7" t="str">
        <f ca="1">IF(AND($A34&lt;&gt;"",$A34&lt;&gt;"TOTAL"),IF(AND([3]PREMIOS_GRADOS!$AI32&lt;&gt;"",[3]PREMIOS_GRADOS!$AI32&lt;&gt;0),[3]PREMIOS_GRADOS!$AI32,""),IF($A34="TOTAL",SUM(INDIRECT("T4:T"&amp;ROW()-1)),""))</f>
        <v/>
      </c>
      <c r="U34" s="7" t="str">
        <f ca="1">IF(AND($A34&lt;&gt;"",$A34&lt;&gt;"TOTAL"),IF(AND([3]PREMIOS_GRADOS!$AK32&lt;&gt;"",[3]PREMIOS_GRADOS!$AK32&lt;&gt;0),[3]PREMIOS_GRADOS!$AK32,""),IF($A34="TOTAL",SUM(INDIRECT("U4:U"&amp;ROW()-1)),""))</f>
        <v/>
      </c>
      <c r="V34" s="7" t="str">
        <f t="shared" ca="1" si="6"/>
        <v/>
      </c>
      <c r="W34" s="7" t="str">
        <f ca="1">IF(AND($A34&lt;&gt;"",$A34&lt;&gt;"TOTAL"),IF(AND([3]PREMIOS_GRADOS!$AN32&lt;&gt;"",[3]PREMIOS_GRADOS!$AN32&lt;&gt;0),[3]PREMIOS_GRADOS!$AN32,""),IF($A34="TOTAL",SUM(INDIRECT("W4:W"&amp;ROW()-1)),""))</f>
        <v/>
      </c>
      <c r="X34" s="7" t="str">
        <f ca="1">IF(AND($A34&lt;&gt;"",$A34&lt;&gt;"TOTAL"),IF(AND([3]PREMIOS_GRADOS!$AP32&lt;&gt;"",[3]PREMIOS_GRADOS!$AP32&lt;&gt;0),[3]PREMIOS_GRADOS!$AP32,""),IF($A34="TOTAL",SUM(INDIRECT("X4:X"&amp;ROW()-1)),""))</f>
        <v/>
      </c>
      <c r="Y34" s="7" t="str">
        <f t="shared" ca="1" si="7"/>
        <v/>
      </c>
      <c r="Z34" s="7" t="str">
        <f ca="1">IF(AND($A34&lt;&gt;"",$A34&lt;&gt;"TOTAL"),IF(AND([3]PREMIOS_GRADOS!$AS32&lt;&gt;"",[3]PREMIOS_GRADOS!$AS32&lt;&gt;0),[3]PREMIOS_GRADOS!$AS32,""),IF($A34="TOTAL",SUM(INDIRECT("Z4:Z"&amp;ROW()-1)),""))</f>
        <v/>
      </c>
      <c r="AA34" s="7" t="str">
        <f ca="1">IF(AND($A34&lt;&gt;"",$A34&lt;&gt;"TOTAL"),IF(AND([3]PREMIOS_GRADOS!$AU32&lt;&gt;"",[3]PREMIOS_GRADOS!$AU32&lt;&gt;0),[3]PREMIOS_GRADOS!$AU32,""),IF($A34="TOTAL",SUM(INDIRECT("AA4:AA"&amp;ROW()-1)),""))</f>
        <v/>
      </c>
      <c r="AB34" s="7" t="str">
        <f t="shared" ca="1" si="8"/>
        <v/>
      </c>
      <c r="AC34" s="7" t="str">
        <f ca="1">IF(AND($A34&lt;&gt;"",$A34&lt;&gt;"TOTAL"),IF(AND([3]PREMIOS_GRADOS!$AX32&lt;&gt;"",[3]PREMIOS_GRADOS!$AX32&lt;&gt;0),[3]PREMIOS_GRADOS!$AX32,""),IF($A34="TOTAL",SUM(INDIRECT("AC4:AC"&amp;ROW()-1)),""))</f>
        <v/>
      </c>
      <c r="AD34" s="7" t="str">
        <f ca="1">IF(AND($A34&lt;&gt;"",$A34&lt;&gt;"TOTAL"),IF(AND([3]PREMIOS_GRADOS!$AZ32&lt;&gt;"",[3]PREMIOS_GRADOS!$AZ32&lt;&gt;0),[3]PREMIOS_GRADOS!$AZ32,""),IF($A34="TOTAL",SUM(INDIRECT("AD4:AD"&amp;ROW()-1)),""))</f>
        <v/>
      </c>
      <c r="AE34" s="7" t="str">
        <f t="shared" ca="1" si="9"/>
        <v/>
      </c>
      <c r="AF34" s="7" t="str">
        <f ca="1">IF(AND($A34&lt;&gt;"",$A34&lt;&gt;"TOTAL"),IF(AND([3]PREMIOS_GRADOS!$BC32&lt;&gt;"",[3]PREMIOS_GRADOS!$BC32&lt;&gt;0),[3]PREMIOS_GRADOS!$BC32,""),IF($A34="TOTAL",SUM(INDIRECT("AF4:AF"&amp;ROW()-1)),""))</f>
        <v/>
      </c>
      <c r="AG34" s="7" t="str">
        <f ca="1">IF(AND($A34&lt;&gt;"",$A34&lt;&gt;"TOTAL"),IF(AND([3]PREMIOS_GRADOS!$BE32&lt;&gt;"",[3]PREMIOS_GRADOS!$BE32&lt;&gt;0),[3]PREMIOS_GRADOS!$BE32,""),IF($A34="TOTAL",SUM(INDIRECT("AG4:AG"&amp;ROW()-1)),""))</f>
        <v/>
      </c>
      <c r="AH34" s="7" t="str">
        <f t="shared" ca="1" si="10"/>
        <v/>
      </c>
      <c r="AI34" s="7" t="str">
        <f ca="1">IF(AND($A34&lt;&gt;"",$A34&lt;&gt;"TOTAL"),IF(AND([3]PREMIOS_GRADOS!$BH32&lt;&gt;"",[3]PREMIOS_GRADOS!$BH32&lt;&gt;0),[3]PREMIOS_GRADOS!$BH32,""),IF($A34="TOTAL",SUM(INDIRECT("AI4:AI"&amp;ROW()-1)),""))</f>
        <v/>
      </c>
      <c r="AJ34" s="7" t="str">
        <f ca="1">IF(AND($A34&lt;&gt;"",$A34&lt;&gt;"TOTAL"),IF(AND([3]PREMIOS_GRADOS!$BJ32&lt;&gt;"",[3]PREMIOS_GRADOS!$BJ32&lt;&gt;0),[3]PREMIOS_GRADOS!$BJ32,""),IF($A34="TOTAL",SUM(INDIRECT("AJ4:AJ"&amp;ROW()-1)),""))</f>
        <v/>
      </c>
      <c r="AK34" s="7" t="str">
        <f t="shared" ca="1" si="11"/>
        <v/>
      </c>
      <c r="AL34" s="7" t="str">
        <f ca="1">IF(AND($A34&lt;&gt;"",$A34&lt;&gt;"TOTAL"),IF(AND([3]PREMIOS_GRADOS!$BM32&lt;&gt;"",[3]PREMIOS_GRADOS!$BM32&lt;&gt;0),[3]PREMIOS_GRADOS!$BM32,""),IF($A34="TOTAL",SUM(INDIRECT("AL4:AL"&amp;ROW()-1)),""))</f>
        <v/>
      </c>
      <c r="AM34" s="7" t="str">
        <f ca="1">IF(AND($A34&lt;&gt;"",$A34&lt;&gt;"TOTAL"),IF(AND([3]PREMIOS_GRADOS!$BO32&lt;&gt;"",[3]PREMIOS_GRADOS!$BO32&lt;&gt;0),[3]PREMIOS_GRADOS!$BO32,""),IF($A34="TOTAL",SUM(INDIRECT("AM4:AM"&amp;ROW()-1)),""))</f>
        <v/>
      </c>
      <c r="AN34" s="7" t="str">
        <f t="shared" ca="1" si="12"/>
        <v/>
      </c>
      <c r="AO34" s="7" t="str">
        <f ca="1">IF(AND($A34&lt;&gt;"",$A34&lt;&gt;"TOTAL"),IF(AND([3]PREMIOS_GRADOS!$BR32&lt;&gt;"",[3]PREMIOS_GRADOS!$BR32&lt;&gt;0),[3]PREMIOS_GRADOS!$BR32,""),IF($A34="TOTAL",SUM(INDIRECT("AO4:AO"&amp;ROW()-1)),""))</f>
        <v/>
      </c>
      <c r="AP34" s="7" t="str">
        <f ca="1">IF(AND($A34&lt;&gt;"",$A34&lt;&gt;"TOTAL"),IF(AND([3]PREMIOS_GRADOS!$BT32&lt;&gt;"",[3]PREMIOS_GRADOS!$BT32&lt;&gt;0),[3]PREMIOS_GRADOS!$BT32,""),IF($A34="TOTAL",SUM(INDIRECT("AP4:AP"&amp;ROW()-1)),""))</f>
        <v/>
      </c>
      <c r="AQ34" s="7" t="str">
        <f t="shared" ca="1" si="13"/>
        <v/>
      </c>
      <c r="AR34" s="7" t="str">
        <f ca="1">IF(AND($A34&lt;&gt;"",$A34&lt;&gt;"TOTAL"),IF(AND([3]PREMIOS_GRADOS!$BW32&lt;&gt;"",[3]PREMIOS_GRADOS!$BW32&lt;&gt;0),[3]PREMIOS_GRADOS!$BW32,""),IF($A34="TOTAL",SUM(INDIRECT("AR4:AR"&amp;ROW()-1)),""))</f>
        <v/>
      </c>
      <c r="AS34" s="7" t="str">
        <f ca="1">IF(AND($A34&lt;&gt;"",$A34&lt;&gt;"TOTAL"),IF(AND([3]PREMIOS_GRADOS!$BY32&lt;&gt;"",[3]PREMIOS_GRADOS!$BY32&lt;&gt;0),[3]PREMIOS_GRADOS!$BY32,""),IF($A34="TOTAL",SUM(INDIRECT("AS4:AS"&amp;ROW()-1)),""))</f>
        <v/>
      </c>
      <c r="AT34" s="7" t="str">
        <f t="shared" ca="1" si="14"/>
        <v/>
      </c>
      <c r="AU34" s="7" t="str">
        <f ca="1">IF(AND($A34&lt;&gt;"",$A34&lt;&gt;"TOTAL"),IF(AND([3]PREMIOS_GRADOS!$CB32&lt;&gt;"",[3]PREMIOS_GRADOS!$CB32&lt;&gt;0),[3]PREMIOS_GRADOS!$CB32,""),IF($A34="TOTAL",SUM(INDIRECT("AU4:AU"&amp;ROW()-1)),""))</f>
        <v/>
      </c>
      <c r="AV34" s="7" t="str">
        <f ca="1">IF(AND($A34&lt;&gt;"",$A34&lt;&gt;"TOTAL"),IF(AND([3]PREMIOS_GRADOS!$CD32&lt;&gt;"",[3]PREMIOS_GRADOS!$CD32&lt;&gt;0),[3]PREMIOS_GRADOS!$CD32,""),IF($A34="TOTAL",SUM(INDIRECT("AV4:AV"&amp;ROW()-1)),""))</f>
        <v/>
      </c>
      <c r="AW34" s="7" t="str">
        <f t="shared" ca="1" si="15"/>
        <v/>
      </c>
      <c r="AX34" s="7" t="str">
        <f ca="1">IF(AND($A34&lt;&gt;"",$A34&lt;&gt;"TOTAL"),IF(AND([3]PREMIOS_GRADOS!$CG32&lt;&gt;"",[3]PREMIOS_GRADOS!$CG32&lt;&gt;0),[3]PREMIOS_GRADOS!$CG32,""),IF($A34="TOTAL",SUM(INDIRECT("AX4:AX"&amp;ROW()-1)),""))</f>
        <v/>
      </c>
      <c r="AY34" s="7" t="str">
        <f ca="1">IF(AND($A34&lt;&gt;"",$A34&lt;&gt;"TOTAL"),IF(AND([3]PREMIOS_GRADOS!$CI32&lt;&gt;"",[3]PREMIOS_GRADOS!$CI32&lt;&gt;0),[3]PREMIOS_GRADOS!$CI32,""),IF($A34="TOTAL",SUM(INDIRECT("AY4:AY"&amp;ROW()-1)),""))</f>
        <v/>
      </c>
      <c r="AZ34" s="7" t="str">
        <f t="shared" ca="1" si="16"/>
        <v/>
      </c>
      <c r="BA34" s="7" t="str">
        <f ca="1">IF(AND($A34&lt;&gt;"",$A34&lt;&gt;"TOTAL"),IF(AND([3]PREMIOS_GRADOS!$CL32&lt;&gt;"",[3]PREMIOS_GRADOS!$CL32&lt;&gt;0),[3]PREMIOS_GRADOS!$CL32,""),IF($A34="TOTAL",SUM(INDIRECT("BA4:BA"&amp;ROW()-1)),""))</f>
        <v/>
      </c>
      <c r="BB34" s="7" t="str">
        <f ca="1">IF(AND($A34&lt;&gt;"",$A34&lt;&gt;"TOTAL"),IF(AND([3]PREMIOS_GRADOS!$CN32&lt;&gt;"",[3]PREMIOS_GRADOS!$CN32&lt;&gt;0),[3]PREMIOS_GRADOS!$CN32,""),IF($A34="TOTAL",SUM(INDIRECT("BB4:BB"&amp;ROW()-1)),""))</f>
        <v/>
      </c>
      <c r="BC34" s="7" t="str">
        <f t="shared" ca="1" si="17"/>
        <v/>
      </c>
      <c r="BD34" s="7" t="str">
        <f ca="1">IF(AND($A34&lt;&gt;"",$A34&lt;&gt;"TOTAL"),IF(AND([3]PREMIOS_GRADOS!$CQ32&lt;&gt;"",[3]PREMIOS_GRADOS!$CQ32&lt;&gt;0),[3]PREMIOS_GRADOS!$CQ32,""),IF($A34="TOTAL",SUM(INDIRECT("BD4:BD"&amp;ROW()-1)),""))</f>
        <v/>
      </c>
      <c r="BE34" s="7" t="str">
        <f ca="1">IF(AND($A34&lt;&gt;"",$A34&lt;&gt;"TOTAL"),IF(AND([3]PREMIOS_GRADOS!$CS32&lt;&gt;"",[3]PREMIOS_GRADOS!$CS32&lt;&gt;0),[3]PREMIOS_GRADOS!$CS32,""),IF($A34="TOTAL",SUM(INDIRECT("BE4:BE"&amp;ROW()-1)),""))</f>
        <v/>
      </c>
      <c r="BF34" s="7" t="str">
        <f t="shared" ca="1" si="18"/>
        <v/>
      </c>
    </row>
    <row r="35" spans="1:58" x14ac:dyDescent="0.2">
      <c r="A35" s="12" t="str">
        <f>IF([3]PREMIOS_GRADOS!$D33&lt;&gt;"",[3]PREMIOS_GRADOS!$D33,IF(AND([3]PREMIOS_GRADOS!$D33="",[3]PREMIOS_GRADOS!$D34="",[3]PREMIOS_GRADOS!$D32=""),"","TOTAL"))</f>
        <v/>
      </c>
      <c r="B35" s="7" t="str">
        <f ca="1">IF(AND($A35&lt;&gt;"",$A35&lt;&gt;"TOTAL"),IF(AND([3]PREMIOS_GRADOS!$E33&lt;&gt;"",[3]PREMIOS_GRADOS!$E33&lt;&gt;0),[3]PREMIOS_GRADOS!$E33,""),IF($A35="TOTAL",SUM(INDIRECT("B4:B"&amp;ROW()-1)),""))</f>
        <v/>
      </c>
      <c r="C35" s="7" t="str">
        <f ca="1">IF(AND($A35&lt;&gt;"",$A35&lt;&gt;"TOTAL"),IF(AND([3]PREMIOS_GRADOS!$G33&lt;&gt;"",[3]PREMIOS_GRADOS!$G33&lt;&gt;0),[3]PREMIOS_GRADOS!$G33,""),IF($A35="TOTAL",SUM(INDIRECT("C4:C"&amp;ROW()-1)),""))</f>
        <v/>
      </c>
      <c r="D35" s="7" t="str">
        <f t="shared" ca="1" si="0"/>
        <v/>
      </c>
      <c r="E35" s="7" t="str">
        <f ca="1">IF(AND($A35&lt;&gt;"",$A35&lt;&gt;"TOTAL"),IF(AND([3]PREMIOS_GRADOS!$J33&lt;&gt;"",[3]PREMIOS_GRADOS!$J33&lt;&gt;0),[3]PREMIOS_GRADOS!$J33,""),IF($A35="TOTAL",SUM(INDIRECT("E4:E"&amp;ROW()-1)),""))</f>
        <v/>
      </c>
      <c r="F35" s="7" t="str">
        <f ca="1">IF(AND($A35&lt;&gt;"",$A35&lt;&gt;"TOTAL"),IF(AND([3]PREMIOS_GRADOS!$L33&lt;&gt;"",[3]PREMIOS_GRADOS!$L33&lt;&gt;0),[3]PREMIOS_GRADOS!$L33,""),IF($A35="TOTAL",SUM(INDIRECT("F4:F"&amp;ROW()-1)),""))</f>
        <v/>
      </c>
      <c r="G35" s="7" t="str">
        <f t="shared" ca="1" si="1"/>
        <v/>
      </c>
      <c r="H35" s="7" t="str">
        <f ca="1">IF(AND($A35&lt;&gt;"",$A35&lt;&gt;"TOTAL"),IF(AND([3]PREMIOS_GRADOS!$O33&lt;&gt;"",[3]PREMIOS_GRADOS!$O33&lt;&gt;0),[3]PREMIOS_GRADOS!$O33,""),IF($A35="TOTAL",SUM(INDIRECT("H4:H"&amp;ROW()-1)),""))</f>
        <v/>
      </c>
      <c r="I35" s="7" t="str">
        <f ca="1">IF(AND($A35&lt;&gt;"",$A35&lt;&gt;"TOTAL"),IF(AND([3]PREMIOS_GRADOS!$Q33&lt;&gt;"",[3]PREMIOS_GRADOS!$Q33&lt;&gt;0),[3]PREMIOS_GRADOS!$Q33,""),IF($A35="TOTAL",SUM(INDIRECT("I4:I"&amp;ROW()-1)),""))</f>
        <v/>
      </c>
      <c r="J35" s="7" t="str">
        <f t="shared" ca="1" si="2"/>
        <v/>
      </c>
      <c r="K35" s="7" t="str">
        <f ca="1">IF(AND($A35&lt;&gt;"",$A35&lt;&gt;"TOTAL"),IF(AND([3]PREMIOS_GRADOS!$T33&lt;&gt;"",[3]PREMIOS_GRADOS!$T33&lt;&gt;0),[3]PREMIOS_GRADOS!$T33,""),IF($A35="TOTAL",SUM(INDIRECT("K4:K"&amp;ROW()-1)),""))</f>
        <v/>
      </c>
      <c r="L35" s="7" t="str">
        <f ca="1">IF(AND($A35&lt;&gt;"",$A35&lt;&gt;"TOTAL"),IF(AND([3]PREMIOS_GRADOS!$V33&lt;&gt;"",[3]PREMIOS_GRADOS!$V33&lt;&gt;0),[3]PREMIOS_GRADOS!$V33,""),IF($A35="TOTAL",SUM(INDIRECT("L4:L"&amp;ROW()-1)),""))</f>
        <v/>
      </c>
      <c r="M35" s="7" t="str">
        <f t="shared" ca="1" si="3"/>
        <v/>
      </c>
      <c r="N35" s="7" t="str">
        <f ca="1">IF(AND($A35&lt;&gt;"",$A35&lt;&gt;"TOTAL"),IF(AND([3]PREMIOS_GRADOS!$Y33&lt;&gt;"",[3]PREMIOS_GRADOS!$Y33&lt;&gt;0),[3]PREMIOS_GRADOS!$Y33,""),IF($A35="TOTAL",SUM(INDIRECT("N4:N"&amp;ROW()-1)),""))</f>
        <v/>
      </c>
      <c r="O35" s="7" t="str">
        <f ca="1">IF(AND($A35&lt;&gt;"",$A35&lt;&gt;"TOTAL"),IF(AND([3]PREMIOS_GRADOS!$AA33&lt;&gt;"",[3]PREMIOS_GRADOS!$AA33&lt;&gt;0),[3]PREMIOS_GRADOS!$AA33,""),IF($A35="TOTAL",SUM(INDIRECT("O4:O"&amp;ROW()-1)),""))</f>
        <v/>
      </c>
      <c r="P35" s="7" t="str">
        <f t="shared" ca="1" si="4"/>
        <v/>
      </c>
      <c r="Q35" s="7" t="str">
        <f ca="1">IF(AND($A35&lt;&gt;"",$A35&lt;&gt;"TOTAL"),IF(AND([3]PREMIOS_GRADOS!$AD33&lt;&gt;"",[3]PREMIOS_GRADOS!$AD33&lt;&gt;0),[3]PREMIOS_GRADOS!$AD33,""),IF($A35="TOTAL",SUM(INDIRECT("Q4:Q"&amp;ROW()-1)),""))</f>
        <v/>
      </c>
      <c r="R35" s="7" t="str">
        <f ca="1">IF(AND($A35&lt;&gt;"",$A35&lt;&gt;"TOTAL"),IF(AND([3]PREMIOS_GRADOS!$AF33&lt;&gt;"",[3]PREMIOS_GRADOS!$AF33&lt;&gt;0),[3]PREMIOS_GRADOS!$AF33,""),IF($A35="TOTAL",SUM(INDIRECT("R4:R"&amp;ROW()-1)),""))</f>
        <v/>
      </c>
      <c r="S35" s="7" t="str">
        <f t="shared" ca="1" si="5"/>
        <v/>
      </c>
      <c r="T35" s="7" t="str">
        <f ca="1">IF(AND($A35&lt;&gt;"",$A35&lt;&gt;"TOTAL"),IF(AND([3]PREMIOS_GRADOS!$AI33&lt;&gt;"",[3]PREMIOS_GRADOS!$AI33&lt;&gt;0),[3]PREMIOS_GRADOS!$AI33,""),IF($A35="TOTAL",SUM(INDIRECT("T4:T"&amp;ROW()-1)),""))</f>
        <v/>
      </c>
      <c r="U35" s="7" t="str">
        <f ca="1">IF(AND($A35&lt;&gt;"",$A35&lt;&gt;"TOTAL"),IF(AND([3]PREMIOS_GRADOS!$AK33&lt;&gt;"",[3]PREMIOS_GRADOS!$AK33&lt;&gt;0),[3]PREMIOS_GRADOS!$AK33,""),IF($A35="TOTAL",SUM(INDIRECT("U4:U"&amp;ROW()-1)),""))</f>
        <v/>
      </c>
      <c r="V35" s="7" t="str">
        <f t="shared" ca="1" si="6"/>
        <v/>
      </c>
      <c r="W35" s="7" t="str">
        <f ca="1">IF(AND($A35&lt;&gt;"",$A35&lt;&gt;"TOTAL"),IF(AND([3]PREMIOS_GRADOS!$AN33&lt;&gt;"",[3]PREMIOS_GRADOS!$AN33&lt;&gt;0),[3]PREMIOS_GRADOS!$AN33,""),IF($A35="TOTAL",SUM(INDIRECT("W4:W"&amp;ROW()-1)),""))</f>
        <v/>
      </c>
      <c r="X35" s="7" t="str">
        <f ca="1">IF(AND($A35&lt;&gt;"",$A35&lt;&gt;"TOTAL"),IF(AND([3]PREMIOS_GRADOS!$AP33&lt;&gt;"",[3]PREMIOS_GRADOS!$AP33&lt;&gt;0),[3]PREMIOS_GRADOS!$AP33,""),IF($A35="TOTAL",SUM(INDIRECT("X4:X"&amp;ROW()-1)),""))</f>
        <v/>
      </c>
      <c r="Y35" s="7" t="str">
        <f t="shared" ca="1" si="7"/>
        <v/>
      </c>
      <c r="Z35" s="7" t="str">
        <f ca="1">IF(AND($A35&lt;&gt;"",$A35&lt;&gt;"TOTAL"),IF(AND([3]PREMIOS_GRADOS!$AS33&lt;&gt;"",[3]PREMIOS_GRADOS!$AS33&lt;&gt;0),[3]PREMIOS_GRADOS!$AS33,""),IF($A35="TOTAL",SUM(INDIRECT("Z4:Z"&amp;ROW()-1)),""))</f>
        <v/>
      </c>
      <c r="AA35" s="7" t="str">
        <f ca="1">IF(AND($A35&lt;&gt;"",$A35&lt;&gt;"TOTAL"),IF(AND([3]PREMIOS_GRADOS!$AU33&lt;&gt;"",[3]PREMIOS_GRADOS!$AU33&lt;&gt;0),[3]PREMIOS_GRADOS!$AU33,""),IF($A35="TOTAL",SUM(INDIRECT("AA4:AA"&amp;ROW()-1)),""))</f>
        <v/>
      </c>
      <c r="AB35" s="7" t="str">
        <f t="shared" ca="1" si="8"/>
        <v/>
      </c>
      <c r="AC35" s="7" t="str">
        <f ca="1">IF(AND($A35&lt;&gt;"",$A35&lt;&gt;"TOTAL"),IF(AND([3]PREMIOS_GRADOS!$AX33&lt;&gt;"",[3]PREMIOS_GRADOS!$AX33&lt;&gt;0),[3]PREMIOS_GRADOS!$AX33,""),IF($A35="TOTAL",SUM(INDIRECT("AC4:AC"&amp;ROW()-1)),""))</f>
        <v/>
      </c>
      <c r="AD35" s="7" t="str">
        <f ca="1">IF(AND($A35&lt;&gt;"",$A35&lt;&gt;"TOTAL"),IF(AND([3]PREMIOS_GRADOS!$AZ33&lt;&gt;"",[3]PREMIOS_GRADOS!$AZ33&lt;&gt;0),[3]PREMIOS_GRADOS!$AZ33,""),IF($A35="TOTAL",SUM(INDIRECT("AD4:AD"&amp;ROW()-1)),""))</f>
        <v/>
      </c>
      <c r="AE35" s="7" t="str">
        <f t="shared" ca="1" si="9"/>
        <v/>
      </c>
      <c r="AF35" s="7" t="str">
        <f ca="1">IF(AND($A35&lt;&gt;"",$A35&lt;&gt;"TOTAL"),IF(AND([3]PREMIOS_GRADOS!$BC33&lt;&gt;"",[3]PREMIOS_GRADOS!$BC33&lt;&gt;0),[3]PREMIOS_GRADOS!$BC33,""),IF($A35="TOTAL",SUM(INDIRECT("AF4:AF"&amp;ROW()-1)),""))</f>
        <v/>
      </c>
      <c r="AG35" s="7" t="str">
        <f ca="1">IF(AND($A35&lt;&gt;"",$A35&lt;&gt;"TOTAL"),IF(AND([3]PREMIOS_GRADOS!$BE33&lt;&gt;"",[3]PREMIOS_GRADOS!$BE33&lt;&gt;0),[3]PREMIOS_GRADOS!$BE33,""),IF($A35="TOTAL",SUM(INDIRECT("AG4:AG"&amp;ROW()-1)),""))</f>
        <v/>
      </c>
      <c r="AH35" s="7" t="str">
        <f t="shared" ca="1" si="10"/>
        <v/>
      </c>
      <c r="AI35" s="7" t="str">
        <f ca="1">IF(AND($A35&lt;&gt;"",$A35&lt;&gt;"TOTAL"),IF(AND([3]PREMIOS_GRADOS!$BH33&lt;&gt;"",[3]PREMIOS_GRADOS!$BH33&lt;&gt;0),[3]PREMIOS_GRADOS!$BH33,""),IF($A35="TOTAL",SUM(INDIRECT("AI4:AI"&amp;ROW()-1)),""))</f>
        <v/>
      </c>
      <c r="AJ35" s="7" t="str">
        <f ca="1">IF(AND($A35&lt;&gt;"",$A35&lt;&gt;"TOTAL"),IF(AND([3]PREMIOS_GRADOS!$BJ33&lt;&gt;"",[3]PREMIOS_GRADOS!$BJ33&lt;&gt;0),[3]PREMIOS_GRADOS!$BJ33,""),IF($A35="TOTAL",SUM(INDIRECT("AJ4:AJ"&amp;ROW()-1)),""))</f>
        <v/>
      </c>
      <c r="AK35" s="7" t="str">
        <f t="shared" ca="1" si="11"/>
        <v/>
      </c>
      <c r="AL35" s="7" t="str">
        <f ca="1">IF(AND($A35&lt;&gt;"",$A35&lt;&gt;"TOTAL"),IF(AND([3]PREMIOS_GRADOS!$BM33&lt;&gt;"",[3]PREMIOS_GRADOS!$BM33&lt;&gt;0),[3]PREMIOS_GRADOS!$BM33,""),IF($A35="TOTAL",SUM(INDIRECT("AL4:AL"&amp;ROW()-1)),""))</f>
        <v/>
      </c>
      <c r="AM35" s="7" t="str">
        <f ca="1">IF(AND($A35&lt;&gt;"",$A35&lt;&gt;"TOTAL"),IF(AND([3]PREMIOS_GRADOS!$BO33&lt;&gt;"",[3]PREMIOS_GRADOS!$BO33&lt;&gt;0),[3]PREMIOS_GRADOS!$BO33,""),IF($A35="TOTAL",SUM(INDIRECT("AM4:AM"&amp;ROW()-1)),""))</f>
        <v/>
      </c>
      <c r="AN35" s="7" t="str">
        <f t="shared" ca="1" si="12"/>
        <v/>
      </c>
      <c r="AO35" s="7" t="str">
        <f ca="1">IF(AND($A35&lt;&gt;"",$A35&lt;&gt;"TOTAL"),IF(AND([3]PREMIOS_GRADOS!$BR33&lt;&gt;"",[3]PREMIOS_GRADOS!$BR33&lt;&gt;0),[3]PREMIOS_GRADOS!$BR33,""),IF($A35="TOTAL",SUM(INDIRECT("AO4:AO"&amp;ROW()-1)),""))</f>
        <v/>
      </c>
      <c r="AP35" s="7" t="str">
        <f ca="1">IF(AND($A35&lt;&gt;"",$A35&lt;&gt;"TOTAL"),IF(AND([3]PREMIOS_GRADOS!$BT33&lt;&gt;"",[3]PREMIOS_GRADOS!$BT33&lt;&gt;0),[3]PREMIOS_GRADOS!$BT33,""),IF($A35="TOTAL",SUM(INDIRECT("AP4:AP"&amp;ROW()-1)),""))</f>
        <v/>
      </c>
      <c r="AQ35" s="7" t="str">
        <f t="shared" ca="1" si="13"/>
        <v/>
      </c>
      <c r="AR35" s="7" t="str">
        <f ca="1">IF(AND($A35&lt;&gt;"",$A35&lt;&gt;"TOTAL"),IF(AND([3]PREMIOS_GRADOS!$BW33&lt;&gt;"",[3]PREMIOS_GRADOS!$BW33&lt;&gt;0),[3]PREMIOS_GRADOS!$BW33,""),IF($A35="TOTAL",SUM(INDIRECT("AR4:AR"&amp;ROW()-1)),""))</f>
        <v/>
      </c>
      <c r="AS35" s="7" t="str">
        <f ca="1">IF(AND($A35&lt;&gt;"",$A35&lt;&gt;"TOTAL"),IF(AND([3]PREMIOS_GRADOS!$BY33&lt;&gt;"",[3]PREMIOS_GRADOS!$BY33&lt;&gt;0),[3]PREMIOS_GRADOS!$BY33,""),IF($A35="TOTAL",SUM(INDIRECT("AS4:AS"&amp;ROW()-1)),""))</f>
        <v/>
      </c>
      <c r="AT35" s="7" t="str">
        <f t="shared" ca="1" si="14"/>
        <v/>
      </c>
      <c r="AU35" s="7" t="str">
        <f ca="1">IF(AND($A35&lt;&gt;"",$A35&lt;&gt;"TOTAL"),IF(AND([3]PREMIOS_GRADOS!$CB33&lt;&gt;"",[3]PREMIOS_GRADOS!$CB33&lt;&gt;0),[3]PREMIOS_GRADOS!$CB33,""),IF($A35="TOTAL",SUM(INDIRECT("AU4:AU"&amp;ROW()-1)),""))</f>
        <v/>
      </c>
      <c r="AV35" s="7" t="str">
        <f ca="1">IF(AND($A35&lt;&gt;"",$A35&lt;&gt;"TOTAL"),IF(AND([3]PREMIOS_GRADOS!$CD33&lt;&gt;"",[3]PREMIOS_GRADOS!$CD33&lt;&gt;0),[3]PREMIOS_GRADOS!$CD33,""),IF($A35="TOTAL",SUM(INDIRECT("AV4:AV"&amp;ROW()-1)),""))</f>
        <v/>
      </c>
      <c r="AW35" s="7" t="str">
        <f t="shared" ca="1" si="15"/>
        <v/>
      </c>
      <c r="AX35" s="7" t="str">
        <f ca="1">IF(AND($A35&lt;&gt;"",$A35&lt;&gt;"TOTAL"),IF(AND([3]PREMIOS_GRADOS!$CG33&lt;&gt;"",[3]PREMIOS_GRADOS!$CG33&lt;&gt;0),[3]PREMIOS_GRADOS!$CG33,""),IF($A35="TOTAL",SUM(INDIRECT("AX4:AX"&amp;ROW()-1)),""))</f>
        <v/>
      </c>
      <c r="AY35" s="7" t="str">
        <f ca="1">IF(AND($A35&lt;&gt;"",$A35&lt;&gt;"TOTAL"),IF(AND([3]PREMIOS_GRADOS!$CI33&lt;&gt;"",[3]PREMIOS_GRADOS!$CI33&lt;&gt;0),[3]PREMIOS_GRADOS!$CI33,""),IF($A35="TOTAL",SUM(INDIRECT("AY4:AY"&amp;ROW()-1)),""))</f>
        <v/>
      </c>
      <c r="AZ35" s="7" t="str">
        <f t="shared" ca="1" si="16"/>
        <v/>
      </c>
      <c r="BA35" s="7" t="str">
        <f ca="1">IF(AND($A35&lt;&gt;"",$A35&lt;&gt;"TOTAL"),IF(AND([3]PREMIOS_GRADOS!$CL33&lt;&gt;"",[3]PREMIOS_GRADOS!$CL33&lt;&gt;0),[3]PREMIOS_GRADOS!$CL33,""),IF($A35="TOTAL",SUM(INDIRECT("BA4:BA"&amp;ROW()-1)),""))</f>
        <v/>
      </c>
      <c r="BB35" s="7" t="str">
        <f ca="1">IF(AND($A35&lt;&gt;"",$A35&lt;&gt;"TOTAL"),IF(AND([3]PREMIOS_GRADOS!$CN33&lt;&gt;"",[3]PREMIOS_GRADOS!$CN33&lt;&gt;0),[3]PREMIOS_GRADOS!$CN33,""),IF($A35="TOTAL",SUM(INDIRECT("BB4:BB"&amp;ROW()-1)),""))</f>
        <v/>
      </c>
      <c r="BC35" s="7" t="str">
        <f t="shared" ca="1" si="17"/>
        <v/>
      </c>
      <c r="BD35" s="7" t="str">
        <f ca="1">IF(AND($A35&lt;&gt;"",$A35&lt;&gt;"TOTAL"),IF(AND([3]PREMIOS_GRADOS!$CQ33&lt;&gt;"",[3]PREMIOS_GRADOS!$CQ33&lt;&gt;0),[3]PREMIOS_GRADOS!$CQ33,""),IF($A35="TOTAL",SUM(INDIRECT("BD4:BD"&amp;ROW()-1)),""))</f>
        <v/>
      </c>
      <c r="BE35" s="7" t="str">
        <f ca="1">IF(AND($A35&lt;&gt;"",$A35&lt;&gt;"TOTAL"),IF(AND([3]PREMIOS_GRADOS!$CS33&lt;&gt;"",[3]PREMIOS_GRADOS!$CS33&lt;&gt;0),[3]PREMIOS_GRADOS!$CS33,""),IF($A35="TOTAL",SUM(INDIRECT("BE4:BE"&amp;ROW()-1)),""))</f>
        <v/>
      </c>
      <c r="BF35" s="7" t="str">
        <f t="shared" ca="1" si="18"/>
        <v/>
      </c>
    </row>
    <row r="36" spans="1:58" x14ac:dyDescent="0.2">
      <c r="A36" s="12" t="str">
        <f>IF([3]PREMIOS_GRADOS!$D34&lt;&gt;"",[3]PREMIOS_GRADOS!$D34,IF(AND([3]PREMIOS_GRADOS!$D34="",[3]PREMIOS_GRADOS!$D35="",[3]PREMIOS_GRADOS!$D33=""),"","TOTAL"))</f>
        <v/>
      </c>
      <c r="B36" s="7" t="str">
        <f ca="1">IF(AND($A36&lt;&gt;"",$A36&lt;&gt;"TOTAL"),IF(AND([3]PREMIOS_GRADOS!$E34&lt;&gt;"",[3]PREMIOS_GRADOS!$E34&lt;&gt;0),[3]PREMIOS_GRADOS!$E34,""),IF($A36="TOTAL",SUM(INDIRECT("B4:B"&amp;ROW()-1)),""))</f>
        <v/>
      </c>
      <c r="C36" s="7" t="str">
        <f ca="1">IF(AND($A36&lt;&gt;"",$A36&lt;&gt;"TOTAL"),IF(AND([3]PREMIOS_GRADOS!$G34&lt;&gt;"",[3]PREMIOS_GRADOS!$G34&lt;&gt;0),[3]PREMIOS_GRADOS!$G34,""),IF($A36="TOTAL",SUM(INDIRECT("C4:C"&amp;ROW()-1)),""))</f>
        <v/>
      </c>
      <c r="D36" s="7" t="str">
        <f t="shared" ca="1" si="0"/>
        <v/>
      </c>
      <c r="E36" s="7" t="str">
        <f ca="1">IF(AND($A36&lt;&gt;"",$A36&lt;&gt;"TOTAL"),IF(AND([3]PREMIOS_GRADOS!$J34&lt;&gt;"",[3]PREMIOS_GRADOS!$J34&lt;&gt;0),[3]PREMIOS_GRADOS!$J34,""),IF($A36="TOTAL",SUM(INDIRECT("E4:E"&amp;ROW()-1)),""))</f>
        <v/>
      </c>
      <c r="F36" s="7" t="str">
        <f ca="1">IF(AND($A36&lt;&gt;"",$A36&lt;&gt;"TOTAL"),IF(AND([3]PREMIOS_GRADOS!$L34&lt;&gt;"",[3]PREMIOS_GRADOS!$L34&lt;&gt;0),[3]PREMIOS_GRADOS!$L34,""),IF($A36="TOTAL",SUM(INDIRECT("F4:F"&amp;ROW()-1)),""))</f>
        <v/>
      </c>
      <c r="G36" s="7" t="str">
        <f t="shared" ca="1" si="1"/>
        <v/>
      </c>
      <c r="H36" s="7" t="str">
        <f ca="1">IF(AND($A36&lt;&gt;"",$A36&lt;&gt;"TOTAL"),IF(AND([3]PREMIOS_GRADOS!$O34&lt;&gt;"",[3]PREMIOS_GRADOS!$O34&lt;&gt;0),[3]PREMIOS_GRADOS!$O34,""),IF($A36="TOTAL",SUM(INDIRECT("H4:H"&amp;ROW()-1)),""))</f>
        <v/>
      </c>
      <c r="I36" s="7" t="str">
        <f ca="1">IF(AND($A36&lt;&gt;"",$A36&lt;&gt;"TOTAL"),IF(AND([3]PREMIOS_GRADOS!$Q34&lt;&gt;"",[3]PREMIOS_GRADOS!$Q34&lt;&gt;0),[3]PREMIOS_GRADOS!$Q34,""),IF($A36="TOTAL",SUM(INDIRECT("I4:I"&amp;ROW()-1)),""))</f>
        <v/>
      </c>
      <c r="J36" s="7" t="str">
        <f t="shared" ca="1" si="2"/>
        <v/>
      </c>
      <c r="K36" s="7" t="str">
        <f ca="1">IF(AND($A36&lt;&gt;"",$A36&lt;&gt;"TOTAL"),IF(AND([3]PREMIOS_GRADOS!$T34&lt;&gt;"",[3]PREMIOS_GRADOS!$T34&lt;&gt;0),[3]PREMIOS_GRADOS!$T34,""),IF($A36="TOTAL",SUM(INDIRECT("K4:K"&amp;ROW()-1)),""))</f>
        <v/>
      </c>
      <c r="L36" s="7" t="str">
        <f ca="1">IF(AND($A36&lt;&gt;"",$A36&lt;&gt;"TOTAL"),IF(AND([3]PREMIOS_GRADOS!$V34&lt;&gt;"",[3]PREMIOS_GRADOS!$V34&lt;&gt;0),[3]PREMIOS_GRADOS!$V34,""),IF($A36="TOTAL",SUM(INDIRECT("L4:L"&amp;ROW()-1)),""))</f>
        <v/>
      </c>
      <c r="M36" s="7" t="str">
        <f t="shared" ca="1" si="3"/>
        <v/>
      </c>
      <c r="N36" s="7" t="str">
        <f ca="1">IF(AND($A36&lt;&gt;"",$A36&lt;&gt;"TOTAL"),IF(AND([3]PREMIOS_GRADOS!$Y34&lt;&gt;"",[3]PREMIOS_GRADOS!$Y34&lt;&gt;0),[3]PREMIOS_GRADOS!$Y34,""),IF($A36="TOTAL",SUM(INDIRECT("N4:N"&amp;ROW()-1)),""))</f>
        <v/>
      </c>
      <c r="O36" s="7" t="str">
        <f ca="1">IF(AND($A36&lt;&gt;"",$A36&lt;&gt;"TOTAL"),IF(AND([3]PREMIOS_GRADOS!$AA34&lt;&gt;"",[3]PREMIOS_GRADOS!$AA34&lt;&gt;0),[3]PREMIOS_GRADOS!$AA34,""),IF($A36="TOTAL",SUM(INDIRECT("O4:O"&amp;ROW()-1)),""))</f>
        <v/>
      </c>
      <c r="P36" s="7" t="str">
        <f t="shared" ca="1" si="4"/>
        <v/>
      </c>
      <c r="Q36" s="7" t="str">
        <f ca="1">IF(AND($A36&lt;&gt;"",$A36&lt;&gt;"TOTAL"),IF(AND([3]PREMIOS_GRADOS!$AD34&lt;&gt;"",[3]PREMIOS_GRADOS!$AD34&lt;&gt;0),[3]PREMIOS_GRADOS!$AD34,""),IF($A36="TOTAL",SUM(INDIRECT("Q4:Q"&amp;ROW()-1)),""))</f>
        <v/>
      </c>
      <c r="R36" s="7" t="str">
        <f ca="1">IF(AND($A36&lt;&gt;"",$A36&lt;&gt;"TOTAL"),IF(AND([3]PREMIOS_GRADOS!$AF34&lt;&gt;"",[3]PREMIOS_GRADOS!$AF34&lt;&gt;0),[3]PREMIOS_GRADOS!$AF34,""),IF($A36="TOTAL",SUM(INDIRECT("R4:R"&amp;ROW()-1)),""))</f>
        <v/>
      </c>
      <c r="S36" s="7" t="str">
        <f t="shared" ca="1" si="5"/>
        <v/>
      </c>
      <c r="T36" s="7" t="str">
        <f ca="1">IF(AND($A36&lt;&gt;"",$A36&lt;&gt;"TOTAL"),IF(AND([3]PREMIOS_GRADOS!$AI34&lt;&gt;"",[3]PREMIOS_GRADOS!$AI34&lt;&gt;0),[3]PREMIOS_GRADOS!$AI34,""),IF($A36="TOTAL",SUM(INDIRECT("T4:T"&amp;ROW()-1)),""))</f>
        <v/>
      </c>
      <c r="U36" s="7" t="str">
        <f ca="1">IF(AND($A36&lt;&gt;"",$A36&lt;&gt;"TOTAL"),IF(AND([3]PREMIOS_GRADOS!$AK34&lt;&gt;"",[3]PREMIOS_GRADOS!$AK34&lt;&gt;0),[3]PREMIOS_GRADOS!$AK34,""),IF($A36="TOTAL",SUM(INDIRECT("U4:U"&amp;ROW()-1)),""))</f>
        <v/>
      </c>
      <c r="V36" s="7" t="str">
        <f t="shared" ca="1" si="6"/>
        <v/>
      </c>
      <c r="W36" s="7" t="str">
        <f ca="1">IF(AND($A36&lt;&gt;"",$A36&lt;&gt;"TOTAL"),IF(AND([3]PREMIOS_GRADOS!$AN34&lt;&gt;"",[3]PREMIOS_GRADOS!$AN34&lt;&gt;0),[3]PREMIOS_GRADOS!$AN34,""),IF($A36="TOTAL",SUM(INDIRECT("W4:W"&amp;ROW()-1)),""))</f>
        <v/>
      </c>
      <c r="X36" s="7" t="str">
        <f ca="1">IF(AND($A36&lt;&gt;"",$A36&lt;&gt;"TOTAL"),IF(AND([3]PREMIOS_GRADOS!$AP34&lt;&gt;"",[3]PREMIOS_GRADOS!$AP34&lt;&gt;0),[3]PREMIOS_GRADOS!$AP34,""),IF($A36="TOTAL",SUM(INDIRECT("X4:X"&amp;ROW()-1)),""))</f>
        <v/>
      </c>
      <c r="Y36" s="7" t="str">
        <f t="shared" ca="1" si="7"/>
        <v/>
      </c>
      <c r="Z36" s="7" t="str">
        <f ca="1">IF(AND($A36&lt;&gt;"",$A36&lt;&gt;"TOTAL"),IF(AND([3]PREMIOS_GRADOS!$AS34&lt;&gt;"",[3]PREMIOS_GRADOS!$AS34&lt;&gt;0),[3]PREMIOS_GRADOS!$AS34,""),IF($A36="TOTAL",SUM(INDIRECT("Z4:Z"&amp;ROW()-1)),""))</f>
        <v/>
      </c>
      <c r="AA36" s="7" t="str">
        <f ca="1">IF(AND($A36&lt;&gt;"",$A36&lt;&gt;"TOTAL"),IF(AND([3]PREMIOS_GRADOS!$AU34&lt;&gt;"",[3]PREMIOS_GRADOS!$AU34&lt;&gt;0),[3]PREMIOS_GRADOS!$AU34,""),IF($A36="TOTAL",SUM(INDIRECT("AA4:AA"&amp;ROW()-1)),""))</f>
        <v/>
      </c>
      <c r="AB36" s="7" t="str">
        <f t="shared" ca="1" si="8"/>
        <v/>
      </c>
      <c r="AC36" s="7" t="str">
        <f ca="1">IF(AND($A36&lt;&gt;"",$A36&lt;&gt;"TOTAL"),IF(AND([3]PREMIOS_GRADOS!$AX34&lt;&gt;"",[3]PREMIOS_GRADOS!$AX34&lt;&gt;0),[3]PREMIOS_GRADOS!$AX34,""),IF($A36="TOTAL",SUM(INDIRECT("AC4:AC"&amp;ROW()-1)),""))</f>
        <v/>
      </c>
      <c r="AD36" s="7" t="str">
        <f ca="1">IF(AND($A36&lt;&gt;"",$A36&lt;&gt;"TOTAL"),IF(AND([3]PREMIOS_GRADOS!$AZ34&lt;&gt;"",[3]PREMIOS_GRADOS!$AZ34&lt;&gt;0),[3]PREMIOS_GRADOS!$AZ34,""),IF($A36="TOTAL",SUM(INDIRECT("AD4:AD"&amp;ROW()-1)),""))</f>
        <v/>
      </c>
      <c r="AE36" s="7" t="str">
        <f t="shared" ca="1" si="9"/>
        <v/>
      </c>
      <c r="AF36" s="7" t="str">
        <f ca="1">IF(AND($A36&lt;&gt;"",$A36&lt;&gt;"TOTAL"),IF(AND([3]PREMIOS_GRADOS!$BC34&lt;&gt;"",[3]PREMIOS_GRADOS!$BC34&lt;&gt;0),[3]PREMIOS_GRADOS!$BC34,""),IF($A36="TOTAL",SUM(INDIRECT("AF4:AF"&amp;ROW()-1)),""))</f>
        <v/>
      </c>
      <c r="AG36" s="7" t="str">
        <f ca="1">IF(AND($A36&lt;&gt;"",$A36&lt;&gt;"TOTAL"),IF(AND([3]PREMIOS_GRADOS!$BE34&lt;&gt;"",[3]PREMIOS_GRADOS!$BE34&lt;&gt;0),[3]PREMIOS_GRADOS!$BE34,""),IF($A36="TOTAL",SUM(INDIRECT("AG4:AG"&amp;ROW()-1)),""))</f>
        <v/>
      </c>
      <c r="AH36" s="7" t="str">
        <f t="shared" ca="1" si="10"/>
        <v/>
      </c>
      <c r="AI36" s="7" t="str">
        <f ca="1">IF(AND($A36&lt;&gt;"",$A36&lt;&gt;"TOTAL"),IF(AND([3]PREMIOS_GRADOS!$BH34&lt;&gt;"",[3]PREMIOS_GRADOS!$BH34&lt;&gt;0),[3]PREMIOS_GRADOS!$BH34,""),IF($A36="TOTAL",SUM(INDIRECT("AI4:AI"&amp;ROW()-1)),""))</f>
        <v/>
      </c>
      <c r="AJ36" s="7" t="str">
        <f ca="1">IF(AND($A36&lt;&gt;"",$A36&lt;&gt;"TOTAL"),IF(AND([3]PREMIOS_GRADOS!$BJ34&lt;&gt;"",[3]PREMIOS_GRADOS!$BJ34&lt;&gt;0),[3]PREMIOS_GRADOS!$BJ34,""),IF($A36="TOTAL",SUM(INDIRECT("AJ4:AJ"&amp;ROW()-1)),""))</f>
        <v/>
      </c>
      <c r="AK36" s="7" t="str">
        <f t="shared" ca="1" si="11"/>
        <v/>
      </c>
      <c r="AL36" s="7" t="str">
        <f ca="1">IF(AND($A36&lt;&gt;"",$A36&lt;&gt;"TOTAL"),IF(AND([3]PREMIOS_GRADOS!$BM34&lt;&gt;"",[3]PREMIOS_GRADOS!$BM34&lt;&gt;0),[3]PREMIOS_GRADOS!$BM34,""),IF($A36="TOTAL",SUM(INDIRECT("AL4:AL"&amp;ROW()-1)),""))</f>
        <v/>
      </c>
      <c r="AM36" s="7" t="str">
        <f ca="1">IF(AND($A36&lt;&gt;"",$A36&lt;&gt;"TOTAL"),IF(AND([3]PREMIOS_GRADOS!$BO34&lt;&gt;"",[3]PREMIOS_GRADOS!$BO34&lt;&gt;0),[3]PREMIOS_GRADOS!$BO34,""),IF($A36="TOTAL",SUM(INDIRECT("AM4:AM"&amp;ROW()-1)),""))</f>
        <v/>
      </c>
      <c r="AN36" s="7" t="str">
        <f t="shared" ca="1" si="12"/>
        <v/>
      </c>
      <c r="AO36" s="7" t="str">
        <f ca="1">IF(AND($A36&lt;&gt;"",$A36&lt;&gt;"TOTAL"),IF(AND([3]PREMIOS_GRADOS!$BR34&lt;&gt;"",[3]PREMIOS_GRADOS!$BR34&lt;&gt;0),[3]PREMIOS_GRADOS!$BR34,""),IF($A36="TOTAL",SUM(INDIRECT("AO4:AO"&amp;ROW()-1)),""))</f>
        <v/>
      </c>
      <c r="AP36" s="7" t="str">
        <f ca="1">IF(AND($A36&lt;&gt;"",$A36&lt;&gt;"TOTAL"),IF(AND([3]PREMIOS_GRADOS!$BT34&lt;&gt;"",[3]PREMIOS_GRADOS!$BT34&lt;&gt;0),[3]PREMIOS_GRADOS!$BT34,""),IF($A36="TOTAL",SUM(INDIRECT("AP4:AP"&amp;ROW()-1)),""))</f>
        <v/>
      </c>
      <c r="AQ36" s="7" t="str">
        <f t="shared" ca="1" si="13"/>
        <v/>
      </c>
      <c r="AR36" s="7" t="str">
        <f ca="1">IF(AND($A36&lt;&gt;"",$A36&lt;&gt;"TOTAL"),IF(AND([3]PREMIOS_GRADOS!$BW34&lt;&gt;"",[3]PREMIOS_GRADOS!$BW34&lt;&gt;0),[3]PREMIOS_GRADOS!$BW34,""),IF($A36="TOTAL",SUM(INDIRECT("AR4:AR"&amp;ROW()-1)),""))</f>
        <v/>
      </c>
      <c r="AS36" s="7" t="str">
        <f ca="1">IF(AND($A36&lt;&gt;"",$A36&lt;&gt;"TOTAL"),IF(AND([3]PREMIOS_GRADOS!$BY34&lt;&gt;"",[3]PREMIOS_GRADOS!$BY34&lt;&gt;0),[3]PREMIOS_GRADOS!$BY34,""),IF($A36="TOTAL",SUM(INDIRECT("AS4:AS"&amp;ROW()-1)),""))</f>
        <v/>
      </c>
      <c r="AT36" s="7" t="str">
        <f t="shared" ca="1" si="14"/>
        <v/>
      </c>
      <c r="AU36" s="7" t="str">
        <f ca="1">IF(AND($A36&lt;&gt;"",$A36&lt;&gt;"TOTAL"),IF(AND([3]PREMIOS_GRADOS!$CB34&lt;&gt;"",[3]PREMIOS_GRADOS!$CB34&lt;&gt;0),[3]PREMIOS_GRADOS!$CB34,""),IF($A36="TOTAL",SUM(INDIRECT("AU4:AU"&amp;ROW()-1)),""))</f>
        <v/>
      </c>
      <c r="AV36" s="7" t="str">
        <f ca="1">IF(AND($A36&lt;&gt;"",$A36&lt;&gt;"TOTAL"),IF(AND([3]PREMIOS_GRADOS!$CD34&lt;&gt;"",[3]PREMIOS_GRADOS!$CD34&lt;&gt;0),[3]PREMIOS_GRADOS!$CD34,""),IF($A36="TOTAL",SUM(INDIRECT("AV4:AV"&amp;ROW()-1)),""))</f>
        <v/>
      </c>
      <c r="AW36" s="7" t="str">
        <f t="shared" ca="1" si="15"/>
        <v/>
      </c>
      <c r="AX36" s="7" t="str">
        <f ca="1">IF(AND($A36&lt;&gt;"",$A36&lt;&gt;"TOTAL"),IF(AND([3]PREMIOS_GRADOS!$CG34&lt;&gt;"",[3]PREMIOS_GRADOS!$CG34&lt;&gt;0),[3]PREMIOS_GRADOS!$CG34,""),IF($A36="TOTAL",SUM(INDIRECT("AX4:AX"&amp;ROW()-1)),""))</f>
        <v/>
      </c>
      <c r="AY36" s="7" t="str">
        <f ca="1">IF(AND($A36&lt;&gt;"",$A36&lt;&gt;"TOTAL"),IF(AND([3]PREMIOS_GRADOS!$CI34&lt;&gt;"",[3]PREMIOS_GRADOS!$CI34&lt;&gt;0),[3]PREMIOS_GRADOS!$CI34,""),IF($A36="TOTAL",SUM(INDIRECT("AY4:AY"&amp;ROW()-1)),""))</f>
        <v/>
      </c>
      <c r="AZ36" s="7" t="str">
        <f t="shared" ca="1" si="16"/>
        <v/>
      </c>
      <c r="BA36" s="7" t="str">
        <f ca="1">IF(AND($A36&lt;&gt;"",$A36&lt;&gt;"TOTAL"),IF(AND([3]PREMIOS_GRADOS!$CL34&lt;&gt;"",[3]PREMIOS_GRADOS!$CL34&lt;&gt;0),[3]PREMIOS_GRADOS!$CL34,""),IF($A36="TOTAL",SUM(INDIRECT("BA4:BA"&amp;ROW()-1)),""))</f>
        <v/>
      </c>
      <c r="BB36" s="7" t="str">
        <f ca="1">IF(AND($A36&lt;&gt;"",$A36&lt;&gt;"TOTAL"),IF(AND([3]PREMIOS_GRADOS!$CN34&lt;&gt;"",[3]PREMIOS_GRADOS!$CN34&lt;&gt;0),[3]PREMIOS_GRADOS!$CN34,""),IF($A36="TOTAL",SUM(INDIRECT("BB4:BB"&amp;ROW()-1)),""))</f>
        <v/>
      </c>
      <c r="BC36" s="7" t="str">
        <f t="shared" ca="1" si="17"/>
        <v/>
      </c>
      <c r="BD36" s="7" t="str">
        <f ca="1">IF(AND($A36&lt;&gt;"",$A36&lt;&gt;"TOTAL"),IF(AND([3]PREMIOS_GRADOS!$CQ34&lt;&gt;"",[3]PREMIOS_GRADOS!$CQ34&lt;&gt;0),[3]PREMIOS_GRADOS!$CQ34,""),IF($A36="TOTAL",SUM(INDIRECT("BD4:BD"&amp;ROW()-1)),""))</f>
        <v/>
      </c>
      <c r="BE36" s="7" t="str">
        <f ca="1">IF(AND($A36&lt;&gt;"",$A36&lt;&gt;"TOTAL"),IF(AND([3]PREMIOS_GRADOS!$CS34&lt;&gt;"",[3]PREMIOS_GRADOS!$CS34&lt;&gt;0),[3]PREMIOS_GRADOS!$CS34,""),IF($A36="TOTAL",SUM(INDIRECT("BE4:BE"&amp;ROW()-1)),""))</f>
        <v/>
      </c>
      <c r="BF36" s="7" t="str">
        <f t="shared" ca="1" si="18"/>
        <v/>
      </c>
    </row>
    <row r="37" spans="1:58" x14ac:dyDescent="0.2">
      <c r="A37" s="12" t="str">
        <f>IF([3]PREMIOS_GRADOS!$D35&lt;&gt;"",[3]PREMIOS_GRADOS!$D35,IF(AND([3]PREMIOS_GRADOS!$D35="",[3]PREMIOS_GRADOS!$D36="",[3]PREMIOS_GRADOS!$D34=""),"","TOTAL"))</f>
        <v/>
      </c>
      <c r="B37" s="7" t="str">
        <f ca="1">IF(AND($A37&lt;&gt;"",$A37&lt;&gt;"TOTAL"),IF(AND([3]PREMIOS_GRADOS!$E35&lt;&gt;"",[3]PREMIOS_GRADOS!$E35&lt;&gt;0),[3]PREMIOS_GRADOS!$E35,""),IF($A37="TOTAL",SUM(INDIRECT("B4:B"&amp;ROW()-1)),""))</f>
        <v/>
      </c>
      <c r="C37" s="7" t="str">
        <f ca="1">IF(AND($A37&lt;&gt;"",$A37&lt;&gt;"TOTAL"),IF(AND([3]PREMIOS_GRADOS!$G35&lt;&gt;"",[3]PREMIOS_GRADOS!$G35&lt;&gt;0),[3]PREMIOS_GRADOS!$G35,""),IF($A37="TOTAL",SUM(INDIRECT("C4:C"&amp;ROW()-1)),""))</f>
        <v/>
      </c>
      <c r="D37" s="7" t="str">
        <f t="shared" ca="1" si="0"/>
        <v/>
      </c>
      <c r="E37" s="7" t="str">
        <f ca="1">IF(AND($A37&lt;&gt;"",$A37&lt;&gt;"TOTAL"),IF(AND([3]PREMIOS_GRADOS!$J35&lt;&gt;"",[3]PREMIOS_GRADOS!$J35&lt;&gt;0),[3]PREMIOS_GRADOS!$J35,""),IF($A37="TOTAL",SUM(INDIRECT("E4:E"&amp;ROW()-1)),""))</f>
        <v/>
      </c>
      <c r="F37" s="7" t="str">
        <f ca="1">IF(AND($A37&lt;&gt;"",$A37&lt;&gt;"TOTAL"),IF(AND([3]PREMIOS_GRADOS!$L35&lt;&gt;"",[3]PREMIOS_GRADOS!$L35&lt;&gt;0),[3]PREMIOS_GRADOS!$L35,""),IF($A37="TOTAL",SUM(INDIRECT("F4:F"&amp;ROW()-1)),""))</f>
        <v/>
      </c>
      <c r="G37" s="7" t="str">
        <f t="shared" ca="1" si="1"/>
        <v/>
      </c>
      <c r="H37" s="7" t="str">
        <f ca="1">IF(AND($A37&lt;&gt;"",$A37&lt;&gt;"TOTAL"),IF(AND([3]PREMIOS_GRADOS!$O35&lt;&gt;"",[3]PREMIOS_GRADOS!$O35&lt;&gt;0),[3]PREMIOS_GRADOS!$O35,""),IF($A37="TOTAL",SUM(INDIRECT("H4:H"&amp;ROW()-1)),""))</f>
        <v/>
      </c>
      <c r="I37" s="7" t="str">
        <f ca="1">IF(AND($A37&lt;&gt;"",$A37&lt;&gt;"TOTAL"),IF(AND([3]PREMIOS_GRADOS!$Q35&lt;&gt;"",[3]PREMIOS_GRADOS!$Q35&lt;&gt;0),[3]PREMIOS_GRADOS!$Q35,""),IF($A37="TOTAL",SUM(INDIRECT("I4:I"&amp;ROW()-1)),""))</f>
        <v/>
      </c>
      <c r="J37" s="7" t="str">
        <f t="shared" ca="1" si="2"/>
        <v/>
      </c>
      <c r="K37" s="7" t="str">
        <f ca="1">IF(AND($A37&lt;&gt;"",$A37&lt;&gt;"TOTAL"),IF(AND([3]PREMIOS_GRADOS!$T35&lt;&gt;"",[3]PREMIOS_GRADOS!$T35&lt;&gt;0),[3]PREMIOS_GRADOS!$T35,""),IF($A37="TOTAL",SUM(INDIRECT("K4:K"&amp;ROW()-1)),""))</f>
        <v/>
      </c>
      <c r="L37" s="7" t="str">
        <f ca="1">IF(AND($A37&lt;&gt;"",$A37&lt;&gt;"TOTAL"),IF(AND([3]PREMIOS_GRADOS!$V35&lt;&gt;"",[3]PREMIOS_GRADOS!$V35&lt;&gt;0),[3]PREMIOS_GRADOS!$V35,""),IF($A37="TOTAL",SUM(INDIRECT("L4:L"&amp;ROW()-1)),""))</f>
        <v/>
      </c>
      <c r="M37" s="7" t="str">
        <f t="shared" ca="1" si="3"/>
        <v/>
      </c>
      <c r="N37" s="7" t="str">
        <f ca="1">IF(AND($A37&lt;&gt;"",$A37&lt;&gt;"TOTAL"),IF(AND([3]PREMIOS_GRADOS!$Y35&lt;&gt;"",[3]PREMIOS_GRADOS!$Y35&lt;&gt;0),[3]PREMIOS_GRADOS!$Y35,""),IF($A37="TOTAL",SUM(INDIRECT("N4:N"&amp;ROW()-1)),""))</f>
        <v/>
      </c>
      <c r="O37" s="7" t="str">
        <f ca="1">IF(AND($A37&lt;&gt;"",$A37&lt;&gt;"TOTAL"),IF(AND([3]PREMIOS_GRADOS!$AA35&lt;&gt;"",[3]PREMIOS_GRADOS!$AA35&lt;&gt;0),[3]PREMIOS_GRADOS!$AA35,""),IF($A37="TOTAL",SUM(INDIRECT("O4:O"&amp;ROW()-1)),""))</f>
        <v/>
      </c>
      <c r="P37" s="7" t="str">
        <f t="shared" ca="1" si="4"/>
        <v/>
      </c>
      <c r="Q37" s="7" t="str">
        <f ca="1">IF(AND($A37&lt;&gt;"",$A37&lt;&gt;"TOTAL"),IF(AND([3]PREMIOS_GRADOS!$AD35&lt;&gt;"",[3]PREMIOS_GRADOS!$AD35&lt;&gt;0),[3]PREMIOS_GRADOS!$AD35,""),IF($A37="TOTAL",SUM(INDIRECT("Q4:Q"&amp;ROW()-1)),""))</f>
        <v/>
      </c>
      <c r="R37" s="7" t="str">
        <f ca="1">IF(AND($A37&lt;&gt;"",$A37&lt;&gt;"TOTAL"),IF(AND([3]PREMIOS_GRADOS!$AF35&lt;&gt;"",[3]PREMIOS_GRADOS!$AF35&lt;&gt;0),[3]PREMIOS_GRADOS!$AF35,""),IF($A37="TOTAL",SUM(INDIRECT("R4:R"&amp;ROW()-1)),""))</f>
        <v/>
      </c>
      <c r="S37" s="7" t="str">
        <f t="shared" ca="1" si="5"/>
        <v/>
      </c>
      <c r="T37" s="7" t="str">
        <f ca="1">IF(AND($A37&lt;&gt;"",$A37&lt;&gt;"TOTAL"),IF(AND([3]PREMIOS_GRADOS!$AI35&lt;&gt;"",[3]PREMIOS_GRADOS!$AI35&lt;&gt;0),[3]PREMIOS_GRADOS!$AI35,""),IF($A37="TOTAL",SUM(INDIRECT("T4:T"&amp;ROW()-1)),""))</f>
        <v/>
      </c>
      <c r="U37" s="7" t="str">
        <f ca="1">IF(AND($A37&lt;&gt;"",$A37&lt;&gt;"TOTAL"),IF(AND([3]PREMIOS_GRADOS!$AK35&lt;&gt;"",[3]PREMIOS_GRADOS!$AK35&lt;&gt;0),[3]PREMIOS_GRADOS!$AK35,""),IF($A37="TOTAL",SUM(INDIRECT("U4:U"&amp;ROW()-1)),""))</f>
        <v/>
      </c>
      <c r="V37" s="7" t="str">
        <f t="shared" ca="1" si="6"/>
        <v/>
      </c>
      <c r="W37" s="7" t="str">
        <f ca="1">IF(AND($A37&lt;&gt;"",$A37&lt;&gt;"TOTAL"),IF(AND([3]PREMIOS_GRADOS!$AN35&lt;&gt;"",[3]PREMIOS_GRADOS!$AN35&lt;&gt;0),[3]PREMIOS_GRADOS!$AN35,""),IF($A37="TOTAL",SUM(INDIRECT("W4:W"&amp;ROW()-1)),""))</f>
        <v/>
      </c>
      <c r="X37" s="7" t="str">
        <f ca="1">IF(AND($A37&lt;&gt;"",$A37&lt;&gt;"TOTAL"),IF(AND([3]PREMIOS_GRADOS!$AP35&lt;&gt;"",[3]PREMIOS_GRADOS!$AP35&lt;&gt;0),[3]PREMIOS_GRADOS!$AP35,""),IF($A37="TOTAL",SUM(INDIRECT("X4:X"&amp;ROW()-1)),""))</f>
        <v/>
      </c>
      <c r="Y37" s="7" t="str">
        <f t="shared" ca="1" si="7"/>
        <v/>
      </c>
      <c r="Z37" s="7" t="str">
        <f ca="1">IF(AND($A37&lt;&gt;"",$A37&lt;&gt;"TOTAL"),IF(AND([3]PREMIOS_GRADOS!$AS35&lt;&gt;"",[3]PREMIOS_GRADOS!$AS35&lt;&gt;0),[3]PREMIOS_GRADOS!$AS35,""),IF($A37="TOTAL",SUM(INDIRECT("Z4:Z"&amp;ROW()-1)),""))</f>
        <v/>
      </c>
      <c r="AA37" s="7" t="str">
        <f ca="1">IF(AND($A37&lt;&gt;"",$A37&lt;&gt;"TOTAL"),IF(AND([3]PREMIOS_GRADOS!$AU35&lt;&gt;"",[3]PREMIOS_GRADOS!$AU35&lt;&gt;0),[3]PREMIOS_GRADOS!$AU35,""),IF($A37="TOTAL",SUM(INDIRECT("AA4:AA"&amp;ROW()-1)),""))</f>
        <v/>
      </c>
      <c r="AB37" s="7" t="str">
        <f t="shared" ca="1" si="8"/>
        <v/>
      </c>
      <c r="AC37" s="7" t="str">
        <f ca="1">IF(AND($A37&lt;&gt;"",$A37&lt;&gt;"TOTAL"),IF(AND([3]PREMIOS_GRADOS!$AX35&lt;&gt;"",[3]PREMIOS_GRADOS!$AX35&lt;&gt;0),[3]PREMIOS_GRADOS!$AX35,""),IF($A37="TOTAL",SUM(INDIRECT("AC4:AC"&amp;ROW()-1)),""))</f>
        <v/>
      </c>
      <c r="AD37" s="7" t="str">
        <f ca="1">IF(AND($A37&lt;&gt;"",$A37&lt;&gt;"TOTAL"),IF(AND([3]PREMIOS_GRADOS!$AZ35&lt;&gt;"",[3]PREMIOS_GRADOS!$AZ35&lt;&gt;0),[3]PREMIOS_GRADOS!$AZ35,""),IF($A37="TOTAL",SUM(INDIRECT("AD4:AD"&amp;ROW()-1)),""))</f>
        <v/>
      </c>
      <c r="AE37" s="7" t="str">
        <f t="shared" ca="1" si="9"/>
        <v/>
      </c>
      <c r="AF37" s="7" t="str">
        <f ca="1">IF(AND($A37&lt;&gt;"",$A37&lt;&gt;"TOTAL"),IF(AND([3]PREMIOS_GRADOS!$BC35&lt;&gt;"",[3]PREMIOS_GRADOS!$BC35&lt;&gt;0),[3]PREMIOS_GRADOS!$BC35,""),IF($A37="TOTAL",SUM(INDIRECT("AF4:AF"&amp;ROW()-1)),""))</f>
        <v/>
      </c>
      <c r="AG37" s="7" t="str">
        <f ca="1">IF(AND($A37&lt;&gt;"",$A37&lt;&gt;"TOTAL"),IF(AND([3]PREMIOS_GRADOS!$BE35&lt;&gt;"",[3]PREMIOS_GRADOS!$BE35&lt;&gt;0),[3]PREMIOS_GRADOS!$BE35,""),IF($A37="TOTAL",SUM(INDIRECT("AG4:AG"&amp;ROW()-1)),""))</f>
        <v/>
      </c>
      <c r="AH37" s="7" t="str">
        <f t="shared" ca="1" si="10"/>
        <v/>
      </c>
      <c r="AI37" s="7" t="str">
        <f ca="1">IF(AND($A37&lt;&gt;"",$A37&lt;&gt;"TOTAL"),IF(AND([3]PREMIOS_GRADOS!$BH35&lt;&gt;"",[3]PREMIOS_GRADOS!$BH35&lt;&gt;0),[3]PREMIOS_GRADOS!$BH35,""),IF($A37="TOTAL",SUM(INDIRECT("AI4:AI"&amp;ROW()-1)),""))</f>
        <v/>
      </c>
      <c r="AJ37" s="7" t="str">
        <f ca="1">IF(AND($A37&lt;&gt;"",$A37&lt;&gt;"TOTAL"),IF(AND([3]PREMIOS_GRADOS!$BJ35&lt;&gt;"",[3]PREMIOS_GRADOS!$BJ35&lt;&gt;0),[3]PREMIOS_GRADOS!$BJ35,""),IF($A37="TOTAL",SUM(INDIRECT("AJ4:AJ"&amp;ROW()-1)),""))</f>
        <v/>
      </c>
      <c r="AK37" s="7" t="str">
        <f t="shared" ca="1" si="11"/>
        <v/>
      </c>
      <c r="AL37" s="7" t="str">
        <f ca="1">IF(AND($A37&lt;&gt;"",$A37&lt;&gt;"TOTAL"),IF(AND([3]PREMIOS_GRADOS!$BM35&lt;&gt;"",[3]PREMIOS_GRADOS!$BM35&lt;&gt;0),[3]PREMIOS_GRADOS!$BM35,""),IF($A37="TOTAL",SUM(INDIRECT("AL4:AL"&amp;ROW()-1)),""))</f>
        <v/>
      </c>
      <c r="AM37" s="7" t="str">
        <f ca="1">IF(AND($A37&lt;&gt;"",$A37&lt;&gt;"TOTAL"),IF(AND([3]PREMIOS_GRADOS!$BO35&lt;&gt;"",[3]PREMIOS_GRADOS!$BO35&lt;&gt;0),[3]PREMIOS_GRADOS!$BO35,""),IF($A37="TOTAL",SUM(INDIRECT("AM4:AM"&amp;ROW()-1)),""))</f>
        <v/>
      </c>
      <c r="AN37" s="7" t="str">
        <f t="shared" ca="1" si="12"/>
        <v/>
      </c>
      <c r="AO37" s="7" t="str">
        <f ca="1">IF(AND($A37&lt;&gt;"",$A37&lt;&gt;"TOTAL"),IF(AND([3]PREMIOS_GRADOS!$BR35&lt;&gt;"",[3]PREMIOS_GRADOS!$BR35&lt;&gt;0),[3]PREMIOS_GRADOS!$BR35,""),IF($A37="TOTAL",SUM(INDIRECT("AO4:AO"&amp;ROW()-1)),""))</f>
        <v/>
      </c>
      <c r="AP37" s="7" t="str">
        <f ca="1">IF(AND($A37&lt;&gt;"",$A37&lt;&gt;"TOTAL"),IF(AND([3]PREMIOS_GRADOS!$BT35&lt;&gt;"",[3]PREMIOS_GRADOS!$BT35&lt;&gt;0),[3]PREMIOS_GRADOS!$BT35,""),IF($A37="TOTAL",SUM(INDIRECT("AP4:AP"&amp;ROW()-1)),""))</f>
        <v/>
      </c>
      <c r="AQ37" s="7" t="str">
        <f t="shared" ca="1" si="13"/>
        <v/>
      </c>
      <c r="AR37" s="7" t="str">
        <f ca="1">IF(AND($A37&lt;&gt;"",$A37&lt;&gt;"TOTAL"),IF(AND([3]PREMIOS_GRADOS!$BW35&lt;&gt;"",[3]PREMIOS_GRADOS!$BW35&lt;&gt;0),[3]PREMIOS_GRADOS!$BW35,""),IF($A37="TOTAL",SUM(INDIRECT("AR4:AR"&amp;ROW()-1)),""))</f>
        <v/>
      </c>
      <c r="AS37" s="7" t="str">
        <f ca="1">IF(AND($A37&lt;&gt;"",$A37&lt;&gt;"TOTAL"),IF(AND([3]PREMIOS_GRADOS!$BY35&lt;&gt;"",[3]PREMIOS_GRADOS!$BY35&lt;&gt;0),[3]PREMIOS_GRADOS!$BY35,""),IF($A37="TOTAL",SUM(INDIRECT("AS4:AS"&amp;ROW()-1)),""))</f>
        <v/>
      </c>
      <c r="AT37" s="7" t="str">
        <f t="shared" ca="1" si="14"/>
        <v/>
      </c>
      <c r="AU37" s="7" t="str">
        <f ca="1">IF(AND($A37&lt;&gt;"",$A37&lt;&gt;"TOTAL"),IF(AND([3]PREMIOS_GRADOS!$CB35&lt;&gt;"",[3]PREMIOS_GRADOS!$CB35&lt;&gt;0),[3]PREMIOS_GRADOS!$CB35,""),IF($A37="TOTAL",SUM(INDIRECT("AU4:AU"&amp;ROW()-1)),""))</f>
        <v/>
      </c>
      <c r="AV37" s="7" t="str">
        <f ca="1">IF(AND($A37&lt;&gt;"",$A37&lt;&gt;"TOTAL"),IF(AND([3]PREMIOS_GRADOS!$CD35&lt;&gt;"",[3]PREMIOS_GRADOS!$CD35&lt;&gt;0),[3]PREMIOS_GRADOS!$CD35,""),IF($A37="TOTAL",SUM(INDIRECT("AV4:AV"&amp;ROW()-1)),""))</f>
        <v/>
      </c>
      <c r="AW37" s="7" t="str">
        <f t="shared" ca="1" si="15"/>
        <v/>
      </c>
      <c r="AX37" s="7" t="str">
        <f ca="1">IF(AND($A37&lt;&gt;"",$A37&lt;&gt;"TOTAL"),IF(AND([3]PREMIOS_GRADOS!$CG35&lt;&gt;"",[3]PREMIOS_GRADOS!$CG35&lt;&gt;0),[3]PREMIOS_GRADOS!$CG35,""),IF($A37="TOTAL",SUM(INDIRECT("AX4:AX"&amp;ROW()-1)),""))</f>
        <v/>
      </c>
      <c r="AY37" s="7" t="str">
        <f ca="1">IF(AND($A37&lt;&gt;"",$A37&lt;&gt;"TOTAL"),IF(AND([3]PREMIOS_GRADOS!$CI35&lt;&gt;"",[3]PREMIOS_GRADOS!$CI35&lt;&gt;0),[3]PREMIOS_GRADOS!$CI35,""),IF($A37="TOTAL",SUM(INDIRECT("AY4:AY"&amp;ROW()-1)),""))</f>
        <v/>
      </c>
      <c r="AZ37" s="7" t="str">
        <f t="shared" ca="1" si="16"/>
        <v/>
      </c>
      <c r="BA37" s="7" t="str">
        <f ca="1">IF(AND($A37&lt;&gt;"",$A37&lt;&gt;"TOTAL"),IF(AND([3]PREMIOS_GRADOS!$CL35&lt;&gt;"",[3]PREMIOS_GRADOS!$CL35&lt;&gt;0),[3]PREMIOS_GRADOS!$CL35,""),IF($A37="TOTAL",SUM(INDIRECT("BA4:BA"&amp;ROW()-1)),""))</f>
        <v/>
      </c>
      <c r="BB37" s="7" t="str">
        <f ca="1">IF(AND($A37&lt;&gt;"",$A37&lt;&gt;"TOTAL"),IF(AND([3]PREMIOS_GRADOS!$CN35&lt;&gt;"",[3]PREMIOS_GRADOS!$CN35&lt;&gt;0),[3]PREMIOS_GRADOS!$CN35,""),IF($A37="TOTAL",SUM(INDIRECT("BB4:BB"&amp;ROW()-1)),""))</f>
        <v/>
      </c>
      <c r="BC37" s="7" t="str">
        <f t="shared" ca="1" si="17"/>
        <v/>
      </c>
      <c r="BD37" s="7" t="str">
        <f ca="1">IF(AND($A37&lt;&gt;"",$A37&lt;&gt;"TOTAL"),IF(AND([3]PREMIOS_GRADOS!$CQ35&lt;&gt;"",[3]PREMIOS_GRADOS!$CQ35&lt;&gt;0),[3]PREMIOS_GRADOS!$CQ35,""),IF($A37="TOTAL",SUM(INDIRECT("BD4:BD"&amp;ROW()-1)),""))</f>
        <v/>
      </c>
      <c r="BE37" s="7" t="str">
        <f ca="1">IF(AND($A37&lt;&gt;"",$A37&lt;&gt;"TOTAL"),IF(AND([3]PREMIOS_GRADOS!$CS35&lt;&gt;"",[3]PREMIOS_GRADOS!$CS35&lt;&gt;0),[3]PREMIOS_GRADOS!$CS35,""),IF($A37="TOTAL",SUM(INDIRECT("BE4:BE"&amp;ROW()-1)),""))</f>
        <v/>
      </c>
      <c r="BF37" s="7" t="str">
        <f t="shared" ca="1" si="18"/>
        <v/>
      </c>
    </row>
    <row r="38" spans="1:58" x14ac:dyDescent="0.2">
      <c r="A38" s="12" t="str">
        <f>IF([3]PREMIOS_GRADOS!$D36&lt;&gt;"",[3]PREMIOS_GRADOS!$D36,IF(AND([3]PREMIOS_GRADOS!$D36="",[3]PREMIOS_GRADOS!$D37="",[3]PREMIOS_GRADOS!$D35=""),"","TOTAL"))</f>
        <v/>
      </c>
      <c r="B38" s="7" t="str">
        <f ca="1">IF(AND($A38&lt;&gt;"",$A38&lt;&gt;"TOTAL"),IF(AND([3]PREMIOS_GRADOS!$E36&lt;&gt;"",[3]PREMIOS_GRADOS!$E36&lt;&gt;0),[3]PREMIOS_GRADOS!$E36,""),IF($A38="TOTAL",SUM(INDIRECT("B4:B"&amp;ROW()-1)),""))</f>
        <v/>
      </c>
      <c r="C38" s="7" t="str">
        <f ca="1">IF(AND($A38&lt;&gt;"",$A38&lt;&gt;"TOTAL"),IF(AND([3]PREMIOS_GRADOS!$G36&lt;&gt;"",[3]PREMIOS_GRADOS!$G36&lt;&gt;0),[3]PREMIOS_GRADOS!$G36,""),IF($A38="TOTAL",SUM(INDIRECT("C4:C"&amp;ROW()-1)),""))</f>
        <v/>
      </c>
      <c r="D38" s="7" t="str">
        <f t="shared" ca="1" si="0"/>
        <v/>
      </c>
      <c r="E38" s="7" t="str">
        <f ca="1">IF(AND($A38&lt;&gt;"",$A38&lt;&gt;"TOTAL"),IF(AND([3]PREMIOS_GRADOS!$J36&lt;&gt;"",[3]PREMIOS_GRADOS!$J36&lt;&gt;0),[3]PREMIOS_GRADOS!$J36,""),IF($A38="TOTAL",SUM(INDIRECT("E4:E"&amp;ROW()-1)),""))</f>
        <v/>
      </c>
      <c r="F38" s="7" t="str">
        <f ca="1">IF(AND($A38&lt;&gt;"",$A38&lt;&gt;"TOTAL"),IF(AND([3]PREMIOS_GRADOS!$L36&lt;&gt;"",[3]PREMIOS_GRADOS!$L36&lt;&gt;0),[3]PREMIOS_GRADOS!$L36,""),IF($A38="TOTAL",SUM(INDIRECT("F4:F"&amp;ROW()-1)),""))</f>
        <v/>
      </c>
      <c r="G38" s="7" t="str">
        <f t="shared" ca="1" si="1"/>
        <v/>
      </c>
      <c r="H38" s="7" t="str">
        <f ca="1">IF(AND($A38&lt;&gt;"",$A38&lt;&gt;"TOTAL"),IF(AND([3]PREMIOS_GRADOS!$O36&lt;&gt;"",[3]PREMIOS_GRADOS!$O36&lt;&gt;0),[3]PREMIOS_GRADOS!$O36,""),IF($A38="TOTAL",SUM(INDIRECT("H4:H"&amp;ROW()-1)),""))</f>
        <v/>
      </c>
      <c r="I38" s="7" t="str">
        <f ca="1">IF(AND($A38&lt;&gt;"",$A38&lt;&gt;"TOTAL"),IF(AND([3]PREMIOS_GRADOS!$Q36&lt;&gt;"",[3]PREMIOS_GRADOS!$Q36&lt;&gt;0),[3]PREMIOS_GRADOS!$Q36,""),IF($A38="TOTAL",SUM(INDIRECT("I4:I"&amp;ROW()-1)),""))</f>
        <v/>
      </c>
      <c r="J38" s="7" t="str">
        <f t="shared" ca="1" si="2"/>
        <v/>
      </c>
      <c r="K38" s="7" t="str">
        <f ca="1">IF(AND($A38&lt;&gt;"",$A38&lt;&gt;"TOTAL"),IF(AND([3]PREMIOS_GRADOS!$T36&lt;&gt;"",[3]PREMIOS_GRADOS!$T36&lt;&gt;0),[3]PREMIOS_GRADOS!$T36,""),IF($A38="TOTAL",SUM(INDIRECT("K4:K"&amp;ROW()-1)),""))</f>
        <v/>
      </c>
      <c r="L38" s="7" t="str">
        <f ca="1">IF(AND($A38&lt;&gt;"",$A38&lt;&gt;"TOTAL"),IF(AND([3]PREMIOS_GRADOS!$V36&lt;&gt;"",[3]PREMIOS_GRADOS!$V36&lt;&gt;0),[3]PREMIOS_GRADOS!$V36,""),IF($A38="TOTAL",SUM(INDIRECT("L4:L"&amp;ROW()-1)),""))</f>
        <v/>
      </c>
      <c r="M38" s="7" t="str">
        <f t="shared" ca="1" si="3"/>
        <v/>
      </c>
      <c r="N38" s="7" t="str">
        <f ca="1">IF(AND($A38&lt;&gt;"",$A38&lt;&gt;"TOTAL"),IF(AND([3]PREMIOS_GRADOS!$Y36&lt;&gt;"",[3]PREMIOS_GRADOS!$Y36&lt;&gt;0),[3]PREMIOS_GRADOS!$Y36,""),IF($A38="TOTAL",SUM(INDIRECT("N4:N"&amp;ROW()-1)),""))</f>
        <v/>
      </c>
      <c r="O38" s="7" t="str">
        <f ca="1">IF(AND($A38&lt;&gt;"",$A38&lt;&gt;"TOTAL"),IF(AND([3]PREMIOS_GRADOS!$AA36&lt;&gt;"",[3]PREMIOS_GRADOS!$AA36&lt;&gt;0),[3]PREMIOS_GRADOS!$AA36,""),IF($A38="TOTAL",SUM(INDIRECT("O4:O"&amp;ROW()-1)),""))</f>
        <v/>
      </c>
      <c r="P38" s="7" t="str">
        <f t="shared" ca="1" si="4"/>
        <v/>
      </c>
      <c r="Q38" s="7" t="str">
        <f ca="1">IF(AND($A38&lt;&gt;"",$A38&lt;&gt;"TOTAL"),IF(AND([3]PREMIOS_GRADOS!$AD36&lt;&gt;"",[3]PREMIOS_GRADOS!$AD36&lt;&gt;0),[3]PREMIOS_GRADOS!$AD36,""),IF($A38="TOTAL",SUM(INDIRECT("Q4:Q"&amp;ROW()-1)),""))</f>
        <v/>
      </c>
      <c r="R38" s="7" t="str">
        <f ca="1">IF(AND($A38&lt;&gt;"",$A38&lt;&gt;"TOTAL"),IF(AND([3]PREMIOS_GRADOS!$AF36&lt;&gt;"",[3]PREMIOS_GRADOS!$AF36&lt;&gt;0),[3]PREMIOS_GRADOS!$AF36,""),IF($A38="TOTAL",SUM(INDIRECT("R4:R"&amp;ROW()-1)),""))</f>
        <v/>
      </c>
      <c r="S38" s="7" t="str">
        <f t="shared" ca="1" si="5"/>
        <v/>
      </c>
      <c r="T38" s="7" t="str">
        <f ca="1">IF(AND($A38&lt;&gt;"",$A38&lt;&gt;"TOTAL"),IF(AND([3]PREMIOS_GRADOS!$AI36&lt;&gt;"",[3]PREMIOS_GRADOS!$AI36&lt;&gt;0),[3]PREMIOS_GRADOS!$AI36,""),IF($A38="TOTAL",SUM(INDIRECT("T4:T"&amp;ROW()-1)),""))</f>
        <v/>
      </c>
      <c r="U38" s="7" t="str">
        <f ca="1">IF(AND($A38&lt;&gt;"",$A38&lt;&gt;"TOTAL"),IF(AND([3]PREMIOS_GRADOS!$AK36&lt;&gt;"",[3]PREMIOS_GRADOS!$AK36&lt;&gt;0),[3]PREMIOS_GRADOS!$AK36,""),IF($A38="TOTAL",SUM(INDIRECT("U4:U"&amp;ROW()-1)),""))</f>
        <v/>
      </c>
      <c r="V38" s="7" t="str">
        <f t="shared" ca="1" si="6"/>
        <v/>
      </c>
      <c r="W38" s="7" t="str">
        <f ca="1">IF(AND($A38&lt;&gt;"",$A38&lt;&gt;"TOTAL"),IF(AND([3]PREMIOS_GRADOS!$AN36&lt;&gt;"",[3]PREMIOS_GRADOS!$AN36&lt;&gt;0),[3]PREMIOS_GRADOS!$AN36,""),IF($A38="TOTAL",SUM(INDIRECT("W4:W"&amp;ROW()-1)),""))</f>
        <v/>
      </c>
      <c r="X38" s="7" t="str">
        <f ca="1">IF(AND($A38&lt;&gt;"",$A38&lt;&gt;"TOTAL"),IF(AND([3]PREMIOS_GRADOS!$AP36&lt;&gt;"",[3]PREMIOS_GRADOS!$AP36&lt;&gt;0),[3]PREMIOS_GRADOS!$AP36,""),IF($A38="TOTAL",SUM(INDIRECT("X4:X"&amp;ROW()-1)),""))</f>
        <v/>
      </c>
      <c r="Y38" s="7" t="str">
        <f t="shared" ca="1" si="7"/>
        <v/>
      </c>
      <c r="Z38" s="7" t="str">
        <f ca="1">IF(AND($A38&lt;&gt;"",$A38&lt;&gt;"TOTAL"),IF(AND([3]PREMIOS_GRADOS!$AS36&lt;&gt;"",[3]PREMIOS_GRADOS!$AS36&lt;&gt;0),[3]PREMIOS_GRADOS!$AS36,""),IF($A38="TOTAL",SUM(INDIRECT("Z4:Z"&amp;ROW()-1)),""))</f>
        <v/>
      </c>
      <c r="AA38" s="7" t="str">
        <f ca="1">IF(AND($A38&lt;&gt;"",$A38&lt;&gt;"TOTAL"),IF(AND([3]PREMIOS_GRADOS!$AU36&lt;&gt;"",[3]PREMIOS_GRADOS!$AU36&lt;&gt;0),[3]PREMIOS_GRADOS!$AU36,""),IF($A38="TOTAL",SUM(INDIRECT("AA4:AA"&amp;ROW()-1)),""))</f>
        <v/>
      </c>
      <c r="AB38" s="7" t="str">
        <f t="shared" ca="1" si="8"/>
        <v/>
      </c>
      <c r="AC38" s="7" t="str">
        <f ca="1">IF(AND($A38&lt;&gt;"",$A38&lt;&gt;"TOTAL"),IF(AND([3]PREMIOS_GRADOS!$AX36&lt;&gt;"",[3]PREMIOS_GRADOS!$AX36&lt;&gt;0),[3]PREMIOS_GRADOS!$AX36,""),IF($A38="TOTAL",SUM(INDIRECT("AC4:AC"&amp;ROW()-1)),""))</f>
        <v/>
      </c>
      <c r="AD38" s="7" t="str">
        <f ca="1">IF(AND($A38&lt;&gt;"",$A38&lt;&gt;"TOTAL"),IF(AND([3]PREMIOS_GRADOS!$AZ36&lt;&gt;"",[3]PREMIOS_GRADOS!$AZ36&lt;&gt;0),[3]PREMIOS_GRADOS!$AZ36,""),IF($A38="TOTAL",SUM(INDIRECT("AD4:AD"&amp;ROW()-1)),""))</f>
        <v/>
      </c>
      <c r="AE38" s="7" t="str">
        <f t="shared" ca="1" si="9"/>
        <v/>
      </c>
      <c r="AF38" s="7" t="str">
        <f ca="1">IF(AND($A38&lt;&gt;"",$A38&lt;&gt;"TOTAL"),IF(AND([3]PREMIOS_GRADOS!$BC36&lt;&gt;"",[3]PREMIOS_GRADOS!$BC36&lt;&gt;0),[3]PREMIOS_GRADOS!$BC36,""),IF($A38="TOTAL",SUM(INDIRECT("AF4:AF"&amp;ROW()-1)),""))</f>
        <v/>
      </c>
      <c r="AG38" s="7" t="str">
        <f ca="1">IF(AND($A38&lt;&gt;"",$A38&lt;&gt;"TOTAL"),IF(AND([3]PREMIOS_GRADOS!$BE36&lt;&gt;"",[3]PREMIOS_GRADOS!$BE36&lt;&gt;0),[3]PREMIOS_GRADOS!$BE36,""),IF($A38="TOTAL",SUM(INDIRECT("AG4:AG"&amp;ROW()-1)),""))</f>
        <v/>
      </c>
      <c r="AH38" s="7" t="str">
        <f t="shared" ca="1" si="10"/>
        <v/>
      </c>
      <c r="AI38" s="7" t="str">
        <f ca="1">IF(AND($A38&lt;&gt;"",$A38&lt;&gt;"TOTAL"),IF(AND([3]PREMIOS_GRADOS!$BH36&lt;&gt;"",[3]PREMIOS_GRADOS!$BH36&lt;&gt;0),[3]PREMIOS_GRADOS!$BH36,""),IF($A38="TOTAL",SUM(INDIRECT("AI4:AI"&amp;ROW()-1)),""))</f>
        <v/>
      </c>
      <c r="AJ38" s="7" t="str">
        <f ca="1">IF(AND($A38&lt;&gt;"",$A38&lt;&gt;"TOTAL"),IF(AND([3]PREMIOS_GRADOS!$BJ36&lt;&gt;"",[3]PREMIOS_GRADOS!$BJ36&lt;&gt;0),[3]PREMIOS_GRADOS!$BJ36,""),IF($A38="TOTAL",SUM(INDIRECT("AJ4:AJ"&amp;ROW()-1)),""))</f>
        <v/>
      </c>
      <c r="AK38" s="7" t="str">
        <f t="shared" ca="1" si="11"/>
        <v/>
      </c>
      <c r="AL38" s="7" t="str">
        <f ca="1">IF(AND($A38&lt;&gt;"",$A38&lt;&gt;"TOTAL"),IF(AND([3]PREMIOS_GRADOS!$BM36&lt;&gt;"",[3]PREMIOS_GRADOS!$BM36&lt;&gt;0),[3]PREMIOS_GRADOS!$BM36,""),IF($A38="TOTAL",SUM(INDIRECT("AL4:AL"&amp;ROW()-1)),""))</f>
        <v/>
      </c>
      <c r="AM38" s="7" t="str">
        <f ca="1">IF(AND($A38&lt;&gt;"",$A38&lt;&gt;"TOTAL"),IF(AND([3]PREMIOS_GRADOS!$BO36&lt;&gt;"",[3]PREMIOS_GRADOS!$BO36&lt;&gt;0),[3]PREMIOS_GRADOS!$BO36,""),IF($A38="TOTAL",SUM(INDIRECT("AM4:AM"&amp;ROW()-1)),""))</f>
        <v/>
      </c>
      <c r="AN38" s="7" t="str">
        <f t="shared" ca="1" si="12"/>
        <v/>
      </c>
      <c r="AO38" s="7" t="str">
        <f ca="1">IF(AND($A38&lt;&gt;"",$A38&lt;&gt;"TOTAL"),IF(AND([3]PREMIOS_GRADOS!$BR36&lt;&gt;"",[3]PREMIOS_GRADOS!$BR36&lt;&gt;0),[3]PREMIOS_GRADOS!$BR36,""),IF($A38="TOTAL",SUM(INDIRECT("AO4:AO"&amp;ROW()-1)),""))</f>
        <v/>
      </c>
      <c r="AP38" s="7" t="str">
        <f ca="1">IF(AND($A38&lt;&gt;"",$A38&lt;&gt;"TOTAL"),IF(AND([3]PREMIOS_GRADOS!$BT36&lt;&gt;"",[3]PREMIOS_GRADOS!$BT36&lt;&gt;0),[3]PREMIOS_GRADOS!$BT36,""),IF($A38="TOTAL",SUM(INDIRECT("AP4:AP"&amp;ROW()-1)),""))</f>
        <v/>
      </c>
      <c r="AQ38" s="7" t="str">
        <f t="shared" ca="1" si="13"/>
        <v/>
      </c>
      <c r="AR38" s="7" t="str">
        <f ca="1">IF(AND($A38&lt;&gt;"",$A38&lt;&gt;"TOTAL"),IF(AND([3]PREMIOS_GRADOS!$BW36&lt;&gt;"",[3]PREMIOS_GRADOS!$BW36&lt;&gt;0),[3]PREMIOS_GRADOS!$BW36,""),IF($A38="TOTAL",SUM(INDIRECT("AR4:AR"&amp;ROW()-1)),""))</f>
        <v/>
      </c>
      <c r="AS38" s="7" t="str">
        <f ca="1">IF(AND($A38&lt;&gt;"",$A38&lt;&gt;"TOTAL"),IF(AND([3]PREMIOS_GRADOS!$BY36&lt;&gt;"",[3]PREMIOS_GRADOS!$BY36&lt;&gt;0),[3]PREMIOS_GRADOS!$BY36,""),IF($A38="TOTAL",SUM(INDIRECT("AS4:AS"&amp;ROW()-1)),""))</f>
        <v/>
      </c>
      <c r="AT38" s="7" t="str">
        <f t="shared" ca="1" si="14"/>
        <v/>
      </c>
      <c r="AU38" s="7" t="str">
        <f ca="1">IF(AND($A38&lt;&gt;"",$A38&lt;&gt;"TOTAL"),IF(AND([3]PREMIOS_GRADOS!$CB36&lt;&gt;"",[3]PREMIOS_GRADOS!$CB36&lt;&gt;0),[3]PREMIOS_GRADOS!$CB36,""),IF($A38="TOTAL",SUM(INDIRECT("AU4:AU"&amp;ROW()-1)),""))</f>
        <v/>
      </c>
      <c r="AV38" s="7" t="str">
        <f ca="1">IF(AND($A38&lt;&gt;"",$A38&lt;&gt;"TOTAL"),IF(AND([3]PREMIOS_GRADOS!$CD36&lt;&gt;"",[3]PREMIOS_GRADOS!$CD36&lt;&gt;0),[3]PREMIOS_GRADOS!$CD36,""),IF($A38="TOTAL",SUM(INDIRECT("AV4:AV"&amp;ROW()-1)),""))</f>
        <v/>
      </c>
      <c r="AW38" s="7" t="str">
        <f t="shared" ca="1" si="15"/>
        <v/>
      </c>
      <c r="AX38" s="7" t="str">
        <f ca="1">IF(AND($A38&lt;&gt;"",$A38&lt;&gt;"TOTAL"),IF(AND([3]PREMIOS_GRADOS!$CG36&lt;&gt;"",[3]PREMIOS_GRADOS!$CG36&lt;&gt;0),[3]PREMIOS_GRADOS!$CG36,""),IF($A38="TOTAL",SUM(INDIRECT("AX4:AX"&amp;ROW()-1)),""))</f>
        <v/>
      </c>
      <c r="AY38" s="7" t="str">
        <f ca="1">IF(AND($A38&lt;&gt;"",$A38&lt;&gt;"TOTAL"),IF(AND([3]PREMIOS_GRADOS!$CI36&lt;&gt;"",[3]PREMIOS_GRADOS!$CI36&lt;&gt;0),[3]PREMIOS_GRADOS!$CI36,""),IF($A38="TOTAL",SUM(INDIRECT("AY4:AY"&amp;ROW()-1)),""))</f>
        <v/>
      </c>
      <c r="AZ38" s="7" t="str">
        <f t="shared" ca="1" si="16"/>
        <v/>
      </c>
      <c r="BA38" s="7" t="str">
        <f ca="1">IF(AND($A38&lt;&gt;"",$A38&lt;&gt;"TOTAL"),IF(AND([3]PREMIOS_GRADOS!$CL36&lt;&gt;"",[3]PREMIOS_GRADOS!$CL36&lt;&gt;0),[3]PREMIOS_GRADOS!$CL36,""),IF($A38="TOTAL",SUM(INDIRECT("BA4:BA"&amp;ROW()-1)),""))</f>
        <v/>
      </c>
      <c r="BB38" s="7" t="str">
        <f ca="1">IF(AND($A38&lt;&gt;"",$A38&lt;&gt;"TOTAL"),IF(AND([3]PREMIOS_GRADOS!$CN36&lt;&gt;"",[3]PREMIOS_GRADOS!$CN36&lt;&gt;0),[3]PREMIOS_GRADOS!$CN36,""),IF($A38="TOTAL",SUM(INDIRECT("BB4:BB"&amp;ROW()-1)),""))</f>
        <v/>
      </c>
      <c r="BC38" s="7" t="str">
        <f t="shared" ca="1" si="17"/>
        <v/>
      </c>
      <c r="BD38" s="7" t="str">
        <f ca="1">IF(AND($A38&lt;&gt;"",$A38&lt;&gt;"TOTAL"),IF(AND([3]PREMIOS_GRADOS!$CQ36&lt;&gt;"",[3]PREMIOS_GRADOS!$CQ36&lt;&gt;0),[3]PREMIOS_GRADOS!$CQ36,""),IF($A38="TOTAL",SUM(INDIRECT("BD4:BD"&amp;ROW()-1)),""))</f>
        <v/>
      </c>
      <c r="BE38" s="7" t="str">
        <f ca="1">IF(AND($A38&lt;&gt;"",$A38&lt;&gt;"TOTAL"),IF(AND([3]PREMIOS_GRADOS!$CS36&lt;&gt;"",[3]PREMIOS_GRADOS!$CS36&lt;&gt;0),[3]PREMIOS_GRADOS!$CS36,""),IF($A38="TOTAL",SUM(INDIRECT("BE4:BE"&amp;ROW()-1)),""))</f>
        <v/>
      </c>
      <c r="BF38" s="7" t="str">
        <f t="shared" ca="1" si="18"/>
        <v/>
      </c>
    </row>
    <row r="39" spans="1:58" x14ac:dyDescent="0.2">
      <c r="A39" s="12" t="str">
        <f>IF([3]PREMIOS_GRADOS!$D37&lt;&gt;"",[3]PREMIOS_GRADOS!$D37,IF(AND([3]PREMIOS_GRADOS!$D37="",[3]PREMIOS_GRADOS!$D38="",[3]PREMIOS_GRADOS!$D36=""),"","TOTAL"))</f>
        <v/>
      </c>
      <c r="B39" s="7" t="str">
        <f ca="1">IF(AND($A39&lt;&gt;"",$A39&lt;&gt;"TOTAL"),IF(AND([3]PREMIOS_GRADOS!$E37&lt;&gt;"",[3]PREMIOS_GRADOS!$E37&lt;&gt;0),[3]PREMIOS_GRADOS!$E37,""),IF($A39="TOTAL",SUM(INDIRECT("B4:B"&amp;ROW()-1)),""))</f>
        <v/>
      </c>
      <c r="C39" s="7" t="str">
        <f ca="1">IF(AND($A39&lt;&gt;"",$A39&lt;&gt;"TOTAL"),IF(AND([3]PREMIOS_GRADOS!$G37&lt;&gt;"",[3]PREMIOS_GRADOS!$G37&lt;&gt;0),[3]PREMIOS_GRADOS!$G37,""),IF($A39="TOTAL",SUM(INDIRECT("C4:C"&amp;ROW()-1)),""))</f>
        <v/>
      </c>
      <c r="D39" s="7" t="str">
        <f t="shared" ca="1" si="0"/>
        <v/>
      </c>
      <c r="E39" s="7" t="str">
        <f ca="1">IF(AND($A39&lt;&gt;"",$A39&lt;&gt;"TOTAL"),IF(AND([3]PREMIOS_GRADOS!$J37&lt;&gt;"",[3]PREMIOS_GRADOS!$J37&lt;&gt;0),[3]PREMIOS_GRADOS!$J37,""),IF($A39="TOTAL",SUM(INDIRECT("E4:E"&amp;ROW()-1)),""))</f>
        <v/>
      </c>
      <c r="F39" s="7" t="str">
        <f ca="1">IF(AND($A39&lt;&gt;"",$A39&lt;&gt;"TOTAL"),IF(AND([3]PREMIOS_GRADOS!$L37&lt;&gt;"",[3]PREMIOS_GRADOS!$L37&lt;&gt;0),[3]PREMIOS_GRADOS!$L37,""),IF($A39="TOTAL",SUM(INDIRECT("F4:F"&amp;ROW()-1)),""))</f>
        <v/>
      </c>
      <c r="G39" s="7" t="str">
        <f t="shared" ca="1" si="1"/>
        <v/>
      </c>
      <c r="H39" s="7" t="str">
        <f ca="1">IF(AND($A39&lt;&gt;"",$A39&lt;&gt;"TOTAL"),IF(AND([3]PREMIOS_GRADOS!$O37&lt;&gt;"",[3]PREMIOS_GRADOS!$O37&lt;&gt;0),[3]PREMIOS_GRADOS!$O37,""),IF($A39="TOTAL",SUM(INDIRECT("H4:H"&amp;ROW()-1)),""))</f>
        <v/>
      </c>
      <c r="I39" s="7" t="str">
        <f ca="1">IF(AND($A39&lt;&gt;"",$A39&lt;&gt;"TOTAL"),IF(AND([3]PREMIOS_GRADOS!$Q37&lt;&gt;"",[3]PREMIOS_GRADOS!$Q37&lt;&gt;0),[3]PREMIOS_GRADOS!$Q37,""),IF($A39="TOTAL",SUM(INDIRECT("I4:I"&amp;ROW()-1)),""))</f>
        <v/>
      </c>
      <c r="J39" s="7" t="str">
        <f t="shared" ca="1" si="2"/>
        <v/>
      </c>
      <c r="K39" s="7" t="str">
        <f ca="1">IF(AND($A39&lt;&gt;"",$A39&lt;&gt;"TOTAL"),IF(AND([3]PREMIOS_GRADOS!$T37&lt;&gt;"",[3]PREMIOS_GRADOS!$T37&lt;&gt;0),[3]PREMIOS_GRADOS!$T37,""),IF($A39="TOTAL",SUM(INDIRECT("K4:K"&amp;ROW()-1)),""))</f>
        <v/>
      </c>
      <c r="L39" s="7" t="str">
        <f ca="1">IF(AND($A39&lt;&gt;"",$A39&lt;&gt;"TOTAL"),IF(AND([3]PREMIOS_GRADOS!$V37&lt;&gt;"",[3]PREMIOS_GRADOS!$V37&lt;&gt;0),[3]PREMIOS_GRADOS!$V37,""),IF($A39="TOTAL",SUM(INDIRECT("L4:L"&amp;ROW()-1)),""))</f>
        <v/>
      </c>
      <c r="M39" s="7" t="str">
        <f t="shared" ca="1" si="3"/>
        <v/>
      </c>
      <c r="N39" s="7" t="str">
        <f ca="1">IF(AND($A39&lt;&gt;"",$A39&lt;&gt;"TOTAL"),IF(AND([3]PREMIOS_GRADOS!$Y37&lt;&gt;"",[3]PREMIOS_GRADOS!$Y37&lt;&gt;0),[3]PREMIOS_GRADOS!$Y37,""),IF($A39="TOTAL",SUM(INDIRECT("N4:N"&amp;ROW()-1)),""))</f>
        <v/>
      </c>
      <c r="O39" s="7" t="str">
        <f ca="1">IF(AND($A39&lt;&gt;"",$A39&lt;&gt;"TOTAL"),IF(AND([3]PREMIOS_GRADOS!$AA37&lt;&gt;"",[3]PREMIOS_GRADOS!$AA37&lt;&gt;0),[3]PREMIOS_GRADOS!$AA37,""),IF($A39="TOTAL",SUM(INDIRECT("O4:O"&amp;ROW()-1)),""))</f>
        <v/>
      </c>
      <c r="P39" s="7" t="str">
        <f t="shared" ca="1" si="4"/>
        <v/>
      </c>
      <c r="Q39" s="7" t="str">
        <f ca="1">IF(AND($A39&lt;&gt;"",$A39&lt;&gt;"TOTAL"),IF(AND([3]PREMIOS_GRADOS!$AD37&lt;&gt;"",[3]PREMIOS_GRADOS!$AD37&lt;&gt;0),[3]PREMIOS_GRADOS!$AD37,""),IF($A39="TOTAL",SUM(INDIRECT("Q4:Q"&amp;ROW()-1)),""))</f>
        <v/>
      </c>
      <c r="R39" s="7" t="str">
        <f ca="1">IF(AND($A39&lt;&gt;"",$A39&lt;&gt;"TOTAL"),IF(AND([3]PREMIOS_GRADOS!$AF37&lt;&gt;"",[3]PREMIOS_GRADOS!$AF37&lt;&gt;0),[3]PREMIOS_GRADOS!$AF37,""),IF($A39="TOTAL",SUM(INDIRECT("R4:R"&amp;ROW()-1)),""))</f>
        <v/>
      </c>
      <c r="S39" s="7" t="str">
        <f t="shared" ca="1" si="5"/>
        <v/>
      </c>
      <c r="T39" s="7" t="str">
        <f ca="1">IF(AND($A39&lt;&gt;"",$A39&lt;&gt;"TOTAL"),IF(AND([3]PREMIOS_GRADOS!$AI37&lt;&gt;"",[3]PREMIOS_GRADOS!$AI37&lt;&gt;0),[3]PREMIOS_GRADOS!$AI37,""),IF($A39="TOTAL",SUM(INDIRECT("T4:T"&amp;ROW()-1)),""))</f>
        <v/>
      </c>
      <c r="U39" s="7" t="str">
        <f ca="1">IF(AND($A39&lt;&gt;"",$A39&lt;&gt;"TOTAL"),IF(AND([3]PREMIOS_GRADOS!$AK37&lt;&gt;"",[3]PREMIOS_GRADOS!$AK37&lt;&gt;0),[3]PREMIOS_GRADOS!$AK37,""),IF($A39="TOTAL",SUM(INDIRECT("U4:U"&amp;ROW()-1)),""))</f>
        <v/>
      </c>
      <c r="V39" s="7" t="str">
        <f t="shared" ca="1" si="6"/>
        <v/>
      </c>
      <c r="W39" s="7" t="str">
        <f ca="1">IF(AND($A39&lt;&gt;"",$A39&lt;&gt;"TOTAL"),IF(AND([3]PREMIOS_GRADOS!$AN37&lt;&gt;"",[3]PREMIOS_GRADOS!$AN37&lt;&gt;0),[3]PREMIOS_GRADOS!$AN37,""),IF($A39="TOTAL",SUM(INDIRECT("W4:W"&amp;ROW()-1)),""))</f>
        <v/>
      </c>
      <c r="X39" s="7" t="str">
        <f ca="1">IF(AND($A39&lt;&gt;"",$A39&lt;&gt;"TOTAL"),IF(AND([3]PREMIOS_GRADOS!$AP37&lt;&gt;"",[3]PREMIOS_GRADOS!$AP37&lt;&gt;0),[3]PREMIOS_GRADOS!$AP37,""),IF($A39="TOTAL",SUM(INDIRECT("X4:X"&amp;ROW()-1)),""))</f>
        <v/>
      </c>
      <c r="Y39" s="7" t="str">
        <f t="shared" ca="1" si="7"/>
        <v/>
      </c>
      <c r="Z39" s="7" t="str">
        <f ca="1">IF(AND($A39&lt;&gt;"",$A39&lt;&gt;"TOTAL"),IF(AND([3]PREMIOS_GRADOS!$AS37&lt;&gt;"",[3]PREMIOS_GRADOS!$AS37&lt;&gt;0),[3]PREMIOS_GRADOS!$AS37,""),IF($A39="TOTAL",SUM(INDIRECT("Z4:Z"&amp;ROW()-1)),""))</f>
        <v/>
      </c>
      <c r="AA39" s="7" t="str">
        <f ca="1">IF(AND($A39&lt;&gt;"",$A39&lt;&gt;"TOTAL"),IF(AND([3]PREMIOS_GRADOS!$AU37&lt;&gt;"",[3]PREMIOS_GRADOS!$AU37&lt;&gt;0),[3]PREMIOS_GRADOS!$AU37,""),IF($A39="TOTAL",SUM(INDIRECT("AA4:AA"&amp;ROW()-1)),""))</f>
        <v/>
      </c>
      <c r="AB39" s="7" t="str">
        <f t="shared" ca="1" si="8"/>
        <v/>
      </c>
      <c r="AC39" s="7" t="str">
        <f ca="1">IF(AND($A39&lt;&gt;"",$A39&lt;&gt;"TOTAL"),IF(AND([3]PREMIOS_GRADOS!$AX37&lt;&gt;"",[3]PREMIOS_GRADOS!$AX37&lt;&gt;0),[3]PREMIOS_GRADOS!$AX37,""),IF($A39="TOTAL",SUM(INDIRECT("AC4:AC"&amp;ROW()-1)),""))</f>
        <v/>
      </c>
      <c r="AD39" s="7" t="str">
        <f ca="1">IF(AND($A39&lt;&gt;"",$A39&lt;&gt;"TOTAL"),IF(AND([3]PREMIOS_GRADOS!$AZ37&lt;&gt;"",[3]PREMIOS_GRADOS!$AZ37&lt;&gt;0),[3]PREMIOS_GRADOS!$AZ37,""),IF($A39="TOTAL",SUM(INDIRECT("AD4:AD"&amp;ROW()-1)),""))</f>
        <v/>
      </c>
      <c r="AE39" s="7" t="str">
        <f t="shared" ca="1" si="9"/>
        <v/>
      </c>
      <c r="AF39" s="7" t="str">
        <f ca="1">IF(AND($A39&lt;&gt;"",$A39&lt;&gt;"TOTAL"),IF(AND([3]PREMIOS_GRADOS!$BC37&lt;&gt;"",[3]PREMIOS_GRADOS!$BC37&lt;&gt;0),[3]PREMIOS_GRADOS!$BC37,""),IF($A39="TOTAL",SUM(INDIRECT("AF4:AF"&amp;ROW()-1)),""))</f>
        <v/>
      </c>
      <c r="AG39" s="7" t="str">
        <f ca="1">IF(AND($A39&lt;&gt;"",$A39&lt;&gt;"TOTAL"),IF(AND([3]PREMIOS_GRADOS!$BE37&lt;&gt;"",[3]PREMIOS_GRADOS!$BE37&lt;&gt;0),[3]PREMIOS_GRADOS!$BE37,""),IF($A39="TOTAL",SUM(INDIRECT("AG4:AG"&amp;ROW()-1)),""))</f>
        <v/>
      </c>
      <c r="AH39" s="7" t="str">
        <f t="shared" ca="1" si="10"/>
        <v/>
      </c>
      <c r="AI39" s="7" t="str">
        <f ca="1">IF(AND($A39&lt;&gt;"",$A39&lt;&gt;"TOTAL"),IF(AND([3]PREMIOS_GRADOS!$BH37&lt;&gt;"",[3]PREMIOS_GRADOS!$BH37&lt;&gt;0),[3]PREMIOS_GRADOS!$BH37,""),IF($A39="TOTAL",SUM(INDIRECT("AI4:AI"&amp;ROW()-1)),""))</f>
        <v/>
      </c>
      <c r="AJ39" s="7" t="str">
        <f ca="1">IF(AND($A39&lt;&gt;"",$A39&lt;&gt;"TOTAL"),IF(AND([3]PREMIOS_GRADOS!$BJ37&lt;&gt;"",[3]PREMIOS_GRADOS!$BJ37&lt;&gt;0),[3]PREMIOS_GRADOS!$BJ37,""),IF($A39="TOTAL",SUM(INDIRECT("AJ4:AJ"&amp;ROW()-1)),""))</f>
        <v/>
      </c>
      <c r="AK39" s="7" t="str">
        <f t="shared" ca="1" si="11"/>
        <v/>
      </c>
      <c r="AL39" s="7" t="str">
        <f ca="1">IF(AND($A39&lt;&gt;"",$A39&lt;&gt;"TOTAL"),IF(AND([3]PREMIOS_GRADOS!$BM37&lt;&gt;"",[3]PREMIOS_GRADOS!$BM37&lt;&gt;0),[3]PREMIOS_GRADOS!$BM37,""),IF($A39="TOTAL",SUM(INDIRECT("AL4:AL"&amp;ROW()-1)),""))</f>
        <v/>
      </c>
      <c r="AM39" s="7" t="str">
        <f ca="1">IF(AND($A39&lt;&gt;"",$A39&lt;&gt;"TOTAL"),IF(AND([3]PREMIOS_GRADOS!$BO37&lt;&gt;"",[3]PREMIOS_GRADOS!$BO37&lt;&gt;0),[3]PREMIOS_GRADOS!$BO37,""),IF($A39="TOTAL",SUM(INDIRECT("AM4:AM"&amp;ROW()-1)),""))</f>
        <v/>
      </c>
      <c r="AN39" s="7" t="str">
        <f t="shared" ca="1" si="12"/>
        <v/>
      </c>
      <c r="AO39" s="7" t="str">
        <f ca="1">IF(AND($A39&lt;&gt;"",$A39&lt;&gt;"TOTAL"),IF(AND([3]PREMIOS_GRADOS!$BR37&lt;&gt;"",[3]PREMIOS_GRADOS!$BR37&lt;&gt;0),[3]PREMIOS_GRADOS!$BR37,""),IF($A39="TOTAL",SUM(INDIRECT("AO4:AO"&amp;ROW()-1)),""))</f>
        <v/>
      </c>
      <c r="AP39" s="7" t="str">
        <f ca="1">IF(AND($A39&lt;&gt;"",$A39&lt;&gt;"TOTAL"),IF(AND([3]PREMIOS_GRADOS!$BT37&lt;&gt;"",[3]PREMIOS_GRADOS!$BT37&lt;&gt;0),[3]PREMIOS_GRADOS!$BT37,""),IF($A39="TOTAL",SUM(INDIRECT("AP4:AP"&amp;ROW()-1)),""))</f>
        <v/>
      </c>
      <c r="AQ39" s="7" t="str">
        <f t="shared" ca="1" si="13"/>
        <v/>
      </c>
      <c r="AR39" s="7" t="str">
        <f ca="1">IF(AND($A39&lt;&gt;"",$A39&lt;&gt;"TOTAL"),IF(AND([3]PREMIOS_GRADOS!$BW37&lt;&gt;"",[3]PREMIOS_GRADOS!$BW37&lt;&gt;0),[3]PREMIOS_GRADOS!$BW37,""),IF($A39="TOTAL",SUM(INDIRECT("AR4:AR"&amp;ROW()-1)),""))</f>
        <v/>
      </c>
      <c r="AS39" s="7" t="str">
        <f ca="1">IF(AND($A39&lt;&gt;"",$A39&lt;&gt;"TOTAL"),IF(AND([3]PREMIOS_GRADOS!$BY37&lt;&gt;"",[3]PREMIOS_GRADOS!$BY37&lt;&gt;0),[3]PREMIOS_GRADOS!$BY37,""),IF($A39="TOTAL",SUM(INDIRECT("AS4:AS"&amp;ROW()-1)),""))</f>
        <v/>
      </c>
      <c r="AT39" s="7" t="str">
        <f t="shared" ca="1" si="14"/>
        <v/>
      </c>
      <c r="AU39" s="7" t="str">
        <f ca="1">IF(AND($A39&lt;&gt;"",$A39&lt;&gt;"TOTAL"),IF(AND([3]PREMIOS_GRADOS!$CB37&lt;&gt;"",[3]PREMIOS_GRADOS!$CB37&lt;&gt;0),[3]PREMIOS_GRADOS!$CB37,""),IF($A39="TOTAL",SUM(INDIRECT("AU4:AU"&amp;ROW()-1)),""))</f>
        <v/>
      </c>
      <c r="AV39" s="7" t="str">
        <f ca="1">IF(AND($A39&lt;&gt;"",$A39&lt;&gt;"TOTAL"),IF(AND([3]PREMIOS_GRADOS!$CD37&lt;&gt;"",[3]PREMIOS_GRADOS!$CD37&lt;&gt;0),[3]PREMIOS_GRADOS!$CD37,""),IF($A39="TOTAL",SUM(INDIRECT("AV4:AV"&amp;ROW()-1)),""))</f>
        <v/>
      </c>
      <c r="AW39" s="7" t="str">
        <f t="shared" ca="1" si="15"/>
        <v/>
      </c>
      <c r="AX39" s="7" t="str">
        <f ca="1">IF(AND($A39&lt;&gt;"",$A39&lt;&gt;"TOTAL"),IF(AND([3]PREMIOS_GRADOS!$CG37&lt;&gt;"",[3]PREMIOS_GRADOS!$CG37&lt;&gt;0),[3]PREMIOS_GRADOS!$CG37,""),IF($A39="TOTAL",SUM(INDIRECT("AX4:AX"&amp;ROW()-1)),""))</f>
        <v/>
      </c>
      <c r="AY39" s="7" t="str">
        <f ca="1">IF(AND($A39&lt;&gt;"",$A39&lt;&gt;"TOTAL"),IF(AND([3]PREMIOS_GRADOS!$CI37&lt;&gt;"",[3]PREMIOS_GRADOS!$CI37&lt;&gt;0),[3]PREMIOS_GRADOS!$CI37,""),IF($A39="TOTAL",SUM(INDIRECT("AY4:AY"&amp;ROW()-1)),""))</f>
        <v/>
      </c>
      <c r="AZ39" s="7" t="str">
        <f t="shared" ca="1" si="16"/>
        <v/>
      </c>
      <c r="BA39" s="7" t="str">
        <f ca="1">IF(AND($A39&lt;&gt;"",$A39&lt;&gt;"TOTAL"),IF(AND([3]PREMIOS_GRADOS!$CL37&lt;&gt;"",[3]PREMIOS_GRADOS!$CL37&lt;&gt;0),[3]PREMIOS_GRADOS!$CL37,""),IF($A39="TOTAL",SUM(INDIRECT("BA4:BA"&amp;ROW()-1)),""))</f>
        <v/>
      </c>
      <c r="BB39" s="7" t="str">
        <f ca="1">IF(AND($A39&lt;&gt;"",$A39&lt;&gt;"TOTAL"),IF(AND([3]PREMIOS_GRADOS!$CN37&lt;&gt;"",[3]PREMIOS_GRADOS!$CN37&lt;&gt;0),[3]PREMIOS_GRADOS!$CN37,""),IF($A39="TOTAL",SUM(INDIRECT("BB4:BB"&amp;ROW()-1)),""))</f>
        <v/>
      </c>
      <c r="BC39" s="7" t="str">
        <f t="shared" ca="1" si="17"/>
        <v/>
      </c>
      <c r="BD39" s="7" t="str">
        <f ca="1">IF(AND($A39&lt;&gt;"",$A39&lt;&gt;"TOTAL"),IF(AND([3]PREMIOS_GRADOS!$CQ37&lt;&gt;"",[3]PREMIOS_GRADOS!$CQ37&lt;&gt;0),[3]PREMIOS_GRADOS!$CQ37,""),IF($A39="TOTAL",SUM(INDIRECT("BD4:BD"&amp;ROW()-1)),""))</f>
        <v/>
      </c>
      <c r="BE39" s="7" t="str">
        <f ca="1">IF(AND($A39&lt;&gt;"",$A39&lt;&gt;"TOTAL"),IF(AND([3]PREMIOS_GRADOS!$CS37&lt;&gt;"",[3]PREMIOS_GRADOS!$CS37&lt;&gt;0),[3]PREMIOS_GRADOS!$CS37,""),IF($A39="TOTAL",SUM(INDIRECT("BE4:BE"&amp;ROW()-1)),""))</f>
        <v/>
      </c>
      <c r="BF39" s="7" t="str">
        <f t="shared" ca="1" si="18"/>
        <v/>
      </c>
    </row>
    <row r="40" spans="1:58" x14ac:dyDescent="0.2">
      <c r="A40" s="12" t="str">
        <f>IF([3]PREMIOS_GRADOS!$D38&lt;&gt;"",[3]PREMIOS_GRADOS!$D38,IF(AND([3]PREMIOS_GRADOS!$D38="",[3]PREMIOS_GRADOS!$D39="",[3]PREMIOS_GRADOS!$D37=""),"","TOTAL"))</f>
        <v/>
      </c>
      <c r="B40" s="7" t="str">
        <f ca="1">IF(AND($A40&lt;&gt;"",$A40&lt;&gt;"TOTAL"),IF(AND([3]PREMIOS_GRADOS!$E38&lt;&gt;"",[3]PREMIOS_GRADOS!$E38&lt;&gt;0),[3]PREMIOS_GRADOS!$E38,""),IF($A40="TOTAL",SUM(INDIRECT("B4:B"&amp;ROW()-1)),""))</f>
        <v/>
      </c>
      <c r="C40" s="7" t="str">
        <f ca="1">IF(AND($A40&lt;&gt;"",$A40&lt;&gt;"TOTAL"),IF(AND([3]PREMIOS_GRADOS!$G38&lt;&gt;"",[3]PREMIOS_GRADOS!$G38&lt;&gt;0),[3]PREMIOS_GRADOS!$G38,""),IF($A40="TOTAL",SUM(INDIRECT("C4:C"&amp;ROW()-1)),""))</f>
        <v/>
      </c>
      <c r="D40" s="7" t="str">
        <f t="shared" ca="1" si="0"/>
        <v/>
      </c>
      <c r="E40" s="7" t="str">
        <f ca="1">IF(AND($A40&lt;&gt;"",$A40&lt;&gt;"TOTAL"),IF(AND([3]PREMIOS_GRADOS!$J38&lt;&gt;"",[3]PREMIOS_GRADOS!$J38&lt;&gt;0),[3]PREMIOS_GRADOS!$J38,""),IF($A40="TOTAL",SUM(INDIRECT("E4:E"&amp;ROW()-1)),""))</f>
        <v/>
      </c>
      <c r="F40" s="7" t="str">
        <f ca="1">IF(AND($A40&lt;&gt;"",$A40&lt;&gt;"TOTAL"),IF(AND([3]PREMIOS_GRADOS!$L38&lt;&gt;"",[3]PREMIOS_GRADOS!$L38&lt;&gt;0),[3]PREMIOS_GRADOS!$L38,""),IF($A40="TOTAL",SUM(INDIRECT("F4:F"&amp;ROW()-1)),""))</f>
        <v/>
      </c>
      <c r="G40" s="7" t="str">
        <f t="shared" ca="1" si="1"/>
        <v/>
      </c>
      <c r="H40" s="7" t="str">
        <f ca="1">IF(AND($A40&lt;&gt;"",$A40&lt;&gt;"TOTAL"),IF(AND([3]PREMIOS_GRADOS!$O38&lt;&gt;"",[3]PREMIOS_GRADOS!$O38&lt;&gt;0),[3]PREMIOS_GRADOS!$O38,""),IF($A40="TOTAL",SUM(INDIRECT("H4:H"&amp;ROW()-1)),""))</f>
        <v/>
      </c>
      <c r="I40" s="7" t="str">
        <f ca="1">IF(AND($A40&lt;&gt;"",$A40&lt;&gt;"TOTAL"),IF(AND([3]PREMIOS_GRADOS!$Q38&lt;&gt;"",[3]PREMIOS_GRADOS!$Q38&lt;&gt;0),[3]PREMIOS_GRADOS!$Q38,""),IF($A40="TOTAL",SUM(INDIRECT("I4:I"&amp;ROW()-1)),""))</f>
        <v/>
      </c>
      <c r="J40" s="7" t="str">
        <f t="shared" ca="1" si="2"/>
        <v/>
      </c>
      <c r="K40" s="7" t="str">
        <f ca="1">IF(AND($A40&lt;&gt;"",$A40&lt;&gt;"TOTAL"),IF(AND([3]PREMIOS_GRADOS!$T38&lt;&gt;"",[3]PREMIOS_GRADOS!$T38&lt;&gt;0),[3]PREMIOS_GRADOS!$T38,""),IF($A40="TOTAL",SUM(INDIRECT("K4:K"&amp;ROW()-1)),""))</f>
        <v/>
      </c>
      <c r="L40" s="7" t="str">
        <f ca="1">IF(AND($A40&lt;&gt;"",$A40&lt;&gt;"TOTAL"),IF(AND([3]PREMIOS_GRADOS!$V38&lt;&gt;"",[3]PREMIOS_GRADOS!$V38&lt;&gt;0),[3]PREMIOS_GRADOS!$V38,""),IF($A40="TOTAL",SUM(INDIRECT("L4:L"&amp;ROW()-1)),""))</f>
        <v/>
      </c>
      <c r="M40" s="7" t="str">
        <f t="shared" ca="1" si="3"/>
        <v/>
      </c>
      <c r="N40" s="7" t="str">
        <f ca="1">IF(AND($A40&lt;&gt;"",$A40&lt;&gt;"TOTAL"),IF(AND([3]PREMIOS_GRADOS!$Y38&lt;&gt;"",[3]PREMIOS_GRADOS!$Y38&lt;&gt;0),[3]PREMIOS_GRADOS!$Y38,""),IF($A40="TOTAL",SUM(INDIRECT("N4:N"&amp;ROW()-1)),""))</f>
        <v/>
      </c>
      <c r="O40" s="7" t="str">
        <f ca="1">IF(AND($A40&lt;&gt;"",$A40&lt;&gt;"TOTAL"),IF(AND([3]PREMIOS_GRADOS!$AA38&lt;&gt;"",[3]PREMIOS_GRADOS!$AA38&lt;&gt;0),[3]PREMIOS_GRADOS!$AA38,""),IF($A40="TOTAL",SUM(INDIRECT("O4:O"&amp;ROW()-1)),""))</f>
        <v/>
      </c>
      <c r="P40" s="7" t="str">
        <f t="shared" ca="1" si="4"/>
        <v/>
      </c>
      <c r="Q40" s="7" t="str">
        <f ca="1">IF(AND($A40&lt;&gt;"",$A40&lt;&gt;"TOTAL"),IF(AND([3]PREMIOS_GRADOS!$AD38&lt;&gt;"",[3]PREMIOS_GRADOS!$AD38&lt;&gt;0),[3]PREMIOS_GRADOS!$AD38,""),IF($A40="TOTAL",SUM(INDIRECT("Q4:Q"&amp;ROW()-1)),""))</f>
        <v/>
      </c>
      <c r="R40" s="7" t="str">
        <f ca="1">IF(AND($A40&lt;&gt;"",$A40&lt;&gt;"TOTAL"),IF(AND([3]PREMIOS_GRADOS!$AF38&lt;&gt;"",[3]PREMIOS_GRADOS!$AF38&lt;&gt;0),[3]PREMIOS_GRADOS!$AF38,""),IF($A40="TOTAL",SUM(INDIRECT("R4:R"&amp;ROW()-1)),""))</f>
        <v/>
      </c>
      <c r="S40" s="7" t="str">
        <f t="shared" ca="1" si="5"/>
        <v/>
      </c>
      <c r="T40" s="7" t="str">
        <f ca="1">IF(AND($A40&lt;&gt;"",$A40&lt;&gt;"TOTAL"),IF(AND([3]PREMIOS_GRADOS!$AI38&lt;&gt;"",[3]PREMIOS_GRADOS!$AI38&lt;&gt;0),[3]PREMIOS_GRADOS!$AI38,""),IF($A40="TOTAL",SUM(INDIRECT("T4:T"&amp;ROW()-1)),""))</f>
        <v/>
      </c>
      <c r="U40" s="7" t="str">
        <f ca="1">IF(AND($A40&lt;&gt;"",$A40&lt;&gt;"TOTAL"),IF(AND([3]PREMIOS_GRADOS!$AK38&lt;&gt;"",[3]PREMIOS_GRADOS!$AK38&lt;&gt;0),[3]PREMIOS_GRADOS!$AK38,""),IF($A40="TOTAL",SUM(INDIRECT("U4:U"&amp;ROW()-1)),""))</f>
        <v/>
      </c>
      <c r="V40" s="7" t="str">
        <f t="shared" ca="1" si="6"/>
        <v/>
      </c>
      <c r="W40" s="7" t="str">
        <f ca="1">IF(AND($A40&lt;&gt;"",$A40&lt;&gt;"TOTAL"),IF(AND([3]PREMIOS_GRADOS!$AN38&lt;&gt;"",[3]PREMIOS_GRADOS!$AN38&lt;&gt;0),[3]PREMIOS_GRADOS!$AN38,""),IF($A40="TOTAL",SUM(INDIRECT("W4:W"&amp;ROW()-1)),""))</f>
        <v/>
      </c>
      <c r="X40" s="7" t="str">
        <f ca="1">IF(AND($A40&lt;&gt;"",$A40&lt;&gt;"TOTAL"),IF(AND([3]PREMIOS_GRADOS!$AP38&lt;&gt;"",[3]PREMIOS_GRADOS!$AP38&lt;&gt;0),[3]PREMIOS_GRADOS!$AP38,""),IF($A40="TOTAL",SUM(INDIRECT("X4:X"&amp;ROW()-1)),""))</f>
        <v/>
      </c>
      <c r="Y40" s="7" t="str">
        <f t="shared" ca="1" si="7"/>
        <v/>
      </c>
      <c r="Z40" s="7" t="str">
        <f ca="1">IF(AND($A40&lt;&gt;"",$A40&lt;&gt;"TOTAL"),IF(AND([3]PREMIOS_GRADOS!$AS38&lt;&gt;"",[3]PREMIOS_GRADOS!$AS38&lt;&gt;0),[3]PREMIOS_GRADOS!$AS38,""),IF($A40="TOTAL",SUM(INDIRECT("Z4:Z"&amp;ROW()-1)),""))</f>
        <v/>
      </c>
      <c r="AA40" s="7" t="str">
        <f ca="1">IF(AND($A40&lt;&gt;"",$A40&lt;&gt;"TOTAL"),IF(AND([3]PREMIOS_GRADOS!$AU38&lt;&gt;"",[3]PREMIOS_GRADOS!$AU38&lt;&gt;0),[3]PREMIOS_GRADOS!$AU38,""),IF($A40="TOTAL",SUM(INDIRECT("AA4:AA"&amp;ROW()-1)),""))</f>
        <v/>
      </c>
      <c r="AB40" s="7" t="str">
        <f t="shared" ca="1" si="8"/>
        <v/>
      </c>
      <c r="AC40" s="7" t="str">
        <f ca="1">IF(AND($A40&lt;&gt;"",$A40&lt;&gt;"TOTAL"),IF(AND([3]PREMIOS_GRADOS!$AX38&lt;&gt;"",[3]PREMIOS_GRADOS!$AX38&lt;&gt;0),[3]PREMIOS_GRADOS!$AX38,""),IF($A40="TOTAL",SUM(INDIRECT("AC4:AC"&amp;ROW()-1)),""))</f>
        <v/>
      </c>
      <c r="AD40" s="7" t="str">
        <f ca="1">IF(AND($A40&lt;&gt;"",$A40&lt;&gt;"TOTAL"),IF(AND([3]PREMIOS_GRADOS!$AZ38&lt;&gt;"",[3]PREMIOS_GRADOS!$AZ38&lt;&gt;0),[3]PREMIOS_GRADOS!$AZ38,""),IF($A40="TOTAL",SUM(INDIRECT("AD4:AD"&amp;ROW()-1)),""))</f>
        <v/>
      </c>
      <c r="AE40" s="7" t="str">
        <f t="shared" ca="1" si="9"/>
        <v/>
      </c>
      <c r="AF40" s="7" t="str">
        <f ca="1">IF(AND($A40&lt;&gt;"",$A40&lt;&gt;"TOTAL"),IF(AND([3]PREMIOS_GRADOS!$BC38&lt;&gt;"",[3]PREMIOS_GRADOS!$BC38&lt;&gt;0),[3]PREMIOS_GRADOS!$BC38,""),IF($A40="TOTAL",SUM(INDIRECT("AF4:AF"&amp;ROW()-1)),""))</f>
        <v/>
      </c>
      <c r="AG40" s="7" t="str">
        <f ca="1">IF(AND($A40&lt;&gt;"",$A40&lt;&gt;"TOTAL"),IF(AND([3]PREMIOS_GRADOS!$BE38&lt;&gt;"",[3]PREMIOS_GRADOS!$BE38&lt;&gt;0),[3]PREMIOS_GRADOS!$BE38,""),IF($A40="TOTAL",SUM(INDIRECT("AG4:AG"&amp;ROW()-1)),""))</f>
        <v/>
      </c>
      <c r="AH40" s="7" t="str">
        <f t="shared" ca="1" si="10"/>
        <v/>
      </c>
      <c r="AI40" s="7" t="str">
        <f ca="1">IF(AND($A40&lt;&gt;"",$A40&lt;&gt;"TOTAL"),IF(AND([3]PREMIOS_GRADOS!$BH38&lt;&gt;"",[3]PREMIOS_GRADOS!$BH38&lt;&gt;0),[3]PREMIOS_GRADOS!$BH38,""),IF($A40="TOTAL",SUM(INDIRECT("AI4:AI"&amp;ROW()-1)),""))</f>
        <v/>
      </c>
      <c r="AJ40" s="7" t="str">
        <f ca="1">IF(AND($A40&lt;&gt;"",$A40&lt;&gt;"TOTAL"),IF(AND([3]PREMIOS_GRADOS!$BJ38&lt;&gt;"",[3]PREMIOS_GRADOS!$BJ38&lt;&gt;0),[3]PREMIOS_GRADOS!$BJ38,""),IF($A40="TOTAL",SUM(INDIRECT("AJ4:AJ"&amp;ROW()-1)),""))</f>
        <v/>
      </c>
      <c r="AK40" s="7" t="str">
        <f t="shared" ca="1" si="11"/>
        <v/>
      </c>
      <c r="AL40" s="7" t="str">
        <f ca="1">IF(AND($A40&lt;&gt;"",$A40&lt;&gt;"TOTAL"),IF(AND([3]PREMIOS_GRADOS!$BM38&lt;&gt;"",[3]PREMIOS_GRADOS!$BM38&lt;&gt;0),[3]PREMIOS_GRADOS!$BM38,""),IF($A40="TOTAL",SUM(INDIRECT("AL4:AL"&amp;ROW()-1)),""))</f>
        <v/>
      </c>
      <c r="AM40" s="7" t="str">
        <f ca="1">IF(AND($A40&lt;&gt;"",$A40&lt;&gt;"TOTAL"),IF(AND([3]PREMIOS_GRADOS!$BO38&lt;&gt;"",[3]PREMIOS_GRADOS!$BO38&lt;&gt;0),[3]PREMIOS_GRADOS!$BO38,""),IF($A40="TOTAL",SUM(INDIRECT("AM4:AM"&amp;ROW()-1)),""))</f>
        <v/>
      </c>
      <c r="AN40" s="7" t="str">
        <f t="shared" ca="1" si="12"/>
        <v/>
      </c>
      <c r="AO40" s="7" t="str">
        <f ca="1">IF(AND($A40&lt;&gt;"",$A40&lt;&gt;"TOTAL"),IF(AND([3]PREMIOS_GRADOS!$BR38&lt;&gt;"",[3]PREMIOS_GRADOS!$BR38&lt;&gt;0),[3]PREMIOS_GRADOS!$BR38,""),IF($A40="TOTAL",SUM(INDIRECT("AO4:AO"&amp;ROW()-1)),""))</f>
        <v/>
      </c>
      <c r="AP40" s="7" t="str">
        <f ca="1">IF(AND($A40&lt;&gt;"",$A40&lt;&gt;"TOTAL"),IF(AND([3]PREMIOS_GRADOS!$BT38&lt;&gt;"",[3]PREMIOS_GRADOS!$BT38&lt;&gt;0),[3]PREMIOS_GRADOS!$BT38,""),IF($A40="TOTAL",SUM(INDIRECT("AP4:AP"&amp;ROW()-1)),""))</f>
        <v/>
      </c>
      <c r="AQ40" s="7" t="str">
        <f t="shared" ca="1" si="13"/>
        <v/>
      </c>
      <c r="AR40" s="7" t="str">
        <f ca="1">IF(AND($A40&lt;&gt;"",$A40&lt;&gt;"TOTAL"),IF(AND([3]PREMIOS_GRADOS!$BW38&lt;&gt;"",[3]PREMIOS_GRADOS!$BW38&lt;&gt;0),[3]PREMIOS_GRADOS!$BW38,""),IF($A40="TOTAL",SUM(INDIRECT("AR4:AR"&amp;ROW()-1)),""))</f>
        <v/>
      </c>
      <c r="AS40" s="7" t="str">
        <f ca="1">IF(AND($A40&lt;&gt;"",$A40&lt;&gt;"TOTAL"),IF(AND([3]PREMIOS_GRADOS!$BY38&lt;&gt;"",[3]PREMIOS_GRADOS!$BY38&lt;&gt;0),[3]PREMIOS_GRADOS!$BY38,""),IF($A40="TOTAL",SUM(INDIRECT("AS4:AS"&amp;ROW()-1)),""))</f>
        <v/>
      </c>
      <c r="AT40" s="7" t="str">
        <f t="shared" ca="1" si="14"/>
        <v/>
      </c>
      <c r="AU40" s="7" t="str">
        <f ca="1">IF(AND($A40&lt;&gt;"",$A40&lt;&gt;"TOTAL"),IF(AND([3]PREMIOS_GRADOS!$CB38&lt;&gt;"",[3]PREMIOS_GRADOS!$CB38&lt;&gt;0),[3]PREMIOS_GRADOS!$CB38,""),IF($A40="TOTAL",SUM(INDIRECT("AU4:AU"&amp;ROW()-1)),""))</f>
        <v/>
      </c>
      <c r="AV40" s="7" t="str">
        <f ca="1">IF(AND($A40&lt;&gt;"",$A40&lt;&gt;"TOTAL"),IF(AND([3]PREMIOS_GRADOS!$CD38&lt;&gt;"",[3]PREMIOS_GRADOS!$CD38&lt;&gt;0),[3]PREMIOS_GRADOS!$CD38,""),IF($A40="TOTAL",SUM(INDIRECT("AV4:AV"&amp;ROW()-1)),""))</f>
        <v/>
      </c>
      <c r="AW40" s="7" t="str">
        <f t="shared" ca="1" si="15"/>
        <v/>
      </c>
      <c r="AX40" s="7" t="str">
        <f ca="1">IF(AND($A40&lt;&gt;"",$A40&lt;&gt;"TOTAL"),IF(AND([3]PREMIOS_GRADOS!$CG38&lt;&gt;"",[3]PREMIOS_GRADOS!$CG38&lt;&gt;0),[3]PREMIOS_GRADOS!$CG38,""),IF($A40="TOTAL",SUM(INDIRECT("AX4:AX"&amp;ROW()-1)),""))</f>
        <v/>
      </c>
      <c r="AY40" s="7" t="str">
        <f ca="1">IF(AND($A40&lt;&gt;"",$A40&lt;&gt;"TOTAL"),IF(AND([3]PREMIOS_GRADOS!$CI38&lt;&gt;"",[3]PREMIOS_GRADOS!$CI38&lt;&gt;0),[3]PREMIOS_GRADOS!$CI38,""),IF($A40="TOTAL",SUM(INDIRECT("AY4:AY"&amp;ROW()-1)),""))</f>
        <v/>
      </c>
      <c r="AZ40" s="7" t="str">
        <f t="shared" ca="1" si="16"/>
        <v/>
      </c>
      <c r="BA40" s="7" t="str">
        <f ca="1">IF(AND($A40&lt;&gt;"",$A40&lt;&gt;"TOTAL"),IF(AND([3]PREMIOS_GRADOS!$CL38&lt;&gt;"",[3]PREMIOS_GRADOS!$CL38&lt;&gt;0),[3]PREMIOS_GRADOS!$CL38,""),IF($A40="TOTAL",SUM(INDIRECT("BA4:BA"&amp;ROW()-1)),""))</f>
        <v/>
      </c>
      <c r="BB40" s="7" t="str">
        <f ca="1">IF(AND($A40&lt;&gt;"",$A40&lt;&gt;"TOTAL"),IF(AND([3]PREMIOS_GRADOS!$CN38&lt;&gt;"",[3]PREMIOS_GRADOS!$CN38&lt;&gt;0),[3]PREMIOS_GRADOS!$CN38,""),IF($A40="TOTAL",SUM(INDIRECT("BB4:BB"&amp;ROW()-1)),""))</f>
        <v/>
      </c>
      <c r="BC40" s="7" t="str">
        <f t="shared" ca="1" si="17"/>
        <v/>
      </c>
      <c r="BD40" s="7" t="str">
        <f ca="1">IF(AND($A40&lt;&gt;"",$A40&lt;&gt;"TOTAL"),IF(AND([3]PREMIOS_GRADOS!$CQ38&lt;&gt;"",[3]PREMIOS_GRADOS!$CQ38&lt;&gt;0),[3]PREMIOS_GRADOS!$CQ38,""),IF($A40="TOTAL",SUM(INDIRECT("BD4:BD"&amp;ROW()-1)),""))</f>
        <v/>
      </c>
      <c r="BE40" s="7" t="str">
        <f ca="1">IF(AND($A40&lt;&gt;"",$A40&lt;&gt;"TOTAL"),IF(AND([3]PREMIOS_GRADOS!$CS38&lt;&gt;"",[3]PREMIOS_GRADOS!$CS38&lt;&gt;0),[3]PREMIOS_GRADOS!$CS38,""),IF($A40="TOTAL",SUM(INDIRECT("BE4:BE"&amp;ROW()-1)),""))</f>
        <v/>
      </c>
      <c r="BF40" s="7" t="str">
        <f t="shared" ca="1" si="18"/>
        <v/>
      </c>
    </row>
    <row r="41" spans="1:58" x14ac:dyDescent="0.2">
      <c r="A41" s="12" t="str">
        <f>IF([3]PREMIOS_GRADOS!$D39&lt;&gt;"",[3]PREMIOS_GRADOS!$D39,IF(AND([3]PREMIOS_GRADOS!$D39="",[3]PREMIOS_GRADOS!$D40="",[3]PREMIOS_GRADOS!$D38=""),"","TOTAL"))</f>
        <v/>
      </c>
      <c r="B41" s="7" t="str">
        <f ca="1">IF(AND($A41&lt;&gt;"",$A41&lt;&gt;"TOTAL"),IF(AND([3]PREMIOS_GRADOS!$E39&lt;&gt;"",[3]PREMIOS_GRADOS!$E39&lt;&gt;0),[3]PREMIOS_GRADOS!$E39,""),IF($A41="TOTAL",SUM(INDIRECT("B4:B"&amp;ROW()-1)),""))</f>
        <v/>
      </c>
      <c r="C41" s="7" t="str">
        <f ca="1">IF(AND($A41&lt;&gt;"",$A41&lt;&gt;"TOTAL"),IF(AND([3]PREMIOS_GRADOS!$G39&lt;&gt;"",[3]PREMIOS_GRADOS!$G39&lt;&gt;0),[3]PREMIOS_GRADOS!$G39,""),IF($A41="TOTAL",SUM(INDIRECT("C4:C"&amp;ROW()-1)),""))</f>
        <v/>
      </c>
      <c r="D41" s="7" t="str">
        <f t="shared" ca="1" si="0"/>
        <v/>
      </c>
      <c r="E41" s="7" t="str">
        <f ca="1">IF(AND($A41&lt;&gt;"",$A41&lt;&gt;"TOTAL"),IF(AND([3]PREMIOS_GRADOS!$J39&lt;&gt;"",[3]PREMIOS_GRADOS!$J39&lt;&gt;0),[3]PREMIOS_GRADOS!$J39,""),IF($A41="TOTAL",SUM(INDIRECT("E4:E"&amp;ROW()-1)),""))</f>
        <v/>
      </c>
      <c r="F41" s="7" t="str">
        <f ca="1">IF(AND($A41&lt;&gt;"",$A41&lt;&gt;"TOTAL"),IF(AND([3]PREMIOS_GRADOS!$L39&lt;&gt;"",[3]PREMIOS_GRADOS!$L39&lt;&gt;0),[3]PREMIOS_GRADOS!$L39,""),IF($A41="TOTAL",SUM(INDIRECT("F4:F"&amp;ROW()-1)),""))</f>
        <v/>
      </c>
      <c r="G41" s="7" t="str">
        <f t="shared" ca="1" si="1"/>
        <v/>
      </c>
      <c r="H41" s="7" t="str">
        <f ca="1">IF(AND($A41&lt;&gt;"",$A41&lt;&gt;"TOTAL"),IF(AND([3]PREMIOS_GRADOS!$O39&lt;&gt;"",[3]PREMIOS_GRADOS!$O39&lt;&gt;0),[3]PREMIOS_GRADOS!$O39,""),IF($A41="TOTAL",SUM(INDIRECT("H4:H"&amp;ROW()-1)),""))</f>
        <v/>
      </c>
      <c r="I41" s="7" t="str">
        <f ca="1">IF(AND($A41&lt;&gt;"",$A41&lt;&gt;"TOTAL"),IF(AND([3]PREMIOS_GRADOS!$Q39&lt;&gt;"",[3]PREMIOS_GRADOS!$Q39&lt;&gt;0),[3]PREMIOS_GRADOS!$Q39,""),IF($A41="TOTAL",SUM(INDIRECT("I4:I"&amp;ROW()-1)),""))</f>
        <v/>
      </c>
      <c r="J41" s="7" t="str">
        <f t="shared" ca="1" si="2"/>
        <v/>
      </c>
      <c r="K41" s="7" t="str">
        <f ca="1">IF(AND($A41&lt;&gt;"",$A41&lt;&gt;"TOTAL"),IF(AND([3]PREMIOS_GRADOS!$T39&lt;&gt;"",[3]PREMIOS_GRADOS!$T39&lt;&gt;0),[3]PREMIOS_GRADOS!$T39,""),IF($A41="TOTAL",SUM(INDIRECT("K4:K"&amp;ROW()-1)),""))</f>
        <v/>
      </c>
      <c r="L41" s="7" t="str">
        <f ca="1">IF(AND($A41&lt;&gt;"",$A41&lt;&gt;"TOTAL"),IF(AND([3]PREMIOS_GRADOS!$V39&lt;&gt;"",[3]PREMIOS_GRADOS!$V39&lt;&gt;0),[3]PREMIOS_GRADOS!$V39,""),IF($A41="TOTAL",SUM(INDIRECT("L4:L"&amp;ROW()-1)),""))</f>
        <v/>
      </c>
      <c r="M41" s="7" t="str">
        <f t="shared" ca="1" si="3"/>
        <v/>
      </c>
      <c r="N41" s="7" t="str">
        <f ca="1">IF(AND($A41&lt;&gt;"",$A41&lt;&gt;"TOTAL"),IF(AND([3]PREMIOS_GRADOS!$Y39&lt;&gt;"",[3]PREMIOS_GRADOS!$Y39&lt;&gt;0),[3]PREMIOS_GRADOS!$Y39,""),IF($A41="TOTAL",SUM(INDIRECT("N4:N"&amp;ROW()-1)),""))</f>
        <v/>
      </c>
      <c r="O41" s="7" t="str">
        <f ca="1">IF(AND($A41&lt;&gt;"",$A41&lt;&gt;"TOTAL"),IF(AND([3]PREMIOS_GRADOS!$AA39&lt;&gt;"",[3]PREMIOS_GRADOS!$AA39&lt;&gt;0),[3]PREMIOS_GRADOS!$AA39,""),IF($A41="TOTAL",SUM(INDIRECT("O4:O"&amp;ROW()-1)),""))</f>
        <v/>
      </c>
      <c r="P41" s="7" t="str">
        <f t="shared" ca="1" si="4"/>
        <v/>
      </c>
      <c r="Q41" s="7" t="str">
        <f ca="1">IF(AND($A41&lt;&gt;"",$A41&lt;&gt;"TOTAL"),IF(AND([3]PREMIOS_GRADOS!$AD39&lt;&gt;"",[3]PREMIOS_GRADOS!$AD39&lt;&gt;0),[3]PREMIOS_GRADOS!$AD39,""),IF($A41="TOTAL",SUM(INDIRECT("Q4:Q"&amp;ROW()-1)),""))</f>
        <v/>
      </c>
      <c r="R41" s="7" t="str">
        <f ca="1">IF(AND($A41&lt;&gt;"",$A41&lt;&gt;"TOTAL"),IF(AND([3]PREMIOS_GRADOS!$AF39&lt;&gt;"",[3]PREMIOS_GRADOS!$AF39&lt;&gt;0),[3]PREMIOS_GRADOS!$AF39,""),IF($A41="TOTAL",SUM(INDIRECT("R4:R"&amp;ROW()-1)),""))</f>
        <v/>
      </c>
      <c r="S41" s="7" t="str">
        <f t="shared" ca="1" si="5"/>
        <v/>
      </c>
      <c r="T41" s="7" t="str">
        <f ca="1">IF(AND($A41&lt;&gt;"",$A41&lt;&gt;"TOTAL"),IF(AND([3]PREMIOS_GRADOS!$AI39&lt;&gt;"",[3]PREMIOS_GRADOS!$AI39&lt;&gt;0),[3]PREMIOS_GRADOS!$AI39,""),IF($A41="TOTAL",SUM(INDIRECT("T4:T"&amp;ROW()-1)),""))</f>
        <v/>
      </c>
      <c r="U41" s="7" t="str">
        <f ca="1">IF(AND($A41&lt;&gt;"",$A41&lt;&gt;"TOTAL"),IF(AND([3]PREMIOS_GRADOS!$AK39&lt;&gt;"",[3]PREMIOS_GRADOS!$AK39&lt;&gt;0),[3]PREMIOS_GRADOS!$AK39,""),IF($A41="TOTAL",SUM(INDIRECT("U4:U"&amp;ROW()-1)),""))</f>
        <v/>
      </c>
      <c r="V41" s="7" t="str">
        <f t="shared" ca="1" si="6"/>
        <v/>
      </c>
      <c r="W41" s="7" t="str">
        <f ca="1">IF(AND($A41&lt;&gt;"",$A41&lt;&gt;"TOTAL"),IF(AND([3]PREMIOS_GRADOS!$AN39&lt;&gt;"",[3]PREMIOS_GRADOS!$AN39&lt;&gt;0),[3]PREMIOS_GRADOS!$AN39,""),IF($A41="TOTAL",SUM(INDIRECT("W4:W"&amp;ROW()-1)),""))</f>
        <v/>
      </c>
      <c r="X41" s="7" t="str">
        <f ca="1">IF(AND($A41&lt;&gt;"",$A41&lt;&gt;"TOTAL"),IF(AND([3]PREMIOS_GRADOS!$AP39&lt;&gt;"",[3]PREMIOS_GRADOS!$AP39&lt;&gt;0),[3]PREMIOS_GRADOS!$AP39,""),IF($A41="TOTAL",SUM(INDIRECT("X4:X"&amp;ROW()-1)),""))</f>
        <v/>
      </c>
      <c r="Y41" s="7" t="str">
        <f t="shared" ca="1" si="7"/>
        <v/>
      </c>
      <c r="Z41" s="7" t="str">
        <f ca="1">IF(AND($A41&lt;&gt;"",$A41&lt;&gt;"TOTAL"),IF(AND([3]PREMIOS_GRADOS!$AS39&lt;&gt;"",[3]PREMIOS_GRADOS!$AS39&lt;&gt;0),[3]PREMIOS_GRADOS!$AS39,""),IF($A41="TOTAL",SUM(INDIRECT("Z4:Z"&amp;ROW()-1)),""))</f>
        <v/>
      </c>
      <c r="AA41" s="7" t="str">
        <f ca="1">IF(AND($A41&lt;&gt;"",$A41&lt;&gt;"TOTAL"),IF(AND([3]PREMIOS_GRADOS!$AU39&lt;&gt;"",[3]PREMIOS_GRADOS!$AU39&lt;&gt;0),[3]PREMIOS_GRADOS!$AU39,""),IF($A41="TOTAL",SUM(INDIRECT("AA4:AA"&amp;ROW()-1)),""))</f>
        <v/>
      </c>
      <c r="AB41" s="7" t="str">
        <f t="shared" ca="1" si="8"/>
        <v/>
      </c>
      <c r="AC41" s="7" t="str">
        <f ca="1">IF(AND($A41&lt;&gt;"",$A41&lt;&gt;"TOTAL"),IF(AND([3]PREMIOS_GRADOS!$AX39&lt;&gt;"",[3]PREMIOS_GRADOS!$AX39&lt;&gt;0),[3]PREMIOS_GRADOS!$AX39,""),IF($A41="TOTAL",SUM(INDIRECT("AC4:AC"&amp;ROW()-1)),""))</f>
        <v/>
      </c>
      <c r="AD41" s="7" t="str">
        <f ca="1">IF(AND($A41&lt;&gt;"",$A41&lt;&gt;"TOTAL"),IF(AND([3]PREMIOS_GRADOS!$AZ39&lt;&gt;"",[3]PREMIOS_GRADOS!$AZ39&lt;&gt;0),[3]PREMIOS_GRADOS!$AZ39,""),IF($A41="TOTAL",SUM(INDIRECT("AD4:AD"&amp;ROW()-1)),""))</f>
        <v/>
      </c>
      <c r="AE41" s="7" t="str">
        <f t="shared" ca="1" si="9"/>
        <v/>
      </c>
      <c r="AF41" s="7" t="str">
        <f ca="1">IF(AND($A41&lt;&gt;"",$A41&lt;&gt;"TOTAL"),IF(AND([3]PREMIOS_GRADOS!$BC39&lt;&gt;"",[3]PREMIOS_GRADOS!$BC39&lt;&gt;0),[3]PREMIOS_GRADOS!$BC39,""),IF($A41="TOTAL",SUM(INDIRECT("AF4:AF"&amp;ROW()-1)),""))</f>
        <v/>
      </c>
      <c r="AG41" s="7" t="str">
        <f ca="1">IF(AND($A41&lt;&gt;"",$A41&lt;&gt;"TOTAL"),IF(AND([3]PREMIOS_GRADOS!$BE39&lt;&gt;"",[3]PREMIOS_GRADOS!$BE39&lt;&gt;0),[3]PREMIOS_GRADOS!$BE39,""),IF($A41="TOTAL",SUM(INDIRECT("AG4:AG"&amp;ROW()-1)),""))</f>
        <v/>
      </c>
      <c r="AH41" s="7" t="str">
        <f t="shared" ca="1" si="10"/>
        <v/>
      </c>
      <c r="AI41" s="7" t="str">
        <f ca="1">IF(AND($A41&lt;&gt;"",$A41&lt;&gt;"TOTAL"),IF(AND([3]PREMIOS_GRADOS!$BH39&lt;&gt;"",[3]PREMIOS_GRADOS!$BH39&lt;&gt;0),[3]PREMIOS_GRADOS!$BH39,""),IF($A41="TOTAL",SUM(INDIRECT("AI4:AI"&amp;ROW()-1)),""))</f>
        <v/>
      </c>
      <c r="AJ41" s="7" t="str">
        <f ca="1">IF(AND($A41&lt;&gt;"",$A41&lt;&gt;"TOTAL"),IF(AND([3]PREMIOS_GRADOS!$BJ39&lt;&gt;"",[3]PREMIOS_GRADOS!$BJ39&lt;&gt;0),[3]PREMIOS_GRADOS!$BJ39,""),IF($A41="TOTAL",SUM(INDIRECT("AJ4:AJ"&amp;ROW()-1)),""))</f>
        <v/>
      </c>
      <c r="AK41" s="7" t="str">
        <f t="shared" ca="1" si="11"/>
        <v/>
      </c>
      <c r="AL41" s="7" t="str">
        <f ca="1">IF(AND($A41&lt;&gt;"",$A41&lt;&gt;"TOTAL"),IF(AND([3]PREMIOS_GRADOS!$BM39&lt;&gt;"",[3]PREMIOS_GRADOS!$BM39&lt;&gt;0),[3]PREMIOS_GRADOS!$BM39,""),IF($A41="TOTAL",SUM(INDIRECT("AL4:AL"&amp;ROW()-1)),""))</f>
        <v/>
      </c>
      <c r="AM41" s="7" t="str">
        <f ca="1">IF(AND($A41&lt;&gt;"",$A41&lt;&gt;"TOTAL"),IF(AND([3]PREMIOS_GRADOS!$BO39&lt;&gt;"",[3]PREMIOS_GRADOS!$BO39&lt;&gt;0),[3]PREMIOS_GRADOS!$BO39,""),IF($A41="TOTAL",SUM(INDIRECT("AM4:AM"&amp;ROW()-1)),""))</f>
        <v/>
      </c>
      <c r="AN41" s="7" t="str">
        <f t="shared" ca="1" si="12"/>
        <v/>
      </c>
      <c r="AO41" s="7" t="str">
        <f ca="1">IF(AND($A41&lt;&gt;"",$A41&lt;&gt;"TOTAL"),IF(AND([3]PREMIOS_GRADOS!$BR39&lt;&gt;"",[3]PREMIOS_GRADOS!$BR39&lt;&gt;0),[3]PREMIOS_GRADOS!$BR39,""),IF($A41="TOTAL",SUM(INDIRECT("AO4:AO"&amp;ROW()-1)),""))</f>
        <v/>
      </c>
      <c r="AP41" s="7" t="str">
        <f ca="1">IF(AND($A41&lt;&gt;"",$A41&lt;&gt;"TOTAL"),IF(AND([3]PREMIOS_GRADOS!$BT39&lt;&gt;"",[3]PREMIOS_GRADOS!$BT39&lt;&gt;0),[3]PREMIOS_GRADOS!$BT39,""),IF($A41="TOTAL",SUM(INDIRECT("AP4:AP"&amp;ROW()-1)),""))</f>
        <v/>
      </c>
      <c r="AQ41" s="7" t="str">
        <f t="shared" ca="1" si="13"/>
        <v/>
      </c>
      <c r="AR41" s="7" t="str">
        <f ca="1">IF(AND($A41&lt;&gt;"",$A41&lt;&gt;"TOTAL"),IF(AND([3]PREMIOS_GRADOS!$BW39&lt;&gt;"",[3]PREMIOS_GRADOS!$BW39&lt;&gt;0),[3]PREMIOS_GRADOS!$BW39,""),IF($A41="TOTAL",SUM(INDIRECT("AR4:AR"&amp;ROW()-1)),""))</f>
        <v/>
      </c>
      <c r="AS41" s="7" t="str">
        <f ca="1">IF(AND($A41&lt;&gt;"",$A41&lt;&gt;"TOTAL"),IF(AND([3]PREMIOS_GRADOS!$BY39&lt;&gt;"",[3]PREMIOS_GRADOS!$BY39&lt;&gt;0),[3]PREMIOS_GRADOS!$BY39,""),IF($A41="TOTAL",SUM(INDIRECT("AS4:AS"&amp;ROW()-1)),""))</f>
        <v/>
      </c>
      <c r="AT41" s="7" t="str">
        <f t="shared" ca="1" si="14"/>
        <v/>
      </c>
      <c r="AU41" s="7" t="str">
        <f ca="1">IF(AND($A41&lt;&gt;"",$A41&lt;&gt;"TOTAL"),IF(AND([3]PREMIOS_GRADOS!$CB39&lt;&gt;"",[3]PREMIOS_GRADOS!$CB39&lt;&gt;0),[3]PREMIOS_GRADOS!$CB39,""),IF($A41="TOTAL",SUM(INDIRECT("AU4:AU"&amp;ROW()-1)),""))</f>
        <v/>
      </c>
      <c r="AV41" s="7" t="str">
        <f ca="1">IF(AND($A41&lt;&gt;"",$A41&lt;&gt;"TOTAL"),IF(AND([3]PREMIOS_GRADOS!$CD39&lt;&gt;"",[3]PREMIOS_GRADOS!$CD39&lt;&gt;0),[3]PREMIOS_GRADOS!$CD39,""),IF($A41="TOTAL",SUM(INDIRECT("AV4:AV"&amp;ROW()-1)),""))</f>
        <v/>
      </c>
      <c r="AW41" s="7" t="str">
        <f t="shared" ca="1" si="15"/>
        <v/>
      </c>
      <c r="AX41" s="7" t="str">
        <f ca="1">IF(AND($A41&lt;&gt;"",$A41&lt;&gt;"TOTAL"),IF(AND([3]PREMIOS_GRADOS!$CG39&lt;&gt;"",[3]PREMIOS_GRADOS!$CG39&lt;&gt;0),[3]PREMIOS_GRADOS!$CG39,""),IF($A41="TOTAL",SUM(INDIRECT("AX4:AX"&amp;ROW()-1)),""))</f>
        <v/>
      </c>
      <c r="AY41" s="7" t="str">
        <f ca="1">IF(AND($A41&lt;&gt;"",$A41&lt;&gt;"TOTAL"),IF(AND([3]PREMIOS_GRADOS!$CI39&lt;&gt;"",[3]PREMIOS_GRADOS!$CI39&lt;&gt;0),[3]PREMIOS_GRADOS!$CI39,""),IF($A41="TOTAL",SUM(INDIRECT("AY4:AY"&amp;ROW()-1)),""))</f>
        <v/>
      </c>
      <c r="AZ41" s="7" t="str">
        <f t="shared" ca="1" si="16"/>
        <v/>
      </c>
      <c r="BA41" s="7" t="str">
        <f ca="1">IF(AND($A41&lt;&gt;"",$A41&lt;&gt;"TOTAL"),IF(AND([3]PREMIOS_GRADOS!$CL39&lt;&gt;"",[3]PREMIOS_GRADOS!$CL39&lt;&gt;0),[3]PREMIOS_GRADOS!$CL39,""),IF($A41="TOTAL",SUM(INDIRECT("BA4:BA"&amp;ROW()-1)),""))</f>
        <v/>
      </c>
      <c r="BB41" s="7" t="str">
        <f ca="1">IF(AND($A41&lt;&gt;"",$A41&lt;&gt;"TOTAL"),IF(AND([3]PREMIOS_GRADOS!$CN39&lt;&gt;"",[3]PREMIOS_GRADOS!$CN39&lt;&gt;0),[3]PREMIOS_GRADOS!$CN39,""),IF($A41="TOTAL",SUM(INDIRECT("BB4:BB"&amp;ROW()-1)),""))</f>
        <v/>
      </c>
      <c r="BC41" s="7" t="str">
        <f t="shared" ca="1" si="17"/>
        <v/>
      </c>
      <c r="BD41" s="7" t="str">
        <f ca="1">IF(AND($A41&lt;&gt;"",$A41&lt;&gt;"TOTAL"),IF(AND([3]PREMIOS_GRADOS!$CQ39&lt;&gt;"",[3]PREMIOS_GRADOS!$CQ39&lt;&gt;0),[3]PREMIOS_GRADOS!$CQ39,""),IF($A41="TOTAL",SUM(INDIRECT("BD4:BD"&amp;ROW()-1)),""))</f>
        <v/>
      </c>
      <c r="BE41" s="7" t="str">
        <f ca="1">IF(AND($A41&lt;&gt;"",$A41&lt;&gt;"TOTAL"),IF(AND([3]PREMIOS_GRADOS!$CS39&lt;&gt;"",[3]PREMIOS_GRADOS!$CS39&lt;&gt;0),[3]PREMIOS_GRADOS!$CS39,""),IF($A41="TOTAL",SUM(INDIRECT("BE4:BE"&amp;ROW()-1)),""))</f>
        <v/>
      </c>
      <c r="BF41" s="7" t="str">
        <f t="shared" ca="1" si="18"/>
        <v/>
      </c>
    </row>
    <row r="42" spans="1:58" x14ac:dyDescent="0.2">
      <c r="A42" s="12" t="str">
        <f>IF([3]PREMIOS_GRADOS!$D40&lt;&gt;"",[3]PREMIOS_GRADOS!$D40,IF(AND([3]PREMIOS_GRADOS!$D40="",[3]PREMIOS_GRADOS!$D41="",[3]PREMIOS_GRADOS!$D39=""),"","TOTAL"))</f>
        <v/>
      </c>
      <c r="B42" s="7" t="str">
        <f ca="1">IF(AND($A42&lt;&gt;"",$A42&lt;&gt;"TOTAL"),IF(AND([3]PREMIOS_GRADOS!$E40&lt;&gt;"",[3]PREMIOS_GRADOS!$E40&lt;&gt;0),[3]PREMIOS_GRADOS!$E40,""),IF($A42="TOTAL",SUM(INDIRECT("B4:B"&amp;ROW()-1)),""))</f>
        <v/>
      </c>
      <c r="C42" s="7" t="str">
        <f ca="1">IF(AND($A42&lt;&gt;"",$A42&lt;&gt;"TOTAL"),IF(AND([3]PREMIOS_GRADOS!$G40&lt;&gt;"",[3]PREMIOS_GRADOS!$G40&lt;&gt;0),[3]PREMIOS_GRADOS!$G40,""),IF($A42="TOTAL",SUM(INDIRECT("C4:C"&amp;ROW()-1)),""))</f>
        <v/>
      </c>
      <c r="D42" s="7" t="str">
        <f t="shared" ca="1" si="0"/>
        <v/>
      </c>
      <c r="E42" s="7" t="str">
        <f ca="1">IF(AND($A42&lt;&gt;"",$A42&lt;&gt;"TOTAL"),IF(AND([3]PREMIOS_GRADOS!$J40&lt;&gt;"",[3]PREMIOS_GRADOS!$J40&lt;&gt;0),[3]PREMIOS_GRADOS!$J40,""),IF($A42="TOTAL",SUM(INDIRECT("E4:E"&amp;ROW()-1)),""))</f>
        <v/>
      </c>
      <c r="F42" s="7" t="str">
        <f ca="1">IF(AND($A42&lt;&gt;"",$A42&lt;&gt;"TOTAL"),IF(AND([3]PREMIOS_GRADOS!$L40&lt;&gt;"",[3]PREMIOS_GRADOS!$L40&lt;&gt;0),[3]PREMIOS_GRADOS!$L40,""),IF($A42="TOTAL",SUM(INDIRECT("F4:F"&amp;ROW()-1)),""))</f>
        <v/>
      </c>
      <c r="G42" s="7" t="str">
        <f t="shared" ca="1" si="1"/>
        <v/>
      </c>
      <c r="H42" s="7" t="str">
        <f ca="1">IF(AND($A42&lt;&gt;"",$A42&lt;&gt;"TOTAL"),IF(AND([3]PREMIOS_GRADOS!$O40&lt;&gt;"",[3]PREMIOS_GRADOS!$O40&lt;&gt;0),[3]PREMIOS_GRADOS!$O40,""),IF($A42="TOTAL",SUM(INDIRECT("H4:H"&amp;ROW()-1)),""))</f>
        <v/>
      </c>
      <c r="I42" s="7" t="str">
        <f ca="1">IF(AND($A42&lt;&gt;"",$A42&lt;&gt;"TOTAL"),IF(AND([3]PREMIOS_GRADOS!$Q40&lt;&gt;"",[3]PREMIOS_GRADOS!$Q40&lt;&gt;0),[3]PREMIOS_GRADOS!$Q40,""),IF($A42="TOTAL",SUM(INDIRECT("I4:I"&amp;ROW()-1)),""))</f>
        <v/>
      </c>
      <c r="J42" s="7" t="str">
        <f t="shared" ca="1" si="2"/>
        <v/>
      </c>
      <c r="K42" s="7" t="str">
        <f ca="1">IF(AND($A42&lt;&gt;"",$A42&lt;&gt;"TOTAL"),IF(AND([3]PREMIOS_GRADOS!$T40&lt;&gt;"",[3]PREMIOS_GRADOS!$T40&lt;&gt;0),[3]PREMIOS_GRADOS!$T40,""),IF($A42="TOTAL",SUM(INDIRECT("K4:K"&amp;ROW()-1)),""))</f>
        <v/>
      </c>
      <c r="L42" s="7" t="str">
        <f ca="1">IF(AND($A42&lt;&gt;"",$A42&lt;&gt;"TOTAL"),IF(AND([3]PREMIOS_GRADOS!$V40&lt;&gt;"",[3]PREMIOS_GRADOS!$V40&lt;&gt;0),[3]PREMIOS_GRADOS!$V40,""),IF($A42="TOTAL",SUM(INDIRECT("L4:L"&amp;ROW()-1)),""))</f>
        <v/>
      </c>
      <c r="M42" s="7" t="str">
        <f t="shared" ca="1" si="3"/>
        <v/>
      </c>
      <c r="N42" s="7" t="str">
        <f ca="1">IF(AND($A42&lt;&gt;"",$A42&lt;&gt;"TOTAL"),IF(AND([3]PREMIOS_GRADOS!$Y40&lt;&gt;"",[3]PREMIOS_GRADOS!$Y40&lt;&gt;0),[3]PREMIOS_GRADOS!$Y40,""),IF($A42="TOTAL",SUM(INDIRECT("N4:N"&amp;ROW()-1)),""))</f>
        <v/>
      </c>
      <c r="O42" s="7" t="str">
        <f ca="1">IF(AND($A42&lt;&gt;"",$A42&lt;&gt;"TOTAL"),IF(AND([3]PREMIOS_GRADOS!$AA40&lt;&gt;"",[3]PREMIOS_GRADOS!$AA40&lt;&gt;0),[3]PREMIOS_GRADOS!$AA40,""),IF($A42="TOTAL",SUM(INDIRECT("O4:O"&amp;ROW()-1)),""))</f>
        <v/>
      </c>
      <c r="P42" s="7" t="str">
        <f t="shared" ca="1" si="4"/>
        <v/>
      </c>
      <c r="Q42" s="7" t="str">
        <f ca="1">IF(AND($A42&lt;&gt;"",$A42&lt;&gt;"TOTAL"),IF(AND([3]PREMIOS_GRADOS!$AD40&lt;&gt;"",[3]PREMIOS_GRADOS!$AD40&lt;&gt;0),[3]PREMIOS_GRADOS!$AD40,""),IF($A42="TOTAL",SUM(INDIRECT("Q4:Q"&amp;ROW()-1)),""))</f>
        <v/>
      </c>
      <c r="R42" s="7" t="str">
        <f ca="1">IF(AND($A42&lt;&gt;"",$A42&lt;&gt;"TOTAL"),IF(AND([3]PREMIOS_GRADOS!$AF40&lt;&gt;"",[3]PREMIOS_GRADOS!$AF40&lt;&gt;0),[3]PREMIOS_GRADOS!$AF40,""),IF($A42="TOTAL",SUM(INDIRECT("R4:R"&amp;ROW()-1)),""))</f>
        <v/>
      </c>
      <c r="S42" s="7" t="str">
        <f t="shared" ca="1" si="5"/>
        <v/>
      </c>
      <c r="T42" s="7" t="str">
        <f ca="1">IF(AND($A42&lt;&gt;"",$A42&lt;&gt;"TOTAL"),IF(AND([3]PREMIOS_GRADOS!$AI40&lt;&gt;"",[3]PREMIOS_GRADOS!$AI40&lt;&gt;0),[3]PREMIOS_GRADOS!$AI40,""),IF($A42="TOTAL",SUM(INDIRECT("T4:T"&amp;ROW()-1)),""))</f>
        <v/>
      </c>
      <c r="U42" s="7" t="str">
        <f ca="1">IF(AND($A42&lt;&gt;"",$A42&lt;&gt;"TOTAL"),IF(AND([3]PREMIOS_GRADOS!$AK40&lt;&gt;"",[3]PREMIOS_GRADOS!$AK40&lt;&gt;0),[3]PREMIOS_GRADOS!$AK40,""),IF($A42="TOTAL",SUM(INDIRECT("U4:U"&amp;ROW()-1)),""))</f>
        <v/>
      </c>
      <c r="V42" s="7" t="str">
        <f t="shared" ca="1" si="6"/>
        <v/>
      </c>
      <c r="W42" s="7" t="str">
        <f ca="1">IF(AND($A42&lt;&gt;"",$A42&lt;&gt;"TOTAL"),IF(AND([3]PREMIOS_GRADOS!$AN40&lt;&gt;"",[3]PREMIOS_GRADOS!$AN40&lt;&gt;0),[3]PREMIOS_GRADOS!$AN40,""),IF($A42="TOTAL",SUM(INDIRECT("W4:W"&amp;ROW()-1)),""))</f>
        <v/>
      </c>
      <c r="X42" s="7" t="str">
        <f ca="1">IF(AND($A42&lt;&gt;"",$A42&lt;&gt;"TOTAL"),IF(AND([3]PREMIOS_GRADOS!$AP40&lt;&gt;"",[3]PREMIOS_GRADOS!$AP40&lt;&gt;0),[3]PREMIOS_GRADOS!$AP40,""),IF($A42="TOTAL",SUM(INDIRECT("X4:X"&amp;ROW()-1)),""))</f>
        <v/>
      </c>
      <c r="Y42" s="7" t="str">
        <f t="shared" ca="1" si="7"/>
        <v/>
      </c>
      <c r="Z42" s="7" t="str">
        <f ca="1">IF(AND($A42&lt;&gt;"",$A42&lt;&gt;"TOTAL"),IF(AND([3]PREMIOS_GRADOS!$AS40&lt;&gt;"",[3]PREMIOS_GRADOS!$AS40&lt;&gt;0),[3]PREMIOS_GRADOS!$AS40,""),IF($A42="TOTAL",SUM(INDIRECT("Z4:Z"&amp;ROW()-1)),""))</f>
        <v/>
      </c>
      <c r="AA42" s="7" t="str">
        <f ca="1">IF(AND($A42&lt;&gt;"",$A42&lt;&gt;"TOTAL"),IF(AND([3]PREMIOS_GRADOS!$AU40&lt;&gt;"",[3]PREMIOS_GRADOS!$AU40&lt;&gt;0),[3]PREMIOS_GRADOS!$AU40,""),IF($A42="TOTAL",SUM(INDIRECT("AA4:AA"&amp;ROW()-1)),""))</f>
        <v/>
      </c>
      <c r="AB42" s="7" t="str">
        <f t="shared" ca="1" si="8"/>
        <v/>
      </c>
      <c r="AC42" s="7" t="str">
        <f ca="1">IF(AND($A42&lt;&gt;"",$A42&lt;&gt;"TOTAL"),IF(AND([3]PREMIOS_GRADOS!$AX40&lt;&gt;"",[3]PREMIOS_GRADOS!$AX40&lt;&gt;0),[3]PREMIOS_GRADOS!$AX40,""),IF($A42="TOTAL",SUM(INDIRECT("AC4:AC"&amp;ROW()-1)),""))</f>
        <v/>
      </c>
      <c r="AD42" s="7" t="str">
        <f ca="1">IF(AND($A42&lt;&gt;"",$A42&lt;&gt;"TOTAL"),IF(AND([3]PREMIOS_GRADOS!$AZ40&lt;&gt;"",[3]PREMIOS_GRADOS!$AZ40&lt;&gt;0),[3]PREMIOS_GRADOS!$AZ40,""),IF($A42="TOTAL",SUM(INDIRECT("AD4:AD"&amp;ROW()-1)),""))</f>
        <v/>
      </c>
      <c r="AE42" s="7" t="str">
        <f t="shared" ca="1" si="9"/>
        <v/>
      </c>
      <c r="AF42" s="7" t="str">
        <f ca="1">IF(AND($A42&lt;&gt;"",$A42&lt;&gt;"TOTAL"),IF(AND([3]PREMIOS_GRADOS!$BC40&lt;&gt;"",[3]PREMIOS_GRADOS!$BC40&lt;&gt;0),[3]PREMIOS_GRADOS!$BC40,""),IF($A42="TOTAL",SUM(INDIRECT("AF4:AF"&amp;ROW()-1)),""))</f>
        <v/>
      </c>
      <c r="AG42" s="7" t="str">
        <f ca="1">IF(AND($A42&lt;&gt;"",$A42&lt;&gt;"TOTAL"),IF(AND([3]PREMIOS_GRADOS!$BE40&lt;&gt;"",[3]PREMIOS_GRADOS!$BE40&lt;&gt;0),[3]PREMIOS_GRADOS!$BE40,""),IF($A42="TOTAL",SUM(INDIRECT("AG4:AG"&amp;ROW()-1)),""))</f>
        <v/>
      </c>
      <c r="AH42" s="7" t="str">
        <f t="shared" ca="1" si="10"/>
        <v/>
      </c>
      <c r="AI42" s="7" t="str">
        <f ca="1">IF(AND($A42&lt;&gt;"",$A42&lt;&gt;"TOTAL"),IF(AND([3]PREMIOS_GRADOS!$BH40&lt;&gt;"",[3]PREMIOS_GRADOS!$BH40&lt;&gt;0),[3]PREMIOS_GRADOS!$BH40,""),IF($A42="TOTAL",SUM(INDIRECT("AI4:AI"&amp;ROW()-1)),""))</f>
        <v/>
      </c>
      <c r="AJ42" s="7" t="str">
        <f ca="1">IF(AND($A42&lt;&gt;"",$A42&lt;&gt;"TOTAL"),IF(AND([3]PREMIOS_GRADOS!$BJ40&lt;&gt;"",[3]PREMIOS_GRADOS!$BJ40&lt;&gt;0),[3]PREMIOS_GRADOS!$BJ40,""),IF($A42="TOTAL",SUM(INDIRECT("AJ4:AJ"&amp;ROW()-1)),""))</f>
        <v/>
      </c>
      <c r="AK42" s="7" t="str">
        <f t="shared" ca="1" si="11"/>
        <v/>
      </c>
      <c r="AL42" s="7" t="str">
        <f ca="1">IF(AND($A42&lt;&gt;"",$A42&lt;&gt;"TOTAL"),IF(AND([3]PREMIOS_GRADOS!$BM40&lt;&gt;"",[3]PREMIOS_GRADOS!$BM40&lt;&gt;0),[3]PREMIOS_GRADOS!$BM40,""),IF($A42="TOTAL",SUM(INDIRECT("AL4:AL"&amp;ROW()-1)),""))</f>
        <v/>
      </c>
      <c r="AM42" s="7" t="str">
        <f ca="1">IF(AND($A42&lt;&gt;"",$A42&lt;&gt;"TOTAL"),IF(AND([3]PREMIOS_GRADOS!$BO40&lt;&gt;"",[3]PREMIOS_GRADOS!$BO40&lt;&gt;0),[3]PREMIOS_GRADOS!$BO40,""),IF($A42="TOTAL",SUM(INDIRECT("AM4:AM"&amp;ROW()-1)),""))</f>
        <v/>
      </c>
      <c r="AN42" s="7" t="str">
        <f t="shared" ca="1" si="12"/>
        <v/>
      </c>
      <c r="AO42" s="7" t="str">
        <f ca="1">IF(AND($A42&lt;&gt;"",$A42&lt;&gt;"TOTAL"),IF(AND([3]PREMIOS_GRADOS!$BR40&lt;&gt;"",[3]PREMIOS_GRADOS!$BR40&lt;&gt;0),[3]PREMIOS_GRADOS!$BR40,""),IF($A42="TOTAL",SUM(INDIRECT("AO4:AO"&amp;ROW()-1)),""))</f>
        <v/>
      </c>
      <c r="AP42" s="7" t="str">
        <f ca="1">IF(AND($A42&lt;&gt;"",$A42&lt;&gt;"TOTAL"),IF(AND([3]PREMIOS_GRADOS!$BT40&lt;&gt;"",[3]PREMIOS_GRADOS!$BT40&lt;&gt;0),[3]PREMIOS_GRADOS!$BT40,""),IF($A42="TOTAL",SUM(INDIRECT("AP4:AP"&amp;ROW()-1)),""))</f>
        <v/>
      </c>
      <c r="AQ42" s="7" t="str">
        <f t="shared" ca="1" si="13"/>
        <v/>
      </c>
      <c r="AR42" s="7" t="str">
        <f ca="1">IF(AND($A42&lt;&gt;"",$A42&lt;&gt;"TOTAL"),IF(AND([3]PREMIOS_GRADOS!$BW40&lt;&gt;"",[3]PREMIOS_GRADOS!$BW40&lt;&gt;0),[3]PREMIOS_GRADOS!$BW40,""),IF($A42="TOTAL",SUM(INDIRECT("AR4:AR"&amp;ROW()-1)),""))</f>
        <v/>
      </c>
      <c r="AS42" s="7" t="str">
        <f ca="1">IF(AND($A42&lt;&gt;"",$A42&lt;&gt;"TOTAL"),IF(AND([3]PREMIOS_GRADOS!$BY40&lt;&gt;"",[3]PREMIOS_GRADOS!$BY40&lt;&gt;0),[3]PREMIOS_GRADOS!$BY40,""),IF($A42="TOTAL",SUM(INDIRECT("AS4:AS"&amp;ROW()-1)),""))</f>
        <v/>
      </c>
      <c r="AT42" s="7" t="str">
        <f t="shared" ca="1" si="14"/>
        <v/>
      </c>
      <c r="AU42" s="7" t="str">
        <f ca="1">IF(AND($A42&lt;&gt;"",$A42&lt;&gt;"TOTAL"),IF(AND([3]PREMIOS_GRADOS!$CB40&lt;&gt;"",[3]PREMIOS_GRADOS!$CB40&lt;&gt;0),[3]PREMIOS_GRADOS!$CB40,""),IF($A42="TOTAL",SUM(INDIRECT("AU4:AU"&amp;ROW()-1)),""))</f>
        <v/>
      </c>
      <c r="AV42" s="7" t="str">
        <f ca="1">IF(AND($A42&lt;&gt;"",$A42&lt;&gt;"TOTAL"),IF(AND([3]PREMIOS_GRADOS!$CD40&lt;&gt;"",[3]PREMIOS_GRADOS!$CD40&lt;&gt;0),[3]PREMIOS_GRADOS!$CD40,""),IF($A42="TOTAL",SUM(INDIRECT("AV4:AV"&amp;ROW()-1)),""))</f>
        <v/>
      </c>
      <c r="AW42" s="7" t="str">
        <f t="shared" ca="1" si="15"/>
        <v/>
      </c>
      <c r="AX42" s="7" t="str">
        <f ca="1">IF(AND($A42&lt;&gt;"",$A42&lt;&gt;"TOTAL"),IF(AND([3]PREMIOS_GRADOS!$CG40&lt;&gt;"",[3]PREMIOS_GRADOS!$CG40&lt;&gt;0),[3]PREMIOS_GRADOS!$CG40,""),IF($A42="TOTAL",SUM(INDIRECT("AX4:AX"&amp;ROW()-1)),""))</f>
        <v/>
      </c>
      <c r="AY42" s="7" t="str">
        <f ca="1">IF(AND($A42&lt;&gt;"",$A42&lt;&gt;"TOTAL"),IF(AND([3]PREMIOS_GRADOS!$CI40&lt;&gt;"",[3]PREMIOS_GRADOS!$CI40&lt;&gt;0),[3]PREMIOS_GRADOS!$CI40,""),IF($A42="TOTAL",SUM(INDIRECT("AY4:AY"&amp;ROW()-1)),""))</f>
        <v/>
      </c>
      <c r="AZ42" s="7" t="str">
        <f t="shared" ca="1" si="16"/>
        <v/>
      </c>
      <c r="BA42" s="7" t="str">
        <f ca="1">IF(AND($A42&lt;&gt;"",$A42&lt;&gt;"TOTAL"),IF(AND([3]PREMIOS_GRADOS!$CL40&lt;&gt;"",[3]PREMIOS_GRADOS!$CL40&lt;&gt;0),[3]PREMIOS_GRADOS!$CL40,""),IF($A42="TOTAL",SUM(INDIRECT("BA4:BA"&amp;ROW()-1)),""))</f>
        <v/>
      </c>
      <c r="BB42" s="7" t="str">
        <f ca="1">IF(AND($A42&lt;&gt;"",$A42&lt;&gt;"TOTAL"),IF(AND([3]PREMIOS_GRADOS!$CN40&lt;&gt;"",[3]PREMIOS_GRADOS!$CN40&lt;&gt;0),[3]PREMIOS_GRADOS!$CN40,""),IF($A42="TOTAL",SUM(INDIRECT("BB4:BB"&amp;ROW()-1)),""))</f>
        <v/>
      </c>
      <c r="BC42" s="7" t="str">
        <f t="shared" ca="1" si="17"/>
        <v/>
      </c>
      <c r="BD42" s="7" t="str">
        <f ca="1">IF(AND($A42&lt;&gt;"",$A42&lt;&gt;"TOTAL"),IF(AND([3]PREMIOS_GRADOS!$CQ40&lt;&gt;"",[3]PREMIOS_GRADOS!$CQ40&lt;&gt;0),[3]PREMIOS_GRADOS!$CQ40,""),IF($A42="TOTAL",SUM(INDIRECT("BD4:BD"&amp;ROW()-1)),""))</f>
        <v/>
      </c>
      <c r="BE42" s="7" t="str">
        <f ca="1">IF(AND($A42&lt;&gt;"",$A42&lt;&gt;"TOTAL"),IF(AND([3]PREMIOS_GRADOS!$CS40&lt;&gt;"",[3]PREMIOS_GRADOS!$CS40&lt;&gt;0),[3]PREMIOS_GRADOS!$CS40,""),IF($A42="TOTAL",SUM(INDIRECT("BE4:BE"&amp;ROW()-1)),""))</f>
        <v/>
      </c>
      <c r="BF42" s="7" t="str">
        <f t="shared" ca="1" si="18"/>
        <v/>
      </c>
    </row>
    <row r="43" spans="1:58" x14ac:dyDescent="0.2">
      <c r="A43" s="12" t="str">
        <f>IF([3]PREMIOS_GRADOS!$D41&lt;&gt;"",[3]PREMIOS_GRADOS!$D41,IF(AND([3]PREMIOS_GRADOS!$D41="",[3]PREMIOS_GRADOS!$D42="",[3]PREMIOS_GRADOS!$D40=""),"","TOTAL"))</f>
        <v/>
      </c>
      <c r="B43" s="7" t="str">
        <f ca="1">IF(AND($A43&lt;&gt;"",$A43&lt;&gt;"TOTAL"),IF(AND([3]PREMIOS_GRADOS!$E41&lt;&gt;"",[3]PREMIOS_GRADOS!$E41&lt;&gt;0),[3]PREMIOS_GRADOS!$E41,""),IF($A43="TOTAL",SUM(INDIRECT("B4:B"&amp;ROW()-1)),""))</f>
        <v/>
      </c>
      <c r="C43" s="7" t="str">
        <f ca="1">IF(AND($A43&lt;&gt;"",$A43&lt;&gt;"TOTAL"),IF(AND([3]PREMIOS_GRADOS!$G41&lt;&gt;"",[3]PREMIOS_GRADOS!$G41&lt;&gt;0),[3]PREMIOS_GRADOS!$G41,""),IF($A43="TOTAL",SUM(INDIRECT("C4:C"&amp;ROW()-1)),""))</f>
        <v/>
      </c>
      <c r="D43" s="7" t="str">
        <f t="shared" ca="1" si="0"/>
        <v/>
      </c>
      <c r="E43" s="7" t="str">
        <f ca="1">IF(AND($A43&lt;&gt;"",$A43&lt;&gt;"TOTAL"),IF(AND([3]PREMIOS_GRADOS!$J41&lt;&gt;"",[3]PREMIOS_GRADOS!$J41&lt;&gt;0),[3]PREMIOS_GRADOS!$J41,""),IF($A43="TOTAL",SUM(INDIRECT("E4:E"&amp;ROW()-1)),""))</f>
        <v/>
      </c>
      <c r="F43" s="7" t="str">
        <f ca="1">IF(AND($A43&lt;&gt;"",$A43&lt;&gt;"TOTAL"),IF(AND([3]PREMIOS_GRADOS!$L41&lt;&gt;"",[3]PREMIOS_GRADOS!$L41&lt;&gt;0),[3]PREMIOS_GRADOS!$L41,""),IF($A43="TOTAL",SUM(INDIRECT("F4:F"&amp;ROW()-1)),""))</f>
        <v/>
      </c>
      <c r="G43" s="7" t="str">
        <f t="shared" ca="1" si="1"/>
        <v/>
      </c>
      <c r="H43" s="7" t="str">
        <f ca="1">IF(AND($A43&lt;&gt;"",$A43&lt;&gt;"TOTAL"),IF(AND([3]PREMIOS_GRADOS!$O41&lt;&gt;"",[3]PREMIOS_GRADOS!$O41&lt;&gt;0),[3]PREMIOS_GRADOS!$O41,""),IF($A43="TOTAL",SUM(INDIRECT("H4:H"&amp;ROW()-1)),""))</f>
        <v/>
      </c>
      <c r="I43" s="7" t="str">
        <f ca="1">IF(AND($A43&lt;&gt;"",$A43&lt;&gt;"TOTAL"),IF(AND([3]PREMIOS_GRADOS!$Q41&lt;&gt;"",[3]PREMIOS_GRADOS!$Q41&lt;&gt;0),[3]PREMIOS_GRADOS!$Q41,""),IF($A43="TOTAL",SUM(INDIRECT("I4:I"&amp;ROW()-1)),""))</f>
        <v/>
      </c>
      <c r="J43" s="7" t="str">
        <f t="shared" ca="1" si="2"/>
        <v/>
      </c>
      <c r="K43" s="7" t="str">
        <f ca="1">IF(AND($A43&lt;&gt;"",$A43&lt;&gt;"TOTAL"),IF(AND([3]PREMIOS_GRADOS!$T41&lt;&gt;"",[3]PREMIOS_GRADOS!$T41&lt;&gt;0),[3]PREMIOS_GRADOS!$T41,""),IF($A43="TOTAL",SUM(INDIRECT("K4:K"&amp;ROW()-1)),""))</f>
        <v/>
      </c>
      <c r="L43" s="7" t="str">
        <f ca="1">IF(AND($A43&lt;&gt;"",$A43&lt;&gt;"TOTAL"),IF(AND([3]PREMIOS_GRADOS!$V41&lt;&gt;"",[3]PREMIOS_GRADOS!$V41&lt;&gt;0),[3]PREMIOS_GRADOS!$V41,""),IF($A43="TOTAL",SUM(INDIRECT("L4:L"&amp;ROW()-1)),""))</f>
        <v/>
      </c>
      <c r="M43" s="7" t="str">
        <f t="shared" ca="1" si="3"/>
        <v/>
      </c>
      <c r="N43" s="7" t="str">
        <f ca="1">IF(AND($A43&lt;&gt;"",$A43&lt;&gt;"TOTAL"),IF(AND([3]PREMIOS_GRADOS!$Y41&lt;&gt;"",[3]PREMIOS_GRADOS!$Y41&lt;&gt;0),[3]PREMIOS_GRADOS!$Y41,""),IF($A43="TOTAL",SUM(INDIRECT("N4:N"&amp;ROW()-1)),""))</f>
        <v/>
      </c>
      <c r="O43" s="7" t="str">
        <f ca="1">IF(AND($A43&lt;&gt;"",$A43&lt;&gt;"TOTAL"),IF(AND([3]PREMIOS_GRADOS!$AA41&lt;&gt;"",[3]PREMIOS_GRADOS!$AA41&lt;&gt;0),[3]PREMIOS_GRADOS!$AA41,""),IF($A43="TOTAL",SUM(INDIRECT("O4:O"&amp;ROW()-1)),""))</f>
        <v/>
      </c>
      <c r="P43" s="7" t="str">
        <f t="shared" ca="1" si="4"/>
        <v/>
      </c>
      <c r="Q43" s="7" t="str">
        <f ca="1">IF(AND($A43&lt;&gt;"",$A43&lt;&gt;"TOTAL"),IF(AND([3]PREMIOS_GRADOS!$AD41&lt;&gt;"",[3]PREMIOS_GRADOS!$AD41&lt;&gt;0),[3]PREMIOS_GRADOS!$AD41,""),IF($A43="TOTAL",SUM(INDIRECT("Q4:Q"&amp;ROW()-1)),""))</f>
        <v/>
      </c>
      <c r="R43" s="7" t="str">
        <f ca="1">IF(AND($A43&lt;&gt;"",$A43&lt;&gt;"TOTAL"),IF(AND([3]PREMIOS_GRADOS!$AF41&lt;&gt;"",[3]PREMIOS_GRADOS!$AF41&lt;&gt;0),[3]PREMIOS_GRADOS!$AF41,""),IF($A43="TOTAL",SUM(INDIRECT("R4:R"&amp;ROW()-1)),""))</f>
        <v/>
      </c>
      <c r="S43" s="7" t="str">
        <f t="shared" ca="1" si="5"/>
        <v/>
      </c>
      <c r="T43" s="7" t="str">
        <f ca="1">IF(AND($A43&lt;&gt;"",$A43&lt;&gt;"TOTAL"),IF(AND([3]PREMIOS_GRADOS!$AI41&lt;&gt;"",[3]PREMIOS_GRADOS!$AI41&lt;&gt;0),[3]PREMIOS_GRADOS!$AI41,""),IF($A43="TOTAL",SUM(INDIRECT("T4:T"&amp;ROW()-1)),""))</f>
        <v/>
      </c>
      <c r="U43" s="7" t="str">
        <f ca="1">IF(AND($A43&lt;&gt;"",$A43&lt;&gt;"TOTAL"),IF(AND([3]PREMIOS_GRADOS!$AK41&lt;&gt;"",[3]PREMIOS_GRADOS!$AK41&lt;&gt;0),[3]PREMIOS_GRADOS!$AK41,""),IF($A43="TOTAL",SUM(INDIRECT("U4:U"&amp;ROW()-1)),""))</f>
        <v/>
      </c>
      <c r="V43" s="7" t="str">
        <f t="shared" ca="1" si="6"/>
        <v/>
      </c>
      <c r="W43" s="7" t="str">
        <f ca="1">IF(AND($A43&lt;&gt;"",$A43&lt;&gt;"TOTAL"),IF(AND([3]PREMIOS_GRADOS!$AN41&lt;&gt;"",[3]PREMIOS_GRADOS!$AN41&lt;&gt;0),[3]PREMIOS_GRADOS!$AN41,""),IF($A43="TOTAL",SUM(INDIRECT("W4:W"&amp;ROW()-1)),""))</f>
        <v/>
      </c>
      <c r="X43" s="7" t="str">
        <f ca="1">IF(AND($A43&lt;&gt;"",$A43&lt;&gt;"TOTAL"),IF(AND([3]PREMIOS_GRADOS!$AP41&lt;&gt;"",[3]PREMIOS_GRADOS!$AP41&lt;&gt;0),[3]PREMIOS_GRADOS!$AP41,""),IF($A43="TOTAL",SUM(INDIRECT("X4:X"&amp;ROW()-1)),""))</f>
        <v/>
      </c>
      <c r="Y43" s="7" t="str">
        <f t="shared" ca="1" si="7"/>
        <v/>
      </c>
      <c r="Z43" s="7" t="str">
        <f ca="1">IF(AND($A43&lt;&gt;"",$A43&lt;&gt;"TOTAL"),IF(AND([3]PREMIOS_GRADOS!$AS41&lt;&gt;"",[3]PREMIOS_GRADOS!$AS41&lt;&gt;0),[3]PREMIOS_GRADOS!$AS41,""),IF($A43="TOTAL",SUM(INDIRECT("Z4:Z"&amp;ROW()-1)),""))</f>
        <v/>
      </c>
      <c r="AA43" s="7" t="str">
        <f ca="1">IF(AND($A43&lt;&gt;"",$A43&lt;&gt;"TOTAL"),IF(AND([3]PREMIOS_GRADOS!$AU41&lt;&gt;"",[3]PREMIOS_GRADOS!$AU41&lt;&gt;0),[3]PREMIOS_GRADOS!$AU41,""),IF($A43="TOTAL",SUM(INDIRECT("AA4:AA"&amp;ROW()-1)),""))</f>
        <v/>
      </c>
      <c r="AB43" s="7" t="str">
        <f t="shared" ca="1" si="8"/>
        <v/>
      </c>
      <c r="AC43" s="7" t="str">
        <f ca="1">IF(AND($A43&lt;&gt;"",$A43&lt;&gt;"TOTAL"),IF(AND([3]PREMIOS_GRADOS!$AX41&lt;&gt;"",[3]PREMIOS_GRADOS!$AX41&lt;&gt;0),[3]PREMIOS_GRADOS!$AX41,""),IF($A43="TOTAL",SUM(INDIRECT("AC4:AC"&amp;ROW()-1)),""))</f>
        <v/>
      </c>
      <c r="AD43" s="7" t="str">
        <f ca="1">IF(AND($A43&lt;&gt;"",$A43&lt;&gt;"TOTAL"),IF(AND([3]PREMIOS_GRADOS!$AZ41&lt;&gt;"",[3]PREMIOS_GRADOS!$AZ41&lt;&gt;0),[3]PREMIOS_GRADOS!$AZ41,""),IF($A43="TOTAL",SUM(INDIRECT("AD4:AD"&amp;ROW()-1)),""))</f>
        <v/>
      </c>
      <c r="AE43" s="7" t="str">
        <f t="shared" ca="1" si="9"/>
        <v/>
      </c>
      <c r="AF43" s="7" t="str">
        <f ca="1">IF(AND($A43&lt;&gt;"",$A43&lt;&gt;"TOTAL"),IF(AND([3]PREMIOS_GRADOS!$BC41&lt;&gt;"",[3]PREMIOS_GRADOS!$BC41&lt;&gt;0),[3]PREMIOS_GRADOS!$BC41,""),IF($A43="TOTAL",SUM(INDIRECT("AF4:AF"&amp;ROW()-1)),""))</f>
        <v/>
      </c>
      <c r="AG43" s="7" t="str">
        <f ca="1">IF(AND($A43&lt;&gt;"",$A43&lt;&gt;"TOTAL"),IF(AND([3]PREMIOS_GRADOS!$BE41&lt;&gt;"",[3]PREMIOS_GRADOS!$BE41&lt;&gt;0),[3]PREMIOS_GRADOS!$BE41,""),IF($A43="TOTAL",SUM(INDIRECT("AG4:AG"&amp;ROW()-1)),""))</f>
        <v/>
      </c>
      <c r="AH43" s="7" t="str">
        <f t="shared" ca="1" si="10"/>
        <v/>
      </c>
      <c r="AI43" s="7" t="str">
        <f ca="1">IF(AND($A43&lt;&gt;"",$A43&lt;&gt;"TOTAL"),IF(AND([3]PREMIOS_GRADOS!$BH41&lt;&gt;"",[3]PREMIOS_GRADOS!$BH41&lt;&gt;0),[3]PREMIOS_GRADOS!$BH41,""),IF($A43="TOTAL",SUM(INDIRECT("AI4:AI"&amp;ROW()-1)),""))</f>
        <v/>
      </c>
      <c r="AJ43" s="7" t="str">
        <f ca="1">IF(AND($A43&lt;&gt;"",$A43&lt;&gt;"TOTAL"),IF(AND([3]PREMIOS_GRADOS!$BJ41&lt;&gt;"",[3]PREMIOS_GRADOS!$BJ41&lt;&gt;0),[3]PREMIOS_GRADOS!$BJ41,""),IF($A43="TOTAL",SUM(INDIRECT("AJ4:AJ"&amp;ROW()-1)),""))</f>
        <v/>
      </c>
      <c r="AK43" s="7" t="str">
        <f t="shared" ca="1" si="11"/>
        <v/>
      </c>
      <c r="AL43" s="7" t="str">
        <f ca="1">IF(AND($A43&lt;&gt;"",$A43&lt;&gt;"TOTAL"),IF(AND([3]PREMIOS_GRADOS!$BM41&lt;&gt;"",[3]PREMIOS_GRADOS!$BM41&lt;&gt;0),[3]PREMIOS_GRADOS!$BM41,""),IF($A43="TOTAL",SUM(INDIRECT("AL4:AL"&amp;ROW()-1)),""))</f>
        <v/>
      </c>
      <c r="AM43" s="7" t="str">
        <f ca="1">IF(AND($A43&lt;&gt;"",$A43&lt;&gt;"TOTAL"),IF(AND([3]PREMIOS_GRADOS!$BO41&lt;&gt;"",[3]PREMIOS_GRADOS!$BO41&lt;&gt;0),[3]PREMIOS_GRADOS!$BO41,""),IF($A43="TOTAL",SUM(INDIRECT("AM4:AM"&amp;ROW()-1)),""))</f>
        <v/>
      </c>
      <c r="AN43" s="7" t="str">
        <f t="shared" ca="1" si="12"/>
        <v/>
      </c>
      <c r="AO43" s="7" t="str">
        <f ca="1">IF(AND($A43&lt;&gt;"",$A43&lt;&gt;"TOTAL"),IF(AND([3]PREMIOS_GRADOS!$BR41&lt;&gt;"",[3]PREMIOS_GRADOS!$BR41&lt;&gt;0),[3]PREMIOS_GRADOS!$BR41,""),IF($A43="TOTAL",SUM(INDIRECT("AO4:AO"&amp;ROW()-1)),""))</f>
        <v/>
      </c>
      <c r="AP43" s="7" t="str">
        <f ca="1">IF(AND($A43&lt;&gt;"",$A43&lt;&gt;"TOTAL"),IF(AND([3]PREMIOS_GRADOS!$BT41&lt;&gt;"",[3]PREMIOS_GRADOS!$BT41&lt;&gt;0),[3]PREMIOS_GRADOS!$BT41,""),IF($A43="TOTAL",SUM(INDIRECT("AP4:AP"&amp;ROW()-1)),""))</f>
        <v/>
      </c>
      <c r="AQ43" s="7" t="str">
        <f t="shared" ca="1" si="13"/>
        <v/>
      </c>
      <c r="AR43" s="7" t="str">
        <f ca="1">IF(AND($A43&lt;&gt;"",$A43&lt;&gt;"TOTAL"),IF(AND([3]PREMIOS_GRADOS!$BW41&lt;&gt;"",[3]PREMIOS_GRADOS!$BW41&lt;&gt;0),[3]PREMIOS_GRADOS!$BW41,""),IF($A43="TOTAL",SUM(INDIRECT("AR4:AR"&amp;ROW()-1)),""))</f>
        <v/>
      </c>
      <c r="AS43" s="7" t="str">
        <f ca="1">IF(AND($A43&lt;&gt;"",$A43&lt;&gt;"TOTAL"),IF(AND([3]PREMIOS_GRADOS!$BY41&lt;&gt;"",[3]PREMIOS_GRADOS!$BY41&lt;&gt;0),[3]PREMIOS_GRADOS!$BY41,""),IF($A43="TOTAL",SUM(INDIRECT("AS4:AS"&amp;ROW()-1)),""))</f>
        <v/>
      </c>
      <c r="AT43" s="7" t="str">
        <f t="shared" ca="1" si="14"/>
        <v/>
      </c>
      <c r="AU43" s="7" t="str">
        <f ca="1">IF(AND($A43&lt;&gt;"",$A43&lt;&gt;"TOTAL"),IF(AND([3]PREMIOS_GRADOS!$CB41&lt;&gt;"",[3]PREMIOS_GRADOS!$CB41&lt;&gt;0),[3]PREMIOS_GRADOS!$CB41,""),IF($A43="TOTAL",SUM(INDIRECT("AU4:AU"&amp;ROW()-1)),""))</f>
        <v/>
      </c>
      <c r="AV43" s="7" t="str">
        <f ca="1">IF(AND($A43&lt;&gt;"",$A43&lt;&gt;"TOTAL"),IF(AND([3]PREMIOS_GRADOS!$CD41&lt;&gt;"",[3]PREMIOS_GRADOS!$CD41&lt;&gt;0),[3]PREMIOS_GRADOS!$CD41,""),IF($A43="TOTAL",SUM(INDIRECT("AV4:AV"&amp;ROW()-1)),""))</f>
        <v/>
      </c>
      <c r="AW43" s="7" t="str">
        <f t="shared" ca="1" si="15"/>
        <v/>
      </c>
      <c r="AX43" s="7" t="str">
        <f ca="1">IF(AND($A43&lt;&gt;"",$A43&lt;&gt;"TOTAL"),IF(AND([3]PREMIOS_GRADOS!$CG41&lt;&gt;"",[3]PREMIOS_GRADOS!$CG41&lt;&gt;0),[3]PREMIOS_GRADOS!$CG41,""),IF($A43="TOTAL",SUM(INDIRECT("AX4:AX"&amp;ROW()-1)),""))</f>
        <v/>
      </c>
      <c r="AY43" s="7" t="str">
        <f ca="1">IF(AND($A43&lt;&gt;"",$A43&lt;&gt;"TOTAL"),IF(AND([3]PREMIOS_GRADOS!$CI41&lt;&gt;"",[3]PREMIOS_GRADOS!$CI41&lt;&gt;0),[3]PREMIOS_GRADOS!$CI41,""),IF($A43="TOTAL",SUM(INDIRECT("AY4:AY"&amp;ROW()-1)),""))</f>
        <v/>
      </c>
      <c r="AZ43" s="7" t="str">
        <f t="shared" ca="1" si="16"/>
        <v/>
      </c>
      <c r="BA43" s="7" t="str">
        <f ca="1">IF(AND($A43&lt;&gt;"",$A43&lt;&gt;"TOTAL"),IF(AND([3]PREMIOS_GRADOS!$CL41&lt;&gt;"",[3]PREMIOS_GRADOS!$CL41&lt;&gt;0),[3]PREMIOS_GRADOS!$CL41,""),IF($A43="TOTAL",SUM(INDIRECT("BA4:BA"&amp;ROW()-1)),""))</f>
        <v/>
      </c>
      <c r="BB43" s="7" t="str">
        <f ca="1">IF(AND($A43&lt;&gt;"",$A43&lt;&gt;"TOTAL"),IF(AND([3]PREMIOS_GRADOS!$CN41&lt;&gt;"",[3]PREMIOS_GRADOS!$CN41&lt;&gt;0),[3]PREMIOS_GRADOS!$CN41,""),IF($A43="TOTAL",SUM(INDIRECT("BB4:BB"&amp;ROW()-1)),""))</f>
        <v/>
      </c>
      <c r="BC43" s="7" t="str">
        <f t="shared" ca="1" si="17"/>
        <v/>
      </c>
      <c r="BD43" s="7" t="str">
        <f ca="1">IF(AND($A43&lt;&gt;"",$A43&lt;&gt;"TOTAL"),IF(AND([3]PREMIOS_GRADOS!$CQ41&lt;&gt;"",[3]PREMIOS_GRADOS!$CQ41&lt;&gt;0),[3]PREMIOS_GRADOS!$CQ41,""),IF($A43="TOTAL",SUM(INDIRECT("BD4:BD"&amp;ROW()-1)),""))</f>
        <v/>
      </c>
      <c r="BE43" s="7" t="str">
        <f ca="1">IF(AND($A43&lt;&gt;"",$A43&lt;&gt;"TOTAL"),IF(AND([3]PREMIOS_GRADOS!$CS41&lt;&gt;"",[3]PREMIOS_GRADOS!$CS41&lt;&gt;0),[3]PREMIOS_GRADOS!$CS41,""),IF($A43="TOTAL",SUM(INDIRECT("BE4:BE"&amp;ROW()-1)),""))</f>
        <v/>
      </c>
      <c r="BF43" s="7" t="str">
        <f t="shared" ca="1" si="18"/>
        <v/>
      </c>
    </row>
    <row r="44" spans="1:58" x14ac:dyDescent="0.2">
      <c r="A44" s="12" t="str">
        <f>IF([3]PREMIOS_GRADOS!$D42&lt;&gt;"",[3]PREMIOS_GRADOS!$D42,IF(AND([3]PREMIOS_GRADOS!$D42="",[3]PREMIOS_GRADOS!$D43="",[3]PREMIOS_GRADOS!$D41=""),"","TOTAL"))</f>
        <v/>
      </c>
      <c r="B44" s="7" t="str">
        <f ca="1">IF(AND($A44&lt;&gt;"",$A44&lt;&gt;"TOTAL"),IF(AND([3]PREMIOS_GRADOS!$E42&lt;&gt;"",[3]PREMIOS_GRADOS!$E42&lt;&gt;0),[3]PREMIOS_GRADOS!$E42,""),IF($A44="TOTAL",SUM(INDIRECT("B4:B"&amp;ROW()-1)),""))</f>
        <v/>
      </c>
      <c r="C44" s="7" t="str">
        <f ca="1">IF(AND($A44&lt;&gt;"",$A44&lt;&gt;"TOTAL"),IF(AND([3]PREMIOS_GRADOS!$G42&lt;&gt;"",[3]PREMIOS_GRADOS!$G42&lt;&gt;0),[3]PREMIOS_GRADOS!$G42,""),IF($A44="TOTAL",SUM(INDIRECT("C4:C"&amp;ROW()-1)),""))</f>
        <v/>
      </c>
      <c r="D44" s="7" t="str">
        <f t="shared" ca="1" si="0"/>
        <v/>
      </c>
      <c r="E44" s="7" t="str">
        <f ca="1">IF(AND($A44&lt;&gt;"",$A44&lt;&gt;"TOTAL"),IF(AND([3]PREMIOS_GRADOS!$J42&lt;&gt;"",[3]PREMIOS_GRADOS!$J42&lt;&gt;0),[3]PREMIOS_GRADOS!$J42,""),IF($A44="TOTAL",SUM(INDIRECT("E4:E"&amp;ROW()-1)),""))</f>
        <v/>
      </c>
      <c r="F44" s="7" t="str">
        <f ca="1">IF(AND($A44&lt;&gt;"",$A44&lt;&gt;"TOTAL"),IF(AND([3]PREMIOS_GRADOS!$L42&lt;&gt;"",[3]PREMIOS_GRADOS!$L42&lt;&gt;0),[3]PREMIOS_GRADOS!$L42,""),IF($A44="TOTAL",SUM(INDIRECT("F4:F"&amp;ROW()-1)),""))</f>
        <v/>
      </c>
      <c r="G44" s="7" t="str">
        <f t="shared" ca="1" si="1"/>
        <v/>
      </c>
      <c r="H44" s="7" t="str">
        <f ca="1">IF(AND($A44&lt;&gt;"",$A44&lt;&gt;"TOTAL"),IF(AND([3]PREMIOS_GRADOS!$O42&lt;&gt;"",[3]PREMIOS_GRADOS!$O42&lt;&gt;0),[3]PREMIOS_GRADOS!$O42,""),IF($A44="TOTAL",SUM(INDIRECT("H4:H"&amp;ROW()-1)),""))</f>
        <v/>
      </c>
      <c r="I44" s="7" t="str">
        <f ca="1">IF(AND($A44&lt;&gt;"",$A44&lt;&gt;"TOTAL"),IF(AND([3]PREMIOS_GRADOS!$Q42&lt;&gt;"",[3]PREMIOS_GRADOS!$Q42&lt;&gt;0),[3]PREMIOS_GRADOS!$Q42,""),IF($A44="TOTAL",SUM(INDIRECT("I4:I"&amp;ROW()-1)),""))</f>
        <v/>
      </c>
      <c r="J44" s="7" t="str">
        <f t="shared" ca="1" si="2"/>
        <v/>
      </c>
      <c r="K44" s="7" t="str">
        <f ca="1">IF(AND($A44&lt;&gt;"",$A44&lt;&gt;"TOTAL"),IF(AND([3]PREMIOS_GRADOS!$T42&lt;&gt;"",[3]PREMIOS_GRADOS!$T42&lt;&gt;0),[3]PREMIOS_GRADOS!$T42,""),IF($A44="TOTAL",SUM(INDIRECT("K4:K"&amp;ROW()-1)),""))</f>
        <v/>
      </c>
      <c r="L44" s="7" t="str">
        <f ca="1">IF(AND($A44&lt;&gt;"",$A44&lt;&gt;"TOTAL"),IF(AND([3]PREMIOS_GRADOS!$V42&lt;&gt;"",[3]PREMIOS_GRADOS!$V42&lt;&gt;0),[3]PREMIOS_GRADOS!$V42,""),IF($A44="TOTAL",SUM(INDIRECT("L4:L"&amp;ROW()-1)),""))</f>
        <v/>
      </c>
      <c r="M44" s="7" t="str">
        <f t="shared" ca="1" si="3"/>
        <v/>
      </c>
      <c r="N44" s="7" t="str">
        <f ca="1">IF(AND($A44&lt;&gt;"",$A44&lt;&gt;"TOTAL"),IF(AND([3]PREMIOS_GRADOS!$Y42&lt;&gt;"",[3]PREMIOS_GRADOS!$Y42&lt;&gt;0),[3]PREMIOS_GRADOS!$Y42,""),IF($A44="TOTAL",SUM(INDIRECT("N4:N"&amp;ROW()-1)),""))</f>
        <v/>
      </c>
      <c r="O44" s="7" t="str">
        <f ca="1">IF(AND($A44&lt;&gt;"",$A44&lt;&gt;"TOTAL"),IF(AND([3]PREMIOS_GRADOS!$AA42&lt;&gt;"",[3]PREMIOS_GRADOS!$AA42&lt;&gt;0),[3]PREMIOS_GRADOS!$AA42,""),IF($A44="TOTAL",SUM(INDIRECT("O4:O"&amp;ROW()-1)),""))</f>
        <v/>
      </c>
      <c r="P44" s="7" t="str">
        <f t="shared" ca="1" si="4"/>
        <v/>
      </c>
      <c r="Q44" s="7" t="str">
        <f ca="1">IF(AND($A44&lt;&gt;"",$A44&lt;&gt;"TOTAL"),IF(AND([3]PREMIOS_GRADOS!$AD42&lt;&gt;"",[3]PREMIOS_GRADOS!$AD42&lt;&gt;0),[3]PREMIOS_GRADOS!$AD42,""),IF($A44="TOTAL",SUM(INDIRECT("Q4:Q"&amp;ROW()-1)),""))</f>
        <v/>
      </c>
      <c r="R44" s="7" t="str">
        <f ca="1">IF(AND($A44&lt;&gt;"",$A44&lt;&gt;"TOTAL"),IF(AND([3]PREMIOS_GRADOS!$AF42&lt;&gt;"",[3]PREMIOS_GRADOS!$AF42&lt;&gt;0),[3]PREMIOS_GRADOS!$AF42,""),IF($A44="TOTAL",SUM(INDIRECT("R4:R"&amp;ROW()-1)),""))</f>
        <v/>
      </c>
      <c r="S44" s="7" t="str">
        <f t="shared" ca="1" si="5"/>
        <v/>
      </c>
      <c r="T44" s="7" t="str">
        <f ca="1">IF(AND($A44&lt;&gt;"",$A44&lt;&gt;"TOTAL"),IF(AND([3]PREMIOS_GRADOS!$AI42&lt;&gt;"",[3]PREMIOS_GRADOS!$AI42&lt;&gt;0),[3]PREMIOS_GRADOS!$AI42,""),IF($A44="TOTAL",SUM(INDIRECT("T4:T"&amp;ROW()-1)),""))</f>
        <v/>
      </c>
      <c r="U44" s="7" t="str">
        <f ca="1">IF(AND($A44&lt;&gt;"",$A44&lt;&gt;"TOTAL"),IF(AND([3]PREMIOS_GRADOS!$AK42&lt;&gt;"",[3]PREMIOS_GRADOS!$AK42&lt;&gt;0),[3]PREMIOS_GRADOS!$AK42,""),IF($A44="TOTAL",SUM(INDIRECT("U4:U"&amp;ROW()-1)),""))</f>
        <v/>
      </c>
      <c r="V44" s="7" t="str">
        <f t="shared" ca="1" si="6"/>
        <v/>
      </c>
      <c r="W44" s="7" t="str">
        <f ca="1">IF(AND($A44&lt;&gt;"",$A44&lt;&gt;"TOTAL"),IF(AND([3]PREMIOS_GRADOS!$AN42&lt;&gt;"",[3]PREMIOS_GRADOS!$AN42&lt;&gt;0),[3]PREMIOS_GRADOS!$AN42,""),IF($A44="TOTAL",SUM(INDIRECT("W4:W"&amp;ROW()-1)),""))</f>
        <v/>
      </c>
      <c r="X44" s="7" t="str">
        <f ca="1">IF(AND($A44&lt;&gt;"",$A44&lt;&gt;"TOTAL"),IF(AND([3]PREMIOS_GRADOS!$AP42&lt;&gt;"",[3]PREMIOS_GRADOS!$AP42&lt;&gt;0),[3]PREMIOS_GRADOS!$AP42,""),IF($A44="TOTAL",SUM(INDIRECT("X4:X"&amp;ROW()-1)),""))</f>
        <v/>
      </c>
      <c r="Y44" s="7" t="str">
        <f t="shared" ca="1" si="7"/>
        <v/>
      </c>
      <c r="Z44" s="7" t="str">
        <f ca="1">IF(AND($A44&lt;&gt;"",$A44&lt;&gt;"TOTAL"),IF(AND([3]PREMIOS_GRADOS!$AS42&lt;&gt;"",[3]PREMIOS_GRADOS!$AS42&lt;&gt;0),[3]PREMIOS_GRADOS!$AS42,""),IF($A44="TOTAL",SUM(INDIRECT("Z4:Z"&amp;ROW()-1)),""))</f>
        <v/>
      </c>
      <c r="AA44" s="7" t="str">
        <f ca="1">IF(AND($A44&lt;&gt;"",$A44&lt;&gt;"TOTAL"),IF(AND([3]PREMIOS_GRADOS!$AU42&lt;&gt;"",[3]PREMIOS_GRADOS!$AU42&lt;&gt;0),[3]PREMIOS_GRADOS!$AU42,""),IF($A44="TOTAL",SUM(INDIRECT("AA4:AA"&amp;ROW()-1)),""))</f>
        <v/>
      </c>
      <c r="AB44" s="7" t="str">
        <f t="shared" ca="1" si="8"/>
        <v/>
      </c>
      <c r="AC44" s="7" t="str">
        <f ca="1">IF(AND($A44&lt;&gt;"",$A44&lt;&gt;"TOTAL"),IF(AND([3]PREMIOS_GRADOS!$AX42&lt;&gt;"",[3]PREMIOS_GRADOS!$AX42&lt;&gt;0),[3]PREMIOS_GRADOS!$AX42,""),IF($A44="TOTAL",SUM(INDIRECT("AC4:AC"&amp;ROW()-1)),""))</f>
        <v/>
      </c>
      <c r="AD44" s="7" t="str">
        <f ca="1">IF(AND($A44&lt;&gt;"",$A44&lt;&gt;"TOTAL"),IF(AND([3]PREMIOS_GRADOS!$AZ42&lt;&gt;"",[3]PREMIOS_GRADOS!$AZ42&lt;&gt;0),[3]PREMIOS_GRADOS!$AZ42,""),IF($A44="TOTAL",SUM(INDIRECT("AD4:AD"&amp;ROW()-1)),""))</f>
        <v/>
      </c>
      <c r="AE44" s="7" t="str">
        <f t="shared" ca="1" si="9"/>
        <v/>
      </c>
      <c r="AF44" s="7" t="str">
        <f ca="1">IF(AND($A44&lt;&gt;"",$A44&lt;&gt;"TOTAL"),IF(AND([3]PREMIOS_GRADOS!$BC42&lt;&gt;"",[3]PREMIOS_GRADOS!$BC42&lt;&gt;0),[3]PREMIOS_GRADOS!$BC42,""),IF($A44="TOTAL",SUM(INDIRECT("AF4:AF"&amp;ROW()-1)),""))</f>
        <v/>
      </c>
      <c r="AG44" s="7" t="str">
        <f ca="1">IF(AND($A44&lt;&gt;"",$A44&lt;&gt;"TOTAL"),IF(AND([3]PREMIOS_GRADOS!$BE42&lt;&gt;"",[3]PREMIOS_GRADOS!$BE42&lt;&gt;0),[3]PREMIOS_GRADOS!$BE42,""),IF($A44="TOTAL",SUM(INDIRECT("AG4:AG"&amp;ROW()-1)),""))</f>
        <v/>
      </c>
      <c r="AH44" s="7" t="str">
        <f t="shared" ca="1" si="10"/>
        <v/>
      </c>
      <c r="AI44" s="7" t="str">
        <f ca="1">IF(AND($A44&lt;&gt;"",$A44&lt;&gt;"TOTAL"),IF(AND([3]PREMIOS_GRADOS!$BH42&lt;&gt;"",[3]PREMIOS_GRADOS!$BH42&lt;&gt;0),[3]PREMIOS_GRADOS!$BH42,""),IF($A44="TOTAL",SUM(INDIRECT("AI4:AI"&amp;ROW()-1)),""))</f>
        <v/>
      </c>
      <c r="AJ44" s="7" t="str">
        <f ca="1">IF(AND($A44&lt;&gt;"",$A44&lt;&gt;"TOTAL"),IF(AND([3]PREMIOS_GRADOS!$BJ42&lt;&gt;"",[3]PREMIOS_GRADOS!$BJ42&lt;&gt;0),[3]PREMIOS_GRADOS!$BJ42,""),IF($A44="TOTAL",SUM(INDIRECT("AJ4:AJ"&amp;ROW()-1)),""))</f>
        <v/>
      </c>
      <c r="AK44" s="7" t="str">
        <f t="shared" ca="1" si="11"/>
        <v/>
      </c>
      <c r="AL44" s="7" t="str">
        <f ca="1">IF(AND($A44&lt;&gt;"",$A44&lt;&gt;"TOTAL"),IF(AND([3]PREMIOS_GRADOS!$BM42&lt;&gt;"",[3]PREMIOS_GRADOS!$BM42&lt;&gt;0),[3]PREMIOS_GRADOS!$BM42,""),IF($A44="TOTAL",SUM(INDIRECT("AL4:AL"&amp;ROW()-1)),""))</f>
        <v/>
      </c>
      <c r="AM44" s="7" t="str">
        <f ca="1">IF(AND($A44&lt;&gt;"",$A44&lt;&gt;"TOTAL"),IF(AND([3]PREMIOS_GRADOS!$BO42&lt;&gt;"",[3]PREMIOS_GRADOS!$BO42&lt;&gt;0),[3]PREMIOS_GRADOS!$BO42,""),IF($A44="TOTAL",SUM(INDIRECT("AM4:AM"&amp;ROW()-1)),""))</f>
        <v/>
      </c>
      <c r="AN44" s="7" t="str">
        <f t="shared" ca="1" si="12"/>
        <v/>
      </c>
      <c r="AO44" s="7" t="str">
        <f ca="1">IF(AND($A44&lt;&gt;"",$A44&lt;&gt;"TOTAL"),IF(AND([3]PREMIOS_GRADOS!$BR42&lt;&gt;"",[3]PREMIOS_GRADOS!$BR42&lt;&gt;0),[3]PREMIOS_GRADOS!$BR42,""),IF($A44="TOTAL",SUM(INDIRECT("AO4:AO"&amp;ROW()-1)),""))</f>
        <v/>
      </c>
      <c r="AP44" s="7" t="str">
        <f ca="1">IF(AND($A44&lt;&gt;"",$A44&lt;&gt;"TOTAL"),IF(AND([3]PREMIOS_GRADOS!$BT42&lt;&gt;"",[3]PREMIOS_GRADOS!$BT42&lt;&gt;0),[3]PREMIOS_GRADOS!$BT42,""),IF($A44="TOTAL",SUM(INDIRECT("AP4:AP"&amp;ROW()-1)),""))</f>
        <v/>
      </c>
      <c r="AQ44" s="7" t="str">
        <f t="shared" ca="1" si="13"/>
        <v/>
      </c>
      <c r="AR44" s="7" t="str">
        <f ca="1">IF(AND($A44&lt;&gt;"",$A44&lt;&gt;"TOTAL"),IF(AND([3]PREMIOS_GRADOS!$BW42&lt;&gt;"",[3]PREMIOS_GRADOS!$BW42&lt;&gt;0),[3]PREMIOS_GRADOS!$BW42,""),IF($A44="TOTAL",SUM(INDIRECT("AR4:AR"&amp;ROW()-1)),""))</f>
        <v/>
      </c>
      <c r="AS44" s="7" t="str">
        <f ca="1">IF(AND($A44&lt;&gt;"",$A44&lt;&gt;"TOTAL"),IF(AND([3]PREMIOS_GRADOS!$BY42&lt;&gt;"",[3]PREMIOS_GRADOS!$BY42&lt;&gt;0),[3]PREMIOS_GRADOS!$BY42,""),IF($A44="TOTAL",SUM(INDIRECT("AS4:AS"&amp;ROW()-1)),""))</f>
        <v/>
      </c>
      <c r="AT44" s="7" t="str">
        <f t="shared" ca="1" si="14"/>
        <v/>
      </c>
      <c r="AU44" s="7" t="str">
        <f ca="1">IF(AND($A44&lt;&gt;"",$A44&lt;&gt;"TOTAL"),IF(AND([3]PREMIOS_GRADOS!$CB42&lt;&gt;"",[3]PREMIOS_GRADOS!$CB42&lt;&gt;0),[3]PREMIOS_GRADOS!$CB42,""),IF($A44="TOTAL",SUM(INDIRECT("AU4:AU"&amp;ROW()-1)),""))</f>
        <v/>
      </c>
      <c r="AV44" s="7" t="str">
        <f ca="1">IF(AND($A44&lt;&gt;"",$A44&lt;&gt;"TOTAL"),IF(AND([3]PREMIOS_GRADOS!$CD42&lt;&gt;"",[3]PREMIOS_GRADOS!$CD42&lt;&gt;0),[3]PREMIOS_GRADOS!$CD42,""),IF($A44="TOTAL",SUM(INDIRECT("AV4:AV"&amp;ROW()-1)),""))</f>
        <v/>
      </c>
      <c r="AW44" s="7" t="str">
        <f t="shared" ca="1" si="15"/>
        <v/>
      </c>
      <c r="AX44" s="7" t="str">
        <f ca="1">IF(AND($A44&lt;&gt;"",$A44&lt;&gt;"TOTAL"),IF(AND([3]PREMIOS_GRADOS!$CG42&lt;&gt;"",[3]PREMIOS_GRADOS!$CG42&lt;&gt;0),[3]PREMIOS_GRADOS!$CG42,""),IF($A44="TOTAL",SUM(INDIRECT("AX4:AX"&amp;ROW()-1)),""))</f>
        <v/>
      </c>
      <c r="AY44" s="7" t="str">
        <f ca="1">IF(AND($A44&lt;&gt;"",$A44&lt;&gt;"TOTAL"),IF(AND([3]PREMIOS_GRADOS!$CI42&lt;&gt;"",[3]PREMIOS_GRADOS!$CI42&lt;&gt;0),[3]PREMIOS_GRADOS!$CI42,""),IF($A44="TOTAL",SUM(INDIRECT("AY4:AY"&amp;ROW()-1)),""))</f>
        <v/>
      </c>
      <c r="AZ44" s="7" t="str">
        <f t="shared" ca="1" si="16"/>
        <v/>
      </c>
      <c r="BA44" s="7" t="str">
        <f ca="1">IF(AND($A44&lt;&gt;"",$A44&lt;&gt;"TOTAL"),IF(AND([3]PREMIOS_GRADOS!$CL42&lt;&gt;"",[3]PREMIOS_GRADOS!$CL42&lt;&gt;0),[3]PREMIOS_GRADOS!$CL42,""),IF($A44="TOTAL",SUM(INDIRECT("BA4:BA"&amp;ROW()-1)),""))</f>
        <v/>
      </c>
      <c r="BB44" s="7" t="str">
        <f ca="1">IF(AND($A44&lt;&gt;"",$A44&lt;&gt;"TOTAL"),IF(AND([3]PREMIOS_GRADOS!$CN42&lt;&gt;"",[3]PREMIOS_GRADOS!$CN42&lt;&gt;0),[3]PREMIOS_GRADOS!$CN42,""),IF($A44="TOTAL",SUM(INDIRECT("BB4:BB"&amp;ROW()-1)),""))</f>
        <v/>
      </c>
      <c r="BC44" s="7" t="str">
        <f t="shared" ca="1" si="17"/>
        <v/>
      </c>
      <c r="BD44" s="7" t="str">
        <f ca="1">IF(AND($A44&lt;&gt;"",$A44&lt;&gt;"TOTAL"),IF(AND([3]PREMIOS_GRADOS!$CQ42&lt;&gt;"",[3]PREMIOS_GRADOS!$CQ42&lt;&gt;0),[3]PREMIOS_GRADOS!$CQ42,""),IF($A44="TOTAL",SUM(INDIRECT("BD4:BD"&amp;ROW()-1)),""))</f>
        <v/>
      </c>
      <c r="BE44" s="7" t="str">
        <f ca="1">IF(AND($A44&lt;&gt;"",$A44&lt;&gt;"TOTAL"),IF(AND([3]PREMIOS_GRADOS!$CS42&lt;&gt;"",[3]PREMIOS_GRADOS!$CS42&lt;&gt;0),[3]PREMIOS_GRADOS!$CS42,""),IF($A44="TOTAL",SUM(INDIRECT("BE4:BE"&amp;ROW()-1)),""))</f>
        <v/>
      </c>
      <c r="BF44" s="7" t="str">
        <f t="shared" ca="1" si="18"/>
        <v/>
      </c>
    </row>
    <row r="45" spans="1:58" x14ac:dyDescent="0.2">
      <c r="A45" s="12" t="str">
        <f>IF([3]PREMIOS_GRADOS!$D43&lt;&gt;"",[3]PREMIOS_GRADOS!$D43,IF(AND([3]PREMIOS_GRADOS!$D43="",[3]PREMIOS_GRADOS!$D44="",[3]PREMIOS_GRADOS!$D42=""),"","TOTAL"))</f>
        <v/>
      </c>
      <c r="B45" s="7" t="str">
        <f ca="1">IF(AND($A45&lt;&gt;"",$A45&lt;&gt;"TOTAL"),IF(AND([3]PREMIOS_GRADOS!$E43&lt;&gt;"",[3]PREMIOS_GRADOS!$E43&lt;&gt;0),[3]PREMIOS_GRADOS!$E43,""),IF($A45="TOTAL",SUM(INDIRECT("B4:B"&amp;ROW()-1)),""))</f>
        <v/>
      </c>
      <c r="C45" s="7" t="str">
        <f ca="1">IF(AND($A45&lt;&gt;"",$A45&lt;&gt;"TOTAL"),IF(AND([3]PREMIOS_GRADOS!$G43&lt;&gt;"",[3]PREMIOS_GRADOS!$G43&lt;&gt;0),[3]PREMIOS_GRADOS!$G43,""),IF($A45="TOTAL",SUM(INDIRECT("C4:C"&amp;ROW()-1)),""))</f>
        <v/>
      </c>
      <c r="D45" s="7" t="str">
        <f t="shared" ca="1" si="0"/>
        <v/>
      </c>
      <c r="E45" s="7" t="str">
        <f ca="1">IF(AND($A45&lt;&gt;"",$A45&lt;&gt;"TOTAL"),IF(AND([3]PREMIOS_GRADOS!$J43&lt;&gt;"",[3]PREMIOS_GRADOS!$J43&lt;&gt;0),[3]PREMIOS_GRADOS!$J43,""),IF($A45="TOTAL",SUM(INDIRECT("E4:E"&amp;ROW()-1)),""))</f>
        <v/>
      </c>
      <c r="F45" s="7" t="str">
        <f ca="1">IF(AND($A45&lt;&gt;"",$A45&lt;&gt;"TOTAL"),IF(AND([3]PREMIOS_GRADOS!$L43&lt;&gt;"",[3]PREMIOS_GRADOS!$L43&lt;&gt;0),[3]PREMIOS_GRADOS!$L43,""),IF($A45="TOTAL",SUM(INDIRECT("F4:F"&amp;ROW()-1)),""))</f>
        <v/>
      </c>
      <c r="G45" s="7" t="str">
        <f t="shared" ca="1" si="1"/>
        <v/>
      </c>
      <c r="H45" s="7" t="str">
        <f ca="1">IF(AND($A45&lt;&gt;"",$A45&lt;&gt;"TOTAL"),IF(AND([3]PREMIOS_GRADOS!$O43&lt;&gt;"",[3]PREMIOS_GRADOS!$O43&lt;&gt;0),[3]PREMIOS_GRADOS!$O43,""),IF($A45="TOTAL",SUM(INDIRECT("H4:H"&amp;ROW()-1)),""))</f>
        <v/>
      </c>
      <c r="I45" s="7" t="str">
        <f ca="1">IF(AND($A45&lt;&gt;"",$A45&lt;&gt;"TOTAL"),IF(AND([3]PREMIOS_GRADOS!$Q43&lt;&gt;"",[3]PREMIOS_GRADOS!$Q43&lt;&gt;0),[3]PREMIOS_GRADOS!$Q43,""),IF($A45="TOTAL",SUM(INDIRECT("I4:I"&amp;ROW()-1)),""))</f>
        <v/>
      </c>
      <c r="J45" s="7" t="str">
        <f t="shared" ca="1" si="2"/>
        <v/>
      </c>
      <c r="K45" s="7" t="str">
        <f ca="1">IF(AND($A45&lt;&gt;"",$A45&lt;&gt;"TOTAL"),IF(AND([3]PREMIOS_GRADOS!$T43&lt;&gt;"",[3]PREMIOS_GRADOS!$T43&lt;&gt;0),[3]PREMIOS_GRADOS!$T43,""),IF($A45="TOTAL",SUM(INDIRECT("K4:K"&amp;ROW()-1)),""))</f>
        <v/>
      </c>
      <c r="L45" s="7" t="str">
        <f ca="1">IF(AND($A45&lt;&gt;"",$A45&lt;&gt;"TOTAL"),IF(AND([3]PREMIOS_GRADOS!$V43&lt;&gt;"",[3]PREMIOS_GRADOS!$V43&lt;&gt;0),[3]PREMIOS_GRADOS!$V43,""),IF($A45="TOTAL",SUM(INDIRECT("L4:L"&amp;ROW()-1)),""))</f>
        <v/>
      </c>
      <c r="M45" s="7" t="str">
        <f t="shared" ca="1" si="3"/>
        <v/>
      </c>
      <c r="N45" s="7" t="str">
        <f ca="1">IF(AND($A45&lt;&gt;"",$A45&lt;&gt;"TOTAL"),IF(AND([3]PREMIOS_GRADOS!$Y43&lt;&gt;"",[3]PREMIOS_GRADOS!$Y43&lt;&gt;0),[3]PREMIOS_GRADOS!$Y43,""),IF($A45="TOTAL",SUM(INDIRECT("N4:N"&amp;ROW()-1)),""))</f>
        <v/>
      </c>
      <c r="O45" s="7" t="str">
        <f ca="1">IF(AND($A45&lt;&gt;"",$A45&lt;&gt;"TOTAL"),IF(AND([3]PREMIOS_GRADOS!$AA43&lt;&gt;"",[3]PREMIOS_GRADOS!$AA43&lt;&gt;0),[3]PREMIOS_GRADOS!$AA43,""),IF($A45="TOTAL",SUM(INDIRECT("O4:O"&amp;ROW()-1)),""))</f>
        <v/>
      </c>
      <c r="P45" s="7" t="str">
        <f t="shared" ca="1" si="4"/>
        <v/>
      </c>
      <c r="Q45" s="7" t="str">
        <f ca="1">IF(AND($A45&lt;&gt;"",$A45&lt;&gt;"TOTAL"),IF(AND([3]PREMIOS_GRADOS!$AD43&lt;&gt;"",[3]PREMIOS_GRADOS!$AD43&lt;&gt;0),[3]PREMIOS_GRADOS!$AD43,""),IF($A45="TOTAL",SUM(INDIRECT("Q4:Q"&amp;ROW()-1)),""))</f>
        <v/>
      </c>
      <c r="R45" s="7" t="str">
        <f ca="1">IF(AND($A45&lt;&gt;"",$A45&lt;&gt;"TOTAL"),IF(AND([3]PREMIOS_GRADOS!$AF43&lt;&gt;"",[3]PREMIOS_GRADOS!$AF43&lt;&gt;0),[3]PREMIOS_GRADOS!$AF43,""),IF($A45="TOTAL",SUM(INDIRECT("R4:R"&amp;ROW()-1)),""))</f>
        <v/>
      </c>
      <c r="S45" s="7" t="str">
        <f t="shared" ca="1" si="5"/>
        <v/>
      </c>
      <c r="T45" s="7" t="str">
        <f ca="1">IF(AND($A45&lt;&gt;"",$A45&lt;&gt;"TOTAL"),IF(AND([3]PREMIOS_GRADOS!$AI43&lt;&gt;"",[3]PREMIOS_GRADOS!$AI43&lt;&gt;0),[3]PREMIOS_GRADOS!$AI43,""),IF($A45="TOTAL",SUM(INDIRECT("T4:T"&amp;ROW()-1)),""))</f>
        <v/>
      </c>
      <c r="U45" s="7" t="str">
        <f ca="1">IF(AND($A45&lt;&gt;"",$A45&lt;&gt;"TOTAL"),IF(AND([3]PREMIOS_GRADOS!$AK43&lt;&gt;"",[3]PREMIOS_GRADOS!$AK43&lt;&gt;0),[3]PREMIOS_GRADOS!$AK43,""),IF($A45="TOTAL",SUM(INDIRECT("U4:U"&amp;ROW()-1)),""))</f>
        <v/>
      </c>
      <c r="V45" s="7" t="str">
        <f t="shared" ca="1" si="6"/>
        <v/>
      </c>
      <c r="W45" s="7" t="str">
        <f ca="1">IF(AND($A45&lt;&gt;"",$A45&lt;&gt;"TOTAL"),IF(AND([3]PREMIOS_GRADOS!$AN43&lt;&gt;"",[3]PREMIOS_GRADOS!$AN43&lt;&gt;0),[3]PREMIOS_GRADOS!$AN43,""),IF($A45="TOTAL",SUM(INDIRECT("W4:W"&amp;ROW()-1)),""))</f>
        <v/>
      </c>
      <c r="X45" s="7" t="str">
        <f ca="1">IF(AND($A45&lt;&gt;"",$A45&lt;&gt;"TOTAL"),IF(AND([3]PREMIOS_GRADOS!$AP43&lt;&gt;"",[3]PREMIOS_GRADOS!$AP43&lt;&gt;0),[3]PREMIOS_GRADOS!$AP43,""),IF($A45="TOTAL",SUM(INDIRECT("X4:X"&amp;ROW()-1)),""))</f>
        <v/>
      </c>
      <c r="Y45" s="7" t="str">
        <f t="shared" ca="1" si="7"/>
        <v/>
      </c>
      <c r="Z45" s="7" t="str">
        <f ca="1">IF(AND($A45&lt;&gt;"",$A45&lt;&gt;"TOTAL"),IF(AND([3]PREMIOS_GRADOS!$AS43&lt;&gt;"",[3]PREMIOS_GRADOS!$AS43&lt;&gt;0),[3]PREMIOS_GRADOS!$AS43,""),IF($A45="TOTAL",SUM(INDIRECT("Z4:Z"&amp;ROW()-1)),""))</f>
        <v/>
      </c>
      <c r="AA45" s="7" t="str">
        <f ca="1">IF(AND($A45&lt;&gt;"",$A45&lt;&gt;"TOTAL"),IF(AND([3]PREMIOS_GRADOS!$AU43&lt;&gt;"",[3]PREMIOS_GRADOS!$AU43&lt;&gt;0),[3]PREMIOS_GRADOS!$AU43,""),IF($A45="TOTAL",SUM(INDIRECT("AA4:AA"&amp;ROW()-1)),""))</f>
        <v/>
      </c>
      <c r="AB45" s="7" t="str">
        <f t="shared" ca="1" si="8"/>
        <v/>
      </c>
      <c r="AC45" s="7" t="str">
        <f ca="1">IF(AND($A45&lt;&gt;"",$A45&lt;&gt;"TOTAL"),IF(AND([3]PREMIOS_GRADOS!$AX43&lt;&gt;"",[3]PREMIOS_GRADOS!$AX43&lt;&gt;0),[3]PREMIOS_GRADOS!$AX43,""),IF($A45="TOTAL",SUM(INDIRECT("AC4:AC"&amp;ROW()-1)),""))</f>
        <v/>
      </c>
      <c r="AD45" s="7" t="str">
        <f ca="1">IF(AND($A45&lt;&gt;"",$A45&lt;&gt;"TOTAL"),IF(AND([3]PREMIOS_GRADOS!$AZ43&lt;&gt;"",[3]PREMIOS_GRADOS!$AZ43&lt;&gt;0),[3]PREMIOS_GRADOS!$AZ43,""),IF($A45="TOTAL",SUM(INDIRECT("AD4:AD"&amp;ROW()-1)),""))</f>
        <v/>
      </c>
      <c r="AE45" s="7" t="str">
        <f t="shared" ca="1" si="9"/>
        <v/>
      </c>
      <c r="AF45" s="7" t="str">
        <f ca="1">IF(AND($A45&lt;&gt;"",$A45&lt;&gt;"TOTAL"),IF(AND([3]PREMIOS_GRADOS!$BC43&lt;&gt;"",[3]PREMIOS_GRADOS!$BC43&lt;&gt;0),[3]PREMIOS_GRADOS!$BC43,""),IF($A45="TOTAL",SUM(INDIRECT("AF4:AF"&amp;ROW()-1)),""))</f>
        <v/>
      </c>
      <c r="AG45" s="7" t="str">
        <f ca="1">IF(AND($A45&lt;&gt;"",$A45&lt;&gt;"TOTAL"),IF(AND([3]PREMIOS_GRADOS!$BE43&lt;&gt;"",[3]PREMIOS_GRADOS!$BE43&lt;&gt;0),[3]PREMIOS_GRADOS!$BE43,""),IF($A45="TOTAL",SUM(INDIRECT("AG4:AG"&amp;ROW()-1)),""))</f>
        <v/>
      </c>
      <c r="AH45" s="7" t="str">
        <f t="shared" ca="1" si="10"/>
        <v/>
      </c>
      <c r="AI45" s="7" t="str">
        <f ca="1">IF(AND($A45&lt;&gt;"",$A45&lt;&gt;"TOTAL"),IF(AND([3]PREMIOS_GRADOS!$BH43&lt;&gt;"",[3]PREMIOS_GRADOS!$BH43&lt;&gt;0),[3]PREMIOS_GRADOS!$BH43,""),IF($A45="TOTAL",SUM(INDIRECT("AI4:AI"&amp;ROW()-1)),""))</f>
        <v/>
      </c>
      <c r="AJ45" s="7" t="str">
        <f ca="1">IF(AND($A45&lt;&gt;"",$A45&lt;&gt;"TOTAL"),IF(AND([3]PREMIOS_GRADOS!$BJ43&lt;&gt;"",[3]PREMIOS_GRADOS!$BJ43&lt;&gt;0),[3]PREMIOS_GRADOS!$BJ43,""),IF($A45="TOTAL",SUM(INDIRECT("AJ4:AJ"&amp;ROW()-1)),""))</f>
        <v/>
      </c>
      <c r="AK45" s="7" t="str">
        <f t="shared" ca="1" si="11"/>
        <v/>
      </c>
      <c r="AL45" s="7" t="str">
        <f ca="1">IF(AND($A45&lt;&gt;"",$A45&lt;&gt;"TOTAL"),IF(AND([3]PREMIOS_GRADOS!$BM43&lt;&gt;"",[3]PREMIOS_GRADOS!$BM43&lt;&gt;0),[3]PREMIOS_GRADOS!$BM43,""),IF($A45="TOTAL",SUM(INDIRECT("AL4:AL"&amp;ROW()-1)),""))</f>
        <v/>
      </c>
      <c r="AM45" s="7" t="str">
        <f ca="1">IF(AND($A45&lt;&gt;"",$A45&lt;&gt;"TOTAL"),IF(AND([3]PREMIOS_GRADOS!$BO43&lt;&gt;"",[3]PREMIOS_GRADOS!$BO43&lt;&gt;0),[3]PREMIOS_GRADOS!$BO43,""),IF($A45="TOTAL",SUM(INDIRECT("AM4:AM"&amp;ROW()-1)),""))</f>
        <v/>
      </c>
      <c r="AN45" s="7" t="str">
        <f t="shared" ca="1" si="12"/>
        <v/>
      </c>
      <c r="AO45" s="7" t="str">
        <f ca="1">IF(AND($A45&lt;&gt;"",$A45&lt;&gt;"TOTAL"),IF(AND([3]PREMIOS_GRADOS!$BR43&lt;&gt;"",[3]PREMIOS_GRADOS!$BR43&lt;&gt;0),[3]PREMIOS_GRADOS!$BR43,""),IF($A45="TOTAL",SUM(INDIRECT("AO4:AO"&amp;ROW()-1)),""))</f>
        <v/>
      </c>
      <c r="AP45" s="7" t="str">
        <f ca="1">IF(AND($A45&lt;&gt;"",$A45&lt;&gt;"TOTAL"),IF(AND([3]PREMIOS_GRADOS!$BT43&lt;&gt;"",[3]PREMIOS_GRADOS!$BT43&lt;&gt;0),[3]PREMIOS_GRADOS!$BT43,""),IF($A45="TOTAL",SUM(INDIRECT("AP4:AP"&amp;ROW()-1)),""))</f>
        <v/>
      </c>
      <c r="AQ45" s="7" t="str">
        <f t="shared" ca="1" si="13"/>
        <v/>
      </c>
      <c r="AR45" s="7" t="str">
        <f ca="1">IF(AND($A45&lt;&gt;"",$A45&lt;&gt;"TOTAL"),IF(AND([3]PREMIOS_GRADOS!$BW43&lt;&gt;"",[3]PREMIOS_GRADOS!$BW43&lt;&gt;0),[3]PREMIOS_GRADOS!$BW43,""),IF($A45="TOTAL",SUM(INDIRECT("AR4:AR"&amp;ROW()-1)),""))</f>
        <v/>
      </c>
      <c r="AS45" s="7" t="str">
        <f ca="1">IF(AND($A45&lt;&gt;"",$A45&lt;&gt;"TOTAL"),IF(AND([3]PREMIOS_GRADOS!$BY43&lt;&gt;"",[3]PREMIOS_GRADOS!$BY43&lt;&gt;0),[3]PREMIOS_GRADOS!$BY43,""),IF($A45="TOTAL",SUM(INDIRECT("AS4:AS"&amp;ROW()-1)),""))</f>
        <v/>
      </c>
      <c r="AT45" s="7" t="str">
        <f t="shared" ca="1" si="14"/>
        <v/>
      </c>
      <c r="AU45" s="7" t="str">
        <f ca="1">IF(AND($A45&lt;&gt;"",$A45&lt;&gt;"TOTAL"),IF(AND([3]PREMIOS_GRADOS!$CB43&lt;&gt;"",[3]PREMIOS_GRADOS!$CB43&lt;&gt;0),[3]PREMIOS_GRADOS!$CB43,""),IF($A45="TOTAL",SUM(INDIRECT("AU4:AU"&amp;ROW()-1)),""))</f>
        <v/>
      </c>
      <c r="AV45" s="7" t="str">
        <f ca="1">IF(AND($A45&lt;&gt;"",$A45&lt;&gt;"TOTAL"),IF(AND([3]PREMIOS_GRADOS!$CD43&lt;&gt;"",[3]PREMIOS_GRADOS!$CD43&lt;&gt;0),[3]PREMIOS_GRADOS!$CD43,""),IF($A45="TOTAL",SUM(INDIRECT("AV4:AV"&amp;ROW()-1)),""))</f>
        <v/>
      </c>
      <c r="AW45" s="7" t="str">
        <f t="shared" ca="1" si="15"/>
        <v/>
      </c>
      <c r="AX45" s="7" t="str">
        <f ca="1">IF(AND($A45&lt;&gt;"",$A45&lt;&gt;"TOTAL"),IF(AND([3]PREMIOS_GRADOS!$CG43&lt;&gt;"",[3]PREMIOS_GRADOS!$CG43&lt;&gt;0),[3]PREMIOS_GRADOS!$CG43,""),IF($A45="TOTAL",SUM(INDIRECT("AX4:AX"&amp;ROW()-1)),""))</f>
        <v/>
      </c>
      <c r="AY45" s="7" t="str">
        <f ca="1">IF(AND($A45&lt;&gt;"",$A45&lt;&gt;"TOTAL"),IF(AND([3]PREMIOS_GRADOS!$CI43&lt;&gt;"",[3]PREMIOS_GRADOS!$CI43&lt;&gt;0),[3]PREMIOS_GRADOS!$CI43,""),IF($A45="TOTAL",SUM(INDIRECT("AY4:AY"&amp;ROW()-1)),""))</f>
        <v/>
      </c>
      <c r="AZ45" s="7" t="str">
        <f t="shared" ca="1" si="16"/>
        <v/>
      </c>
      <c r="BA45" s="7" t="str">
        <f ca="1">IF(AND($A45&lt;&gt;"",$A45&lt;&gt;"TOTAL"),IF(AND([3]PREMIOS_GRADOS!$CL43&lt;&gt;"",[3]PREMIOS_GRADOS!$CL43&lt;&gt;0),[3]PREMIOS_GRADOS!$CL43,""),IF($A45="TOTAL",SUM(INDIRECT("BA4:BA"&amp;ROW()-1)),""))</f>
        <v/>
      </c>
      <c r="BB45" s="7" t="str">
        <f ca="1">IF(AND($A45&lt;&gt;"",$A45&lt;&gt;"TOTAL"),IF(AND([3]PREMIOS_GRADOS!$CN43&lt;&gt;"",[3]PREMIOS_GRADOS!$CN43&lt;&gt;0),[3]PREMIOS_GRADOS!$CN43,""),IF($A45="TOTAL",SUM(INDIRECT("BB4:BB"&amp;ROW()-1)),""))</f>
        <v/>
      </c>
      <c r="BC45" s="7" t="str">
        <f t="shared" ca="1" si="17"/>
        <v/>
      </c>
      <c r="BD45" s="7" t="str">
        <f ca="1">IF(AND($A45&lt;&gt;"",$A45&lt;&gt;"TOTAL"),IF(AND([3]PREMIOS_GRADOS!$CQ43&lt;&gt;"",[3]PREMIOS_GRADOS!$CQ43&lt;&gt;0),[3]PREMIOS_GRADOS!$CQ43,""),IF($A45="TOTAL",SUM(INDIRECT("BD4:BD"&amp;ROW()-1)),""))</f>
        <v/>
      </c>
      <c r="BE45" s="7" t="str">
        <f ca="1">IF(AND($A45&lt;&gt;"",$A45&lt;&gt;"TOTAL"),IF(AND([3]PREMIOS_GRADOS!$CS43&lt;&gt;"",[3]PREMIOS_GRADOS!$CS43&lt;&gt;0),[3]PREMIOS_GRADOS!$CS43,""),IF($A45="TOTAL",SUM(INDIRECT("BE4:BE"&amp;ROW()-1)),""))</f>
        <v/>
      </c>
      <c r="BF45" s="7" t="str">
        <f t="shared" ca="1" si="18"/>
        <v/>
      </c>
    </row>
    <row r="46" spans="1:58" x14ac:dyDescent="0.2">
      <c r="A46" s="12" t="str">
        <f>IF([3]PREMIOS_GRADOS!$D44&lt;&gt;"",[3]PREMIOS_GRADOS!$D44,IF(AND([3]PREMIOS_GRADOS!$D44="",[3]PREMIOS_GRADOS!$D45="",[3]PREMIOS_GRADOS!$D43=""),"","TOTAL"))</f>
        <v/>
      </c>
      <c r="B46" s="7" t="str">
        <f ca="1">IF(AND($A46&lt;&gt;"",$A46&lt;&gt;"TOTAL"),IF(AND([3]PREMIOS_GRADOS!$E44&lt;&gt;"",[3]PREMIOS_GRADOS!$E44&lt;&gt;0),[3]PREMIOS_GRADOS!$E44,""),IF($A46="TOTAL",SUM(INDIRECT("B4:B"&amp;ROW()-1)),""))</f>
        <v/>
      </c>
      <c r="C46" s="7" t="str">
        <f ca="1">IF(AND($A46&lt;&gt;"",$A46&lt;&gt;"TOTAL"),IF(AND([3]PREMIOS_GRADOS!$G44&lt;&gt;"",[3]PREMIOS_GRADOS!$G44&lt;&gt;0),[3]PREMIOS_GRADOS!$G44,""),IF($A46="TOTAL",SUM(INDIRECT("C4:C"&amp;ROW()-1)),""))</f>
        <v/>
      </c>
      <c r="D46" s="7" t="str">
        <f t="shared" ca="1" si="0"/>
        <v/>
      </c>
      <c r="E46" s="7" t="str">
        <f ca="1">IF(AND($A46&lt;&gt;"",$A46&lt;&gt;"TOTAL"),IF(AND([3]PREMIOS_GRADOS!$J44&lt;&gt;"",[3]PREMIOS_GRADOS!$J44&lt;&gt;0),[3]PREMIOS_GRADOS!$J44,""),IF($A46="TOTAL",SUM(INDIRECT("E4:E"&amp;ROW()-1)),""))</f>
        <v/>
      </c>
      <c r="F46" s="7" t="str">
        <f ca="1">IF(AND($A46&lt;&gt;"",$A46&lt;&gt;"TOTAL"),IF(AND([3]PREMIOS_GRADOS!$L44&lt;&gt;"",[3]PREMIOS_GRADOS!$L44&lt;&gt;0),[3]PREMIOS_GRADOS!$L44,""),IF($A46="TOTAL",SUM(INDIRECT("F4:F"&amp;ROW()-1)),""))</f>
        <v/>
      </c>
      <c r="G46" s="7" t="str">
        <f t="shared" ca="1" si="1"/>
        <v/>
      </c>
      <c r="H46" s="7" t="str">
        <f ca="1">IF(AND($A46&lt;&gt;"",$A46&lt;&gt;"TOTAL"),IF(AND([3]PREMIOS_GRADOS!$O44&lt;&gt;"",[3]PREMIOS_GRADOS!$O44&lt;&gt;0),[3]PREMIOS_GRADOS!$O44,""),IF($A46="TOTAL",SUM(INDIRECT("H4:H"&amp;ROW()-1)),""))</f>
        <v/>
      </c>
      <c r="I46" s="7" t="str">
        <f ca="1">IF(AND($A46&lt;&gt;"",$A46&lt;&gt;"TOTAL"),IF(AND([3]PREMIOS_GRADOS!$Q44&lt;&gt;"",[3]PREMIOS_GRADOS!$Q44&lt;&gt;0),[3]PREMIOS_GRADOS!$Q44,""),IF($A46="TOTAL",SUM(INDIRECT("I4:I"&amp;ROW()-1)),""))</f>
        <v/>
      </c>
      <c r="J46" s="7" t="str">
        <f t="shared" ca="1" si="2"/>
        <v/>
      </c>
      <c r="K46" s="7" t="str">
        <f ca="1">IF(AND($A46&lt;&gt;"",$A46&lt;&gt;"TOTAL"),IF(AND([3]PREMIOS_GRADOS!$T44&lt;&gt;"",[3]PREMIOS_GRADOS!$T44&lt;&gt;0),[3]PREMIOS_GRADOS!$T44,""),IF($A46="TOTAL",SUM(INDIRECT("K4:K"&amp;ROW()-1)),""))</f>
        <v/>
      </c>
      <c r="L46" s="7" t="str">
        <f ca="1">IF(AND($A46&lt;&gt;"",$A46&lt;&gt;"TOTAL"),IF(AND([3]PREMIOS_GRADOS!$V44&lt;&gt;"",[3]PREMIOS_GRADOS!$V44&lt;&gt;0),[3]PREMIOS_GRADOS!$V44,""),IF($A46="TOTAL",SUM(INDIRECT("L4:L"&amp;ROW()-1)),""))</f>
        <v/>
      </c>
      <c r="M46" s="7" t="str">
        <f t="shared" ca="1" si="3"/>
        <v/>
      </c>
      <c r="N46" s="7" t="str">
        <f ca="1">IF(AND($A46&lt;&gt;"",$A46&lt;&gt;"TOTAL"),IF(AND([3]PREMIOS_GRADOS!$Y44&lt;&gt;"",[3]PREMIOS_GRADOS!$Y44&lt;&gt;0),[3]PREMIOS_GRADOS!$Y44,""),IF($A46="TOTAL",SUM(INDIRECT("N4:N"&amp;ROW()-1)),""))</f>
        <v/>
      </c>
      <c r="O46" s="7" t="str">
        <f ca="1">IF(AND($A46&lt;&gt;"",$A46&lt;&gt;"TOTAL"),IF(AND([3]PREMIOS_GRADOS!$AA44&lt;&gt;"",[3]PREMIOS_GRADOS!$AA44&lt;&gt;0),[3]PREMIOS_GRADOS!$AA44,""),IF($A46="TOTAL",SUM(INDIRECT("O4:O"&amp;ROW()-1)),""))</f>
        <v/>
      </c>
      <c r="P46" s="7" t="str">
        <f t="shared" ca="1" si="4"/>
        <v/>
      </c>
      <c r="Q46" s="7" t="str">
        <f ca="1">IF(AND($A46&lt;&gt;"",$A46&lt;&gt;"TOTAL"),IF(AND([3]PREMIOS_GRADOS!$AD44&lt;&gt;"",[3]PREMIOS_GRADOS!$AD44&lt;&gt;0),[3]PREMIOS_GRADOS!$AD44,""),IF($A46="TOTAL",SUM(INDIRECT("Q4:Q"&amp;ROW()-1)),""))</f>
        <v/>
      </c>
      <c r="R46" s="7" t="str">
        <f ca="1">IF(AND($A46&lt;&gt;"",$A46&lt;&gt;"TOTAL"),IF(AND([3]PREMIOS_GRADOS!$AF44&lt;&gt;"",[3]PREMIOS_GRADOS!$AF44&lt;&gt;0),[3]PREMIOS_GRADOS!$AF44,""),IF($A46="TOTAL",SUM(INDIRECT("R4:R"&amp;ROW()-1)),""))</f>
        <v/>
      </c>
      <c r="S46" s="7" t="str">
        <f t="shared" ca="1" si="5"/>
        <v/>
      </c>
      <c r="T46" s="7" t="str">
        <f ca="1">IF(AND($A46&lt;&gt;"",$A46&lt;&gt;"TOTAL"),IF(AND([3]PREMIOS_GRADOS!$AI44&lt;&gt;"",[3]PREMIOS_GRADOS!$AI44&lt;&gt;0),[3]PREMIOS_GRADOS!$AI44,""),IF($A46="TOTAL",SUM(INDIRECT("T4:T"&amp;ROW()-1)),""))</f>
        <v/>
      </c>
      <c r="U46" s="7" t="str">
        <f ca="1">IF(AND($A46&lt;&gt;"",$A46&lt;&gt;"TOTAL"),IF(AND([3]PREMIOS_GRADOS!$AK44&lt;&gt;"",[3]PREMIOS_GRADOS!$AK44&lt;&gt;0),[3]PREMIOS_GRADOS!$AK44,""),IF($A46="TOTAL",SUM(INDIRECT("U4:U"&amp;ROW()-1)),""))</f>
        <v/>
      </c>
      <c r="V46" s="7" t="str">
        <f t="shared" ca="1" si="6"/>
        <v/>
      </c>
      <c r="W46" s="7" t="str">
        <f ca="1">IF(AND($A46&lt;&gt;"",$A46&lt;&gt;"TOTAL"),IF(AND([3]PREMIOS_GRADOS!$AN44&lt;&gt;"",[3]PREMIOS_GRADOS!$AN44&lt;&gt;0),[3]PREMIOS_GRADOS!$AN44,""),IF($A46="TOTAL",SUM(INDIRECT("W4:W"&amp;ROW()-1)),""))</f>
        <v/>
      </c>
      <c r="X46" s="7" t="str">
        <f ca="1">IF(AND($A46&lt;&gt;"",$A46&lt;&gt;"TOTAL"),IF(AND([3]PREMIOS_GRADOS!$AP44&lt;&gt;"",[3]PREMIOS_GRADOS!$AP44&lt;&gt;0),[3]PREMIOS_GRADOS!$AP44,""),IF($A46="TOTAL",SUM(INDIRECT("X4:X"&amp;ROW()-1)),""))</f>
        <v/>
      </c>
      <c r="Y46" s="7" t="str">
        <f t="shared" ca="1" si="7"/>
        <v/>
      </c>
      <c r="Z46" s="7" t="str">
        <f ca="1">IF(AND($A46&lt;&gt;"",$A46&lt;&gt;"TOTAL"),IF(AND([3]PREMIOS_GRADOS!$AS44&lt;&gt;"",[3]PREMIOS_GRADOS!$AS44&lt;&gt;0),[3]PREMIOS_GRADOS!$AS44,""),IF($A46="TOTAL",SUM(INDIRECT("Z4:Z"&amp;ROW()-1)),""))</f>
        <v/>
      </c>
      <c r="AA46" s="7" t="str">
        <f ca="1">IF(AND($A46&lt;&gt;"",$A46&lt;&gt;"TOTAL"),IF(AND([3]PREMIOS_GRADOS!$AU44&lt;&gt;"",[3]PREMIOS_GRADOS!$AU44&lt;&gt;0),[3]PREMIOS_GRADOS!$AU44,""),IF($A46="TOTAL",SUM(INDIRECT("AA4:AA"&amp;ROW()-1)),""))</f>
        <v/>
      </c>
      <c r="AB46" s="7" t="str">
        <f t="shared" ca="1" si="8"/>
        <v/>
      </c>
      <c r="AC46" s="7" t="str">
        <f ca="1">IF(AND($A46&lt;&gt;"",$A46&lt;&gt;"TOTAL"),IF(AND([3]PREMIOS_GRADOS!$AX44&lt;&gt;"",[3]PREMIOS_GRADOS!$AX44&lt;&gt;0),[3]PREMIOS_GRADOS!$AX44,""),IF($A46="TOTAL",SUM(INDIRECT("AC4:AC"&amp;ROW()-1)),""))</f>
        <v/>
      </c>
      <c r="AD46" s="7" t="str">
        <f ca="1">IF(AND($A46&lt;&gt;"",$A46&lt;&gt;"TOTAL"),IF(AND([3]PREMIOS_GRADOS!$AZ44&lt;&gt;"",[3]PREMIOS_GRADOS!$AZ44&lt;&gt;0),[3]PREMIOS_GRADOS!$AZ44,""),IF($A46="TOTAL",SUM(INDIRECT("AD4:AD"&amp;ROW()-1)),""))</f>
        <v/>
      </c>
      <c r="AE46" s="7" t="str">
        <f t="shared" ca="1" si="9"/>
        <v/>
      </c>
      <c r="AF46" s="7" t="str">
        <f ca="1">IF(AND($A46&lt;&gt;"",$A46&lt;&gt;"TOTAL"),IF(AND([3]PREMIOS_GRADOS!$BC44&lt;&gt;"",[3]PREMIOS_GRADOS!$BC44&lt;&gt;0),[3]PREMIOS_GRADOS!$BC44,""),IF($A46="TOTAL",SUM(INDIRECT("AF4:AF"&amp;ROW()-1)),""))</f>
        <v/>
      </c>
      <c r="AG46" s="7" t="str">
        <f ca="1">IF(AND($A46&lt;&gt;"",$A46&lt;&gt;"TOTAL"),IF(AND([3]PREMIOS_GRADOS!$BE44&lt;&gt;"",[3]PREMIOS_GRADOS!$BE44&lt;&gt;0),[3]PREMIOS_GRADOS!$BE44,""),IF($A46="TOTAL",SUM(INDIRECT("AG4:AG"&amp;ROW()-1)),""))</f>
        <v/>
      </c>
      <c r="AH46" s="7" t="str">
        <f t="shared" ca="1" si="10"/>
        <v/>
      </c>
      <c r="AI46" s="7" t="str">
        <f ca="1">IF(AND($A46&lt;&gt;"",$A46&lt;&gt;"TOTAL"),IF(AND([3]PREMIOS_GRADOS!$BH44&lt;&gt;"",[3]PREMIOS_GRADOS!$BH44&lt;&gt;0),[3]PREMIOS_GRADOS!$BH44,""),IF($A46="TOTAL",SUM(INDIRECT("AI4:AI"&amp;ROW()-1)),""))</f>
        <v/>
      </c>
      <c r="AJ46" s="7" t="str">
        <f ca="1">IF(AND($A46&lt;&gt;"",$A46&lt;&gt;"TOTAL"),IF(AND([3]PREMIOS_GRADOS!$BJ44&lt;&gt;"",[3]PREMIOS_GRADOS!$BJ44&lt;&gt;0),[3]PREMIOS_GRADOS!$BJ44,""),IF($A46="TOTAL",SUM(INDIRECT("AJ4:AJ"&amp;ROW()-1)),""))</f>
        <v/>
      </c>
      <c r="AK46" s="7" t="str">
        <f t="shared" ca="1" si="11"/>
        <v/>
      </c>
      <c r="AL46" s="7" t="str">
        <f ca="1">IF(AND($A46&lt;&gt;"",$A46&lt;&gt;"TOTAL"),IF(AND([3]PREMIOS_GRADOS!$BM44&lt;&gt;"",[3]PREMIOS_GRADOS!$BM44&lt;&gt;0),[3]PREMIOS_GRADOS!$BM44,""),IF($A46="TOTAL",SUM(INDIRECT("AL4:AL"&amp;ROW()-1)),""))</f>
        <v/>
      </c>
      <c r="AM46" s="7" t="str">
        <f ca="1">IF(AND($A46&lt;&gt;"",$A46&lt;&gt;"TOTAL"),IF(AND([3]PREMIOS_GRADOS!$BO44&lt;&gt;"",[3]PREMIOS_GRADOS!$BO44&lt;&gt;0),[3]PREMIOS_GRADOS!$BO44,""),IF($A46="TOTAL",SUM(INDIRECT("AM4:AM"&amp;ROW()-1)),""))</f>
        <v/>
      </c>
      <c r="AN46" s="7" t="str">
        <f t="shared" ca="1" si="12"/>
        <v/>
      </c>
      <c r="AO46" s="7" t="str">
        <f ca="1">IF(AND($A46&lt;&gt;"",$A46&lt;&gt;"TOTAL"),IF(AND([3]PREMIOS_GRADOS!$BR44&lt;&gt;"",[3]PREMIOS_GRADOS!$BR44&lt;&gt;0),[3]PREMIOS_GRADOS!$BR44,""),IF($A46="TOTAL",SUM(INDIRECT("AO4:AO"&amp;ROW()-1)),""))</f>
        <v/>
      </c>
      <c r="AP46" s="7" t="str">
        <f ca="1">IF(AND($A46&lt;&gt;"",$A46&lt;&gt;"TOTAL"),IF(AND([3]PREMIOS_GRADOS!$BT44&lt;&gt;"",[3]PREMIOS_GRADOS!$BT44&lt;&gt;0),[3]PREMIOS_GRADOS!$BT44,""),IF($A46="TOTAL",SUM(INDIRECT("AP4:AP"&amp;ROW()-1)),""))</f>
        <v/>
      </c>
      <c r="AQ46" s="7" t="str">
        <f t="shared" ca="1" si="13"/>
        <v/>
      </c>
      <c r="AR46" s="7" t="str">
        <f ca="1">IF(AND($A46&lt;&gt;"",$A46&lt;&gt;"TOTAL"),IF(AND([3]PREMIOS_GRADOS!$BW44&lt;&gt;"",[3]PREMIOS_GRADOS!$BW44&lt;&gt;0),[3]PREMIOS_GRADOS!$BW44,""),IF($A46="TOTAL",SUM(INDIRECT("AR4:AR"&amp;ROW()-1)),""))</f>
        <v/>
      </c>
      <c r="AS46" s="7" t="str">
        <f ca="1">IF(AND($A46&lt;&gt;"",$A46&lt;&gt;"TOTAL"),IF(AND([3]PREMIOS_GRADOS!$BY44&lt;&gt;"",[3]PREMIOS_GRADOS!$BY44&lt;&gt;0),[3]PREMIOS_GRADOS!$BY44,""),IF($A46="TOTAL",SUM(INDIRECT("AS4:AS"&amp;ROW()-1)),""))</f>
        <v/>
      </c>
      <c r="AT46" s="7" t="str">
        <f t="shared" ca="1" si="14"/>
        <v/>
      </c>
      <c r="AU46" s="7" t="str">
        <f ca="1">IF(AND($A46&lt;&gt;"",$A46&lt;&gt;"TOTAL"),IF(AND([3]PREMIOS_GRADOS!$CB44&lt;&gt;"",[3]PREMIOS_GRADOS!$CB44&lt;&gt;0),[3]PREMIOS_GRADOS!$CB44,""),IF($A46="TOTAL",SUM(INDIRECT("AU4:AU"&amp;ROW()-1)),""))</f>
        <v/>
      </c>
      <c r="AV46" s="7" t="str">
        <f ca="1">IF(AND($A46&lt;&gt;"",$A46&lt;&gt;"TOTAL"),IF(AND([3]PREMIOS_GRADOS!$CD44&lt;&gt;"",[3]PREMIOS_GRADOS!$CD44&lt;&gt;0),[3]PREMIOS_GRADOS!$CD44,""),IF($A46="TOTAL",SUM(INDIRECT("AV4:AV"&amp;ROW()-1)),""))</f>
        <v/>
      </c>
      <c r="AW46" s="7" t="str">
        <f t="shared" ca="1" si="15"/>
        <v/>
      </c>
      <c r="AX46" s="7" t="str">
        <f ca="1">IF(AND($A46&lt;&gt;"",$A46&lt;&gt;"TOTAL"),IF(AND([3]PREMIOS_GRADOS!$CG44&lt;&gt;"",[3]PREMIOS_GRADOS!$CG44&lt;&gt;0),[3]PREMIOS_GRADOS!$CG44,""),IF($A46="TOTAL",SUM(INDIRECT("AX4:AX"&amp;ROW()-1)),""))</f>
        <v/>
      </c>
      <c r="AY46" s="7" t="str">
        <f ca="1">IF(AND($A46&lt;&gt;"",$A46&lt;&gt;"TOTAL"),IF(AND([3]PREMIOS_GRADOS!$CI44&lt;&gt;"",[3]PREMIOS_GRADOS!$CI44&lt;&gt;0),[3]PREMIOS_GRADOS!$CI44,""),IF($A46="TOTAL",SUM(INDIRECT("AY4:AY"&amp;ROW()-1)),""))</f>
        <v/>
      </c>
      <c r="AZ46" s="7" t="str">
        <f t="shared" ca="1" si="16"/>
        <v/>
      </c>
      <c r="BA46" s="7" t="str">
        <f ca="1">IF(AND($A46&lt;&gt;"",$A46&lt;&gt;"TOTAL"),IF(AND([3]PREMIOS_GRADOS!$CL44&lt;&gt;"",[3]PREMIOS_GRADOS!$CL44&lt;&gt;0),[3]PREMIOS_GRADOS!$CL44,""),IF($A46="TOTAL",SUM(INDIRECT("BA4:BA"&amp;ROW()-1)),""))</f>
        <v/>
      </c>
      <c r="BB46" s="7" t="str">
        <f ca="1">IF(AND($A46&lt;&gt;"",$A46&lt;&gt;"TOTAL"),IF(AND([3]PREMIOS_GRADOS!$CN44&lt;&gt;"",[3]PREMIOS_GRADOS!$CN44&lt;&gt;0),[3]PREMIOS_GRADOS!$CN44,""),IF($A46="TOTAL",SUM(INDIRECT("BB4:BB"&amp;ROW()-1)),""))</f>
        <v/>
      </c>
      <c r="BC46" s="7" t="str">
        <f t="shared" ca="1" si="17"/>
        <v/>
      </c>
      <c r="BD46" s="7" t="str">
        <f ca="1">IF(AND($A46&lt;&gt;"",$A46&lt;&gt;"TOTAL"),IF(AND([3]PREMIOS_GRADOS!$CQ44&lt;&gt;"",[3]PREMIOS_GRADOS!$CQ44&lt;&gt;0),[3]PREMIOS_GRADOS!$CQ44,""),IF($A46="TOTAL",SUM(INDIRECT("BD4:BD"&amp;ROW()-1)),""))</f>
        <v/>
      </c>
      <c r="BE46" s="7" t="str">
        <f ca="1">IF(AND($A46&lt;&gt;"",$A46&lt;&gt;"TOTAL"),IF(AND([3]PREMIOS_GRADOS!$CS44&lt;&gt;"",[3]PREMIOS_GRADOS!$CS44&lt;&gt;0),[3]PREMIOS_GRADOS!$CS44,""),IF($A46="TOTAL",SUM(INDIRECT("BE4:BE"&amp;ROW()-1)),""))</f>
        <v/>
      </c>
      <c r="BF46" s="7" t="str">
        <f t="shared" ca="1" si="18"/>
        <v/>
      </c>
    </row>
    <row r="47" spans="1:58" x14ac:dyDescent="0.2">
      <c r="A47" s="12" t="str">
        <f>IF([3]PREMIOS_GRADOS!$D45&lt;&gt;"",[3]PREMIOS_GRADOS!$D45,IF(AND([3]PREMIOS_GRADOS!$D45="",[3]PREMIOS_GRADOS!$D46="",[3]PREMIOS_GRADOS!$D44=""),"","TOTAL"))</f>
        <v/>
      </c>
      <c r="B47" s="7" t="str">
        <f ca="1">IF(AND($A47&lt;&gt;"",$A47&lt;&gt;"TOTAL"),IF(AND([3]PREMIOS_GRADOS!$E45&lt;&gt;"",[3]PREMIOS_GRADOS!$E45&lt;&gt;0),[3]PREMIOS_GRADOS!$E45,""),IF($A47="TOTAL",SUM(INDIRECT("B4:B"&amp;ROW()-1)),""))</f>
        <v/>
      </c>
      <c r="C47" s="7" t="str">
        <f ca="1">IF(AND($A47&lt;&gt;"",$A47&lt;&gt;"TOTAL"),IF(AND([3]PREMIOS_GRADOS!$G45&lt;&gt;"",[3]PREMIOS_GRADOS!$G45&lt;&gt;0),[3]PREMIOS_GRADOS!$G45,""),IF($A47="TOTAL",SUM(INDIRECT("C4:C"&amp;ROW()-1)),""))</f>
        <v/>
      </c>
      <c r="D47" s="7" t="str">
        <f t="shared" ca="1" si="0"/>
        <v/>
      </c>
      <c r="E47" s="7" t="str">
        <f ca="1">IF(AND($A47&lt;&gt;"",$A47&lt;&gt;"TOTAL"),IF(AND([3]PREMIOS_GRADOS!$J45&lt;&gt;"",[3]PREMIOS_GRADOS!$J45&lt;&gt;0),[3]PREMIOS_GRADOS!$J45,""),IF($A47="TOTAL",SUM(INDIRECT("E4:E"&amp;ROW()-1)),""))</f>
        <v/>
      </c>
      <c r="F47" s="7" t="str">
        <f ca="1">IF(AND($A47&lt;&gt;"",$A47&lt;&gt;"TOTAL"),IF(AND([3]PREMIOS_GRADOS!$L45&lt;&gt;"",[3]PREMIOS_GRADOS!$L45&lt;&gt;0),[3]PREMIOS_GRADOS!$L45,""),IF($A47="TOTAL",SUM(INDIRECT("F4:F"&amp;ROW()-1)),""))</f>
        <v/>
      </c>
      <c r="G47" s="7" t="str">
        <f t="shared" ca="1" si="1"/>
        <v/>
      </c>
      <c r="H47" s="7" t="str">
        <f ca="1">IF(AND($A47&lt;&gt;"",$A47&lt;&gt;"TOTAL"),IF(AND([3]PREMIOS_GRADOS!$O45&lt;&gt;"",[3]PREMIOS_GRADOS!$O45&lt;&gt;0),[3]PREMIOS_GRADOS!$O45,""),IF($A47="TOTAL",SUM(INDIRECT("H4:H"&amp;ROW()-1)),""))</f>
        <v/>
      </c>
      <c r="I47" s="7" t="str">
        <f ca="1">IF(AND($A47&lt;&gt;"",$A47&lt;&gt;"TOTAL"),IF(AND([3]PREMIOS_GRADOS!$Q45&lt;&gt;"",[3]PREMIOS_GRADOS!$Q45&lt;&gt;0),[3]PREMIOS_GRADOS!$Q45,""),IF($A47="TOTAL",SUM(INDIRECT("I4:I"&amp;ROW()-1)),""))</f>
        <v/>
      </c>
      <c r="J47" s="7" t="str">
        <f t="shared" ca="1" si="2"/>
        <v/>
      </c>
      <c r="K47" s="7" t="str">
        <f ca="1">IF(AND($A47&lt;&gt;"",$A47&lt;&gt;"TOTAL"),IF(AND([3]PREMIOS_GRADOS!$T45&lt;&gt;"",[3]PREMIOS_GRADOS!$T45&lt;&gt;0),[3]PREMIOS_GRADOS!$T45,""),IF($A47="TOTAL",SUM(INDIRECT("K4:K"&amp;ROW()-1)),""))</f>
        <v/>
      </c>
      <c r="L47" s="7" t="str">
        <f ca="1">IF(AND($A47&lt;&gt;"",$A47&lt;&gt;"TOTAL"),IF(AND([3]PREMIOS_GRADOS!$V45&lt;&gt;"",[3]PREMIOS_GRADOS!$V45&lt;&gt;0),[3]PREMIOS_GRADOS!$V45,""),IF($A47="TOTAL",SUM(INDIRECT("L4:L"&amp;ROW()-1)),""))</f>
        <v/>
      </c>
      <c r="M47" s="7" t="str">
        <f t="shared" ca="1" si="3"/>
        <v/>
      </c>
      <c r="N47" s="7" t="str">
        <f ca="1">IF(AND($A47&lt;&gt;"",$A47&lt;&gt;"TOTAL"),IF(AND([3]PREMIOS_GRADOS!$Y45&lt;&gt;"",[3]PREMIOS_GRADOS!$Y45&lt;&gt;0),[3]PREMIOS_GRADOS!$Y45,""),IF($A47="TOTAL",SUM(INDIRECT("N4:N"&amp;ROW()-1)),""))</f>
        <v/>
      </c>
      <c r="O47" s="7" t="str">
        <f ca="1">IF(AND($A47&lt;&gt;"",$A47&lt;&gt;"TOTAL"),IF(AND([3]PREMIOS_GRADOS!$AA45&lt;&gt;"",[3]PREMIOS_GRADOS!$AA45&lt;&gt;0),[3]PREMIOS_GRADOS!$AA45,""),IF($A47="TOTAL",SUM(INDIRECT("O4:O"&amp;ROW()-1)),""))</f>
        <v/>
      </c>
      <c r="P47" s="7" t="str">
        <f t="shared" ca="1" si="4"/>
        <v/>
      </c>
      <c r="Q47" s="7" t="str">
        <f ca="1">IF(AND($A47&lt;&gt;"",$A47&lt;&gt;"TOTAL"),IF(AND([3]PREMIOS_GRADOS!$AD45&lt;&gt;"",[3]PREMIOS_GRADOS!$AD45&lt;&gt;0),[3]PREMIOS_GRADOS!$AD45,""),IF($A47="TOTAL",SUM(INDIRECT("Q4:Q"&amp;ROW()-1)),""))</f>
        <v/>
      </c>
      <c r="R47" s="7" t="str">
        <f ca="1">IF(AND($A47&lt;&gt;"",$A47&lt;&gt;"TOTAL"),IF(AND([3]PREMIOS_GRADOS!$AF45&lt;&gt;"",[3]PREMIOS_GRADOS!$AF45&lt;&gt;0),[3]PREMIOS_GRADOS!$AF45,""),IF($A47="TOTAL",SUM(INDIRECT("R4:R"&amp;ROW()-1)),""))</f>
        <v/>
      </c>
      <c r="S47" s="7" t="str">
        <f t="shared" ca="1" si="5"/>
        <v/>
      </c>
      <c r="T47" s="7" t="str">
        <f ca="1">IF(AND($A47&lt;&gt;"",$A47&lt;&gt;"TOTAL"),IF(AND([3]PREMIOS_GRADOS!$AI45&lt;&gt;"",[3]PREMIOS_GRADOS!$AI45&lt;&gt;0),[3]PREMIOS_GRADOS!$AI45,""),IF($A47="TOTAL",SUM(INDIRECT("T4:T"&amp;ROW()-1)),""))</f>
        <v/>
      </c>
      <c r="U47" s="7" t="str">
        <f ca="1">IF(AND($A47&lt;&gt;"",$A47&lt;&gt;"TOTAL"),IF(AND([3]PREMIOS_GRADOS!$AK45&lt;&gt;"",[3]PREMIOS_GRADOS!$AK45&lt;&gt;0),[3]PREMIOS_GRADOS!$AK45,""),IF($A47="TOTAL",SUM(INDIRECT("U4:U"&amp;ROW()-1)),""))</f>
        <v/>
      </c>
      <c r="V47" s="7" t="str">
        <f t="shared" ca="1" si="6"/>
        <v/>
      </c>
      <c r="W47" s="7" t="str">
        <f ca="1">IF(AND($A47&lt;&gt;"",$A47&lt;&gt;"TOTAL"),IF(AND([3]PREMIOS_GRADOS!$AN45&lt;&gt;"",[3]PREMIOS_GRADOS!$AN45&lt;&gt;0),[3]PREMIOS_GRADOS!$AN45,""),IF($A47="TOTAL",SUM(INDIRECT("W4:W"&amp;ROW()-1)),""))</f>
        <v/>
      </c>
      <c r="X47" s="7" t="str">
        <f ca="1">IF(AND($A47&lt;&gt;"",$A47&lt;&gt;"TOTAL"),IF(AND([3]PREMIOS_GRADOS!$AP45&lt;&gt;"",[3]PREMIOS_GRADOS!$AP45&lt;&gt;0),[3]PREMIOS_GRADOS!$AP45,""),IF($A47="TOTAL",SUM(INDIRECT("X4:X"&amp;ROW()-1)),""))</f>
        <v/>
      </c>
      <c r="Y47" s="7" t="str">
        <f t="shared" ca="1" si="7"/>
        <v/>
      </c>
      <c r="Z47" s="7" t="str">
        <f ca="1">IF(AND($A47&lt;&gt;"",$A47&lt;&gt;"TOTAL"),IF(AND([3]PREMIOS_GRADOS!$AS45&lt;&gt;"",[3]PREMIOS_GRADOS!$AS45&lt;&gt;0),[3]PREMIOS_GRADOS!$AS45,""),IF($A47="TOTAL",SUM(INDIRECT("Z4:Z"&amp;ROW()-1)),""))</f>
        <v/>
      </c>
      <c r="AA47" s="7" t="str">
        <f ca="1">IF(AND($A47&lt;&gt;"",$A47&lt;&gt;"TOTAL"),IF(AND([3]PREMIOS_GRADOS!$AU45&lt;&gt;"",[3]PREMIOS_GRADOS!$AU45&lt;&gt;0),[3]PREMIOS_GRADOS!$AU45,""),IF($A47="TOTAL",SUM(INDIRECT("AA4:AA"&amp;ROW()-1)),""))</f>
        <v/>
      </c>
      <c r="AB47" s="7" t="str">
        <f t="shared" ca="1" si="8"/>
        <v/>
      </c>
      <c r="AC47" s="7" t="str">
        <f ca="1">IF(AND($A47&lt;&gt;"",$A47&lt;&gt;"TOTAL"),IF(AND([3]PREMIOS_GRADOS!$AX45&lt;&gt;"",[3]PREMIOS_GRADOS!$AX45&lt;&gt;0),[3]PREMIOS_GRADOS!$AX45,""),IF($A47="TOTAL",SUM(INDIRECT("AC4:AC"&amp;ROW()-1)),""))</f>
        <v/>
      </c>
      <c r="AD47" s="7" t="str">
        <f ca="1">IF(AND($A47&lt;&gt;"",$A47&lt;&gt;"TOTAL"),IF(AND([3]PREMIOS_GRADOS!$AZ45&lt;&gt;"",[3]PREMIOS_GRADOS!$AZ45&lt;&gt;0),[3]PREMIOS_GRADOS!$AZ45,""),IF($A47="TOTAL",SUM(INDIRECT("AD4:AD"&amp;ROW()-1)),""))</f>
        <v/>
      </c>
      <c r="AE47" s="7" t="str">
        <f t="shared" ca="1" si="9"/>
        <v/>
      </c>
      <c r="AF47" s="7" t="str">
        <f ca="1">IF(AND($A47&lt;&gt;"",$A47&lt;&gt;"TOTAL"),IF(AND([3]PREMIOS_GRADOS!$BC45&lt;&gt;"",[3]PREMIOS_GRADOS!$BC45&lt;&gt;0),[3]PREMIOS_GRADOS!$BC45,""),IF($A47="TOTAL",SUM(INDIRECT("AF4:AF"&amp;ROW()-1)),""))</f>
        <v/>
      </c>
      <c r="AG47" s="7" t="str">
        <f ca="1">IF(AND($A47&lt;&gt;"",$A47&lt;&gt;"TOTAL"),IF(AND([3]PREMIOS_GRADOS!$BE45&lt;&gt;"",[3]PREMIOS_GRADOS!$BE45&lt;&gt;0),[3]PREMIOS_GRADOS!$BE45,""),IF($A47="TOTAL",SUM(INDIRECT("AG4:AG"&amp;ROW()-1)),""))</f>
        <v/>
      </c>
      <c r="AH47" s="7" t="str">
        <f t="shared" ca="1" si="10"/>
        <v/>
      </c>
      <c r="AI47" s="7" t="str">
        <f ca="1">IF(AND($A47&lt;&gt;"",$A47&lt;&gt;"TOTAL"),IF(AND([3]PREMIOS_GRADOS!$BH45&lt;&gt;"",[3]PREMIOS_GRADOS!$BH45&lt;&gt;0),[3]PREMIOS_GRADOS!$BH45,""),IF($A47="TOTAL",SUM(INDIRECT("AI4:AI"&amp;ROW()-1)),""))</f>
        <v/>
      </c>
      <c r="AJ47" s="7" t="str">
        <f ca="1">IF(AND($A47&lt;&gt;"",$A47&lt;&gt;"TOTAL"),IF(AND([3]PREMIOS_GRADOS!$BJ45&lt;&gt;"",[3]PREMIOS_GRADOS!$BJ45&lt;&gt;0),[3]PREMIOS_GRADOS!$BJ45,""),IF($A47="TOTAL",SUM(INDIRECT("AJ4:AJ"&amp;ROW()-1)),""))</f>
        <v/>
      </c>
      <c r="AK47" s="7" t="str">
        <f t="shared" ca="1" si="11"/>
        <v/>
      </c>
      <c r="AL47" s="7" t="str">
        <f ca="1">IF(AND($A47&lt;&gt;"",$A47&lt;&gt;"TOTAL"),IF(AND([3]PREMIOS_GRADOS!$BM45&lt;&gt;"",[3]PREMIOS_GRADOS!$BM45&lt;&gt;0),[3]PREMIOS_GRADOS!$BM45,""),IF($A47="TOTAL",SUM(INDIRECT("AL4:AL"&amp;ROW()-1)),""))</f>
        <v/>
      </c>
      <c r="AM47" s="7" t="str">
        <f ca="1">IF(AND($A47&lt;&gt;"",$A47&lt;&gt;"TOTAL"),IF(AND([3]PREMIOS_GRADOS!$BO45&lt;&gt;"",[3]PREMIOS_GRADOS!$BO45&lt;&gt;0),[3]PREMIOS_GRADOS!$BO45,""),IF($A47="TOTAL",SUM(INDIRECT("AM4:AM"&amp;ROW()-1)),""))</f>
        <v/>
      </c>
      <c r="AN47" s="7" t="str">
        <f t="shared" ca="1" si="12"/>
        <v/>
      </c>
      <c r="AO47" s="7" t="str">
        <f ca="1">IF(AND($A47&lt;&gt;"",$A47&lt;&gt;"TOTAL"),IF(AND([3]PREMIOS_GRADOS!$BR45&lt;&gt;"",[3]PREMIOS_GRADOS!$BR45&lt;&gt;0),[3]PREMIOS_GRADOS!$BR45,""),IF($A47="TOTAL",SUM(INDIRECT("AO4:AO"&amp;ROW()-1)),""))</f>
        <v/>
      </c>
      <c r="AP47" s="7" t="str">
        <f ca="1">IF(AND($A47&lt;&gt;"",$A47&lt;&gt;"TOTAL"),IF(AND([3]PREMIOS_GRADOS!$BT45&lt;&gt;"",[3]PREMIOS_GRADOS!$BT45&lt;&gt;0),[3]PREMIOS_GRADOS!$BT45,""),IF($A47="TOTAL",SUM(INDIRECT("AP4:AP"&amp;ROW()-1)),""))</f>
        <v/>
      </c>
      <c r="AQ47" s="7" t="str">
        <f t="shared" ca="1" si="13"/>
        <v/>
      </c>
      <c r="AR47" s="7" t="str">
        <f ca="1">IF(AND($A47&lt;&gt;"",$A47&lt;&gt;"TOTAL"),IF(AND([3]PREMIOS_GRADOS!$BW45&lt;&gt;"",[3]PREMIOS_GRADOS!$BW45&lt;&gt;0),[3]PREMIOS_GRADOS!$BW45,""),IF($A47="TOTAL",SUM(INDIRECT("AR4:AR"&amp;ROW()-1)),""))</f>
        <v/>
      </c>
      <c r="AS47" s="7" t="str">
        <f ca="1">IF(AND($A47&lt;&gt;"",$A47&lt;&gt;"TOTAL"),IF(AND([3]PREMIOS_GRADOS!$BY45&lt;&gt;"",[3]PREMIOS_GRADOS!$BY45&lt;&gt;0),[3]PREMIOS_GRADOS!$BY45,""),IF($A47="TOTAL",SUM(INDIRECT("AS4:AS"&amp;ROW()-1)),""))</f>
        <v/>
      </c>
      <c r="AT47" s="7" t="str">
        <f t="shared" ca="1" si="14"/>
        <v/>
      </c>
      <c r="AU47" s="7" t="str">
        <f ca="1">IF(AND($A47&lt;&gt;"",$A47&lt;&gt;"TOTAL"),IF(AND([3]PREMIOS_GRADOS!$CB45&lt;&gt;"",[3]PREMIOS_GRADOS!$CB45&lt;&gt;0),[3]PREMIOS_GRADOS!$CB45,""),IF($A47="TOTAL",SUM(INDIRECT("AU4:AU"&amp;ROW()-1)),""))</f>
        <v/>
      </c>
      <c r="AV47" s="7" t="str">
        <f ca="1">IF(AND($A47&lt;&gt;"",$A47&lt;&gt;"TOTAL"),IF(AND([3]PREMIOS_GRADOS!$CD45&lt;&gt;"",[3]PREMIOS_GRADOS!$CD45&lt;&gt;0),[3]PREMIOS_GRADOS!$CD45,""),IF($A47="TOTAL",SUM(INDIRECT("AV4:AV"&amp;ROW()-1)),""))</f>
        <v/>
      </c>
      <c r="AW47" s="7" t="str">
        <f t="shared" ca="1" si="15"/>
        <v/>
      </c>
      <c r="AX47" s="7" t="str">
        <f ca="1">IF(AND($A47&lt;&gt;"",$A47&lt;&gt;"TOTAL"),IF(AND([3]PREMIOS_GRADOS!$CG45&lt;&gt;"",[3]PREMIOS_GRADOS!$CG45&lt;&gt;0),[3]PREMIOS_GRADOS!$CG45,""),IF($A47="TOTAL",SUM(INDIRECT("AX4:AX"&amp;ROW()-1)),""))</f>
        <v/>
      </c>
      <c r="AY47" s="7" t="str">
        <f ca="1">IF(AND($A47&lt;&gt;"",$A47&lt;&gt;"TOTAL"),IF(AND([3]PREMIOS_GRADOS!$CI45&lt;&gt;"",[3]PREMIOS_GRADOS!$CI45&lt;&gt;0),[3]PREMIOS_GRADOS!$CI45,""),IF($A47="TOTAL",SUM(INDIRECT("AY4:AY"&amp;ROW()-1)),""))</f>
        <v/>
      </c>
      <c r="AZ47" s="7" t="str">
        <f t="shared" ca="1" si="16"/>
        <v/>
      </c>
      <c r="BA47" s="7" t="str">
        <f ca="1">IF(AND($A47&lt;&gt;"",$A47&lt;&gt;"TOTAL"),IF(AND([3]PREMIOS_GRADOS!$CL45&lt;&gt;"",[3]PREMIOS_GRADOS!$CL45&lt;&gt;0),[3]PREMIOS_GRADOS!$CL45,""),IF($A47="TOTAL",SUM(INDIRECT("BA4:BA"&amp;ROW()-1)),""))</f>
        <v/>
      </c>
      <c r="BB47" s="7" t="str">
        <f ca="1">IF(AND($A47&lt;&gt;"",$A47&lt;&gt;"TOTAL"),IF(AND([3]PREMIOS_GRADOS!$CN45&lt;&gt;"",[3]PREMIOS_GRADOS!$CN45&lt;&gt;0),[3]PREMIOS_GRADOS!$CN45,""),IF($A47="TOTAL",SUM(INDIRECT("BB4:BB"&amp;ROW()-1)),""))</f>
        <v/>
      </c>
      <c r="BC47" s="7" t="str">
        <f t="shared" ca="1" si="17"/>
        <v/>
      </c>
      <c r="BD47" s="7" t="str">
        <f ca="1">IF(AND($A47&lt;&gt;"",$A47&lt;&gt;"TOTAL"),IF(AND([3]PREMIOS_GRADOS!$CQ45&lt;&gt;"",[3]PREMIOS_GRADOS!$CQ45&lt;&gt;0),[3]PREMIOS_GRADOS!$CQ45,""),IF($A47="TOTAL",SUM(INDIRECT("BD4:BD"&amp;ROW()-1)),""))</f>
        <v/>
      </c>
      <c r="BE47" s="7" t="str">
        <f ca="1">IF(AND($A47&lt;&gt;"",$A47&lt;&gt;"TOTAL"),IF(AND([3]PREMIOS_GRADOS!$CS45&lt;&gt;"",[3]PREMIOS_GRADOS!$CS45&lt;&gt;0),[3]PREMIOS_GRADOS!$CS45,""),IF($A47="TOTAL",SUM(INDIRECT("BE4:BE"&amp;ROW()-1)),""))</f>
        <v/>
      </c>
      <c r="BF47" s="7" t="str">
        <f t="shared" ca="1" si="18"/>
        <v/>
      </c>
    </row>
    <row r="48" spans="1:58" x14ac:dyDescent="0.2">
      <c r="A48" s="12" t="str">
        <f>IF([3]PREMIOS_GRADOS!$D46&lt;&gt;"",[3]PREMIOS_GRADOS!$D46,IF(AND([3]PREMIOS_GRADOS!$D46="",[3]PREMIOS_GRADOS!$D47="",[3]PREMIOS_GRADOS!$D45=""),"","TOTAL"))</f>
        <v/>
      </c>
      <c r="B48" s="7" t="str">
        <f ca="1">IF(AND($A48&lt;&gt;"",$A48&lt;&gt;"TOTAL"),IF(AND([3]PREMIOS_GRADOS!$E46&lt;&gt;"",[3]PREMIOS_GRADOS!$E46&lt;&gt;0),[3]PREMIOS_GRADOS!$E46,""),IF($A48="TOTAL",SUM(INDIRECT("B4:B"&amp;ROW()-1)),""))</f>
        <v/>
      </c>
      <c r="C48" s="7" t="str">
        <f ca="1">IF(AND($A48&lt;&gt;"",$A48&lt;&gt;"TOTAL"),IF(AND([3]PREMIOS_GRADOS!$G46&lt;&gt;"",[3]PREMIOS_GRADOS!$G46&lt;&gt;0),[3]PREMIOS_GRADOS!$G46,""),IF($A48="TOTAL",SUM(INDIRECT("C4:C"&amp;ROW()-1)),""))</f>
        <v/>
      </c>
      <c r="D48" s="7" t="str">
        <f t="shared" ca="1" si="0"/>
        <v/>
      </c>
      <c r="E48" s="7" t="str">
        <f ca="1">IF(AND($A48&lt;&gt;"",$A48&lt;&gt;"TOTAL"),IF(AND([3]PREMIOS_GRADOS!$J46&lt;&gt;"",[3]PREMIOS_GRADOS!$J46&lt;&gt;0),[3]PREMIOS_GRADOS!$J46,""),IF($A48="TOTAL",SUM(INDIRECT("E4:E"&amp;ROW()-1)),""))</f>
        <v/>
      </c>
      <c r="F48" s="7" t="str">
        <f ca="1">IF(AND($A48&lt;&gt;"",$A48&lt;&gt;"TOTAL"),IF(AND([3]PREMIOS_GRADOS!$L46&lt;&gt;"",[3]PREMIOS_GRADOS!$L46&lt;&gt;0),[3]PREMIOS_GRADOS!$L46,""),IF($A48="TOTAL",SUM(INDIRECT("F4:F"&amp;ROW()-1)),""))</f>
        <v/>
      </c>
      <c r="G48" s="7" t="str">
        <f t="shared" ca="1" si="1"/>
        <v/>
      </c>
      <c r="H48" s="7" t="str">
        <f ca="1">IF(AND($A48&lt;&gt;"",$A48&lt;&gt;"TOTAL"),IF(AND([3]PREMIOS_GRADOS!$O46&lt;&gt;"",[3]PREMIOS_GRADOS!$O46&lt;&gt;0),[3]PREMIOS_GRADOS!$O46,""),IF($A48="TOTAL",SUM(INDIRECT("H4:H"&amp;ROW()-1)),""))</f>
        <v/>
      </c>
      <c r="I48" s="7" t="str">
        <f ca="1">IF(AND($A48&lt;&gt;"",$A48&lt;&gt;"TOTAL"),IF(AND([3]PREMIOS_GRADOS!$Q46&lt;&gt;"",[3]PREMIOS_GRADOS!$Q46&lt;&gt;0),[3]PREMIOS_GRADOS!$Q46,""),IF($A48="TOTAL",SUM(INDIRECT("I4:I"&amp;ROW()-1)),""))</f>
        <v/>
      </c>
      <c r="J48" s="7" t="str">
        <f t="shared" ca="1" si="2"/>
        <v/>
      </c>
      <c r="K48" s="7" t="str">
        <f ca="1">IF(AND($A48&lt;&gt;"",$A48&lt;&gt;"TOTAL"),IF(AND([3]PREMIOS_GRADOS!$T46&lt;&gt;"",[3]PREMIOS_GRADOS!$T46&lt;&gt;0),[3]PREMIOS_GRADOS!$T46,""),IF($A48="TOTAL",SUM(INDIRECT("K4:K"&amp;ROW()-1)),""))</f>
        <v/>
      </c>
      <c r="L48" s="7" t="str">
        <f ca="1">IF(AND($A48&lt;&gt;"",$A48&lt;&gt;"TOTAL"),IF(AND([3]PREMIOS_GRADOS!$V46&lt;&gt;"",[3]PREMIOS_GRADOS!$V46&lt;&gt;0),[3]PREMIOS_GRADOS!$V46,""),IF($A48="TOTAL",SUM(INDIRECT("L4:L"&amp;ROW()-1)),""))</f>
        <v/>
      </c>
      <c r="M48" s="7" t="str">
        <f t="shared" ca="1" si="3"/>
        <v/>
      </c>
      <c r="N48" s="7" t="str">
        <f ca="1">IF(AND($A48&lt;&gt;"",$A48&lt;&gt;"TOTAL"),IF(AND([3]PREMIOS_GRADOS!$Y46&lt;&gt;"",[3]PREMIOS_GRADOS!$Y46&lt;&gt;0),[3]PREMIOS_GRADOS!$Y46,""),IF($A48="TOTAL",SUM(INDIRECT("N4:N"&amp;ROW()-1)),""))</f>
        <v/>
      </c>
      <c r="O48" s="7" t="str">
        <f ca="1">IF(AND($A48&lt;&gt;"",$A48&lt;&gt;"TOTAL"),IF(AND([3]PREMIOS_GRADOS!$AA46&lt;&gt;"",[3]PREMIOS_GRADOS!$AA46&lt;&gt;0),[3]PREMIOS_GRADOS!$AA46,""),IF($A48="TOTAL",SUM(INDIRECT("O4:O"&amp;ROW()-1)),""))</f>
        <v/>
      </c>
      <c r="P48" s="7" t="str">
        <f t="shared" ca="1" si="4"/>
        <v/>
      </c>
      <c r="Q48" s="7" t="str">
        <f ca="1">IF(AND($A48&lt;&gt;"",$A48&lt;&gt;"TOTAL"),IF(AND([3]PREMIOS_GRADOS!$AD46&lt;&gt;"",[3]PREMIOS_GRADOS!$AD46&lt;&gt;0),[3]PREMIOS_GRADOS!$AD46,""),IF($A48="TOTAL",SUM(INDIRECT("Q4:Q"&amp;ROW()-1)),""))</f>
        <v/>
      </c>
      <c r="R48" s="7" t="str">
        <f ca="1">IF(AND($A48&lt;&gt;"",$A48&lt;&gt;"TOTAL"),IF(AND([3]PREMIOS_GRADOS!$AF46&lt;&gt;"",[3]PREMIOS_GRADOS!$AF46&lt;&gt;0),[3]PREMIOS_GRADOS!$AF46,""),IF($A48="TOTAL",SUM(INDIRECT("R4:R"&amp;ROW()-1)),""))</f>
        <v/>
      </c>
      <c r="S48" s="7" t="str">
        <f t="shared" ca="1" si="5"/>
        <v/>
      </c>
      <c r="T48" s="7" t="str">
        <f ca="1">IF(AND($A48&lt;&gt;"",$A48&lt;&gt;"TOTAL"),IF(AND([3]PREMIOS_GRADOS!$AI46&lt;&gt;"",[3]PREMIOS_GRADOS!$AI46&lt;&gt;0),[3]PREMIOS_GRADOS!$AI46,""),IF($A48="TOTAL",SUM(INDIRECT("T4:T"&amp;ROW()-1)),""))</f>
        <v/>
      </c>
      <c r="U48" s="7" t="str">
        <f ca="1">IF(AND($A48&lt;&gt;"",$A48&lt;&gt;"TOTAL"),IF(AND([3]PREMIOS_GRADOS!$AK46&lt;&gt;"",[3]PREMIOS_GRADOS!$AK46&lt;&gt;0),[3]PREMIOS_GRADOS!$AK46,""),IF($A48="TOTAL",SUM(INDIRECT("U4:U"&amp;ROW()-1)),""))</f>
        <v/>
      </c>
      <c r="V48" s="7" t="str">
        <f t="shared" ca="1" si="6"/>
        <v/>
      </c>
      <c r="W48" s="7" t="str">
        <f ca="1">IF(AND($A48&lt;&gt;"",$A48&lt;&gt;"TOTAL"),IF(AND([3]PREMIOS_GRADOS!$AN46&lt;&gt;"",[3]PREMIOS_GRADOS!$AN46&lt;&gt;0),[3]PREMIOS_GRADOS!$AN46,""),IF($A48="TOTAL",SUM(INDIRECT("W4:W"&amp;ROW()-1)),""))</f>
        <v/>
      </c>
      <c r="X48" s="7" t="str">
        <f ca="1">IF(AND($A48&lt;&gt;"",$A48&lt;&gt;"TOTAL"),IF(AND([3]PREMIOS_GRADOS!$AP46&lt;&gt;"",[3]PREMIOS_GRADOS!$AP46&lt;&gt;0),[3]PREMIOS_GRADOS!$AP46,""),IF($A48="TOTAL",SUM(INDIRECT("X4:X"&amp;ROW()-1)),""))</f>
        <v/>
      </c>
      <c r="Y48" s="7" t="str">
        <f t="shared" ca="1" si="7"/>
        <v/>
      </c>
      <c r="Z48" s="7" t="str">
        <f ca="1">IF(AND($A48&lt;&gt;"",$A48&lt;&gt;"TOTAL"),IF(AND([3]PREMIOS_GRADOS!$AS46&lt;&gt;"",[3]PREMIOS_GRADOS!$AS46&lt;&gt;0),[3]PREMIOS_GRADOS!$AS46,""),IF($A48="TOTAL",SUM(INDIRECT("Z4:Z"&amp;ROW()-1)),""))</f>
        <v/>
      </c>
      <c r="AA48" s="7" t="str">
        <f ca="1">IF(AND($A48&lt;&gt;"",$A48&lt;&gt;"TOTAL"),IF(AND([3]PREMIOS_GRADOS!$AU46&lt;&gt;"",[3]PREMIOS_GRADOS!$AU46&lt;&gt;0),[3]PREMIOS_GRADOS!$AU46,""),IF($A48="TOTAL",SUM(INDIRECT("AA4:AA"&amp;ROW()-1)),""))</f>
        <v/>
      </c>
      <c r="AB48" s="7" t="str">
        <f t="shared" ca="1" si="8"/>
        <v/>
      </c>
      <c r="AC48" s="7" t="str">
        <f ca="1">IF(AND($A48&lt;&gt;"",$A48&lt;&gt;"TOTAL"),IF(AND([3]PREMIOS_GRADOS!$AX46&lt;&gt;"",[3]PREMIOS_GRADOS!$AX46&lt;&gt;0),[3]PREMIOS_GRADOS!$AX46,""),IF($A48="TOTAL",SUM(INDIRECT("AC4:AC"&amp;ROW()-1)),""))</f>
        <v/>
      </c>
      <c r="AD48" s="7" t="str">
        <f ca="1">IF(AND($A48&lt;&gt;"",$A48&lt;&gt;"TOTAL"),IF(AND([3]PREMIOS_GRADOS!$AZ46&lt;&gt;"",[3]PREMIOS_GRADOS!$AZ46&lt;&gt;0),[3]PREMIOS_GRADOS!$AZ46,""),IF($A48="TOTAL",SUM(INDIRECT("AD4:AD"&amp;ROW()-1)),""))</f>
        <v/>
      </c>
      <c r="AE48" s="7" t="str">
        <f t="shared" ca="1" si="9"/>
        <v/>
      </c>
      <c r="AF48" s="7" t="str">
        <f ca="1">IF(AND($A48&lt;&gt;"",$A48&lt;&gt;"TOTAL"),IF(AND([3]PREMIOS_GRADOS!$BC46&lt;&gt;"",[3]PREMIOS_GRADOS!$BC46&lt;&gt;0),[3]PREMIOS_GRADOS!$BC46,""),IF($A48="TOTAL",SUM(INDIRECT("AF4:AF"&amp;ROW()-1)),""))</f>
        <v/>
      </c>
      <c r="AG48" s="7" t="str">
        <f ca="1">IF(AND($A48&lt;&gt;"",$A48&lt;&gt;"TOTAL"),IF(AND([3]PREMIOS_GRADOS!$BE46&lt;&gt;"",[3]PREMIOS_GRADOS!$BE46&lt;&gt;0),[3]PREMIOS_GRADOS!$BE46,""),IF($A48="TOTAL",SUM(INDIRECT("AG4:AG"&amp;ROW()-1)),""))</f>
        <v/>
      </c>
      <c r="AH48" s="7" t="str">
        <f t="shared" ca="1" si="10"/>
        <v/>
      </c>
      <c r="AI48" s="7" t="str">
        <f ca="1">IF(AND($A48&lt;&gt;"",$A48&lt;&gt;"TOTAL"),IF(AND([3]PREMIOS_GRADOS!$BH46&lt;&gt;"",[3]PREMIOS_GRADOS!$BH46&lt;&gt;0),[3]PREMIOS_GRADOS!$BH46,""),IF($A48="TOTAL",SUM(INDIRECT("AI4:AI"&amp;ROW()-1)),""))</f>
        <v/>
      </c>
      <c r="AJ48" s="7" t="str">
        <f ca="1">IF(AND($A48&lt;&gt;"",$A48&lt;&gt;"TOTAL"),IF(AND([3]PREMIOS_GRADOS!$BJ46&lt;&gt;"",[3]PREMIOS_GRADOS!$BJ46&lt;&gt;0),[3]PREMIOS_GRADOS!$BJ46,""),IF($A48="TOTAL",SUM(INDIRECT("AJ4:AJ"&amp;ROW()-1)),""))</f>
        <v/>
      </c>
      <c r="AK48" s="7" t="str">
        <f t="shared" ca="1" si="11"/>
        <v/>
      </c>
      <c r="AL48" s="7" t="str">
        <f ca="1">IF(AND($A48&lt;&gt;"",$A48&lt;&gt;"TOTAL"),IF(AND([3]PREMIOS_GRADOS!$BM46&lt;&gt;"",[3]PREMIOS_GRADOS!$BM46&lt;&gt;0),[3]PREMIOS_GRADOS!$BM46,""),IF($A48="TOTAL",SUM(INDIRECT("AL4:AL"&amp;ROW()-1)),""))</f>
        <v/>
      </c>
      <c r="AM48" s="7" t="str">
        <f ca="1">IF(AND($A48&lt;&gt;"",$A48&lt;&gt;"TOTAL"),IF(AND([3]PREMIOS_GRADOS!$BO46&lt;&gt;"",[3]PREMIOS_GRADOS!$BO46&lt;&gt;0),[3]PREMIOS_GRADOS!$BO46,""),IF($A48="TOTAL",SUM(INDIRECT("AM4:AM"&amp;ROW()-1)),""))</f>
        <v/>
      </c>
      <c r="AN48" s="7" t="str">
        <f t="shared" ca="1" si="12"/>
        <v/>
      </c>
      <c r="AO48" s="7" t="str">
        <f ca="1">IF(AND($A48&lt;&gt;"",$A48&lt;&gt;"TOTAL"),IF(AND([3]PREMIOS_GRADOS!$BR46&lt;&gt;"",[3]PREMIOS_GRADOS!$BR46&lt;&gt;0),[3]PREMIOS_GRADOS!$BR46,""),IF($A48="TOTAL",SUM(INDIRECT("AO4:AO"&amp;ROW()-1)),""))</f>
        <v/>
      </c>
      <c r="AP48" s="7" t="str">
        <f ca="1">IF(AND($A48&lt;&gt;"",$A48&lt;&gt;"TOTAL"),IF(AND([3]PREMIOS_GRADOS!$BT46&lt;&gt;"",[3]PREMIOS_GRADOS!$BT46&lt;&gt;0),[3]PREMIOS_GRADOS!$BT46,""),IF($A48="TOTAL",SUM(INDIRECT("AP4:AP"&amp;ROW()-1)),""))</f>
        <v/>
      </c>
      <c r="AQ48" s="7" t="str">
        <f t="shared" ca="1" si="13"/>
        <v/>
      </c>
      <c r="AR48" s="7" t="str">
        <f ca="1">IF(AND($A48&lt;&gt;"",$A48&lt;&gt;"TOTAL"),IF(AND([3]PREMIOS_GRADOS!$BW46&lt;&gt;"",[3]PREMIOS_GRADOS!$BW46&lt;&gt;0),[3]PREMIOS_GRADOS!$BW46,""),IF($A48="TOTAL",SUM(INDIRECT("AR4:AR"&amp;ROW()-1)),""))</f>
        <v/>
      </c>
      <c r="AS48" s="7" t="str">
        <f ca="1">IF(AND($A48&lt;&gt;"",$A48&lt;&gt;"TOTAL"),IF(AND([3]PREMIOS_GRADOS!$BY46&lt;&gt;"",[3]PREMIOS_GRADOS!$BY46&lt;&gt;0),[3]PREMIOS_GRADOS!$BY46,""),IF($A48="TOTAL",SUM(INDIRECT("AS4:AS"&amp;ROW()-1)),""))</f>
        <v/>
      </c>
      <c r="AT48" s="7" t="str">
        <f t="shared" ca="1" si="14"/>
        <v/>
      </c>
      <c r="AU48" s="7" t="str">
        <f ca="1">IF(AND($A48&lt;&gt;"",$A48&lt;&gt;"TOTAL"),IF(AND([3]PREMIOS_GRADOS!$CB46&lt;&gt;"",[3]PREMIOS_GRADOS!$CB46&lt;&gt;0),[3]PREMIOS_GRADOS!$CB46,""),IF($A48="TOTAL",SUM(INDIRECT("AU4:AU"&amp;ROW()-1)),""))</f>
        <v/>
      </c>
      <c r="AV48" s="7" t="str">
        <f ca="1">IF(AND($A48&lt;&gt;"",$A48&lt;&gt;"TOTAL"),IF(AND([3]PREMIOS_GRADOS!$CD46&lt;&gt;"",[3]PREMIOS_GRADOS!$CD46&lt;&gt;0),[3]PREMIOS_GRADOS!$CD46,""),IF($A48="TOTAL",SUM(INDIRECT("AV4:AV"&amp;ROW()-1)),""))</f>
        <v/>
      </c>
      <c r="AW48" s="7" t="str">
        <f t="shared" ca="1" si="15"/>
        <v/>
      </c>
      <c r="AX48" s="7" t="str">
        <f ca="1">IF(AND($A48&lt;&gt;"",$A48&lt;&gt;"TOTAL"),IF(AND([3]PREMIOS_GRADOS!$CG46&lt;&gt;"",[3]PREMIOS_GRADOS!$CG46&lt;&gt;0),[3]PREMIOS_GRADOS!$CG46,""),IF($A48="TOTAL",SUM(INDIRECT("AX4:AX"&amp;ROW()-1)),""))</f>
        <v/>
      </c>
      <c r="AY48" s="7" t="str">
        <f ca="1">IF(AND($A48&lt;&gt;"",$A48&lt;&gt;"TOTAL"),IF(AND([3]PREMIOS_GRADOS!$CI46&lt;&gt;"",[3]PREMIOS_GRADOS!$CI46&lt;&gt;0),[3]PREMIOS_GRADOS!$CI46,""),IF($A48="TOTAL",SUM(INDIRECT("AY4:AY"&amp;ROW()-1)),""))</f>
        <v/>
      </c>
      <c r="AZ48" s="7" t="str">
        <f t="shared" ca="1" si="16"/>
        <v/>
      </c>
      <c r="BA48" s="7" t="str">
        <f ca="1">IF(AND($A48&lt;&gt;"",$A48&lt;&gt;"TOTAL"),IF(AND([3]PREMIOS_GRADOS!$CL46&lt;&gt;"",[3]PREMIOS_GRADOS!$CL46&lt;&gt;0),[3]PREMIOS_GRADOS!$CL46,""),IF($A48="TOTAL",SUM(INDIRECT("BA4:BA"&amp;ROW()-1)),""))</f>
        <v/>
      </c>
      <c r="BB48" s="7" t="str">
        <f ca="1">IF(AND($A48&lt;&gt;"",$A48&lt;&gt;"TOTAL"),IF(AND([3]PREMIOS_GRADOS!$CN46&lt;&gt;"",[3]PREMIOS_GRADOS!$CN46&lt;&gt;0),[3]PREMIOS_GRADOS!$CN46,""),IF($A48="TOTAL",SUM(INDIRECT("BB4:BB"&amp;ROW()-1)),""))</f>
        <v/>
      </c>
      <c r="BC48" s="7" t="str">
        <f t="shared" ca="1" si="17"/>
        <v/>
      </c>
      <c r="BD48" s="7" t="str">
        <f ca="1">IF(AND($A48&lt;&gt;"",$A48&lt;&gt;"TOTAL"),IF(AND([3]PREMIOS_GRADOS!$CQ46&lt;&gt;"",[3]PREMIOS_GRADOS!$CQ46&lt;&gt;0),[3]PREMIOS_GRADOS!$CQ46,""),IF($A48="TOTAL",SUM(INDIRECT("BD4:BD"&amp;ROW()-1)),""))</f>
        <v/>
      </c>
      <c r="BE48" s="7" t="str">
        <f ca="1">IF(AND($A48&lt;&gt;"",$A48&lt;&gt;"TOTAL"),IF(AND([3]PREMIOS_GRADOS!$CS46&lt;&gt;"",[3]PREMIOS_GRADOS!$CS46&lt;&gt;0),[3]PREMIOS_GRADOS!$CS46,""),IF($A48="TOTAL",SUM(INDIRECT("BE4:BE"&amp;ROW()-1)),""))</f>
        <v/>
      </c>
      <c r="BF48" s="7" t="str">
        <f t="shared" ca="1" si="18"/>
        <v/>
      </c>
    </row>
    <row r="49" spans="1:58" x14ac:dyDescent="0.2">
      <c r="A49" s="12" t="str">
        <f>IF([3]PREMIOS_GRADOS!$D47&lt;&gt;"",[3]PREMIOS_GRADOS!$D47,IF(AND([3]PREMIOS_GRADOS!$D47="",[3]PREMIOS_GRADOS!$D48="",[3]PREMIOS_GRADOS!$D46=""),"","TOTAL"))</f>
        <v/>
      </c>
      <c r="B49" s="7" t="str">
        <f ca="1">IF(AND($A49&lt;&gt;"",$A49&lt;&gt;"TOTAL"),IF(AND([3]PREMIOS_GRADOS!$E47&lt;&gt;"",[3]PREMIOS_GRADOS!$E47&lt;&gt;0),[3]PREMIOS_GRADOS!$E47,""),IF($A49="TOTAL",SUM(INDIRECT("B4:B"&amp;ROW()-1)),""))</f>
        <v/>
      </c>
      <c r="C49" s="7" t="str">
        <f ca="1">IF(AND($A49&lt;&gt;"",$A49&lt;&gt;"TOTAL"),IF(AND([3]PREMIOS_GRADOS!$G47&lt;&gt;"",[3]PREMIOS_GRADOS!$G47&lt;&gt;0),[3]PREMIOS_GRADOS!$G47,""),IF($A49="TOTAL",SUM(INDIRECT("C4:C"&amp;ROW()-1)),""))</f>
        <v/>
      </c>
      <c r="D49" s="7" t="str">
        <f t="shared" ca="1" si="0"/>
        <v/>
      </c>
      <c r="E49" s="7" t="str">
        <f ca="1">IF(AND($A49&lt;&gt;"",$A49&lt;&gt;"TOTAL"),IF(AND([3]PREMIOS_GRADOS!$J47&lt;&gt;"",[3]PREMIOS_GRADOS!$J47&lt;&gt;0),[3]PREMIOS_GRADOS!$J47,""),IF($A49="TOTAL",SUM(INDIRECT("E4:E"&amp;ROW()-1)),""))</f>
        <v/>
      </c>
      <c r="F49" s="7" t="str">
        <f ca="1">IF(AND($A49&lt;&gt;"",$A49&lt;&gt;"TOTAL"),IF(AND([3]PREMIOS_GRADOS!$L47&lt;&gt;"",[3]PREMIOS_GRADOS!$L47&lt;&gt;0),[3]PREMIOS_GRADOS!$L47,""),IF($A49="TOTAL",SUM(INDIRECT("F4:F"&amp;ROW()-1)),""))</f>
        <v/>
      </c>
      <c r="G49" s="7" t="str">
        <f t="shared" ca="1" si="1"/>
        <v/>
      </c>
      <c r="H49" s="7" t="str">
        <f ca="1">IF(AND($A49&lt;&gt;"",$A49&lt;&gt;"TOTAL"),IF(AND([3]PREMIOS_GRADOS!$O47&lt;&gt;"",[3]PREMIOS_GRADOS!$O47&lt;&gt;0),[3]PREMIOS_GRADOS!$O47,""),IF($A49="TOTAL",SUM(INDIRECT("H4:H"&amp;ROW()-1)),""))</f>
        <v/>
      </c>
      <c r="I49" s="7" t="str">
        <f ca="1">IF(AND($A49&lt;&gt;"",$A49&lt;&gt;"TOTAL"),IF(AND([3]PREMIOS_GRADOS!$Q47&lt;&gt;"",[3]PREMIOS_GRADOS!$Q47&lt;&gt;0),[3]PREMIOS_GRADOS!$Q47,""),IF($A49="TOTAL",SUM(INDIRECT("I4:I"&amp;ROW()-1)),""))</f>
        <v/>
      </c>
      <c r="J49" s="7" t="str">
        <f t="shared" ca="1" si="2"/>
        <v/>
      </c>
      <c r="K49" s="7" t="str">
        <f ca="1">IF(AND($A49&lt;&gt;"",$A49&lt;&gt;"TOTAL"),IF(AND([3]PREMIOS_GRADOS!$T47&lt;&gt;"",[3]PREMIOS_GRADOS!$T47&lt;&gt;0),[3]PREMIOS_GRADOS!$T47,""),IF($A49="TOTAL",SUM(INDIRECT("K4:K"&amp;ROW()-1)),""))</f>
        <v/>
      </c>
      <c r="L49" s="7" t="str">
        <f ca="1">IF(AND($A49&lt;&gt;"",$A49&lt;&gt;"TOTAL"),IF(AND([3]PREMIOS_GRADOS!$V47&lt;&gt;"",[3]PREMIOS_GRADOS!$V47&lt;&gt;0),[3]PREMIOS_GRADOS!$V47,""),IF($A49="TOTAL",SUM(INDIRECT("L4:L"&amp;ROW()-1)),""))</f>
        <v/>
      </c>
      <c r="M49" s="7" t="str">
        <f t="shared" ca="1" si="3"/>
        <v/>
      </c>
      <c r="N49" s="7" t="str">
        <f ca="1">IF(AND($A49&lt;&gt;"",$A49&lt;&gt;"TOTAL"),IF(AND([3]PREMIOS_GRADOS!$Y47&lt;&gt;"",[3]PREMIOS_GRADOS!$Y47&lt;&gt;0),[3]PREMIOS_GRADOS!$Y47,""),IF($A49="TOTAL",SUM(INDIRECT("N4:N"&amp;ROW()-1)),""))</f>
        <v/>
      </c>
      <c r="O49" s="7" t="str">
        <f ca="1">IF(AND($A49&lt;&gt;"",$A49&lt;&gt;"TOTAL"),IF(AND([3]PREMIOS_GRADOS!$AA47&lt;&gt;"",[3]PREMIOS_GRADOS!$AA47&lt;&gt;0),[3]PREMIOS_GRADOS!$AA47,""),IF($A49="TOTAL",SUM(INDIRECT("O4:O"&amp;ROW()-1)),""))</f>
        <v/>
      </c>
      <c r="P49" s="7" t="str">
        <f t="shared" ca="1" si="4"/>
        <v/>
      </c>
      <c r="Q49" s="7" t="str">
        <f ca="1">IF(AND($A49&lt;&gt;"",$A49&lt;&gt;"TOTAL"),IF(AND([3]PREMIOS_GRADOS!$AD47&lt;&gt;"",[3]PREMIOS_GRADOS!$AD47&lt;&gt;0),[3]PREMIOS_GRADOS!$AD47,""),IF($A49="TOTAL",SUM(INDIRECT("Q4:Q"&amp;ROW()-1)),""))</f>
        <v/>
      </c>
      <c r="R49" s="7" t="str">
        <f ca="1">IF(AND($A49&lt;&gt;"",$A49&lt;&gt;"TOTAL"),IF(AND([3]PREMIOS_GRADOS!$AF47&lt;&gt;"",[3]PREMIOS_GRADOS!$AF47&lt;&gt;0),[3]PREMIOS_GRADOS!$AF47,""),IF($A49="TOTAL",SUM(INDIRECT("R4:R"&amp;ROW()-1)),""))</f>
        <v/>
      </c>
      <c r="S49" s="7" t="str">
        <f t="shared" ca="1" si="5"/>
        <v/>
      </c>
      <c r="T49" s="7" t="str">
        <f ca="1">IF(AND($A49&lt;&gt;"",$A49&lt;&gt;"TOTAL"),IF(AND([3]PREMIOS_GRADOS!$AI47&lt;&gt;"",[3]PREMIOS_GRADOS!$AI47&lt;&gt;0),[3]PREMIOS_GRADOS!$AI47,""),IF($A49="TOTAL",SUM(INDIRECT("T4:T"&amp;ROW()-1)),""))</f>
        <v/>
      </c>
      <c r="U49" s="7" t="str">
        <f ca="1">IF(AND($A49&lt;&gt;"",$A49&lt;&gt;"TOTAL"),IF(AND([3]PREMIOS_GRADOS!$AK47&lt;&gt;"",[3]PREMIOS_GRADOS!$AK47&lt;&gt;0),[3]PREMIOS_GRADOS!$AK47,""),IF($A49="TOTAL",SUM(INDIRECT("U4:U"&amp;ROW()-1)),""))</f>
        <v/>
      </c>
      <c r="V49" s="7" t="str">
        <f t="shared" ca="1" si="6"/>
        <v/>
      </c>
      <c r="W49" s="7" t="str">
        <f ca="1">IF(AND($A49&lt;&gt;"",$A49&lt;&gt;"TOTAL"),IF(AND([3]PREMIOS_GRADOS!$AN47&lt;&gt;"",[3]PREMIOS_GRADOS!$AN47&lt;&gt;0),[3]PREMIOS_GRADOS!$AN47,""),IF($A49="TOTAL",SUM(INDIRECT("W4:W"&amp;ROW()-1)),""))</f>
        <v/>
      </c>
      <c r="X49" s="7" t="str">
        <f ca="1">IF(AND($A49&lt;&gt;"",$A49&lt;&gt;"TOTAL"),IF(AND([3]PREMIOS_GRADOS!$AP47&lt;&gt;"",[3]PREMIOS_GRADOS!$AP47&lt;&gt;0),[3]PREMIOS_GRADOS!$AP47,""),IF($A49="TOTAL",SUM(INDIRECT("X4:X"&amp;ROW()-1)),""))</f>
        <v/>
      </c>
      <c r="Y49" s="7" t="str">
        <f t="shared" ca="1" si="7"/>
        <v/>
      </c>
      <c r="Z49" s="7" t="str">
        <f ca="1">IF(AND($A49&lt;&gt;"",$A49&lt;&gt;"TOTAL"),IF(AND([3]PREMIOS_GRADOS!$AS47&lt;&gt;"",[3]PREMIOS_GRADOS!$AS47&lt;&gt;0),[3]PREMIOS_GRADOS!$AS47,""),IF($A49="TOTAL",SUM(INDIRECT("Z4:Z"&amp;ROW()-1)),""))</f>
        <v/>
      </c>
      <c r="AA49" s="7" t="str">
        <f ca="1">IF(AND($A49&lt;&gt;"",$A49&lt;&gt;"TOTAL"),IF(AND([3]PREMIOS_GRADOS!$AU47&lt;&gt;"",[3]PREMIOS_GRADOS!$AU47&lt;&gt;0),[3]PREMIOS_GRADOS!$AU47,""),IF($A49="TOTAL",SUM(INDIRECT("AA4:AA"&amp;ROW()-1)),""))</f>
        <v/>
      </c>
      <c r="AB49" s="7" t="str">
        <f t="shared" ca="1" si="8"/>
        <v/>
      </c>
      <c r="AC49" s="7" t="str">
        <f ca="1">IF(AND($A49&lt;&gt;"",$A49&lt;&gt;"TOTAL"),IF(AND([3]PREMIOS_GRADOS!$AX47&lt;&gt;"",[3]PREMIOS_GRADOS!$AX47&lt;&gt;0),[3]PREMIOS_GRADOS!$AX47,""),IF($A49="TOTAL",SUM(INDIRECT("AC4:AC"&amp;ROW()-1)),""))</f>
        <v/>
      </c>
      <c r="AD49" s="7" t="str">
        <f ca="1">IF(AND($A49&lt;&gt;"",$A49&lt;&gt;"TOTAL"),IF(AND([3]PREMIOS_GRADOS!$AZ47&lt;&gt;"",[3]PREMIOS_GRADOS!$AZ47&lt;&gt;0),[3]PREMIOS_GRADOS!$AZ47,""),IF($A49="TOTAL",SUM(INDIRECT("AD4:AD"&amp;ROW()-1)),""))</f>
        <v/>
      </c>
      <c r="AE49" s="7" t="str">
        <f t="shared" ca="1" si="9"/>
        <v/>
      </c>
      <c r="AF49" s="7" t="str">
        <f ca="1">IF(AND($A49&lt;&gt;"",$A49&lt;&gt;"TOTAL"),IF(AND([3]PREMIOS_GRADOS!$BC47&lt;&gt;"",[3]PREMIOS_GRADOS!$BC47&lt;&gt;0),[3]PREMIOS_GRADOS!$BC47,""),IF($A49="TOTAL",SUM(INDIRECT("AF4:AF"&amp;ROW()-1)),""))</f>
        <v/>
      </c>
      <c r="AG49" s="7" t="str">
        <f ca="1">IF(AND($A49&lt;&gt;"",$A49&lt;&gt;"TOTAL"),IF(AND([3]PREMIOS_GRADOS!$BE47&lt;&gt;"",[3]PREMIOS_GRADOS!$BE47&lt;&gt;0),[3]PREMIOS_GRADOS!$BE47,""),IF($A49="TOTAL",SUM(INDIRECT("AG4:AG"&amp;ROW()-1)),""))</f>
        <v/>
      </c>
      <c r="AH49" s="7" t="str">
        <f t="shared" ca="1" si="10"/>
        <v/>
      </c>
      <c r="AI49" s="7" t="str">
        <f ca="1">IF(AND($A49&lt;&gt;"",$A49&lt;&gt;"TOTAL"),IF(AND([3]PREMIOS_GRADOS!$BH47&lt;&gt;"",[3]PREMIOS_GRADOS!$BH47&lt;&gt;0),[3]PREMIOS_GRADOS!$BH47,""),IF($A49="TOTAL",SUM(INDIRECT("AI4:AI"&amp;ROW()-1)),""))</f>
        <v/>
      </c>
      <c r="AJ49" s="7" t="str">
        <f ca="1">IF(AND($A49&lt;&gt;"",$A49&lt;&gt;"TOTAL"),IF(AND([3]PREMIOS_GRADOS!$BJ47&lt;&gt;"",[3]PREMIOS_GRADOS!$BJ47&lt;&gt;0),[3]PREMIOS_GRADOS!$BJ47,""),IF($A49="TOTAL",SUM(INDIRECT("AJ4:AJ"&amp;ROW()-1)),""))</f>
        <v/>
      </c>
      <c r="AK49" s="7" t="str">
        <f t="shared" ca="1" si="11"/>
        <v/>
      </c>
      <c r="AL49" s="7" t="str">
        <f ca="1">IF(AND($A49&lt;&gt;"",$A49&lt;&gt;"TOTAL"),IF(AND([3]PREMIOS_GRADOS!$BM47&lt;&gt;"",[3]PREMIOS_GRADOS!$BM47&lt;&gt;0),[3]PREMIOS_GRADOS!$BM47,""),IF($A49="TOTAL",SUM(INDIRECT("AL4:AL"&amp;ROW()-1)),""))</f>
        <v/>
      </c>
      <c r="AM49" s="7" t="str">
        <f ca="1">IF(AND($A49&lt;&gt;"",$A49&lt;&gt;"TOTAL"),IF(AND([3]PREMIOS_GRADOS!$BO47&lt;&gt;"",[3]PREMIOS_GRADOS!$BO47&lt;&gt;0),[3]PREMIOS_GRADOS!$BO47,""),IF($A49="TOTAL",SUM(INDIRECT("AM4:AM"&amp;ROW()-1)),""))</f>
        <v/>
      </c>
      <c r="AN49" s="7" t="str">
        <f t="shared" ca="1" si="12"/>
        <v/>
      </c>
      <c r="AO49" s="7" t="str">
        <f ca="1">IF(AND($A49&lt;&gt;"",$A49&lt;&gt;"TOTAL"),IF(AND([3]PREMIOS_GRADOS!$BR47&lt;&gt;"",[3]PREMIOS_GRADOS!$BR47&lt;&gt;0),[3]PREMIOS_GRADOS!$BR47,""),IF($A49="TOTAL",SUM(INDIRECT("AO4:AO"&amp;ROW()-1)),""))</f>
        <v/>
      </c>
      <c r="AP49" s="7" t="str">
        <f ca="1">IF(AND($A49&lt;&gt;"",$A49&lt;&gt;"TOTAL"),IF(AND([3]PREMIOS_GRADOS!$BT47&lt;&gt;"",[3]PREMIOS_GRADOS!$BT47&lt;&gt;0),[3]PREMIOS_GRADOS!$BT47,""),IF($A49="TOTAL",SUM(INDIRECT("AP4:AP"&amp;ROW()-1)),""))</f>
        <v/>
      </c>
      <c r="AQ49" s="7" t="str">
        <f t="shared" ca="1" si="13"/>
        <v/>
      </c>
      <c r="AR49" s="7" t="str">
        <f ca="1">IF(AND($A49&lt;&gt;"",$A49&lt;&gt;"TOTAL"),IF(AND([3]PREMIOS_GRADOS!$BW47&lt;&gt;"",[3]PREMIOS_GRADOS!$BW47&lt;&gt;0),[3]PREMIOS_GRADOS!$BW47,""),IF($A49="TOTAL",SUM(INDIRECT("AR4:AR"&amp;ROW()-1)),""))</f>
        <v/>
      </c>
      <c r="AS49" s="7" t="str">
        <f ca="1">IF(AND($A49&lt;&gt;"",$A49&lt;&gt;"TOTAL"),IF(AND([3]PREMIOS_GRADOS!$BY47&lt;&gt;"",[3]PREMIOS_GRADOS!$BY47&lt;&gt;0),[3]PREMIOS_GRADOS!$BY47,""),IF($A49="TOTAL",SUM(INDIRECT("AS4:AS"&amp;ROW()-1)),""))</f>
        <v/>
      </c>
      <c r="AT49" s="7" t="str">
        <f t="shared" ca="1" si="14"/>
        <v/>
      </c>
      <c r="AU49" s="7" t="str">
        <f ca="1">IF(AND($A49&lt;&gt;"",$A49&lt;&gt;"TOTAL"),IF(AND([3]PREMIOS_GRADOS!$CB47&lt;&gt;"",[3]PREMIOS_GRADOS!$CB47&lt;&gt;0),[3]PREMIOS_GRADOS!$CB47,""),IF($A49="TOTAL",SUM(INDIRECT("AU4:AU"&amp;ROW()-1)),""))</f>
        <v/>
      </c>
      <c r="AV49" s="7" t="str">
        <f ca="1">IF(AND($A49&lt;&gt;"",$A49&lt;&gt;"TOTAL"),IF(AND([3]PREMIOS_GRADOS!$CD47&lt;&gt;"",[3]PREMIOS_GRADOS!$CD47&lt;&gt;0),[3]PREMIOS_GRADOS!$CD47,""),IF($A49="TOTAL",SUM(INDIRECT("AV4:AV"&amp;ROW()-1)),""))</f>
        <v/>
      </c>
      <c r="AW49" s="7" t="str">
        <f t="shared" ca="1" si="15"/>
        <v/>
      </c>
      <c r="AX49" s="7" t="str">
        <f ca="1">IF(AND($A49&lt;&gt;"",$A49&lt;&gt;"TOTAL"),IF(AND([3]PREMIOS_GRADOS!$CG47&lt;&gt;"",[3]PREMIOS_GRADOS!$CG47&lt;&gt;0),[3]PREMIOS_GRADOS!$CG47,""),IF($A49="TOTAL",SUM(INDIRECT("AX4:AX"&amp;ROW()-1)),""))</f>
        <v/>
      </c>
      <c r="AY49" s="7" t="str">
        <f ca="1">IF(AND($A49&lt;&gt;"",$A49&lt;&gt;"TOTAL"),IF(AND([3]PREMIOS_GRADOS!$CI47&lt;&gt;"",[3]PREMIOS_GRADOS!$CI47&lt;&gt;0),[3]PREMIOS_GRADOS!$CI47,""),IF($A49="TOTAL",SUM(INDIRECT("AY4:AY"&amp;ROW()-1)),""))</f>
        <v/>
      </c>
      <c r="AZ49" s="7" t="str">
        <f t="shared" ca="1" si="16"/>
        <v/>
      </c>
      <c r="BA49" s="7" t="str">
        <f ca="1">IF(AND($A49&lt;&gt;"",$A49&lt;&gt;"TOTAL"),IF(AND([3]PREMIOS_GRADOS!$CL47&lt;&gt;"",[3]PREMIOS_GRADOS!$CL47&lt;&gt;0),[3]PREMIOS_GRADOS!$CL47,""),IF($A49="TOTAL",SUM(INDIRECT("BA4:BA"&amp;ROW()-1)),""))</f>
        <v/>
      </c>
      <c r="BB49" s="7" t="str">
        <f ca="1">IF(AND($A49&lt;&gt;"",$A49&lt;&gt;"TOTAL"),IF(AND([3]PREMIOS_GRADOS!$CN47&lt;&gt;"",[3]PREMIOS_GRADOS!$CN47&lt;&gt;0),[3]PREMIOS_GRADOS!$CN47,""),IF($A49="TOTAL",SUM(INDIRECT("BB4:BB"&amp;ROW()-1)),""))</f>
        <v/>
      </c>
      <c r="BC49" s="7" t="str">
        <f t="shared" ca="1" si="17"/>
        <v/>
      </c>
      <c r="BD49" s="7" t="str">
        <f ca="1">IF(AND($A49&lt;&gt;"",$A49&lt;&gt;"TOTAL"),IF(AND([3]PREMIOS_GRADOS!$CQ47&lt;&gt;"",[3]PREMIOS_GRADOS!$CQ47&lt;&gt;0),[3]PREMIOS_GRADOS!$CQ47,""),IF($A49="TOTAL",SUM(INDIRECT("BD4:BD"&amp;ROW()-1)),""))</f>
        <v/>
      </c>
      <c r="BE49" s="7" t="str">
        <f ca="1">IF(AND($A49&lt;&gt;"",$A49&lt;&gt;"TOTAL"),IF(AND([3]PREMIOS_GRADOS!$CS47&lt;&gt;"",[3]PREMIOS_GRADOS!$CS47&lt;&gt;0),[3]PREMIOS_GRADOS!$CS47,""),IF($A49="TOTAL",SUM(INDIRECT("BE4:BE"&amp;ROW()-1)),""))</f>
        <v/>
      </c>
      <c r="BF49" s="7" t="str">
        <f t="shared" ca="1" si="18"/>
        <v/>
      </c>
    </row>
    <row r="50" spans="1:58" x14ac:dyDescent="0.2">
      <c r="A50" s="12" t="str">
        <f>IF([3]PREMIOS_GRADOS!$D48&lt;&gt;"",[3]PREMIOS_GRADOS!$D48,IF(AND([3]PREMIOS_GRADOS!$D48="",[3]PREMIOS_GRADOS!$D49="",[3]PREMIOS_GRADOS!$D47=""),"","TOTAL"))</f>
        <v/>
      </c>
      <c r="B50" s="7" t="str">
        <f ca="1">IF(AND($A50&lt;&gt;"",$A50&lt;&gt;"TOTAL"),IF(AND([3]PREMIOS_GRADOS!$E48&lt;&gt;"",[3]PREMIOS_GRADOS!$E48&lt;&gt;0),[3]PREMIOS_GRADOS!$E48,""),IF($A50="TOTAL",SUM(INDIRECT("B4:B"&amp;ROW()-1)),""))</f>
        <v/>
      </c>
      <c r="C50" s="7" t="str">
        <f ca="1">IF(AND($A50&lt;&gt;"",$A50&lt;&gt;"TOTAL"),IF(AND([3]PREMIOS_GRADOS!$G48&lt;&gt;"",[3]PREMIOS_GRADOS!$G48&lt;&gt;0),[3]PREMIOS_GRADOS!$G48,""),IF($A50="TOTAL",SUM(INDIRECT("C4:C"&amp;ROW()-1)),""))</f>
        <v/>
      </c>
      <c r="D50" s="7" t="str">
        <f t="shared" ca="1" si="0"/>
        <v/>
      </c>
      <c r="E50" s="7" t="str">
        <f ca="1">IF(AND($A50&lt;&gt;"",$A50&lt;&gt;"TOTAL"),IF(AND([3]PREMIOS_GRADOS!$J48&lt;&gt;"",[3]PREMIOS_GRADOS!$J48&lt;&gt;0),[3]PREMIOS_GRADOS!$J48,""),IF($A50="TOTAL",SUM(INDIRECT("E4:E"&amp;ROW()-1)),""))</f>
        <v/>
      </c>
      <c r="F50" s="7" t="str">
        <f ca="1">IF(AND($A50&lt;&gt;"",$A50&lt;&gt;"TOTAL"),IF(AND([3]PREMIOS_GRADOS!$L48&lt;&gt;"",[3]PREMIOS_GRADOS!$L48&lt;&gt;0),[3]PREMIOS_GRADOS!$L48,""),IF($A50="TOTAL",SUM(INDIRECT("F4:F"&amp;ROW()-1)),""))</f>
        <v/>
      </c>
      <c r="G50" s="7" t="str">
        <f t="shared" ca="1" si="1"/>
        <v/>
      </c>
      <c r="H50" s="7" t="str">
        <f ca="1">IF(AND($A50&lt;&gt;"",$A50&lt;&gt;"TOTAL"),IF(AND([3]PREMIOS_GRADOS!$O48&lt;&gt;"",[3]PREMIOS_GRADOS!$O48&lt;&gt;0),[3]PREMIOS_GRADOS!$O48,""),IF($A50="TOTAL",SUM(INDIRECT("H4:H"&amp;ROW()-1)),""))</f>
        <v/>
      </c>
      <c r="I50" s="7" t="str">
        <f ca="1">IF(AND($A50&lt;&gt;"",$A50&lt;&gt;"TOTAL"),IF(AND([3]PREMIOS_GRADOS!$Q48&lt;&gt;"",[3]PREMIOS_GRADOS!$Q48&lt;&gt;0),[3]PREMIOS_GRADOS!$Q48,""),IF($A50="TOTAL",SUM(INDIRECT("I4:I"&amp;ROW()-1)),""))</f>
        <v/>
      </c>
      <c r="J50" s="7" t="str">
        <f t="shared" ca="1" si="2"/>
        <v/>
      </c>
      <c r="K50" s="7" t="str">
        <f ca="1">IF(AND($A50&lt;&gt;"",$A50&lt;&gt;"TOTAL"),IF(AND([3]PREMIOS_GRADOS!$T48&lt;&gt;"",[3]PREMIOS_GRADOS!$T48&lt;&gt;0),[3]PREMIOS_GRADOS!$T48,""),IF($A50="TOTAL",SUM(INDIRECT("K4:K"&amp;ROW()-1)),""))</f>
        <v/>
      </c>
      <c r="L50" s="7" t="str">
        <f ca="1">IF(AND($A50&lt;&gt;"",$A50&lt;&gt;"TOTAL"),IF(AND([3]PREMIOS_GRADOS!$V48&lt;&gt;"",[3]PREMIOS_GRADOS!$V48&lt;&gt;0),[3]PREMIOS_GRADOS!$V48,""),IF($A50="TOTAL",SUM(INDIRECT("L4:L"&amp;ROW()-1)),""))</f>
        <v/>
      </c>
      <c r="M50" s="7" t="str">
        <f t="shared" ca="1" si="3"/>
        <v/>
      </c>
      <c r="N50" s="7" t="str">
        <f ca="1">IF(AND($A50&lt;&gt;"",$A50&lt;&gt;"TOTAL"),IF(AND([3]PREMIOS_GRADOS!$Y48&lt;&gt;"",[3]PREMIOS_GRADOS!$Y48&lt;&gt;0),[3]PREMIOS_GRADOS!$Y48,""),IF($A50="TOTAL",SUM(INDIRECT("N4:N"&amp;ROW()-1)),""))</f>
        <v/>
      </c>
      <c r="O50" s="7" t="str">
        <f ca="1">IF(AND($A50&lt;&gt;"",$A50&lt;&gt;"TOTAL"),IF(AND([3]PREMIOS_GRADOS!$AA48&lt;&gt;"",[3]PREMIOS_GRADOS!$AA48&lt;&gt;0),[3]PREMIOS_GRADOS!$AA48,""),IF($A50="TOTAL",SUM(INDIRECT("O4:O"&amp;ROW()-1)),""))</f>
        <v/>
      </c>
      <c r="P50" s="7" t="str">
        <f t="shared" ca="1" si="4"/>
        <v/>
      </c>
      <c r="Q50" s="7" t="str">
        <f ca="1">IF(AND($A50&lt;&gt;"",$A50&lt;&gt;"TOTAL"),IF(AND([3]PREMIOS_GRADOS!$AD48&lt;&gt;"",[3]PREMIOS_GRADOS!$AD48&lt;&gt;0),[3]PREMIOS_GRADOS!$AD48,""),IF($A50="TOTAL",SUM(INDIRECT("Q4:Q"&amp;ROW()-1)),""))</f>
        <v/>
      </c>
      <c r="R50" s="7" t="str">
        <f ca="1">IF(AND($A50&lt;&gt;"",$A50&lt;&gt;"TOTAL"),IF(AND([3]PREMIOS_GRADOS!$AF48&lt;&gt;"",[3]PREMIOS_GRADOS!$AF48&lt;&gt;0),[3]PREMIOS_GRADOS!$AF48,""),IF($A50="TOTAL",SUM(INDIRECT("R4:R"&amp;ROW()-1)),""))</f>
        <v/>
      </c>
      <c r="S50" s="7" t="str">
        <f t="shared" ca="1" si="5"/>
        <v/>
      </c>
      <c r="T50" s="7" t="str">
        <f ca="1">IF(AND($A50&lt;&gt;"",$A50&lt;&gt;"TOTAL"),IF(AND([3]PREMIOS_GRADOS!$AI48&lt;&gt;"",[3]PREMIOS_GRADOS!$AI48&lt;&gt;0),[3]PREMIOS_GRADOS!$AI48,""),IF($A50="TOTAL",SUM(INDIRECT("T4:T"&amp;ROW()-1)),""))</f>
        <v/>
      </c>
      <c r="U50" s="7" t="str">
        <f ca="1">IF(AND($A50&lt;&gt;"",$A50&lt;&gt;"TOTAL"),IF(AND([3]PREMIOS_GRADOS!$AK48&lt;&gt;"",[3]PREMIOS_GRADOS!$AK48&lt;&gt;0),[3]PREMIOS_GRADOS!$AK48,""),IF($A50="TOTAL",SUM(INDIRECT("U4:U"&amp;ROW()-1)),""))</f>
        <v/>
      </c>
      <c r="V50" s="7" t="str">
        <f t="shared" ca="1" si="6"/>
        <v/>
      </c>
      <c r="W50" s="7" t="str">
        <f ca="1">IF(AND($A50&lt;&gt;"",$A50&lt;&gt;"TOTAL"),IF(AND([3]PREMIOS_GRADOS!$AN48&lt;&gt;"",[3]PREMIOS_GRADOS!$AN48&lt;&gt;0),[3]PREMIOS_GRADOS!$AN48,""),IF($A50="TOTAL",SUM(INDIRECT("W4:W"&amp;ROW()-1)),""))</f>
        <v/>
      </c>
      <c r="X50" s="7" t="str">
        <f ca="1">IF(AND($A50&lt;&gt;"",$A50&lt;&gt;"TOTAL"),IF(AND([3]PREMIOS_GRADOS!$AP48&lt;&gt;"",[3]PREMIOS_GRADOS!$AP48&lt;&gt;0),[3]PREMIOS_GRADOS!$AP48,""),IF($A50="TOTAL",SUM(INDIRECT("X4:X"&amp;ROW()-1)),""))</f>
        <v/>
      </c>
      <c r="Y50" s="7" t="str">
        <f t="shared" ca="1" si="7"/>
        <v/>
      </c>
      <c r="Z50" s="7" t="str">
        <f ca="1">IF(AND($A50&lt;&gt;"",$A50&lt;&gt;"TOTAL"),IF(AND([3]PREMIOS_GRADOS!$AS48&lt;&gt;"",[3]PREMIOS_GRADOS!$AS48&lt;&gt;0),[3]PREMIOS_GRADOS!$AS48,""),IF($A50="TOTAL",SUM(INDIRECT("Z4:Z"&amp;ROW()-1)),""))</f>
        <v/>
      </c>
      <c r="AA50" s="7" t="str">
        <f ca="1">IF(AND($A50&lt;&gt;"",$A50&lt;&gt;"TOTAL"),IF(AND([3]PREMIOS_GRADOS!$AU48&lt;&gt;"",[3]PREMIOS_GRADOS!$AU48&lt;&gt;0),[3]PREMIOS_GRADOS!$AU48,""),IF($A50="TOTAL",SUM(INDIRECT("AA4:AA"&amp;ROW()-1)),""))</f>
        <v/>
      </c>
      <c r="AB50" s="7" t="str">
        <f t="shared" ca="1" si="8"/>
        <v/>
      </c>
      <c r="AC50" s="7" t="str">
        <f ca="1">IF(AND($A50&lt;&gt;"",$A50&lt;&gt;"TOTAL"),IF(AND([3]PREMIOS_GRADOS!$AX48&lt;&gt;"",[3]PREMIOS_GRADOS!$AX48&lt;&gt;0),[3]PREMIOS_GRADOS!$AX48,""),IF($A50="TOTAL",SUM(INDIRECT("AC4:AC"&amp;ROW()-1)),""))</f>
        <v/>
      </c>
      <c r="AD50" s="7" t="str">
        <f ca="1">IF(AND($A50&lt;&gt;"",$A50&lt;&gt;"TOTAL"),IF(AND([3]PREMIOS_GRADOS!$AZ48&lt;&gt;"",[3]PREMIOS_GRADOS!$AZ48&lt;&gt;0),[3]PREMIOS_GRADOS!$AZ48,""),IF($A50="TOTAL",SUM(INDIRECT("AD4:AD"&amp;ROW()-1)),""))</f>
        <v/>
      </c>
      <c r="AE50" s="7" t="str">
        <f t="shared" ca="1" si="9"/>
        <v/>
      </c>
      <c r="AF50" s="7" t="str">
        <f ca="1">IF(AND($A50&lt;&gt;"",$A50&lt;&gt;"TOTAL"),IF(AND([3]PREMIOS_GRADOS!$BC48&lt;&gt;"",[3]PREMIOS_GRADOS!$BC48&lt;&gt;0),[3]PREMIOS_GRADOS!$BC48,""),IF($A50="TOTAL",SUM(INDIRECT("AF4:AF"&amp;ROW()-1)),""))</f>
        <v/>
      </c>
      <c r="AG50" s="7" t="str">
        <f ca="1">IF(AND($A50&lt;&gt;"",$A50&lt;&gt;"TOTAL"),IF(AND([3]PREMIOS_GRADOS!$BE48&lt;&gt;"",[3]PREMIOS_GRADOS!$BE48&lt;&gt;0),[3]PREMIOS_GRADOS!$BE48,""),IF($A50="TOTAL",SUM(INDIRECT("AG4:AG"&amp;ROW()-1)),""))</f>
        <v/>
      </c>
      <c r="AH50" s="7" t="str">
        <f t="shared" ca="1" si="10"/>
        <v/>
      </c>
      <c r="AI50" s="7" t="str">
        <f ca="1">IF(AND($A50&lt;&gt;"",$A50&lt;&gt;"TOTAL"),IF(AND([3]PREMIOS_GRADOS!$BH48&lt;&gt;"",[3]PREMIOS_GRADOS!$BH48&lt;&gt;0),[3]PREMIOS_GRADOS!$BH48,""),IF($A50="TOTAL",SUM(INDIRECT("AI4:AI"&amp;ROW()-1)),""))</f>
        <v/>
      </c>
      <c r="AJ50" s="7" t="str">
        <f ca="1">IF(AND($A50&lt;&gt;"",$A50&lt;&gt;"TOTAL"),IF(AND([3]PREMIOS_GRADOS!$BJ48&lt;&gt;"",[3]PREMIOS_GRADOS!$BJ48&lt;&gt;0),[3]PREMIOS_GRADOS!$BJ48,""),IF($A50="TOTAL",SUM(INDIRECT("AJ4:AJ"&amp;ROW()-1)),""))</f>
        <v/>
      </c>
      <c r="AK50" s="7" t="str">
        <f t="shared" ca="1" si="11"/>
        <v/>
      </c>
      <c r="AL50" s="7" t="str">
        <f ca="1">IF(AND($A50&lt;&gt;"",$A50&lt;&gt;"TOTAL"),IF(AND([3]PREMIOS_GRADOS!$BM48&lt;&gt;"",[3]PREMIOS_GRADOS!$BM48&lt;&gt;0),[3]PREMIOS_GRADOS!$BM48,""),IF($A50="TOTAL",SUM(INDIRECT("AL4:AL"&amp;ROW()-1)),""))</f>
        <v/>
      </c>
      <c r="AM50" s="7" t="str">
        <f ca="1">IF(AND($A50&lt;&gt;"",$A50&lt;&gt;"TOTAL"),IF(AND([3]PREMIOS_GRADOS!$BO48&lt;&gt;"",[3]PREMIOS_GRADOS!$BO48&lt;&gt;0),[3]PREMIOS_GRADOS!$BO48,""),IF($A50="TOTAL",SUM(INDIRECT("AM4:AM"&amp;ROW()-1)),""))</f>
        <v/>
      </c>
      <c r="AN50" s="7" t="str">
        <f t="shared" ca="1" si="12"/>
        <v/>
      </c>
      <c r="AO50" s="7" t="str">
        <f ca="1">IF(AND($A50&lt;&gt;"",$A50&lt;&gt;"TOTAL"),IF(AND([3]PREMIOS_GRADOS!$BR48&lt;&gt;"",[3]PREMIOS_GRADOS!$BR48&lt;&gt;0),[3]PREMIOS_GRADOS!$BR48,""),IF($A50="TOTAL",SUM(INDIRECT("AO4:AO"&amp;ROW()-1)),""))</f>
        <v/>
      </c>
      <c r="AP50" s="7" t="str">
        <f ca="1">IF(AND($A50&lt;&gt;"",$A50&lt;&gt;"TOTAL"),IF(AND([3]PREMIOS_GRADOS!$BT48&lt;&gt;"",[3]PREMIOS_GRADOS!$BT48&lt;&gt;0),[3]PREMIOS_GRADOS!$BT48,""),IF($A50="TOTAL",SUM(INDIRECT("AP4:AP"&amp;ROW()-1)),""))</f>
        <v/>
      </c>
      <c r="AQ50" s="7" t="str">
        <f t="shared" ca="1" si="13"/>
        <v/>
      </c>
      <c r="AR50" s="7" t="str">
        <f ca="1">IF(AND($A50&lt;&gt;"",$A50&lt;&gt;"TOTAL"),IF(AND([3]PREMIOS_GRADOS!$BW48&lt;&gt;"",[3]PREMIOS_GRADOS!$BW48&lt;&gt;0),[3]PREMIOS_GRADOS!$BW48,""),IF($A50="TOTAL",SUM(INDIRECT("AR4:AR"&amp;ROW()-1)),""))</f>
        <v/>
      </c>
      <c r="AS50" s="7" t="str">
        <f ca="1">IF(AND($A50&lt;&gt;"",$A50&lt;&gt;"TOTAL"),IF(AND([3]PREMIOS_GRADOS!$BY48&lt;&gt;"",[3]PREMIOS_GRADOS!$BY48&lt;&gt;0),[3]PREMIOS_GRADOS!$BY48,""),IF($A50="TOTAL",SUM(INDIRECT("AS4:AS"&amp;ROW()-1)),""))</f>
        <v/>
      </c>
      <c r="AT50" s="7" t="str">
        <f t="shared" ca="1" si="14"/>
        <v/>
      </c>
      <c r="AU50" s="7" t="str">
        <f ca="1">IF(AND($A50&lt;&gt;"",$A50&lt;&gt;"TOTAL"),IF(AND([3]PREMIOS_GRADOS!$CB48&lt;&gt;"",[3]PREMIOS_GRADOS!$CB48&lt;&gt;0),[3]PREMIOS_GRADOS!$CB48,""),IF($A50="TOTAL",SUM(INDIRECT("AU4:AU"&amp;ROW()-1)),""))</f>
        <v/>
      </c>
      <c r="AV50" s="7" t="str">
        <f ca="1">IF(AND($A50&lt;&gt;"",$A50&lt;&gt;"TOTAL"),IF(AND([3]PREMIOS_GRADOS!$CD48&lt;&gt;"",[3]PREMIOS_GRADOS!$CD48&lt;&gt;0),[3]PREMIOS_GRADOS!$CD48,""),IF($A50="TOTAL",SUM(INDIRECT("AV4:AV"&amp;ROW()-1)),""))</f>
        <v/>
      </c>
      <c r="AW50" s="7" t="str">
        <f t="shared" ca="1" si="15"/>
        <v/>
      </c>
      <c r="AX50" s="7" t="str">
        <f ca="1">IF(AND($A50&lt;&gt;"",$A50&lt;&gt;"TOTAL"),IF(AND([3]PREMIOS_GRADOS!$CG48&lt;&gt;"",[3]PREMIOS_GRADOS!$CG48&lt;&gt;0),[3]PREMIOS_GRADOS!$CG48,""),IF($A50="TOTAL",SUM(INDIRECT("AX4:AX"&amp;ROW()-1)),""))</f>
        <v/>
      </c>
      <c r="AY50" s="7" t="str">
        <f ca="1">IF(AND($A50&lt;&gt;"",$A50&lt;&gt;"TOTAL"),IF(AND([3]PREMIOS_GRADOS!$CI48&lt;&gt;"",[3]PREMIOS_GRADOS!$CI48&lt;&gt;0),[3]PREMIOS_GRADOS!$CI48,""),IF($A50="TOTAL",SUM(INDIRECT("AY4:AY"&amp;ROW()-1)),""))</f>
        <v/>
      </c>
      <c r="AZ50" s="7" t="str">
        <f t="shared" ca="1" si="16"/>
        <v/>
      </c>
      <c r="BA50" s="7" t="str">
        <f ca="1">IF(AND($A50&lt;&gt;"",$A50&lt;&gt;"TOTAL"),IF(AND([3]PREMIOS_GRADOS!$CL48&lt;&gt;"",[3]PREMIOS_GRADOS!$CL48&lt;&gt;0),[3]PREMIOS_GRADOS!$CL48,""),IF($A50="TOTAL",SUM(INDIRECT("BA4:BA"&amp;ROW()-1)),""))</f>
        <v/>
      </c>
      <c r="BB50" s="7" t="str">
        <f ca="1">IF(AND($A50&lt;&gt;"",$A50&lt;&gt;"TOTAL"),IF(AND([3]PREMIOS_GRADOS!$CN48&lt;&gt;"",[3]PREMIOS_GRADOS!$CN48&lt;&gt;0),[3]PREMIOS_GRADOS!$CN48,""),IF($A50="TOTAL",SUM(INDIRECT("BB4:BB"&amp;ROW()-1)),""))</f>
        <v/>
      </c>
      <c r="BC50" s="7" t="str">
        <f t="shared" ca="1" si="17"/>
        <v/>
      </c>
      <c r="BD50" s="7" t="str">
        <f ca="1">IF(AND($A50&lt;&gt;"",$A50&lt;&gt;"TOTAL"),IF(AND([3]PREMIOS_GRADOS!$CQ48&lt;&gt;"",[3]PREMIOS_GRADOS!$CQ48&lt;&gt;0),[3]PREMIOS_GRADOS!$CQ48,""),IF($A50="TOTAL",SUM(INDIRECT("BD4:BD"&amp;ROW()-1)),""))</f>
        <v/>
      </c>
      <c r="BE50" s="7" t="str">
        <f ca="1">IF(AND($A50&lt;&gt;"",$A50&lt;&gt;"TOTAL"),IF(AND([3]PREMIOS_GRADOS!$CS48&lt;&gt;"",[3]PREMIOS_GRADOS!$CS48&lt;&gt;0),[3]PREMIOS_GRADOS!$CS48,""),IF($A50="TOTAL",SUM(INDIRECT("BE4:BE"&amp;ROW()-1)),""))</f>
        <v/>
      </c>
      <c r="BF50" s="7" t="str">
        <f t="shared" ca="1" si="18"/>
        <v/>
      </c>
    </row>
    <row r="51" spans="1:58" x14ac:dyDescent="0.2">
      <c r="A51" s="12" t="str">
        <f>IF([3]PREMIOS_GRADOS!$D49&lt;&gt;"",[3]PREMIOS_GRADOS!$D49,IF(AND([3]PREMIOS_GRADOS!$D49="",[3]PREMIOS_GRADOS!$D50="",[3]PREMIOS_GRADOS!$D48=""),"","TOTAL"))</f>
        <v/>
      </c>
      <c r="B51" s="7" t="str">
        <f ca="1">IF(AND($A51&lt;&gt;"",$A51&lt;&gt;"TOTAL"),IF(AND([3]PREMIOS_GRADOS!$E49&lt;&gt;"",[3]PREMIOS_GRADOS!$E49&lt;&gt;0),[3]PREMIOS_GRADOS!$E49,""),IF($A51="TOTAL",SUM(INDIRECT("B4:B"&amp;ROW()-1)),""))</f>
        <v/>
      </c>
      <c r="C51" s="7" t="str">
        <f ca="1">IF(AND($A51&lt;&gt;"",$A51&lt;&gt;"TOTAL"),IF(AND([3]PREMIOS_GRADOS!$G49&lt;&gt;"",[3]PREMIOS_GRADOS!$G49&lt;&gt;0),[3]PREMIOS_GRADOS!$G49,""),IF($A51="TOTAL",SUM(INDIRECT("C4:C"&amp;ROW()-1)),""))</f>
        <v/>
      </c>
      <c r="D51" s="7" t="str">
        <f t="shared" ca="1" si="0"/>
        <v/>
      </c>
      <c r="E51" s="7" t="str">
        <f ca="1">IF(AND($A51&lt;&gt;"",$A51&lt;&gt;"TOTAL"),IF(AND([3]PREMIOS_GRADOS!$J49&lt;&gt;"",[3]PREMIOS_GRADOS!$J49&lt;&gt;0),[3]PREMIOS_GRADOS!$J49,""),IF($A51="TOTAL",SUM(INDIRECT("E4:E"&amp;ROW()-1)),""))</f>
        <v/>
      </c>
      <c r="F51" s="7" t="str">
        <f ca="1">IF(AND($A51&lt;&gt;"",$A51&lt;&gt;"TOTAL"),IF(AND([3]PREMIOS_GRADOS!$L49&lt;&gt;"",[3]PREMIOS_GRADOS!$L49&lt;&gt;0),[3]PREMIOS_GRADOS!$L49,""),IF($A51="TOTAL",SUM(INDIRECT("F4:F"&amp;ROW()-1)),""))</f>
        <v/>
      </c>
      <c r="G51" s="7" t="str">
        <f t="shared" ca="1" si="1"/>
        <v/>
      </c>
      <c r="H51" s="7" t="str">
        <f ca="1">IF(AND($A51&lt;&gt;"",$A51&lt;&gt;"TOTAL"),IF(AND([3]PREMIOS_GRADOS!$O49&lt;&gt;"",[3]PREMIOS_GRADOS!$O49&lt;&gt;0),[3]PREMIOS_GRADOS!$O49,""),IF($A51="TOTAL",SUM(INDIRECT("H4:H"&amp;ROW()-1)),""))</f>
        <v/>
      </c>
      <c r="I51" s="7" t="str">
        <f ca="1">IF(AND($A51&lt;&gt;"",$A51&lt;&gt;"TOTAL"),IF(AND([3]PREMIOS_GRADOS!$Q49&lt;&gt;"",[3]PREMIOS_GRADOS!$Q49&lt;&gt;0),[3]PREMIOS_GRADOS!$Q49,""),IF($A51="TOTAL",SUM(INDIRECT("I4:I"&amp;ROW()-1)),""))</f>
        <v/>
      </c>
      <c r="J51" s="7" t="str">
        <f t="shared" ca="1" si="2"/>
        <v/>
      </c>
      <c r="K51" s="7" t="str">
        <f ca="1">IF(AND($A51&lt;&gt;"",$A51&lt;&gt;"TOTAL"),IF(AND([3]PREMIOS_GRADOS!$T49&lt;&gt;"",[3]PREMIOS_GRADOS!$T49&lt;&gt;0),[3]PREMIOS_GRADOS!$T49,""),IF($A51="TOTAL",SUM(INDIRECT("K4:K"&amp;ROW()-1)),""))</f>
        <v/>
      </c>
      <c r="L51" s="7" t="str">
        <f ca="1">IF(AND($A51&lt;&gt;"",$A51&lt;&gt;"TOTAL"),IF(AND([3]PREMIOS_GRADOS!$V49&lt;&gt;"",[3]PREMIOS_GRADOS!$V49&lt;&gt;0),[3]PREMIOS_GRADOS!$V49,""),IF($A51="TOTAL",SUM(INDIRECT("L4:L"&amp;ROW()-1)),""))</f>
        <v/>
      </c>
      <c r="M51" s="7" t="str">
        <f t="shared" ca="1" si="3"/>
        <v/>
      </c>
      <c r="N51" s="7" t="str">
        <f ca="1">IF(AND($A51&lt;&gt;"",$A51&lt;&gt;"TOTAL"),IF(AND([3]PREMIOS_GRADOS!$Y49&lt;&gt;"",[3]PREMIOS_GRADOS!$Y49&lt;&gt;0),[3]PREMIOS_GRADOS!$Y49,""),IF($A51="TOTAL",SUM(INDIRECT("N4:N"&amp;ROW()-1)),""))</f>
        <v/>
      </c>
      <c r="O51" s="7" t="str">
        <f ca="1">IF(AND($A51&lt;&gt;"",$A51&lt;&gt;"TOTAL"),IF(AND([3]PREMIOS_GRADOS!$AA49&lt;&gt;"",[3]PREMIOS_GRADOS!$AA49&lt;&gt;0),[3]PREMIOS_GRADOS!$AA49,""),IF($A51="TOTAL",SUM(INDIRECT("O4:O"&amp;ROW()-1)),""))</f>
        <v/>
      </c>
      <c r="P51" s="7" t="str">
        <f t="shared" ca="1" si="4"/>
        <v/>
      </c>
      <c r="Q51" s="7" t="str">
        <f ca="1">IF(AND($A51&lt;&gt;"",$A51&lt;&gt;"TOTAL"),IF(AND([3]PREMIOS_GRADOS!$AD49&lt;&gt;"",[3]PREMIOS_GRADOS!$AD49&lt;&gt;0),[3]PREMIOS_GRADOS!$AD49,""),IF($A51="TOTAL",SUM(INDIRECT("Q4:Q"&amp;ROW()-1)),""))</f>
        <v/>
      </c>
      <c r="R51" s="7" t="str">
        <f ca="1">IF(AND($A51&lt;&gt;"",$A51&lt;&gt;"TOTAL"),IF(AND([3]PREMIOS_GRADOS!$AF49&lt;&gt;"",[3]PREMIOS_GRADOS!$AF49&lt;&gt;0),[3]PREMIOS_GRADOS!$AF49,""),IF($A51="TOTAL",SUM(INDIRECT("R4:R"&amp;ROW()-1)),""))</f>
        <v/>
      </c>
      <c r="S51" s="7" t="str">
        <f t="shared" ca="1" si="5"/>
        <v/>
      </c>
      <c r="T51" s="7" t="str">
        <f ca="1">IF(AND($A51&lt;&gt;"",$A51&lt;&gt;"TOTAL"),IF(AND([3]PREMIOS_GRADOS!$AI49&lt;&gt;"",[3]PREMIOS_GRADOS!$AI49&lt;&gt;0),[3]PREMIOS_GRADOS!$AI49,""),IF($A51="TOTAL",SUM(INDIRECT("T4:T"&amp;ROW()-1)),""))</f>
        <v/>
      </c>
      <c r="U51" s="7" t="str">
        <f ca="1">IF(AND($A51&lt;&gt;"",$A51&lt;&gt;"TOTAL"),IF(AND([3]PREMIOS_GRADOS!$AK49&lt;&gt;"",[3]PREMIOS_GRADOS!$AK49&lt;&gt;0),[3]PREMIOS_GRADOS!$AK49,""),IF($A51="TOTAL",SUM(INDIRECT("U4:U"&amp;ROW()-1)),""))</f>
        <v/>
      </c>
      <c r="V51" s="7" t="str">
        <f t="shared" ca="1" si="6"/>
        <v/>
      </c>
      <c r="W51" s="7" t="str">
        <f ca="1">IF(AND($A51&lt;&gt;"",$A51&lt;&gt;"TOTAL"),IF(AND([3]PREMIOS_GRADOS!$AN49&lt;&gt;"",[3]PREMIOS_GRADOS!$AN49&lt;&gt;0),[3]PREMIOS_GRADOS!$AN49,""),IF($A51="TOTAL",SUM(INDIRECT("W4:W"&amp;ROW()-1)),""))</f>
        <v/>
      </c>
      <c r="X51" s="7" t="str">
        <f ca="1">IF(AND($A51&lt;&gt;"",$A51&lt;&gt;"TOTAL"),IF(AND([3]PREMIOS_GRADOS!$AP49&lt;&gt;"",[3]PREMIOS_GRADOS!$AP49&lt;&gt;0),[3]PREMIOS_GRADOS!$AP49,""),IF($A51="TOTAL",SUM(INDIRECT("X4:X"&amp;ROW()-1)),""))</f>
        <v/>
      </c>
      <c r="Y51" s="7" t="str">
        <f t="shared" ca="1" si="7"/>
        <v/>
      </c>
      <c r="Z51" s="7" t="str">
        <f ca="1">IF(AND($A51&lt;&gt;"",$A51&lt;&gt;"TOTAL"),IF(AND([3]PREMIOS_GRADOS!$AS49&lt;&gt;"",[3]PREMIOS_GRADOS!$AS49&lt;&gt;0),[3]PREMIOS_GRADOS!$AS49,""),IF($A51="TOTAL",SUM(INDIRECT("Z4:Z"&amp;ROW()-1)),""))</f>
        <v/>
      </c>
      <c r="AA51" s="7" t="str">
        <f ca="1">IF(AND($A51&lt;&gt;"",$A51&lt;&gt;"TOTAL"),IF(AND([3]PREMIOS_GRADOS!$AU49&lt;&gt;"",[3]PREMIOS_GRADOS!$AU49&lt;&gt;0),[3]PREMIOS_GRADOS!$AU49,""),IF($A51="TOTAL",SUM(INDIRECT("AA4:AA"&amp;ROW()-1)),""))</f>
        <v/>
      </c>
      <c r="AB51" s="7" t="str">
        <f t="shared" ca="1" si="8"/>
        <v/>
      </c>
      <c r="AC51" s="7" t="str">
        <f ca="1">IF(AND($A51&lt;&gt;"",$A51&lt;&gt;"TOTAL"),IF(AND([3]PREMIOS_GRADOS!$AX49&lt;&gt;"",[3]PREMIOS_GRADOS!$AX49&lt;&gt;0),[3]PREMIOS_GRADOS!$AX49,""),IF($A51="TOTAL",SUM(INDIRECT("AC4:AC"&amp;ROW()-1)),""))</f>
        <v/>
      </c>
      <c r="AD51" s="7" t="str">
        <f ca="1">IF(AND($A51&lt;&gt;"",$A51&lt;&gt;"TOTAL"),IF(AND([3]PREMIOS_GRADOS!$AZ49&lt;&gt;"",[3]PREMIOS_GRADOS!$AZ49&lt;&gt;0),[3]PREMIOS_GRADOS!$AZ49,""),IF($A51="TOTAL",SUM(INDIRECT("AD4:AD"&amp;ROW()-1)),""))</f>
        <v/>
      </c>
      <c r="AE51" s="7" t="str">
        <f t="shared" ca="1" si="9"/>
        <v/>
      </c>
      <c r="AF51" s="7" t="str">
        <f ca="1">IF(AND($A51&lt;&gt;"",$A51&lt;&gt;"TOTAL"),IF(AND([3]PREMIOS_GRADOS!$BC49&lt;&gt;"",[3]PREMIOS_GRADOS!$BC49&lt;&gt;0),[3]PREMIOS_GRADOS!$BC49,""),IF($A51="TOTAL",SUM(INDIRECT("AF4:AF"&amp;ROW()-1)),""))</f>
        <v/>
      </c>
      <c r="AG51" s="7" t="str">
        <f ca="1">IF(AND($A51&lt;&gt;"",$A51&lt;&gt;"TOTAL"),IF(AND([3]PREMIOS_GRADOS!$BE49&lt;&gt;"",[3]PREMIOS_GRADOS!$BE49&lt;&gt;0),[3]PREMIOS_GRADOS!$BE49,""),IF($A51="TOTAL",SUM(INDIRECT("AG4:AG"&amp;ROW()-1)),""))</f>
        <v/>
      </c>
      <c r="AH51" s="7" t="str">
        <f t="shared" ca="1" si="10"/>
        <v/>
      </c>
      <c r="AI51" s="7" t="str">
        <f ca="1">IF(AND($A51&lt;&gt;"",$A51&lt;&gt;"TOTAL"),IF(AND([3]PREMIOS_GRADOS!$BH49&lt;&gt;"",[3]PREMIOS_GRADOS!$BH49&lt;&gt;0),[3]PREMIOS_GRADOS!$BH49,""),IF($A51="TOTAL",SUM(INDIRECT("AI4:AI"&amp;ROW()-1)),""))</f>
        <v/>
      </c>
      <c r="AJ51" s="7" t="str">
        <f ca="1">IF(AND($A51&lt;&gt;"",$A51&lt;&gt;"TOTAL"),IF(AND([3]PREMIOS_GRADOS!$BJ49&lt;&gt;"",[3]PREMIOS_GRADOS!$BJ49&lt;&gt;0),[3]PREMIOS_GRADOS!$BJ49,""),IF($A51="TOTAL",SUM(INDIRECT("AJ4:AJ"&amp;ROW()-1)),""))</f>
        <v/>
      </c>
      <c r="AK51" s="7" t="str">
        <f t="shared" ca="1" si="11"/>
        <v/>
      </c>
      <c r="AL51" s="7" t="str">
        <f ca="1">IF(AND($A51&lt;&gt;"",$A51&lt;&gt;"TOTAL"),IF(AND([3]PREMIOS_GRADOS!$BM49&lt;&gt;"",[3]PREMIOS_GRADOS!$BM49&lt;&gt;0),[3]PREMIOS_GRADOS!$BM49,""),IF($A51="TOTAL",SUM(INDIRECT("AL4:AL"&amp;ROW()-1)),""))</f>
        <v/>
      </c>
      <c r="AM51" s="7" t="str">
        <f ca="1">IF(AND($A51&lt;&gt;"",$A51&lt;&gt;"TOTAL"),IF(AND([3]PREMIOS_GRADOS!$BO49&lt;&gt;"",[3]PREMIOS_GRADOS!$BO49&lt;&gt;0),[3]PREMIOS_GRADOS!$BO49,""),IF($A51="TOTAL",SUM(INDIRECT("AM4:AM"&amp;ROW()-1)),""))</f>
        <v/>
      </c>
      <c r="AN51" s="7" t="str">
        <f t="shared" ca="1" si="12"/>
        <v/>
      </c>
      <c r="AO51" s="7" t="str">
        <f ca="1">IF(AND($A51&lt;&gt;"",$A51&lt;&gt;"TOTAL"),IF(AND([3]PREMIOS_GRADOS!$BR49&lt;&gt;"",[3]PREMIOS_GRADOS!$BR49&lt;&gt;0),[3]PREMIOS_GRADOS!$BR49,""),IF($A51="TOTAL",SUM(INDIRECT("AO4:AO"&amp;ROW()-1)),""))</f>
        <v/>
      </c>
      <c r="AP51" s="7" t="str">
        <f ca="1">IF(AND($A51&lt;&gt;"",$A51&lt;&gt;"TOTAL"),IF(AND([3]PREMIOS_GRADOS!$BT49&lt;&gt;"",[3]PREMIOS_GRADOS!$BT49&lt;&gt;0),[3]PREMIOS_GRADOS!$BT49,""),IF($A51="TOTAL",SUM(INDIRECT("AP4:AP"&amp;ROW()-1)),""))</f>
        <v/>
      </c>
      <c r="AQ51" s="7" t="str">
        <f t="shared" ca="1" si="13"/>
        <v/>
      </c>
      <c r="AR51" s="7" t="str">
        <f ca="1">IF(AND($A51&lt;&gt;"",$A51&lt;&gt;"TOTAL"),IF(AND([3]PREMIOS_GRADOS!$BW49&lt;&gt;"",[3]PREMIOS_GRADOS!$BW49&lt;&gt;0),[3]PREMIOS_GRADOS!$BW49,""),IF($A51="TOTAL",SUM(INDIRECT("AR4:AR"&amp;ROW()-1)),""))</f>
        <v/>
      </c>
      <c r="AS51" s="7" t="str">
        <f ca="1">IF(AND($A51&lt;&gt;"",$A51&lt;&gt;"TOTAL"),IF(AND([3]PREMIOS_GRADOS!$BY49&lt;&gt;"",[3]PREMIOS_GRADOS!$BY49&lt;&gt;0),[3]PREMIOS_GRADOS!$BY49,""),IF($A51="TOTAL",SUM(INDIRECT("AS4:AS"&amp;ROW()-1)),""))</f>
        <v/>
      </c>
      <c r="AT51" s="7" t="str">
        <f t="shared" ca="1" si="14"/>
        <v/>
      </c>
      <c r="AU51" s="7" t="str">
        <f ca="1">IF(AND($A51&lt;&gt;"",$A51&lt;&gt;"TOTAL"),IF(AND([3]PREMIOS_GRADOS!$CB49&lt;&gt;"",[3]PREMIOS_GRADOS!$CB49&lt;&gt;0),[3]PREMIOS_GRADOS!$CB49,""),IF($A51="TOTAL",SUM(INDIRECT("AU4:AU"&amp;ROW()-1)),""))</f>
        <v/>
      </c>
      <c r="AV51" s="7" t="str">
        <f ca="1">IF(AND($A51&lt;&gt;"",$A51&lt;&gt;"TOTAL"),IF(AND([3]PREMIOS_GRADOS!$CD49&lt;&gt;"",[3]PREMIOS_GRADOS!$CD49&lt;&gt;0),[3]PREMIOS_GRADOS!$CD49,""),IF($A51="TOTAL",SUM(INDIRECT("AV4:AV"&amp;ROW()-1)),""))</f>
        <v/>
      </c>
      <c r="AW51" s="7" t="str">
        <f t="shared" ca="1" si="15"/>
        <v/>
      </c>
      <c r="AX51" s="7" t="str">
        <f ca="1">IF(AND($A51&lt;&gt;"",$A51&lt;&gt;"TOTAL"),IF(AND([3]PREMIOS_GRADOS!$CG49&lt;&gt;"",[3]PREMIOS_GRADOS!$CG49&lt;&gt;0),[3]PREMIOS_GRADOS!$CG49,""),IF($A51="TOTAL",SUM(INDIRECT("AX4:AX"&amp;ROW()-1)),""))</f>
        <v/>
      </c>
      <c r="AY51" s="7" t="str">
        <f ca="1">IF(AND($A51&lt;&gt;"",$A51&lt;&gt;"TOTAL"),IF(AND([3]PREMIOS_GRADOS!$CI49&lt;&gt;"",[3]PREMIOS_GRADOS!$CI49&lt;&gt;0),[3]PREMIOS_GRADOS!$CI49,""),IF($A51="TOTAL",SUM(INDIRECT("AY4:AY"&amp;ROW()-1)),""))</f>
        <v/>
      </c>
      <c r="AZ51" s="7" t="str">
        <f t="shared" ca="1" si="16"/>
        <v/>
      </c>
      <c r="BA51" s="7" t="str">
        <f ca="1">IF(AND($A51&lt;&gt;"",$A51&lt;&gt;"TOTAL"),IF(AND([3]PREMIOS_GRADOS!$CL49&lt;&gt;"",[3]PREMIOS_GRADOS!$CL49&lt;&gt;0),[3]PREMIOS_GRADOS!$CL49,""),IF($A51="TOTAL",SUM(INDIRECT("BA4:BA"&amp;ROW()-1)),""))</f>
        <v/>
      </c>
      <c r="BB51" s="7" t="str">
        <f ca="1">IF(AND($A51&lt;&gt;"",$A51&lt;&gt;"TOTAL"),IF(AND([3]PREMIOS_GRADOS!$CN49&lt;&gt;"",[3]PREMIOS_GRADOS!$CN49&lt;&gt;0),[3]PREMIOS_GRADOS!$CN49,""),IF($A51="TOTAL",SUM(INDIRECT("BB4:BB"&amp;ROW()-1)),""))</f>
        <v/>
      </c>
      <c r="BC51" s="7" t="str">
        <f t="shared" ca="1" si="17"/>
        <v/>
      </c>
      <c r="BD51" s="7" t="str">
        <f ca="1">IF(AND($A51&lt;&gt;"",$A51&lt;&gt;"TOTAL"),IF(AND([3]PREMIOS_GRADOS!$CQ49&lt;&gt;"",[3]PREMIOS_GRADOS!$CQ49&lt;&gt;0),[3]PREMIOS_GRADOS!$CQ49,""),IF($A51="TOTAL",SUM(INDIRECT("BD4:BD"&amp;ROW()-1)),""))</f>
        <v/>
      </c>
      <c r="BE51" s="7" t="str">
        <f ca="1">IF(AND($A51&lt;&gt;"",$A51&lt;&gt;"TOTAL"),IF(AND([3]PREMIOS_GRADOS!$CS49&lt;&gt;"",[3]PREMIOS_GRADOS!$CS49&lt;&gt;0),[3]PREMIOS_GRADOS!$CS49,""),IF($A51="TOTAL",SUM(INDIRECT("BE4:BE"&amp;ROW()-1)),""))</f>
        <v/>
      </c>
      <c r="BF51" s="7" t="str">
        <f t="shared" ca="1" si="18"/>
        <v/>
      </c>
    </row>
    <row r="52" spans="1:58" x14ac:dyDescent="0.2">
      <c r="A52" s="12" t="str">
        <f>IF([3]PREMIOS_GRADOS!$D50&lt;&gt;"",[3]PREMIOS_GRADOS!$D50,IF(AND([3]PREMIOS_GRADOS!$D50="",[3]PREMIOS_GRADOS!$D51="",[3]PREMIOS_GRADOS!$D49=""),"","TOTAL"))</f>
        <v/>
      </c>
      <c r="B52" s="7" t="str">
        <f ca="1">IF(AND($A52&lt;&gt;"",$A52&lt;&gt;"TOTAL"),IF(AND([3]PREMIOS_GRADOS!$E50&lt;&gt;"",[3]PREMIOS_GRADOS!$E50&lt;&gt;0),[3]PREMIOS_GRADOS!$E50,""),IF($A52="TOTAL",SUM(INDIRECT("B4:B"&amp;ROW()-1)),""))</f>
        <v/>
      </c>
      <c r="C52" s="7" t="str">
        <f ca="1">IF(AND($A52&lt;&gt;"",$A52&lt;&gt;"TOTAL"),IF(AND([3]PREMIOS_GRADOS!$G50&lt;&gt;"",[3]PREMIOS_GRADOS!$G50&lt;&gt;0),[3]PREMIOS_GRADOS!$G50,""),IF($A52="TOTAL",SUM(INDIRECT("C4:C"&amp;ROW()-1)),""))</f>
        <v/>
      </c>
      <c r="D52" s="7" t="str">
        <f t="shared" ca="1" si="0"/>
        <v/>
      </c>
      <c r="E52" s="7" t="str">
        <f ca="1">IF(AND($A52&lt;&gt;"",$A52&lt;&gt;"TOTAL"),IF(AND([3]PREMIOS_GRADOS!$J50&lt;&gt;"",[3]PREMIOS_GRADOS!$J50&lt;&gt;0),[3]PREMIOS_GRADOS!$J50,""),IF($A52="TOTAL",SUM(INDIRECT("E4:E"&amp;ROW()-1)),""))</f>
        <v/>
      </c>
      <c r="F52" s="7" t="str">
        <f ca="1">IF(AND($A52&lt;&gt;"",$A52&lt;&gt;"TOTAL"),IF(AND([3]PREMIOS_GRADOS!$L50&lt;&gt;"",[3]PREMIOS_GRADOS!$L50&lt;&gt;0),[3]PREMIOS_GRADOS!$L50,""),IF($A52="TOTAL",SUM(INDIRECT("F4:F"&amp;ROW()-1)),""))</f>
        <v/>
      </c>
      <c r="G52" s="7" t="str">
        <f t="shared" ca="1" si="1"/>
        <v/>
      </c>
      <c r="H52" s="7" t="str">
        <f ca="1">IF(AND($A52&lt;&gt;"",$A52&lt;&gt;"TOTAL"),IF(AND([3]PREMIOS_GRADOS!$O50&lt;&gt;"",[3]PREMIOS_GRADOS!$O50&lt;&gt;0),[3]PREMIOS_GRADOS!$O50,""),IF($A52="TOTAL",SUM(INDIRECT("H4:H"&amp;ROW()-1)),""))</f>
        <v/>
      </c>
      <c r="I52" s="7" t="str">
        <f ca="1">IF(AND($A52&lt;&gt;"",$A52&lt;&gt;"TOTAL"),IF(AND([3]PREMIOS_GRADOS!$Q50&lt;&gt;"",[3]PREMIOS_GRADOS!$Q50&lt;&gt;0),[3]PREMIOS_GRADOS!$Q50,""),IF($A52="TOTAL",SUM(INDIRECT("I4:I"&amp;ROW()-1)),""))</f>
        <v/>
      </c>
      <c r="J52" s="7" t="str">
        <f t="shared" ca="1" si="2"/>
        <v/>
      </c>
      <c r="K52" s="7" t="str">
        <f ca="1">IF(AND($A52&lt;&gt;"",$A52&lt;&gt;"TOTAL"),IF(AND([3]PREMIOS_GRADOS!$T50&lt;&gt;"",[3]PREMIOS_GRADOS!$T50&lt;&gt;0),[3]PREMIOS_GRADOS!$T50,""),IF($A52="TOTAL",SUM(INDIRECT("K4:K"&amp;ROW()-1)),""))</f>
        <v/>
      </c>
      <c r="L52" s="7" t="str">
        <f ca="1">IF(AND($A52&lt;&gt;"",$A52&lt;&gt;"TOTAL"),IF(AND([3]PREMIOS_GRADOS!$V50&lt;&gt;"",[3]PREMIOS_GRADOS!$V50&lt;&gt;0),[3]PREMIOS_GRADOS!$V50,""),IF($A52="TOTAL",SUM(INDIRECT("L4:L"&amp;ROW()-1)),""))</f>
        <v/>
      </c>
      <c r="M52" s="7" t="str">
        <f t="shared" ca="1" si="3"/>
        <v/>
      </c>
      <c r="N52" s="7" t="str">
        <f ca="1">IF(AND($A52&lt;&gt;"",$A52&lt;&gt;"TOTAL"),IF(AND([3]PREMIOS_GRADOS!$Y50&lt;&gt;"",[3]PREMIOS_GRADOS!$Y50&lt;&gt;0),[3]PREMIOS_GRADOS!$Y50,""),IF($A52="TOTAL",SUM(INDIRECT("N4:N"&amp;ROW()-1)),""))</f>
        <v/>
      </c>
      <c r="O52" s="7" t="str">
        <f ca="1">IF(AND($A52&lt;&gt;"",$A52&lt;&gt;"TOTAL"),IF(AND([3]PREMIOS_GRADOS!$AA50&lt;&gt;"",[3]PREMIOS_GRADOS!$AA50&lt;&gt;0),[3]PREMIOS_GRADOS!$AA50,""),IF($A52="TOTAL",SUM(INDIRECT("O4:O"&amp;ROW()-1)),""))</f>
        <v/>
      </c>
      <c r="P52" s="7" t="str">
        <f t="shared" ca="1" si="4"/>
        <v/>
      </c>
      <c r="Q52" s="7" t="str">
        <f ca="1">IF(AND($A52&lt;&gt;"",$A52&lt;&gt;"TOTAL"),IF(AND([3]PREMIOS_GRADOS!$AD50&lt;&gt;"",[3]PREMIOS_GRADOS!$AD50&lt;&gt;0),[3]PREMIOS_GRADOS!$AD50,""),IF($A52="TOTAL",SUM(INDIRECT("Q4:Q"&amp;ROW()-1)),""))</f>
        <v/>
      </c>
      <c r="R52" s="7" t="str">
        <f ca="1">IF(AND($A52&lt;&gt;"",$A52&lt;&gt;"TOTAL"),IF(AND([3]PREMIOS_GRADOS!$AF50&lt;&gt;"",[3]PREMIOS_GRADOS!$AF50&lt;&gt;0),[3]PREMIOS_GRADOS!$AF50,""),IF($A52="TOTAL",SUM(INDIRECT("R4:R"&amp;ROW()-1)),""))</f>
        <v/>
      </c>
      <c r="S52" s="7" t="str">
        <f t="shared" ca="1" si="5"/>
        <v/>
      </c>
      <c r="T52" s="7" t="str">
        <f ca="1">IF(AND($A52&lt;&gt;"",$A52&lt;&gt;"TOTAL"),IF(AND([3]PREMIOS_GRADOS!$AI50&lt;&gt;"",[3]PREMIOS_GRADOS!$AI50&lt;&gt;0),[3]PREMIOS_GRADOS!$AI50,""),IF($A52="TOTAL",SUM(INDIRECT("T4:T"&amp;ROW()-1)),""))</f>
        <v/>
      </c>
      <c r="U52" s="7" t="str">
        <f ca="1">IF(AND($A52&lt;&gt;"",$A52&lt;&gt;"TOTAL"),IF(AND([3]PREMIOS_GRADOS!$AK50&lt;&gt;"",[3]PREMIOS_GRADOS!$AK50&lt;&gt;0),[3]PREMIOS_GRADOS!$AK50,""),IF($A52="TOTAL",SUM(INDIRECT("U4:U"&amp;ROW()-1)),""))</f>
        <v/>
      </c>
      <c r="V52" s="7" t="str">
        <f t="shared" ca="1" si="6"/>
        <v/>
      </c>
      <c r="W52" s="7" t="str">
        <f ca="1">IF(AND($A52&lt;&gt;"",$A52&lt;&gt;"TOTAL"),IF(AND([3]PREMIOS_GRADOS!$AN50&lt;&gt;"",[3]PREMIOS_GRADOS!$AN50&lt;&gt;0),[3]PREMIOS_GRADOS!$AN50,""),IF($A52="TOTAL",SUM(INDIRECT("W4:W"&amp;ROW()-1)),""))</f>
        <v/>
      </c>
      <c r="X52" s="7" t="str">
        <f ca="1">IF(AND($A52&lt;&gt;"",$A52&lt;&gt;"TOTAL"),IF(AND([3]PREMIOS_GRADOS!$AP50&lt;&gt;"",[3]PREMIOS_GRADOS!$AP50&lt;&gt;0),[3]PREMIOS_GRADOS!$AP50,""),IF($A52="TOTAL",SUM(INDIRECT("X4:X"&amp;ROW()-1)),""))</f>
        <v/>
      </c>
      <c r="Y52" s="7" t="str">
        <f t="shared" ca="1" si="7"/>
        <v/>
      </c>
      <c r="Z52" s="7" t="str">
        <f ca="1">IF(AND($A52&lt;&gt;"",$A52&lt;&gt;"TOTAL"),IF(AND([3]PREMIOS_GRADOS!$AS50&lt;&gt;"",[3]PREMIOS_GRADOS!$AS50&lt;&gt;0),[3]PREMIOS_GRADOS!$AS50,""),IF($A52="TOTAL",SUM(INDIRECT("Z4:Z"&amp;ROW()-1)),""))</f>
        <v/>
      </c>
      <c r="AA52" s="7" t="str">
        <f ca="1">IF(AND($A52&lt;&gt;"",$A52&lt;&gt;"TOTAL"),IF(AND([3]PREMIOS_GRADOS!$AU50&lt;&gt;"",[3]PREMIOS_GRADOS!$AU50&lt;&gt;0),[3]PREMIOS_GRADOS!$AU50,""),IF($A52="TOTAL",SUM(INDIRECT("AA4:AA"&amp;ROW()-1)),""))</f>
        <v/>
      </c>
      <c r="AB52" s="7" t="str">
        <f t="shared" ca="1" si="8"/>
        <v/>
      </c>
      <c r="AC52" s="7" t="str">
        <f ca="1">IF(AND($A52&lt;&gt;"",$A52&lt;&gt;"TOTAL"),IF(AND([3]PREMIOS_GRADOS!$AX50&lt;&gt;"",[3]PREMIOS_GRADOS!$AX50&lt;&gt;0),[3]PREMIOS_GRADOS!$AX50,""),IF($A52="TOTAL",SUM(INDIRECT("AC4:AC"&amp;ROW()-1)),""))</f>
        <v/>
      </c>
      <c r="AD52" s="7" t="str">
        <f ca="1">IF(AND($A52&lt;&gt;"",$A52&lt;&gt;"TOTAL"),IF(AND([3]PREMIOS_GRADOS!$AZ50&lt;&gt;"",[3]PREMIOS_GRADOS!$AZ50&lt;&gt;0),[3]PREMIOS_GRADOS!$AZ50,""),IF($A52="TOTAL",SUM(INDIRECT("AD4:AD"&amp;ROW()-1)),""))</f>
        <v/>
      </c>
      <c r="AE52" s="7" t="str">
        <f t="shared" ca="1" si="9"/>
        <v/>
      </c>
      <c r="AF52" s="7" t="str">
        <f ca="1">IF(AND($A52&lt;&gt;"",$A52&lt;&gt;"TOTAL"),IF(AND([3]PREMIOS_GRADOS!$BC50&lt;&gt;"",[3]PREMIOS_GRADOS!$BC50&lt;&gt;0),[3]PREMIOS_GRADOS!$BC50,""),IF($A52="TOTAL",SUM(INDIRECT("AF4:AF"&amp;ROW()-1)),""))</f>
        <v/>
      </c>
      <c r="AG52" s="7" t="str">
        <f ca="1">IF(AND($A52&lt;&gt;"",$A52&lt;&gt;"TOTAL"),IF(AND([3]PREMIOS_GRADOS!$BE50&lt;&gt;"",[3]PREMIOS_GRADOS!$BE50&lt;&gt;0),[3]PREMIOS_GRADOS!$BE50,""),IF($A52="TOTAL",SUM(INDIRECT("AG4:AG"&amp;ROW()-1)),""))</f>
        <v/>
      </c>
      <c r="AH52" s="7" t="str">
        <f t="shared" ca="1" si="10"/>
        <v/>
      </c>
      <c r="AI52" s="7" t="str">
        <f ca="1">IF(AND($A52&lt;&gt;"",$A52&lt;&gt;"TOTAL"),IF(AND([3]PREMIOS_GRADOS!$BH50&lt;&gt;"",[3]PREMIOS_GRADOS!$BH50&lt;&gt;0),[3]PREMIOS_GRADOS!$BH50,""),IF($A52="TOTAL",SUM(INDIRECT("AI4:AI"&amp;ROW()-1)),""))</f>
        <v/>
      </c>
      <c r="AJ52" s="7" t="str">
        <f ca="1">IF(AND($A52&lt;&gt;"",$A52&lt;&gt;"TOTAL"),IF(AND([3]PREMIOS_GRADOS!$BJ50&lt;&gt;"",[3]PREMIOS_GRADOS!$BJ50&lt;&gt;0),[3]PREMIOS_GRADOS!$BJ50,""),IF($A52="TOTAL",SUM(INDIRECT("AJ4:AJ"&amp;ROW()-1)),""))</f>
        <v/>
      </c>
      <c r="AK52" s="7" t="str">
        <f t="shared" ca="1" si="11"/>
        <v/>
      </c>
      <c r="AL52" s="7" t="str">
        <f ca="1">IF(AND($A52&lt;&gt;"",$A52&lt;&gt;"TOTAL"),IF(AND([3]PREMIOS_GRADOS!$BM50&lt;&gt;"",[3]PREMIOS_GRADOS!$BM50&lt;&gt;0),[3]PREMIOS_GRADOS!$BM50,""),IF($A52="TOTAL",SUM(INDIRECT("AL4:AL"&amp;ROW()-1)),""))</f>
        <v/>
      </c>
      <c r="AM52" s="7" t="str">
        <f ca="1">IF(AND($A52&lt;&gt;"",$A52&lt;&gt;"TOTAL"),IF(AND([3]PREMIOS_GRADOS!$BO50&lt;&gt;"",[3]PREMIOS_GRADOS!$BO50&lt;&gt;0),[3]PREMIOS_GRADOS!$BO50,""),IF($A52="TOTAL",SUM(INDIRECT("AM4:AM"&amp;ROW()-1)),""))</f>
        <v/>
      </c>
      <c r="AN52" s="7" t="str">
        <f t="shared" ca="1" si="12"/>
        <v/>
      </c>
      <c r="AO52" s="7" t="str">
        <f ca="1">IF(AND($A52&lt;&gt;"",$A52&lt;&gt;"TOTAL"),IF(AND([3]PREMIOS_GRADOS!$BR50&lt;&gt;"",[3]PREMIOS_GRADOS!$BR50&lt;&gt;0),[3]PREMIOS_GRADOS!$BR50,""),IF($A52="TOTAL",SUM(INDIRECT("AO4:AO"&amp;ROW()-1)),""))</f>
        <v/>
      </c>
      <c r="AP52" s="7" t="str">
        <f ca="1">IF(AND($A52&lt;&gt;"",$A52&lt;&gt;"TOTAL"),IF(AND([3]PREMIOS_GRADOS!$BT50&lt;&gt;"",[3]PREMIOS_GRADOS!$BT50&lt;&gt;0),[3]PREMIOS_GRADOS!$BT50,""),IF($A52="TOTAL",SUM(INDIRECT("AP4:AP"&amp;ROW()-1)),""))</f>
        <v/>
      </c>
      <c r="AQ52" s="7" t="str">
        <f t="shared" ca="1" si="13"/>
        <v/>
      </c>
      <c r="AR52" s="7" t="str">
        <f ca="1">IF(AND($A52&lt;&gt;"",$A52&lt;&gt;"TOTAL"),IF(AND([3]PREMIOS_GRADOS!$BW50&lt;&gt;"",[3]PREMIOS_GRADOS!$BW50&lt;&gt;0),[3]PREMIOS_GRADOS!$BW50,""),IF($A52="TOTAL",SUM(INDIRECT("AR4:AR"&amp;ROW()-1)),""))</f>
        <v/>
      </c>
      <c r="AS52" s="7" t="str">
        <f ca="1">IF(AND($A52&lt;&gt;"",$A52&lt;&gt;"TOTAL"),IF(AND([3]PREMIOS_GRADOS!$BY50&lt;&gt;"",[3]PREMIOS_GRADOS!$BY50&lt;&gt;0),[3]PREMIOS_GRADOS!$BY50,""),IF($A52="TOTAL",SUM(INDIRECT("AS4:AS"&amp;ROW()-1)),""))</f>
        <v/>
      </c>
      <c r="AT52" s="7" t="str">
        <f t="shared" ca="1" si="14"/>
        <v/>
      </c>
      <c r="AU52" s="7" t="str">
        <f ca="1">IF(AND($A52&lt;&gt;"",$A52&lt;&gt;"TOTAL"),IF(AND([3]PREMIOS_GRADOS!$CB50&lt;&gt;"",[3]PREMIOS_GRADOS!$CB50&lt;&gt;0),[3]PREMIOS_GRADOS!$CB50,""),IF($A52="TOTAL",SUM(INDIRECT("AU4:AU"&amp;ROW()-1)),""))</f>
        <v/>
      </c>
      <c r="AV52" s="7" t="str">
        <f ca="1">IF(AND($A52&lt;&gt;"",$A52&lt;&gt;"TOTAL"),IF(AND([3]PREMIOS_GRADOS!$CD50&lt;&gt;"",[3]PREMIOS_GRADOS!$CD50&lt;&gt;0),[3]PREMIOS_GRADOS!$CD50,""),IF($A52="TOTAL",SUM(INDIRECT("AV4:AV"&amp;ROW()-1)),""))</f>
        <v/>
      </c>
      <c r="AW52" s="7" t="str">
        <f t="shared" ca="1" si="15"/>
        <v/>
      </c>
      <c r="AX52" s="7" t="str">
        <f ca="1">IF(AND($A52&lt;&gt;"",$A52&lt;&gt;"TOTAL"),IF(AND([3]PREMIOS_GRADOS!$CG50&lt;&gt;"",[3]PREMIOS_GRADOS!$CG50&lt;&gt;0),[3]PREMIOS_GRADOS!$CG50,""),IF($A52="TOTAL",SUM(INDIRECT("AX4:AX"&amp;ROW()-1)),""))</f>
        <v/>
      </c>
      <c r="AY52" s="7" t="str">
        <f ca="1">IF(AND($A52&lt;&gt;"",$A52&lt;&gt;"TOTAL"),IF(AND([3]PREMIOS_GRADOS!$CI50&lt;&gt;"",[3]PREMIOS_GRADOS!$CI50&lt;&gt;0),[3]PREMIOS_GRADOS!$CI50,""),IF($A52="TOTAL",SUM(INDIRECT("AY4:AY"&amp;ROW()-1)),""))</f>
        <v/>
      </c>
      <c r="AZ52" s="7" t="str">
        <f t="shared" ca="1" si="16"/>
        <v/>
      </c>
      <c r="BA52" s="7" t="str">
        <f ca="1">IF(AND($A52&lt;&gt;"",$A52&lt;&gt;"TOTAL"),IF(AND([3]PREMIOS_GRADOS!$CL50&lt;&gt;"",[3]PREMIOS_GRADOS!$CL50&lt;&gt;0),[3]PREMIOS_GRADOS!$CL50,""),IF($A52="TOTAL",SUM(INDIRECT("BA4:BA"&amp;ROW()-1)),""))</f>
        <v/>
      </c>
      <c r="BB52" s="7" t="str">
        <f ca="1">IF(AND($A52&lt;&gt;"",$A52&lt;&gt;"TOTAL"),IF(AND([3]PREMIOS_GRADOS!$CN50&lt;&gt;"",[3]PREMIOS_GRADOS!$CN50&lt;&gt;0),[3]PREMIOS_GRADOS!$CN50,""),IF($A52="TOTAL",SUM(INDIRECT("BB4:BB"&amp;ROW()-1)),""))</f>
        <v/>
      </c>
      <c r="BC52" s="7" t="str">
        <f t="shared" ca="1" si="17"/>
        <v/>
      </c>
      <c r="BD52" s="7" t="str">
        <f ca="1">IF(AND($A52&lt;&gt;"",$A52&lt;&gt;"TOTAL"),IF(AND([3]PREMIOS_GRADOS!$CQ50&lt;&gt;"",[3]PREMIOS_GRADOS!$CQ50&lt;&gt;0),[3]PREMIOS_GRADOS!$CQ50,""),IF($A52="TOTAL",SUM(INDIRECT("BD4:BD"&amp;ROW()-1)),""))</f>
        <v/>
      </c>
      <c r="BE52" s="7" t="str">
        <f ca="1">IF(AND($A52&lt;&gt;"",$A52&lt;&gt;"TOTAL"),IF(AND([3]PREMIOS_GRADOS!$CS50&lt;&gt;"",[3]PREMIOS_GRADOS!$CS50&lt;&gt;0),[3]PREMIOS_GRADOS!$CS50,""),IF($A52="TOTAL",SUM(INDIRECT("BE4:BE"&amp;ROW()-1)),""))</f>
        <v/>
      </c>
      <c r="BF52" s="7" t="str">
        <f t="shared" ca="1" si="18"/>
        <v/>
      </c>
    </row>
    <row r="53" spans="1:58" x14ac:dyDescent="0.2">
      <c r="A53" s="12" t="str">
        <f>IF([3]PREMIOS_GRADOS!$D51&lt;&gt;"",[3]PREMIOS_GRADOS!$D51,IF(AND([3]PREMIOS_GRADOS!$D51="",[3]PREMIOS_GRADOS!$D52="",[3]PREMIOS_GRADOS!$D50=""),"","TOTAL"))</f>
        <v/>
      </c>
      <c r="B53" s="7" t="str">
        <f ca="1">IF(AND($A53&lt;&gt;"",$A53&lt;&gt;"TOTAL"),IF(AND([3]PREMIOS_GRADOS!$E51&lt;&gt;"",[3]PREMIOS_GRADOS!$E51&lt;&gt;0),[3]PREMIOS_GRADOS!$E51,""),IF($A53="TOTAL",SUM(INDIRECT("B4:B"&amp;ROW()-1)),""))</f>
        <v/>
      </c>
      <c r="C53" s="7" t="str">
        <f ca="1">IF(AND($A53&lt;&gt;"",$A53&lt;&gt;"TOTAL"),IF(AND([3]PREMIOS_GRADOS!$G51&lt;&gt;"",[3]PREMIOS_GRADOS!$G51&lt;&gt;0),[3]PREMIOS_GRADOS!$G51,""),IF($A53="TOTAL",SUM(INDIRECT("C4:C"&amp;ROW()-1)),""))</f>
        <v/>
      </c>
      <c r="D53" s="7" t="str">
        <f t="shared" ca="1" si="0"/>
        <v/>
      </c>
      <c r="E53" s="7" t="str">
        <f ca="1">IF(AND($A53&lt;&gt;"",$A53&lt;&gt;"TOTAL"),IF(AND([3]PREMIOS_GRADOS!$J51&lt;&gt;"",[3]PREMIOS_GRADOS!$J51&lt;&gt;0),[3]PREMIOS_GRADOS!$J51,""),IF($A53="TOTAL",SUM(INDIRECT("E4:E"&amp;ROW()-1)),""))</f>
        <v/>
      </c>
      <c r="F53" s="7" t="str">
        <f ca="1">IF(AND($A53&lt;&gt;"",$A53&lt;&gt;"TOTAL"),IF(AND([3]PREMIOS_GRADOS!$L51&lt;&gt;"",[3]PREMIOS_GRADOS!$L51&lt;&gt;0),[3]PREMIOS_GRADOS!$L51,""),IF($A53="TOTAL",SUM(INDIRECT("F4:F"&amp;ROW()-1)),""))</f>
        <v/>
      </c>
      <c r="G53" s="7" t="str">
        <f t="shared" ca="1" si="1"/>
        <v/>
      </c>
      <c r="H53" s="7" t="str">
        <f ca="1">IF(AND($A53&lt;&gt;"",$A53&lt;&gt;"TOTAL"),IF(AND([3]PREMIOS_GRADOS!$O51&lt;&gt;"",[3]PREMIOS_GRADOS!$O51&lt;&gt;0),[3]PREMIOS_GRADOS!$O51,""),IF($A53="TOTAL",SUM(INDIRECT("H4:H"&amp;ROW()-1)),""))</f>
        <v/>
      </c>
      <c r="I53" s="7" t="str">
        <f ca="1">IF(AND($A53&lt;&gt;"",$A53&lt;&gt;"TOTAL"),IF(AND([3]PREMIOS_GRADOS!$Q51&lt;&gt;"",[3]PREMIOS_GRADOS!$Q51&lt;&gt;0),[3]PREMIOS_GRADOS!$Q51,""),IF($A53="TOTAL",SUM(INDIRECT("I4:I"&amp;ROW()-1)),""))</f>
        <v/>
      </c>
      <c r="J53" s="7" t="str">
        <f t="shared" ca="1" si="2"/>
        <v/>
      </c>
      <c r="K53" s="7" t="str">
        <f ca="1">IF(AND($A53&lt;&gt;"",$A53&lt;&gt;"TOTAL"),IF(AND([3]PREMIOS_GRADOS!$T51&lt;&gt;"",[3]PREMIOS_GRADOS!$T51&lt;&gt;0),[3]PREMIOS_GRADOS!$T51,""),IF($A53="TOTAL",SUM(INDIRECT("K4:K"&amp;ROW()-1)),""))</f>
        <v/>
      </c>
      <c r="L53" s="7" t="str">
        <f ca="1">IF(AND($A53&lt;&gt;"",$A53&lt;&gt;"TOTAL"),IF(AND([3]PREMIOS_GRADOS!$V51&lt;&gt;"",[3]PREMIOS_GRADOS!$V51&lt;&gt;0),[3]PREMIOS_GRADOS!$V51,""),IF($A53="TOTAL",SUM(INDIRECT("L4:L"&amp;ROW()-1)),""))</f>
        <v/>
      </c>
      <c r="M53" s="7" t="str">
        <f t="shared" ca="1" si="3"/>
        <v/>
      </c>
      <c r="N53" s="7" t="str">
        <f ca="1">IF(AND($A53&lt;&gt;"",$A53&lt;&gt;"TOTAL"),IF(AND([3]PREMIOS_GRADOS!$Y51&lt;&gt;"",[3]PREMIOS_GRADOS!$Y51&lt;&gt;0),[3]PREMIOS_GRADOS!$Y51,""),IF($A53="TOTAL",SUM(INDIRECT("N4:N"&amp;ROW()-1)),""))</f>
        <v/>
      </c>
      <c r="O53" s="7" t="str">
        <f ca="1">IF(AND($A53&lt;&gt;"",$A53&lt;&gt;"TOTAL"),IF(AND([3]PREMIOS_GRADOS!$AA51&lt;&gt;"",[3]PREMIOS_GRADOS!$AA51&lt;&gt;0),[3]PREMIOS_GRADOS!$AA51,""),IF($A53="TOTAL",SUM(INDIRECT("O4:O"&amp;ROW()-1)),""))</f>
        <v/>
      </c>
      <c r="P53" s="7" t="str">
        <f t="shared" ca="1" si="4"/>
        <v/>
      </c>
      <c r="Q53" s="7" t="str">
        <f ca="1">IF(AND($A53&lt;&gt;"",$A53&lt;&gt;"TOTAL"),IF(AND([3]PREMIOS_GRADOS!$AD51&lt;&gt;"",[3]PREMIOS_GRADOS!$AD51&lt;&gt;0),[3]PREMIOS_GRADOS!$AD51,""),IF($A53="TOTAL",SUM(INDIRECT("Q4:Q"&amp;ROW()-1)),""))</f>
        <v/>
      </c>
      <c r="R53" s="7" t="str">
        <f ca="1">IF(AND($A53&lt;&gt;"",$A53&lt;&gt;"TOTAL"),IF(AND([3]PREMIOS_GRADOS!$AF51&lt;&gt;"",[3]PREMIOS_GRADOS!$AF51&lt;&gt;0),[3]PREMIOS_GRADOS!$AF51,""),IF($A53="TOTAL",SUM(INDIRECT("R4:R"&amp;ROW()-1)),""))</f>
        <v/>
      </c>
      <c r="S53" s="7" t="str">
        <f t="shared" ca="1" si="5"/>
        <v/>
      </c>
      <c r="T53" s="7" t="str">
        <f ca="1">IF(AND($A53&lt;&gt;"",$A53&lt;&gt;"TOTAL"),IF(AND([3]PREMIOS_GRADOS!$AI51&lt;&gt;"",[3]PREMIOS_GRADOS!$AI51&lt;&gt;0),[3]PREMIOS_GRADOS!$AI51,""),IF($A53="TOTAL",SUM(INDIRECT("T4:T"&amp;ROW()-1)),""))</f>
        <v/>
      </c>
      <c r="U53" s="7" t="str">
        <f ca="1">IF(AND($A53&lt;&gt;"",$A53&lt;&gt;"TOTAL"),IF(AND([3]PREMIOS_GRADOS!$AK51&lt;&gt;"",[3]PREMIOS_GRADOS!$AK51&lt;&gt;0),[3]PREMIOS_GRADOS!$AK51,""),IF($A53="TOTAL",SUM(INDIRECT("U4:U"&amp;ROW()-1)),""))</f>
        <v/>
      </c>
      <c r="V53" s="7" t="str">
        <f t="shared" ca="1" si="6"/>
        <v/>
      </c>
      <c r="W53" s="7" t="str">
        <f ca="1">IF(AND($A53&lt;&gt;"",$A53&lt;&gt;"TOTAL"),IF(AND([3]PREMIOS_GRADOS!$AN51&lt;&gt;"",[3]PREMIOS_GRADOS!$AN51&lt;&gt;0),[3]PREMIOS_GRADOS!$AN51,""),IF($A53="TOTAL",SUM(INDIRECT("W4:W"&amp;ROW()-1)),""))</f>
        <v/>
      </c>
      <c r="X53" s="7" t="str">
        <f ca="1">IF(AND($A53&lt;&gt;"",$A53&lt;&gt;"TOTAL"),IF(AND([3]PREMIOS_GRADOS!$AP51&lt;&gt;"",[3]PREMIOS_GRADOS!$AP51&lt;&gt;0),[3]PREMIOS_GRADOS!$AP51,""),IF($A53="TOTAL",SUM(INDIRECT("X4:X"&amp;ROW()-1)),""))</f>
        <v/>
      </c>
      <c r="Y53" s="7" t="str">
        <f t="shared" ca="1" si="7"/>
        <v/>
      </c>
      <c r="Z53" s="7" t="str">
        <f ca="1">IF(AND($A53&lt;&gt;"",$A53&lt;&gt;"TOTAL"),IF(AND([3]PREMIOS_GRADOS!$AS51&lt;&gt;"",[3]PREMIOS_GRADOS!$AS51&lt;&gt;0),[3]PREMIOS_GRADOS!$AS51,""),IF($A53="TOTAL",SUM(INDIRECT("Z4:Z"&amp;ROW()-1)),""))</f>
        <v/>
      </c>
      <c r="AA53" s="7" t="str">
        <f ca="1">IF(AND($A53&lt;&gt;"",$A53&lt;&gt;"TOTAL"),IF(AND([3]PREMIOS_GRADOS!$AU51&lt;&gt;"",[3]PREMIOS_GRADOS!$AU51&lt;&gt;0),[3]PREMIOS_GRADOS!$AU51,""),IF($A53="TOTAL",SUM(INDIRECT("AA4:AA"&amp;ROW()-1)),""))</f>
        <v/>
      </c>
      <c r="AB53" s="7" t="str">
        <f t="shared" ca="1" si="8"/>
        <v/>
      </c>
      <c r="AC53" s="7" t="str">
        <f ca="1">IF(AND($A53&lt;&gt;"",$A53&lt;&gt;"TOTAL"),IF(AND([3]PREMIOS_GRADOS!$AX51&lt;&gt;"",[3]PREMIOS_GRADOS!$AX51&lt;&gt;0),[3]PREMIOS_GRADOS!$AX51,""),IF($A53="TOTAL",SUM(INDIRECT("AC4:AC"&amp;ROW()-1)),""))</f>
        <v/>
      </c>
      <c r="AD53" s="7" t="str">
        <f ca="1">IF(AND($A53&lt;&gt;"",$A53&lt;&gt;"TOTAL"),IF(AND([3]PREMIOS_GRADOS!$AZ51&lt;&gt;"",[3]PREMIOS_GRADOS!$AZ51&lt;&gt;0),[3]PREMIOS_GRADOS!$AZ51,""),IF($A53="TOTAL",SUM(INDIRECT("AD4:AD"&amp;ROW()-1)),""))</f>
        <v/>
      </c>
      <c r="AE53" s="7" t="str">
        <f t="shared" ca="1" si="9"/>
        <v/>
      </c>
      <c r="AF53" s="7" t="str">
        <f ca="1">IF(AND($A53&lt;&gt;"",$A53&lt;&gt;"TOTAL"),IF(AND([3]PREMIOS_GRADOS!$BC51&lt;&gt;"",[3]PREMIOS_GRADOS!$BC51&lt;&gt;0),[3]PREMIOS_GRADOS!$BC51,""),IF($A53="TOTAL",SUM(INDIRECT("AF4:AF"&amp;ROW()-1)),""))</f>
        <v/>
      </c>
      <c r="AG53" s="7" t="str">
        <f ca="1">IF(AND($A53&lt;&gt;"",$A53&lt;&gt;"TOTAL"),IF(AND([3]PREMIOS_GRADOS!$BE51&lt;&gt;"",[3]PREMIOS_GRADOS!$BE51&lt;&gt;0),[3]PREMIOS_GRADOS!$BE51,""),IF($A53="TOTAL",SUM(INDIRECT("AG4:AG"&amp;ROW()-1)),""))</f>
        <v/>
      </c>
      <c r="AH53" s="7" t="str">
        <f t="shared" ca="1" si="10"/>
        <v/>
      </c>
      <c r="AI53" s="7" t="str">
        <f ca="1">IF(AND($A53&lt;&gt;"",$A53&lt;&gt;"TOTAL"),IF(AND([3]PREMIOS_GRADOS!$BH51&lt;&gt;"",[3]PREMIOS_GRADOS!$BH51&lt;&gt;0),[3]PREMIOS_GRADOS!$BH51,""),IF($A53="TOTAL",SUM(INDIRECT("AI4:AI"&amp;ROW()-1)),""))</f>
        <v/>
      </c>
      <c r="AJ53" s="7" t="str">
        <f ca="1">IF(AND($A53&lt;&gt;"",$A53&lt;&gt;"TOTAL"),IF(AND([3]PREMIOS_GRADOS!$BJ51&lt;&gt;"",[3]PREMIOS_GRADOS!$BJ51&lt;&gt;0),[3]PREMIOS_GRADOS!$BJ51,""),IF($A53="TOTAL",SUM(INDIRECT("AJ4:AJ"&amp;ROW()-1)),""))</f>
        <v/>
      </c>
      <c r="AK53" s="7" t="str">
        <f t="shared" ca="1" si="11"/>
        <v/>
      </c>
      <c r="AL53" s="7" t="str">
        <f ca="1">IF(AND($A53&lt;&gt;"",$A53&lt;&gt;"TOTAL"),IF(AND([3]PREMIOS_GRADOS!$BM51&lt;&gt;"",[3]PREMIOS_GRADOS!$BM51&lt;&gt;0),[3]PREMIOS_GRADOS!$BM51,""),IF($A53="TOTAL",SUM(INDIRECT("AL4:AL"&amp;ROW()-1)),""))</f>
        <v/>
      </c>
      <c r="AM53" s="7" t="str">
        <f ca="1">IF(AND($A53&lt;&gt;"",$A53&lt;&gt;"TOTAL"),IF(AND([3]PREMIOS_GRADOS!$BO51&lt;&gt;"",[3]PREMIOS_GRADOS!$BO51&lt;&gt;0),[3]PREMIOS_GRADOS!$BO51,""),IF($A53="TOTAL",SUM(INDIRECT("AM4:AM"&amp;ROW()-1)),""))</f>
        <v/>
      </c>
      <c r="AN53" s="7" t="str">
        <f t="shared" ca="1" si="12"/>
        <v/>
      </c>
      <c r="AO53" s="7" t="str">
        <f ca="1">IF(AND($A53&lt;&gt;"",$A53&lt;&gt;"TOTAL"),IF(AND([3]PREMIOS_GRADOS!$BR51&lt;&gt;"",[3]PREMIOS_GRADOS!$BR51&lt;&gt;0),[3]PREMIOS_GRADOS!$BR51,""),IF($A53="TOTAL",SUM(INDIRECT("AO4:AO"&amp;ROW()-1)),""))</f>
        <v/>
      </c>
      <c r="AP53" s="7" t="str">
        <f ca="1">IF(AND($A53&lt;&gt;"",$A53&lt;&gt;"TOTAL"),IF(AND([3]PREMIOS_GRADOS!$BT51&lt;&gt;"",[3]PREMIOS_GRADOS!$BT51&lt;&gt;0),[3]PREMIOS_GRADOS!$BT51,""),IF($A53="TOTAL",SUM(INDIRECT("AP4:AP"&amp;ROW()-1)),""))</f>
        <v/>
      </c>
      <c r="AQ53" s="7" t="str">
        <f t="shared" ca="1" si="13"/>
        <v/>
      </c>
      <c r="AR53" s="7" t="str">
        <f ca="1">IF(AND($A53&lt;&gt;"",$A53&lt;&gt;"TOTAL"),IF(AND([3]PREMIOS_GRADOS!$BW51&lt;&gt;"",[3]PREMIOS_GRADOS!$BW51&lt;&gt;0),[3]PREMIOS_GRADOS!$BW51,""),IF($A53="TOTAL",SUM(INDIRECT("AR4:AR"&amp;ROW()-1)),""))</f>
        <v/>
      </c>
      <c r="AS53" s="7" t="str">
        <f ca="1">IF(AND($A53&lt;&gt;"",$A53&lt;&gt;"TOTAL"),IF(AND([3]PREMIOS_GRADOS!$BY51&lt;&gt;"",[3]PREMIOS_GRADOS!$BY51&lt;&gt;0),[3]PREMIOS_GRADOS!$BY51,""),IF($A53="TOTAL",SUM(INDIRECT("AS4:AS"&amp;ROW()-1)),""))</f>
        <v/>
      </c>
      <c r="AT53" s="7" t="str">
        <f t="shared" ca="1" si="14"/>
        <v/>
      </c>
      <c r="AU53" s="7" t="str">
        <f ca="1">IF(AND($A53&lt;&gt;"",$A53&lt;&gt;"TOTAL"),IF(AND([3]PREMIOS_GRADOS!$CB51&lt;&gt;"",[3]PREMIOS_GRADOS!$CB51&lt;&gt;0),[3]PREMIOS_GRADOS!$CB51,""),IF($A53="TOTAL",SUM(INDIRECT("AU4:AU"&amp;ROW()-1)),""))</f>
        <v/>
      </c>
      <c r="AV53" s="7" t="str">
        <f ca="1">IF(AND($A53&lt;&gt;"",$A53&lt;&gt;"TOTAL"),IF(AND([3]PREMIOS_GRADOS!$CD51&lt;&gt;"",[3]PREMIOS_GRADOS!$CD51&lt;&gt;0),[3]PREMIOS_GRADOS!$CD51,""),IF($A53="TOTAL",SUM(INDIRECT("AV4:AV"&amp;ROW()-1)),""))</f>
        <v/>
      </c>
      <c r="AW53" s="7" t="str">
        <f t="shared" ca="1" si="15"/>
        <v/>
      </c>
      <c r="AX53" s="7" t="str">
        <f ca="1">IF(AND($A53&lt;&gt;"",$A53&lt;&gt;"TOTAL"),IF(AND([3]PREMIOS_GRADOS!$CG51&lt;&gt;"",[3]PREMIOS_GRADOS!$CG51&lt;&gt;0),[3]PREMIOS_GRADOS!$CG51,""),IF($A53="TOTAL",SUM(INDIRECT("AX4:AX"&amp;ROW()-1)),""))</f>
        <v/>
      </c>
      <c r="AY53" s="7" t="str">
        <f ca="1">IF(AND($A53&lt;&gt;"",$A53&lt;&gt;"TOTAL"),IF(AND([3]PREMIOS_GRADOS!$CI51&lt;&gt;"",[3]PREMIOS_GRADOS!$CI51&lt;&gt;0),[3]PREMIOS_GRADOS!$CI51,""),IF($A53="TOTAL",SUM(INDIRECT("AY4:AY"&amp;ROW()-1)),""))</f>
        <v/>
      </c>
      <c r="AZ53" s="7" t="str">
        <f t="shared" ca="1" si="16"/>
        <v/>
      </c>
      <c r="BA53" s="7" t="str">
        <f ca="1">IF(AND($A53&lt;&gt;"",$A53&lt;&gt;"TOTAL"),IF(AND([3]PREMIOS_GRADOS!$CL51&lt;&gt;"",[3]PREMIOS_GRADOS!$CL51&lt;&gt;0),[3]PREMIOS_GRADOS!$CL51,""),IF($A53="TOTAL",SUM(INDIRECT("BA4:BA"&amp;ROW()-1)),""))</f>
        <v/>
      </c>
      <c r="BB53" s="7" t="str">
        <f ca="1">IF(AND($A53&lt;&gt;"",$A53&lt;&gt;"TOTAL"),IF(AND([3]PREMIOS_GRADOS!$CN51&lt;&gt;"",[3]PREMIOS_GRADOS!$CN51&lt;&gt;0),[3]PREMIOS_GRADOS!$CN51,""),IF($A53="TOTAL",SUM(INDIRECT("BB4:BB"&amp;ROW()-1)),""))</f>
        <v/>
      </c>
      <c r="BC53" s="7" t="str">
        <f t="shared" ca="1" si="17"/>
        <v/>
      </c>
      <c r="BD53" s="7" t="str">
        <f ca="1">IF(AND($A53&lt;&gt;"",$A53&lt;&gt;"TOTAL"),IF(AND([3]PREMIOS_GRADOS!$CQ51&lt;&gt;"",[3]PREMIOS_GRADOS!$CQ51&lt;&gt;0),[3]PREMIOS_GRADOS!$CQ51,""),IF($A53="TOTAL",SUM(INDIRECT("BD4:BD"&amp;ROW()-1)),""))</f>
        <v/>
      </c>
      <c r="BE53" s="7" t="str">
        <f ca="1">IF(AND($A53&lt;&gt;"",$A53&lt;&gt;"TOTAL"),IF(AND([3]PREMIOS_GRADOS!$CS51&lt;&gt;"",[3]PREMIOS_GRADOS!$CS51&lt;&gt;0),[3]PREMIOS_GRADOS!$CS51,""),IF($A53="TOTAL",SUM(INDIRECT("BE4:BE"&amp;ROW()-1)),""))</f>
        <v/>
      </c>
      <c r="BF53" s="7" t="str">
        <f t="shared" ca="1" si="18"/>
        <v/>
      </c>
    </row>
    <row r="54" spans="1:58" x14ac:dyDescent="0.2">
      <c r="A54" s="12" t="str">
        <f>IF([3]PREMIOS_GRADOS!$D52&lt;&gt;"",[3]PREMIOS_GRADOS!$D52,IF(AND([3]PREMIOS_GRADOS!$D52="",[3]PREMIOS_GRADOS!$D53="",[3]PREMIOS_GRADOS!$D51=""),"","TOTAL"))</f>
        <v/>
      </c>
      <c r="B54" s="7" t="str">
        <f ca="1">IF(AND($A54&lt;&gt;"",$A54&lt;&gt;"TOTAL"),IF(AND([3]PREMIOS_GRADOS!$E52&lt;&gt;"",[3]PREMIOS_GRADOS!$E52&lt;&gt;0),[3]PREMIOS_GRADOS!$E52,""),IF($A54="TOTAL",SUM(INDIRECT("B4:B"&amp;ROW()-1)),""))</f>
        <v/>
      </c>
      <c r="C54" s="7" t="str">
        <f ca="1">IF(AND($A54&lt;&gt;"",$A54&lt;&gt;"TOTAL"),IF(AND([3]PREMIOS_GRADOS!$G52&lt;&gt;"",[3]PREMIOS_GRADOS!$G52&lt;&gt;0),[3]PREMIOS_GRADOS!$G52,""),IF($A54="TOTAL",SUM(INDIRECT("C4:C"&amp;ROW()-1)),""))</f>
        <v/>
      </c>
      <c r="D54" s="7" t="str">
        <f t="shared" ca="1" si="0"/>
        <v/>
      </c>
      <c r="E54" s="7" t="str">
        <f ca="1">IF(AND($A54&lt;&gt;"",$A54&lt;&gt;"TOTAL"),IF(AND([3]PREMIOS_GRADOS!$J52&lt;&gt;"",[3]PREMIOS_GRADOS!$J52&lt;&gt;0),[3]PREMIOS_GRADOS!$J52,""),IF($A54="TOTAL",SUM(INDIRECT("E4:E"&amp;ROW()-1)),""))</f>
        <v/>
      </c>
      <c r="F54" s="7" t="str">
        <f ca="1">IF(AND($A54&lt;&gt;"",$A54&lt;&gt;"TOTAL"),IF(AND([3]PREMIOS_GRADOS!$L52&lt;&gt;"",[3]PREMIOS_GRADOS!$L52&lt;&gt;0),[3]PREMIOS_GRADOS!$L52,""),IF($A54="TOTAL",SUM(INDIRECT("F4:F"&amp;ROW()-1)),""))</f>
        <v/>
      </c>
      <c r="G54" s="7" t="str">
        <f t="shared" ca="1" si="1"/>
        <v/>
      </c>
      <c r="H54" s="7" t="str">
        <f ca="1">IF(AND($A54&lt;&gt;"",$A54&lt;&gt;"TOTAL"),IF(AND([3]PREMIOS_GRADOS!$O52&lt;&gt;"",[3]PREMIOS_GRADOS!$O52&lt;&gt;0),[3]PREMIOS_GRADOS!$O52,""),IF($A54="TOTAL",SUM(INDIRECT("H4:H"&amp;ROW()-1)),""))</f>
        <v/>
      </c>
      <c r="I54" s="7" t="str">
        <f ca="1">IF(AND($A54&lt;&gt;"",$A54&lt;&gt;"TOTAL"),IF(AND([3]PREMIOS_GRADOS!$Q52&lt;&gt;"",[3]PREMIOS_GRADOS!$Q52&lt;&gt;0),[3]PREMIOS_GRADOS!$Q52,""),IF($A54="TOTAL",SUM(INDIRECT("I4:I"&amp;ROW()-1)),""))</f>
        <v/>
      </c>
      <c r="J54" s="7" t="str">
        <f t="shared" ca="1" si="2"/>
        <v/>
      </c>
      <c r="K54" s="7" t="str">
        <f ca="1">IF(AND($A54&lt;&gt;"",$A54&lt;&gt;"TOTAL"),IF(AND([3]PREMIOS_GRADOS!$T52&lt;&gt;"",[3]PREMIOS_GRADOS!$T52&lt;&gt;0),[3]PREMIOS_GRADOS!$T52,""),IF($A54="TOTAL",SUM(INDIRECT("K4:K"&amp;ROW()-1)),""))</f>
        <v/>
      </c>
      <c r="L54" s="7" t="str">
        <f ca="1">IF(AND($A54&lt;&gt;"",$A54&lt;&gt;"TOTAL"),IF(AND([3]PREMIOS_GRADOS!$V52&lt;&gt;"",[3]PREMIOS_GRADOS!$V52&lt;&gt;0),[3]PREMIOS_GRADOS!$V52,""),IF($A54="TOTAL",SUM(INDIRECT("L4:L"&amp;ROW()-1)),""))</f>
        <v/>
      </c>
      <c r="M54" s="7" t="str">
        <f t="shared" ca="1" si="3"/>
        <v/>
      </c>
      <c r="N54" s="7" t="str">
        <f ca="1">IF(AND($A54&lt;&gt;"",$A54&lt;&gt;"TOTAL"),IF(AND([3]PREMIOS_GRADOS!$Y52&lt;&gt;"",[3]PREMIOS_GRADOS!$Y52&lt;&gt;0),[3]PREMIOS_GRADOS!$Y52,""),IF($A54="TOTAL",SUM(INDIRECT("N4:N"&amp;ROW()-1)),""))</f>
        <v/>
      </c>
      <c r="O54" s="7" t="str">
        <f ca="1">IF(AND($A54&lt;&gt;"",$A54&lt;&gt;"TOTAL"),IF(AND([3]PREMIOS_GRADOS!$AA52&lt;&gt;"",[3]PREMIOS_GRADOS!$AA52&lt;&gt;0),[3]PREMIOS_GRADOS!$AA52,""),IF($A54="TOTAL",SUM(INDIRECT("O4:O"&amp;ROW()-1)),""))</f>
        <v/>
      </c>
      <c r="P54" s="7" t="str">
        <f t="shared" ca="1" si="4"/>
        <v/>
      </c>
      <c r="Q54" s="7" t="str">
        <f ca="1">IF(AND($A54&lt;&gt;"",$A54&lt;&gt;"TOTAL"),IF(AND([3]PREMIOS_GRADOS!$AD52&lt;&gt;"",[3]PREMIOS_GRADOS!$AD52&lt;&gt;0),[3]PREMIOS_GRADOS!$AD52,""),IF($A54="TOTAL",SUM(INDIRECT("Q4:Q"&amp;ROW()-1)),""))</f>
        <v/>
      </c>
      <c r="R54" s="7" t="str">
        <f ca="1">IF(AND($A54&lt;&gt;"",$A54&lt;&gt;"TOTAL"),IF(AND([3]PREMIOS_GRADOS!$AF52&lt;&gt;"",[3]PREMIOS_GRADOS!$AF52&lt;&gt;0),[3]PREMIOS_GRADOS!$AF52,""),IF($A54="TOTAL",SUM(INDIRECT("R4:R"&amp;ROW()-1)),""))</f>
        <v/>
      </c>
      <c r="S54" s="7" t="str">
        <f t="shared" ca="1" si="5"/>
        <v/>
      </c>
      <c r="T54" s="7" t="str">
        <f ca="1">IF(AND($A54&lt;&gt;"",$A54&lt;&gt;"TOTAL"),IF(AND([3]PREMIOS_GRADOS!$AI52&lt;&gt;"",[3]PREMIOS_GRADOS!$AI52&lt;&gt;0),[3]PREMIOS_GRADOS!$AI52,""),IF($A54="TOTAL",SUM(INDIRECT("T4:T"&amp;ROW()-1)),""))</f>
        <v/>
      </c>
      <c r="U54" s="7" t="str">
        <f ca="1">IF(AND($A54&lt;&gt;"",$A54&lt;&gt;"TOTAL"),IF(AND([3]PREMIOS_GRADOS!$AK52&lt;&gt;"",[3]PREMIOS_GRADOS!$AK52&lt;&gt;0),[3]PREMIOS_GRADOS!$AK52,""),IF($A54="TOTAL",SUM(INDIRECT("U4:U"&amp;ROW()-1)),""))</f>
        <v/>
      </c>
      <c r="V54" s="7" t="str">
        <f t="shared" ca="1" si="6"/>
        <v/>
      </c>
      <c r="W54" s="7" t="str">
        <f ca="1">IF(AND($A54&lt;&gt;"",$A54&lt;&gt;"TOTAL"),IF(AND([3]PREMIOS_GRADOS!$AN52&lt;&gt;"",[3]PREMIOS_GRADOS!$AN52&lt;&gt;0),[3]PREMIOS_GRADOS!$AN52,""),IF($A54="TOTAL",SUM(INDIRECT("W4:W"&amp;ROW()-1)),""))</f>
        <v/>
      </c>
      <c r="X54" s="7" t="str">
        <f ca="1">IF(AND($A54&lt;&gt;"",$A54&lt;&gt;"TOTAL"),IF(AND([3]PREMIOS_GRADOS!$AP52&lt;&gt;"",[3]PREMIOS_GRADOS!$AP52&lt;&gt;0),[3]PREMIOS_GRADOS!$AP52,""),IF($A54="TOTAL",SUM(INDIRECT("X4:X"&amp;ROW()-1)),""))</f>
        <v/>
      </c>
      <c r="Y54" s="7" t="str">
        <f t="shared" ca="1" si="7"/>
        <v/>
      </c>
      <c r="Z54" s="7" t="str">
        <f ca="1">IF(AND($A54&lt;&gt;"",$A54&lt;&gt;"TOTAL"),IF(AND([3]PREMIOS_GRADOS!$AS52&lt;&gt;"",[3]PREMIOS_GRADOS!$AS52&lt;&gt;0),[3]PREMIOS_GRADOS!$AS52,""),IF($A54="TOTAL",SUM(INDIRECT("Z4:Z"&amp;ROW()-1)),""))</f>
        <v/>
      </c>
      <c r="AA54" s="7" t="str">
        <f ca="1">IF(AND($A54&lt;&gt;"",$A54&lt;&gt;"TOTAL"),IF(AND([3]PREMIOS_GRADOS!$AU52&lt;&gt;"",[3]PREMIOS_GRADOS!$AU52&lt;&gt;0),[3]PREMIOS_GRADOS!$AU52,""),IF($A54="TOTAL",SUM(INDIRECT("AA4:AA"&amp;ROW()-1)),""))</f>
        <v/>
      </c>
      <c r="AB54" s="7" t="str">
        <f t="shared" ca="1" si="8"/>
        <v/>
      </c>
      <c r="AC54" s="7" t="str">
        <f ca="1">IF(AND($A54&lt;&gt;"",$A54&lt;&gt;"TOTAL"),IF(AND([3]PREMIOS_GRADOS!$AX52&lt;&gt;"",[3]PREMIOS_GRADOS!$AX52&lt;&gt;0),[3]PREMIOS_GRADOS!$AX52,""),IF($A54="TOTAL",SUM(INDIRECT("AC4:AC"&amp;ROW()-1)),""))</f>
        <v/>
      </c>
      <c r="AD54" s="7" t="str">
        <f ca="1">IF(AND($A54&lt;&gt;"",$A54&lt;&gt;"TOTAL"),IF(AND([3]PREMIOS_GRADOS!$AZ52&lt;&gt;"",[3]PREMIOS_GRADOS!$AZ52&lt;&gt;0),[3]PREMIOS_GRADOS!$AZ52,""),IF($A54="TOTAL",SUM(INDIRECT("AD4:AD"&amp;ROW()-1)),""))</f>
        <v/>
      </c>
      <c r="AE54" s="7" t="str">
        <f t="shared" ca="1" si="9"/>
        <v/>
      </c>
      <c r="AF54" s="7" t="str">
        <f ca="1">IF(AND($A54&lt;&gt;"",$A54&lt;&gt;"TOTAL"),IF(AND([3]PREMIOS_GRADOS!$BC52&lt;&gt;"",[3]PREMIOS_GRADOS!$BC52&lt;&gt;0),[3]PREMIOS_GRADOS!$BC52,""),IF($A54="TOTAL",SUM(INDIRECT("AF4:AF"&amp;ROW()-1)),""))</f>
        <v/>
      </c>
      <c r="AG54" s="7" t="str">
        <f ca="1">IF(AND($A54&lt;&gt;"",$A54&lt;&gt;"TOTAL"),IF(AND([3]PREMIOS_GRADOS!$BE52&lt;&gt;"",[3]PREMIOS_GRADOS!$BE52&lt;&gt;0),[3]PREMIOS_GRADOS!$BE52,""),IF($A54="TOTAL",SUM(INDIRECT("AG4:AG"&amp;ROW()-1)),""))</f>
        <v/>
      </c>
      <c r="AH54" s="7" t="str">
        <f t="shared" ca="1" si="10"/>
        <v/>
      </c>
      <c r="AI54" s="7" t="str">
        <f ca="1">IF(AND($A54&lt;&gt;"",$A54&lt;&gt;"TOTAL"),IF(AND([3]PREMIOS_GRADOS!$BH52&lt;&gt;"",[3]PREMIOS_GRADOS!$BH52&lt;&gt;0),[3]PREMIOS_GRADOS!$BH52,""),IF($A54="TOTAL",SUM(INDIRECT("AI4:AI"&amp;ROW()-1)),""))</f>
        <v/>
      </c>
      <c r="AJ54" s="7" t="str">
        <f ca="1">IF(AND($A54&lt;&gt;"",$A54&lt;&gt;"TOTAL"),IF(AND([3]PREMIOS_GRADOS!$BJ52&lt;&gt;"",[3]PREMIOS_GRADOS!$BJ52&lt;&gt;0),[3]PREMIOS_GRADOS!$BJ52,""),IF($A54="TOTAL",SUM(INDIRECT("AJ4:AJ"&amp;ROW()-1)),""))</f>
        <v/>
      </c>
      <c r="AK54" s="7" t="str">
        <f t="shared" ca="1" si="11"/>
        <v/>
      </c>
      <c r="AL54" s="7" t="str">
        <f ca="1">IF(AND($A54&lt;&gt;"",$A54&lt;&gt;"TOTAL"),IF(AND([3]PREMIOS_GRADOS!$BM52&lt;&gt;"",[3]PREMIOS_GRADOS!$BM52&lt;&gt;0),[3]PREMIOS_GRADOS!$BM52,""),IF($A54="TOTAL",SUM(INDIRECT("AL4:AL"&amp;ROW()-1)),""))</f>
        <v/>
      </c>
      <c r="AM54" s="7" t="str">
        <f ca="1">IF(AND($A54&lt;&gt;"",$A54&lt;&gt;"TOTAL"),IF(AND([3]PREMIOS_GRADOS!$BO52&lt;&gt;"",[3]PREMIOS_GRADOS!$BO52&lt;&gt;0),[3]PREMIOS_GRADOS!$BO52,""),IF($A54="TOTAL",SUM(INDIRECT("AM4:AM"&amp;ROW()-1)),""))</f>
        <v/>
      </c>
      <c r="AN54" s="7" t="str">
        <f t="shared" ca="1" si="12"/>
        <v/>
      </c>
      <c r="AO54" s="7" t="str">
        <f ca="1">IF(AND($A54&lt;&gt;"",$A54&lt;&gt;"TOTAL"),IF(AND([3]PREMIOS_GRADOS!$BR52&lt;&gt;"",[3]PREMIOS_GRADOS!$BR52&lt;&gt;0),[3]PREMIOS_GRADOS!$BR52,""),IF($A54="TOTAL",SUM(INDIRECT("AO4:AO"&amp;ROW()-1)),""))</f>
        <v/>
      </c>
      <c r="AP54" s="7" t="str">
        <f ca="1">IF(AND($A54&lt;&gt;"",$A54&lt;&gt;"TOTAL"),IF(AND([3]PREMIOS_GRADOS!$BT52&lt;&gt;"",[3]PREMIOS_GRADOS!$BT52&lt;&gt;0),[3]PREMIOS_GRADOS!$BT52,""),IF($A54="TOTAL",SUM(INDIRECT("AP4:AP"&amp;ROW()-1)),""))</f>
        <v/>
      </c>
      <c r="AQ54" s="7" t="str">
        <f t="shared" ca="1" si="13"/>
        <v/>
      </c>
      <c r="AR54" s="7" t="str">
        <f ca="1">IF(AND($A54&lt;&gt;"",$A54&lt;&gt;"TOTAL"),IF(AND([3]PREMIOS_GRADOS!$BW52&lt;&gt;"",[3]PREMIOS_GRADOS!$BW52&lt;&gt;0),[3]PREMIOS_GRADOS!$BW52,""),IF($A54="TOTAL",SUM(INDIRECT("AR4:AR"&amp;ROW()-1)),""))</f>
        <v/>
      </c>
      <c r="AS54" s="7" t="str">
        <f ca="1">IF(AND($A54&lt;&gt;"",$A54&lt;&gt;"TOTAL"),IF(AND([3]PREMIOS_GRADOS!$BY52&lt;&gt;"",[3]PREMIOS_GRADOS!$BY52&lt;&gt;0),[3]PREMIOS_GRADOS!$BY52,""),IF($A54="TOTAL",SUM(INDIRECT("AS4:AS"&amp;ROW()-1)),""))</f>
        <v/>
      </c>
      <c r="AT54" s="7" t="str">
        <f t="shared" ca="1" si="14"/>
        <v/>
      </c>
      <c r="AU54" s="7" t="str">
        <f ca="1">IF(AND($A54&lt;&gt;"",$A54&lt;&gt;"TOTAL"),IF(AND([3]PREMIOS_GRADOS!$CB52&lt;&gt;"",[3]PREMIOS_GRADOS!$CB52&lt;&gt;0),[3]PREMIOS_GRADOS!$CB52,""),IF($A54="TOTAL",SUM(INDIRECT("AU4:AU"&amp;ROW()-1)),""))</f>
        <v/>
      </c>
      <c r="AV54" s="7" t="str">
        <f ca="1">IF(AND($A54&lt;&gt;"",$A54&lt;&gt;"TOTAL"),IF(AND([3]PREMIOS_GRADOS!$CD52&lt;&gt;"",[3]PREMIOS_GRADOS!$CD52&lt;&gt;0),[3]PREMIOS_GRADOS!$CD52,""),IF($A54="TOTAL",SUM(INDIRECT("AV4:AV"&amp;ROW()-1)),""))</f>
        <v/>
      </c>
      <c r="AW54" s="7" t="str">
        <f t="shared" ca="1" si="15"/>
        <v/>
      </c>
      <c r="AX54" s="7" t="str">
        <f ca="1">IF(AND($A54&lt;&gt;"",$A54&lt;&gt;"TOTAL"),IF(AND([3]PREMIOS_GRADOS!$CG52&lt;&gt;"",[3]PREMIOS_GRADOS!$CG52&lt;&gt;0),[3]PREMIOS_GRADOS!$CG52,""),IF($A54="TOTAL",SUM(INDIRECT("AX4:AX"&amp;ROW()-1)),""))</f>
        <v/>
      </c>
      <c r="AY54" s="7" t="str">
        <f ca="1">IF(AND($A54&lt;&gt;"",$A54&lt;&gt;"TOTAL"),IF(AND([3]PREMIOS_GRADOS!$CI52&lt;&gt;"",[3]PREMIOS_GRADOS!$CI52&lt;&gt;0),[3]PREMIOS_GRADOS!$CI52,""),IF($A54="TOTAL",SUM(INDIRECT("AY4:AY"&amp;ROW()-1)),""))</f>
        <v/>
      </c>
      <c r="AZ54" s="7" t="str">
        <f t="shared" ca="1" si="16"/>
        <v/>
      </c>
      <c r="BA54" s="7" t="str">
        <f ca="1">IF(AND($A54&lt;&gt;"",$A54&lt;&gt;"TOTAL"),IF(AND([3]PREMIOS_GRADOS!$CL52&lt;&gt;"",[3]PREMIOS_GRADOS!$CL52&lt;&gt;0),[3]PREMIOS_GRADOS!$CL52,""),IF($A54="TOTAL",SUM(INDIRECT("BA4:BA"&amp;ROW()-1)),""))</f>
        <v/>
      </c>
      <c r="BB54" s="7" t="str">
        <f ca="1">IF(AND($A54&lt;&gt;"",$A54&lt;&gt;"TOTAL"),IF(AND([3]PREMIOS_GRADOS!$CN52&lt;&gt;"",[3]PREMIOS_GRADOS!$CN52&lt;&gt;0),[3]PREMIOS_GRADOS!$CN52,""),IF($A54="TOTAL",SUM(INDIRECT("BB4:BB"&amp;ROW()-1)),""))</f>
        <v/>
      </c>
      <c r="BC54" s="7" t="str">
        <f t="shared" ca="1" si="17"/>
        <v/>
      </c>
      <c r="BD54" s="7" t="str">
        <f ca="1">IF(AND($A54&lt;&gt;"",$A54&lt;&gt;"TOTAL"),IF(AND([3]PREMIOS_GRADOS!$CQ52&lt;&gt;"",[3]PREMIOS_GRADOS!$CQ52&lt;&gt;0),[3]PREMIOS_GRADOS!$CQ52,""),IF($A54="TOTAL",SUM(INDIRECT("BD4:BD"&amp;ROW()-1)),""))</f>
        <v/>
      </c>
      <c r="BE54" s="7" t="str">
        <f ca="1">IF(AND($A54&lt;&gt;"",$A54&lt;&gt;"TOTAL"),IF(AND([3]PREMIOS_GRADOS!$CS52&lt;&gt;"",[3]PREMIOS_GRADOS!$CS52&lt;&gt;0),[3]PREMIOS_GRADOS!$CS52,""),IF($A54="TOTAL",SUM(INDIRECT("BE4:BE"&amp;ROW()-1)),""))</f>
        <v/>
      </c>
      <c r="BF54" s="7" t="str">
        <f t="shared" ca="1" si="18"/>
        <v/>
      </c>
    </row>
    <row r="55" spans="1:58" x14ac:dyDescent="0.2">
      <c r="A55" s="12" t="str">
        <f>IF([3]PREMIOS_GRADOS!$D53&lt;&gt;"",[3]PREMIOS_GRADOS!$D53,IF(AND([3]PREMIOS_GRADOS!$D53="",[3]PREMIOS_GRADOS!$D54="",[3]PREMIOS_GRADOS!$D52=""),"","TOTAL"))</f>
        <v/>
      </c>
      <c r="B55" s="7" t="str">
        <f ca="1">IF(AND($A55&lt;&gt;"",$A55&lt;&gt;"TOTAL"),IF(AND([3]PREMIOS_GRADOS!$E53&lt;&gt;"",[3]PREMIOS_GRADOS!$E53&lt;&gt;0),[3]PREMIOS_GRADOS!$E53,""),IF($A55="TOTAL",SUM(INDIRECT("B4:B"&amp;ROW()-1)),""))</f>
        <v/>
      </c>
      <c r="C55" s="7" t="str">
        <f ca="1">IF(AND($A55&lt;&gt;"",$A55&lt;&gt;"TOTAL"),IF(AND([3]PREMIOS_GRADOS!$G53&lt;&gt;"",[3]PREMIOS_GRADOS!$G53&lt;&gt;0),[3]PREMIOS_GRADOS!$G53,""),IF($A55="TOTAL",SUM(INDIRECT("C4:C"&amp;ROW()-1)),""))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IF(AND($A55&lt;&gt;"",$A55&lt;&gt;"TOTAL"),IF(AND([3]PREMIOS_GRADOS!$J53&lt;&gt;"",[3]PREMIOS_GRADOS!$J53&lt;&gt;0),[3]PREMIOS_GRADOS!$J53,""),IF($A55="TOTAL",SUM(INDIRECT("E4:E"&amp;ROW()-1)),""))</f>
        <v/>
      </c>
      <c r="F55" s="7" t="str">
        <f ca="1">IF(AND($A55&lt;&gt;"",$A55&lt;&gt;"TOTAL"),IF(AND([3]PREMIOS_GRADOS!$L53&lt;&gt;"",[3]PREMIOS_GRADOS!$L53&lt;&gt;0),[3]PREMIOS_GRADOS!$L53,""),IF($A55="TOTAL",SUM(INDIRECT("F4:F"&amp;ROW()-1)),""))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IF(AND($A55&lt;&gt;"",$A55&lt;&gt;"TOTAL"),IF(AND([3]PREMIOS_GRADOS!$O53&lt;&gt;"",[3]PREMIOS_GRADOS!$O53&lt;&gt;0),[3]PREMIOS_GRADOS!$O53,""),IF($A55="TOTAL",SUM(INDIRECT("H4:H"&amp;ROW()-1)),""))</f>
        <v/>
      </c>
      <c r="I55" s="7" t="str">
        <f ca="1">IF(AND($A55&lt;&gt;"",$A55&lt;&gt;"TOTAL"),IF(AND([3]PREMIOS_GRADOS!$Q53&lt;&gt;"",[3]PREMIOS_GRADOS!$Q53&lt;&gt;0),[3]PREMIOS_GRADOS!$Q53,""),IF($A55="TOTAL",SUM(INDIRECT("I4:I"&amp;ROW()-1)),""))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IF(AND($A55&lt;&gt;"",$A55&lt;&gt;"TOTAL"),IF(AND([3]PREMIOS_GRADOS!$T53&lt;&gt;"",[3]PREMIOS_GRADOS!$T53&lt;&gt;0),[3]PREMIOS_GRADOS!$T53,""),IF($A55="TOTAL",SUM(INDIRECT("K4:K"&amp;ROW()-1)),""))</f>
        <v/>
      </c>
      <c r="L55" s="7" t="str">
        <f ca="1">IF(AND($A55&lt;&gt;"",$A55&lt;&gt;"TOTAL"),IF(AND([3]PREMIOS_GRADOS!$V53&lt;&gt;"",[3]PREMIOS_GRADOS!$V53&lt;&gt;0),[3]PREMIOS_GRADOS!$V53,""),IF($A55="TOTAL",SUM(INDIRECT("L4:L"&amp;ROW()-1)),""))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IF(AND($A55&lt;&gt;"",$A55&lt;&gt;"TOTAL"),IF(AND([3]PREMIOS_GRADOS!$Y53&lt;&gt;"",[3]PREMIOS_GRADOS!$Y53&lt;&gt;0),[3]PREMIOS_GRADOS!$Y53,""),IF($A55="TOTAL",SUM(INDIRECT("N4:N"&amp;ROW()-1)),""))</f>
        <v/>
      </c>
      <c r="O55" s="7" t="str">
        <f ca="1">IF(AND($A55&lt;&gt;"",$A55&lt;&gt;"TOTAL"),IF(AND([3]PREMIOS_GRADOS!$AA53&lt;&gt;"",[3]PREMIOS_GRADOS!$AA53&lt;&gt;0),[3]PREMIOS_GRADOS!$AA53,""),IF($A55="TOTAL",SUM(INDIRECT("O4:O"&amp;ROW()-1)),""))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IF(AND($A55&lt;&gt;"",$A55&lt;&gt;"TOTAL"),IF(AND([3]PREMIOS_GRADOS!$AD53&lt;&gt;"",[3]PREMIOS_GRADOS!$AD53&lt;&gt;0),[3]PREMIOS_GRADOS!$AD53,""),IF($A55="TOTAL",SUM(INDIRECT("Q4:Q"&amp;ROW()-1)),""))</f>
        <v/>
      </c>
      <c r="R55" s="7" t="str">
        <f ca="1">IF(AND($A55&lt;&gt;"",$A55&lt;&gt;"TOTAL"),IF(AND([3]PREMIOS_GRADOS!$AF53&lt;&gt;"",[3]PREMIOS_GRADOS!$AF53&lt;&gt;0),[3]PREMIOS_GRADOS!$AF53,""),IF($A55="TOTAL",SUM(INDIRECT("R4:R"&amp;ROW()-1)),""))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IF(AND($A55&lt;&gt;"",$A55&lt;&gt;"TOTAL"),IF(AND([3]PREMIOS_GRADOS!$AI53&lt;&gt;"",[3]PREMIOS_GRADOS!$AI53&lt;&gt;0),[3]PREMIOS_GRADOS!$AI53,""),IF($A55="TOTAL",SUM(INDIRECT("T4:T"&amp;ROW()-1)),""))</f>
        <v/>
      </c>
      <c r="U55" s="7" t="str">
        <f ca="1">IF(AND($A55&lt;&gt;"",$A55&lt;&gt;"TOTAL"),IF(AND([3]PREMIOS_GRADOS!$AK53&lt;&gt;"",[3]PREMIOS_GRADOS!$AK53&lt;&gt;0),[3]PREMIOS_GRADOS!$AK53,""),IF($A55="TOTAL",SUM(INDIRECT("U4:U"&amp;ROW()-1)),""))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IF(AND($A55&lt;&gt;"",$A55&lt;&gt;"TOTAL"),IF(AND([3]PREMIOS_GRADOS!$AN53&lt;&gt;"",[3]PREMIOS_GRADOS!$AN53&lt;&gt;0),[3]PREMIOS_GRADOS!$AN53,""),IF($A55="TOTAL",SUM(INDIRECT("W4:W"&amp;ROW()-1)),""))</f>
        <v/>
      </c>
      <c r="X55" s="7" t="str">
        <f ca="1">IF(AND($A55&lt;&gt;"",$A55&lt;&gt;"TOTAL"),IF(AND([3]PREMIOS_GRADOS!$AP53&lt;&gt;"",[3]PREMIOS_GRADOS!$AP53&lt;&gt;0),[3]PREMIOS_GRADOS!$AP53,""),IF($A55="TOTAL",SUM(INDIRECT("X4:X"&amp;ROW()-1)),""))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IF(AND($A55&lt;&gt;"",$A55&lt;&gt;"TOTAL"),IF(AND([3]PREMIOS_GRADOS!$AS53&lt;&gt;"",[3]PREMIOS_GRADOS!$AS53&lt;&gt;0),[3]PREMIOS_GRADOS!$AS53,""),IF($A55="TOTAL",SUM(INDIRECT("Z4:Z"&amp;ROW()-1)),""))</f>
        <v/>
      </c>
      <c r="AA55" s="7" t="str">
        <f ca="1">IF(AND($A55&lt;&gt;"",$A55&lt;&gt;"TOTAL"),IF(AND([3]PREMIOS_GRADOS!$AU53&lt;&gt;"",[3]PREMIOS_GRADOS!$AU53&lt;&gt;0),[3]PREMIOS_GRADOS!$AU53,""),IF($A55="TOTAL",SUM(INDIRECT("AA4:AA"&amp;ROW()-1)),""))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IF(AND($A55&lt;&gt;"",$A55&lt;&gt;"TOTAL"),IF(AND([3]PREMIOS_GRADOS!$AX53&lt;&gt;"",[3]PREMIOS_GRADOS!$AX53&lt;&gt;0),[3]PREMIOS_GRADOS!$AX53,""),IF($A55="TOTAL",SUM(INDIRECT("AC4:AC"&amp;ROW()-1)),""))</f>
        <v/>
      </c>
      <c r="AD55" s="7" t="str">
        <f ca="1">IF(AND($A55&lt;&gt;"",$A55&lt;&gt;"TOTAL"),IF(AND([3]PREMIOS_GRADOS!$AZ53&lt;&gt;"",[3]PREMIOS_GRADOS!$AZ53&lt;&gt;0),[3]PREMIOS_GRADOS!$AZ53,""),IF($A55="TOTAL",SUM(INDIRECT("AD4:AD"&amp;ROW()-1)),""))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IF(AND($A55&lt;&gt;"",$A55&lt;&gt;"TOTAL"),IF(AND([3]PREMIOS_GRADOS!$BC53&lt;&gt;"",[3]PREMIOS_GRADOS!$BC53&lt;&gt;0),[3]PREMIOS_GRADOS!$BC53,""),IF($A55="TOTAL",SUM(INDIRECT("AF4:AF"&amp;ROW()-1)),""))</f>
        <v/>
      </c>
      <c r="AG55" s="7" t="str">
        <f ca="1">IF(AND($A55&lt;&gt;"",$A55&lt;&gt;"TOTAL"),IF(AND([3]PREMIOS_GRADOS!$BE53&lt;&gt;"",[3]PREMIOS_GRADOS!$BE53&lt;&gt;0),[3]PREMIOS_GRADOS!$BE53,""),IF($A55="TOTAL",SUM(INDIRECT("AG4:AG"&amp;ROW()-1)),""))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IF(AND($A55&lt;&gt;"",$A55&lt;&gt;"TOTAL"),IF(AND([3]PREMIOS_GRADOS!$BH53&lt;&gt;"",[3]PREMIOS_GRADOS!$BH53&lt;&gt;0),[3]PREMIOS_GRADOS!$BH53,""),IF($A55="TOTAL",SUM(INDIRECT("AI4:AI"&amp;ROW()-1)),""))</f>
        <v/>
      </c>
      <c r="AJ55" s="7" t="str">
        <f ca="1">IF(AND($A55&lt;&gt;"",$A55&lt;&gt;"TOTAL"),IF(AND([3]PREMIOS_GRADOS!$BJ53&lt;&gt;"",[3]PREMIOS_GRADOS!$BJ53&lt;&gt;0),[3]PREMIOS_GRADOS!$BJ53,""),IF($A55="TOTAL",SUM(INDIRECT("AJ4:AJ"&amp;ROW()-1)),""))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IF(AND($A55&lt;&gt;"",$A55&lt;&gt;"TOTAL"),IF(AND([3]PREMIOS_GRADOS!$BM53&lt;&gt;"",[3]PREMIOS_GRADOS!$BM53&lt;&gt;0),[3]PREMIOS_GRADOS!$BM53,""),IF($A55="TOTAL",SUM(INDIRECT("AL4:AL"&amp;ROW()-1)),""))</f>
        <v/>
      </c>
      <c r="AM55" s="7" t="str">
        <f ca="1">IF(AND($A55&lt;&gt;"",$A55&lt;&gt;"TOTAL"),IF(AND([3]PREMIOS_GRADOS!$BO53&lt;&gt;"",[3]PREMIOS_GRADOS!$BO53&lt;&gt;0),[3]PREMIOS_GRADOS!$BO53,""),IF($A55="TOTAL",SUM(INDIRECT("AM4:AM"&amp;ROW()-1)),""))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IF(AND($A55&lt;&gt;"",$A55&lt;&gt;"TOTAL"),IF(AND([3]PREMIOS_GRADOS!$BR53&lt;&gt;"",[3]PREMIOS_GRADOS!$BR53&lt;&gt;0),[3]PREMIOS_GRADOS!$BR53,""),IF($A55="TOTAL",SUM(INDIRECT("AO4:AO"&amp;ROW()-1)),""))</f>
        <v/>
      </c>
      <c r="AP55" s="7" t="str">
        <f ca="1">IF(AND($A55&lt;&gt;"",$A55&lt;&gt;"TOTAL"),IF(AND([3]PREMIOS_GRADOS!$BT53&lt;&gt;"",[3]PREMIOS_GRADOS!$BT53&lt;&gt;0),[3]PREMIOS_GRADOS!$BT53,""),IF($A55="TOTAL",SUM(INDIRECT("AP4:AP"&amp;ROW()-1)),""))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IF(AND($A55&lt;&gt;"",$A55&lt;&gt;"TOTAL"),IF(AND([3]PREMIOS_GRADOS!$BW53&lt;&gt;"",[3]PREMIOS_GRADOS!$BW53&lt;&gt;0),[3]PREMIOS_GRADOS!$BW53,""),IF($A55="TOTAL",SUM(INDIRECT("AR4:AR"&amp;ROW()-1)),""))</f>
        <v/>
      </c>
      <c r="AS55" s="7" t="str">
        <f ca="1">IF(AND($A55&lt;&gt;"",$A55&lt;&gt;"TOTAL"),IF(AND([3]PREMIOS_GRADOS!$BY53&lt;&gt;"",[3]PREMIOS_GRADOS!$BY53&lt;&gt;0),[3]PREMIOS_GRADOS!$BY53,""),IF($A55="TOTAL",SUM(INDIRECT("AS4:AS"&amp;ROW()-1)),""))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IF(AND($A55&lt;&gt;"",$A55&lt;&gt;"TOTAL"),IF(AND([3]PREMIOS_GRADOS!$CB53&lt;&gt;"",[3]PREMIOS_GRADOS!$CB53&lt;&gt;0),[3]PREMIOS_GRADOS!$CB53,""),IF($A55="TOTAL",SUM(INDIRECT("AU4:AU"&amp;ROW()-1)),""))</f>
        <v/>
      </c>
      <c r="AV55" s="7" t="str">
        <f ca="1">IF(AND($A55&lt;&gt;"",$A55&lt;&gt;"TOTAL"),IF(AND([3]PREMIOS_GRADOS!$CD53&lt;&gt;"",[3]PREMIOS_GRADOS!$CD53&lt;&gt;0),[3]PREMIOS_GRADOS!$CD53,""),IF($A55="TOTAL",SUM(INDIRECT("AV4:AV"&amp;ROW()-1)),""))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IF(AND($A55&lt;&gt;"",$A55&lt;&gt;"TOTAL"),IF(AND([3]PREMIOS_GRADOS!$CG53&lt;&gt;"",[3]PREMIOS_GRADOS!$CG53&lt;&gt;0),[3]PREMIOS_GRADOS!$CG53,""),IF($A55="TOTAL",SUM(INDIRECT("AX4:AX"&amp;ROW()-1)),""))</f>
        <v/>
      </c>
      <c r="AY55" s="7" t="str">
        <f ca="1">IF(AND($A55&lt;&gt;"",$A55&lt;&gt;"TOTAL"),IF(AND([3]PREMIOS_GRADOS!$CI53&lt;&gt;"",[3]PREMIOS_GRADOS!$CI53&lt;&gt;0),[3]PREMIOS_GRADOS!$CI53,""),IF($A55="TOTAL",SUM(INDIRECT("AY4:AY"&amp;ROW()-1)),""))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IF(AND($A55&lt;&gt;"",$A55&lt;&gt;"TOTAL"),IF(AND([3]PREMIOS_GRADOS!$CL53&lt;&gt;"",[3]PREMIOS_GRADOS!$CL53&lt;&gt;0),[3]PREMIOS_GRADOS!$CL53,""),IF($A55="TOTAL",SUM(INDIRECT("BA4:BA"&amp;ROW()-1)),""))</f>
        <v/>
      </c>
      <c r="BB55" s="7" t="str">
        <f ca="1">IF(AND($A55&lt;&gt;"",$A55&lt;&gt;"TOTAL"),IF(AND([3]PREMIOS_GRADOS!$CN53&lt;&gt;"",[3]PREMIOS_GRADOS!$CN53&lt;&gt;0),[3]PREMIOS_GRADOS!$CN53,""),IF($A55="TOTAL",SUM(INDIRECT("BB4:BB"&amp;ROW()-1)),""))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IF(AND($A55&lt;&gt;"",$A55&lt;&gt;"TOTAL"),IF(AND([3]PREMIOS_GRADOS!$CQ53&lt;&gt;"",[3]PREMIOS_GRADOS!$CQ53&lt;&gt;0),[3]PREMIOS_GRADOS!$CQ53,""),IF($A55="TOTAL",SUM(INDIRECT("BD4:BD"&amp;ROW()-1)),""))</f>
        <v/>
      </c>
      <c r="BE55" s="7" t="str">
        <f ca="1">IF(AND($A55&lt;&gt;"",$A55&lt;&gt;"TOTAL"),IF(AND([3]PREMIOS_GRADOS!$CS53&lt;&gt;"",[3]PREMIOS_GRADOS!$CS53&lt;&gt;0),[3]PREMIOS_GRADOS!$CS53,""),IF($A55="TOTAL",SUM(INDIRECT("BE4:BE"&amp;ROW()-1)),""))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IF([3]PREMIOS_GRADOS!$D54&lt;&gt;"",[3]PREMIOS_GRADOS!$D54,IF(AND([3]PREMIOS_GRADOS!$D54="",[3]PREMIOS_GRADOS!$D55="",[3]PREMIOS_GRADOS!$D53=""),"","TOTAL"))</f>
        <v/>
      </c>
      <c r="B56" s="7" t="str">
        <f ca="1">IF(AND($A56&lt;&gt;"",$A56&lt;&gt;"TOTAL"),IF(AND([3]PREMIOS_GRADOS!$E54&lt;&gt;"",[3]PREMIOS_GRADOS!$E54&lt;&gt;0),[3]PREMIOS_GRADOS!$E54,""),IF($A56="TOTAL",SUM(INDIRECT("B4:B"&amp;ROW()-1)),""))</f>
        <v/>
      </c>
      <c r="C56" s="7" t="str">
        <f ca="1">IF(AND($A56&lt;&gt;"",$A56&lt;&gt;"TOTAL"),IF(AND([3]PREMIOS_GRADOS!$G54&lt;&gt;"",[3]PREMIOS_GRADOS!$G54&lt;&gt;0),[3]PREMIOS_GRADOS!$G54,""),IF($A56="TOTAL",SUM(INDIRECT("C4:C"&amp;ROW()-1)),""))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IF(AND($A56&lt;&gt;"",$A56&lt;&gt;"TOTAL"),IF(AND([3]PREMIOS_GRADOS!$J54&lt;&gt;"",[3]PREMIOS_GRADOS!$J54&lt;&gt;0),[3]PREMIOS_GRADOS!$J54,""),IF($A56="TOTAL",SUM(INDIRECT("E4:E"&amp;ROW()-1)),""))</f>
        <v/>
      </c>
      <c r="F56" s="7" t="str">
        <f ca="1">IF(AND($A56&lt;&gt;"",$A56&lt;&gt;"TOTAL"),IF(AND([3]PREMIOS_GRADOS!$L54&lt;&gt;"",[3]PREMIOS_GRADOS!$L54&lt;&gt;0),[3]PREMIOS_GRADOS!$L54,""),IF($A56="TOTAL",SUM(INDIRECT("F4:F"&amp;ROW()-1)),""))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IF(AND($A56&lt;&gt;"",$A56&lt;&gt;"TOTAL"),IF(AND([3]PREMIOS_GRADOS!$O54&lt;&gt;"",[3]PREMIOS_GRADOS!$O54&lt;&gt;0),[3]PREMIOS_GRADOS!$O54,""),IF($A56="TOTAL",SUM(INDIRECT("H4:H"&amp;ROW()-1)),""))</f>
        <v/>
      </c>
      <c r="I56" s="7" t="str">
        <f ca="1">IF(AND($A56&lt;&gt;"",$A56&lt;&gt;"TOTAL"),IF(AND([3]PREMIOS_GRADOS!$Q54&lt;&gt;"",[3]PREMIOS_GRADOS!$Q54&lt;&gt;0),[3]PREMIOS_GRADOS!$Q54,""),IF($A56="TOTAL",SUM(INDIRECT("I4:I"&amp;ROW()-1)),""))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IF(AND($A56&lt;&gt;"",$A56&lt;&gt;"TOTAL"),IF(AND([3]PREMIOS_GRADOS!$T54&lt;&gt;"",[3]PREMIOS_GRADOS!$T54&lt;&gt;0),[3]PREMIOS_GRADOS!$T54,""),IF($A56="TOTAL",SUM(INDIRECT("K4:K"&amp;ROW()-1)),""))</f>
        <v/>
      </c>
      <c r="L56" s="7" t="str">
        <f ca="1">IF(AND($A56&lt;&gt;"",$A56&lt;&gt;"TOTAL"),IF(AND([3]PREMIOS_GRADOS!$V54&lt;&gt;"",[3]PREMIOS_GRADOS!$V54&lt;&gt;0),[3]PREMIOS_GRADOS!$V54,""),IF($A56="TOTAL",SUM(INDIRECT("L4:L"&amp;ROW()-1)),""))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IF(AND($A56&lt;&gt;"",$A56&lt;&gt;"TOTAL"),IF(AND([3]PREMIOS_GRADOS!$Y54&lt;&gt;"",[3]PREMIOS_GRADOS!$Y54&lt;&gt;0),[3]PREMIOS_GRADOS!$Y54,""),IF($A56="TOTAL",SUM(INDIRECT("N4:N"&amp;ROW()-1)),""))</f>
        <v/>
      </c>
      <c r="O56" s="7" t="str">
        <f ca="1">IF(AND($A56&lt;&gt;"",$A56&lt;&gt;"TOTAL"),IF(AND([3]PREMIOS_GRADOS!$AA54&lt;&gt;"",[3]PREMIOS_GRADOS!$AA54&lt;&gt;0),[3]PREMIOS_GRADOS!$AA54,""),IF($A56="TOTAL",SUM(INDIRECT("O4:O"&amp;ROW()-1)),""))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IF(AND($A56&lt;&gt;"",$A56&lt;&gt;"TOTAL"),IF(AND([3]PREMIOS_GRADOS!$AD54&lt;&gt;"",[3]PREMIOS_GRADOS!$AD54&lt;&gt;0),[3]PREMIOS_GRADOS!$AD54,""),IF($A56="TOTAL",SUM(INDIRECT("Q4:Q"&amp;ROW()-1)),""))</f>
        <v/>
      </c>
      <c r="R56" s="7" t="str">
        <f ca="1">IF(AND($A56&lt;&gt;"",$A56&lt;&gt;"TOTAL"),IF(AND([3]PREMIOS_GRADOS!$AF54&lt;&gt;"",[3]PREMIOS_GRADOS!$AF54&lt;&gt;0),[3]PREMIOS_GRADOS!$AF54,""),IF($A56="TOTAL",SUM(INDIRECT("R4:R"&amp;ROW()-1)),""))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IF(AND($A56&lt;&gt;"",$A56&lt;&gt;"TOTAL"),IF(AND([3]PREMIOS_GRADOS!$AI54&lt;&gt;"",[3]PREMIOS_GRADOS!$AI54&lt;&gt;0),[3]PREMIOS_GRADOS!$AI54,""),IF($A56="TOTAL",SUM(INDIRECT("T4:T"&amp;ROW()-1)),""))</f>
        <v/>
      </c>
      <c r="U56" s="7" t="str">
        <f ca="1">IF(AND($A56&lt;&gt;"",$A56&lt;&gt;"TOTAL"),IF(AND([3]PREMIOS_GRADOS!$AK54&lt;&gt;"",[3]PREMIOS_GRADOS!$AK54&lt;&gt;0),[3]PREMIOS_GRADOS!$AK54,""),IF($A56="TOTAL",SUM(INDIRECT("U4:U"&amp;ROW()-1)),""))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IF(AND($A56&lt;&gt;"",$A56&lt;&gt;"TOTAL"),IF(AND([3]PREMIOS_GRADOS!$AN54&lt;&gt;"",[3]PREMIOS_GRADOS!$AN54&lt;&gt;0),[3]PREMIOS_GRADOS!$AN54,""),IF($A56="TOTAL",SUM(INDIRECT("W4:W"&amp;ROW()-1)),""))</f>
        <v/>
      </c>
      <c r="X56" s="7" t="str">
        <f ca="1">IF(AND($A56&lt;&gt;"",$A56&lt;&gt;"TOTAL"),IF(AND([3]PREMIOS_GRADOS!$AP54&lt;&gt;"",[3]PREMIOS_GRADOS!$AP54&lt;&gt;0),[3]PREMIOS_GRADOS!$AP54,""),IF($A56="TOTAL",SUM(INDIRECT("X4:X"&amp;ROW()-1)),""))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IF(AND($A56&lt;&gt;"",$A56&lt;&gt;"TOTAL"),IF(AND([3]PREMIOS_GRADOS!$AS54&lt;&gt;"",[3]PREMIOS_GRADOS!$AS54&lt;&gt;0),[3]PREMIOS_GRADOS!$AS54,""),IF($A56="TOTAL",SUM(INDIRECT("Z4:Z"&amp;ROW()-1)),""))</f>
        <v/>
      </c>
      <c r="AA56" s="7" t="str">
        <f ca="1">IF(AND($A56&lt;&gt;"",$A56&lt;&gt;"TOTAL"),IF(AND([3]PREMIOS_GRADOS!$AU54&lt;&gt;"",[3]PREMIOS_GRADOS!$AU54&lt;&gt;0),[3]PREMIOS_GRADOS!$AU54,""),IF($A56="TOTAL",SUM(INDIRECT("AA4:AA"&amp;ROW()-1)),""))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IF(AND($A56&lt;&gt;"",$A56&lt;&gt;"TOTAL"),IF(AND([3]PREMIOS_GRADOS!$AX54&lt;&gt;"",[3]PREMIOS_GRADOS!$AX54&lt;&gt;0),[3]PREMIOS_GRADOS!$AX54,""),IF($A56="TOTAL",SUM(INDIRECT("AC4:AC"&amp;ROW()-1)),""))</f>
        <v/>
      </c>
      <c r="AD56" s="7" t="str">
        <f ca="1">IF(AND($A56&lt;&gt;"",$A56&lt;&gt;"TOTAL"),IF(AND([3]PREMIOS_GRADOS!$AZ54&lt;&gt;"",[3]PREMIOS_GRADOS!$AZ54&lt;&gt;0),[3]PREMIOS_GRADOS!$AZ54,""),IF($A56="TOTAL",SUM(INDIRECT("AD4:AD"&amp;ROW()-1)),""))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IF(AND($A56&lt;&gt;"",$A56&lt;&gt;"TOTAL"),IF(AND([3]PREMIOS_GRADOS!$BC54&lt;&gt;"",[3]PREMIOS_GRADOS!$BC54&lt;&gt;0),[3]PREMIOS_GRADOS!$BC54,""),IF($A56="TOTAL",SUM(INDIRECT("AF4:AF"&amp;ROW()-1)),""))</f>
        <v/>
      </c>
      <c r="AG56" s="7" t="str">
        <f ca="1">IF(AND($A56&lt;&gt;"",$A56&lt;&gt;"TOTAL"),IF(AND([3]PREMIOS_GRADOS!$BE54&lt;&gt;"",[3]PREMIOS_GRADOS!$BE54&lt;&gt;0),[3]PREMIOS_GRADOS!$BE54,""),IF($A56="TOTAL",SUM(INDIRECT("AG4:AG"&amp;ROW()-1)),""))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IF(AND($A56&lt;&gt;"",$A56&lt;&gt;"TOTAL"),IF(AND([3]PREMIOS_GRADOS!$BH54&lt;&gt;"",[3]PREMIOS_GRADOS!$BH54&lt;&gt;0),[3]PREMIOS_GRADOS!$BH54,""),IF($A56="TOTAL",SUM(INDIRECT("AI4:AI"&amp;ROW()-1)),""))</f>
        <v/>
      </c>
      <c r="AJ56" s="7" t="str">
        <f ca="1">IF(AND($A56&lt;&gt;"",$A56&lt;&gt;"TOTAL"),IF(AND([3]PREMIOS_GRADOS!$BJ54&lt;&gt;"",[3]PREMIOS_GRADOS!$BJ54&lt;&gt;0),[3]PREMIOS_GRADOS!$BJ54,""),IF($A56="TOTAL",SUM(INDIRECT("AJ4:AJ"&amp;ROW()-1)),""))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IF(AND($A56&lt;&gt;"",$A56&lt;&gt;"TOTAL"),IF(AND([3]PREMIOS_GRADOS!$BM54&lt;&gt;"",[3]PREMIOS_GRADOS!$BM54&lt;&gt;0),[3]PREMIOS_GRADOS!$BM54,""),IF($A56="TOTAL",SUM(INDIRECT("AL4:AL"&amp;ROW()-1)),""))</f>
        <v/>
      </c>
      <c r="AM56" s="7" t="str">
        <f ca="1">IF(AND($A56&lt;&gt;"",$A56&lt;&gt;"TOTAL"),IF(AND([3]PREMIOS_GRADOS!$BO54&lt;&gt;"",[3]PREMIOS_GRADOS!$BO54&lt;&gt;0),[3]PREMIOS_GRADOS!$BO54,""),IF($A56="TOTAL",SUM(INDIRECT("AM4:AM"&amp;ROW()-1)),""))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IF(AND($A56&lt;&gt;"",$A56&lt;&gt;"TOTAL"),IF(AND([3]PREMIOS_GRADOS!$BR54&lt;&gt;"",[3]PREMIOS_GRADOS!$BR54&lt;&gt;0),[3]PREMIOS_GRADOS!$BR54,""),IF($A56="TOTAL",SUM(INDIRECT("AO4:AO"&amp;ROW()-1)),""))</f>
        <v/>
      </c>
      <c r="AP56" s="7" t="str">
        <f ca="1">IF(AND($A56&lt;&gt;"",$A56&lt;&gt;"TOTAL"),IF(AND([3]PREMIOS_GRADOS!$BT54&lt;&gt;"",[3]PREMIOS_GRADOS!$BT54&lt;&gt;0),[3]PREMIOS_GRADOS!$BT54,""),IF($A56="TOTAL",SUM(INDIRECT("AP4:AP"&amp;ROW()-1)),""))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IF(AND($A56&lt;&gt;"",$A56&lt;&gt;"TOTAL"),IF(AND([3]PREMIOS_GRADOS!$BW54&lt;&gt;"",[3]PREMIOS_GRADOS!$BW54&lt;&gt;0),[3]PREMIOS_GRADOS!$BW54,""),IF($A56="TOTAL",SUM(INDIRECT("AR4:AR"&amp;ROW()-1)),""))</f>
        <v/>
      </c>
      <c r="AS56" s="7" t="str">
        <f ca="1">IF(AND($A56&lt;&gt;"",$A56&lt;&gt;"TOTAL"),IF(AND([3]PREMIOS_GRADOS!$BY54&lt;&gt;"",[3]PREMIOS_GRADOS!$BY54&lt;&gt;0),[3]PREMIOS_GRADOS!$BY54,""),IF($A56="TOTAL",SUM(INDIRECT("AS4:AS"&amp;ROW()-1)),""))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IF(AND($A56&lt;&gt;"",$A56&lt;&gt;"TOTAL"),IF(AND([3]PREMIOS_GRADOS!$CB54&lt;&gt;"",[3]PREMIOS_GRADOS!$CB54&lt;&gt;0),[3]PREMIOS_GRADOS!$CB54,""),IF($A56="TOTAL",SUM(INDIRECT("AU4:AU"&amp;ROW()-1)),""))</f>
        <v/>
      </c>
      <c r="AV56" s="7" t="str">
        <f ca="1">IF(AND($A56&lt;&gt;"",$A56&lt;&gt;"TOTAL"),IF(AND([3]PREMIOS_GRADOS!$CD54&lt;&gt;"",[3]PREMIOS_GRADOS!$CD54&lt;&gt;0),[3]PREMIOS_GRADOS!$CD54,""),IF($A56="TOTAL",SUM(INDIRECT("AV4:AV"&amp;ROW()-1)),""))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IF(AND($A56&lt;&gt;"",$A56&lt;&gt;"TOTAL"),IF(AND([3]PREMIOS_GRADOS!$CG54&lt;&gt;"",[3]PREMIOS_GRADOS!$CG54&lt;&gt;0),[3]PREMIOS_GRADOS!$CG54,""),IF($A56="TOTAL",SUM(INDIRECT("AX4:AX"&amp;ROW()-1)),""))</f>
        <v/>
      </c>
      <c r="AY56" s="7" t="str">
        <f ca="1">IF(AND($A56&lt;&gt;"",$A56&lt;&gt;"TOTAL"),IF(AND([3]PREMIOS_GRADOS!$CI54&lt;&gt;"",[3]PREMIOS_GRADOS!$CI54&lt;&gt;0),[3]PREMIOS_GRADOS!$CI54,""),IF($A56="TOTAL",SUM(INDIRECT("AY4:AY"&amp;ROW()-1)),""))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IF(AND($A56&lt;&gt;"",$A56&lt;&gt;"TOTAL"),IF(AND([3]PREMIOS_GRADOS!$CL54&lt;&gt;"",[3]PREMIOS_GRADOS!$CL54&lt;&gt;0),[3]PREMIOS_GRADOS!$CL54,""),IF($A56="TOTAL",SUM(INDIRECT("BA4:BA"&amp;ROW()-1)),""))</f>
        <v/>
      </c>
      <c r="BB56" s="7" t="str">
        <f ca="1">IF(AND($A56&lt;&gt;"",$A56&lt;&gt;"TOTAL"),IF(AND([3]PREMIOS_GRADOS!$CN54&lt;&gt;"",[3]PREMIOS_GRADOS!$CN54&lt;&gt;0),[3]PREMIOS_GRADOS!$CN54,""),IF($A56="TOTAL",SUM(INDIRECT("BB4:BB"&amp;ROW()-1)),""))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IF(AND($A56&lt;&gt;"",$A56&lt;&gt;"TOTAL"),IF(AND([3]PREMIOS_GRADOS!$CQ54&lt;&gt;"",[3]PREMIOS_GRADOS!$CQ54&lt;&gt;0),[3]PREMIOS_GRADOS!$CQ54,""),IF($A56="TOTAL",SUM(INDIRECT("BD4:BD"&amp;ROW()-1)),""))</f>
        <v/>
      </c>
      <c r="BE56" s="7" t="str">
        <f ca="1">IF(AND($A56&lt;&gt;"",$A56&lt;&gt;"TOTAL"),IF(AND([3]PREMIOS_GRADOS!$CS54&lt;&gt;"",[3]PREMIOS_GRADOS!$CS54&lt;&gt;0),[3]PREMIOS_GRADOS!$CS54,""),IF($A56="TOTAL",SUM(INDIRECT("BE4:BE"&amp;ROW()-1)),""))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IF([3]PREMIOS_GRADOS!$D55&lt;&gt;"",[3]PREMIOS_GRADOS!$D55,IF(AND([3]PREMIOS_GRADOS!$D55="",[3]PREMIOS_GRADOS!$D56="",[3]PREMIOS_GRADOS!$D54=""),"","TOTAL"))</f>
        <v/>
      </c>
      <c r="B57" s="7" t="str">
        <f ca="1">IF(AND($A57&lt;&gt;"",$A57&lt;&gt;"TOTAL"),IF(AND([3]PREMIOS_GRADOS!$E55&lt;&gt;"",[3]PREMIOS_GRADOS!$E55&lt;&gt;0),[3]PREMIOS_GRADOS!$E55,""),IF($A57="TOTAL",SUM(INDIRECT("B4:B"&amp;ROW()-1)),""))</f>
        <v/>
      </c>
      <c r="C57" s="7" t="str">
        <f ca="1">IF(AND($A57&lt;&gt;"",$A57&lt;&gt;"TOTAL"),IF(AND([3]PREMIOS_GRADOS!$G55&lt;&gt;"",[3]PREMIOS_GRADOS!$G55&lt;&gt;0),[3]PREMIOS_GRADOS!$G55,""),IF($A57="TOTAL",SUM(INDIRECT("C4:C"&amp;ROW()-1)),""))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IF(AND($A57&lt;&gt;"",$A57&lt;&gt;"TOTAL"),IF(AND([3]PREMIOS_GRADOS!$J55&lt;&gt;"",[3]PREMIOS_GRADOS!$J55&lt;&gt;0),[3]PREMIOS_GRADOS!$J55,""),IF($A57="TOTAL",SUM(INDIRECT("E4:E"&amp;ROW()-1)),""))</f>
        <v/>
      </c>
      <c r="F57" s="7" t="str">
        <f ca="1">IF(AND($A57&lt;&gt;"",$A57&lt;&gt;"TOTAL"),IF(AND([3]PREMIOS_GRADOS!$L55&lt;&gt;"",[3]PREMIOS_GRADOS!$L55&lt;&gt;0),[3]PREMIOS_GRADOS!$L55,""),IF($A57="TOTAL",SUM(INDIRECT("F4:F"&amp;ROW()-1)),""))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IF(AND($A57&lt;&gt;"",$A57&lt;&gt;"TOTAL"),IF(AND([3]PREMIOS_GRADOS!$O55&lt;&gt;"",[3]PREMIOS_GRADOS!$O55&lt;&gt;0),[3]PREMIOS_GRADOS!$O55,""),IF($A57="TOTAL",SUM(INDIRECT("H4:H"&amp;ROW()-1)),""))</f>
        <v/>
      </c>
      <c r="I57" s="7" t="str">
        <f ca="1">IF(AND($A57&lt;&gt;"",$A57&lt;&gt;"TOTAL"),IF(AND([3]PREMIOS_GRADOS!$Q55&lt;&gt;"",[3]PREMIOS_GRADOS!$Q55&lt;&gt;0),[3]PREMIOS_GRADOS!$Q55,""),IF($A57="TOTAL",SUM(INDIRECT("I4:I"&amp;ROW()-1)),""))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IF(AND($A57&lt;&gt;"",$A57&lt;&gt;"TOTAL"),IF(AND([3]PREMIOS_GRADOS!$T55&lt;&gt;"",[3]PREMIOS_GRADOS!$T55&lt;&gt;0),[3]PREMIOS_GRADOS!$T55,""),IF($A57="TOTAL",SUM(INDIRECT("K4:K"&amp;ROW()-1)),""))</f>
        <v/>
      </c>
      <c r="L57" s="7" t="str">
        <f ca="1">IF(AND($A57&lt;&gt;"",$A57&lt;&gt;"TOTAL"),IF(AND([3]PREMIOS_GRADOS!$V55&lt;&gt;"",[3]PREMIOS_GRADOS!$V55&lt;&gt;0),[3]PREMIOS_GRADOS!$V55,""),IF($A57="TOTAL",SUM(INDIRECT("L4:L"&amp;ROW()-1)),""))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IF(AND($A57&lt;&gt;"",$A57&lt;&gt;"TOTAL"),IF(AND([3]PREMIOS_GRADOS!$Y55&lt;&gt;"",[3]PREMIOS_GRADOS!$Y55&lt;&gt;0),[3]PREMIOS_GRADOS!$Y55,""),IF($A57="TOTAL",SUM(INDIRECT("N4:N"&amp;ROW()-1)),""))</f>
        <v/>
      </c>
      <c r="O57" s="7" t="str">
        <f ca="1">IF(AND($A57&lt;&gt;"",$A57&lt;&gt;"TOTAL"),IF(AND([3]PREMIOS_GRADOS!$AA55&lt;&gt;"",[3]PREMIOS_GRADOS!$AA55&lt;&gt;0),[3]PREMIOS_GRADOS!$AA55,""),IF($A57="TOTAL",SUM(INDIRECT("O4:O"&amp;ROW()-1)),""))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IF(AND($A57&lt;&gt;"",$A57&lt;&gt;"TOTAL"),IF(AND([3]PREMIOS_GRADOS!$AD55&lt;&gt;"",[3]PREMIOS_GRADOS!$AD55&lt;&gt;0),[3]PREMIOS_GRADOS!$AD55,""),IF($A57="TOTAL",SUM(INDIRECT("Q4:Q"&amp;ROW()-1)),""))</f>
        <v/>
      </c>
      <c r="R57" s="7" t="str">
        <f ca="1">IF(AND($A57&lt;&gt;"",$A57&lt;&gt;"TOTAL"),IF(AND([3]PREMIOS_GRADOS!$AF55&lt;&gt;"",[3]PREMIOS_GRADOS!$AF55&lt;&gt;0),[3]PREMIOS_GRADOS!$AF55,""),IF($A57="TOTAL",SUM(INDIRECT("R4:R"&amp;ROW()-1)),""))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IF(AND($A57&lt;&gt;"",$A57&lt;&gt;"TOTAL"),IF(AND([3]PREMIOS_GRADOS!$AI55&lt;&gt;"",[3]PREMIOS_GRADOS!$AI55&lt;&gt;0),[3]PREMIOS_GRADOS!$AI55,""),IF($A57="TOTAL",SUM(INDIRECT("T4:T"&amp;ROW()-1)),""))</f>
        <v/>
      </c>
      <c r="U57" s="7" t="str">
        <f ca="1">IF(AND($A57&lt;&gt;"",$A57&lt;&gt;"TOTAL"),IF(AND([3]PREMIOS_GRADOS!$AK55&lt;&gt;"",[3]PREMIOS_GRADOS!$AK55&lt;&gt;0),[3]PREMIOS_GRADOS!$AK55,""),IF($A57="TOTAL",SUM(INDIRECT("U4:U"&amp;ROW()-1)),""))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IF(AND($A57&lt;&gt;"",$A57&lt;&gt;"TOTAL"),IF(AND([3]PREMIOS_GRADOS!$AN55&lt;&gt;"",[3]PREMIOS_GRADOS!$AN55&lt;&gt;0),[3]PREMIOS_GRADOS!$AN55,""),IF($A57="TOTAL",SUM(INDIRECT("W4:W"&amp;ROW()-1)),""))</f>
        <v/>
      </c>
      <c r="X57" s="7" t="str">
        <f ca="1">IF(AND($A57&lt;&gt;"",$A57&lt;&gt;"TOTAL"),IF(AND([3]PREMIOS_GRADOS!$AP55&lt;&gt;"",[3]PREMIOS_GRADOS!$AP55&lt;&gt;0),[3]PREMIOS_GRADOS!$AP55,""),IF($A57="TOTAL",SUM(INDIRECT("X4:X"&amp;ROW()-1)),""))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IF(AND($A57&lt;&gt;"",$A57&lt;&gt;"TOTAL"),IF(AND([3]PREMIOS_GRADOS!$AS55&lt;&gt;"",[3]PREMIOS_GRADOS!$AS55&lt;&gt;0),[3]PREMIOS_GRADOS!$AS55,""),IF($A57="TOTAL",SUM(INDIRECT("Z4:Z"&amp;ROW()-1)),""))</f>
        <v/>
      </c>
      <c r="AA57" s="7" t="str">
        <f ca="1">IF(AND($A57&lt;&gt;"",$A57&lt;&gt;"TOTAL"),IF(AND([3]PREMIOS_GRADOS!$AU55&lt;&gt;"",[3]PREMIOS_GRADOS!$AU55&lt;&gt;0),[3]PREMIOS_GRADOS!$AU55,""),IF($A57="TOTAL",SUM(INDIRECT("AA4:AA"&amp;ROW()-1)),""))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IF(AND($A57&lt;&gt;"",$A57&lt;&gt;"TOTAL"),IF(AND([3]PREMIOS_GRADOS!$AX55&lt;&gt;"",[3]PREMIOS_GRADOS!$AX55&lt;&gt;0),[3]PREMIOS_GRADOS!$AX55,""),IF($A57="TOTAL",SUM(INDIRECT("AC4:AC"&amp;ROW()-1)),""))</f>
        <v/>
      </c>
      <c r="AD57" s="7" t="str">
        <f ca="1">IF(AND($A57&lt;&gt;"",$A57&lt;&gt;"TOTAL"),IF(AND([3]PREMIOS_GRADOS!$AZ55&lt;&gt;"",[3]PREMIOS_GRADOS!$AZ55&lt;&gt;0),[3]PREMIOS_GRADOS!$AZ55,""),IF($A57="TOTAL",SUM(INDIRECT("AD4:AD"&amp;ROW()-1)),""))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IF(AND($A57&lt;&gt;"",$A57&lt;&gt;"TOTAL"),IF(AND([3]PREMIOS_GRADOS!$BC55&lt;&gt;"",[3]PREMIOS_GRADOS!$BC55&lt;&gt;0),[3]PREMIOS_GRADOS!$BC55,""),IF($A57="TOTAL",SUM(INDIRECT("AF4:AF"&amp;ROW()-1)),""))</f>
        <v/>
      </c>
      <c r="AG57" s="7" t="str">
        <f ca="1">IF(AND($A57&lt;&gt;"",$A57&lt;&gt;"TOTAL"),IF(AND([3]PREMIOS_GRADOS!$BE55&lt;&gt;"",[3]PREMIOS_GRADOS!$BE55&lt;&gt;0),[3]PREMIOS_GRADOS!$BE55,""),IF($A57="TOTAL",SUM(INDIRECT("AG4:AG"&amp;ROW()-1)),""))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IF(AND($A57&lt;&gt;"",$A57&lt;&gt;"TOTAL"),IF(AND([3]PREMIOS_GRADOS!$BH55&lt;&gt;"",[3]PREMIOS_GRADOS!$BH55&lt;&gt;0),[3]PREMIOS_GRADOS!$BH55,""),IF($A57="TOTAL",SUM(INDIRECT("AI4:AI"&amp;ROW()-1)),""))</f>
        <v/>
      </c>
      <c r="AJ57" s="7" t="str">
        <f ca="1">IF(AND($A57&lt;&gt;"",$A57&lt;&gt;"TOTAL"),IF(AND([3]PREMIOS_GRADOS!$BJ55&lt;&gt;"",[3]PREMIOS_GRADOS!$BJ55&lt;&gt;0),[3]PREMIOS_GRADOS!$BJ55,""),IF($A57="TOTAL",SUM(INDIRECT("AJ4:AJ"&amp;ROW()-1)),""))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IF(AND($A57&lt;&gt;"",$A57&lt;&gt;"TOTAL"),IF(AND([3]PREMIOS_GRADOS!$BM55&lt;&gt;"",[3]PREMIOS_GRADOS!$BM55&lt;&gt;0),[3]PREMIOS_GRADOS!$BM55,""),IF($A57="TOTAL",SUM(INDIRECT("AL4:AL"&amp;ROW()-1)),""))</f>
        <v/>
      </c>
      <c r="AM57" s="7" t="str">
        <f ca="1">IF(AND($A57&lt;&gt;"",$A57&lt;&gt;"TOTAL"),IF(AND([3]PREMIOS_GRADOS!$BO55&lt;&gt;"",[3]PREMIOS_GRADOS!$BO55&lt;&gt;0),[3]PREMIOS_GRADOS!$BO55,""),IF($A57="TOTAL",SUM(INDIRECT("AM4:AM"&amp;ROW()-1)),""))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IF(AND($A57&lt;&gt;"",$A57&lt;&gt;"TOTAL"),IF(AND([3]PREMIOS_GRADOS!$BR55&lt;&gt;"",[3]PREMIOS_GRADOS!$BR55&lt;&gt;0),[3]PREMIOS_GRADOS!$BR55,""),IF($A57="TOTAL",SUM(INDIRECT("AO4:AO"&amp;ROW()-1)),""))</f>
        <v/>
      </c>
      <c r="AP57" s="7" t="str">
        <f ca="1">IF(AND($A57&lt;&gt;"",$A57&lt;&gt;"TOTAL"),IF(AND([3]PREMIOS_GRADOS!$BT55&lt;&gt;"",[3]PREMIOS_GRADOS!$BT55&lt;&gt;0),[3]PREMIOS_GRADOS!$BT55,""),IF($A57="TOTAL",SUM(INDIRECT("AP4:AP"&amp;ROW()-1)),""))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IF(AND($A57&lt;&gt;"",$A57&lt;&gt;"TOTAL"),IF(AND([3]PREMIOS_GRADOS!$BW55&lt;&gt;"",[3]PREMIOS_GRADOS!$BW55&lt;&gt;0),[3]PREMIOS_GRADOS!$BW55,""),IF($A57="TOTAL",SUM(INDIRECT("AR4:AR"&amp;ROW()-1)),""))</f>
        <v/>
      </c>
      <c r="AS57" s="7" t="str">
        <f ca="1">IF(AND($A57&lt;&gt;"",$A57&lt;&gt;"TOTAL"),IF(AND([3]PREMIOS_GRADOS!$BY55&lt;&gt;"",[3]PREMIOS_GRADOS!$BY55&lt;&gt;0),[3]PREMIOS_GRADOS!$BY55,""),IF($A57="TOTAL",SUM(INDIRECT("AS4:AS"&amp;ROW()-1)),""))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IF(AND($A57&lt;&gt;"",$A57&lt;&gt;"TOTAL"),IF(AND([3]PREMIOS_GRADOS!$CB55&lt;&gt;"",[3]PREMIOS_GRADOS!$CB55&lt;&gt;0),[3]PREMIOS_GRADOS!$CB55,""),IF($A57="TOTAL",SUM(INDIRECT("AU4:AU"&amp;ROW()-1)),""))</f>
        <v/>
      </c>
      <c r="AV57" s="7" t="str">
        <f ca="1">IF(AND($A57&lt;&gt;"",$A57&lt;&gt;"TOTAL"),IF(AND([3]PREMIOS_GRADOS!$CD55&lt;&gt;"",[3]PREMIOS_GRADOS!$CD55&lt;&gt;0),[3]PREMIOS_GRADOS!$CD55,""),IF($A57="TOTAL",SUM(INDIRECT("AV4:AV"&amp;ROW()-1)),""))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IF(AND($A57&lt;&gt;"",$A57&lt;&gt;"TOTAL"),IF(AND([3]PREMIOS_GRADOS!$CG55&lt;&gt;"",[3]PREMIOS_GRADOS!$CG55&lt;&gt;0),[3]PREMIOS_GRADOS!$CG55,""),IF($A57="TOTAL",SUM(INDIRECT("AX4:AX"&amp;ROW()-1)),""))</f>
        <v/>
      </c>
      <c r="AY57" s="7" t="str">
        <f ca="1">IF(AND($A57&lt;&gt;"",$A57&lt;&gt;"TOTAL"),IF(AND([3]PREMIOS_GRADOS!$CI55&lt;&gt;"",[3]PREMIOS_GRADOS!$CI55&lt;&gt;0),[3]PREMIOS_GRADOS!$CI55,""),IF($A57="TOTAL",SUM(INDIRECT("AY4:AY"&amp;ROW()-1)),""))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IF(AND($A57&lt;&gt;"",$A57&lt;&gt;"TOTAL"),IF(AND([3]PREMIOS_GRADOS!$CL55&lt;&gt;"",[3]PREMIOS_GRADOS!$CL55&lt;&gt;0),[3]PREMIOS_GRADOS!$CL55,""),IF($A57="TOTAL",SUM(INDIRECT("BA4:BA"&amp;ROW()-1)),""))</f>
        <v/>
      </c>
      <c r="BB57" s="7" t="str">
        <f ca="1">IF(AND($A57&lt;&gt;"",$A57&lt;&gt;"TOTAL"),IF(AND([3]PREMIOS_GRADOS!$CN55&lt;&gt;"",[3]PREMIOS_GRADOS!$CN55&lt;&gt;0),[3]PREMIOS_GRADOS!$CN55,""),IF($A57="TOTAL",SUM(INDIRECT("BB4:BB"&amp;ROW()-1)),""))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IF(AND($A57&lt;&gt;"",$A57&lt;&gt;"TOTAL"),IF(AND([3]PREMIOS_GRADOS!$CQ55&lt;&gt;"",[3]PREMIOS_GRADOS!$CQ55&lt;&gt;0),[3]PREMIOS_GRADOS!$CQ55,""),IF($A57="TOTAL",SUM(INDIRECT("BD4:BD"&amp;ROW()-1)),""))</f>
        <v/>
      </c>
      <c r="BE57" s="7" t="str">
        <f ca="1">IF(AND($A57&lt;&gt;"",$A57&lt;&gt;"TOTAL"),IF(AND([3]PREMIOS_GRADOS!$CS55&lt;&gt;"",[3]PREMIOS_GRADOS!$CS55&lt;&gt;0),[3]PREMIOS_GRADOS!$CS55,""),IF($A57="TOTAL",SUM(INDIRECT("BE4:BE"&amp;ROW()-1)),""))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IF([3]PREMIOS_GRADOS!$D56&lt;&gt;"",[3]PREMIOS_GRADOS!$D56,IF(AND([3]PREMIOS_GRADOS!$D56="",[3]PREMIOS_GRADOS!$D57="",[3]PREMIOS_GRADOS!$D55=""),"","TOTAL"))</f>
        <v/>
      </c>
      <c r="B58" s="7" t="str">
        <f ca="1">IF(AND($A58&lt;&gt;"",$A58&lt;&gt;"TOTAL"),IF(AND([3]PREMIOS_GRADOS!$E56&lt;&gt;"",[3]PREMIOS_GRADOS!$E56&lt;&gt;0),[3]PREMIOS_GRADOS!$E56,""),IF($A58="TOTAL",SUM(INDIRECT("B4:B"&amp;ROW()-1)),""))</f>
        <v/>
      </c>
      <c r="C58" s="7" t="str">
        <f ca="1">IF(AND($A58&lt;&gt;"",$A58&lt;&gt;"TOTAL"),IF(AND([3]PREMIOS_GRADOS!$G56&lt;&gt;"",[3]PREMIOS_GRADOS!$G56&lt;&gt;0),[3]PREMIOS_GRADOS!$G56,""),IF($A58="TOTAL",SUM(INDIRECT("C4:C"&amp;ROW()-1)),""))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IF(AND($A58&lt;&gt;"",$A58&lt;&gt;"TOTAL"),IF(AND([3]PREMIOS_GRADOS!$J56&lt;&gt;"",[3]PREMIOS_GRADOS!$J56&lt;&gt;0),[3]PREMIOS_GRADOS!$J56,""),IF($A58="TOTAL",SUM(INDIRECT("E4:E"&amp;ROW()-1)),""))</f>
        <v/>
      </c>
      <c r="F58" s="7" t="str">
        <f ca="1">IF(AND($A58&lt;&gt;"",$A58&lt;&gt;"TOTAL"),IF(AND([3]PREMIOS_GRADOS!$L56&lt;&gt;"",[3]PREMIOS_GRADOS!$L56&lt;&gt;0),[3]PREMIOS_GRADOS!$L56,""),IF($A58="TOTAL",SUM(INDIRECT("F4:F"&amp;ROW()-1)),""))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IF(AND($A58&lt;&gt;"",$A58&lt;&gt;"TOTAL"),IF(AND([3]PREMIOS_GRADOS!$O56&lt;&gt;"",[3]PREMIOS_GRADOS!$O56&lt;&gt;0),[3]PREMIOS_GRADOS!$O56,""),IF($A58="TOTAL",SUM(INDIRECT("H4:H"&amp;ROW()-1)),""))</f>
        <v/>
      </c>
      <c r="I58" s="7" t="str">
        <f ca="1">IF(AND($A58&lt;&gt;"",$A58&lt;&gt;"TOTAL"),IF(AND([3]PREMIOS_GRADOS!$Q56&lt;&gt;"",[3]PREMIOS_GRADOS!$Q56&lt;&gt;0),[3]PREMIOS_GRADOS!$Q56,""),IF($A58="TOTAL",SUM(INDIRECT("I4:I"&amp;ROW()-1)),""))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IF(AND($A58&lt;&gt;"",$A58&lt;&gt;"TOTAL"),IF(AND([3]PREMIOS_GRADOS!$T56&lt;&gt;"",[3]PREMIOS_GRADOS!$T56&lt;&gt;0),[3]PREMIOS_GRADOS!$T56,""),IF($A58="TOTAL",SUM(INDIRECT("K4:K"&amp;ROW()-1)),""))</f>
        <v/>
      </c>
      <c r="L58" s="7" t="str">
        <f ca="1">IF(AND($A58&lt;&gt;"",$A58&lt;&gt;"TOTAL"),IF(AND([3]PREMIOS_GRADOS!$V56&lt;&gt;"",[3]PREMIOS_GRADOS!$V56&lt;&gt;0),[3]PREMIOS_GRADOS!$V56,""),IF($A58="TOTAL",SUM(INDIRECT("L4:L"&amp;ROW()-1)),""))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IF(AND($A58&lt;&gt;"",$A58&lt;&gt;"TOTAL"),IF(AND([3]PREMIOS_GRADOS!$Y56&lt;&gt;"",[3]PREMIOS_GRADOS!$Y56&lt;&gt;0),[3]PREMIOS_GRADOS!$Y56,""),IF($A58="TOTAL",SUM(INDIRECT("N4:N"&amp;ROW()-1)),""))</f>
        <v/>
      </c>
      <c r="O58" s="7" t="str">
        <f ca="1">IF(AND($A58&lt;&gt;"",$A58&lt;&gt;"TOTAL"),IF(AND([3]PREMIOS_GRADOS!$AA56&lt;&gt;"",[3]PREMIOS_GRADOS!$AA56&lt;&gt;0),[3]PREMIOS_GRADOS!$AA56,""),IF($A58="TOTAL",SUM(INDIRECT("O4:O"&amp;ROW()-1)),""))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IF(AND($A58&lt;&gt;"",$A58&lt;&gt;"TOTAL"),IF(AND([3]PREMIOS_GRADOS!$AD56&lt;&gt;"",[3]PREMIOS_GRADOS!$AD56&lt;&gt;0),[3]PREMIOS_GRADOS!$AD56,""),IF($A58="TOTAL",SUM(INDIRECT("Q4:Q"&amp;ROW()-1)),""))</f>
        <v/>
      </c>
      <c r="R58" s="7" t="str">
        <f ca="1">IF(AND($A58&lt;&gt;"",$A58&lt;&gt;"TOTAL"),IF(AND([3]PREMIOS_GRADOS!$AF56&lt;&gt;"",[3]PREMIOS_GRADOS!$AF56&lt;&gt;0),[3]PREMIOS_GRADOS!$AF56,""),IF($A58="TOTAL",SUM(INDIRECT("R4:R"&amp;ROW()-1)),""))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IF(AND($A58&lt;&gt;"",$A58&lt;&gt;"TOTAL"),IF(AND([3]PREMIOS_GRADOS!$AI56&lt;&gt;"",[3]PREMIOS_GRADOS!$AI56&lt;&gt;0),[3]PREMIOS_GRADOS!$AI56,""),IF($A58="TOTAL",SUM(INDIRECT("T4:T"&amp;ROW()-1)),""))</f>
        <v/>
      </c>
      <c r="U58" s="7" t="str">
        <f ca="1">IF(AND($A58&lt;&gt;"",$A58&lt;&gt;"TOTAL"),IF(AND([3]PREMIOS_GRADOS!$AK56&lt;&gt;"",[3]PREMIOS_GRADOS!$AK56&lt;&gt;0),[3]PREMIOS_GRADOS!$AK56,""),IF($A58="TOTAL",SUM(INDIRECT("U4:U"&amp;ROW()-1)),""))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IF(AND($A58&lt;&gt;"",$A58&lt;&gt;"TOTAL"),IF(AND([3]PREMIOS_GRADOS!$AN56&lt;&gt;"",[3]PREMIOS_GRADOS!$AN56&lt;&gt;0),[3]PREMIOS_GRADOS!$AN56,""),IF($A58="TOTAL",SUM(INDIRECT("W4:W"&amp;ROW()-1)),""))</f>
        <v/>
      </c>
      <c r="X58" s="7" t="str">
        <f ca="1">IF(AND($A58&lt;&gt;"",$A58&lt;&gt;"TOTAL"),IF(AND([3]PREMIOS_GRADOS!$AP56&lt;&gt;"",[3]PREMIOS_GRADOS!$AP56&lt;&gt;0),[3]PREMIOS_GRADOS!$AP56,""),IF($A58="TOTAL",SUM(INDIRECT("X4:X"&amp;ROW()-1)),""))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IF(AND($A58&lt;&gt;"",$A58&lt;&gt;"TOTAL"),IF(AND([3]PREMIOS_GRADOS!$AS56&lt;&gt;"",[3]PREMIOS_GRADOS!$AS56&lt;&gt;0),[3]PREMIOS_GRADOS!$AS56,""),IF($A58="TOTAL",SUM(INDIRECT("Z4:Z"&amp;ROW()-1)),""))</f>
        <v/>
      </c>
      <c r="AA58" s="7" t="str">
        <f ca="1">IF(AND($A58&lt;&gt;"",$A58&lt;&gt;"TOTAL"),IF(AND([3]PREMIOS_GRADOS!$AU56&lt;&gt;"",[3]PREMIOS_GRADOS!$AU56&lt;&gt;0),[3]PREMIOS_GRADOS!$AU56,""),IF($A58="TOTAL",SUM(INDIRECT("AA4:AA"&amp;ROW()-1)),""))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IF(AND($A58&lt;&gt;"",$A58&lt;&gt;"TOTAL"),IF(AND([3]PREMIOS_GRADOS!$AX56&lt;&gt;"",[3]PREMIOS_GRADOS!$AX56&lt;&gt;0),[3]PREMIOS_GRADOS!$AX56,""),IF($A58="TOTAL",SUM(INDIRECT("AC4:AC"&amp;ROW()-1)),""))</f>
        <v/>
      </c>
      <c r="AD58" s="7" t="str">
        <f ca="1">IF(AND($A58&lt;&gt;"",$A58&lt;&gt;"TOTAL"),IF(AND([3]PREMIOS_GRADOS!$AZ56&lt;&gt;"",[3]PREMIOS_GRADOS!$AZ56&lt;&gt;0),[3]PREMIOS_GRADOS!$AZ56,""),IF($A58="TOTAL",SUM(INDIRECT("AD4:AD"&amp;ROW()-1)),""))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IF(AND($A58&lt;&gt;"",$A58&lt;&gt;"TOTAL"),IF(AND([3]PREMIOS_GRADOS!$BC56&lt;&gt;"",[3]PREMIOS_GRADOS!$BC56&lt;&gt;0),[3]PREMIOS_GRADOS!$BC56,""),IF($A58="TOTAL",SUM(INDIRECT("AF4:AF"&amp;ROW()-1)),""))</f>
        <v/>
      </c>
      <c r="AG58" s="7" t="str">
        <f ca="1">IF(AND($A58&lt;&gt;"",$A58&lt;&gt;"TOTAL"),IF(AND([3]PREMIOS_GRADOS!$BE56&lt;&gt;"",[3]PREMIOS_GRADOS!$BE56&lt;&gt;0),[3]PREMIOS_GRADOS!$BE56,""),IF($A58="TOTAL",SUM(INDIRECT("AG4:AG"&amp;ROW()-1)),""))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IF(AND($A58&lt;&gt;"",$A58&lt;&gt;"TOTAL"),IF(AND([3]PREMIOS_GRADOS!$BH56&lt;&gt;"",[3]PREMIOS_GRADOS!$BH56&lt;&gt;0),[3]PREMIOS_GRADOS!$BH56,""),IF($A58="TOTAL",SUM(INDIRECT("AI4:AI"&amp;ROW()-1)),""))</f>
        <v/>
      </c>
      <c r="AJ58" s="7" t="str">
        <f ca="1">IF(AND($A58&lt;&gt;"",$A58&lt;&gt;"TOTAL"),IF(AND([3]PREMIOS_GRADOS!$BJ56&lt;&gt;"",[3]PREMIOS_GRADOS!$BJ56&lt;&gt;0),[3]PREMIOS_GRADOS!$BJ56,""),IF($A58="TOTAL",SUM(INDIRECT("AJ4:AJ"&amp;ROW()-1)),""))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IF(AND($A58&lt;&gt;"",$A58&lt;&gt;"TOTAL"),IF(AND([3]PREMIOS_GRADOS!$BM56&lt;&gt;"",[3]PREMIOS_GRADOS!$BM56&lt;&gt;0),[3]PREMIOS_GRADOS!$BM56,""),IF($A58="TOTAL",SUM(INDIRECT("AL4:AL"&amp;ROW()-1)),""))</f>
        <v/>
      </c>
      <c r="AM58" s="7" t="str">
        <f ca="1">IF(AND($A58&lt;&gt;"",$A58&lt;&gt;"TOTAL"),IF(AND([3]PREMIOS_GRADOS!$BO56&lt;&gt;"",[3]PREMIOS_GRADOS!$BO56&lt;&gt;0),[3]PREMIOS_GRADOS!$BO56,""),IF($A58="TOTAL",SUM(INDIRECT("AM4:AM"&amp;ROW()-1)),""))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IF(AND($A58&lt;&gt;"",$A58&lt;&gt;"TOTAL"),IF(AND([3]PREMIOS_GRADOS!$BR56&lt;&gt;"",[3]PREMIOS_GRADOS!$BR56&lt;&gt;0),[3]PREMIOS_GRADOS!$BR56,""),IF($A58="TOTAL",SUM(INDIRECT("AO4:AO"&amp;ROW()-1)),""))</f>
        <v/>
      </c>
      <c r="AP58" s="7" t="str">
        <f ca="1">IF(AND($A58&lt;&gt;"",$A58&lt;&gt;"TOTAL"),IF(AND([3]PREMIOS_GRADOS!$BT56&lt;&gt;"",[3]PREMIOS_GRADOS!$BT56&lt;&gt;0),[3]PREMIOS_GRADOS!$BT56,""),IF($A58="TOTAL",SUM(INDIRECT("AP4:AP"&amp;ROW()-1)),""))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IF(AND($A58&lt;&gt;"",$A58&lt;&gt;"TOTAL"),IF(AND([3]PREMIOS_GRADOS!$BW56&lt;&gt;"",[3]PREMIOS_GRADOS!$BW56&lt;&gt;0),[3]PREMIOS_GRADOS!$BW56,""),IF($A58="TOTAL",SUM(INDIRECT("AR4:AR"&amp;ROW()-1)),""))</f>
        <v/>
      </c>
      <c r="AS58" s="7" t="str">
        <f ca="1">IF(AND($A58&lt;&gt;"",$A58&lt;&gt;"TOTAL"),IF(AND([3]PREMIOS_GRADOS!$BY56&lt;&gt;"",[3]PREMIOS_GRADOS!$BY56&lt;&gt;0),[3]PREMIOS_GRADOS!$BY56,""),IF($A58="TOTAL",SUM(INDIRECT("AS4:AS"&amp;ROW()-1)),""))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IF(AND($A58&lt;&gt;"",$A58&lt;&gt;"TOTAL"),IF(AND([3]PREMIOS_GRADOS!$CB56&lt;&gt;"",[3]PREMIOS_GRADOS!$CB56&lt;&gt;0),[3]PREMIOS_GRADOS!$CB56,""),IF($A58="TOTAL",SUM(INDIRECT("AU4:AU"&amp;ROW()-1)),""))</f>
        <v/>
      </c>
      <c r="AV58" s="7" t="str">
        <f ca="1">IF(AND($A58&lt;&gt;"",$A58&lt;&gt;"TOTAL"),IF(AND([3]PREMIOS_GRADOS!$CD56&lt;&gt;"",[3]PREMIOS_GRADOS!$CD56&lt;&gt;0),[3]PREMIOS_GRADOS!$CD56,""),IF($A58="TOTAL",SUM(INDIRECT("AV4:AV"&amp;ROW()-1)),""))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IF(AND($A58&lt;&gt;"",$A58&lt;&gt;"TOTAL"),IF(AND([3]PREMIOS_GRADOS!$CG56&lt;&gt;"",[3]PREMIOS_GRADOS!$CG56&lt;&gt;0),[3]PREMIOS_GRADOS!$CG56,""),IF($A58="TOTAL",SUM(INDIRECT("AX4:AX"&amp;ROW()-1)),""))</f>
        <v/>
      </c>
      <c r="AY58" s="7" t="str">
        <f ca="1">IF(AND($A58&lt;&gt;"",$A58&lt;&gt;"TOTAL"),IF(AND([3]PREMIOS_GRADOS!$CI56&lt;&gt;"",[3]PREMIOS_GRADOS!$CI56&lt;&gt;0),[3]PREMIOS_GRADOS!$CI56,""),IF($A58="TOTAL",SUM(INDIRECT("AY4:AY"&amp;ROW()-1)),""))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IF(AND($A58&lt;&gt;"",$A58&lt;&gt;"TOTAL"),IF(AND([3]PREMIOS_GRADOS!$CL56&lt;&gt;"",[3]PREMIOS_GRADOS!$CL56&lt;&gt;0),[3]PREMIOS_GRADOS!$CL56,""),IF($A58="TOTAL",SUM(INDIRECT("BA4:BA"&amp;ROW()-1)),""))</f>
        <v/>
      </c>
      <c r="BB58" s="7" t="str">
        <f ca="1">IF(AND($A58&lt;&gt;"",$A58&lt;&gt;"TOTAL"),IF(AND([3]PREMIOS_GRADOS!$CN56&lt;&gt;"",[3]PREMIOS_GRADOS!$CN56&lt;&gt;0),[3]PREMIOS_GRADOS!$CN56,""),IF($A58="TOTAL",SUM(INDIRECT("BB4:BB"&amp;ROW()-1)),""))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IF(AND($A58&lt;&gt;"",$A58&lt;&gt;"TOTAL"),IF(AND([3]PREMIOS_GRADOS!$CQ56&lt;&gt;"",[3]PREMIOS_GRADOS!$CQ56&lt;&gt;0),[3]PREMIOS_GRADOS!$CQ56,""),IF($A58="TOTAL",SUM(INDIRECT("BD4:BD"&amp;ROW()-1)),""))</f>
        <v/>
      </c>
      <c r="BE58" s="7" t="str">
        <f ca="1">IF(AND($A58&lt;&gt;"",$A58&lt;&gt;"TOTAL"),IF(AND([3]PREMIOS_GRADOS!$CS56&lt;&gt;"",[3]PREMIOS_GRADOS!$CS56&lt;&gt;0),[3]PREMIOS_GRADOS!$CS56,""),IF($A58="TOTAL",SUM(INDIRECT("BE4:BE"&amp;ROW()-1)),""))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IF([3]PREMIOS_GRADOS!$D57&lt;&gt;"",[3]PREMIOS_GRADOS!$D57,IF(AND([3]PREMIOS_GRADOS!$D57="",[3]PREMIOS_GRADOS!$D58="",[3]PREMIOS_GRADOS!$D56=""),"","TOTAL"))</f>
        <v/>
      </c>
      <c r="B59" s="7" t="str">
        <f ca="1">IF(AND($A59&lt;&gt;"",$A59&lt;&gt;"TOTAL"),IF(AND([3]PREMIOS_GRADOS!$E57&lt;&gt;"",[3]PREMIOS_GRADOS!$E57&lt;&gt;0),[3]PREMIOS_GRADOS!$E57,""),IF($A59="TOTAL",SUM(INDIRECT("B4:B"&amp;ROW()-1)),""))</f>
        <v/>
      </c>
      <c r="C59" s="7" t="str">
        <f ca="1">IF(AND($A59&lt;&gt;"",$A59&lt;&gt;"TOTAL"),IF(AND([3]PREMIOS_GRADOS!$G57&lt;&gt;"",[3]PREMIOS_GRADOS!$G57&lt;&gt;0),[3]PREMIOS_GRADOS!$G57,""),IF($A59="TOTAL",SUM(INDIRECT("C4:C"&amp;ROW()-1)),""))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IF(AND($A59&lt;&gt;"",$A59&lt;&gt;"TOTAL"),IF(AND([3]PREMIOS_GRADOS!$J57&lt;&gt;"",[3]PREMIOS_GRADOS!$J57&lt;&gt;0),[3]PREMIOS_GRADOS!$J57,""),IF($A59="TOTAL",SUM(INDIRECT("E4:E"&amp;ROW()-1)),""))</f>
        <v/>
      </c>
      <c r="F59" s="7" t="str">
        <f ca="1">IF(AND($A59&lt;&gt;"",$A59&lt;&gt;"TOTAL"),IF(AND([3]PREMIOS_GRADOS!$L57&lt;&gt;"",[3]PREMIOS_GRADOS!$L57&lt;&gt;0),[3]PREMIOS_GRADOS!$L57,""),IF($A59="TOTAL",SUM(INDIRECT("F4:F"&amp;ROW()-1)),""))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IF(AND($A59&lt;&gt;"",$A59&lt;&gt;"TOTAL"),IF(AND([3]PREMIOS_GRADOS!$O57&lt;&gt;"",[3]PREMIOS_GRADOS!$O57&lt;&gt;0),[3]PREMIOS_GRADOS!$O57,""),IF($A59="TOTAL",SUM(INDIRECT("H4:H"&amp;ROW()-1)),""))</f>
        <v/>
      </c>
      <c r="I59" s="7" t="str">
        <f ca="1">IF(AND($A59&lt;&gt;"",$A59&lt;&gt;"TOTAL"),IF(AND([3]PREMIOS_GRADOS!$Q57&lt;&gt;"",[3]PREMIOS_GRADOS!$Q57&lt;&gt;0),[3]PREMIOS_GRADOS!$Q57,""),IF($A59="TOTAL",SUM(INDIRECT("I4:I"&amp;ROW()-1)),""))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IF(AND($A59&lt;&gt;"",$A59&lt;&gt;"TOTAL"),IF(AND([3]PREMIOS_GRADOS!$T57&lt;&gt;"",[3]PREMIOS_GRADOS!$T57&lt;&gt;0),[3]PREMIOS_GRADOS!$T57,""),IF($A59="TOTAL",SUM(INDIRECT("K4:K"&amp;ROW()-1)),""))</f>
        <v/>
      </c>
      <c r="L59" s="7" t="str">
        <f ca="1">IF(AND($A59&lt;&gt;"",$A59&lt;&gt;"TOTAL"),IF(AND([3]PREMIOS_GRADOS!$V57&lt;&gt;"",[3]PREMIOS_GRADOS!$V57&lt;&gt;0),[3]PREMIOS_GRADOS!$V57,""),IF($A59="TOTAL",SUM(INDIRECT("L4:L"&amp;ROW()-1)),""))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IF(AND($A59&lt;&gt;"",$A59&lt;&gt;"TOTAL"),IF(AND([3]PREMIOS_GRADOS!$Y57&lt;&gt;"",[3]PREMIOS_GRADOS!$Y57&lt;&gt;0),[3]PREMIOS_GRADOS!$Y57,""),IF($A59="TOTAL",SUM(INDIRECT("N4:N"&amp;ROW()-1)),""))</f>
        <v/>
      </c>
      <c r="O59" s="7" t="str">
        <f ca="1">IF(AND($A59&lt;&gt;"",$A59&lt;&gt;"TOTAL"),IF(AND([3]PREMIOS_GRADOS!$AA57&lt;&gt;"",[3]PREMIOS_GRADOS!$AA57&lt;&gt;0),[3]PREMIOS_GRADOS!$AA57,""),IF($A59="TOTAL",SUM(INDIRECT("O4:O"&amp;ROW()-1)),""))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IF(AND($A59&lt;&gt;"",$A59&lt;&gt;"TOTAL"),IF(AND([3]PREMIOS_GRADOS!$AD57&lt;&gt;"",[3]PREMIOS_GRADOS!$AD57&lt;&gt;0),[3]PREMIOS_GRADOS!$AD57,""),IF($A59="TOTAL",SUM(INDIRECT("Q4:Q"&amp;ROW()-1)),""))</f>
        <v/>
      </c>
      <c r="R59" s="7" t="str">
        <f ca="1">IF(AND($A59&lt;&gt;"",$A59&lt;&gt;"TOTAL"),IF(AND([3]PREMIOS_GRADOS!$AF57&lt;&gt;"",[3]PREMIOS_GRADOS!$AF57&lt;&gt;0),[3]PREMIOS_GRADOS!$AF57,""),IF($A59="TOTAL",SUM(INDIRECT("R4:R"&amp;ROW()-1)),""))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IF(AND($A59&lt;&gt;"",$A59&lt;&gt;"TOTAL"),IF(AND([3]PREMIOS_GRADOS!$AI57&lt;&gt;"",[3]PREMIOS_GRADOS!$AI57&lt;&gt;0),[3]PREMIOS_GRADOS!$AI57,""),IF($A59="TOTAL",SUM(INDIRECT("T4:T"&amp;ROW()-1)),""))</f>
        <v/>
      </c>
      <c r="U59" s="7" t="str">
        <f ca="1">IF(AND($A59&lt;&gt;"",$A59&lt;&gt;"TOTAL"),IF(AND([3]PREMIOS_GRADOS!$AK57&lt;&gt;"",[3]PREMIOS_GRADOS!$AK57&lt;&gt;0),[3]PREMIOS_GRADOS!$AK57,""),IF($A59="TOTAL",SUM(INDIRECT("U4:U"&amp;ROW()-1)),""))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IF(AND($A59&lt;&gt;"",$A59&lt;&gt;"TOTAL"),IF(AND([3]PREMIOS_GRADOS!$AN57&lt;&gt;"",[3]PREMIOS_GRADOS!$AN57&lt;&gt;0),[3]PREMIOS_GRADOS!$AN57,""),IF($A59="TOTAL",SUM(INDIRECT("W4:W"&amp;ROW()-1)),""))</f>
        <v/>
      </c>
      <c r="X59" s="7" t="str">
        <f ca="1">IF(AND($A59&lt;&gt;"",$A59&lt;&gt;"TOTAL"),IF(AND([3]PREMIOS_GRADOS!$AP57&lt;&gt;"",[3]PREMIOS_GRADOS!$AP57&lt;&gt;0),[3]PREMIOS_GRADOS!$AP57,""),IF($A59="TOTAL",SUM(INDIRECT("X4:X"&amp;ROW()-1)),""))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IF(AND($A59&lt;&gt;"",$A59&lt;&gt;"TOTAL"),IF(AND([3]PREMIOS_GRADOS!$AS57&lt;&gt;"",[3]PREMIOS_GRADOS!$AS57&lt;&gt;0),[3]PREMIOS_GRADOS!$AS57,""),IF($A59="TOTAL",SUM(INDIRECT("Z4:Z"&amp;ROW()-1)),""))</f>
        <v/>
      </c>
      <c r="AA59" s="7" t="str">
        <f ca="1">IF(AND($A59&lt;&gt;"",$A59&lt;&gt;"TOTAL"),IF(AND([3]PREMIOS_GRADOS!$AU57&lt;&gt;"",[3]PREMIOS_GRADOS!$AU57&lt;&gt;0),[3]PREMIOS_GRADOS!$AU57,""),IF($A59="TOTAL",SUM(INDIRECT("AA4:AA"&amp;ROW()-1)),""))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IF(AND($A59&lt;&gt;"",$A59&lt;&gt;"TOTAL"),IF(AND([3]PREMIOS_GRADOS!$AX57&lt;&gt;"",[3]PREMIOS_GRADOS!$AX57&lt;&gt;0),[3]PREMIOS_GRADOS!$AX57,""),IF($A59="TOTAL",SUM(INDIRECT("AC4:AC"&amp;ROW()-1)),""))</f>
        <v/>
      </c>
      <c r="AD59" s="7" t="str">
        <f ca="1">IF(AND($A59&lt;&gt;"",$A59&lt;&gt;"TOTAL"),IF(AND([3]PREMIOS_GRADOS!$AZ57&lt;&gt;"",[3]PREMIOS_GRADOS!$AZ57&lt;&gt;0),[3]PREMIOS_GRADOS!$AZ57,""),IF($A59="TOTAL",SUM(INDIRECT("AD4:AD"&amp;ROW()-1)),""))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IF(AND($A59&lt;&gt;"",$A59&lt;&gt;"TOTAL"),IF(AND([3]PREMIOS_GRADOS!$BC57&lt;&gt;"",[3]PREMIOS_GRADOS!$BC57&lt;&gt;0),[3]PREMIOS_GRADOS!$BC57,""),IF($A59="TOTAL",SUM(INDIRECT("AF4:AF"&amp;ROW()-1)),""))</f>
        <v/>
      </c>
      <c r="AG59" s="7" t="str">
        <f ca="1">IF(AND($A59&lt;&gt;"",$A59&lt;&gt;"TOTAL"),IF(AND([3]PREMIOS_GRADOS!$BE57&lt;&gt;"",[3]PREMIOS_GRADOS!$BE57&lt;&gt;0),[3]PREMIOS_GRADOS!$BE57,""),IF($A59="TOTAL",SUM(INDIRECT("AG4:AG"&amp;ROW()-1)),""))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IF(AND($A59&lt;&gt;"",$A59&lt;&gt;"TOTAL"),IF(AND([3]PREMIOS_GRADOS!$BH57&lt;&gt;"",[3]PREMIOS_GRADOS!$BH57&lt;&gt;0),[3]PREMIOS_GRADOS!$BH57,""),IF($A59="TOTAL",SUM(INDIRECT("AI4:AI"&amp;ROW()-1)),""))</f>
        <v/>
      </c>
      <c r="AJ59" s="7" t="str">
        <f ca="1">IF(AND($A59&lt;&gt;"",$A59&lt;&gt;"TOTAL"),IF(AND([3]PREMIOS_GRADOS!$BJ57&lt;&gt;"",[3]PREMIOS_GRADOS!$BJ57&lt;&gt;0),[3]PREMIOS_GRADOS!$BJ57,""),IF($A59="TOTAL",SUM(INDIRECT("AJ4:AJ"&amp;ROW()-1)),""))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IF(AND($A59&lt;&gt;"",$A59&lt;&gt;"TOTAL"),IF(AND([3]PREMIOS_GRADOS!$BM57&lt;&gt;"",[3]PREMIOS_GRADOS!$BM57&lt;&gt;0),[3]PREMIOS_GRADOS!$BM57,""),IF($A59="TOTAL",SUM(INDIRECT("AL4:AL"&amp;ROW()-1)),""))</f>
        <v/>
      </c>
      <c r="AM59" s="7" t="str">
        <f ca="1">IF(AND($A59&lt;&gt;"",$A59&lt;&gt;"TOTAL"),IF(AND([3]PREMIOS_GRADOS!$BO57&lt;&gt;"",[3]PREMIOS_GRADOS!$BO57&lt;&gt;0),[3]PREMIOS_GRADOS!$BO57,""),IF($A59="TOTAL",SUM(INDIRECT("AM4:AM"&amp;ROW()-1)),""))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IF(AND($A59&lt;&gt;"",$A59&lt;&gt;"TOTAL"),IF(AND([3]PREMIOS_GRADOS!$BR57&lt;&gt;"",[3]PREMIOS_GRADOS!$BR57&lt;&gt;0),[3]PREMIOS_GRADOS!$BR57,""),IF($A59="TOTAL",SUM(INDIRECT("AO4:AO"&amp;ROW()-1)),""))</f>
        <v/>
      </c>
      <c r="AP59" s="7" t="str">
        <f ca="1">IF(AND($A59&lt;&gt;"",$A59&lt;&gt;"TOTAL"),IF(AND([3]PREMIOS_GRADOS!$BT57&lt;&gt;"",[3]PREMIOS_GRADOS!$BT57&lt;&gt;0),[3]PREMIOS_GRADOS!$BT57,""),IF($A59="TOTAL",SUM(INDIRECT("AP4:AP"&amp;ROW()-1)),""))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IF(AND($A59&lt;&gt;"",$A59&lt;&gt;"TOTAL"),IF(AND([3]PREMIOS_GRADOS!$BW57&lt;&gt;"",[3]PREMIOS_GRADOS!$BW57&lt;&gt;0),[3]PREMIOS_GRADOS!$BW57,""),IF($A59="TOTAL",SUM(INDIRECT("AR4:AR"&amp;ROW()-1)),""))</f>
        <v/>
      </c>
      <c r="AS59" s="7" t="str">
        <f ca="1">IF(AND($A59&lt;&gt;"",$A59&lt;&gt;"TOTAL"),IF(AND([3]PREMIOS_GRADOS!$BY57&lt;&gt;"",[3]PREMIOS_GRADOS!$BY57&lt;&gt;0),[3]PREMIOS_GRADOS!$BY57,""),IF($A59="TOTAL",SUM(INDIRECT("AS4:AS"&amp;ROW()-1)),""))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IF(AND($A59&lt;&gt;"",$A59&lt;&gt;"TOTAL"),IF(AND([3]PREMIOS_GRADOS!$CB57&lt;&gt;"",[3]PREMIOS_GRADOS!$CB57&lt;&gt;0),[3]PREMIOS_GRADOS!$CB57,""),IF($A59="TOTAL",SUM(INDIRECT("AU4:AU"&amp;ROW()-1)),""))</f>
        <v/>
      </c>
      <c r="AV59" s="7" t="str">
        <f ca="1">IF(AND($A59&lt;&gt;"",$A59&lt;&gt;"TOTAL"),IF(AND([3]PREMIOS_GRADOS!$CD57&lt;&gt;"",[3]PREMIOS_GRADOS!$CD57&lt;&gt;0),[3]PREMIOS_GRADOS!$CD57,""),IF($A59="TOTAL",SUM(INDIRECT("AV4:AV"&amp;ROW()-1)),""))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IF(AND($A59&lt;&gt;"",$A59&lt;&gt;"TOTAL"),IF(AND([3]PREMIOS_GRADOS!$CG57&lt;&gt;"",[3]PREMIOS_GRADOS!$CG57&lt;&gt;0),[3]PREMIOS_GRADOS!$CG57,""),IF($A59="TOTAL",SUM(INDIRECT("AX4:AX"&amp;ROW()-1)),""))</f>
        <v/>
      </c>
      <c r="AY59" s="7" t="str">
        <f ca="1">IF(AND($A59&lt;&gt;"",$A59&lt;&gt;"TOTAL"),IF(AND([3]PREMIOS_GRADOS!$CI57&lt;&gt;"",[3]PREMIOS_GRADOS!$CI57&lt;&gt;0),[3]PREMIOS_GRADOS!$CI57,""),IF($A59="TOTAL",SUM(INDIRECT("AY4:AY"&amp;ROW()-1)),""))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IF(AND($A59&lt;&gt;"",$A59&lt;&gt;"TOTAL"),IF(AND([3]PREMIOS_GRADOS!$CL57&lt;&gt;"",[3]PREMIOS_GRADOS!$CL57&lt;&gt;0),[3]PREMIOS_GRADOS!$CL57,""),IF($A59="TOTAL",SUM(INDIRECT("BA4:BA"&amp;ROW()-1)),""))</f>
        <v/>
      </c>
      <c r="BB59" s="7" t="str">
        <f ca="1">IF(AND($A59&lt;&gt;"",$A59&lt;&gt;"TOTAL"),IF(AND([3]PREMIOS_GRADOS!$CN57&lt;&gt;"",[3]PREMIOS_GRADOS!$CN57&lt;&gt;0),[3]PREMIOS_GRADOS!$CN57,""),IF($A59="TOTAL",SUM(INDIRECT("BB4:BB"&amp;ROW()-1)),""))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IF(AND($A59&lt;&gt;"",$A59&lt;&gt;"TOTAL"),IF(AND([3]PREMIOS_GRADOS!$CQ57&lt;&gt;"",[3]PREMIOS_GRADOS!$CQ57&lt;&gt;0),[3]PREMIOS_GRADOS!$CQ57,""),IF($A59="TOTAL",SUM(INDIRECT("BD4:BD"&amp;ROW()-1)),""))</f>
        <v/>
      </c>
      <c r="BE59" s="7" t="str">
        <f ca="1">IF(AND($A59&lt;&gt;"",$A59&lt;&gt;"TOTAL"),IF(AND([3]PREMIOS_GRADOS!$CS57&lt;&gt;"",[3]PREMIOS_GRADOS!$CS57&lt;&gt;0),[3]PREMIOS_GRADOS!$CS57,""),IF($A59="TOTAL",SUM(INDIRECT("BE4:BE"&amp;ROW()-1)),""))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IF([3]PREMIOS_GRADOS!$D58&lt;&gt;"",[3]PREMIOS_GRADOS!$D58,IF(AND([3]PREMIOS_GRADOS!$D58="",[3]PREMIOS_GRADOS!$D59="",[3]PREMIOS_GRADOS!$D57=""),"","TOTAL"))</f>
        <v/>
      </c>
      <c r="B60" s="7" t="str">
        <f ca="1">IF(AND($A60&lt;&gt;"",$A60&lt;&gt;"TOTAL"),IF(AND([3]PREMIOS_GRADOS!$E58&lt;&gt;"",[3]PREMIOS_GRADOS!$E58&lt;&gt;0),[3]PREMIOS_GRADOS!$E58,""),IF($A60="TOTAL",SUM(INDIRECT("B4:B"&amp;ROW()-1)),""))</f>
        <v/>
      </c>
      <c r="C60" s="7" t="str">
        <f ca="1">IF(AND($A60&lt;&gt;"",$A60&lt;&gt;"TOTAL"),IF(AND([3]PREMIOS_GRADOS!$G58&lt;&gt;"",[3]PREMIOS_GRADOS!$G58&lt;&gt;0),[3]PREMIOS_GRADOS!$G58,""),IF($A60="TOTAL",SUM(INDIRECT("C4:C"&amp;ROW()-1)),""))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IF(AND($A60&lt;&gt;"",$A60&lt;&gt;"TOTAL"),IF(AND([3]PREMIOS_GRADOS!$J58&lt;&gt;"",[3]PREMIOS_GRADOS!$J58&lt;&gt;0),[3]PREMIOS_GRADOS!$J58,""),IF($A60="TOTAL",SUM(INDIRECT("E4:E"&amp;ROW()-1)),""))</f>
        <v/>
      </c>
      <c r="F60" s="7" t="str">
        <f ca="1">IF(AND($A60&lt;&gt;"",$A60&lt;&gt;"TOTAL"),IF(AND([3]PREMIOS_GRADOS!$L58&lt;&gt;"",[3]PREMIOS_GRADOS!$L58&lt;&gt;0),[3]PREMIOS_GRADOS!$L58,""),IF($A60="TOTAL",SUM(INDIRECT("F4:F"&amp;ROW()-1)),""))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IF(AND($A60&lt;&gt;"",$A60&lt;&gt;"TOTAL"),IF(AND([3]PREMIOS_GRADOS!$O58&lt;&gt;"",[3]PREMIOS_GRADOS!$O58&lt;&gt;0),[3]PREMIOS_GRADOS!$O58,""),IF($A60="TOTAL",SUM(INDIRECT("H4:H"&amp;ROW()-1)),""))</f>
        <v/>
      </c>
      <c r="I60" s="7" t="str">
        <f ca="1">IF(AND($A60&lt;&gt;"",$A60&lt;&gt;"TOTAL"),IF(AND([3]PREMIOS_GRADOS!$Q58&lt;&gt;"",[3]PREMIOS_GRADOS!$Q58&lt;&gt;0),[3]PREMIOS_GRADOS!$Q58,""),IF($A60="TOTAL",SUM(INDIRECT("I4:I"&amp;ROW()-1)),""))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IF(AND($A60&lt;&gt;"",$A60&lt;&gt;"TOTAL"),IF(AND([3]PREMIOS_GRADOS!$T58&lt;&gt;"",[3]PREMIOS_GRADOS!$T58&lt;&gt;0),[3]PREMIOS_GRADOS!$T58,""),IF($A60="TOTAL",SUM(INDIRECT("K4:K"&amp;ROW()-1)),""))</f>
        <v/>
      </c>
      <c r="L60" s="7" t="str">
        <f ca="1">IF(AND($A60&lt;&gt;"",$A60&lt;&gt;"TOTAL"),IF(AND([3]PREMIOS_GRADOS!$V58&lt;&gt;"",[3]PREMIOS_GRADOS!$V58&lt;&gt;0),[3]PREMIOS_GRADOS!$V58,""),IF($A60="TOTAL",SUM(INDIRECT("L4:L"&amp;ROW()-1)),""))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IF(AND($A60&lt;&gt;"",$A60&lt;&gt;"TOTAL"),IF(AND([3]PREMIOS_GRADOS!$Y58&lt;&gt;"",[3]PREMIOS_GRADOS!$Y58&lt;&gt;0),[3]PREMIOS_GRADOS!$Y58,""),IF($A60="TOTAL",SUM(INDIRECT("N4:N"&amp;ROW()-1)),""))</f>
        <v/>
      </c>
      <c r="O60" s="7" t="str">
        <f ca="1">IF(AND($A60&lt;&gt;"",$A60&lt;&gt;"TOTAL"),IF(AND([3]PREMIOS_GRADOS!$AA58&lt;&gt;"",[3]PREMIOS_GRADOS!$AA58&lt;&gt;0),[3]PREMIOS_GRADOS!$AA58,""),IF($A60="TOTAL",SUM(INDIRECT("O4:O"&amp;ROW()-1)),""))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IF(AND($A60&lt;&gt;"",$A60&lt;&gt;"TOTAL"),IF(AND([3]PREMIOS_GRADOS!$AD58&lt;&gt;"",[3]PREMIOS_GRADOS!$AD58&lt;&gt;0),[3]PREMIOS_GRADOS!$AD58,""),IF($A60="TOTAL",SUM(INDIRECT("Q4:Q"&amp;ROW()-1)),""))</f>
        <v/>
      </c>
      <c r="R60" s="7" t="str">
        <f ca="1">IF(AND($A60&lt;&gt;"",$A60&lt;&gt;"TOTAL"),IF(AND([3]PREMIOS_GRADOS!$AF58&lt;&gt;"",[3]PREMIOS_GRADOS!$AF58&lt;&gt;0),[3]PREMIOS_GRADOS!$AF58,""),IF($A60="TOTAL",SUM(INDIRECT("R4:R"&amp;ROW()-1)),""))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IF(AND($A60&lt;&gt;"",$A60&lt;&gt;"TOTAL"),IF(AND([3]PREMIOS_GRADOS!$AI58&lt;&gt;"",[3]PREMIOS_GRADOS!$AI58&lt;&gt;0),[3]PREMIOS_GRADOS!$AI58,""),IF($A60="TOTAL",SUM(INDIRECT("T4:T"&amp;ROW()-1)),""))</f>
        <v/>
      </c>
      <c r="U60" s="7" t="str">
        <f ca="1">IF(AND($A60&lt;&gt;"",$A60&lt;&gt;"TOTAL"),IF(AND([3]PREMIOS_GRADOS!$AK58&lt;&gt;"",[3]PREMIOS_GRADOS!$AK58&lt;&gt;0),[3]PREMIOS_GRADOS!$AK58,""),IF($A60="TOTAL",SUM(INDIRECT("U4:U"&amp;ROW()-1)),""))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IF(AND($A60&lt;&gt;"",$A60&lt;&gt;"TOTAL"),IF(AND([3]PREMIOS_GRADOS!$AN58&lt;&gt;"",[3]PREMIOS_GRADOS!$AN58&lt;&gt;0),[3]PREMIOS_GRADOS!$AN58,""),IF($A60="TOTAL",SUM(INDIRECT("W4:W"&amp;ROW()-1)),""))</f>
        <v/>
      </c>
      <c r="X60" s="7" t="str">
        <f ca="1">IF(AND($A60&lt;&gt;"",$A60&lt;&gt;"TOTAL"),IF(AND([3]PREMIOS_GRADOS!$AP58&lt;&gt;"",[3]PREMIOS_GRADOS!$AP58&lt;&gt;0),[3]PREMIOS_GRADOS!$AP58,""),IF($A60="TOTAL",SUM(INDIRECT("X4:X"&amp;ROW()-1)),""))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IF(AND($A60&lt;&gt;"",$A60&lt;&gt;"TOTAL"),IF(AND([3]PREMIOS_GRADOS!$AS58&lt;&gt;"",[3]PREMIOS_GRADOS!$AS58&lt;&gt;0),[3]PREMIOS_GRADOS!$AS58,""),IF($A60="TOTAL",SUM(INDIRECT("Z4:Z"&amp;ROW()-1)),""))</f>
        <v/>
      </c>
      <c r="AA60" s="7" t="str">
        <f ca="1">IF(AND($A60&lt;&gt;"",$A60&lt;&gt;"TOTAL"),IF(AND([3]PREMIOS_GRADOS!$AU58&lt;&gt;"",[3]PREMIOS_GRADOS!$AU58&lt;&gt;0),[3]PREMIOS_GRADOS!$AU58,""),IF($A60="TOTAL",SUM(INDIRECT("AA4:AA"&amp;ROW()-1)),""))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IF(AND($A60&lt;&gt;"",$A60&lt;&gt;"TOTAL"),IF(AND([3]PREMIOS_GRADOS!$AX58&lt;&gt;"",[3]PREMIOS_GRADOS!$AX58&lt;&gt;0),[3]PREMIOS_GRADOS!$AX58,""),IF($A60="TOTAL",SUM(INDIRECT("AC4:AC"&amp;ROW()-1)),""))</f>
        <v/>
      </c>
      <c r="AD60" s="7" t="str">
        <f ca="1">IF(AND($A60&lt;&gt;"",$A60&lt;&gt;"TOTAL"),IF(AND([3]PREMIOS_GRADOS!$AZ58&lt;&gt;"",[3]PREMIOS_GRADOS!$AZ58&lt;&gt;0),[3]PREMIOS_GRADOS!$AZ58,""),IF($A60="TOTAL",SUM(INDIRECT("AD4:AD"&amp;ROW()-1)),""))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IF(AND($A60&lt;&gt;"",$A60&lt;&gt;"TOTAL"),IF(AND([3]PREMIOS_GRADOS!$BC58&lt;&gt;"",[3]PREMIOS_GRADOS!$BC58&lt;&gt;0),[3]PREMIOS_GRADOS!$BC58,""),IF($A60="TOTAL",SUM(INDIRECT("AF4:AF"&amp;ROW()-1)),""))</f>
        <v/>
      </c>
      <c r="AG60" s="7" t="str">
        <f ca="1">IF(AND($A60&lt;&gt;"",$A60&lt;&gt;"TOTAL"),IF(AND([3]PREMIOS_GRADOS!$BE58&lt;&gt;"",[3]PREMIOS_GRADOS!$BE58&lt;&gt;0),[3]PREMIOS_GRADOS!$BE58,""),IF($A60="TOTAL",SUM(INDIRECT("AG4:AG"&amp;ROW()-1)),""))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IF(AND($A60&lt;&gt;"",$A60&lt;&gt;"TOTAL"),IF(AND([3]PREMIOS_GRADOS!$BH58&lt;&gt;"",[3]PREMIOS_GRADOS!$BH58&lt;&gt;0),[3]PREMIOS_GRADOS!$BH58,""),IF($A60="TOTAL",SUM(INDIRECT("AI4:AI"&amp;ROW()-1)),""))</f>
        <v/>
      </c>
      <c r="AJ60" s="7" t="str">
        <f ca="1">IF(AND($A60&lt;&gt;"",$A60&lt;&gt;"TOTAL"),IF(AND([3]PREMIOS_GRADOS!$BJ58&lt;&gt;"",[3]PREMIOS_GRADOS!$BJ58&lt;&gt;0),[3]PREMIOS_GRADOS!$BJ58,""),IF($A60="TOTAL",SUM(INDIRECT("AJ4:AJ"&amp;ROW()-1)),""))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IF(AND($A60&lt;&gt;"",$A60&lt;&gt;"TOTAL"),IF(AND([3]PREMIOS_GRADOS!$BM58&lt;&gt;"",[3]PREMIOS_GRADOS!$BM58&lt;&gt;0),[3]PREMIOS_GRADOS!$BM58,""),IF($A60="TOTAL",SUM(INDIRECT("AL4:AL"&amp;ROW()-1)),""))</f>
        <v/>
      </c>
      <c r="AM60" s="7" t="str">
        <f ca="1">IF(AND($A60&lt;&gt;"",$A60&lt;&gt;"TOTAL"),IF(AND([3]PREMIOS_GRADOS!$BO58&lt;&gt;"",[3]PREMIOS_GRADOS!$BO58&lt;&gt;0),[3]PREMIOS_GRADOS!$BO58,""),IF($A60="TOTAL",SUM(INDIRECT("AM4:AM"&amp;ROW()-1)),""))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IF(AND($A60&lt;&gt;"",$A60&lt;&gt;"TOTAL"),IF(AND([3]PREMIOS_GRADOS!$BR58&lt;&gt;"",[3]PREMIOS_GRADOS!$BR58&lt;&gt;0),[3]PREMIOS_GRADOS!$BR58,""),IF($A60="TOTAL",SUM(INDIRECT("AO4:AO"&amp;ROW()-1)),""))</f>
        <v/>
      </c>
      <c r="AP60" s="7" t="str">
        <f ca="1">IF(AND($A60&lt;&gt;"",$A60&lt;&gt;"TOTAL"),IF(AND([3]PREMIOS_GRADOS!$BT58&lt;&gt;"",[3]PREMIOS_GRADOS!$BT58&lt;&gt;0),[3]PREMIOS_GRADOS!$BT58,""),IF($A60="TOTAL",SUM(INDIRECT("AP4:AP"&amp;ROW()-1)),""))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IF(AND($A60&lt;&gt;"",$A60&lt;&gt;"TOTAL"),IF(AND([3]PREMIOS_GRADOS!$BW58&lt;&gt;"",[3]PREMIOS_GRADOS!$BW58&lt;&gt;0),[3]PREMIOS_GRADOS!$BW58,""),IF($A60="TOTAL",SUM(INDIRECT("AR4:AR"&amp;ROW()-1)),""))</f>
        <v/>
      </c>
      <c r="AS60" s="7" t="str">
        <f ca="1">IF(AND($A60&lt;&gt;"",$A60&lt;&gt;"TOTAL"),IF(AND([3]PREMIOS_GRADOS!$BY58&lt;&gt;"",[3]PREMIOS_GRADOS!$BY58&lt;&gt;0),[3]PREMIOS_GRADOS!$BY58,""),IF($A60="TOTAL",SUM(INDIRECT("AS4:AS"&amp;ROW()-1)),""))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IF(AND($A60&lt;&gt;"",$A60&lt;&gt;"TOTAL"),IF(AND([3]PREMIOS_GRADOS!$CB58&lt;&gt;"",[3]PREMIOS_GRADOS!$CB58&lt;&gt;0),[3]PREMIOS_GRADOS!$CB58,""),IF($A60="TOTAL",SUM(INDIRECT("AU4:AU"&amp;ROW()-1)),""))</f>
        <v/>
      </c>
      <c r="AV60" s="7" t="str">
        <f ca="1">IF(AND($A60&lt;&gt;"",$A60&lt;&gt;"TOTAL"),IF(AND([3]PREMIOS_GRADOS!$CD58&lt;&gt;"",[3]PREMIOS_GRADOS!$CD58&lt;&gt;0),[3]PREMIOS_GRADOS!$CD58,""),IF($A60="TOTAL",SUM(INDIRECT("AV4:AV"&amp;ROW()-1)),""))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IF(AND($A60&lt;&gt;"",$A60&lt;&gt;"TOTAL"),IF(AND([3]PREMIOS_GRADOS!$CG58&lt;&gt;"",[3]PREMIOS_GRADOS!$CG58&lt;&gt;0),[3]PREMIOS_GRADOS!$CG58,""),IF($A60="TOTAL",SUM(INDIRECT("AX4:AX"&amp;ROW()-1)),""))</f>
        <v/>
      </c>
      <c r="AY60" s="7" t="str">
        <f ca="1">IF(AND($A60&lt;&gt;"",$A60&lt;&gt;"TOTAL"),IF(AND([3]PREMIOS_GRADOS!$CI58&lt;&gt;"",[3]PREMIOS_GRADOS!$CI58&lt;&gt;0),[3]PREMIOS_GRADOS!$CI58,""),IF($A60="TOTAL",SUM(INDIRECT("AY4:AY"&amp;ROW()-1)),""))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IF(AND($A60&lt;&gt;"",$A60&lt;&gt;"TOTAL"),IF(AND([3]PREMIOS_GRADOS!$CL58&lt;&gt;"",[3]PREMIOS_GRADOS!$CL58&lt;&gt;0),[3]PREMIOS_GRADOS!$CL58,""),IF($A60="TOTAL",SUM(INDIRECT("BA4:BA"&amp;ROW()-1)),""))</f>
        <v/>
      </c>
      <c r="BB60" s="7" t="str">
        <f ca="1">IF(AND($A60&lt;&gt;"",$A60&lt;&gt;"TOTAL"),IF(AND([3]PREMIOS_GRADOS!$CN58&lt;&gt;"",[3]PREMIOS_GRADOS!$CN58&lt;&gt;0),[3]PREMIOS_GRADOS!$CN58,""),IF($A60="TOTAL",SUM(INDIRECT("BB4:BB"&amp;ROW()-1)),""))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IF(AND($A60&lt;&gt;"",$A60&lt;&gt;"TOTAL"),IF(AND([3]PREMIOS_GRADOS!$CQ58&lt;&gt;"",[3]PREMIOS_GRADOS!$CQ58&lt;&gt;0),[3]PREMIOS_GRADOS!$CQ58,""),IF($A60="TOTAL",SUM(INDIRECT("BD4:BD"&amp;ROW()-1)),""))</f>
        <v/>
      </c>
      <c r="BE60" s="7" t="str">
        <f ca="1">IF(AND($A60&lt;&gt;"",$A60&lt;&gt;"TOTAL"),IF(AND([3]PREMIOS_GRADOS!$CS58&lt;&gt;"",[3]PREMIOS_GRADOS!$CS58&lt;&gt;0),[3]PREMIOS_GRADOS!$CS58,""),IF($A60="TOTAL",SUM(INDIRECT("BE4:BE"&amp;ROW()-1)),""))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IF([3]PREMIOS_GRADOS!$D59&lt;&gt;"",[3]PREMIOS_GRADOS!$D59,IF(AND([3]PREMIOS_GRADOS!$D59="",[3]PREMIOS_GRADOS!$D60="",[3]PREMIOS_GRADOS!$D58=""),"","TOTAL"))</f>
        <v/>
      </c>
      <c r="B61" s="7" t="str">
        <f ca="1">IF(AND($A61&lt;&gt;"",$A61&lt;&gt;"TOTAL"),IF(AND([3]PREMIOS_GRADOS!$E59&lt;&gt;"",[3]PREMIOS_GRADOS!$E59&lt;&gt;0),[3]PREMIOS_GRADOS!$E59,""),IF($A61="TOTAL",SUM(INDIRECT("B4:B"&amp;ROW()-1)),""))</f>
        <v/>
      </c>
      <c r="C61" s="7" t="str">
        <f ca="1">IF(AND($A61&lt;&gt;"",$A61&lt;&gt;"TOTAL"),IF(AND([3]PREMIOS_GRADOS!$G59&lt;&gt;"",[3]PREMIOS_GRADOS!$G59&lt;&gt;0),[3]PREMIOS_GRADOS!$G59,""),IF($A61="TOTAL",SUM(INDIRECT("C4:C"&amp;ROW()-1)),""))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IF(AND($A61&lt;&gt;"",$A61&lt;&gt;"TOTAL"),IF(AND([3]PREMIOS_GRADOS!$J59&lt;&gt;"",[3]PREMIOS_GRADOS!$J59&lt;&gt;0),[3]PREMIOS_GRADOS!$J59,""),IF($A61="TOTAL",SUM(INDIRECT("E4:E"&amp;ROW()-1)),""))</f>
        <v/>
      </c>
      <c r="F61" s="7" t="str">
        <f ca="1">IF(AND($A61&lt;&gt;"",$A61&lt;&gt;"TOTAL"),IF(AND([3]PREMIOS_GRADOS!$L59&lt;&gt;"",[3]PREMIOS_GRADOS!$L59&lt;&gt;0),[3]PREMIOS_GRADOS!$L59,""),IF($A61="TOTAL",SUM(INDIRECT("F4:F"&amp;ROW()-1)),""))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IF(AND($A61&lt;&gt;"",$A61&lt;&gt;"TOTAL"),IF(AND([3]PREMIOS_GRADOS!$O59&lt;&gt;"",[3]PREMIOS_GRADOS!$O59&lt;&gt;0),[3]PREMIOS_GRADOS!$O59,""),IF($A61="TOTAL",SUM(INDIRECT("H4:H"&amp;ROW()-1)),""))</f>
        <v/>
      </c>
      <c r="I61" s="7" t="str">
        <f ca="1">IF(AND($A61&lt;&gt;"",$A61&lt;&gt;"TOTAL"),IF(AND([3]PREMIOS_GRADOS!$Q59&lt;&gt;"",[3]PREMIOS_GRADOS!$Q59&lt;&gt;0),[3]PREMIOS_GRADOS!$Q59,""),IF($A61="TOTAL",SUM(INDIRECT("I4:I"&amp;ROW()-1)),""))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IF(AND($A61&lt;&gt;"",$A61&lt;&gt;"TOTAL"),IF(AND([3]PREMIOS_GRADOS!$T59&lt;&gt;"",[3]PREMIOS_GRADOS!$T59&lt;&gt;0),[3]PREMIOS_GRADOS!$T59,""),IF($A61="TOTAL",SUM(INDIRECT("K4:K"&amp;ROW()-1)),""))</f>
        <v/>
      </c>
      <c r="L61" s="7" t="str">
        <f ca="1">IF(AND($A61&lt;&gt;"",$A61&lt;&gt;"TOTAL"),IF(AND([3]PREMIOS_GRADOS!$V59&lt;&gt;"",[3]PREMIOS_GRADOS!$V59&lt;&gt;0),[3]PREMIOS_GRADOS!$V59,""),IF($A61="TOTAL",SUM(INDIRECT("L4:L"&amp;ROW()-1)),""))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IF(AND($A61&lt;&gt;"",$A61&lt;&gt;"TOTAL"),IF(AND([3]PREMIOS_GRADOS!$Y59&lt;&gt;"",[3]PREMIOS_GRADOS!$Y59&lt;&gt;0),[3]PREMIOS_GRADOS!$Y59,""),IF($A61="TOTAL",SUM(INDIRECT("N4:N"&amp;ROW()-1)),""))</f>
        <v/>
      </c>
      <c r="O61" s="7" t="str">
        <f ca="1">IF(AND($A61&lt;&gt;"",$A61&lt;&gt;"TOTAL"),IF(AND([3]PREMIOS_GRADOS!$AA59&lt;&gt;"",[3]PREMIOS_GRADOS!$AA59&lt;&gt;0),[3]PREMIOS_GRADOS!$AA59,""),IF($A61="TOTAL",SUM(INDIRECT("O4:O"&amp;ROW()-1)),""))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IF(AND($A61&lt;&gt;"",$A61&lt;&gt;"TOTAL"),IF(AND([3]PREMIOS_GRADOS!$AD59&lt;&gt;"",[3]PREMIOS_GRADOS!$AD59&lt;&gt;0),[3]PREMIOS_GRADOS!$AD59,""),IF($A61="TOTAL",SUM(INDIRECT("Q4:Q"&amp;ROW()-1)),""))</f>
        <v/>
      </c>
      <c r="R61" s="7" t="str">
        <f ca="1">IF(AND($A61&lt;&gt;"",$A61&lt;&gt;"TOTAL"),IF(AND([3]PREMIOS_GRADOS!$AF59&lt;&gt;"",[3]PREMIOS_GRADOS!$AF59&lt;&gt;0),[3]PREMIOS_GRADOS!$AF59,""),IF($A61="TOTAL",SUM(INDIRECT("R4:R"&amp;ROW()-1)),""))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IF(AND($A61&lt;&gt;"",$A61&lt;&gt;"TOTAL"),IF(AND([3]PREMIOS_GRADOS!$AI59&lt;&gt;"",[3]PREMIOS_GRADOS!$AI59&lt;&gt;0),[3]PREMIOS_GRADOS!$AI59,""),IF($A61="TOTAL",SUM(INDIRECT("T4:T"&amp;ROW()-1)),""))</f>
        <v/>
      </c>
      <c r="U61" s="7" t="str">
        <f ca="1">IF(AND($A61&lt;&gt;"",$A61&lt;&gt;"TOTAL"),IF(AND([3]PREMIOS_GRADOS!$AK59&lt;&gt;"",[3]PREMIOS_GRADOS!$AK59&lt;&gt;0),[3]PREMIOS_GRADOS!$AK59,""),IF($A61="TOTAL",SUM(INDIRECT("U4:U"&amp;ROW()-1)),""))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IF(AND($A61&lt;&gt;"",$A61&lt;&gt;"TOTAL"),IF(AND([3]PREMIOS_GRADOS!$AN59&lt;&gt;"",[3]PREMIOS_GRADOS!$AN59&lt;&gt;0),[3]PREMIOS_GRADOS!$AN59,""),IF($A61="TOTAL",SUM(INDIRECT("W4:W"&amp;ROW()-1)),""))</f>
        <v/>
      </c>
      <c r="X61" s="7" t="str">
        <f ca="1">IF(AND($A61&lt;&gt;"",$A61&lt;&gt;"TOTAL"),IF(AND([3]PREMIOS_GRADOS!$AP59&lt;&gt;"",[3]PREMIOS_GRADOS!$AP59&lt;&gt;0),[3]PREMIOS_GRADOS!$AP59,""),IF($A61="TOTAL",SUM(INDIRECT("X4:X"&amp;ROW()-1)),""))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IF(AND($A61&lt;&gt;"",$A61&lt;&gt;"TOTAL"),IF(AND([3]PREMIOS_GRADOS!$AS59&lt;&gt;"",[3]PREMIOS_GRADOS!$AS59&lt;&gt;0),[3]PREMIOS_GRADOS!$AS59,""),IF($A61="TOTAL",SUM(INDIRECT("Z4:Z"&amp;ROW()-1)),""))</f>
        <v/>
      </c>
      <c r="AA61" s="7" t="str">
        <f ca="1">IF(AND($A61&lt;&gt;"",$A61&lt;&gt;"TOTAL"),IF(AND([3]PREMIOS_GRADOS!$AU59&lt;&gt;"",[3]PREMIOS_GRADOS!$AU59&lt;&gt;0),[3]PREMIOS_GRADOS!$AU59,""),IF($A61="TOTAL",SUM(INDIRECT("AA4:AA"&amp;ROW()-1)),""))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IF(AND($A61&lt;&gt;"",$A61&lt;&gt;"TOTAL"),IF(AND([3]PREMIOS_GRADOS!$AX59&lt;&gt;"",[3]PREMIOS_GRADOS!$AX59&lt;&gt;0),[3]PREMIOS_GRADOS!$AX59,""),IF($A61="TOTAL",SUM(INDIRECT("AC4:AC"&amp;ROW()-1)),""))</f>
        <v/>
      </c>
      <c r="AD61" s="7" t="str">
        <f ca="1">IF(AND($A61&lt;&gt;"",$A61&lt;&gt;"TOTAL"),IF(AND([3]PREMIOS_GRADOS!$AZ59&lt;&gt;"",[3]PREMIOS_GRADOS!$AZ59&lt;&gt;0),[3]PREMIOS_GRADOS!$AZ59,""),IF($A61="TOTAL",SUM(INDIRECT("AD4:AD"&amp;ROW()-1)),""))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IF(AND($A61&lt;&gt;"",$A61&lt;&gt;"TOTAL"),IF(AND([3]PREMIOS_GRADOS!$BC59&lt;&gt;"",[3]PREMIOS_GRADOS!$BC59&lt;&gt;0),[3]PREMIOS_GRADOS!$BC59,""),IF($A61="TOTAL",SUM(INDIRECT("AF4:AF"&amp;ROW()-1)),""))</f>
        <v/>
      </c>
      <c r="AG61" s="7" t="str">
        <f ca="1">IF(AND($A61&lt;&gt;"",$A61&lt;&gt;"TOTAL"),IF(AND([3]PREMIOS_GRADOS!$BE59&lt;&gt;"",[3]PREMIOS_GRADOS!$BE59&lt;&gt;0),[3]PREMIOS_GRADOS!$BE59,""),IF($A61="TOTAL",SUM(INDIRECT("AG4:AG"&amp;ROW()-1)),""))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IF(AND($A61&lt;&gt;"",$A61&lt;&gt;"TOTAL"),IF(AND([3]PREMIOS_GRADOS!$BH59&lt;&gt;"",[3]PREMIOS_GRADOS!$BH59&lt;&gt;0),[3]PREMIOS_GRADOS!$BH59,""),IF($A61="TOTAL",SUM(INDIRECT("AI4:AI"&amp;ROW()-1)),""))</f>
        <v/>
      </c>
      <c r="AJ61" s="7" t="str">
        <f ca="1">IF(AND($A61&lt;&gt;"",$A61&lt;&gt;"TOTAL"),IF(AND([3]PREMIOS_GRADOS!$BJ59&lt;&gt;"",[3]PREMIOS_GRADOS!$BJ59&lt;&gt;0),[3]PREMIOS_GRADOS!$BJ59,""),IF($A61="TOTAL",SUM(INDIRECT("AJ4:AJ"&amp;ROW()-1)),""))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IF(AND($A61&lt;&gt;"",$A61&lt;&gt;"TOTAL"),IF(AND([3]PREMIOS_GRADOS!$BM59&lt;&gt;"",[3]PREMIOS_GRADOS!$BM59&lt;&gt;0),[3]PREMIOS_GRADOS!$BM59,""),IF($A61="TOTAL",SUM(INDIRECT("AL4:AL"&amp;ROW()-1)),""))</f>
        <v/>
      </c>
      <c r="AM61" s="7" t="str">
        <f ca="1">IF(AND($A61&lt;&gt;"",$A61&lt;&gt;"TOTAL"),IF(AND([3]PREMIOS_GRADOS!$BO59&lt;&gt;"",[3]PREMIOS_GRADOS!$BO59&lt;&gt;0),[3]PREMIOS_GRADOS!$BO59,""),IF($A61="TOTAL",SUM(INDIRECT("AM4:AM"&amp;ROW()-1)),""))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IF(AND($A61&lt;&gt;"",$A61&lt;&gt;"TOTAL"),IF(AND([3]PREMIOS_GRADOS!$BR59&lt;&gt;"",[3]PREMIOS_GRADOS!$BR59&lt;&gt;0),[3]PREMIOS_GRADOS!$BR59,""),IF($A61="TOTAL",SUM(INDIRECT("AO4:AO"&amp;ROW()-1)),""))</f>
        <v/>
      </c>
      <c r="AP61" s="7" t="str">
        <f ca="1">IF(AND($A61&lt;&gt;"",$A61&lt;&gt;"TOTAL"),IF(AND([3]PREMIOS_GRADOS!$BT59&lt;&gt;"",[3]PREMIOS_GRADOS!$BT59&lt;&gt;0),[3]PREMIOS_GRADOS!$BT59,""),IF($A61="TOTAL",SUM(INDIRECT("AP4:AP"&amp;ROW()-1)),""))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IF(AND($A61&lt;&gt;"",$A61&lt;&gt;"TOTAL"),IF(AND([3]PREMIOS_GRADOS!$BW59&lt;&gt;"",[3]PREMIOS_GRADOS!$BW59&lt;&gt;0),[3]PREMIOS_GRADOS!$BW59,""),IF($A61="TOTAL",SUM(INDIRECT("AR4:AR"&amp;ROW()-1)),""))</f>
        <v/>
      </c>
      <c r="AS61" s="7" t="str">
        <f ca="1">IF(AND($A61&lt;&gt;"",$A61&lt;&gt;"TOTAL"),IF(AND([3]PREMIOS_GRADOS!$BY59&lt;&gt;"",[3]PREMIOS_GRADOS!$BY59&lt;&gt;0),[3]PREMIOS_GRADOS!$BY59,""),IF($A61="TOTAL",SUM(INDIRECT("AS4:AS"&amp;ROW()-1)),""))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IF(AND($A61&lt;&gt;"",$A61&lt;&gt;"TOTAL"),IF(AND([3]PREMIOS_GRADOS!$CB59&lt;&gt;"",[3]PREMIOS_GRADOS!$CB59&lt;&gt;0),[3]PREMIOS_GRADOS!$CB59,""),IF($A61="TOTAL",SUM(INDIRECT("AU4:AU"&amp;ROW()-1)),""))</f>
        <v/>
      </c>
      <c r="AV61" s="7" t="str">
        <f ca="1">IF(AND($A61&lt;&gt;"",$A61&lt;&gt;"TOTAL"),IF(AND([3]PREMIOS_GRADOS!$CD59&lt;&gt;"",[3]PREMIOS_GRADOS!$CD59&lt;&gt;0),[3]PREMIOS_GRADOS!$CD59,""),IF($A61="TOTAL",SUM(INDIRECT("AV4:AV"&amp;ROW()-1)),""))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IF(AND($A61&lt;&gt;"",$A61&lt;&gt;"TOTAL"),IF(AND([3]PREMIOS_GRADOS!$CG59&lt;&gt;"",[3]PREMIOS_GRADOS!$CG59&lt;&gt;0),[3]PREMIOS_GRADOS!$CG59,""),IF($A61="TOTAL",SUM(INDIRECT("AX4:AX"&amp;ROW()-1)),""))</f>
        <v/>
      </c>
      <c r="AY61" s="7" t="str">
        <f ca="1">IF(AND($A61&lt;&gt;"",$A61&lt;&gt;"TOTAL"),IF(AND([3]PREMIOS_GRADOS!$CI59&lt;&gt;"",[3]PREMIOS_GRADOS!$CI59&lt;&gt;0),[3]PREMIOS_GRADOS!$CI59,""),IF($A61="TOTAL",SUM(INDIRECT("AY4:AY"&amp;ROW()-1)),""))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IF(AND($A61&lt;&gt;"",$A61&lt;&gt;"TOTAL"),IF(AND([3]PREMIOS_GRADOS!$CL59&lt;&gt;"",[3]PREMIOS_GRADOS!$CL59&lt;&gt;0),[3]PREMIOS_GRADOS!$CL59,""),IF($A61="TOTAL",SUM(INDIRECT("BA4:BA"&amp;ROW()-1)),""))</f>
        <v/>
      </c>
      <c r="BB61" s="7" t="str">
        <f ca="1">IF(AND($A61&lt;&gt;"",$A61&lt;&gt;"TOTAL"),IF(AND([3]PREMIOS_GRADOS!$CN59&lt;&gt;"",[3]PREMIOS_GRADOS!$CN59&lt;&gt;0),[3]PREMIOS_GRADOS!$CN59,""),IF($A61="TOTAL",SUM(INDIRECT("BB4:BB"&amp;ROW()-1)),""))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IF(AND($A61&lt;&gt;"",$A61&lt;&gt;"TOTAL"),IF(AND([3]PREMIOS_GRADOS!$CQ59&lt;&gt;"",[3]PREMIOS_GRADOS!$CQ59&lt;&gt;0),[3]PREMIOS_GRADOS!$CQ59,""),IF($A61="TOTAL",SUM(INDIRECT("BD4:BD"&amp;ROW()-1)),""))</f>
        <v/>
      </c>
      <c r="BE61" s="7" t="str">
        <f ca="1">IF(AND($A61&lt;&gt;"",$A61&lt;&gt;"TOTAL"),IF(AND([3]PREMIOS_GRADOS!$CS59&lt;&gt;"",[3]PREMIOS_GRADOS!$CS59&lt;&gt;0),[3]PREMIOS_GRADOS!$CS59,""),IF($A61="TOTAL",SUM(INDIRECT("BE4:BE"&amp;ROW()-1)),""))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IF([3]PREMIOS_GRADOS!$D60&lt;&gt;"",[3]PREMIOS_GRADOS!$D60,IF(AND([3]PREMIOS_GRADOS!$D60="",[3]PREMIOS_GRADOS!$D61="",[3]PREMIOS_GRADOS!$D59=""),"","TOTAL"))</f>
        <v/>
      </c>
      <c r="B62" s="7" t="str">
        <f ca="1">IF(AND($A62&lt;&gt;"",$A62&lt;&gt;"TOTAL"),IF(AND([3]PREMIOS_GRADOS!$E60&lt;&gt;"",[3]PREMIOS_GRADOS!$E60&lt;&gt;0),[3]PREMIOS_GRADOS!$E60,""),IF($A62="TOTAL",SUM(INDIRECT("B4:B"&amp;ROW()-1)),""))</f>
        <v/>
      </c>
      <c r="C62" s="7" t="str">
        <f ca="1">IF(AND($A62&lt;&gt;"",$A62&lt;&gt;"TOTAL"),IF(AND([3]PREMIOS_GRADOS!$G60&lt;&gt;"",[3]PREMIOS_GRADOS!$G60&lt;&gt;0),[3]PREMIOS_GRADOS!$G60,""),IF($A62="TOTAL",SUM(INDIRECT("C4:C"&amp;ROW()-1)),""))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IF(AND($A62&lt;&gt;"",$A62&lt;&gt;"TOTAL"),IF(AND([3]PREMIOS_GRADOS!$J60&lt;&gt;"",[3]PREMIOS_GRADOS!$J60&lt;&gt;0),[3]PREMIOS_GRADOS!$J60,""),IF($A62="TOTAL",SUM(INDIRECT("E4:E"&amp;ROW()-1)),""))</f>
        <v/>
      </c>
      <c r="F62" s="7" t="str">
        <f ca="1">IF(AND($A62&lt;&gt;"",$A62&lt;&gt;"TOTAL"),IF(AND([3]PREMIOS_GRADOS!$L60&lt;&gt;"",[3]PREMIOS_GRADOS!$L60&lt;&gt;0),[3]PREMIOS_GRADOS!$L60,""),IF($A62="TOTAL",SUM(INDIRECT("F4:F"&amp;ROW()-1)),""))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IF(AND($A62&lt;&gt;"",$A62&lt;&gt;"TOTAL"),IF(AND([3]PREMIOS_GRADOS!$O60&lt;&gt;"",[3]PREMIOS_GRADOS!$O60&lt;&gt;0),[3]PREMIOS_GRADOS!$O60,""),IF($A62="TOTAL",SUM(INDIRECT("H4:H"&amp;ROW()-1)),""))</f>
        <v/>
      </c>
      <c r="I62" s="7" t="str">
        <f ca="1">IF(AND($A62&lt;&gt;"",$A62&lt;&gt;"TOTAL"),IF(AND([3]PREMIOS_GRADOS!$Q60&lt;&gt;"",[3]PREMIOS_GRADOS!$Q60&lt;&gt;0),[3]PREMIOS_GRADOS!$Q60,""),IF($A62="TOTAL",SUM(INDIRECT("I4:I"&amp;ROW()-1)),""))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IF(AND($A62&lt;&gt;"",$A62&lt;&gt;"TOTAL"),IF(AND([3]PREMIOS_GRADOS!$T60&lt;&gt;"",[3]PREMIOS_GRADOS!$T60&lt;&gt;0),[3]PREMIOS_GRADOS!$T60,""),IF($A62="TOTAL",SUM(INDIRECT("K4:K"&amp;ROW()-1)),""))</f>
        <v/>
      </c>
      <c r="L62" s="7" t="str">
        <f ca="1">IF(AND($A62&lt;&gt;"",$A62&lt;&gt;"TOTAL"),IF(AND([3]PREMIOS_GRADOS!$V60&lt;&gt;"",[3]PREMIOS_GRADOS!$V60&lt;&gt;0),[3]PREMIOS_GRADOS!$V60,""),IF($A62="TOTAL",SUM(INDIRECT("L4:L"&amp;ROW()-1)),""))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IF(AND($A62&lt;&gt;"",$A62&lt;&gt;"TOTAL"),IF(AND([3]PREMIOS_GRADOS!$Y60&lt;&gt;"",[3]PREMIOS_GRADOS!$Y60&lt;&gt;0),[3]PREMIOS_GRADOS!$Y60,""),IF($A62="TOTAL",SUM(INDIRECT("N4:N"&amp;ROW()-1)),""))</f>
        <v/>
      </c>
      <c r="O62" s="7" t="str">
        <f ca="1">IF(AND($A62&lt;&gt;"",$A62&lt;&gt;"TOTAL"),IF(AND([3]PREMIOS_GRADOS!$AA60&lt;&gt;"",[3]PREMIOS_GRADOS!$AA60&lt;&gt;0),[3]PREMIOS_GRADOS!$AA60,""),IF($A62="TOTAL",SUM(INDIRECT("O4:O"&amp;ROW()-1)),""))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IF(AND($A62&lt;&gt;"",$A62&lt;&gt;"TOTAL"),IF(AND([3]PREMIOS_GRADOS!$AD60&lt;&gt;"",[3]PREMIOS_GRADOS!$AD60&lt;&gt;0),[3]PREMIOS_GRADOS!$AD60,""),IF($A62="TOTAL",SUM(INDIRECT("Q4:Q"&amp;ROW()-1)),""))</f>
        <v/>
      </c>
      <c r="R62" s="7" t="str">
        <f ca="1">IF(AND($A62&lt;&gt;"",$A62&lt;&gt;"TOTAL"),IF(AND([3]PREMIOS_GRADOS!$AF60&lt;&gt;"",[3]PREMIOS_GRADOS!$AF60&lt;&gt;0),[3]PREMIOS_GRADOS!$AF60,""),IF($A62="TOTAL",SUM(INDIRECT("R4:R"&amp;ROW()-1)),""))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IF(AND($A62&lt;&gt;"",$A62&lt;&gt;"TOTAL"),IF(AND([3]PREMIOS_GRADOS!$AI60&lt;&gt;"",[3]PREMIOS_GRADOS!$AI60&lt;&gt;0),[3]PREMIOS_GRADOS!$AI60,""),IF($A62="TOTAL",SUM(INDIRECT("T4:T"&amp;ROW()-1)),""))</f>
        <v/>
      </c>
      <c r="U62" s="7" t="str">
        <f ca="1">IF(AND($A62&lt;&gt;"",$A62&lt;&gt;"TOTAL"),IF(AND([3]PREMIOS_GRADOS!$AK60&lt;&gt;"",[3]PREMIOS_GRADOS!$AK60&lt;&gt;0),[3]PREMIOS_GRADOS!$AK60,""),IF($A62="TOTAL",SUM(INDIRECT("U4:U"&amp;ROW()-1)),""))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IF(AND($A62&lt;&gt;"",$A62&lt;&gt;"TOTAL"),IF(AND([3]PREMIOS_GRADOS!$AN60&lt;&gt;"",[3]PREMIOS_GRADOS!$AN60&lt;&gt;0),[3]PREMIOS_GRADOS!$AN60,""),IF($A62="TOTAL",SUM(INDIRECT("W4:W"&amp;ROW()-1)),""))</f>
        <v/>
      </c>
      <c r="X62" s="7" t="str">
        <f ca="1">IF(AND($A62&lt;&gt;"",$A62&lt;&gt;"TOTAL"),IF(AND([3]PREMIOS_GRADOS!$AP60&lt;&gt;"",[3]PREMIOS_GRADOS!$AP60&lt;&gt;0),[3]PREMIOS_GRADOS!$AP60,""),IF($A62="TOTAL",SUM(INDIRECT("X4:X"&amp;ROW()-1)),""))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IF(AND($A62&lt;&gt;"",$A62&lt;&gt;"TOTAL"),IF(AND([3]PREMIOS_GRADOS!$AS60&lt;&gt;"",[3]PREMIOS_GRADOS!$AS60&lt;&gt;0),[3]PREMIOS_GRADOS!$AS60,""),IF($A62="TOTAL",SUM(INDIRECT("Z4:Z"&amp;ROW()-1)),""))</f>
        <v/>
      </c>
      <c r="AA62" s="7" t="str">
        <f ca="1">IF(AND($A62&lt;&gt;"",$A62&lt;&gt;"TOTAL"),IF(AND([3]PREMIOS_GRADOS!$AU60&lt;&gt;"",[3]PREMIOS_GRADOS!$AU60&lt;&gt;0),[3]PREMIOS_GRADOS!$AU60,""),IF($A62="TOTAL",SUM(INDIRECT("AA4:AA"&amp;ROW()-1)),""))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IF(AND($A62&lt;&gt;"",$A62&lt;&gt;"TOTAL"),IF(AND([3]PREMIOS_GRADOS!$AX60&lt;&gt;"",[3]PREMIOS_GRADOS!$AX60&lt;&gt;0),[3]PREMIOS_GRADOS!$AX60,""),IF($A62="TOTAL",SUM(INDIRECT("AC4:AC"&amp;ROW()-1)),""))</f>
        <v/>
      </c>
      <c r="AD62" s="7" t="str">
        <f ca="1">IF(AND($A62&lt;&gt;"",$A62&lt;&gt;"TOTAL"),IF(AND([3]PREMIOS_GRADOS!$AZ60&lt;&gt;"",[3]PREMIOS_GRADOS!$AZ60&lt;&gt;0),[3]PREMIOS_GRADOS!$AZ60,""),IF($A62="TOTAL",SUM(INDIRECT("AD4:AD"&amp;ROW()-1)),""))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IF(AND($A62&lt;&gt;"",$A62&lt;&gt;"TOTAL"),IF(AND([3]PREMIOS_GRADOS!$BC60&lt;&gt;"",[3]PREMIOS_GRADOS!$BC60&lt;&gt;0),[3]PREMIOS_GRADOS!$BC60,""),IF($A62="TOTAL",SUM(INDIRECT("AF4:AF"&amp;ROW()-1)),""))</f>
        <v/>
      </c>
      <c r="AG62" s="7" t="str">
        <f ca="1">IF(AND($A62&lt;&gt;"",$A62&lt;&gt;"TOTAL"),IF(AND([3]PREMIOS_GRADOS!$BE60&lt;&gt;"",[3]PREMIOS_GRADOS!$BE60&lt;&gt;0),[3]PREMIOS_GRADOS!$BE60,""),IF($A62="TOTAL",SUM(INDIRECT("AG4:AG"&amp;ROW()-1)),""))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IF(AND($A62&lt;&gt;"",$A62&lt;&gt;"TOTAL"),IF(AND([3]PREMIOS_GRADOS!$BH60&lt;&gt;"",[3]PREMIOS_GRADOS!$BH60&lt;&gt;0),[3]PREMIOS_GRADOS!$BH60,""),IF($A62="TOTAL",SUM(INDIRECT("AI4:AI"&amp;ROW()-1)),""))</f>
        <v/>
      </c>
      <c r="AJ62" s="7" t="str">
        <f ca="1">IF(AND($A62&lt;&gt;"",$A62&lt;&gt;"TOTAL"),IF(AND([3]PREMIOS_GRADOS!$BJ60&lt;&gt;"",[3]PREMIOS_GRADOS!$BJ60&lt;&gt;0),[3]PREMIOS_GRADOS!$BJ60,""),IF($A62="TOTAL",SUM(INDIRECT("AJ4:AJ"&amp;ROW()-1)),""))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IF(AND($A62&lt;&gt;"",$A62&lt;&gt;"TOTAL"),IF(AND([3]PREMIOS_GRADOS!$BM60&lt;&gt;"",[3]PREMIOS_GRADOS!$BM60&lt;&gt;0),[3]PREMIOS_GRADOS!$BM60,""),IF($A62="TOTAL",SUM(INDIRECT("AL4:AL"&amp;ROW()-1)),""))</f>
        <v/>
      </c>
      <c r="AM62" s="7" t="str">
        <f ca="1">IF(AND($A62&lt;&gt;"",$A62&lt;&gt;"TOTAL"),IF(AND([3]PREMIOS_GRADOS!$BO60&lt;&gt;"",[3]PREMIOS_GRADOS!$BO60&lt;&gt;0),[3]PREMIOS_GRADOS!$BO60,""),IF($A62="TOTAL",SUM(INDIRECT("AM4:AM"&amp;ROW()-1)),""))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IF(AND($A62&lt;&gt;"",$A62&lt;&gt;"TOTAL"),IF(AND([3]PREMIOS_GRADOS!$BR60&lt;&gt;"",[3]PREMIOS_GRADOS!$BR60&lt;&gt;0),[3]PREMIOS_GRADOS!$BR60,""),IF($A62="TOTAL",SUM(INDIRECT("AO4:AO"&amp;ROW()-1)),""))</f>
        <v/>
      </c>
      <c r="AP62" s="7" t="str">
        <f ca="1">IF(AND($A62&lt;&gt;"",$A62&lt;&gt;"TOTAL"),IF(AND([3]PREMIOS_GRADOS!$BT60&lt;&gt;"",[3]PREMIOS_GRADOS!$BT60&lt;&gt;0),[3]PREMIOS_GRADOS!$BT60,""),IF($A62="TOTAL",SUM(INDIRECT("AP4:AP"&amp;ROW()-1)),""))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IF(AND($A62&lt;&gt;"",$A62&lt;&gt;"TOTAL"),IF(AND([3]PREMIOS_GRADOS!$BW60&lt;&gt;"",[3]PREMIOS_GRADOS!$BW60&lt;&gt;0),[3]PREMIOS_GRADOS!$BW60,""),IF($A62="TOTAL",SUM(INDIRECT("AR4:AR"&amp;ROW()-1)),""))</f>
        <v/>
      </c>
      <c r="AS62" s="7" t="str">
        <f ca="1">IF(AND($A62&lt;&gt;"",$A62&lt;&gt;"TOTAL"),IF(AND([3]PREMIOS_GRADOS!$BY60&lt;&gt;"",[3]PREMIOS_GRADOS!$BY60&lt;&gt;0),[3]PREMIOS_GRADOS!$BY60,""),IF($A62="TOTAL",SUM(INDIRECT("AS4:AS"&amp;ROW()-1)),""))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IF(AND($A62&lt;&gt;"",$A62&lt;&gt;"TOTAL"),IF(AND([3]PREMIOS_GRADOS!$CB60&lt;&gt;"",[3]PREMIOS_GRADOS!$CB60&lt;&gt;0),[3]PREMIOS_GRADOS!$CB60,""),IF($A62="TOTAL",SUM(INDIRECT("AU4:AU"&amp;ROW()-1)),""))</f>
        <v/>
      </c>
      <c r="AV62" s="7" t="str">
        <f ca="1">IF(AND($A62&lt;&gt;"",$A62&lt;&gt;"TOTAL"),IF(AND([3]PREMIOS_GRADOS!$CD60&lt;&gt;"",[3]PREMIOS_GRADOS!$CD60&lt;&gt;0),[3]PREMIOS_GRADOS!$CD60,""),IF($A62="TOTAL",SUM(INDIRECT("AV4:AV"&amp;ROW()-1)),""))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IF(AND($A62&lt;&gt;"",$A62&lt;&gt;"TOTAL"),IF(AND([3]PREMIOS_GRADOS!$CG60&lt;&gt;"",[3]PREMIOS_GRADOS!$CG60&lt;&gt;0),[3]PREMIOS_GRADOS!$CG60,""),IF($A62="TOTAL",SUM(INDIRECT("AX4:AX"&amp;ROW()-1)),""))</f>
        <v/>
      </c>
      <c r="AY62" s="7" t="str">
        <f ca="1">IF(AND($A62&lt;&gt;"",$A62&lt;&gt;"TOTAL"),IF(AND([3]PREMIOS_GRADOS!$CI60&lt;&gt;"",[3]PREMIOS_GRADOS!$CI60&lt;&gt;0),[3]PREMIOS_GRADOS!$CI60,""),IF($A62="TOTAL",SUM(INDIRECT("AY4:AY"&amp;ROW()-1)),""))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IF(AND($A62&lt;&gt;"",$A62&lt;&gt;"TOTAL"),IF(AND([3]PREMIOS_GRADOS!$CL60&lt;&gt;"",[3]PREMIOS_GRADOS!$CL60&lt;&gt;0),[3]PREMIOS_GRADOS!$CL60,""),IF($A62="TOTAL",SUM(INDIRECT("BA4:BA"&amp;ROW()-1)),""))</f>
        <v/>
      </c>
      <c r="BB62" s="7" t="str">
        <f ca="1">IF(AND($A62&lt;&gt;"",$A62&lt;&gt;"TOTAL"),IF(AND([3]PREMIOS_GRADOS!$CN60&lt;&gt;"",[3]PREMIOS_GRADOS!$CN60&lt;&gt;0),[3]PREMIOS_GRADOS!$CN60,""),IF($A62="TOTAL",SUM(INDIRECT("BB4:BB"&amp;ROW()-1)),""))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IF(AND($A62&lt;&gt;"",$A62&lt;&gt;"TOTAL"),IF(AND([3]PREMIOS_GRADOS!$CQ60&lt;&gt;"",[3]PREMIOS_GRADOS!$CQ60&lt;&gt;0),[3]PREMIOS_GRADOS!$CQ60,""),IF($A62="TOTAL",SUM(INDIRECT("BD4:BD"&amp;ROW()-1)),""))</f>
        <v/>
      </c>
      <c r="BE62" s="7" t="str">
        <f ca="1">IF(AND($A62&lt;&gt;"",$A62&lt;&gt;"TOTAL"),IF(AND([3]PREMIOS_GRADOS!$CS60&lt;&gt;"",[3]PREMIOS_GRADOS!$CS60&lt;&gt;0),[3]PREMIOS_GRADOS!$CS60,""),IF($A62="TOTAL",SUM(INDIRECT("BE4:BE"&amp;ROW()-1)),""))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IF([3]PREMIOS_GRADOS!$D61&lt;&gt;"",[3]PREMIOS_GRADOS!$D61,IF(AND([3]PREMIOS_GRADOS!$D61="",[3]PREMIOS_GRADOS!$D62="",[3]PREMIOS_GRADOS!$D60=""),"","TOTAL"))</f>
        <v/>
      </c>
      <c r="B63" s="7" t="str">
        <f ca="1">IF(AND($A63&lt;&gt;"",$A63&lt;&gt;"TOTAL"),IF(AND([3]PREMIOS_GRADOS!$E61&lt;&gt;"",[3]PREMIOS_GRADOS!$E61&lt;&gt;0),[3]PREMIOS_GRADOS!$E61,""),IF($A63="TOTAL",SUM(INDIRECT("B4:B"&amp;ROW()-1)),""))</f>
        <v/>
      </c>
      <c r="C63" s="7" t="str">
        <f ca="1">IF(AND($A63&lt;&gt;"",$A63&lt;&gt;"TOTAL"),IF(AND([3]PREMIOS_GRADOS!$G61&lt;&gt;"",[3]PREMIOS_GRADOS!$G61&lt;&gt;0),[3]PREMIOS_GRADOS!$G61,""),IF($A63="TOTAL",SUM(INDIRECT("C4:C"&amp;ROW()-1)),""))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IF(AND($A63&lt;&gt;"",$A63&lt;&gt;"TOTAL"),IF(AND([3]PREMIOS_GRADOS!$J61&lt;&gt;"",[3]PREMIOS_GRADOS!$J61&lt;&gt;0),[3]PREMIOS_GRADOS!$J61,""),IF($A63="TOTAL",SUM(INDIRECT("E4:E"&amp;ROW()-1)),""))</f>
        <v/>
      </c>
      <c r="F63" s="7" t="str">
        <f ca="1">IF(AND($A63&lt;&gt;"",$A63&lt;&gt;"TOTAL"),IF(AND([3]PREMIOS_GRADOS!$L61&lt;&gt;"",[3]PREMIOS_GRADOS!$L61&lt;&gt;0),[3]PREMIOS_GRADOS!$L61,""),IF($A63="TOTAL",SUM(INDIRECT("F4:F"&amp;ROW()-1)),""))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IF(AND($A63&lt;&gt;"",$A63&lt;&gt;"TOTAL"),IF(AND([3]PREMIOS_GRADOS!$O61&lt;&gt;"",[3]PREMIOS_GRADOS!$O61&lt;&gt;0),[3]PREMIOS_GRADOS!$O61,""),IF($A63="TOTAL",SUM(INDIRECT("H4:H"&amp;ROW()-1)),""))</f>
        <v/>
      </c>
      <c r="I63" s="7" t="str">
        <f ca="1">IF(AND($A63&lt;&gt;"",$A63&lt;&gt;"TOTAL"),IF(AND([3]PREMIOS_GRADOS!$Q61&lt;&gt;"",[3]PREMIOS_GRADOS!$Q61&lt;&gt;0),[3]PREMIOS_GRADOS!$Q61,""),IF($A63="TOTAL",SUM(INDIRECT("I4:I"&amp;ROW()-1)),""))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IF(AND($A63&lt;&gt;"",$A63&lt;&gt;"TOTAL"),IF(AND([3]PREMIOS_GRADOS!$T61&lt;&gt;"",[3]PREMIOS_GRADOS!$T61&lt;&gt;0),[3]PREMIOS_GRADOS!$T61,""),IF($A63="TOTAL",SUM(INDIRECT("K4:K"&amp;ROW()-1)),""))</f>
        <v/>
      </c>
      <c r="L63" s="7" t="str">
        <f ca="1">IF(AND($A63&lt;&gt;"",$A63&lt;&gt;"TOTAL"),IF(AND([3]PREMIOS_GRADOS!$V61&lt;&gt;"",[3]PREMIOS_GRADOS!$V61&lt;&gt;0),[3]PREMIOS_GRADOS!$V61,""),IF($A63="TOTAL",SUM(INDIRECT("L4:L"&amp;ROW()-1)),""))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IF(AND($A63&lt;&gt;"",$A63&lt;&gt;"TOTAL"),IF(AND([3]PREMIOS_GRADOS!$Y61&lt;&gt;"",[3]PREMIOS_GRADOS!$Y61&lt;&gt;0),[3]PREMIOS_GRADOS!$Y61,""),IF($A63="TOTAL",SUM(INDIRECT("N4:N"&amp;ROW()-1)),""))</f>
        <v/>
      </c>
      <c r="O63" s="7" t="str">
        <f ca="1">IF(AND($A63&lt;&gt;"",$A63&lt;&gt;"TOTAL"),IF(AND([3]PREMIOS_GRADOS!$AA61&lt;&gt;"",[3]PREMIOS_GRADOS!$AA61&lt;&gt;0),[3]PREMIOS_GRADOS!$AA61,""),IF($A63="TOTAL",SUM(INDIRECT("O4:O"&amp;ROW()-1)),""))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IF(AND($A63&lt;&gt;"",$A63&lt;&gt;"TOTAL"),IF(AND([3]PREMIOS_GRADOS!$AD61&lt;&gt;"",[3]PREMIOS_GRADOS!$AD61&lt;&gt;0),[3]PREMIOS_GRADOS!$AD61,""),IF($A63="TOTAL",SUM(INDIRECT("Q4:Q"&amp;ROW()-1)),""))</f>
        <v/>
      </c>
      <c r="R63" s="7" t="str">
        <f ca="1">IF(AND($A63&lt;&gt;"",$A63&lt;&gt;"TOTAL"),IF(AND([3]PREMIOS_GRADOS!$AF61&lt;&gt;"",[3]PREMIOS_GRADOS!$AF61&lt;&gt;0),[3]PREMIOS_GRADOS!$AF61,""),IF($A63="TOTAL",SUM(INDIRECT("R4:R"&amp;ROW()-1)),""))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IF(AND($A63&lt;&gt;"",$A63&lt;&gt;"TOTAL"),IF(AND([3]PREMIOS_GRADOS!$AI61&lt;&gt;"",[3]PREMIOS_GRADOS!$AI61&lt;&gt;0),[3]PREMIOS_GRADOS!$AI61,""),IF($A63="TOTAL",SUM(INDIRECT("T4:T"&amp;ROW()-1)),""))</f>
        <v/>
      </c>
      <c r="U63" s="7" t="str">
        <f ca="1">IF(AND($A63&lt;&gt;"",$A63&lt;&gt;"TOTAL"),IF(AND([3]PREMIOS_GRADOS!$AK61&lt;&gt;"",[3]PREMIOS_GRADOS!$AK61&lt;&gt;0),[3]PREMIOS_GRADOS!$AK61,""),IF($A63="TOTAL",SUM(INDIRECT("U4:U"&amp;ROW()-1)),""))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IF(AND($A63&lt;&gt;"",$A63&lt;&gt;"TOTAL"),IF(AND([3]PREMIOS_GRADOS!$AN61&lt;&gt;"",[3]PREMIOS_GRADOS!$AN61&lt;&gt;0),[3]PREMIOS_GRADOS!$AN61,""),IF($A63="TOTAL",SUM(INDIRECT("W4:W"&amp;ROW()-1)),""))</f>
        <v/>
      </c>
      <c r="X63" s="7" t="str">
        <f ca="1">IF(AND($A63&lt;&gt;"",$A63&lt;&gt;"TOTAL"),IF(AND([3]PREMIOS_GRADOS!$AP61&lt;&gt;"",[3]PREMIOS_GRADOS!$AP61&lt;&gt;0),[3]PREMIOS_GRADOS!$AP61,""),IF($A63="TOTAL",SUM(INDIRECT("X4:X"&amp;ROW()-1)),""))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IF(AND($A63&lt;&gt;"",$A63&lt;&gt;"TOTAL"),IF(AND([3]PREMIOS_GRADOS!$AS61&lt;&gt;"",[3]PREMIOS_GRADOS!$AS61&lt;&gt;0),[3]PREMIOS_GRADOS!$AS61,""),IF($A63="TOTAL",SUM(INDIRECT("Z4:Z"&amp;ROW()-1)),""))</f>
        <v/>
      </c>
      <c r="AA63" s="7" t="str">
        <f ca="1">IF(AND($A63&lt;&gt;"",$A63&lt;&gt;"TOTAL"),IF(AND([3]PREMIOS_GRADOS!$AU61&lt;&gt;"",[3]PREMIOS_GRADOS!$AU61&lt;&gt;0),[3]PREMIOS_GRADOS!$AU61,""),IF($A63="TOTAL",SUM(INDIRECT("AA4:AA"&amp;ROW()-1)),""))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IF(AND($A63&lt;&gt;"",$A63&lt;&gt;"TOTAL"),IF(AND([3]PREMIOS_GRADOS!$AX61&lt;&gt;"",[3]PREMIOS_GRADOS!$AX61&lt;&gt;0),[3]PREMIOS_GRADOS!$AX61,""),IF($A63="TOTAL",SUM(INDIRECT("AC4:AC"&amp;ROW()-1)),""))</f>
        <v/>
      </c>
      <c r="AD63" s="7" t="str">
        <f ca="1">IF(AND($A63&lt;&gt;"",$A63&lt;&gt;"TOTAL"),IF(AND([3]PREMIOS_GRADOS!$AZ61&lt;&gt;"",[3]PREMIOS_GRADOS!$AZ61&lt;&gt;0),[3]PREMIOS_GRADOS!$AZ61,""),IF($A63="TOTAL",SUM(INDIRECT("AD4:AD"&amp;ROW()-1)),""))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IF(AND($A63&lt;&gt;"",$A63&lt;&gt;"TOTAL"),IF(AND([3]PREMIOS_GRADOS!$BC61&lt;&gt;"",[3]PREMIOS_GRADOS!$BC61&lt;&gt;0),[3]PREMIOS_GRADOS!$BC61,""),IF($A63="TOTAL",SUM(INDIRECT("AF4:AF"&amp;ROW()-1)),""))</f>
        <v/>
      </c>
      <c r="AG63" s="7" t="str">
        <f ca="1">IF(AND($A63&lt;&gt;"",$A63&lt;&gt;"TOTAL"),IF(AND([3]PREMIOS_GRADOS!$BE61&lt;&gt;"",[3]PREMIOS_GRADOS!$BE61&lt;&gt;0),[3]PREMIOS_GRADOS!$BE61,""),IF($A63="TOTAL",SUM(INDIRECT("AG4:AG"&amp;ROW()-1)),""))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IF(AND($A63&lt;&gt;"",$A63&lt;&gt;"TOTAL"),IF(AND([3]PREMIOS_GRADOS!$BH61&lt;&gt;"",[3]PREMIOS_GRADOS!$BH61&lt;&gt;0),[3]PREMIOS_GRADOS!$BH61,""),IF($A63="TOTAL",SUM(INDIRECT("AI4:AI"&amp;ROW()-1)),""))</f>
        <v/>
      </c>
      <c r="AJ63" s="7" t="str">
        <f ca="1">IF(AND($A63&lt;&gt;"",$A63&lt;&gt;"TOTAL"),IF(AND([3]PREMIOS_GRADOS!$BJ61&lt;&gt;"",[3]PREMIOS_GRADOS!$BJ61&lt;&gt;0),[3]PREMIOS_GRADOS!$BJ61,""),IF($A63="TOTAL",SUM(INDIRECT("AJ4:AJ"&amp;ROW()-1)),""))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IF(AND($A63&lt;&gt;"",$A63&lt;&gt;"TOTAL"),IF(AND([3]PREMIOS_GRADOS!$BM61&lt;&gt;"",[3]PREMIOS_GRADOS!$BM61&lt;&gt;0),[3]PREMIOS_GRADOS!$BM61,""),IF($A63="TOTAL",SUM(INDIRECT("AL4:AL"&amp;ROW()-1)),""))</f>
        <v/>
      </c>
      <c r="AM63" s="7" t="str">
        <f ca="1">IF(AND($A63&lt;&gt;"",$A63&lt;&gt;"TOTAL"),IF(AND([3]PREMIOS_GRADOS!$BO61&lt;&gt;"",[3]PREMIOS_GRADOS!$BO61&lt;&gt;0),[3]PREMIOS_GRADOS!$BO61,""),IF($A63="TOTAL",SUM(INDIRECT("AM4:AM"&amp;ROW()-1)),""))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IF(AND($A63&lt;&gt;"",$A63&lt;&gt;"TOTAL"),IF(AND([3]PREMIOS_GRADOS!$BR61&lt;&gt;"",[3]PREMIOS_GRADOS!$BR61&lt;&gt;0),[3]PREMIOS_GRADOS!$BR61,""),IF($A63="TOTAL",SUM(INDIRECT("AO4:AO"&amp;ROW()-1)),""))</f>
        <v/>
      </c>
      <c r="AP63" s="7" t="str">
        <f ca="1">IF(AND($A63&lt;&gt;"",$A63&lt;&gt;"TOTAL"),IF(AND([3]PREMIOS_GRADOS!$BT61&lt;&gt;"",[3]PREMIOS_GRADOS!$BT61&lt;&gt;0),[3]PREMIOS_GRADOS!$BT61,""),IF($A63="TOTAL",SUM(INDIRECT("AP4:AP"&amp;ROW()-1)),""))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IF(AND($A63&lt;&gt;"",$A63&lt;&gt;"TOTAL"),IF(AND([3]PREMIOS_GRADOS!$BW61&lt;&gt;"",[3]PREMIOS_GRADOS!$BW61&lt;&gt;0),[3]PREMIOS_GRADOS!$BW61,""),IF($A63="TOTAL",SUM(INDIRECT("AR4:AR"&amp;ROW()-1)),""))</f>
        <v/>
      </c>
      <c r="AS63" s="7" t="str">
        <f ca="1">IF(AND($A63&lt;&gt;"",$A63&lt;&gt;"TOTAL"),IF(AND([3]PREMIOS_GRADOS!$BY61&lt;&gt;"",[3]PREMIOS_GRADOS!$BY61&lt;&gt;0),[3]PREMIOS_GRADOS!$BY61,""),IF($A63="TOTAL",SUM(INDIRECT("AS4:AS"&amp;ROW()-1)),""))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IF(AND($A63&lt;&gt;"",$A63&lt;&gt;"TOTAL"),IF(AND([3]PREMIOS_GRADOS!$CB61&lt;&gt;"",[3]PREMIOS_GRADOS!$CB61&lt;&gt;0),[3]PREMIOS_GRADOS!$CB61,""),IF($A63="TOTAL",SUM(INDIRECT("AU4:AU"&amp;ROW()-1)),""))</f>
        <v/>
      </c>
      <c r="AV63" s="7" t="str">
        <f ca="1">IF(AND($A63&lt;&gt;"",$A63&lt;&gt;"TOTAL"),IF(AND([3]PREMIOS_GRADOS!$CD61&lt;&gt;"",[3]PREMIOS_GRADOS!$CD61&lt;&gt;0),[3]PREMIOS_GRADOS!$CD61,""),IF($A63="TOTAL",SUM(INDIRECT("AV4:AV"&amp;ROW()-1)),""))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IF(AND($A63&lt;&gt;"",$A63&lt;&gt;"TOTAL"),IF(AND([3]PREMIOS_GRADOS!$CG61&lt;&gt;"",[3]PREMIOS_GRADOS!$CG61&lt;&gt;0),[3]PREMIOS_GRADOS!$CG61,""),IF($A63="TOTAL",SUM(INDIRECT("AX4:AX"&amp;ROW()-1)),""))</f>
        <v/>
      </c>
      <c r="AY63" s="7" t="str">
        <f ca="1">IF(AND($A63&lt;&gt;"",$A63&lt;&gt;"TOTAL"),IF(AND([3]PREMIOS_GRADOS!$CI61&lt;&gt;"",[3]PREMIOS_GRADOS!$CI61&lt;&gt;0),[3]PREMIOS_GRADOS!$CI61,""),IF($A63="TOTAL",SUM(INDIRECT("AY4:AY"&amp;ROW()-1)),""))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IF(AND($A63&lt;&gt;"",$A63&lt;&gt;"TOTAL"),IF(AND([3]PREMIOS_GRADOS!$CL61&lt;&gt;"",[3]PREMIOS_GRADOS!$CL61&lt;&gt;0),[3]PREMIOS_GRADOS!$CL61,""),IF($A63="TOTAL",SUM(INDIRECT("BA4:BA"&amp;ROW()-1)),""))</f>
        <v/>
      </c>
      <c r="BB63" s="7" t="str">
        <f ca="1">IF(AND($A63&lt;&gt;"",$A63&lt;&gt;"TOTAL"),IF(AND([3]PREMIOS_GRADOS!$CN61&lt;&gt;"",[3]PREMIOS_GRADOS!$CN61&lt;&gt;0),[3]PREMIOS_GRADOS!$CN61,""),IF($A63="TOTAL",SUM(INDIRECT("BB4:BB"&amp;ROW()-1)),""))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IF(AND($A63&lt;&gt;"",$A63&lt;&gt;"TOTAL"),IF(AND([3]PREMIOS_GRADOS!$CQ61&lt;&gt;"",[3]PREMIOS_GRADOS!$CQ61&lt;&gt;0),[3]PREMIOS_GRADOS!$CQ61,""),IF($A63="TOTAL",SUM(INDIRECT("BD4:BD"&amp;ROW()-1)),""))</f>
        <v/>
      </c>
      <c r="BE63" s="7" t="str">
        <f ca="1">IF(AND($A63&lt;&gt;"",$A63&lt;&gt;"TOTAL"),IF(AND([3]PREMIOS_GRADOS!$CS61&lt;&gt;"",[3]PREMIOS_GRADOS!$CS61&lt;&gt;0),[3]PREMIOS_GRADOS!$CS61,""),IF($A63="TOTAL",SUM(INDIRECT("BE4:BE"&amp;ROW()-1)),""))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IF([3]PREMIOS_GRADOS!$D62&lt;&gt;"",[3]PREMIOS_GRADOS!$D62,IF(AND([3]PREMIOS_GRADOS!$D62="",[3]PREMIOS_GRADOS!$D63="",[3]PREMIOS_GRADOS!$D61=""),"","TOTAL"))</f>
        <v/>
      </c>
      <c r="B64" s="7" t="str">
        <f ca="1">IF(AND($A64&lt;&gt;"",$A64&lt;&gt;"TOTAL"),IF(AND([3]PREMIOS_GRADOS!$E62&lt;&gt;"",[3]PREMIOS_GRADOS!$E62&lt;&gt;0),[3]PREMIOS_GRADOS!$E62,""),IF($A64="TOTAL",SUM(INDIRECT("B4:B"&amp;ROW()-1)),""))</f>
        <v/>
      </c>
      <c r="C64" s="7" t="str">
        <f ca="1">IF(AND($A64&lt;&gt;"",$A64&lt;&gt;"TOTAL"),IF(AND([3]PREMIOS_GRADOS!$G62&lt;&gt;"",[3]PREMIOS_GRADOS!$G62&lt;&gt;0),[3]PREMIOS_GRADOS!$G62,""),IF($A64="TOTAL",SUM(INDIRECT("C4:C"&amp;ROW()-1)),""))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IF(AND($A64&lt;&gt;"",$A64&lt;&gt;"TOTAL"),IF(AND([3]PREMIOS_GRADOS!$J62&lt;&gt;"",[3]PREMIOS_GRADOS!$J62&lt;&gt;0),[3]PREMIOS_GRADOS!$J62,""),IF($A64="TOTAL",SUM(INDIRECT("E4:E"&amp;ROW()-1)),""))</f>
        <v/>
      </c>
      <c r="F64" s="7" t="str">
        <f ca="1">IF(AND($A64&lt;&gt;"",$A64&lt;&gt;"TOTAL"),IF(AND([3]PREMIOS_GRADOS!$L62&lt;&gt;"",[3]PREMIOS_GRADOS!$L62&lt;&gt;0),[3]PREMIOS_GRADOS!$L62,""),IF($A64="TOTAL",SUM(INDIRECT("F4:F"&amp;ROW()-1)),""))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IF(AND($A64&lt;&gt;"",$A64&lt;&gt;"TOTAL"),IF(AND([3]PREMIOS_GRADOS!$O62&lt;&gt;"",[3]PREMIOS_GRADOS!$O62&lt;&gt;0),[3]PREMIOS_GRADOS!$O62,""),IF($A64="TOTAL",SUM(INDIRECT("H4:H"&amp;ROW()-1)),""))</f>
        <v/>
      </c>
      <c r="I64" s="7" t="str">
        <f ca="1">IF(AND($A64&lt;&gt;"",$A64&lt;&gt;"TOTAL"),IF(AND([3]PREMIOS_GRADOS!$Q62&lt;&gt;"",[3]PREMIOS_GRADOS!$Q62&lt;&gt;0),[3]PREMIOS_GRADOS!$Q62,""),IF($A64="TOTAL",SUM(INDIRECT("I4:I"&amp;ROW()-1)),""))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IF(AND($A64&lt;&gt;"",$A64&lt;&gt;"TOTAL"),IF(AND([3]PREMIOS_GRADOS!$T62&lt;&gt;"",[3]PREMIOS_GRADOS!$T62&lt;&gt;0),[3]PREMIOS_GRADOS!$T62,""),IF($A64="TOTAL",SUM(INDIRECT("K4:K"&amp;ROW()-1)),""))</f>
        <v/>
      </c>
      <c r="L64" s="7" t="str">
        <f ca="1">IF(AND($A64&lt;&gt;"",$A64&lt;&gt;"TOTAL"),IF(AND([3]PREMIOS_GRADOS!$V62&lt;&gt;"",[3]PREMIOS_GRADOS!$V62&lt;&gt;0),[3]PREMIOS_GRADOS!$V62,""),IF($A64="TOTAL",SUM(INDIRECT("L4:L"&amp;ROW()-1)),""))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IF(AND($A64&lt;&gt;"",$A64&lt;&gt;"TOTAL"),IF(AND([3]PREMIOS_GRADOS!$Y62&lt;&gt;"",[3]PREMIOS_GRADOS!$Y62&lt;&gt;0),[3]PREMIOS_GRADOS!$Y62,""),IF($A64="TOTAL",SUM(INDIRECT("N4:N"&amp;ROW()-1)),""))</f>
        <v/>
      </c>
      <c r="O64" s="7" t="str">
        <f ca="1">IF(AND($A64&lt;&gt;"",$A64&lt;&gt;"TOTAL"),IF(AND([3]PREMIOS_GRADOS!$AA62&lt;&gt;"",[3]PREMIOS_GRADOS!$AA62&lt;&gt;0),[3]PREMIOS_GRADOS!$AA62,""),IF($A64="TOTAL",SUM(INDIRECT("O4:O"&amp;ROW()-1)),""))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IF(AND($A64&lt;&gt;"",$A64&lt;&gt;"TOTAL"),IF(AND([3]PREMIOS_GRADOS!$AD62&lt;&gt;"",[3]PREMIOS_GRADOS!$AD62&lt;&gt;0),[3]PREMIOS_GRADOS!$AD62,""),IF($A64="TOTAL",SUM(INDIRECT("Q4:Q"&amp;ROW()-1)),""))</f>
        <v/>
      </c>
      <c r="R64" s="7" t="str">
        <f ca="1">IF(AND($A64&lt;&gt;"",$A64&lt;&gt;"TOTAL"),IF(AND([3]PREMIOS_GRADOS!$AF62&lt;&gt;"",[3]PREMIOS_GRADOS!$AF62&lt;&gt;0),[3]PREMIOS_GRADOS!$AF62,""),IF($A64="TOTAL",SUM(INDIRECT("R4:R"&amp;ROW()-1)),""))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IF(AND($A64&lt;&gt;"",$A64&lt;&gt;"TOTAL"),IF(AND([3]PREMIOS_GRADOS!$AI62&lt;&gt;"",[3]PREMIOS_GRADOS!$AI62&lt;&gt;0),[3]PREMIOS_GRADOS!$AI62,""),IF($A64="TOTAL",SUM(INDIRECT("T4:T"&amp;ROW()-1)),""))</f>
        <v/>
      </c>
      <c r="U64" s="7" t="str">
        <f ca="1">IF(AND($A64&lt;&gt;"",$A64&lt;&gt;"TOTAL"),IF(AND([3]PREMIOS_GRADOS!$AK62&lt;&gt;"",[3]PREMIOS_GRADOS!$AK62&lt;&gt;0),[3]PREMIOS_GRADOS!$AK62,""),IF($A64="TOTAL",SUM(INDIRECT("U4:U"&amp;ROW()-1)),""))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IF(AND($A64&lt;&gt;"",$A64&lt;&gt;"TOTAL"),IF(AND([3]PREMIOS_GRADOS!$AN62&lt;&gt;"",[3]PREMIOS_GRADOS!$AN62&lt;&gt;0),[3]PREMIOS_GRADOS!$AN62,""),IF($A64="TOTAL",SUM(INDIRECT("W4:W"&amp;ROW()-1)),""))</f>
        <v/>
      </c>
      <c r="X64" s="7" t="str">
        <f ca="1">IF(AND($A64&lt;&gt;"",$A64&lt;&gt;"TOTAL"),IF(AND([3]PREMIOS_GRADOS!$AP62&lt;&gt;"",[3]PREMIOS_GRADOS!$AP62&lt;&gt;0),[3]PREMIOS_GRADOS!$AP62,""),IF($A64="TOTAL",SUM(INDIRECT("X4:X"&amp;ROW()-1)),""))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IF(AND($A64&lt;&gt;"",$A64&lt;&gt;"TOTAL"),IF(AND([3]PREMIOS_GRADOS!$AS62&lt;&gt;"",[3]PREMIOS_GRADOS!$AS62&lt;&gt;0),[3]PREMIOS_GRADOS!$AS62,""),IF($A64="TOTAL",SUM(INDIRECT("Z4:Z"&amp;ROW()-1)),""))</f>
        <v/>
      </c>
      <c r="AA64" s="7" t="str">
        <f ca="1">IF(AND($A64&lt;&gt;"",$A64&lt;&gt;"TOTAL"),IF(AND([3]PREMIOS_GRADOS!$AU62&lt;&gt;"",[3]PREMIOS_GRADOS!$AU62&lt;&gt;0),[3]PREMIOS_GRADOS!$AU62,""),IF($A64="TOTAL",SUM(INDIRECT("AA4:AA"&amp;ROW()-1)),""))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IF(AND($A64&lt;&gt;"",$A64&lt;&gt;"TOTAL"),IF(AND([3]PREMIOS_GRADOS!$AX62&lt;&gt;"",[3]PREMIOS_GRADOS!$AX62&lt;&gt;0),[3]PREMIOS_GRADOS!$AX62,""),IF($A64="TOTAL",SUM(INDIRECT("AC4:AC"&amp;ROW()-1)),""))</f>
        <v/>
      </c>
      <c r="AD64" s="7" t="str">
        <f ca="1">IF(AND($A64&lt;&gt;"",$A64&lt;&gt;"TOTAL"),IF(AND([3]PREMIOS_GRADOS!$AZ62&lt;&gt;"",[3]PREMIOS_GRADOS!$AZ62&lt;&gt;0),[3]PREMIOS_GRADOS!$AZ62,""),IF($A64="TOTAL",SUM(INDIRECT("AD4:AD"&amp;ROW()-1)),""))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IF(AND($A64&lt;&gt;"",$A64&lt;&gt;"TOTAL"),IF(AND([3]PREMIOS_GRADOS!$BC62&lt;&gt;"",[3]PREMIOS_GRADOS!$BC62&lt;&gt;0),[3]PREMIOS_GRADOS!$BC62,""),IF($A64="TOTAL",SUM(INDIRECT("AF4:AF"&amp;ROW()-1)),""))</f>
        <v/>
      </c>
      <c r="AG64" s="7" t="str">
        <f ca="1">IF(AND($A64&lt;&gt;"",$A64&lt;&gt;"TOTAL"),IF(AND([3]PREMIOS_GRADOS!$BE62&lt;&gt;"",[3]PREMIOS_GRADOS!$BE62&lt;&gt;0),[3]PREMIOS_GRADOS!$BE62,""),IF($A64="TOTAL",SUM(INDIRECT("AG4:AG"&amp;ROW()-1)),""))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IF(AND($A64&lt;&gt;"",$A64&lt;&gt;"TOTAL"),IF(AND([3]PREMIOS_GRADOS!$BH62&lt;&gt;"",[3]PREMIOS_GRADOS!$BH62&lt;&gt;0),[3]PREMIOS_GRADOS!$BH62,""),IF($A64="TOTAL",SUM(INDIRECT("AI4:AI"&amp;ROW()-1)),""))</f>
        <v/>
      </c>
      <c r="AJ64" s="7" t="str">
        <f ca="1">IF(AND($A64&lt;&gt;"",$A64&lt;&gt;"TOTAL"),IF(AND([3]PREMIOS_GRADOS!$BJ62&lt;&gt;"",[3]PREMIOS_GRADOS!$BJ62&lt;&gt;0),[3]PREMIOS_GRADOS!$BJ62,""),IF($A64="TOTAL",SUM(INDIRECT("AJ4:AJ"&amp;ROW()-1)),""))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IF(AND($A64&lt;&gt;"",$A64&lt;&gt;"TOTAL"),IF(AND([3]PREMIOS_GRADOS!$BM62&lt;&gt;"",[3]PREMIOS_GRADOS!$BM62&lt;&gt;0),[3]PREMIOS_GRADOS!$BM62,""),IF($A64="TOTAL",SUM(INDIRECT("AL4:AL"&amp;ROW()-1)),""))</f>
        <v/>
      </c>
      <c r="AM64" s="7" t="str">
        <f ca="1">IF(AND($A64&lt;&gt;"",$A64&lt;&gt;"TOTAL"),IF(AND([3]PREMIOS_GRADOS!$BO62&lt;&gt;"",[3]PREMIOS_GRADOS!$BO62&lt;&gt;0),[3]PREMIOS_GRADOS!$BO62,""),IF($A64="TOTAL",SUM(INDIRECT("AM4:AM"&amp;ROW()-1)),""))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IF(AND($A64&lt;&gt;"",$A64&lt;&gt;"TOTAL"),IF(AND([3]PREMIOS_GRADOS!$BR62&lt;&gt;"",[3]PREMIOS_GRADOS!$BR62&lt;&gt;0),[3]PREMIOS_GRADOS!$BR62,""),IF($A64="TOTAL",SUM(INDIRECT("AO4:AO"&amp;ROW()-1)),""))</f>
        <v/>
      </c>
      <c r="AP64" s="7" t="str">
        <f ca="1">IF(AND($A64&lt;&gt;"",$A64&lt;&gt;"TOTAL"),IF(AND([3]PREMIOS_GRADOS!$BT62&lt;&gt;"",[3]PREMIOS_GRADOS!$BT62&lt;&gt;0),[3]PREMIOS_GRADOS!$BT62,""),IF($A64="TOTAL",SUM(INDIRECT("AP4:AP"&amp;ROW()-1)),""))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IF(AND($A64&lt;&gt;"",$A64&lt;&gt;"TOTAL"),IF(AND([3]PREMIOS_GRADOS!$BW62&lt;&gt;"",[3]PREMIOS_GRADOS!$BW62&lt;&gt;0),[3]PREMIOS_GRADOS!$BW62,""),IF($A64="TOTAL",SUM(INDIRECT("AR4:AR"&amp;ROW()-1)),""))</f>
        <v/>
      </c>
      <c r="AS64" s="7" t="str">
        <f ca="1">IF(AND($A64&lt;&gt;"",$A64&lt;&gt;"TOTAL"),IF(AND([3]PREMIOS_GRADOS!$BY62&lt;&gt;"",[3]PREMIOS_GRADOS!$BY62&lt;&gt;0),[3]PREMIOS_GRADOS!$BY62,""),IF($A64="TOTAL",SUM(INDIRECT("AS4:AS"&amp;ROW()-1)),""))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IF(AND($A64&lt;&gt;"",$A64&lt;&gt;"TOTAL"),IF(AND([3]PREMIOS_GRADOS!$CB62&lt;&gt;"",[3]PREMIOS_GRADOS!$CB62&lt;&gt;0),[3]PREMIOS_GRADOS!$CB62,""),IF($A64="TOTAL",SUM(INDIRECT("AU4:AU"&amp;ROW()-1)),""))</f>
        <v/>
      </c>
      <c r="AV64" s="7" t="str">
        <f ca="1">IF(AND($A64&lt;&gt;"",$A64&lt;&gt;"TOTAL"),IF(AND([3]PREMIOS_GRADOS!$CD62&lt;&gt;"",[3]PREMIOS_GRADOS!$CD62&lt;&gt;0),[3]PREMIOS_GRADOS!$CD62,""),IF($A64="TOTAL",SUM(INDIRECT("AV4:AV"&amp;ROW()-1)),""))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IF(AND($A64&lt;&gt;"",$A64&lt;&gt;"TOTAL"),IF(AND([3]PREMIOS_GRADOS!$CG62&lt;&gt;"",[3]PREMIOS_GRADOS!$CG62&lt;&gt;0),[3]PREMIOS_GRADOS!$CG62,""),IF($A64="TOTAL",SUM(INDIRECT("AX4:AX"&amp;ROW()-1)),""))</f>
        <v/>
      </c>
      <c r="AY64" s="7" t="str">
        <f ca="1">IF(AND($A64&lt;&gt;"",$A64&lt;&gt;"TOTAL"),IF(AND([3]PREMIOS_GRADOS!$CI62&lt;&gt;"",[3]PREMIOS_GRADOS!$CI62&lt;&gt;0),[3]PREMIOS_GRADOS!$CI62,""),IF($A64="TOTAL",SUM(INDIRECT("AY4:AY"&amp;ROW()-1)),""))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IF(AND($A64&lt;&gt;"",$A64&lt;&gt;"TOTAL"),IF(AND([3]PREMIOS_GRADOS!$CL62&lt;&gt;"",[3]PREMIOS_GRADOS!$CL62&lt;&gt;0),[3]PREMIOS_GRADOS!$CL62,""),IF($A64="TOTAL",SUM(INDIRECT("BA4:BA"&amp;ROW()-1)),""))</f>
        <v/>
      </c>
      <c r="BB64" s="7" t="str">
        <f ca="1">IF(AND($A64&lt;&gt;"",$A64&lt;&gt;"TOTAL"),IF(AND([3]PREMIOS_GRADOS!$CN62&lt;&gt;"",[3]PREMIOS_GRADOS!$CN62&lt;&gt;0),[3]PREMIOS_GRADOS!$CN62,""),IF($A64="TOTAL",SUM(INDIRECT("BB4:BB"&amp;ROW()-1)),""))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IF(AND($A64&lt;&gt;"",$A64&lt;&gt;"TOTAL"),IF(AND([3]PREMIOS_GRADOS!$CQ62&lt;&gt;"",[3]PREMIOS_GRADOS!$CQ62&lt;&gt;0),[3]PREMIOS_GRADOS!$CQ62,""),IF($A64="TOTAL",SUM(INDIRECT("BD4:BD"&amp;ROW()-1)),""))</f>
        <v/>
      </c>
      <c r="BE64" s="7" t="str">
        <f ca="1">IF(AND($A64&lt;&gt;"",$A64&lt;&gt;"TOTAL"),IF(AND([3]PREMIOS_GRADOS!$CS62&lt;&gt;"",[3]PREMIOS_GRADOS!$CS62&lt;&gt;0),[3]PREMIOS_GRADOS!$CS62,""),IF($A64="TOTAL",SUM(INDIRECT("BE4:BE"&amp;ROW()-1)),""))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IF([3]PREMIOS_GRADOS!$D63&lt;&gt;"",[3]PREMIOS_GRADOS!$D63,IF(AND([3]PREMIOS_GRADOS!$D63="",[3]PREMIOS_GRADOS!$D64="",[3]PREMIOS_GRADOS!$D62=""),"","TOTAL"))</f>
        <v/>
      </c>
      <c r="B65" s="7" t="str">
        <f ca="1">IF(AND($A65&lt;&gt;"",$A65&lt;&gt;"TOTAL"),IF(AND([3]PREMIOS_GRADOS!$E63&lt;&gt;"",[3]PREMIOS_GRADOS!$E63&lt;&gt;0),[3]PREMIOS_GRADOS!$E63,""),IF($A65="TOTAL",SUM(INDIRECT("B4:B"&amp;ROW()-1)),""))</f>
        <v/>
      </c>
      <c r="C65" s="7" t="str">
        <f ca="1">IF(AND($A65&lt;&gt;"",$A65&lt;&gt;"TOTAL"),IF(AND([3]PREMIOS_GRADOS!$G63&lt;&gt;"",[3]PREMIOS_GRADOS!$G63&lt;&gt;0),[3]PREMIOS_GRADOS!$G63,""),IF($A65="TOTAL",SUM(INDIRECT("C4:C"&amp;ROW()-1)),""))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IF(AND($A65&lt;&gt;"",$A65&lt;&gt;"TOTAL"),IF(AND([3]PREMIOS_GRADOS!$J63&lt;&gt;"",[3]PREMIOS_GRADOS!$J63&lt;&gt;0),[3]PREMIOS_GRADOS!$J63,""),IF($A65="TOTAL",SUM(INDIRECT("E4:E"&amp;ROW()-1)),""))</f>
        <v/>
      </c>
      <c r="F65" s="7" t="str">
        <f ca="1">IF(AND($A65&lt;&gt;"",$A65&lt;&gt;"TOTAL"),IF(AND([3]PREMIOS_GRADOS!$L63&lt;&gt;"",[3]PREMIOS_GRADOS!$L63&lt;&gt;0),[3]PREMIOS_GRADOS!$L63,""),IF($A65="TOTAL",SUM(INDIRECT("F4:F"&amp;ROW()-1)),""))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IF(AND($A65&lt;&gt;"",$A65&lt;&gt;"TOTAL"),IF(AND([3]PREMIOS_GRADOS!$O63&lt;&gt;"",[3]PREMIOS_GRADOS!$O63&lt;&gt;0),[3]PREMIOS_GRADOS!$O63,""),IF($A65="TOTAL",SUM(INDIRECT("H4:H"&amp;ROW()-1)),""))</f>
        <v/>
      </c>
      <c r="I65" s="7" t="str">
        <f ca="1">IF(AND($A65&lt;&gt;"",$A65&lt;&gt;"TOTAL"),IF(AND([3]PREMIOS_GRADOS!$Q63&lt;&gt;"",[3]PREMIOS_GRADOS!$Q63&lt;&gt;0),[3]PREMIOS_GRADOS!$Q63,""),IF($A65="TOTAL",SUM(INDIRECT("I4:I"&amp;ROW()-1)),""))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IF(AND($A65&lt;&gt;"",$A65&lt;&gt;"TOTAL"),IF(AND([3]PREMIOS_GRADOS!$T63&lt;&gt;"",[3]PREMIOS_GRADOS!$T63&lt;&gt;0),[3]PREMIOS_GRADOS!$T63,""),IF($A65="TOTAL",SUM(INDIRECT("K4:K"&amp;ROW()-1)),""))</f>
        <v/>
      </c>
      <c r="L65" s="7" t="str">
        <f ca="1">IF(AND($A65&lt;&gt;"",$A65&lt;&gt;"TOTAL"),IF(AND([3]PREMIOS_GRADOS!$V63&lt;&gt;"",[3]PREMIOS_GRADOS!$V63&lt;&gt;0),[3]PREMIOS_GRADOS!$V63,""),IF($A65="TOTAL",SUM(INDIRECT("L4:L"&amp;ROW()-1)),""))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IF(AND($A65&lt;&gt;"",$A65&lt;&gt;"TOTAL"),IF(AND([3]PREMIOS_GRADOS!$Y63&lt;&gt;"",[3]PREMIOS_GRADOS!$Y63&lt;&gt;0),[3]PREMIOS_GRADOS!$Y63,""),IF($A65="TOTAL",SUM(INDIRECT("N4:N"&amp;ROW()-1)),""))</f>
        <v/>
      </c>
      <c r="O65" s="7" t="str">
        <f ca="1">IF(AND($A65&lt;&gt;"",$A65&lt;&gt;"TOTAL"),IF(AND([3]PREMIOS_GRADOS!$AA63&lt;&gt;"",[3]PREMIOS_GRADOS!$AA63&lt;&gt;0),[3]PREMIOS_GRADOS!$AA63,""),IF($A65="TOTAL",SUM(INDIRECT("O4:O"&amp;ROW()-1)),""))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IF(AND($A65&lt;&gt;"",$A65&lt;&gt;"TOTAL"),IF(AND([3]PREMIOS_GRADOS!$AD63&lt;&gt;"",[3]PREMIOS_GRADOS!$AD63&lt;&gt;0),[3]PREMIOS_GRADOS!$AD63,""),IF($A65="TOTAL",SUM(INDIRECT("Q4:Q"&amp;ROW()-1)),""))</f>
        <v/>
      </c>
      <c r="R65" s="7" t="str">
        <f ca="1">IF(AND($A65&lt;&gt;"",$A65&lt;&gt;"TOTAL"),IF(AND([3]PREMIOS_GRADOS!$AF63&lt;&gt;"",[3]PREMIOS_GRADOS!$AF63&lt;&gt;0),[3]PREMIOS_GRADOS!$AF63,""),IF($A65="TOTAL",SUM(INDIRECT("R4:R"&amp;ROW()-1)),""))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IF(AND($A65&lt;&gt;"",$A65&lt;&gt;"TOTAL"),IF(AND([3]PREMIOS_GRADOS!$AI63&lt;&gt;"",[3]PREMIOS_GRADOS!$AI63&lt;&gt;0),[3]PREMIOS_GRADOS!$AI63,""),IF($A65="TOTAL",SUM(INDIRECT("T4:T"&amp;ROW()-1)),""))</f>
        <v/>
      </c>
      <c r="U65" s="7" t="str">
        <f ca="1">IF(AND($A65&lt;&gt;"",$A65&lt;&gt;"TOTAL"),IF(AND([3]PREMIOS_GRADOS!$AK63&lt;&gt;"",[3]PREMIOS_GRADOS!$AK63&lt;&gt;0),[3]PREMIOS_GRADOS!$AK63,""),IF($A65="TOTAL",SUM(INDIRECT("U4:U"&amp;ROW()-1)),""))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IF(AND($A65&lt;&gt;"",$A65&lt;&gt;"TOTAL"),IF(AND([3]PREMIOS_GRADOS!$AN63&lt;&gt;"",[3]PREMIOS_GRADOS!$AN63&lt;&gt;0),[3]PREMIOS_GRADOS!$AN63,""),IF($A65="TOTAL",SUM(INDIRECT("W4:W"&amp;ROW()-1)),""))</f>
        <v/>
      </c>
      <c r="X65" s="7" t="str">
        <f ca="1">IF(AND($A65&lt;&gt;"",$A65&lt;&gt;"TOTAL"),IF(AND([3]PREMIOS_GRADOS!$AP63&lt;&gt;"",[3]PREMIOS_GRADOS!$AP63&lt;&gt;0),[3]PREMIOS_GRADOS!$AP63,""),IF($A65="TOTAL",SUM(INDIRECT("X4:X"&amp;ROW()-1)),""))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IF(AND($A65&lt;&gt;"",$A65&lt;&gt;"TOTAL"),IF(AND([3]PREMIOS_GRADOS!$AS63&lt;&gt;"",[3]PREMIOS_GRADOS!$AS63&lt;&gt;0),[3]PREMIOS_GRADOS!$AS63,""),IF($A65="TOTAL",SUM(INDIRECT("Z4:Z"&amp;ROW()-1)),""))</f>
        <v/>
      </c>
      <c r="AA65" s="7" t="str">
        <f ca="1">IF(AND($A65&lt;&gt;"",$A65&lt;&gt;"TOTAL"),IF(AND([3]PREMIOS_GRADOS!$AU63&lt;&gt;"",[3]PREMIOS_GRADOS!$AU63&lt;&gt;0),[3]PREMIOS_GRADOS!$AU63,""),IF($A65="TOTAL",SUM(INDIRECT("AA4:AA"&amp;ROW()-1)),""))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IF(AND($A65&lt;&gt;"",$A65&lt;&gt;"TOTAL"),IF(AND([3]PREMIOS_GRADOS!$AX63&lt;&gt;"",[3]PREMIOS_GRADOS!$AX63&lt;&gt;0),[3]PREMIOS_GRADOS!$AX63,""),IF($A65="TOTAL",SUM(INDIRECT("AC4:AC"&amp;ROW()-1)),""))</f>
        <v/>
      </c>
      <c r="AD65" s="7" t="str">
        <f ca="1">IF(AND($A65&lt;&gt;"",$A65&lt;&gt;"TOTAL"),IF(AND([3]PREMIOS_GRADOS!$AZ63&lt;&gt;"",[3]PREMIOS_GRADOS!$AZ63&lt;&gt;0),[3]PREMIOS_GRADOS!$AZ63,""),IF($A65="TOTAL",SUM(INDIRECT("AD4:AD"&amp;ROW()-1)),""))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IF(AND($A65&lt;&gt;"",$A65&lt;&gt;"TOTAL"),IF(AND([3]PREMIOS_GRADOS!$BC63&lt;&gt;"",[3]PREMIOS_GRADOS!$BC63&lt;&gt;0),[3]PREMIOS_GRADOS!$BC63,""),IF($A65="TOTAL",SUM(INDIRECT("AF4:AF"&amp;ROW()-1)),""))</f>
        <v/>
      </c>
      <c r="AG65" s="7" t="str">
        <f ca="1">IF(AND($A65&lt;&gt;"",$A65&lt;&gt;"TOTAL"),IF(AND([3]PREMIOS_GRADOS!$BE63&lt;&gt;"",[3]PREMIOS_GRADOS!$BE63&lt;&gt;0),[3]PREMIOS_GRADOS!$BE63,""),IF($A65="TOTAL",SUM(INDIRECT("AG4:AG"&amp;ROW()-1)),""))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IF(AND($A65&lt;&gt;"",$A65&lt;&gt;"TOTAL"),IF(AND([3]PREMIOS_GRADOS!$BH63&lt;&gt;"",[3]PREMIOS_GRADOS!$BH63&lt;&gt;0),[3]PREMIOS_GRADOS!$BH63,""),IF($A65="TOTAL",SUM(INDIRECT("AI4:AI"&amp;ROW()-1)),""))</f>
        <v/>
      </c>
      <c r="AJ65" s="7" t="str">
        <f ca="1">IF(AND($A65&lt;&gt;"",$A65&lt;&gt;"TOTAL"),IF(AND([3]PREMIOS_GRADOS!$BJ63&lt;&gt;"",[3]PREMIOS_GRADOS!$BJ63&lt;&gt;0),[3]PREMIOS_GRADOS!$BJ63,""),IF($A65="TOTAL",SUM(INDIRECT("AJ4:AJ"&amp;ROW()-1)),""))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IF(AND($A65&lt;&gt;"",$A65&lt;&gt;"TOTAL"),IF(AND([3]PREMIOS_GRADOS!$BM63&lt;&gt;"",[3]PREMIOS_GRADOS!$BM63&lt;&gt;0),[3]PREMIOS_GRADOS!$BM63,""),IF($A65="TOTAL",SUM(INDIRECT("AL4:AL"&amp;ROW()-1)),""))</f>
        <v/>
      </c>
      <c r="AM65" s="7" t="str">
        <f ca="1">IF(AND($A65&lt;&gt;"",$A65&lt;&gt;"TOTAL"),IF(AND([3]PREMIOS_GRADOS!$BO63&lt;&gt;"",[3]PREMIOS_GRADOS!$BO63&lt;&gt;0),[3]PREMIOS_GRADOS!$BO63,""),IF($A65="TOTAL",SUM(INDIRECT("AM4:AM"&amp;ROW()-1)),""))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IF(AND($A65&lt;&gt;"",$A65&lt;&gt;"TOTAL"),IF(AND([3]PREMIOS_GRADOS!$BR63&lt;&gt;"",[3]PREMIOS_GRADOS!$BR63&lt;&gt;0),[3]PREMIOS_GRADOS!$BR63,""),IF($A65="TOTAL",SUM(INDIRECT("AO4:AO"&amp;ROW()-1)),""))</f>
        <v/>
      </c>
      <c r="AP65" s="7" t="str">
        <f ca="1">IF(AND($A65&lt;&gt;"",$A65&lt;&gt;"TOTAL"),IF(AND([3]PREMIOS_GRADOS!$BT63&lt;&gt;"",[3]PREMIOS_GRADOS!$BT63&lt;&gt;0),[3]PREMIOS_GRADOS!$BT63,""),IF($A65="TOTAL",SUM(INDIRECT("AP4:AP"&amp;ROW()-1)),""))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IF(AND($A65&lt;&gt;"",$A65&lt;&gt;"TOTAL"),IF(AND([3]PREMIOS_GRADOS!$BW63&lt;&gt;"",[3]PREMIOS_GRADOS!$BW63&lt;&gt;0),[3]PREMIOS_GRADOS!$BW63,""),IF($A65="TOTAL",SUM(INDIRECT("AR4:AR"&amp;ROW()-1)),""))</f>
        <v/>
      </c>
      <c r="AS65" s="7" t="str">
        <f ca="1">IF(AND($A65&lt;&gt;"",$A65&lt;&gt;"TOTAL"),IF(AND([3]PREMIOS_GRADOS!$BY63&lt;&gt;"",[3]PREMIOS_GRADOS!$BY63&lt;&gt;0),[3]PREMIOS_GRADOS!$BY63,""),IF($A65="TOTAL",SUM(INDIRECT("AS4:AS"&amp;ROW()-1)),""))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IF(AND($A65&lt;&gt;"",$A65&lt;&gt;"TOTAL"),IF(AND([3]PREMIOS_GRADOS!$CB63&lt;&gt;"",[3]PREMIOS_GRADOS!$CB63&lt;&gt;0),[3]PREMIOS_GRADOS!$CB63,""),IF($A65="TOTAL",SUM(INDIRECT("AU4:AU"&amp;ROW()-1)),""))</f>
        <v/>
      </c>
      <c r="AV65" s="7" t="str">
        <f ca="1">IF(AND($A65&lt;&gt;"",$A65&lt;&gt;"TOTAL"),IF(AND([3]PREMIOS_GRADOS!$CD63&lt;&gt;"",[3]PREMIOS_GRADOS!$CD63&lt;&gt;0),[3]PREMIOS_GRADOS!$CD63,""),IF($A65="TOTAL",SUM(INDIRECT("AV4:AV"&amp;ROW()-1)),""))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IF(AND($A65&lt;&gt;"",$A65&lt;&gt;"TOTAL"),IF(AND([3]PREMIOS_GRADOS!$CG63&lt;&gt;"",[3]PREMIOS_GRADOS!$CG63&lt;&gt;0),[3]PREMIOS_GRADOS!$CG63,""),IF($A65="TOTAL",SUM(INDIRECT("AX4:AX"&amp;ROW()-1)),""))</f>
        <v/>
      </c>
      <c r="AY65" s="7" t="str">
        <f ca="1">IF(AND($A65&lt;&gt;"",$A65&lt;&gt;"TOTAL"),IF(AND([3]PREMIOS_GRADOS!$CI63&lt;&gt;"",[3]PREMIOS_GRADOS!$CI63&lt;&gt;0),[3]PREMIOS_GRADOS!$CI63,""),IF($A65="TOTAL",SUM(INDIRECT("AY4:AY"&amp;ROW()-1)),""))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IF(AND($A65&lt;&gt;"",$A65&lt;&gt;"TOTAL"),IF(AND([3]PREMIOS_GRADOS!$CL63&lt;&gt;"",[3]PREMIOS_GRADOS!$CL63&lt;&gt;0),[3]PREMIOS_GRADOS!$CL63,""),IF($A65="TOTAL",SUM(INDIRECT("BA4:BA"&amp;ROW()-1)),""))</f>
        <v/>
      </c>
      <c r="BB65" s="7" t="str">
        <f ca="1">IF(AND($A65&lt;&gt;"",$A65&lt;&gt;"TOTAL"),IF(AND([3]PREMIOS_GRADOS!$CN63&lt;&gt;"",[3]PREMIOS_GRADOS!$CN63&lt;&gt;0),[3]PREMIOS_GRADOS!$CN63,""),IF($A65="TOTAL",SUM(INDIRECT("BB4:BB"&amp;ROW()-1)),""))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IF(AND($A65&lt;&gt;"",$A65&lt;&gt;"TOTAL"),IF(AND([3]PREMIOS_GRADOS!$CQ63&lt;&gt;"",[3]PREMIOS_GRADOS!$CQ63&lt;&gt;0),[3]PREMIOS_GRADOS!$CQ63,""),IF($A65="TOTAL",SUM(INDIRECT("BD4:BD"&amp;ROW()-1)),""))</f>
        <v/>
      </c>
      <c r="BE65" s="7" t="str">
        <f ca="1">IF(AND($A65&lt;&gt;"",$A65&lt;&gt;"TOTAL"),IF(AND([3]PREMIOS_GRADOS!$CS63&lt;&gt;"",[3]PREMIOS_GRADOS!$CS63&lt;&gt;0),[3]PREMIOS_GRADOS!$CS63,""),IF($A65="TOTAL",SUM(INDIRECT("BE4:BE"&amp;ROW()-1)),""))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IF([3]PREMIOS_GRADOS!$D64&lt;&gt;"",[3]PREMIOS_GRADOS!$D64,IF(AND([3]PREMIOS_GRADOS!$D64="",[3]PREMIOS_GRADOS!$D65="",[3]PREMIOS_GRADOS!$D63=""),"","TOTAL"))</f>
        <v/>
      </c>
      <c r="B66" s="7" t="str">
        <f ca="1">IF(AND($A66&lt;&gt;"",$A66&lt;&gt;"TOTAL"),IF(AND([3]PREMIOS_GRADOS!$E64&lt;&gt;"",[3]PREMIOS_GRADOS!$E64&lt;&gt;0),[3]PREMIOS_GRADOS!$E64,""),IF($A66="TOTAL",SUM(INDIRECT("B4:B"&amp;ROW()-1)),""))</f>
        <v/>
      </c>
      <c r="C66" s="7" t="str">
        <f ca="1">IF(AND($A66&lt;&gt;"",$A66&lt;&gt;"TOTAL"),IF(AND([3]PREMIOS_GRADOS!$G64&lt;&gt;"",[3]PREMIOS_GRADOS!$G64&lt;&gt;0),[3]PREMIOS_GRADOS!$G64,""),IF($A66="TOTAL",SUM(INDIRECT("C4:C"&amp;ROW()-1)),""))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IF(AND($A66&lt;&gt;"",$A66&lt;&gt;"TOTAL"),IF(AND([3]PREMIOS_GRADOS!$J64&lt;&gt;"",[3]PREMIOS_GRADOS!$J64&lt;&gt;0),[3]PREMIOS_GRADOS!$J64,""),IF($A66="TOTAL",SUM(INDIRECT("E4:E"&amp;ROW()-1)),""))</f>
        <v/>
      </c>
      <c r="F66" s="7" t="str">
        <f ca="1">IF(AND($A66&lt;&gt;"",$A66&lt;&gt;"TOTAL"),IF(AND([3]PREMIOS_GRADOS!$L64&lt;&gt;"",[3]PREMIOS_GRADOS!$L64&lt;&gt;0),[3]PREMIOS_GRADOS!$L64,""),IF($A66="TOTAL",SUM(INDIRECT("F4:F"&amp;ROW()-1)),""))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IF(AND($A66&lt;&gt;"",$A66&lt;&gt;"TOTAL"),IF(AND([3]PREMIOS_GRADOS!$O64&lt;&gt;"",[3]PREMIOS_GRADOS!$O64&lt;&gt;0),[3]PREMIOS_GRADOS!$O64,""),IF($A66="TOTAL",SUM(INDIRECT("H4:H"&amp;ROW()-1)),""))</f>
        <v/>
      </c>
      <c r="I66" s="7" t="str">
        <f ca="1">IF(AND($A66&lt;&gt;"",$A66&lt;&gt;"TOTAL"),IF(AND([3]PREMIOS_GRADOS!$Q64&lt;&gt;"",[3]PREMIOS_GRADOS!$Q64&lt;&gt;0),[3]PREMIOS_GRADOS!$Q64,""),IF($A66="TOTAL",SUM(INDIRECT("I4:I"&amp;ROW()-1)),""))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IF(AND($A66&lt;&gt;"",$A66&lt;&gt;"TOTAL"),IF(AND([3]PREMIOS_GRADOS!$T64&lt;&gt;"",[3]PREMIOS_GRADOS!$T64&lt;&gt;0),[3]PREMIOS_GRADOS!$T64,""),IF($A66="TOTAL",SUM(INDIRECT("K4:K"&amp;ROW()-1)),""))</f>
        <v/>
      </c>
      <c r="L66" s="7" t="str">
        <f ca="1">IF(AND($A66&lt;&gt;"",$A66&lt;&gt;"TOTAL"),IF(AND([3]PREMIOS_GRADOS!$V64&lt;&gt;"",[3]PREMIOS_GRADOS!$V64&lt;&gt;0),[3]PREMIOS_GRADOS!$V64,""),IF($A66="TOTAL",SUM(INDIRECT("L4:L"&amp;ROW()-1)),""))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IF(AND($A66&lt;&gt;"",$A66&lt;&gt;"TOTAL"),IF(AND([3]PREMIOS_GRADOS!$Y64&lt;&gt;"",[3]PREMIOS_GRADOS!$Y64&lt;&gt;0),[3]PREMIOS_GRADOS!$Y64,""),IF($A66="TOTAL",SUM(INDIRECT("N4:N"&amp;ROW()-1)),""))</f>
        <v/>
      </c>
      <c r="O66" s="7" t="str">
        <f ca="1">IF(AND($A66&lt;&gt;"",$A66&lt;&gt;"TOTAL"),IF(AND([3]PREMIOS_GRADOS!$AA64&lt;&gt;"",[3]PREMIOS_GRADOS!$AA64&lt;&gt;0),[3]PREMIOS_GRADOS!$AA64,""),IF($A66="TOTAL",SUM(INDIRECT("O4:O"&amp;ROW()-1)),""))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IF(AND($A66&lt;&gt;"",$A66&lt;&gt;"TOTAL"),IF(AND([3]PREMIOS_GRADOS!$AD64&lt;&gt;"",[3]PREMIOS_GRADOS!$AD64&lt;&gt;0),[3]PREMIOS_GRADOS!$AD64,""),IF($A66="TOTAL",SUM(INDIRECT("Q4:Q"&amp;ROW()-1)),""))</f>
        <v/>
      </c>
      <c r="R66" s="7" t="str">
        <f ca="1">IF(AND($A66&lt;&gt;"",$A66&lt;&gt;"TOTAL"),IF(AND([3]PREMIOS_GRADOS!$AF64&lt;&gt;"",[3]PREMIOS_GRADOS!$AF64&lt;&gt;0),[3]PREMIOS_GRADOS!$AF64,""),IF($A66="TOTAL",SUM(INDIRECT("R4:R"&amp;ROW()-1)),""))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IF(AND($A66&lt;&gt;"",$A66&lt;&gt;"TOTAL"),IF(AND([3]PREMIOS_GRADOS!$AI64&lt;&gt;"",[3]PREMIOS_GRADOS!$AI64&lt;&gt;0),[3]PREMIOS_GRADOS!$AI64,""),IF($A66="TOTAL",SUM(INDIRECT("T4:T"&amp;ROW()-1)),""))</f>
        <v/>
      </c>
      <c r="U66" s="7" t="str">
        <f ca="1">IF(AND($A66&lt;&gt;"",$A66&lt;&gt;"TOTAL"),IF(AND([3]PREMIOS_GRADOS!$AK64&lt;&gt;"",[3]PREMIOS_GRADOS!$AK64&lt;&gt;0),[3]PREMIOS_GRADOS!$AK64,""),IF($A66="TOTAL",SUM(INDIRECT("U4:U"&amp;ROW()-1)),""))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IF(AND($A66&lt;&gt;"",$A66&lt;&gt;"TOTAL"),IF(AND([3]PREMIOS_GRADOS!$AN64&lt;&gt;"",[3]PREMIOS_GRADOS!$AN64&lt;&gt;0),[3]PREMIOS_GRADOS!$AN64,""),IF($A66="TOTAL",SUM(INDIRECT("W4:W"&amp;ROW()-1)),""))</f>
        <v/>
      </c>
      <c r="X66" s="7" t="str">
        <f ca="1">IF(AND($A66&lt;&gt;"",$A66&lt;&gt;"TOTAL"),IF(AND([3]PREMIOS_GRADOS!$AP64&lt;&gt;"",[3]PREMIOS_GRADOS!$AP64&lt;&gt;0),[3]PREMIOS_GRADOS!$AP64,""),IF($A66="TOTAL",SUM(INDIRECT("X4:X"&amp;ROW()-1)),""))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IF(AND($A66&lt;&gt;"",$A66&lt;&gt;"TOTAL"),IF(AND([3]PREMIOS_GRADOS!$AS64&lt;&gt;"",[3]PREMIOS_GRADOS!$AS64&lt;&gt;0),[3]PREMIOS_GRADOS!$AS64,""),IF($A66="TOTAL",SUM(INDIRECT("Z4:Z"&amp;ROW()-1)),""))</f>
        <v/>
      </c>
      <c r="AA66" s="7" t="str">
        <f ca="1">IF(AND($A66&lt;&gt;"",$A66&lt;&gt;"TOTAL"),IF(AND([3]PREMIOS_GRADOS!$AU64&lt;&gt;"",[3]PREMIOS_GRADOS!$AU64&lt;&gt;0),[3]PREMIOS_GRADOS!$AU64,""),IF($A66="TOTAL",SUM(INDIRECT("AA4:AA"&amp;ROW()-1)),""))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IF(AND($A66&lt;&gt;"",$A66&lt;&gt;"TOTAL"),IF(AND([3]PREMIOS_GRADOS!$AX64&lt;&gt;"",[3]PREMIOS_GRADOS!$AX64&lt;&gt;0),[3]PREMIOS_GRADOS!$AX64,""),IF($A66="TOTAL",SUM(INDIRECT("AC4:AC"&amp;ROW()-1)),""))</f>
        <v/>
      </c>
      <c r="AD66" s="7" t="str">
        <f ca="1">IF(AND($A66&lt;&gt;"",$A66&lt;&gt;"TOTAL"),IF(AND([3]PREMIOS_GRADOS!$AZ64&lt;&gt;"",[3]PREMIOS_GRADOS!$AZ64&lt;&gt;0),[3]PREMIOS_GRADOS!$AZ64,""),IF($A66="TOTAL",SUM(INDIRECT("AD4:AD"&amp;ROW()-1)),""))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IF(AND($A66&lt;&gt;"",$A66&lt;&gt;"TOTAL"),IF(AND([3]PREMIOS_GRADOS!$BC64&lt;&gt;"",[3]PREMIOS_GRADOS!$BC64&lt;&gt;0),[3]PREMIOS_GRADOS!$BC64,""),IF($A66="TOTAL",SUM(INDIRECT("AF4:AF"&amp;ROW()-1)),""))</f>
        <v/>
      </c>
      <c r="AG66" s="7" t="str">
        <f ca="1">IF(AND($A66&lt;&gt;"",$A66&lt;&gt;"TOTAL"),IF(AND([3]PREMIOS_GRADOS!$BE64&lt;&gt;"",[3]PREMIOS_GRADOS!$BE64&lt;&gt;0),[3]PREMIOS_GRADOS!$BE64,""),IF($A66="TOTAL",SUM(INDIRECT("AG4:AG"&amp;ROW()-1)),""))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IF(AND($A66&lt;&gt;"",$A66&lt;&gt;"TOTAL"),IF(AND([3]PREMIOS_GRADOS!$BH64&lt;&gt;"",[3]PREMIOS_GRADOS!$BH64&lt;&gt;0),[3]PREMIOS_GRADOS!$BH64,""),IF($A66="TOTAL",SUM(INDIRECT("AI4:AI"&amp;ROW()-1)),""))</f>
        <v/>
      </c>
      <c r="AJ66" s="7" t="str">
        <f ca="1">IF(AND($A66&lt;&gt;"",$A66&lt;&gt;"TOTAL"),IF(AND([3]PREMIOS_GRADOS!$BJ64&lt;&gt;"",[3]PREMIOS_GRADOS!$BJ64&lt;&gt;0),[3]PREMIOS_GRADOS!$BJ64,""),IF($A66="TOTAL",SUM(INDIRECT("AJ4:AJ"&amp;ROW()-1)),""))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IF(AND($A66&lt;&gt;"",$A66&lt;&gt;"TOTAL"),IF(AND([3]PREMIOS_GRADOS!$BM64&lt;&gt;"",[3]PREMIOS_GRADOS!$BM64&lt;&gt;0),[3]PREMIOS_GRADOS!$BM64,""),IF($A66="TOTAL",SUM(INDIRECT("AL4:AL"&amp;ROW()-1)),""))</f>
        <v/>
      </c>
      <c r="AM66" s="7" t="str">
        <f ca="1">IF(AND($A66&lt;&gt;"",$A66&lt;&gt;"TOTAL"),IF(AND([3]PREMIOS_GRADOS!$BO64&lt;&gt;"",[3]PREMIOS_GRADOS!$BO64&lt;&gt;0),[3]PREMIOS_GRADOS!$BO64,""),IF($A66="TOTAL",SUM(INDIRECT("AM4:AM"&amp;ROW()-1)),""))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IF(AND($A66&lt;&gt;"",$A66&lt;&gt;"TOTAL"),IF(AND([3]PREMIOS_GRADOS!$BR64&lt;&gt;"",[3]PREMIOS_GRADOS!$BR64&lt;&gt;0),[3]PREMIOS_GRADOS!$BR64,""),IF($A66="TOTAL",SUM(INDIRECT("AO4:AO"&amp;ROW()-1)),""))</f>
        <v/>
      </c>
      <c r="AP66" s="7" t="str">
        <f ca="1">IF(AND($A66&lt;&gt;"",$A66&lt;&gt;"TOTAL"),IF(AND([3]PREMIOS_GRADOS!$BT64&lt;&gt;"",[3]PREMIOS_GRADOS!$BT64&lt;&gt;0),[3]PREMIOS_GRADOS!$BT64,""),IF($A66="TOTAL",SUM(INDIRECT("AP4:AP"&amp;ROW()-1)),""))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IF(AND($A66&lt;&gt;"",$A66&lt;&gt;"TOTAL"),IF(AND([3]PREMIOS_GRADOS!$BW64&lt;&gt;"",[3]PREMIOS_GRADOS!$BW64&lt;&gt;0),[3]PREMIOS_GRADOS!$BW64,""),IF($A66="TOTAL",SUM(INDIRECT("AR4:AR"&amp;ROW()-1)),""))</f>
        <v/>
      </c>
      <c r="AS66" s="7" t="str">
        <f ca="1">IF(AND($A66&lt;&gt;"",$A66&lt;&gt;"TOTAL"),IF(AND([3]PREMIOS_GRADOS!$BY64&lt;&gt;"",[3]PREMIOS_GRADOS!$BY64&lt;&gt;0),[3]PREMIOS_GRADOS!$BY64,""),IF($A66="TOTAL",SUM(INDIRECT("AS4:AS"&amp;ROW()-1)),""))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IF(AND($A66&lt;&gt;"",$A66&lt;&gt;"TOTAL"),IF(AND([3]PREMIOS_GRADOS!$CB64&lt;&gt;"",[3]PREMIOS_GRADOS!$CB64&lt;&gt;0),[3]PREMIOS_GRADOS!$CB64,""),IF($A66="TOTAL",SUM(INDIRECT("AU4:AU"&amp;ROW()-1)),""))</f>
        <v/>
      </c>
      <c r="AV66" s="7" t="str">
        <f ca="1">IF(AND($A66&lt;&gt;"",$A66&lt;&gt;"TOTAL"),IF(AND([3]PREMIOS_GRADOS!$CD64&lt;&gt;"",[3]PREMIOS_GRADOS!$CD64&lt;&gt;0),[3]PREMIOS_GRADOS!$CD64,""),IF($A66="TOTAL",SUM(INDIRECT("AV4:AV"&amp;ROW()-1)),""))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IF(AND($A66&lt;&gt;"",$A66&lt;&gt;"TOTAL"),IF(AND([3]PREMIOS_GRADOS!$CG64&lt;&gt;"",[3]PREMIOS_GRADOS!$CG64&lt;&gt;0),[3]PREMIOS_GRADOS!$CG64,""),IF($A66="TOTAL",SUM(INDIRECT("AX4:AX"&amp;ROW()-1)),""))</f>
        <v/>
      </c>
      <c r="AY66" s="7" t="str">
        <f ca="1">IF(AND($A66&lt;&gt;"",$A66&lt;&gt;"TOTAL"),IF(AND([3]PREMIOS_GRADOS!$CI64&lt;&gt;"",[3]PREMIOS_GRADOS!$CI64&lt;&gt;0),[3]PREMIOS_GRADOS!$CI64,""),IF($A66="TOTAL",SUM(INDIRECT("AY4:AY"&amp;ROW()-1)),""))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IF(AND($A66&lt;&gt;"",$A66&lt;&gt;"TOTAL"),IF(AND([3]PREMIOS_GRADOS!$CL64&lt;&gt;"",[3]PREMIOS_GRADOS!$CL64&lt;&gt;0),[3]PREMIOS_GRADOS!$CL64,""),IF($A66="TOTAL",SUM(INDIRECT("BA4:BA"&amp;ROW()-1)),""))</f>
        <v/>
      </c>
      <c r="BB66" s="7" t="str">
        <f ca="1">IF(AND($A66&lt;&gt;"",$A66&lt;&gt;"TOTAL"),IF(AND([3]PREMIOS_GRADOS!$CN64&lt;&gt;"",[3]PREMIOS_GRADOS!$CN64&lt;&gt;0),[3]PREMIOS_GRADOS!$CN64,""),IF($A66="TOTAL",SUM(INDIRECT("BB4:BB"&amp;ROW()-1)),""))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IF(AND($A66&lt;&gt;"",$A66&lt;&gt;"TOTAL"),IF(AND([3]PREMIOS_GRADOS!$CQ64&lt;&gt;"",[3]PREMIOS_GRADOS!$CQ64&lt;&gt;0),[3]PREMIOS_GRADOS!$CQ64,""),IF($A66="TOTAL",SUM(INDIRECT("BD4:BD"&amp;ROW()-1)),""))</f>
        <v/>
      </c>
      <c r="BE66" s="7" t="str">
        <f ca="1">IF(AND($A66&lt;&gt;"",$A66&lt;&gt;"TOTAL"),IF(AND([3]PREMIOS_GRADOS!$CS64&lt;&gt;"",[3]PREMIOS_GRADOS!$CS64&lt;&gt;0),[3]PREMIOS_GRADOS!$CS64,""),IF($A66="TOTAL",SUM(INDIRECT("BE4:BE"&amp;ROW()-1)),""))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IF([3]PREMIOS_GRADOS!$D65&lt;&gt;"",[3]PREMIOS_GRADOS!$D65,IF(AND([3]PREMIOS_GRADOS!$D65="",[3]PREMIOS_GRADOS!$D66="",[3]PREMIOS_GRADOS!$D64=""),"","TOTAL"))</f>
        <v/>
      </c>
      <c r="B67" s="7" t="str">
        <f ca="1">IF(AND($A67&lt;&gt;"",$A67&lt;&gt;"TOTAL"),IF(AND([3]PREMIOS_GRADOS!$E65&lt;&gt;"",[3]PREMIOS_GRADOS!$E65&lt;&gt;0),[3]PREMIOS_GRADOS!$E65,""),IF($A67="TOTAL",SUM(INDIRECT("B4:B"&amp;ROW()-1)),""))</f>
        <v/>
      </c>
      <c r="C67" s="7" t="str">
        <f ca="1">IF(AND($A67&lt;&gt;"",$A67&lt;&gt;"TOTAL"),IF(AND([3]PREMIOS_GRADOS!$G65&lt;&gt;"",[3]PREMIOS_GRADOS!$G65&lt;&gt;0),[3]PREMIOS_GRADOS!$G65,""),IF($A67="TOTAL",SUM(INDIRECT("C4:C"&amp;ROW()-1)),""))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IF(AND($A67&lt;&gt;"",$A67&lt;&gt;"TOTAL"),IF(AND([3]PREMIOS_GRADOS!$J65&lt;&gt;"",[3]PREMIOS_GRADOS!$J65&lt;&gt;0),[3]PREMIOS_GRADOS!$J65,""),IF($A67="TOTAL",SUM(INDIRECT("E4:E"&amp;ROW()-1)),""))</f>
        <v/>
      </c>
      <c r="F67" s="7" t="str">
        <f ca="1">IF(AND($A67&lt;&gt;"",$A67&lt;&gt;"TOTAL"),IF(AND([3]PREMIOS_GRADOS!$L65&lt;&gt;"",[3]PREMIOS_GRADOS!$L65&lt;&gt;0),[3]PREMIOS_GRADOS!$L65,""),IF($A67="TOTAL",SUM(INDIRECT("F4:F"&amp;ROW()-1)),""))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IF(AND($A67&lt;&gt;"",$A67&lt;&gt;"TOTAL"),IF(AND([3]PREMIOS_GRADOS!$O65&lt;&gt;"",[3]PREMIOS_GRADOS!$O65&lt;&gt;0),[3]PREMIOS_GRADOS!$O65,""),IF($A67="TOTAL",SUM(INDIRECT("H4:H"&amp;ROW()-1)),""))</f>
        <v/>
      </c>
      <c r="I67" s="7" t="str">
        <f ca="1">IF(AND($A67&lt;&gt;"",$A67&lt;&gt;"TOTAL"),IF(AND([3]PREMIOS_GRADOS!$Q65&lt;&gt;"",[3]PREMIOS_GRADOS!$Q65&lt;&gt;0),[3]PREMIOS_GRADOS!$Q65,""),IF($A67="TOTAL",SUM(INDIRECT("I4:I"&amp;ROW()-1)),""))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IF(AND($A67&lt;&gt;"",$A67&lt;&gt;"TOTAL"),IF(AND([3]PREMIOS_GRADOS!$T65&lt;&gt;"",[3]PREMIOS_GRADOS!$T65&lt;&gt;0),[3]PREMIOS_GRADOS!$T65,""),IF($A67="TOTAL",SUM(INDIRECT("K4:K"&amp;ROW()-1)),""))</f>
        <v/>
      </c>
      <c r="L67" s="7" t="str">
        <f ca="1">IF(AND($A67&lt;&gt;"",$A67&lt;&gt;"TOTAL"),IF(AND([3]PREMIOS_GRADOS!$V65&lt;&gt;"",[3]PREMIOS_GRADOS!$V65&lt;&gt;0),[3]PREMIOS_GRADOS!$V65,""),IF($A67="TOTAL",SUM(INDIRECT("L4:L"&amp;ROW()-1)),""))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IF(AND($A67&lt;&gt;"",$A67&lt;&gt;"TOTAL"),IF(AND([3]PREMIOS_GRADOS!$Y65&lt;&gt;"",[3]PREMIOS_GRADOS!$Y65&lt;&gt;0),[3]PREMIOS_GRADOS!$Y65,""),IF($A67="TOTAL",SUM(INDIRECT("N4:N"&amp;ROW()-1)),""))</f>
        <v/>
      </c>
      <c r="O67" s="7" t="str">
        <f ca="1">IF(AND($A67&lt;&gt;"",$A67&lt;&gt;"TOTAL"),IF(AND([3]PREMIOS_GRADOS!$AA65&lt;&gt;"",[3]PREMIOS_GRADOS!$AA65&lt;&gt;0),[3]PREMIOS_GRADOS!$AA65,""),IF($A67="TOTAL",SUM(INDIRECT("O4:O"&amp;ROW()-1)),""))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IF(AND($A67&lt;&gt;"",$A67&lt;&gt;"TOTAL"),IF(AND([3]PREMIOS_GRADOS!$AD65&lt;&gt;"",[3]PREMIOS_GRADOS!$AD65&lt;&gt;0),[3]PREMIOS_GRADOS!$AD65,""),IF($A67="TOTAL",SUM(INDIRECT("Q4:Q"&amp;ROW()-1)),""))</f>
        <v/>
      </c>
      <c r="R67" s="7" t="str">
        <f ca="1">IF(AND($A67&lt;&gt;"",$A67&lt;&gt;"TOTAL"),IF(AND([3]PREMIOS_GRADOS!$AF65&lt;&gt;"",[3]PREMIOS_GRADOS!$AF65&lt;&gt;0),[3]PREMIOS_GRADOS!$AF65,""),IF($A67="TOTAL",SUM(INDIRECT("R4:R"&amp;ROW()-1)),""))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IF(AND($A67&lt;&gt;"",$A67&lt;&gt;"TOTAL"),IF(AND([3]PREMIOS_GRADOS!$AI65&lt;&gt;"",[3]PREMIOS_GRADOS!$AI65&lt;&gt;0),[3]PREMIOS_GRADOS!$AI65,""),IF($A67="TOTAL",SUM(INDIRECT("T4:T"&amp;ROW()-1)),""))</f>
        <v/>
      </c>
      <c r="U67" s="7" t="str">
        <f ca="1">IF(AND($A67&lt;&gt;"",$A67&lt;&gt;"TOTAL"),IF(AND([3]PREMIOS_GRADOS!$AK65&lt;&gt;"",[3]PREMIOS_GRADOS!$AK65&lt;&gt;0),[3]PREMIOS_GRADOS!$AK65,""),IF($A67="TOTAL",SUM(INDIRECT("U4:U"&amp;ROW()-1)),""))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IF(AND($A67&lt;&gt;"",$A67&lt;&gt;"TOTAL"),IF(AND([3]PREMIOS_GRADOS!$AN65&lt;&gt;"",[3]PREMIOS_GRADOS!$AN65&lt;&gt;0),[3]PREMIOS_GRADOS!$AN65,""),IF($A67="TOTAL",SUM(INDIRECT("W4:W"&amp;ROW()-1)),""))</f>
        <v/>
      </c>
      <c r="X67" s="7" t="str">
        <f ca="1">IF(AND($A67&lt;&gt;"",$A67&lt;&gt;"TOTAL"),IF(AND([3]PREMIOS_GRADOS!$AP65&lt;&gt;"",[3]PREMIOS_GRADOS!$AP65&lt;&gt;0),[3]PREMIOS_GRADOS!$AP65,""),IF($A67="TOTAL",SUM(INDIRECT("X4:X"&amp;ROW()-1)),""))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IF(AND($A67&lt;&gt;"",$A67&lt;&gt;"TOTAL"),IF(AND([3]PREMIOS_GRADOS!$AS65&lt;&gt;"",[3]PREMIOS_GRADOS!$AS65&lt;&gt;0),[3]PREMIOS_GRADOS!$AS65,""),IF($A67="TOTAL",SUM(INDIRECT("Z4:Z"&amp;ROW()-1)),""))</f>
        <v/>
      </c>
      <c r="AA67" s="7" t="str">
        <f ca="1">IF(AND($A67&lt;&gt;"",$A67&lt;&gt;"TOTAL"),IF(AND([3]PREMIOS_GRADOS!$AU65&lt;&gt;"",[3]PREMIOS_GRADOS!$AU65&lt;&gt;0),[3]PREMIOS_GRADOS!$AU65,""),IF($A67="TOTAL",SUM(INDIRECT("AA4:AA"&amp;ROW()-1)),""))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IF(AND($A67&lt;&gt;"",$A67&lt;&gt;"TOTAL"),IF(AND([3]PREMIOS_GRADOS!$AX65&lt;&gt;"",[3]PREMIOS_GRADOS!$AX65&lt;&gt;0),[3]PREMIOS_GRADOS!$AX65,""),IF($A67="TOTAL",SUM(INDIRECT("AC4:AC"&amp;ROW()-1)),""))</f>
        <v/>
      </c>
      <c r="AD67" s="7" t="str">
        <f ca="1">IF(AND($A67&lt;&gt;"",$A67&lt;&gt;"TOTAL"),IF(AND([3]PREMIOS_GRADOS!$AZ65&lt;&gt;"",[3]PREMIOS_GRADOS!$AZ65&lt;&gt;0),[3]PREMIOS_GRADOS!$AZ65,""),IF($A67="TOTAL",SUM(INDIRECT("AD4:AD"&amp;ROW()-1)),""))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IF(AND($A67&lt;&gt;"",$A67&lt;&gt;"TOTAL"),IF(AND([3]PREMIOS_GRADOS!$BC65&lt;&gt;"",[3]PREMIOS_GRADOS!$BC65&lt;&gt;0),[3]PREMIOS_GRADOS!$BC65,""),IF($A67="TOTAL",SUM(INDIRECT("AF4:AF"&amp;ROW()-1)),""))</f>
        <v/>
      </c>
      <c r="AG67" s="7" t="str">
        <f ca="1">IF(AND($A67&lt;&gt;"",$A67&lt;&gt;"TOTAL"),IF(AND([3]PREMIOS_GRADOS!$BE65&lt;&gt;"",[3]PREMIOS_GRADOS!$BE65&lt;&gt;0),[3]PREMIOS_GRADOS!$BE65,""),IF($A67="TOTAL",SUM(INDIRECT("AG4:AG"&amp;ROW()-1)),""))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IF(AND($A67&lt;&gt;"",$A67&lt;&gt;"TOTAL"),IF(AND([3]PREMIOS_GRADOS!$BH65&lt;&gt;"",[3]PREMIOS_GRADOS!$BH65&lt;&gt;0),[3]PREMIOS_GRADOS!$BH65,""),IF($A67="TOTAL",SUM(INDIRECT("AI4:AI"&amp;ROW()-1)),""))</f>
        <v/>
      </c>
      <c r="AJ67" s="7" t="str">
        <f ca="1">IF(AND($A67&lt;&gt;"",$A67&lt;&gt;"TOTAL"),IF(AND([3]PREMIOS_GRADOS!$BJ65&lt;&gt;"",[3]PREMIOS_GRADOS!$BJ65&lt;&gt;0),[3]PREMIOS_GRADOS!$BJ65,""),IF($A67="TOTAL",SUM(INDIRECT("AJ4:AJ"&amp;ROW()-1)),""))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IF(AND($A67&lt;&gt;"",$A67&lt;&gt;"TOTAL"),IF(AND([3]PREMIOS_GRADOS!$BM65&lt;&gt;"",[3]PREMIOS_GRADOS!$BM65&lt;&gt;0),[3]PREMIOS_GRADOS!$BM65,""),IF($A67="TOTAL",SUM(INDIRECT("AL4:AL"&amp;ROW()-1)),""))</f>
        <v/>
      </c>
      <c r="AM67" s="7" t="str">
        <f ca="1">IF(AND($A67&lt;&gt;"",$A67&lt;&gt;"TOTAL"),IF(AND([3]PREMIOS_GRADOS!$BO65&lt;&gt;"",[3]PREMIOS_GRADOS!$BO65&lt;&gt;0),[3]PREMIOS_GRADOS!$BO65,""),IF($A67="TOTAL",SUM(INDIRECT("AM4:AM"&amp;ROW()-1)),""))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IF(AND($A67&lt;&gt;"",$A67&lt;&gt;"TOTAL"),IF(AND([3]PREMIOS_GRADOS!$BR65&lt;&gt;"",[3]PREMIOS_GRADOS!$BR65&lt;&gt;0),[3]PREMIOS_GRADOS!$BR65,""),IF($A67="TOTAL",SUM(INDIRECT("AO4:AO"&amp;ROW()-1)),""))</f>
        <v/>
      </c>
      <c r="AP67" s="7" t="str">
        <f ca="1">IF(AND($A67&lt;&gt;"",$A67&lt;&gt;"TOTAL"),IF(AND([3]PREMIOS_GRADOS!$BT65&lt;&gt;"",[3]PREMIOS_GRADOS!$BT65&lt;&gt;0),[3]PREMIOS_GRADOS!$BT65,""),IF($A67="TOTAL",SUM(INDIRECT("AP4:AP"&amp;ROW()-1)),""))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IF(AND($A67&lt;&gt;"",$A67&lt;&gt;"TOTAL"),IF(AND([3]PREMIOS_GRADOS!$BW65&lt;&gt;"",[3]PREMIOS_GRADOS!$BW65&lt;&gt;0),[3]PREMIOS_GRADOS!$BW65,""),IF($A67="TOTAL",SUM(INDIRECT("AR4:AR"&amp;ROW()-1)),""))</f>
        <v/>
      </c>
      <c r="AS67" s="7" t="str">
        <f ca="1">IF(AND($A67&lt;&gt;"",$A67&lt;&gt;"TOTAL"),IF(AND([3]PREMIOS_GRADOS!$BY65&lt;&gt;"",[3]PREMIOS_GRADOS!$BY65&lt;&gt;0),[3]PREMIOS_GRADOS!$BY65,""),IF($A67="TOTAL",SUM(INDIRECT("AS4:AS"&amp;ROW()-1)),""))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IF(AND($A67&lt;&gt;"",$A67&lt;&gt;"TOTAL"),IF(AND([3]PREMIOS_GRADOS!$CB65&lt;&gt;"",[3]PREMIOS_GRADOS!$CB65&lt;&gt;0),[3]PREMIOS_GRADOS!$CB65,""),IF($A67="TOTAL",SUM(INDIRECT("AU4:AU"&amp;ROW()-1)),""))</f>
        <v/>
      </c>
      <c r="AV67" s="7" t="str">
        <f ca="1">IF(AND($A67&lt;&gt;"",$A67&lt;&gt;"TOTAL"),IF(AND([3]PREMIOS_GRADOS!$CD65&lt;&gt;"",[3]PREMIOS_GRADOS!$CD65&lt;&gt;0),[3]PREMIOS_GRADOS!$CD65,""),IF($A67="TOTAL",SUM(INDIRECT("AV4:AV"&amp;ROW()-1)),""))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IF(AND($A67&lt;&gt;"",$A67&lt;&gt;"TOTAL"),IF(AND([3]PREMIOS_GRADOS!$CG65&lt;&gt;"",[3]PREMIOS_GRADOS!$CG65&lt;&gt;0),[3]PREMIOS_GRADOS!$CG65,""),IF($A67="TOTAL",SUM(INDIRECT("AX4:AX"&amp;ROW()-1)),""))</f>
        <v/>
      </c>
      <c r="AY67" s="7" t="str">
        <f ca="1">IF(AND($A67&lt;&gt;"",$A67&lt;&gt;"TOTAL"),IF(AND([3]PREMIOS_GRADOS!$CI65&lt;&gt;"",[3]PREMIOS_GRADOS!$CI65&lt;&gt;0),[3]PREMIOS_GRADOS!$CI65,""),IF($A67="TOTAL",SUM(INDIRECT("AY4:AY"&amp;ROW()-1)),""))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IF(AND($A67&lt;&gt;"",$A67&lt;&gt;"TOTAL"),IF(AND([3]PREMIOS_GRADOS!$CL65&lt;&gt;"",[3]PREMIOS_GRADOS!$CL65&lt;&gt;0),[3]PREMIOS_GRADOS!$CL65,""),IF($A67="TOTAL",SUM(INDIRECT("BA4:BA"&amp;ROW()-1)),""))</f>
        <v/>
      </c>
      <c r="BB67" s="7" t="str">
        <f ca="1">IF(AND($A67&lt;&gt;"",$A67&lt;&gt;"TOTAL"),IF(AND([3]PREMIOS_GRADOS!$CN65&lt;&gt;"",[3]PREMIOS_GRADOS!$CN65&lt;&gt;0),[3]PREMIOS_GRADOS!$CN65,""),IF($A67="TOTAL",SUM(INDIRECT("BB4:BB"&amp;ROW()-1)),""))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IF(AND($A67&lt;&gt;"",$A67&lt;&gt;"TOTAL"),IF(AND([3]PREMIOS_GRADOS!$CQ65&lt;&gt;"",[3]PREMIOS_GRADOS!$CQ65&lt;&gt;0),[3]PREMIOS_GRADOS!$CQ65,""),IF($A67="TOTAL",SUM(INDIRECT("BD4:BD"&amp;ROW()-1)),""))</f>
        <v/>
      </c>
      <c r="BE67" s="7" t="str">
        <f ca="1">IF(AND($A67&lt;&gt;"",$A67&lt;&gt;"TOTAL"),IF(AND([3]PREMIOS_GRADOS!$CS65&lt;&gt;"",[3]PREMIOS_GRADOS!$CS65&lt;&gt;0),[3]PREMIOS_GRADOS!$CS65,""),IF($A67="TOTAL",SUM(INDIRECT("BE4:BE"&amp;ROW()-1)),""))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IF([3]PREMIOS_GRADOS!$D66&lt;&gt;"",[3]PREMIOS_GRADOS!$D66,IF(AND([3]PREMIOS_GRADOS!$D66="",[3]PREMIOS_GRADOS!$D67="",[3]PREMIOS_GRADOS!$D65=""),"","TOTAL"))</f>
        <v/>
      </c>
      <c r="B68" s="7" t="str">
        <f ca="1">IF(AND($A68&lt;&gt;"",$A68&lt;&gt;"TOTAL"),IF(AND([3]PREMIOS_GRADOS!$E66&lt;&gt;"",[3]PREMIOS_GRADOS!$E66&lt;&gt;0),[3]PREMIOS_GRADOS!$E66,""),IF($A68="TOTAL",SUM(INDIRECT("B4:B"&amp;ROW()-1)),""))</f>
        <v/>
      </c>
      <c r="C68" s="7" t="str">
        <f ca="1">IF(AND($A68&lt;&gt;"",$A68&lt;&gt;"TOTAL"),IF(AND([3]PREMIOS_GRADOS!$G66&lt;&gt;"",[3]PREMIOS_GRADOS!$G66&lt;&gt;0),[3]PREMIOS_GRADOS!$G66,""),IF($A68="TOTAL",SUM(INDIRECT("C4:C"&amp;ROW()-1)),""))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IF(AND($A68&lt;&gt;"",$A68&lt;&gt;"TOTAL"),IF(AND([3]PREMIOS_GRADOS!$J66&lt;&gt;"",[3]PREMIOS_GRADOS!$J66&lt;&gt;0),[3]PREMIOS_GRADOS!$J66,""),IF($A68="TOTAL",SUM(INDIRECT("E4:E"&amp;ROW()-1)),""))</f>
        <v/>
      </c>
      <c r="F68" s="7" t="str">
        <f ca="1">IF(AND($A68&lt;&gt;"",$A68&lt;&gt;"TOTAL"),IF(AND([3]PREMIOS_GRADOS!$L66&lt;&gt;"",[3]PREMIOS_GRADOS!$L66&lt;&gt;0),[3]PREMIOS_GRADOS!$L66,""),IF($A68="TOTAL",SUM(INDIRECT("F4:F"&amp;ROW()-1)),""))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IF(AND($A68&lt;&gt;"",$A68&lt;&gt;"TOTAL"),IF(AND([3]PREMIOS_GRADOS!$O66&lt;&gt;"",[3]PREMIOS_GRADOS!$O66&lt;&gt;0),[3]PREMIOS_GRADOS!$O66,""),IF($A68="TOTAL",SUM(INDIRECT("H4:H"&amp;ROW()-1)),""))</f>
        <v/>
      </c>
      <c r="I68" s="7" t="str">
        <f ca="1">IF(AND($A68&lt;&gt;"",$A68&lt;&gt;"TOTAL"),IF(AND([3]PREMIOS_GRADOS!$Q66&lt;&gt;"",[3]PREMIOS_GRADOS!$Q66&lt;&gt;0),[3]PREMIOS_GRADOS!$Q66,""),IF($A68="TOTAL",SUM(INDIRECT("I4:I"&amp;ROW()-1)),""))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IF(AND($A68&lt;&gt;"",$A68&lt;&gt;"TOTAL"),IF(AND([3]PREMIOS_GRADOS!$T66&lt;&gt;"",[3]PREMIOS_GRADOS!$T66&lt;&gt;0),[3]PREMIOS_GRADOS!$T66,""),IF($A68="TOTAL",SUM(INDIRECT("K4:K"&amp;ROW()-1)),""))</f>
        <v/>
      </c>
      <c r="L68" s="7" t="str">
        <f ca="1">IF(AND($A68&lt;&gt;"",$A68&lt;&gt;"TOTAL"),IF(AND([3]PREMIOS_GRADOS!$V66&lt;&gt;"",[3]PREMIOS_GRADOS!$V66&lt;&gt;0),[3]PREMIOS_GRADOS!$V66,""),IF($A68="TOTAL",SUM(INDIRECT("L4:L"&amp;ROW()-1)),""))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IF(AND($A68&lt;&gt;"",$A68&lt;&gt;"TOTAL"),IF(AND([3]PREMIOS_GRADOS!$Y66&lt;&gt;"",[3]PREMIOS_GRADOS!$Y66&lt;&gt;0),[3]PREMIOS_GRADOS!$Y66,""),IF($A68="TOTAL",SUM(INDIRECT("N4:N"&amp;ROW()-1)),""))</f>
        <v/>
      </c>
      <c r="O68" s="7" t="str">
        <f ca="1">IF(AND($A68&lt;&gt;"",$A68&lt;&gt;"TOTAL"),IF(AND([3]PREMIOS_GRADOS!$AA66&lt;&gt;"",[3]PREMIOS_GRADOS!$AA66&lt;&gt;0),[3]PREMIOS_GRADOS!$AA66,""),IF($A68="TOTAL",SUM(INDIRECT("O4:O"&amp;ROW()-1)),""))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IF(AND($A68&lt;&gt;"",$A68&lt;&gt;"TOTAL"),IF(AND([3]PREMIOS_GRADOS!$AD66&lt;&gt;"",[3]PREMIOS_GRADOS!$AD66&lt;&gt;0),[3]PREMIOS_GRADOS!$AD66,""),IF($A68="TOTAL",SUM(INDIRECT("Q4:Q"&amp;ROW()-1)),""))</f>
        <v/>
      </c>
      <c r="R68" s="7" t="str">
        <f ca="1">IF(AND($A68&lt;&gt;"",$A68&lt;&gt;"TOTAL"),IF(AND([3]PREMIOS_GRADOS!$AF66&lt;&gt;"",[3]PREMIOS_GRADOS!$AF66&lt;&gt;0),[3]PREMIOS_GRADOS!$AF66,""),IF($A68="TOTAL",SUM(INDIRECT("R4:R"&amp;ROW()-1)),""))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IF(AND($A68&lt;&gt;"",$A68&lt;&gt;"TOTAL"),IF(AND([3]PREMIOS_GRADOS!$AI66&lt;&gt;"",[3]PREMIOS_GRADOS!$AI66&lt;&gt;0),[3]PREMIOS_GRADOS!$AI66,""),IF($A68="TOTAL",SUM(INDIRECT("T4:T"&amp;ROW()-1)),""))</f>
        <v/>
      </c>
      <c r="U68" s="7" t="str">
        <f ca="1">IF(AND($A68&lt;&gt;"",$A68&lt;&gt;"TOTAL"),IF(AND([3]PREMIOS_GRADOS!$AK66&lt;&gt;"",[3]PREMIOS_GRADOS!$AK66&lt;&gt;0),[3]PREMIOS_GRADOS!$AK66,""),IF($A68="TOTAL",SUM(INDIRECT("U4:U"&amp;ROW()-1)),""))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IF(AND($A68&lt;&gt;"",$A68&lt;&gt;"TOTAL"),IF(AND([3]PREMIOS_GRADOS!$AN66&lt;&gt;"",[3]PREMIOS_GRADOS!$AN66&lt;&gt;0),[3]PREMIOS_GRADOS!$AN66,""),IF($A68="TOTAL",SUM(INDIRECT("W4:W"&amp;ROW()-1)),""))</f>
        <v/>
      </c>
      <c r="X68" s="7" t="str">
        <f ca="1">IF(AND($A68&lt;&gt;"",$A68&lt;&gt;"TOTAL"),IF(AND([3]PREMIOS_GRADOS!$AP66&lt;&gt;"",[3]PREMIOS_GRADOS!$AP66&lt;&gt;0),[3]PREMIOS_GRADOS!$AP66,""),IF($A68="TOTAL",SUM(INDIRECT("X4:X"&amp;ROW()-1)),""))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IF(AND($A68&lt;&gt;"",$A68&lt;&gt;"TOTAL"),IF(AND([3]PREMIOS_GRADOS!$AS66&lt;&gt;"",[3]PREMIOS_GRADOS!$AS66&lt;&gt;0),[3]PREMIOS_GRADOS!$AS66,""),IF($A68="TOTAL",SUM(INDIRECT("Z4:Z"&amp;ROW()-1)),""))</f>
        <v/>
      </c>
      <c r="AA68" s="7" t="str">
        <f ca="1">IF(AND($A68&lt;&gt;"",$A68&lt;&gt;"TOTAL"),IF(AND([3]PREMIOS_GRADOS!$AU66&lt;&gt;"",[3]PREMIOS_GRADOS!$AU66&lt;&gt;0),[3]PREMIOS_GRADOS!$AU66,""),IF($A68="TOTAL",SUM(INDIRECT("AA4:AA"&amp;ROW()-1)),""))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IF(AND($A68&lt;&gt;"",$A68&lt;&gt;"TOTAL"),IF(AND([3]PREMIOS_GRADOS!$AX66&lt;&gt;"",[3]PREMIOS_GRADOS!$AX66&lt;&gt;0),[3]PREMIOS_GRADOS!$AX66,""),IF($A68="TOTAL",SUM(INDIRECT("AC4:AC"&amp;ROW()-1)),""))</f>
        <v/>
      </c>
      <c r="AD68" s="7" t="str">
        <f ca="1">IF(AND($A68&lt;&gt;"",$A68&lt;&gt;"TOTAL"),IF(AND([3]PREMIOS_GRADOS!$AZ66&lt;&gt;"",[3]PREMIOS_GRADOS!$AZ66&lt;&gt;0),[3]PREMIOS_GRADOS!$AZ66,""),IF($A68="TOTAL",SUM(INDIRECT("AD4:AD"&amp;ROW()-1)),""))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IF(AND($A68&lt;&gt;"",$A68&lt;&gt;"TOTAL"),IF(AND([3]PREMIOS_GRADOS!$BC66&lt;&gt;"",[3]PREMIOS_GRADOS!$BC66&lt;&gt;0),[3]PREMIOS_GRADOS!$BC66,""),IF($A68="TOTAL",SUM(INDIRECT("AF4:AF"&amp;ROW()-1)),""))</f>
        <v/>
      </c>
      <c r="AG68" s="7" t="str">
        <f ca="1">IF(AND($A68&lt;&gt;"",$A68&lt;&gt;"TOTAL"),IF(AND([3]PREMIOS_GRADOS!$BE66&lt;&gt;"",[3]PREMIOS_GRADOS!$BE66&lt;&gt;0),[3]PREMIOS_GRADOS!$BE66,""),IF($A68="TOTAL",SUM(INDIRECT("AG4:AG"&amp;ROW()-1)),""))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IF(AND($A68&lt;&gt;"",$A68&lt;&gt;"TOTAL"),IF(AND([3]PREMIOS_GRADOS!$BH66&lt;&gt;"",[3]PREMIOS_GRADOS!$BH66&lt;&gt;0),[3]PREMIOS_GRADOS!$BH66,""),IF($A68="TOTAL",SUM(INDIRECT("AI4:AI"&amp;ROW()-1)),""))</f>
        <v/>
      </c>
      <c r="AJ68" s="7" t="str">
        <f ca="1">IF(AND($A68&lt;&gt;"",$A68&lt;&gt;"TOTAL"),IF(AND([3]PREMIOS_GRADOS!$BJ66&lt;&gt;"",[3]PREMIOS_GRADOS!$BJ66&lt;&gt;0),[3]PREMIOS_GRADOS!$BJ66,""),IF($A68="TOTAL",SUM(INDIRECT("AJ4:AJ"&amp;ROW()-1)),""))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IF(AND($A68&lt;&gt;"",$A68&lt;&gt;"TOTAL"),IF(AND([3]PREMIOS_GRADOS!$BM66&lt;&gt;"",[3]PREMIOS_GRADOS!$BM66&lt;&gt;0),[3]PREMIOS_GRADOS!$BM66,""),IF($A68="TOTAL",SUM(INDIRECT("AL4:AL"&amp;ROW()-1)),""))</f>
        <v/>
      </c>
      <c r="AM68" s="7" t="str">
        <f ca="1">IF(AND($A68&lt;&gt;"",$A68&lt;&gt;"TOTAL"),IF(AND([3]PREMIOS_GRADOS!$BO66&lt;&gt;"",[3]PREMIOS_GRADOS!$BO66&lt;&gt;0),[3]PREMIOS_GRADOS!$BO66,""),IF($A68="TOTAL",SUM(INDIRECT("AM4:AM"&amp;ROW()-1)),""))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IF(AND($A68&lt;&gt;"",$A68&lt;&gt;"TOTAL"),IF(AND([3]PREMIOS_GRADOS!$BR66&lt;&gt;"",[3]PREMIOS_GRADOS!$BR66&lt;&gt;0),[3]PREMIOS_GRADOS!$BR66,""),IF($A68="TOTAL",SUM(INDIRECT("AO4:AO"&amp;ROW()-1)),""))</f>
        <v/>
      </c>
      <c r="AP68" s="7" t="str">
        <f ca="1">IF(AND($A68&lt;&gt;"",$A68&lt;&gt;"TOTAL"),IF(AND([3]PREMIOS_GRADOS!$BT66&lt;&gt;"",[3]PREMIOS_GRADOS!$BT66&lt;&gt;0),[3]PREMIOS_GRADOS!$BT66,""),IF($A68="TOTAL",SUM(INDIRECT("AP4:AP"&amp;ROW()-1)),""))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IF(AND($A68&lt;&gt;"",$A68&lt;&gt;"TOTAL"),IF(AND([3]PREMIOS_GRADOS!$BW66&lt;&gt;"",[3]PREMIOS_GRADOS!$BW66&lt;&gt;0),[3]PREMIOS_GRADOS!$BW66,""),IF($A68="TOTAL",SUM(INDIRECT("AR4:AR"&amp;ROW()-1)),""))</f>
        <v/>
      </c>
      <c r="AS68" s="7" t="str">
        <f ca="1">IF(AND($A68&lt;&gt;"",$A68&lt;&gt;"TOTAL"),IF(AND([3]PREMIOS_GRADOS!$BY66&lt;&gt;"",[3]PREMIOS_GRADOS!$BY66&lt;&gt;0),[3]PREMIOS_GRADOS!$BY66,""),IF($A68="TOTAL",SUM(INDIRECT("AS4:AS"&amp;ROW()-1)),""))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IF(AND($A68&lt;&gt;"",$A68&lt;&gt;"TOTAL"),IF(AND([3]PREMIOS_GRADOS!$CB66&lt;&gt;"",[3]PREMIOS_GRADOS!$CB66&lt;&gt;0),[3]PREMIOS_GRADOS!$CB66,""),IF($A68="TOTAL",SUM(INDIRECT("AU4:AU"&amp;ROW()-1)),""))</f>
        <v/>
      </c>
      <c r="AV68" s="7" t="str">
        <f ca="1">IF(AND($A68&lt;&gt;"",$A68&lt;&gt;"TOTAL"),IF(AND([3]PREMIOS_GRADOS!$CD66&lt;&gt;"",[3]PREMIOS_GRADOS!$CD66&lt;&gt;0),[3]PREMIOS_GRADOS!$CD66,""),IF($A68="TOTAL",SUM(INDIRECT("AV4:AV"&amp;ROW()-1)),""))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IF(AND($A68&lt;&gt;"",$A68&lt;&gt;"TOTAL"),IF(AND([3]PREMIOS_GRADOS!$CG66&lt;&gt;"",[3]PREMIOS_GRADOS!$CG66&lt;&gt;0),[3]PREMIOS_GRADOS!$CG66,""),IF($A68="TOTAL",SUM(INDIRECT("AX4:AX"&amp;ROW()-1)),""))</f>
        <v/>
      </c>
      <c r="AY68" s="7" t="str">
        <f ca="1">IF(AND($A68&lt;&gt;"",$A68&lt;&gt;"TOTAL"),IF(AND([3]PREMIOS_GRADOS!$CI66&lt;&gt;"",[3]PREMIOS_GRADOS!$CI66&lt;&gt;0),[3]PREMIOS_GRADOS!$CI66,""),IF($A68="TOTAL",SUM(INDIRECT("AY4:AY"&amp;ROW()-1)),""))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IF(AND($A68&lt;&gt;"",$A68&lt;&gt;"TOTAL"),IF(AND([3]PREMIOS_GRADOS!$CL66&lt;&gt;"",[3]PREMIOS_GRADOS!$CL66&lt;&gt;0),[3]PREMIOS_GRADOS!$CL66,""),IF($A68="TOTAL",SUM(INDIRECT("BA4:BA"&amp;ROW()-1)),""))</f>
        <v/>
      </c>
      <c r="BB68" s="7" t="str">
        <f ca="1">IF(AND($A68&lt;&gt;"",$A68&lt;&gt;"TOTAL"),IF(AND([3]PREMIOS_GRADOS!$CN66&lt;&gt;"",[3]PREMIOS_GRADOS!$CN66&lt;&gt;0),[3]PREMIOS_GRADOS!$CN66,""),IF($A68="TOTAL",SUM(INDIRECT("BB4:BB"&amp;ROW()-1)),""))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IF(AND($A68&lt;&gt;"",$A68&lt;&gt;"TOTAL"),IF(AND([3]PREMIOS_GRADOS!$CQ66&lt;&gt;"",[3]PREMIOS_GRADOS!$CQ66&lt;&gt;0),[3]PREMIOS_GRADOS!$CQ66,""),IF($A68="TOTAL",SUM(INDIRECT("BD4:BD"&amp;ROW()-1)),""))</f>
        <v/>
      </c>
      <c r="BE68" s="7" t="str">
        <f ca="1">IF(AND($A68&lt;&gt;"",$A68&lt;&gt;"TOTAL"),IF(AND([3]PREMIOS_GRADOS!$CS66&lt;&gt;"",[3]PREMIOS_GRADOS!$CS66&lt;&gt;0),[3]PREMIOS_GRADOS!$CS66,""),IF($A68="TOTAL",SUM(INDIRECT("BE4:BE"&amp;ROW()-1)),""))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IF([3]PREMIOS_GRADOS!$D67&lt;&gt;"",[3]PREMIOS_GRADOS!$D67,IF(AND([3]PREMIOS_GRADOS!$D67="",[3]PREMIOS_GRADOS!$D68="",[3]PREMIOS_GRADOS!$D66=""),"","TOTAL"))</f>
        <v/>
      </c>
      <c r="B69" s="7" t="str">
        <f ca="1">IF(AND($A69&lt;&gt;"",$A69&lt;&gt;"TOTAL"),IF(AND([3]PREMIOS_GRADOS!$E67&lt;&gt;"",[3]PREMIOS_GRADOS!$E67&lt;&gt;0),[3]PREMIOS_GRADOS!$E67,""),IF($A69="TOTAL",SUM(INDIRECT("B4:B"&amp;ROW()-1)),""))</f>
        <v/>
      </c>
      <c r="C69" s="7" t="str">
        <f ca="1">IF(AND($A69&lt;&gt;"",$A69&lt;&gt;"TOTAL"),IF(AND([3]PREMIOS_GRADOS!$G67&lt;&gt;"",[3]PREMIOS_GRADOS!$G67&lt;&gt;0),[3]PREMIOS_GRADOS!$G67,""),IF($A69="TOTAL",SUM(INDIRECT("C4:C"&amp;ROW()-1)),""))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IF(AND($A69&lt;&gt;"",$A69&lt;&gt;"TOTAL"),IF(AND([3]PREMIOS_GRADOS!$J67&lt;&gt;"",[3]PREMIOS_GRADOS!$J67&lt;&gt;0),[3]PREMIOS_GRADOS!$J67,""),IF($A69="TOTAL",SUM(INDIRECT("E4:E"&amp;ROW()-1)),""))</f>
        <v/>
      </c>
      <c r="F69" s="7" t="str">
        <f ca="1">IF(AND($A69&lt;&gt;"",$A69&lt;&gt;"TOTAL"),IF(AND([3]PREMIOS_GRADOS!$L67&lt;&gt;"",[3]PREMIOS_GRADOS!$L67&lt;&gt;0),[3]PREMIOS_GRADOS!$L67,""),IF($A69="TOTAL",SUM(INDIRECT("F4:F"&amp;ROW()-1)),""))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IF(AND($A69&lt;&gt;"",$A69&lt;&gt;"TOTAL"),IF(AND([3]PREMIOS_GRADOS!$O67&lt;&gt;"",[3]PREMIOS_GRADOS!$O67&lt;&gt;0),[3]PREMIOS_GRADOS!$O67,""),IF($A69="TOTAL",SUM(INDIRECT("H4:H"&amp;ROW()-1)),""))</f>
        <v/>
      </c>
      <c r="I69" s="7" t="str">
        <f ca="1">IF(AND($A69&lt;&gt;"",$A69&lt;&gt;"TOTAL"),IF(AND([3]PREMIOS_GRADOS!$Q67&lt;&gt;"",[3]PREMIOS_GRADOS!$Q67&lt;&gt;0),[3]PREMIOS_GRADOS!$Q67,""),IF($A69="TOTAL",SUM(INDIRECT("I4:I"&amp;ROW()-1)),""))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IF(AND($A69&lt;&gt;"",$A69&lt;&gt;"TOTAL"),IF(AND([3]PREMIOS_GRADOS!$T67&lt;&gt;"",[3]PREMIOS_GRADOS!$T67&lt;&gt;0),[3]PREMIOS_GRADOS!$T67,""),IF($A69="TOTAL",SUM(INDIRECT("K4:K"&amp;ROW()-1)),""))</f>
        <v/>
      </c>
      <c r="L69" s="7" t="str">
        <f ca="1">IF(AND($A69&lt;&gt;"",$A69&lt;&gt;"TOTAL"),IF(AND([3]PREMIOS_GRADOS!$V67&lt;&gt;"",[3]PREMIOS_GRADOS!$V67&lt;&gt;0),[3]PREMIOS_GRADOS!$V67,""),IF($A69="TOTAL",SUM(INDIRECT("L4:L"&amp;ROW()-1)),""))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IF(AND($A69&lt;&gt;"",$A69&lt;&gt;"TOTAL"),IF(AND([3]PREMIOS_GRADOS!$Y67&lt;&gt;"",[3]PREMIOS_GRADOS!$Y67&lt;&gt;0),[3]PREMIOS_GRADOS!$Y67,""),IF($A69="TOTAL",SUM(INDIRECT("N4:N"&amp;ROW()-1)),""))</f>
        <v/>
      </c>
      <c r="O69" s="7" t="str">
        <f ca="1">IF(AND($A69&lt;&gt;"",$A69&lt;&gt;"TOTAL"),IF(AND([3]PREMIOS_GRADOS!$AA67&lt;&gt;"",[3]PREMIOS_GRADOS!$AA67&lt;&gt;0),[3]PREMIOS_GRADOS!$AA67,""),IF($A69="TOTAL",SUM(INDIRECT("O4:O"&amp;ROW()-1)),""))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IF(AND($A69&lt;&gt;"",$A69&lt;&gt;"TOTAL"),IF(AND([3]PREMIOS_GRADOS!$AD67&lt;&gt;"",[3]PREMIOS_GRADOS!$AD67&lt;&gt;0),[3]PREMIOS_GRADOS!$AD67,""),IF($A69="TOTAL",SUM(INDIRECT("Q4:Q"&amp;ROW()-1)),""))</f>
        <v/>
      </c>
      <c r="R69" s="7" t="str">
        <f ca="1">IF(AND($A69&lt;&gt;"",$A69&lt;&gt;"TOTAL"),IF(AND([3]PREMIOS_GRADOS!$AF67&lt;&gt;"",[3]PREMIOS_GRADOS!$AF67&lt;&gt;0),[3]PREMIOS_GRADOS!$AF67,""),IF($A69="TOTAL",SUM(INDIRECT("R4:R"&amp;ROW()-1)),""))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IF(AND($A69&lt;&gt;"",$A69&lt;&gt;"TOTAL"),IF(AND([3]PREMIOS_GRADOS!$AI67&lt;&gt;"",[3]PREMIOS_GRADOS!$AI67&lt;&gt;0),[3]PREMIOS_GRADOS!$AI67,""),IF($A69="TOTAL",SUM(INDIRECT("T4:T"&amp;ROW()-1)),""))</f>
        <v/>
      </c>
      <c r="U69" s="7" t="str">
        <f ca="1">IF(AND($A69&lt;&gt;"",$A69&lt;&gt;"TOTAL"),IF(AND([3]PREMIOS_GRADOS!$AK67&lt;&gt;"",[3]PREMIOS_GRADOS!$AK67&lt;&gt;0),[3]PREMIOS_GRADOS!$AK67,""),IF($A69="TOTAL",SUM(INDIRECT("U4:U"&amp;ROW()-1)),""))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IF(AND($A69&lt;&gt;"",$A69&lt;&gt;"TOTAL"),IF(AND([3]PREMIOS_GRADOS!$AN67&lt;&gt;"",[3]PREMIOS_GRADOS!$AN67&lt;&gt;0),[3]PREMIOS_GRADOS!$AN67,""),IF($A69="TOTAL",SUM(INDIRECT("W4:W"&amp;ROW()-1)),""))</f>
        <v/>
      </c>
      <c r="X69" s="7" t="str">
        <f ca="1">IF(AND($A69&lt;&gt;"",$A69&lt;&gt;"TOTAL"),IF(AND([3]PREMIOS_GRADOS!$AP67&lt;&gt;"",[3]PREMIOS_GRADOS!$AP67&lt;&gt;0),[3]PREMIOS_GRADOS!$AP67,""),IF($A69="TOTAL",SUM(INDIRECT("X4:X"&amp;ROW()-1)),""))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IF(AND($A69&lt;&gt;"",$A69&lt;&gt;"TOTAL"),IF(AND([3]PREMIOS_GRADOS!$AS67&lt;&gt;"",[3]PREMIOS_GRADOS!$AS67&lt;&gt;0),[3]PREMIOS_GRADOS!$AS67,""),IF($A69="TOTAL",SUM(INDIRECT("Z4:Z"&amp;ROW()-1)),""))</f>
        <v/>
      </c>
      <c r="AA69" s="7" t="str">
        <f ca="1">IF(AND($A69&lt;&gt;"",$A69&lt;&gt;"TOTAL"),IF(AND([3]PREMIOS_GRADOS!$AU67&lt;&gt;"",[3]PREMIOS_GRADOS!$AU67&lt;&gt;0),[3]PREMIOS_GRADOS!$AU67,""),IF($A69="TOTAL",SUM(INDIRECT("AA4:AA"&amp;ROW()-1)),""))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IF(AND($A69&lt;&gt;"",$A69&lt;&gt;"TOTAL"),IF(AND([3]PREMIOS_GRADOS!$AX67&lt;&gt;"",[3]PREMIOS_GRADOS!$AX67&lt;&gt;0),[3]PREMIOS_GRADOS!$AX67,""),IF($A69="TOTAL",SUM(INDIRECT("AC4:AC"&amp;ROW()-1)),""))</f>
        <v/>
      </c>
      <c r="AD69" s="7" t="str">
        <f ca="1">IF(AND($A69&lt;&gt;"",$A69&lt;&gt;"TOTAL"),IF(AND([3]PREMIOS_GRADOS!$AZ67&lt;&gt;"",[3]PREMIOS_GRADOS!$AZ67&lt;&gt;0),[3]PREMIOS_GRADOS!$AZ67,""),IF($A69="TOTAL",SUM(INDIRECT("AD4:AD"&amp;ROW()-1)),""))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IF(AND($A69&lt;&gt;"",$A69&lt;&gt;"TOTAL"),IF(AND([3]PREMIOS_GRADOS!$BC67&lt;&gt;"",[3]PREMIOS_GRADOS!$BC67&lt;&gt;0),[3]PREMIOS_GRADOS!$BC67,""),IF($A69="TOTAL",SUM(INDIRECT("AF4:AF"&amp;ROW()-1)),""))</f>
        <v/>
      </c>
      <c r="AG69" s="7" t="str">
        <f ca="1">IF(AND($A69&lt;&gt;"",$A69&lt;&gt;"TOTAL"),IF(AND([3]PREMIOS_GRADOS!$BE67&lt;&gt;"",[3]PREMIOS_GRADOS!$BE67&lt;&gt;0),[3]PREMIOS_GRADOS!$BE67,""),IF($A69="TOTAL",SUM(INDIRECT("AG4:AG"&amp;ROW()-1)),""))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IF(AND($A69&lt;&gt;"",$A69&lt;&gt;"TOTAL"),IF(AND([3]PREMIOS_GRADOS!$BH67&lt;&gt;"",[3]PREMIOS_GRADOS!$BH67&lt;&gt;0),[3]PREMIOS_GRADOS!$BH67,""),IF($A69="TOTAL",SUM(INDIRECT("AI4:AI"&amp;ROW()-1)),""))</f>
        <v/>
      </c>
      <c r="AJ69" s="7" t="str">
        <f ca="1">IF(AND($A69&lt;&gt;"",$A69&lt;&gt;"TOTAL"),IF(AND([3]PREMIOS_GRADOS!$BJ67&lt;&gt;"",[3]PREMIOS_GRADOS!$BJ67&lt;&gt;0),[3]PREMIOS_GRADOS!$BJ67,""),IF($A69="TOTAL",SUM(INDIRECT("AJ4:AJ"&amp;ROW()-1)),""))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IF(AND($A69&lt;&gt;"",$A69&lt;&gt;"TOTAL"),IF(AND([3]PREMIOS_GRADOS!$BM67&lt;&gt;"",[3]PREMIOS_GRADOS!$BM67&lt;&gt;0),[3]PREMIOS_GRADOS!$BM67,""),IF($A69="TOTAL",SUM(INDIRECT("AL4:AL"&amp;ROW()-1)),""))</f>
        <v/>
      </c>
      <c r="AM69" s="7" t="str">
        <f ca="1">IF(AND($A69&lt;&gt;"",$A69&lt;&gt;"TOTAL"),IF(AND([3]PREMIOS_GRADOS!$BO67&lt;&gt;"",[3]PREMIOS_GRADOS!$BO67&lt;&gt;0),[3]PREMIOS_GRADOS!$BO67,""),IF($A69="TOTAL",SUM(INDIRECT("AM4:AM"&amp;ROW()-1)),""))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IF(AND($A69&lt;&gt;"",$A69&lt;&gt;"TOTAL"),IF(AND([3]PREMIOS_GRADOS!$BR67&lt;&gt;"",[3]PREMIOS_GRADOS!$BR67&lt;&gt;0),[3]PREMIOS_GRADOS!$BR67,""),IF($A69="TOTAL",SUM(INDIRECT("AO4:AO"&amp;ROW()-1)),""))</f>
        <v/>
      </c>
      <c r="AP69" s="7" t="str">
        <f ca="1">IF(AND($A69&lt;&gt;"",$A69&lt;&gt;"TOTAL"),IF(AND([3]PREMIOS_GRADOS!$BT67&lt;&gt;"",[3]PREMIOS_GRADOS!$BT67&lt;&gt;0),[3]PREMIOS_GRADOS!$BT67,""),IF($A69="TOTAL",SUM(INDIRECT("AP4:AP"&amp;ROW()-1)),""))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IF(AND($A69&lt;&gt;"",$A69&lt;&gt;"TOTAL"),IF(AND([3]PREMIOS_GRADOS!$BW67&lt;&gt;"",[3]PREMIOS_GRADOS!$BW67&lt;&gt;0),[3]PREMIOS_GRADOS!$BW67,""),IF($A69="TOTAL",SUM(INDIRECT("AR4:AR"&amp;ROW()-1)),""))</f>
        <v/>
      </c>
      <c r="AS69" s="7" t="str">
        <f ca="1">IF(AND($A69&lt;&gt;"",$A69&lt;&gt;"TOTAL"),IF(AND([3]PREMIOS_GRADOS!$BY67&lt;&gt;"",[3]PREMIOS_GRADOS!$BY67&lt;&gt;0),[3]PREMIOS_GRADOS!$BY67,""),IF($A69="TOTAL",SUM(INDIRECT("AS4:AS"&amp;ROW()-1)),""))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IF(AND($A69&lt;&gt;"",$A69&lt;&gt;"TOTAL"),IF(AND([3]PREMIOS_GRADOS!$CB67&lt;&gt;"",[3]PREMIOS_GRADOS!$CB67&lt;&gt;0),[3]PREMIOS_GRADOS!$CB67,""),IF($A69="TOTAL",SUM(INDIRECT("AU4:AU"&amp;ROW()-1)),""))</f>
        <v/>
      </c>
      <c r="AV69" s="7" t="str">
        <f ca="1">IF(AND($A69&lt;&gt;"",$A69&lt;&gt;"TOTAL"),IF(AND([3]PREMIOS_GRADOS!$CD67&lt;&gt;"",[3]PREMIOS_GRADOS!$CD67&lt;&gt;0),[3]PREMIOS_GRADOS!$CD67,""),IF($A69="TOTAL",SUM(INDIRECT("AV4:AV"&amp;ROW()-1)),""))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IF(AND($A69&lt;&gt;"",$A69&lt;&gt;"TOTAL"),IF(AND([3]PREMIOS_GRADOS!$CG67&lt;&gt;"",[3]PREMIOS_GRADOS!$CG67&lt;&gt;0),[3]PREMIOS_GRADOS!$CG67,""),IF($A69="TOTAL",SUM(INDIRECT("AX4:AX"&amp;ROW()-1)),""))</f>
        <v/>
      </c>
      <c r="AY69" s="7" t="str">
        <f ca="1">IF(AND($A69&lt;&gt;"",$A69&lt;&gt;"TOTAL"),IF(AND([3]PREMIOS_GRADOS!$CI67&lt;&gt;"",[3]PREMIOS_GRADOS!$CI67&lt;&gt;0),[3]PREMIOS_GRADOS!$CI67,""),IF($A69="TOTAL",SUM(INDIRECT("AY4:AY"&amp;ROW()-1)),""))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IF(AND($A69&lt;&gt;"",$A69&lt;&gt;"TOTAL"),IF(AND([3]PREMIOS_GRADOS!$CL67&lt;&gt;"",[3]PREMIOS_GRADOS!$CL67&lt;&gt;0),[3]PREMIOS_GRADOS!$CL67,""),IF($A69="TOTAL",SUM(INDIRECT("BA4:BA"&amp;ROW()-1)),""))</f>
        <v/>
      </c>
      <c r="BB69" s="7" t="str">
        <f ca="1">IF(AND($A69&lt;&gt;"",$A69&lt;&gt;"TOTAL"),IF(AND([3]PREMIOS_GRADOS!$CN67&lt;&gt;"",[3]PREMIOS_GRADOS!$CN67&lt;&gt;0),[3]PREMIOS_GRADOS!$CN67,""),IF($A69="TOTAL",SUM(INDIRECT("BB4:BB"&amp;ROW()-1)),""))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IF(AND($A69&lt;&gt;"",$A69&lt;&gt;"TOTAL"),IF(AND([3]PREMIOS_GRADOS!$CQ67&lt;&gt;"",[3]PREMIOS_GRADOS!$CQ67&lt;&gt;0),[3]PREMIOS_GRADOS!$CQ67,""),IF($A69="TOTAL",SUM(INDIRECT("BD4:BD"&amp;ROW()-1)),""))</f>
        <v/>
      </c>
      <c r="BE69" s="7" t="str">
        <f ca="1">IF(AND($A69&lt;&gt;"",$A69&lt;&gt;"TOTAL"),IF(AND([3]PREMIOS_GRADOS!$CS67&lt;&gt;"",[3]PREMIOS_GRADOS!$CS67&lt;&gt;0),[3]PREMIOS_GRADOS!$CS67,""),IF($A69="TOTAL",SUM(INDIRECT("BE4:BE"&amp;ROW()-1)),""))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IF([3]PREMIOS_GRADOS!$D68&lt;&gt;"",[3]PREMIOS_GRADOS!$D68,IF(AND([3]PREMIOS_GRADOS!$D68="",[3]PREMIOS_GRADOS!$D69="",[3]PREMIOS_GRADOS!$D67=""),"","TOTAL"))</f>
        <v/>
      </c>
      <c r="B70" s="7" t="str">
        <f ca="1">IF(AND($A70&lt;&gt;"",$A70&lt;&gt;"TOTAL"),IF(AND([3]PREMIOS_GRADOS!$E68&lt;&gt;"",[3]PREMIOS_GRADOS!$E68&lt;&gt;0),[3]PREMIOS_GRADOS!$E68,""),IF($A70="TOTAL",SUM(INDIRECT("B4:B"&amp;ROW()-1)),""))</f>
        <v/>
      </c>
      <c r="C70" s="7" t="str">
        <f ca="1">IF(AND($A70&lt;&gt;"",$A70&lt;&gt;"TOTAL"),IF(AND([3]PREMIOS_GRADOS!$G68&lt;&gt;"",[3]PREMIOS_GRADOS!$G68&lt;&gt;0),[3]PREMIOS_GRADOS!$G68,""),IF($A70="TOTAL",SUM(INDIRECT("C4:C"&amp;ROW()-1)),""))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IF(AND($A70&lt;&gt;"",$A70&lt;&gt;"TOTAL"),IF(AND([3]PREMIOS_GRADOS!$J68&lt;&gt;"",[3]PREMIOS_GRADOS!$J68&lt;&gt;0),[3]PREMIOS_GRADOS!$J68,""),IF($A70="TOTAL",SUM(INDIRECT("E4:E"&amp;ROW()-1)),""))</f>
        <v/>
      </c>
      <c r="F70" s="7" t="str">
        <f ca="1">IF(AND($A70&lt;&gt;"",$A70&lt;&gt;"TOTAL"),IF(AND([3]PREMIOS_GRADOS!$L68&lt;&gt;"",[3]PREMIOS_GRADOS!$L68&lt;&gt;0),[3]PREMIOS_GRADOS!$L68,""),IF($A70="TOTAL",SUM(INDIRECT("F4:F"&amp;ROW()-1)),""))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IF(AND($A70&lt;&gt;"",$A70&lt;&gt;"TOTAL"),IF(AND([3]PREMIOS_GRADOS!$O68&lt;&gt;"",[3]PREMIOS_GRADOS!$O68&lt;&gt;0),[3]PREMIOS_GRADOS!$O68,""),IF($A70="TOTAL",SUM(INDIRECT("H4:H"&amp;ROW()-1)),""))</f>
        <v/>
      </c>
      <c r="I70" s="7" t="str">
        <f ca="1">IF(AND($A70&lt;&gt;"",$A70&lt;&gt;"TOTAL"),IF(AND([3]PREMIOS_GRADOS!$Q68&lt;&gt;"",[3]PREMIOS_GRADOS!$Q68&lt;&gt;0),[3]PREMIOS_GRADOS!$Q68,""),IF($A70="TOTAL",SUM(INDIRECT("I4:I"&amp;ROW()-1)),""))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IF(AND($A70&lt;&gt;"",$A70&lt;&gt;"TOTAL"),IF(AND([3]PREMIOS_GRADOS!$T68&lt;&gt;"",[3]PREMIOS_GRADOS!$T68&lt;&gt;0),[3]PREMIOS_GRADOS!$T68,""),IF($A70="TOTAL",SUM(INDIRECT("K4:K"&amp;ROW()-1)),""))</f>
        <v/>
      </c>
      <c r="L70" s="7" t="str">
        <f ca="1">IF(AND($A70&lt;&gt;"",$A70&lt;&gt;"TOTAL"),IF(AND([3]PREMIOS_GRADOS!$V68&lt;&gt;"",[3]PREMIOS_GRADOS!$V68&lt;&gt;0),[3]PREMIOS_GRADOS!$V68,""),IF($A70="TOTAL",SUM(INDIRECT("L4:L"&amp;ROW()-1)),""))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IF(AND($A70&lt;&gt;"",$A70&lt;&gt;"TOTAL"),IF(AND([3]PREMIOS_GRADOS!$Y68&lt;&gt;"",[3]PREMIOS_GRADOS!$Y68&lt;&gt;0),[3]PREMIOS_GRADOS!$Y68,""),IF($A70="TOTAL",SUM(INDIRECT("N4:N"&amp;ROW()-1)),""))</f>
        <v/>
      </c>
      <c r="O70" s="7" t="str">
        <f ca="1">IF(AND($A70&lt;&gt;"",$A70&lt;&gt;"TOTAL"),IF(AND([3]PREMIOS_GRADOS!$AA68&lt;&gt;"",[3]PREMIOS_GRADOS!$AA68&lt;&gt;0),[3]PREMIOS_GRADOS!$AA68,""),IF($A70="TOTAL",SUM(INDIRECT("O4:O"&amp;ROW()-1)),""))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IF(AND($A70&lt;&gt;"",$A70&lt;&gt;"TOTAL"),IF(AND([3]PREMIOS_GRADOS!$AD68&lt;&gt;"",[3]PREMIOS_GRADOS!$AD68&lt;&gt;0),[3]PREMIOS_GRADOS!$AD68,""),IF($A70="TOTAL",SUM(INDIRECT("Q4:Q"&amp;ROW()-1)),""))</f>
        <v/>
      </c>
      <c r="R70" s="7" t="str">
        <f ca="1">IF(AND($A70&lt;&gt;"",$A70&lt;&gt;"TOTAL"),IF(AND([3]PREMIOS_GRADOS!$AF68&lt;&gt;"",[3]PREMIOS_GRADOS!$AF68&lt;&gt;0),[3]PREMIOS_GRADOS!$AF68,""),IF($A70="TOTAL",SUM(INDIRECT("R4:R"&amp;ROW()-1)),""))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IF(AND($A70&lt;&gt;"",$A70&lt;&gt;"TOTAL"),IF(AND([3]PREMIOS_GRADOS!$AI68&lt;&gt;"",[3]PREMIOS_GRADOS!$AI68&lt;&gt;0),[3]PREMIOS_GRADOS!$AI68,""),IF($A70="TOTAL",SUM(INDIRECT("T4:T"&amp;ROW()-1)),""))</f>
        <v/>
      </c>
      <c r="U70" s="7" t="str">
        <f ca="1">IF(AND($A70&lt;&gt;"",$A70&lt;&gt;"TOTAL"),IF(AND([3]PREMIOS_GRADOS!$AK68&lt;&gt;"",[3]PREMIOS_GRADOS!$AK68&lt;&gt;0),[3]PREMIOS_GRADOS!$AK68,""),IF($A70="TOTAL",SUM(INDIRECT("U4:U"&amp;ROW()-1)),""))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IF(AND($A70&lt;&gt;"",$A70&lt;&gt;"TOTAL"),IF(AND([3]PREMIOS_GRADOS!$AN68&lt;&gt;"",[3]PREMIOS_GRADOS!$AN68&lt;&gt;0),[3]PREMIOS_GRADOS!$AN68,""),IF($A70="TOTAL",SUM(INDIRECT("W4:W"&amp;ROW()-1)),""))</f>
        <v/>
      </c>
      <c r="X70" s="7" t="str">
        <f ca="1">IF(AND($A70&lt;&gt;"",$A70&lt;&gt;"TOTAL"),IF(AND([3]PREMIOS_GRADOS!$AP68&lt;&gt;"",[3]PREMIOS_GRADOS!$AP68&lt;&gt;0),[3]PREMIOS_GRADOS!$AP68,""),IF($A70="TOTAL",SUM(INDIRECT("X4:X"&amp;ROW()-1)),""))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IF(AND($A70&lt;&gt;"",$A70&lt;&gt;"TOTAL"),IF(AND([3]PREMIOS_GRADOS!$AS68&lt;&gt;"",[3]PREMIOS_GRADOS!$AS68&lt;&gt;0),[3]PREMIOS_GRADOS!$AS68,""),IF($A70="TOTAL",SUM(INDIRECT("Z4:Z"&amp;ROW()-1)),""))</f>
        <v/>
      </c>
      <c r="AA70" s="7" t="str">
        <f ca="1">IF(AND($A70&lt;&gt;"",$A70&lt;&gt;"TOTAL"),IF(AND([3]PREMIOS_GRADOS!$AU68&lt;&gt;"",[3]PREMIOS_GRADOS!$AU68&lt;&gt;0),[3]PREMIOS_GRADOS!$AU68,""),IF($A70="TOTAL",SUM(INDIRECT("AA4:AA"&amp;ROW()-1)),""))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IF(AND($A70&lt;&gt;"",$A70&lt;&gt;"TOTAL"),IF(AND([3]PREMIOS_GRADOS!$AX68&lt;&gt;"",[3]PREMIOS_GRADOS!$AX68&lt;&gt;0),[3]PREMIOS_GRADOS!$AX68,""),IF($A70="TOTAL",SUM(INDIRECT("AC4:AC"&amp;ROW()-1)),""))</f>
        <v/>
      </c>
      <c r="AD70" s="7" t="str">
        <f ca="1">IF(AND($A70&lt;&gt;"",$A70&lt;&gt;"TOTAL"),IF(AND([3]PREMIOS_GRADOS!$AZ68&lt;&gt;"",[3]PREMIOS_GRADOS!$AZ68&lt;&gt;0),[3]PREMIOS_GRADOS!$AZ68,""),IF($A70="TOTAL",SUM(INDIRECT("AD4:AD"&amp;ROW()-1)),""))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IF(AND($A70&lt;&gt;"",$A70&lt;&gt;"TOTAL"),IF(AND([3]PREMIOS_GRADOS!$BC68&lt;&gt;"",[3]PREMIOS_GRADOS!$BC68&lt;&gt;0),[3]PREMIOS_GRADOS!$BC68,""),IF($A70="TOTAL",SUM(INDIRECT("AF4:AF"&amp;ROW()-1)),""))</f>
        <v/>
      </c>
      <c r="AG70" s="7" t="str">
        <f ca="1">IF(AND($A70&lt;&gt;"",$A70&lt;&gt;"TOTAL"),IF(AND([3]PREMIOS_GRADOS!$BE68&lt;&gt;"",[3]PREMIOS_GRADOS!$BE68&lt;&gt;0),[3]PREMIOS_GRADOS!$BE68,""),IF($A70="TOTAL",SUM(INDIRECT("AG4:AG"&amp;ROW()-1)),""))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IF(AND($A70&lt;&gt;"",$A70&lt;&gt;"TOTAL"),IF(AND([3]PREMIOS_GRADOS!$BH68&lt;&gt;"",[3]PREMIOS_GRADOS!$BH68&lt;&gt;0),[3]PREMIOS_GRADOS!$BH68,""),IF($A70="TOTAL",SUM(INDIRECT("AI4:AI"&amp;ROW()-1)),""))</f>
        <v/>
      </c>
      <c r="AJ70" s="7" t="str">
        <f ca="1">IF(AND($A70&lt;&gt;"",$A70&lt;&gt;"TOTAL"),IF(AND([3]PREMIOS_GRADOS!$BJ68&lt;&gt;"",[3]PREMIOS_GRADOS!$BJ68&lt;&gt;0),[3]PREMIOS_GRADOS!$BJ68,""),IF($A70="TOTAL",SUM(INDIRECT("AJ4:AJ"&amp;ROW()-1)),""))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IF(AND($A70&lt;&gt;"",$A70&lt;&gt;"TOTAL"),IF(AND([3]PREMIOS_GRADOS!$BM68&lt;&gt;"",[3]PREMIOS_GRADOS!$BM68&lt;&gt;0),[3]PREMIOS_GRADOS!$BM68,""),IF($A70="TOTAL",SUM(INDIRECT("AL4:AL"&amp;ROW()-1)),""))</f>
        <v/>
      </c>
      <c r="AM70" s="7" t="str">
        <f ca="1">IF(AND($A70&lt;&gt;"",$A70&lt;&gt;"TOTAL"),IF(AND([3]PREMIOS_GRADOS!$BO68&lt;&gt;"",[3]PREMIOS_GRADOS!$BO68&lt;&gt;0),[3]PREMIOS_GRADOS!$BO68,""),IF($A70="TOTAL",SUM(INDIRECT("AM4:AM"&amp;ROW()-1)),""))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IF(AND($A70&lt;&gt;"",$A70&lt;&gt;"TOTAL"),IF(AND([3]PREMIOS_GRADOS!$BR68&lt;&gt;"",[3]PREMIOS_GRADOS!$BR68&lt;&gt;0),[3]PREMIOS_GRADOS!$BR68,""),IF($A70="TOTAL",SUM(INDIRECT("AO4:AO"&amp;ROW()-1)),""))</f>
        <v/>
      </c>
      <c r="AP70" s="7" t="str">
        <f ca="1">IF(AND($A70&lt;&gt;"",$A70&lt;&gt;"TOTAL"),IF(AND([3]PREMIOS_GRADOS!$BT68&lt;&gt;"",[3]PREMIOS_GRADOS!$BT68&lt;&gt;0),[3]PREMIOS_GRADOS!$BT68,""),IF($A70="TOTAL",SUM(INDIRECT("AP4:AP"&amp;ROW()-1)),""))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IF(AND($A70&lt;&gt;"",$A70&lt;&gt;"TOTAL"),IF(AND([3]PREMIOS_GRADOS!$BW68&lt;&gt;"",[3]PREMIOS_GRADOS!$BW68&lt;&gt;0),[3]PREMIOS_GRADOS!$BW68,""),IF($A70="TOTAL",SUM(INDIRECT("AR4:AR"&amp;ROW()-1)),""))</f>
        <v/>
      </c>
      <c r="AS70" s="7" t="str">
        <f ca="1">IF(AND($A70&lt;&gt;"",$A70&lt;&gt;"TOTAL"),IF(AND([3]PREMIOS_GRADOS!$BY68&lt;&gt;"",[3]PREMIOS_GRADOS!$BY68&lt;&gt;0),[3]PREMIOS_GRADOS!$BY68,""),IF($A70="TOTAL",SUM(INDIRECT("AS4:AS"&amp;ROW()-1)),""))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IF(AND($A70&lt;&gt;"",$A70&lt;&gt;"TOTAL"),IF(AND([3]PREMIOS_GRADOS!$CB68&lt;&gt;"",[3]PREMIOS_GRADOS!$CB68&lt;&gt;0),[3]PREMIOS_GRADOS!$CB68,""),IF($A70="TOTAL",SUM(INDIRECT("AU4:AU"&amp;ROW()-1)),""))</f>
        <v/>
      </c>
      <c r="AV70" s="7" t="str">
        <f ca="1">IF(AND($A70&lt;&gt;"",$A70&lt;&gt;"TOTAL"),IF(AND([3]PREMIOS_GRADOS!$CD68&lt;&gt;"",[3]PREMIOS_GRADOS!$CD68&lt;&gt;0),[3]PREMIOS_GRADOS!$CD68,""),IF($A70="TOTAL",SUM(INDIRECT("AV4:AV"&amp;ROW()-1)),""))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IF(AND($A70&lt;&gt;"",$A70&lt;&gt;"TOTAL"),IF(AND([3]PREMIOS_GRADOS!$CG68&lt;&gt;"",[3]PREMIOS_GRADOS!$CG68&lt;&gt;0),[3]PREMIOS_GRADOS!$CG68,""),IF($A70="TOTAL",SUM(INDIRECT("AX4:AX"&amp;ROW()-1)),""))</f>
        <v/>
      </c>
      <c r="AY70" s="7" t="str">
        <f ca="1">IF(AND($A70&lt;&gt;"",$A70&lt;&gt;"TOTAL"),IF(AND([3]PREMIOS_GRADOS!$CI68&lt;&gt;"",[3]PREMIOS_GRADOS!$CI68&lt;&gt;0),[3]PREMIOS_GRADOS!$CI68,""),IF($A70="TOTAL",SUM(INDIRECT("AY4:AY"&amp;ROW()-1)),""))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IF(AND($A70&lt;&gt;"",$A70&lt;&gt;"TOTAL"),IF(AND([3]PREMIOS_GRADOS!$CL68&lt;&gt;"",[3]PREMIOS_GRADOS!$CL68&lt;&gt;0),[3]PREMIOS_GRADOS!$CL68,""),IF($A70="TOTAL",SUM(INDIRECT("BA4:BA"&amp;ROW()-1)),""))</f>
        <v/>
      </c>
      <c r="BB70" s="7" t="str">
        <f ca="1">IF(AND($A70&lt;&gt;"",$A70&lt;&gt;"TOTAL"),IF(AND([3]PREMIOS_GRADOS!$CN68&lt;&gt;"",[3]PREMIOS_GRADOS!$CN68&lt;&gt;0),[3]PREMIOS_GRADOS!$CN68,""),IF($A70="TOTAL",SUM(INDIRECT("BB4:BB"&amp;ROW()-1)),""))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IF(AND($A70&lt;&gt;"",$A70&lt;&gt;"TOTAL"),IF(AND([3]PREMIOS_GRADOS!$CQ68&lt;&gt;"",[3]PREMIOS_GRADOS!$CQ68&lt;&gt;0),[3]PREMIOS_GRADOS!$CQ68,""),IF($A70="TOTAL",SUM(INDIRECT("BD4:BD"&amp;ROW()-1)),""))</f>
        <v/>
      </c>
      <c r="BE70" s="7" t="str">
        <f ca="1">IF(AND($A70&lt;&gt;"",$A70&lt;&gt;"TOTAL"),IF(AND([3]PREMIOS_GRADOS!$CS68&lt;&gt;"",[3]PREMIOS_GRADOS!$CS68&lt;&gt;0),[3]PREMIOS_GRADOS!$CS68,""),IF($A70="TOTAL",SUM(INDIRECT("BE4:BE"&amp;ROW()-1)),""))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IF([3]PREMIOS_GRADOS!$D69&lt;&gt;"",[3]PREMIOS_GRADOS!$D69,IF(AND([3]PREMIOS_GRADOS!$D69="",[3]PREMIOS_GRADOS!$D70="",[3]PREMIOS_GRADOS!$D68=""),"","TOTAL"))</f>
        <v/>
      </c>
      <c r="B71" s="7" t="str">
        <f ca="1">IF(AND($A71&lt;&gt;"",$A71&lt;&gt;"TOTAL"),IF(AND([3]PREMIOS_GRADOS!$E69&lt;&gt;"",[3]PREMIOS_GRADOS!$E69&lt;&gt;0),[3]PREMIOS_GRADOS!$E69,""),IF($A71="TOTAL",SUM(INDIRECT("B4:B"&amp;ROW()-1)),""))</f>
        <v/>
      </c>
      <c r="C71" s="7" t="str">
        <f ca="1">IF(AND($A71&lt;&gt;"",$A71&lt;&gt;"TOTAL"),IF(AND([3]PREMIOS_GRADOS!$G69&lt;&gt;"",[3]PREMIOS_GRADOS!$G69&lt;&gt;0),[3]PREMIOS_GRADOS!$G69,""),IF($A71="TOTAL",SUM(INDIRECT("C4:C"&amp;ROW()-1)),""))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IF(AND($A71&lt;&gt;"",$A71&lt;&gt;"TOTAL"),IF(AND([3]PREMIOS_GRADOS!$J69&lt;&gt;"",[3]PREMIOS_GRADOS!$J69&lt;&gt;0),[3]PREMIOS_GRADOS!$J69,""),IF($A71="TOTAL",SUM(INDIRECT("E4:E"&amp;ROW()-1)),""))</f>
        <v/>
      </c>
      <c r="F71" s="7" t="str">
        <f ca="1">IF(AND($A71&lt;&gt;"",$A71&lt;&gt;"TOTAL"),IF(AND([3]PREMIOS_GRADOS!$L69&lt;&gt;"",[3]PREMIOS_GRADOS!$L69&lt;&gt;0),[3]PREMIOS_GRADOS!$L69,""),IF($A71="TOTAL",SUM(INDIRECT("F4:F"&amp;ROW()-1)),""))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IF(AND($A71&lt;&gt;"",$A71&lt;&gt;"TOTAL"),IF(AND([3]PREMIOS_GRADOS!$O69&lt;&gt;"",[3]PREMIOS_GRADOS!$O69&lt;&gt;0),[3]PREMIOS_GRADOS!$O69,""),IF($A71="TOTAL",SUM(INDIRECT("H4:H"&amp;ROW()-1)),""))</f>
        <v/>
      </c>
      <c r="I71" s="7" t="str">
        <f ca="1">IF(AND($A71&lt;&gt;"",$A71&lt;&gt;"TOTAL"),IF(AND([3]PREMIOS_GRADOS!$Q69&lt;&gt;"",[3]PREMIOS_GRADOS!$Q69&lt;&gt;0),[3]PREMIOS_GRADOS!$Q69,""),IF($A71="TOTAL",SUM(INDIRECT("I4:I"&amp;ROW()-1)),""))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IF(AND($A71&lt;&gt;"",$A71&lt;&gt;"TOTAL"),IF(AND([3]PREMIOS_GRADOS!$T69&lt;&gt;"",[3]PREMIOS_GRADOS!$T69&lt;&gt;0),[3]PREMIOS_GRADOS!$T69,""),IF($A71="TOTAL",SUM(INDIRECT("K4:K"&amp;ROW()-1)),""))</f>
        <v/>
      </c>
      <c r="L71" s="7" t="str">
        <f ca="1">IF(AND($A71&lt;&gt;"",$A71&lt;&gt;"TOTAL"),IF(AND([3]PREMIOS_GRADOS!$V69&lt;&gt;"",[3]PREMIOS_GRADOS!$V69&lt;&gt;0),[3]PREMIOS_GRADOS!$V69,""),IF($A71="TOTAL",SUM(INDIRECT("L4:L"&amp;ROW()-1)),""))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IF(AND($A71&lt;&gt;"",$A71&lt;&gt;"TOTAL"),IF(AND([3]PREMIOS_GRADOS!$Y69&lt;&gt;"",[3]PREMIOS_GRADOS!$Y69&lt;&gt;0),[3]PREMIOS_GRADOS!$Y69,""),IF($A71="TOTAL",SUM(INDIRECT("N4:N"&amp;ROW()-1)),""))</f>
        <v/>
      </c>
      <c r="O71" s="7" t="str">
        <f ca="1">IF(AND($A71&lt;&gt;"",$A71&lt;&gt;"TOTAL"),IF(AND([3]PREMIOS_GRADOS!$AA69&lt;&gt;"",[3]PREMIOS_GRADOS!$AA69&lt;&gt;0),[3]PREMIOS_GRADOS!$AA69,""),IF($A71="TOTAL",SUM(INDIRECT("O4:O"&amp;ROW()-1)),""))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IF(AND($A71&lt;&gt;"",$A71&lt;&gt;"TOTAL"),IF(AND([3]PREMIOS_GRADOS!$AD69&lt;&gt;"",[3]PREMIOS_GRADOS!$AD69&lt;&gt;0),[3]PREMIOS_GRADOS!$AD69,""),IF($A71="TOTAL",SUM(INDIRECT("Q4:Q"&amp;ROW()-1)),""))</f>
        <v/>
      </c>
      <c r="R71" s="7" t="str">
        <f ca="1">IF(AND($A71&lt;&gt;"",$A71&lt;&gt;"TOTAL"),IF(AND([3]PREMIOS_GRADOS!$AF69&lt;&gt;"",[3]PREMIOS_GRADOS!$AF69&lt;&gt;0),[3]PREMIOS_GRADOS!$AF69,""),IF($A71="TOTAL",SUM(INDIRECT("R4:R"&amp;ROW()-1)),""))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IF(AND($A71&lt;&gt;"",$A71&lt;&gt;"TOTAL"),IF(AND([3]PREMIOS_GRADOS!$AI69&lt;&gt;"",[3]PREMIOS_GRADOS!$AI69&lt;&gt;0),[3]PREMIOS_GRADOS!$AI69,""),IF($A71="TOTAL",SUM(INDIRECT("T4:T"&amp;ROW()-1)),""))</f>
        <v/>
      </c>
      <c r="U71" s="7" t="str">
        <f ca="1">IF(AND($A71&lt;&gt;"",$A71&lt;&gt;"TOTAL"),IF(AND([3]PREMIOS_GRADOS!$AK69&lt;&gt;"",[3]PREMIOS_GRADOS!$AK69&lt;&gt;0),[3]PREMIOS_GRADOS!$AK69,""),IF($A71="TOTAL",SUM(INDIRECT("U4:U"&amp;ROW()-1)),""))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IF(AND($A71&lt;&gt;"",$A71&lt;&gt;"TOTAL"),IF(AND([3]PREMIOS_GRADOS!$AN69&lt;&gt;"",[3]PREMIOS_GRADOS!$AN69&lt;&gt;0),[3]PREMIOS_GRADOS!$AN69,""),IF($A71="TOTAL",SUM(INDIRECT("W4:W"&amp;ROW()-1)),""))</f>
        <v/>
      </c>
      <c r="X71" s="7" t="str">
        <f ca="1">IF(AND($A71&lt;&gt;"",$A71&lt;&gt;"TOTAL"),IF(AND([3]PREMIOS_GRADOS!$AP69&lt;&gt;"",[3]PREMIOS_GRADOS!$AP69&lt;&gt;0),[3]PREMIOS_GRADOS!$AP69,""),IF($A71="TOTAL",SUM(INDIRECT("X4:X"&amp;ROW()-1)),""))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IF(AND($A71&lt;&gt;"",$A71&lt;&gt;"TOTAL"),IF(AND([3]PREMIOS_GRADOS!$AS69&lt;&gt;"",[3]PREMIOS_GRADOS!$AS69&lt;&gt;0),[3]PREMIOS_GRADOS!$AS69,""),IF($A71="TOTAL",SUM(INDIRECT("Z4:Z"&amp;ROW()-1)),""))</f>
        <v/>
      </c>
      <c r="AA71" s="7" t="str">
        <f ca="1">IF(AND($A71&lt;&gt;"",$A71&lt;&gt;"TOTAL"),IF(AND([3]PREMIOS_GRADOS!$AU69&lt;&gt;"",[3]PREMIOS_GRADOS!$AU69&lt;&gt;0),[3]PREMIOS_GRADOS!$AU69,""),IF($A71="TOTAL",SUM(INDIRECT("AA4:AA"&amp;ROW()-1)),""))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IF(AND($A71&lt;&gt;"",$A71&lt;&gt;"TOTAL"),IF(AND([3]PREMIOS_GRADOS!$AX69&lt;&gt;"",[3]PREMIOS_GRADOS!$AX69&lt;&gt;0),[3]PREMIOS_GRADOS!$AX69,""),IF($A71="TOTAL",SUM(INDIRECT("AC4:AC"&amp;ROW()-1)),""))</f>
        <v/>
      </c>
      <c r="AD71" s="7" t="str">
        <f ca="1">IF(AND($A71&lt;&gt;"",$A71&lt;&gt;"TOTAL"),IF(AND([3]PREMIOS_GRADOS!$AZ69&lt;&gt;"",[3]PREMIOS_GRADOS!$AZ69&lt;&gt;0),[3]PREMIOS_GRADOS!$AZ69,""),IF($A71="TOTAL",SUM(INDIRECT("AD4:AD"&amp;ROW()-1)),""))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IF(AND($A71&lt;&gt;"",$A71&lt;&gt;"TOTAL"),IF(AND([3]PREMIOS_GRADOS!$BC69&lt;&gt;"",[3]PREMIOS_GRADOS!$BC69&lt;&gt;0),[3]PREMIOS_GRADOS!$BC69,""),IF($A71="TOTAL",SUM(INDIRECT("AF4:AF"&amp;ROW()-1)),""))</f>
        <v/>
      </c>
      <c r="AG71" s="7" t="str">
        <f ca="1">IF(AND($A71&lt;&gt;"",$A71&lt;&gt;"TOTAL"),IF(AND([3]PREMIOS_GRADOS!$BE69&lt;&gt;"",[3]PREMIOS_GRADOS!$BE69&lt;&gt;0),[3]PREMIOS_GRADOS!$BE69,""),IF($A71="TOTAL",SUM(INDIRECT("AG4:AG"&amp;ROW()-1)),""))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IF(AND($A71&lt;&gt;"",$A71&lt;&gt;"TOTAL"),IF(AND([3]PREMIOS_GRADOS!$BH69&lt;&gt;"",[3]PREMIOS_GRADOS!$BH69&lt;&gt;0),[3]PREMIOS_GRADOS!$BH69,""),IF($A71="TOTAL",SUM(INDIRECT("AI4:AI"&amp;ROW()-1)),""))</f>
        <v/>
      </c>
      <c r="AJ71" s="7" t="str">
        <f ca="1">IF(AND($A71&lt;&gt;"",$A71&lt;&gt;"TOTAL"),IF(AND([3]PREMIOS_GRADOS!$BJ69&lt;&gt;"",[3]PREMIOS_GRADOS!$BJ69&lt;&gt;0),[3]PREMIOS_GRADOS!$BJ69,""),IF($A71="TOTAL",SUM(INDIRECT("AJ4:AJ"&amp;ROW()-1)),""))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IF(AND($A71&lt;&gt;"",$A71&lt;&gt;"TOTAL"),IF(AND([3]PREMIOS_GRADOS!$BM69&lt;&gt;"",[3]PREMIOS_GRADOS!$BM69&lt;&gt;0),[3]PREMIOS_GRADOS!$BM69,""),IF($A71="TOTAL",SUM(INDIRECT("AL4:AL"&amp;ROW()-1)),""))</f>
        <v/>
      </c>
      <c r="AM71" s="7" t="str">
        <f ca="1">IF(AND($A71&lt;&gt;"",$A71&lt;&gt;"TOTAL"),IF(AND([3]PREMIOS_GRADOS!$BO69&lt;&gt;"",[3]PREMIOS_GRADOS!$BO69&lt;&gt;0),[3]PREMIOS_GRADOS!$BO69,""),IF($A71="TOTAL",SUM(INDIRECT("AM4:AM"&amp;ROW()-1)),""))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IF(AND($A71&lt;&gt;"",$A71&lt;&gt;"TOTAL"),IF(AND([3]PREMIOS_GRADOS!$BR69&lt;&gt;"",[3]PREMIOS_GRADOS!$BR69&lt;&gt;0),[3]PREMIOS_GRADOS!$BR69,""),IF($A71="TOTAL",SUM(INDIRECT("AO4:AO"&amp;ROW()-1)),""))</f>
        <v/>
      </c>
      <c r="AP71" s="7" t="str">
        <f ca="1">IF(AND($A71&lt;&gt;"",$A71&lt;&gt;"TOTAL"),IF(AND([3]PREMIOS_GRADOS!$BT69&lt;&gt;"",[3]PREMIOS_GRADOS!$BT69&lt;&gt;0),[3]PREMIOS_GRADOS!$BT69,""),IF($A71="TOTAL",SUM(INDIRECT("AP4:AP"&amp;ROW()-1)),""))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IF(AND($A71&lt;&gt;"",$A71&lt;&gt;"TOTAL"),IF(AND([3]PREMIOS_GRADOS!$BW69&lt;&gt;"",[3]PREMIOS_GRADOS!$BW69&lt;&gt;0),[3]PREMIOS_GRADOS!$BW69,""),IF($A71="TOTAL",SUM(INDIRECT("AR4:AR"&amp;ROW()-1)),""))</f>
        <v/>
      </c>
      <c r="AS71" s="7" t="str">
        <f ca="1">IF(AND($A71&lt;&gt;"",$A71&lt;&gt;"TOTAL"),IF(AND([3]PREMIOS_GRADOS!$BY69&lt;&gt;"",[3]PREMIOS_GRADOS!$BY69&lt;&gt;0),[3]PREMIOS_GRADOS!$BY69,""),IF($A71="TOTAL",SUM(INDIRECT("AS4:AS"&amp;ROW()-1)),""))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IF(AND($A71&lt;&gt;"",$A71&lt;&gt;"TOTAL"),IF(AND([3]PREMIOS_GRADOS!$CB69&lt;&gt;"",[3]PREMIOS_GRADOS!$CB69&lt;&gt;0),[3]PREMIOS_GRADOS!$CB69,""),IF($A71="TOTAL",SUM(INDIRECT("AU4:AU"&amp;ROW()-1)),""))</f>
        <v/>
      </c>
      <c r="AV71" s="7" t="str">
        <f ca="1">IF(AND($A71&lt;&gt;"",$A71&lt;&gt;"TOTAL"),IF(AND([3]PREMIOS_GRADOS!$CD69&lt;&gt;"",[3]PREMIOS_GRADOS!$CD69&lt;&gt;0),[3]PREMIOS_GRADOS!$CD69,""),IF($A71="TOTAL",SUM(INDIRECT("AV4:AV"&amp;ROW()-1)),""))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IF(AND($A71&lt;&gt;"",$A71&lt;&gt;"TOTAL"),IF(AND([3]PREMIOS_GRADOS!$CG69&lt;&gt;"",[3]PREMIOS_GRADOS!$CG69&lt;&gt;0),[3]PREMIOS_GRADOS!$CG69,""),IF($A71="TOTAL",SUM(INDIRECT("AX4:AX"&amp;ROW()-1)),""))</f>
        <v/>
      </c>
      <c r="AY71" s="7" t="str">
        <f ca="1">IF(AND($A71&lt;&gt;"",$A71&lt;&gt;"TOTAL"),IF(AND([3]PREMIOS_GRADOS!$CI69&lt;&gt;"",[3]PREMIOS_GRADOS!$CI69&lt;&gt;0),[3]PREMIOS_GRADOS!$CI69,""),IF($A71="TOTAL",SUM(INDIRECT("AY4:AY"&amp;ROW()-1)),""))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IF(AND($A71&lt;&gt;"",$A71&lt;&gt;"TOTAL"),IF(AND([3]PREMIOS_GRADOS!$CL69&lt;&gt;"",[3]PREMIOS_GRADOS!$CL69&lt;&gt;0),[3]PREMIOS_GRADOS!$CL69,""),IF($A71="TOTAL",SUM(INDIRECT("BA4:BA"&amp;ROW()-1)),""))</f>
        <v/>
      </c>
      <c r="BB71" s="7" t="str">
        <f ca="1">IF(AND($A71&lt;&gt;"",$A71&lt;&gt;"TOTAL"),IF(AND([3]PREMIOS_GRADOS!$CN69&lt;&gt;"",[3]PREMIOS_GRADOS!$CN69&lt;&gt;0),[3]PREMIOS_GRADOS!$CN69,""),IF($A71="TOTAL",SUM(INDIRECT("BB4:BB"&amp;ROW()-1)),""))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IF(AND($A71&lt;&gt;"",$A71&lt;&gt;"TOTAL"),IF(AND([3]PREMIOS_GRADOS!$CQ69&lt;&gt;"",[3]PREMIOS_GRADOS!$CQ69&lt;&gt;0),[3]PREMIOS_GRADOS!$CQ69,""),IF($A71="TOTAL",SUM(INDIRECT("BD4:BD"&amp;ROW()-1)),""))</f>
        <v/>
      </c>
      <c r="BE71" s="7" t="str">
        <f ca="1">IF(AND($A71&lt;&gt;"",$A71&lt;&gt;"TOTAL"),IF(AND([3]PREMIOS_GRADOS!$CS69&lt;&gt;"",[3]PREMIOS_GRADOS!$CS69&lt;&gt;0),[3]PREMIOS_GRADOS!$CS69,""),IF($A71="TOTAL",SUM(INDIRECT("BE4:BE"&amp;ROW()-1)),""))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IF([3]PREMIOS_GRADOS!$D70&lt;&gt;"",[3]PREMIOS_GRADOS!$D70,IF(AND([3]PREMIOS_GRADOS!$D70="",[3]PREMIOS_GRADOS!$D71="",[3]PREMIOS_GRADOS!$D69=""),"","TOTAL"))</f>
        <v/>
      </c>
      <c r="B72" s="7" t="str">
        <f ca="1">IF(AND($A72&lt;&gt;"",$A72&lt;&gt;"TOTAL"),IF(AND([3]PREMIOS_GRADOS!$E70&lt;&gt;"",[3]PREMIOS_GRADOS!$E70&lt;&gt;0),[3]PREMIOS_GRADOS!$E70,""),IF($A72="TOTAL",SUM(INDIRECT("B4:B"&amp;ROW()-1)),""))</f>
        <v/>
      </c>
      <c r="C72" s="7" t="str">
        <f ca="1">IF(AND($A72&lt;&gt;"",$A72&lt;&gt;"TOTAL"),IF(AND([3]PREMIOS_GRADOS!$G70&lt;&gt;"",[3]PREMIOS_GRADOS!$G70&lt;&gt;0),[3]PREMIOS_GRADOS!$G70,""),IF($A72="TOTAL",SUM(INDIRECT("C4:C"&amp;ROW()-1)),""))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IF(AND($A72&lt;&gt;"",$A72&lt;&gt;"TOTAL"),IF(AND([3]PREMIOS_GRADOS!$J70&lt;&gt;"",[3]PREMIOS_GRADOS!$J70&lt;&gt;0),[3]PREMIOS_GRADOS!$J70,""),IF($A72="TOTAL",SUM(INDIRECT("E4:E"&amp;ROW()-1)),""))</f>
        <v/>
      </c>
      <c r="F72" s="7" t="str">
        <f ca="1">IF(AND($A72&lt;&gt;"",$A72&lt;&gt;"TOTAL"),IF(AND([3]PREMIOS_GRADOS!$L70&lt;&gt;"",[3]PREMIOS_GRADOS!$L70&lt;&gt;0),[3]PREMIOS_GRADOS!$L70,""),IF($A72="TOTAL",SUM(INDIRECT("F4:F"&amp;ROW()-1)),""))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IF(AND($A72&lt;&gt;"",$A72&lt;&gt;"TOTAL"),IF(AND([3]PREMIOS_GRADOS!$O70&lt;&gt;"",[3]PREMIOS_GRADOS!$O70&lt;&gt;0),[3]PREMIOS_GRADOS!$O70,""),IF($A72="TOTAL",SUM(INDIRECT("H4:H"&amp;ROW()-1)),""))</f>
        <v/>
      </c>
      <c r="I72" s="7" t="str">
        <f ca="1">IF(AND($A72&lt;&gt;"",$A72&lt;&gt;"TOTAL"),IF(AND([3]PREMIOS_GRADOS!$Q70&lt;&gt;"",[3]PREMIOS_GRADOS!$Q70&lt;&gt;0),[3]PREMIOS_GRADOS!$Q70,""),IF($A72="TOTAL",SUM(INDIRECT("I4:I"&amp;ROW()-1)),""))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IF(AND($A72&lt;&gt;"",$A72&lt;&gt;"TOTAL"),IF(AND([3]PREMIOS_GRADOS!$T70&lt;&gt;"",[3]PREMIOS_GRADOS!$T70&lt;&gt;0),[3]PREMIOS_GRADOS!$T70,""),IF($A72="TOTAL",SUM(INDIRECT("K4:K"&amp;ROW()-1)),""))</f>
        <v/>
      </c>
      <c r="L72" s="7" t="str">
        <f ca="1">IF(AND($A72&lt;&gt;"",$A72&lt;&gt;"TOTAL"),IF(AND([3]PREMIOS_GRADOS!$V70&lt;&gt;"",[3]PREMIOS_GRADOS!$V70&lt;&gt;0),[3]PREMIOS_GRADOS!$V70,""),IF($A72="TOTAL",SUM(INDIRECT("L4:L"&amp;ROW()-1)),""))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IF(AND($A72&lt;&gt;"",$A72&lt;&gt;"TOTAL"),IF(AND([3]PREMIOS_GRADOS!$Y70&lt;&gt;"",[3]PREMIOS_GRADOS!$Y70&lt;&gt;0),[3]PREMIOS_GRADOS!$Y70,""),IF($A72="TOTAL",SUM(INDIRECT("N4:N"&amp;ROW()-1)),""))</f>
        <v/>
      </c>
      <c r="O72" s="7" t="str">
        <f ca="1">IF(AND($A72&lt;&gt;"",$A72&lt;&gt;"TOTAL"),IF(AND([3]PREMIOS_GRADOS!$AA70&lt;&gt;"",[3]PREMIOS_GRADOS!$AA70&lt;&gt;0),[3]PREMIOS_GRADOS!$AA70,""),IF($A72="TOTAL",SUM(INDIRECT("O4:O"&amp;ROW()-1)),""))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IF(AND($A72&lt;&gt;"",$A72&lt;&gt;"TOTAL"),IF(AND([3]PREMIOS_GRADOS!$AD70&lt;&gt;"",[3]PREMIOS_GRADOS!$AD70&lt;&gt;0),[3]PREMIOS_GRADOS!$AD70,""),IF($A72="TOTAL",SUM(INDIRECT("Q4:Q"&amp;ROW()-1)),""))</f>
        <v/>
      </c>
      <c r="R72" s="7" t="str">
        <f ca="1">IF(AND($A72&lt;&gt;"",$A72&lt;&gt;"TOTAL"),IF(AND([3]PREMIOS_GRADOS!$AF70&lt;&gt;"",[3]PREMIOS_GRADOS!$AF70&lt;&gt;0),[3]PREMIOS_GRADOS!$AF70,""),IF($A72="TOTAL",SUM(INDIRECT("R4:R"&amp;ROW()-1)),""))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IF(AND($A72&lt;&gt;"",$A72&lt;&gt;"TOTAL"),IF(AND([3]PREMIOS_GRADOS!$AI70&lt;&gt;"",[3]PREMIOS_GRADOS!$AI70&lt;&gt;0),[3]PREMIOS_GRADOS!$AI70,""),IF($A72="TOTAL",SUM(INDIRECT("T4:T"&amp;ROW()-1)),""))</f>
        <v/>
      </c>
      <c r="U72" s="7" t="str">
        <f ca="1">IF(AND($A72&lt;&gt;"",$A72&lt;&gt;"TOTAL"),IF(AND([3]PREMIOS_GRADOS!$AK70&lt;&gt;"",[3]PREMIOS_GRADOS!$AK70&lt;&gt;0),[3]PREMIOS_GRADOS!$AK70,""),IF($A72="TOTAL",SUM(INDIRECT("U4:U"&amp;ROW()-1)),""))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IF(AND($A72&lt;&gt;"",$A72&lt;&gt;"TOTAL"),IF(AND([3]PREMIOS_GRADOS!$AN70&lt;&gt;"",[3]PREMIOS_GRADOS!$AN70&lt;&gt;0),[3]PREMIOS_GRADOS!$AN70,""),IF($A72="TOTAL",SUM(INDIRECT("W4:W"&amp;ROW()-1)),""))</f>
        <v/>
      </c>
      <c r="X72" s="7" t="str">
        <f ca="1">IF(AND($A72&lt;&gt;"",$A72&lt;&gt;"TOTAL"),IF(AND([3]PREMIOS_GRADOS!$AP70&lt;&gt;"",[3]PREMIOS_GRADOS!$AP70&lt;&gt;0),[3]PREMIOS_GRADOS!$AP70,""),IF($A72="TOTAL",SUM(INDIRECT("X4:X"&amp;ROW()-1)),""))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IF(AND($A72&lt;&gt;"",$A72&lt;&gt;"TOTAL"),IF(AND([3]PREMIOS_GRADOS!$AS70&lt;&gt;"",[3]PREMIOS_GRADOS!$AS70&lt;&gt;0),[3]PREMIOS_GRADOS!$AS70,""),IF($A72="TOTAL",SUM(INDIRECT("Z4:Z"&amp;ROW()-1)),""))</f>
        <v/>
      </c>
      <c r="AA72" s="7" t="str">
        <f ca="1">IF(AND($A72&lt;&gt;"",$A72&lt;&gt;"TOTAL"),IF(AND([3]PREMIOS_GRADOS!$AU70&lt;&gt;"",[3]PREMIOS_GRADOS!$AU70&lt;&gt;0),[3]PREMIOS_GRADOS!$AU70,""),IF($A72="TOTAL",SUM(INDIRECT("AA4:AA"&amp;ROW()-1)),""))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IF(AND($A72&lt;&gt;"",$A72&lt;&gt;"TOTAL"),IF(AND([3]PREMIOS_GRADOS!$AX70&lt;&gt;"",[3]PREMIOS_GRADOS!$AX70&lt;&gt;0),[3]PREMIOS_GRADOS!$AX70,""),IF($A72="TOTAL",SUM(INDIRECT("AC4:AC"&amp;ROW()-1)),""))</f>
        <v/>
      </c>
      <c r="AD72" s="7" t="str">
        <f ca="1">IF(AND($A72&lt;&gt;"",$A72&lt;&gt;"TOTAL"),IF(AND([3]PREMIOS_GRADOS!$AZ70&lt;&gt;"",[3]PREMIOS_GRADOS!$AZ70&lt;&gt;0),[3]PREMIOS_GRADOS!$AZ70,""),IF($A72="TOTAL",SUM(INDIRECT("AD4:AD"&amp;ROW()-1)),""))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IF(AND($A72&lt;&gt;"",$A72&lt;&gt;"TOTAL"),IF(AND([3]PREMIOS_GRADOS!$BC70&lt;&gt;"",[3]PREMIOS_GRADOS!$BC70&lt;&gt;0),[3]PREMIOS_GRADOS!$BC70,""),IF($A72="TOTAL",SUM(INDIRECT("AF4:AF"&amp;ROW()-1)),""))</f>
        <v/>
      </c>
      <c r="AG72" s="7" t="str">
        <f ca="1">IF(AND($A72&lt;&gt;"",$A72&lt;&gt;"TOTAL"),IF(AND([3]PREMIOS_GRADOS!$BE70&lt;&gt;"",[3]PREMIOS_GRADOS!$BE70&lt;&gt;0),[3]PREMIOS_GRADOS!$BE70,""),IF($A72="TOTAL",SUM(INDIRECT("AG4:AG"&amp;ROW()-1)),""))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IF(AND($A72&lt;&gt;"",$A72&lt;&gt;"TOTAL"),IF(AND([3]PREMIOS_GRADOS!$BH70&lt;&gt;"",[3]PREMIOS_GRADOS!$BH70&lt;&gt;0),[3]PREMIOS_GRADOS!$BH70,""),IF($A72="TOTAL",SUM(INDIRECT("AI4:AI"&amp;ROW()-1)),""))</f>
        <v/>
      </c>
      <c r="AJ72" s="7" t="str">
        <f ca="1">IF(AND($A72&lt;&gt;"",$A72&lt;&gt;"TOTAL"),IF(AND([3]PREMIOS_GRADOS!$BJ70&lt;&gt;"",[3]PREMIOS_GRADOS!$BJ70&lt;&gt;0),[3]PREMIOS_GRADOS!$BJ70,""),IF($A72="TOTAL",SUM(INDIRECT("AJ4:AJ"&amp;ROW()-1)),""))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IF(AND($A72&lt;&gt;"",$A72&lt;&gt;"TOTAL"),IF(AND([3]PREMIOS_GRADOS!$BM70&lt;&gt;"",[3]PREMIOS_GRADOS!$BM70&lt;&gt;0),[3]PREMIOS_GRADOS!$BM70,""),IF($A72="TOTAL",SUM(INDIRECT("AL4:AL"&amp;ROW()-1)),""))</f>
        <v/>
      </c>
      <c r="AM72" s="7" t="str">
        <f ca="1">IF(AND($A72&lt;&gt;"",$A72&lt;&gt;"TOTAL"),IF(AND([3]PREMIOS_GRADOS!$BO70&lt;&gt;"",[3]PREMIOS_GRADOS!$BO70&lt;&gt;0),[3]PREMIOS_GRADOS!$BO70,""),IF($A72="TOTAL",SUM(INDIRECT("AM4:AM"&amp;ROW()-1)),""))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IF(AND($A72&lt;&gt;"",$A72&lt;&gt;"TOTAL"),IF(AND([3]PREMIOS_GRADOS!$BR70&lt;&gt;"",[3]PREMIOS_GRADOS!$BR70&lt;&gt;0),[3]PREMIOS_GRADOS!$BR70,""),IF($A72="TOTAL",SUM(INDIRECT("AO4:AO"&amp;ROW()-1)),""))</f>
        <v/>
      </c>
      <c r="AP72" s="7" t="str">
        <f ca="1">IF(AND($A72&lt;&gt;"",$A72&lt;&gt;"TOTAL"),IF(AND([3]PREMIOS_GRADOS!$BT70&lt;&gt;"",[3]PREMIOS_GRADOS!$BT70&lt;&gt;0),[3]PREMIOS_GRADOS!$BT70,""),IF($A72="TOTAL",SUM(INDIRECT("AP4:AP"&amp;ROW()-1)),""))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IF(AND($A72&lt;&gt;"",$A72&lt;&gt;"TOTAL"),IF(AND([3]PREMIOS_GRADOS!$BW70&lt;&gt;"",[3]PREMIOS_GRADOS!$BW70&lt;&gt;0),[3]PREMIOS_GRADOS!$BW70,""),IF($A72="TOTAL",SUM(INDIRECT("AR4:AR"&amp;ROW()-1)),""))</f>
        <v/>
      </c>
      <c r="AS72" s="7" t="str">
        <f ca="1">IF(AND($A72&lt;&gt;"",$A72&lt;&gt;"TOTAL"),IF(AND([3]PREMIOS_GRADOS!$BY70&lt;&gt;"",[3]PREMIOS_GRADOS!$BY70&lt;&gt;0),[3]PREMIOS_GRADOS!$BY70,""),IF($A72="TOTAL",SUM(INDIRECT("AS4:AS"&amp;ROW()-1)),""))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IF(AND($A72&lt;&gt;"",$A72&lt;&gt;"TOTAL"),IF(AND([3]PREMIOS_GRADOS!$CB70&lt;&gt;"",[3]PREMIOS_GRADOS!$CB70&lt;&gt;0),[3]PREMIOS_GRADOS!$CB70,""),IF($A72="TOTAL",SUM(INDIRECT("AU4:AU"&amp;ROW()-1)),""))</f>
        <v/>
      </c>
      <c r="AV72" s="7" t="str">
        <f ca="1">IF(AND($A72&lt;&gt;"",$A72&lt;&gt;"TOTAL"),IF(AND([3]PREMIOS_GRADOS!$CD70&lt;&gt;"",[3]PREMIOS_GRADOS!$CD70&lt;&gt;0),[3]PREMIOS_GRADOS!$CD70,""),IF($A72="TOTAL",SUM(INDIRECT("AV4:AV"&amp;ROW()-1)),""))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IF(AND($A72&lt;&gt;"",$A72&lt;&gt;"TOTAL"),IF(AND([3]PREMIOS_GRADOS!$CG70&lt;&gt;"",[3]PREMIOS_GRADOS!$CG70&lt;&gt;0),[3]PREMIOS_GRADOS!$CG70,""),IF($A72="TOTAL",SUM(INDIRECT("AX4:AX"&amp;ROW()-1)),""))</f>
        <v/>
      </c>
      <c r="AY72" s="7" t="str">
        <f ca="1">IF(AND($A72&lt;&gt;"",$A72&lt;&gt;"TOTAL"),IF(AND([3]PREMIOS_GRADOS!$CI70&lt;&gt;"",[3]PREMIOS_GRADOS!$CI70&lt;&gt;0),[3]PREMIOS_GRADOS!$CI70,""),IF($A72="TOTAL",SUM(INDIRECT("AY4:AY"&amp;ROW()-1)),""))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IF(AND($A72&lt;&gt;"",$A72&lt;&gt;"TOTAL"),IF(AND([3]PREMIOS_GRADOS!$CL70&lt;&gt;"",[3]PREMIOS_GRADOS!$CL70&lt;&gt;0),[3]PREMIOS_GRADOS!$CL70,""),IF($A72="TOTAL",SUM(INDIRECT("BA4:BA"&amp;ROW()-1)),""))</f>
        <v/>
      </c>
      <c r="BB72" s="7" t="str">
        <f ca="1">IF(AND($A72&lt;&gt;"",$A72&lt;&gt;"TOTAL"),IF(AND([3]PREMIOS_GRADOS!$CN70&lt;&gt;"",[3]PREMIOS_GRADOS!$CN70&lt;&gt;0),[3]PREMIOS_GRADOS!$CN70,""),IF($A72="TOTAL",SUM(INDIRECT("BB4:BB"&amp;ROW()-1)),""))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IF(AND($A72&lt;&gt;"",$A72&lt;&gt;"TOTAL"),IF(AND([3]PREMIOS_GRADOS!$CQ70&lt;&gt;"",[3]PREMIOS_GRADOS!$CQ70&lt;&gt;0),[3]PREMIOS_GRADOS!$CQ70,""),IF($A72="TOTAL",SUM(INDIRECT("BD4:BD"&amp;ROW()-1)),""))</f>
        <v/>
      </c>
      <c r="BE72" s="7" t="str">
        <f ca="1">IF(AND($A72&lt;&gt;"",$A72&lt;&gt;"TOTAL"),IF(AND([3]PREMIOS_GRADOS!$CS70&lt;&gt;"",[3]PREMIOS_GRADOS!$CS70&lt;&gt;0),[3]PREMIOS_GRADOS!$CS70,""),IF($A72="TOTAL",SUM(INDIRECT("BE4:BE"&amp;ROW()-1)),""))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IF([3]PREMIOS_GRADOS!$D71&lt;&gt;"",[3]PREMIOS_GRADOS!$D71,IF(AND([3]PREMIOS_GRADOS!$D71="",[3]PREMIOS_GRADOS!$D72="",[3]PREMIOS_GRADOS!$D70=""),"","TOTAL"))</f>
        <v/>
      </c>
      <c r="B73" s="7" t="str">
        <f ca="1">IF(AND($A73&lt;&gt;"",$A73&lt;&gt;"TOTAL"),IF(AND([3]PREMIOS_GRADOS!$E71&lt;&gt;"",[3]PREMIOS_GRADOS!$E71&lt;&gt;0),[3]PREMIOS_GRADOS!$E71,""),IF($A73="TOTAL",SUM(INDIRECT("B4:B"&amp;ROW()-1)),""))</f>
        <v/>
      </c>
      <c r="C73" s="7" t="str">
        <f ca="1">IF(AND($A73&lt;&gt;"",$A73&lt;&gt;"TOTAL"),IF(AND([3]PREMIOS_GRADOS!$G71&lt;&gt;"",[3]PREMIOS_GRADOS!$G71&lt;&gt;0),[3]PREMIOS_GRADOS!$G71,""),IF($A73="TOTAL",SUM(INDIRECT("C4:C"&amp;ROW()-1)),""))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IF(AND($A73&lt;&gt;"",$A73&lt;&gt;"TOTAL"),IF(AND([3]PREMIOS_GRADOS!$J71&lt;&gt;"",[3]PREMIOS_GRADOS!$J71&lt;&gt;0),[3]PREMIOS_GRADOS!$J71,""),IF($A73="TOTAL",SUM(INDIRECT("E4:E"&amp;ROW()-1)),""))</f>
        <v/>
      </c>
      <c r="F73" s="7" t="str">
        <f ca="1">IF(AND($A73&lt;&gt;"",$A73&lt;&gt;"TOTAL"),IF(AND([3]PREMIOS_GRADOS!$L71&lt;&gt;"",[3]PREMIOS_GRADOS!$L71&lt;&gt;0),[3]PREMIOS_GRADOS!$L71,""),IF($A73="TOTAL",SUM(INDIRECT("F4:F"&amp;ROW()-1)),""))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IF(AND($A73&lt;&gt;"",$A73&lt;&gt;"TOTAL"),IF(AND([3]PREMIOS_GRADOS!$O71&lt;&gt;"",[3]PREMIOS_GRADOS!$O71&lt;&gt;0),[3]PREMIOS_GRADOS!$O71,""),IF($A73="TOTAL",SUM(INDIRECT("H4:H"&amp;ROW()-1)),""))</f>
        <v/>
      </c>
      <c r="I73" s="7" t="str">
        <f ca="1">IF(AND($A73&lt;&gt;"",$A73&lt;&gt;"TOTAL"),IF(AND([3]PREMIOS_GRADOS!$Q71&lt;&gt;"",[3]PREMIOS_GRADOS!$Q71&lt;&gt;0),[3]PREMIOS_GRADOS!$Q71,""),IF($A73="TOTAL",SUM(INDIRECT("I4:I"&amp;ROW()-1)),""))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IF(AND($A73&lt;&gt;"",$A73&lt;&gt;"TOTAL"),IF(AND([3]PREMIOS_GRADOS!$T71&lt;&gt;"",[3]PREMIOS_GRADOS!$T71&lt;&gt;0),[3]PREMIOS_GRADOS!$T71,""),IF($A73="TOTAL",SUM(INDIRECT("K4:K"&amp;ROW()-1)),""))</f>
        <v/>
      </c>
      <c r="L73" s="7" t="str">
        <f ca="1">IF(AND($A73&lt;&gt;"",$A73&lt;&gt;"TOTAL"),IF(AND([3]PREMIOS_GRADOS!$V71&lt;&gt;"",[3]PREMIOS_GRADOS!$V71&lt;&gt;0),[3]PREMIOS_GRADOS!$V71,""),IF($A73="TOTAL",SUM(INDIRECT("L4:L"&amp;ROW()-1)),""))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IF(AND($A73&lt;&gt;"",$A73&lt;&gt;"TOTAL"),IF(AND([3]PREMIOS_GRADOS!$Y71&lt;&gt;"",[3]PREMIOS_GRADOS!$Y71&lt;&gt;0),[3]PREMIOS_GRADOS!$Y71,""),IF($A73="TOTAL",SUM(INDIRECT("N4:N"&amp;ROW()-1)),""))</f>
        <v/>
      </c>
      <c r="O73" s="7" t="str">
        <f ca="1">IF(AND($A73&lt;&gt;"",$A73&lt;&gt;"TOTAL"),IF(AND([3]PREMIOS_GRADOS!$AA71&lt;&gt;"",[3]PREMIOS_GRADOS!$AA71&lt;&gt;0),[3]PREMIOS_GRADOS!$AA71,""),IF($A73="TOTAL",SUM(INDIRECT("O4:O"&amp;ROW()-1)),""))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IF(AND($A73&lt;&gt;"",$A73&lt;&gt;"TOTAL"),IF(AND([3]PREMIOS_GRADOS!$AD71&lt;&gt;"",[3]PREMIOS_GRADOS!$AD71&lt;&gt;0),[3]PREMIOS_GRADOS!$AD71,""),IF($A73="TOTAL",SUM(INDIRECT("Q4:Q"&amp;ROW()-1)),""))</f>
        <v/>
      </c>
      <c r="R73" s="7" t="str">
        <f ca="1">IF(AND($A73&lt;&gt;"",$A73&lt;&gt;"TOTAL"),IF(AND([3]PREMIOS_GRADOS!$AF71&lt;&gt;"",[3]PREMIOS_GRADOS!$AF71&lt;&gt;0),[3]PREMIOS_GRADOS!$AF71,""),IF($A73="TOTAL",SUM(INDIRECT("R4:R"&amp;ROW()-1)),""))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IF(AND($A73&lt;&gt;"",$A73&lt;&gt;"TOTAL"),IF(AND([3]PREMIOS_GRADOS!$AI71&lt;&gt;"",[3]PREMIOS_GRADOS!$AI71&lt;&gt;0),[3]PREMIOS_GRADOS!$AI71,""),IF($A73="TOTAL",SUM(INDIRECT("T4:T"&amp;ROW()-1)),""))</f>
        <v/>
      </c>
      <c r="U73" s="7" t="str">
        <f ca="1">IF(AND($A73&lt;&gt;"",$A73&lt;&gt;"TOTAL"),IF(AND([3]PREMIOS_GRADOS!$AK71&lt;&gt;"",[3]PREMIOS_GRADOS!$AK71&lt;&gt;0),[3]PREMIOS_GRADOS!$AK71,""),IF($A73="TOTAL",SUM(INDIRECT("U4:U"&amp;ROW()-1)),""))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IF(AND($A73&lt;&gt;"",$A73&lt;&gt;"TOTAL"),IF(AND([3]PREMIOS_GRADOS!$AN71&lt;&gt;"",[3]PREMIOS_GRADOS!$AN71&lt;&gt;0),[3]PREMIOS_GRADOS!$AN71,""),IF($A73="TOTAL",SUM(INDIRECT("W4:W"&amp;ROW()-1)),""))</f>
        <v/>
      </c>
      <c r="X73" s="7" t="str">
        <f ca="1">IF(AND($A73&lt;&gt;"",$A73&lt;&gt;"TOTAL"),IF(AND([3]PREMIOS_GRADOS!$AP71&lt;&gt;"",[3]PREMIOS_GRADOS!$AP71&lt;&gt;0),[3]PREMIOS_GRADOS!$AP71,""),IF($A73="TOTAL",SUM(INDIRECT("X4:X"&amp;ROW()-1)),""))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IF(AND($A73&lt;&gt;"",$A73&lt;&gt;"TOTAL"),IF(AND([3]PREMIOS_GRADOS!$AS71&lt;&gt;"",[3]PREMIOS_GRADOS!$AS71&lt;&gt;0),[3]PREMIOS_GRADOS!$AS71,""),IF($A73="TOTAL",SUM(INDIRECT("Z4:Z"&amp;ROW()-1)),""))</f>
        <v/>
      </c>
      <c r="AA73" s="7" t="str">
        <f ca="1">IF(AND($A73&lt;&gt;"",$A73&lt;&gt;"TOTAL"),IF(AND([3]PREMIOS_GRADOS!$AU71&lt;&gt;"",[3]PREMIOS_GRADOS!$AU71&lt;&gt;0),[3]PREMIOS_GRADOS!$AU71,""),IF($A73="TOTAL",SUM(INDIRECT("AA4:AA"&amp;ROW()-1)),""))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IF(AND($A73&lt;&gt;"",$A73&lt;&gt;"TOTAL"),IF(AND([3]PREMIOS_GRADOS!$AX71&lt;&gt;"",[3]PREMIOS_GRADOS!$AX71&lt;&gt;0),[3]PREMIOS_GRADOS!$AX71,""),IF($A73="TOTAL",SUM(INDIRECT("AC4:AC"&amp;ROW()-1)),""))</f>
        <v/>
      </c>
      <c r="AD73" s="7" t="str">
        <f ca="1">IF(AND($A73&lt;&gt;"",$A73&lt;&gt;"TOTAL"),IF(AND([3]PREMIOS_GRADOS!$AZ71&lt;&gt;"",[3]PREMIOS_GRADOS!$AZ71&lt;&gt;0),[3]PREMIOS_GRADOS!$AZ71,""),IF($A73="TOTAL",SUM(INDIRECT("AD4:AD"&amp;ROW()-1)),""))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IF(AND($A73&lt;&gt;"",$A73&lt;&gt;"TOTAL"),IF(AND([3]PREMIOS_GRADOS!$BC71&lt;&gt;"",[3]PREMIOS_GRADOS!$BC71&lt;&gt;0),[3]PREMIOS_GRADOS!$BC71,""),IF($A73="TOTAL",SUM(INDIRECT("AF4:AF"&amp;ROW()-1)),""))</f>
        <v/>
      </c>
      <c r="AG73" s="7" t="str">
        <f ca="1">IF(AND($A73&lt;&gt;"",$A73&lt;&gt;"TOTAL"),IF(AND([3]PREMIOS_GRADOS!$BE71&lt;&gt;"",[3]PREMIOS_GRADOS!$BE71&lt;&gt;0),[3]PREMIOS_GRADOS!$BE71,""),IF($A73="TOTAL",SUM(INDIRECT("AG4:AG"&amp;ROW()-1)),""))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IF(AND($A73&lt;&gt;"",$A73&lt;&gt;"TOTAL"),IF(AND([3]PREMIOS_GRADOS!$BH71&lt;&gt;"",[3]PREMIOS_GRADOS!$BH71&lt;&gt;0),[3]PREMIOS_GRADOS!$BH71,""),IF($A73="TOTAL",SUM(INDIRECT("AI4:AI"&amp;ROW()-1)),""))</f>
        <v/>
      </c>
      <c r="AJ73" s="7" t="str">
        <f ca="1">IF(AND($A73&lt;&gt;"",$A73&lt;&gt;"TOTAL"),IF(AND([3]PREMIOS_GRADOS!$BJ71&lt;&gt;"",[3]PREMIOS_GRADOS!$BJ71&lt;&gt;0),[3]PREMIOS_GRADOS!$BJ71,""),IF($A73="TOTAL",SUM(INDIRECT("AJ4:AJ"&amp;ROW()-1)),""))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IF(AND($A73&lt;&gt;"",$A73&lt;&gt;"TOTAL"),IF(AND([3]PREMIOS_GRADOS!$BM71&lt;&gt;"",[3]PREMIOS_GRADOS!$BM71&lt;&gt;0),[3]PREMIOS_GRADOS!$BM71,""),IF($A73="TOTAL",SUM(INDIRECT("AL4:AL"&amp;ROW()-1)),""))</f>
        <v/>
      </c>
      <c r="AM73" s="7" t="str">
        <f ca="1">IF(AND($A73&lt;&gt;"",$A73&lt;&gt;"TOTAL"),IF(AND([3]PREMIOS_GRADOS!$BO71&lt;&gt;"",[3]PREMIOS_GRADOS!$BO71&lt;&gt;0),[3]PREMIOS_GRADOS!$BO71,""),IF($A73="TOTAL",SUM(INDIRECT("AM4:AM"&amp;ROW()-1)),""))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IF(AND($A73&lt;&gt;"",$A73&lt;&gt;"TOTAL"),IF(AND([3]PREMIOS_GRADOS!$BR71&lt;&gt;"",[3]PREMIOS_GRADOS!$BR71&lt;&gt;0),[3]PREMIOS_GRADOS!$BR71,""),IF($A73="TOTAL",SUM(INDIRECT("AO4:AO"&amp;ROW()-1)),""))</f>
        <v/>
      </c>
      <c r="AP73" s="7" t="str">
        <f ca="1">IF(AND($A73&lt;&gt;"",$A73&lt;&gt;"TOTAL"),IF(AND([3]PREMIOS_GRADOS!$BT71&lt;&gt;"",[3]PREMIOS_GRADOS!$BT71&lt;&gt;0),[3]PREMIOS_GRADOS!$BT71,""),IF($A73="TOTAL",SUM(INDIRECT("AP4:AP"&amp;ROW()-1)),""))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IF(AND($A73&lt;&gt;"",$A73&lt;&gt;"TOTAL"),IF(AND([3]PREMIOS_GRADOS!$BW71&lt;&gt;"",[3]PREMIOS_GRADOS!$BW71&lt;&gt;0),[3]PREMIOS_GRADOS!$BW71,""),IF($A73="TOTAL",SUM(INDIRECT("AR4:AR"&amp;ROW()-1)),""))</f>
        <v/>
      </c>
      <c r="AS73" s="7" t="str">
        <f ca="1">IF(AND($A73&lt;&gt;"",$A73&lt;&gt;"TOTAL"),IF(AND([3]PREMIOS_GRADOS!$BY71&lt;&gt;"",[3]PREMIOS_GRADOS!$BY71&lt;&gt;0),[3]PREMIOS_GRADOS!$BY71,""),IF($A73="TOTAL",SUM(INDIRECT("AS4:AS"&amp;ROW()-1)),""))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IF(AND($A73&lt;&gt;"",$A73&lt;&gt;"TOTAL"),IF(AND([3]PREMIOS_GRADOS!$CB71&lt;&gt;"",[3]PREMIOS_GRADOS!$CB71&lt;&gt;0),[3]PREMIOS_GRADOS!$CB71,""),IF($A73="TOTAL",SUM(INDIRECT("AU4:AU"&amp;ROW()-1)),""))</f>
        <v/>
      </c>
      <c r="AV73" s="7" t="str">
        <f ca="1">IF(AND($A73&lt;&gt;"",$A73&lt;&gt;"TOTAL"),IF(AND([3]PREMIOS_GRADOS!$CD71&lt;&gt;"",[3]PREMIOS_GRADOS!$CD71&lt;&gt;0),[3]PREMIOS_GRADOS!$CD71,""),IF($A73="TOTAL",SUM(INDIRECT("AV4:AV"&amp;ROW()-1)),""))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IF(AND($A73&lt;&gt;"",$A73&lt;&gt;"TOTAL"),IF(AND([3]PREMIOS_GRADOS!$CG71&lt;&gt;"",[3]PREMIOS_GRADOS!$CG71&lt;&gt;0),[3]PREMIOS_GRADOS!$CG71,""),IF($A73="TOTAL",SUM(INDIRECT("AX4:AX"&amp;ROW()-1)),""))</f>
        <v/>
      </c>
      <c r="AY73" s="7" t="str">
        <f ca="1">IF(AND($A73&lt;&gt;"",$A73&lt;&gt;"TOTAL"),IF(AND([3]PREMIOS_GRADOS!$CI71&lt;&gt;"",[3]PREMIOS_GRADOS!$CI71&lt;&gt;0),[3]PREMIOS_GRADOS!$CI71,""),IF($A73="TOTAL",SUM(INDIRECT("AY4:AY"&amp;ROW()-1)),""))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IF(AND($A73&lt;&gt;"",$A73&lt;&gt;"TOTAL"),IF(AND([3]PREMIOS_GRADOS!$CL71&lt;&gt;"",[3]PREMIOS_GRADOS!$CL71&lt;&gt;0),[3]PREMIOS_GRADOS!$CL71,""),IF($A73="TOTAL",SUM(INDIRECT("BA4:BA"&amp;ROW()-1)),""))</f>
        <v/>
      </c>
      <c r="BB73" s="7" t="str">
        <f ca="1">IF(AND($A73&lt;&gt;"",$A73&lt;&gt;"TOTAL"),IF(AND([3]PREMIOS_GRADOS!$CN71&lt;&gt;"",[3]PREMIOS_GRADOS!$CN71&lt;&gt;0),[3]PREMIOS_GRADOS!$CN71,""),IF($A73="TOTAL",SUM(INDIRECT("BB4:BB"&amp;ROW()-1)),""))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IF(AND($A73&lt;&gt;"",$A73&lt;&gt;"TOTAL"),IF(AND([3]PREMIOS_GRADOS!$CQ71&lt;&gt;"",[3]PREMIOS_GRADOS!$CQ71&lt;&gt;0),[3]PREMIOS_GRADOS!$CQ71,""),IF($A73="TOTAL",SUM(INDIRECT("BD4:BD"&amp;ROW()-1)),""))</f>
        <v/>
      </c>
      <c r="BE73" s="7" t="str">
        <f ca="1">IF(AND($A73&lt;&gt;"",$A73&lt;&gt;"TOTAL"),IF(AND([3]PREMIOS_GRADOS!$CS71&lt;&gt;"",[3]PREMIOS_GRADOS!$CS71&lt;&gt;0),[3]PREMIOS_GRADOS!$CS71,""),IF($A73="TOTAL",SUM(INDIRECT("BE4:BE"&amp;ROW()-1)),""))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IF([3]PREMIOS_GRADOS!$D72&lt;&gt;"",[3]PREMIOS_GRADOS!$D72,IF(AND([3]PREMIOS_GRADOS!$D72="",[3]PREMIOS_GRADOS!$D73="",[3]PREMIOS_GRADOS!$D71=""),"","TOTAL"))</f>
        <v/>
      </c>
      <c r="B74" s="7" t="str">
        <f ca="1">IF(AND($A74&lt;&gt;"",$A74&lt;&gt;"TOTAL"),IF(AND([3]PREMIOS_GRADOS!$E72&lt;&gt;"",[3]PREMIOS_GRADOS!$E72&lt;&gt;0),[3]PREMIOS_GRADOS!$E72,""),IF($A74="TOTAL",SUM(INDIRECT("B4:B"&amp;ROW()-1)),""))</f>
        <v/>
      </c>
      <c r="C74" s="7" t="str">
        <f ca="1">IF(AND($A74&lt;&gt;"",$A74&lt;&gt;"TOTAL"),IF(AND([3]PREMIOS_GRADOS!$G72&lt;&gt;"",[3]PREMIOS_GRADOS!$G72&lt;&gt;0),[3]PREMIOS_GRADOS!$G72,""),IF($A74="TOTAL",SUM(INDIRECT("C4:C"&amp;ROW()-1)),""))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IF(AND($A74&lt;&gt;"",$A74&lt;&gt;"TOTAL"),IF(AND([3]PREMIOS_GRADOS!$J72&lt;&gt;"",[3]PREMIOS_GRADOS!$J72&lt;&gt;0),[3]PREMIOS_GRADOS!$J72,""),IF($A74="TOTAL",SUM(INDIRECT("E4:E"&amp;ROW()-1)),""))</f>
        <v/>
      </c>
      <c r="F74" s="7" t="str">
        <f ca="1">IF(AND($A74&lt;&gt;"",$A74&lt;&gt;"TOTAL"),IF(AND([3]PREMIOS_GRADOS!$L72&lt;&gt;"",[3]PREMIOS_GRADOS!$L72&lt;&gt;0),[3]PREMIOS_GRADOS!$L72,""),IF($A74="TOTAL",SUM(INDIRECT("F4:F"&amp;ROW()-1)),""))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IF(AND($A74&lt;&gt;"",$A74&lt;&gt;"TOTAL"),IF(AND([3]PREMIOS_GRADOS!$O72&lt;&gt;"",[3]PREMIOS_GRADOS!$O72&lt;&gt;0),[3]PREMIOS_GRADOS!$O72,""),IF($A74="TOTAL",SUM(INDIRECT("H4:H"&amp;ROW()-1)),""))</f>
        <v/>
      </c>
      <c r="I74" s="7" t="str">
        <f ca="1">IF(AND($A74&lt;&gt;"",$A74&lt;&gt;"TOTAL"),IF(AND([3]PREMIOS_GRADOS!$Q72&lt;&gt;"",[3]PREMIOS_GRADOS!$Q72&lt;&gt;0),[3]PREMIOS_GRADOS!$Q72,""),IF($A74="TOTAL",SUM(INDIRECT("I4:I"&amp;ROW()-1)),""))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IF(AND($A74&lt;&gt;"",$A74&lt;&gt;"TOTAL"),IF(AND([3]PREMIOS_GRADOS!$T72&lt;&gt;"",[3]PREMIOS_GRADOS!$T72&lt;&gt;0),[3]PREMIOS_GRADOS!$T72,""),IF($A74="TOTAL",SUM(INDIRECT("K4:K"&amp;ROW()-1)),""))</f>
        <v/>
      </c>
      <c r="L74" s="7" t="str">
        <f ca="1">IF(AND($A74&lt;&gt;"",$A74&lt;&gt;"TOTAL"),IF(AND([3]PREMIOS_GRADOS!$V72&lt;&gt;"",[3]PREMIOS_GRADOS!$V72&lt;&gt;0),[3]PREMIOS_GRADOS!$V72,""),IF($A74="TOTAL",SUM(INDIRECT("L4:L"&amp;ROW()-1)),""))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IF(AND($A74&lt;&gt;"",$A74&lt;&gt;"TOTAL"),IF(AND([3]PREMIOS_GRADOS!$Y72&lt;&gt;"",[3]PREMIOS_GRADOS!$Y72&lt;&gt;0),[3]PREMIOS_GRADOS!$Y72,""),IF($A74="TOTAL",SUM(INDIRECT("N4:N"&amp;ROW()-1)),""))</f>
        <v/>
      </c>
      <c r="O74" s="7" t="str">
        <f ca="1">IF(AND($A74&lt;&gt;"",$A74&lt;&gt;"TOTAL"),IF(AND([3]PREMIOS_GRADOS!$AA72&lt;&gt;"",[3]PREMIOS_GRADOS!$AA72&lt;&gt;0),[3]PREMIOS_GRADOS!$AA72,""),IF($A74="TOTAL",SUM(INDIRECT("O4:O"&amp;ROW()-1)),""))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IF(AND($A74&lt;&gt;"",$A74&lt;&gt;"TOTAL"),IF(AND([3]PREMIOS_GRADOS!$AD72&lt;&gt;"",[3]PREMIOS_GRADOS!$AD72&lt;&gt;0),[3]PREMIOS_GRADOS!$AD72,""),IF($A74="TOTAL",SUM(INDIRECT("Q4:Q"&amp;ROW()-1)),""))</f>
        <v/>
      </c>
      <c r="R74" s="7" t="str">
        <f ca="1">IF(AND($A74&lt;&gt;"",$A74&lt;&gt;"TOTAL"),IF(AND([3]PREMIOS_GRADOS!$AF72&lt;&gt;"",[3]PREMIOS_GRADOS!$AF72&lt;&gt;0),[3]PREMIOS_GRADOS!$AF72,""),IF($A74="TOTAL",SUM(INDIRECT("R4:R"&amp;ROW()-1)),""))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IF(AND($A74&lt;&gt;"",$A74&lt;&gt;"TOTAL"),IF(AND([3]PREMIOS_GRADOS!$AI72&lt;&gt;"",[3]PREMIOS_GRADOS!$AI72&lt;&gt;0),[3]PREMIOS_GRADOS!$AI72,""),IF($A74="TOTAL",SUM(INDIRECT("T4:T"&amp;ROW()-1)),""))</f>
        <v/>
      </c>
      <c r="U74" s="7" t="str">
        <f ca="1">IF(AND($A74&lt;&gt;"",$A74&lt;&gt;"TOTAL"),IF(AND([3]PREMIOS_GRADOS!$AK72&lt;&gt;"",[3]PREMIOS_GRADOS!$AK72&lt;&gt;0),[3]PREMIOS_GRADOS!$AK72,""),IF($A74="TOTAL",SUM(INDIRECT("U4:U"&amp;ROW()-1)),""))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IF(AND($A74&lt;&gt;"",$A74&lt;&gt;"TOTAL"),IF(AND([3]PREMIOS_GRADOS!$AN72&lt;&gt;"",[3]PREMIOS_GRADOS!$AN72&lt;&gt;0),[3]PREMIOS_GRADOS!$AN72,""),IF($A74="TOTAL",SUM(INDIRECT("W4:W"&amp;ROW()-1)),""))</f>
        <v/>
      </c>
      <c r="X74" s="7" t="str">
        <f ca="1">IF(AND($A74&lt;&gt;"",$A74&lt;&gt;"TOTAL"),IF(AND([3]PREMIOS_GRADOS!$AP72&lt;&gt;"",[3]PREMIOS_GRADOS!$AP72&lt;&gt;0),[3]PREMIOS_GRADOS!$AP72,""),IF($A74="TOTAL",SUM(INDIRECT("X4:X"&amp;ROW()-1)),""))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IF(AND($A74&lt;&gt;"",$A74&lt;&gt;"TOTAL"),IF(AND([3]PREMIOS_GRADOS!$AS72&lt;&gt;"",[3]PREMIOS_GRADOS!$AS72&lt;&gt;0),[3]PREMIOS_GRADOS!$AS72,""),IF($A74="TOTAL",SUM(INDIRECT("Z4:Z"&amp;ROW()-1)),""))</f>
        <v/>
      </c>
      <c r="AA74" s="7" t="str">
        <f ca="1">IF(AND($A74&lt;&gt;"",$A74&lt;&gt;"TOTAL"),IF(AND([3]PREMIOS_GRADOS!$AU72&lt;&gt;"",[3]PREMIOS_GRADOS!$AU72&lt;&gt;0),[3]PREMIOS_GRADOS!$AU72,""),IF($A74="TOTAL",SUM(INDIRECT("AA4:AA"&amp;ROW()-1)),""))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IF(AND($A74&lt;&gt;"",$A74&lt;&gt;"TOTAL"),IF(AND([3]PREMIOS_GRADOS!$AX72&lt;&gt;"",[3]PREMIOS_GRADOS!$AX72&lt;&gt;0),[3]PREMIOS_GRADOS!$AX72,""),IF($A74="TOTAL",SUM(INDIRECT("AC4:AC"&amp;ROW()-1)),""))</f>
        <v/>
      </c>
      <c r="AD74" s="7" t="str">
        <f ca="1">IF(AND($A74&lt;&gt;"",$A74&lt;&gt;"TOTAL"),IF(AND([3]PREMIOS_GRADOS!$AZ72&lt;&gt;"",[3]PREMIOS_GRADOS!$AZ72&lt;&gt;0),[3]PREMIOS_GRADOS!$AZ72,""),IF($A74="TOTAL",SUM(INDIRECT("AD4:AD"&amp;ROW()-1)),""))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IF(AND($A74&lt;&gt;"",$A74&lt;&gt;"TOTAL"),IF(AND([3]PREMIOS_GRADOS!$BC72&lt;&gt;"",[3]PREMIOS_GRADOS!$BC72&lt;&gt;0),[3]PREMIOS_GRADOS!$BC72,""),IF($A74="TOTAL",SUM(INDIRECT("AF4:AF"&amp;ROW()-1)),""))</f>
        <v/>
      </c>
      <c r="AG74" s="7" t="str">
        <f ca="1">IF(AND($A74&lt;&gt;"",$A74&lt;&gt;"TOTAL"),IF(AND([3]PREMIOS_GRADOS!$BE72&lt;&gt;"",[3]PREMIOS_GRADOS!$BE72&lt;&gt;0),[3]PREMIOS_GRADOS!$BE72,""),IF($A74="TOTAL",SUM(INDIRECT("AG4:AG"&amp;ROW()-1)),""))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IF(AND($A74&lt;&gt;"",$A74&lt;&gt;"TOTAL"),IF(AND([3]PREMIOS_GRADOS!$BH72&lt;&gt;"",[3]PREMIOS_GRADOS!$BH72&lt;&gt;0),[3]PREMIOS_GRADOS!$BH72,""),IF($A74="TOTAL",SUM(INDIRECT("AI4:AI"&amp;ROW()-1)),""))</f>
        <v/>
      </c>
      <c r="AJ74" s="7" t="str">
        <f ca="1">IF(AND($A74&lt;&gt;"",$A74&lt;&gt;"TOTAL"),IF(AND([3]PREMIOS_GRADOS!$BJ72&lt;&gt;"",[3]PREMIOS_GRADOS!$BJ72&lt;&gt;0),[3]PREMIOS_GRADOS!$BJ72,""),IF($A74="TOTAL",SUM(INDIRECT("AJ4:AJ"&amp;ROW()-1)),""))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IF(AND($A74&lt;&gt;"",$A74&lt;&gt;"TOTAL"),IF(AND([3]PREMIOS_GRADOS!$BM72&lt;&gt;"",[3]PREMIOS_GRADOS!$BM72&lt;&gt;0),[3]PREMIOS_GRADOS!$BM72,""),IF($A74="TOTAL",SUM(INDIRECT("AL4:AL"&amp;ROW()-1)),""))</f>
        <v/>
      </c>
      <c r="AM74" s="7" t="str">
        <f ca="1">IF(AND($A74&lt;&gt;"",$A74&lt;&gt;"TOTAL"),IF(AND([3]PREMIOS_GRADOS!$BO72&lt;&gt;"",[3]PREMIOS_GRADOS!$BO72&lt;&gt;0),[3]PREMIOS_GRADOS!$BO72,""),IF($A74="TOTAL",SUM(INDIRECT("AM4:AM"&amp;ROW()-1)),""))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IF(AND($A74&lt;&gt;"",$A74&lt;&gt;"TOTAL"),IF(AND([3]PREMIOS_GRADOS!$BR72&lt;&gt;"",[3]PREMIOS_GRADOS!$BR72&lt;&gt;0),[3]PREMIOS_GRADOS!$BR72,""),IF($A74="TOTAL",SUM(INDIRECT("AO4:AO"&amp;ROW()-1)),""))</f>
        <v/>
      </c>
      <c r="AP74" s="7" t="str">
        <f ca="1">IF(AND($A74&lt;&gt;"",$A74&lt;&gt;"TOTAL"),IF(AND([3]PREMIOS_GRADOS!$BT72&lt;&gt;"",[3]PREMIOS_GRADOS!$BT72&lt;&gt;0),[3]PREMIOS_GRADOS!$BT72,""),IF($A74="TOTAL",SUM(INDIRECT("AP4:AP"&amp;ROW()-1)),""))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IF(AND($A74&lt;&gt;"",$A74&lt;&gt;"TOTAL"),IF(AND([3]PREMIOS_GRADOS!$BW72&lt;&gt;"",[3]PREMIOS_GRADOS!$BW72&lt;&gt;0),[3]PREMIOS_GRADOS!$BW72,""),IF($A74="TOTAL",SUM(INDIRECT("AR4:AR"&amp;ROW()-1)),""))</f>
        <v/>
      </c>
      <c r="AS74" s="7" t="str">
        <f ca="1">IF(AND($A74&lt;&gt;"",$A74&lt;&gt;"TOTAL"),IF(AND([3]PREMIOS_GRADOS!$BY72&lt;&gt;"",[3]PREMIOS_GRADOS!$BY72&lt;&gt;0),[3]PREMIOS_GRADOS!$BY72,""),IF($A74="TOTAL",SUM(INDIRECT("AS4:AS"&amp;ROW()-1)),""))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IF(AND($A74&lt;&gt;"",$A74&lt;&gt;"TOTAL"),IF(AND([3]PREMIOS_GRADOS!$CB72&lt;&gt;"",[3]PREMIOS_GRADOS!$CB72&lt;&gt;0),[3]PREMIOS_GRADOS!$CB72,""),IF($A74="TOTAL",SUM(INDIRECT("AU4:AU"&amp;ROW()-1)),""))</f>
        <v/>
      </c>
      <c r="AV74" s="7" t="str">
        <f ca="1">IF(AND($A74&lt;&gt;"",$A74&lt;&gt;"TOTAL"),IF(AND([3]PREMIOS_GRADOS!$CD72&lt;&gt;"",[3]PREMIOS_GRADOS!$CD72&lt;&gt;0),[3]PREMIOS_GRADOS!$CD72,""),IF($A74="TOTAL",SUM(INDIRECT("AV4:AV"&amp;ROW()-1)),""))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IF(AND($A74&lt;&gt;"",$A74&lt;&gt;"TOTAL"),IF(AND([3]PREMIOS_GRADOS!$CG72&lt;&gt;"",[3]PREMIOS_GRADOS!$CG72&lt;&gt;0),[3]PREMIOS_GRADOS!$CG72,""),IF($A74="TOTAL",SUM(INDIRECT("AX4:AX"&amp;ROW()-1)),""))</f>
        <v/>
      </c>
      <c r="AY74" s="7" t="str">
        <f ca="1">IF(AND($A74&lt;&gt;"",$A74&lt;&gt;"TOTAL"),IF(AND([3]PREMIOS_GRADOS!$CI72&lt;&gt;"",[3]PREMIOS_GRADOS!$CI72&lt;&gt;0),[3]PREMIOS_GRADOS!$CI72,""),IF($A74="TOTAL",SUM(INDIRECT("AY4:AY"&amp;ROW()-1)),""))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IF(AND($A74&lt;&gt;"",$A74&lt;&gt;"TOTAL"),IF(AND([3]PREMIOS_GRADOS!$CL72&lt;&gt;"",[3]PREMIOS_GRADOS!$CL72&lt;&gt;0),[3]PREMIOS_GRADOS!$CL72,""),IF($A74="TOTAL",SUM(INDIRECT("BA4:BA"&amp;ROW()-1)),""))</f>
        <v/>
      </c>
      <c r="BB74" s="7" t="str">
        <f ca="1">IF(AND($A74&lt;&gt;"",$A74&lt;&gt;"TOTAL"),IF(AND([3]PREMIOS_GRADOS!$CN72&lt;&gt;"",[3]PREMIOS_GRADOS!$CN72&lt;&gt;0),[3]PREMIOS_GRADOS!$CN72,""),IF($A74="TOTAL",SUM(INDIRECT("BB4:BB"&amp;ROW()-1)),""))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IF(AND($A74&lt;&gt;"",$A74&lt;&gt;"TOTAL"),IF(AND([3]PREMIOS_GRADOS!$CQ72&lt;&gt;"",[3]PREMIOS_GRADOS!$CQ72&lt;&gt;0),[3]PREMIOS_GRADOS!$CQ72,""),IF($A74="TOTAL",SUM(INDIRECT("BD4:BD"&amp;ROW()-1)),""))</f>
        <v/>
      </c>
      <c r="BE74" s="7" t="str">
        <f ca="1">IF(AND($A74&lt;&gt;"",$A74&lt;&gt;"TOTAL"),IF(AND([3]PREMIOS_GRADOS!$CS72&lt;&gt;"",[3]PREMIOS_GRADOS!$CS72&lt;&gt;0),[3]PREMIOS_GRADOS!$CS72,""),IF($A74="TOTAL",SUM(INDIRECT("BE4:BE"&amp;ROW()-1)),""))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IF([3]PREMIOS_GRADOS!$D73&lt;&gt;"",[3]PREMIOS_GRADOS!$D73,IF(AND([3]PREMIOS_GRADOS!$D73="",[3]PREMIOS_GRADOS!$D74="",[3]PREMIOS_GRADOS!$D72=""),"","TOTAL"))</f>
        <v/>
      </c>
      <c r="B75" s="7" t="str">
        <f ca="1">IF(AND($A75&lt;&gt;"",$A75&lt;&gt;"TOTAL"),IF(AND([3]PREMIOS_GRADOS!$E73&lt;&gt;"",[3]PREMIOS_GRADOS!$E73&lt;&gt;0),[3]PREMIOS_GRADOS!$E73,""),IF($A75="TOTAL",SUM(INDIRECT("B4:B"&amp;ROW()-1)),""))</f>
        <v/>
      </c>
      <c r="C75" s="7" t="str">
        <f ca="1">IF(AND($A75&lt;&gt;"",$A75&lt;&gt;"TOTAL"),IF(AND([3]PREMIOS_GRADOS!$G73&lt;&gt;"",[3]PREMIOS_GRADOS!$G73&lt;&gt;0),[3]PREMIOS_GRADOS!$G73,""),IF($A75="TOTAL",SUM(INDIRECT("C4:C"&amp;ROW()-1)),""))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IF(AND($A75&lt;&gt;"",$A75&lt;&gt;"TOTAL"),IF(AND([3]PREMIOS_GRADOS!$J73&lt;&gt;"",[3]PREMIOS_GRADOS!$J73&lt;&gt;0),[3]PREMIOS_GRADOS!$J73,""),IF($A75="TOTAL",SUM(INDIRECT("E4:E"&amp;ROW()-1)),""))</f>
        <v/>
      </c>
      <c r="F75" s="7" t="str">
        <f ca="1">IF(AND($A75&lt;&gt;"",$A75&lt;&gt;"TOTAL"),IF(AND([3]PREMIOS_GRADOS!$L73&lt;&gt;"",[3]PREMIOS_GRADOS!$L73&lt;&gt;0),[3]PREMIOS_GRADOS!$L73,""),IF($A75="TOTAL",SUM(INDIRECT("F4:F"&amp;ROW()-1)),""))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IF(AND($A75&lt;&gt;"",$A75&lt;&gt;"TOTAL"),IF(AND([3]PREMIOS_GRADOS!$O73&lt;&gt;"",[3]PREMIOS_GRADOS!$O73&lt;&gt;0),[3]PREMIOS_GRADOS!$O73,""),IF($A75="TOTAL",SUM(INDIRECT("H4:H"&amp;ROW()-1)),""))</f>
        <v/>
      </c>
      <c r="I75" s="7" t="str">
        <f ca="1">IF(AND($A75&lt;&gt;"",$A75&lt;&gt;"TOTAL"),IF(AND([3]PREMIOS_GRADOS!$Q73&lt;&gt;"",[3]PREMIOS_GRADOS!$Q73&lt;&gt;0),[3]PREMIOS_GRADOS!$Q73,""),IF($A75="TOTAL",SUM(INDIRECT("I4:I"&amp;ROW()-1)),""))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IF(AND($A75&lt;&gt;"",$A75&lt;&gt;"TOTAL"),IF(AND([3]PREMIOS_GRADOS!$T73&lt;&gt;"",[3]PREMIOS_GRADOS!$T73&lt;&gt;0),[3]PREMIOS_GRADOS!$T73,""),IF($A75="TOTAL",SUM(INDIRECT("K4:K"&amp;ROW()-1)),""))</f>
        <v/>
      </c>
      <c r="L75" s="7" t="str">
        <f ca="1">IF(AND($A75&lt;&gt;"",$A75&lt;&gt;"TOTAL"),IF(AND([3]PREMIOS_GRADOS!$V73&lt;&gt;"",[3]PREMIOS_GRADOS!$V73&lt;&gt;0),[3]PREMIOS_GRADOS!$V73,""),IF($A75="TOTAL",SUM(INDIRECT("L4:L"&amp;ROW()-1)),""))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IF(AND($A75&lt;&gt;"",$A75&lt;&gt;"TOTAL"),IF(AND([3]PREMIOS_GRADOS!$Y73&lt;&gt;"",[3]PREMIOS_GRADOS!$Y73&lt;&gt;0),[3]PREMIOS_GRADOS!$Y73,""),IF($A75="TOTAL",SUM(INDIRECT("N4:N"&amp;ROW()-1)),""))</f>
        <v/>
      </c>
      <c r="O75" s="7" t="str">
        <f ca="1">IF(AND($A75&lt;&gt;"",$A75&lt;&gt;"TOTAL"),IF(AND([3]PREMIOS_GRADOS!$AA73&lt;&gt;"",[3]PREMIOS_GRADOS!$AA73&lt;&gt;0),[3]PREMIOS_GRADOS!$AA73,""),IF($A75="TOTAL",SUM(INDIRECT("O4:O"&amp;ROW()-1)),""))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IF(AND($A75&lt;&gt;"",$A75&lt;&gt;"TOTAL"),IF(AND([3]PREMIOS_GRADOS!$AD73&lt;&gt;"",[3]PREMIOS_GRADOS!$AD73&lt;&gt;0),[3]PREMIOS_GRADOS!$AD73,""),IF($A75="TOTAL",SUM(INDIRECT("Q4:Q"&amp;ROW()-1)),""))</f>
        <v/>
      </c>
      <c r="R75" s="7" t="str">
        <f ca="1">IF(AND($A75&lt;&gt;"",$A75&lt;&gt;"TOTAL"),IF(AND([3]PREMIOS_GRADOS!$AF73&lt;&gt;"",[3]PREMIOS_GRADOS!$AF73&lt;&gt;0),[3]PREMIOS_GRADOS!$AF73,""),IF($A75="TOTAL",SUM(INDIRECT("R4:R"&amp;ROW()-1)),""))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IF(AND($A75&lt;&gt;"",$A75&lt;&gt;"TOTAL"),IF(AND([3]PREMIOS_GRADOS!$AI73&lt;&gt;"",[3]PREMIOS_GRADOS!$AI73&lt;&gt;0),[3]PREMIOS_GRADOS!$AI73,""),IF($A75="TOTAL",SUM(INDIRECT("T4:T"&amp;ROW()-1)),""))</f>
        <v/>
      </c>
      <c r="U75" s="7" t="str">
        <f ca="1">IF(AND($A75&lt;&gt;"",$A75&lt;&gt;"TOTAL"),IF(AND([3]PREMIOS_GRADOS!$AK73&lt;&gt;"",[3]PREMIOS_GRADOS!$AK73&lt;&gt;0),[3]PREMIOS_GRADOS!$AK73,""),IF($A75="TOTAL",SUM(INDIRECT("U4:U"&amp;ROW()-1)),""))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IF(AND($A75&lt;&gt;"",$A75&lt;&gt;"TOTAL"),IF(AND([3]PREMIOS_GRADOS!$AN73&lt;&gt;"",[3]PREMIOS_GRADOS!$AN73&lt;&gt;0),[3]PREMIOS_GRADOS!$AN73,""),IF($A75="TOTAL",SUM(INDIRECT("W4:W"&amp;ROW()-1)),""))</f>
        <v/>
      </c>
      <c r="X75" s="7" t="str">
        <f ca="1">IF(AND($A75&lt;&gt;"",$A75&lt;&gt;"TOTAL"),IF(AND([3]PREMIOS_GRADOS!$AP73&lt;&gt;"",[3]PREMIOS_GRADOS!$AP73&lt;&gt;0),[3]PREMIOS_GRADOS!$AP73,""),IF($A75="TOTAL",SUM(INDIRECT("X4:X"&amp;ROW()-1)),""))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IF(AND($A75&lt;&gt;"",$A75&lt;&gt;"TOTAL"),IF(AND([3]PREMIOS_GRADOS!$AS73&lt;&gt;"",[3]PREMIOS_GRADOS!$AS73&lt;&gt;0),[3]PREMIOS_GRADOS!$AS73,""),IF($A75="TOTAL",SUM(INDIRECT("Z4:Z"&amp;ROW()-1)),""))</f>
        <v/>
      </c>
      <c r="AA75" s="7" t="str">
        <f ca="1">IF(AND($A75&lt;&gt;"",$A75&lt;&gt;"TOTAL"),IF(AND([3]PREMIOS_GRADOS!$AU73&lt;&gt;"",[3]PREMIOS_GRADOS!$AU73&lt;&gt;0),[3]PREMIOS_GRADOS!$AU73,""),IF($A75="TOTAL",SUM(INDIRECT("AA4:AA"&amp;ROW()-1)),""))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IF(AND($A75&lt;&gt;"",$A75&lt;&gt;"TOTAL"),IF(AND([3]PREMIOS_GRADOS!$AX73&lt;&gt;"",[3]PREMIOS_GRADOS!$AX73&lt;&gt;0),[3]PREMIOS_GRADOS!$AX73,""),IF($A75="TOTAL",SUM(INDIRECT("AC4:AC"&amp;ROW()-1)),""))</f>
        <v/>
      </c>
      <c r="AD75" s="7" t="str">
        <f ca="1">IF(AND($A75&lt;&gt;"",$A75&lt;&gt;"TOTAL"),IF(AND([3]PREMIOS_GRADOS!$AZ73&lt;&gt;"",[3]PREMIOS_GRADOS!$AZ73&lt;&gt;0),[3]PREMIOS_GRADOS!$AZ73,""),IF($A75="TOTAL",SUM(INDIRECT("AD4:AD"&amp;ROW()-1)),""))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IF(AND($A75&lt;&gt;"",$A75&lt;&gt;"TOTAL"),IF(AND([3]PREMIOS_GRADOS!$BC73&lt;&gt;"",[3]PREMIOS_GRADOS!$BC73&lt;&gt;0),[3]PREMIOS_GRADOS!$BC73,""),IF($A75="TOTAL",SUM(INDIRECT("AF4:AF"&amp;ROW()-1)),""))</f>
        <v/>
      </c>
      <c r="AG75" s="7" t="str">
        <f ca="1">IF(AND($A75&lt;&gt;"",$A75&lt;&gt;"TOTAL"),IF(AND([3]PREMIOS_GRADOS!$BE73&lt;&gt;"",[3]PREMIOS_GRADOS!$BE73&lt;&gt;0),[3]PREMIOS_GRADOS!$BE73,""),IF($A75="TOTAL",SUM(INDIRECT("AG4:AG"&amp;ROW()-1)),""))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IF(AND($A75&lt;&gt;"",$A75&lt;&gt;"TOTAL"),IF(AND([3]PREMIOS_GRADOS!$BH73&lt;&gt;"",[3]PREMIOS_GRADOS!$BH73&lt;&gt;0),[3]PREMIOS_GRADOS!$BH73,""),IF($A75="TOTAL",SUM(INDIRECT("AI4:AI"&amp;ROW()-1)),""))</f>
        <v/>
      </c>
      <c r="AJ75" s="7" t="str">
        <f ca="1">IF(AND($A75&lt;&gt;"",$A75&lt;&gt;"TOTAL"),IF(AND([3]PREMIOS_GRADOS!$BJ73&lt;&gt;"",[3]PREMIOS_GRADOS!$BJ73&lt;&gt;0),[3]PREMIOS_GRADOS!$BJ73,""),IF($A75="TOTAL",SUM(INDIRECT("AJ4:AJ"&amp;ROW()-1)),""))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IF(AND($A75&lt;&gt;"",$A75&lt;&gt;"TOTAL"),IF(AND([3]PREMIOS_GRADOS!$BM73&lt;&gt;"",[3]PREMIOS_GRADOS!$BM73&lt;&gt;0),[3]PREMIOS_GRADOS!$BM73,""),IF($A75="TOTAL",SUM(INDIRECT("AL4:AL"&amp;ROW()-1)),""))</f>
        <v/>
      </c>
      <c r="AM75" s="7" t="str">
        <f ca="1">IF(AND($A75&lt;&gt;"",$A75&lt;&gt;"TOTAL"),IF(AND([3]PREMIOS_GRADOS!$BO73&lt;&gt;"",[3]PREMIOS_GRADOS!$BO73&lt;&gt;0),[3]PREMIOS_GRADOS!$BO73,""),IF($A75="TOTAL",SUM(INDIRECT("AM4:AM"&amp;ROW()-1)),""))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IF(AND($A75&lt;&gt;"",$A75&lt;&gt;"TOTAL"),IF(AND([3]PREMIOS_GRADOS!$BR73&lt;&gt;"",[3]PREMIOS_GRADOS!$BR73&lt;&gt;0),[3]PREMIOS_GRADOS!$BR73,""),IF($A75="TOTAL",SUM(INDIRECT("AO4:AO"&amp;ROW()-1)),""))</f>
        <v/>
      </c>
      <c r="AP75" s="7" t="str">
        <f ca="1">IF(AND($A75&lt;&gt;"",$A75&lt;&gt;"TOTAL"),IF(AND([3]PREMIOS_GRADOS!$BT73&lt;&gt;"",[3]PREMIOS_GRADOS!$BT73&lt;&gt;0),[3]PREMIOS_GRADOS!$BT73,""),IF($A75="TOTAL",SUM(INDIRECT("AP4:AP"&amp;ROW()-1)),""))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IF(AND($A75&lt;&gt;"",$A75&lt;&gt;"TOTAL"),IF(AND([3]PREMIOS_GRADOS!$BW73&lt;&gt;"",[3]PREMIOS_GRADOS!$BW73&lt;&gt;0),[3]PREMIOS_GRADOS!$BW73,""),IF($A75="TOTAL",SUM(INDIRECT("AR4:AR"&amp;ROW()-1)),""))</f>
        <v/>
      </c>
      <c r="AS75" s="7" t="str">
        <f ca="1">IF(AND($A75&lt;&gt;"",$A75&lt;&gt;"TOTAL"),IF(AND([3]PREMIOS_GRADOS!$BY73&lt;&gt;"",[3]PREMIOS_GRADOS!$BY73&lt;&gt;0),[3]PREMIOS_GRADOS!$BY73,""),IF($A75="TOTAL",SUM(INDIRECT("AS4:AS"&amp;ROW()-1)),""))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IF(AND($A75&lt;&gt;"",$A75&lt;&gt;"TOTAL"),IF(AND([3]PREMIOS_GRADOS!$CB73&lt;&gt;"",[3]PREMIOS_GRADOS!$CB73&lt;&gt;0),[3]PREMIOS_GRADOS!$CB73,""),IF($A75="TOTAL",SUM(INDIRECT("AU4:AU"&amp;ROW()-1)),""))</f>
        <v/>
      </c>
      <c r="AV75" s="7" t="str">
        <f ca="1">IF(AND($A75&lt;&gt;"",$A75&lt;&gt;"TOTAL"),IF(AND([3]PREMIOS_GRADOS!$CD73&lt;&gt;"",[3]PREMIOS_GRADOS!$CD73&lt;&gt;0),[3]PREMIOS_GRADOS!$CD73,""),IF($A75="TOTAL",SUM(INDIRECT("AV4:AV"&amp;ROW()-1)),""))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IF(AND($A75&lt;&gt;"",$A75&lt;&gt;"TOTAL"),IF(AND([3]PREMIOS_GRADOS!$CG73&lt;&gt;"",[3]PREMIOS_GRADOS!$CG73&lt;&gt;0),[3]PREMIOS_GRADOS!$CG73,""),IF($A75="TOTAL",SUM(INDIRECT("AX4:AX"&amp;ROW()-1)),""))</f>
        <v/>
      </c>
      <c r="AY75" s="7" t="str">
        <f ca="1">IF(AND($A75&lt;&gt;"",$A75&lt;&gt;"TOTAL"),IF(AND([3]PREMIOS_GRADOS!$CI73&lt;&gt;"",[3]PREMIOS_GRADOS!$CI73&lt;&gt;0),[3]PREMIOS_GRADOS!$CI73,""),IF($A75="TOTAL",SUM(INDIRECT("AY4:AY"&amp;ROW()-1)),""))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IF(AND($A75&lt;&gt;"",$A75&lt;&gt;"TOTAL"),IF(AND([3]PREMIOS_GRADOS!$CL73&lt;&gt;"",[3]PREMIOS_GRADOS!$CL73&lt;&gt;0),[3]PREMIOS_GRADOS!$CL73,""),IF($A75="TOTAL",SUM(INDIRECT("BA4:BA"&amp;ROW()-1)),""))</f>
        <v/>
      </c>
      <c r="BB75" s="7" t="str">
        <f ca="1">IF(AND($A75&lt;&gt;"",$A75&lt;&gt;"TOTAL"),IF(AND([3]PREMIOS_GRADOS!$CN73&lt;&gt;"",[3]PREMIOS_GRADOS!$CN73&lt;&gt;0),[3]PREMIOS_GRADOS!$CN73,""),IF($A75="TOTAL",SUM(INDIRECT("BB4:BB"&amp;ROW()-1)),""))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IF(AND($A75&lt;&gt;"",$A75&lt;&gt;"TOTAL"),IF(AND([3]PREMIOS_GRADOS!$CQ73&lt;&gt;"",[3]PREMIOS_GRADOS!$CQ73&lt;&gt;0),[3]PREMIOS_GRADOS!$CQ73,""),IF($A75="TOTAL",SUM(INDIRECT("BD4:BD"&amp;ROW()-1)),""))</f>
        <v/>
      </c>
      <c r="BE75" s="7" t="str">
        <f ca="1">IF(AND($A75&lt;&gt;"",$A75&lt;&gt;"TOTAL"),IF(AND([3]PREMIOS_GRADOS!$CS73&lt;&gt;"",[3]PREMIOS_GRADOS!$CS73&lt;&gt;0),[3]PREMIOS_GRADOS!$CS73,""),IF($A75="TOTAL",SUM(INDIRECT("BE4:BE"&amp;ROW()-1)),""))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IF([3]PREMIOS_GRADOS!$D74&lt;&gt;"",[3]PREMIOS_GRADOS!$D74,IF(AND([3]PREMIOS_GRADOS!$D74="",[3]PREMIOS_GRADOS!$D75="",[3]PREMIOS_GRADOS!$D73=""),"","TOTAL"))</f>
        <v/>
      </c>
      <c r="B76" s="7" t="str">
        <f ca="1">IF(AND($A76&lt;&gt;"",$A76&lt;&gt;"TOTAL"),IF(AND([3]PREMIOS_GRADOS!$E74&lt;&gt;"",[3]PREMIOS_GRADOS!$E74&lt;&gt;0),[3]PREMIOS_GRADOS!$E74,""),IF($A76="TOTAL",SUM(INDIRECT("B4:B"&amp;ROW()-1)),""))</f>
        <v/>
      </c>
      <c r="C76" s="7" t="str">
        <f ca="1">IF(AND($A76&lt;&gt;"",$A76&lt;&gt;"TOTAL"),IF(AND([3]PREMIOS_GRADOS!$G74&lt;&gt;"",[3]PREMIOS_GRADOS!$G74&lt;&gt;0),[3]PREMIOS_GRADOS!$G74,""),IF($A76="TOTAL",SUM(INDIRECT("C4:C"&amp;ROW()-1)),""))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IF(AND($A76&lt;&gt;"",$A76&lt;&gt;"TOTAL"),IF(AND([3]PREMIOS_GRADOS!$J74&lt;&gt;"",[3]PREMIOS_GRADOS!$J74&lt;&gt;0),[3]PREMIOS_GRADOS!$J74,""),IF($A76="TOTAL",SUM(INDIRECT("E4:E"&amp;ROW()-1)),""))</f>
        <v/>
      </c>
      <c r="F76" s="7" t="str">
        <f ca="1">IF(AND($A76&lt;&gt;"",$A76&lt;&gt;"TOTAL"),IF(AND([3]PREMIOS_GRADOS!$L74&lt;&gt;"",[3]PREMIOS_GRADOS!$L74&lt;&gt;0),[3]PREMIOS_GRADOS!$L74,""),IF($A76="TOTAL",SUM(INDIRECT("F4:F"&amp;ROW()-1)),""))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IF(AND($A76&lt;&gt;"",$A76&lt;&gt;"TOTAL"),IF(AND([3]PREMIOS_GRADOS!$O74&lt;&gt;"",[3]PREMIOS_GRADOS!$O74&lt;&gt;0),[3]PREMIOS_GRADOS!$O74,""),IF($A76="TOTAL",SUM(INDIRECT("H4:H"&amp;ROW()-1)),""))</f>
        <v/>
      </c>
      <c r="I76" s="7" t="str">
        <f ca="1">IF(AND($A76&lt;&gt;"",$A76&lt;&gt;"TOTAL"),IF(AND([3]PREMIOS_GRADOS!$Q74&lt;&gt;"",[3]PREMIOS_GRADOS!$Q74&lt;&gt;0),[3]PREMIOS_GRADOS!$Q74,""),IF($A76="TOTAL",SUM(INDIRECT("I4:I"&amp;ROW()-1)),""))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IF(AND($A76&lt;&gt;"",$A76&lt;&gt;"TOTAL"),IF(AND([3]PREMIOS_GRADOS!$T74&lt;&gt;"",[3]PREMIOS_GRADOS!$T74&lt;&gt;0),[3]PREMIOS_GRADOS!$T74,""),IF($A76="TOTAL",SUM(INDIRECT("K4:K"&amp;ROW()-1)),""))</f>
        <v/>
      </c>
      <c r="L76" s="7" t="str">
        <f ca="1">IF(AND($A76&lt;&gt;"",$A76&lt;&gt;"TOTAL"),IF(AND([3]PREMIOS_GRADOS!$V74&lt;&gt;"",[3]PREMIOS_GRADOS!$V74&lt;&gt;0),[3]PREMIOS_GRADOS!$V74,""),IF($A76="TOTAL",SUM(INDIRECT("L4:L"&amp;ROW()-1)),""))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IF(AND($A76&lt;&gt;"",$A76&lt;&gt;"TOTAL"),IF(AND([3]PREMIOS_GRADOS!$Y74&lt;&gt;"",[3]PREMIOS_GRADOS!$Y74&lt;&gt;0),[3]PREMIOS_GRADOS!$Y74,""),IF($A76="TOTAL",SUM(INDIRECT("N4:N"&amp;ROW()-1)),""))</f>
        <v/>
      </c>
      <c r="O76" s="7" t="str">
        <f ca="1">IF(AND($A76&lt;&gt;"",$A76&lt;&gt;"TOTAL"),IF(AND([3]PREMIOS_GRADOS!$AA74&lt;&gt;"",[3]PREMIOS_GRADOS!$AA74&lt;&gt;0),[3]PREMIOS_GRADOS!$AA74,""),IF($A76="TOTAL",SUM(INDIRECT("O4:O"&amp;ROW()-1)),""))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IF(AND($A76&lt;&gt;"",$A76&lt;&gt;"TOTAL"),IF(AND([3]PREMIOS_GRADOS!$AD74&lt;&gt;"",[3]PREMIOS_GRADOS!$AD74&lt;&gt;0),[3]PREMIOS_GRADOS!$AD74,""),IF($A76="TOTAL",SUM(INDIRECT("Q4:Q"&amp;ROW()-1)),""))</f>
        <v/>
      </c>
      <c r="R76" s="7" t="str">
        <f ca="1">IF(AND($A76&lt;&gt;"",$A76&lt;&gt;"TOTAL"),IF(AND([3]PREMIOS_GRADOS!$AF74&lt;&gt;"",[3]PREMIOS_GRADOS!$AF74&lt;&gt;0),[3]PREMIOS_GRADOS!$AF74,""),IF($A76="TOTAL",SUM(INDIRECT("R4:R"&amp;ROW()-1)),""))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IF(AND($A76&lt;&gt;"",$A76&lt;&gt;"TOTAL"),IF(AND([3]PREMIOS_GRADOS!$AI74&lt;&gt;"",[3]PREMIOS_GRADOS!$AI74&lt;&gt;0),[3]PREMIOS_GRADOS!$AI74,""),IF($A76="TOTAL",SUM(INDIRECT("T4:T"&amp;ROW()-1)),""))</f>
        <v/>
      </c>
      <c r="U76" s="7" t="str">
        <f ca="1">IF(AND($A76&lt;&gt;"",$A76&lt;&gt;"TOTAL"),IF(AND([3]PREMIOS_GRADOS!$AK74&lt;&gt;"",[3]PREMIOS_GRADOS!$AK74&lt;&gt;0),[3]PREMIOS_GRADOS!$AK74,""),IF($A76="TOTAL",SUM(INDIRECT("U4:U"&amp;ROW()-1)),""))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IF(AND($A76&lt;&gt;"",$A76&lt;&gt;"TOTAL"),IF(AND([3]PREMIOS_GRADOS!$AN74&lt;&gt;"",[3]PREMIOS_GRADOS!$AN74&lt;&gt;0),[3]PREMIOS_GRADOS!$AN74,""),IF($A76="TOTAL",SUM(INDIRECT("W4:W"&amp;ROW()-1)),""))</f>
        <v/>
      </c>
      <c r="X76" s="7" t="str">
        <f ca="1">IF(AND($A76&lt;&gt;"",$A76&lt;&gt;"TOTAL"),IF(AND([3]PREMIOS_GRADOS!$AP74&lt;&gt;"",[3]PREMIOS_GRADOS!$AP74&lt;&gt;0),[3]PREMIOS_GRADOS!$AP74,""),IF($A76="TOTAL",SUM(INDIRECT("X4:X"&amp;ROW()-1)),""))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IF(AND($A76&lt;&gt;"",$A76&lt;&gt;"TOTAL"),IF(AND([3]PREMIOS_GRADOS!$AS74&lt;&gt;"",[3]PREMIOS_GRADOS!$AS74&lt;&gt;0),[3]PREMIOS_GRADOS!$AS74,""),IF($A76="TOTAL",SUM(INDIRECT("Z4:Z"&amp;ROW()-1)),""))</f>
        <v/>
      </c>
      <c r="AA76" s="7" t="str">
        <f ca="1">IF(AND($A76&lt;&gt;"",$A76&lt;&gt;"TOTAL"),IF(AND([3]PREMIOS_GRADOS!$AU74&lt;&gt;"",[3]PREMIOS_GRADOS!$AU74&lt;&gt;0),[3]PREMIOS_GRADOS!$AU74,""),IF($A76="TOTAL",SUM(INDIRECT("AA4:AA"&amp;ROW()-1)),""))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IF(AND($A76&lt;&gt;"",$A76&lt;&gt;"TOTAL"),IF(AND([3]PREMIOS_GRADOS!$AX74&lt;&gt;"",[3]PREMIOS_GRADOS!$AX74&lt;&gt;0),[3]PREMIOS_GRADOS!$AX74,""),IF($A76="TOTAL",SUM(INDIRECT("AC4:AC"&amp;ROW()-1)),""))</f>
        <v/>
      </c>
      <c r="AD76" s="7" t="str">
        <f ca="1">IF(AND($A76&lt;&gt;"",$A76&lt;&gt;"TOTAL"),IF(AND([3]PREMIOS_GRADOS!$AZ74&lt;&gt;"",[3]PREMIOS_GRADOS!$AZ74&lt;&gt;0),[3]PREMIOS_GRADOS!$AZ74,""),IF($A76="TOTAL",SUM(INDIRECT("AD4:AD"&amp;ROW()-1)),""))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IF(AND($A76&lt;&gt;"",$A76&lt;&gt;"TOTAL"),IF(AND([3]PREMIOS_GRADOS!$BC74&lt;&gt;"",[3]PREMIOS_GRADOS!$BC74&lt;&gt;0),[3]PREMIOS_GRADOS!$BC74,""),IF($A76="TOTAL",SUM(INDIRECT("AF4:AF"&amp;ROW()-1)),""))</f>
        <v/>
      </c>
      <c r="AG76" s="7" t="str">
        <f ca="1">IF(AND($A76&lt;&gt;"",$A76&lt;&gt;"TOTAL"),IF(AND([3]PREMIOS_GRADOS!$BE74&lt;&gt;"",[3]PREMIOS_GRADOS!$BE74&lt;&gt;0),[3]PREMIOS_GRADOS!$BE74,""),IF($A76="TOTAL",SUM(INDIRECT("AG4:AG"&amp;ROW()-1)),""))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IF(AND($A76&lt;&gt;"",$A76&lt;&gt;"TOTAL"),IF(AND([3]PREMIOS_GRADOS!$BH74&lt;&gt;"",[3]PREMIOS_GRADOS!$BH74&lt;&gt;0),[3]PREMIOS_GRADOS!$BH74,""),IF($A76="TOTAL",SUM(INDIRECT("AI4:AI"&amp;ROW()-1)),""))</f>
        <v/>
      </c>
      <c r="AJ76" s="7" t="str">
        <f ca="1">IF(AND($A76&lt;&gt;"",$A76&lt;&gt;"TOTAL"),IF(AND([3]PREMIOS_GRADOS!$BJ74&lt;&gt;"",[3]PREMIOS_GRADOS!$BJ74&lt;&gt;0),[3]PREMIOS_GRADOS!$BJ74,""),IF($A76="TOTAL",SUM(INDIRECT("AJ4:AJ"&amp;ROW()-1)),""))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IF(AND($A76&lt;&gt;"",$A76&lt;&gt;"TOTAL"),IF(AND([3]PREMIOS_GRADOS!$BM74&lt;&gt;"",[3]PREMIOS_GRADOS!$BM74&lt;&gt;0),[3]PREMIOS_GRADOS!$BM74,""),IF($A76="TOTAL",SUM(INDIRECT("AL4:AL"&amp;ROW()-1)),""))</f>
        <v/>
      </c>
      <c r="AM76" s="7" t="str">
        <f ca="1">IF(AND($A76&lt;&gt;"",$A76&lt;&gt;"TOTAL"),IF(AND([3]PREMIOS_GRADOS!$BO74&lt;&gt;"",[3]PREMIOS_GRADOS!$BO74&lt;&gt;0),[3]PREMIOS_GRADOS!$BO74,""),IF($A76="TOTAL",SUM(INDIRECT("AM4:AM"&amp;ROW()-1)),""))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IF(AND($A76&lt;&gt;"",$A76&lt;&gt;"TOTAL"),IF(AND([3]PREMIOS_GRADOS!$BR74&lt;&gt;"",[3]PREMIOS_GRADOS!$BR74&lt;&gt;0),[3]PREMIOS_GRADOS!$BR74,""),IF($A76="TOTAL",SUM(INDIRECT("AO4:AO"&amp;ROW()-1)),""))</f>
        <v/>
      </c>
      <c r="AP76" s="7" t="str">
        <f ca="1">IF(AND($A76&lt;&gt;"",$A76&lt;&gt;"TOTAL"),IF(AND([3]PREMIOS_GRADOS!$BT74&lt;&gt;"",[3]PREMIOS_GRADOS!$BT74&lt;&gt;0),[3]PREMIOS_GRADOS!$BT74,""),IF($A76="TOTAL",SUM(INDIRECT("AP4:AP"&amp;ROW()-1)),""))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IF(AND($A76&lt;&gt;"",$A76&lt;&gt;"TOTAL"),IF(AND([3]PREMIOS_GRADOS!$BW74&lt;&gt;"",[3]PREMIOS_GRADOS!$BW74&lt;&gt;0),[3]PREMIOS_GRADOS!$BW74,""),IF($A76="TOTAL",SUM(INDIRECT("AR4:AR"&amp;ROW()-1)),""))</f>
        <v/>
      </c>
      <c r="AS76" s="7" t="str">
        <f ca="1">IF(AND($A76&lt;&gt;"",$A76&lt;&gt;"TOTAL"),IF(AND([3]PREMIOS_GRADOS!$BY74&lt;&gt;"",[3]PREMIOS_GRADOS!$BY74&lt;&gt;0),[3]PREMIOS_GRADOS!$BY74,""),IF($A76="TOTAL",SUM(INDIRECT("AS4:AS"&amp;ROW()-1)),""))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IF(AND($A76&lt;&gt;"",$A76&lt;&gt;"TOTAL"),IF(AND([3]PREMIOS_GRADOS!$CB74&lt;&gt;"",[3]PREMIOS_GRADOS!$CB74&lt;&gt;0),[3]PREMIOS_GRADOS!$CB74,""),IF($A76="TOTAL",SUM(INDIRECT("AU4:AU"&amp;ROW()-1)),""))</f>
        <v/>
      </c>
      <c r="AV76" s="7" t="str">
        <f ca="1">IF(AND($A76&lt;&gt;"",$A76&lt;&gt;"TOTAL"),IF(AND([3]PREMIOS_GRADOS!$CD74&lt;&gt;"",[3]PREMIOS_GRADOS!$CD74&lt;&gt;0),[3]PREMIOS_GRADOS!$CD74,""),IF($A76="TOTAL",SUM(INDIRECT("AV4:AV"&amp;ROW()-1)),""))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IF(AND($A76&lt;&gt;"",$A76&lt;&gt;"TOTAL"),IF(AND([3]PREMIOS_GRADOS!$CG74&lt;&gt;"",[3]PREMIOS_GRADOS!$CG74&lt;&gt;0),[3]PREMIOS_GRADOS!$CG74,""),IF($A76="TOTAL",SUM(INDIRECT("AX4:AX"&amp;ROW()-1)),""))</f>
        <v/>
      </c>
      <c r="AY76" s="7" t="str">
        <f ca="1">IF(AND($A76&lt;&gt;"",$A76&lt;&gt;"TOTAL"),IF(AND([3]PREMIOS_GRADOS!$CI74&lt;&gt;"",[3]PREMIOS_GRADOS!$CI74&lt;&gt;0),[3]PREMIOS_GRADOS!$CI74,""),IF($A76="TOTAL",SUM(INDIRECT("AY4:AY"&amp;ROW()-1)),""))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IF(AND($A76&lt;&gt;"",$A76&lt;&gt;"TOTAL"),IF(AND([3]PREMIOS_GRADOS!$CL74&lt;&gt;"",[3]PREMIOS_GRADOS!$CL74&lt;&gt;0),[3]PREMIOS_GRADOS!$CL74,""),IF($A76="TOTAL",SUM(INDIRECT("BA4:BA"&amp;ROW()-1)),""))</f>
        <v/>
      </c>
      <c r="BB76" s="7" t="str">
        <f ca="1">IF(AND($A76&lt;&gt;"",$A76&lt;&gt;"TOTAL"),IF(AND([3]PREMIOS_GRADOS!$CN74&lt;&gt;"",[3]PREMIOS_GRADOS!$CN74&lt;&gt;0),[3]PREMIOS_GRADOS!$CN74,""),IF($A76="TOTAL",SUM(INDIRECT("BB4:BB"&amp;ROW()-1)),""))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IF(AND($A76&lt;&gt;"",$A76&lt;&gt;"TOTAL"),IF(AND([3]PREMIOS_GRADOS!$CQ74&lt;&gt;"",[3]PREMIOS_GRADOS!$CQ74&lt;&gt;0),[3]PREMIOS_GRADOS!$CQ74,""),IF($A76="TOTAL",SUM(INDIRECT("BD4:BD"&amp;ROW()-1)),""))</f>
        <v/>
      </c>
      <c r="BE76" s="7" t="str">
        <f ca="1">IF(AND($A76&lt;&gt;"",$A76&lt;&gt;"TOTAL"),IF(AND([3]PREMIOS_GRADOS!$CS74&lt;&gt;"",[3]PREMIOS_GRADOS!$CS74&lt;&gt;0),[3]PREMIOS_GRADOS!$CS74,""),IF($A76="TOTAL",SUM(INDIRECT("BE4:BE"&amp;ROW()-1)),""))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IF([3]PREMIOS_GRADOS!$D75&lt;&gt;"",[3]PREMIOS_GRADOS!$D75,IF(AND([3]PREMIOS_GRADOS!$D75="",[3]PREMIOS_GRADOS!$D76="",[3]PREMIOS_GRADOS!$D74=""),"","TOTAL"))</f>
        <v/>
      </c>
      <c r="B77" s="7" t="str">
        <f ca="1">IF(AND($A77&lt;&gt;"",$A77&lt;&gt;"TOTAL"),IF(AND([3]PREMIOS_GRADOS!$E75&lt;&gt;"",[3]PREMIOS_GRADOS!$E75&lt;&gt;0),[3]PREMIOS_GRADOS!$E75,""),IF($A77="TOTAL",SUM(INDIRECT("B4:B"&amp;ROW()-1)),""))</f>
        <v/>
      </c>
      <c r="C77" s="7" t="str">
        <f ca="1">IF(AND($A77&lt;&gt;"",$A77&lt;&gt;"TOTAL"),IF(AND([3]PREMIOS_GRADOS!$G75&lt;&gt;"",[3]PREMIOS_GRADOS!$G75&lt;&gt;0),[3]PREMIOS_GRADOS!$G75,""),IF($A77="TOTAL",SUM(INDIRECT("C4:C"&amp;ROW()-1)),""))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IF(AND($A77&lt;&gt;"",$A77&lt;&gt;"TOTAL"),IF(AND([3]PREMIOS_GRADOS!$J75&lt;&gt;"",[3]PREMIOS_GRADOS!$J75&lt;&gt;0),[3]PREMIOS_GRADOS!$J75,""),IF($A77="TOTAL",SUM(INDIRECT("E4:E"&amp;ROW()-1)),""))</f>
        <v/>
      </c>
      <c r="F77" s="7" t="str">
        <f ca="1">IF(AND($A77&lt;&gt;"",$A77&lt;&gt;"TOTAL"),IF(AND([3]PREMIOS_GRADOS!$L75&lt;&gt;"",[3]PREMIOS_GRADOS!$L75&lt;&gt;0),[3]PREMIOS_GRADOS!$L75,""),IF($A77="TOTAL",SUM(INDIRECT("F4:F"&amp;ROW()-1)),""))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IF(AND($A77&lt;&gt;"",$A77&lt;&gt;"TOTAL"),IF(AND([3]PREMIOS_GRADOS!$O75&lt;&gt;"",[3]PREMIOS_GRADOS!$O75&lt;&gt;0),[3]PREMIOS_GRADOS!$O75,""),IF($A77="TOTAL",SUM(INDIRECT("H4:H"&amp;ROW()-1)),""))</f>
        <v/>
      </c>
      <c r="I77" s="7" t="str">
        <f ca="1">IF(AND($A77&lt;&gt;"",$A77&lt;&gt;"TOTAL"),IF(AND([3]PREMIOS_GRADOS!$Q75&lt;&gt;"",[3]PREMIOS_GRADOS!$Q75&lt;&gt;0),[3]PREMIOS_GRADOS!$Q75,""),IF($A77="TOTAL",SUM(INDIRECT("I4:I"&amp;ROW()-1)),""))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IF(AND($A77&lt;&gt;"",$A77&lt;&gt;"TOTAL"),IF(AND([3]PREMIOS_GRADOS!$T75&lt;&gt;"",[3]PREMIOS_GRADOS!$T75&lt;&gt;0),[3]PREMIOS_GRADOS!$T75,""),IF($A77="TOTAL",SUM(INDIRECT("K4:K"&amp;ROW()-1)),""))</f>
        <v/>
      </c>
      <c r="L77" s="7" t="str">
        <f ca="1">IF(AND($A77&lt;&gt;"",$A77&lt;&gt;"TOTAL"),IF(AND([3]PREMIOS_GRADOS!$V75&lt;&gt;"",[3]PREMIOS_GRADOS!$V75&lt;&gt;0),[3]PREMIOS_GRADOS!$V75,""),IF($A77="TOTAL",SUM(INDIRECT("L4:L"&amp;ROW()-1)),""))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IF(AND($A77&lt;&gt;"",$A77&lt;&gt;"TOTAL"),IF(AND([3]PREMIOS_GRADOS!$Y75&lt;&gt;"",[3]PREMIOS_GRADOS!$Y75&lt;&gt;0),[3]PREMIOS_GRADOS!$Y75,""),IF($A77="TOTAL",SUM(INDIRECT("N4:N"&amp;ROW()-1)),""))</f>
        <v/>
      </c>
      <c r="O77" s="7" t="str">
        <f ca="1">IF(AND($A77&lt;&gt;"",$A77&lt;&gt;"TOTAL"),IF(AND([3]PREMIOS_GRADOS!$AA75&lt;&gt;"",[3]PREMIOS_GRADOS!$AA75&lt;&gt;0),[3]PREMIOS_GRADOS!$AA75,""),IF($A77="TOTAL",SUM(INDIRECT("O4:O"&amp;ROW()-1)),""))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IF(AND($A77&lt;&gt;"",$A77&lt;&gt;"TOTAL"),IF(AND([3]PREMIOS_GRADOS!$AD75&lt;&gt;"",[3]PREMIOS_GRADOS!$AD75&lt;&gt;0),[3]PREMIOS_GRADOS!$AD75,""),IF($A77="TOTAL",SUM(INDIRECT("Q4:Q"&amp;ROW()-1)),""))</f>
        <v/>
      </c>
      <c r="R77" s="7" t="str">
        <f ca="1">IF(AND($A77&lt;&gt;"",$A77&lt;&gt;"TOTAL"),IF(AND([3]PREMIOS_GRADOS!$AF75&lt;&gt;"",[3]PREMIOS_GRADOS!$AF75&lt;&gt;0),[3]PREMIOS_GRADOS!$AF75,""),IF($A77="TOTAL",SUM(INDIRECT("R4:R"&amp;ROW()-1)),""))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IF(AND($A77&lt;&gt;"",$A77&lt;&gt;"TOTAL"),IF(AND([3]PREMIOS_GRADOS!$AI75&lt;&gt;"",[3]PREMIOS_GRADOS!$AI75&lt;&gt;0),[3]PREMIOS_GRADOS!$AI75,""),IF($A77="TOTAL",SUM(INDIRECT("T4:T"&amp;ROW()-1)),""))</f>
        <v/>
      </c>
      <c r="U77" s="7" t="str">
        <f ca="1">IF(AND($A77&lt;&gt;"",$A77&lt;&gt;"TOTAL"),IF(AND([3]PREMIOS_GRADOS!$AK75&lt;&gt;"",[3]PREMIOS_GRADOS!$AK75&lt;&gt;0),[3]PREMIOS_GRADOS!$AK75,""),IF($A77="TOTAL",SUM(INDIRECT("U4:U"&amp;ROW()-1)),""))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IF(AND($A77&lt;&gt;"",$A77&lt;&gt;"TOTAL"),IF(AND([3]PREMIOS_GRADOS!$AN75&lt;&gt;"",[3]PREMIOS_GRADOS!$AN75&lt;&gt;0),[3]PREMIOS_GRADOS!$AN75,""),IF($A77="TOTAL",SUM(INDIRECT("W4:W"&amp;ROW()-1)),""))</f>
        <v/>
      </c>
      <c r="X77" s="7" t="str">
        <f ca="1">IF(AND($A77&lt;&gt;"",$A77&lt;&gt;"TOTAL"),IF(AND([3]PREMIOS_GRADOS!$AP75&lt;&gt;"",[3]PREMIOS_GRADOS!$AP75&lt;&gt;0),[3]PREMIOS_GRADOS!$AP75,""),IF($A77="TOTAL",SUM(INDIRECT("X4:X"&amp;ROW()-1)),""))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IF(AND($A77&lt;&gt;"",$A77&lt;&gt;"TOTAL"),IF(AND([3]PREMIOS_GRADOS!$AS75&lt;&gt;"",[3]PREMIOS_GRADOS!$AS75&lt;&gt;0),[3]PREMIOS_GRADOS!$AS75,""),IF($A77="TOTAL",SUM(INDIRECT("Z4:Z"&amp;ROW()-1)),""))</f>
        <v/>
      </c>
      <c r="AA77" s="7" t="str">
        <f ca="1">IF(AND($A77&lt;&gt;"",$A77&lt;&gt;"TOTAL"),IF(AND([3]PREMIOS_GRADOS!$AU75&lt;&gt;"",[3]PREMIOS_GRADOS!$AU75&lt;&gt;0),[3]PREMIOS_GRADOS!$AU75,""),IF($A77="TOTAL",SUM(INDIRECT("AA4:AA"&amp;ROW()-1)),""))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IF(AND($A77&lt;&gt;"",$A77&lt;&gt;"TOTAL"),IF(AND([3]PREMIOS_GRADOS!$AX75&lt;&gt;"",[3]PREMIOS_GRADOS!$AX75&lt;&gt;0),[3]PREMIOS_GRADOS!$AX75,""),IF($A77="TOTAL",SUM(INDIRECT("AC4:AC"&amp;ROW()-1)),""))</f>
        <v/>
      </c>
      <c r="AD77" s="7" t="str">
        <f ca="1">IF(AND($A77&lt;&gt;"",$A77&lt;&gt;"TOTAL"),IF(AND([3]PREMIOS_GRADOS!$AZ75&lt;&gt;"",[3]PREMIOS_GRADOS!$AZ75&lt;&gt;0),[3]PREMIOS_GRADOS!$AZ75,""),IF($A77="TOTAL",SUM(INDIRECT("AD4:AD"&amp;ROW()-1)),""))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IF(AND($A77&lt;&gt;"",$A77&lt;&gt;"TOTAL"),IF(AND([3]PREMIOS_GRADOS!$BC75&lt;&gt;"",[3]PREMIOS_GRADOS!$BC75&lt;&gt;0),[3]PREMIOS_GRADOS!$BC75,""),IF($A77="TOTAL",SUM(INDIRECT("AF4:AF"&amp;ROW()-1)),""))</f>
        <v/>
      </c>
      <c r="AG77" s="7" t="str">
        <f ca="1">IF(AND($A77&lt;&gt;"",$A77&lt;&gt;"TOTAL"),IF(AND([3]PREMIOS_GRADOS!$BE75&lt;&gt;"",[3]PREMIOS_GRADOS!$BE75&lt;&gt;0),[3]PREMIOS_GRADOS!$BE75,""),IF($A77="TOTAL",SUM(INDIRECT("AG4:AG"&amp;ROW()-1)),""))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IF(AND($A77&lt;&gt;"",$A77&lt;&gt;"TOTAL"),IF(AND([3]PREMIOS_GRADOS!$BH75&lt;&gt;"",[3]PREMIOS_GRADOS!$BH75&lt;&gt;0),[3]PREMIOS_GRADOS!$BH75,""),IF($A77="TOTAL",SUM(INDIRECT("AI4:AI"&amp;ROW()-1)),""))</f>
        <v/>
      </c>
      <c r="AJ77" s="7" t="str">
        <f ca="1">IF(AND($A77&lt;&gt;"",$A77&lt;&gt;"TOTAL"),IF(AND([3]PREMIOS_GRADOS!$BJ75&lt;&gt;"",[3]PREMIOS_GRADOS!$BJ75&lt;&gt;0),[3]PREMIOS_GRADOS!$BJ75,""),IF($A77="TOTAL",SUM(INDIRECT("AJ4:AJ"&amp;ROW()-1)),""))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IF(AND($A77&lt;&gt;"",$A77&lt;&gt;"TOTAL"),IF(AND([3]PREMIOS_GRADOS!$BM75&lt;&gt;"",[3]PREMIOS_GRADOS!$BM75&lt;&gt;0),[3]PREMIOS_GRADOS!$BM75,""),IF($A77="TOTAL",SUM(INDIRECT("AL4:AL"&amp;ROW()-1)),""))</f>
        <v/>
      </c>
      <c r="AM77" s="7" t="str">
        <f ca="1">IF(AND($A77&lt;&gt;"",$A77&lt;&gt;"TOTAL"),IF(AND([3]PREMIOS_GRADOS!$BO75&lt;&gt;"",[3]PREMIOS_GRADOS!$BO75&lt;&gt;0),[3]PREMIOS_GRADOS!$BO75,""),IF($A77="TOTAL",SUM(INDIRECT("AM4:AM"&amp;ROW()-1)),""))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IF(AND($A77&lt;&gt;"",$A77&lt;&gt;"TOTAL"),IF(AND([3]PREMIOS_GRADOS!$BR75&lt;&gt;"",[3]PREMIOS_GRADOS!$BR75&lt;&gt;0),[3]PREMIOS_GRADOS!$BR75,""),IF($A77="TOTAL",SUM(INDIRECT("AO4:AO"&amp;ROW()-1)),""))</f>
        <v/>
      </c>
      <c r="AP77" s="7" t="str">
        <f ca="1">IF(AND($A77&lt;&gt;"",$A77&lt;&gt;"TOTAL"),IF(AND([3]PREMIOS_GRADOS!$BT75&lt;&gt;"",[3]PREMIOS_GRADOS!$BT75&lt;&gt;0),[3]PREMIOS_GRADOS!$BT75,""),IF($A77="TOTAL",SUM(INDIRECT("AP4:AP"&amp;ROW()-1)),""))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IF(AND($A77&lt;&gt;"",$A77&lt;&gt;"TOTAL"),IF(AND([3]PREMIOS_GRADOS!$BW75&lt;&gt;"",[3]PREMIOS_GRADOS!$BW75&lt;&gt;0),[3]PREMIOS_GRADOS!$BW75,""),IF($A77="TOTAL",SUM(INDIRECT("AR4:AR"&amp;ROW()-1)),""))</f>
        <v/>
      </c>
      <c r="AS77" s="7" t="str">
        <f ca="1">IF(AND($A77&lt;&gt;"",$A77&lt;&gt;"TOTAL"),IF(AND([3]PREMIOS_GRADOS!$BY75&lt;&gt;"",[3]PREMIOS_GRADOS!$BY75&lt;&gt;0),[3]PREMIOS_GRADOS!$BY75,""),IF($A77="TOTAL",SUM(INDIRECT("AS4:AS"&amp;ROW()-1)),""))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IF(AND($A77&lt;&gt;"",$A77&lt;&gt;"TOTAL"),IF(AND([3]PREMIOS_GRADOS!$CB75&lt;&gt;"",[3]PREMIOS_GRADOS!$CB75&lt;&gt;0),[3]PREMIOS_GRADOS!$CB75,""),IF($A77="TOTAL",SUM(INDIRECT("AU4:AU"&amp;ROW()-1)),""))</f>
        <v/>
      </c>
      <c r="AV77" s="7" t="str">
        <f ca="1">IF(AND($A77&lt;&gt;"",$A77&lt;&gt;"TOTAL"),IF(AND([3]PREMIOS_GRADOS!$CD75&lt;&gt;"",[3]PREMIOS_GRADOS!$CD75&lt;&gt;0),[3]PREMIOS_GRADOS!$CD75,""),IF($A77="TOTAL",SUM(INDIRECT("AV4:AV"&amp;ROW()-1)),""))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IF(AND($A77&lt;&gt;"",$A77&lt;&gt;"TOTAL"),IF(AND([3]PREMIOS_GRADOS!$CG75&lt;&gt;"",[3]PREMIOS_GRADOS!$CG75&lt;&gt;0),[3]PREMIOS_GRADOS!$CG75,""),IF($A77="TOTAL",SUM(INDIRECT("AX4:AX"&amp;ROW()-1)),""))</f>
        <v/>
      </c>
      <c r="AY77" s="7" t="str">
        <f ca="1">IF(AND($A77&lt;&gt;"",$A77&lt;&gt;"TOTAL"),IF(AND([3]PREMIOS_GRADOS!$CI75&lt;&gt;"",[3]PREMIOS_GRADOS!$CI75&lt;&gt;0),[3]PREMIOS_GRADOS!$CI75,""),IF($A77="TOTAL",SUM(INDIRECT("AY4:AY"&amp;ROW()-1)),""))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IF(AND($A77&lt;&gt;"",$A77&lt;&gt;"TOTAL"),IF(AND([3]PREMIOS_GRADOS!$CL75&lt;&gt;"",[3]PREMIOS_GRADOS!$CL75&lt;&gt;0),[3]PREMIOS_GRADOS!$CL75,""),IF($A77="TOTAL",SUM(INDIRECT("BA4:BA"&amp;ROW()-1)),""))</f>
        <v/>
      </c>
      <c r="BB77" s="7" t="str">
        <f ca="1">IF(AND($A77&lt;&gt;"",$A77&lt;&gt;"TOTAL"),IF(AND([3]PREMIOS_GRADOS!$CN75&lt;&gt;"",[3]PREMIOS_GRADOS!$CN75&lt;&gt;0),[3]PREMIOS_GRADOS!$CN75,""),IF($A77="TOTAL",SUM(INDIRECT("BB4:BB"&amp;ROW()-1)),""))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IF(AND($A77&lt;&gt;"",$A77&lt;&gt;"TOTAL"),IF(AND([3]PREMIOS_GRADOS!$CQ75&lt;&gt;"",[3]PREMIOS_GRADOS!$CQ75&lt;&gt;0),[3]PREMIOS_GRADOS!$CQ75,""),IF($A77="TOTAL",SUM(INDIRECT("BD4:BD"&amp;ROW()-1)),""))</f>
        <v/>
      </c>
      <c r="BE77" s="7" t="str">
        <f ca="1">IF(AND($A77&lt;&gt;"",$A77&lt;&gt;"TOTAL"),IF(AND([3]PREMIOS_GRADOS!$CS75&lt;&gt;"",[3]PREMIOS_GRADOS!$CS75&lt;&gt;0),[3]PREMIOS_GRADOS!$CS75,""),IF($A77="TOTAL",SUM(INDIRECT("BE4:BE"&amp;ROW()-1)),""))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IF([3]PREMIOS_GRADOS!$D76&lt;&gt;"",[3]PREMIOS_GRADOS!$D76,IF(AND([3]PREMIOS_GRADOS!$D76="",[3]PREMIOS_GRADOS!$D77="",[3]PREMIOS_GRADOS!$D75=""),"","TOTAL"))</f>
        <v/>
      </c>
      <c r="B78" s="7" t="str">
        <f ca="1">IF(AND($A78&lt;&gt;"",$A78&lt;&gt;"TOTAL"),IF(AND([3]PREMIOS_GRADOS!$E76&lt;&gt;"",[3]PREMIOS_GRADOS!$E76&lt;&gt;0),[3]PREMIOS_GRADOS!$E76,""),IF($A78="TOTAL",SUM(INDIRECT("B4:B"&amp;ROW()-1)),""))</f>
        <v/>
      </c>
      <c r="C78" s="7" t="str">
        <f ca="1">IF(AND($A78&lt;&gt;"",$A78&lt;&gt;"TOTAL"),IF(AND([3]PREMIOS_GRADOS!$G76&lt;&gt;"",[3]PREMIOS_GRADOS!$G76&lt;&gt;0),[3]PREMIOS_GRADOS!$G76,""),IF($A78="TOTAL",SUM(INDIRECT("C4:C"&amp;ROW()-1)),""))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IF(AND($A78&lt;&gt;"",$A78&lt;&gt;"TOTAL"),IF(AND([3]PREMIOS_GRADOS!$J76&lt;&gt;"",[3]PREMIOS_GRADOS!$J76&lt;&gt;0),[3]PREMIOS_GRADOS!$J76,""),IF($A78="TOTAL",SUM(INDIRECT("E4:E"&amp;ROW()-1)),""))</f>
        <v/>
      </c>
      <c r="F78" s="7" t="str">
        <f ca="1">IF(AND($A78&lt;&gt;"",$A78&lt;&gt;"TOTAL"),IF(AND([3]PREMIOS_GRADOS!$L76&lt;&gt;"",[3]PREMIOS_GRADOS!$L76&lt;&gt;0),[3]PREMIOS_GRADOS!$L76,""),IF($A78="TOTAL",SUM(INDIRECT("F4:F"&amp;ROW()-1)),""))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IF(AND($A78&lt;&gt;"",$A78&lt;&gt;"TOTAL"),IF(AND([3]PREMIOS_GRADOS!$O76&lt;&gt;"",[3]PREMIOS_GRADOS!$O76&lt;&gt;0),[3]PREMIOS_GRADOS!$O76,""),IF($A78="TOTAL",SUM(INDIRECT("H4:H"&amp;ROW()-1)),""))</f>
        <v/>
      </c>
      <c r="I78" s="7" t="str">
        <f ca="1">IF(AND($A78&lt;&gt;"",$A78&lt;&gt;"TOTAL"),IF(AND([3]PREMIOS_GRADOS!$Q76&lt;&gt;"",[3]PREMIOS_GRADOS!$Q76&lt;&gt;0),[3]PREMIOS_GRADOS!$Q76,""),IF($A78="TOTAL",SUM(INDIRECT("I4:I"&amp;ROW()-1)),""))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IF(AND($A78&lt;&gt;"",$A78&lt;&gt;"TOTAL"),IF(AND([3]PREMIOS_GRADOS!$T76&lt;&gt;"",[3]PREMIOS_GRADOS!$T76&lt;&gt;0),[3]PREMIOS_GRADOS!$T76,""),IF($A78="TOTAL",SUM(INDIRECT("K4:K"&amp;ROW()-1)),""))</f>
        <v/>
      </c>
      <c r="L78" s="7" t="str">
        <f ca="1">IF(AND($A78&lt;&gt;"",$A78&lt;&gt;"TOTAL"),IF(AND([3]PREMIOS_GRADOS!$V76&lt;&gt;"",[3]PREMIOS_GRADOS!$V76&lt;&gt;0),[3]PREMIOS_GRADOS!$V76,""),IF($A78="TOTAL",SUM(INDIRECT("L4:L"&amp;ROW()-1)),""))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IF(AND($A78&lt;&gt;"",$A78&lt;&gt;"TOTAL"),IF(AND([3]PREMIOS_GRADOS!$Y76&lt;&gt;"",[3]PREMIOS_GRADOS!$Y76&lt;&gt;0),[3]PREMIOS_GRADOS!$Y76,""),IF($A78="TOTAL",SUM(INDIRECT("N4:N"&amp;ROW()-1)),""))</f>
        <v/>
      </c>
      <c r="O78" s="7" t="str">
        <f ca="1">IF(AND($A78&lt;&gt;"",$A78&lt;&gt;"TOTAL"),IF(AND([3]PREMIOS_GRADOS!$AA76&lt;&gt;"",[3]PREMIOS_GRADOS!$AA76&lt;&gt;0),[3]PREMIOS_GRADOS!$AA76,""),IF($A78="TOTAL",SUM(INDIRECT("O4:O"&amp;ROW()-1)),""))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IF(AND($A78&lt;&gt;"",$A78&lt;&gt;"TOTAL"),IF(AND([3]PREMIOS_GRADOS!$AD76&lt;&gt;"",[3]PREMIOS_GRADOS!$AD76&lt;&gt;0),[3]PREMIOS_GRADOS!$AD76,""),IF($A78="TOTAL",SUM(INDIRECT("Q4:Q"&amp;ROW()-1)),""))</f>
        <v/>
      </c>
      <c r="R78" s="7" t="str">
        <f ca="1">IF(AND($A78&lt;&gt;"",$A78&lt;&gt;"TOTAL"),IF(AND([3]PREMIOS_GRADOS!$AF76&lt;&gt;"",[3]PREMIOS_GRADOS!$AF76&lt;&gt;0),[3]PREMIOS_GRADOS!$AF76,""),IF($A78="TOTAL",SUM(INDIRECT("R4:R"&amp;ROW()-1)),""))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IF(AND($A78&lt;&gt;"",$A78&lt;&gt;"TOTAL"),IF(AND([3]PREMIOS_GRADOS!$AI76&lt;&gt;"",[3]PREMIOS_GRADOS!$AI76&lt;&gt;0),[3]PREMIOS_GRADOS!$AI76,""),IF($A78="TOTAL",SUM(INDIRECT("T4:T"&amp;ROW()-1)),""))</f>
        <v/>
      </c>
      <c r="U78" s="7" t="str">
        <f ca="1">IF(AND($A78&lt;&gt;"",$A78&lt;&gt;"TOTAL"),IF(AND([3]PREMIOS_GRADOS!$AK76&lt;&gt;"",[3]PREMIOS_GRADOS!$AK76&lt;&gt;0),[3]PREMIOS_GRADOS!$AK76,""),IF($A78="TOTAL",SUM(INDIRECT("U4:U"&amp;ROW()-1)),""))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IF(AND($A78&lt;&gt;"",$A78&lt;&gt;"TOTAL"),IF(AND([3]PREMIOS_GRADOS!$AN76&lt;&gt;"",[3]PREMIOS_GRADOS!$AN76&lt;&gt;0),[3]PREMIOS_GRADOS!$AN76,""),IF($A78="TOTAL",SUM(INDIRECT("W4:W"&amp;ROW()-1)),""))</f>
        <v/>
      </c>
      <c r="X78" s="7" t="str">
        <f ca="1">IF(AND($A78&lt;&gt;"",$A78&lt;&gt;"TOTAL"),IF(AND([3]PREMIOS_GRADOS!$AP76&lt;&gt;"",[3]PREMIOS_GRADOS!$AP76&lt;&gt;0),[3]PREMIOS_GRADOS!$AP76,""),IF($A78="TOTAL",SUM(INDIRECT("X4:X"&amp;ROW()-1)),""))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IF(AND($A78&lt;&gt;"",$A78&lt;&gt;"TOTAL"),IF(AND([3]PREMIOS_GRADOS!$AS76&lt;&gt;"",[3]PREMIOS_GRADOS!$AS76&lt;&gt;0),[3]PREMIOS_GRADOS!$AS76,""),IF($A78="TOTAL",SUM(INDIRECT("Z4:Z"&amp;ROW()-1)),""))</f>
        <v/>
      </c>
      <c r="AA78" s="7" t="str">
        <f ca="1">IF(AND($A78&lt;&gt;"",$A78&lt;&gt;"TOTAL"),IF(AND([3]PREMIOS_GRADOS!$AU76&lt;&gt;"",[3]PREMIOS_GRADOS!$AU76&lt;&gt;0),[3]PREMIOS_GRADOS!$AU76,""),IF($A78="TOTAL",SUM(INDIRECT("AA4:AA"&amp;ROW()-1)),""))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IF(AND($A78&lt;&gt;"",$A78&lt;&gt;"TOTAL"),IF(AND([3]PREMIOS_GRADOS!$AX76&lt;&gt;"",[3]PREMIOS_GRADOS!$AX76&lt;&gt;0),[3]PREMIOS_GRADOS!$AX76,""),IF($A78="TOTAL",SUM(INDIRECT("AC4:AC"&amp;ROW()-1)),""))</f>
        <v/>
      </c>
      <c r="AD78" s="7" t="str">
        <f ca="1">IF(AND($A78&lt;&gt;"",$A78&lt;&gt;"TOTAL"),IF(AND([3]PREMIOS_GRADOS!$AZ76&lt;&gt;"",[3]PREMIOS_GRADOS!$AZ76&lt;&gt;0),[3]PREMIOS_GRADOS!$AZ76,""),IF($A78="TOTAL",SUM(INDIRECT("AD4:AD"&amp;ROW()-1)),""))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IF(AND($A78&lt;&gt;"",$A78&lt;&gt;"TOTAL"),IF(AND([3]PREMIOS_GRADOS!$BC76&lt;&gt;"",[3]PREMIOS_GRADOS!$BC76&lt;&gt;0),[3]PREMIOS_GRADOS!$BC76,""),IF($A78="TOTAL",SUM(INDIRECT("AF4:AF"&amp;ROW()-1)),""))</f>
        <v/>
      </c>
      <c r="AG78" s="7" t="str">
        <f ca="1">IF(AND($A78&lt;&gt;"",$A78&lt;&gt;"TOTAL"),IF(AND([3]PREMIOS_GRADOS!$BE76&lt;&gt;"",[3]PREMIOS_GRADOS!$BE76&lt;&gt;0),[3]PREMIOS_GRADOS!$BE76,""),IF($A78="TOTAL",SUM(INDIRECT("AG4:AG"&amp;ROW()-1)),""))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IF(AND($A78&lt;&gt;"",$A78&lt;&gt;"TOTAL"),IF(AND([3]PREMIOS_GRADOS!$BH76&lt;&gt;"",[3]PREMIOS_GRADOS!$BH76&lt;&gt;0),[3]PREMIOS_GRADOS!$BH76,""),IF($A78="TOTAL",SUM(INDIRECT("AI4:AI"&amp;ROW()-1)),""))</f>
        <v/>
      </c>
      <c r="AJ78" s="7" t="str">
        <f ca="1">IF(AND($A78&lt;&gt;"",$A78&lt;&gt;"TOTAL"),IF(AND([3]PREMIOS_GRADOS!$BJ76&lt;&gt;"",[3]PREMIOS_GRADOS!$BJ76&lt;&gt;0),[3]PREMIOS_GRADOS!$BJ76,""),IF($A78="TOTAL",SUM(INDIRECT("AJ4:AJ"&amp;ROW()-1)),""))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IF(AND($A78&lt;&gt;"",$A78&lt;&gt;"TOTAL"),IF(AND([3]PREMIOS_GRADOS!$BM76&lt;&gt;"",[3]PREMIOS_GRADOS!$BM76&lt;&gt;0),[3]PREMIOS_GRADOS!$BM76,""),IF($A78="TOTAL",SUM(INDIRECT("AL4:AL"&amp;ROW()-1)),""))</f>
        <v/>
      </c>
      <c r="AM78" s="7" t="str">
        <f ca="1">IF(AND($A78&lt;&gt;"",$A78&lt;&gt;"TOTAL"),IF(AND([3]PREMIOS_GRADOS!$BO76&lt;&gt;"",[3]PREMIOS_GRADOS!$BO76&lt;&gt;0),[3]PREMIOS_GRADOS!$BO76,""),IF($A78="TOTAL",SUM(INDIRECT("AM4:AM"&amp;ROW()-1)),""))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IF(AND($A78&lt;&gt;"",$A78&lt;&gt;"TOTAL"),IF(AND([3]PREMIOS_GRADOS!$BR76&lt;&gt;"",[3]PREMIOS_GRADOS!$BR76&lt;&gt;0),[3]PREMIOS_GRADOS!$BR76,""),IF($A78="TOTAL",SUM(INDIRECT("AO4:AO"&amp;ROW()-1)),""))</f>
        <v/>
      </c>
      <c r="AP78" s="7" t="str">
        <f ca="1">IF(AND($A78&lt;&gt;"",$A78&lt;&gt;"TOTAL"),IF(AND([3]PREMIOS_GRADOS!$BT76&lt;&gt;"",[3]PREMIOS_GRADOS!$BT76&lt;&gt;0),[3]PREMIOS_GRADOS!$BT76,""),IF($A78="TOTAL",SUM(INDIRECT("AP4:AP"&amp;ROW()-1)),""))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IF(AND($A78&lt;&gt;"",$A78&lt;&gt;"TOTAL"),IF(AND([3]PREMIOS_GRADOS!$BW76&lt;&gt;"",[3]PREMIOS_GRADOS!$BW76&lt;&gt;0),[3]PREMIOS_GRADOS!$BW76,""),IF($A78="TOTAL",SUM(INDIRECT("AR4:AR"&amp;ROW()-1)),""))</f>
        <v/>
      </c>
      <c r="AS78" s="7" t="str">
        <f ca="1">IF(AND($A78&lt;&gt;"",$A78&lt;&gt;"TOTAL"),IF(AND([3]PREMIOS_GRADOS!$BY76&lt;&gt;"",[3]PREMIOS_GRADOS!$BY76&lt;&gt;0),[3]PREMIOS_GRADOS!$BY76,""),IF($A78="TOTAL",SUM(INDIRECT("AS4:AS"&amp;ROW()-1)),""))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IF(AND($A78&lt;&gt;"",$A78&lt;&gt;"TOTAL"),IF(AND([3]PREMIOS_GRADOS!$CB76&lt;&gt;"",[3]PREMIOS_GRADOS!$CB76&lt;&gt;0),[3]PREMIOS_GRADOS!$CB76,""),IF($A78="TOTAL",SUM(INDIRECT("AU4:AU"&amp;ROW()-1)),""))</f>
        <v/>
      </c>
      <c r="AV78" s="7" t="str">
        <f ca="1">IF(AND($A78&lt;&gt;"",$A78&lt;&gt;"TOTAL"),IF(AND([3]PREMIOS_GRADOS!$CD76&lt;&gt;"",[3]PREMIOS_GRADOS!$CD76&lt;&gt;0),[3]PREMIOS_GRADOS!$CD76,""),IF($A78="TOTAL",SUM(INDIRECT("AV4:AV"&amp;ROW()-1)),""))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IF(AND($A78&lt;&gt;"",$A78&lt;&gt;"TOTAL"),IF(AND([3]PREMIOS_GRADOS!$CG76&lt;&gt;"",[3]PREMIOS_GRADOS!$CG76&lt;&gt;0),[3]PREMIOS_GRADOS!$CG76,""),IF($A78="TOTAL",SUM(INDIRECT("AX4:AX"&amp;ROW()-1)),""))</f>
        <v/>
      </c>
      <c r="AY78" s="7" t="str">
        <f ca="1">IF(AND($A78&lt;&gt;"",$A78&lt;&gt;"TOTAL"),IF(AND([3]PREMIOS_GRADOS!$CI76&lt;&gt;"",[3]PREMIOS_GRADOS!$CI76&lt;&gt;0),[3]PREMIOS_GRADOS!$CI76,""),IF($A78="TOTAL",SUM(INDIRECT("AY4:AY"&amp;ROW()-1)),""))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IF(AND($A78&lt;&gt;"",$A78&lt;&gt;"TOTAL"),IF(AND([3]PREMIOS_GRADOS!$CL76&lt;&gt;"",[3]PREMIOS_GRADOS!$CL76&lt;&gt;0),[3]PREMIOS_GRADOS!$CL76,""),IF($A78="TOTAL",SUM(INDIRECT("BA4:BA"&amp;ROW()-1)),""))</f>
        <v/>
      </c>
      <c r="BB78" s="7" t="str">
        <f ca="1">IF(AND($A78&lt;&gt;"",$A78&lt;&gt;"TOTAL"),IF(AND([3]PREMIOS_GRADOS!$CN76&lt;&gt;"",[3]PREMIOS_GRADOS!$CN76&lt;&gt;0),[3]PREMIOS_GRADOS!$CN76,""),IF($A78="TOTAL",SUM(INDIRECT("BB4:BB"&amp;ROW()-1)),""))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IF(AND($A78&lt;&gt;"",$A78&lt;&gt;"TOTAL"),IF(AND([3]PREMIOS_GRADOS!$CQ76&lt;&gt;"",[3]PREMIOS_GRADOS!$CQ76&lt;&gt;0),[3]PREMIOS_GRADOS!$CQ76,""),IF($A78="TOTAL",SUM(INDIRECT("BD4:BD"&amp;ROW()-1)),""))</f>
        <v/>
      </c>
      <c r="BE78" s="7" t="str">
        <f ca="1">IF(AND($A78&lt;&gt;"",$A78&lt;&gt;"TOTAL"),IF(AND([3]PREMIOS_GRADOS!$CS76&lt;&gt;"",[3]PREMIOS_GRADOS!$CS76&lt;&gt;0),[3]PREMIOS_GRADOS!$CS76,""),IF($A78="TOTAL",SUM(INDIRECT("BE4:BE"&amp;ROW()-1)),""))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IF([3]PREMIOS_GRADOS!$D77&lt;&gt;"",[3]PREMIOS_GRADOS!$D77,IF(AND([3]PREMIOS_GRADOS!$D77="",[3]PREMIOS_GRADOS!$D78="",[3]PREMIOS_GRADOS!$D76=""),"","TOTAL"))</f>
        <v/>
      </c>
      <c r="B79" s="7" t="str">
        <f ca="1">IF(AND($A79&lt;&gt;"",$A79&lt;&gt;"TOTAL"),IF(AND([3]PREMIOS_GRADOS!$E77&lt;&gt;"",[3]PREMIOS_GRADOS!$E77&lt;&gt;0),[3]PREMIOS_GRADOS!$E77,""),IF($A79="TOTAL",SUM(INDIRECT("B4:B"&amp;ROW()-1)),""))</f>
        <v/>
      </c>
      <c r="C79" s="7" t="str">
        <f ca="1">IF(AND($A79&lt;&gt;"",$A79&lt;&gt;"TOTAL"),IF(AND([3]PREMIOS_GRADOS!$G77&lt;&gt;"",[3]PREMIOS_GRADOS!$G77&lt;&gt;0),[3]PREMIOS_GRADOS!$G77,""),IF($A79="TOTAL",SUM(INDIRECT("C4:C"&amp;ROW()-1)),""))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IF(AND($A79&lt;&gt;"",$A79&lt;&gt;"TOTAL"),IF(AND([3]PREMIOS_GRADOS!$J77&lt;&gt;"",[3]PREMIOS_GRADOS!$J77&lt;&gt;0),[3]PREMIOS_GRADOS!$J77,""),IF($A79="TOTAL",SUM(INDIRECT("E4:E"&amp;ROW()-1)),""))</f>
        <v/>
      </c>
      <c r="F79" s="7" t="str">
        <f ca="1">IF(AND($A79&lt;&gt;"",$A79&lt;&gt;"TOTAL"),IF(AND([3]PREMIOS_GRADOS!$L77&lt;&gt;"",[3]PREMIOS_GRADOS!$L77&lt;&gt;0),[3]PREMIOS_GRADOS!$L77,""),IF($A79="TOTAL",SUM(INDIRECT("F4:F"&amp;ROW()-1)),""))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IF(AND($A79&lt;&gt;"",$A79&lt;&gt;"TOTAL"),IF(AND([3]PREMIOS_GRADOS!$O77&lt;&gt;"",[3]PREMIOS_GRADOS!$O77&lt;&gt;0),[3]PREMIOS_GRADOS!$O77,""),IF($A79="TOTAL",SUM(INDIRECT("H4:H"&amp;ROW()-1)),""))</f>
        <v/>
      </c>
      <c r="I79" s="7" t="str">
        <f ca="1">IF(AND($A79&lt;&gt;"",$A79&lt;&gt;"TOTAL"),IF(AND([3]PREMIOS_GRADOS!$Q77&lt;&gt;"",[3]PREMIOS_GRADOS!$Q77&lt;&gt;0),[3]PREMIOS_GRADOS!$Q77,""),IF($A79="TOTAL",SUM(INDIRECT("I4:I"&amp;ROW()-1)),""))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IF(AND($A79&lt;&gt;"",$A79&lt;&gt;"TOTAL"),IF(AND([3]PREMIOS_GRADOS!$T77&lt;&gt;"",[3]PREMIOS_GRADOS!$T77&lt;&gt;0),[3]PREMIOS_GRADOS!$T77,""),IF($A79="TOTAL",SUM(INDIRECT("K4:K"&amp;ROW()-1)),""))</f>
        <v/>
      </c>
      <c r="L79" s="7" t="str">
        <f ca="1">IF(AND($A79&lt;&gt;"",$A79&lt;&gt;"TOTAL"),IF(AND([3]PREMIOS_GRADOS!$V77&lt;&gt;"",[3]PREMIOS_GRADOS!$V77&lt;&gt;0),[3]PREMIOS_GRADOS!$V77,""),IF($A79="TOTAL",SUM(INDIRECT("L4:L"&amp;ROW()-1)),""))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IF(AND($A79&lt;&gt;"",$A79&lt;&gt;"TOTAL"),IF(AND([3]PREMIOS_GRADOS!$Y77&lt;&gt;"",[3]PREMIOS_GRADOS!$Y77&lt;&gt;0),[3]PREMIOS_GRADOS!$Y77,""),IF($A79="TOTAL",SUM(INDIRECT("N4:N"&amp;ROW()-1)),""))</f>
        <v/>
      </c>
      <c r="O79" s="7" t="str">
        <f ca="1">IF(AND($A79&lt;&gt;"",$A79&lt;&gt;"TOTAL"),IF(AND([3]PREMIOS_GRADOS!$AA77&lt;&gt;"",[3]PREMIOS_GRADOS!$AA77&lt;&gt;0),[3]PREMIOS_GRADOS!$AA77,""),IF($A79="TOTAL",SUM(INDIRECT("O4:O"&amp;ROW()-1)),""))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IF(AND($A79&lt;&gt;"",$A79&lt;&gt;"TOTAL"),IF(AND([3]PREMIOS_GRADOS!$AD77&lt;&gt;"",[3]PREMIOS_GRADOS!$AD77&lt;&gt;0),[3]PREMIOS_GRADOS!$AD77,""),IF($A79="TOTAL",SUM(INDIRECT("Q4:Q"&amp;ROW()-1)),""))</f>
        <v/>
      </c>
      <c r="R79" s="7" t="str">
        <f ca="1">IF(AND($A79&lt;&gt;"",$A79&lt;&gt;"TOTAL"),IF(AND([3]PREMIOS_GRADOS!$AF77&lt;&gt;"",[3]PREMIOS_GRADOS!$AF77&lt;&gt;0),[3]PREMIOS_GRADOS!$AF77,""),IF($A79="TOTAL",SUM(INDIRECT("R4:R"&amp;ROW()-1)),""))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IF(AND($A79&lt;&gt;"",$A79&lt;&gt;"TOTAL"),IF(AND([3]PREMIOS_GRADOS!$AI77&lt;&gt;"",[3]PREMIOS_GRADOS!$AI77&lt;&gt;0),[3]PREMIOS_GRADOS!$AI77,""),IF($A79="TOTAL",SUM(INDIRECT("T4:T"&amp;ROW()-1)),""))</f>
        <v/>
      </c>
      <c r="U79" s="7" t="str">
        <f ca="1">IF(AND($A79&lt;&gt;"",$A79&lt;&gt;"TOTAL"),IF(AND([3]PREMIOS_GRADOS!$AK77&lt;&gt;"",[3]PREMIOS_GRADOS!$AK77&lt;&gt;0),[3]PREMIOS_GRADOS!$AK77,""),IF($A79="TOTAL",SUM(INDIRECT("U4:U"&amp;ROW()-1)),""))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IF(AND($A79&lt;&gt;"",$A79&lt;&gt;"TOTAL"),IF(AND([3]PREMIOS_GRADOS!$AN77&lt;&gt;"",[3]PREMIOS_GRADOS!$AN77&lt;&gt;0),[3]PREMIOS_GRADOS!$AN77,""),IF($A79="TOTAL",SUM(INDIRECT("W4:W"&amp;ROW()-1)),""))</f>
        <v/>
      </c>
      <c r="X79" s="7" t="str">
        <f ca="1">IF(AND($A79&lt;&gt;"",$A79&lt;&gt;"TOTAL"),IF(AND([3]PREMIOS_GRADOS!$AP77&lt;&gt;"",[3]PREMIOS_GRADOS!$AP77&lt;&gt;0),[3]PREMIOS_GRADOS!$AP77,""),IF($A79="TOTAL",SUM(INDIRECT("X4:X"&amp;ROW()-1)),""))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IF(AND($A79&lt;&gt;"",$A79&lt;&gt;"TOTAL"),IF(AND([3]PREMIOS_GRADOS!$AS77&lt;&gt;"",[3]PREMIOS_GRADOS!$AS77&lt;&gt;0),[3]PREMIOS_GRADOS!$AS77,""),IF($A79="TOTAL",SUM(INDIRECT("Z4:Z"&amp;ROW()-1)),""))</f>
        <v/>
      </c>
      <c r="AA79" s="7" t="str">
        <f ca="1">IF(AND($A79&lt;&gt;"",$A79&lt;&gt;"TOTAL"),IF(AND([3]PREMIOS_GRADOS!$AU77&lt;&gt;"",[3]PREMIOS_GRADOS!$AU77&lt;&gt;0),[3]PREMIOS_GRADOS!$AU77,""),IF($A79="TOTAL",SUM(INDIRECT("AA4:AA"&amp;ROW()-1)),""))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IF(AND($A79&lt;&gt;"",$A79&lt;&gt;"TOTAL"),IF(AND([3]PREMIOS_GRADOS!$AX77&lt;&gt;"",[3]PREMIOS_GRADOS!$AX77&lt;&gt;0),[3]PREMIOS_GRADOS!$AX77,""),IF($A79="TOTAL",SUM(INDIRECT("AC4:AC"&amp;ROW()-1)),""))</f>
        <v/>
      </c>
      <c r="AD79" s="7" t="str">
        <f ca="1">IF(AND($A79&lt;&gt;"",$A79&lt;&gt;"TOTAL"),IF(AND([3]PREMIOS_GRADOS!$AZ77&lt;&gt;"",[3]PREMIOS_GRADOS!$AZ77&lt;&gt;0),[3]PREMIOS_GRADOS!$AZ77,""),IF($A79="TOTAL",SUM(INDIRECT("AD4:AD"&amp;ROW()-1)),""))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IF(AND($A79&lt;&gt;"",$A79&lt;&gt;"TOTAL"),IF(AND([3]PREMIOS_GRADOS!$BC77&lt;&gt;"",[3]PREMIOS_GRADOS!$BC77&lt;&gt;0),[3]PREMIOS_GRADOS!$BC77,""),IF($A79="TOTAL",SUM(INDIRECT("AF4:AF"&amp;ROW()-1)),""))</f>
        <v/>
      </c>
      <c r="AG79" s="7" t="str">
        <f ca="1">IF(AND($A79&lt;&gt;"",$A79&lt;&gt;"TOTAL"),IF(AND([3]PREMIOS_GRADOS!$BE77&lt;&gt;"",[3]PREMIOS_GRADOS!$BE77&lt;&gt;0),[3]PREMIOS_GRADOS!$BE77,""),IF($A79="TOTAL",SUM(INDIRECT("AG4:AG"&amp;ROW()-1)),""))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IF(AND($A79&lt;&gt;"",$A79&lt;&gt;"TOTAL"),IF(AND([3]PREMIOS_GRADOS!$BH77&lt;&gt;"",[3]PREMIOS_GRADOS!$BH77&lt;&gt;0),[3]PREMIOS_GRADOS!$BH77,""),IF($A79="TOTAL",SUM(INDIRECT("AI4:AI"&amp;ROW()-1)),""))</f>
        <v/>
      </c>
      <c r="AJ79" s="7" t="str">
        <f ca="1">IF(AND($A79&lt;&gt;"",$A79&lt;&gt;"TOTAL"),IF(AND([3]PREMIOS_GRADOS!$BJ77&lt;&gt;"",[3]PREMIOS_GRADOS!$BJ77&lt;&gt;0),[3]PREMIOS_GRADOS!$BJ77,""),IF($A79="TOTAL",SUM(INDIRECT("AJ4:AJ"&amp;ROW()-1)),""))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IF(AND($A79&lt;&gt;"",$A79&lt;&gt;"TOTAL"),IF(AND([3]PREMIOS_GRADOS!$BM77&lt;&gt;"",[3]PREMIOS_GRADOS!$BM77&lt;&gt;0),[3]PREMIOS_GRADOS!$BM77,""),IF($A79="TOTAL",SUM(INDIRECT("AL4:AL"&amp;ROW()-1)),""))</f>
        <v/>
      </c>
      <c r="AM79" s="7" t="str">
        <f ca="1">IF(AND($A79&lt;&gt;"",$A79&lt;&gt;"TOTAL"),IF(AND([3]PREMIOS_GRADOS!$BO77&lt;&gt;"",[3]PREMIOS_GRADOS!$BO77&lt;&gt;0),[3]PREMIOS_GRADOS!$BO77,""),IF($A79="TOTAL",SUM(INDIRECT("AM4:AM"&amp;ROW()-1)),""))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IF(AND($A79&lt;&gt;"",$A79&lt;&gt;"TOTAL"),IF(AND([3]PREMIOS_GRADOS!$BR77&lt;&gt;"",[3]PREMIOS_GRADOS!$BR77&lt;&gt;0),[3]PREMIOS_GRADOS!$BR77,""),IF($A79="TOTAL",SUM(INDIRECT("AO4:AO"&amp;ROW()-1)),""))</f>
        <v/>
      </c>
      <c r="AP79" s="7" t="str">
        <f ca="1">IF(AND($A79&lt;&gt;"",$A79&lt;&gt;"TOTAL"),IF(AND([3]PREMIOS_GRADOS!$BT77&lt;&gt;"",[3]PREMIOS_GRADOS!$BT77&lt;&gt;0),[3]PREMIOS_GRADOS!$BT77,""),IF($A79="TOTAL",SUM(INDIRECT("AP4:AP"&amp;ROW()-1)),""))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IF(AND($A79&lt;&gt;"",$A79&lt;&gt;"TOTAL"),IF(AND([3]PREMIOS_GRADOS!$BW77&lt;&gt;"",[3]PREMIOS_GRADOS!$BW77&lt;&gt;0),[3]PREMIOS_GRADOS!$BW77,""),IF($A79="TOTAL",SUM(INDIRECT("AR4:AR"&amp;ROW()-1)),""))</f>
        <v/>
      </c>
      <c r="AS79" s="7" t="str">
        <f ca="1">IF(AND($A79&lt;&gt;"",$A79&lt;&gt;"TOTAL"),IF(AND([3]PREMIOS_GRADOS!$BY77&lt;&gt;"",[3]PREMIOS_GRADOS!$BY77&lt;&gt;0),[3]PREMIOS_GRADOS!$BY77,""),IF($A79="TOTAL",SUM(INDIRECT("AS4:AS"&amp;ROW()-1)),""))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IF(AND($A79&lt;&gt;"",$A79&lt;&gt;"TOTAL"),IF(AND([3]PREMIOS_GRADOS!$CB77&lt;&gt;"",[3]PREMIOS_GRADOS!$CB77&lt;&gt;0),[3]PREMIOS_GRADOS!$CB77,""),IF($A79="TOTAL",SUM(INDIRECT("AU4:AU"&amp;ROW()-1)),""))</f>
        <v/>
      </c>
      <c r="AV79" s="7" t="str">
        <f ca="1">IF(AND($A79&lt;&gt;"",$A79&lt;&gt;"TOTAL"),IF(AND([3]PREMIOS_GRADOS!$CD77&lt;&gt;"",[3]PREMIOS_GRADOS!$CD77&lt;&gt;0),[3]PREMIOS_GRADOS!$CD77,""),IF($A79="TOTAL",SUM(INDIRECT("AV4:AV"&amp;ROW()-1)),""))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IF(AND($A79&lt;&gt;"",$A79&lt;&gt;"TOTAL"),IF(AND([3]PREMIOS_GRADOS!$CG77&lt;&gt;"",[3]PREMIOS_GRADOS!$CG77&lt;&gt;0),[3]PREMIOS_GRADOS!$CG77,""),IF($A79="TOTAL",SUM(INDIRECT("AX4:AX"&amp;ROW()-1)),""))</f>
        <v/>
      </c>
      <c r="AY79" s="7" t="str">
        <f ca="1">IF(AND($A79&lt;&gt;"",$A79&lt;&gt;"TOTAL"),IF(AND([3]PREMIOS_GRADOS!$CI77&lt;&gt;"",[3]PREMIOS_GRADOS!$CI77&lt;&gt;0),[3]PREMIOS_GRADOS!$CI77,""),IF($A79="TOTAL",SUM(INDIRECT("AY4:AY"&amp;ROW()-1)),""))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IF(AND($A79&lt;&gt;"",$A79&lt;&gt;"TOTAL"),IF(AND([3]PREMIOS_GRADOS!$CL77&lt;&gt;"",[3]PREMIOS_GRADOS!$CL77&lt;&gt;0),[3]PREMIOS_GRADOS!$CL77,""),IF($A79="TOTAL",SUM(INDIRECT("BA4:BA"&amp;ROW()-1)),""))</f>
        <v/>
      </c>
      <c r="BB79" s="7" t="str">
        <f ca="1">IF(AND($A79&lt;&gt;"",$A79&lt;&gt;"TOTAL"),IF(AND([3]PREMIOS_GRADOS!$CN77&lt;&gt;"",[3]PREMIOS_GRADOS!$CN77&lt;&gt;0),[3]PREMIOS_GRADOS!$CN77,""),IF($A79="TOTAL",SUM(INDIRECT("BB4:BB"&amp;ROW()-1)),""))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IF(AND($A79&lt;&gt;"",$A79&lt;&gt;"TOTAL"),IF(AND([3]PREMIOS_GRADOS!$CQ77&lt;&gt;"",[3]PREMIOS_GRADOS!$CQ77&lt;&gt;0),[3]PREMIOS_GRADOS!$CQ77,""),IF($A79="TOTAL",SUM(INDIRECT("BD4:BD"&amp;ROW()-1)),""))</f>
        <v/>
      </c>
      <c r="BE79" s="7" t="str">
        <f ca="1">IF(AND($A79&lt;&gt;"",$A79&lt;&gt;"TOTAL"),IF(AND([3]PREMIOS_GRADOS!$CS77&lt;&gt;"",[3]PREMIOS_GRADOS!$CS77&lt;&gt;0),[3]PREMIOS_GRADOS!$CS77,""),IF($A79="TOTAL",SUM(INDIRECT("BE4:BE"&amp;ROW()-1)),""))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IF([3]PREMIOS_GRADOS!$D78&lt;&gt;"",[3]PREMIOS_GRADOS!$D78,IF(AND([3]PREMIOS_GRADOS!$D78="",[3]PREMIOS_GRADOS!$D79="",[3]PREMIOS_GRADOS!$D77=""),"","TOTAL"))</f>
        <v/>
      </c>
      <c r="B80" s="7" t="str">
        <f ca="1">IF(AND($A80&lt;&gt;"",$A80&lt;&gt;"TOTAL"),IF(AND([3]PREMIOS_GRADOS!$E78&lt;&gt;"",[3]PREMIOS_GRADOS!$E78&lt;&gt;0),[3]PREMIOS_GRADOS!$E78,""),IF($A80="TOTAL",SUM(INDIRECT("B4:B"&amp;ROW()-1)),""))</f>
        <v/>
      </c>
      <c r="C80" s="7" t="str">
        <f ca="1">IF(AND($A80&lt;&gt;"",$A80&lt;&gt;"TOTAL"),IF(AND([3]PREMIOS_GRADOS!$G78&lt;&gt;"",[3]PREMIOS_GRADOS!$G78&lt;&gt;0),[3]PREMIOS_GRADOS!$G78,""),IF($A80="TOTAL",SUM(INDIRECT("C4:C"&amp;ROW()-1)),""))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IF(AND($A80&lt;&gt;"",$A80&lt;&gt;"TOTAL"),IF(AND([3]PREMIOS_GRADOS!$J78&lt;&gt;"",[3]PREMIOS_GRADOS!$J78&lt;&gt;0),[3]PREMIOS_GRADOS!$J78,""),IF($A80="TOTAL",SUM(INDIRECT("E4:E"&amp;ROW()-1)),""))</f>
        <v/>
      </c>
      <c r="F80" s="7" t="str">
        <f ca="1">IF(AND($A80&lt;&gt;"",$A80&lt;&gt;"TOTAL"),IF(AND([3]PREMIOS_GRADOS!$L78&lt;&gt;"",[3]PREMIOS_GRADOS!$L78&lt;&gt;0),[3]PREMIOS_GRADOS!$L78,""),IF($A80="TOTAL",SUM(INDIRECT("F4:F"&amp;ROW()-1)),""))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IF(AND($A80&lt;&gt;"",$A80&lt;&gt;"TOTAL"),IF(AND([3]PREMIOS_GRADOS!$O78&lt;&gt;"",[3]PREMIOS_GRADOS!$O78&lt;&gt;0),[3]PREMIOS_GRADOS!$O78,""),IF($A80="TOTAL",SUM(INDIRECT("H4:H"&amp;ROW()-1)),""))</f>
        <v/>
      </c>
      <c r="I80" s="7" t="str">
        <f ca="1">IF(AND($A80&lt;&gt;"",$A80&lt;&gt;"TOTAL"),IF(AND([3]PREMIOS_GRADOS!$Q78&lt;&gt;"",[3]PREMIOS_GRADOS!$Q78&lt;&gt;0),[3]PREMIOS_GRADOS!$Q78,""),IF($A80="TOTAL",SUM(INDIRECT("I4:I"&amp;ROW()-1)),""))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IF(AND($A80&lt;&gt;"",$A80&lt;&gt;"TOTAL"),IF(AND([3]PREMIOS_GRADOS!$T78&lt;&gt;"",[3]PREMIOS_GRADOS!$T78&lt;&gt;0),[3]PREMIOS_GRADOS!$T78,""),IF($A80="TOTAL",SUM(INDIRECT("K4:K"&amp;ROW()-1)),""))</f>
        <v/>
      </c>
      <c r="L80" s="7" t="str">
        <f ca="1">IF(AND($A80&lt;&gt;"",$A80&lt;&gt;"TOTAL"),IF(AND([3]PREMIOS_GRADOS!$V78&lt;&gt;"",[3]PREMIOS_GRADOS!$V78&lt;&gt;0),[3]PREMIOS_GRADOS!$V78,""),IF($A80="TOTAL",SUM(INDIRECT("L4:L"&amp;ROW()-1)),""))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IF(AND($A80&lt;&gt;"",$A80&lt;&gt;"TOTAL"),IF(AND([3]PREMIOS_GRADOS!$Y78&lt;&gt;"",[3]PREMIOS_GRADOS!$Y78&lt;&gt;0),[3]PREMIOS_GRADOS!$Y78,""),IF($A80="TOTAL",SUM(INDIRECT("N4:N"&amp;ROW()-1)),""))</f>
        <v/>
      </c>
      <c r="O80" s="7" t="str">
        <f ca="1">IF(AND($A80&lt;&gt;"",$A80&lt;&gt;"TOTAL"),IF(AND([3]PREMIOS_GRADOS!$AA78&lt;&gt;"",[3]PREMIOS_GRADOS!$AA78&lt;&gt;0),[3]PREMIOS_GRADOS!$AA78,""),IF($A80="TOTAL",SUM(INDIRECT("O4:O"&amp;ROW()-1)),""))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IF(AND($A80&lt;&gt;"",$A80&lt;&gt;"TOTAL"),IF(AND([3]PREMIOS_GRADOS!$AD78&lt;&gt;"",[3]PREMIOS_GRADOS!$AD78&lt;&gt;0),[3]PREMIOS_GRADOS!$AD78,""),IF($A80="TOTAL",SUM(INDIRECT("Q4:Q"&amp;ROW()-1)),""))</f>
        <v/>
      </c>
      <c r="R80" s="7" t="str">
        <f ca="1">IF(AND($A80&lt;&gt;"",$A80&lt;&gt;"TOTAL"),IF(AND([3]PREMIOS_GRADOS!$AF78&lt;&gt;"",[3]PREMIOS_GRADOS!$AF78&lt;&gt;0),[3]PREMIOS_GRADOS!$AF78,""),IF($A80="TOTAL",SUM(INDIRECT("R4:R"&amp;ROW()-1)),""))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IF(AND($A80&lt;&gt;"",$A80&lt;&gt;"TOTAL"),IF(AND([3]PREMIOS_GRADOS!$AI78&lt;&gt;"",[3]PREMIOS_GRADOS!$AI78&lt;&gt;0),[3]PREMIOS_GRADOS!$AI78,""),IF($A80="TOTAL",SUM(INDIRECT("T4:T"&amp;ROW()-1)),""))</f>
        <v/>
      </c>
      <c r="U80" s="7" t="str">
        <f ca="1">IF(AND($A80&lt;&gt;"",$A80&lt;&gt;"TOTAL"),IF(AND([3]PREMIOS_GRADOS!$AK78&lt;&gt;"",[3]PREMIOS_GRADOS!$AK78&lt;&gt;0),[3]PREMIOS_GRADOS!$AK78,""),IF($A80="TOTAL",SUM(INDIRECT("U4:U"&amp;ROW()-1)),""))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IF(AND($A80&lt;&gt;"",$A80&lt;&gt;"TOTAL"),IF(AND([3]PREMIOS_GRADOS!$AN78&lt;&gt;"",[3]PREMIOS_GRADOS!$AN78&lt;&gt;0),[3]PREMIOS_GRADOS!$AN78,""),IF($A80="TOTAL",SUM(INDIRECT("W4:W"&amp;ROW()-1)),""))</f>
        <v/>
      </c>
      <c r="X80" s="7" t="str">
        <f ca="1">IF(AND($A80&lt;&gt;"",$A80&lt;&gt;"TOTAL"),IF(AND([3]PREMIOS_GRADOS!$AP78&lt;&gt;"",[3]PREMIOS_GRADOS!$AP78&lt;&gt;0),[3]PREMIOS_GRADOS!$AP78,""),IF($A80="TOTAL",SUM(INDIRECT("X4:X"&amp;ROW()-1)),""))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IF(AND($A80&lt;&gt;"",$A80&lt;&gt;"TOTAL"),IF(AND([3]PREMIOS_GRADOS!$AS78&lt;&gt;"",[3]PREMIOS_GRADOS!$AS78&lt;&gt;0),[3]PREMIOS_GRADOS!$AS78,""),IF($A80="TOTAL",SUM(INDIRECT("Z4:Z"&amp;ROW()-1)),""))</f>
        <v/>
      </c>
      <c r="AA80" s="7" t="str">
        <f ca="1">IF(AND($A80&lt;&gt;"",$A80&lt;&gt;"TOTAL"),IF(AND([3]PREMIOS_GRADOS!$AU78&lt;&gt;"",[3]PREMIOS_GRADOS!$AU78&lt;&gt;0),[3]PREMIOS_GRADOS!$AU78,""),IF($A80="TOTAL",SUM(INDIRECT("AA4:AA"&amp;ROW()-1)),""))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IF(AND($A80&lt;&gt;"",$A80&lt;&gt;"TOTAL"),IF(AND([3]PREMIOS_GRADOS!$AX78&lt;&gt;"",[3]PREMIOS_GRADOS!$AX78&lt;&gt;0),[3]PREMIOS_GRADOS!$AX78,""),IF($A80="TOTAL",SUM(INDIRECT("AC4:AC"&amp;ROW()-1)),""))</f>
        <v/>
      </c>
      <c r="AD80" s="7" t="str">
        <f ca="1">IF(AND($A80&lt;&gt;"",$A80&lt;&gt;"TOTAL"),IF(AND([3]PREMIOS_GRADOS!$AZ78&lt;&gt;"",[3]PREMIOS_GRADOS!$AZ78&lt;&gt;0),[3]PREMIOS_GRADOS!$AZ78,""),IF($A80="TOTAL",SUM(INDIRECT("AD4:AD"&amp;ROW()-1)),""))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IF(AND($A80&lt;&gt;"",$A80&lt;&gt;"TOTAL"),IF(AND([3]PREMIOS_GRADOS!$BC78&lt;&gt;"",[3]PREMIOS_GRADOS!$BC78&lt;&gt;0),[3]PREMIOS_GRADOS!$BC78,""),IF($A80="TOTAL",SUM(INDIRECT("AF4:AF"&amp;ROW()-1)),""))</f>
        <v/>
      </c>
      <c r="AG80" s="7" t="str">
        <f ca="1">IF(AND($A80&lt;&gt;"",$A80&lt;&gt;"TOTAL"),IF(AND([3]PREMIOS_GRADOS!$BE78&lt;&gt;"",[3]PREMIOS_GRADOS!$BE78&lt;&gt;0),[3]PREMIOS_GRADOS!$BE78,""),IF($A80="TOTAL",SUM(INDIRECT("AG4:AG"&amp;ROW()-1)),""))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IF(AND($A80&lt;&gt;"",$A80&lt;&gt;"TOTAL"),IF(AND([3]PREMIOS_GRADOS!$BH78&lt;&gt;"",[3]PREMIOS_GRADOS!$BH78&lt;&gt;0),[3]PREMIOS_GRADOS!$BH78,""),IF($A80="TOTAL",SUM(INDIRECT("AI4:AI"&amp;ROW()-1)),""))</f>
        <v/>
      </c>
      <c r="AJ80" s="7" t="str">
        <f ca="1">IF(AND($A80&lt;&gt;"",$A80&lt;&gt;"TOTAL"),IF(AND([3]PREMIOS_GRADOS!$BJ78&lt;&gt;"",[3]PREMIOS_GRADOS!$BJ78&lt;&gt;0),[3]PREMIOS_GRADOS!$BJ78,""),IF($A80="TOTAL",SUM(INDIRECT("AJ4:AJ"&amp;ROW()-1)),""))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IF(AND($A80&lt;&gt;"",$A80&lt;&gt;"TOTAL"),IF(AND([3]PREMIOS_GRADOS!$BM78&lt;&gt;"",[3]PREMIOS_GRADOS!$BM78&lt;&gt;0),[3]PREMIOS_GRADOS!$BM78,""),IF($A80="TOTAL",SUM(INDIRECT("AL4:AL"&amp;ROW()-1)),""))</f>
        <v/>
      </c>
      <c r="AM80" s="7" t="str">
        <f ca="1">IF(AND($A80&lt;&gt;"",$A80&lt;&gt;"TOTAL"),IF(AND([3]PREMIOS_GRADOS!$BO78&lt;&gt;"",[3]PREMIOS_GRADOS!$BO78&lt;&gt;0),[3]PREMIOS_GRADOS!$BO78,""),IF($A80="TOTAL",SUM(INDIRECT("AM4:AM"&amp;ROW()-1)),""))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IF(AND($A80&lt;&gt;"",$A80&lt;&gt;"TOTAL"),IF(AND([3]PREMIOS_GRADOS!$BR78&lt;&gt;"",[3]PREMIOS_GRADOS!$BR78&lt;&gt;0),[3]PREMIOS_GRADOS!$BR78,""),IF($A80="TOTAL",SUM(INDIRECT("AO4:AO"&amp;ROW()-1)),""))</f>
        <v/>
      </c>
      <c r="AP80" s="7" t="str">
        <f ca="1">IF(AND($A80&lt;&gt;"",$A80&lt;&gt;"TOTAL"),IF(AND([3]PREMIOS_GRADOS!$BT78&lt;&gt;"",[3]PREMIOS_GRADOS!$BT78&lt;&gt;0),[3]PREMIOS_GRADOS!$BT78,""),IF($A80="TOTAL",SUM(INDIRECT("AP4:AP"&amp;ROW()-1)),""))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IF(AND($A80&lt;&gt;"",$A80&lt;&gt;"TOTAL"),IF(AND([3]PREMIOS_GRADOS!$BW78&lt;&gt;"",[3]PREMIOS_GRADOS!$BW78&lt;&gt;0),[3]PREMIOS_GRADOS!$BW78,""),IF($A80="TOTAL",SUM(INDIRECT("AR4:AR"&amp;ROW()-1)),""))</f>
        <v/>
      </c>
      <c r="AS80" s="7" t="str">
        <f ca="1">IF(AND($A80&lt;&gt;"",$A80&lt;&gt;"TOTAL"),IF(AND([3]PREMIOS_GRADOS!$BY78&lt;&gt;"",[3]PREMIOS_GRADOS!$BY78&lt;&gt;0),[3]PREMIOS_GRADOS!$BY78,""),IF($A80="TOTAL",SUM(INDIRECT("AS4:AS"&amp;ROW()-1)),""))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IF(AND($A80&lt;&gt;"",$A80&lt;&gt;"TOTAL"),IF(AND([3]PREMIOS_GRADOS!$CB78&lt;&gt;"",[3]PREMIOS_GRADOS!$CB78&lt;&gt;0),[3]PREMIOS_GRADOS!$CB78,""),IF($A80="TOTAL",SUM(INDIRECT("AU4:AU"&amp;ROW()-1)),""))</f>
        <v/>
      </c>
      <c r="AV80" s="7" t="str">
        <f ca="1">IF(AND($A80&lt;&gt;"",$A80&lt;&gt;"TOTAL"),IF(AND([3]PREMIOS_GRADOS!$CD78&lt;&gt;"",[3]PREMIOS_GRADOS!$CD78&lt;&gt;0),[3]PREMIOS_GRADOS!$CD78,""),IF($A80="TOTAL",SUM(INDIRECT("AV4:AV"&amp;ROW()-1)),""))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IF(AND($A80&lt;&gt;"",$A80&lt;&gt;"TOTAL"),IF(AND([3]PREMIOS_GRADOS!$CG78&lt;&gt;"",[3]PREMIOS_GRADOS!$CG78&lt;&gt;0),[3]PREMIOS_GRADOS!$CG78,""),IF($A80="TOTAL",SUM(INDIRECT("AX4:AX"&amp;ROW()-1)),""))</f>
        <v/>
      </c>
      <c r="AY80" s="7" t="str">
        <f ca="1">IF(AND($A80&lt;&gt;"",$A80&lt;&gt;"TOTAL"),IF(AND([3]PREMIOS_GRADOS!$CI78&lt;&gt;"",[3]PREMIOS_GRADOS!$CI78&lt;&gt;0),[3]PREMIOS_GRADOS!$CI78,""),IF($A80="TOTAL",SUM(INDIRECT("AY4:AY"&amp;ROW()-1)),""))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IF(AND($A80&lt;&gt;"",$A80&lt;&gt;"TOTAL"),IF(AND([3]PREMIOS_GRADOS!$CL78&lt;&gt;"",[3]PREMIOS_GRADOS!$CL78&lt;&gt;0),[3]PREMIOS_GRADOS!$CL78,""),IF($A80="TOTAL",SUM(INDIRECT("BA4:BA"&amp;ROW()-1)),""))</f>
        <v/>
      </c>
      <c r="BB80" s="7" t="str">
        <f ca="1">IF(AND($A80&lt;&gt;"",$A80&lt;&gt;"TOTAL"),IF(AND([3]PREMIOS_GRADOS!$CN78&lt;&gt;"",[3]PREMIOS_GRADOS!$CN78&lt;&gt;0),[3]PREMIOS_GRADOS!$CN78,""),IF($A80="TOTAL",SUM(INDIRECT("BB4:BB"&amp;ROW()-1)),""))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IF(AND($A80&lt;&gt;"",$A80&lt;&gt;"TOTAL"),IF(AND([3]PREMIOS_GRADOS!$CQ78&lt;&gt;"",[3]PREMIOS_GRADOS!$CQ78&lt;&gt;0),[3]PREMIOS_GRADOS!$CQ78,""),IF($A80="TOTAL",SUM(INDIRECT("BD4:BD"&amp;ROW()-1)),""))</f>
        <v/>
      </c>
      <c r="BE80" s="7" t="str">
        <f ca="1">IF(AND($A80&lt;&gt;"",$A80&lt;&gt;"TOTAL"),IF(AND([3]PREMIOS_GRADOS!$CS78&lt;&gt;"",[3]PREMIOS_GRADOS!$CS78&lt;&gt;0),[3]PREMIOS_GRADOS!$CS78,""),IF($A80="TOTAL",SUM(INDIRECT("BE4:BE"&amp;ROW()-1)),""))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IF([3]PREMIOS_GRADOS!$D79&lt;&gt;"",[3]PREMIOS_GRADOS!$D79,IF(AND([3]PREMIOS_GRADOS!$D79="",[3]PREMIOS_GRADOS!$D80="",[3]PREMIOS_GRADOS!$D78=""),"","TOTAL"))</f>
        <v/>
      </c>
      <c r="B81" s="7" t="str">
        <f ca="1">IF(AND($A81&lt;&gt;"",$A81&lt;&gt;"TOTAL"),IF(AND([3]PREMIOS_GRADOS!$E79&lt;&gt;"",[3]PREMIOS_GRADOS!$E79&lt;&gt;0),[3]PREMIOS_GRADOS!$E79,""),IF($A81="TOTAL",SUM(INDIRECT("B4:B"&amp;ROW()-1)),""))</f>
        <v/>
      </c>
      <c r="C81" s="7" t="str">
        <f ca="1">IF(AND($A81&lt;&gt;"",$A81&lt;&gt;"TOTAL"),IF(AND([3]PREMIOS_GRADOS!$G79&lt;&gt;"",[3]PREMIOS_GRADOS!$G79&lt;&gt;0),[3]PREMIOS_GRADOS!$G79,""),IF($A81="TOTAL",SUM(INDIRECT("C4:C"&amp;ROW()-1)),""))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IF(AND($A81&lt;&gt;"",$A81&lt;&gt;"TOTAL"),IF(AND([3]PREMIOS_GRADOS!$J79&lt;&gt;"",[3]PREMIOS_GRADOS!$J79&lt;&gt;0),[3]PREMIOS_GRADOS!$J79,""),IF($A81="TOTAL",SUM(INDIRECT("E4:E"&amp;ROW()-1)),""))</f>
        <v/>
      </c>
      <c r="F81" s="7" t="str">
        <f ca="1">IF(AND($A81&lt;&gt;"",$A81&lt;&gt;"TOTAL"),IF(AND([3]PREMIOS_GRADOS!$L79&lt;&gt;"",[3]PREMIOS_GRADOS!$L79&lt;&gt;0),[3]PREMIOS_GRADOS!$L79,""),IF($A81="TOTAL",SUM(INDIRECT("F4:F"&amp;ROW()-1)),""))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IF(AND($A81&lt;&gt;"",$A81&lt;&gt;"TOTAL"),IF(AND([3]PREMIOS_GRADOS!$O79&lt;&gt;"",[3]PREMIOS_GRADOS!$O79&lt;&gt;0),[3]PREMIOS_GRADOS!$O79,""),IF($A81="TOTAL",SUM(INDIRECT("H4:H"&amp;ROW()-1)),""))</f>
        <v/>
      </c>
      <c r="I81" s="7" t="str">
        <f ca="1">IF(AND($A81&lt;&gt;"",$A81&lt;&gt;"TOTAL"),IF(AND([3]PREMIOS_GRADOS!$Q79&lt;&gt;"",[3]PREMIOS_GRADOS!$Q79&lt;&gt;0),[3]PREMIOS_GRADOS!$Q79,""),IF($A81="TOTAL",SUM(INDIRECT("I4:I"&amp;ROW()-1)),""))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IF(AND($A81&lt;&gt;"",$A81&lt;&gt;"TOTAL"),IF(AND([3]PREMIOS_GRADOS!$T79&lt;&gt;"",[3]PREMIOS_GRADOS!$T79&lt;&gt;0),[3]PREMIOS_GRADOS!$T79,""),IF($A81="TOTAL",SUM(INDIRECT("K4:K"&amp;ROW()-1)),""))</f>
        <v/>
      </c>
      <c r="L81" s="7" t="str">
        <f ca="1">IF(AND($A81&lt;&gt;"",$A81&lt;&gt;"TOTAL"),IF(AND([3]PREMIOS_GRADOS!$V79&lt;&gt;"",[3]PREMIOS_GRADOS!$V79&lt;&gt;0),[3]PREMIOS_GRADOS!$V79,""),IF($A81="TOTAL",SUM(INDIRECT("L4:L"&amp;ROW()-1)),""))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IF(AND($A81&lt;&gt;"",$A81&lt;&gt;"TOTAL"),IF(AND([3]PREMIOS_GRADOS!$Y79&lt;&gt;"",[3]PREMIOS_GRADOS!$Y79&lt;&gt;0),[3]PREMIOS_GRADOS!$Y79,""),IF($A81="TOTAL",SUM(INDIRECT("N4:N"&amp;ROW()-1)),""))</f>
        <v/>
      </c>
      <c r="O81" s="7" t="str">
        <f ca="1">IF(AND($A81&lt;&gt;"",$A81&lt;&gt;"TOTAL"),IF(AND([3]PREMIOS_GRADOS!$AA79&lt;&gt;"",[3]PREMIOS_GRADOS!$AA79&lt;&gt;0),[3]PREMIOS_GRADOS!$AA79,""),IF($A81="TOTAL",SUM(INDIRECT("O4:O"&amp;ROW()-1)),""))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IF(AND($A81&lt;&gt;"",$A81&lt;&gt;"TOTAL"),IF(AND([3]PREMIOS_GRADOS!$AD79&lt;&gt;"",[3]PREMIOS_GRADOS!$AD79&lt;&gt;0),[3]PREMIOS_GRADOS!$AD79,""),IF($A81="TOTAL",SUM(INDIRECT("Q4:Q"&amp;ROW()-1)),""))</f>
        <v/>
      </c>
      <c r="R81" s="7" t="str">
        <f ca="1">IF(AND($A81&lt;&gt;"",$A81&lt;&gt;"TOTAL"),IF(AND([3]PREMIOS_GRADOS!$AF79&lt;&gt;"",[3]PREMIOS_GRADOS!$AF79&lt;&gt;0),[3]PREMIOS_GRADOS!$AF79,""),IF($A81="TOTAL",SUM(INDIRECT("R4:R"&amp;ROW()-1)),""))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IF(AND($A81&lt;&gt;"",$A81&lt;&gt;"TOTAL"),IF(AND([3]PREMIOS_GRADOS!$AI79&lt;&gt;"",[3]PREMIOS_GRADOS!$AI79&lt;&gt;0),[3]PREMIOS_GRADOS!$AI79,""),IF($A81="TOTAL",SUM(INDIRECT("T4:T"&amp;ROW()-1)),""))</f>
        <v/>
      </c>
      <c r="U81" s="7" t="str">
        <f ca="1">IF(AND($A81&lt;&gt;"",$A81&lt;&gt;"TOTAL"),IF(AND([3]PREMIOS_GRADOS!$AK79&lt;&gt;"",[3]PREMIOS_GRADOS!$AK79&lt;&gt;0),[3]PREMIOS_GRADOS!$AK79,""),IF($A81="TOTAL",SUM(INDIRECT("U4:U"&amp;ROW()-1)),""))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IF(AND($A81&lt;&gt;"",$A81&lt;&gt;"TOTAL"),IF(AND([3]PREMIOS_GRADOS!$AN79&lt;&gt;"",[3]PREMIOS_GRADOS!$AN79&lt;&gt;0),[3]PREMIOS_GRADOS!$AN79,""),IF($A81="TOTAL",SUM(INDIRECT("W4:W"&amp;ROW()-1)),""))</f>
        <v/>
      </c>
      <c r="X81" s="7" t="str">
        <f ca="1">IF(AND($A81&lt;&gt;"",$A81&lt;&gt;"TOTAL"),IF(AND([3]PREMIOS_GRADOS!$AP79&lt;&gt;"",[3]PREMIOS_GRADOS!$AP79&lt;&gt;0),[3]PREMIOS_GRADOS!$AP79,""),IF($A81="TOTAL",SUM(INDIRECT("X4:X"&amp;ROW()-1)),""))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IF(AND($A81&lt;&gt;"",$A81&lt;&gt;"TOTAL"),IF(AND([3]PREMIOS_GRADOS!$AS79&lt;&gt;"",[3]PREMIOS_GRADOS!$AS79&lt;&gt;0),[3]PREMIOS_GRADOS!$AS79,""),IF($A81="TOTAL",SUM(INDIRECT("Z4:Z"&amp;ROW()-1)),""))</f>
        <v/>
      </c>
      <c r="AA81" s="7" t="str">
        <f ca="1">IF(AND($A81&lt;&gt;"",$A81&lt;&gt;"TOTAL"),IF(AND([3]PREMIOS_GRADOS!$AU79&lt;&gt;"",[3]PREMIOS_GRADOS!$AU79&lt;&gt;0),[3]PREMIOS_GRADOS!$AU79,""),IF($A81="TOTAL",SUM(INDIRECT("AA4:AA"&amp;ROW()-1)),""))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IF(AND($A81&lt;&gt;"",$A81&lt;&gt;"TOTAL"),IF(AND([3]PREMIOS_GRADOS!$AX79&lt;&gt;"",[3]PREMIOS_GRADOS!$AX79&lt;&gt;0),[3]PREMIOS_GRADOS!$AX79,""),IF($A81="TOTAL",SUM(INDIRECT("AC4:AC"&amp;ROW()-1)),""))</f>
        <v/>
      </c>
      <c r="AD81" s="7" t="str">
        <f ca="1">IF(AND($A81&lt;&gt;"",$A81&lt;&gt;"TOTAL"),IF(AND([3]PREMIOS_GRADOS!$AZ79&lt;&gt;"",[3]PREMIOS_GRADOS!$AZ79&lt;&gt;0),[3]PREMIOS_GRADOS!$AZ79,""),IF($A81="TOTAL",SUM(INDIRECT("AD4:AD"&amp;ROW()-1)),""))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IF(AND($A81&lt;&gt;"",$A81&lt;&gt;"TOTAL"),IF(AND([3]PREMIOS_GRADOS!$BC79&lt;&gt;"",[3]PREMIOS_GRADOS!$BC79&lt;&gt;0),[3]PREMIOS_GRADOS!$BC79,""),IF($A81="TOTAL",SUM(INDIRECT("AF4:AF"&amp;ROW()-1)),""))</f>
        <v/>
      </c>
      <c r="AG81" s="7" t="str">
        <f ca="1">IF(AND($A81&lt;&gt;"",$A81&lt;&gt;"TOTAL"),IF(AND([3]PREMIOS_GRADOS!$BE79&lt;&gt;"",[3]PREMIOS_GRADOS!$BE79&lt;&gt;0),[3]PREMIOS_GRADOS!$BE79,""),IF($A81="TOTAL",SUM(INDIRECT("AG4:AG"&amp;ROW()-1)),""))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IF(AND($A81&lt;&gt;"",$A81&lt;&gt;"TOTAL"),IF(AND([3]PREMIOS_GRADOS!$BH79&lt;&gt;"",[3]PREMIOS_GRADOS!$BH79&lt;&gt;0),[3]PREMIOS_GRADOS!$BH79,""),IF($A81="TOTAL",SUM(INDIRECT("AI4:AI"&amp;ROW()-1)),""))</f>
        <v/>
      </c>
      <c r="AJ81" s="7" t="str">
        <f ca="1">IF(AND($A81&lt;&gt;"",$A81&lt;&gt;"TOTAL"),IF(AND([3]PREMIOS_GRADOS!$BJ79&lt;&gt;"",[3]PREMIOS_GRADOS!$BJ79&lt;&gt;0),[3]PREMIOS_GRADOS!$BJ79,""),IF($A81="TOTAL",SUM(INDIRECT("AJ4:AJ"&amp;ROW()-1)),""))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IF(AND($A81&lt;&gt;"",$A81&lt;&gt;"TOTAL"),IF(AND([3]PREMIOS_GRADOS!$BM79&lt;&gt;"",[3]PREMIOS_GRADOS!$BM79&lt;&gt;0),[3]PREMIOS_GRADOS!$BM79,""),IF($A81="TOTAL",SUM(INDIRECT("AL4:AL"&amp;ROW()-1)),""))</f>
        <v/>
      </c>
      <c r="AM81" s="7" t="str">
        <f ca="1">IF(AND($A81&lt;&gt;"",$A81&lt;&gt;"TOTAL"),IF(AND([3]PREMIOS_GRADOS!$BO79&lt;&gt;"",[3]PREMIOS_GRADOS!$BO79&lt;&gt;0),[3]PREMIOS_GRADOS!$BO79,""),IF($A81="TOTAL",SUM(INDIRECT("AM4:AM"&amp;ROW()-1)),""))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IF(AND($A81&lt;&gt;"",$A81&lt;&gt;"TOTAL"),IF(AND([3]PREMIOS_GRADOS!$BR79&lt;&gt;"",[3]PREMIOS_GRADOS!$BR79&lt;&gt;0),[3]PREMIOS_GRADOS!$BR79,""),IF($A81="TOTAL",SUM(INDIRECT("AO4:AO"&amp;ROW()-1)),""))</f>
        <v/>
      </c>
      <c r="AP81" s="7" t="str">
        <f ca="1">IF(AND($A81&lt;&gt;"",$A81&lt;&gt;"TOTAL"),IF(AND([3]PREMIOS_GRADOS!$BT79&lt;&gt;"",[3]PREMIOS_GRADOS!$BT79&lt;&gt;0),[3]PREMIOS_GRADOS!$BT79,""),IF($A81="TOTAL",SUM(INDIRECT("AP4:AP"&amp;ROW()-1)),""))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IF(AND($A81&lt;&gt;"",$A81&lt;&gt;"TOTAL"),IF(AND([3]PREMIOS_GRADOS!$BW79&lt;&gt;"",[3]PREMIOS_GRADOS!$BW79&lt;&gt;0),[3]PREMIOS_GRADOS!$BW79,""),IF($A81="TOTAL",SUM(INDIRECT("AR4:AR"&amp;ROW()-1)),""))</f>
        <v/>
      </c>
      <c r="AS81" s="7" t="str">
        <f ca="1">IF(AND($A81&lt;&gt;"",$A81&lt;&gt;"TOTAL"),IF(AND([3]PREMIOS_GRADOS!$BY79&lt;&gt;"",[3]PREMIOS_GRADOS!$BY79&lt;&gt;0),[3]PREMIOS_GRADOS!$BY79,""),IF($A81="TOTAL",SUM(INDIRECT("AS4:AS"&amp;ROW()-1)),""))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IF(AND($A81&lt;&gt;"",$A81&lt;&gt;"TOTAL"),IF(AND([3]PREMIOS_GRADOS!$CB79&lt;&gt;"",[3]PREMIOS_GRADOS!$CB79&lt;&gt;0),[3]PREMIOS_GRADOS!$CB79,""),IF($A81="TOTAL",SUM(INDIRECT("AU4:AU"&amp;ROW()-1)),""))</f>
        <v/>
      </c>
      <c r="AV81" s="7" t="str">
        <f ca="1">IF(AND($A81&lt;&gt;"",$A81&lt;&gt;"TOTAL"),IF(AND([3]PREMIOS_GRADOS!$CD79&lt;&gt;"",[3]PREMIOS_GRADOS!$CD79&lt;&gt;0),[3]PREMIOS_GRADOS!$CD79,""),IF($A81="TOTAL",SUM(INDIRECT("AV4:AV"&amp;ROW()-1)),""))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IF(AND($A81&lt;&gt;"",$A81&lt;&gt;"TOTAL"),IF(AND([3]PREMIOS_GRADOS!$CG79&lt;&gt;"",[3]PREMIOS_GRADOS!$CG79&lt;&gt;0),[3]PREMIOS_GRADOS!$CG79,""),IF($A81="TOTAL",SUM(INDIRECT("AX4:AX"&amp;ROW()-1)),""))</f>
        <v/>
      </c>
      <c r="AY81" s="7" t="str">
        <f ca="1">IF(AND($A81&lt;&gt;"",$A81&lt;&gt;"TOTAL"),IF(AND([3]PREMIOS_GRADOS!$CI79&lt;&gt;"",[3]PREMIOS_GRADOS!$CI79&lt;&gt;0),[3]PREMIOS_GRADOS!$CI79,""),IF($A81="TOTAL",SUM(INDIRECT("AY4:AY"&amp;ROW()-1)),""))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IF(AND($A81&lt;&gt;"",$A81&lt;&gt;"TOTAL"),IF(AND([3]PREMIOS_GRADOS!$CL79&lt;&gt;"",[3]PREMIOS_GRADOS!$CL79&lt;&gt;0),[3]PREMIOS_GRADOS!$CL79,""),IF($A81="TOTAL",SUM(INDIRECT("BA4:BA"&amp;ROW()-1)),""))</f>
        <v/>
      </c>
      <c r="BB81" s="7" t="str">
        <f ca="1">IF(AND($A81&lt;&gt;"",$A81&lt;&gt;"TOTAL"),IF(AND([3]PREMIOS_GRADOS!$CN79&lt;&gt;"",[3]PREMIOS_GRADOS!$CN79&lt;&gt;0),[3]PREMIOS_GRADOS!$CN79,""),IF($A81="TOTAL",SUM(INDIRECT("BB4:BB"&amp;ROW()-1)),""))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IF(AND($A81&lt;&gt;"",$A81&lt;&gt;"TOTAL"),IF(AND([3]PREMIOS_GRADOS!$CQ79&lt;&gt;"",[3]PREMIOS_GRADOS!$CQ79&lt;&gt;0),[3]PREMIOS_GRADOS!$CQ79,""),IF($A81="TOTAL",SUM(INDIRECT("BD4:BD"&amp;ROW()-1)),""))</f>
        <v/>
      </c>
      <c r="BE81" s="7" t="str">
        <f ca="1">IF(AND($A81&lt;&gt;"",$A81&lt;&gt;"TOTAL"),IF(AND([3]PREMIOS_GRADOS!$CS79&lt;&gt;"",[3]PREMIOS_GRADOS!$CS79&lt;&gt;0),[3]PREMIOS_GRADOS!$CS79,""),IF($A81="TOTAL",SUM(INDIRECT("BE4:BE"&amp;ROW()-1)),""))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IF([3]PREMIOS_GRADOS!$D80&lt;&gt;"",[3]PREMIOS_GRADOS!$D80,IF(AND([3]PREMIOS_GRADOS!$D80="",[3]PREMIOS_GRADOS!$D81="",[3]PREMIOS_GRADOS!$D79=""),"","TOTAL"))</f>
        <v/>
      </c>
      <c r="B82" s="7" t="str">
        <f ca="1">IF(AND($A82&lt;&gt;"",$A82&lt;&gt;"TOTAL"),IF(AND([3]PREMIOS_GRADOS!$E80&lt;&gt;"",[3]PREMIOS_GRADOS!$E80&lt;&gt;0),[3]PREMIOS_GRADOS!$E80,""),IF($A82="TOTAL",SUM(INDIRECT("B4:B"&amp;ROW()-1)),""))</f>
        <v/>
      </c>
      <c r="C82" s="7" t="str">
        <f ca="1">IF(AND($A82&lt;&gt;"",$A82&lt;&gt;"TOTAL"),IF(AND([3]PREMIOS_GRADOS!$G80&lt;&gt;"",[3]PREMIOS_GRADOS!$G80&lt;&gt;0),[3]PREMIOS_GRADOS!$G80,""),IF($A82="TOTAL",SUM(INDIRECT("C4:C"&amp;ROW()-1)),""))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IF(AND($A82&lt;&gt;"",$A82&lt;&gt;"TOTAL"),IF(AND([3]PREMIOS_GRADOS!$J80&lt;&gt;"",[3]PREMIOS_GRADOS!$J80&lt;&gt;0),[3]PREMIOS_GRADOS!$J80,""),IF($A82="TOTAL",SUM(INDIRECT("E4:E"&amp;ROW()-1)),""))</f>
        <v/>
      </c>
      <c r="F82" s="7" t="str">
        <f ca="1">IF(AND($A82&lt;&gt;"",$A82&lt;&gt;"TOTAL"),IF(AND([3]PREMIOS_GRADOS!$L80&lt;&gt;"",[3]PREMIOS_GRADOS!$L80&lt;&gt;0),[3]PREMIOS_GRADOS!$L80,""),IF($A82="TOTAL",SUM(INDIRECT("F4:F"&amp;ROW()-1)),""))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IF(AND($A82&lt;&gt;"",$A82&lt;&gt;"TOTAL"),IF(AND([3]PREMIOS_GRADOS!$O80&lt;&gt;"",[3]PREMIOS_GRADOS!$O80&lt;&gt;0),[3]PREMIOS_GRADOS!$O80,""),IF($A82="TOTAL",SUM(INDIRECT("H4:H"&amp;ROW()-1)),""))</f>
        <v/>
      </c>
      <c r="I82" s="7" t="str">
        <f ca="1">IF(AND($A82&lt;&gt;"",$A82&lt;&gt;"TOTAL"),IF(AND([3]PREMIOS_GRADOS!$Q80&lt;&gt;"",[3]PREMIOS_GRADOS!$Q80&lt;&gt;0),[3]PREMIOS_GRADOS!$Q80,""),IF($A82="TOTAL",SUM(INDIRECT("I4:I"&amp;ROW()-1)),""))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IF(AND($A82&lt;&gt;"",$A82&lt;&gt;"TOTAL"),IF(AND([3]PREMIOS_GRADOS!$T80&lt;&gt;"",[3]PREMIOS_GRADOS!$T80&lt;&gt;0),[3]PREMIOS_GRADOS!$T80,""),IF($A82="TOTAL",SUM(INDIRECT("K4:K"&amp;ROW()-1)),""))</f>
        <v/>
      </c>
      <c r="L82" s="7" t="str">
        <f ca="1">IF(AND($A82&lt;&gt;"",$A82&lt;&gt;"TOTAL"),IF(AND([3]PREMIOS_GRADOS!$V80&lt;&gt;"",[3]PREMIOS_GRADOS!$V80&lt;&gt;0),[3]PREMIOS_GRADOS!$V80,""),IF($A82="TOTAL",SUM(INDIRECT("L4:L"&amp;ROW()-1)),""))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IF(AND($A82&lt;&gt;"",$A82&lt;&gt;"TOTAL"),IF(AND([3]PREMIOS_GRADOS!$Y80&lt;&gt;"",[3]PREMIOS_GRADOS!$Y80&lt;&gt;0),[3]PREMIOS_GRADOS!$Y80,""),IF($A82="TOTAL",SUM(INDIRECT("N4:N"&amp;ROW()-1)),""))</f>
        <v/>
      </c>
      <c r="O82" s="7" t="str">
        <f ca="1">IF(AND($A82&lt;&gt;"",$A82&lt;&gt;"TOTAL"),IF(AND([3]PREMIOS_GRADOS!$AA80&lt;&gt;"",[3]PREMIOS_GRADOS!$AA80&lt;&gt;0),[3]PREMIOS_GRADOS!$AA80,""),IF($A82="TOTAL",SUM(INDIRECT("O4:O"&amp;ROW()-1)),""))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IF(AND($A82&lt;&gt;"",$A82&lt;&gt;"TOTAL"),IF(AND([3]PREMIOS_GRADOS!$AD80&lt;&gt;"",[3]PREMIOS_GRADOS!$AD80&lt;&gt;0),[3]PREMIOS_GRADOS!$AD80,""),IF($A82="TOTAL",SUM(INDIRECT("Q4:Q"&amp;ROW()-1)),""))</f>
        <v/>
      </c>
      <c r="R82" s="7" t="str">
        <f ca="1">IF(AND($A82&lt;&gt;"",$A82&lt;&gt;"TOTAL"),IF(AND([3]PREMIOS_GRADOS!$AF80&lt;&gt;"",[3]PREMIOS_GRADOS!$AF80&lt;&gt;0),[3]PREMIOS_GRADOS!$AF80,""),IF($A82="TOTAL",SUM(INDIRECT("R4:R"&amp;ROW()-1)),""))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IF(AND($A82&lt;&gt;"",$A82&lt;&gt;"TOTAL"),IF(AND([3]PREMIOS_GRADOS!$AI80&lt;&gt;"",[3]PREMIOS_GRADOS!$AI80&lt;&gt;0),[3]PREMIOS_GRADOS!$AI80,""),IF($A82="TOTAL",SUM(INDIRECT("T4:T"&amp;ROW()-1)),""))</f>
        <v/>
      </c>
      <c r="U82" s="7" t="str">
        <f ca="1">IF(AND($A82&lt;&gt;"",$A82&lt;&gt;"TOTAL"),IF(AND([3]PREMIOS_GRADOS!$AK80&lt;&gt;"",[3]PREMIOS_GRADOS!$AK80&lt;&gt;0),[3]PREMIOS_GRADOS!$AK80,""),IF($A82="TOTAL",SUM(INDIRECT("U4:U"&amp;ROW()-1)),""))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IF(AND($A82&lt;&gt;"",$A82&lt;&gt;"TOTAL"),IF(AND([3]PREMIOS_GRADOS!$AN80&lt;&gt;"",[3]PREMIOS_GRADOS!$AN80&lt;&gt;0),[3]PREMIOS_GRADOS!$AN80,""),IF($A82="TOTAL",SUM(INDIRECT("W4:W"&amp;ROW()-1)),""))</f>
        <v/>
      </c>
      <c r="X82" s="7" t="str">
        <f ca="1">IF(AND($A82&lt;&gt;"",$A82&lt;&gt;"TOTAL"),IF(AND([3]PREMIOS_GRADOS!$AP80&lt;&gt;"",[3]PREMIOS_GRADOS!$AP80&lt;&gt;0),[3]PREMIOS_GRADOS!$AP80,""),IF($A82="TOTAL",SUM(INDIRECT("X4:X"&amp;ROW()-1)),""))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IF(AND($A82&lt;&gt;"",$A82&lt;&gt;"TOTAL"),IF(AND([3]PREMIOS_GRADOS!$AS80&lt;&gt;"",[3]PREMIOS_GRADOS!$AS80&lt;&gt;0),[3]PREMIOS_GRADOS!$AS80,""),IF($A82="TOTAL",SUM(INDIRECT("Z4:Z"&amp;ROW()-1)),""))</f>
        <v/>
      </c>
      <c r="AA82" s="7" t="str">
        <f ca="1">IF(AND($A82&lt;&gt;"",$A82&lt;&gt;"TOTAL"),IF(AND([3]PREMIOS_GRADOS!$AU80&lt;&gt;"",[3]PREMIOS_GRADOS!$AU80&lt;&gt;0),[3]PREMIOS_GRADOS!$AU80,""),IF($A82="TOTAL",SUM(INDIRECT("AA4:AA"&amp;ROW()-1)),""))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IF(AND($A82&lt;&gt;"",$A82&lt;&gt;"TOTAL"),IF(AND([3]PREMIOS_GRADOS!$AX80&lt;&gt;"",[3]PREMIOS_GRADOS!$AX80&lt;&gt;0),[3]PREMIOS_GRADOS!$AX80,""),IF($A82="TOTAL",SUM(INDIRECT("AC4:AC"&amp;ROW()-1)),""))</f>
        <v/>
      </c>
      <c r="AD82" s="7" t="str">
        <f ca="1">IF(AND($A82&lt;&gt;"",$A82&lt;&gt;"TOTAL"),IF(AND([3]PREMIOS_GRADOS!$AZ80&lt;&gt;"",[3]PREMIOS_GRADOS!$AZ80&lt;&gt;0),[3]PREMIOS_GRADOS!$AZ80,""),IF($A82="TOTAL",SUM(INDIRECT("AD4:AD"&amp;ROW()-1)),""))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IF(AND($A82&lt;&gt;"",$A82&lt;&gt;"TOTAL"),IF(AND([3]PREMIOS_GRADOS!$BC80&lt;&gt;"",[3]PREMIOS_GRADOS!$BC80&lt;&gt;0),[3]PREMIOS_GRADOS!$BC80,""),IF($A82="TOTAL",SUM(INDIRECT("AF4:AF"&amp;ROW()-1)),""))</f>
        <v/>
      </c>
      <c r="AG82" s="7" t="str">
        <f ca="1">IF(AND($A82&lt;&gt;"",$A82&lt;&gt;"TOTAL"),IF(AND([3]PREMIOS_GRADOS!$BE80&lt;&gt;"",[3]PREMIOS_GRADOS!$BE80&lt;&gt;0),[3]PREMIOS_GRADOS!$BE80,""),IF($A82="TOTAL",SUM(INDIRECT("AG4:AG"&amp;ROW()-1)),""))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IF(AND($A82&lt;&gt;"",$A82&lt;&gt;"TOTAL"),IF(AND([3]PREMIOS_GRADOS!$BH80&lt;&gt;"",[3]PREMIOS_GRADOS!$BH80&lt;&gt;0),[3]PREMIOS_GRADOS!$BH80,""),IF($A82="TOTAL",SUM(INDIRECT("AI4:AI"&amp;ROW()-1)),""))</f>
        <v/>
      </c>
      <c r="AJ82" s="7" t="str">
        <f ca="1">IF(AND($A82&lt;&gt;"",$A82&lt;&gt;"TOTAL"),IF(AND([3]PREMIOS_GRADOS!$BJ80&lt;&gt;"",[3]PREMIOS_GRADOS!$BJ80&lt;&gt;0),[3]PREMIOS_GRADOS!$BJ80,""),IF($A82="TOTAL",SUM(INDIRECT("AJ4:AJ"&amp;ROW()-1)),""))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IF(AND($A82&lt;&gt;"",$A82&lt;&gt;"TOTAL"),IF(AND([3]PREMIOS_GRADOS!$BM80&lt;&gt;"",[3]PREMIOS_GRADOS!$BM80&lt;&gt;0),[3]PREMIOS_GRADOS!$BM80,""),IF($A82="TOTAL",SUM(INDIRECT("AL4:AL"&amp;ROW()-1)),""))</f>
        <v/>
      </c>
      <c r="AM82" s="7" t="str">
        <f ca="1">IF(AND($A82&lt;&gt;"",$A82&lt;&gt;"TOTAL"),IF(AND([3]PREMIOS_GRADOS!$BO80&lt;&gt;"",[3]PREMIOS_GRADOS!$BO80&lt;&gt;0),[3]PREMIOS_GRADOS!$BO80,""),IF($A82="TOTAL",SUM(INDIRECT("AM4:AM"&amp;ROW()-1)),""))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IF(AND($A82&lt;&gt;"",$A82&lt;&gt;"TOTAL"),IF(AND([3]PREMIOS_GRADOS!$BR80&lt;&gt;"",[3]PREMIOS_GRADOS!$BR80&lt;&gt;0),[3]PREMIOS_GRADOS!$BR80,""),IF($A82="TOTAL",SUM(INDIRECT("AO4:AO"&amp;ROW()-1)),""))</f>
        <v/>
      </c>
      <c r="AP82" s="7" t="str">
        <f ca="1">IF(AND($A82&lt;&gt;"",$A82&lt;&gt;"TOTAL"),IF(AND([3]PREMIOS_GRADOS!$BT80&lt;&gt;"",[3]PREMIOS_GRADOS!$BT80&lt;&gt;0),[3]PREMIOS_GRADOS!$BT80,""),IF($A82="TOTAL",SUM(INDIRECT("AP4:AP"&amp;ROW()-1)),""))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IF(AND($A82&lt;&gt;"",$A82&lt;&gt;"TOTAL"),IF(AND([3]PREMIOS_GRADOS!$BW80&lt;&gt;"",[3]PREMIOS_GRADOS!$BW80&lt;&gt;0),[3]PREMIOS_GRADOS!$BW80,""),IF($A82="TOTAL",SUM(INDIRECT("AR4:AR"&amp;ROW()-1)),""))</f>
        <v/>
      </c>
      <c r="AS82" s="7" t="str">
        <f ca="1">IF(AND($A82&lt;&gt;"",$A82&lt;&gt;"TOTAL"),IF(AND([3]PREMIOS_GRADOS!$BY80&lt;&gt;"",[3]PREMIOS_GRADOS!$BY80&lt;&gt;0),[3]PREMIOS_GRADOS!$BY80,""),IF($A82="TOTAL",SUM(INDIRECT("AS4:AS"&amp;ROW()-1)),""))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IF(AND($A82&lt;&gt;"",$A82&lt;&gt;"TOTAL"),IF(AND([3]PREMIOS_GRADOS!$CB80&lt;&gt;"",[3]PREMIOS_GRADOS!$CB80&lt;&gt;0),[3]PREMIOS_GRADOS!$CB80,""),IF($A82="TOTAL",SUM(INDIRECT("AU4:AU"&amp;ROW()-1)),""))</f>
        <v/>
      </c>
      <c r="AV82" s="7" t="str">
        <f ca="1">IF(AND($A82&lt;&gt;"",$A82&lt;&gt;"TOTAL"),IF(AND([3]PREMIOS_GRADOS!$CD80&lt;&gt;"",[3]PREMIOS_GRADOS!$CD80&lt;&gt;0),[3]PREMIOS_GRADOS!$CD80,""),IF($A82="TOTAL",SUM(INDIRECT("AV4:AV"&amp;ROW()-1)),""))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IF(AND($A82&lt;&gt;"",$A82&lt;&gt;"TOTAL"),IF(AND([3]PREMIOS_GRADOS!$CG80&lt;&gt;"",[3]PREMIOS_GRADOS!$CG80&lt;&gt;0),[3]PREMIOS_GRADOS!$CG80,""),IF($A82="TOTAL",SUM(INDIRECT("AX4:AX"&amp;ROW()-1)),""))</f>
        <v/>
      </c>
      <c r="AY82" s="7" t="str">
        <f ca="1">IF(AND($A82&lt;&gt;"",$A82&lt;&gt;"TOTAL"),IF(AND([3]PREMIOS_GRADOS!$CI80&lt;&gt;"",[3]PREMIOS_GRADOS!$CI80&lt;&gt;0),[3]PREMIOS_GRADOS!$CI80,""),IF($A82="TOTAL",SUM(INDIRECT("AY4:AY"&amp;ROW()-1)),""))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IF(AND($A82&lt;&gt;"",$A82&lt;&gt;"TOTAL"),IF(AND([3]PREMIOS_GRADOS!$CL80&lt;&gt;"",[3]PREMIOS_GRADOS!$CL80&lt;&gt;0),[3]PREMIOS_GRADOS!$CL80,""),IF($A82="TOTAL",SUM(INDIRECT("BA4:BA"&amp;ROW()-1)),""))</f>
        <v/>
      </c>
      <c r="BB82" s="7" t="str">
        <f ca="1">IF(AND($A82&lt;&gt;"",$A82&lt;&gt;"TOTAL"),IF(AND([3]PREMIOS_GRADOS!$CN80&lt;&gt;"",[3]PREMIOS_GRADOS!$CN80&lt;&gt;0),[3]PREMIOS_GRADOS!$CN80,""),IF($A82="TOTAL",SUM(INDIRECT("BB4:BB"&amp;ROW()-1)),""))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IF(AND($A82&lt;&gt;"",$A82&lt;&gt;"TOTAL"),IF(AND([3]PREMIOS_GRADOS!$CQ80&lt;&gt;"",[3]PREMIOS_GRADOS!$CQ80&lt;&gt;0),[3]PREMIOS_GRADOS!$CQ80,""),IF($A82="TOTAL",SUM(INDIRECT("BD4:BD"&amp;ROW()-1)),""))</f>
        <v/>
      </c>
      <c r="BE82" s="7" t="str">
        <f ca="1">IF(AND($A82&lt;&gt;"",$A82&lt;&gt;"TOTAL"),IF(AND([3]PREMIOS_GRADOS!$CS80&lt;&gt;"",[3]PREMIOS_GRADOS!$CS80&lt;&gt;0),[3]PREMIOS_GRADOS!$CS80,""),IF($A82="TOTAL",SUM(INDIRECT("BE4:BE"&amp;ROW()-1)),""))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IF([3]PREMIOS_GRADOS!$D81&lt;&gt;"",[3]PREMIOS_GRADOS!$D81,IF(AND([3]PREMIOS_GRADOS!$D81="",[3]PREMIOS_GRADOS!$D82="",[3]PREMIOS_GRADOS!$D80=""),"","TOTAL"))</f>
        <v/>
      </c>
      <c r="B83" s="7" t="str">
        <f ca="1">IF(AND($A83&lt;&gt;"",$A83&lt;&gt;"TOTAL"),IF(AND([3]PREMIOS_GRADOS!$E81&lt;&gt;"",[3]PREMIOS_GRADOS!$E81&lt;&gt;0),[3]PREMIOS_GRADOS!$E81,""),IF($A83="TOTAL",SUM(INDIRECT("B4:B"&amp;ROW()-1)),""))</f>
        <v/>
      </c>
      <c r="C83" s="7" t="str">
        <f ca="1">IF(AND($A83&lt;&gt;"",$A83&lt;&gt;"TOTAL"),IF(AND([3]PREMIOS_GRADOS!$G81&lt;&gt;"",[3]PREMIOS_GRADOS!$G81&lt;&gt;0),[3]PREMIOS_GRADOS!$G81,""),IF($A83="TOTAL",SUM(INDIRECT("C4:C"&amp;ROW()-1)),""))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IF(AND($A83&lt;&gt;"",$A83&lt;&gt;"TOTAL"),IF(AND([3]PREMIOS_GRADOS!$J81&lt;&gt;"",[3]PREMIOS_GRADOS!$J81&lt;&gt;0),[3]PREMIOS_GRADOS!$J81,""),IF($A83="TOTAL",SUM(INDIRECT("E4:E"&amp;ROW()-1)),""))</f>
        <v/>
      </c>
      <c r="F83" s="7" t="str">
        <f ca="1">IF(AND($A83&lt;&gt;"",$A83&lt;&gt;"TOTAL"),IF(AND([3]PREMIOS_GRADOS!$L81&lt;&gt;"",[3]PREMIOS_GRADOS!$L81&lt;&gt;0),[3]PREMIOS_GRADOS!$L81,""),IF($A83="TOTAL",SUM(INDIRECT("F4:F"&amp;ROW()-1)),""))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IF(AND($A83&lt;&gt;"",$A83&lt;&gt;"TOTAL"),IF(AND([3]PREMIOS_GRADOS!$O81&lt;&gt;"",[3]PREMIOS_GRADOS!$O81&lt;&gt;0),[3]PREMIOS_GRADOS!$O81,""),IF($A83="TOTAL",SUM(INDIRECT("H4:H"&amp;ROW()-1)),""))</f>
        <v/>
      </c>
      <c r="I83" s="7" t="str">
        <f ca="1">IF(AND($A83&lt;&gt;"",$A83&lt;&gt;"TOTAL"),IF(AND([3]PREMIOS_GRADOS!$Q81&lt;&gt;"",[3]PREMIOS_GRADOS!$Q81&lt;&gt;0),[3]PREMIOS_GRADOS!$Q81,""),IF($A83="TOTAL",SUM(INDIRECT("I4:I"&amp;ROW()-1)),""))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IF(AND($A83&lt;&gt;"",$A83&lt;&gt;"TOTAL"),IF(AND([3]PREMIOS_GRADOS!$T81&lt;&gt;"",[3]PREMIOS_GRADOS!$T81&lt;&gt;0),[3]PREMIOS_GRADOS!$T81,""),IF($A83="TOTAL",SUM(INDIRECT("K4:K"&amp;ROW()-1)),""))</f>
        <v/>
      </c>
      <c r="L83" s="7" t="str">
        <f ca="1">IF(AND($A83&lt;&gt;"",$A83&lt;&gt;"TOTAL"),IF(AND([3]PREMIOS_GRADOS!$V81&lt;&gt;"",[3]PREMIOS_GRADOS!$V81&lt;&gt;0),[3]PREMIOS_GRADOS!$V81,""),IF($A83="TOTAL",SUM(INDIRECT("L4:L"&amp;ROW()-1)),""))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IF(AND($A83&lt;&gt;"",$A83&lt;&gt;"TOTAL"),IF(AND([3]PREMIOS_GRADOS!$Y81&lt;&gt;"",[3]PREMIOS_GRADOS!$Y81&lt;&gt;0),[3]PREMIOS_GRADOS!$Y81,""),IF($A83="TOTAL",SUM(INDIRECT("N4:N"&amp;ROW()-1)),""))</f>
        <v/>
      </c>
      <c r="O83" s="7" t="str">
        <f ca="1">IF(AND($A83&lt;&gt;"",$A83&lt;&gt;"TOTAL"),IF(AND([3]PREMIOS_GRADOS!$AA81&lt;&gt;"",[3]PREMIOS_GRADOS!$AA81&lt;&gt;0),[3]PREMIOS_GRADOS!$AA81,""),IF($A83="TOTAL",SUM(INDIRECT("O4:O"&amp;ROW()-1)),""))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IF(AND($A83&lt;&gt;"",$A83&lt;&gt;"TOTAL"),IF(AND([3]PREMIOS_GRADOS!$AD81&lt;&gt;"",[3]PREMIOS_GRADOS!$AD81&lt;&gt;0),[3]PREMIOS_GRADOS!$AD81,""),IF($A83="TOTAL",SUM(INDIRECT("Q4:Q"&amp;ROW()-1)),""))</f>
        <v/>
      </c>
      <c r="R83" s="7" t="str">
        <f ca="1">IF(AND($A83&lt;&gt;"",$A83&lt;&gt;"TOTAL"),IF(AND([3]PREMIOS_GRADOS!$AF81&lt;&gt;"",[3]PREMIOS_GRADOS!$AF81&lt;&gt;0),[3]PREMIOS_GRADOS!$AF81,""),IF($A83="TOTAL",SUM(INDIRECT("R4:R"&amp;ROW()-1)),""))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IF(AND($A83&lt;&gt;"",$A83&lt;&gt;"TOTAL"),IF(AND([3]PREMIOS_GRADOS!$AI81&lt;&gt;"",[3]PREMIOS_GRADOS!$AI81&lt;&gt;0),[3]PREMIOS_GRADOS!$AI81,""),IF($A83="TOTAL",SUM(INDIRECT("T4:T"&amp;ROW()-1)),""))</f>
        <v/>
      </c>
      <c r="U83" s="7" t="str">
        <f ca="1">IF(AND($A83&lt;&gt;"",$A83&lt;&gt;"TOTAL"),IF(AND([3]PREMIOS_GRADOS!$AK81&lt;&gt;"",[3]PREMIOS_GRADOS!$AK81&lt;&gt;0),[3]PREMIOS_GRADOS!$AK81,""),IF($A83="TOTAL",SUM(INDIRECT("U4:U"&amp;ROW()-1)),""))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IF(AND($A83&lt;&gt;"",$A83&lt;&gt;"TOTAL"),IF(AND([3]PREMIOS_GRADOS!$AN81&lt;&gt;"",[3]PREMIOS_GRADOS!$AN81&lt;&gt;0),[3]PREMIOS_GRADOS!$AN81,""),IF($A83="TOTAL",SUM(INDIRECT("W4:W"&amp;ROW()-1)),""))</f>
        <v/>
      </c>
      <c r="X83" s="7" t="str">
        <f ca="1">IF(AND($A83&lt;&gt;"",$A83&lt;&gt;"TOTAL"),IF(AND([3]PREMIOS_GRADOS!$AP81&lt;&gt;"",[3]PREMIOS_GRADOS!$AP81&lt;&gt;0),[3]PREMIOS_GRADOS!$AP81,""),IF($A83="TOTAL",SUM(INDIRECT("X4:X"&amp;ROW()-1)),""))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IF(AND($A83&lt;&gt;"",$A83&lt;&gt;"TOTAL"),IF(AND([3]PREMIOS_GRADOS!$AS81&lt;&gt;"",[3]PREMIOS_GRADOS!$AS81&lt;&gt;0),[3]PREMIOS_GRADOS!$AS81,""),IF($A83="TOTAL",SUM(INDIRECT("Z4:Z"&amp;ROW()-1)),""))</f>
        <v/>
      </c>
      <c r="AA83" s="7" t="str">
        <f ca="1">IF(AND($A83&lt;&gt;"",$A83&lt;&gt;"TOTAL"),IF(AND([3]PREMIOS_GRADOS!$AU81&lt;&gt;"",[3]PREMIOS_GRADOS!$AU81&lt;&gt;0),[3]PREMIOS_GRADOS!$AU81,""),IF($A83="TOTAL",SUM(INDIRECT("AA4:AA"&amp;ROW()-1)),""))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IF(AND($A83&lt;&gt;"",$A83&lt;&gt;"TOTAL"),IF(AND([3]PREMIOS_GRADOS!$AX81&lt;&gt;"",[3]PREMIOS_GRADOS!$AX81&lt;&gt;0),[3]PREMIOS_GRADOS!$AX81,""),IF($A83="TOTAL",SUM(INDIRECT("AC4:AC"&amp;ROW()-1)),""))</f>
        <v/>
      </c>
      <c r="AD83" s="7" t="str">
        <f ca="1">IF(AND($A83&lt;&gt;"",$A83&lt;&gt;"TOTAL"),IF(AND([3]PREMIOS_GRADOS!$AZ81&lt;&gt;"",[3]PREMIOS_GRADOS!$AZ81&lt;&gt;0),[3]PREMIOS_GRADOS!$AZ81,""),IF($A83="TOTAL",SUM(INDIRECT("AD4:AD"&amp;ROW()-1)),""))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IF(AND($A83&lt;&gt;"",$A83&lt;&gt;"TOTAL"),IF(AND([3]PREMIOS_GRADOS!$BC81&lt;&gt;"",[3]PREMIOS_GRADOS!$BC81&lt;&gt;0),[3]PREMIOS_GRADOS!$BC81,""),IF($A83="TOTAL",SUM(INDIRECT("AF4:AF"&amp;ROW()-1)),""))</f>
        <v/>
      </c>
      <c r="AG83" s="7" t="str">
        <f ca="1">IF(AND($A83&lt;&gt;"",$A83&lt;&gt;"TOTAL"),IF(AND([3]PREMIOS_GRADOS!$BE81&lt;&gt;"",[3]PREMIOS_GRADOS!$BE81&lt;&gt;0),[3]PREMIOS_GRADOS!$BE81,""),IF($A83="TOTAL",SUM(INDIRECT("AG4:AG"&amp;ROW()-1)),""))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IF(AND($A83&lt;&gt;"",$A83&lt;&gt;"TOTAL"),IF(AND([3]PREMIOS_GRADOS!$BH81&lt;&gt;"",[3]PREMIOS_GRADOS!$BH81&lt;&gt;0),[3]PREMIOS_GRADOS!$BH81,""),IF($A83="TOTAL",SUM(INDIRECT("AI4:AI"&amp;ROW()-1)),""))</f>
        <v/>
      </c>
      <c r="AJ83" s="7" t="str">
        <f ca="1">IF(AND($A83&lt;&gt;"",$A83&lt;&gt;"TOTAL"),IF(AND([3]PREMIOS_GRADOS!$BJ81&lt;&gt;"",[3]PREMIOS_GRADOS!$BJ81&lt;&gt;0),[3]PREMIOS_GRADOS!$BJ81,""),IF($A83="TOTAL",SUM(INDIRECT("AJ4:AJ"&amp;ROW()-1)),""))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IF(AND($A83&lt;&gt;"",$A83&lt;&gt;"TOTAL"),IF(AND([3]PREMIOS_GRADOS!$BM81&lt;&gt;"",[3]PREMIOS_GRADOS!$BM81&lt;&gt;0),[3]PREMIOS_GRADOS!$BM81,""),IF($A83="TOTAL",SUM(INDIRECT("AL4:AL"&amp;ROW()-1)),""))</f>
        <v/>
      </c>
      <c r="AM83" s="7" t="str">
        <f ca="1">IF(AND($A83&lt;&gt;"",$A83&lt;&gt;"TOTAL"),IF(AND([3]PREMIOS_GRADOS!$BO81&lt;&gt;"",[3]PREMIOS_GRADOS!$BO81&lt;&gt;0),[3]PREMIOS_GRADOS!$BO81,""),IF($A83="TOTAL",SUM(INDIRECT("AM4:AM"&amp;ROW()-1)),""))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IF(AND($A83&lt;&gt;"",$A83&lt;&gt;"TOTAL"),IF(AND([3]PREMIOS_GRADOS!$BR81&lt;&gt;"",[3]PREMIOS_GRADOS!$BR81&lt;&gt;0),[3]PREMIOS_GRADOS!$BR81,""),IF($A83="TOTAL",SUM(INDIRECT("AO4:AO"&amp;ROW()-1)),""))</f>
        <v/>
      </c>
      <c r="AP83" s="7" t="str">
        <f ca="1">IF(AND($A83&lt;&gt;"",$A83&lt;&gt;"TOTAL"),IF(AND([3]PREMIOS_GRADOS!$BT81&lt;&gt;"",[3]PREMIOS_GRADOS!$BT81&lt;&gt;0),[3]PREMIOS_GRADOS!$BT81,""),IF($A83="TOTAL",SUM(INDIRECT("AP4:AP"&amp;ROW()-1)),""))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IF(AND($A83&lt;&gt;"",$A83&lt;&gt;"TOTAL"),IF(AND([3]PREMIOS_GRADOS!$BW81&lt;&gt;"",[3]PREMIOS_GRADOS!$BW81&lt;&gt;0),[3]PREMIOS_GRADOS!$BW81,""),IF($A83="TOTAL",SUM(INDIRECT("AR4:AR"&amp;ROW()-1)),""))</f>
        <v/>
      </c>
      <c r="AS83" s="7" t="str">
        <f ca="1">IF(AND($A83&lt;&gt;"",$A83&lt;&gt;"TOTAL"),IF(AND([3]PREMIOS_GRADOS!$BY81&lt;&gt;"",[3]PREMIOS_GRADOS!$BY81&lt;&gt;0),[3]PREMIOS_GRADOS!$BY81,""),IF($A83="TOTAL",SUM(INDIRECT("AS4:AS"&amp;ROW()-1)),""))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IF(AND($A83&lt;&gt;"",$A83&lt;&gt;"TOTAL"),IF(AND([3]PREMIOS_GRADOS!$CB81&lt;&gt;"",[3]PREMIOS_GRADOS!$CB81&lt;&gt;0),[3]PREMIOS_GRADOS!$CB81,""),IF($A83="TOTAL",SUM(INDIRECT("AU4:AU"&amp;ROW()-1)),""))</f>
        <v/>
      </c>
      <c r="AV83" s="7" t="str">
        <f ca="1">IF(AND($A83&lt;&gt;"",$A83&lt;&gt;"TOTAL"),IF(AND([3]PREMIOS_GRADOS!$CD81&lt;&gt;"",[3]PREMIOS_GRADOS!$CD81&lt;&gt;0),[3]PREMIOS_GRADOS!$CD81,""),IF($A83="TOTAL",SUM(INDIRECT("AV4:AV"&amp;ROW()-1)),""))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IF(AND($A83&lt;&gt;"",$A83&lt;&gt;"TOTAL"),IF(AND([3]PREMIOS_GRADOS!$CG81&lt;&gt;"",[3]PREMIOS_GRADOS!$CG81&lt;&gt;0),[3]PREMIOS_GRADOS!$CG81,""),IF($A83="TOTAL",SUM(INDIRECT("AX4:AX"&amp;ROW()-1)),""))</f>
        <v/>
      </c>
      <c r="AY83" s="7" t="str">
        <f ca="1">IF(AND($A83&lt;&gt;"",$A83&lt;&gt;"TOTAL"),IF(AND([3]PREMIOS_GRADOS!$CI81&lt;&gt;"",[3]PREMIOS_GRADOS!$CI81&lt;&gt;0),[3]PREMIOS_GRADOS!$CI81,""),IF($A83="TOTAL",SUM(INDIRECT("AY4:AY"&amp;ROW()-1)),""))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IF(AND($A83&lt;&gt;"",$A83&lt;&gt;"TOTAL"),IF(AND([3]PREMIOS_GRADOS!$CL81&lt;&gt;"",[3]PREMIOS_GRADOS!$CL81&lt;&gt;0),[3]PREMIOS_GRADOS!$CL81,""),IF($A83="TOTAL",SUM(INDIRECT("BA4:BA"&amp;ROW()-1)),""))</f>
        <v/>
      </c>
      <c r="BB83" s="7" t="str">
        <f ca="1">IF(AND($A83&lt;&gt;"",$A83&lt;&gt;"TOTAL"),IF(AND([3]PREMIOS_GRADOS!$CN81&lt;&gt;"",[3]PREMIOS_GRADOS!$CN81&lt;&gt;0),[3]PREMIOS_GRADOS!$CN81,""),IF($A83="TOTAL",SUM(INDIRECT("BB4:BB"&amp;ROW()-1)),""))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IF(AND($A83&lt;&gt;"",$A83&lt;&gt;"TOTAL"),IF(AND([3]PREMIOS_GRADOS!$CQ81&lt;&gt;"",[3]PREMIOS_GRADOS!$CQ81&lt;&gt;0),[3]PREMIOS_GRADOS!$CQ81,""),IF($A83="TOTAL",SUM(INDIRECT("BD4:BD"&amp;ROW()-1)),""))</f>
        <v/>
      </c>
      <c r="BE83" s="7" t="str">
        <f ca="1">IF(AND($A83&lt;&gt;"",$A83&lt;&gt;"TOTAL"),IF(AND([3]PREMIOS_GRADOS!$CS81&lt;&gt;"",[3]PREMIOS_GRADOS!$CS81&lt;&gt;0),[3]PREMIOS_GRADOS!$CS81,""),IF($A83="TOTAL",SUM(INDIRECT("BE4:BE"&amp;ROW()-1)),""))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IF([3]PREMIOS_GRADOS!$D82&lt;&gt;"",[3]PREMIOS_GRADOS!$D82,IF(AND([3]PREMIOS_GRADOS!$D82="",[3]PREMIOS_GRADOS!$D83="",[3]PREMIOS_GRADOS!$D81=""),"","TOTAL"))</f>
        <v/>
      </c>
      <c r="B84" s="7" t="str">
        <f ca="1">IF(AND($A84&lt;&gt;"",$A84&lt;&gt;"TOTAL"),IF(AND([3]PREMIOS_GRADOS!$E82&lt;&gt;"",[3]PREMIOS_GRADOS!$E82&lt;&gt;0),[3]PREMIOS_GRADOS!$E82,""),IF($A84="TOTAL",SUM(INDIRECT("B4:B"&amp;ROW()-1)),""))</f>
        <v/>
      </c>
      <c r="C84" s="7" t="str">
        <f ca="1">IF(AND($A84&lt;&gt;"",$A84&lt;&gt;"TOTAL"),IF(AND([3]PREMIOS_GRADOS!$G82&lt;&gt;"",[3]PREMIOS_GRADOS!$G82&lt;&gt;0),[3]PREMIOS_GRADOS!$G82,""),IF($A84="TOTAL",SUM(INDIRECT("C4:C"&amp;ROW()-1)),""))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IF(AND($A84&lt;&gt;"",$A84&lt;&gt;"TOTAL"),IF(AND([3]PREMIOS_GRADOS!$J82&lt;&gt;"",[3]PREMIOS_GRADOS!$J82&lt;&gt;0),[3]PREMIOS_GRADOS!$J82,""),IF($A84="TOTAL",SUM(INDIRECT("E4:E"&amp;ROW()-1)),""))</f>
        <v/>
      </c>
      <c r="F84" s="7" t="str">
        <f ca="1">IF(AND($A84&lt;&gt;"",$A84&lt;&gt;"TOTAL"),IF(AND([3]PREMIOS_GRADOS!$L82&lt;&gt;"",[3]PREMIOS_GRADOS!$L82&lt;&gt;0),[3]PREMIOS_GRADOS!$L82,""),IF($A84="TOTAL",SUM(INDIRECT("F4:F"&amp;ROW()-1)),""))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IF(AND($A84&lt;&gt;"",$A84&lt;&gt;"TOTAL"),IF(AND([3]PREMIOS_GRADOS!$O82&lt;&gt;"",[3]PREMIOS_GRADOS!$O82&lt;&gt;0),[3]PREMIOS_GRADOS!$O82,""),IF($A84="TOTAL",SUM(INDIRECT("H4:H"&amp;ROW()-1)),""))</f>
        <v/>
      </c>
      <c r="I84" s="7" t="str">
        <f ca="1">IF(AND($A84&lt;&gt;"",$A84&lt;&gt;"TOTAL"),IF(AND([3]PREMIOS_GRADOS!$Q82&lt;&gt;"",[3]PREMIOS_GRADOS!$Q82&lt;&gt;0),[3]PREMIOS_GRADOS!$Q82,""),IF($A84="TOTAL",SUM(INDIRECT("I4:I"&amp;ROW()-1)),""))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IF(AND($A84&lt;&gt;"",$A84&lt;&gt;"TOTAL"),IF(AND([3]PREMIOS_GRADOS!$T82&lt;&gt;"",[3]PREMIOS_GRADOS!$T82&lt;&gt;0),[3]PREMIOS_GRADOS!$T82,""),IF($A84="TOTAL",SUM(INDIRECT("K4:K"&amp;ROW()-1)),""))</f>
        <v/>
      </c>
      <c r="L84" s="7" t="str">
        <f ca="1">IF(AND($A84&lt;&gt;"",$A84&lt;&gt;"TOTAL"),IF(AND([3]PREMIOS_GRADOS!$V82&lt;&gt;"",[3]PREMIOS_GRADOS!$V82&lt;&gt;0),[3]PREMIOS_GRADOS!$V82,""),IF($A84="TOTAL",SUM(INDIRECT("L4:L"&amp;ROW()-1)),""))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IF(AND($A84&lt;&gt;"",$A84&lt;&gt;"TOTAL"),IF(AND([3]PREMIOS_GRADOS!$Y82&lt;&gt;"",[3]PREMIOS_GRADOS!$Y82&lt;&gt;0),[3]PREMIOS_GRADOS!$Y82,""),IF($A84="TOTAL",SUM(INDIRECT("N4:N"&amp;ROW()-1)),""))</f>
        <v/>
      </c>
      <c r="O84" s="7" t="str">
        <f ca="1">IF(AND($A84&lt;&gt;"",$A84&lt;&gt;"TOTAL"),IF(AND([3]PREMIOS_GRADOS!$AA82&lt;&gt;"",[3]PREMIOS_GRADOS!$AA82&lt;&gt;0),[3]PREMIOS_GRADOS!$AA82,""),IF($A84="TOTAL",SUM(INDIRECT("O4:O"&amp;ROW()-1)),""))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IF(AND($A84&lt;&gt;"",$A84&lt;&gt;"TOTAL"),IF(AND([3]PREMIOS_GRADOS!$AD82&lt;&gt;"",[3]PREMIOS_GRADOS!$AD82&lt;&gt;0),[3]PREMIOS_GRADOS!$AD82,""),IF($A84="TOTAL",SUM(INDIRECT("Q4:Q"&amp;ROW()-1)),""))</f>
        <v/>
      </c>
      <c r="R84" s="7" t="str">
        <f ca="1">IF(AND($A84&lt;&gt;"",$A84&lt;&gt;"TOTAL"),IF(AND([3]PREMIOS_GRADOS!$AF82&lt;&gt;"",[3]PREMIOS_GRADOS!$AF82&lt;&gt;0),[3]PREMIOS_GRADOS!$AF82,""),IF($A84="TOTAL",SUM(INDIRECT("R4:R"&amp;ROW()-1)),""))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IF(AND($A84&lt;&gt;"",$A84&lt;&gt;"TOTAL"),IF(AND([3]PREMIOS_GRADOS!$AI82&lt;&gt;"",[3]PREMIOS_GRADOS!$AI82&lt;&gt;0),[3]PREMIOS_GRADOS!$AI82,""),IF($A84="TOTAL",SUM(INDIRECT("T4:T"&amp;ROW()-1)),""))</f>
        <v/>
      </c>
      <c r="U84" s="7" t="str">
        <f ca="1">IF(AND($A84&lt;&gt;"",$A84&lt;&gt;"TOTAL"),IF(AND([3]PREMIOS_GRADOS!$AK82&lt;&gt;"",[3]PREMIOS_GRADOS!$AK82&lt;&gt;0),[3]PREMIOS_GRADOS!$AK82,""),IF($A84="TOTAL",SUM(INDIRECT("U4:U"&amp;ROW()-1)),""))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IF(AND($A84&lt;&gt;"",$A84&lt;&gt;"TOTAL"),IF(AND([3]PREMIOS_GRADOS!$AN82&lt;&gt;"",[3]PREMIOS_GRADOS!$AN82&lt;&gt;0),[3]PREMIOS_GRADOS!$AN82,""),IF($A84="TOTAL",SUM(INDIRECT("W4:W"&amp;ROW()-1)),""))</f>
        <v/>
      </c>
      <c r="X84" s="7" t="str">
        <f ca="1">IF(AND($A84&lt;&gt;"",$A84&lt;&gt;"TOTAL"),IF(AND([3]PREMIOS_GRADOS!$AP82&lt;&gt;"",[3]PREMIOS_GRADOS!$AP82&lt;&gt;0),[3]PREMIOS_GRADOS!$AP82,""),IF($A84="TOTAL",SUM(INDIRECT("X4:X"&amp;ROW()-1)),""))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IF(AND($A84&lt;&gt;"",$A84&lt;&gt;"TOTAL"),IF(AND([3]PREMIOS_GRADOS!$AS82&lt;&gt;"",[3]PREMIOS_GRADOS!$AS82&lt;&gt;0),[3]PREMIOS_GRADOS!$AS82,""),IF($A84="TOTAL",SUM(INDIRECT("Z4:Z"&amp;ROW()-1)),""))</f>
        <v/>
      </c>
      <c r="AA84" s="7" t="str">
        <f ca="1">IF(AND($A84&lt;&gt;"",$A84&lt;&gt;"TOTAL"),IF(AND([3]PREMIOS_GRADOS!$AU82&lt;&gt;"",[3]PREMIOS_GRADOS!$AU82&lt;&gt;0),[3]PREMIOS_GRADOS!$AU82,""),IF($A84="TOTAL",SUM(INDIRECT("AA4:AA"&amp;ROW()-1)),""))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IF(AND($A84&lt;&gt;"",$A84&lt;&gt;"TOTAL"),IF(AND([3]PREMIOS_GRADOS!$AX82&lt;&gt;"",[3]PREMIOS_GRADOS!$AX82&lt;&gt;0),[3]PREMIOS_GRADOS!$AX82,""),IF($A84="TOTAL",SUM(INDIRECT("AC4:AC"&amp;ROW()-1)),""))</f>
        <v/>
      </c>
      <c r="AD84" s="7" t="str">
        <f ca="1">IF(AND($A84&lt;&gt;"",$A84&lt;&gt;"TOTAL"),IF(AND([3]PREMIOS_GRADOS!$AZ82&lt;&gt;"",[3]PREMIOS_GRADOS!$AZ82&lt;&gt;0),[3]PREMIOS_GRADOS!$AZ82,""),IF($A84="TOTAL",SUM(INDIRECT("AD4:AD"&amp;ROW()-1)),""))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IF(AND($A84&lt;&gt;"",$A84&lt;&gt;"TOTAL"),IF(AND([3]PREMIOS_GRADOS!$BC82&lt;&gt;"",[3]PREMIOS_GRADOS!$BC82&lt;&gt;0),[3]PREMIOS_GRADOS!$BC82,""),IF($A84="TOTAL",SUM(INDIRECT("AF4:AF"&amp;ROW()-1)),""))</f>
        <v/>
      </c>
      <c r="AG84" s="7" t="str">
        <f ca="1">IF(AND($A84&lt;&gt;"",$A84&lt;&gt;"TOTAL"),IF(AND([3]PREMIOS_GRADOS!$BE82&lt;&gt;"",[3]PREMIOS_GRADOS!$BE82&lt;&gt;0),[3]PREMIOS_GRADOS!$BE82,""),IF($A84="TOTAL",SUM(INDIRECT("AG4:AG"&amp;ROW()-1)),""))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IF(AND($A84&lt;&gt;"",$A84&lt;&gt;"TOTAL"),IF(AND([3]PREMIOS_GRADOS!$BH82&lt;&gt;"",[3]PREMIOS_GRADOS!$BH82&lt;&gt;0),[3]PREMIOS_GRADOS!$BH82,""),IF($A84="TOTAL",SUM(INDIRECT("AI4:AI"&amp;ROW()-1)),""))</f>
        <v/>
      </c>
      <c r="AJ84" s="7" t="str">
        <f ca="1">IF(AND($A84&lt;&gt;"",$A84&lt;&gt;"TOTAL"),IF(AND([3]PREMIOS_GRADOS!$BJ82&lt;&gt;"",[3]PREMIOS_GRADOS!$BJ82&lt;&gt;0),[3]PREMIOS_GRADOS!$BJ82,""),IF($A84="TOTAL",SUM(INDIRECT("AJ4:AJ"&amp;ROW()-1)),""))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IF(AND($A84&lt;&gt;"",$A84&lt;&gt;"TOTAL"),IF(AND([3]PREMIOS_GRADOS!$BM82&lt;&gt;"",[3]PREMIOS_GRADOS!$BM82&lt;&gt;0),[3]PREMIOS_GRADOS!$BM82,""),IF($A84="TOTAL",SUM(INDIRECT("AL4:AL"&amp;ROW()-1)),""))</f>
        <v/>
      </c>
      <c r="AM84" s="7" t="str">
        <f ca="1">IF(AND($A84&lt;&gt;"",$A84&lt;&gt;"TOTAL"),IF(AND([3]PREMIOS_GRADOS!$BO82&lt;&gt;"",[3]PREMIOS_GRADOS!$BO82&lt;&gt;0),[3]PREMIOS_GRADOS!$BO82,""),IF($A84="TOTAL",SUM(INDIRECT("AM4:AM"&amp;ROW()-1)),""))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IF(AND($A84&lt;&gt;"",$A84&lt;&gt;"TOTAL"),IF(AND([3]PREMIOS_GRADOS!$BR82&lt;&gt;"",[3]PREMIOS_GRADOS!$BR82&lt;&gt;0),[3]PREMIOS_GRADOS!$BR82,""),IF($A84="TOTAL",SUM(INDIRECT("AO4:AO"&amp;ROW()-1)),""))</f>
        <v/>
      </c>
      <c r="AP84" s="7" t="str">
        <f ca="1">IF(AND($A84&lt;&gt;"",$A84&lt;&gt;"TOTAL"),IF(AND([3]PREMIOS_GRADOS!$BT82&lt;&gt;"",[3]PREMIOS_GRADOS!$BT82&lt;&gt;0),[3]PREMIOS_GRADOS!$BT82,""),IF($A84="TOTAL",SUM(INDIRECT("AP4:AP"&amp;ROW()-1)),""))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IF(AND($A84&lt;&gt;"",$A84&lt;&gt;"TOTAL"),IF(AND([3]PREMIOS_GRADOS!$BW82&lt;&gt;"",[3]PREMIOS_GRADOS!$BW82&lt;&gt;0),[3]PREMIOS_GRADOS!$BW82,""),IF($A84="TOTAL",SUM(INDIRECT("AR4:AR"&amp;ROW()-1)),""))</f>
        <v/>
      </c>
      <c r="AS84" s="7" t="str">
        <f ca="1">IF(AND($A84&lt;&gt;"",$A84&lt;&gt;"TOTAL"),IF(AND([3]PREMIOS_GRADOS!$BY82&lt;&gt;"",[3]PREMIOS_GRADOS!$BY82&lt;&gt;0),[3]PREMIOS_GRADOS!$BY82,""),IF($A84="TOTAL",SUM(INDIRECT("AS4:AS"&amp;ROW()-1)),""))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IF(AND($A84&lt;&gt;"",$A84&lt;&gt;"TOTAL"),IF(AND([3]PREMIOS_GRADOS!$CB82&lt;&gt;"",[3]PREMIOS_GRADOS!$CB82&lt;&gt;0),[3]PREMIOS_GRADOS!$CB82,""),IF($A84="TOTAL",SUM(INDIRECT("AU4:AU"&amp;ROW()-1)),""))</f>
        <v/>
      </c>
      <c r="AV84" s="7" t="str">
        <f ca="1">IF(AND($A84&lt;&gt;"",$A84&lt;&gt;"TOTAL"),IF(AND([3]PREMIOS_GRADOS!$CD82&lt;&gt;"",[3]PREMIOS_GRADOS!$CD82&lt;&gt;0),[3]PREMIOS_GRADOS!$CD82,""),IF($A84="TOTAL",SUM(INDIRECT("AV4:AV"&amp;ROW()-1)),""))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IF(AND($A84&lt;&gt;"",$A84&lt;&gt;"TOTAL"),IF(AND([3]PREMIOS_GRADOS!$CG82&lt;&gt;"",[3]PREMIOS_GRADOS!$CG82&lt;&gt;0),[3]PREMIOS_GRADOS!$CG82,""),IF($A84="TOTAL",SUM(INDIRECT("AX4:AX"&amp;ROW()-1)),""))</f>
        <v/>
      </c>
      <c r="AY84" s="7" t="str">
        <f ca="1">IF(AND($A84&lt;&gt;"",$A84&lt;&gt;"TOTAL"),IF(AND([3]PREMIOS_GRADOS!$CI82&lt;&gt;"",[3]PREMIOS_GRADOS!$CI82&lt;&gt;0),[3]PREMIOS_GRADOS!$CI82,""),IF($A84="TOTAL",SUM(INDIRECT("AY4:AY"&amp;ROW()-1)),""))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IF(AND($A84&lt;&gt;"",$A84&lt;&gt;"TOTAL"),IF(AND([3]PREMIOS_GRADOS!$CL82&lt;&gt;"",[3]PREMIOS_GRADOS!$CL82&lt;&gt;0),[3]PREMIOS_GRADOS!$CL82,""),IF($A84="TOTAL",SUM(INDIRECT("BA4:BA"&amp;ROW()-1)),""))</f>
        <v/>
      </c>
      <c r="BB84" s="7" t="str">
        <f ca="1">IF(AND($A84&lt;&gt;"",$A84&lt;&gt;"TOTAL"),IF(AND([3]PREMIOS_GRADOS!$CN82&lt;&gt;"",[3]PREMIOS_GRADOS!$CN82&lt;&gt;0),[3]PREMIOS_GRADOS!$CN82,""),IF($A84="TOTAL",SUM(INDIRECT("BB4:BB"&amp;ROW()-1)),""))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IF(AND($A84&lt;&gt;"",$A84&lt;&gt;"TOTAL"),IF(AND([3]PREMIOS_GRADOS!$CQ82&lt;&gt;"",[3]PREMIOS_GRADOS!$CQ82&lt;&gt;0),[3]PREMIOS_GRADOS!$CQ82,""),IF($A84="TOTAL",SUM(INDIRECT("BD4:BD"&amp;ROW()-1)),""))</f>
        <v/>
      </c>
      <c r="BE84" s="7" t="str">
        <f ca="1">IF(AND($A84&lt;&gt;"",$A84&lt;&gt;"TOTAL"),IF(AND([3]PREMIOS_GRADOS!$CS82&lt;&gt;"",[3]PREMIOS_GRADOS!$CS82&lt;&gt;0),[3]PREMIOS_GRADOS!$CS82,""),IF($A84="TOTAL",SUM(INDIRECT("BE4:BE"&amp;ROW()-1)),""))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IF([3]PREMIOS_GRADOS!$D83&lt;&gt;"",[3]PREMIOS_GRADOS!$D83,IF(AND([3]PREMIOS_GRADOS!$D83="",[3]PREMIOS_GRADOS!$D84="",[3]PREMIOS_GRADOS!$D82=""),"","TOTAL"))</f>
        <v/>
      </c>
      <c r="B85" s="7" t="str">
        <f ca="1">IF(AND($A85&lt;&gt;"",$A85&lt;&gt;"TOTAL"),IF(AND([3]PREMIOS_GRADOS!$E83&lt;&gt;"",[3]PREMIOS_GRADOS!$E83&lt;&gt;0),[3]PREMIOS_GRADOS!$E83,""),IF($A85="TOTAL",SUM(INDIRECT("B4:B"&amp;ROW()-1)),""))</f>
        <v/>
      </c>
      <c r="C85" s="7" t="str">
        <f ca="1">IF(AND($A85&lt;&gt;"",$A85&lt;&gt;"TOTAL"),IF(AND([3]PREMIOS_GRADOS!$G83&lt;&gt;"",[3]PREMIOS_GRADOS!$G83&lt;&gt;0),[3]PREMIOS_GRADOS!$G83,""),IF($A85="TOTAL",SUM(INDIRECT("C4:C"&amp;ROW()-1)),""))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IF(AND($A85&lt;&gt;"",$A85&lt;&gt;"TOTAL"),IF(AND([3]PREMIOS_GRADOS!$J83&lt;&gt;"",[3]PREMIOS_GRADOS!$J83&lt;&gt;0),[3]PREMIOS_GRADOS!$J83,""),IF($A85="TOTAL",SUM(INDIRECT("E4:E"&amp;ROW()-1)),""))</f>
        <v/>
      </c>
      <c r="F85" s="7" t="str">
        <f ca="1">IF(AND($A85&lt;&gt;"",$A85&lt;&gt;"TOTAL"),IF(AND([3]PREMIOS_GRADOS!$L83&lt;&gt;"",[3]PREMIOS_GRADOS!$L83&lt;&gt;0),[3]PREMIOS_GRADOS!$L83,""),IF($A85="TOTAL",SUM(INDIRECT("F4:F"&amp;ROW()-1)),""))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IF(AND($A85&lt;&gt;"",$A85&lt;&gt;"TOTAL"),IF(AND([3]PREMIOS_GRADOS!$O83&lt;&gt;"",[3]PREMIOS_GRADOS!$O83&lt;&gt;0),[3]PREMIOS_GRADOS!$O83,""),IF($A85="TOTAL",SUM(INDIRECT("H4:H"&amp;ROW()-1)),""))</f>
        <v/>
      </c>
      <c r="I85" s="7" t="str">
        <f ca="1">IF(AND($A85&lt;&gt;"",$A85&lt;&gt;"TOTAL"),IF(AND([3]PREMIOS_GRADOS!$Q83&lt;&gt;"",[3]PREMIOS_GRADOS!$Q83&lt;&gt;0),[3]PREMIOS_GRADOS!$Q83,""),IF($A85="TOTAL",SUM(INDIRECT("I4:I"&amp;ROW()-1)),""))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IF(AND($A85&lt;&gt;"",$A85&lt;&gt;"TOTAL"),IF(AND([3]PREMIOS_GRADOS!$T83&lt;&gt;"",[3]PREMIOS_GRADOS!$T83&lt;&gt;0),[3]PREMIOS_GRADOS!$T83,""),IF($A85="TOTAL",SUM(INDIRECT("K4:K"&amp;ROW()-1)),""))</f>
        <v/>
      </c>
      <c r="L85" s="7" t="str">
        <f ca="1">IF(AND($A85&lt;&gt;"",$A85&lt;&gt;"TOTAL"),IF(AND([3]PREMIOS_GRADOS!$V83&lt;&gt;"",[3]PREMIOS_GRADOS!$V83&lt;&gt;0),[3]PREMIOS_GRADOS!$V83,""),IF($A85="TOTAL",SUM(INDIRECT("L4:L"&amp;ROW()-1)),""))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IF(AND($A85&lt;&gt;"",$A85&lt;&gt;"TOTAL"),IF(AND([3]PREMIOS_GRADOS!$Y83&lt;&gt;"",[3]PREMIOS_GRADOS!$Y83&lt;&gt;0),[3]PREMIOS_GRADOS!$Y83,""),IF($A85="TOTAL",SUM(INDIRECT("N4:N"&amp;ROW()-1)),""))</f>
        <v/>
      </c>
      <c r="O85" s="7" t="str">
        <f ca="1">IF(AND($A85&lt;&gt;"",$A85&lt;&gt;"TOTAL"),IF(AND([3]PREMIOS_GRADOS!$AA83&lt;&gt;"",[3]PREMIOS_GRADOS!$AA83&lt;&gt;0),[3]PREMIOS_GRADOS!$AA83,""),IF($A85="TOTAL",SUM(INDIRECT("O4:O"&amp;ROW()-1)),""))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IF(AND($A85&lt;&gt;"",$A85&lt;&gt;"TOTAL"),IF(AND([3]PREMIOS_GRADOS!$AD83&lt;&gt;"",[3]PREMIOS_GRADOS!$AD83&lt;&gt;0),[3]PREMIOS_GRADOS!$AD83,""),IF($A85="TOTAL",SUM(INDIRECT("Q4:Q"&amp;ROW()-1)),""))</f>
        <v/>
      </c>
      <c r="R85" s="7" t="str">
        <f ca="1">IF(AND($A85&lt;&gt;"",$A85&lt;&gt;"TOTAL"),IF(AND([3]PREMIOS_GRADOS!$AF83&lt;&gt;"",[3]PREMIOS_GRADOS!$AF83&lt;&gt;0),[3]PREMIOS_GRADOS!$AF83,""),IF($A85="TOTAL",SUM(INDIRECT("R4:R"&amp;ROW()-1)),""))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IF(AND($A85&lt;&gt;"",$A85&lt;&gt;"TOTAL"),IF(AND([3]PREMIOS_GRADOS!$AI83&lt;&gt;"",[3]PREMIOS_GRADOS!$AI83&lt;&gt;0),[3]PREMIOS_GRADOS!$AI83,""),IF($A85="TOTAL",SUM(INDIRECT("T4:T"&amp;ROW()-1)),""))</f>
        <v/>
      </c>
      <c r="U85" s="7" t="str">
        <f ca="1">IF(AND($A85&lt;&gt;"",$A85&lt;&gt;"TOTAL"),IF(AND([3]PREMIOS_GRADOS!$AK83&lt;&gt;"",[3]PREMIOS_GRADOS!$AK83&lt;&gt;0),[3]PREMIOS_GRADOS!$AK83,""),IF($A85="TOTAL",SUM(INDIRECT("U4:U"&amp;ROW()-1)),""))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IF(AND($A85&lt;&gt;"",$A85&lt;&gt;"TOTAL"),IF(AND([3]PREMIOS_GRADOS!$AN83&lt;&gt;"",[3]PREMIOS_GRADOS!$AN83&lt;&gt;0),[3]PREMIOS_GRADOS!$AN83,""),IF($A85="TOTAL",SUM(INDIRECT("W4:W"&amp;ROW()-1)),""))</f>
        <v/>
      </c>
      <c r="X85" s="7" t="str">
        <f ca="1">IF(AND($A85&lt;&gt;"",$A85&lt;&gt;"TOTAL"),IF(AND([3]PREMIOS_GRADOS!$AP83&lt;&gt;"",[3]PREMIOS_GRADOS!$AP83&lt;&gt;0),[3]PREMIOS_GRADOS!$AP83,""),IF($A85="TOTAL",SUM(INDIRECT("X4:X"&amp;ROW()-1)),""))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IF(AND($A85&lt;&gt;"",$A85&lt;&gt;"TOTAL"),IF(AND([3]PREMIOS_GRADOS!$AS83&lt;&gt;"",[3]PREMIOS_GRADOS!$AS83&lt;&gt;0),[3]PREMIOS_GRADOS!$AS83,""),IF($A85="TOTAL",SUM(INDIRECT("Z4:Z"&amp;ROW()-1)),""))</f>
        <v/>
      </c>
      <c r="AA85" s="7" t="str">
        <f ca="1">IF(AND($A85&lt;&gt;"",$A85&lt;&gt;"TOTAL"),IF(AND([3]PREMIOS_GRADOS!$AU83&lt;&gt;"",[3]PREMIOS_GRADOS!$AU83&lt;&gt;0),[3]PREMIOS_GRADOS!$AU83,""),IF($A85="TOTAL",SUM(INDIRECT("AA4:AA"&amp;ROW()-1)),""))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IF(AND($A85&lt;&gt;"",$A85&lt;&gt;"TOTAL"),IF(AND([3]PREMIOS_GRADOS!$AX83&lt;&gt;"",[3]PREMIOS_GRADOS!$AX83&lt;&gt;0),[3]PREMIOS_GRADOS!$AX83,""),IF($A85="TOTAL",SUM(INDIRECT("AC4:AC"&amp;ROW()-1)),""))</f>
        <v/>
      </c>
      <c r="AD85" s="7" t="str">
        <f ca="1">IF(AND($A85&lt;&gt;"",$A85&lt;&gt;"TOTAL"),IF(AND([3]PREMIOS_GRADOS!$AZ83&lt;&gt;"",[3]PREMIOS_GRADOS!$AZ83&lt;&gt;0),[3]PREMIOS_GRADOS!$AZ83,""),IF($A85="TOTAL",SUM(INDIRECT("AD4:AD"&amp;ROW()-1)),""))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IF(AND($A85&lt;&gt;"",$A85&lt;&gt;"TOTAL"),IF(AND([3]PREMIOS_GRADOS!$BC83&lt;&gt;"",[3]PREMIOS_GRADOS!$BC83&lt;&gt;0),[3]PREMIOS_GRADOS!$BC83,""),IF($A85="TOTAL",SUM(INDIRECT("AF4:AF"&amp;ROW()-1)),""))</f>
        <v/>
      </c>
      <c r="AG85" s="7" t="str">
        <f ca="1">IF(AND($A85&lt;&gt;"",$A85&lt;&gt;"TOTAL"),IF(AND([3]PREMIOS_GRADOS!$BE83&lt;&gt;"",[3]PREMIOS_GRADOS!$BE83&lt;&gt;0),[3]PREMIOS_GRADOS!$BE83,""),IF($A85="TOTAL",SUM(INDIRECT("AG4:AG"&amp;ROW()-1)),""))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IF(AND($A85&lt;&gt;"",$A85&lt;&gt;"TOTAL"),IF(AND([3]PREMIOS_GRADOS!$BH83&lt;&gt;"",[3]PREMIOS_GRADOS!$BH83&lt;&gt;0),[3]PREMIOS_GRADOS!$BH83,""),IF($A85="TOTAL",SUM(INDIRECT("AI4:AI"&amp;ROW()-1)),""))</f>
        <v/>
      </c>
      <c r="AJ85" s="7" t="str">
        <f ca="1">IF(AND($A85&lt;&gt;"",$A85&lt;&gt;"TOTAL"),IF(AND([3]PREMIOS_GRADOS!$BJ83&lt;&gt;"",[3]PREMIOS_GRADOS!$BJ83&lt;&gt;0),[3]PREMIOS_GRADOS!$BJ83,""),IF($A85="TOTAL",SUM(INDIRECT("AJ4:AJ"&amp;ROW()-1)),""))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IF(AND($A85&lt;&gt;"",$A85&lt;&gt;"TOTAL"),IF(AND([3]PREMIOS_GRADOS!$BM83&lt;&gt;"",[3]PREMIOS_GRADOS!$BM83&lt;&gt;0),[3]PREMIOS_GRADOS!$BM83,""),IF($A85="TOTAL",SUM(INDIRECT("AL4:AL"&amp;ROW()-1)),""))</f>
        <v/>
      </c>
      <c r="AM85" s="7" t="str">
        <f ca="1">IF(AND($A85&lt;&gt;"",$A85&lt;&gt;"TOTAL"),IF(AND([3]PREMIOS_GRADOS!$BO83&lt;&gt;"",[3]PREMIOS_GRADOS!$BO83&lt;&gt;0),[3]PREMIOS_GRADOS!$BO83,""),IF($A85="TOTAL",SUM(INDIRECT("AM4:AM"&amp;ROW()-1)),""))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IF(AND($A85&lt;&gt;"",$A85&lt;&gt;"TOTAL"),IF(AND([3]PREMIOS_GRADOS!$BR83&lt;&gt;"",[3]PREMIOS_GRADOS!$BR83&lt;&gt;0),[3]PREMIOS_GRADOS!$BR83,""),IF($A85="TOTAL",SUM(INDIRECT("AO4:AO"&amp;ROW()-1)),""))</f>
        <v/>
      </c>
      <c r="AP85" s="7" t="str">
        <f ca="1">IF(AND($A85&lt;&gt;"",$A85&lt;&gt;"TOTAL"),IF(AND([3]PREMIOS_GRADOS!$BT83&lt;&gt;"",[3]PREMIOS_GRADOS!$BT83&lt;&gt;0),[3]PREMIOS_GRADOS!$BT83,""),IF($A85="TOTAL",SUM(INDIRECT("AP4:AP"&amp;ROW()-1)),""))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IF(AND($A85&lt;&gt;"",$A85&lt;&gt;"TOTAL"),IF(AND([3]PREMIOS_GRADOS!$BW83&lt;&gt;"",[3]PREMIOS_GRADOS!$BW83&lt;&gt;0),[3]PREMIOS_GRADOS!$BW83,""),IF($A85="TOTAL",SUM(INDIRECT("AR4:AR"&amp;ROW()-1)),""))</f>
        <v/>
      </c>
      <c r="AS85" s="7" t="str">
        <f ca="1">IF(AND($A85&lt;&gt;"",$A85&lt;&gt;"TOTAL"),IF(AND([3]PREMIOS_GRADOS!$BY83&lt;&gt;"",[3]PREMIOS_GRADOS!$BY83&lt;&gt;0),[3]PREMIOS_GRADOS!$BY83,""),IF($A85="TOTAL",SUM(INDIRECT("AS4:AS"&amp;ROW()-1)),""))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IF(AND($A85&lt;&gt;"",$A85&lt;&gt;"TOTAL"),IF(AND([3]PREMIOS_GRADOS!$CB83&lt;&gt;"",[3]PREMIOS_GRADOS!$CB83&lt;&gt;0),[3]PREMIOS_GRADOS!$CB83,""),IF($A85="TOTAL",SUM(INDIRECT("AU4:AU"&amp;ROW()-1)),""))</f>
        <v/>
      </c>
      <c r="AV85" s="7" t="str">
        <f ca="1">IF(AND($A85&lt;&gt;"",$A85&lt;&gt;"TOTAL"),IF(AND([3]PREMIOS_GRADOS!$CD83&lt;&gt;"",[3]PREMIOS_GRADOS!$CD83&lt;&gt;0),[3]PREMIOS_GRADOS!$CD83,""),IF($A85="TOTAL",SUM(INDIRECT("AV4:AV"&amp;ROW()-1)),""))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IF(AND($A85&lt;&gt;"",$A85&lt;&gt;"TOTAL"),IF(AND([3]PREMIOS_GRADOS!$CG83&lt;&gt;"",[3]PREMIOS_GRADOS!$CG83&lt;&gt;0),[3]PREMIOS_GRADOS!$CG83,""),IF($A85="TOTAL",SUM(INDIRECT("AX4:AX"&amp;ROW()-1)),""))</f>
        <v/>
      </c>
      <c r="AY85" s="7" t="str">
        <f ca="1">IF(AND($A85&lt;&gt;"",$A85&lt;&gt;"TOTAL"),IF(AND([3]PREMIOS_GRADOS!$CI83&lt;&gt;"",[3]PREMIOS_GRADOS!$CI83&lt;&gt;0),[3]PREMIOS_GRADOS!$CI83,""),IF($A85="TOTAL",SUM(INDIRECT("AY4:AY"&amp;ROW()-1)),""))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IF(AND($A85&lt;&gt;"",$A85&lt;&gt;"TOTAL"),IF(AND([3]PREMIOS_GRADOS!$CL83&lt;&gt;"",[3]PREMIOS_GRADOS!$CL83&lt;&gt;0),[3]PREMIOS_GRADOS!$CL83,""),IF($A85="TOTAL",SUM(INDIRECT("BA4:BA"&amp;ROW()-1)),""))</f>
        <v/>
      </c>
      <c r="BB85" s="7" t="str">
        <f ca="1">IF(AND($A85&lt;&gt;"",$A85&lt;&gt;"TOTAL"),IF(AND([3]PREMIOS_GRADOS!$CN83&lt;&gt;"",[3]PREMIOS_GRADOS!$CN83&lt;&gt;0),[3]PREMIOS_GRADOS!$CN83,""),IF($A85="TOTAL",SUM(INDIRECT("BB4:BB"&amp;ROW()-1)),""))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IF(AND($A85&lt;&gt;"",$A85&lt;&gt;"TOTAL"),IF(AND([3]PREMIOS_GRADOS!$CQ83&lt;&gt;"",[3]PREMIOS_GRADOS!$CQ83&lt;&gt;0),[3]PREMIOS_GRADOS!$CQ83,""),IF($A85="TOTAL",SUM(INDIRECT("BD4:BD"&amp;ROW()-1)),""))</f>
        <v/>
      </c>
      <c r="BE85" s="7" t="str">
        <f ca="1">IF(AND($A85&lt;&gt;"",$A85&lt;&gt;"TOTAL"),IF(AND([3]PREMIOS_GRADOS!$CS83&lt;&gt;"",[3]PREMIOS_GRADOS!$CS83&lt;&gt;0),[3]PREMIOS_GRADOS!$CS83,""),IF($A85="TOTAL",SUM(INDIRECT("BE4:BE"&amp;ROW()-1)),""))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IF([3]PREMIOS_GRADOS!$D84&lt;&gt;"",[3]PREMIOS_GRADOS!$D84,IF(AND([3]PREMIOS_GRADOS!$D84="",[3]PREMIOS_GRADOS!$D85="",[3]PREMIOS_GRADOS!$D83=""),"","TOTAL"))</f>
        <v/>
      </c>
      <c r="B86" s="7" t="str">
        <f ca="1">IF(AND($A86&lt;&gt;"",$A86&lt;&gt;"TOTAL"),IF(AND([3]PREMIOS_GRADOS!$E84&lt;&gt;"",[3]PREMIOS_GRADOS!$E84&lt;&gt;0),[3]PREMIOS_GRADOS!$E84,""),IF($A86="TOTAL",SUM(INDIRECT("B4:B"&amp;ROW()-1)),""))</f>
        <v/>
      </c>
      <c r="C86" s="7" t="str">
        <f ca="1">IF(AND($A86&lt;&gt;"",$A86&lt;&gt;"TOTAL"),IF(AND([3]PREMIOS_GRADOS!$G84&lt;&gt;"",[3]PREMIOS_GRADOS!$G84&lt;&gt;0),[3]PREMIOS_GRADOS!$G84,""),IF($A86="TOTAL",SUM(INDIRECT("C4:C"&amp;ROW()-1)),""))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IF(AND($A86&lt;&gt;"",$A86&lt;&gt;"TOTAL"),IF(AND([3]PREMIOS_GRADOS!$J84&lt;&gt;"",[3]PREMIOS_GRADOS!$J84&lt;&gt;0),[3]PREMIOS_GRADOS!$J84,""),IF($A86="TOTAL",SUM(INDIRECT("E4:E"&amp;ROW()-1)),""))</f>
        <v/>
      </c>
      <c r="F86" s="7" t="str">
        <f ca="1">IF(AND($A86&lt;&gt;"",$A86&lt;&gt;"TOTAL"),IF(AND([3]PREMIOS_GRADOS!$L84&lt;&gt;"",[3]PREMIOS_GRADOS!$L84&lt;&gt;0),[3]PREMIOS_GRADOS!$L84,""),IF($A86="TOTAL",SUM(INDIRECT("F4:F"&amp;ROW()-1)),""))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IF(AND($A86&lt;&gt;"",$A86&lt;&gt;"TOTAL"),IF(AND([3]PREMIOS_GRADOS!$O84&lt;&gt;"",[3]PREMIOS_GRADOS!$O84&lt;&gt;0),[3]PREMIOS_GRADOS!$O84,""),IF($A86="TOTAL",SUM(INDIRECT("H4:H"&amp;ROW()-1)),""))</f>
        <v/>
      </c>
      <c r="I86" s="7" t="str">
        <f ca="1">IF(AND($A86&lt;&gt;"",$A86&lt;&gt;"TOTAL"),IF(AND([3]PREMIOS_GRADOS!$Q84&lt;&gt;"",[3]PREMIOS_GRADOS!$Q84&lt;&gt;0),[3]PREMIOS_GRADOS!$Q84,""),IF($A86="TOTAL",SUM(INDIRECT("I4:I"&amp;ROW()-1)),""))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IF(AND($A86&lt;&gt;"",$A86&lt;&gt;"TOTAL"),IF(AND([3]PREMIOS_GRADOS!$T84&lt;&gt;"",[3]PREMIOS_GRADOS!$T84&lt;&gt;0),[3]PREMIOS_GRADOS!$T84,""),IF($A86="TOTAL",SUM(INDIRECT("K4:K"&amp;ROW()-1)),""))</f>
        <v/>
      </c>
      <c r="L86" s="7" t="str">
        <f ca="1">IF(AND($A86&lt;&gt;"",$A86&lt;&gt;"TOTAL"),IF(AND([3]PREMIOS_GRADOS!$V84&lt;&gt;"",[3]PREMIOS_GRADOS!$V84&lt;&gt;0),[3]PREMIOS_GRADOS!$V84,""),IF($A86="TOTAL",SUM(INDIRECT("L4:L"&amp;ROW()-1)),""))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IF(AND($A86&lt;&gt;"",$A86&lt;&gt;"TOTAL"),IF(AND([3]PREMIOS_GRADOS!$Y84&lt;&gt;"",[3]PREMIOS_GRADOS!$Y84&lt;&gt;0),[3]PREMIOS_GRADOS!$Y84,""),IF($A86="TOTAL",SUM(INDIRECT("N4:N"&amp;ROW()-1)),""))</f>
        <v/>
      </c>
      <c r="O86" s="7" t="str">
        <f ca="1">IF(AND($A86&lt;&gt;"",$A86&lt;&gt;"TOTAL"),IF(AND([3]PREMIOS_GRADOS!$AA84&lt;&gt;"",[3]PREMIOS_GRADOS!$AA84&lt;&gt;0),[3]PREMIOS_GRADOS!$AA84,""),IF($A86="TOTAL",SUM(INDIRECT("O4:O"&amp;ROW()-1)),""))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IF(AND($A86&lt;&gt;"",$A86&lt;&gt;"TOTAL"),IF(AND([3]PREMIOS_GRADOS!$AD84&lt;&gt;"",[3]PREMIOS_GRADOS!$AD84&lt;&gt;0),[3]PREMIOS_GRADOS!$AD84,""),IF($A86="TOTAL",SUM(INDIRECT("Q4:Q"&amp;ROW()-1)),""))</f>
        <v/>
      </c>
      <c r="R86" s="7" t="str">
        <f ca="1">IF(AND($A86&lt;&gt;"",$A86&lt;&gt;"TOTAL"),IF(AND([3]PREMIOS_GRADOS!$AF84&lt;&gt;"",[3]PREMIOS_GRADOS!$AF84&lt;&gt;0),[3]PREMIOS_GRADOS!$AF84,""),IF($A86="TOTAL",SUM(INDIRECT("R4:R"&amp;ROW()-1)),""))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IF(AND($A86&lt;&gt;"",$A86&lt;&gt;"TOTAL"),IF(AND([3]PREMIOS_GRADOS!$AI84&lt;&gt;"",[3]PREMIOS_GRADOS!$AI84&lt;&gt;0),[3]PREMIOS_GRADOS!$AI84,""),IF($A86="TOTAL",SUM(INDIRECT("T4:T"&amp;ROW()-1)),""))</f>
        <v/>
      </c>
      <c r="U86" s="7" t="str">
        <f ca="1">IF(AND($A86&lt;&gt;"",$A86&lt;&gt;"TOTAL"),IF(AND([3]PREMIOS_GRADOS!$AK84&lt;&gt;"",[3]PREMIOS_GRADOS!$AK84&lt;&gt;0),[3]PREMIOS_GRADOS!$AK84,""),IF($A86="TOTAL",SUM(INDIRECT("U4:U"&amp;ROW()-1)),""))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IF(AND($A86&lt;&gt;"",$A86&lt;&gt;"TOTAL"),IF(AND([3]PREMIOS_GRADOS!$AN84&lt;&gt;"",[3]PREMIOS_GRADOS!$AN84&lt;&gt;0),[3]PREMIOS_GRADOS!$AN84,""),IF($A86="TOTAL",SUM(INDIRECT("W4:W"&amp;ROW()-1)),""))</f>
        <v/>
      </c>
      <c r="X86" s="7" t="str">
        <f ca="1">IF(AND($A86&lt;&gt;"",$A86&lt;&gt;"TOTAL"),IF(AND([3]PREMIOS_GRADOS!$AP84&lt;&gt;"",[3]PREMIOS_GRADOS!$AP84&lt;&gt;0),[3]PREMIOS_GRADOS!$AP84,""),IF($A86="TOTAL",SUM(INDIRECT("X4:X"&amp;ROW()-1)),""))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IF(AND($A86&lt;&gt;"",$A86&lt;&gt;"TOTAL"),IF(AND([3]PREMIOS_GRADOS!$AS84&lt;&gt;"",[3]PREMIOS_GRADOS!$AS84&lt;&gt;0),[3]PREMIOS_GRADOS!$AS84,""),IF($A86="TOTAL",SUM(INDIRECT("Z4:Z"&amp;ROW()-1)),""))</f>
        <v/>
      </c>
      <c r="AA86" s="7" t="str">
        <f ca="1">IF(AND($A86&lt;&gt;"",$A86&lt;&gt;"TOTAL"),IF(AND([3]PREMIOS_GRADOS!$AU84&lt;&gt;"",[3]PREMIOS_GRADOS!$AU84&lt;&gt;0),[3]PREMIOS_GRADOS!$AU84,""),IF($A86="TOTAL",SUM(INDIRECT("AA4:AA"&amp;ROW()-1)),""))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IF(AND($A86&lt;&gt;"",$A86&lt;&gt;"TOTAL"),IF(AND([3]PREMIOS_GRADOS!$AX84&lt;&gt;"",[3]PREMIOS_GRADOS!$AX84&lt;&gt;0),[3]PREMIOS_GRADOS!$AX84,""),IF($A86="TOTAL",SUM(INDIRECT("AC4:AC"&amp;ROW()-1)),""))</f>
        <v/>
      </c>
      <c r="AD86" s="7" t="str">
        <f ca="1">IF(AND($A86&lt;&gt;"",$A86&lt;&gt;"TOTAL"),IF(AND([3]PREMIOS_GRADOS!$AZ84&lt;&gt;"",[3]PREMIOS_GRADOS!$AZ84&lt;&gt;0),[3]PREMIOS_GRADOS!$AZ84,""),IF($A86="TOTAL",SUM(INDIRECT("AD4:AD"&amp;ROW()-1)),""))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IF(AND($A86&lt;&gt;"",$A86&lt;&gt;"TOTAL"),IF(AND([3]PREMIOS_GRADOS!$BC84&lt;&gt;"",[3]PREMIOS_GRADOS!$BC84&lt;&gt;0),[3]PREMIOS_GRADOS!$BC84,""),IF($A86="TOTAL",SUM(INDIRECT("AF4:AF"&amp;ROW()-1)),""))</f>
        <v/>
      </c>
      <c r="AG86" s="7" t="str">
        <f ca="1">IF(AND($A86&lt;&gt;"",$A86&lt;&gt;"TOTAL"),IF(AND([3]PREMIOS_GRADOS!$BE84&lt;&gt;"",[3]PREMIOS_GRADOS!$BE84&lt;&gt;0),[3]PREMIOS_GRADOS!$BE84,""),IF($A86="TOTAL",SUM(INDIRECT("AG4:AG"&amp;ROW()-1)),""))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IF(AND($A86&lt;&gt;"",$A86&lt;&gt;"TOTAL"),IF(AND([3]PREMIOS_GRADOS!$BH84&lt;&gt;"",[3]PREMIOS_GRADOS!$BH84&lt;&gt;0),[3]PREMIOS_GRADOS!$BH84,""),IF($A86="TOTAL",SUM(INDIRECT("AI4:AI"&amp;ROW()-1)),""))</f>
        <v/>
      </c>
      <c r="AJ86" s="7" t="str">
        <f ca="1">IF(AND($A86&lt;&gt;"",$A86&lt;&gt;"TOTAL"),IF(AND([3]PREMIOS_GRADOS!$BJ84&lt;&gt;"",[3]PREMIOS_GRADOS!$BJ84&lt;&gt;0),[3]PREMIOS_GRADOS!$BJ84,""),IF($A86="TOTAL",SUM(INDIRECT("AJ4:AJ"&amp;ROW()-1)),""))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IF(AND($A86&lt;&gt;"",$A86&lt;&gt;"TOTAL"),IF(AND([3]PREMIOS_GRADOS!$BM84&lt;&gt;"",[3]PREMIOS_GRADOS!$BM84&lt;&gt;0),[3]PREMIOS_GRADOS!$BM84,""),IF($A86="TOTAL",SUM(INDIRECT("AL4:AL"&amp;ROW()-1)),""))</f>
        <v/>
      </c>
      <c r="AM86" s="7" t="str">
        <f ca="1">IF(AND($A86&lt;&gt;"",$A86&lt;&gt;"TOTAL"),IF(AND([3]PREMIOS_GRADOS!$BO84&lt;&gt;"",[3]PREMIOS_GRADOS!$BO84&lt;&gt;0),[3]PREMIOS_GRADOS!$BO84,""),IF($A86="TOTAL",SUM(INDIRECT("AM4:AM"&amp;ROW()-1)),""))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IF(AND($A86&lt;&gt;"",$A86&lt;&gt;"TOTAL"),IF(AND([3]PREMIOS_GRADOS!$BR84&lt;&gt;"",[3]PREMIOS_GRADOS!$BR84&lt;&gt;0),[3]PREMIOS_GRADOS!$BR84,""),IF($A86="TOTAL",SUM(INDIRECT("AO4:AO"&amp;ROW()-1)),""))</f>
        <v/>
      </c>
      <c r="AP86" s="7" t="str">
        <f ca="1">IF(AND($A86&lt;&gt;"",$A86&lt;&gt;"TOTAL"),IF(AND([3]PREMIOS_GRADOS!$BT84&lt;&gt;"",[3]PREMIOS_GRADOS!$BT84&lt;&gt;0),[3]PREMIOS_GRADOS!$BT84,""),IF($A86="TOTAL",SUM(INDIRECT("AP4:AP"&amp;ROW()-1)),""))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IF(AND($A86&lt;&gt;"",$A86&lt;&gt;"TOTAL"),IF(AND([3]PREMIOS_GRADOS!$BW84&lt;&gt;"",[3]PREMIOS_GRADOS!$BW84&lt;&gt;0),[3]PREMIOS_GRADOS!$BW84,""),IF($A86="TOTAL",SUM(INDIRECT("AR4:AR"&amp;ROW()-1)),""))</f>
        <v/>
      </c>
      <c r="AS86" s="7" t="str">
        <f ca="1">IF(AND($A86&lt;&gt;"",$A86&lt;&gt;"TOTAL"),IF(AND([3]PREMIOS_GRADOS!$BY84&lt;&gt;"",[3]PREMIOS_GRADOS!$BY84&lt;&gt;0),[3]PREMIOS_GRADOS!$BY84,""),IF($A86="TOTAL",SUM(INDIRECT("AS4:AS"&amp;ROW()-1)),""))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IF(AND($A86&lt;&gt;"",$A86&lt;&gt;"TOTAL"),IF(AND([3]PREMIOS_GRADOS!$CB84&lt;&gt;"",[3]PREMIOS_GRADOS!$CB84&lt;&gt;0),[3]PREMIOS_GRADOS!$CB84,""),IF($A86="TOTAL",SUM(INDIRECT("AU4:AU"&amp;ROW()-1)),""))</f>
        <v/>
      </c>
      <c r="AV86" s="7" t="str">
        <f ca="1">IF(AND($A86&lt;&gt;"",$A86&lt;&gt;"TOTAL"),IF(AND([3]PREMIOS_GRADOS!$CD84&lt;&gt;"",[3]PREMIOS_GRADOS!$CD84&lt;&gt;0),[3]PREMIOS_GRADOS!$CD84,""),IF($A86="TOTAL",SUM(INDIRECT("AV4:AV"&amp;ROW()-1)),""))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IF(AND($A86&lt;&gt;"",$A86&lt;&gt;"TOTAL"),IF(AND([3]PREMIOS_GRADOS!$CG84&lt;&gt;"",[3]PREMIOS_GRADOS!$CG84&lt;&gt;0),[3]PREMIOS_GRADOS!$CG84,""),IF($A86="TOTAL",SUM(INDIRECT("AX4:AX"&amp;ROW()-1)),""))</f>
        <v/>
      </c>
      <c r="AY86" s="7" t="str">
        <f ca="1">IF(AND($A86&lt;&gt;"",$A86&lt;&gt;"TOTAL"),IF(AND([3]PREMIOS_GRADOS!$CI84&lt;&gt;"",[3]PREMIOS_GRADOS!$CI84&lt;&gt;0),[3]PREMIOS_GRADOS!$CI84,""),IF($A86="TOTAL",SUM(INDIRECT("AY4:AY"&amp;ROW()-1)),""))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IF(AND($A86&lt;&gt;"",$A86&lt;&gt;"TOTAL"),IF(AND([3]PREMIOS_GRADOS!$CL84&lt;&gt;"",[3]PREMIOS_GRADOS!$CL84&lt;&gt;0),[3]PREMIOS_GRADOS!$CL84,""),IF($A86="TOTAL",SUM(INDIRECT("BA4:BA"&amp;ROW()-1)),""))</f>
        <v/>
      </c>
      <c r="BB86" s="7" t="str">
        <f ca="1">IF(AND($A86&lt;&gt;"",$A86&lt;&gt;"TOTAL"),IF(AND([3]PREMIOS_GRADOS!$CN84&lt;&gt;"",[3]PREMIOS_GRADOS!$CN84&lt;&gt;0),[3]PREMIOS_GRADOS!$CN84,""),IF($A86="TOTAL",SUM(INDIRECT("BB4:BB"&amp;ROW()-1)),""))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IF(AND($A86&lt;&gt;"",$A86&lt;&gt;"TOTAL"),IF(AND([3]PREMIOS_GRADOS!$CQ84&lt;&gt;"",[3]PREMIOS_GRADOS!$CQ84&lt;&gt;0),[3]PREMIOS_GRADOS!$CQ84,""),IF($A86="TOTAL",SUM(INDIRECT("BD4:BD"&amp;ROW()-1)),""))</f>
        <v/>
      </c>
      <c r="BE86" s="7" t="str">
        <f ca="1">IF(AND($A86&lt;&gt;"",$A86&lt;&gt;"TOTAL"),IF(AND([3]PREMIOS_GRADOS!$CS84&lt;&gt;"",[3]PREMIOS_GRADOS!$CS84&lt;&gt;0),[3]PREMIOS_GRADOS!$CS84,""),IF($A86="TOTAL",SUM(INDIRECT("BE4:BE"&amp;ROW()-1)),""))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IF([3]PREMIOS_GRADOS!$D85&lt;&gt;"",[3]PREMIOS_GRADOS!$D85,IF(AND([3]PREMIOS_GRADOS!$D85="",[3]PREMIOS_GRADOS!$D86="",[3]PREMIOS_GRADOS!$D84=""),"","TOTAL"))</f>
        <v/>
      </c>
      <c r="B87" s="7" t="str">
        <f ca="1">IF(AND($A87&lt;&gt;"",$A87&lt;&gt;"TOTAL"),IF(AND([3]PREMIOS_GRADOS!$E85&lt;&gt;"",[3]PREMIOS_GRADOS!$E85&lt;&gt;0),[3]PREMIOS_GRADOS!$E85,""),IF($A87="TOTAL",SUM(INDIRECT("B4:B"&amp;ROW()-1)),""))</f>
        <v/>
      </c>
      <c r="C87" s="7" t="str">
        <f ca="1">IF(AND($A87&lt;&gt;"",$A87&lt;&gt;"TOTAL"),IF(AND([3]PREMIOS_GRADOS!$G85&lt;&gt;"",[3]PREMIOS_GRADOS!$G85&lt;&gt;0),[3]PREMIOS_GRADOS!$G85,""),IF($A87="TOTAL",SUM(INDIRECT("C4:C"&amp;ROW()-1)),""))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IF(AND($A87&lt;&gt;"",$A87&lt;&gt;"TOTAL"),IF(AND([3]PREMIOS_GRADOS!$J85&lt;&gt;"",[3]PREMIOS_GRADOS!$J85&lt;&gt;0),[3]PREMIOS_GRADOS!$J85,""),IF($A87="TOTAL",SUM(INDIRECT("E4:E"&amp;ROW()-1)),""))</f>
        <v/>
      </c>
      <c r="F87" s="7" t="str">
        <f ca="1">IF(AND($A87&lt;&gt;"",$A87&lt;&gt;"TOTAL"),IF(AND([3]PREMIOS_GRADOS!$L85&lt;&gt;"",[3]PREMIOS_GRADOS!$L85&lt;&gt;0),[3]PREMIOS_GRADOS!$L85,""),IF($A87="TOTAL",SUM(INDIRECT("F4:F"&amp;ROW()-1)),""))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IF(AND($A87&lt;&gt;"",$A87&lt;&gt;"TOTAL"),IF(AND([3]PREMIOS_GRADOS!$O85&lt;&gt;"",[3]PREMIOS_GRADOS!$O85&lt;&gt;0),[3]PREMIOS_GRADOS!$O85,""),IF($A87="TOTAL",SUM(INDIRECT("H4:H"&amp;ROW()-1)),""))</f>
        <v/>
      </c>
      <c r="I87" s="7" t="str">
        <f ca="1">IF(AND($A87&lt;&gt;"",$A87&lt;&gt;"TOTAL"),IF(AND([3]PREMIOS_GRADOS!$Q85&lt;&gt;"",[3]PREMIOS_GRADOS!$Q85&lt;&gt;0),[3]PREMIOS_GRADOS!$Q85,""),IF($A87="TOTAL",SUM(INDIRECT("I4:I"&amp;ROW()-1)),""))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IF(AND($A87&lt;&gt;"",$A87&lt;&gt;"TOTAL"),IF(AND([3]PREMIOS_GRADOS!$T85&lt;&gt;"",[3]PREMIOS_GRADOS!$T85&lt;&gt;0),[3]PREMIOS_GRADOS!$T85,""),IF($A87="TOTAL",SUM(INDIRECT("K4:K"&amp;ROW()-1)),""))</f>
        <v/>
      </c>
      <c r="L87" s="7" t="str">
        <f ca="1">IF(AND($A87&lt;&gt;"",$A87&lt;&gt;"TOTAL"),IF(AND([3]PREMIOS_GRADOS!$V85&lt;&gt;"",[3]PREMIOS_GRADOS!$V85&lt;&gt;0),[3]PREMIOS_GRADOS!$V85,""),IF($A87="TOTAL",SUM(INDIRECT("L4:L"&amp;ROW()-1)),""))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IF(AND($A87&lt;&gt;"",$A87&lt;&gt;"TOTAL"),IF(AND([3]PREMIOS_GRADOS!$Y85&lt;&gt;"",[3]PREMIOS_GRADOS!$Y85&lt;&gt;0),[3]PREMIOS_GRADOS!$Y85,""),IF($A87="TOTAL",SUM(INDIRECT("N4:N"&amp;ROW()-1)),""))</f>
        <v/>
      </c>
      <c r="O87" s="7" t="str">
        <f ca="1">IF(AND($A87&lt;&gt;"",$A87&lt;&gt;"TOTAL"),IF(AND([3]PREMIOS_GRADOS!$AA85&lt;&gt;"",[3]PREMIOS_GRADOS!$AA85&lt;&gt;0),[3]PREMIOS_GRADOS!$AA85,""),IF($A87="TOTAL",SUM(INDIRECT("O4:O"&amp;ROW()-1)),""))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IF(AND($A87&lt;&gt;"",$A87&lt;&gt;"TOTAL"),IF(AND([3]PREMIOS_GRADOS!$AD85&lt;&gt;"",[3]PREMIOS_GRADOS!$AD85&lt;&gt;0),[3]PREMIOS_GRADOS!$AD85,""),IF($A87="TOTAL",SUM(INDIRECT("Q4:Q"&amp;ROW()-1)),""))</f>
        <v/>
      </c>
      <c r="R87" s="7" t="str">
        <f ca="1">IF(AND($A87&lt;&gt;"",$A87&lt;&gt;"TOTAL"),IF(AND([3]PREMIOS_GRADOS!$AF85&lt;&gt;"",[3]PREMIOS_GRADOS!$AF85&lt;&gt;0),[3]PREMIOS_GRADOS!$AF85,""),IF($A87="TOTAL",SUM(INDIRECT("R4:R"&amp;ROW()-1)),""))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IF(AND($A87&lt;&gt;"",$A87&lt;&gt;"TOTAL"),IF(AND([3]PREMIOS_GRADOS!$AI85&lt;&gt;"",[3]PREMIOS_GRADOS!$AI85&lt;&gt;0),[3]PREMIOS_GRADOS!$AI85,""),IF($A87="TOTAL",SUM(INDIRECT("T4:T"&amp;ROW()-1)),""))</f>
        <v/>
      </c>
      <c r="U87" s="7" t="str">
        <f ca="1">IF(AND($A87&lt;&gt;"",$A87&lt;&gt;"TOTAL"),IF(AND([3]PREMIOS_GRADOS!$AK85&lt;&gt;"",[3]PREMIOS_GRADOS!$AK85&lt;&gt;0),[3]PREMIOS_GRADOS!$AK85,""),IF($A87="TOTAL",SUM(INDIRECT("U4:U"&amp;ROW()-1)),""))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IF(AND($A87&lt;&gt;"",$A87&lt;&gt;"TOTAL"),IF(AND([3]PREMIOS_GRADOS!$AN85&lt;&gt;"",[3]PREMIOS_GRADOS!$AN85&lt;&gt;0),[3]PREMIOS_GRADOS!$AN85,""),IF($A87="TOTAL",SUM(INDIRECT("W4:W"&amp;ROW()-1)),""))</f>
        <v/>
      </c>
      <c r="X87" s="7" t="str">
        <f ca="1">IF(AND($A87&lt;&gt;"",$A87&lt;&gt;"TOTAL"),IF(AND([3]PREMIOS_GRADOS!$AP85&lt;&gt;"",[3]PREMIOS_GRADOS!$AP85&lt;&gt;0),[3]PREMIOS_GRADOS!$AP85,""),IF($A87="TOTAL",SUM(INDIRECT("X4:X"&amp;ROW()-1)),""))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IF(AND($A87&lt;&gt;"",$A87&lt;&gt;"TOTAL"),IF(AND([3]PREMIOS_GRADOS!$AS85&lt;&gt;"",[3]PREMIOS_GRADOS!$AS85&lt;&gt;0),[3]PREMIOS_GRADOS!$AS85,""),IF($A87="TOTAL",SUM(INDIRECT("Z4:Z"&amp;ROW()-1)),""))</f>
        <v/>
      </c>
      <c r="AA87" s="7" t="str">
        <f ca="1">IF(AND($A87&lt;&gt;"",$A87&lt;&gt;"TOTAL"),IF(AND([3]PREMIOS_GRADOS!$AU85&lt;&gt;"",[3]PREMIOS_GRADOS!$AU85&lt;&gt;0),[3]PREMIOS_GRADOS!$AU85,""),IF($A87="TOTAL",SUM(INDIRECT("AA4:AA"&amp;ROW()-1)),""))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IF(AND($A87&lt;&gt;"",$A87&lt;&gt;"TOTAL"),IF(AND([3]PREMIOS_GRADOS!$AX85&lt;&gt;"",[3]PREMIOS_GRADOS!$AX85&lt;&gt;0),[3]PREMIOS_GRADOS!$AX85,""),IF($A87="TOTAL",SUM(INDIRECT("AC4:AC"&amp;ROW()-1)),""))</f>
        <v/>
      </c>
      <c r="AD87" s="7" t="str">
        <f ca="1">IF(AND($A87&lt;&gt;"",$A87&lt;&gt;"TOTAL"),IF(AND([3]PREMIOS_GRADOS!$AZ85&lt;&gt;"",[3]PREMIOS_GRADOS!$AZ85&lt;&gt;0),[3]PREMIOS_GRADOS!$AZ85,""),IF($A87="TOTAL",SUM(INDIRECT("AD4:AD"&amp;ROW()-1)),""))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IF(AND($A87&lt;&gt;"",$A87&lt;&gt;"TOTAL"),IF(AND([3]PREMIOS_GRADOS!$BC85&lt;&gt;"",[3]PREMIOS_GRADOS!$BC85&lt;&gt;0),[3]PREMIOS_GRADOS!$BC85,""),IF($A87="TOTAL",SUM(INDIRECT("AF4:AF"&amp;ROW()-1)),""))</f>
        <v/>
      </c>
      <c r="AG87" s="7" t="str">
        <f ca="1">IF(AND($A87&lt;&gt;"",$A87&lt;&gt;"TOTAL"),IF(AND([3]PREMIOS_GRADOS!$BE85&lt;&gt;"",[3]PREMIOS_GRADOS!$BE85&lt;&gt;0),[3]PREMIOS_GRADOS!$BE85,""),IF($A87="TOTAL",SUM(INDIRECT("AG4:AG"&amp;ROW()-1)),""))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IF(AND($A87&lt;&gt;"",$A87&lt;&gt;"TOTAL"),IF(AND([3]PREMIOS_GRADOS!$BH85&lt;&gt;"",[3]PREMIOS_GRADOS!$BH85&lt;&gt;0),[3]PREMIOS_GRADOS!$BH85,""),IF($A87="TOTAL",SUM(INDIRECT("AI4:AI"&amp;ROW()-1)),""))</f>
        <v/>
      </c>
      <c r="AJ87" s="7" t="str">
        <f ca="1">IF(AND($A87&lt;&gt;"",$A87&lt;&gt;"TOTAL"),IF(AND([3]PREMIOS_GRADOS!$BJ85&lt;&gt;"",[3]PREMIOS_GRADOS!$BJ85&lt;&gt;0),[3]PREMIOS_GRADOS!$BJ85,""),IF($A87="TOTAL",SUM(INDIRECT("AJ4:AJ"&amp;ROW()-1)),""))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IF(AND($A87&lt;&gt;"",$A87&lt;&gt;"TOTAL"),IF(AND([3]PREMIOS_GRADOS!$BM85&lt;&gt;"",[3]PREMIOS_GRADOS!$BM85&lt;&gt;0),[3]PREMIOS_GRADOS!$BM85,""),IF($A87="TOTAL",SUM(INDIRECT("AL4:AL"&amp;ROW()-1)),""))</f>
        <v/>
      </c>
      <c r="AM87" s="7" t="str">
        <f ca="1">IF(AND($A87&lt;&gt;"",$A87&lt;&gt;"TOTAL"),IF(AND([3]PREMIOS_GRADOS!$BO85&lt;&gt;"",[3]PREMIOS_GRADOS!$BO85&lt;&gt;0),[3]PREMIOS_GRADOS!$BO85,""),IF($A87="TOTAL",SUM(INDIRECT("AM4:AM"&amp;ROW()-1)),""))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IF(AND($A87&lt;&gt;"",$A87&lt;&gt;"TOTAL"),IF(AND([3]PREMIOS_GRADOS!$BR85&lt;&gt;"",[3]PREMIOS_GRADOS!$BR85&lt;&gt;0),[3]PREMIOS_GRADOS!$BR85,""),IF($A87="TOTAL",SUM(INDIRECT("AO4:AO"&amp;ROW()-1)),""))</f>
        <v/>
      </c>
      <c r="AP87" s="7" t="str">
        <f ca="1">IF(AND($A87&lt;&gt;"",$A87&lt;&gt;"TOTAL"),IF(AND([3]PREMIOS_GRADOS!$BT85&lt;&gt;"",[3]PREMIOS_GRADOS!$BT85&lt;&gt;0),[3]PREMIOS_GRADOS!$BT85,""),IF($A87="TOTAL",SUM(INDIRECT("AP4:AP"&amp;ROW()-1)),""))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IF(AND($A87&lt;&gt;"",$A87&lt;&gt;"TOTAL"),IF(AND([3]PREMIOS_GRADOS!$BW85&lt;&gt;"",[3]PREMIOS_GRADOS!$BW85&lt;&gt;0),[3]PREMIOS_GRADOS!$BW85,""),IF($A87="TOTAL",SUM(INDIRECT("AR4:AR"&amp;ROW()-1)),""))</f>
        <v/>
      </c>
      <c r="AS87" s="7" t="str">
        <f ca="1">IF(AND($A87&lt;&gt;"",$A87&lt;&gt;"TOTAL"),IF(AND([3]PREMIOS_GRADOS!$BY85&lt;&gt;"",[3]PREMIOS_GRADOS!$BY85&lt;&gt;0),[3]PREMIOS_GRADOS!$BY85,""),IF($A87="TOTAL",SUM(INDIRECT("AS4:AS"&amp;ROW()-1)),""))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IF(AND($A87&lt;&gt;"",$A87&lt;&gt;"TOTAL"),IF(AND([3]PREMIOS_GRADOS!$CB85&lt;&gt;"",[3]PREMIOS_GRADOS!$CB85&lt;&gt;0),[3]PREMIOS_GRADOS!$CB85,""),IF($A87="TOTAL",SUM(INDIRECT("AU4:AU"&amp;ROW()-1)),""))</f>
        <v/>
      </c>
      <c r="AV87" s="7" t="str">
        <f ca="1">IF(AND($A87&lt;&gt;"",$A87&lt;&gt;"TOTAL"),IF(AND([3]PREMIOS_GRADOS!$CD85&lt;&gt;"",[3]PREMIOS_GRADOS!$CD85&lt;&gt;0),[3]PREMIOS_GRADOS!$CD85,""),IF($A87="TOTAL",SUM(INDIRECT("AV4:AV"&amp;ROW()-1)),""))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IF(AND($A87&lt;&gt;"",$A87&lt;&gt;"TOTAL"),IF(AND([3]PREMIOS_GRADOS!$CG85&lt;&gt;"",[3]PREMIOS_GRADOS!$CG85&lt;&gt;0),[3]PREMIOS_GRADOS!$CG85,""),IF($A87="TOTAL",SUM(INDIRECT("AX4:AX"&amp;ROW()-1)),""))</f>
        <v/>
      </c>
      <c r="AY87" s="7" t="str">
        <f ca="1">IF(AND($A87&lt;&gt;"",$A87&lt;&gt;"TOTAL"),IF(AND([3]PREMIOS_GRADOS!$CI85&lt;&gt;"",[3]PREMIOS_GRADOS!$CI85&lt;&gt;0),[3]PREMIOS_GRADOS!$CI85,""),IF($A87="TOTAL",SUM(INDIRECT("AY4:AY"&amp;ROW()-1)),""))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IF(AND($A87&lt;&gt;"",$A87&lt;&gt;"TOTAL"),IF(AND([3]PREMIOS_GRADOS!$CL85&lt;&gt;"",[3]PREMIOS_GRADOS!$CL85&lt;&gt;0),[3]PREMIOS_GRADOS!$CL85,""),IF($A87="TOTAL",SUM(INDIRECT("BA4:BA"&amp;ROW()-1)),""))</f>
        <v/>
      </c>
      <c r="BB87" s="7" t="str">
        <f ca="1">IF(AND($A87&lt;&gt;"",$A87&lt;&gt;"TOTAL"),IF(AND([3]PREMIOS_GRADOS!$CN85&lt;&gt;"",[3]PREMIOS_GRADOS!$CN85&lt;&gt;0),[3]PREMIOS_GRADOS!$CN85,""),IF($A87="TOTAL",SUM(INDIRECT("BB4:BB"&amp;ROW()-1)),""))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IF(AND($A87&lt;&gt;"",$A87&lt;&gt;"TOTAL"),IF(AND([3]PREMIOS_GRADOS!$CQ85&lt;&gt;"",[3]PREMIOS_GRADOS!$CQ85&lt;&gt;0),[3]PREMIOS_GRADOS!$CQ85,""),IF($A87="TOTAL",SUM(INDIRECT("BD4:BD"&amp;ROW()-1)),""))</f>
        <v/>
      </c>
      <c r="BE87" s="7" t="str">
        <f ca="1">IF(AND($A87&lt;&gt;"",$A87&lt;&gt;"TOTAL"),IF(AND([3]PREMIOS_GRADOS!$CS85&lt;&gt;"",[3]PREMIOS_GRADOS!$CS85&lt;&gt;0),[3]PREMIOS_GRADOS!$CS85,""),IF($A87="TOTAL",SUM(INDIRECT("BE4:BE"&amp;ROW()-1)),""))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IF([3]PREMIOS_GRADOS!$D86&lt;&gt;"",[3]PREMIOS_GRADOS!$D86,IF(AND([3]PREMIOS_GRADOS!$D86="",[3]PREMIOS_GRADOS!$D87="",[3]PREMIOS_GRADOS!$D85=""),"","TOTAL"))</f>
        <v/>
      </c>
      <c r="B88" s="7" t="str">
        <f ca="1">IF(AND($A88&lt;&gt;"",$A88&lt;&gt;"TOTAL"),IF(AND([3]PREMIOS_GRADOS!$E86&lt;&gt;"",[3]PREMIOS_GRADOS!$E86&lt;&gt;0),[3]PREMIOS_GRADOS!$E86,""),IF($A88="TOTAL",SUM(INDIRECT("B4:B"&amp;ROW()-1)),""))</f>
        <v/>
      </c>
      <c r="C88" s="7" t="str">
        <f ca="1">IF(AND($A88&lt;&gt;"",$A88&lt;&gt;"TOTAL"),IF(AND([3]PREMIOS_GRADOS!$G86&lt;&gt;"",[3]PREMIOS_GRADOS!$G86&lt;&gt;0),[3]PREMIOS_GRADOS!$G86,""),IF($A88="TOTAL",SUM(INDIRECT("C4:C"&amp;ROW()-1)),""))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IF(AND($A88&lt;&gt;"",$A88&lt;&gt;"TOTAL"),IF(AND([3]PREMIOS_GRADOS!$J86&lt;&gt;"",[3]PREMIOS_GRADOS!$J86&lt;&gt;0),[3]PREMIOS_GRADOS!$J86,""),IF($A88="TOTAL",SUM(INDIRECT("E4:E"&amp;ROW()-1)),""))</f>
        <v/>
      </c>
      <c r="F88" s="7" t="str">
        <f ca="1">IF(AND($A88&lt;&gt;"",$A88&lt;&gt;"TOTAL"),IF(AND([3]PREMIOS_GRADOS!$L86&lt;&gt;"",[3]PREMIOS_GRADOS!$L86&lt;&gt;0),[3]PREMIOS_GRADOS!$L86,""),IF($A88="TOTAL",SUM(INDIRECT("F4:F"&amp;ROW()-1)),""))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IF(AND($A88&lt;&gt;"",$A88&lt;&gt;"TOTAL"),IF(AND([3]PREMIOS_GRADOS!$O86&lt;&gt;"",[3]PREMIOS_GRADOS!$O86&lt;&gt;0),[3]PREMIOS_GRADOS!$O86,""),IF($A88="TOTAL",SUM(INDIRECT("H4:H"&amp;ROW()-1)),""))</f>
        <v/>
      </c>
      <c r="I88" s="7" t="str">
        <f ca="1">IF(AND($A88&lt;&gt;"",$A88&lt;&gt;"TOTAL"),IF(AND([3]PREMIOS_GRADOS!$Q86&lt;&gt;"",[3]PREMIOS_GRADOS!$Q86&lt;&gt;0),[3]PREMIOS_GRADOS!$Q86,""),IF($A88="TOTAL",SUM(INDIRECT("I4:I"&amp;ROW()-1)),""))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IF(AND($A88&lt;&gt;"",$A88&lt;&gt;"TOTAL"),IF(AND([3]PREMIOS_GRADOS!$T86&lt;&gt;"",[3]PREMIOS_GRADOS!$T86&lt;&gt;0),[3]PREMIOS_GRADOS!$T86,""),IF($A88="TOTAL",SUM(INDIRECT("K4:K"&amp;ROW()-1)),""))</f>
        <v/>
      </c>
      <c r="L88" s="7" t="str">
        <f ca="1">IF(AND($A88&lt;&gt;"",$A88&lt;&gt;"TOTAL"),IF(AND([3]PREMIOS_GRADOS!$V86&lt;&gt;"",[3]PREMIOS_GRADOS!$V86&lt;&gt;0),[3]PREMIOS_GRADOS!$V86,""),IF($A88="TOTAL",SUM(INDIRECT("L4:L"&amp;ROW()-1)),""))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IF(AND($A88&lt;&gt;"",$A88&lt;&gt;"TOTAL"),IF(AND([3]PREMIOS_GRADOS!$Y86&lt;&gt;"",[3]PREMIOS_GRADOS!$Y86&lt;&gt;0),[3]PREMIOS_GRADOS!$Y86,""),IF($A88="TOTAL",SUM(INDIRECT("N4:N"&amp;ROW()-1)),""))</f>
        <v/>
      </c>
      <c r="O88" s="7" t="str">
        <f ca="1">IF(AND($A88&lt;&gt;"",$A88&lt;&gt;"TOTAL"),IF(AND([3]PREMIOS_GRADOS!$AA86&lt;&gt;"",[3]PREMIOS_GRADOS!$AA86&lt;&gt;0),[3]PREMIOS_GRADOS!$AA86,""),IF($A88="TOTAL",SUM(INDIRECT("O4:O"&amp;ROW()-1)),""))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IF(AND($A88&lt;&gt;"",$A88&lt;&gt;"TOTAL"),IF(AND([3]PREMIOS_GRADOS!$AD86&lt;&gt;"",[3]PREMIOS_GRADOS!$AD86&lt;&gt;0),[3]PREMIOS_GRADOS!$AD86,""),IF($A88="TOTAL",SUM(INDIRECT("Q4:Q"&amp;ROW()-1)),""))</f>
        <v/>
      </c>
      <c r="R88" s="7" t="str">
        <f ca="1">IF(AND($A88&lt;&gt;"",$A88&lt;&gt;"TOTAL"),IF(AND([3]PREMIOS_GRADOS!$AF86&lt;&gt;"",[3]PREMIOS_GRADOS!$AF86&lt;&gt;0),[3]PREMIOS_GRADOS!$AF86,""),IF($A88="TOTAL",SUM(INDIRECT("R4:R"&amp;ROW()-1)),""))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IF(AND($A88&lt;&gt;"",$A88&lt;&gt;"TOTAL"),IF(AND([3]PREMIOS_GRADOS!$AI86&lt;&gt;"",[3]PREMIOS_GRADOS!$AI86&lt;&gt;0),[3]PREMIOS_GRADOS!$AI86,""),IF($A88="TOTAL",SUM(INDIRECT("T4:T"&amp;ROW()-1)),""))</f>
        <v/>
      </c>
      <c r="U88" s="7" t="str">
        <f ca="1">IF(AND($A88&lt;&gt;"",$A88&lt;&gt;"TOTAL"),IF(AND([3]PREMIOS_GRADOS!$AK86&lt;&gt;"",[3]PREMIOS_GRADOS!$AK86&lt;&gt;0),[3]PREMIOS_GRADOS!$AK86,""),IF($A88="TOTAL",SUM(INDIRECT("U4:U"&amp;ROW()-1)),""))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IF(AND($A88&lt;&gt;"",$A88&lt;&gt;"TOTAL"),IF(AND([3]PREMIOS_GRADOS!$AN86&lt;&gt;"",[3]PREMIOS_GRADOS!$AN86&lt;&gt;0),[3]PREMIOS_GRADOS!$AN86,""),IF($A88="TOTAL",SUM(INDIRECT("W4:W"&amp;ROW()-1)),""))</f>
        <v/>
      </c>
      <c r="X88" s="7" t="str">
        <f ca="1">IF(AND($A88&lt;&gt;"",$A88&lt;&gt;"TOTAL"),IF(AND([3]PREMIOS_GRADOS!$AP86&lt;&gt;"",[3]PREMIOS_GRADOS!$AP86&lt;&gt;0),[3]PREMIOS_GRADOS!$AP86,""),IF($A88="TOTAL",SUM(INDIRECT("X4:X"&amp;ROW()-1)),""))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IF(AND($A88&lt;&gt;"",$A88&lt;&gt;"TOTAL"),IF(AND([3]PREMIOS_GRADOS!$AS86&lt;&gt;"",[3]PREMIOS_GRADOS!$AS86&lt;&gt;0),[3]PREMIOS_GRADOS!$AS86,""),IF($A88="TOTAL",SUM(INDIRECT("Z4:Z"&amp;ROW()-1)),""))</f>
        <v/>
      </c>
      <c r="AA88" s="7" t="str">
        <f ca="1">IF(AND($A88&lt;&gt;"",$A88&lt;&gt;"TOTAL"),IF(AND([3]PREMIOS_GRADOS!$AU86&lt;&gt;"",[3]PREMIOS_GRADOS!$AU86&lt;&gt;0),[3]PREMIOS_GRADOS!$AU86,""),IF($A88="TOTAL",SUM(INDIRECT("AA4:AA"&amp;ROW()-1)),""))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IF(AND($A88&lt;&gt;"",$A88&lt;&gt;"TOTAL"),IF(AND([3]PREMIOS_GRADOS!$AX86&lt;&gt;"",[3]PREMIOS_GRADOS!$AX86&lt;&gt;0),[3]PREMIOS_GRADOS!$AX86,""),IF($A88="TOTAL",SUM(INDIRECT("AC4:AC"&amp;ROW()-1)),""))</f>
        <v/>
      </c>
      <c r="AD88" s="7" t="str">
        <f ca="1">IF(AND($A88&lt;&gt;"",$A88&lt;&gt;"TOTAL"),IF(AND([3]PREMIOS_GRADOS!$AZ86&lt;&gt;"",[3]PREMIOS_GRADOS!$AZ86&lt;&gt;0),[3]PREMIOS_GRADOS!$AZ86,""),IF($A88="TOTAL",SUM(INDIRECT("AD4:AD"&amp;ROW()-1)),""))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IF(AND($A88&lt;&gt;"",$A88&lt;&gt;"TOTAL"),IF(AND([3]PREMIOS_GRADOS!$BC86&lt;&gt;"",[3]PREMIOS_GRADOS!$BC86&lt;&gt;0),[3]PREMIOS_GRADOS!$BC86,""),IF($A88="TOTAL",SUM(INDIRECT("AF4:AF"&amp;ROW()-1)),""))</f>
        <v/>
      </c>
      <c r="AG88" s="7" t="str">
        <f ca="1">IF(AND($A88&lt;&gt;"",$A88&lt;&gt;"TOTAL"),IF(AND([3]PREMIOS_GRADOS!$BE86&lt;&gt;"",[3]PREMIOS_GRADOS!$BE86&lt;&gt;0),[3]PREMIOS_GRADOS!$BE86,""),IF($A88="TOTAL",SUM(INDIRECT("AG4:AG"&amp;ROW()-1)),""))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IF(AND($A88&lt;&gt;"",$A88&lt;&gt;"TOTAL"),IF(AND([3]PREMIOS_GRADOS!$BH86&lt;&gt;"",[3]PREMIOS_GRADOS!$BH86&lt;&gt;0),[3]PREMIOS_GRADOS!$BH86,""),IF($A88="TOTAL",SUM(INDIRECT("AI4:AI"&amp;ROW()-1)),""))</f>
        <v/>
      </c>
      <c r="AJ88" s="7" t="str">
        <f ca="1">IF(AND($A88&lt;&gt;"",$A88&lt;&gt;"TOTAL"),IF(AND([3]PREMIOS_GRADOS!$BJ86&lt;&gt;"",[3]PREMIOS_GRADOS!$BJ86&lt;&gt;0),[3]PREMIOS_GRADOS!$BJ86,""),IF($A88="TOTAL",SUM(INDIRECT("AJ4:AJ"&amp;ROW()-1)),""))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IF(AND($A88&lt;&gt;"",$A88&lt;&gt;"TOTAL"),IF(AND([3]PREMIOS_GRADOS!$BM86&lt;&gt;"",[3]PREMIOS_GRADOS!$BM86&lt;&gt;0),[3]PREMIOS_GRADOS!$BM86,""),IF($A88="TOTAL",SUM(INDIRECT("AL4:AL"&amp;ROW()-1)),""))</f>
        <v/>
      </c>
      <c r="AM88" s="7" t="str">
        <f ca="1">IF(AND($A88&lt;&gt;"",$A88&lt;&gt;"TOTAL"),IF(AND([3]PREMIOS_GRADOS!$BO86&lt;&gt;"",[3]PREMIOS_GRADOS!$BO86&lt;&gt;0),[3]PREMIOS_GRADOS!$BO86,""),IF($A88="TOTAL",SUM(INDIRECT("AM4:AM"&amp;ROW()-1)),""))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IF(AND($A88&lt;&gt;"",$A88&lt;&gt;"TOTAL"),IF(AND([3]PREMIOS_GRADOS!$BR86&lt;&gt;"",[3]PREMIOS_GRADOS!$BR86&lt;&gt;0),[3]PREMIOS_GRADOS!$BR86,""),IF($A88="TOTAL",SUM(INDIRECT("AO4:AO"&amp;ROW()-1)),""))</f>
        <v/>
      </c>
      <c r="AP88" s="7" t="str">
        <f ca="1">IF(AND($A88&lt;&gt;"",$A88&lt;&gt;"TOTAL"),IF(AND([3]PREMIOS_GRADOS!$BT86&lt;&gt;"",[3]PREMIOS_GRADOS!$BT86&lt;&gt;0),[3]PREMIOS_GRADOS!$BT86,""),IF($A88="TOTAL",SUM(INDIRECT("AP4:AP"&amp;ROW()-1)),""))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IF(AND($A88&lt;&gt;"",$A88&lt;&gt;"TOTAL"),IF(AND([3]PREMIOS_GRADOS!$BW86&lt;&gt;"",[3]PREMIOS_GRADOS!$BW86&lt;&gt;0),[3]PREMIOS_GRADOS!$BW86,""),IF($A88="TOTAL",SUM(INDIRECT("AR4:AR"&amp;ROW()-1)),""))</f>
        <v/>
      </c>
      <c r="AS88" s="7" t="str">
        <f ca="1">IF(AND($A88&lt;&gt;"",$A88&lt;&gt;"TOTAL"),IF(AND([3]PREMIOS_GRADOS!$BY86&lt;&gt;"",[3]PREMIOS_GRADOS!$BY86&lt;&gt;0),[3]PREMIOS_GRADOS!$BY86,""),IF($A88="TOTAL",SUM(INDIRECT("AS4:AS"&amp;ROW()-1)),""))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IF(AND($A88&lt;&gt;"",$A88&lt;&gt;"TOTAL"),IF(AND([3]PREMIOS_GRADOS!$CB86&lt;&gt;"",[3]PREMIOS_GRADOS!$CB86&lt;&gt;0),[3]PREMIOS_GRADOS!$CB86,""),IF($A88="TOTAL",SUM(INDIRECT("AU4:AU"&amp;ROW()-1)),""))</f>
        <v/>
      </c>
      <c r="AV88" s="7" t="str">
        <f ca="1">IF(AND($A88&lt;&gt;"",$A88&lt;&gt;"TOTAL"),IF(AND([3]PREMIOS_GRADOS!$CD86&lt;&gt;"",[3]PREMIOS_GRADOS!$CD86&lt;&gt;0),[3]PREMIOS_GRADOS!$CD86,""),IF($A88="TOTAL",SUM(INDIRECT("AV4:AV"&amp;ROW()-1)),""))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IF(AND($A88&lt;&gt;"",$A88&lt;&gt;"TOTAL"),IF(AND([3]PREMIOS_GRADOS!$CG86&lt;&gt;"",[3]PREMIOS_GRADOS!$CG86&lt;&gt;0),[3]PREMIOS_GRADOS!$CG86,""),IF($A88="TOTAL",SUM(INDIRECT("AX4:AX"&amp;ROW()-1)),""))</f>
        <v/>
      </c>
      <c r="AY88" s="7" t="str">
        <f ca="1">IF(AND($A88&lt;&gt;"",$A88&lt;&gt;"TOTAL"),IF(AND([3]PREMIOS_GRADOS!$CI86&lt;&gt;"",[3]PREMIOS_GRADOS!$CI86&lt;&gt;0),[3]PREMIOS_GRADOS!$CI86,""),IF($A88="TOTAL",SUM(INDIRECT("AY4:AY"&amp;ROW()-1)),""))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IF(AND($A88&lt;&gt;"",$A88&lt;&gt;"TOTAL"),IF(AND([3]PREMIOS_GRADOS!$CL86&lt;&gt;"",[3]PREMIOS_GRADOS!$CL86&lt;&gt;0),[3]PREMIOS_GRADOS!$CL86,""),IF($A88="TOTAL",SUM(INDIRECT("BA4:BA"&amp;ROW()-1)),""))</f>
        <v/>
      </c>
      <c r="BB88" s="7" t="str">
        <f ca="1">IF(AND($A88&lt;&gt;"",$A88&lt;&gt;"TOTAL"),IF(AND([3]PREMIOS_GRADOS!$CN86&lt;&gt;"",[3]PREMIOS_GRADOS!$CN86&lt;&gt;0),[3]PREMIOS_GRADOS!$CN86,""),IF($A88="TOTAL",SUM(INDIRECT("BB4:BB"&amp;ROW()-1)),""))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IF(AND($A88&lt;&gt;"",$A88&lt;&gt;"TOTAL"),IF(AND([3]PREMIOS_GRADOS!$CQ86&lt;&gt;"",[3]PREMIOS_GRADOS!$CQ86&lt;&gt;0),[3]PREMIOS_GRADOS!$CQ86,""),IF($A88="TOTAL",SUM(INDIRECT("BD4:BD"&amp;ROW()-1)),""))</f>
        <v/>
      </c>
      <c r="BE88" s="7" t="str">
        <f ca="1">IF(AND($A88&lt;&gt;"",$A88&lt;&gt;"TOTAL"),IF(AND([3]PREMIOS_GRADOS!$CS86&lt;&gt;"",[3]PREMIOS_GRADOS!$CS86&lt;&gt;0),[3]PREMIOS_GRADOS!$CS86,""),IF($A88="TOTAL",SUM(INDIRECT("BE4:BE"&amp;ROW()-1)),""))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IF([3]PREMIOS_GRADOS!$D87&lt;&gt;"",[3]PREMIOS_GRADOS!$D87,IF(AND([3]PREMIOS_GRADOS!$D87="",[3]PREMIOS_GRADOS!$D88="",[3]PREMIOS_GRADOS!$D86=""),"","TOTAL"))</f>
        <v/>
      </c>
      <c r="B89" s="7" t="str">
        <f ca="1">IF(AND($A89&lt;&gt;"",$A89&lt;&gt;"TOTAL"),IF(AND([3]PREMIOS_GRADOS!$E87&lt;&gt;"",[3]PREMIOS_GRADOS!$E87&lt;&gt;0),[3]PREMIOS_GRADOS!$E87,""),IF($A89="TOTAL",SUM(INDIRECT("B4:B"&amp;ROW()-1)),""))</f>
        <v/>
      </c>
      <c r="C89" s="7" t="str">
        <f ca="1">IF(AND($A89&lt;&gt;"",$A89&lt;&gt;"TOTAL"),IF(AND([3]PREMIOS_GRADOS!$G87&lt;&gt;"",[3]PREMIOS_GRADOS!$G87&lt;&gt;0),[3]PREMIOS_GRADOS!$G87,""),IF($A89="TOTAL",SUM(INDIRECT("C4:C"&amp;ROW()-1)),""))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IF(AND($A89&lt;&gt;"",$A89&lt;&gt;"TOTAL"),IF(AND([3]PREMIOS_GRADOS!$J87&lt;&gt;"",[3]PREMIOS_GRADOS!$J87&lt;&gt;0),[3]PREMIOS_GRADOS!$J87,""),IF($A89="TOTAL",SUM(INDIRECT("E4:E"&amp;ROW()-1)),""))</f>
        <v/>
      </c>
      <c r="F89" s="7" t="str">
        <f ca="1">IF(AND($A89&lt;&gt;"",$A89&lt;&gt;"TOTAL"),IF(AND([3]PREMIOS_GRADOS!$L87&lt;&gt;"",[3]PREMIOS_GRADOS!$L87&lt;&gt;0),[3]PREMIOS_GRADOS!$L87,""),IF($A89="TOTAL",SUM(INDIRECT("F4:F"&amp;ROW()-1)),""))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IF(AND($A89&lt;&gt;"",$A89&lt;&gt;"TOTAL"),IF(AND([3]PREMIOS_GRADOS!$O87&lt;&gt;"",[3]PREMIOS_GRADOS!$O87&lt;&gt;0),[3]PREMIOS_GRADOS!$O87,""),IF($A89="TOTAL",SUM(INDIRECT("H4:H"&amp;ROW()-1)),""))</f>
        <v/>
      </c>
      <c r="I89" s="7" t="str">
        <f ca="1">IF(AND($A89&lt;&gt;"",$A89&lt;&gt;"TOTAL"),IF(AND([3]PREMIOS_GRADOS!$Q87&lt;&gt;"",[3]PREMIOS_GRADOS!$Q87&lt;&gt;0),[3]PREMIOS_GRADOS!$Q87,""),IF($A89="TOTAL",SUM(INDIRECT("I4:I"&amp;ROW()-1)),""))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IF(AND($A89&lt;&gt;"",$A89&lt;&gt;"TOTAL"),IF(AND([3]PREMIOS_GRADOS!$T87&lt;&gt;"",[3]PREMIOS_GRADOS!$T87&lt;&gt;0),[3]PREMIOS_GRADOS!$T87,""),IF($A89="TOTAL",SUM(INDIRECT("K4:K"&amp;ROW()-1)),""))</f>
        <v/>
      </c>
      <c r="L89" s="7" t="str">
        <f ca="1">IF(AND($A89&lt;&gt;"",$A89&lt;&gt;"TOTAL"),IF(AND([3]PREMIOS_GRADOS!$V87&lt;&gt;"",[3]PREMIOS_GRADOS!$V87&lt;&gt;0),[3]PREMIOS_GRADOS!$V87,""),IF($A89="TOTAL",SUM(INDIRECT("L4:L"&amp;ROW()-1)),""))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IF(AND($A89&lt;&gt;"",$A89&lt;&gt;"TOTAL"),IF(AND([3]PREMIOS_GRADOS!$Y87&lt;&gt;"",[3]PREMIOS_GRADOS!$Y87&lt;&gt;0),[3]PREMIOS_GRADOS!$Y87,""),IF($A89="TOTAL",SUM(INDIRECT("N4:N"&amp;ROW()-1)),""))</f>
        <v/>
      </c>
      <c r="O89" s="7" t="str">
        <f ca="1">IF(AND($A89&lt;&gt;"",$A89&lt;&gt;"TOTAL"),IF(AND([3]PREMIOS_GRADOS!$AA87&lt;&gt;"",[3]PREMIOS_GRADOS!$AA87&lt;&gt;0),[3]PREMIOS_GRADOS!$AA87,""),IF($A89="TOTAL",SUM(INDIRECT("O4:O"&amp;ROW()-1)),""))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IF(AND($A89&lt;&gt;"",$A89&lt;&gt;"TOTAL"),IF(AND([3]PREMIOS_GRADOS!$AD87&lt;&gt;"",[3]PREMIOS_GRADOS!$AD87&lt;&gt;0),[3]PREMIOS_GRADOS!$AD87,""),IF($A89="TOTAL",SUM(INDIRECT("Q4:Q"&amp;ROW()-1)),""))</f>
        <v/>
      </c>
      <c r="R89" s="7" t="str">
        <f ca="1">IF(AND($A89&lt;&gt;"",$A89&lt;&gt;"TOTAL"),IF(AND([3]PREMIOS_GRADOS!$AF87&lt;&gt;"",[3]PREMIOS_GRADOS!$AF87&lt;&gt;0),[3]PREMIOS_GRADOS!$AF87,""),IF($A89="TOTAL",SUM(INDIRECT("R4:R"&amp;ROW()-1)),""))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IF(AND($A89&lt;&gt;"",$A89&lt;&gt;"TOTAL"),IF(AND([3]PREMIOS_GRADOS!$AI87&lt;&gt;"",[3]PREMIOS_GRADOS!$AI87&lt;&gt;0),[3]PREMIOS_GRADOS!$AI87,""),IF($A89="TOTAL",SUM(INDIRECT("T4:T"&amp;ROW()-1)),""))</f>
        <v/>
      </c>
      <c r="U89" s="7" t="str">
        <f ca="1">IF(AND($A89&lt;&gt;"",$A89&lt;&gt;"TOTAL"),IF(AND([3]PREMIOS_GRADOS!$AK87&lt;&gt;"",[3]PREMIOS_GRADOS!$AK87&lt;&gt;0),[3]PREMIOS_GRADOS!$AK87,""),IF($A89="TOTAL",SUM(INDIRECT("U4:U"&amp;ROW()-1)),""))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IF(AND($A89&lt;&gt;"",$A89&lt;&gt;"TOTAL"),IF(AND([3]PREMIOS_GRADOS!$AN87&lt;&gt;"",[3]PREMIOS_GRADOS!$AN87&lt;&gt;0),[3]PREMIOS_GRADOS!$AN87,""),IF($A89="TOTAL",SUM(INDIRECT("W4:W"&amp;ROW()-1)),""))</f>
        <v/>
      </c>
      <c r="X89" s="7" t="str">
        <f ca="1">IF(AND($A89&lt;&gt;"",$A89&lt;&gt;"TOTAL"),IF(AND([3]PREMIOS_GRADOS!$AP87&lt;&gt;"",[3]PREMIOS_GRADOS!$AP87&lt;&gt;0),[3]PREMIOS_GRADOS!$AP87,""),IF($A89="TOTAL",SUM(INDIRECT("X4:X"&amp;ROW()-1)),""))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IF(AND($A89&lt;&gt;"",$A89&lt;&gt;"TOTAL"),IF(AND([3]PREMIOS_GRADOS!$AS87&lt;&gt;"",[3]PREMIOS_GRADOS!$AS87&lt;&gt;0),[3]PREMIOS_GRADOS!$AS87,""),IF($A89="TOTAL",SUM(INDIRECT("Z4:Z"&amp;ROW()-1)),""))</f>
        <v/>
      </c>
      <c r="AA89" s="7" t="str">
        <f ca="1">IF(AND($A89&lt;&gt;"",$A89&lt;&gt;"TOTAL"),IF(AND([3]PREMIOS_GRADOS!$AU87&lt;&gt;"",[3]PREMIOS_GRADOS!$AU87&lt;&gt;0),[3]PREMIOS_GRADOS!$AU87,""),IF($A89="TOTAL",SUM(INDIRECT("AA4:AA"&amp;ROW()-1)),""))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IF(AND($A89&lt;&gt;"",$A89&lt;&gt;"TOTAL"),IF(AND([3]PREMIOS_GRADOS!$AX87&lt;&gt;"",[3]PREMIOS_GRADOS!$AX87&lt;&gt;0),[3]PREMIOS_GRADOS!$AX87,""),IF($A89="TOTAL",SUM(INDIRECT("AC4:AC"&amp;ROW()-1)),""))</f>
        <v/>
      </c>
      <c r="AD89" s="7" t="str">
        <f ca="1">IF(AND($A89&lt;&gt;"",$A89&lt;&gt;"TOTAL"),IF(AND([3]PREMIOS_GRADOS!$AZ87&lt;&gt;"",[3]PREMIOS_GRADOS!$AZ87&lt;&gt;0),[3]PREMIOS_GRADOS!$AZ87,""),IF($A89="TOTAL",SUM(INDIRECT("AD4:AD"&amp;ROW()-1)),""))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IF(AND($A89&lt;&gt;"",$A89&lt;&gt;"TOTAL"),IF(AND([3]PREMIOS_GRADOS!$BC87&lt;&gt;"",[3]PREMIOS_GRADOS!$BC87&lt;&gt;0),[3]PREMIOS_GRADOS!$BC87,""),IF($A89="TOTAL",SUM(INDIRECT("AF4:AF"&amp;ROW()-1)),""))</f>
        <v/>
      </c>
      <c r="AG89" s="7" t="str">
        <f ca="1">IF(AND($A89&lt;&gt;"",$A89&lt;&gt;"TOTAL"),IF(AND([3]PREMIOS_GRADOS!$BE87&lt;&gt;"",[3]PREMIOS_GRADOS!$BE87&lt;&gt;0),[3]PREMIOS_GRADOS!$BE87,""),IF($A89="TOTAL",SUM(INDIRECT("AG4:AG"&amp;ROW()-1)),""))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IF(AND($A89&lt;&gt;"",$A89&lt;&gt;"TOTAL"),IF(AND([3]PREMIOS_GRADOS!$BH87&lt;&gt;"",[3]PREMIOS_GRADOS!$BH87&lt;&gt;0),[3]PREMIOS_GRADOS!$BH87,""),IF($A89="TOTAL",SUM(INDIRECT("AI4:AI"&amp;ROW()-1)),""))</f>
        <v/>
      </c>
      <c r="AJ89" s="7" t="str">
        <f ca="1">IF(AND($A89&lt;&gt;"",$A89&lt;&gt;"TOTAL"),IF(AND([3]PREMIOS_GRADOS!$BJ87&lt;&gt;"",[3]PREMIOS_GRADOS!$BJ87&lt;&gt;0),[3]PREMIOS_GRADOS!$BJ87,""),IF($A89="TOTAL",SUM(INDIRECT("AJ4:AJ"&amp;ROW()-1)),""))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IF(AND($A89&lt;&gt;"",$A89&lt;&gt;"TOTAL"),IF(AND([3]PREMIOS_GRADOS!$BM87&lt;&gt;"",[3]PREMIOS_GRADOS!$BM87&lt;&gt;0),[3]PREMIOS_GRADOS!$BM87,""),IF($A89="TOTAL",SUM(INDIRECT("AL4:AL"&amp;ROW()-1)),""))</f>
        <v/>
      </c>
      <c r="AM89" s="7" t="str">
        <f ca="1">IF(AND($A89&lt;&gt;"",$A89&lt;&gt;"TOTAL"),IF(AND([3]PREMIOS_GRADOS!$BO87&lt;&gt;"",[3]PREMIOS_GRADOS!$BO87&lt;&gt;0),[3]PREMIOS_GRADOS!$BO87,""),IF($A89="TOTAL",SUM(INDIRECT("AM4:AM"&amp;ROW()-1)),""))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IF(AND($A89&lt;&gt;"",$A89&lt;&gt;"TOTAL"),IF(AND([3]PREMIOS_GRADOS!$BR87&lt;&gt;"",[3]PREMIOS_GRADOS!$BR87&lt;&gt;0),[3]PREMIOS_GRADOS!$BR87,""),IF($A89="TOTAL",SUM(INDIRECT("AO4:AO"&amp;ROW()-1)),""))</f>
        <v/>
      </c>
      <c r="AP89" s="7" t="str">
        <f ca="1">IF(AND($A89&lt;&gt;"",$A89&lt;&gt;"TOTAL"),IF(AND([3]PREMIOS_GRADOS!$BT87&lt;&gt;"",[3]PREMIOS_GRADOS!$BT87&lt;&gt;0),[3]PREMIOS_GRADOS!$BT87,""),IF($A89="TOTAL",SUM(INDIRECT("AP4:AP"&amp;ROW()-1)),""))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IF(AND($A89&lt;&gt;"",$A89&lt;&gt;"TOTAL"),IF(AND([3]PREMIOS_GRADOS!$BW87&lt;&gt;"",[3]PREMIOS_GRADOS!$BW87&lt;&gt;0),[3]PREMIOS_GRADOS!$BW87,""),IF($A89="TOTAL",SUM(INDIRECT("AR4:AR"&amp;ROW()-1)),""))</f>
        <v/>
      </c>
      <c r="AS89" s="7" t="str">
        <f ca="1">IF(AND($A89&lt;&gt;"",$A89&lt;&gt;"TOTAL"),IF(AND([3]PREMIOS_GRADOS!$BY87&lt;&gt;"",[3]PREMIOS_GRADOS!$BY87&lt;&gt;0),[3]PREMIOS_GRADOS!$BY87,""),IF($A89="TOTAL",SUM(INDIRECT("AS4:AS"&amp;ROW()-1)),""))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IF(AND($A89&lt;&gt;"",$A89&lt;&gt;"TOTAL"),IF(AND([3]PREMIOS_GRADOS!$CB87&lt;&gt;"",[3]PREMIOS_GRADOS!$CB87&lt;&gt;0),[3]PREMIOS_GRADOS!$CB87,""),IF($A89="TOTAL",SUM(INDIRECT("AU4:AU"&amp;ROW()-1)),""))</f>
        <v/>
      </c>
      <c r="AV89" s="7" t="str">
        <f ca="1">IF(AND($A89&lt;&gt;"",$A89&lt;&gt;"TOTAL"),IF(AND([3]PREMIOS_GRADOS!$CD87&lt;&gt;"",[3]PREMIOS_GRADOS!$CD87&lt;&gt;0),[3]PREMIOS_GRADOS!$CD87,""),IF($A89="TOTAL",SUM(INDIRECT("AV4:AV"&amp;ROW()-1)),""))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IF(AND($A89&lt;&gt;"",$A89&lt;&gt;"TOTAL"),IF(AND([3]PREMIOS_GRADOS!$CG87&lt;&gt;"",[3]PREMIOS_GRADOS!$CG87&lt;&gt;0),[3]PREMIOS_GRADOS!$CG87,""),IF($A89="TOTAL",SUM(INDIRECT("AX4:AX"&amp;ROW()-1)),""))</f>
        <v/>
      </c>
      <c r="AY89" s="7" t="str">
        <f ca="1">IF(AND($A89&lt;&gt;"",$A89&lt;&gt;"TOTAL"),IF(AND([3]PREMIOS_GRADOS!$CI87&lt;&gt;"",[3]PREMIOS_GRADOS!$CI87&lt;&gt;0),[3]PREMIOS_GRADOS!$CI87,""),IF($A89="TOTAL",SUM(INDIRECT("AY4:AY"&amp;ROW()-1)),""))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IF(AND($A89&lt;&gt;"",$A89&lt;&gt;"TOTAL"),IF(AND([3]PREMIOS_GRADOS!$CL87&lt;&gt;"",[3]PREMIOS_GRADOS!$CL87&lt;&gt;0),[3]PREMIOS_GRADOS!$CL87,""),IF($A89="TOTAL",SUM(INDIRECT("BA4:BA"&amp;ROW()-1)),""))</f>
        <v/>
      </c>
      <c r="BB89" s="7" t="str">
        <f ca="1">IF(AND($A89&lt;&gt;"",$A89&lt;&gt;"TOTAL"),IF(AND([3]PREMIOS_GRADOS!$CN87&lt;&gt;"",[3]PREMIOS_GRADOS!$CN87&lt;&gt;0),[3]PREMIOS_GRADOS!$CN87,""),IF($A89="TOTAL",SUM(INDIRECT("BB4:BB"&amp;ROW()-1)),""))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IF(AND($A89&lt;&gt;"",$A89&lt;&gt;"TOTAL"),IF(AND([3]PREMIOS_GRADOS!$CQ87&lt;&gt;"",[3]PREMIOS_GRADOS!$CQ87&lt;&gt;0),[3]PREMIOS_GRADOS!$CQ87,""),IF($A89="TOTAL",SUM(INDIRECT("BD4:BD"&amp;ROW()-1)),""))</f>
        <v/>
      </c>
      <c r="BE89" s="7" t="str">
        <f ca="1">IF(AND($A89&lt;&gt;"",$A89&lt;&gt;"TOTAL"),IF(AND([3]PREMIOS_GRADOS!$CS87&lt;&gt;"",[3]PREMIOS_GRADOS!$CS87&lt;&gt;0),[3]PREMIOS_GRADOS!$CS87,""),IF($A89="TOTAL",SUM(INDIRECT("BE4:BE"&amp;ROW()-1)),""))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IF([3]PREMIOS_GRADOS!$D88&lt;&gt;"",[3]PREMIOS_GRADOS!$D88,IF(AND([3]PREMIOS_GRADOS!$D88="",[3]PREMIOS_GRADOS!$D89="",[3]PREMIOS_GRADOS!$D87=""),"","TOTAL"))</f>
        <v/>
      </c>
      <c r="B90" s="7" t="str">
        <f ca="1">IF(AND($A90&lt;&gt;"",$A90&lt;&gt;"TOTAL"),IF(AND([3]PREMIOS_GRADOS!$E88&lt;&gt;"",[3]PREMIOS_GRADOS!$E88&lt;&gt;0),[3]PREMIOS_GRADOS!$E88,""),IF($A90="TOTAL",SUM(INDIRECT("B4:B"&amp;ROW()-1)),""))</f>
        <v/>
      </c>
      <c r="C90" s="7" t="str">
        <f ca="1">IF(AND($A90&lt;&gt;"",$A90&lt;&gt;"TOTAL"),IF(AND([3]PREMIOS_GRADOS!$G88&lt;&gt;"",[3]PREMIOS_GRADOS!$G88&lt;&gt;0),[3]PREMIOS_GRADOS!$G88,""),IF($A90="TOTAL",SUM(INDIRECT("C4:C"&amp;ROW()-1)),""))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IF(AND($A90&lt;&gt;"",$A90&lt;&gt;"TOTAL"),IF(AND([3]PREMIOS_GRADOS!$J88&lt;&gt;"",[3]PREMIOS_GRADOS!$J88&lt;&gt;0),[3]PREMIOS_GRADOS!$J88,""),IF($A90="TOTAL",SUM(INDIRECT("E4:E"&amp;ROW()-1)),""))</f>
        <v/>
      </c>
      <c r="F90" s="7" t="str">
        <f ca="1">IF(AND($A90&lt;&gt;"",$A90&lt;&gt;"TOTAL"),IF(AND([3]PREMIOS_GRADOS!$L88&lt;&gt;"",[3]PREMIOS_GRADOS!$L88&lt;&gt;0),[3]PREMIOS_GRADOS!$L88,""),IF($A90="TOTAL",SUM(INDIRECT("F4:F"&amp;ROW()-1)),""))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IF(AND($A90&lt;&gt;"",$A90&lt;&gt;"TOTAL"),IF(AND([3]PREMIOS_GRADOS!$O88&lt;&gt;"",[3]PREMIOS_GRADOS!$O88&lt;&gt;0),[3]PREMIOS_GRADOS!$O88,""),IF($A90="TOTAL",SUM(INDIRECT("H4:H"&amp;ROW()-1)),""))</f>
        <v/>
      </c>
      <c r="I90" s="7" t="str">
        <f ca="1">IF(AND($A90&lt;&gt;"",$A90&lt;&gt;"TOTAL"),IF(AND([3]PREMIOS_GRADOS!$Q88&lt;&gt;"",[3]PREMIOS_GRADOS!$Q88&lt;&gt;0),[3]PREMIOS_GRADOS!$Q88,""),IF($A90="TOTAL",SUM(INDIRECT("I4:I"&amp;ROW()-1)),""))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IF(AND($A90&lt;&gt;"",$A90&lt;&gt;"TOTAL"),IF(AND([3]PREMIOS_GRADOS!$T88&lt;&gt;"",[3]PREMIOS_GRADOS!$T88&lt;&gt;0),[3]PREMIOS_GRADOS!$T88,""),IF($A90="TOTAL",SUM(INDIRECT("K4:K"&amp;ROW()-1)),""))</f>
        <v/>
      </c>
      <c r="L90" s="7" t="str">
        <f ca="1">IF(AND($A90&lt;&gt;"",$A90&lt;&gt;"TOTAL"),IF(AND([3]PREMIOS_GRADOS!$V88&lt;&gt;"",[3]PREMIOS_GRADOS!$V88&lt;&gt;0),[3]PREMIOS_GRADOS!$V88,""),IF($A90="TOTAL",SUM(INDIRECT("L4:L"&amp;ROW()-1)),""))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IF(AND($A90&lt;&gt;"",$A90&lt;&gt;"TOTAL"),IF(AND([3]PREMIOS_GRADOS!$Y88&lt;&gt;"",[3]PREMIOS_GRADOS!$Y88&lt;&gt;0),[3]PREMIOS_GRADOS!$Y88,""),IF($A90="TOTAL",SUM(INDIRECT("N4:N"&amp;ROW()-1)),""))</f>
        <v/>
      </c>
      <c r="O90" s="7" t="str">
        <f ca="1">IF(AND($A90&lt;&gt;"",$A90&lt;&gt;"TOTAL"),IF(AND([3]PREMIOS_GRADOS!$AA88&lt;&gt;"",[3]PREMIOS_GRADOS!$AA88&lt;&gt;0),[3]PREMIOS_GRADOS!$AA88,""),IF($A90="TOTAL",SUM(INDIRECT("O4:O"&amp;ROW()-1)),""))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IF(AND($A90&lt;&gt;"",$A90&lt;&gt;"TOTAL"),IF(AND([3]PREMIOS_GRADOS!$AD88&lt;&gt;"",[3]PREMIOS_GRADOS!$AD88&lt;&gt;0),[3]PREMIOS_GRADOS!$AD88,""),IF($A90="TOTAL",SUM(INDIRECT("Q4:Q"&amp;ROW()-1)),""))</f>
        <v/>
      </c>
      <c r="R90" s="7" t="str">
        <f ca="1">IF(AND($A90&lt;&gt;"",$A90&lt;&gt;"TOTAL"),IF(AND([3]PREMIOS_GRADOS!$AF88&lt;&gt;"",[3]PREMIOS_GRADOS!$AF88&lt;&gt;0),[3]PREMIOS_GRADOS!$AF88,""),IF($A90="TOTAL",SUM(INDIRECT("R4:R"&amp;ROW()-1)),""))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IF(AND($A90&lt;&gt;"",$A90&lt;&gt;"TOTAL"),IF(AND([3]PREMIOS_GRADOS!$AI88&lt;&gt;"",[3]PREMIOS_GRADOS!$AI88&lt;&gt;0),[3]PREMIOS_GRADOS!$AI88,""),IF($A90="TOTAL",SUM(INDIRECT("T4:T"&amp;ROW()-1)),""))</f>
        <v/>
      </c>
      <c r="U90" s="7" t="str">
        <f ca="1">IF(AND($A90&lt;&gt;"",$A90&lt;&gt;"TOTAL"),IF(AND([3]PREMIOS_GRADOS!$AK88&lt;&gt;"",[3]PREMIOS_GRADOS!$AK88&lt;&gt;0),[3]PREMIOS_GRADOS!$AK88,""),IF($A90="TOTAL",SUM(INDIRECT("U4:U"&amp;ROW()-1)),""))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IF(AND($A90&lt;&gt;"",$A90&lt;&gt;"TOTAL"),IF(AND([3]PREMIOS_GRADOS!$AN88&lt;&gt;"",[3]PREMIOS_GRADOS!$AN88&lt;&gt;0),[3]PREMIOS_GRADOS!$AN88,""),IF($A90="TOTAL",SUM(INDIRECT("W4:W"&amp;ROW()-1)),""))</f>
        <v/>
      </c>
      <c r="X90" s="7" t="str">
        <f ca="1">IF(AND($A90&lt;&gt;"",$A90&lt;&gt;"TOTAL"),IF(AND([3]PREMIOS_GRADOS!$AP88&lt;&gt;"",[3]PREMIOS_GRADOS!$AP88&lt;&gt;0),[3]PREMIOS_GRADOS!$AP88,""),IF($A90="TOTAL",SUM(INDIRECT("X4:X"&amp;ROW()-1)),""))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IF(AND($A90&lt;&gt;"",$A90&lt;&gt;"TOTAL"),IF(AND([3]PREMIOS_GRADOS!$AS88&lt;&gt;"",[3]PREMIOS_GRADOS!$AS88&lt;&gt;0),[3]PREMIOS_GRADOS!$AS88,""),IF($A90="TOTAL",SUM(INDIRECT("Z4:Z"&amp;ROW()-1)),""))</f>
        <v/>
      </c>
      <c r="AA90" s="7" t="str">
        <f ca="1">IF(AND($A90&lt;&gt;"",$A90&lt;&gt;"TOTAL"),IF(AND([3]PREMIOS_GRADOS!$AU88&lt;&gt;"",[3]PREMIOS_GRADOS!$AU88&lt;&gt;0),[3]PREMIOS_GRADOS!$AU88,""),IF($A90="TOTAL",SUM(INDIRECT("AA4:AA"&amp;ROW()-1)),""))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IF(AND($A90&lt;&gt;"",$A90&lt;&gt;"TOTAL"),IF(AND([3]PREMIOS_GRADOS!$AX88&lt;&gt;"",[3]PREMIOS_GRADOS!$AX88&lt;&gt;0),[3]PREMIOS_GRADOS!$AX88,""),IF($A90="TOTAL",SUM(INDIRECT("AC4:AC"&amp;ROW()-1)),""))</f>
        <v/>
      </c>
      <c r="AD90" s="7" t="str">
        <f ca="1">IF(AND($A90&lt;&gt;"",$A90&lt;&gt;"TOTAL"),IF(AND([3]PREMIOS_GRADOS!$AZ88&lt;&gt;"",[3]PREMIOS_GRADOS!$AZ88&lt;&gt;0),[3]PREMIOS_GRADOS!$AZ88,""),IF($A90="TOTAL",SUM(INDIRECT("AD4:AD"&amp;ROW()-1)),""))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IF(AND($A90&lt;&gt;"",$A90&lt;&gt;"TOTAL"),IF(AND([3]PREMIOS_GRADOS!$BC88&lt;&gt;"",[3]PREMIOS_GRADOS!$BC88&lt;&gt;0),[3]PREMIOS_GRADOS!$BC88,""),IF($A90="TOTAL",SUM(INDIRECT("AF4:AF"&amp;ROW()-1)),""))</f>
        <v/>
      </c>
      <c r="AG90" s="7" t="str">
        <f ca="1">IF(AND($A90&lt;&gt;"",$A90&lt;&gt;"TOTAL"),IF(AND([3]PREMIOS_GRADOS!$BE88&lt;&gt;"",[3]PREMIOS_GRADOS!$BE88&lt;&gt;0),[3]PREMIOS_GRADOS!$BE88,""),IF($A90="TOTAL",SUM(INDIRECT("AG4:AG"&amp;ROW()-1)),""))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IF(AND($A90&lt;&gt;"",$A90&lt;&gt;"TOTAL"),IF(AND([3]PREMIOS_GRADOS!$BH88&lt;&gt;"",[3]PREMIOS_GRADOS!$BH88&lt;&gt;0),[3]PREMIOS_GRADOS!$BH88,""),IF($A90="TOTAL",SUM(INDIRECT("AI4:AI"&amp;ROW()-1)),""))</f>
        <v/>
      </c>
      <c r="AJ90" s="7" t="str">
        <f ca="1">IF(AND($A90&lt;&gt;"",$A90&lt;&gt;"TOTAL"),IF(AND([3]PREMIOS_GRADOS!$BJ88&lt;&gt;"",[3]PREMIOS_GRADOS!$BJ88&lt;&gt;0),[3]PREMIOS_GRADOS!$BJ88,""),IF($A90="TOTAL",SUM(INDIRECT("AJ4:AJ"&amp;ROW()-1)),""))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IF(AND($A90&lt;&gt;"",$A90&lt;&gt;"TOTAL"),IF(AND([3]PREMIOS_GRADOS!$BM88&lt;&gt;"",[3]PREMIOS_GRADOS!$BM88&lt;&gt;0),[3]PREMIOS_GRADOS!$BM88,""),IF($A90="TOTAL",SUM(INDIRECT("AL4:AL"&amp;ROW()-1)),""))</f>
        <v/>
      </c>
      <c r="AM90" s="7" t="str">
        <f ca="1">IF(AND($A90&lt;&gt;"",$A90&lt;&gt;"TOTAL"),IF(AND([3]PREMIOS_GRADOS!$BO88&lt;&gt;"",[3]PREMIOS_GRADOS!$BO88&lt;&gt;0),[3]PREMIOS_GRADOS!$BO88,""),IF($A90="TOTAL",SUM(INDIRECT("AM4:AM"&amp;ROW()-1)),""))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IF(AND($A90&lt;&gt;"",$A90&lt;&gt;"TOTAL"),IF(AND([3]PREMIOS_GRADOS!$BR88&lt;&gt;"",[3]PREMIOS_GRADOS!$BR88&lt;&gt;0),[3]PREMIOS_GRADOS!$BR88,""),IF($A90="TOTAL",SUM(INDIRECT("AO4:AO"&amp;ROW()-1)),""))</f>
        <v/>
      </c>
      <c r="AP90" s="7" t="str">
        <f ca="1">IF(AND($A90&lt;&gt;"",$A90&lt;&gt;"TOTAL"),IF(AND([3]PREMIOS_GRADOS!$BT88&lt;&gt;"",[3]PREMIOS_GRADOS!$BT88&lt;&gt;0),[3]PREMIOS_GRADOS!$BT88,""),IF($A90="TOTAL",SUM(INDIRECT("AP4:AP"&amp;ROW()-1)),""))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IF(AND($A90&lt;&gt;"",$A90&lt;&gt;"TOTAL"),IF(AND([3]PREMIOS_GRADOS!$BW88&lt;&gt;"",[3]PREMIOS_GRADOS!$BW88&lt;&gt;0),[3]PREMIOS_GRADOS!$BW88,""),IF($A90="TOTAL",SUM(INDIRECT("AR4:AR"&amp;ROW()-1)),""))</f>
        <v/>
      </c>
      <c r="AS90" s="7" t="str">
        <f ca="1">IF(AND($A90&lt;&gt;"",$A90&lt;&gt;"TOTAL"),IF(AND([3]PREMIOS_GRADOS!$BY88&lt;&gt;"",[3]PREMIOS_GRADOS!$BY88&lt;&gt;0),[3]PREMIOS_GRADOS!$BY88,""),IF($A90="TOTAL",SUM(INDIRECT("AS4:AS"&amp;ROW()-1)),""))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IF(AND($A90&lt;&gt;"",$A90&lt;&gt;"TOTAL"),IF(AND([3]PREMIOS_GRADOS!$CB88&lt;&gt;"",[3]PREMIOS_GRADOS!$CB88&lt;&gt;0),[3]PREMIOS_GRADOS!$CB88,""),IF($A90="TOTAL",SUM(INDIRECT("AU4:AU"&amp;ROW()-1)),""))</f>
        <v/>
      </c>
      <c r="AV90" s="7" t="str">
        <f ca="1">IF(AND($A90&lt;&gt;"",$A90&lt;&gt;"TOTAL"),IF(AND([3]PREMIOS_GRADOS!$CD88&lt;&gt;"",[3]PREMIOS_GRADOS!$CD88&lt;&gt;0),[3]PREMIOS_GRADOS!$CD88,""),IF($A90="TOTAL",SUM(INDIRECT("AV4:AV"&amp;ROW()-1)),""))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IF(AND($A90&lt;&gt;"",$A90&lt;&gt;"TOTAL"),IF(AND([3]PREMIOS_GRADOS!$CG88&lt;&gt;"",[3]PREMIOS_GRADOS!$CG88&lt;&gt;0),[3]PREMIOS_GRADOS!$CG88,""),IF($A90="TOTAL",SUM(INDIRECT("AX4:AX"&amp;ROW()-1)),""))</f>
        <v/>
      </c>
      <c r="AY90" s="7" t="str">
        <f ca="1">IF(AND($A90&lt;&gt;"",$A90&lt;&gt;"TOTAL"),IF(AND([3]PREMIOS_GRADOS!$CI88&lt;&gt;"",[3]PREMIOS_GRADOS!$CI88&lt;&gt;0),[3]PREMIOS_GRADOS!$CI88,""),IF($A90="TOTAL",SUM(INDIRECT("AY4:AY"&amp;ROW()-1)),""))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IF(AND($A90&lt;&gt;"",$A90&lt;&gt;"TOTAL"),IF(AND([3]PREMIOS_GRADOS!$CL88&lt;&gt;"",[3]PREMIOS_GRADOS!$CL88&lt;&gt;0),[3]PREMIOS_GRADOS!$CL88,""),IF($A90="TOTAL",SUM(INDIRECT("BA4:BA"&amp;ROW()-1)),""))</f>
        <v/>
      </c>
      <c r="BB90" s="7" t="str">
        <f ca="1">IF(AND($A90&lt;&gt;"",$A90&lt;&gt;"TOTAL"),IF(AND([3]PREMIOS_GRADOS!$CN88&lt;&gt;"",[3]PREMIOS_GRADOS!$CN88&lt;&gt;0),[3]PREMIOS_GRADOS!$CN88,""),IF($A90="TOTAL",SUM(INDIRECT("BB4:BB"&amp;ROW()-1)),""))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IF(AND($A90&lt;&gt;"",$A90&lt;&gt;"TOTAL"),IF(AND([3]PREMIOS_GRADOS!$CQ88&lt;&gt;"",[3]PREMIOS_GRADOS!$CQ88&lt;&gt;0),[3]PREMIOS_GRADOS!$CQ88,""),IF($A90="TOTAL",SUM(INDIRECT("BD4:BD"&amp;ROW()-1)),""))</f>
        <v/>
      </c>
      <c r="BE90" s="7" t="str">
        <f ca="1">IF(AND($A90&lt;&gt;"",$A90&lt;&gt;"TOTAL"),IF(AND([3]PREMIOS_GRADOS!$CS88&lt;&gt;"",[3]PREMIOS_GRADOS!$CS88&lt;&gt;0),[3]PREMIOS_GRADOS!$CS88,""),IF($A90="TOTAL",SUM(INDIRECT("BE4:BE"&amp;ROW()-1)),""))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IF([3]PREMIOS_GRADOS!$D89&lt;&gt;"",[3]PREMIOS_GRADOS!$D89,IF(AND([3]PREMIOS_GRADOS!$D89="",[3]PREMIOS_GRADOS!$D90="",[3]PREMIOS_GRADOS!$D88=""),"","TOTAL"))</f>
        <v/>
      </c>
      <c r="B91" s="7" t="str">
        <f ca="1">IF(AND($A91&lt;&gt;"",$A91&lt;&gt;"TOTAL"),IF(AND([3]PREMIOS_GRADOS!$E89&lt;&gt;"",[3]PREMIOS_GRADOS!$E89&lt;&gt;0),[3]PREMIOS_GRADOS!$E89,""),IF($A91="TOTAL",SUM(INDIRECT("B4:B"&amp;ROW()-1)),""))</f>
        <v/>
      </c>
      <c r="C91" s="7" t="str">
        <f ca="1">IF(AND($A91&lt;&gt;"",$A91&lt;&gt;"TOTAL"),IF(AND([3]PREMIOS_GRADOS!$G89&lt;&gt;"",[3]PREMIOS_GRADOS!$G89&lt;&gt;0),[3]PREMIOS_GRADOS!$G89,""),IF($A91="TOTAL",SUM(INDIRECT("C4:C"&amp;ROW()-1)),""))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IF(AND($A91&lt;&gt;"",$A91&lt;&gt;"TOTAL"),IF(AND([3]PREMIOS_GRADOS!$J89&lt;&gt;"",[3]PREMIOS_GRADOS!$J89&lt;&gt;0),[3]PREMIOS_GRADOS!$J89,""),IF($A91="TOTAL",SUM(INDIRECT("E4:E"&amp;ROW()-1)),""))</f>
        <v/>
      </c>
      <c r="F91" s="7" t="str">
        <f ca="1">IF(AND($A91&lt;&gt;"",$A91&lt;&gt;"TOTAL"),IF(AND([3]PREMIOS_GRADOS!$L89&lt;&gt;"",[3]PREMIOS_GRADOS!$L89&lt;&gt;0),[3]PREMIOS_GRADOS!$L89,""),IF($A91="TOTAL",SUM(INDIRECT("F4:F"&amp;ROW()-1)),""))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IF(AND($A91&lt;&gt;"",$A91&lt;&gt;"TOTAL"),IF(AND([3]PREMIOS_GRADOS!$O89&lt;&gt;"",[3]PREMIOS_GRADOS!$O89&lt;&gt;0),[3]PREMIOS_GRADOS!$O89,""),IF($A91="TOTAL",SUM(INDIRECT("H4:H"&amp;ROW()-1)),""))</f>
        <v/>
      </c>
      <c r="I91" s="7" t="str">
        <f ca="1">IF(AND($A91&lt;&gt;"",$A91&lt;&gt;"TOTAL"),IF(AND([3]PREMIOS_GRADOS!$Q89&lt;&gt;"",[3]PREMIOS_GRADOS!$Q89&lt;&gt;0),[3]PREMIOS_GRADOS!$Q89,""),IF($A91="TOTAL",SUM(INDIRECT("I4:I"&amp;ROW()-1)),""))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IF(AND($A91&lt;&gt;"",$A91&lt;&gt;"TOTAL"),IF(AND([3]PREMIOS_GRADOS!$T89&lt;&gt;"",[3]PREMIOS_GRADOS!$T89&lt;&gt;0),[3]PREMIOS_GRADOS!$T89,""),IF($A91="TOTAL",SUM(INDIRECT("K4:K"&amp;ROW()-1)),""))</f>
        <v/>
      </c>
      <c r="L91" s="7" t="str">
        <f ca="1">IF(AND($A91&lt;&gt;"",$A91&lt;&gt;"TOTAL"),IF(AND([3]PREMIOS_GRADOS!$V89&lt;&gt;"",[3]PREMIOS_GRADOS!$V89&lt;&gt;0),[3]PREMIOS_GRADOS!$V89,""),IF($A91="TOTAL",SUM(INDIRECT("L4:L"&amp;ROW()-1)),""))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IF(AND($A91&lt;&gt;"",$A91&lt;&gt;"TOTAL"),IF(AND([3]PREMIOS_GRADOS!$Y89&lt;&gt;"",[3]PREMIOS_GRADOS!$Y89&lt;&gt;0),[3]PREMIOS_GRADOS!$Y89,""),IF($A91="TOTAL",SUM(INDIRECT("N4:N"&amp;ROW()-1)),""))</f>
        <v/>
      </c>
      <c r="O91" s="7" t="str">
        <f ca="1">IF(AND($A91&lt;&gt;"",$A91&lt;&gt;"TOTAL"),IF(AND([3]PREMIOS_GRADOS!$AA89&lt;&gt;"",[3]PREMIOS_GRADOS!$AA89&lt;&gt;0),[3]PREMIOS_GRADOS!$AA89,""),IF($A91="TOTAL",SUM(INDIRECT("O4:O"&amp;ROW()-1)),""))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IF(AND($A91&lt;&gt;"",$A91&lt;&gt;"TOTAL"),IF(AND([3]PREMIOS_GRADOS!$AD89&lt;&gt;"",[3]PREMIOS_GRADOS!$AD89&lt;&gt;0),[3]PREMIOS_GRADOS!$AD89,""),IF($A91="TOTAL",SUM(INDIRECT("Q4:Q"&amp;ROW()-1)),""))</f>
        <v/>
      </c>
      <c r="R91" s="7" t="str">
        <f ca="1">IF(AND($A91&lt;&gt;"",$A91&lt;&gt;"TOTAL"),IF(AND([3]PREMIOS_GRADOS!$AF89&lt;&gt;"",[3]PREMIOS_GRADOS!$AF89&lt;&gt;0),[3]PREMIOS_GRADOS!$AF89,""),IF($A91="TOTAL",SUM(INDIRECT("R4:R"&amp;ROW()-1)),""))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IF(AND($A91&lt;&gt;"",$A91&lt;&gt;"TOTAL"),IF(AND([3]PREMIOS_GRADOS!$AI89&lt;&gt;"",[3]PREMIOS_GRADOS!$AI89&lt;&gt;0),[3]PREMIOS_GRADOS!$AI89,""),IF($A91="TOTAL",SUM(INDIRECT("T4:T"&amp;ROW()-1)),""))</f>
        <v/>
      </c>
      <c r="U91" s="7" t="str">
        <f ca="1">IF(AND($A91&lt;&gt;"",$A91&lt;&gt;"TOTAL"),IF(AND([3]PREMIOS_GRADOS!$AK89&lt;&gt;"",[3]PREMIOS_GRADOS!$AK89&lt;&gt;0),[3]PREMIOS_GRADOS!$AK89,""),IF($A91="TOTAL",SUM(INDIRECT("U4:U"&amp;ROW()-1)),""))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IF(AND($A91&lt;&gt;"",$A91&lt;&gt;"TOTAL"),IF(AND([3]PREMIOS_GRADOS!$AN89&lt;&gt;"",[3]PREMIOS_GRADOS!$AN89&lt;&gt;0),[3]PREMIOS_GRADOS!$AN89,""),IF($A91="TOTAL",SUM(INDIRECT("W4:W"&amp;ROW()-1)),""))</f>
        <v/>
      </c>
      <c r="X91" s="7" t="str">
        <f ca="1">IF(AND($A91&lt;&gt;"",$A91&lt;&gt;"TOTAL"),IF(AND([3]PREMIOS_GRADOS!$AP89&lt;&gt;"",[3]PREMIOS_GRADOS!$AP89&lt;&gt;0),[3]PREMIOS_GRADOS!$AP89,""),IF($A91="TOTAL",SUM(INDIRECT("X4:X"&amp;ROW()-1)),""))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IF(AND($A91&lt;&gt;"",$A91&lt;&gt;"TOTAL"),IF(AND([3]PREMIOS_GRADOS!$AS89&lt;&gt;"",[3]PREMIOS_GRADOS!$AS89&lt;&gt;0),[3]PREMIOS_GRADOS!$AS89,""),IF($A91="TOTAL",SUM(INDIRECT("Z4:Z"&amp;ROW()-1)),""))</f>
        <v/>
      </c>
      <c r="AA91" s="7" t="str">
        <f ca="1">IF(AND($A91&lt;&gt;"",$A91&lt;&gt;"TOTAL"),IF(AND([3]PREMIOS_GRADOS!$AU89&lt;&gt;"",[3]PREMIOS_GRADOS!$AU89&lt;&gt;0),[3]PREMIOS_GRADOS!$AU89,""),IF($A91="TOTAL",SUM(INDIRECT("AA4:AA"&amp;ROW()-1)),""))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IF(AND($A91&lt;&gt;"",$A91&lt;&gt;"TOTAL"),IF(AND([3]PREMIOS_GRADOS!$AX89&lt;&gt;"",[3]PREMIOS_GRADOS!$AX89&lt;&gt;0),[3]PREMIOS_GRADOS!$AX89,""),IF($A91="TOTAL",SUM(INDIRECT("AC4:AC"&amp;ROW()-1)),""))</f>
        <v/>
      </c>
      <c r="AD91" s="7" t="str">
        <f ca="1">IF(AND($A91&lt;&gt;"",$A91&lt;&gt;"TOTAL"),IF(AND([3]PREMIOS_GRADOS!$AZ89&lt;&gt;"",[3]PREMIOS_GRADOS!$AZ89&lt;&gt;0),[3]PREMIOS_GRADOS!$AZ89,""),IF($A91="TOTAL",SUM(INDIRECT("AD4:AD"&amp;ROW()-1)),""))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IF(AND($A91&lt;&gt;"",$A91&lt;&gt;"TOTAL"),IF(AND([3]PREMIOS_GRADOS!$BC89&lt;&gt;"",[3]PREMIOS_GRADOS!$BC89&lt;&gt;0),[3]PREMIOS_GRADOS!$BC89,""),IF($A91="TOTAL",SUM(INDIRECT("AF4:AF"&amp;ROW()-1)),""))</f>
        <v/>
      </c>
      <c r="AG91" s="7" t="str">
        <f ca="1">IF(AND($A91&lt;&gt;"",$A91&lt;&gt;"TOTAL"),IF(AND([3]PREMIOS_GRADOS!$BE89&lt;&gt;"",[3]PREMIOS_GRADOS!$BE89&lt;&gt;0),[3]PREMIOS_GRADOS!$BE89,""),IF($A91="TOTAL",SUM(INDIRECT("AG4:AG"&amp;ROW()-1)),""))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IF(AND($A91&lt;&gt;"",$A91&lt;&gt;"TOTAL"),IF(AND([3]PREMIOS_GRADOS!$BH89&lt;&gt;"",[3]PREMIOS_GRADOS!$BH89&lt;&gt;0),[3]PREMIOS_GRADOS!$BH89,""),IF($A91="TOTAL",SUM(INDIRECT("AI4:AI"&amp;ROW()-1)),""))</f>
        <v/>
      </c>
      <c r="AJ91" s="7" t="str">
        <f ca="1">IF(AND($A91&lt;&gt;"",$A91&lt;&gt;"TOTAL"),IF(AND([3]PREMIOS_GRADOS!$BJ89&lt;&gt;"",[3]PREMIOS_GRADOS!$BJ89&lt;&gt;0),[3]PREMIOS_GRADOS!$BJ89,""),IF($A91="TOTAL",SUM(INDIRECT("AJ4:AJ"&amp;ROW()-1)),""))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IF(AND($A91&lt;&gt;"",$A91&lt;&gt;"TOTAL"),IF(AND([3]PREMIOS_GRADOS!$BM89&lt;&gt;"",[3]PREMIOS_GRADOS!$BM89&lt;&gt;0),[3]PREMIOS_GRADOS!$BM89,""),IF($A91="TOTAL",SUM(INDIRECT("AL4:AL"&amp;ROW()-1)),""))</f>
        <v/>
      </c>
      <c r="AM91" s="7" t="str">
        <f ca="1">IF(AND($A91&lt;&gt;"",$A91&lt;&gt;"TOTAL"),IF(AND([3]PREMIOS_GRADOS!$BO89&lt;&gt;"",[3]PREMIOS_GRADOS!$BO89&lt;&gt;0),[3]PREMIOS_GRADOS!$BO89,""),IF($A91="TOTAL",SUM(INDIRECT("AM4:AM"&amp;ROW()-1)),""))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IF(AND($A91&lt;&gt;"",$A91&lt;&gt;"TOTAL"),IF(AND([3]PREMIOS_GRADOS!$BR89&lt;&gt;"",[3]PREMIOS_GRADOS!$BR89&lt;&gt;0),[3]PREMIOS_GRADOS!$BR89,""),IF($A91="TOTAL",SUM(INDIRECT("AO4:AO"&amp;ROW()-1)),""))</f>
        <v/>
      </c>
      <c r="AP91" s="7" t="str">
        <f ca="1">IF(AND($A91&lt;&gt;"",$A91&lt;&gt;"TOTAL"),IF(AND([3]PREMIOS_GRADOS!$BT89&lt;&gt;"",[3]PREMIOS_GRADOS!$BT89&lt;&gt;0),[3]PREMIOS_GRADOS!$BT89,""),IF($A91="TOTAL",SUM(INDIRECT("AP4:AP"&amp;ROW()-1)),""))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IF(AND($A91&lt;&gt;"",$A91&lt;&gt;"TOTAL"),IF(AND([3]PREMIOS_GRADOS!$BW89&lt;&gt;"",[3]PREMIOS_GRADOS!$BW89&lt;&gt;0),[3]PREMIOS_GRADOS!$BW89,""),IF($A91="TOTAL",SUM(INDIRECT("AR4:AR"&amp;ROW()-1)),""))</f>
        <v/>
      </c>
      <c r="AS91" s="7" t="str">
        <f ca="1">IF(AND($A91&lt;&gt;"",$A91&lt;&gt;"TOTAL"),IF(AND([3]PREMIOS_GRADOS!$BY89&lt;&gt;"",[3]PREMIOS_GRADOS!$BY89&lt;&gt;0),[3]PREMIOS_GRADOS!$BY89,""),IF($A91="TOTAL",SUM(INDIRECT("AS4:AS"&amp;ROW()-1)),""))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IF(AND($A91&lt;&gt;"",$A91&lt;&gt;"TOTAL"),IF(AND([3]PREMIOS_GRADOS!$CB89&lt;&gt;"",[3]PREMIOS_GRADOS!$CB89&lt;&gt;0),[3]PREMIOS_GRADOS!$CB89,""),IF($A91="TOTAL",SUM(INDIRECT("AU4:AU"&amp;ROW()-1)),""))</f>
        <v/>
      </c>
      <c r="AV91" s="7" t="str">
        <f ca="1">IF(AND($A91&lt;&gt;"",$A91&lt;&gt;"TOTAL"),IF(AND([3]PREMIOS_GRADOS!$CD89&lt;&gt;"",[3]PREMIOS_GRADOS!$CD89&lt;&gt;0),[3]PREMIOS_GRADOS!$CD89,""),IF($A91="TOTAL",SUM(INDIRECT("AV4:AV"&amp;ROW()-1)),""))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IF(AND($A91&lt;&gt;"",$A91&lt;&gt;"TOTAL"),IF(AND([3]PREMIOS_GRADOS!$CG89&lt;&gt;"",[3]PREMIOS_GRADOS!$CG89&lt;&gt;0),[3]PREMIOS_GRADOS!$CG89,""),IF($A91="TOTAL",SUM(INDIRECT("AX4:AX"&amp;ROW()-1)),""))</f>
        <v/>
      </c>
      <c r="AY91" s="7" t="str">
        <f ca="1">IF(AND($A91&lt;&gt;"",$A91&lt;&gt;"TOTAL"),IF(AND([3]PREMIOS_GRADOS!$CI89&lt;&gt;"",[3]PREMIOS_GRADOS!$CI89&lt;&gt;0),[3]PREMIOS_GRADOS!$CI89,""),IF($A91="TOTAL",SUM(INDIRECT("AY4:AY"&amp;ROW()-1)),""))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IF(AND($A91&lt;&gt;"",$A91&lt;&gt;"TOTAL"),IF(AND([3]PREMIOS_GRADOS!$CL89&lt;&gt;"",[3]PREMIOS_GRADOS!$CL89&lt;&gt;0),[3]PREMIOS_GRADOS!$CL89,""),IF($A91="TOTAL",SUM(INDIRECT("BA4:BA"&amp;ROW()-1)),""))</f>
        <v/>
      </c>
      <c r="BB91" s="7" t="str">
        <f ca="1">IF(AND($A91&lt;&gt;"",$A91&lt;&gt;"TOTAL"),IF(AND([3]PREMIOS_GRADOS!$CN89&lt;&gt;"",[3]PREMIOS_GRADOS!$CN89&lt;&gt;0),[3]PREMIOS_GRADOS!$CN89,""),IF($A91="TOTAL",SUM(INDIRECT("BB4:BB"&amp;ROW()-1)),""))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IF(AND($A91&lt;&gt;"",$A91&lt;&gt;"TOTAL"),IF(AND([3]PREMIOS_GRADOS!$CQ89&lt;&gt;"",[3]PREMIOS_GRADOS!$CQ89&lt;&gt;0),[3]PREMIOS_GRADOS!$CQ89,""),IF($A91="TOTAL",SUM(INDIRECT("BD4:BD"&amp;ROW()-1)),""))</f>
        <v/>
      </c>
      <c r="BE91" s="7" t="str">
        <f ca="1">IF(AND($A91&lt;&gt;"",$A91&lt;&gt;"TOTAL"),IF(AND([3]PREMIOS_GRADOS!$CS89&lt;&gt;"",[3]PREMIOS_GRADOS!$CS89&lt;&gt;0),[3]PREMIOS_GRADOS!$CS89,""),IF($A91="TOTAL",SUM(INDIRECT("BE4:BE"&amp;ROW()-1)),""))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IF([3]PREMIOS_GRADOS!$D90&lt;&gt;"",[3]PREMIOS_GRADOS!$D90,IF(AND([3]PREMIOS_GRADOS!$D90="",[3]PREMIOS_GRADOS!$D91="",[3]PREMIOS_GRADOS!$D89=""),"","TOTAL"))</f>
        <v/>
      </c>
      <c r="B92" s="7" t="str">
        <f ca="1">IF(AND($A92&lt;&gt;"",$A92&lt;&gt;"TOTAL"),IF(AND([3]PREMIOS_GRADOS!$E90&lt;&gt;"",[3]PREMIOS_GRADOS!$E90&lt;&gt;0),[3]PREMIOS_GRADOS!$E90,""),IF($A92="TOTAL",SUM(INDIRECT("B4:B"&amp;ROW()-1)),""))</f>
        <v/>
      </c>
      <c r="C92" s="7" t="str">
        <f ca="1">IF(AND($A92&lt;&gt;"",$A92&lt;&gt;"TOTAL"),IF(AND([3]PREMIOS_GRADOS!$G90&lt;&gt;"",[3]PREMIOS_GRADOS!$G90&lt;&gt;0),[3]PREMIOS_GRADOS!$G90,""),IF($A92="TOTAL",SUM(INDIRECT("C4:C"&amp;ROW()-1)),""))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IF(AND($A92&lt;&gt;"",$A92&lt;&gt;"TOTAL"),IF(AND([3]PREMIOS_GRADOS!$J90&lt;&gt;"",[3]PREMIOS_GRADOS!$J90&lt;&gt;0),[3]PREMIOS_GRADOS!$J90,""),IF($A92="TOTAL",SUM(INDIRECT("E4:E"&amp;ROW()-1)),""))</f>
        <v/>
      </c>
      <c r="F92" s="7" t="str">
        <f ca="1">IF(AND($A92&lt;&gt;"",$A92&lt;&gt;"TOTAL"),IF(AND([3]PREMIOS_GRADOS!$L90&lt;&gt;"",[3]PREMIOS_GRADOS!$L90&lt;&gt;0),[3]PREMIOS_GRADOS!$L90,""),IF($A92="TOTAL",SUM(INDIRECT("F4:F"&amp;ROW()-1)),""))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IF(AND($A92&lt;&gt;"",$A92&lt;&gt;"TOTAL"),IF(AND([3]PREMIOS_GRADOS!$O90&lt;&gt;"",[3]PREMIOS_GRADOS!$O90&lt;&gt;0),[3]PREMIOS_GRADOS!$O90,""),IF($A92="TOTAL",SUM(INDIRECT("H4:H"&amp;ROW()-1)),""))</f>
        <v/>
      </c>
      <c r="I92" s="7" t="str">
        <f ca="1">IF(AND($A92&lt;&gt;"",$A92&lt;&gt;"TOTAL"),IF(AND([3]PREMIOS_GRADOS!$Q90&lt;&gt;"",[3]PREMIOS_GRADOS!$Q90&lt;&gt;0),[3]PREMIOS_GRADOS!$Q90,""),IF($A92="TOTAL",SUM(INDIRECT("I4:I"&amp;ROW()-1)),""))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IF(AND($A92&lt;&gt;"",$A92&lt;&gt;"TOTAL"),IF(AND([3]PREMIOS_GRADOS!$T90&lt;&gt;"",[3]PREMIOS_GRADOS!$T90&lt;&gt;0),[3]PREMIOS_GRADOS!$T90,""),IF($A92="TOTAL",SUM(INDIRECT("K4:K"&amp;ROW()-1)),""))</f>
        <v/>
      </c>
      <c r="L92" s="7" t="str">
        <f ca="1">IF(AND($A92&lt;&gt;"",$A92&lt;&gt;"TOTAL"),IF(AND([3]PREMIOS_GRADOS!$V90&lt;&gt;"",[3]PREMIOS_GRADOS!$V90&lt;&gt;0),[3]PREMIOS_GRADOS!$V90,""),IF($A92="TOTAL",SUM(INDIRECT("L4:L"&amp;ROW()-1)),""))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IF(AND($A92&lt;&gt;"",$A92&lt;&gt;"TOTAL"),IF(AND([3]PREMIOS_GRADOS!$Y90&lt;&gt;"",[3]PREMIOS_GRADOS!$Y90&lt;&gt;0),[3]PREMIOS_GRADOS!$Y90,""),IF($A92="TOTAL",SUM(INDIRECT("N4:N"&amp;ROW()-1)),""))</f>
        <v/>
      </c>
      <c r="O92" s="7" t="str">
        <f ca="1">IF(AND($A92&lt;&gt;"",$A92&lt;&gt;"TOTAL"),IF(AND([3]PREMIOS_GRADOS!$AA90&lt;&gt;"",[3]PREMIOS_GRADOS!$AA90&lt;&gt;0),[3]PREMIOS_GRADOS!$AA90,""),IF($A92="TOTAL",SUM(INDIRECT("O4:O"&amp;ROW()-1)),""))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IF(AND($A92&lt;&gt;"",$A92&lt;&gt;"TOTAL"),IF(AND([3]PREMIOS_GRADOS!$AD90&lt;&gt;"",[3]PREMIOS_GRADOS!$AD90&lt;&gt;0),[3]PREMIOS_GRADOS!$AD90,""),IF($A92="TOTAL",SUM(INDIRECT("Q4:Q"&amp;ROW()-1)),""))</f>
        <v/>
      </c>
      <c r="R92" s="7" t="str">
        <f ca="1">IF(AND($A92&lt;&gt;"",$A92&lt;&gt;"TOTAL"),IF(AND([3]PREMIOS_GRADOS!$AF90&lt;&gt;"",[3]PREMIOS_GRADOS!$AF90&lt;&gt;0),[3]PREMIOS_GRADOS!$AF90,""),IF($A92="TOTAL",SUM(INDIRECT("R4:R"&amp;ROW()-1)),""))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IF(AND($A92&lt;&gt;"",$A92&lt;&gt;"TOTAL"),IF(AND([3]PREMIOS_GRADOS!$AI90&lt;&gt;"",[3]PREMIOS_GRADOS!$AI90&lt;&gt;0),[3]PREMIOS_GRADOS!$AI90,""),IF($A92="TOTAL",SUM(INDIRECT("T4:T"&amp;ROW()-1)),""))</f>
        <v/>
      </c>
      <c r="U92" s="7" t="str">
        <f ca="1">IF(AND($A92&lt;&gt;"",$A92&lt;&gt;"TOTAL"),IF(AND([3]PREMIOS_GRADOS!$AK90&lt;&gt;"",[3]PREMIOS_GRADOS!$AK90&lt;&gt;0),[3]PREMIOS_GRADOS!$AK90,""),IF($A92="TOTAL",SUM(INDIRECT("U4:U"&amp;ROW()-1)),""))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IF(AND($A92&lt;&gt;"",$A92&lt;&gt;"TOTAL"),IF(AND([3]PREMIOS_GRADOS!$AN90&lt;&gt;"",[3]PREMIOS_GRADOS!$AN90&lt;&gt;0),[3]PREMIOS_GRADOS!$AN90,""),IF($A92="TOTAL",SUM(INDIRECT("W4:W"&amp;ROW()-1)),""))</f>
        <v/>
      </c>
      <c r="X92" s="7" t="str">
        <f ca="1">IF(AND($A92&lt;&gt;"",$A92&lt;&gt;"TOTAL"),IF(AND([3]PREMIOS_GRADOS!$AP90&lt;&gt;"",[3]PREMIOS_GRADOS!$AP90&lt;&gt;0),[3]PREMIOS_GRADOS!$AP90,""),IF($A92="TOTAL",SUM(INDIRECT("X4:X"&amp;ROW()-1)),""))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IF(AND($A92&lt;&gt;"",$A92&lt;&gt;"TOTAL"),IF(AND([3]PREMIOS_GRADOS!$AS90&lt;&gt;"",[3]PREMIOS_GRADOS!$AS90&lt;&gt;0),[3]PREMIOS_GRADOS!$AS90,""),IF($A92="TOTAL",SUM(INDIRECT("Z4:Z"&amp;ROW()-1)),""))</f>
        <v/>
      </c>
      <c r="AA92" s="7" t="str">
        <f ca="1">IF(AND($A92&lt;&gt;"",$A92&lt;&gt;"TOTAL"),IF(AND([3]PREMIOS_GRADOS!$AU90&lt;&gt;"",[3]PREMIOS_GRADOS!$AU90&lt;&gt;0),[3]PREMIOS_GRADOS!$AU90,""),IF($A92="TOTAL",SUM(INDIRECT("AA4:AA"&amp;ROW()-1)),""))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IF(AND($A92&lt;&gt;"",$A92&lt;&gt;"TOTAL"),IF(AND([3]PREMIOS_GRADOS!$AX90&lt;&gt;"",[3]PREMIOS_GRADOS!$AX90&lt;&gt;0),[3]PREMIOS_GRADOS!$AX90,""),IF($A92="TOTAL",SUM(INDIRECT("AC4:AC"&amp;ROW()-1)),""))</f>
        <v/>
      </c>
      <c r="AD92" s="7" t="str">
        <f ca="1">IF(AND($A92&lt;&gt;"",$A92&lt;&gt;"TOTAL"),IF(AND([3]PREMIOS_GRADOS!$AZ90&lt;&gt;"",[3]PREMIOS_GRADOS!$AZ90&lt;&gt;0),[3]PREMIOS_GRADOS!$AZ90,""),IF($A92="TOTAL",SUM(INDIRECT("AD4:AD"&amp;ROW()-1)),""))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IF(AND($A92&lt;&gt;"",$A92&lt;&gt;"TOTAL"),IF(AND([3]PREMIOS_GRADOS!$BC90&lt;&gt;"",[3]PREMIOS_GRADOS!$BC90&lt;&gt;0),[3]PREMIOS_GRADOS!$BC90,""),IF($A92="TOTAL",SUM(INDIRECT("AF4:AF"&amp;ROW()-1)),""))</f>
        <v/>
      </c>
      <c r="AG92" s="7" t="str">
        <f ca="1">IF(AND($A92&lt;&gt;"",$A92&lt;&gt;"TOTAL"),IF(AND([3]PREMIOS_GRADOS!$BE90&lt;&gt;"",[3]PREMIOS_GRADOS!$BE90&lt;&gt;0),[3]PREMIOS_GRADOS!$BE90,""),IF($A92="TOTAL",SUM(INDIRECT("AG4:AG"&amp;ROW()-1)),""))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IF(AND($A92&lt;&gt;"",$A92&lt;&gt;"TOTAL"),IF(AND([3]PREMIOS_GRADOS!$BH90&lt;&gt;"",[3]PREMIOS_GRADOS!$BH90&lt;&gt;0),[3]PREMIOS_GRADOS!$BH90,""),IF($A92="TOTAL",SUM(INDIRECT("AI4:AI"&amp;ROW()-1)),""))</f>
        <v/>
      </c>
      <c r="AJ92" s="7" t="str">
        <f ca="1">IF(AND($A92&lt;&gt;"",$A92&lt;&gt;"TOTAL"),IF(AND([3]PREMIOS_GRADOS!$BJ90&lt;&gt;"",[3]PREMIOS_GRADOS!$BJ90&lt;&gt;0),[3]PREMIOS_GRADOS!$BJ90,""),IF($A92="TOTAL",SUM(INDIRECT("AJ4:AJ"&amp;ROW()-1)),""))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IF(AND($A92&lt;&gt;"",$A92&lt;&gt;"TOTAL"),IF(AND([3]PREMIOS_GRADOS!$BM90&lt;&gt;"",[3]PREMIOS_GRADOS!$BM90&lt;&gt;0),[3]PREMIOS_GRADOS!$BM90,""),IF($A92="TOTAL",SUM(INDIRECT("AL4:AL"&amp;ROW()-1)),""))</f>
        <v/>
      </c>
      <c r="AM92" s="7" t="str">
        <f ca="1">IF(AND($A92&lt;&gt;"",$A92&lt;&gt;"TOTAL"),IF(AND([3]PREMIOS_GRADOS!$BO90&lt;&gt;"",[3]PREMIOS_GRADOS!$BO90&lt;&gt;0),[3]PREMIOS_GRADOS!$BO90,""),IF($A92="TOTAL",SUM(INDIRECT("AM4:AM"&amp;ROW()-1)),""))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IF(AND($A92&lt;&gt;"",$A92&lt;&gt;"TOTAL"),IF(AND([3]PREMIOS_GRADOS!$BR90&lt;&gt;"",[3]PREMIOS_GRADOS!$BR90&lt;&gt;0),[3]PREMIOS_GRADOS!$BR90,""),IF($A92="TOTAL",SUM(INDIRECT("AO4:AO"&amp;ROW()-1)),""))</f>
        <v/>
      </c>
      <c r="AP92" s="7" t="str">
        <f ca="1">IF(AND($A92&lt;&gt;"",$A92&lt;&gt;"TOTAL"),IF(AND([3]PREMIOS_GRADOS!$BT90&lt;&gt;"",[3]PREMIOS_GRADOS!$BT90&lt;&gt;0),[3]PREMIOS_GRADOS!$BT90,""),IF($A92="TOTAL",SUM(INDIRECT("AP4:AP"&amp;ROW()-1)),""))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IF(AND($A92&lt;&gt;"",$A92&lt;&gt;"TOTAL"),IF(AND([3]PREMIOS_GRADOS!$BW90&lt;&gt;"",[3]PREMIOS_GRADOS!$BW90&lt;&gt;0),[3]PREMIOS_GRADOS!$BW90,""),IF($A92="TOTAL",SUM(INDIRECT("AR4:AR"&amp;ROW()-1)),""))</f>
        <v/>
      </c>
      <c r="AS92" s="7" t="str">
        <f ca="1">IF(AND($A92&lt;&gt;"",$A92&lt;&gt;"TOTAL"),IF(AND([3]PREMIOS_GRADOS!$BY90&lt;&gt;"",[3]PREMIOS_GRADOS!$BY90&lt;&gt;0),[3]PREMIOS_GRADOS!$BY90,""),IF($A92="TOTAL",SUM(INDIRECT("AS4:AS"&amp;ROW()-1)),""))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IF(AND($A92&lt;&gt;"",$A92&lt;&gt;"TOTAL"),IF(AND([3]PREMIOS_GRADOS!$CB90&lt;&gt;"",[3]PREMIOS_GRADOS!$CB90&lt;&gt;0),[3]PREMIOS_GRADOS!$CB90,""),IF($A92="TOTAL",SUM(INDIRECT("AU4:AU"&amp;ROW()-1)),""))</f>
        <v/>
      </c>
      <c r="AV92" s="7" t="str">
        <f ca="1">IF(AND($A92&lt;&gt;"",$A92&lt;&gt;"TOTAL"),IF(AND([3]PREMIOS_GRADOS!$CD90&lt;&gt;"",[3]PREMIOS_GRADOS!$CD90&lt;&gt;0),[3]PREMIOS_GRADOS!$CD90,""),IF($A92="TOTAL",SUM(INDIRECT("AV4:AV"&amp;ROW()-1)),""))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IF(AND($A92&lt;&gt;"",$A92&lt;&gt;"TOTAL"),IF(AND([3]PREMIOS_GRADOS!$CG90&lt;&gt;"",[3]PREMIOS_GRADOS!$CG90&lt;&gt;0),[3]PREMIOS_GRADOS!$CG90,""),IF($A92="TOTAL",SUM(INDIRECT("AX4:AX"&amp;ROW()-1)),""))</f>
        <v/>
      </c>
      <c r="AY92" s="7" t="str">
        <f ca="1">IF(AND($A92&lt;&gt;"",$A92&lt;&gt;"TOTAL"),IF(AND([3]PREMIOS_GRADOS!$CI90&lt;&gt;"",[3]PREMIOS_GRADOS!$CI90&lt;&gt;0),[3]PREMIOS_GRADOS!$CI90,""),IF($A92="TOTAL",SUM(INDIRECT("AY4:AY"&amp;ROW()-1)),""))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IF(AND($A92&lt;&gt;"",$A92&lt;&gt;"TOTAL"),IF(AND([3]PREMIOS_GRADOS!$CL90&lt;&gt;"",[3]PREMIOS_GRADOS!$CL90&lt;&gt;0),[3]PREMIOS_GRADOS!$CL90,""),IF($A92="TOTAL",SUM(INDIRECT("BA4:BA"&amp;ROW()-1)),""))</f>
        <v/>
      </c>
      <c r="BB92" s="7" t="str">
        <f ca="1">IF(AND($A92&lt;&gt;"",$A92&lt;&gt;"TOTAL"),IF(AND([3]PREMIOS_GRADOS!$CN90&lt;&gt;"",[3]PREMIOS_GRADOS!$CN90&lt;&gt;0),[3]PREMIOS_GRADOS!$CN90,""),IF($A92="TOTAL",SUM(INDIRECT("BB4:BB"&amp;ROW()-1)),""))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IF(AND($A92&lt;&gt;"",$A92&lt;&gt;"TOTAL"),IF(AND([3]PREMIOS_GRADOS!$CQ90&lt;&gt;"",[3]PREMIOS_GRADOS!$CQ90&lt;&gt;0),[3]PREMIOS_GRADOS!$CQ90,""),IF($A92="TOTAL",SUM(INDIRECT("BD4:BD"&amp;ROW()-1)),""))</f>
        <v/>
      </c>
      <c r="BE92" s="7" t="str">
        <f ca="1">IF(AND($A92&lt;&gt;"",$A92&lt;&gt;"TOTAL"),IF(AND([3]PREMIOS_GRADOS!$CS90&lt;&gt;"",[3]PREMIOS_GRADOS!$CS90&lt;&gt;0),[3]PREMIOS_GRADOS!$CS90,""),IF($A92="TOTAL",SUM(INDIRECT("BE4:BE"&amp;ROW()-1)),""))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IF([3]PREMIOS_GRADOS!$D91&lt;&gt;"",[3]PREMIOS_GRADOS!$D91,IF(AND([3]PREMIOS_GRADOS!$D91="",[3]PREMIOS_GRADOS!$D92="",[3]PREMIOS_GRADOS!$D90=""),"","TOTAL"))</f>
        <v/>
      </c>
      <c r="B93" s="7" t="str">
        <f ca="1">IF(AND($A93&lt;&gt;"",$A93&lt;&gt;"TOTAL"),IF(AND([3]PREMIOS_GRADOS!$E91&lt;&gt;"",[3]PREMIOS_GRADOS!$E91&lt;&gt;0),[3]PREMIOS_GRADOS!$E91,""),IF($A93="TOTAL",SUM(INDIRECT("B4:B"&amp;ROW()-1)),""))</f>
        <v/>
      </c>
      <c r="C93" s="7" t="str">
        <f ca="1">IF(AND($A93&lt;&gt;"",$A93&lt;&gt;"TOTAL"),IF(AND([3]PREMIOS_GRADOS!$G91&lt;&gt;"",[3]PREMIOS_GRADOS!$G91&lt;&gt;0),[3]PREMIOS_GRADOS!$G91,""),IF($A93="TOTAL",SUM(INDIRECT("C4:C"&amp;ROW()-1)),""))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IF(AND($A93&lt;&gt;"",$A93&lt;&gt;"TOTAL"),IF(AND([3]PREMIOS_GRADOS!$J91&lt;&gt;"",[3]PREMIOS_GRADOS!$J91&lt;&gt;0),[3]PREMIOS_GRADOS!$J91,""),IF($A93="TOTAL",SUM(INDIRECT("E4:E"&amp;ROW()-1)),""))</f>
        <v/>
      </c>
      <c r="F93" s="7" t="str">
        <f ca="1">IF(AND($A93&lt;&gt;"",$A93&lt;&gt;"TOTAL"),IF(AND([3]PREMIOS_GRADOS!$L91&lt;&gt;"",[3]PREMIOS_GRADOS!$L91&lt;&gt;0),[3]PREMIOS_GRADOS!$L91,""),IF($A93="TOTAL",SUM(INDIRECT("F4:F"&amp;ROW()-1)),""))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IF(AND($A93&lt;&gt;"",$A93&lt;&gt;"TOTAL"),IF(AND([3]PREMIOS_GRADOS!$O91&lt;&gt;"",[3]PREMIOS_GRADOS!$O91&lt;&gt;0),[3]PREMIOS_GRADOS!$O91,""),IF($A93="TOTAL",SUM(INDIRECT("H4:H"&amp;ROW()-1)),""))</f>
        <v/>
      </c>
      <c r="I93" s="7" t="str">
        <f ca="1">IF(AND($A93&lt;&gt;"",$A93&lt;&gt;"TOTAL"),IF(AND([3]PREMIOS_GRADOS!$Q91&lt;&gt;"",[3]PREMIOS_GRADOS!$Q91&lt;&gt;0),[3]PREMIOS_GRADOS!$Q91,""),IF($A93="TOTAL",SUM(INDIRECT("I4:I"&amp;ROW()-1)),""))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IF(AND($A93&lt;&gt;"",$A93&lt;&gt;"TOTAL"),IF(AND([3]PREMIOS_GRADOS!$T91&lt;&gt;"",[3]PREMIOS_GRADOS!$T91&lt;&gt;0),[3]PREMIOS_GRADOS!$T91,""),IF($A93="TOTAL",SUM(INDIRECT("K4:K"&amp;ROW()-1)),""))</f>
        <v/>
      </c>
      <c r="L93" s="7" t="str">
        <f ca="1">IF(AND($A93&lt;&gt;"",$A93&lt;&gt;"TOTAL"),IF(AND([3]PREMIOS_GRADOS!$V91&lt;&gt;"",[3]PREMIOS_GRADOS!$V91&lt;&gt;0),[3]PREMIOS_GRADOS!$V91,""),IF($A93="TOTAL",SUM(INDIRECT("L4:L"&amp;ROW()-1)),""))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IF(AND($A93&lt;&gt;"",$A93&lt;&gt;"TOTAL"),IF(AND([3]PREMIOS_GRADOS!$Y91&lt;&gt;"",[3]PREMIOS_GRADOS!$Y91&lt;&gt;0),[3]PREMIOS_GRADOS!$Y91,""),IF($A93="TOTAL",SUM(INDIRECT("N4:N"&amp;ROW()-1)),""))</f>
        <v/>
      </c>
      <c r="O93" s="7" t="str">
        <f ca="1">IF(AND($A93&lt;&gt;"",$A93&lt;&gt;"TOTAL"),IF(AND([3]PREMIOS_GRADOS!$AA91&lt;&gt;"",[3]PREMIOS_GRADOS!$AA91&lt;&gt;0),[3]PREMIOS_GRADOS!$AA91,""),IF($A93="TOTAL",SUM(INDIRECT("O4:O"&amp;ROW()-1)),""))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IF(AND($A93&lt;&gt;"",$A93&lt;&gt;"TOTAL"),IF(AND([3]PREMIOS_GRADOS!$AD91&lt;&gt;"",[3]PREMIOS_GRADOS!$AD91&lt;&gt;0),[3]PREMIOS_GRADOS!$AD91,""),IF($A93="TOTAL",SUM(INDIRECT("Q4:Q"&amp;ROW()-1)),""))</f>
        <v/>
      </c>
      <c r="R93" s="7" t="str">
        <f ca="1">IF(AND($A93&lt;&gt;"",$A93&lt;&gt;"TOTAL"),IF(AND([3]PREMIOS_GRADOS!$AF91&lt;&gt;"",[3]PREMIOS_GRADOS!$AF91&lt;&gt;0),[3]PREMIOS_GRADOS!$AF91,""),IF($A93="TOTAL",SUM(INDIRECT("R4:R"&amp;ROW()-1)),""))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IF(AND($A93&lt;&gt;"",$A93&lt;&gt;"TOTAL"),IF(AND([3]PREMIOS_GRADOS!$AI91&lt;&gt;"",[3]PREMIOS_GRADOS!$AI91&lt;&gt;0),[3]PREMIOS_GRADOS!$AI91,""),IF($A93="TOTAL",SUM(INDIRECT("T4:T"&amp;ROW()-1)),""))</f>
        <v/>
      </c>
      <c r="U93" s="7" t="str">
        <f ca="1">IF(AND($A93&lt;&gt;"",$A93&lt;&gt;"TOTAL"),IF(AND([3]PREMIOS_GRADOS!$AK91&lt;&gt;"",[3]PREMIOS_GRADOS!$AK91&lt;&gt;0),[3]PREMIOS_GRADOS!$AK91,""),IF($A93="TOTAL",SUM(INDIRECT("U4:U"&amp;ROW()-1)),""))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IF(AND($A93&lt;&gt;"",$A93&lt;&gt;"TOTAL"),IF(AND([3]PREMIOS_GRADOS!$AN91&lt;&gt;"",[3]PREMIOS_GRADOS!$AN91&lt;&gt;0),[3]PREMIOS_GRADOS!$AN91,""),IF($A93="TOTAL",SUM(INDIRECT("W4:W"&amp;ROW()-1)),""))</f>
        <v/>
      </c>
      <c r="X93" s="7" t="str">
        <f ca="1">IF(AND($A93&lt;&gt;"",$A93&lt;&gt;"TOTAL"),IF(AND([3]PREMIOS_GRADOS!$AP91&lt;&gt;"",[3]PREMIOS_GRADOS!$AP91&lt;&gt;0),[3]PREMIOS_GRADOS!$AP91,""),IF($A93="TOTAL",SUM(INDIRECT("X4:X"&amp;ROW()-1)),""))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IF(AND($A93&lt;&gt;"",$A93&lt;&gt;"TOTAL"),IF(AND([3]PREMIOS_GRADOS!$AS91&lt;&gt;"",[3]PREMIOS_GRADOS!$AS91&lt;&gt;0),[3]PREMIOS_GRADOS!$AS91,""),IF($A93="TOTAL",SUM(INDIRECT("Z4:Z"&amp;ROW()-1)),""))</f>
        <v/>
      </c>
      <c r="AA93" s="7" t="str">
        <f ca="1">IF(AND($A93&lt;&gt;"",$A93&lt;&gt;"TOTAL"),IF(AND([3]PREMIOS_GRADOS!$AU91&lt;&gt;"",[3]PREMIOS_GRADOS!$AU91&lt;&gt;0),[3]PREMIOS_GRADOS!$AU91,""),IF($A93="TOTAL",SUM(INDIRECT("AA4:AA"&amp;ROW()-1)),""))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IF(AND($A93&lt;&gt;"",$A93&lt;&gt;"TOTAL"),IF(AND([3]PREMIOS_GRADOS!$AX91&lt;&gt;"",[3]PREMIOS_GRADOS!$AX91&lt;&gt;0),[3]PREMIOS_GRADOS!$AX91,""),IF($A93="TOTAL",SUM(INDIRECT("AC4:AC"&amp;ROW()-1)),""))</f>
        <v/>
      </c>
      <c r="AD93" s="7" t="str">
        <f ca="1">IF(AND($A93&lt;&gt;"",$A93&lt;&gt;"TOTAL"),IF(AND([3]PREMIOS_GRADOS!$AZ91&lt;&gt;"",[3]PREMIOS_GRADOS!$AZ91&lt;&gt;0),[3]PREMIOS_GRADOS!$AZ91,""),IF($A93="TOTAL",SUM(INDIRECT("AD4:AD"&amp;ROW()-1)),""))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IF(AND($A93&lt;&gt;"",$A93&lt;&gt;"TOTAL"),IF(AND([3]PREMIOS_GRADOS!$BC91&lt;&gt;"",[3]PREMIOS_GRADOS!$BC91&lt;&gt;0),[3]PREMIOS_GRADOS!$BC91,""),IF($A93="TOTAL",SUM(INDIRECT("AF4:AF"&amp;ROW()-1)),""))</f>
        <v/>
      </c>
      <c r="AG93" s="7" t="str">
        <f ca="1">IF(AND($A93&lt;&gt;"",$A93&lt;&gt;"TOTAL"),IF(AND([3]PREMIOS_GRADOS!$BE91&lt;&gt;"",[3]PREMIOS_GRADOS!$BE91&lt;&gt;0),[3]PREMIOS_GRADOS!$BE91,""),IF($A93="TOTAL",SUM(INDIRECT("AG4:AG"&amp;ROW()-1)),""))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IF(AND($A93&lt;&gt;"",$A93&lt;&gt;"TOTAL"),IF(AND([3]PREMIOS_GRADOS!$BH91&lt;&gt;"",[3]PREMIOS_GRADOS!$BH91&lt;&gt;0),[3]PREMIOS_GRADOS!$BH91,""),IF($A93="TOTAL",SUM(INDIRECT("AI4:AI"&amp;ROW()-1)),""))</f>
        <v/>
      </c>
      <c r="AJ93" s="7" t="str">
        <f ca="1">IF(AND($A93&lt;&gt;"",$A93&lt;&gt;"TOTAL"),IF(AND([3]PREMIOS_GRADOS!$BJ91&lt;&gt;"",[3]PREMIOS_GRADOS!$BJ91&lt;&gt;0),[3]PREMIOS_GRADOS!$BJ91,""),IF($A93="TOTAL",SUM(INDIRECT("AJ4:AJ"&amp;ROW()-1)),""))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IF(AND($A93&lt;&gt;"",$A93&lt;&gt;"TOTAL"),IF(AND([3]PREMIOS_GRADOS!$BM91&lt;&gt;"",[3]PREMIOS_GRADOS!$BM91&lt;&gt;0),[3]PREMIOS_GRADOS!$BM91,""),IF($A93="TOTAL",SUM(INDIRECT("AL4:AL"&amp;ROW()-1)),""))</f>
        <v/>
      </c>
      <c r="AM93" s="7" t="str">
        <f ca="1">IF(AND($A93&lt;&gt;"",$A93&lt;&gt;"TOTAL"),IF(AND([3]PREMIOS_GRADOS!$BO91&lt;&gt;"",[3]PREMIOS_GRADOS!$BO91&lt;&gt;0),[3]PREMIOS_GRADOS!$BO91,""),IF($A93="TOTAL",SUM(INDIRECT("AM4:AM"&amp;ROW()-1)),""))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IF(AND($A93&lt;&gt;"",$A93&lt;&gt;"TOTAL"),IF(AND([3]PREMIOS_GRADOS!$BR91&lt;&gt;"",[3]PREMIOS_GRADOS!$BR91&lt;&gt;0),[3]PREMIOS_GRADOS!$BR91,""),IF($A93="TOTAL",SUM(INDIRECT("AO4:AO"&amp;ROW()-1)),""))</f>
        <v/>
      </c>
      <c r="AP93" s="7" t="str">
        <f ca="1">IF(AND($A93&lt;&gt;"",$A93&lt;&gt;"TOTAL"),IF(AND([3]PREMIOS_GRADOS!$BT91&lt;&gt;"",[3]PREMIOS_GRADOS!$BT91&lt;&gt;0),[3]PREMIOS_GRADOS!$BT91,""),IF($A93="TOTAL",SUM(INDIRECT("AP4:AP"&amp;ROW()-1)),""))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IF(AND($A93&lt;&gt;"",$A93&lt;&gt;"TOTAL"),IF(AND([3]PREMIOS_GRADOS!$BW91&lt;&gt;"",[3]PREMIOS_GRADOS!$BW91&lt;&gt;0),[3]PREMIOS_GRADOS!$BW91,""),IF($A93="TOTAL",SUM(INDIRECT("AR4:AR"&amp;ROW()-1)),""))</f>
        <v/>
      </c>
      <c r="AS93" s="7" t="str">
        <f ca="1">IF(AND($A93&lt;&gt;"",$A93&lt;&gt;"TOTAL"),IF(AND([3]PREMIOS_GRADOS!$BY91&lt;&gt;"",[3]PREMIOS_GRADOS!$BY91&lt;&gt;0),[3]PREMIOS_GRADOS!$BY91,""),IF($A93="TOTAL",SUM(INDIRECT("AS4:AS"&amp;ROW()-1)),""))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IF(AND($A93&lt;&gt;"",$A93&lt;&gt;"TOTAL"),IF(AND([3]PREMIOS_GRADOS!$CB91&lt;&gt;"",[3]PREMIOS_GRADOS!$CB91&lt;&gt;0),[3]PREMIOS_GRADOS!$CB91,""),IF($A93="TOTAL",SUM(INDIRECT("AU4:AU"&amp;ROW()-1)),""))</f>
        <v/>
      </c>
      <c r="AV93" s="7" t="str">
        <f ca="1">IF(AND($A93&lt;&gt;"",$A93&lt;&gt;"TOTAL"),IF(AND([3]PREMIOS_GRADOS!$CD91&lt;&gt;"",[3]PREMIOS_GRADOS!$CD91&lt;&gt;0),[3]PREMIOS_GRADOS!$CD91,""),IF($A93="TOTAL",SUM(INDIRECT("AV4:AV"&amp;ROW()-1)),""))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IF(AND($A93&lt;&gt;"",$A93&lt;&gt;"TOTAL"),IF(AND([3]PREMIOS_GRADOS!$CG91&lt;&gt;"",[3]PREMIOS_GRADOS!$CG91&lt;&gt;0),[3]PREMIOS_GRADOS!$CG91,""),IF($A93="TOTAL",SUM(INDIRECT("AX4:AX"&amp;ROW()-1)),""))</f>
        <v/>
      </c>
      <c r="AY93" s="7" t="str">
        <f ca="1">IF(AND($A93&lt;&gt;"",$A93&lt;&gt;"TOTAL"),IF(AND([3]PREMIOS_GRADOS!$CI91&lt;&gt;"",[3]PREMIOS_GRADOS!$CI91&lt;&gt;0),[3]PREMIOS_GRADOS!$CI91,""),IF($A93="TOTAL",SUM(INDIRECT("AY4:AY"&amp;ROW()-1)),""))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IF(AND($A93&lt;&gt;"",$A93&lt;&gt;"TOTAL"),IF(AND([3]PREMIOS_GRADOS!$CL91&lt;&gt;"",[3]PREMIOS_GRADOS!$CL91&lt;&gt;0),[3]PREMIOS_GRADOS!$CL91,""),IF($A93="TOTAL",SUM(INDIRECT("BA4:BA"&amp;ROW()-1)),""))</f>
        <v/>
      </c>
      <c r="BB93" s="7" t="str">
        <f ca="1">IF(AND($A93&lt;&gt;"",$A93&lt;&gt;"TOTAL"),IF(AND([3]PREMIOS_GRADOS!$CN91&lt;&gt;"",[3]PREMIOS_GRADOS!$CN91&lt;&gt;0),[3]PREMIOS_GRADOS!$CN91,""),IF($A93="TOTAL",SUM(INDIRECT("BB4:BB"&amp;ROW()-1)),""))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IF(AND($A93&lt;&gt;"",$A93&lt;&gt;"TOTAL"),IF(AND([3]PREMIOS_GRADOS!$CQ91&lt;&gt;"",[3]PREMIOS_GRADOS!$CQ91&lt;&gt;0),[3]PREMIOS_GRADOS!$CQ91,""),IF($A93="TOTAL",SUM(INDIRECT("BD4:BD"&amp;ROW()-1)),""))</f>
        <v/>
      </c>
      <c r="BE93" s="7" t="str">
        <f ca="1">IF(AND($A93&lt;&gt;"",$A93&lt;&gt;"TOTAL"),IF(AND([3]PREMIOS_GRADOS!$CS91&lt;&gt;"",[3]PREMIOS_GRADOS!$CS91&lt;&gt;0),[3]PREMIOS_GRADOS!$CS91,""),IF($A93="TOTAL",SUM(INDIRECT("BE4:BE"&amp;ROW()-1)),""))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IF([3]PREMIOS_GRADOS!$D92&lt;&gt;"",[3]PREMIOS_GRADOS!$D92,IF(AND([3]PREMIOS_GRADOS!$D92="",[3]PREMIOS_GRADOS!$D93="",[3]PREMIOS_GRADOS!$D91=""),"","TOTAL"))</f>
        <v/>
      </c>
      <c r="B94" s="7" t="str">
        <f ca="1">IF(AND($A94&lt;&gt;"",$A94&lt;&gt;"TOTAL"),IF(AND([3]PREMIOS_GRADOS!$E92&lt;&gt;"",[3]PREMIOS_GRADOS!$E92&lt;&gt;0),[3]PREMIOS_GRADOS!$E92,""),IF($A94="TOTAL",SUM(INDIRECT("B4:B"&amp;ROW()-1)),""))</f>
        <v/>
      </c>
      <c r="C94" s="7" t="str">
        <f ca="1">IF(AND($A94&lt;&gt;"",$A94&lt;&gt;"TOTAL"),IF(AND([3]PREMIOS_GRADOS!$G92&lt;&gt;"",[3]PREMIOS_GRADOS!$G92&lt;&gt;0),[3]PREMIOS_GRADOS!$G92,""),IF($A94="TOTAL",SUM(INDIRECT("C4:C"&amp;ROW()-1)),""))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IF(AND($A94&lt;&gt;"",$A94&lt;&gt;"TOTAL"),IF(AND([3]PREMIOS_GRADOS!$J92&lt;&gt;"",[3]PREMIOS_GRADOS!$J92&lt;&gt;0),[3]PREMIOS_GRADOS!$J92,""),IF($A94="TOTAL",SUM(INDIRECT("E4:E"&amp;ROW()-1)),""))</f>
        <v/>
      </c>
      <c r="F94" s="7" t="str">
        <f ca="1">IF(AND($A94&lt;&gt;"",$A94&lt;&gt;"TOTAL"),IF(AND([3]PREMIOS_GRADOS!$L92&lt;&gt;"",[3]PREMIOS_GRADOS!$L92&lt;&gt;0),[3]PREMIOS_GRADOS!$L92,""),IF($A94="TOTAL",SUM(INDIRECT("F4:F"&amp;ROW()-1)),""))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IF(AND($A94&lt;&gt;"",$A94&lt;&gt;"TOTAL"),IF(AND([3]PREMIOS_GRADOS!$O92&lt;&gt;"",[3]PREMIOS_GRADOS!$O92&lt;&gt;0),[3]PREMIOS_GRADOS!$O92,""),IF($A94="TOTAL",SUM(INDIRECT("H4:H"&amp;ROW()-1)),""))</f>
        <v/>
      </c>
      <c r="I94" s="7" t="str">
        <f ca="1">IF(AND($A94&lt;&gt;"",$A94&lt;&gt;"TOTAL"),IF(AND([3]PREMIOS_GRADOS!$Q92&lt;&gt;"",[3]PREMIOS_GRADOS!$Q92&lt;&gt;0),[3]PREMIOS_GRADOS!$Q92,""),IF($A94="TOTAL",SUM(INDIRECT("I4:I"&amp;ROW()-1)),""))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IF(AND($A94&lt;&gt;"",$A94&lt;&gt;"TOTAL"),IF(AND([3]PREMIOS_GRADOS!$T92&lt;&gt;"",[3]PREMIOS_GRADOS!$T92&lt;&gt;0),[3]PREMIOS_GRADOS!$T92,""),IF($A94="TOTAL",SUM(INDIRECT("K4:K"&amp;ROW()-1)),""))</f>
        <v/>
      </c>
      <c r="L94" s="7" t="str">
        <f ca="1">IF(AND($A94&lt;&gt;"",$A94&lt;&gt;"TOTAL"),IF(AND([3]PREMIOS_GRADOS!$V92&lt;&gt;"",[3]PREMIOS_GRADOS!$V92&lt;&gt;0),[3]PREMIOS_GRADOS!$V92,""),IF($A94="TOTAL",SUM(INDIRECT("L4:L"&amp;ROW()-1)),""))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IF(AND($A94&lt;&gt;"",$A94&lt;&gt;"TOTAL"),IF(AND([3]PREMIOS_GRADOS!$Y92&lt;&gt;"",[3]PREMIOS_GRADOS!$Y92&lt;&gt;0),[3]PREMIOS_GRADOS!$Y92,""),IF($A94="TOTAL",SUM(INDIRECT("N4:N"&amp;ROW()-1)),""))</f>
        <v/>
      </c>
      <c r="O94" s="7" t="str">
        <f ca="1">IF(AND($A94&lt;&gt;"",$A94&lt;&gt;"TOTAL"),IF(AND([3]PREMIOS_GRADOS!$AA92&lt;&gt;"",[3]PREMIOS_GRADOS!$AA92&lt;&gt;0),[3]PREMIOS_GRADOS!$AA92,""),IF($A94="TOTAL",SUM(INDIRECT("O4:O"&amp;ROW()-1)),""))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IF(AND($A94&lt;&gt;"",$A94&lt;&gt;"TOTAL"),IF(AND([3]PREMIOS_GRADOS!$AD92&lt;&gt;"",[3]PREMIOS_GRADOS!$AD92&lt;&gt;0),[3]PREMIOS_GRADOS!$AD92,""),IF($A94="TOTAL",SUM(INDIRECT("Q4:Q"&amp;ROW()-1)),""))</f>
        <v/>
      </c>
      <c r="R94" s="7" t="str">
        <f ca="1">IF(AND($A94&lt;&gt;"",$A94&lt;&gt;"TOTAL"),IF(AND([3]PREMIOS_GRADOS!$AF92&lt;&gt;"",[3]PREMIOS_GRADOS!$AF92&lt;&gt;0),[3]PREMIOS_GRADOS!$AF92,""),IF($A94="TOTAL",SUM(INDIRECT("R4:R"&amp;ROW()-1)),""))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IF(AND($A94&lt;&gt;"",$A94&lt;&gt;"TOTAL"),IF(AND([3]PREMIOS_GRADOS!$AI92&lt;&gt;"",[3]PREMIOS_GRADOS!$AI92&lt;&gt;0),[3]PREMIOS_GRADOS!$AI92,""),IF($A94="TOTAL",SUM(INDIRECT("T4:T"&amp;ROW()-1)),""))</f>
        <v/>
      </c>
      <c r="U94" s="7" t="str">
        <f ca="1">IF(AND($A94&lt;&gt;"",$A94&lt;&gt;"TOTAL"),IF(AND([3]PREMIOS_GRADOS!$AK92&lt;&gt;"",[3]PREMIOS_GRADOS!$AK92&lt;&gt;0),[3]PREMIOS_GRADOS!$AK92,""),IF($A94="TOTAL",SUM(INDIRECT("U4:U"&amp;ROW()-1)),""))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IF(AND($A94&lt;&gt;"",$A94&lt;&gt;"TOTAL"),IF(AND([3]PREMIOS_GRADOS!$AN92&lt;&gt;"",[3]PREMIOS_GRADOS!$AN92&lt;&gt;0),[3]PREMIOS_GRADOS!$AN92,""),IF($A94="TOTAL",SUM(INDIRECT("W4:W"&amp;ROW()-1)),""))</f>
        <v/>
      </c>
      <c r="X94" s="7" t="str">
        <f ca="1">IF(AND($A94&lt;&gt;"",$A94&lt;&gt;"TOTAL"),IF(AND([3]PREMIOS_GRADOS!$AP92&lt;&gt;"",[3]PREMIOS_GRADOS!$AP92&lt;&gt;0),[3]PREMIOS_GRADOS!$AP92,""),IF($A94="TOTAL",SUM(INDIRECT("X4:X"&amp;ROW()-1)),""))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IF(AND($A94&lt;&gt;"",$A94&lt;&gt;"TOTAL"),IF(AND([3]PREMIOS_GRADOS!$AS92&lt;&gt;"",[3]PREMIOS_GRADOS!$AS92&lt;&gt;0),[3]PREMIOS_GRADOS!$AS92,""),IF($A94="TOTAL",SUM(INDIRECT("Z4:Z"&amp;ROW()-1)),""))</f>
        <v/>
      </c>
      <c r="AA94" s="7" t="str">
        <f ca="1">IF(AND($A94&lt;&gt;"",$A94&lt;&gt;"TOTAL"),IF(AND([3]PREMIOS_GRADOS!$AU92&lt;&gt;"",[3]PREMIOS_GRADOS!$AU92&lt;&gt;0),[3]PREMIOS_GRADOS!$AU92,""),IF($A94="TOTAL",SUM(INDIRECT("AA4:AA"&amp;ROW()-1)),""))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IF(AND($A94&lt;&gt;"",$A94&lt;&gt;"TOTAL"),IF(AND([3]PREMIOS_GRADOS!$AX92&lt;&gt;"",[3]PREMIOS_GRADOS!$AX92&lt;&gt;0),[3]PREMIOS_GRADOS!$AX92,""),IF($A94="TOTAL",SUM(INDIRECT("AC4:AC"&amp;ROW()-1)),""))</f>
        <v/>
      </c>
      <c r="AD94" s="7" t="str">
        <f ca="1">IF(AND($A94&lt;&gt;"",$A94&lt;&gt;"TOTAL"),IF(AND([3]PREMIOS_GRADOS!$AZ92&lt;&gt;"",[3]PREMIOS_GRADOS!$AZ92&lt;&gt;0),[3]PREMIOS_GRADOS!$AZ92,""),IF($A94="TOTAL",SUM(INDIRECT("AD4:AD"&amp;ROW()-1)),""))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IF(AND($A94&lt;&gt;"",$A94&lt;&gt;"TOTAL"),IF(AND([3]PREMIOS_GRADOS!$BC92&lt;&gt;"",[3]PREMIOS_GRADOS!$BC92&lt;&gt;0),[3]PREMIOS_GRADOS!$BC92,""),IF($A94="TOTAL",SUM(INDIRECT("AF4:AF"&amp;ROW()-1)),""))</f>
        <v/>
      </c>
      <c r="AG94" s="7" t="str">
        <f ca="1">IF(AND($A94&lt;&gt;"",$A94&lt;&gt;"TOTAL"),IF(AND([3]PREMIOS_GRADOS!$BE92&lt;&gt;"",[3]PREMIOS_GRADOS!$BE92&lt;&gt;0),[3]PREMIOS_GRADOS!$BE92,""),IF($A94="TOTAL",SUM(INDIRECT("AG4:AG"&amp;ROW()-1)),""))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IF(AND($A94&lt;&gt;"",$A94&lt;&gt;"TOTAL"),IF(AND([3]PREMIOS_GRADOS!$BH92&lt;&gt;"",[3]PREMIOS_GRADOS!$BH92&lt;&gt;0),[3]PREMIOS_GRADOS!$BH92,""),IF($A94="TOTAL",SUM(INDIRECT("AI4:AI"&amp;ROW()-1)),""))</f>
        <v/>
      </c>
      <c r="AJ94" s="7" t="str">
        <f ca="1">IF(AND($A94&lt;&gt;"",$A94&lt;&gt;"TOTAL"),IF(AND([3]PREMIOS_GRADOS!$BJ92&lt;&gt;"",[3]PREMIOS_GRADOS!$BJ92&lt;&gt;0),[3]PREMIOS_GRADOS!$BJ92,""),IF($A94="TOTAL",SUM(INDIRECT("AJ4:AJ"&amp;ROW()-1)),""))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IF(AND($A94&lt;&gt;"",$A94&lt;&gt;"TOTAL"),IF(AND([3]PREMIOS_GRADOS!$BM92&lt;&gt;"",[3]PREMIOS_GRADOS!$BM92&lt;&gt;0),[3]PREMIOS_GRADOS!$BM92,""),IF($A94="TOTAL",SUM(INDIRECT("AL4:AL"&amp;ROW()-1)),""))</f>
        <v/>
      </c>
      <c r="AM94" s="7" t="str">
        <f ca="1">IF(AND($A94&lt;&gt;"",$A94&lt;&gt;"TOTAL"),IF(AND([3]PREMIOS_GRADOS!$BO92&lt;&gt;"",[3]PREMIOS_GRADOS!$BO92&lt;&gt;0),[3]PREMIOS_GRADOS!$BO92,""),IF($A94="TOTAL",SUM(INDIRECT("AM4:AM"&amp;ROW()-1)),""))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IF(AND($A94&lt;&gt;"",$A94&lt;&gt;"TOTAL"),IF(AND([3]PREMIOS_GRADOS!$BR92&lt;&gt;"",[3]PREMIOS_GRADOS!$BR92&lt;&gt;0),[3]PREMIOS_GRADOS!$BR92,""),IF($A94="TOTAL",SUM(INDIRECT("AO4:AO"&amp;ROW()-1)),""))</f>
        <v/>
      </c>
      <c r="AP94" s="7" t="str">
        <f ca="1">IF(AND($A94&lt;&gt;"",$A94&lt;&gt;"TOTAL"),IF(AND([3]PREMIOS_GRADOS!$BT92&lt;&gt;"",[3]PREMIOS_GRADOS!$BT92&lt;&gt;0),[3]PREMIOS_GRADOS!$BT92,""),IF($A94="TOTAL",SUM(INDIRECT("AP4:AP"&amp;ROW()-1)),""))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IF(AND($A94&lt;&gt;"",$A94&lt;&gt;"TOTAL"),IF(AND([3]PREMIOS_GRADOS!$BW92&lt;&gt;"",[3]PREMIOS_GRADOS!$BW92&lt;&gt;0),[3]PREMIOS_GRADOS!$BW92,""),IF($A94="TOTAL",SUM(INDIRECT("AR4:AR"&amp;ROW()-1)),""))</f>
        <v/>
      </c>
      <c r="AS94" s="7" t="str">
        <f ca="1">IF(AND($A94&lt;&gt;"",$A94&lt;&gt;"TOTAL"),IF(AND([3]PREMIOS_GRADOS!$BY92&lt;&gt;"",[3]PREMIOS_GRADOS!$BY92&lt;&gt;0),[3]PREMIOS_GRADOS!$BY92,""),IF($A94="TOTAL",SUM(INDIRECT("AS4:AS"&amp;ROW()-1)),""))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IF(AND($A94&lt;&gt;"",$A94&lt;&gt;"TOTAL"),IF(AND([3]PREMIOS_GRADOS!$CB92&lt;&gt;"",[3]PREMIOS_GRADOS!$CB92&lt;&gt;0),[3]PREMIOS_GRADOS!$CB92,""),IF($A94="TOTAL",SUM(INDIRECT("AU4:AU"&amp;ROW()-1)),""))</f>
        <v/>
      </c>
      <c r="AV94" s="7" t="str">
        <f ca="1">IF(AND($A94&lt;&gt;"",$A94&lt;&gt;"TOTAL"),IF(AND([3]PREMIOS_GRADOS!$CD92&lt;&gt;"",[3]PREMIOS_GRADOS!$CD92&lt;&gt;0),[3]PREMIOS_GRADOS!$CD92,""),IF($A94="TOTAL",SUM(INDIRECT("AV4:AV"&amp;ROW()-1)),""))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IF(AND($A94&lt;&gt;"",$A94&lt;&gt;"TOTAL"),IF(AND([3]PREMIOS_GRADOS!$CG92&lt;&gt;"",[3]PREMIOS_GRADOS!$CG92&lt;&gt;0),[3]PREMIOS_GRADOS!$CG92,""),IF($A94="TOTAL",SUM(INDIRECT("AX4:AX"&amp;ROW()-1)),""))</f>
        <v/>
      </c>
      <c r="AY94" s="7" t="str">
        <f ca="1">IF(AND($A94&lt;&gt;"",$A94&lt;&gt;"TOTAL"),IF(AND([3]PREMIOS_GRADOS!$CI92&lt;&gt;"",[3]PREMIOS_GRADOS!$CI92&lt;&gt;0),[3]PREMIOS_GRADOS!$CI92,""),IF($A94="TOTAL",SUM(INDIRECT("AY4:AY"&amp;ROW()-1)),""))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IF(AND($A94&lt;&gt;"",$A94&lt;&gt;"TOTAL"),IF(AND([3]PREMIOS_GRADOS!$CL92&lt;&gt;"",[3]PREMIOS_GRADOS!$CL92&lt;&gt;0),[3]PREMIOS_GRADOS!$CL92,""),IF($A94="TOTAL",SUM(INDIRECT("BA4:BA"&amp;ROW()-1)),""))</f>
        <v/>
      </c>
      <c r="BB94" s="7" t="str">
        <f ca="1">IF(AND($A94&lt;&gt;"",$A94&lt;&gt;"TOTAL"),IF(AND([3]PREMIOS_GRADOS!$CN92&lt;&gt;"",[3]PREMIOS_GRADOS!$CN92&lt;&gt;0),[3]PREMIOS_GRADOS!$CN92,""),IF($A94="TOTAL",SUM(INDIRECT("BB4:BB"&amp;ROW()-1)),""))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IF(AND($A94&lt;&gt;"",$A94&lt;&gt;"TOTAL"),IF(AND([3]PREMIOS_GRADOS!$CQ92&lt;&gt;"",[3]PREMIOS_GRADOS!$CQ92&lt;&gt;0),[3]PREMIOS_GRADOS!$CQ92,""),IF($A94="TOTAL",SUM(INDIRECT("BD4:BD"&amp;ROW()-1)),""))</f>
        <v/>
      </c>
      <c r="BE94" s="7" t="str">
        <f ca="1">IF(AND($A94&lt;&gt;"",$A94&lt;&gt;"TOTAL"),IF(AND([3]PREMIOS_GRADOS!$CS92&lt;&gt;"",[3]PREMIOS_GRADOS!$CS92&lt;&gt;0),[3]PREMIOS_GRADOS!$CS92,""),IF($A94="TOTAL",SUM(INDIRECT("BE4:BE"&amp;ROW()-1)),""))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IF([3]PREMIOS_GRADOS!$D93&lt;&gt;"",[3]PREMIOS_GRADOS!$D93,IF(AND([3]PREMIOS_GRADOS!$D93="",[3]PREMIOS_GRADOS!$D94="",[3]PREMIOS_GRADOS!$D92=""),"","TOTAL"))</f>
        <v/>
      </c>
      <c r="B95" s="7" t="str">
        <f ca="1">IF(AND($A95&lt;&gt;"",$A95&lt;&gt;"TOTAL"),IF(AND([3]PREMIOS_GRADOS!$E93&lt;&gt;"",[3]PREMIOS_GRADOS!$E93&lt;&gt;0),[3]PREMIOS_GRADOS!$E93,""),IF($A95="TOTAL",SUM(INDIRECT("B4:B"&amp;ROW()-1)),""))</f>
        <v/>
      </c>
      <c r="C95" s="7" t="str">
        <f ca="1">IF(AND($A95&lt;&gt;"",$A95&lt;&gt;"TOTAL"),IF(AND([3]PREMIOS_GRADOS!$G93&lt;&gt;"",[3]PREMIOS_GRADOS!$G93&lt;&gt;0),[3]PREMIOS_GRADOS!$G93,""),IF($A95="TOTAL",SUM(INDIRECT("C4:C"&amp;ROW()-1)),""))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IF(AND($A95&lt;&gt;"",$A95&lt;&gt;"TOTAL"),IF(AND([3]PREMIOS_GRADOS!$J93&lt;&gt;"",[3]PREMIOS_GRADOS!$J93&lt;&gt;0),[3]PREMIOS_GRADOS!$J93,""),IF($A95="TOTAL",SUM(INDIRECT("E4:E"&amp;ROW()-1)),""))</f>
        <v/>
      </c>
      <c r="F95" s="7" t="str">
        <f ca="1">IF(AND($A95&lt;&gt;"",$A95&lt;&gt;"TOTAL"),IF(AND([3]PREMIOS_GRADOS!$L93&lt;&gt;"",[3]PREMIOS_GRADOS!$L93&lt;&gt;0),[3]PREMIOS_GRADOS!$L93,""),IF($A95="TOTAL",SUM(INDIRECT("F4:F"&amp;ROW()-1)),""))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IF(AND($A95&lt;&gt;"",$A95&lt;&gt;"TOTAL"),IF(AND([3]PREMIOS_GRADOS!$O93&lt;&gt;"",[3]PREMIOS_GRADOS!$O93&lt;&gt;0),[3]PREMIOS_GRADOS!$O93,""),IF($A95="TOTAL",SUM(INDIRECT("H4:H"&amp;ROW()-1)),""))</f>
        <v/>
      </c>
      <c r="I95" s="7" t="str">
        <f ca="1">IF(AND($A95&lt;&gt;"",$A95&lt;&gt;"TOTAL"),IF(AND([3]PREMIOS_GRADOS!$Q93&lt;&gt;"",[3]PREMIOS_GRADOS!$Q93&lt;&gt;0),[3]PREMIOS_GRADOS!$Q93,""),IF($A95="TOTAL",SUM(INDIRECT("I4:I"&amp;ROW()-1)),""))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IF(AND($A95&lt;&gt;"",$A95&lt;&gt;"TOTAL"),IF(AND([3]PREMIOS_GRADOS!$T93&lt;&gt;"",[3]PREMIOS_GRADOS!$T93&lt;&gt;0),[3]PREMIOS_GRADOS!$T93,""),IF($A95="TOTAL",SUM(INDIRECT("K4:K"&amp;ROW()-1)),""))</f>
        <v/>
      </c>
      <c r="L95" s="7" t="str">
        <f ca="1">IF(AND($A95&lt;&gt;"",$A95&lt;&gt;"TOTAL"),IF(AND([3]PREMIOS_GRADOS!$V93&lt;&gt;"",[3]PREMIOS_GRADOS!$V93&lt;&gt;0),[3]PREMIOS_GRADOS!$V93,""),IF($A95="TOTAL",SUM(INDIRECT("L4:L"&amp;ROW()-1)),""))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IF(AND($A95&lt;&gt;"",$A95&lt;&gt;"TOTAL"),IF(AND([3]PREMIOS_GRADOS!$Y93&lt;&gt;"",[3]PREMIOS_GRADOS!$Y93&lt;&gt;0),[3]PREMIOS_GRADOS!$Y93,""),IF($A95="TOTAL",SUM(INDIRECT("N4:N"&amp;ROW()-1)),""))</f>
        <v/>
      </c>
      <c r="O95" s="7" t="str">
        <f ca="1">IF(AND($A95&lt;&gt;"",$A95&lt;&gt;"TOTAL"),IF(AND([3]PREMIOS_GRADOS!$AA93&lt;&gt;"",[3]PREMIOS_GRADOS!$AA93&lt;&gt;0),[3]PREMIOS_GRADOS!$AA93,""),IF($A95="TOTAL",SUM(INDIRECT("O4:O"&amp;ROW()-1)),""))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IF(AND($A95&lt;&gt;"",$A95&lt;&gt;"TOTAL"),IF(AND([3]PREMIOS_GRADOS!$AD93&lt;&gt;"",[3]PREMIOS_GRADOS!$AD93&lt;&gt;0),[3]PREMIOS_GRADOS!$AD93,""),IF($A95="TOTAL",SUM(INDIRECT("Q4:Q"&amp;ROW()-1)),""))</f>
        <v/>
      </c>
      <c r="R95" s="7" t="str">
        <f ca="1">IF(AND($A95&lt;&gt;"",$A95&lt;&gt;"TOTAL"),IF(AND([3]PREMIOS_GRADOS!$AF93&lt;&gt;"",[3]PREMIOS_GRADOS!$AF93&lt;&gt;0),[3]PREMIOS_GRADOS!$AF93,""),IF($A95="TOTAL",SUM(INDIRECT("R4:R"&amp;ROW()-1)),""))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IF(AND($A95&lt;&gt;"",$A95&lt;&gt;"TOTAL"),IF(AND([3]PREMIOS_GRADOS!$AI93&lt;&gt;"",[3]PREMIOS_GRADOS!$AI93&lt;&gt;0),[3]PREMIOS_GRADOS!$AI93,""),IF($A95="TOTAL",SUM(INDIRECT("T4:T"&amp;ROW()-1)),""))</f>
        <v/>
      </c>
      <c r="U95" s="7" t="str">
        <f ca="1">IF(AND($A95&lt;&gt;"",$A95&lt;&gt;"TOTAL"),IF(AND([3]PREMIOS_GRADOS!$AK93&lt;&gt;"",[3]PREMIOS_GRADOS!$AK93&lt;&gt;0),[3]PREMIOS_GRADOS!$AK93,""),IF($A95="TOTAL",SUM(INDIRECT("U4:U"&amp;ROW()-1)),""))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IF(AND($A95&lt;&gt;"",$A95&lt;&gt;"TOTAL"),IF(AND([3]PREMIOS_GRADOS!$AN93&lt;&gt;"",[3]PREMIOS_GRADOS!$AN93&lt;&gt;0),[3]PREMIOS_GRADOS!$AN93,""),IF($A95="TOTAL",SUM(INDIRECT("W4:W"&amp;ROW()-1)),""))</f>
        <v/>
      </c>
      <c r="X95" s="7" t="str">
        <f ca="1">IF(AND($A95&lt;&gt;"",$A95&lt;&gt;"TOTAL"),IF(AND([3]PREMIOS_GRADOS!$AP93&lt;&gt;"",[3]PREMIOS_GRADOS!$AP93&lt;&gt;0),[3]PREMIOS_GRADOS!$AP93,""),IF($A95="TOTAL",SUM(INDIRECT("X4:X"&amp;ROW()-1)),""))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IF(AND($A95&lt;&gt;"",$A95&lt;&gt;"TOTAL"),IF(AND([3]PREMIOS_GRADOS!$AS93&lt;&gt;"",[3]PREMIOS_GRADOS!$AS93&lt;&gt;0),[3]PREMIOS_GRADOS!$AS93,""),IF($A95="TOTAL",SUM(INDIRECT("Z4:Z"&amp;ROW()-1)),""))</f>
        <v/>
      </c>
      <c r="AA95" s="7" t="str">
        <f ca="1">IF(AND($A95&lt;&gt;"",$A95&lt;&gt;"TOTAL"),IF(AND([3]PREMIOS_GRADOS!$AU93&lt;&gt;"",[3]PREMIOS_GRADOS!$AU93&lt;&gt;0),[3]PREMIOS_GRADOS!$AU93,""),IF($A95="TOTAL",SUM(INDIRECT("AA4:AA"&amp;ROW()-1)),""))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IF(AND($A95&lt;&gt;"",$A95&lt;&gt;"TOTAL"),IF(AND([3]PREMIOS_GRADOS!$AX93&lt;&gt;"",[3]PREMIOS_GRADOS!$AX93&lt;&gt;0),[3]PREMIOS_GRADOS!$AX93,""),IF($A95="TOTAL",SUM(INDIRECT("AC4:AC"&amp;ROW()-1)),""))</f>
        <v/>
      </c>
      <c r="AD95" s="7" t="str">
        <f ca="1">IF(AND($A95&lt;&gt;"",$A95&lt;&gt;"TOTAL"),IF(AND([3]PREMIOS_GRADOS!$AZ93&lt;&gt;"",[3]PREMIOS_GRADOS!$AZ93&lt;&gt;0),[3]PREMIOS_GRADOS!$AZ93,""),IF($A95="TOTAL",SUM(INDIRECT("AD4:AD"&amp;ROW()-1)),""))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IF(AND($A95&lt;&gt;"",$A95&lt;&gt;"TOTAL"),IF(AND([3]PREMIOS_GRADOS!$BC93&lt;&gt;"",[3]PREMIOS_GRADOS!$BC93&lt;&gt;0),[3]PREMIOS_GRADOS!$BC93,""),IF($A95="TOTAL",SUM(INDIRECT("AF4:AF"&amp;ROW()-1)),""))</f>
        <v/>
      </c>
      <c r="AG95" s="7" t="str">
        <f ca="1">IF(AND($A95&lt;&gt;"",$A95&lt;&gt;"TOTAL"),IF(AND([3]PREMIOS_GRADOS!$BE93&lt;&gt;"",[3]PREMIOS_GRADOS!$BE93&lt;&gt;0),[3]PREMIOS_GRADOS!$BE93,""),IF($A95="TOTAL",SUM(INDIRECT("AG4:AG"&amp;ROW()-1)),""))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IF(AND($A95&lt;&gt;"",$A95&lt;&gt;"TOTAL"),IF(AND([3]PREMIOS_GRADOS!$BH93&lt;&gt;"",[3]PREMIOS_GRADOS!$BH93&lt;&gt;0),[3]PREMIOS_GRADOS!$BH93,""),IF($A95="TOTAL",SUM(INDIRECT("AI4:AI"&amp;ROW()-1)),""))</f>
        <v/>
      </c>
      <c r="AJ95" s="7" t="str">
        <f ca="1">IF(AND($A95&lt;&gt;"",$A95&lt;&gt;"TOTAL"),IF(AND([3]PREMIOS_GRADOS!$BJ93&lt;&gt;"",[3]PREMIOS_GRADOS!$BJ93&lt;&gt;0),[3]PREMIOS_GRADOS!$BJ93,""),IF($A95="TOTAL",SUM(INDIRECT("AJ4:AJ"&amp;ROW()-1)),""))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IF(AND($A95&lt;&gt;"",$A95&lt;&gt;"TOTAL"),IF(AND([3]PREMIOS_GRADOS!$BM93&lt;&gt;"",[3]PREMIOS_GRADOS!$BM93&lt;&gt;0),[3]PREMIOS_GRADOS!$BM93,""),IF($A95="TOTAL",SUM(INDIRECT("AL4:AL"&amp;ROW()-1)),""))</f>
        <v/>
      </c>
      <c r="AM95" s="7" t="str">
        <f ca="1">IF(AND($A95&lt;&gt;"",$A95&lt;&gt;"TOTAL"),IF(AND([3]PREMIOS_GRADOS!$BO93&lt;&gt;"",[3]PREMIOS_GRADOS!$BO93&lt;&gt;0),[3]PREMIOS_GRADOS!$BO93,""),IF($A95="TOTAL",SUM(INDIRECT("AM4:AM"&amp;ROW()-1)),""))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IF(AND($A95&lt;&gt;"",$A95&lt;&gt;"TOTAL"),IF(AND([3]PREMIOS_GRADOS!$BR93&lt;&gt;"",[3]PREMIOS_GRADOS!$BR93&lt;&gt;0),[3]PREMIOS_GRADOS!$BR93,""),IF($A95="TOTAL",SUM(INDIRECT("AO4:AO"&amp;ROW()-1)),""))</f>
        <v/>
      </c>
      <c r="AP95" s="7" t="str">
        <f ca="1">IF(AND($A95&lt;&gt;"",$A95&lt;&gt;"TOTAL"),IF(AND([3]PREMIOS_GRADOS!$BT93&lt;&gt;"",[3]PREMIOS_GRADOS!$BT93&lt;&gt;0),[3]PREMIOS_GRADOS!$BT93,""),IF($A95="TOTAL",SUM(INDIRECT("AP4:AP"&amp;ROW()-1)),""))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IF(AND($A95&lt;&gt;"",$A95&lt;&gt;"TOTAL"),IF(AND([3]PREMIOS_GRADOS!$BW93&lt;&gt;"",[3]PREMIOS_GRADOS!$BW93&lt;&gt;0),[3]PREMIOS_GRADOS!$BW93,""),IF($A95="TOTAL",SUM(INDIRECT("AR4:AR"&amp;ROW()-1)),""))</f>
        <v/>
      </c>
      <c r="AS95" s="7" t="str">
        <f ca="1">IF(AND($A95&lt;&gt;"",$A95&lt;&gt;"TOTAL"),IF(AND([3]PREMIOS_GRADOS!$BY93&lt;&gt;"",[3]PREMIOS_GRADOS!$BY93&lt;&gt;0),[3]PREMIOS_GRADOS!$BY93,""),IF($A95="TOTAL",SUM(INDIRECT("AS4:AS"&amp;ROW()-1)),""))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IF(AND($A95&lt;&gt;"",$A95&lt;&gt;"TOTAL"),IF(AND([3]PREMIOS_GRADOS!$CB93&lt;&gt;"",[3]PREMIOS_GRADOS!$CB93&lt;&gt;0),[3]PREMIOS_GRADOS!$CB93,""),IF($A95="TOTAL",SUM(INDIRECT("AU4:AU"&amp;ROW()-1)),""))</f>
        <v/>
      </c>
      <c r="AV95" s="7" t="str">
        <f ca="1">IF(AND($A95&lt;&gt;"",$A95&lt;&gt;"TOTAL"),IF(AND([3]PREMIOS_GRADOS!$CD93&lt;&gt;"",[3]PREMIOS_GRADOS!$CD93&lt;&gt;0),[3]PREMIOS_GRADOS!$CD93,""),IF($A95="TOTAL",SUM(INDIRECT("AV4:AV"&amp;ROW()-1)),""))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IF(AND($A95&lt;&gt;"",$A95&lt;&gt;"TOTAL"),IF(AND([3]PREMIOS_GRADOS!$CG93&lt;&gt;"",[3]PREMIOS_GRADOS!$CG93&lt;&gt;0),[3]PREMIOS_GRADOS!$CG93,""),IF($A95="TOTAL",SUM(INDIRECT("AX4:AX"&amp;ROW()-1)),""))</f>
        <v/>
      </c>
      <c r="AY95" s="7" t="str">
        <f ca="1">IF(AND($A95&lt;&gt;"",$A95&lt;&gt;"TOTAL"),IF(AND([3]PREMIOS_GRADOS!$CI93&lt;&gt;"",[3]PREMIOS_GRADOS!$CI93&lt;&gt;0),[3]PREMIOS_GRADOS!$CI93,""),IF($A95="TOTAL",SUM(INDIRECT("AY4:AY"&amp;ROW()-1)),""))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IF(AND($A95&lt;&gt;"",$A95&lt;&gt;"TOTAL"),IF(AND([3]PREMIOS_GRADOS!$CL93&lt;&gt;"",[3]PREMIOS_GRADOS!$CL93&lt;&gt;0),[3]PREMIOS_GRADOS!$CL93,""),IF($A95="TOTAL",SUM(INDIRECT("BA4:BA"&amp;ROW()-1)),""))</f>
        <v/>
      </c>
      <c r="BB95" s="7" t="str">
        <f ca="1">IF(AND($A95&lt;&gt;"",$A95&lt;&gt;"TOTAL"),IF(AND([3]PREMIOS_GRADOS!$CN93&lt;&gt;"",[3]PREMIOS_GRADOS!$CN93&lt;&gt;0),[3]PREMIOS_GRADOS!$CN93,""),IF($A95="TOTAL",SUM(INDIRECT("BB4:BB"&amp;ROW()-1)),""))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IF(AND($A95&lt;&gt;"",$A95&lt;&gt;"TOTAL"),IF(AND([3]PREMIOS_GRADOS!$CQ93&lt;&gt;"",[3]PREMIOS_GRADOS!$CQ93&lt;&gt;0),[3]PREMIOS_GRADOS!$CQ93,""),IF($A95="TOTAL",SUM(INDIRECT("BD4:BD"&amp;ROW()-1)),""))</f>
        <v/>
      </c>
      <c r="BE95" s="7" t="str">
        <f ca="1">IF(AND($A95&lt;&gt;"",$A95&lt;&gt;"TOTAL"),IF(AND([3]PREMIOS_GRADOS!$CS93&lt;&gt;"",[3]PREMIOS_GRADOS!$CS93&lt;&gt;0),[3]PREMIOS_GRADOS!$CS93,""),IF($A95="TOTAL",SUM(INDIRECT("BE4:BE"&amp;ROW()-1)),""))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IF([3]PREMIOS_GRADOS!$D94&lt;&gt;"",[3]PREMIOS_GRADOS!$D94,IF(AND([3]PREMIOS_GRADOS!$D94="",[3]PREMIOS_GRADOS!$D95="",[3]PREMIOS_GRADOS!$D93=""),"","TOTAL"))</f>
        <v/>
      </c>
      <c r="B96" s="7" t="str">
        <f ca="1">IF(AND($A96&lt;&gt;"",$A96&lt;&gt;"TOTAL"),IF(AND([3]PREMIOS_GRADOS!$E94&lt;&gt;"",[3]PREMIOS_GRADOS!$E94&lt;&gt;0),[3]PREMIOS_GRADOS!$E94,""),IF($A96="TOTAL",SUM(INDIRECT("B4:B"&amp;ROW()-1)),""))</f>
        <v/>
      </c>
      <c r="C96" s="7" t="str">
        <f ca="1">IF(AND($A96&lt;&gt;"",$A96&lt;&gt;"TOTAL"),IF(AND([3]PREMIOS_GRADOS!$G94&lt;&gt;"",[3]PREMIOS_GRADOS!$G94&lt;&gt;0),[3]PREMIOS_GRADOS!$G94,""),IF($A96="TOTAL",SUM(INDIRECT("C4:C"&amp;ROW()-1)),""))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IF(AND($A96&lt;&gt;"",$A96&lt;&gt;"TOTAL"),IF(AND([3]PREMIOS_GRADOS!$J94&lt;&gt;"",[3]PREMIOS_GRADOS!$J94&lt;&gt;0),[3]PREMIOS_GRADOS!$J94,""),IF($A96="TOTAL",SUM(INDIRECT("E4:E"&amp;ROW()-1)),""))</f>
        <v/>
      </c>
      <c r="F96" s="7" t="str">
        <f ca="1">IF(AND($A96&lt;&gt;"",$A96&lt;&gt;"TOTAL"),IF(AND([3]PREMIOS_GRADOS!$L94&lt;&gt;"",[3]PREMIOS_GRADOS!$L94&lt;&gt;0),[3]PREMIOS_GRADOS!$L94,""),IF($A96="TOTAL",SUM(INDIRECT("F4:F"&amp;ROW()-1)),""))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IF(AND($A96&lt;&gt;"",$A96&lt;&gt;"TOTAL"),IF(AND([3]PREMIOS_GRADOS!$O94&lt;&gt;"",[3]PREMIOS_GRADOS!$O94&lt;&gt;0),[3]PREMIOS_GRADOS!$O94,""),IF($A96="TOTAL",SUM(INDIRECT("H4:H"&amp;ROW()-1)),""))</f>
        <v/>
      </c>
      <c r="I96" s="7" t="str">
        <f ca="1">IF(AND($A96&lt;&gt;"",$A96&lt;&gt;"TOTAL"),IF(AND([3]PREMIOS_GRADOS!$Q94&lt;&gt;"",[3]PREMIOS_GRADOS!$Q94&lt;&gt;0),[3]PREMIOS_GRADOS!$Q94,""),IF($A96="TOTAL",SUM(INDIRECT("I4:I"&amp;ROW()-1)),""))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IF(AND($A96&lt;&gt;"",$A96&lt;&gt;"TOTAL"),IF(AND([3]PREMIOS_GRADOS!$T94&lt;&gt;"",[3]PREMIOS_GRADOS!$T94&lt;&gt;0),[3]PREMIOS_GRADOS!$T94,""),IF($A96="TOTAL",SUM(INDIRECT("K4:K"&amp;ROW()-1)),""))</f>
        <v/>
      </c>
      <c r="L96" s="7" t="str">
        <f ca="1">IF(AND($A96&lt;&gt;"",$A96&lt;&gt;"TOTAL"),IF(AND([3]PREMIOS_GRADOS!$V94&lt;&gt;"",[3]PREMIOS_GRADOS!$V94&lt;&gt;0),[3]PREMIOS_GRADOS!$V94,""),IF($A96="TOTAL",SUM(INDIRECT("L4:L"&amp;ROW()-1)),""))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IF(AND($A96&lt;&gt;"",$A96&lt;&gt;"TOTAL"),IF(AND([3]PREMIOS_GRADOS!$Y94&lt;&gt;"",[3]PREMIOS_GRADOS!$Y94&lt;&gt;0),[3]PREMIOS_GRADOS!$Y94,""),IF($A96="TOTAL",SUM(INDIRECT("N4:N"&amp;ROW()-1)),""))</f>
        <v/>
      </c>
      <c r="O96" s="7" t="str">
        <f ca="1">IF(AND($A96&lt;&gt;"",$A96&lt;&gt;"TOTAL"),IF(AND([3]PREMIOS_GRADOS!$AA94&lt;&gt;"",[3]PREMIOS_GRADOS!$AA94&lt;&gt;0),[3]PREMIOS_GRADOS!$AA94,""),IF($A96="TOTAL",SUM(INDIRECT("O4:O"&amp;ROW()-1)),""))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IF(AND($A96&lt;&gt;"",$A96&lt;&gt;"TOTAL"),IF(AND([3]PREMIOS_GRADOS!$AD94&lt;&gt;"",[3]PREMIOS_GRADOS!$AD94&lt;&gt;0),[3]PREMIOS_GRADOS!$AD94,""),IF($A96="TOTAL",SUM(INDIRECT("Q4:Q"&amp;ROW()-1)),""))</f>
        <v/>
      </c>
      <c r="R96" s="7" t="str">
        <f ca="1">IF(AND($A96&lt;&gt;"",$A96&lt;&gt;"TOTAL"),IF(AND([3]PREMIOS_GRADOS!$AF94&lt;&gt;"",[3]PREMIOS_GRADOS!$AF94&lt;&gt;0),[3]PREMIOS_GRADOS!$AF94,""),IF($A96="TOTAL",SUM(INDIRECT("R4:R"&amp;ROW()-1)),""))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IF(AND($A96&lt;&gt;"",$A96&lt;&gt;"TOTAL"),IF(AND([3]PREMIOS_GRADOS!$AI94&lt;&gt;"",[3]PREMIOS_GRADOS!$AI94&lt;&gt;0),[3]PREMIOS_GRADOS!$AI94,""),IF($A96="TOTAL",SUM(INDIRECT("T4:T"&amp;ROW()-1)),""))</f>
        <v/>
      </c>
      <c r="U96" s="7" t="str">
        <f ca="1">IF(AND($A96&lt;&gt;"",$A96&lt;&gt;"TOTAL"),IF(AND([3]PREMIOS_GRADOS!$AK94&lt;&gt;"",[3]PREMIOS_GRADOS!$AK94&lt;&gt;0),[3]PREMIOS_GRADOS!$AK94,""),IF($A96="TOTAL",SUM(INDIRECT("U4:U"&amp;ROW()-1)),""))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IF(AND($A96&lt;&gt;"",$A96&lt;&gt;"TOTAL"),IF(AND([3]PREMIOS_GRADOS!$AN94&lt;&gt;"",[3]PREMIOS_GRADOS!$AN94&lt;&gt;0),[3]PREMIOS_GRADOS!$AN94,""),IF($A96="TOTAL",SUM(INDIRECT("W4:W"&amp;ROW()-1)),""))</f>
        <v/>
      </c>
      <c r="X96" s="7" t="str">
        <f ca="1">IF(AND($A96&lt;&gt;"",$A96&lt;&gt;"TOTAL"),IF(AND([3]PREMIOS_GRADOS!$AP94&lt;&gt;"",[3]PREMIOS_GRADOS!$AP94&lt;&gt;0),[3]PREMIOS_GRADOS!$AP94,""),IF($A96="TOTAL",SUM(INDIRECT("X4:X"&amp;ROW()-1)),""))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IF(AND($A96&lt;&gt;"",$A96&lt;&gt;"TOTAL"),IF(AND([3]PREMIOS_GRADOS!$AS94&lt;&gt;"",[3]PREMIOS_GRADOS!$AS94&lt;&gt;0),[3]PREMIOS_GRADOS!$AS94,""),IF($A96="TOTAL",SUM(INDIRECT("Z4:Z"&amp;ROW()-1)),""))</f>
        <v/>
      </c>
      <c r="AA96" s="7" t="str">
        <f ca="1">IF(AND($A96&lt;&gt;"",$A96&lt;&gt;"TOTAL"),IF(AND([3]PREMIOS_GRADOS!$AU94&lt;&gt;"",[3]PREMIOS_GRADOS!$AU94&lt;&gt;0),[3]PREMIOS_GRADOS!$AU94,""),IF($A96="TOTAL",SUM(INDIRECT("AA4:AA"&amp;ROW()-1)),""))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IF(AND($A96&lt;&gt;"",$A96&lt;&gt;"TOTAL"),IF(AND([3]PREMIOS_GRADOS!$AX94&lt;&gt;"",[3]PREMIOS_GRADOS!$AX94&lt;&gt;0),[3]PREMIOS_GRADOS!$AX94,""),IF($A96="TOTAL",SUM(INDIRECT("AC4:AC"&amp;ROW()-1)),""))</f>
        <v/>
      </c>
      <c r="AD96" s="7" t="str">
        <f ca="1">IF(AND($A96&lt;&gt;"",$A96&lt;&gt;"TOTAL"),IF(AND([3]PREMIOS_GRADOS!$AZ94&lt;&gt;"",[3]PREMIOS_GRADOS!$AZ94&lt;&gt;0),[3]PREMIOS_GRADOS!$AZ94,""),IF($A96="TOTAL",SUM(INDIRECT("AD4:AD"&amp;ROW()-1)),""))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IF(AND($A96&lt;&gt;"",$A96&lt;&gt;"TOTAL"),IF(AND([3]PREMIOS_GRADOS!$BC94&lt;&gt;"",[3]PREMIOS_GRADOS!$BC94&lt;&gt;0),[3]PREMIOS_GRADOS!$BC94,""),IF($A96="TOTAL",SUM(INDIRECT("AF4:AF"&amp;ROW()-1)),""))</f>
        <v/>
      </c>
      <c r="AG96" s="7" t="str">
        <f ca="1">IF(AND($A96&lt;&gt;"",$A96&lt;&gt;"TOTAL"),IF(AND([3]PREMIOS_GRADOS!$BE94&lt;&gt;"",[3]PREMIOS_GRADOS!$BE94&lt;&gt;0),[3]PREMIOS_GRADOS!$BE94,""),IF($A96="TOTAL",SUM(INDIRECT("AG4:AG"&amp;ROW()-1)),""))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IF(AND($A96&lt;&gt;"",$A96&lt;&gt;"TOTAL"),IF(AND([3]PREMIOS_GRADOS!$BH94&lt;&gt;"",[3]PREMIOS_GRADOS!$BH94&lt;&gt;0),[3]PREMIOS_GRADOS!$BH94,""),IF($A96="TOTAL",SUM(INDIRECT("AI4:AI"&amp;ROW()-1)),""))</f>
        <v/>
      </c>
      <c r="AJ96" s="7" t="str">
        <f ca="1">IF(AND($A96&lt;&gt;"",$A96&lt;&gt;"TOTAL"),IF(AND([3]PREMIOS_GRADOS!$BJ94&lt;&gt;"",[3]PREMIOS_GRADOS!$BJ94&lt;&gt;0),[3]PREMIOS_GRADOS!$BJ94,""),IF($A96="TOTAL",SUM(INDIRECT("AJ4:AJ"&amp;ROW()-1)),""))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IF(AND($A96&lt;&gt;"",$A96&lt;&gt;"TOTAL"),IF(AND([3]PREMIOS_GRADOS!$BM94&lt;&gt;"",[3]PREMIOS_GRADOS!$BM94&lt;&gt;0),[3]PREMIOS_GRADOS!$BM94,""),IF($A96="TOTAL",SUM(INDIRECT("AL4:AL"&amp;ROW()-1)),""))</f>
        <v/>
      </c>
      <c r="AM96" s="7" t="str">
        <f ca="1">IF(AND($A96&lt;&gt;"",$A96&lt;&gt;"TOTAL"),IF(AND([3]PREMIOS_GRADOS!$BO94&lt;&gt;"",[3]PREMIOS_GRADOS!$BO94&lt;&gt;0),[3]PREMIOS_GRADOS!$BO94,""),IF($A96="TOTAL",SUM(INDIRECT("AM4:AM"&amp;ROW()-1)),""))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IF(AND($A96&lt;&gt;"",$A96&lt;&gt;"TOTAL"),IF(AND([3]PREMIOS_GRADOS!$BR94&lt;&gt;"",[3]PREMIOS_GRADOS!$BR94&lt;&gt;0),[3]PREMIOS_GRADOS!$BR94,""),IF($A96="TOTAL",SUM(INDIRECT("AO4:AO"&amp;ROW()-1)),""))</f>
        <v/>
      </c>
      <c r="AP96" s="7" t="str">
        <f ca="1">IF(AND($A96&lt;&gt;"",$A96&lt;&gt;"TOTAL"),IF(AND([3]PREMIOS_GRADOS!$BT94&lt;&gt;"",[3]PREMIOS_GRADOS!$BT94&lt;&gt;0),[3]PREMIOS_GRADOS!$BT94,""),IF($A96="TOTAL",SUM(INDIRECT("AP4:AP"&amp;ROW()-1)),""))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IF(AND($A96&lt;&gt;"",$A96&lt;&gt;"TOTAL"),IF(AND([3]PREMIOS_GRADOS!$BW94&lt;&gt;"",[3]PREMIOS_GRADOS!$BW94&lt;&gt;0),[3]PREMIOS_GRADOS!$BW94,""),IF($A96="TOTAL",SUM(INDIRECT("AR4:AR"&amp;ROW()-1)),""))</f>
        <v/>
      </c>
      <c r="AS96" s="7" t="str">
        <f ca="1">IF(AND($A96&lt;&gt;"",$A96&lt;&gt;"TOTAL"),IF(AND([3]PREMIOS_GRADOS!$BY94&lt;&gt;"",[3]PREMIOS_GRADOS!$BY94&lt;&gt;0),[3]PREMIOS_GRADOS!$BY94,""),IF($A96="TOTAL",SUM(INDIRECT("AS4:AS"&amp;ROW()-1)),""))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IF(AND($A96&lt;&gt;"",$A96&lt;&gt;"TOTAL"),IF(AND([3]PREMIOS_GRADOS!$CB94&lt;&gt;"",[3]PREMIOS_GRADOS!$CB94&lt;&gt;0),[3]PREMIOS_GRADOS!$CB94,""),IF($A96="TOTAL",SUM(INDIRECT("AU4:AU"&amp;ROW()-1)),""))</f>
        <v/>
      </c>
      <c r="AV96" s="7" t="str">
        <f ca="1">IF(AND($A96&lt;&gt;"",$A96&lt;&gt;"TOTAL"),IF(AND([3]PREMIOS_GRADOS!$CD94&lt;&gt;"",[3]PREMIOS_GRADOS!$CD94&lt;&gt;0),[3]PREMIOS_GRADOS!$CD94,""),IF($A96="TOTAL",SUM(INDIRECT("AV4:AV"&amp;ROW()-1)),""))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IF(AND($A96&lt;&gt;"",$A96&lt;&gt;"TOTAL"),IF(AND([3]PREMIOS_GRADOS!$CG94&lt;&gt;"",[3]PREMIOS_GRADOS!$CG94&lt;&gt;0),[3]PREMIOS_GRADOS!$CG94,""),IF($A96="TOTAL",SUM(INDIRECT("AX4:AX"&amp;ROW()-1)),""))</f>
        <v/>
      </c>
      <c r="AY96" s="7" t="str">
        <f ca="1">IF(AND($A96&lt;&gt;"",$A96&lt;&gt;"TOTAL"),IF(AND([3]PREMIOS_GRADOS!$CI94&lt;&gt;"",[3]PREMIOS_GRADOS!$CI94&lt;&gt;0),[3]PREMIOS_GRADOS!$CI94,""),IF($A96="TOTAL",SUM(INDIRECT("AY4:AY"&amp;ROW()-1)),""))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IF(AND($A96&lt;&gt;"",$A96&lt;&gt;"TOTAL"),IF(AND([3]PREMIOS_GRADOS!$CL94&lt;&gt;"",[3]PREMIOS_GRADOS!$CL94&lt;&gt;0),[3]PREMIOS_GRADOS!$CL94,""),IF($A96="TOTAL",SUM(INDIRECT("BA4:BA"&amp;ROW()-1)),""))</f>
        <v/>
      </c>
      <c r="BB96" s="7" t="str">
        <f ca="1">IF(AND($A96&lt;&gt;"",$A96&lt;&gt;"TOTAL"),IF(AND([3]PREMIOS_GRADOS!$CN94&lt;&gt;"",[3]PREMIOS_GRADOS!$CN94&lt;&gt;0),[3]PREMIOS_GRADOS!$CN94,""),IF($A96="TOTAL",SUM(INDIRECT("BB4:BB"&amp;ROW()-1)),""))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IF(AND($A96&lt;&gt;"",$A96&lt;&gt;"TOTAL"),IF(AND([3]PREMIOS_GRADOS!$CQ94&lt;&gt;"",[3]PREMIOS_GRADOS!$CQ94&lt;&gt;0),[3]PREMIOS_GRADOS!$CQ94,""),IF($A96="TOTAL",SUM(INDIRECT("BD4:BD"&amp;ROW()-1)),""))</f>
        <v/>
      </c>
      <c r="BE96" s="7" t="str">
        <f ca="1">IF(AND($A96&lt;&gt;"",$A96&lt;&gt;"TOTAL"),IF(AND([3]PREMIOS_GRADOS!$CS94&lt;&gt;"",[3]PREMIOS_GRADOS!$CS94&lt;&gt;0),[3]PREMIOS_GRADOS!$CS94,""),IF($A96="TOTAL",SUM(INDIRECT("BE4:BE"&amp;ROW()-1)),""))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IF([3]PREMIOS_GRADOS!$D95&lt;&gt;"",[3]PREMIOS_GRADOS!$D95,IF(AND([3]PREMIOS_GRADOS!$D95="",[3]PREMIOS_GRADOS!$D96="",[3]PREMIOS_GRADOS!$D94=""),"","TOTAL"))</f>
        <v/>
      </c>
      <c r="B97" s="7" t="str">
        <f ca="1">IF(AND($A97&lt;&gt;"",$A97&lt;&gt;"TOTAL"),IF(AND([3]PREMIOS_GRADOS!$E95&lt;&gt;"",[3]PREMIOS_GRADOS!$E95&lt;&gt;0),[3]PREMIOS_GRADOS!$E95,""),IF($A97="TOTAL",SUM(INDIRECT("B4:B"&amp;ROW()-1)),""))</f>
        <v/>
      </c>
      <c r="C97" s="7" t="str">
        <f ca="1">IF(AND($A97&lt;&gt;"",$A97&lt;&gt;"TOTAL"),IF(AND([3]PREMIOS_GRADOS!$G95&lt;&gt;"",[3]PREMIOS_GRADOS!$G95&lt;&gt;0),[3]PREMIOS_GRADOS!$G95,""),IF($A97="TOTAL",SUM(INDIRECT("C4:C"&amp;ROW()-1)),""))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IF(AND($A97&lt;&gt;"",$A97&lt;&gt;"TOTAL"),IF(AND([3]PREMIOS_GRADOS!$J95&lt;&gt;"",[3]PREMIOS_GRADOS!$J95&lt;&gt;0),[3]PREMIOS_GRADOS!$J95,""),IF($A97="TOTAL",SUM(INDIRECT("E4:E"&amp;ROW()-1)),""))</f>
        <v/>
      </c>
      <c r="F97" s="7" t="str">
        <f ca="1">IF(AND($A97&lt;&gt;"",$A97&lt;&gt;"TOTAL"),IF(AND([3]PREMIOS_GRADOS!$L95&lt;&gt;"",[3]PREMIOS_GRADOS!$L95&lt;&gt;0),[3]PREMIOS_GRADOS!$L95,""),IF($A97="TOTAL",SUM(INDIRECT("F4:F"&amp;ROW()-1)),""))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IF(AND($A97&lt;&gt;"",$A97&lt;&gt;"TOTAL"),IF(AND([3]PREMIOS_GRADOS!$O95&lt;&gt;"",[3]PREMIOS_GRADOS!$O95&lt;&gt;0),[3]PREMIOS_GRADOS!$O95,""),IF($A97="TOTAL",SUM(INDIRECT("H4:H"&amp;ROW()-1)),""))</f>
        <v/>
      </c>
      <c r="I97" s="7" t="str">
        <f ca="1">IF(AND($A97&lt;&gt;"",$A97&lt;&gt;"TOTAL"),IF(AND([3]PREMIOS_GRADOS!$Q95&lt;&gt;"",[3]PREMIOS_GRADOS!$Q95&lt;&gt;0),[3]PREMIOS_GRADOS!$Q95,""),IF($A97="TOTAL",SUM(INDIRECT("I4:I"&amp;ROW()-1)),""))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IF(AND($A97&lt;&gt;"",$A97&lt;&gt;"TOTAL"),IF(AND([3]PREMIOS_GRADOS!$T95&lt;&gt;"",[3]PREMIOS_GRADOS!$T95&lt;&gt;0),[3]PREMIOS_GRADOS!$T95,""),IF($A97="TOTAL",SUM(INDIRECT("K4:K"&amp;ROW()-1)),""))</f>
        <v/>
      </c>
      <c r="L97" s="7" t="str">
        <f ca="1">IF(AND($A97&lt;&gt;"",$A97&lt;&gt;"TOTAL"),IF(AND([3]PREMIOS_GRADOS!$V95&lt;&gt;"",[3]PREMIOS_GRADOS!$V95&lt;&gt;0),[3]PREMIOS_GRADOS!$V95,""),IF($A97="TOTAL",SUM(INDIRECT("L4:L"&amp;ROW()-1)),""))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IF(AND($A97&lt;&gt;"",$A97&lt;&gt;"TOTAL"),IF(AND([3]PREMIOS_GRADOS!$Y95&lt;&gt;"",[3]PREMIOS_GRADOS!$Y95&lt;&gt;0),[3]PREMIOS_GRADOS!$Y95,""),IF($A97="TOTAL",SUM(INDIRECT("N4:N"&amp;ROW()-1)),""))</f>
        <v/>
      </c>
      <c r="O97" s="7" t="str">
        <f ca="1">IF(AND($A97&lt;&gt;"",$A97&lt;&gt;"TOTAL"),IF(AND([3]PREMIOS_GRADOS!$AA95&lt;&gt;"",[3]PREMIOS_GRADOS!$AA95&lt;&gt;0),[3]PREMIOS_GRADOS!$AA95,""),IF($A97="TOTAL",SUM(INDIRECT("O4:O"&amp;ROW()-1)),""))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IF(AND($A97&lt;&gt;"",$A97&lt;&gt;"TOTAL"),IF(AND([3]PREMIOS_GRADOS!$AD95&lt;&gt;"",[3]PREMIOS_GRADOS!$AD95&lt;&gt;0),[3]PREMIOS_GRADOS!$AD95,""),IF($A97="TOTAL",SUM(INDIRECT("Q4:Q"&amp;ROW()-1)),""))</f>
        <v/>
      </c>
      <c r="R97" s="7" t="str">
        <f ca="1">IF(AND($A97&lt;&gt;"",$A97&lt;&gt;"TOTAL"),IF(AND([3]PREMIOS_GRADOS!$AF95&lt;&gt;"",[3]PREMIOS_GRADOS!$AF95&lt;&gt;0),[3]PREMIOS_GRADOS!$AF95,""),IF($A97="TOTAL",SUM(INDIRECT("R4:R"&amp;ROW()-1)),""))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IF(AND($A97&lt;&gt;"",$A97&lt;&gt;"TOTAL"),IF(AND([3]PREMIOS_GRADOS!$AI95&lt;&gt;"",[3]PREMIOS_GRADOS!$AI95&lt;&gt;0),[3]PREMIOS_GRADOS!$AI95,""),IF($A97="TOTAL",SUM(INDIRECT("T4:T"&amp;ROW()-1)),""))</f>
        <v/>
      </c>
      <c r="U97" s="7" t="str">
        <f ca="1">IF(AND($A97&lt;&gt;"",$A97&lt;&gt;"TOTAL"),IF(AND([3]PREMIOS_GRADOS!$AK95&lt;&gt;"",[3]PREMIOS_GRADOS!$AK95&lt;&gt;0),[3]PREMIOS_GRADOS!$AK95,""),IF($A97="TOTAL",SUM(INDIRECT("U4:U"&amp;ROW()-1)),""))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IF(AND($A97&lt;&gt;"",$A97&lt;&gt;"TOTAL"),IF(AND([3]PREMIOS_GRADOS!$AN95&lt;&gt;"",[3]PREMIOS_GRADOS!$AN95&lt;&gt;0),[3]PREMIOS_GRADOS!$AN95,""),IF($A97="TOTAL",SUM(INDIRECT("W4:W"&amp;ROW()-1)),""))</f>
        <v/>
      </c>
      <c r="X97" s="7" t="str">
        <f ca="1">IF(AND($A97&lt;&gt;"",$A97&lt;&gt;"TOTAL"),IF(AND([3]PREMIOS_GRADOS!$AP95&lt;&gt;"",[3]PREMIOS_GRADOS!$AP95&lt;&gt;0),[3]PREMIOS_GRADOS!$AP95,""),IF($A97="TOTAL",SUM(INDIRECT("X4:X"&amp;ROW()-1)),""))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IF(AND($A97&lt;&gt;"",$A97&lt;&gt;"TOTAL"),IF(AND([3]PREMIOS_GRADOS!$AS95&lt;&gt;"",[3]PREMIOS_GRADOS!$AS95&lt;&gt;0),[3]PREMIOS_GRADOS!$AS95,""),IF($A97="TOTAL",SUM(INDIRECT("Z4:Z"&amp;ROW()-1)),""))</f>
        <v/>
      </c>
      <c r="AA97" s="7" t="str">
        <f ca="1">IF(AND($A97&lt;&gt;"",$A97&lt;&gt;"TOTAL"),IF(AND([3]PREMIOS_GRADOS!$AU95&lt;&gt;"",[3]PREMIOS_GRADOS!$AU95&lt;&gt;0),[3]PREMIOS_GRADOS!$AU95,""),IF($A97="TOTAL",SUM(INDIRECT("AA4:AA"&amp;ROW()-1)),""))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IF(AND($A97&lt;&gt;"",$A97&lt;&gt;"TOTAL"),IF(AND([3]PREMIOS_GRADOS!$AX95&lt;&gt;"",[3]PREMIOS_GRADOS!$AX95&lt;&gt;0),[3]PREMIOS_GRADOS!$AX95,""),IF($A97="TOTAL",SUM(INDIRECT("AC4:AC"&amp;ROW()-1)),""))</f>
        <v/>
      </c>
      <c r="AD97" s="7" t="str">
        <f ca="1">IF(AND($A97&lt;&gt;"",$A97&lt;&gt;"TOTAL"),IF(AND([3]PREMIOS_GRADOS!$AZ95&lt;&gt;"",[3]PREMIOS_GRADOS!$AZ95&lt;&gt;0),[3]PREMIOS_GRADOS!$AZ95,""),IF($A97="TOTAL",SUM(INDIRECT("AD4:AD"&amp;ROW()-1)),""))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IF(AND($A97&lt;&gt;"",$A97&lt;&gt;"TOTAL"),IF(AND([3]PREMIOS_GRADOS!$BC95&lt;&gt;"",[3]PREMIOS_GRADOS!$BC95&lt;&gt;0),[3]PREMIOS_GRADOS!$BC95,""),IF($A97="TOTAL",SUM(INDIRECT("AF4:AF"&amp;ROW()-1)),""))</f>
        <v/>
      </c>
      <c r="AG97" s="7" t="str">
        <f ca="1">IF(AND($A97&lt;&gt;"",$A97&lt;&gt;"TOTAL"),IF(AND([3]PREMIOS_GRADOS!$BE95&lt;&gt;"",[3]PREMIOS_GRADOS!$BE95&lt;&gt;0),[3]PREMIOS_GRADOS!$BE95,""),IF($A97="TOTAL",SUM(INDIRECT("AG4:AG"&amp;ROW()-1)),""))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IF(AND($A97&lt;&gt;"",$A97&lt;&gt;"TOTAL"),IF(AND([3]PREMIOS_GRADOS!$BH95&lt;&gt;"",[3]PREMIOS_GRADOS!$BH95&lt;&gt;0),[3]PREMIOS_GRADOS!$BH95,""),IF($A97="TOTAL",SUM(INDIRECT("AI4:AI"&amp;ROW()-1)),""))</f>
        <v/>
      </c>
      <c r="AJ97" s="7" t="str">
        <f ca="1">IF(AND($A97&lt;&gt;"",$A97&lt;&gt;"TOTAL"),IF(AND([3]PREMIOS_GRADOS!$BJ95&lt;&gt;"",[3]PREMIOS_GRADOS!$BJ95&lt;&gt;0),[3]PREMIOS_GRADOS!$BJ95,""),IF($A97="TOTAL",SUM(INDIRECT("AJ4:AJ"&amp;ROW()-1)),""))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IF(AND($A97&lt;&gt;"",$A97&lt;&gt;"TOTAL"),IF(AND([3]PREMIOS_GRADOS!$BM95&lt;&gt;"",[3]PREMIOS_GRADOS!$BM95&lt;&gt;0),[3]PREMIOS_GRADOS!$BM95,""),IF($A97="TOTAL",SUM(INDIRECT("AL4:AL"&amp;ROW()-1)),""))</f>
        <v/>
      </c>
      <c r="AM97" s="7" t="str">
        <f ca="1">IF(AND($A97&lt;&gt;"",$A97&lt;&gt;"TOTAL"),IF(AND([3]PREMIOS_GRADOS!$BO95&lt;&gt;"",[3]PREMIOS_GRADOS!$BO95&lt;&gt;0),[3]PREMIOS_GRADOS!$BO95,""),IF($A97="TOTAL",SUM(INDIRECT("AM4:AM"&amp;ROW()-1)),""))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IF(AND($A97&lt;&gt;"",$A97&lt;&gt;"TOTAL"),IF(AND([3]PREMIOS_GRADOS!$BR95&lt;&gt;"",[3]PREMIOS_GRADOS!$BR95&lt;&gt;0),[3]PREMIOS_GRADOS!$BR95,""),IF($A97="TOTAL",SUM(INDIRECT("AO4:AO"&amp;ROW()-1)),""))</f>
        <v/>
      </c>
      <c r="AP97" s="7" t="str">
        <f ca="1">IF(AND($A97&lt;&gt;"",$A97&lt;&gt;"TOTAL"),IF(AND([3]PREMIOS_GRADOS!$BT95&lt;&gt;"",[3]PREMIOS_GRADOS!$BT95&lt;&gt;0),[3]PREMIOS_GRADOS!$BT95,""),IF($A97="TOTAL",SUM(INDIRECT("AP4:AP"&amp;ROW()-1)),""))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IF(AND($A97&lt;&gt;"",$A97&lt;&gt;"TOTAL"),IF(AND([3]PREMIOS_GRADOS!$BW95&lt;&gt;"",[3]PREMIOS_GRADOS!$BW95&lt;&gt;0),[3]PREMIOS_GRADOS!$BW95,""),IF($A97="TOTAL",SUM(INDIRECT("AR4:AR"&amp;ROW()-1)),""))</f>
        <v/>
      </c>
      <c r="AS97" s="7" t="str">
        <f ca="1">IF(AND($A97&lt;&gt;"",$A97&lt;&gt;"TOTAL"),IF(AND([3]PREMIOS_GRADOS!$BY95&lt;&gt;"",[3]PREMIOS_GRADOS!$BY95&lt;&gt;0),[3]PREMIOS_GRADOS!$BY95,""),IF($A97="TOTAL",SUM(INDIRECT("AS4:AS"&amp;ROW()-1)),""))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IF(AND($A97&lt;&gt;"",$A97&lt;&gt;"TOTAL"),IF(AND([3]PREMIOS_GRADOS!$CB95&lt;&gt;"",[3]PREMIOS_GRADOS!$CB95&lt;&gt;0),[3]PREMIOS_GRADOS!$CB95,""),IF($A97="TOTAL",SUM(INDIRECT("AU4:AU"&amp;ROW()-1)),""))</f>
        <v/>
      </c>
      <c r="AV97" s="7" t="str">
        <f ca="1">IF(AND($A97&lt;&gt;"",$A97&lt;&gt;"TOTAL"),IF(AND([3]PREMIOS_GRADOS!$CD95&lt;&gt;"",[3]PREMIOS_GRADOS!$CD95&lt;&gt;0),[3]PREMIOS_GRADOS!$CD95,""),IF($A97="TOTAL",SUM(INDIRECT("AV4:AV"&amp;ROW()-1)),""))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IF(AND($A97&lt;&gt;"",$A97&lt;&gt;"TOTAL"),IF(AND([3]PREMIOS_GRADOS!$CG95&lt;&gt;"",[3]PREMIOS_GRADOS!$CG95&lt;&gt;0),[3]PREMIOS_GRADOS!$CG95,""),IF($A97="TOTAL",SUM(INDIRECT("AX4:AX"&amp;ROW()-1)),""))</f>
        <v/>
      </c>
      <c r="AY97" s="7" t="str">
        <f ca="1">IF(AND($A97&lt;&gt;"",$A97&lt;&gt;"TOTAL"),IF(AND([3]PREMIOS_GRADOS!$CI95&lt;&gt;"",[3]PREMIOS_GRADOS!$CI95&lt;&gt;0),[3]PREMIOS_GRADOS!$CI95,""),IF($A97="TOTAL",SUM(INDIRECT("AY4:AY"&amp;ROW()-1)),""))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IF(AND($A97&lt;&gt;"",$A97&lt;&gt;"TOTAL"),IF(AND([3]PREMIOS_GRADOS!$CL95&lt;&gt;"",[3]PREMIOS_GRADOS!$CL95&lt;&gt;0),[3]PREMIOS_GRADOS!$CL95,""),IF($A97="TOTAL",SUM(INDIRECT("BA4:BA"&amp;ROW()-1)),""))</f>
        <v/>
      </c>
      <c r="BB97" s="7" t="str">
        <f ca="1">IF(AND($A97&lt;&gt;"",$A97&lt;&gt;"TOTAL"),IF(AND([3]PREMIOS_GRADOS!$CN95&lt;&gt;"",[3]PREMIOS_GRADOS!$CN95&lt;&gt;0),[3]PREMIOS_GRADOS!$CN95,""),IF($A97="TOTAL",SUM(INDIRECT("BB4:BB"&amp;ROW()-1)),""))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IF(AND($A97&lt;&gt;"",$A97&lt;&gt;"TOTAL"),IF(AND([3]PREMIOS_GRADOS!$CQ95&lt;&gt;"",[3]PREMIOS_GRADOS!$CQ95&lt;&gt;0),[3]PREMIOS_GRADOS!$CQ95,""),IF($A97="TOTAL",SUM(INDIRECT("BD4:BD"&amp;ROW()-1)),""))</f>
        <v/>
      </c>
      <c r="BE97" s="7" t="str">
        <f ca="1">IF(AND($A97&lt;&gt;"",$A97&lt;&gt;"TOTAL"),IF(AND([3]PREMIOS_GRADOS!$CS95&lt;&gt;"",[3]PREMIOS_GRADOS!$CS95&lt;&gt;0),[3]PREMIOS_GRADOS!$CS95,""),IF($A97="TOTAL",SUM(INDIRECT("BE4:BE"&amp;ROW()-1)),""))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IF([3]PREMIOS_GRADOS!$D96&lt;&gt;"",[3]PREMIOS_GRADOS!$D96,IF(AND([3]PREMIOS_GRADOS!$D96="",[3]PREMIOS_GRADOS!$D97="",[3]PREMIOS_GRADOS!$D95=""),"","TOTAL"))</f>
        <v/>
      </c>
      <c r="B98" s="7" t="str">
        <f ca="1">IF(AND($A98&lt;&gt;"",$A98&lt;&gt;"TOTAL"),IF(AND([3]PREMIOS_GRADOS!$E96&lt;&gt;"",[3]PREMIOS_GRADOS!$E96&lt;&gt;0),[3]PREMIOS_GRADOS!$E96,""),IF($A98="TOTAL",SUM(INDIRECT("B4:B"&amp;ROW()-1)),""))</f>
        <v/>
      </c>
      <c r="C98" s="7" t="str">
        <f ca="1">IF(AND($A98&lt;&gt;"",$A98&lt;&gt;"TOTAL"),IF(AND([3]PREMIOS_GRADOS!$G96&lt;&gt;"",[3]PREMIOS_GRADOS!$G96&lt;&gt;0),[3]PREMIOS_GRADOS!$G96,""),IF($A98="TOTAL",SUM(INDIRECT("C4:C"&amp;ROW()-1)),""))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IF(AND($A98&lt;&gt;"",$A98&lt;&gt;"TOTAL"),IF(AND([3]PREMIOS_GRADOS!$J96&lt;&gt;"",[3]PREMIOS_GRADOS!$J96&lt;&gt;0),[3]PREMIOS_GRADOS!$J96,""),IF($A98="TOTAL",SUM(INDIRECT("E4:E"&amp;ROW()-1)),""))</f>
        <v/>
      </c>
      <c r="F98" s="7" t="str">
        <f ca="1">IF(AND($A98&lt;&gt;"",$A98&lt;&gt;"TOTAL"),IF(AND([3]PREMIOS_GRADOS!$L96&lt;&gt;"",[3]PREMIOS_GRADOS!$L96&lt;&gt;0),[3]PREMIOS_GRADOS!$L96,""),IF($A98="TOTAL",SUM(INDIRECT("F4:F"&amp;ROW()-1)),""))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IF(AND($A98&lt;&gt;"",$A98&lt;&gt;"TOTAL"),IF(AND([3]PREMIOS_GRADOS!$O96&lt;&gt;"",[3]PREMIOS_GRADOS!$O96&lt;&gt;0),[3]PREMIOS_GRADOS!$O96,""),IF($A98="TOTAL",SUM(INDIRECT("H4:H"&amp;ROW()-1)),""))</f>
        <v/>
      </c>
      <c r="I98" s="7" t="str">
        <f ca="1">IF(AND($A98&lt;&gt;"",$A98&lt;&gt;"TOTAL"),IF(AND([3]PREMIOS_GRADOS!$Q96&lt;&gt;"",[3]PREMIOS_GRADOS!$Q96&lt;&gt;0),[3]PREMIOS_GRADOS!$Q96,""),IF($A98="TOTAL",SUM(INDIRECT("I4:I"&amp;ROW()-1)),""))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IF(AND($A98&lt;&gt;"",$A98&lt;&gt;"TOTAL"),IF(AND([3]PREMIOS_GRADOS!$T96&lt;&gt;"",[3]PREMIOS_GRADOS!$T96&lt;&gt;0),[3]PREMIOS_GRADOS!$T96,""),IF($A98="TOTAL",SUM(INDIRECT("K4:K"&amp;ROW()-1)),""))</f>
        <v/>
      </c>
      <c r="L98" s="7" t="str">
        <f ca="1">IF(AND($A98&lt;&gt;"",$A98&lt;&gt;"TOTAL"),IF(AND([3]PREMIOS_GRADOS!$V96&lt;&gt;"",[3]PREMIOS_GRADOS!$V96&lt;&gt;0),[3]PREMIOS_GRADOS!$V96,""),IF($A98="TOTAL",SUM(INDIRECT("L4:L"&amp;ROW()-1)),""))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IF(AND($A98&lt;&gt;"",$A98&lt;&gt;"TOTAL"),IF(AND([3]PREMIOS_GRADOS!$Y96&lt;&gt;"",[3]PREMIOS_GRADOS!$Y96&lt;&gt;0),[3]PREMIOS_GRADOS!$Y96,""),IF($A98="TOTAL",SUM(INDIRECT("N4:N"&amp;ROW()-1)),""))</f>
        <v/>
      </c>
      <c r="O98" s="7" t="str">
        <f ca="1">IF(AND($A98&lt;&gt;"",$A98&lt;&gt;"TOTAL"),IF(AND([3]PREMIOS_GRADOS!$AA96&lt;&gt;"",[3]PREMIOS_GRADOS!$AA96&lt;&gt;0),[3]PREMIOS_GRADOS!$AA96,""),IF($A98="TOTAL",SUM(INDIRECT("O4:O"&amp;ROW()-1)),""))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IF(AND($A98&lt;&gt;"",$A98&lt;&gt;"TOTAL"),IF(AND([3]PREMIOS_GRADOS!$AD96&lt;&gt;"",[3]PREMIOS_GRADOS!$AD96&lt;&gt;0),[3]PREMIOS_GRADOS!$AD96,""),IF($A98="TOTAL",SUM(INDIRECT("Q4:Q"&amp;ROW()-1)),""))</f>
        <v/>
      </c>
      <c r="R98" s="7" t="str">
        <f ca="1">IF(AND($A98&lt;&gt;"",$A98&lt;&gt;"TOTAL"),IF(AND([3]PREMIOS_GRADOS!$AF96&lt;&gt;"",[3]PREMIOS_GRADOS!$AF96&lt;&gt;0),[3]PREMIOS_GRADOS!$AF96,""),IF($A98="TOTAL",SUM(INDIRECT("R4:R"&amp;ROW()-1)),""))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IF(AND($A98&lt;&gt;"",$A98&lt;&gt;"TOTAL"),IF(AND([3]PREMIOS_GRADOS!$AI96&lt;&gt;"",[3]PREMIOS_GRADOS!$AI96&lt;&gt;0),[3]PREMIOS_GRADOS!$AI96,""),IF($A98="TOTAL",SUM(INDIRECT("T4:T"&amp;ROW()-1)),""))</f>
        <v/>
      </c>
      <c r="U98" s="7" t="str">
        <f ca="1">IF(AND($A98&lt;&gt;"",$A98&lt;&gt;"TOTAL"),IF(AND([3]PREMIOS_GRADOS!$AK96&lt;&gt;"",[3]PREMIOS_GRADOS!$AK96&lt;&gt;0),[3]PREMIOS_GRADOS!$AK96,""),IF($A98="TOTAL",SUM(INDIRECT("U4:U"&amp;ROW()-1)),""))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IF(AND($A98&lt;&gt;"",$A98&lt;&gt;"TOTAL"),IF(AND([3]PREMIOS_GRADOS!$AN96&lt;&gt;"",[3]PREMIOS_GRADOS!$AN96&lt;&gt;0),[3]PREMIOS_GRADOS!$AN96,""),IF($A98="TOTAL",SUM(INDIRECT("W4:W"&amp;ROW()-1)),""))</f>
        <v/>
      </c>
      <c r="X98" s="7" t="str">
        <f ca="1">IF(AND($A98&lt;&gt;"",$A98&lt;&gt;"TOTAL"),IF(AND([3]PREMIOS_GRADOS!$AP96&lt;&gt;"",[3]PREMIOS_GRADOS!$AP96&lt;&gt;0),[3]PREMIOS_GRADOS!$AP96,""),IF($A98="TOTAL",SUM(INDIRECT("X4:X"&amp;ROW()-1)),""))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IF(AND($A98&lt;&gt;"",$A98&lt;&gt;"TOTAL"),IF(AND([3]PREMIOS_GRADOS!$AS96&lt;&gt;"",[3]PREMIOS_GRADOS!$AS96&lt;&gt;0),[3]PREMIOS_GRADOS!$AS96,""),IF($A98="TOTAL",SUM(INDIRECT("Z4:Z"&amp;ROW()-1)),""))</f>
        <v/>
      </c>
      <c r="AA98" s="7" t="str">
        <f ca="1">IF(AND($A98&lt;&gt;"",$A98&lt;&gt;"TOTAL"),IF(AND([3]PREMIOS_GRADOS!$AU96&lt;&gt;"",[3]PREMIOS_GRADOS!$AU96&lt;&gt;0),[3]PREMIOS_GRADOS!$AU96,""),IF($A98="TOTAL",SUM(INDIRECT("AA4:AA"&amp;ROW()-1)),""))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IF(AND($A98&lt;&gt;"",$A98&lt;&gt;"TOTAL"),IF(AND([3]PREMIOS_GRADOS!$AX96&lt;&gt;"",[3]PREMIOS_GRADOS!$AX96&lt;&gt;0),[3]PREMIOS_GRADOS!$AX96,""),IF($A98="TOTAL",SUM(INDIRECT("AC4:AC"&amp;ROW()-1)),""))</f>
        <v/>
      </c>
      <c r="AD98" s="7" t="str">
        <f ca="1">IF(AND($A98&lt;&gt;"",$A98&lt;&gt;"TOTAL"),IF(AND([3]PREMIOS_GRADOS!$AZ96&lt;&gt;"",[3]PREMIOS_GRADOS!$AZ96&lt;&gt;0),[3]PREMIOS_GRADOS!$AZ96,""),IF($A98="TOTAL",SUM(INDIRECT("AD4:AD"&amp;ROW()-1)),""))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IF(AND($A98&lt;&gt;"",$A98&lt;&gt;"TOTAL"),IF(AND([3]PREMIOS_GRADOS!$BC96&lt;&gt;"",[3]PREMIOS_GRADOS!$BC96&lt;&gt;0),[3]PREMIOS_GRADOS!$BC96,""),IF($A98="TOTAL",SUM(INDIRECT("AF4:AF"&amp;ROW()-1)),""))</f>
        <v/>
      </c>
      <c r="AG98" s="7" t="str">
        <f ca="1">IF(AND($A98&lt;&gt;"",$A98&lt;&gt;"TOTAL"),IF(AND([3]PREMIOS_GRADOS!$BE96&lt;&gt;"",[3]PREMIOS_GRADOS!$BE96&lt;&gt;0),[3]PREMIOS_GRADOS!$BE96,""),IF($A98="TOTAL",SUM(INDIRECT("AG4:AG"&amp;ROW()-1)),""))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IF(AND($A98&lt;&gt;"",$A98&lt;&gt;"TOTAL"),IF(AND([3]PREMIOS_GRADOS!$BH96&lt;&gt;"",[3]PREMIOS_GRADOS!$BH96&lt;&gt;0),[3]PREMIOS_GRADOS!$BH96,""),IF($A98="TOTAL",SUM(INDIRECT("AI4:AI"&amp;ROW()-1)),""))</f>
        <v/>
      </c>
      <c r="AJ98" s="7" t="str">
        <f ca="1">IF(AND($A98&lt;&gt;"",$A98&lt;&gt;"TOTAL"),IF(AND([3]PREMIOS_GRADOS!$BJ96&lt;&gt;"",[3]PREMIOS_GRADOS!$BJ96&lt;&gt;0),[3]PREMIOS_GRADOS!$BJ96,""),IF($A98="TOTAL",SUM(INDIRECT("AJ4:AJ"&amp;ROW()-1)),""))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IF(AND($A98&lt;&gt;"",$A98&lt;&gt;"TOTAL"),IF(AND([3]PREMIOS_GRADOS!$BM96&lt;&gt;"",[3]PREMIOS_GRADOS!$BM96&lt;&gt;0),[3]PREMIOS_GRADOS!$BM96,""),IF($A98="TOTAL",SUM(INDIRECT("AL4:AL"&amp;ROW()-1)),""))</f>
        <v/>
      </c>
      <c r="AM98" s="7" t="str">
        <f ca="1">IF(AND($A98&lt;&gt;"",$A98&lt;&gt;"TOTAL"),IF(AND([3]PREMIOS_GRADOS!$BO96&lt;&gt;"",[3]PREMIOS_GRADOS!$BO96&lt;&gt;0),[3]PREMIOS_GRADOS!$BO96,""),IF($A98="TOTAL",SUM(INDIRECT("AM4:AM"&amp;ROW()-1)),""))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IF(AND($A98&lt;&gt;"",$A98&lt;&gt;"TOTAL"),IF(AND([3]PREMIOS_GRADOS!$BR96&lt;&gt;"",[3]PREMIOS_GRADOS!$BR96&lt;&gt;0),[3]PREMIOS_GRADOS!$BR96,""),IF($A98="TOTAL",SUM(INDIRECT("AO4:AO"&amp;ROW()-1)),""))</f>
        <v/>
      </c>
      <c r="AP98" s="7" t="str">
        <f ca="1">IF(AND($A98&lt;&gt;"",$A98&lt;&gt;"TOTAL"),IF(AND([3]PREMIOS_GRADOS!$BT96&lt;&gt;"",[3]PREMIOS_GRADOS!$BT96&lt;&gt;0),[3]PREMIOS_GRADOS!$BT96,""),IF($A98="TOTAL",SUM(INDIRECT("AP4:AP"&amp;ROW()-1)),""))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IF(AND($A98&lt;&gt;"",$A98&lt;&gt;"TOTAL"),IF(AND([3]PREMIOS_GRADOS!$BW96&lt;&gt;"",[3]PREMIOS_GRADOS!$BW96&lt;&gt;0),[3]PREMIOS_GRADOS!$BW96,""),IF($A98="TOTAL",SUM(INDIRECT("AR4:AR"&amp;ROW()-1)),""))</f>
        <v/>
      </c>
      <c r="AS98" s="7" t="str">
        <f ca="1">IF(AND($A98&lt;&gt;"",$A98&lt;&gt;"TOTAL"),IF(AND([3]PREMIOS_GRADOS!$BY96&lt;&gt;"",[3]PREMIOS_GRADOS!$BY96&lt;&gt;0),[3]PREMIOS_GRADOS!$BY96,""),IF($A98="TOTAL",SUM(INDIRECT("AS4:AS"&amp;ROW()-1)),""))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IF(AND($A98&lt;&gt;"",$A98&lt;&gt;"TOTAL"),IF(AND([3]PREMIOS_GRADOS!$CB96&lt;&gt;"",[3]PREMIOS_GRADOS!$CB96&lt;&gt;0),[3]PREMIOS_GRADOS!$CB96,""),IF($A98="TOTAL",SUM(INDIRECT("AU4:AU"&amp;ROW()-1)),""))</f>
        <v/>
      </c>
      <c r="AV98" s="7" t="str">
        <f ca="1">IF(AND($A98&lt;&gt;"",$A98&lt;&gt;"TOTAL"),IF(AND([3]PREMIOS_GRADOS!$CD96&lt;&gt;"",[3]PREMIOS_GRADOS!$CD96&lt;&gt;0),[3]PREMIOS_GRADOS!$CD96,""),IF($A98="TOTAL",SUM(INDIRECT("AV4:AV"&amp;ROW()-1)),""))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IF(AND($A98&lt;&gt;"",$A98&lt;&gt;"TOTAL"),IF(AND([3]PREMIOS_GRADOS!$CG96&lt;&gt;"",[3]PREMIOS_GRADOS!$CG96&lt;&gt;0),[3]PREMIOS_GRADOS!$CG96,""),IF($A98="TOTAL",SUM(INDIRECT("AX4:AX"&amp;ROW()-1)),""))</f>
        <v/>
      </c>
      <c r="AY98" s="7" t="str">
        <f ca="1">IF(AND($A98&lt;&gt;"",$A98&lt;&gt;"TOTAL"),IF(AND([3]PREMIOS_GRADOS!$CI96&lt;&gt;"",[3]PREMIOS_GRADOS!$CI96&lt;&gt;0),[3]PREMIOS_GRADOS!$CI96,""),IF($A98="TOTAL",SUM(INDIRECT("AY4:AY"&amp;ROW()-1)),""))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IF(AND($A98&lt;&gt;"",$A98&lt;&gt;"TOTAL"),IF(AND([3]PREMIOS_GRADOS!$CL96&lt;&gt;"",[3]PREMIOS_GRADOS!$CL96&lt;&gt;0),[3]PREMIOS_GRADOS!$CL96,""),IF($A98="TOTAL",SUM(INDIRECT("BA4:BA"&amp;ROW()-1)),""))</f>
        <v/>
      </c>
      <c r="BB98" s="7" t="str">
        <f ca="1">IF(AND($A98&lt;&gt;"",$A98&lt;&gt;"TOTAL"),IF(AND([3]PREMIOS_GRADOS!$CN96&lt;&gt;"",[3]PREMIOS_GRADOS!$CN96&lt;&gt;0),[3]PREMIOS_GRADOS!$CN96,""),IF($A98="TOTAL",SUM(INDIRECT("BB4:BB"&amp;ROW()-1)),""))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IF(AND($A98&lt;&gt;"",$A98&lt;&gt;"TOTAL"),IF(AND([3]PREMIOS_GRADOS!$CQ96&lt;&gt;"",[3]PREMIOS_GRADOS!$CQ96&lt;&gt;0),[3]PREMIOS_GRADOS!$CQ96,""),IF($A98="TOTAL",SUM(INDIRECT("BD4:BD"&amp;ROW()-1)),""))</f>
        <v/>
      </c>
      <c r="BE98" s="7" t="str">
        <f ca="1">IF(AND($A98&lt;&gt;"",$A98&lt;&gt;"TOTAL"),IF(AND([3]PREMIOS_GRADOS!$CS96&lt;&gt;"",[3]PREMIOS_GRADOS!$CS96&lt;&gt;0),[3]PREMIOS_GRADOS!$CS96,""),IF($A98="TOTAL",SUM(INDIRECT("BE4:BE"&amp;ROW()-1)),""))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IF([3]PREMIOS_GRADOS!$D97&lt;&gt;"",[3]PREMIOS_GRADOS!$D97,IF(AND([3]PREMIOS_GRADOS!$D97="",[3]PREMIOS_GRADOS!$D98="",[3]PREMIOS_GRADOS!$D96=""),"","TOTAL"))</f>
        <v/>
      </c>
      <c r="B99" s="7" t="str">
        <f ca="1">IF(AND($A99&lt;&gt;"",$A99&lt;&gt;"TOTAL"),IF(AND([3]PREMIOS_GRADOS!$E97&lt;&gt;"",[3]PREMIOS_GRADOS!$E97&lt;&gt;0),[3]PREMIOS_GRADOS!$E97,""),IF($A99="TOTAL",SUM(INDIRECT("B4:B"&amp;ROW()-1)),""))</f>
        <v/>
      </c>
      <c r="C99" s="7" t="str">
        <f ca="1">IF(AND($A99&lt;&gt;"",$A99&lt;&gt;"TOTAL"),IF(AND([3]PREMIOS_GRADOS!$G97&lt;&gt;"",[3]PREMIOS_GRADOS!$G97&lt;&gt;0),[3]PREMIOS_GRADOS!$G97,""),IF($A99="TOTAL",SUM(INDIRECT("C4:C"&amp;ROW()-1)),""))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IF(AND($A99&lt;&gt;"",$A99&lt;&gt;"TOTAL"),IF(AND([3]PREMIOS_GRADOS!$J97&lt;&gt;"",[3]PREMIOS_GRADOS!$J97&lt;&gt;0),[3]PREMIOS_GRADOS!$J97,""),IF($A99="TOTAL",SUM(INDIRECT("E4:E"&amp;ROW()-1)),""))</f>
        <v/>
      </c>
      <c r="F99" s="7" t="str">
        <f ca="1">IF(AND($A99&lt;&gt;"",$A99&lt;&gt;"TOTAL"),IF(AND([3]PREMIOS_GRADOS!$L97&lt;&gt;"",[3]PREMIOS_GRADOS!$L97&lt;&gt;0),[3]PREMIOS_GRADOS!$L97,""),IF($A99="TOTAL",SUM(INDIRECT("F4:F"&amp;ROW()-1)),""))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IF(AND($A99&lt;&gt;"",$A99&lt;&gt;"TOTAL"),IF(AND([3]PREMIOS_GRADOS!$O97&lt;&gt;"",[3]PREMIOS_GRADOS!$O97&lt;&gt;0),[3]PREMIOS_GRADOS!$O97,""),IF($A99="TOTAL",SUM(INDIRECT("H4:H"&amp;ROW()-1)),""))</f>
        <v/>
      </c>
      <c r="I99" s="7" t="str">
        <f ca="1">IF(AND($A99&lt;&gt;"",$A99&lt;&gt;"TOTAL"),IF(AND([3]PREMIOS_GRADOS!$Q97&lt;&gt;"",[3]PREMIOS_GRADOS!$Q97&lt;&gt;0),[3]PREMIOS_GRADOS!$Q97,""),IF($A99="TOTAL",SUM(INDIRECT("I4:I"&amp;ROW()-1)),""))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IF(AND($A99&lt;&gt;"",$A99&lt;&gt;"TOTAL"),IF(AND([3]PREMIOS_GRADOS!$T97&lt;&gt;"",[3]PREMIOS_GRADOS!$T97&lt;&gt;0),[3]PREMIOS_GRADOS!$T97,""),IF($A99="TOTAL",SUM(INDIRECT("K4:K"&amp;ROW()-1)),""))</f>
        <v/>
      </c>
      <c r="L99" s="7" t="str">
        <f ca="1">IF(AND($A99&lt;&gt;"",$A99&lt;&gt;"TOTAL"),IF(AND([3]PREMIOS_GRADOS!$V97&lt;&gt;"",[3]PREMIOS_GRADOS!$V97&lt;&gt;0),[3]PREMIOS_GRADOS!$V97,""),IF($A99="TOTAL",SUM(INDIRECT("L4:L"&amp;ROW()-1)),""))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IF(AND($A99&lt;&gt;"",$A99&lt;&gt;"TOTAL"),IF(AND([3]PREMIOS_GRADOS!$Y97&lt;&gt;"",[3]PREMIOS_GRADOS!$Y97&lt;&gt;0),[3]PREMIOS_GRADOS!$Y97,""),IF($A99="TOTAL",SUM(INDIRECT("N4:N"&amp;ROW()-1)),""))</f>
        <v/>
      </c>
      <c r="O99" s="7" t="str">
        <f ca="1">IF(AND($A99&lt;&gt;"",$A99&lt;&gt;"TOTAL"),IF(AND([3]PREMIOS_GRADOS!$AA97&lt;&gt;"",[3]PREMIOS_GRADOS!$AA97&lt;&gt;0),[3]PREMIOS_GRADOS!$AA97,""),IF($A99="TOTAL",SUM(INDIRECT("O4:O"&amp;ROW()-1)),""))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IF(AND($A99&lt;&gt;"",$A99&lt;&gt;"TOTAL"),IF(AND([3]PREMIOS_GRADOS!$AD97&lt;&gt;"",[3]PREMIOS_GRADOS!$AD97&lt;&gt;0),[3]PREMIOS_GRADOS!$AD97,""),IF($A99="TOTAL",SUM(INDIRECT("Q4:Q"&amp;ROW()-1)),""))</f>
        <v/>
      </c>
      <c r="R99" s="7" t="str">
        <f ca="1">IF(AND($A99&lt;&gt;"",$A99&lt;&gt;"TOTAL"),IF(AND([3]PREMIOS_GRADOS!$AF97&lt;&gt;"",[3]PREMIOS_GRADOS!$AF97&lt;&gt;0),[3]PREMIOS_GRADOS!$AF97,""),IF($A99="TOTAL",SUM(INDIRECT("R4:R"&amp;ROW()-1)),""))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IF(AND($A99&lt;&gt;"",$A99&lt;&gt;"TOTAL"),IF(AND([3]PREMIOS_GRADOS!$AI97&lt;&gt;"",[3]PREMIOS_GRADOS!$AI97&lt;&gt;0),[3]PREMIOS_GRADOS!$AI97,""),IF($A99="TOTAL",SUM(INDIRECT("T4:T"&amp;ROW()-1)),""))</f>
        <v/>
      </c>
      <c r="U99" s="7" t="str">
        <f ca="1">IF(AND($A99&lt;&gt;"",$A99&lt;&gt;"TOTAL"),IF(AND([3]PREMIOS_GRADOS!$AK97&lt;&gt;"",[3]PREMIOS_GRADOS!$AK97&lt;&gt;0),[3]PREMIOS_GRADOS!$AK97,""),IF($A99="TOTAL",SUM(INDIRECT("U4:U"&amp;ROW()-1)),""))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IF(AND($A99&lt;&gt;"",$A99&lt;&gt;"TOTAL"),IF(AND([3]PREMIOS_GRADOS!$AN97&lt;&gt;"",[3]PREMIOS_GRADOS!$AN97&lt;&gt;0),[3]PREMIOS_GRADOS!$AN97,""),IF($A99="TOTAL",SUM(INDIRECT("W4:W"&amp;ROW()-1)),""))</f>
        <v/>
      </c>
      <c r="X99" s="7" t="str">
        <f ca="1">IF(AND($A99&lt;&gt;"",$A99&lt;&gt;"TOTAL"),IF(AND([3]PREMIOS_GRADOS!$AP97&lt;&gt;"",[3]PREMIOS_GRADOS!$AP97&lt;&gt;0),[3]PREMIOS_GRADOS!$AP97,""),IF($A99="TOTAL",SUM(INDIRECT("X4:X"&amp;ROW()-1)),""))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IF(AND($A99&lt;&gt;"",$A99&lt;&gt;"TOTAL"),IF(AND([3]PREMIOS_GRADOS!$AS97&lt;&gt;"",[3]PREMIOS_GRADOS!$AS97&lt;&gt;0),[3]PREMIOS_GRADOS!$AS97,""),IF($A99="TOTAL",SUM(INDIRECT("Z4:Z"&amp;ROW()-1)),""))</f>
        <v/>
      </c>
      <c r="AA99" s="7" t="str">
        <f ca="1">IF(AND($A99&lt;&gt;"",$A99&lt;&gt;"TOTAL"),IF(AND([3]PREMIOS_GRADOS!$AU97&lt;&gt;"",[3]PREMIOS_GRADOS!$AU97&lt;&gt;0),[3]PREMIOS_GRADOS!$AU97,""),IF($A99="TOTAL",SUM(INDIRECT("AA4:AA"&amp;ROW()-1)),""))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IF(AND($A99&lt;&gt;"",$A99&lt;&gt;"TOTAL"),IF(AND([3]PREMIOS_GRADOS!$AX97&lt;&gt;"",[3]PREMIOS_GRADOS!$AX97&lt;&gt;0),[3]PREMIOS_GRADOS!$AX97,""),IF($A99="TOTAL",SUM(INDIRECT("AC4:AC"&amp;ROW()-1)),""))</f>
        <v/>
      </c>
      <c r="AD99" s="7" t="str">
        <f ca="1">IF(AND($A99&lt;&gt;"",$A99&lt;&gt;"TOTAL"),IF(AND([3]PREMIOS_GRADOS!$AZ97&lt;&gt;"",[3]PREMIOS_GRADOS!$AZ97&lt;&gt;0),[3]PREMIOS_GRADOS!$AZ97,""),IF($A99="TOTAL",SUM(INDIRECT("AD4:AD"&amp;ROW()-1)),""))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IF(AND($A99&lt;&gt;"",$A99&lt;&gt;"TOTAL"),IF(AND([3]PREMIOS_GRADOS!$BC97&lt;&gt;"",[3]PREMIOS_GRADOS!$BC97&lt;&gt;0),[3]PREMIOS_GRADOS!$BC97,""),IF($A99="TOTAL",SUM(INDIRECT("AF4:AF"&amp;ROW()-1)),""))</f>
        <v/>
      </c>
      <c r="AG99" s="7" t="str">
        <f ca="1">IF(AND($A99&lt;&gt;"",$A99&lt;&gt;"TOTAL"),IF(AND([3]PREMIOS_GRADOS!$BE97&lt;&gt;"",[3]PREMIOS_GRADOS!$BE97&lt;&gt;0),[3]PREMIOS_GRADOS!$BE97,""),IF($A99="TOTAL",SUM(INDIRECT("AG4:AG"&amp;ROW()-1)),""))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IF(AND($A99&lt;&gt;"",$A99&lt;&gt;"TOTAL"),IF(AND([3]PREMIOS_GRADOS!$BH97&lt;&gt;"",[3]PREMIOS_GRADOS!$BH97&lt;&gt;0),[3]PREMIOS_GRADOS!$BH97,""),IF($A99="TOTAL",SUM(INDIRECT("AI4:AI"&amp;ROW()-1)),""))</f>
        <v/>
      </c>
      <c r="AJ99" s="7" t="str">
        <f ca="1">IF(AND($A99&lt;&gt;"",$A99&lt;&gt;"TOTAL"),IF(AND([3]PREMIOS_GRADOS!$BJ97&lt;&gt;"",[3]PREMIOS_GRADOS!$BJ97&lt;&gt;0),[3]PREMIOS_GRADOS!$BJ97,""),IF($A99="TOTAL",SUM(INDIRECT("AJ4:AJ"&amp;ROW()-1)),""))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IF(AND($A99&lt;&gt;"",$A99&lt;&gt;"TOTAL"),IF(AND([3]PREMIOS_GRADOS!$BM97&lt;&gt;"",[3]PREMIOS_GRADOS!$BM97&lt;&gt;0),[3]PREMIOS_GRADOS!$BM97,""),IF($A99="TOTAL",SUM(INDIRECT("AL4:AL"&amp;ROW()-1)),""))</f>
        <v/>
      </c>
      <c r="AM99" s="7" t="str">
        <f ca="1">IF(AND($A99&lt;&gt;"",$A99&lt;&gt;"TOTAL"),IF(AND([3]PREMIOS_GRADOS!$BO97&lt;&gt;"",[3]PREMIOS_GRADOS!$BO97&lt;&gt;0),[3]PREMIOS_GRADOS!$BO97,""),IF($A99="TOTAL",SUM(INDIRECT("AM4:AM"&amp;ROW()-1)),""))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IF(AND($A99&lt;&gt;"",$A99&lt;&gt;"TOTAL"),IF(AND([3]PREMIOS_GRADOS!$BR97&lt;&gt;"",[3]PREMIOS_GRADOS!$BR97&lt;&gt;0),[3]PREMIOS_GRADOS!$BR97,""),IF($A99="TOTAL",SUM(INDIRECT("AO4:AO"&amp;ROW()-1)),""))</f>
        <v/>
      </c>
      <c r="AP99" s="7" t="str">
        <f ca="1">IF(AND($A99&lt;&gt;"",$A99&lt;&gt;"TOTAL"),IF(AND([3]PREMIOS_GRADOS!$BT97&lt;&gt;"",[3]PREMIOS_GRADOS!$BT97&lt;&gt;0),[3]PREMIOS_GRADOS!$BT97,""),IF($A99="TOTAL",SUM(INDIRECT("AP4:AP"&amp;ROW()-1)),""))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IF(AND($A99&lt;&gt;"",$A99&lt;&gt;"TOTAL"),IF(AND([3]PREMIOS_GRADOS!$BW97&lt;&gt;"",[3]PREMIOS_GRADOS!$BW97&lt;&gt;0),[3]PREMIOS_GRADOS!$BW97,""),IF($A99="TOTAL",SUM(INDIRECT("AR4:AR"&amp;ROW()-1)),""))</f>
        <v/>
      </c>
      <c r="AS99" s="7" t="str">
        <f ca="1">IF(AND($A99&lt;&gt;"",$A99&lt;&gt;"TOTAL"),IF(AND([3]PREMIOS_GRADOS!$BY97&lt;&gt;"",[3]PREMIOS_GRADOS!$BY97&lt;&gt;0),[3]PREMIOS_GRADOS!$BY97,""),IF($A99="TOTAL",SUM(INDIRECT("AS4:AS"&amp;ROW()-1)),""))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IF(AND($A99&lt;&gt;"",$A99&lt;&gt;"TOTAL"),IF(AND([3]PREMIOS_GRADOS!$CB97&lt;&gt;"",[3]PREMIOS_GRADOS!$CB97&lt;&gt;0),[3]PREMIOS_GRADOS!$CB97,""),IF($A99="TOTAL",SUM(INDIRECT("AU4:AU"&amp;ROW()-1)),""))</f>
        <v/>
      </c>
      <c r="AV99" s="7" t="str">
        <f ca="1">IF(AND($A99&lt;&gt;"",$A99&lt;&gt;"TOTAL"),IF(AND([3]PREMIOS_GRADOS!$CD97&lt;&gt;"",[3]PREMIOS_GRADOS!$CD97&lt;&gt;0),[3]PREMIOS_GRADOS!$CD97,""),IF($A99="TOTAL",SUM(INDIRECT("AV4:AV"&amp;ROW()-1)),""))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IF(AND($A99&lt;&gt;"",$A99&lt;&gt;"TOTAL"),IF(AND([3]PREMIOS_GRADOS!$CG97&lt;&gt;"",[3]PREMIOS_GRADOS!$CG97&lt;&gt;0),[3]PREMIOS_GRADOS!$CG97,""),IF($A99="TOTAL",SUM(INDIRECT("AX4:AX"&amp;ROW()-1)),""))</f>
        <v/>
      </c>
      <c r="AY99" s="7" t="str">
        <f ca="1">IF(AND($A99&lt;&gt;"",$A99&lt;&gt;"TOTAL"),IF(AND([3]PREMIOS_GRADOS!$CI97&lt;&gt;"",[3]PREMIOS_GRADOS!$CI97&lt;&gt;0),[3]PREMIOS_GRADOS!$CI97,""),IF($A99="TOTAL",SUM(INDIRECT("AY4:AY"&amp;ROW()-1)),""))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IF(AND($A99&lt;&gt;"",$A99&lt;&gt;"TOTAL"),IF(AND([3]PREMIOS_GRADOS!$CL97&lt;&gt;"",[3]PREMIOS_GRADOS!$CL97&lt;&gt;0),[3]PREMIOS_GRADOS!$CL97,""),IF($A99="TOTAL",SUM(INDIRECT("BA4:BA"&amp;ROW()-1)),""))</f>
        <v/>
      </c>
      <c r="BB99" s="7" t="str">
        <f ca="1">IF(AND($A99&lt;&gt;"",$A99&lt;&gt;"TOTAL"),IF(AND([3]PREMIOS_GRADOS!$CN97&lt;&gt;"",[3]PREMIOS_GRADOS!$CN97&lt;&gt;0),[3]PREMIOS_GRADOS!$CN97,""),IF($A99="TOTAL",SUM(INDIRECT("BB4:BB"&amp;ROW()-1)),""))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IF(AND($A99&lt;&gt;"",$A99&lt;&gt;"TOTAL"),IF(AND([3]PREMIOS_GRADOS!$CQ97&lt;&gt;"",[3]PREMIOS_GRADOS!$CQ97&lt;&gt;0),[3]PREMIOS_GRADOS!$CQ97,""),IF($A99="TOTAL",SUM(INDIRECT("BD4:BD"&amp;ROW()-1)),""))</f>
        <v/>
      </c>
      <c r="BE99" s="7" t="str">
        <f ca="1">IF(AND($A99&lt;&gt;"",$A99&lt;&gt;"TOTAL"),IF(AND([3]PREMIOS_GRADOS!$CS97&lt;&gt;"",[3]PREMIOS_GRADOS!$CS97&lt;&gt;0),[3]PREMIOS_GRADOS!$CS97,""),IF($A99="TOTAL",SUM(INDIRECT("BE4:BE"&amp;ROW()-1)),""))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IF([3]PREMIOS_GRADOS!$D98&lt;&gt;"",[3]PREMIOS_GRADOS!$D98,IF(AND([3]PREMIOS_GRADOS!$D98="",[3]PREMIOS_GRADOS!$D99="",[3]PREMIOS_GRADOS!$D97=""),"","TOTAL"))</f>
        <v/>
      </c>
      <c r="B100" s="7" t="str">
        <f ca="1">IF(AND($A100&lt;&gt;"",$A100&lt;&gt;"TOTAL"),IF(AND([3]PREMIOS_GRADOS!$E98&lt;&gt;"",[3]PREMIOS_GRADOS!$E98&lt;&gt;0),[3]PREMIOS_GRADOS!$E98,""),IF($A100="TOTAL",SUM(INDIRECT("B4:B"&amp;ROW()-1)),""))</f>
        <v/>
      </c>
      <c r="C100" s="7" t="str">
        <f ca="1">IF(AND($A100&lt;&gt;"",$A100&lt;&gt;"TOTAL"),IF(AND([3]PREMIOS_GRADOS!$G98&lt;&gt;"",[3]PREMIOS_GRADOS!$G98&lt;&gt;0),[3]PREMIOS_GRADOS!$G98,""),IF($A100="TOTAL",SUM(INDIRECT("C4:C"&amp;ROW()-1)),""))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IF(AND($A100&lt;&gt;"",$A100&lt;&gt;"TOTAL"),IF(AND([3]PREMIOS_GRADOS!$J98&lt;&gt;"",[3]PREMIOS_GRADOS!$J98&lt;&gt;0),[3]PREMIOS_GRADOS!$J98,""),IF($A100="TOTAL",SUM(INDIRECT("E4:E"&amp;ROW()-1)),""))</f>
        <v/>
      </c>
      <c r="F100" s="7" t="str">
        <f ca="1">IF(AND($A100&lt;&gt;"",$A100&lt;&gt;"TOTAL"),IF(AND([3]PREMIOS_GRADOS!$L98&lt;&gt;"",[3]PREMIOS_GRADOS!$L98&lt;&gt;0),[3]PREMIOS_GRADOS!$L98,""),IF($A100="TOTAL",SUM(INDIRECT("F4:F"&amp;ROW()-1)),""))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IF(AND($A100&lt;&gt;"",$A100&lt;&gt;"TOTAL"),IF(AND([3]PREMIOS_GRADOS!$O98&lt;&gt;"",[3]PREMIOS_GRADOS!$O98&lt;&gt;0),[3]PREMIOS_GRADOS!$O98,""),IF($A100="TOTAL",SUM(INDIRECT("H4:H"&amp;ROW()-1)),""))</f>
        <v/>
      </c>
      <c r="I100" s="7" t="str">
        <f ca="1">IF(AND($A100&lt;&gt;"",$A100&lt;&gt;"TOTAL"),IF(AND([3]PREMIOS_GRADOS!$Q98&lt;&gt;"",[3]PREMIOS_GRADOS!$Q98&lt;&gt;0),[3]PREMIOS_GRADOS!$Q98,""),IF($A100="TOTAL",SUM(INDIRECT("I4:I"&amp;ROW()-1)),""))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IF(AND($A100&lt;&gt;"",$A100&lt;&gt;"TOTAL"),IF(AND([3]PREMIOS_GRADOS!$T98&lt;&gt;"",[3]PREMIOS_GRADOS!$T98&lt;&gt;0),[3]PREMIOS_GRADOS!$T98,""),IF($A100="TOTAL",SUM(INDIRECT("K4:K"&amp;ROW()-1)),""))</f>
        <v/>
      </c>
      <c r="L100" s="7" t="str">
        <f ca="1">IF(AND($A100&lt;&gt;"",$A100&lt;&gt;"TOTAL"),IF(AND([3]PREMIOS_GRADOS!$V98&lt;&gt;"",[3]PREMIOS_GRADOS!$V98&lt;&gt;0),[3]PREMIOS_GRADOS!$V98,""),IF($A100="TOTAL",SUM(INDIRECT("L4:L"&amp;ROW()-1)),""))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IF(AND($A100&lt;&gt;"",$A100&lt;&gt;"TOTAL"),IF(AND([3]PREMIOS_GRADOS!$Y98&lt;&gt;"",[3]PREMIOS_GRADOS!$Y98&lt;&gt;0),[3]PREMIOS_GRADOS!$Y98,""),IF($A100="TOTAL",SUM(INDIRECT("N4:N"&amp;ROW()-1)),""))</f>
        <v/>
      </c>
      <c r="O100" s="7" t="str">
        <f ca="1">IF(AND($A100&lt;&gt;"",$A100&lt;&gt;"TOTAL"),IF(AND([3]PREMIOS_GRADOS!$AA98&lt;&gt;"",[3]PREMIOS_GRADOS!$AA98&lt;&gt;0),[3]PREMIOS_GRADOS!$AA98,""),IF($A100="TOTAL",SUM(INDIRECT("O4:O"&amp;ROW()-1)),""))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IF(AND($A100&lt;&gt;"",$A100&lt;&gt;"TOTAL"),IF(AND([3]PREMIOS_GRADOS!$AD98&lt;&gt;"",[3]PREMIOS_GRADOS!$AD98&lt;&gt;0),[3]PREMIOS_GRADOS!$AD98,""),IF($A100="TOTAL",SUM(INDIRECT("Q4:Q"&amp;ROW()-1)),""))</f>
        <v/>
      </c>
      <c r="R100" s="7" t="str">
        <f ca="1">IF(AND($A100&lt;&gt;"",$A100&lt;&gt;"TOTAL"),IF(AND([3]PREMIOS_GRADOS!$AF98&lt;&gt;"",[3]PREMIOS_GRADOS!$AF98&lt;&gt;0),[3]PREMIOS_GRADOS!$AF98,""),IF($A100="TOTAL",SUM(INDIRECT("R4:R"&amp;ROW()-1)),""))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IF(AND($A100&lt;&gt;"",$A100&lt;&gt;"TOTAL"),IF(AND([3]PREMIOS_GRADOS!$AI98&lt;&gt;"",[3]PREMIOS_GRADOS!$AI98&lt;&gt;0),[3]PREMIOS_GRADOS!$AI98,""),IF($A100="TOTAL",SUM(INDIRECT("T4:T"&amp;ROW()-1)),""))</f>
        <v/>
      </c>
      <c r="U100" s="7" t="str">
        <f ca="1">IF(AND($A100&lt;&gt;"",$A100&lt;&gt;"TOTAL"),IF(AND([3]PREMIOS_GRADOS!$AK98&lt;&gt;"",[3]PREMIOS_GRADOS!$AK98&lt;&gt;0),[3]PREMIOS_GRADOS!$AK98,""),IF($A100="TOTAL",SUM(INDIRECT("U4:U"&amp;ROW()-1)),""))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IF(AND($A100&lt;&gt;"",$A100&lt;&gt;"TOTAL"),IF(AND([3]PREMIOS_GRADOS!$AN98&lt;&gt;"",[3]PREMIOS_GRADOS!$AN98&lt;&gt;0),[3]PREMIOS_GRADOS!$AN98,""),IF($A100="TOTAL",SUM(INDIRECT("W4:W"&amp;ROW()-1)),""))</f>
        <v/>
      </c>
      <c r="X100" s="7" t="str">
        <f ca="1">IF(AND($A100&lt;&gt;"",$A100&lt;&gt;"TOTAL"),IF(AND([3]PREMIOS_GRADOS!$AP98&lt;&gt;"",[3]PREMIOS_GRADOS!$AP98&lt;&gt;0),[3]PREMIOS_GRADOS!$AP98,""),IF($A100="TOTAL",SUM(INDIRECT("X4:X"&amp;ROW()-1)),""))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IF(AND($A100&lt;&gt;"",$A100&lt;&gt;"TOTAL"),IF(AND([3]PREMIOS_GRADOS!$AS98&lt;&gt;"",[3]PREMIOS_GRADOS!$AS98&lt;&gt;0),[3]PREMIOS_GRADOS!$AS98,""),IF($A100="TOTAL",SUM(INDIRECT("Z4:Z"&amp;ROW()-1)),""))</f>
        <v/>
      </c>
      <c r="AA100" s="7" t="str">
        <f ca="1">IF(AND($A100&lt;&gt;"",$A100&lt;&gt;"TOTAL"),IF(AND([3]PREMIOS_GRADOS!$AU98&lt;&gt;"",[3]PREMIOS_GRADOS!$AU98&lt;&gt;0),[3]PREMIOS_GRADOS!$AU98,""),IF($A100="TOTAL",SUM(INDIRECT("AA4:AA"&amp;ROW()-1)),""))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IF(AND($A100&lt;&gt;"",$A100&lt;&gt;"TOTAL"),IF(AND([3]PREMIOS_GRADOS!$AX98&lt;&gt;"",[3]PREMIOS_GRADOS!$AX98&lt;&gt;0),[3]PREMIOS_GRADOS!$AX98,""),IF($A100="TOTAL",SUM(INDIRECT("AC4:AC"&amp;ROW()-1)),""))</f>
        <v/>
      </c>
      <c r="AD100" s="7" t="str">
        <f ca="1">IF(AND($A100&lt;&gt;"",$A100&lt;&gt;"TOTAL"),IF(AND([3]PREMIOS_GRADOS!$AZ98&lt;&gt;"",[3]PREMIOS_GRADOS!$AZ98&lt;&gt;0),[3]PREMIOS_GRADOS!$AZ98,""),IF($A100="TOTAL",SUM(INDIRECT("AD4:AD"&amp;ROW()-1)),""))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IF(AND($A100&lt;&gt;"",$A100&lt;&gt;"TOTAL"),IF(AND([3]PREMIOS_GRADOS!$BC98&lt;&gt;"",[3]PREMIOS_GRADOS!$BC98&lt;&gt;0),[3]PREMIOS_GRADOS!$BC98,""),IF($A100="TOTAL",SUM(INDIRECT("AF4:AF"&amp;ROW()-1)),""))</f>
        <v/>
      </c>
      <c r="AG100" s="7" t="str">
        <f ca="1">IF(AND($A100&lt;&gt;"",$A100&lt;&gt;"TOTAL"),IF(AND([3]PREMIOS_GRADOS!$BE98&lt;&gt;"",[3]PREMIOS_GRADOS!$BE98&lt;&gt;0),[3]PREMIOS_GRADOS!$BE98,""),IF($A100="TOTAL",SUM(INDIRECT("AG4:AG"&amp;ROW()-1)),""))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IF(AND($A100&lt;&gt;"",$A100&lt;&gt;"TOTAL"),IF(AND([3]PREMIOS_GRADOS!$BH98&lt;&gt;"",[3]PREMIOS_GRADOS!$BH98&lt;&gt;0),[3]PREMIOS_GRADOS!$BH98,""),IF($A100="TOTAL",SUM(INDIRECT("AI4:AI"&amp;ROW()-1)),""))</f>
        <v/>
      </c>
      <c r="AJ100" s="7" t="str">
        <f ca="1">IF(AND($A100&lt;&gt;"",$A100&lt;&gt;"TOTAL"),IF(AND([3]PREMIOS_GRADOS!$BJ98&lt;&gt;"",[3]PREMIOS_GRADOS!$BJ98&lt;&gt;0),[3]PREMIOS_GRADOS!$BJ98,""),IF($A100="TOTAL",SUM(INDIRECT("AJ4:AJ"&amp;ROW()-1)),""))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IF(AND($A100&lt;&gt;"",$A100&lt;&gt;"TOTAL"),IF(AND([3]PREMIOS_GRADOS!$BM98&lt;&gt;"",[3]PREMIOS_GRADOS!$BM98&lt;&gt;0),[3]PREMIOS_GRADOS!$BM98,""),IF($A100="TOTAL",SUM(INDIRECT("AL4:AL"&amp;ROW()-1)),""))</f>
        <v/>
      </c>
      <c r="AM100" s="7" t="str">
        <f ca="1">IF(AND($A100&lt;&gt;"",$A100&lt;&gt;"TOTAL"),IF(AND([3]PREMIOS_GRADOS!$BO98&lt;&gt;"",[3]PREMIOS_GRADOS!$BO98&lt;&gt;0),[3]PREMIOS_GRADOS!$BO98,""),IF($A100="TOTAL",SUM(INDIRECT("AM4:AM"&amp;ROW()-1)),""))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IF(AND($A100&lt;&gt;"",$A100&lt;&gt;"TOTAL"),IF(AND([3]PREMIOS_GRADOS!$BR98&lt;&gt;"",[3]PREMIOS_GRADOS!$BR98&lt;&gt;0),[3]PREMIOS_GRADOS!$BR98,""),IF($A100="TOTAL",SUM(INDIRECT("AO4:AO"&amp;ROW()-1)),""))</f>
        <v/>
      </c>
      <c r="AP100" s="7" t="str">
        <f ca="1">IF(AND($A100&lt;&gt;"",$A100&lt;&gt;"TOTAL"),IF(AND([3]PREMIOS_GRADOS!$BT98&lt;&gt;"",[3]PREMIOS_GRADOS!$BT98&lt;&gt;0),[3]PREMIOS_GRADOS!$BT98,""),IF($A100="TOTAL",SUM(INDIRECT("AP4:AP"&amp;ROW()-1)),""))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IF(AND($A100&lt;&gt;"",$A100&lt;&gt;"TOTAL"),IF(AND([3]PREMIOS_GRADOS!$BW98&lt;&gt;"",[3]PREMIOS_GRADOS!$BW98&lt;&gt;0),[3]PREMIOS_GRADOS!$BW98,""),IF($A100="TOTAL",SUM(INDIRECT("AR4:AR"&amp;ROW()-1)),""))</f>
        <v/>
      </c>
      <c r="AS100" s="7" t="str">
        <f ca="1">IF(AND($A100&lt;&gt;"",$A100&lt;&gt;"TOTAL"),IF(AND([3]PREMIOS_GRADOS!$BY98&lt;&gt;"",[3]PREMIOS_GRADOS!$BY98&lt;&gt;0),[3]PREMIOS_GRADOS!$BY98,""),IF($A100="TOTAL",SUM(INDIRECT("AS4:AS"&amp;ROW()-1)),""))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IF(AND($A100&lt;&gt;"",$A100&lt;&gt;"TOTAL"),IF(AND([3]PREMIOS_GRADOS!$CB98&lt;&gt;"",[3]PREMIOS_GRADOS!$CB98&lt;&gt;0),[3]PREMIOS_GRADOS!$CB98,""),IF($A100="TOTAL",SUM(INDIRECT("AU4:AU"&amp;ROW()-1)),""))</f>
        <v/>
      </c>
      <c r="AV100" s="7" t="str">
        <f ca="1">IF(AND($A100&lt;&gt;"",$A100&lt;&gt;"TOTAL"),IF(AND([3]PREMIOS_GRADOS!$CD98&lt;&gt;"",[3]PREMIOS_GRADOS!$CD98&lt;&gt;0),[3]PREMIOS_GRADOS!$CD98,""),IF($A100="TOTAL",SUM(INDIRECT("AV4:AV"&amp;ROW()-1)),""))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IF(AND($A100&lt;&gt;"",$A100&lt;&gt;"TOTAL"),IF(AND([3]PREMIOS_GRADOS!$CG98&lt;&gt;"",[3]PREMIOS_GRADOS!$CG98&lt;&gt;0),[3]PREMIOS_GRADOS!$CG98,""),IF($A100="TOTAL",SUM(INDIRECT("AX4:AX"&amp;ROW()-1)),""))</f>
        <v/>
      </c>
      <c r="AY100" s="7" t="str">
        <f ca="1">IF(AND($A100&lt;&gt;"",$A100&lt;&gt;"TOTAL"),IF(AND([3]PREMIOS_GRADOS!$CI98&lt;&gt;"",[3]PREMIOS_GRADOS!$CI98&lt;&gt;0),[3]PREMIOS_GRADOS!$CI98,""),IF($A100="TOTAL",SUM(INDIRECT("AY4:AY"&amp;ROW()-1)),""))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IF(AND($A100&lt;&gt;"",$A100&lt;&gt;"TOTAL"),IF(AND([3]PREMIOS_GRADOS!$CL98&lt;&gt;"",[3]PREMIOS_GRADOS!$CL98&lt;&gt;0),[3]PREMIOS_GRADOS!$CL98,""),IF($A100="TOTAL",SUM(INDIRECT("BA4:BA"&amp;ROW()-1)),""))</f>
        <v/>
      </c>
      <c r="BB100" s="7" t="str">
        <f ca="1">IF(AND($A100&lt;&gt;"",$A100&lt;&gt;"TOTAL"),IF(AND([3]PREMIOS_GRADOS!$CN98&lt;&gt;"",[3]PREMIOS_GRADOS!$CN98&lt;&gt;0),[3]PREMIOS_GRADOS!$CN98,""),IF($A100="TOTAL",SUM(INDIRECT("BB4:BB"&amp;ROW()-1)),""))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IF(AND($A100&lt;&gt;"",$A100&lt;&gt;"TOTAL"),IF(AND([3]PREMIOS_GRADOS!$CQ98&lt;&gt;"",[3]PREMIOS_GRADOS!$CQ98&lt;&gt;0),[3]PREMIOS_GRADOS!$CQ98,""),IF($A100="TOTAL",SUM(INDIRECT("BD4:BD"&amp;ROW()-1)),""))</f>
        <v/>
      </c>
      <c r="BE100" s="7" t="str">
        <f ca="1">IF(AND($A100&lt;&gt;"",$A100&lt;&gt;"TOTAL"),IF(AND([3]PREMIOS_GRADOS!$CS98&lt;&gt;"",[3]PREMIOS_GRADOS!$CS98&lt;&gt;0),[3]PREMIOS_GRADOS!$CS98,""),IF($A100="TOTAL",SUM(INDIRECT("BE4:BE"&amp;ROW()-1)),""))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IF([3]PREMIOS_GRADOS!$D99&lt;&gt;"",[3]PREMIOS_GRADOS!$D99,IF(AND([3]PREMIOS_GRADOS!$D99="",[3]PREMIOS_GRADOS!$D100="",[3]PREMIOS_GRADOS!$D98=""),"","TOTAL"))</f>
        <v/>
      </c>
      <c r="B101" s="7" t="str">
        <f ca="1">IF(AND($A101&lt;&gt;"",$A101&lt;&gt;"TOTAL"),IF(AND([3]PREMIOS_GRADOS!$E99&lt;&gt;"",[3]PREMIOS_GRADOS!$E99&lt;&gt;0),[3]PREMIOS_GRADOS!$E99,""),IF($A101="TOTAL",SUM(INDIRECT("B4:B"&amp;ROW()-1)),""))</f>
        <v/>
      </c>
      <c r="C101" s="7" t="str">
        <f ca="1">IF(AND($A101&lt;&gt;"",$A101&lt;&gt;"TOTAL"),IF(AND([3]PREMIOS_GRADOS!$G99&lt;&gt;"",[3]PREMIOS_GRADOS!$G99&lt;&gt;0),[3]PREMIOS_GRADOS!$G99,""),IF($A101="TOTAL",SUM(INDIRECT("C4:C"&amp;ROW()-1)),""))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IF(AND($A101&lt;&gt;"",$A101&lt;&gt;"TOTAL"),IF(AND([3]PREMIOS_GRADOS!$J99&lt;&gt;"",[3]PREMIOS_GRADOS!$J99&lt;&gt;0),[3]PREMIOS_GRADOS!$J99,""),IF($A101="TOTAL",SUM(INDIRECT("E4:E"&amp;ROW()-1)),""))</f>
        <v/>
      </c>
      <c r="F101" s="7" t="str">
        <f ca="1">IF(AND($A101&lt;&gt;"",$A101&lt;&gt;"TOTAL"),IF(AND([3]PREMIOS_GRADOS!$L99&lt;&gt;"",[3]PREMIOS_GRADOS!$L99&lt;&gt;0),[3]PREMIOS_GRADOS!$L99,""),IF($A101="TOTAL",SUM(INDIRECT("F4:F"&amp;ROW()-1)),""))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IF(AND($A101&lt;&gt;"",$A101&lt;&gt;"TOTAL"),IF(AND([3]PREMIOS_GRADOS!$O99&lt;&gt;"",[3]PREMIOS_GRADOS!$O99&lt;&gt;0),[3]PREMIOS_GRADOS!$O99,""),IF($A101="TOTAL",SUM(INDIRECT("H4:H"&amp;ROW()-1)),""))</f>
        <v/>
      </c>
      <c r="I101" s="7" t="str">
        <f ca="1">IF(AND($A101&lt;&gt;"",$A101&lt;&gt;"TOTAL"),IF(AND([3]PREMIOS_GRADOS!$Q99&lt;&gt;"",[3]PREMIOS_GRADOS!$Q99&lt;&gt;0),[3]PREMIOS_GRADOS!$Q99,""),IF($A101="TOTAL",SUM(INDIRECT("I4:I"&amp;ROW()-1)),""))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IF(AND($A101&lt;&gt;"",$A101&lt;&gt;"TOTAL"),IF(AND([3]PREMIOS_GRADOS!$T99&lt;&gt;"",[3]PREMIOS_GRADOS!$T99&lt;&gt;0),[3]PREMIOS_GRADOS!$T99,""),IF($A101="TOTAL",SUM(INDIRECT("K4:K"&amp;ROW()-1)),""))</f>
        <v/>
      </c>
      <c r="L101" s="7" t="str">
        <f ca="1">IF(AND($A101&lt;&gt;"",$A101&lt;&gt;"TOTAL"),IF(AND([3]PREMIOS_GRADOS!$V99&lt;&gt;"",[3]PREMIOS_GRADOS!$V99&lt;&gt;0),[3]PREMIOS_GRADOS!$V99,""),IF($A101="TOTAL",SUM(INDIRECT("L4:L"&amp;ROW()-1)),""))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IF(AND($A101&lt;&gt;"",$A101&lt;&gt;"TOTAL"),IF(AND([3]PREMIOS_GRADOS!$Y99&lt;&gt;"",[3]PREMIOS_GRADOS!$Y99&lt;&gt;0),[3]PREMIOS_GRADOS!$Y99,""),IF($A101="TOTAL",SUM(INDIRECT("N4:N"&amp;ROW()-1)),""))</f>
        <v/>
      </c>
      <c r="O101" s="7" t="str">
        <f ca="1">IF(AND($A101&lt;&gt;"",$A101&lt;&gt;"TOTAL"),IF(AND([3]PREMIOS_GRADOS!$AA99&lt;&gt;"",[3]PREMIOS_GRADOS!$AA99&lt;&gt;0),[3]PREMIOS_GRADOS!$AA99,""),IF($A101="TOTAL",SUM(INDIRECT("O4:O"&amp;ROW()-1)),""))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IF(AND($A101&lt;&gt;"",$A101&lt;&gt;"TOTAL"),IF(AND([3]PREMIOS_GRADOS!$AD99&lt;&gt;"",[3]PREMIOS_GRADOS!$AD99&lt;&gt;0),[3]PREMIOS_GRADOS!$AD99,""),IF($A101="TOTAL",SUM(INDIRECT("Q4:Q"&amp;ROW()-1)),""))</f>
        <v/>
      </c>
      <c r="R101" s="7" t="str">
        <f ca="1">IF(AND($A101&lt;&gt;"",$A101&lt;&gt;"TOTAL"),IF(AND([3]PREMIOS_GRADOS!$AF99&lt;&gt;"",[3]PREMIOS_GRADOS!$AF99&lt;&gt;0),[3]PREMIOS_GRADOS!$AF99,""),IF($A101="TOTAL",SUM(INDIRECT("R4:R"&amp;ROW()-1)),""))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IF(AND($A101&lt;&gt;"",$A101&lt;&gt;"TOTAL"),IF(AND([3]PREMIOS_GRADOS!$AI99&lt;&gt;"",[3]PREMIOS_GRADOS!$AI99&lt;&gt;0),[3]PREMIOS_GRADOS!$AI99,""),IF($A101="TOTAL",SUM(INDIRECT("T4:T"&amp;ROW()-1)),""))</f>
        <v/>
      </c>
      <c r="U101" s="7" t="str">
        <f ca="1">IF(AND($A101&lt;&gt;"",$A101&lt;&gt;"TOTAL"),IF(AND([3]PREMIOS_GRADOS!$AK99&lt;&gt;"",[3]PREMIOS_GRADOS!$AK99&lt;&gt;0),[3]PREMIOS_GRADOS!$AK99,""),IF($A101="TOTAL",SUM(INDIRECT("U4:U"&amp;ROW()-1)),""))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IF(AND($A101&lt;&gt;"",$A101&lt;&gt;"TOTAL"),IF(AND([3]PREMIOS_GRADOS!$AN99&lt;&gt;"",[3]PREMIOS_GRADOS!$AN99&lt;&gt;0),[3]PREMIOS_GRADOS!$AN99,""),IF($A101="TOTAL",SUM(INDIRECT("W4:W"&amp;ROW()-1)),""))</f>
        <v/>
      </c>
      <c r="X101" s="7" t="str">
        <f ca="1">IF(AND($A101&lt;&gt;"",$A101&lt;&gt;"TOTAL"),IF(AND([3]PREMIOS_GRADOS!$AP99&lt;&gt;"",[3]PREMIOS_GRADOS!$AP99&lt;&gt;0),[3]PREMIOS_GRADOS!$AP99,""),IF($A101="TOTAL",SUM(INDIRECT("X4:X"&amp;ROW()-1)),""))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IF(AND($A101&lt;&gt;"",$A101&lt;&gt;"TOTAL"),IF(AND([3]PREMIOS_GRADOS!$AS99&lt;&gt;"",[3]PREMIOS_GRADOS!$AS99&lt;&gt;0),[3]PREMIOS_GRADOS!$AS99,""),IF($A101="TOTAL",SUM(INDIRECT("Z4:Z"&amp;ROW()-1)),""))</f>
        <v/>
      </c>
      <c r="AA101" s="7" t="str">
        <f ca="1">IF(AND($A101&lt;&gt;"",$A101&lt;&gt;"TOTAL"),IF(AND([3]PREMIOS_GRADOS!$AU99&lt;&gt;"",[3]PREMIOS_GRADOS!$AU99&lt;&gt;0),[3]PREMIOS_GRADOS!$AU99,""),IF($A101="TOTAL",SUM(INDIRECT("AA4:AA"&amp;ROW()-1)),""))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IF(AND($A101&lt;&gt;"",$A101&lt;&gt;"TOTAL"),IF(AND([3]PREMIOS_GRADOS!$AX99&lt;&gt;"",[3]PREMIOS_GRADOS!$AX99&lt;&gt;0),[3]PREMIOS_GRADOS!$AX99,""),IF($A101="TOTAL",SUM(INDIRECT("AC4:AC"&amp;ROW()-1)),""))</f>
        <v/>
      </c>
      <c r="AD101" s="7" t="str">
        <f ca="1">IF(AND($A101&lt;&gt;"",$A101&lt;&gt;"TOTAL"),IF(AND([3]PREMIOS_GRADOS!$AZ99&lt;&gt;"",[3]PREMIOS_GRADOS!$AZ99&lt;&gt;0),[3]PREMIOS_GRADOS!$AZ99,""),IF($A101="TOTAL",SUM(INDIRECT("AD4:AD"&amp;ROW()-1)),""))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IF(AND($A101&lt;&gt;"",$A101&lt;&gt;"TOTAL"),IF(AND([3]PREMIOS_GRADOS!$BC99&lt;&gt;"",[3]PREMIOS_GRADOS!$BC99&lt;&gt;0),[3]PREMIOS_GRADOS!$BC99,""),IF($A101="TOTAL",SUM(INDIRECT("AF4:AF"&amp;ROW()-1)),""))</f>
        <v/>
      </c>
      <c r="AG101" s="7" t="str">
        <f ca="1">IF(AND($A101&lt;&gt;"",$A101&lt;&gt;"TOTAL"),IF(AND([3]PREMIOS_GRADOS!$BE99&lt;&gt;"",[3]PREMIOS_GRADOS!$BE99&lt;&gt;0),[3]PREMIOS_GRADOS!$BE99,""),IF($A101="TOTAL",SUM(INDIRECT("AG4:AG"&amp;ROW()-1)),""))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IF(AND($A101&lt;&gt;"",$A101&lt;&gt;"TOTAL"),IF(AND([3]PREMIOS_GRADOS!$BH99&lt;&gt;"",[3]PREMIOS_GRADOS!$BH99&lt;&gt;0),[3]PREMIOS_GRADOS!$BH99,""),IF($A101="TOTAL",SUM(INDIRECT("AI4:AI"&amp;ROW()-1)),""))</f>
        <v/>
      </c>
      <c r="AJ101" s="7" t="str">
        <f ca="1">IF(AND($A101&lt;&gt;"",$A101&lt;&gt;"TOTAL"),IF(AND([3]PREMIOS_GRADOS!$BJ99&lt;&gt;"",[3]PREMIOS_GRADOS!$BJ99&lt;&gt;0),[3]PREMIOS_GRADOS!$BJ99,""),IF($A101="TOTAL",SUM(INDIRECT("AJ4:AJ"&amp;ROW()-1)),""))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IF(AND($A101&lt;&gt;"",$A101&lt;&gt;"TOTAL"),IF(AND([3]PREMIOS_GRADOS!$BM99&lt;&gt;"",[3]PREMIOS_GRADOS!$BM99&lt;&gt;0),[3]PREMIOS_GRADOS!$BM99,""),IF($A101="TOTAL",SUM(INDIRECT("AL4:AL"&amp;ROW()-1)),""))</f>
        <v/>
      </c>
      <c r="AM101" s="7" t="str">
        <f ca="1">IF(AND($A101&lt;&gt;"",$A101&lt;&gt;"TOTAL"),IF(AND([3]PREMIOS_GRADOS!$BO99&lt;&gt;"",[3]PREMIOS_GRADOS!$BO99&lt;&gt;0),[3]PREMIOS_GRADOS!$BO99,""),IF($A101="TOTAL",SUM(INDIRECT("AM4:AM"&amp;ROW()-1)),""))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IF(AND($A101&lt;&gt;"",$A101&lt;&gt;"TOTAL"),IF(AND([3]PREMIOS_GRADOS!$BR99&lt;&gt;"",[3]PREMIOS_GRADOS!$BR99&lt;&gt;0),[3]PREMIOS_GRADOS!$BR99,""),IF($A101="TOTAL",SUM(INDIRECT("AO4:AO"&amp;ROW()-1)),""))</f>
        <v/>
      </c>
      <c r="AP101" s="7" t="str">
        <f ca="1">IF(AND($A101&lt;&gt;"",$A101&lt;&gt;"TOTAL"),IF(AND([3]PREMIOS_GRADOS!$BT99&lt;&gt;"",[3]PREMIOS_GRADOS!$BT99&lt;&gt;0),[3]PREMIOS_GRADOS!$BT99,""),IF($A101="TOTAL",SUM(INDIRECT("AP4:AP"&amp;ROW()-1)),""))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IF(AND($A101&lt;&gt;"",$A101&lt;&gt;"TOTAL"),IF(AND([3]PREMIOS_GRADOS!$BW99&lt;&gt;"",[3]PREMIOS_GRADOS!$BW99&lt;&gt;0),[3]PREMIOS_GRADOS!$BW99,""),IF($A101="TOTAL",SUM(INDIRECT("AR4:AR"&amp;ROW()-1)),""))</f>
        <v/>
      </c>
      <c r="AS101" s="7" t="str">
        <f ca="1">IF(AND($A101&lt;&gt;"",$A101&lt;&gt;"TOTAL"),IF(AND([3]PREMIOS_GRADOS!$BY99&lt;&gt;"",[3]PREMIOS_GRADOS!$BY99&lt;&gt;0),[3]PREMIOS_GRADOS!$BY99,""),IF($A101="TOTAL",SUM(INDIRECT("AS4:AS"&amp;ROW()-1)),""))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IF(AND($A101&lt;&gt;"",$A101&lt;&gt;"TOTAL"),IF(AND([3]PREMIOS_GRADOS!$CB99&lt;&gt;"",[3]PREMIOS_GRADOS!$CB99&lt;&gt;0),[3]PREMIOS_GRADOS!$CB99,""),IF($A101="TOTAL",SUM(INDIRECT("AU4:AU"&amp;ROW()-1)),""))</f>
        <v/>
      </c>
      <c r="AV101" s="7" t="str">
        <f ca="1">IF(AND($A101&lt;&gt;"",$A101&lt;&gt;"TOTAL"),IF(AND([3]PREMIOS_GRADOS!$CD99&lt;&gt;"",[3]PREMIOS_GRADOS!$CD99&lt;&gt;0),[3]PREMIOS_GRADOS!$CD99,""),IF($A101="TOTAL",SUM(INDIRECT("AV4:AV"&amp;ROW()-1)),""))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IF(AND($A101&lt;&gt;"",$A101&lt;&gt;"TOTAL"),IF(AND([3]PREMIOS_GRADOS!$CG99&lt;&gt;"",[3]PREMIOS_GRADOS!$CG99&lt;&gt;0),[3]PREMIOS_GRADOS!$CG99,""),IF($A101="TOTAL",SUM(INDIRECT("AX4:AX"&amp;ROW()-1)),""))</f>
        <v/>
      </c>
      <c r="AY101" s="7" t="str">
        <f ca="1">IF(AND($A101&lt;&gt;"",$A101&lt;&gt;"TOTAL"),IF(AND([3]PREMIOS_GRADOS!$CI99&lt;&gt;"",[3]PREMIOS_GRADOS!$CI99&lt;&gt;0),[3]PREMIOS_GRADOS!$CI99,""),IF($A101="TOTAL",SUM(INDIRECT("AY4:AY"&amp;ROW()-1)),""))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IF(AND($A101&lt;&gt;"",$A101&lt;&gt;"TOTAL"),IF(AND([3]PREMIOS_GRADOS!$CL99&lt;&gt;"",[3]PREMIOS_GRADOS!$CL99&lt;&gt;0),[3]PREMIOS_GRADOS!$CL99,""),IF($A101="TOTAL",SUM(INDIRECT("BA4:BA"&amp;ROW()-1)),""))</f>
        <v/>
      </c>
      <c r="BB101" s="7" t="str">
        <f ca="1">IF(AND($A101&lt;&gt;"",$A101&lt;&gt;"TOTAL"),IF(AND([3]PREMIOS_GRADOS!$CN99&lt;&gt;"",[3]PREMIOS_GRADOS!$CN99&lt;&gt;0),[3]PREMIOS_GRADOS!$CN99,""),IF($A101="TOTAL",SUM(INDIRECT("BB4:BB"&amp;ROW()-1)),""))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IF(AND($A101&lt;&gt;"",$A101&lt;&gt;"TOTAL"),IF(AND([3]PREMIOS_GRADOS!$CQ99&lt;&gt;"",[3]PREMIOS_GRADOS!$CQ99&lt;&gt;0),[3]PREMIOS_GRADOS!$CQ99,""),IF($A101="TOTAL",SUM(INDIRECT("BD4:BD"&amp;ROW()-1)),""))</f>
        <v/>
      </c>
      <c r="BE101" s="7" t="str">
        <f ca="1">IF(AND($A101&lt;&gt;"",$A101&lt;&gt;"TOTAL"),IF(AND([3]PREMIOS_GRADOS!$CS99&lt;&gt;"",[3]PREMIOS_GRADOS!$CS99&lt;&gt;0),[3]PREMIOS_GRADOS!$CS99,""),IF($A101="TOTAL",SUM(INDIRECT("BE4:BE"&amp;ROW()-1)),""))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IF([3]PREMIOS_GRADOS!$D100&lt;&gt;"",[3]PREMIOS_GRADOS!$D100,IF(AND([3]PREMIOS_GRADOS!$D100="",[3]PREMIOS_GRADOS!$D101="",[3]PREMIOS_GRADOS!$D99=""),"","TOTAL"))</f>
        <v/>
      </c>
      <c r="B102" s="7" t="str">
        <f ca="1">IF(AND($A102&lt;&gt;"",$A102&lt;&gt;"TOTAL"),IF(AND([3]PREMIOS_GRADOS!$E100&lt;&gt;"",[3]PREMIOS_GRADOS!$E100&lt;&gt;0),[3]PREMIOS_GRADOS!$E100,""),IF($A102="TOTAL",SUM(INDIRECT("B4:B"&amp;ROW()-1)),""))</f>
        <v/>
      </c>
      <c r="C102" s="7" t="str">
        <f ca="1">IF(AND($A102&lt;&gt;"",$A102&lt;&gt;"TOTAL"),IF(AND([3]PREMIOS_GRADOS!$G100&lt;&gt;"",[3]PREMIOS_GRADOS!$G100&lt;&gt;0),[3]PREMIOS_GRADOS!$G100,""),IF($A102="TOTAL",SUM(INDIRECT("C4:C"&amp;ROW()-1)),""))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IF(AND($A102&lt;&gt;"",$A102&lt;&gt;"TOTAL"),IF(AND([3]PREMIOS_GRADOS!$J100&lt;&gt;"",[3]PREMIOS_GRADOS!$J100&lt;&gt;0),[3]PREMIOS_GRADOS!$J100,""),IF($A102="TOTAL",SUM(INDIRECT("E4:E"&amp;ROW()-1)),""))</f>
        <v/>
      </c>
      <c r="F102" s="7" t="str">
        <f ca="1">IF(AND($A102&lt;&gt;"",$A102&lt;&gt;"TOTAL"),IF(AND([3]PREMIOS_GRADOS!$L100&lt;&gt;"",[3]PREMIOS_GRADOS!$L100&lt;&gt;0),[3]PREMIOS_GRADOS!$L100,""),IF($A102="TOTAL",SUM(INDIRECT("F4:F"&amp;ROW()-1)),""))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IF(AND($A102&lt;&gt;"",$A102&lt;&gt;"TOTAL"),IF(AND([3]PREMIOS_GRADOS!$O100&lt;&gt;"",[3]PREMIOS_GRADOS!$O100&lt;&gt;0),[3]PREMIOS_GRADOS!$O100,""),IF($A102="TOTAL",SUM(INDIRECT("H4:H"&amp;ROW()-1)),""))</f>
        <v/>
      </c>
      <c r="I102" s="7" t="str">
        <f ca="1">IF(AND($A102&lt;&gt;"",$A102&lt;&gt;"TOTAL"),IF(AND([3]PREMIOS_GRADOS!$Q100&lt;&gt;"",[3]PREMIOS_GRADOS!$Q100&lt;&gt;0),[3]PREMIOS_GRADOS!$Q100,""),IF($A102="TOTAL",SUM(INDIRECT("I4:I"&amp;ROW()-1)),""))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IF(AND($A102&lt;&gt;"",$A102&lt;&gt;"TOTAL"),IF(AND([3]PREMIOS_GRADOS!$T100&lt;&gt;"",[3]PREMIOS_GRADOS!$T100&lt;&gt;0),[3]PREMIOS_GRADOS!$T100,""),IF($A102="TOTAL",SUM(INDIRECT("K4:K"&amp;ROW()-1)),""))</f>
        <v/>
      </c>
      <c r="L102" s="7" t="str">
        <f ca="1">IF(AND($A102&lt;&gt;"",$A102&lt;&gt;"TOTAL"),IF(AND([3]PREMIOS_GRADOS!$V100&lt;&gt;"",[3]PREMIOS_GRADOS!$V100&lt;&gt;0),[3]PREMIOS_GRADOS!$V100,""),IF($A102="TOTAL",SUM(INDIRECT("L4:L"&amp;ROW()-1)),""))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IF(AND($A102&lt;&gt;"",$A102&lt;&gt;"TOTAL"),IF(AND([3]PREMIOS_GRADOS!$Y100&lt;&gt;"",[3]PREMIOS_GRADOS!$Y100&lt;&gt;0),[3]PREMIOS_GRADOS!$Y100,""),IF($A102="TOTAL",SUM(INDIRECT("N4:N"&amp;ROW()-1)),""))</f>
        <v/>
      </c>
      <c r="O102" s="7" t="str">
        <f ca="1">IF(AND($A102&lt;&gt;"",$A102&lt;&gt;"TOTAL"),IF(AND([3]PREMIOS_GRADOS!$AA100&lt;&gt;"",[3]PREMIOS_GRADOS!$AA100&lt;&gt;0),[3]PREMIOS_GRADOS!$AA100,""),IF($A102="TOTAL",SUM(INDIRECT("O4:O"&amp;ROW()-1)),""))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IF(AND($A102&lt;&gt;"",$A102&lt;&gt;"TOTAL"),IF(AND([3]PREMIOS_GRADOS!$AD100&lt;&gt;"",[3]PREMIOS_GRADOS!$AD100&lt;&gt;0),[3]PREMIOS_GRADOS!$AD100,""),IF($A102="TOTAL",SUM(INDIRECT("Q4:Q"&amp;ROW()-1)),""))</f>
        <v/>
      </c>
      <c r="R102" s="7" t="str">
        <f ca="1">IF(AND($A102&lt;&gt;"",$A102&lt;&gt;"TOTAL"),IF(AND([3]PREMIOS_GRADOS!$AF100&lt;&gt;"",[3]PREMIOS_GRADOS!$AF100&lt;&gt;0),[3]PREMIOS_GRADOS!$AF100,""),IF($A102="TOTAL",SUM(INDIRECT("R4:R"&amp;ROW()-1)),""))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IF(AND($A102&lt;&gt;"",$A102&lt;&gt;"TOTAL"),IF(AND([3]PREMIOS_GRADOS!$AI100&lt;&gt;"",[3]PREMIOS_GRADOS!$AI100&lt;&gt;0),[3]PREMIOS_GRADOS!$AI100,""),IF($A102="TOTAL",SUM(INDIRECT("T4:T"&amp;ROW()-1)),""))</f>
        <v/>
      </c>
      <c r="U102" s="7" t="str">
        <f ca="1">IF(AND($A102&lt;&gt;"",$A102&lt;&gt;"TOTAL"),IF(AND([3]PREMIOS_GRADOS!$AK100&lt;&gt;"",[3]PREMIOS_GRADOS!$AK100&lt;&gt;0),[3]PREMIOS_GRADOS!$AK100,""),IF($A102="TOTAL",SUM(INDIRECT("U4:U"&amp;ROW()-1)),""))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IF(AND($A102&lt;&gt;"",$A102&lt;&gt;"TOTAL"),IF(AND([3]PREMIOS_GRADOS!$AN100&lt;&gt;"",[3]PREMIOS_GRADOS!$AN100&lt;&gt;0),[3]PREMIOS_GRADOS!$AN100,""),IF($A102="TOTAL",SUM(INDIRECT("W4:W"&amp;ROW()-1)),""))</f>
        <v/>
      </c>
      <c r="X102" s="7" t="str">
        <f ca="1">IF(AND($A102&lt;&gt;"",$A102&lt;&gt;"TOTAL"),IF(AND([3]PREMIOS_GRADOS!$AP100&lt;&gt;"",[3]PREMIOS_GRADOS!$AP100&lt;&gt;0),[3]PREMIOS_GRADOS!$AP100,""),IF($A102="TOTAL",SUM(INDIRECT("X4:X"&amp;ROW()-1)),""))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IF(AND($A102&lt;&gt;"",$A102&lt;&gt;"TOTAL"),IF(AND([3]PREMIOS_GRADOS!$AS100&lt;&gt;"",[3]PREMIOS_GRADOS!$AS100&lt;&gt;0),[3]PREMIOS_GRADOS!$AS100,""),IF($A102="TOTAL",SUM(INDIRECT("Z4:Z"&amp;ROW()-1)),""))</f>
        <v/>
      </c>
      <c r="AA102" s="7" t="str">
        <f ca="1">IF(AND($A102&lt;&gt;"",$A102&lt;&gt;"TOTAL"),IF(AND([3]PREMIOS_GRADOS!$AU100&lt;&gt;"",[3]PREMIOS_GRADOS!$AU100&lt;&gt;0),[3]PREMIOS_GRADOS!$AU100,""),IF($A102="TOTAL",SUM(INDIRECT("AA4:AA"&amp;ROW()-1)),""))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IF(AND($A102&lt;&gt;"",$A102&lt;&gt;"TOTAL"),IF(AND([3]PREMIOS_GRADOS!$AX100&lt;&gt;"",[3]PREMIOS_GRADOS!$AX100&lt;&gt;0),[3]PREMIOS_GRADOS!$AX100,""),IF($A102="TOTAL",SUM(INDIRECT("AC4:AC"&amp;ROW()-1)),""))</f>
        <v/>
      </c>
      <c r="AD102" s="7" t="str">
        <f ca="1">IF(AND($A102&lt;&gt;"",$A102&lt;&gt;"TOTAL"),IF(AND([3]PREMIOS_GRADOS!$AZ100&lt;&gt;"",[3]PREMIOS_GRADOS!$AZ100&lt;&gt;0),[3]PREMIOS_GRADOS!$AZ100,""),IF($A102="TOTAL",SUM(INDIRECT("AD4:AD"&amp;ROW()-1)),""))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IF(AND($A102&lt;&gt;"",$A102&lt;&gt;"TOTAL"),IF(AND([3]PREMIOS_GRADOS!$BC100&lt;&gt;"",[3]PREMIOS_GRADOS!$BC100&lt;&gt;0),[3]PREMIOS_GRADOS!$BC100,""),IF($A102="TOTAL",SUM(INDIRECT("AF4:AF"&amp;ROW()-1)),""))</f>
        <v/>
      </c>
      <c r="AG102" s="7" t="str">
        <f ca="1">IF(AND($A102&lt;&gt;"",$A102&lt;&gt;"TOTAL"),IF(AND([3]PREMIOS_GRADOS!$BE100&lt;&gt;"",[3]PREMIOS_GRADOS!$BE100&lt;&gt;0),[3]PREMIOS_GRADOS!$BE100,""),IF($A102="TOTAL",SUM(INDIRECT("AG4:AG"&amp;ROW()-1)),""))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IF(AND($A102&lt;&gt;"",$A102&lt;&gt;"TOTAL"),IF(AND([3]PREMIOS_GRADOS!$BH100&lt;&gt;"",[3]PREMIOS_GRADOS!$BH100&lt;&gt;0),[3]PREMIOS_GRADOS!$BH100,""),IF($A102="TOTAL",SUM(INDIRECT("AI4:AI"&amp;ROW()-1)),""))</f>
        <v/>
      </c>
      <c r="AJ102" s="7" t="str">
        <f ca="1">IF(AND($A102&lt;&gt;"",$A102&lt;&gt;"TOTAL"),IF(AND([3]PREMIOS_GRADOS!$BJ100&lt;&gt;"",[3]PREMIOS_GRADOS!$BJ100&lt;&gt;0),[3]PREMIOS_GRADOS!$BJ100,""),IF($A102="TOTAL",SUM(INDIRECT("AJ4:AJ"&amp;ROW()-1)),""))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IF(AND($A102&lt;&gt;"",$A102&lt;&gt;"TOTAL"),IF(AND([3]PREMIOS_GRADOS!$BM100&lt;&gt;"",[3]PREMIOS_GRADOS!$BM100&lt;&gt;0),[3]PREMIOS_GRADOS!$BM100,""),IF($A102="TOTAL",SUM(INDIRECT("AL4:AL"&amp;ROW()-1)),""))</f>
        <v/>
      </c>
      <c r="AM102" s="7" t="str">
        <f ca="1">IF(AND($A102&lt;&gt;"",$A102&lt;&gt;"TOTAL"),IF(AND([3]PREMIOS_GRADOS!$BO100&lt;&gt;"",[3]PREMIOS_GRADOS!$BO100&lt;&gt;0),[3]PREMIOS_GRADOS!$BO100,""),IF($A102="TOTAL",SUM(INDIRECT("AM4:AM"&amp;ROW()-1)),""))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IF(AND($A102&lt;&gt;"",$A102&lt;&gt;"TOTAL"),IF(AND([3]PREMIOS_GRADOS!$BR100&lt;&gt;"",[3]PREMIOS_GRADOS!$BR100&lt;&gt;0),[3]PREMIOS_GRADOS!$BR100,""),IF($A102="TOTAL",SUM(INDIRECT("AO4:AO"&amp;ROW()-1)),""))</f>
        <v/>
      </c>
      <c r="AP102" s="7" t="str">
        <f ca="1">IF(AND($A102&lt;&gt;"",$A102&lt;&gt;"TOTAL"),IF(AND([3]PREMIOS_GRADOS!$BT100&lt;&gt;"",[3]PREMIOS_GRADOS!$BT100&lt;&gt;0),[3]PREMIOS_GRADOS!$BT100,""),IF($A102="TOTAL",SUM(INDIRECT("AP4:AP"&amp;ROW()-1)),""))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IF(AND($A102&lt;&gt;"",$A102&lt;&gt;"TOTAL"),IF(AND([3]PREMIOS_GRADOS!$BW100&lt;&gt;"",[3]PREMIOS_GRADOS!$BW100&lt;&gt;0),[3]PREMIOS_GRADOS!$BW100,""),IF($A102="TOTAL",SUM(INDIRECT("AR4:AR"&amp;ROW()-1)),""))</f>
        <v/>
      </c>
      <c r="AS102" s="7" t="str">
        <f ca="1">IF(AND($A102&lt;&gt;"",$A102&lt;&gt;"TOTAL"),IF(AND([3]PREMIOS_GRADOS!$BY100&lt;&gt;"",[3]PREMIOS_GRADOS!$BY100&lt;&gt;0),[3]PREMIOS_GRADOS!$BY100,""),IF($A102="TOTAL",SUM(INDIRECT("AS4:AS"&amp;ROW()-1)),""))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IF(AND($A102&lt;&gt;"",$A102&lt;&gt;"TOTAL"),IF(AND([3]PREMIOS_GRADOS!$CB100&lt;&gt;"",[3]PREMIOS_GRADOS!$CB100&lt;&gt;0),[3]PREMIOS_GRADOS!$CB100,""),IF($A102="TOTAL",SUM(INDIRECT("AU4:AU"&amp;ROW()-1)),""))</f>
        <v/>
      </c>
      <c r="AV102" s="7" t="str">
        <f ca="1">IF(AND($A102&lt;&gt;"",$A102&lt;&gt;"TOTAL"),IF(AND([3]PREMIOS_GRADOS!$CD100&lt;&gt;"",[3]PREMIOS_GRADOS!$CD100&lt;&gt;0),[3]PREMIOS_GRADOS!$CD100,""),IF($A102="TOTAL",SUM(INDIRECT("AV4:AV"&amp;ROW()-1)),""))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IF(AND($A102&lt;&gt;"",$A102&lt;&gt;"TOTAL"),IF(AND([3]PREMIOS_GRADOS!$CG100&lt;&gt;"",[3]PREMIOS_GRADOS!$CG100&lt;&gt;0),[3]PREMIOS_GRADOS!$CG100,""),IF($A102="TOTAL",SUM(INDIRECT("AX4:AX"&amp;ROW()-1)),""))</f>
        <v/>
      </c>
      <c r="AY102" s="7" t="str">
        <f ca="1">IF(AND($A102&lt;&gt;"",$A102&lt;&gt;"TOTAL"),IF(AND([3]PREMIOS_GRADOS!$CI100&lt;&gt;"",[3]PREMIOS_GRADOS!$CI100&lt;&gt;0),[3]PREMIOS_GRADOS!$CI100,""),IF($A102="TOTAL",SUM(INDIRECT("AY4:AY"&amp;ROW()-1)),""))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IF(AND($A102&lt;&gt;"",$A102&lt;&gt;"TOTAL"),IF(AND([3]PREMIOS_GRADOS!$CL100&lt;&gt;"",[3]PREMIOS_GRADOS!$CL100&lt;&gt;0),[3]PREMIOS_GRADOS!$CL100,""),IF($A102="TOTAL",SUM(INDIRECT("BA4:BA"&amp;ROW()-1)),""))</f>
        <v/>
      </c>
      <c r="BB102" s="7" t="str">
        <f ca="1">IF(AND($A102&lt;&gt;"",$A102&lt;&gt;"TOTAL"),IF(AND([3]PREMIOS_GRADOS!$CN100&lt;&gt;"",[3]PREMIOS_GRADOS!$CN100&lt;&gt;0),[3]PREMIOS_GRADOS!$CN100,""),IF($A102="TOTAL",SUM(INDIRECT("BB4:BB"&amp;ROW()-1)),""))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IF(AND($A102&lt;&gt;"",$A102&lt;&gt;"TOTAL"),IF(AND([3]PREMIOS_GRADOS!$CQ100&lt;&gt;"",[3]PREMIOS_GRADOS!$CQ100&lt;&gt;0),[3]PREMIOS_GRADOS!$CQ100,""),IF($A102="TOTAL",SUM(INDIRECT("BD4:BD"&amp;ROW()-1)),""))</f>
        <v/>
      </c>
      <c r="BE102" s="7" t="str">
        <f ca="1">IF(AND($A102&lt;&gt;"",$A102&lt;&gt;"TOTAL"),IF(AND([3]PREMIOS_GRADOS!$CS100&lt;&gt;"",[3]PREMIOS_GRADOS!$CS100&lt;&gt;0),[3]PREMIOS_GRADOS!$CS100,""),IF($A102="TOTAL",SUM(INDIRECT("BE4:BE"&amp;ROW()-1)),""))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IF([3]PREMIOS_GRADOS!$D101&lt;&gt;"",[3]PREMIOS_GRADOS!$D101,IF(AND([3]PREMIOS_GRADOS!$D101="",[3]PREMIOS_GRADOS!$D102="",[3]PREMIOS_GRADOS!$D100=""),"","TOTAL"))</f>
        <v/>
      </c>
      <c r="B103" s="7" t="str">
        <f ca="1">IF(AND($A103&lt;&gt;"",$A103&lt;&gt;"TOTAL"),IF(AND([3]PREMIOS_GRADOS!$E101&lt;&gt;"",[3]PREMIOS_GRADOS!$E101&lt;&gt;0),[3]PREMIOS_GRADOS!$E101,""),IF($A103="TOTAL",SUM(INDIRECT("B4:B"&amp;ROW()-1)),""))</f>
        <v/>
      </c>
      <c r="C103" s="7" t="str">
        <f ca="1">IF(AND($A103&lt;&gt;"",$A103&lt;&gt;"TOTAL"),IF(AND([3]PREMIOS_GRADOS!$G101&lt;&gt;"",[3]PREMIOS_GRADOS!$G101&lt;&gt;0),[3]PREMIOS_GRADOS!$G101,""),IF($A103="TOTAL",SUM(INDIRECT("C4:C"&amp;ROW()-1)),""))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IF(AND($A103&lt;&gt;"",$A103&lt;&gt;"TOTAL"),IF(AND([3]PREMIOS_GRADOS!$J101&lt;&gt;"",[3]PREMIOS_GRADOS!$J101&lt;&gt;0),[3]PREMIOS_GRADOS!$J101,""),IF($A103="TOTAL",SUM(INDIRECT("E4:E"&amp;ROW()-1)),""))</f>
        <v/>
      </c>
      <c r="F103" s="7" t="str">
        <f ca="1">IF(AND($A103&lt;&gt;"",$A103&lt;&gt;"TOTAL"),IF(AND([3]PREMIOS_GRADOS!$L101&lt;&gt;"",[3]PREMIOS_GRADOS!$L101&lt;&gt;0),[3]PREMIOS_GRADOS!$L101,""),IF($A103="TOTAL",SUM(INDIRECT("F4:F"&amp;ROW()-1)),""))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IF(AND($A103&lt;&gt;"",$A103&lt;&gt;"TOTAL"),IF(AND([3]PREMIOS_GRADOS!$O101&lt;&gt;"",[3]PREMIOS_GRADOS!$O101&lt;&gt;0),[3]PREMIOS_GRADOS!$O101,""),IF($A103="TOTAL",SUM(INDIRECT("H4:H"&amp;ROW()-1)),""))</f>
        <v/>
      </c>
      <c r="I103" s="7" t="str">
        <f ca="1">IF(AND($A103&lt;&gt;"",$A103&lt;&gt;"TOTAL"),IF(AND([3]PREMIOS_GRADOS!$Q101&lt;&gt;"",[3]PREMIOS_GRADOS!$Q101&lt;&gt;0),[3]PREMIOS_GRADOS!$Q101,""),IF($A103="TOTAL",SUM(INDIRECT("I4:I"&amp;ROW()-1)),""))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IF(AND($A103&lt;&gt;"",$A103&lt;&gt;"TOTAL"),IF(AND([3]PREMIOS_GRADOS!$T101&lt;&gt;"",[3]PREMIOS_GRADOS!$T101&lt;&gt;0),[3]PREMIOS_GRADOS!$T101,""),IF($A103="TOTAL",SUM(INDIRECT("K4:K"&amp;ROW()-1)),""))</f>
        <v/>
      </c>
      <c r="L103" s="7" t="str">
        <f ca="1">IF(AND($A103&lt;&gt;"",$A103&lt;&gt;"TOTAL"),IF(AND([3]PREMIOS_GRADOS!$V101&lt;&gt;"",[3]PREMIOS_GRADOS!$V101&lt;&gt;0),[3]PREMIOS_GRADOS!$V101,""),IF($A103="TOTAL",SUM(INDIRECT("L4:L"&amp;ROW()-1)),""))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IF(AND($A103&lt;&gt;"",$A103&lt;&gt;"TOTAL"),IF(AND([3]PREMIOS_GRADOS!$Y101&lt;&gt;"",[3]PREMIOS_GRADOS!$Y101&lt;&gt;0),[3]PREMIOS_GRADOS!$Y101,""),IF($A103="TOTAL",SUM(INDIRECT("N4:N"&amp;ROW()-1)),""))</f>
        <v/>
      </c>
      <c r="O103" s="7" t="str">
        <f ca="1">IF(AND($A103&lt;&gt;"",$A103&lt;&gt;"TOTAL"),IF(AND([3]PREMIOS_GRADOS!$AA101&lt;&gt;"",[3]PREMIOS_GRADOS!$AA101&lt;&gt;0),[3]PREMIOS_GRADOS!$AA101,""),IF($A103="TOTAL",SUM(INDIRECT("O4:O"&amp;ROW()-1)),""))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IF(AND($A103&lt;&gt;"",$A103&lt;&gt;"TOTAL"),IF(AND([3]PREMIOS_GRADOS!$AD101&lt;&gt;"",[3]PREMIOS_GRADOS!$AD101&lt;&gt;0),[3]PREMIOS_GRADOS!$AD101,""),IF($A103="TOTAL",SUM(INDIRECT("Q4:Q"&amp;ROW()-1)),""))</f>
        <v/>
      </c>
      <c r="R103" s="7" t="str">
        <f ca="1">IF(AND($A103&lt;&gt;"",$A103&lt;&gt;"TOTAL"),IF(AND([3]PREMIOS_GRADOS!$AF101&lt;&gt;"",[3]PREMIOS_GRADOS!$AF101&lt;&gt;0),[3]PREMIOS_GRADOS!$AF101,""),IF($A103="TOTAL",SUM(INDIRECT("R4:R"&amp;ROW()-1)),""))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IF(AND($A103&lt;&gt;"",$A103&lt;&gt;"TOTAL"),IF(AND([3]PREMIOS_GRADOS!$AI101&lt;&gt;"",[3]PREMIOS_GRADOS!$AI101&lt;&gt;0),[3]PREMIOS_GRADOS!$AI101,""),IF($A103="TOTAL",SUM(INDIRECT("T4:T"&amp;ROW()-1)),""))</f>
        <v/>
      </c>
      <c r="U103" s="7" t="str">
        <f ca="1">IF(AND($A103&lt;&gt;"",$A103&lt;&gt;"TOTAL"),IF(AND([3]PREMIOS_GRADOS!$AK101&lt;&gt;"",[3]PREMIOS_GRADOS!$AK101&lt;&gt;0),[3]PREMIOS_GRADOS!$AK101,""),IF($A103="TOTAL",SUM(INDIRECT("U4:U"&amp;ROW()-1)),""))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IF(AND($A103&lt;&gt;"",$A103&lt;&gt;"TOTAL"),IF(AND([3]PREMIOS_GRADOS!$AN101&lt;&gt;"",[3]PREMIOS_GRADOS!$AN101&lt;&gt;0),[3]PREMIOS_GRADOS!$AN101,""),IF($A103="TOTAL",SUM(INDIRECT("W4:W"&amp;ROW()-1)),""))</f>
        <v/>
      </c>
      <c r="X103" s="7" t="str">
        <f ca="1">IF(AND($A103&lt;&gt;"",$A103&lt;&gt;"TOTAL"),IF(AND([3]PREMIOS_GRADOS!$AP101&lt;&gt;"",[3]PREMIOS_GRADOS!$AP101&lt;&gt;0),[3]PREMIOS_GRADOS!$AP101,""),IF($A103="TOTAL",SUM(INDIRECT("X4:X"&amp;ROW()-1)),""))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IF(AND($A103&lt;&gt;"",$A103&lt;&gt;"TOTAL"),IF(AND([3]PREMIOS_GRADOS!$AS101&lt;&gt;"",[3]PREMIOS_GRADOS!$AS101&lt;&gt;0),[3]PREMIOS_GRADOS!$AS101,""),IF($A103="TOTAL",SUM(INDIRECT("Z4:Z"&amp;ROW()-1)),""))</f>
        <v/>
      </c>
      <c r="AA103" s="7" t="str">
        <f ca="1">IF(AND($A103&lt;&gt;"",$A103&lt;&gt;"TOTAL"),IF(AND([3]PREMIOS_GRADOS!$AU101&lt;&gt;"",[3]PREMIOS_GRADOS!$AU101&lt;&gt;0),[3]PREMIOS_GRADOS!$AU101,""),IF($A103="TOTAL",SUM(INDIRECT("AA4:AA"&amp;ROW()-1)),""))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IF(AND($A103&lt;&gt;"",$A103&lt;&gt;"TOTAL"),IF(AND([3]PREMIOS_GRADOS!$AX101&lt;&gt;"",[3]PREMIOS_GRADOS!$AX101&lt;&gt;0),[3]PREMIOS_GRADOS!$AX101,""),IF($A103="TOTAL",SUM(INDIRECT("AC4:AC"&amp;ROW()-1)),""))</f>
        <v/>
      </c>
      <c r="AD103" s="7" t="str">
        <f ca="1">IF(AND($A103&lt;&gt;"",$A103&lt;&gt;"TOTAL"),IF(AND([3]PREMIOS_GRADOS!$AZ101&lt;&gt;"",[3]PREMIOS_GRADOS!$AZ101&lt;&gt;0),[3]PREMIOS_GRADOS!$AZ101,""),IF($A103="TOTAL",SUM(INDIRECT("AD4:AD"&amp;ROW()-1)),""))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IF(AND($A103&lt;&gt;"",$A103&lt;&gt;"TOTAL"),IF(AND([3]PREMIOS_GRADOS!$BC101&lt;&gt;"",[3]PREMIOS_GRADOS!$BC101&lt;&gt;0),[3]PREMIOS_GRADOS!$BC101,""),IF($A103="TOTAL",SUM(INDIRECT("AF4:AF"&amp;ROW()-1)),""))</f>
        <v/>
      </c>
      <c r="AG103" s="7" t="str">
        <f ca="1">IF(AND($A103&lt;&gt;"",$A103&lt;&gt;"TOTAL"),IF(AND([3]PREMIOS_GRADOS!$BE101&lt;&gt;"",[3]PREMIOS_GRADOS!$BE101&lt;&gt;0),[3]PREMIOS_GRADOS!$BE101,""),IF($A103="TOTAL",SUM(INDIRECT("AG4:AG"&amp;ROW()-1)),""))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IF(AND($A103&lt;&gt;"",$A103&lt;&gt;"TOTAL"),IF(AND([3]PREMIOS_GRADOS!$BH101&lt;&gt;"",[3]PREMIOS_GRADOS!$BH101&lt;&gt;0),[3]PREMIOS_GRADOS!$BH101,""),IF($A103="TOTAL",SUM(INDIRECT("AI4:AI"&amp;ROW()-1)),""))</f>
        <v/>
      </c>
      <c r="AJ103" s="7" t="str">
        <f ca="1">IF(AND($A103&lt;&gt;"",$A103&lt;&gt;"TOTAL"),IF(AND([3]PREMIOS_GRADOS!$BJ101&lt;&gt;"",[3]PREMIOS_GRADOS!$BJ101&lt;&gt;0),[3]PREMIOS_GRADOS!$BJ101,""),IF($A103="TOTAL",SUM(INDIRECT("AJ4:AJ"&amp;ROW()-1)),""))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IF(AND($A103&lt;&gt;"",$A103&lt;&gt;"TOTAL"),IF(AND([3]PREMIOS_GRADOS!$BM101&lt;&gt;"",[3]PREMIOS_GRADOS!$BM101&lt;&gt;0),[3]PREMIOS_GRADOS!$BM101,""),IF($A103="TOTAL",SUM(INDIRECT("AL4:AL"&amp;ROW()-1)),""))</f>
        <v/>
      </c>
      <c r="AM103" s="7" t="str">
        <f ca="1">IF(AND($A103&lt;&gt;"",$A103&lt;&gt;"TOTAL"),IF(AND([3]PREMIOS_GRADOS!$BO101&lt;&gt;"",[3]PREMIOS_GRADOS!$BO101&lt;&gt;0),[3]PREMIOS_GRADOS!$BO101,""),IF($A103="TOTAL",SUM(INDIRECT("AM4:AM"&amp;ROW()-1)),""))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IF(AND($A103&lt;&gt;"",$A103&lt;&gt;"TOTAL"),IF(AND([3]PREMIOS_GRADOS!$BR101&lt;&gt;"",[3]PREMIOS_GRADOS!$BR101&lt;&gt;0),[3]PREMIOS_GRADOS!$BR101,""),IF($A103="TOTAL",SUM(INDIRECT("AO4:AO"&amp;ROW()-1)),""))</f>
        <v/>
      </c>
      <c r="AP103" s="7" t="str">
        <f ca="1">IF(AND($A103&lt;&gt;"",$A103&lt;&gt;"TOTAL"),IF(AND([3]PREMIOS_GRADOS!$BT101&lt;&gt;"",[3]PREMIOS_GRADOS!$BT101&lt;&gt;0),[3]PREMIOS_GRADOS!$BT101,""),IF($A103="TOTAL",SUM(INDIRECT("AP4:AP"&amp;ROW()-1)),""))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IF(AND($A103&lt;&gt;"",$A103&lt;&gt;"TOTAL"),IF(AND([3]PREMIOS_GRADOS!$BW101&lt;&gt;"",[3]PREMIOS_GRADOS!$BW101&lt;&gt;0),[3]PREMIOS_GRADOS!$BW101,""),IF($A103="TOTAL",SUM(INDIRECT("AR4:AR"&amp;ROW()-1)),""))</f>
        <v/>
      </c>
      <c r="AS103" s="7" t="str">
        <f ca="1">IF(AND($A103&lt;&gt;"",$A103&lt;&gt;"TOTAL"),IF(AND([3]PREMIOS_GRADOS!$BY101&lt;&gt;"",[3]PREMIOS_GRADOS!$BY101&lt;&gt;0),[3]PREMIOS_GRADOS!$BY101,""),IF($A103="TOTAL",SUM(INDIRECT("AS4:AS"&amp;ROW()-1)),""))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IF(AND($A103&lt;&gt;"",$A103&lt;&gt;"TOTAL"),IF(AND([3]PREMIOS_GRADOS!$CB101&lt;&gt;"",[3]PREMIOS_GRADOS!$CB101&lt;&gt;0),[3]PREMIOS_GRADOS!$CB101,""),IF($A103="TOTAL",SUM(INDIRECT("AU4:AU"&amp;ROW()-1)),""))</f>
        <v/>
      </c>
      <c r="AV103" s="7" t="str">
        <f ca="1">IF(AND($A103&lt;&gt;"",$A103&lt;&gt;"TOTAL"),IF(AND([3]PREMIOS_GRADOS!$CD101&lt;&gt;"",[3]PREMIOS_GRADOS!$CD101&lt;&gt;0),[3]PREMIOS_GRADOS!$CD101,""),IF($A103="TOTAL",SUM(INDIRECT("AV4:AV"&amp;ROW()-1)),""))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IF(AND($A103&lt;&gt;"",$A103&lt;&gt;"TOTAL"),IF(AND([3]PREMIOS_GRADOS!$CG101&lt;&gt;"",[3]PREMIOS_GRADOS!$CG101&lt;&gt;0),[3]PREMIOS_GRADOS!$CG101,""),IF($A103="TOTAL",SUM(INDIRECT("AX4:AX"&amp;ROW()-1)),""))</f>
        <v/>
      </c>
      <c r="AY103" s="7" t="str">
        <f ca="1">IF(AND($A103&lt;&gt;"",$A103&lt;&gt;"TOTAL"),IF(AND([3]PREMIOS_GRADOS!$CI101&lt;&gt;"",[3]PREMIOS_GRADOS!$CI101&lt;&gt;0),[3]PREMIOS_GRADOS!$CI101,""),IF($A103="TOTAL",SUM(INDIRECT("AY4:AY"&amp;ROW()-1)),""))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IF(AND($A103&lt;&gt;"",$A103&lt;&gt;"TOTAL"),IF(AND([3]PREMIOS_GRADOS!$CL101&lt;&gt;"",[3]PREMIOS_GRADOS!$CL101&lt;&gt;0),[3]PREMIOS_GRADOS!$CL101,""),IF($A103="TOTAL",SUM(INDIRECT("BA4:BA"&amp;ROW()-1)),""))</f>
        <v/>
      </c>
      <c r="BB103" s="7" t="str">
        <f ca="1">IF(AND($A103&lt;&gt;"",$A103&lt;&gt;"TOTAL"),IF(AND([3]PREMIOS_GRADOS!$CN101&lt;&gt;"",[3]PREMIOS_GRADOS!$CN101&lt;&gt;0),[3]PREMIOS_GRADOS!$CN101,""),IF($A103="TOTAL",SUM(INDIRECT("BB4:BB"&amp;ROW()-1)),""))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IF(AND($A103&lt;&gt;"",$A103&lt;&gt;"TOTAL"),IF(AND([3]PREMIOS_GRADOS!$CQ101&lt;&gt;"",[3]PREMIOS_GRADOS!$CQ101&lt;&gt;0),[3]PREMIOS_GRADOS!$CQ101,""),IF($A103="TOTAL",SUM(INDIRECT("BD4:BD"&amp;ROW()-1)),""))</f>
        <v/>
      </c>
      <c r="BE103" s="7" t="str">
        <f ca="1">IF(AND($A103&lt;&gt;"",$A103&lt;&gt;"TOTAL"),IF(AND([3]PREMIOS_GRADOS!$CS101&lt;&gt;"",[3]PREMIOS_GRADOS!$CS101&lt;&gt;0),[3]PREMIOS_GRADOS!$CS101,""),IF($A103="TOTAL",SUM(INDIRECT("BE4:BE"&amp;ROW()-1)),""))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IF([3]PREMIOS_GRADOS!$D102&lt;&gt;"",[3]PREMIOS_GRADOS!$D102,IF(AND([3]PREMIOS_GRADOS!$D102="",[3]PREMIOS_GRADOS!$D103="",[3]PREMIOS_GRADOS!$D101=""),"","TOTAL"))</f>
        <v/>
      </c>
      <c r="B104" s="7" t="str">
        <f ca="1">IF(AND($A104&lt;&gt;"",$A104&lt;&gt;"TOTAL"),IF(AND([3]PREMIOS_GRADOS!$E102&lt;&gt;"",[3]PREMIOS_GRADOS!$E102&lt;&gt;0),[3]PREMIOS_GRADOS!$E102,""),IF($A104="TOTAL",SUM(INDIRECT("B4:B"&amp;ROW()-1)),""))</f>
        <v/>
      </c>
      <c r="C104" s="7" t="str">
        <f ca="1">IF(AND($A104&lt;&gt;"",$A104&lt;&gt;"TOTAL"),IF(AND([3]PREMIOS_GRADOS!$G102&lt;&gt;"",[3]PREMIOS_GRADOS!$G102&lt;&gt;0),[3]PREMIOS_GRADOS!$G102,""),IF($A104="TOTAL",SUM(INDIRECT("C4:C"&amp;ROW()-1)),""))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IF(AND($A104&lt;&gt;"",$A104&lt;&gt;"TOTAL"),IF(AND([3]PREMIOS_GRADOS!$J102&lt;&gt;"",[3]PREMIOS_GRADOS!$J102&lt;&gt;0),[3]PREMIOS_GRADOS!$J102,""),IF($A104="TOTAL",SUM(INDIRECT("E4:E"&amp;ROW()-1)),""))</f>
        <v/>
      </c>
      <c r="F104" s="7" t="str">
        <f ca="1">IF(AND($A104&lt;&gt;"",$A104&lt;&gt;"TOTAL"),IF(AND([3]PREMIOS_GRADOS!$L102&lt;&gt;"",[3]PREMIOS_GRADOS!$L102&lt;&gt;0),[3]PREMIOS_GRADOS!$L102,""),IF($A104="TOTAL",SUM(INDIRECT("F4:F"&amp;ROW()-1)),""))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IF(AND($A104&lt;&gt;"",$A104&lt;&gt;"TOTAL"),IF(AND([3]PREMIOS_GRADOS!$O102&lt;&gt;"",[3]PREMIOS_GRADOS!$O102&lt;&gt;0),[3]PREMIOS_GRADOS!$O102,""),IF($A104="TOTAL",SUM(INDIRECT("H4:H"&amp;ROW()-1)),""))</f>
        <v/>
      </c>
      <c r="I104" s="7" t="str">
        <f ca="1">IF(AND($A104&lt;&gt;"",$A104&lt;&gt;"TOTAL"),IF(AND([3]PREMIOS_GRADOS!$Q102&lt;&gt;"",[3]PREMIOS_GRADOS!$Q102&lt;&gt;0),[3]PREMIOS_GRADOS!$Q102,""),IF($A104="TOTAL",SUM(INDIRECT("I4:I"&amp;ROW()-1)),""))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IF(AND($A104&lt;&gt;"",$A104&lt;&gt;"TOTAL"),IF(AND([3]PREMIOS_GRADOS!$T102&lt;&gt;"",[3]PREMIOS_GRADOS!$T102&lt;&gt;0),[3]PREMIOS_GRADOS!$T102,""),IF($A104="TOTAL",SUM(INDIRECT("K4:K"&amp;ROW()-1)),""))</f>
        <v/>
      </c>
      <c r="L104" s="7" t="str">
        <f ca="1">IF(AND($A104&lt;&gt;"",$A104&lt;&gt;"TOTAL"),IF(AND([3]PREMIOS_GRADOS!$V102&lt;&gt;"",[3]PREMIOS_GRADOS!$V102&lt;&gt;0),[3]PREMIOS_GRADOS!$V102,""),IF($A104="TOTAL",SUM(INDIRECT("L4:L"&amp;ROW()-1)),""))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IF(AND($A104&lt;&gt;"",$A104&lt;&gt;"TOTAL"),IF(AND([3]PREMIOS_GRADOS!$Y102&lt;&gt;"",[3]PREMIOS_GRADOS!$Y102&lt;&gt;0),[3]PREMIOS_GRADOS!$Y102,""),IF($A104="TOTAL",SUM(INDIRECT("N4:N"&amp;ROW()-1)),""))</f>
        <v/>
      </c>
      <c r="O104" s="7" t="str">
        <f ca="1">IF(AND($A104&lt;&gt;"",$A104&lt;&gt;"TOTAL"),IF(AND([3]PREMIOS_GRADOS!$AA102&lt;&gt;"",[3]PREMIOS_GRADOS!$AA102&lt;&gt;0),[3]PREMIOS_GRADOS!$AA102,""),IF($A104="TOTAL",SUM(INDIRECT("O4:O"&amp;ROW()-1)),""))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IF(AND($A104&lt;&gt;"",$A104&lt;&gt;"TOTAL"),IF(AND([3]PREMIOS_GRADOS!$AD102&lt;&gt;"",[3]PREMIOS_GRADOS!$AD102&lt;&gt;0),[3]PREMIOS_GRADOS!$AD102,""),IF($A104="TOTAL",SUM(INDIRECT("Q4:Q"&amp;ROW()-1)),""))</f>
        <v/>
      </c>
      <c r="R104" s="7" t="str">
        <f ca="1">IF(AND($A104&lt;&gt;"",$A104&lt;&gt;"TOTAL"),IF(AND([3]PREMIOS_GRADOS!$AF102&lt;&gt;"",[3]PREMIOS_GRADOS!$AF102&lt;&gt;0),[3]PREMIOS_GRADOS!$AF102,""),IF($A104="TOTAL",SUM(INDIRECT("R4:R"&amp;ROW()-1)),""))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IF(AND($A104&lt;&gt;"",$A104&lt;&gt;"TOTAL"),IF(AND([3]PREMIOS_GRADOS!$AI102&lt;&gt;"",[3]PREMIOS_GRADOS!$AI102&lt;&gt;0),[3]PREMIOS_GRADOS!$AI102,""),IF($A104="TOTAL",SUM(INDIRECT("T4:T"&amp;ROW()-1)),""))</f>
        <v/>
      </c>
      <c r="U104" s="7" t="str">
        <f ca="1">IF(AND($A104&lt;&gt;"",$A104&lt;&gt;"TOTAL"),IF(AND([3]PREMIOS_GRADOS!$AK102&lt;&gt;"",[3]PREMIOS_GRADOS!$AK102&lt;&gt;0),[3]PREMIOS_GRADOS!$AK102,""),IF($A104="TOTAL",SUM(INDIRECT("U4:U"&amp;ROW()-1)),""))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IF(AND($A104&lt;&gt;"",$A104&lt;&gt;"TOTAL"),IF(AND([3]PREMIOS_GRADOS!$AN102&lt;&gt;"",[3]PREMIOS_GRADOS!$AN102&lt;&gt;0),[3]PREMIOS_GRADOS!$AN102,""),IF($A104="TOTAL",SUM(INDIRECT("W4:W"&amp;ROW()-1)),""))</f>
        <v/>
      </c>
      <c r="X104" s="7" t="str">
        <f ca="1">IF(AND($A104&lt;&gt;"",$A104&lt;&gt;"TOTAL"),IF(AND([3]PREMIOS_GRADOS!$AP102&lt;&gt;"",[3]PREMIOS_GRADOS!$AP102&lt;&gt;0),[3]PREMIOS_GRADOS!$AP102,""),IF($A104="TOTAL",SUM(INDIRECT("X4:X"&amp;ROW()-1)),""))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IF(AND($A104&lt;&gt;"",$A104&lt;&gt;"TOTAL"),IF(AND([3]PREMIOS_GRADOS!$AS102&lt;&gt;"",[3]PREMIOS_GRADOS!$AS102&lt;&gt;0),[3]PREMIOS_GRADOS!$AS102,""),IF($A104="TOTAL",SUM(INDIRECT("Z4:Z"&amp;ROW()-1)),""))</f>
        <v/>
      </c>
      <c r="AA104" s="7" t="str">
        <f ca="1">IF(AND($A104&lt;&gt;"",$A104&lt;&gt;"TOTAL"),IF(AND([3]PREMIOS_GRADOS!$AU102&lt;&gt;"",[3]PREMIOS_GRADOS!$AU102&lt;&gt;0),[3]PREMIOS_GRADOS!$AU102,""),IF($A104="TOTAL",SUM(INDIRECT("AA4:AA"&amp;ROW()-1)),""))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IF(AND($A104&lt;&gt;"",$A104&lt;&gt;"TOTAL"),IF(AND([3]PREMIOS_GRADOS!$AX102&lt;&gt;"",[3]PREMIOS_GRADOS!$AX102&lt;&gt;0),[3]PREMIOS_GRADOS!$AX102,""),IF($A104="TOTAL",SUM(INDIRECT("AC4:AC"&amp;ROW()-1)),""))</f>
        <v/>
      </c>
      <c r="AD104" s="7" t="str">
        <f ca="1">IF(AND($A104&lt;&gt;"",$A104&lt;&gt;"TOTAL"),IF(AND([3]PREMIOS_GRADOS!$AZ102&lt;&gt;"",[3]PREMIOS_GRADOS!$AZ102&lt;&gt;0),[3]PREMIOS_GRADOS!$AZ102,""),IF($A104="TOTAL",SUM(INDIRECT("AD4:AD"&amp;ROW()-1)),""))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IF(AND($A104&lt;&gt;"",$A104&lt;&gt;"TOTAL"),IF(AND([3]PREMIOS_GRADOS!$BC102&lt;&gt;"",[3]PREMIOS_GRADOS!$BC102&lt;&gt;0),[3]PREMIOS_GRADOS!$BC102,""),IF($A104="TOTAL",SUM(INDIRECT("AF4:AF"&amp;ROW()-1)),""))</f>
        <v/>
      </c>
      <c r="AG104" s="7" t="str">
        <f ca="1">IF(AND($A104&lt;&gt;"",$A104&lt;&gt;"TOTAL"),IF(AND([3]PREMIOS_GRADOS!$BE102&lt;&gt;"",[3]PREMIOS_GRADOS!$BE102&lt;&gt;0),[3]PREMIOS_GRADOS!$BE102,""),IF($A104="TOTAL",SUM(INDIRECT("AG4:AG"&amp;ROW()-1)),""))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IF(AND($A104&lt;&gt;"",$A104&lt;&gt;"TOTAL"),IF(AND([3]PREMIOS_GRADOS!$BH102&lt;&gt;"",[3]PREMIOS_GRADOS!$BH102&lt;&gt;0),[3]PREMIOS_GRADOS!$BH102,""),IF($A104="TOTAL",SUM(INDIRECT("AI4:AI"&amp;ROW()-1)),""))</f>
        <v/>
      </c>
      <c r="AJ104" s="7" t="str">
        <f ca="1">IF(AND($A104&lt;&gt;"",$A104&lt;&gt;"TOTAL"),IF(AND([3]PREMIOS_GRADOS!$BJ102&lt;&gt;"",[3]PREMIOS_GRADOS!$BJ102&lt;&gt;0),[3]PREMIOS_GRADOS!$BJ102,""),IF($A104="TOTAL",SUM(INDIRECT("AJ4:AJ"&amp;ROW()-1)),""))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IF(AND($A104&lt;&gt;"",$A104&lt;&gt;"TOTAL"),IF(AND([3]PREMIOS_GRADOS!$BM102&lt;&gt;"",[3]PREMIOS_GRADOS!$BM102&lt;&gt;0),[3]PREMIOS_GRADOS!$BM102,""),IF($A104="TOTAL",SUM(INDIRECT("AL4:AL"&amp;ROW()-1)),""))</f>
        <v/>
      </c>
      <c r="AM104" s="7" t="str">
        <f ca="1">IF(AND($A104&lt;&gt;"",$A104&lt;&gt;"TOTAL"),IF(AND([3]PREMIOS_GRADOS!$BO102&lt;&gt;"",[3]PREMIOS_GRADOS!$BO102&lt;&gt;0),[3]PREMIOS_GRADOS!$BO102,""),IF($A104="TOTAL",SUM(INDIRECT("AM4:AM"&amp;ROW()-1)),""))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IF(AND($A104&lt;&gt;"",$A104&lt;&gt;"TOTAL"),IF(AND([3]PREMIOS_GRADOS!$BR102&lt;&gt;"",[3]PREMIOS_GRADOS!$BR102&lt;&gt;0),[3]PREMIOS_GRADOS!$BR102,""),IF($A104="TOTAL",SUM(INDIRECT("AO4:AO"&amp;ROW()-1)),""))</f>
        <v/>
      </c>
      <c r="AP104" s="7" t="str">
        <f ca="1">IF(AND($A104&lt;&gt;"",$A104&lt;&gt;"TOTAL"),IF(AND([3]PREMIOS_GRADOS!$BT102&lt;&gt;"",[3]PREMIOS_GRADOS!$BT102&lt;&gt;0),[3]PREMIOS_GRADOS!$BT102,""),IF($A104="TOTAL",SUM(INDIRECT("AP4:AP"&amp;ROW()-1)),""))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IF(AND($A104&lt;&gt;"",$A104&lt;&gt;"TOTAL"),IF(AND([3]PREMIOS_GRADOS!$BW102&lt;&gt;"",[3]PREMIOS_GRADOS!$BW102&lt;&gt;0),[3]PREMIOS_GRADOS!$BW102,""),IF($A104="TOTAL",SUM(INDIRECT("AR4:AR"&amp;ROW()-1)),""))</f>
        <v/>
      </c>
      <c r="AS104" s="7" t="str">
        <f ca="1">IF(AND($A104&lt;&gt;"",$A104&lt;&gt;"TOTAL"),IF(AND([3]PREMIOS_GRADOS!$BY102&lt;&gt;"",[3]PREMIOS_GRADOS!$BY102&lt;&gt;0),[3]PREMIOS_GRADOS!$BY102,""),IF($A104="TOTAL",SUM(INDIRECT("AS4:AS"&amp;ROW()-1)),""))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IF(AND($A104&lt;&gt;"",$A104&lt;&gt;"TOTAL"),IF(AND([3]PREMIOS_GRADOS!$CB102&lt;&gt;"",[3]PREMIOS_GRADOS!$CB102&lt;&gt;0),[3]PREMIOS_GRADOS!$CB102,""),IF($A104="TOTAL",SUM(INDIRECT("AU4:AU"&amp;ROW()-1)),""))</f>
        <v/>
      </c>
      <c r="AV104" s="7" t="str">
        <f ca="1">IF(AND($A104&lt;&gt;"",$A104&lt;&gt;"TOTAL"),IF(AND([3]PREMIOS_GRADOS!$CD102&lt;&gt;"",[3]PREMIOS_GRADOS!$CD102&lt;&gt;0),[3]PREMIOS_GRADOS!$CD102,""),IF($A104="TOTAL",SUM(INDIRECT("AV4:AV"&amp;ROW()-1)),""))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IF(AND($A104&lt;&gt;"",$A104&lt;&gt;"TOTAL"),IF(AND([3]PREMIOS_GRADOS!$CG102&lt;&gt;"",[3]PREMIOS_GRADOS!$CG102&lt;&gt;0),[3]PREMIOS_GRADOS!$CG102,""),IF($A104="TOTAL",SUM(INDIRECT("AX4:AX"&amp;ROW()-1)),""))</f>
        <v/>
      </c>
      <c r="AY104" s="7" t="str">
        <f ca="1">IF(AND($A104&lt;&gt;"",$A104&lt;&gt;"TOTAL"),IF(AND([3]PREMIOS_GRADOS!$CI102&lt;&gt;"",[3]PREMIOS_GRADOS!$CI102&lt;&gt;0),[3]PREMIOS_GRADOS!$CI102,""),IF($A104="TOTAL",SUM(INDIRECT("AY4:AY"&amp;ROW()-1)),""))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IF(AND($A104&lt;&gt;"",$A104&lt;&gt;"TOTAL"),IF(AND([3]PREMIOS_GRADOS!$CL102&lt;&gt;"",[3]PREMIOS_GRADOS!$CL102&lt;&gt;0),[3]PREMIOS_GRADOS!$CL102,""),IF($A104="TOTAL",SUM(INDIRECT("BA4:BA"&amp;ROW()-1)),""))</f>
        <v/>
      </c>
      <c r="BB104" s="7" t="str">
        <f ca="1">IF(AND($A104&lt;&gt;"",$A104&lt;&gt;"TOTAL"),IF(AND([3]PREMIOS_GRADOS!$CN102&lt;&gt;"",[3]PREMIOS_GRADOS!$CN102&lt;&gt;0),[3]PREMIOS_GRADOS!$CN102,""),IF($A104="TOTAL",SUM(INDIRECT("BB4:BB"&amp;ROW()-1)),""))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IF(AND($A104&lt;&gt;"",$A104&lt;&gt;"TOTAL"),IF(AND([3]PREMIOS_GRADOS!$CQ102&lt;&gt;"",[3]PREMIOS_GRADOS!$CQ102&lt;&gt;0),[3]PREMIOS_GRADOS!$CQ102,""),IF($A104="TOTAL",SUM(INDIRECT("BD4:BD"&amp;ROW()-1)),""))</f>
        <v/>
      </c>
      <c r="BE104" s="7" t="str">
        <f ca="1">IF(AND($A104&lt;&gt;"",$A104&lt;&gt;"TOTAL"),IF(AND([3]PREMIOS_GRADOS!$CS102&lt;&gt;"",[3]PREMIOS_GRADOS!$CS102&lt;&gt;0),[3]PREMIOS_GRADOS!$CS102,""),IF($A104="TOTAL",SUM(INDIRECT("BE4:BE"&amp;ROW()-1)),""))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IF([3]PREMIOS_GRADOS!$D103&lt;&gt;"",[3]PREMIOS_GRADOS!$D103,IF(AND([3]PREMIOS_GRADOS!$D103="",[3]PREMIOS_GRADOS!$D104="",[3]PREMIOS_GRADOS!$D102=""),"","TOTAL"))</f>
        <v/>
      </c>
      <c r="B105" s="7" t="str">
        <f ca="1">IF(AND($A105&lt;&gt;"",$A105&lt;&gt;"TOTAL"),IF(AND([3]PREMIOS_GRADOS!$E103&lt;&gt;"",[3]PREMIOS_GRADOS!$E103&lt;&gt;0),[3]PREMIOS_GRADOS!$E103,""),IF($A105="TOTAL",SUM(INDIRECT("B4:B"&amp;ROW()-1)),""))</f>
        <v/>
      </c>
      <c r="C105" s="7" t="str">
        <f ca="1">IF(AND($A105&lt;&gt;"",$A105&lt;&gt;"TOTAL"),IF(AND([3]PREMIOS_GRADOS!$G103&lt;&gt;"",[3]PREMIOS_GRADOS!$G103&lt;&gt;0),[3]PREMIOS_GRADOS!$G103,""),IF($A105="TOTAL",SUM(INDIRECT("C4:C"&amp;ROW()-1)),""))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IF(AND($A105&lt;&gt;"",$A105&lt;&gt;"TOTAL"),IF(AND([3]PREMIOS_GRADOS!$J103&lt;&gt;"",[3]PREMIOS_GRADOS!$J103&lt;&gt;0),[3]PREMIOS_GRADOS!$J103,""),IF($A105="TOTAL",SUM(INDIRECT("E4:E"&amp;ROW()-1)),""))</f>
        <v/>
      </c>
      <c r="F105" s="7" t="str">
        <f ca="1">IF(AND($A105&lt;&gt;"",$A105&lt;&gt;"TOTAL"),IF(AND([3]PREMIOS_GRADOS!$L103&lt;&gt;"",[3]PREMIOS_GRADOS!$L103&lt;&gt;0),[3]PREMIOS_GRADOS!$L103,""),IF($A105="TOTAL",SUM(INDIRECT("F4:F"&amp;ROW()-1)),""))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IF(AND($A105&lt;&gt;"",$A105&lt;&gt;"TOTAL"),IF(AND([3]PREMIOS_GRADOS!$O103&lt;&gt;"",[3]PREMIOS_GRADOS!$O103&lt;&gt;0),[3]PREMIOS_GRADOS!$O103,""),IF($A105="TOTAL",SUM(INDIRECT("H4:H"&amp;ROW()-1)),""))</f>
        <v/>
      </c>
      <c r="I105" s="7" t="str">
        <f ca="1">IF(AND($A105&lt;&gt;"",$A105&lt;&gt;"TOTAL"),IF(AND([3]PREMIOS_GRADOS!$Q103&lt;&gt;"",[3]PREMIOS_GRADOS!$Q103&lt;&gt;0),[3]PREMIOS_GRADOS!$Q103,""),IF($A105="TOTAL",SUM(INDIRECT("I4:I"&amp;ROW()-1)),""))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IF(AND($A105&lt;&gt;"",$A105&lt;&gt;"TOTAL"),IF(AND([3]PREMIOS_GRADOS!$T103&lt;&gt;"",[3]PREMIOS_GRADOS!$T103&lt;&gt;0),[3]PREMIOS_GRADOS!$T103,""),IF($A105="TOTAL",SUM(INDIRECT("K4:K"&amp;ROW()-1)),""))</f>
        <v/>
      </c>
      <c r="L105" s="7" t="str">
        <f ca="1">IF(AND($A105&lt;&gt;"",$A105&lt;&gt;"TOTAL"),IF(AND([3]PREMIOS_GRADOS!$V103&lt;&gt;"",[3]PREMIOS_GRADOS!$V103&lt;&gt;0),[3]PREMIOS_GRADOS!$V103,""),IF($A105="TOTAL",SUM(INDIRECT("L4:L"&amp;ROW()-1)),""))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IF(AND($A105&lt;&gt;"",$A105&lt;&gt;"TOTAL"),IF(AND([3]PREMIOS_GRADOS!$Y103&lt;&gt;"",[3]PREMIOS_GRADOS!$Y103&lt;&gt;0),[3]PREMIOS_GRADOS!$Y103,""),IF($A105="TOTAL",SUM(INDIRECT("N4:N"&amp;ROW()-1)),""))</f>
        <v/>
      </c>
      <c r="O105" s="7" t="str">
        <f ca="1">IF(AND($A105&lt;&gt;"",$A105&lt;&gt;"TOTAL"),IF(AND([3]PREMIOS_GRADOS!$AA103&lt;&gt;"",[3]PREMIOS_GRADOS!$AA103&lt;&gt;0),[3]PREMIOS_GRADOS!$AA103,""),IF($A105="TOTAL",SUM(INDIRECT("O4:O"&amp;ROW()-1)),""))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IF(AND($A105&lt;&gt;"",$A105&lt;&gt;"TOTAL"),IF(AND([3]PREMIOS_GRADOS!$AD103&lt;&gt;"",[3]PREMIOS_GRADOS!$AD103&lt;&gt;0),[3]PREMIOS_GRADOS!$AD103,""),IF($A105="TOTAL",SUM(INDIRECT("Q4:Q"&amp;ROW()-1)),""))</f>
        <v/>
      </c>
      <c r="R105" s="7" t="str">
        <f ca="1">IF(AND($A105&lt;&gt;"",$A105&lt;&gt;"TOTAL"),IF(AND([3]PREMIOS_GRADOS!$AF103&lt;&gt;"",[3]PREMIOS_GRADOS!$AF103&lt;&gt;0),[3]PREMIOS_GRADOS!$AF103,""),IF($A105="TOTAL",SUM(INDIRECT("R4:R"&amp;ROW()-1)),""))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IF(AND($A105&lt;&gt;"",$A105&lt;&gt;"TOTAL"),IF(AND([3]PREMIOS_GRADOS!$AI103&lt;&gt;"",[3]PREMIOS_GRADOS!$AI103&lt;&gt;0),[3]PREMIOS_GRADOS!$AI103,""),IF($A105="TOTAL",SUM(INDIRECT("T4:T"&amp;ROW()-1)),""))</f>
        <v/>
      </c>
      <c r="U105" s="7" t="str">
        <f ca="1">IF(AND($A105&lt;&gt;"",$A105&lt;&gt;"TOTAL"),IF(AND([3]PREMIOS_GRADOS!$AK103&lt;&gt;"",[3]PREMIOS_GRADOS!$AK103&lt;&gt;0),[3]PREMIOS_GRADOS!$AK103,""),IF($A105="TOTAL",SUM(INDIRECT("U4:U"&amp;ROW()-1)),""))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IF(AND($A105&lt;&gt;"",$A105&lt;&gt;"TOTAL"),IF(AND([3]PREMIOS_GRADOS!$AN103&lt;&gt;"",[3]PREMIOS_GRADOS!$AN103&lt;&gt;0),[3]PREMIOS_GRADOS!$AN103,""),IF($A105="TOTAL",SUM(INDIRECT("W4:W"&amp;ROW()-1)),""))</f>
        <v/>
      </c>
      <c r="X105" s="7" t="str">
        <f ca="1">IF(AND($A105&lt;&gt;"",$A105&lt;&gt;"TOTAL"),IF(AND([3]PREMIOS_GRADOS!$AP103&lt;&gt;"",[3]PREMIOS_GRADOS!$AP103&lt;&gt;0),[3]PREMIOS_GRADOS!$AP103,""),IF($A105="TOTAL",SUM(INDIRECT("X4:X"&amp;ROW()-1)),""))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IF(AND($A105&lt;&gt;"",$A105&lt;&gt;"TOTAL"),IF(AND([3]PREMIOS_GRADOS!$AS103&lt;&gt;"",[3]PREMIOS_GRADOS!$AS103&lt;&gt;0),[3]PREMIOS_GRADOS!$AS103,""),IF($A105="TOTAL",SUM(INDIRECT("Z4:Z"&amp;ROW()-1)),""))</f>
        <v/>
      </c>
      <c r="AA105" s="7" t="str">
        <f ca="1">IF(AND($A105&lt;&gt;"",$A105&lt;&gt;"TOTAL"),IF(AND([3]PREMIOS_GRADOS!$AU103&lt;&gt;"",[3]PREMIOS_GRADOS!$AU103&lt;&gt;0),[3]PREMIOS_GRADOS!$AU103,""),IF($A105="TOTAL",SUM(INDIRECT("AA4:AA"&amp;ROW()-1)),""))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IF(AND($A105&lt;&gt;"",$A105&lt;&gt;"TOTAL"),IF(AND([3]PREMIOS_GRADOS!$AX103&lt;&gt;"",[3]PREMIOS_GRADOS!$AX103&lt;&gt;0),[3]PREMIOS_GRADOS!$AX103,""),IF($A105="TOTAL",SUM(INDIRECT("AC4:AC"&amp;ROW()-1)),""))</f>
        <v/>
      </c>
      <c r="AD105" s="7" t="str">
        <f ca="1">IF(AND($A105&lt;&gt;"",$A105&lt;&gt;"TOTAL"),IF(AND([3]PREMIOS_GRADOS!$AZ103&lt;&gt;"",[3]PREMIOS_GRADOS!$AZ103&lt;&gt;0),[3]PREMIOS_GRADOS!$AZ103,""),IF($A105="TOTAL",SUM(INDIRECT("AD4:AD"&amp;ROW()-1)),""))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IF(AND($A105&lt;&gt;"",$A105&lt;&gt;"TOTAL"),IF(AND([3]PREMIOS_GRADOS!$BC103&lt;&gt;"",[3]PREMIOS_GRADOS!$BC103&lt;&gt;0),[3]PREMIOS_GRADOS!$BC103,""),IF($A105="TOTAL",SUM(INDIRECT("AF4:AF"&amp;ROW()-1)),""))</f>
        <v/>
      </c>
      <c r="AG105" s="7" t="str">
        <f ca="1">IF(AND($A105&lt;&gt;"",$A105&lt;&gt;"TOTAL"),IF(AND([3]PREMIOS_GRADOS!$BE103&lt;&gt;"",[3]PREMIOS_GRADOS!$BE103&lt;&gt;0),[3]PREMIOS_GRADOS!$BE103,""),IF($A105="TOTAL",SUM(INDIRECT("AG4:AG"&amp;ROW()-1)),""))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IF(AND($A105&lt;&gt;"",$A105&lt;&gt;"TOTAL"),IF(AND([3]PREMIOS_GRADOS!$BH103&lt;&gt;"",[3]PREMIOS_GRADOS!$BH103&lt;&gt;0),[3]PREMIOS_GRADOS!$BH103,""),IF($A105="TOTAL",SUM(INDIRECT("AI4:AI"&amp;ROW()-1)),""))</f>
        <v/>
      </c>
      <c r="AJ105" s="7" t="str">
        <f ca="1">IF(AND($A105&lt;&gt;"",$A105&lt;&gt;"TOTAL"),IF(AND([3]PREMIOS_GRADOS!$BJ103&lt;&gt;"",[3]PREMIOS_GRADOS!$BJ103&lt;&gt;0),[3]PREMIOS_GRADOS!$BJ103,""),IF($A105="TOTAL",SUM(INDIRECT("AJ4:AJ"&amp;ROW()-1)),""))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IF(AND($A105&lt;&gt;"",$A105&lt;&gt;"TOTAL"),IF(AND([3]PREMIOS_GRADOS!$BM103&lt;&gt;"",[3]PREMIOS_GRADOS!$BM103&lt;&gt;0),[3]PREMIOS_GRADOS!$BM103,""),IF($A105="TOTAL",SUM(INDIRECT("AL4:AL"&amp;ROW()-1)),""))</f>
        <v/>
      </c>
      <c r="AM105" s="7" t="str">
        <f ca="1">IF(AND($A105&lt;&gt;"",$A105&lt;&gt;"TOTAL"),IF(AND([3]PREMIOS_GRADOS!$BO103&lt;&gt;"",[3]PREMIOS_GRADOS!$BO103&lt;&gt;0),[3]PREMIOS_GRADOS!$BO103,""),IF($A105="TOTAL",SUM(INDIRECT("AM4:AM"&amp;ROW()-1)),""))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IF(AND($A105&lt;&gt;"",$A105&lt;&gt;"TOTAL"),IF(AND([3]PREMIOS_GRADOS!$BR103&lt;&gt;"",[3]PREMIOS_GRADOS!$BR103&lt;&gt;0),[3]PREMIOS_GRADOS!$BR103,""),IF($A105="TOTAL",SUM(INDIRECT("AO4:AO"&amp;ROW()-1)),""))</f>
        <v/>
      </c>
      <c r="AP105" s="7" t="str">
        <f ca="1">IF(AND($A105&lt;&gt;"",$A105&lt;&gt;"TOTAL"),IF(AND([3]PREMIOS_GRADOS!$BT103&lt;&gt;"",[3]PREMIOS_GRADOS!$BT103&lt;&gt;0),[3]PREMIOS_GRADOS!$BT103,""),IF($A105="TOTAL",SUM(INDIRECT("AP4:AP"&amp;ROW()-1)),""))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IF(AND($A105&lt;&gt;"",$A105&lt;&gt;"TOTAL"),IF(AND([3]PREMIOS_GRADOS!$BW103&lt;&gt;"",[3]PREMIOS_GRADOS!$BW103&lt;&gt;0),[3]PREMIOS_GRADOS!$BW103,""),IF($A105="TOTAL",SUM(INDIRECT("AR4:AR"&amp;ROW()-1)),""))</f>
        <v/>
      </c>
      <c r="AS105" s="7" t="str">
        <f ca="1">IF(AND($A105&lt;&gt;"",$A105&lt;&gt;"TOTAL"),IF(AND([3]PREMIOS_GRADOS!$BY103&lt;&gt;"",[3]PREMIOS_GRADOS!$BY103&lt;&gt;0),[3]PREMIOS_GRADOS!$BY103,""),IF($A105="TOTAL",SUM(INDIRECT("AS4:AS"&amp;ROW()-1)),""))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IF(AND($A105&lt;&gt;"",$A105&lt;&gt;"TOTAL"),IF(AND([3]PREMIOS_GRADOS!$CB103&lt;&gt;"",[3]PREMIOS_GRADOS!$CB103&lt;&gt;0),[3]PREMIOS_GRADOS!$CB103,""),IF($A105="TOTAL",SUM(INDIRECT("AU4:AU"&amp;ROW()-1)),""))</f>
        <v/>
      </c>
      <c r="AV105" s="7" t="str">
        <f ca="1">IF(AND($A105&lt;&gt;"",$A105&lt;&gt;"TOTAL"),IF(AND([3]PREMIOS_GRADOS!$CD103&lt;&gt;"",[3]PREMIOS_GRADOS!$CD103&lt;&gt;0),[3]PREMIOS_GRADOS!$CD103,""),IF($A105="TOTAL",SUM(INDIRECT("AV4:AV"&amp;ROW()-1)),""))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IF(AND($A105&lt;&gt;"",$A105&lt;&gt;"TOTAL"),IF(AND([3]PREMIOS_GRADOS!$CG103&lt;&gt;"",[3]PREMIOS_GRADOS!$CG103&lt;&gt;0),[3]PREMIOS_GRADOS!$CG103,""),IF($A105="TOTAL",SUM(INDIRECT("AX4:AX"&amp;ROW()-1)),""))</f>
        <v/>
      </c>
      <c r="AY105" s="7" t="str">
        <f ca="1">IF(AND($A105&lt;&gt;"",$A105&lt;&gt;"TOTAL"),IF(AND([3]PREMIOS_GRADOS!$CI103&lt;&gt;"",[3]PREMIOS_GRADOS!$CI103&lt;&gt;0),[3]PREMIOS_GRADOS!$CI103,""),IF($A105="TOTAL",SUM(INDIRECT("AY4:AY"&amp;ROW()-1)),""))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IF(AND($A105&lt;&gt;"",$A105&lt;&gt;"TOTAL"),IF(AND([3]PREMIOS_GRADOS!$CL103&lt;&gt;"",[3]PREMIOS_GRADOS!$CL103&lt;&gt;0),[3]PREMIOS_GRADOS!$CL103,""),IF($A105="TOTAL",SUM(INDIRECT("BA4:BA"&amp;ROW()-1)),""))</f>
        <v/>
      </c>
      <c r="BB105" s="7" t="str">
        <f ca="1">IF(AND($A105&lt;&gt;"",$A105&lt;&gt;"TOTAL"),IF(AND([3]PREMIOS_GRADOS!$CN103&lt;&gt;"",[3]PREMIOS_GRADOS!$CN103&lt;&gt;0),[3]PREMIOS_GRADOS!$CN103,""),IF($A105="TOTAL",SUM(INDIRECT("BB4:BB"&amp;ROW()-1)),""))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IF(AND($A105&lt;&gt;"",$A105&lt;&gt;"TOTAL"),IF(AND([3]PREMIOS_GRADOS!$CQ103&lt;&gt;"",[3]PREMIOS_GRADOS!$CQ103&lt;&gt;0),[3]PREMIOS_GRADOS!$CQ103,""),IF($A105="TOTAL",SUM(INDIRECT("BD4:BD"&amp;ROW()-1)),""))</f>
        <v/>
      </c>
      <c r="BE105" s="7" t="str">
        <f ca="1">IF(AND($A105&lt;&gt;"",$A105&lt;&gt;"TOTAL"),IF(AND([3]PREMIOS_GRADOS!$CS103&lt;&gt;"",[3]PREMIOS_GRADOS!$CS103&lt;&gt;0),[3]PREMIOS_GRADOS!$CS103,""),IF($A105="TOTAL",SUM(INDIRECT("BE4:BE"&amp;ROW()-1)),""))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IF([3]PREMIOS_GRADOS!$D104&lt;&gt;"",[3]PREMIOS_GRADOS!$D104,IF(AND([3]PREMIOS_GRADOS!$D104="",[3]PREMIOS_GRADOS!$D105="",[3]PREMIOS_GRADOS!$D103=""),"","TOTAL"))</f>
        <v/>
      </c>
      <c r="B106" s="7" t="str">
        <f ca="1">IF(AND($A106&lt;&gt;"",$A106&lt;&gt;"TOTAL"),IF(AND([3]PREMIOS_GRADOS!$E104&lt;&gt;"",[3]PREMIOS_GRADOS!$E104&lt;&gt;0),[3]PREMIOS_GRADOS!$E104,""),IF($A106="TOTAL",SUM(INDIRECT("B4:B"&amp;ROW()-1)),""))</f>
        <v/>
      </c>
      <c r="C106" s="7" t="str">
        <f ca="1">IF(AND($A106&lt;&gt;"",$A106&lt;&gt;"TOTAL"),IF(AND([3]PREMIOS_GRADOS!$G104&lt;&gt;"",[3]PREMIOS_GRADOS!$G104&lt;&gt;0),[3]PREMIOS_GRADOS!$G104,""),IF($A106="TOTAL",SUM(INDIRECT("C4:C"&amp;ROW()-1)),""))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IF(AND($A106&lt;&gt;"",$A106&lt;&gt;"TOTAL"),IF(AND([3]PREMIOS_GRADOS!$J104&lt;&gt;"",[3]PREMIOS_GRADOS!$J104&lt;&gt;0),[3]PREMIOS_GRADOS!$J104,""),IF($A106="TOTAL",SUM(INDIRECT("E4:E"&amp;ROW()-1)),""))</f>
        <v/>
      </c>
      <c r="F106" s="7" t="str">
        <f ca="1">IF(AND($A106&lt;&gt;"",$A106&lt;&gt;"TOTAL"),IF(AND([3]PREMIOS_GRADOS!$L104&lt;&gt;"",[3]PREMIOS_GRADOS!$L104&lt;&gt;0),[3]PREMIOS_GRADOS!$L104,""),IF($A106="TOTAL",SUM(INDIRECT("F4:F"&amp;ROW()-1)),""))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IF(AND($A106&lt;&gt;"",$A106&lt;&gt;"TOTAL"),IF(AND([3]PREMIOS_GRADOS!$O104&lt;&gt;"",[3]PREMIOS_GRADOS!$O104&lt;&gt;0),[3]PREMIOS_GRADOS!$O104,""),IF($A106="TOTAL",SUM(INDIRECT("H4:H"&amp;ROW()-1)),""))</f>
        <v/>
      </c>
      <c r="I106" s="7" t="str">
        <f ca="1">IF(AND($A106&lt;&gt;"",$A106&lt;&gt;"TOTAL"),IF(AND([3]PREMIOS_GRADOS!$Q104&lt;&gt;"",[3]PREMIOS_GRADOS!$Q104&lt;&gt;0),[3]PREMIOS_GRADOS!$Q104,""),IF($A106="TOTAL",SUM(INDIRECT("I4:I"&amp;ROW()-1)),""))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IF(AND($A106&lt;&gt;"",$A106&lt;&gt;"TOTAL"),IF(AND([3]PREMIOS_GRADOS!$T104&lt;&gt;"",[3]PREMIOS_GRADOS!$T104&lt;&gt;0),[3]PREMIOS_GRADOS!$T104,""),IF($A106="TOTAL",SUM(INDIRECT("K4:K"&amp;ROW()-1)),""))</f>
        <v/>
      </c>
      <c r="L106" s="7" t="str">
        <f ca="1">IF(AND($A106&lt;&gt;"",$A106&lt;&gt;"TOTAL"),IF(AND([3]PREMIOS_GRADOS!$V104&lt;&gt;"",[3]PREMIOS_GRADOS!$V104&lt;&gt;0),[3]PREMIOS_GRADOS!$V104,""),IF($A106="TOTAL",SUM(INDIRECT("L4:L"&amp;ROW()-1)),""))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IF(AND($A106&lt;&gt;"",$A106&lt;&gt;"TOTAL"),IF(AND([3]PREMIOS_GRADOS!$Y104&lt;&gt;"",[3]PREMIOS_GRADOS!$Y104&lt;&gt;0),[3]PREMIOS_GRADOS!$Y104,""),IF($A106="TOTAL",SUM(INDIRECT("N4:N"&amp;ROW()-1)),""))</f>
        <v/>
      </c>
      <c r="O106" s="7" t="str">
        <f ca="1">IF(AND($A106&lt;&gt;"",$A106&lt;&gt;"TOTAL"),IF(AND([3]PREMIOS_GRADOS!$AA104&lt;&gt;"",[3]PREMIOS_GRADOS!$AA104&lt;&gt;0),[3]PREMIOS_GRADOS!$AA104,""),IF($A106="TOTAL",SUM(INDIRECT("O4:O"&amp;ROW()-1)),""))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IF(AND($A106&lt;&gt;"",$A106&lt;&gt;"TOTAL"),IF(AND([3]PREMIOS_GRADOS!$AD104&lt;&gt;"",[3]PREMIOS_GRADOS!$AD104&lt;&gt;0),[3]PREMIOS_GRADOS!$AD104,""),IF($A106="TOTAL",SUM(INDIRECT("Q4:Q"&amp;ROW()-1)),""))</f>
        <v/>
      </c>
      <c r="R106" s="7" t="str">
        <f ca="1">IF(AND($A106&lt;&gt;"",$A106&lt;&gt;"TOTAL"),IF(AND([3]PREMIOS_GRADOS!$AF104&lt;&gt;"",[3]PREMIOS_GRADOS!$AF104&lt;&gt;0),[3]PREMIOS_GRADOS!$AF104,""),IF($A106="TOTAL",SUM(INDIRECT("R4:R"&amp;ROW()-1)),""))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IF(AND($A106&lt;&gt;"",$A106&lt;&gt;"TOTAL"),IF(AND([3]PREMIOS_GRADOS!$AI104&lt;&gt;"",[3]PREMIOS_GRADOS!$AI104&lt;&gt;0),[3]PREMIOS_GRADOS!$AI104,""),IF($A106="TOTAL",SUM(INDIRECT("T4:T"&amp;ROW()-1)),""))</f>
        <v/>
      </c>
      <c r="U106" s="7" t="str">
        <f ca="1">IF(AND($A106&lt;&gt;"",$A106&lt;&gt;"TOTAL"),IF(AND([3]PREMIOS_GRADOS!$AK104&lt;&gt;"",[3]PREMIOS_GRADOS!$AK104&lt;&gt;0),[3]PREMIOS_GRADOS!$AK104,""),IF($A106="TOTAL",SUM(INDIRECT("U4:U"&amp;ROW()-1)),""))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IF(AND($A106&lt;&gt;"",$A106&lt;&gt;"TOTAL"),IF(AND([3]PREMIOS_GRADOS!$AN104&lt;&gt;"",[3]PREMIOS_GRADOS!$AN104&lt;&gt;0),[3]PREMIOS_GRADOS!$AN104,""),IF($A106="TOTAL",SUM(INDIRECT("W4:W"&amp;ROW()-1)),""))</f>
        <v/>
      </c>
      <c r="X106" s="7" t="str">
        <f ca="1">IF(AND($A106&lt;&gt;"",$A106&lt;&gt;"TOTAL"),IF(AND([3]PREMIOS_GRADOS!$AP104&lt;&gt;"",[3]PREMIOS_GRADOS!$AP104&lt;&gt;0),[3]PREMIOS_GRADOS!$AP104,""),IF($A106="TOTAL",SUM(INDIRECT("X4:X"&amp;ROW()-1)),""))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IF(AND($A106&lt;&gt;"",$A106&lt;&gt;"TOTAL"),IF(AND([3]PREMIOS_GRADOS!$AS104&lt;&gt;"",[3]PREMIOS_GRADOS!$AS104&lt;&gt;0),[3]PREMIOS_GRADOS!$AS104,""),IF($A106="TOTAL",SUM(INDIRECT("Z4:Z"&amp;ROW()-1)),""))</f>
        <v/>
      </c>
      <c r="AA106" s="7" t="str">
        <f ca="1">IF(AND($A106&lt;&gt;"",$A106&lt;&gt;"TOTAL"),IF(AND([3]PREMIOS_GRADOS!$AU104&lt;&gt;"",[3]PREMIOS_GRADOS!$AU104&lt;&gt;0),[3]PREMIOS_GRADOS!$AU104,""),IF($A106="TOTAL",SUM(INDIRECT("AA4:AA"&amp;ROW()-1)),""))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IF(AND($A106&lt;&gt;"",$A106&lt;&gt;"TOTAL"),IF(AND([3]PREMIOS_GRADOS!$AX104&lt;&gt;"",[3]PREMIOS_GRADOS!$AX104&lt;&gt;0),[3]PREMIOS_GRADOS!$AX104,""),IF($A106="TOTAL",SUM(INDIRECT("AC4:AC"&amp;ROW()-1)),""))</f>
        <v/>
      </c>
      <c r="AD106" s="7" t="str">
        <f ca="1">IF(AND($A106&lt;&gt;"",$A106&lt;&gt;"TOTAL"),IF(AND([3]PREMIOS_GRADOS!$AZ104&lt;&gt;"",[3]PREMIOS_GRADOS!$AZ104&lt;&gt;0),[3]PREMIOS_GRADOS!$AZ104,""),IF($A106="TOTAL",SUM(INDIRECT("AD4:AD"&amp;ROW()-1)),""))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IF(AND($A106&lt;&gt;"",$A106&lt;&gt;"TOTAL"),IF(AND([3]PREMIOS_GRADOS!$BC104&lt;&gt;"",[3]PREMIOS_GRADOS!$BC104&lt;&gt;0),[3]PREMIOS_GRADOS!$BC104,""),IF($A106="TOTAL",SUM(INDIRECT("AF4:AF"&amp;ROW()-1)),""))</f>
        <v/>
      </c>
      <c r="AG106" s="7" t="str">
        <f ca="1">IF(AND($A106&lt;&gt;"",$A106&lt;&gt;"TOTAL"),IF(AND([3]PREMIOS_GRADOS!$BE104&lt;&gt;"",[3]PREMIOS_GRADOS!$BE104&lt;&gt;0),[3]PREMIOS_GRADOS!$BE104,""),IF($A106="TOTAL",SUM(INDIRECT("AG4:AG"&amp;ROW()-1)),""))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IF(AND($A106&lt;&gt;"",$A106&lt;&gt;"TOTAL"),IF(AND([3]PREMIOS_GRADOS!$BH104&lt;&gt;"",[3]PREMIOS_GRADOS!$BH104&lt;&gt;0),[3]PREMIOS_GRADOS!$BH104,""),IF($A106="TOTAL",SUM(INDIRECT("AI4:AI"&amp;ROW()-1)),""))</f>
        <v/>
      </c>
      <c r="AJ106" s="7" t="str">
        <f ca="1">IF(AND($A106&lt;&gt;"",$A106&lt;&gt;"TOTAL"),IF(AND([3]PREMIOS_GRADOS!$BJ104&lt;&gt;"",[3]PREMIOS_GRADOS!$BJ104&lt;&gt;0),[3]PREMIOS_GRADOS!$BJ104,""),IF($A106="TOTAL",SUM(INDIRECT("AJ4:AJ"&amp;ROW()-1)),""))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IF(AND($A106&lt;&gt;"",$A106&lt;&gt;"TOTAL"),IF(AND([3]PREMIOS_GRADOS!$BM104&lt;&gt;"",[3]PREMIOS_GRADOS!$BM104&lt;&gt;0),[3]PREMIOS_GRADOS!$BM104,""),IF($A106="TOTAL",SUM(INDIRECT("AL4:AL"&amp;ROW()-1)),""))</f>
        <v/>
      </c>
      <c r="AM106" s="7" t="str">
        <f ca="1">IF(AND($A106&lt;&gt;"",$A106&lt;&gt;"TOTAL"),IF(AND([3]PREMIOS_GRADOS!$BO104&lt;&gt;"",[3]PREMIOS_GRADOS!$BO104&lt;&gt;0),[3]PREMIOS_GRADOS!$BO104,""),IF($A106="TOTAL",SUM(INDIRECT("AM4:AM"&amp;ROW()-1)),""))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IF(AND($A106&lt;&gt;"",$A106&lt;&gt;"TOTAL"),IF(AND([3]PREMIOS_GRADOS!$BR104&lt;&gt;"",[3]PREMIOS_GRADOS!$BR104&lt;&gt;0),[3]PREMIOS_GRADOS!$BR104,""),IF($A106="TOTAL",SUM(INDIRECT("AO4:AO"&amp;ROW()-1)),""))</f>
        <v/>
      </c>
      <c r="AP106" s="7" t="str">
        <f ca="1">IF(AND($A106&lt;&gt;"",$A106&lt;&gt;"TOTAL"),IF(AND([3]PREMIOS_GRADOS!$BT104&lt;&gt;"",[3]PREMIOS_GRADOS!$BT104&lt;&gt;0),[3]PREMIOS_GRADOS!$BT104,""),IF($A106="TOTAL",SUM(INDIRECT("AP4:AP"&amp;ROW()-1)),""))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IF(AND($A106&lt;&gt;"",$A106&lt;&gt;"TOTAL"),IF(AND([3]PREMIOS_GRADOS!$BW104&lt;&gt;"",[3]PREMIOS_GRADOS!$BW104&lt;&gt;0),[3]PREMIOS_GRADOS!$BW104,""),IF($A106="TOTAL",SUM(INDIRECT("AR4:AR"&amp;ROW()-1)),""))</f>
        <v/>
      </c>
      <c r="AS106" s="7" t="str">
        <f ca="1">IF(AND($A106&lt;&gt;"",$A106&lt;&gt;"TOTAL"),IF(AND([3]PREMIOS_GRADOS!$BY104&lt;&gt;"",[3]PREMIOS_GRADOS!$BY104&lt;&gt;0),[3]PREMIOS_GRADOS!$BY104,""),IF($A106="TOTAL",SUM(INDIRECT("AS4:AS"&amp;ROW()-1)),""))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IF(AND($A106&lt;&gt;"",$A106&lt;&gt;"TOTAL"),IF(AND([3]PREMIOS_GRADOS!$CB104&lt;&gt;"",[3]PREMIOS_GRADOS!$CB104&lt;&gt;0),[3]PREMIOS_GRADOS!$CB104,""),IF($A106="TOTAL",SUM(INDIRECT("AU4:AU"&amp;ROW()-1)),""))</f>
        <v/>
      </c>
      <c r="AV106" s="7" t="str">
        <f ca="1">IF(AND($A106&lt;&gt;"",$A106&lt;&gt;"TOTAL"),IF(AND([3]PREMIOS_GRADOS!$CD104&lt;&gt;"",[3]PREMIOS_GRADOS!$CD104&lt;&gt;0),[3]PREMIOS_GRADOS!$CD104,""),IF($A106="TOTAL",SUM(INDIRECT("AV4:AV"&amp;ROW()-1)),""))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IF(AND($A106&lt;&gt;"",$A106&lt;&gt;"TOTAL"),IF(AND([3]PREMIOS_GRADOS!$CG104&lt;&gt;"",[3]PREMIOS_GRADOS!$CG104&lt;&gt;0),[3]PREMIOS_GRADOS!$CG104,""),IF($A106="TOTAL",SUM(INDIRECT("AX4:AX"&amp;ROW()-1)),""))</f>
        <v/>
      </c>
      <c r="AY106" s="7" t="str">
        <f ca="1">IF(AND($A106&lt;&gt;"",$A106&lt;&gt;"TOTAL"),IF(AND([3]PREMIOS_GRADOS!$CI104&lt;&gt;"",[3]PREMIOS_GRADOS!$CI104&lt;&gt;0),[3]PREMIOS_GRADOS!$CI104,""),IF($A106="TOTAL",SUM(INDIRECT("AY4:AY"&amp;ROW()-1)),""))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IF(AND($A106&lt;&gt;"",$A106&lt;&gt;"TOTAL"),IF(AND([3]PREMIOS_GRADOS!$CL104&lt;&gt;"",[3]PREMIOS_GRADOS!$CL104&lt;&gt;0),[3]PREMIOS_GRADOS!$CL104,""),IF($A106="TOTAL",SUM(INDIRECT("BA4:BA"&amp;ROW()-1)),""))</f>
        <v/>
      </c>
      <c r="BB106" s="7" t="str">
        <f ca="1">IF(AND($A106&lt;&gt;"",$A106&lt;&gt;"TOTAL"),IF(AND([3]PREMIOS_GRADOS!$CN104&lt;&gt;"",[3]PREMIOS_GRADOS!$CN104&lt;&gt;0),[3]PREMIOS_GRADOS!$CN104,""),IF($A106="TOTAL",SUM(INDIRECT("BB4:BB"&amp;ROW()-1)),""))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IF(AND($A106&lt;&gt;"",$A106&lt;&gt;"TOTAL"),IF(AND([3]PREMIOS_GRADOS!$CQ104&lt;&gt;"",[3]PREMIOS_GRADOS!$CQ104&lt;&gt;0),[3]PREMIOS_GRADOS!$CQ104,""),IF($A106="TOTAL",SUM(INDIRECT("BD4:BD"&amp;ROW()-1)),""))</f>
        <v/>
      </c>
      <c r="BE106" s="7" t="str">
        <f ca="1">IF(AND($A106&lt;&gt;"",$A106&lt;&gt;"TOTAL"),IF(AND([3]PREMIOS_GRADOS!$CS104&lt;&gt;"",[3]PREMIOS_GRADOS!$CS104&lt;&gt;0),[3]PREMIOS_GRADOS!$CS104,""),IF($A106="TOTAL",SUM(INDIRECT("BE4:BE"&amp;ROW()-1)),""))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IF([3]PREMIOS_GRADOS!$D105&lt;&gt;"",[3]PREMIOS_GRADOS!$D105,IF(AND([3]PREMIOS_GRADOS!$D105="",[3]PREMIOS_GRADOS!$D106="",[3]PREMIOS_GRADOS!$D104=""),"","TOTAL"))</f>
        <v/>
      </c>
      <c r="B107" s="7" t="str">
        <f ca="1">IF(AND($A107&lt;&gt;"",$A107&lt;&gt;"TOTAL"),IF(AND([3]PREMIOS_GRADOS!$E105&lt;&gt;"",[3]PREMIOS_GRADOS!$E105&lt;&gt;0),[3]PREMIOS_GRADOS!$E105,""),IF($A107="TOTAL",SUM(INDIRECT("B4:B"&amp;ROW()-1)),""))</f>
        <v/>
      </c>
      <c r="C107" s="7" t="str">
        <f ca="1">IF(AND($A107&lt;&gt;"",$A107&lt;&gt;"TOTAL"),IF(AND([3]PREMIOS_GRADOS!$G105&lt;&gt;"",[3]PREMIOS_GRADOS!$G105&lt;&gt;0),[3]PREMIOS_GRADOS!$G105,""),IF($A107="TOTAL",SUM(INDIRECT("C4:C"&amp;ROW()-1)),""))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IF(AND($A107&lt;&gt;"",$A107&lt;&gt;"TOTAL"),IF(AND([3]PREMIOS_GRADOS!$J105&lt;&gt;"",[3]PREMIOS_GRADOS!$J105&lt;&gt;0),[3]PREMIOS_GRADOS!$J105,""),IF($A107="TOTAL",SUM(INDIRECT("E4:E"&amp;ROW()-1)),""))</f>
        <v/>
      </c>
      <c r="F107" s="7" t="str">
        <f ca="1">IF(AND($A107&lt;&gt;"",$A107&lt;&gt;"TOTAL"),IF(AND([3]PREMIOS_GRADOS!$L105&lt;&gt;"",[3]PREMIOS_GRADOS!$L105&lt;&gt;0),[3]PREMIOS_GRADOS!$L105,""),IF($A107="TOTAL",SUM(INDIRECT("F4:F"&amp;ROW()-1)),""))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IF(AND($A107&lt;&gt;"",$A107&lt;&gt;"TOTAL"),IF(AND([3]PREMIOS_GRADOS!$O105&lt;&gt;"",[3]PREMIOS_GRADOS!$O105&lt;&gt;0),[3]PREMIOS_GRADOS!$O105,""),IF($A107="TOTAL",SUM(INDIRECT("H4:H"&amp;ROW()-1)),""))</f>
        <v/>
      </c>
      <c r="I107" s="7" t="str">
        <f ca="1">IF(AND($A107&lt;&gt;"",$A107&lt;&gt;"TOTAL"),IF(AND([3]PREMIOS_GRADOS!$Q105&lt;&gt;"",[3]PREMIOS_GRADOS!$Q105&lt;&gt;0),[3]PREMIOS_GRADOS!$Q105,""),IF($A107="TOTAL",SUM(INDIRECT("I4:I"&amp;ROW()-1)),""))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IF(AND($A107&lt;&gt;"",$A107&lt;&gt;"TOTAL"),IF(AND([3]PREMIOS_GRADOS!$T105&lt;&gt;"",[3]PREMIOS_GRADOS!$T105&lt;&gt;0),[3]PREMIOS_GRADOS!$T105,""),IF($A107="TOTAL",SUM(INDIRECT("K4:K"&amp;ROW()-1)),""))</f>
        <v/>
      </c>
      <c r="L107" s="7" t="str">
        <f ca="1">IF(AND($A107&lt;&gt;"",$A107&lt;&gt;"TOTAL"),IF(AND([3]PREMIOS_GRADOS!$V105&lt;&gt;"",[3]PREMIOS_GRADOS!$V105&lt;&gt;0),[3]PREMIOS_GRADOS!$V105,""),IF($A107="TOTAL",SUM(INDIRECT("L4:L"&amp;ROW()-1)),""))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IF(AND($A107&lt;&gt;"",$A107&lt;&gt;"TOTAL"),IF(AND([3]PREMIOS_GRADOS!$Y105&lt;&gt;"",[3]PREMIOS_GRADOS!$Y105&lt;&gt;0),[3]PREMIOS_GRADOS!$Y105,""),IF($A107="TOTAL",SUM(INDIRECT("N4:N"&amp;ROW()-1)),""))</f>
        <v/>
      </c>
      <c r="O107" s="7" t="str">
        <f ca="1">IF(AND($A107&lt;&gt;"",$A107&lt;&gt;"TOTAL"),IF(AND([3]PREMIOS_GRADOS!$AA105&lt;&gt;"",[3]PREMIOS_GRADOS!$AA105&lt;&gt;0),[3]PREMIOS_GRADOS!$AA105,""),IF($A107="TOTAL",SUM(INDIRECT("O4:O"&amp;ROW()-1)),""))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IF(AND($A107&lt;&gt;"",$A107&lt;&gt;"TOTAL"),IF(AND([3]PREMIOS_GRADOS!$AD105&lt;&gt;"",[3]PREMIOS_GRADOS!$AD105&lt;&gt;0),[3]PREMIOS_GRADOS!$AD105,""),IF($A107="TOTAL",SUM(INDIRECT("Q4:Q"&amp;ROW()-1)),""))</f>
        <v/>
      </c>
      <c r="R107" s="7" t="str">
        <f ca="1">IF(AND($A107&lt;&gt;"",$A107&lt;&gt;"TOTAL"),IF(AND([3]PREMIOS_GRADOS!$AF105&lt;&gt;"",[3]PREMIOS_GRADOS!$AF105&lt;&gt;0),[3]PREMIOS_GRADOS!$AF105,""),IF($A107="TOTAL",SUM(INDIRECT("R4:R"&amp;ROW()-1)),""))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IF(AND($A107&lt;&gt;"",$A107&lt;&gt;"TOTAL"),IF(AND([3]PREMIOS_GRADOS!$AI105&lt;&gt;"",[3]PREMIOS_GRADOS!$AI105&lt;&gt;0),[3]PREMIOS_GRADOS!$AI105,""),IF($A107="TOTAL",SUM(INDIRECT("T4:T"&amp;ROW()-1)),""))</f>
        <v/>
      </c>
      <c r="U107" s="7" t="str">
        <f ca="1">IF(AND($A107&lt;&gt;"",$A107&lt;&gt;"TOTAL"),IF(AND([3]PREMIOS_GRADOS!$AK105&lt;&gt;"",[3]PREMIOS_GRADOS!$AK105&lt;&gt;0),[3]PREMIOS_GRADOS!$AK105,""),IF($A107="TOTAL",SUM(INDIRECT("U4:U"&amp;ROW()-1)),""))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IF(AND($A107&lt;&gt;"",$A107&lt;&gt;"TOTAL"),IF(AND([3]PREMIOS_GRADOS!$AN105&lt;&gt;"",[3]PREMIOS_GRADOS!$AN105&lt;&gt;0),[3]PREMIOS_GRADOS!$AN105,""),IF($A107="TOTAL",SUM(INDIRECT("W4:W"&amp;ROW()-1)),""))</f>
        <v/>
      </c>
      <c r="X107" s="7" t="str">
        <f ca="1">IF(AND($A107&lt;&gt;"",$A107&lt;&gt;"TOTAL"),IF(AND([3]PREMIOS_GRADOS!$AP105&lt;&gt;"",[3]PREMIOS_GRADOS!$AP105&lt;&gt;0),[3]PREMIOS_GRADOS!$AP105,""),IF($A107="TOTAL",SUM(INDIRECT("X4:X"&amp;ROW()-1)),""))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IF(AND($A107&lt;&gt;"",$A107&lt;&gt;"TOTAL"),IF(AND([3]PREMIOS_GRADOS!$AS105&lt;&gt;"",[3]PREMIOS_GRADOS!$AS105&lt;&gt;0),[3]PREMIOS_GRADOS!$AS105,""),IF($A107="TOTAL",SUM(INDIRECT("Z4:Z"&amp;ROW()-1)),""))</f>
        <v/>
      </c>
      <c r="AA107" s="7" t="str">
        <f ca="1">IF(AND($A107&lt;&gt;"",$A107&lt;&gt;"TOTAL"),IF(AND([3]PREMIOS_GRADOS!$AU105&lt;&gt;"",[3]PREMIOS_GRADOS!$AU105&lt;&gt;0),[3]PREMIOS_GRADOS!$AU105,""),IF($A107="TOTAL",SUM(INDIRECT("AA4:AA"&amp;ROW()-1)),""))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IF(AND($A107&lt;&gt;"",$A107&lt;&gt;"TOTAL"),IF(AND([3]PREMIOS_GRADOS!$AX105&lt;&gt;"",[3]PREMIOS_GRADOS!$AX105&lt;&gt;0),[3]PREMIOS_GRADOS!$AX105,""),IF($A107="TOTAL",SUM(INDIRECT("AC4:AC"&amp;ROW()-1)),""))</f>
        <v/>
      </c>
      <c r="AD107" s="7" t="str">
        <f ca="1">IF(AND($A107&lt;&gt;"",$A107&lt;&gt;"TOTAL"),IF(AND([3]PREMIOS_GRADOS!$AZ105&lt;&gt;"",[3]PREMIOS_GRADOS!$AZ105&lt;&gt;0),[3]PREMIOS_GRADOS!$AZ105,""),IF($A107="TOTAL",SUM(INDIRECT("AD4:AD"&amp;ROW()-1)),""))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IF(AND($A107&lt;&gt;"",$A107&lt;&gt;"TOTAL"),IF(AND([3]PREMIOS_GRADOS!$BC105&lt;&gt;"",[3]PREMIOS_GRADOS!$BC105&lt;&gt;0),[3]PREMIOS_GRADOS!$BC105,""),IF($A107="TOTAL",SUM(INDIRECT("AF4:AF"&amp;ROW()-1)),""))</f>
        <v/>
      </c>
      <c r="AG107" s="7" t="str">
        <f ca="1">IF(AND($A107&lt;&gt;"",$A107&lt;&gt;"TOTAL"),IF(AND([3]PREMIOS_GRADOS!$BE105&lt;&gt;"",[3]PREMIOS_GRADOS!$BE105&lt;&gt;0),[3]PREMIOS_GRADOS!$BE105,""),IF($A107="TOTAL",SUM(INDIRECT("AG4:AG"&amp;ROW()-1)),""))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IF(AND($A107&lt;&gt;"",$A107&lt;&gt;"TOTAL"),IF(AND([3]PREMIOS_GRADOS!$BH105&lt;&gt;"",[3]PREMIOS_GRADOS!$BH105&lt;&gt;0),[3]PREMIOS_GRADOS!$BH105,""),IF($A107="TOTAL",SUM(INDIRECT("AI4:AI"&amp;ROW()-1)),""))</f>
        <v/>
      </c>
      <c r="AJ107" s="7" t="str">
        <f ca="1">IF(AND($A107&lt;&gt;"",$A107&lt;&gt;"TOTAL"),IF(AND([3]PREMIOS_GRADOS!$BJ105&lt;&gt;"",[3]PREMIOS_GRADOS!$BJ105&lt;&gt;0),[3]PREMIOS_GRADOS!$BJ105,""),IF($A107="TOTAL",SUM(INDIRECT("AJ4:AJ"&amp;ROW()-1)),""))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IF(AND($A107&lt;&gt;"",$A107&lt;&gt;"TOTAL"),IF(AND([3]PREMIOS_GRADOS!$BM105&lt;&gt;"",[3]PREMIOS_GRADOS!$BM105&lt;&gt;0),[3]PREMIOS_GRADOS!$BM105,""),IF($A107="TOTAL",SUM(INDIRECT("AL4:AL"&amp;ROW()-1)),""))</f>
        <v/>
      </c>
      <c r="AM107" s="7" t="str">
        <f ca="1">IF(AND($A107&lt;&gt;"",$A107&lt;&gt;"TOTAL"),IF(AND([3]PREMIOS_GRADOS!$BO105&lt;&gt;"",[3]PREMIOS_GRADOS!$BO105&lt;&gt;0),[3]PREMIOS_GRADOS!$BO105,""),IF($A107="TOTAL",SUM(INDIRECT("AM4:AM"&amp;ROW()-1)),""))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IF(AND($A107&lt;&gt;"",$A107&lt;&gt;"TOTAL"),IF(AND([3]PREMIOS_GRADOS!$BR105&lt;&gt;"",[3]PREMIOS_GRADOS!$BR105&lt;&gt;0),[3]PREMIOS_GRADOS!$BR105,""),IF($A107="TOTAL",SUM(INDIRECT("AO4:AO"&amp;ROW()-1)),""))</f>
        <v/>
      </c>
      <c r="AP107" s="7" t="str">
        <f ca="1">IF(AND($A107&lt;&gt;"",$A107&lt;&gt;"TOTAL"),IF(AND([3]PREMIOS_GRADOS!$BT105&lt;&gt;"",[3]PREMIOS_GRADOS!$BT105&lt;&gt;0),[3]PREMIOS_GRADOS!$BT105,""),IF($A107="TOTAL",SUM(INDIRECT("AP4:AP"&amp;ROW()-1)),""))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IF(AND($A107&lt;&gt;"",$A107&lt;&gt;"TOTAL"),IF(AND([3]PREMIOS_GRADOS!$BW105&lt;&gt;"",[3]PREMIOS_GRADOS!$BW105&lt;&gt;0),[3]PREMIOS_GRADOS!$BW105,""),IF($A107="TOTAL",SUM(INDIRECT("AR4:AR"&amp;ROW()-1)),""))</f>
        <v/>
      </c>
      <c r="AS107" s="7" t="str">
        <f ca="1">IF(AND($A107&lt;&gt;"",$A107&lt;&gt;"TOTAL"),IF(AND([3]PREMIOS_GRADOS!$BY105&lt;&gt;"",[3]PREMIOS_GRADOS!$BY105&lt;&gt;0),[3]PREMIOS_GRADOS!$BY105,""),IF($A107="TOTAL",SUM(INDIRECT("AS4:AS"&amp;ROW()-1)),""))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IF(AND($A107&lt;&gt;"",$A107&lt;&gt;"TOTAL"),IF(AND([3]PREMIOS_GRADOS!$CB105&lt;&gt;"",[3]PREMIOS_GRADOS!$CB105&lt;&gt;0),[3]PREMIOS_GRADOS!$CB105,""),IF($A107="TOTAL",SUM(INDIRECT("AU4:AU"&amp;ROW()-1)),""))</f>
        <v/>
      </c>
      <c r="AV107" s="7" t="str">
        <f ca="1">IF(AND($A107&lt;&gt;"",$A107&lt;&gt;"TOTAL"),IF(AND([3]PREMIOS_GRADOS!$CD105&lt;&gt;"",[3]PREMIOS_GRADOS!$CD105&lt;&gt;0),[3]PREMIOS_GRADOS!$CD105,""),IF($A107="TOTAL",SUM(INDIRECT("AV4:AV"&amp;ROW()-1)),""))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IF(AND($A107&lt;&gt;"",$A107&lt;&gt;"TOTAL"),IF(AND([3]PREMIOS_GRADOS!$CG105&lt;&gt;"",[3]PREMIOS_GRADOS!$CG105&lt;&gt;0),[3]PREMIOS_GRADOS!$CG105,""),IF($A107="TOTAL",SUM(INDIRECT("AX4:AX"&amp;ROW()-1)),""))</f>
        <v/>
      </c>
      <c r="AY107" s="7" t="str">
        <f ca="1">IF(AND($A107&lt;&gt;"",$A107&lt;&gt;"TOTAL"),IF(AND([3]PREMIOS_GRADOS!$CI105&lt;&gt;"",[3]PREMIOS_GRADOS!$CI105&lt;&gt;0),[3]PREMIOS_GRADOS!$CI105,""),IF($A107="TOTAL",SUM(INDIRECT("AY4:AY"&amp;ROW()-1)),""))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IF(AND($A107&lt;&gt;"",$A107&lt;&gt;"TOTAL"),IF(AND([3]PREMIOS_GRADOS!$CL105&lt;&gt;"",[3]PREMIOS_GRADOS!$CL105&lt;&gt;0),[3]PREMIOS_GRADOS!$CL105,""),IF($A107="TOTAL",SUM(INDIRECT("BA4:BA"&amp;ROW()-1)),""))</f>
        <v/>
      </c>
      <c r="BB107" s="7" t="str">
        <f ca="1">IF(AND($A107&lt;&gt;"",$A107&lt;&gt;"TOTAL"),IF(AND([3]PREMIOS_GRADOS!$CN105&lt;&gt;"",[3]PREMIOS_GRADOS!$CN105&lt;&gt;0),[3]PREMIOS_GRADOS!$CN105,""),IF($A107="TOTAL",SUM(INDIRECT("BB4:BB"&amp;ROW()-1)),""))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IF(AND($A107&lt;&gt;"",$A107&lt;&gt;"TOTAL"),IF(AND([3]PREMIOS_GRADOS!$CQ105&lt;&gt;"",[3]PREMIOS_GRADOS!$CQ105&lt;&gt;0),[3]PREMIOS_GRADOS!$CQ105,""),IF($A107="TOTAL",SUM(INDIRECT("BD4:BD"&amp;ROW()-1)),""))</f>
        <v/>
      </c>
      <c r="BE107" s="7" t="str">
        <f ca="1">IF(AND($A107&lt;&gt;"",$A107&lt;&gt;"TOTAL"),IF(AND([3]PREMIOS_GRADOS!$CS105&lt;&gt;"",[3]PREMIOS_GRADOS!$CS105&lt;&gt;0),[3]PREMIOS_GRADOS!$CS105,""),IF($A107="TOTAL",SUM(INDIRECT("BE4:BE"&amp;ROW()-1)),""))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IF([3]PREMIOS_GRADOS!$D106&lt;&gt;"",[3]PREMIOS_GRADOS!$D106,IF(AND([3]PREMIOS_GRADOS!$D106="",[3]PREMIOS_GRADOS!$D107="",[3]PREMIOS_GRADOS!$D105=""),"","TOTAL"))</f>
        <v/>
      </c>
      <c r="B108" s="7" t="str">
        <f ca="1">IF(AND($A108&lt;&gt;"",$A108&lt;&gt;"TOTAL"),IF(AND([3]PREMIOS_GRADOS!$E106&lt;&gt;"",[3]PREMIOS_GRADOS!$E106&lt;&gt;0),[3]PREMIOS_GRADOS!$E106,""),IF($A108="TOTAL",SUM(INDIRECT("B4:B"&amp;ROW()-1)),""))</f>
        <v/>
      </c>
      <c r="C108" s="7" t="str">
        <f ca="1">IF(AND($A108&lt;&gt;"",$A108&lt;&gt;"TOTAL"),IF(AND([3]PREMIOS_GRADOS!$G106&lt;&gt;"",[3]PREMIOS_GRADOS!$G106&lt;&gt;0),[3]PREMIOS_GRADOS!$G106,""),IF($A108="TOTAL",SUM(INDIRECT("C4:C"&amp;ROW()-1)),""))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IF(AND($A108&lt;&gt;"",$A108&lt;&gt;"TOTAL"),IF(AND([3]PREMIOS_GRADOS!$J106&lt;&gt;"",[3]PREMIOS_GRADOS!$J106&lt;&gt;0),[3]PREMIOS_GRADOS!$J106,""),IF($A108="TOTAL",SUM(INDIRECT("E4:E"&amp;ROW()-1)),""))</f>
        <v/>
      </c>
      <c r="F108" s="7" t="str">
        <f ca="1">IF(AND($A108&lt;&gt;"",$A108&lt;&gt;"TOTAL"),IF(AND([3]PREMIOS_GRADOS!$L106&lt;&gt;"",[3]PREMIOS_GRADOS!$L106&lt;&gt;0),[3]PREMIOS_GRADOS!$L106,""),IF($A108="TOTAL",SUM(INDIRECT("F4:F"&amp;ROW()-1)),""))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IF(AND($A108&lt;&gt;"",$A108&lt;&gt;"TOTAL"),IF(AND([3]PREMIOS_GRADOS!$O106&lt;&gt;"",[3]PREMIOS_GRADOS!$O106&lt;&gt;0),[3]PREMIOS_GRADOS!$O106,""),IF($A108="TOTAL",SUM(INDIRECT("H4:H"&amp;ROW()-1)),""))</f>
        <v/>
      </c>
      <c r="I108" s="7" t="str">
        <f ca="1">IF(AND($A108&lt;&gt;"",$A108&lt;&gt;"TOTAL"),IF(AND([3]PREMIOS_GRADOS!$Q106&lt;&gt;"",[3]PREMIOS_GRADOS!$Q106&lt;&gt;0),[3]PREMIOS_GRADOS!$Q106,""),IF($A108="TOTAL",SUM(INDIRECT("I4:I"&amp;ROW()-1)),""))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IF(AND($A108&lt;&gt;"",$A108&lt;&gt;"TOTAL"),IF(AND([3]PREMIOS_GRADOS!$T106&lt;&gt;"",[3]PREMIOS_GRADOS!$T106&lt;&gt;0),[3]PREMIOS_GRADOS!$T106,""),IF($A108="TOTAL",SUM(INDIRECT("K4:K"&amp;ROW()-1)),""))</f>
        <v/>
      </c>
      <c r="L108" s="7" t="str">
        <f ca="1">IF(AND($A108&lt;&gt;"",$A108&lt;&gt;"TOTAL"),IF(AND([3]PREMIOS_GRADOS!$V106&lt;&gt;"",[3]PREMIOS_GRADOS!$V106&lt;&gt;0),[3]PREMIOS_GRADOS!$V106,""),IF($A108="TOTAL",SUM(INDIRECT("L4:L"&amp;ROW()-1)),""))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IF(AND($A108&lt;&gt;"",$A108&lt;&gt;"TOTAL"),IF(AND([3]PREMIOS_GRADOS!$Y106&lt;&gt;"",[3]PREMIOS_GRADOS!$Y106&lt;&gt;0),[3]PREMIOS_GRADOS!$Y106,""),IF($A108="TOTAL",SUM(INDIRECT("N4:N"&amp;ROW()-1)),""))</f>
        <v/>
      </c>
      <c r="O108" s="7" t="str">
        <f ca="1">IF(AND($A108&lt;&gt;"",$A108&lt;&gt;"TOTAL"),IF(AND([3]PREMIOS_GRADOS!$AA106&lt;&gt;"",[3]PREMIOS_GRADOS!$AA106&lt;&gt;0),[3]PREMIOS_GRADOS!$AA106,""),IF($A108="TOTAL",SUM(INDIRECT("O4:O"&amp;ROW()-1)),""))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IF(AND($A108&lt;&gt;"",$A108&lt;&gt;"TOTAL"),IF(AND([3]PREMIOS_GRADOS!$AD106&lt;&gt;"",[3]PREMIOS_GRADOS!$AD106&lt;&gt;0),[3]PREMIOS_GRADOS!$AD106,""),IF($A108="TOTAL",SUM(INDIRECT("Q4:Q"&amp;ROW()-1)),""))</f>
        <v/>
      </c>
      <c r="R108" s="7" t="str">
        <f ca="1">IF(AND($A108&lt;&gt;"",$A108&lt;&gt;"TOTAL"),IF(AND([3]PREMIOS_GRADOS!$AF106&lt;&gt;"",[3]PREMIOS_GRADOS!$AF106&lt;&gt;0),[3]PREMIOS_GRADOS!$AF106,""),IF($A108="TOTAL",SUM(INDIRECT("R4:R"&amp;ROW()-1)),""))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IF(AND($A108&lt;&gt;"",$A108&lt;&gt;"TOTAL"),IF(AND([3]PREMIOS_GRADOS!$AI106&lt;&gt;"",[3]PREMIOS_GRADOS!$AI106&lt;&gt;0),[3]PREMIOS_GRADOS!$AI106,""),IF($A108="TOTAL",SUM(INDIRECT("T4:T"&amp;ROW()-1)),""))</f>
        <v/>
      </c>
      <c r="U108" s="7" t="str">
        <f ca="1">IF(AND($A108&lt;&gt;"",$A108&lt;&gt;"TOTAL"),IF(AND([3]PREMIOS_GRADOS!$AK106&lt;&gt;"",[3]PREMIOS_GRADOS!$AK106&lt;&gt;0),[3]PREMIOS_GRADOS!$AK106,""),IF($A108="TOTAL",SUM(INDIRECT("U4:U"&amp;ROW()-1)),""))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IF(AND($A108&lt;&gt;"",$A108&lt;&gt;"TOTAL"),IF(AND([3]PREMIOS_GRADOS!$AN106&lt;&gt;"",[3]PREMIOS_GRADOS!$AN106&lt;&gt;0),[3]PREMIOS_GRADOS!$AN106,""),IF($A108="TOTAL",SUM(INDIRECT("W4:W"&amp;ROW()-1)),""))</f>
        <v/>
      </c>
      <c r="X108" s="7" t="str">
        <f ca="1">IF(AND($A108&lt;&gt;"",$A108&lt;&gt;"TOTAL"),IF(AND([3]PREMIOS_GRADOS!$AP106&lt;&gt;"",[3]PREMIOS_GRADOS!$AP106&lt;&gt;0),[3]PREMIOS_GRADOS!$AP106,""),IF($A108="TOTAL",SUM(INDIRECT("X4:X"&amp;ROW()-1)),""))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IF(AND($A108&lt;&gt;"",$A108&lt;&gt;"TOTAL"),IF(AND([3]PREMIOS_GRADOS!$AS106&lt;&gt;"",[3]PREMIOS_GRADOS!$AS106&lt;&gt;0),[3]PREMIOS_GRADOS!$AS106,""),IF($A108="TOTAL",SUM(INDIRECT("Z4:Z"&amp;ROW()-1)),""))</f>
        <v/>
      </c>
      <c r="AA108" s="7" t="str">
        <f ca="1">IF(AND($A108&lt;&gt;"",$A108&lt;&gt;"TOTAL"),IF(AND([3]PREMIOS_GRADOS!$AU106&lt;&gt;"",[3]PREMIOS_GRADOS!$AU106&lt;&gt;0),[3]PREMIOS_GRADOS!$AU106,""),IF($A108="TOTAL",SUM(INDIRECT("AA4:AA"&amp;ROW()-1)),""))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IF(AND($A108&lt;&gt;"",$A108&lt;&gt;"TOTAL"),IF(AND([3]PREMIOS_GRADOS!$AX106&lt;&gt;"",[3]PREMIOS_GRADOS!$AX106&lt;&gt;0),[3]PREMIOS_GRADOS!$AX106,""),IF($A108="TOTAL",SUM(INDIRECT("AC4:AC"&amp;ROW()-1)),""))</f>
        <v/>
      </c>
      <c r="AD108" s="7" t="str">
        <f ca="1">IF(AND($A108&lt;&gt;"",$A108&lt;&gt;"TOTAL"),IF(AND([3]PREMIOS_GRADOS!$AZ106&lt;&gt;"",[3]PREMIOS_GRADOS!$AZ106&lt;&gt;0),[3]PREMIOS_GRADOS!$AZ106,""),IF($A108="TOTAL",SUM(INDIRECT("AD4:AD"&amp;ROW()-1)),""))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IF(AND($A108&lt;&gt;"",$A108&lt;&gt;"TOTAL"),IF(AND([3]PREMIOS_GRADOS!$BC106&lt;&gt;"",[3]PREMIOS_GRADOS!$BC106&lt;&gt;0),[3]PREMIOS_GRADOS!$BC106,""),IF($A108="TOTAL",SUM(INDIRECT("AF4:AF"&amp;ROW()-1)),""))</f>
        <v/>
      </c>
      <c r="AG108" s="7" t="str">
        <f ca="1">IF(AND($A108&lt;&gt;"",$A108&lt;&gt;"TOTAL"),IF(AND([3]PREMIOS_GRADOS!$BE106&lt;&gt;"",[3]PREMIOS_GRADOS!$BE106&lt;&gt;0),[3]PREMIOS_GRADOS!$BE106,""),IF($A108="TOTAL",SUM(INDIRECT("AG4:AG"&amp;ROW()-1)),""))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IF(AND($A108&lt;&gt;"",$A108&lt;&gt;"TOTAL"),IF(AND([3]PREMIOS_GRADOS!$BH106&lt;&gt;"",[3]PREMIOS_GRADOS!$BH106&lt;&gt;0),[3]PREMIOS_GRADOS!$BH106,""),IF($A108="TOTAL",SUM(INDIRECT("AI4:AI"&amp;ROW()-1)),""))</f>
        <v/>
      </c>
      <c r="AJ108" s="7" t="str">
        <f ca="1">IF(AND($A108&lt;&gt;"",$A108&lt;&gt;"TOTAL"),IF(AND([3]PREMIOS_GRADOS!$BJ106&lt;&gt;"",[3]PREMIOS_GRADOS!$BJ106&lt;&gt;0),[3]PREMIOS_GRADOS!$BJ106,""),IF($A108="TOTAL",SUM(INDIRECT("AJ4:AJ"&amp;ROW()-1)),""))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IF(AND($A108&lt;&gt;"",$A108&lt;&gt;"TOTAL"),IF(AND([3]PREMIOS_GRADOS!$BM106&lt;&gt;"",[3]PREMIOS_GRADOS!$BM106&lt;&gt;0),[3]PREMIOS_GRADOS!$BM106,""),IF($A108="TOTAL",SUM(INDIRECT("AL4:AL"&amp;ROW()-1)),""))</f>
        <v/>
      </c>
      <c r="AM108" s="7" t="str">
        <f ca="1">IF(AND($A108&lt;&gt;"",$A108&lt;&gt;"TOTAL"),IF(AND([3]PREMIOS_GRADOS!$BO106&lt;&gt;"",[3]PREMIOS_GRADOS!$BO106&lt;&gt;0),[3]PREMIOS_GRADOS!$BO106,""),IF($A108="TOTAL",SUM(INDIRECT("AM4:AM"&amp;ROW()-1)),""))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IF(AND($A108&lt;&gt;"",$A108&lt;&gt;"TOTAL"),IF(AND([3]PREMIOS_GRADOS!$BR106&lt;&gt;"",[3]PREMIOS_GRADOS!$BR106&lt;&gt;0),[3]PREMIOS_GRADOS!$BR106,""),IF($A108="TOTAL",SUM(INDIRECT("AO4:AO"&amp;ROW()-1)),""))</f>
        <v/>
      </c>
      <c r="AP108" s="7" t="str">
        <f ca="1">IF(AND($A108&lt;&gt;"",$A108&lt;&gt;"TOTAL"),IF(AND([3]PREMIOS_GRADOS!$BT106&lt;&gt;"",[3]PREMIOS_GRADOS!$BT106&lt;&gt;0),[3]PREMIOS_GRADOS!$BT106,""),IF($A108="TOTAL",SUM(INDIRECT("AP4:AP"&amp;ROW()-1)),""))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IF(AND($A108&lt;&gt;"",$A108&lt;&gt;"TOTAL"),IF(AND([3]PREMIOS_GRADOS!$BW106&lt;&gt;"",[3]PREMIOS_GRADOS!$BW106&lt;&gt;0),[3]PREMIOS_GRADOS!$BW106,""),IF($A108="TOTAL",SUM(INDIRECT("AR4:AR"&amp;ROW()-1)),""))</f>
        <v/>
      </c>
      <c r="AS108" s="7" t="str">
        <f ca="1">IF(AND($A108&lt;&gt;"",$A108&lt;&gt;"TOTAL"),IF(AND([3]PREMIOS_GRADOS!$BY106&lt;&gt;"",[3]PREMIOS_GRADOS!$BY106&lt;&gt;0),[3]PREMIOS_GRADOS!$BY106,""),IF($A108="TOTAL",SUM(INDIRECT("AS4:AS"&amp;ROW()-1)),""))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IF(AND($A108&lt;&gt;"",$A108&lt;&gt;"TOTAL"),IF(AND([3]PREMIOS_GRADOS!$CB106&lt;&gt;"",[3]PREMIOS_GRADOS!$CB106&lt;&gt;0),[3]PREMIOS_GRADOS!$CB106,""),IF($A108="TOTAL",SUM(INDIRECT("AU4:AU"&amp;ROW()-1)),""))</f>
        <v/>
      </c>
      <c r="AV108" s="7" t="str">
        <f ca="1">IF(AND($A108&lt;&gt;"",$A108&lt;&gt;"TOTAL"),IF(AND([3]PREMIOS_GRADOS!$CD106&lt;&gt;"",[3]PREMIOS_GRADOS!$CD106&lt;&gt;0),[3]PREMIOS_GRADOS!$CD106,""),IF($A108="TOTAL",SUM(INDIRECT("AV4:AV"&amp;ROW()-1)),""))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IF(AND($A108&lt;&gt;"",$A108&lt;&gt;"TOTAL"),IF(AND([3]PREMIOS_GRADOS!$CG106&lt;&gt;"",[3]PREMIOS_GRADOS!$CG106&lt;&gt;0),[3]PREMIOS_GRADOS!$CG106,""),IF($A108="TOTAL",SUM(INDIRECT("AX4:AX"&amp;ROW()-1)),""))</f>
        <v/>
      </c>
      <c r="AY108" s="7" t="str">
        <f ca="1">IF(AND($A108&lt;&gt;"",$A108&lt;&gt;"TOTAL"),IF(AND([3]PREMIOS_GRADOS!$CI106&lt;&gt;"",[3]PREMIOS_GRADOS!$CI106&lt;&gt;0),[3]PREMIOS_GRADOS!$CI106,""),IF($A108="TOTAL",SUM(INDIRECT("AY4:AY"&amp;ROW()-1)),""))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IF(AND($A108&lt;&gt;"",$A108&lt;&gt;"TOTAL"),IF(AND([3]PREMIOS_GRADOS!$CL106&lt;&gt;"",[3]PREMIOS_GRADOS!$CL106&lt;&gt;0),[3]PREMIOS_GRADOS!$CL106,""),IF($A108="TOTAL",SUM(INDIRECT("BA4:BA"&amp;ROW()-1)),""))</f>
        <v/>
      </c>
      <c r="BB108" s="7" t="str">
        <f ca="1">IF(AND($A108&lt;&gt;"",$A108&lt;&gt;"TOTAL"),IF(AND([3]PREMIOS_GRADOS!$CN106&lt;&gt;"",[3]PREMIOS_GRADOS!$CN106&lt;&gt;0),[3]PREMIOS_GRADOS!$CN106,""),IF($A108="TOTAL",SUM(INDIRECT("BB4:BB"&amp;ROW()-1)),""))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IF(AND($A108&lt;&gt;"",$A108&lt;&gt;"TOTAL"),IF(AND([3]PREMIOS_GRADOS!$CQ106&lt;&gt;"",[3]PREMIOS_GRADOS!$CQ106&lt;&gt;0),[3]PREMIOS_GRADOS!$CQ106,""),IF($A108="TOTAL",SUM(INDIRECT("BD4:BD"&amp;ROW()-1)),""))</f>
        <v/>
      </c>
      <c r="BE108" s="7" t="str">
        <f ca="1">IF(AND($A108&lt;&gt;"",$A108&lt;&gt;"TOTAL"),IF(AND([3]PREMIOS_GRADOS!$CS106&lt;&gt;"",[3]PREMIOS_GRADOS!$CS106&lt;&gt;0),[3]PREMIOS_GRADOS!$CS106,""),IF($A108="TOTAL",SUM(INDIRECT("BE4:BE"&amp;ROW()-1)),""))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IF([3]PREMIOS_GRADOS!$D107&lt;&gt;"",[3]PREMIOS_GRADOS!$D107,IF(AND([3]PREMIOS_GRADOS!$D107="",[3]PREMIOS_GRADOS!$D108="",[3]PREMIOS_GRADOS!$D106=""),"","TOTAL"))</f>
        <v/>
      </c>
      <c r="B109" s="7" t="str">
        <f ca="1">IF(AND($A109&lt;&gt;"",$A109&lt;&gt;"TOTAL"),IF(AND([3]PREMIOS_GRADOS!$E107&lt;&gt;"",[3]PREMIOS_GRADOS!$E107&lt;&gt;0),[3]PREMIOS_GRADOS!$E107,""),IF($A109="TOTAL",SUM(INDIRECT("B4:B"&amp;ROW()-1)),""))</f>
        <v/>
      </c>
      <c r="C109" s="7" t="str">
        <f ca="1">IF(AND($A109&lt;&gt;"",$A109&lt;&gt;"TOTAL"),IF(AND([3]PREMIOS_GRADOS!$G107&lt;&gt;"",[3]PREMIOS_GRADOS!$G107&lt;&gt;0),[3]PREMIOS_GRADOS!$G107,""),IF($A109="TOTAL",SUM(INDIRECT("C4:C"&amp;ROW()-1)),""))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IF(AND($A109&lt;&gt;"",$A109&lt;&gt;"TOTAL"),IF(AND([3]PREMIOS_GRADOS!$J107&lt;&gt;"",[3]PREMIOS_GRADOS!$J107&lt;&gt;0),[3]PREMIOS_GRADOS!$J107,""),IF($A109="TOTAL",SUM(INDIRECT("E4:E"&amp;ROW()-1)),""))</f>
        <v/>
      </c>
      <c r="F109" s="7" t="str">
        <f ca="1">IF(AND($A109&lt;&gt;"",$A109&lt;&gt;"TOTAL"),IF(AND([3]PREMIOS_GRADOS!$L107&lt;&gt;"",[3]PREMIOS_GRADOS!$L107&lt;&gt;0),[3]PREMIOS_GRADOS!$L107,""),IF($A109="TOTAL",SUM(INDIRECT("F4:F"&amp;ROW()-1)),""))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IF(AND($A109&lt;&gt;"",$A109&lt;&gt;"TOTAL"),IF(AND([3]PREMIOS_GRADOS!$O107&lt;&gt;"",[3]PREMIOS_GRADOS!$O107&lt;&gt;0),[3]PREMIOS_GRADOS!$O107,""),IF($A109="TOTAL",SUM(INDIRECT("H4:H"&amp;ROW()-1)),""))</f>
        <v/>
      </c>
      <c r="I109" s="7" t="str">
        <f ca="1">IF(AND($A109&lt;&gt;"",$A109&lt;&gt;"TOTAL"),IF(AND([3]PREMIOS_GRADOS!$Q107&lt;&gt;"",[3]PREMIOS_GRADOS!$Q107&lt;&gt;0),[3]PREMIOS_GRADOS!$Q107,""),IF($A109="TOTAL",SUM(INDIRECT("I4:I"&amp;ROW()-1)),""))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IF(AND($A109&lt;&gt;"",$A109&lt;&gt;"TOTAL"),IF(AND([3]PREMIOS_GRADOS!$T107&lt;&gt;"",[3]PREMIOS_GRADOS!$T107&lt;&gt;0),[3]PREMIOS_GRADOS!$T107,""),IF($A109="TOTAL",SUM(INDIRECT("K4:K"&amp;ROW()-1)),""))</f>
        <v/>
      </c>
      <c r="L109" s="7" t="str">
        <f ca="1">IF(AND($A109&lt;&gt;"",$A109&lt;&gt;"TOTAL"),IF(AND([3]PREMIOS_GRADOS!$V107&lt;&gt;"",[3]PREMIOS_GRADOS!$V107&lt;&gt;0),[3]PREMIOS_GRADOS!$V107,""),IF($A109="TOTAL",SUM(INDIRECT("L4:L"&amp;ROW()-1)),""))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IF(AND($A109&lt;&gt;"",$A109&lt;&gt;"TOTAL"),IF(AND([3]PREMIOS_GRADOS!$Y107&lt;&gt;"",[3]PREMIOS_GRADOS!$Y107&lt;&gt;0),[3]PREMIOS_GRADOS!$Y107,""),IF($A109="TOTAL",SUM(INDIRECT("N4:N"&amp;ROW()-1)),""))</f>
        <v/>
      </c>
      <c r="O109" s="7" t="str">
        <f ca="1">IF(AND($A109&lt;&gt;"",$A109&lt;&gt;"TOTAL"),IF(AND([3]PREMIOS_GRADOS!$AA107&lt;&gt;"",[3]PREMIOS_GRADOS!$AA107&lt;&gt;0),[3]PREMIOS_GRADOS!$AA107,""),IF($A109="TOTAL",SUM(INDIRECT("O4:O"&amp;ROW()-1)),""))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IF(AND($A109&lt;&gt;"",$A109&lt;&gt;"TOTAL"),IF(AND([3]PREMIOS_GRADOS!$AD107&lt;&gt;"",[3]PREMIOS_GRADOS!$AD107&lt;&gt;0),[3]PREMIOS_GRADOS!$AD107,""),IF($A109="TOTAL",SUM(INDIRECT("Q4:Q"&amp;ROW()-1)),""))</f>
        <v/>
      </c>
      <c r="R109" s="7" t="str">
        <f ca="1">IF(AND($A109&lt;&gt;"",$A109&lt;&gt;"TOTAL"),IF(AND([3]PREMIOS_GRADOS!$AF107&lt;&gt;"",[3]PREMIOS_GRADOS!$AF107&lt;&gt;0),[3]PREMIOS_GRADOS!$AF107,""),IF($A109="TOTAL",SUM(INDIRECT("R4:R"&amp;ROW()-1)),""))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IF(AND($A109&lt;&gt;"",$A109&lt;&gt;"TOTAL"),IF(AND([3]PREMIOS_GRADOS!$AI107&lt;&gt;"",[3]PREMIOS_GRADOS!$AI107&lt;&gt;0),[3]PREMIOS_GRADOS!$AI107,""),IF($A109="TOTAL",SUM(INDIRECT("T4:T"&amp;ROW()-1)),""))</f>
        <v/>
      </c>
      <c r="U109" s="7" t="str">
        <f ca="1">IF(AND($A109&lt;&gt;"",$A109&lt;&gt;"TOTAL"),IF(AND([3]PREMIOS_GRADOS!$AK107&lt;&gt;"",[3]PREMIOS_GRADOS!$AK107&lt;&gt;0),[3]PREMIOS_GRADOS!$AK107,""),IF($A109="TOTAL",SUM(INDIRECT("U4:U"&amp;ROW()-1)),""))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IF(AND($A109&lt;&gt;"",$A109&lt;&gt;"TOTAL"),IF(AND([3]PREMIOS_GRADOS!$AN107&lt;&gt;"",[3]PREMIOS_GRADOS!$AN107&lt;&gt;0),[3]PREMIOS_GRADOS!$AN107,""),IF($A109="TOTAL",SUM(INDIRECT("W4:W"&amp;ROW()-1)),""))</f>
        <v/>
      </c>
      <c r="X109" s="7" t="str">
        <f ca="1">IF(AND($A109&lt;&gt;"",$A109&lt;&gt;"TOTAL"),IF(AND([3]PREMIOS_GRADOS!$AP107&lt;&gt;"",[3]PREMIOS_GRADOS!$AP107&lt;&gt;0),[3]PREMIOS_GRADOS!$AP107,""),IF($A109="TOTAL",SUM(INDIRECT("X4:X"&amp;ROW()-1)),""))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IF(AND($A109&lt;&gt;"",$A109&lt;&gt;"TOTAL"),IF(AND([3]PREMIOS_GRADOS!$AS107&lt;&gt;"",[3]PREMIOS_GRADOS!$AS107&lt;&gt;0),[3]PREMIOS_GRADOS!$AS107,""),IF($A109="TOTAL",SUM(INDIRECT("Z4:Z"&amp;ROW()-1)),""))</f>
        <v/>
      </c>
      <c r="AA109" s="7" t="str">
        <f ca="1">IF(AND($A109&lt;&gt;"",$A109&lt;&gt;"TOTAL"),IF(AND([3]PREMIOS_GRADOS!$AU107&lt;&gt;"",[3]PREMIOS_GRADOS!$AU107&lt;&gt;0),[3]PREMIOS_GRADOS!$AU107,""),IF($A109="TOTAL",SUM(INDIRECT("AA4:AA"&amp;ROW()-1)),""))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IF(AND($A109&lt;&gt;"",$A109&lt;&gt;"TOTAL"),IF(AND([3]PREMIOS_GRADOS!$AX107&lt;&gt;"",[3]PREMIOS_GRADOS!$AX107&lt;&gt;0),[3]PREMIOS_GRADOS!$AX107,""),IF($A109="TOTAL",SUM(INDIRECT("AC4:AC"&amp;ROW()-1)),""))</f>
        <v/>
      </c>
      <c r="AD109" s="7" t="str">
        <f ca="1">IF(AND($A109&lt;&gt;"",$A109&lt;&gt;"TOTAL"),IF(AND([3]PREMIOS_GRADOS!$AZ107&lt;&gt;"",[3]PREMIOS_GRADOS!$AZ107&lt;&gt;0),[3]PREMIOS_GRADOS!$AZ107,""),IF($A109="TOTAL",SUM(INDIRECT("AD4:AD"&amp;ROW()-1)),""))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IF(AND($A109&lt;&gt;"",$A109&lt;&gt;"TOTAL"),IF(AND([3]PREMIOS_GRADOS!$BC107&lt;&gt;"",[3]PREMIOS_GRADOS!$BC107&lt;&gt;0),[3]PREMIOS_GRADOS!$BC107,""),IF($A109="TOTAL",SUM(INDIRECT("AF4:AF"&amp;ROW()-1)),""))</f>
        <v/>
      </c>
      <c r="AG109" s="7" t="str">
        <f ca="1">IF(AND($A109&lt;&gt;"",$A109&lt;&gt;"TOTAL"),IF(AND([3]PREMIOS_GRADOS!$BE107&lt;&gt;"",[3]PREMIOS_GRADOS!$BE107&lt;&gt;0),[3]PREMIOS_GRADOS!$BE107,""),IF($A109="TOTAL",SUM(INDIRECT("AG4:AG"&amp;ROW()-1)),""))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IF(AND($A109&lt;&gt;"",$A109&lt;&gt;"TOTAL"),IF(AND([3]PREMIOS_GRADOS!$BH107&lt;&gt;"",[3]PREMIOS_GRADOS!$BH107&lt;&gt;0),[3]PREMIOS_GRADOS!$BH107,""),IF($A109="TOTAL",SUM(INDIRECT("AI4:AI"&amp;ROW()-1)),""))</f>
        <v/>
      </c>
      <c r="AJ109" s="7" t="str">
        <f ca="1">IF(AND($A109&lt;&gt;"",$A109&lt;&gt;"TOTAL"),IF(AND([3]PREMIOS_GRADOS!$BJ107&lt;&gt;"",[3]PREMIOS_GRADOS!$BJ107&lt;&gt;0),[3]PREMIOS_GRADOS!$BJ107,""),IF($A109="TOTAL",SUM(INDIRECT("AJ4:AJ"&amp;ROW()-1)),""))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IF(AND($A109&lt;&gt;"",$A109&lt;&gt;"TOTAL"),IF(AND([3]PREMIOS_GRADOS!$BM107&lt;&gt;"",[3]PREMIOS_GRADOS!$BM107&lt;&gt;0),[3]PREMIOS_GRADOS!$BM107,""),IF($A109="TOTAL",SUM(INDIRECT("AL4:AL"&amp;ROW()-1)),""))</f>
        <v/>
      </c>
      <c r="AM109" s="7" t="str">
        <f ca="1">IF(AND($A109&lt;&gt;"",$A109&lt;&gt;"TOTAL"),IF(AND([3]PREMIOS_GRADOS!$BO107&lt;&gt;"",[3]PREMIOS_GRADOS!$BO107&lt;&gt;0),[3]PREMIOS_GRADOS!$BO107,""),IF($A109="TOTAL",SUM(INDIRECT("AM4:AM"&amp;ROW()-1)),""))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IF(AND($A109&lt;&gt;"",$A109&lt;&gt;"TOTAL"),IF(AND([3]PREMIOS_GRADOS!$BR107&lt;&gt;"",[3]PREMIOS_GRADOS!$BR107&lt;&gt;0),[3]PREMIOS_GRADOS!$BR107,""),IF($A109="TOTAL",SUM(INDIRECT("AO4:AO"&amp;ROW()-1)),""))</f>
        <v/>
      </c>
      <c r="AP109" s="7" t="str">
        <f ca="1">IF(AND($A109&lt;&gt;"",$A109&lt;&gt;"TOTAL"),IF(AND([3]PREMIOS_GRADOS!$BT107&lt;&gt;"",[3]PREMIOS_GRADOS!$BT107&lt;&gt;0),[3]PREMIOS_GRADOS!$BT107,""),IF($A109="TOTAL",SUM(INDIRECT("AP4:AP"&amp;ROW()-1)),""))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IF(AND($A109&lt;&gt;"",$A109&lt;&gt;"TOTAL"),IF(AND([3]PREMIOS_GRADOS!$BW107&lt;&gt;"",[3]PREMIOS_GRADOS!$BW107&lt;&gt;0),[3]PREMIOS_GRADOS!$BW107,""),IF($A109="TOTAL",SUM(INDIRECT("AR4:AR"&amp;ROW()-1)),""))</f>
        <v/>
      </c>
      <c r="AS109" s="7" t="str">
        <f ca="1">IF(AND($A109&lt;&gt;"",$A109&lt;&gt;"TOTAL"),IF(AND([3]PREMIOS_GRADOS!$BY107&lt;&gt;"",[3]PREMIOS_GRADOS!$BY107&lt;&gt;0),[3]PREMIOS_GRADOS!$BY107,""),IF($A109="TOTAL",SUM(INDIRECT("AS4:AS"&amp;ROW()-1)),""))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IF(AND($A109&lt;&gt;"",$A109&lt;&gt;"TOTAL"),IF(AND([3]PREMIOS_GRADOS!$CB107&lt;&gt;"",[3]PREMIOS_GRADOS!$CB107&lt;&gt;0),[3]PREMIOS_GRADOS!$CB107,""),IF($A109="TOTAL",SUM(INDIRECT("AU4:AU"&amp;ROW()-1)),""))</f>
        <v/>
      </c>
      <c r="AV109" s="7" t="str">
        <f ca="1">IF(AND($A109&lt;&gt;"",$A109&lt;&gt;"TOTAL"),IF(AND([3]PREMIOS_GRADOS!$CD107&lt;&gt;"",[3]PREMIOS_GRADOS!$CD107&lt;&gt;0),[3]PREMIOS_GRADOS!$CD107,""),IF($A109="TOTAL",SUM(INDIRECT("AV4:AV"&amp;ROW()-1)),""))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IF(AND($A109&lt;&gt;"",$A109&lt;&gt;"TOTAL"),IF(AND([3]PREMIOS_GRADOS!$CG107&lt;&gt;"",[3]PREMIOS_GRADOS!$CG107&lt;&gt;0),[3]PREMIOS_GRADOS!$CG107,""),IF($A109="TOTAL",SUM(INDIRECT("AX4:AX"&amp;ROW()-1)),""))</f>
        <v/>
      </c>
      <c r="AY109" s="7" t="str">
        <f ca="1">IF(AND($A109&lt;&gt;"",$A109&lt;&gt;"TOTAL"),IF(AND([3]PREMIOS_GRADOS!$CI107&lt;&gt;"",[3]PREMIOS_GRADOS!$CI107&lt;&gt;0),[3]PREMIOS_GRADOS!$CI107,""),IF($A109="TOTAL",SUM(INDIRECT("AY4:AY"&amp;ROW()-1)),""))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IF(AND($A109&lt;&gt;"",$A109&lt;&gt;"TOTAL"),IF(AND([3]PREMIOS_GRADOS!$CL107&lt;&gt;"",[3]PREMIOS_GRADOS!$CL107&lt;&gt;0),[3]PREMIOS_GRADOS!$CL107,""),IF($A109="TOTAL",SUM(INDIRECT("BA4:BA"&amp;ROW()-1)),""))</f>
        <v/>
      </c>
      <c r="BB109" s="7" t="str">
        <f ca="1">IF(AND($A109&lt;&gt;"",$A109&lt;&gt;"TOTAL"),IF(AND([3]PREMIOS_GRADOS!$CN107&lt;&gt;"",[3]PREMIOS_GRADOS!$CN107&lt;&gt;0),[3]PREMIOS_GRADOS!$CN107,""),IF($A109="TOTAL",SUM(INDIRECT("BB4:BB"&amp;ROW()-1)),""))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IF(AND($A109&lt;&gt;"",$A109&lt;&gt;"TOTAL"),IF(AND([3]PREMIOS_GRADOS!$CQ107&lt;&gt;"",[3]PREMIOS_GRADOS!$CQ107&lt;&gt;0),[3]PREMIOS_GRADOS!$CQ107,""),IF($A109="TOTAL",SUM(INDIRECT("BD4:BD"&amp;ROW()-1)),""))</f>
        <v/>
      </c>
      <c r="BE109" s="7" t="str">
        <f ca="1">IF(AND($A109&lt;&gt;"",$A109&lt;&gt;"TOTAL"),IF(AND([3]PREMIOS_GRADOS!$CS107&lt;&gt;"",[3]PREMIOS_GRADOS!$CS107&lt;&gt;0),[3]PREMIOS_GRADOS!$CS107,""),IF($A109="TOTAL",SUM(INDIRECT("BE4:BE"&amp;ROW()-1)),""))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IF([3]PREMIOS_GRADOS!$D108&lt;&gt;"",[3]PREMIOS_GRADOS!$D108,IF(AND([3]PREMIOS_GRADOS!$D108="",[3]PREMIOS_GRADOS!$D109="",[3]PREMIOS_GRADOS!$D107=""),"","TOTAL"))</f>
        <v/>
      </c>
      <c r="B110" s="7" t="str">
        <f ca="1">IF(AND($A110&lt;&gt;"",$A110&lt;&gt;"TOTAL"),IF(AND([3]PREMIOS_GRADOS!$E108&lt;&gt;"",[3]PREMIOS_GRADOS!$E108&lt;&gt;0),[3]PREMIOS_GRADOS!$E108,""),IF($A110="TOTAL",SUM(INDIRECT("B4:B"&amp;ROW()-1)),""))</f>
        <v/>
      </c>
      <c r="C110" s="7" t="str">
        <f ca="1">IF(AND($A110&lt;&gt;"",$A110&lt;&gt;"TOTAL"),IF(AND([3]PREMIOS_GRADOS!$G108&lt;&gt;"",[3]PREMIOS_GRADOS!$G108&lt;&gt;0),[3]PREMIOS_GRADOS!$G108,""),IF($A110="TOTAL",SUM(INDIRECT("C4:C"&amp;ROW()-1)),""))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IF(AND($A110&lt;&gt;"",$A110&lt;&gt;"TOTAL"),IF(AND([3]PREMIOS_GRADOS!$J108&lt;&gt;"",[3]PREMIOS_GRADOS!$J108&lt;&gt;0),[3]PREMIOS_GRADOS!$J108,""),IF($A110="TOTAL",SUM(INDIRECT("E4:E"&amp;ROW()-1)),""))</f>
        <v/>
      </c>
      <c r="F110" s="7" t="str">
        <f ca="1">IF(AND($A110&lt;&gt;"",$A110&lt;&gt;"TOTAL"),IF(AND([3]PREMIOS_GRADOS!$L108&lt;&gt;"",[3]PREMIOS_GRADOS!$L108&lt;&gt;0),[3]PREMIOS_GRADOS!$L108,""),IF($A110="TOTAL",SUM(INDIRECT("F4:F"&amp;ROW()-1)),""))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IF(AND($A110&lt;&gt;"",$A110&lt;&gt;"TOTAL"),IF(AND([3]PREMIOS_GRADOS!$O108&lt;&gt;"",[3]PREMIOS_GRADOS!$O108&lt;&gt;0),[3]PREMIOS_GRADOS!$O108,""),IF($A110="TOTAL",SUM(INDIRECT("H4:H"&amp;ROW()-1)),""))</f>
        <v/>
      </c>
      <c r="I110" s="7" t="str">
        <f ca="1">IF(AND($A110&lt;&gt;"",$A110&lt;&gt;"TOTAL"),IF(AND([3]PREMIOS_GRADOS!$Q108&lt;&gt;"",[3]PREMIOS_GRADOS!$Q108&lt;&gt;0),[3]PREMIOS_GRADOS!$Q108,""),IF($A110="TOTAL",SUM(INDIRECT("I4:I"&amp;ROW()-1)),""))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IF(AND($A110&lt;&gt;"",$A110&lt;&gt;"TOTAL"),IF(AND([3]PREMIOS_GRADOS!$T108&lt;&gt;"",[3]PREMIOS_GRADOS!$T108&lt;&gt;0),[3]PREMIOS_GRADOS!$T108,""),IF($A110="TOTAL",SUM(INDIRECT("K4:K"&amp;ROW()-1)),""))</f>
        <v/>
      </c>
      <c r="L110" s="7" t="str">
        <f ca="1">IF(AND($A110&lt;&gt;"",$A110&lt;&gt;"TOTAL"),IF(AND([3]PREMIOS_GRADOS!$V108&lt;&gt;"",[3]PREMIOS_GRADOS!$V108&lt;&gt;0),[3]PREMIOS_GRADOS!$V108,""),IF($A110="TOTAL",SUM(INDIRECT("L4:L"&amp;ROW()-1)),""))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IF(AND($A110&lt;&gt;"",$A110&lt;&gt;"TOTAL"),IF(AND([3]PREMIOS_GRADOS!$Y108&lt;&gt;"",[3]PREMIOS_GRADOS!$Y108&lt;&gt;0),[3]PREMIOS_GRADOS!$Y108,""),IF($A110="TOTAL",SUM(INDIRECT("N4:N"&amp;ROW()-1)),""))</f>
        <v/>
      </c>
      <c r="O110" s="7" t="str">
        <f ca="1">IF(AND($A110&lt;&gt;"",$A110&lt;&gt;"TOTAL"),IF(AND([3]PREMIOS_GRADOS!$AA108&lt;&gt;"",[3]PREMIOS_GRADOS!$AA108&lt;&gt;0),[3]PREMIOS_GRADOS!$AA108,""),IF($A110="TOTAL",SUM(INDIRECT("O4:O"&amp;ROW()-1)),""))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IF(AND($A110&lt;&gt;"",$A110&lt;&gt;"TOTAL"),IF(AND([3]PREMIOS_GRADOS!$AD108&lt;&gt;"",[3]PREMIOS_GRADOS!$AD108&lt;&gt;0),[3]PREMIOS_GRADOS!$AD108,""),IF($A110="TOTAL",SUM(INDIRECT("Q4:Q"&amp;ROW()-1)),""))</f>
        <v/>
      </c>
      <c r="R110" s="7" t="str">
        <f ca="1">IF(AND($A110&lt;&gt;"",$A110&lt;&gt;"TOTAL"),IF(AND([3]PREMIOS_GRADOS!$AF108&lt;&gt;"",[3]PREMIOS_GRADOS!$AF108&lt;&gt;0),[3]PREMIOS_GRADOS!$AF108,""),IF($A110="TOTAL",SUM(INDIRECT("R4:R"&amp;ROW()-1)),""))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IF(AND($A110&lt;&gt;"",$A110&lt;&gt;"TOTAL"),IF(AND([3]PREMIOS_GRADOS!$AI108&lt;&gt;"",[3]PREMIOS_GRADOS!$AI108&lt;&gt;0),[3]PREMIOS_GRADOS!$AI108,""),IF($A110="TOTAL",SUM(INDIRECT("T4:T"&amp;ROW()-1)),""))</f>
        <v/>
      </c>
      <c r="U110" s="7" t="str">
        <f ca="1">IF(AND($A110&lt;&gt;"",$A110&lt;&gt;"TOTAL"),IF(AND([3]PREMIOS_GRADOS!$AK108&lt;&gt;"",[3]PREMIOS_GRADOS!$AK108&lt;&gt;0),[3]PREMIOS_GRADOS!$AK108,""),IF($A110="TOTAL",SUM(INDIRECT("U4:U"&amp;ROW()-1)),""))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IF(AND($A110&lt;&gt;"",$A110&lt;&gt;"TOTAL"),IF(AND([3]PREMIOS_GRADOS!$AN108&lt;&gt;"",[3]PREMIOS_GRADOS!$AN108&lt;&gt;0),[3]PREMIOS_GRADOS!$AN108,""),IF($A110="TOTAL",SUM(INDIRECT("W4:W"&amp;ROW()-1)),""))</f>
        <v/>
      </c>
      <c r="X110" s="7" t="str">
        <f ca="1">IF(AND($A110&lt;&gt;"",$A110&lt;&gt;"TOTAL"),IF(AND([3]PREMIOS_GRADOS!$AP108&lt;&gt;"",[3]PREMIOS_GRADOS!$AP108&lt;&gt;0),[3]PREMIOS_GRADOS!$AP108,""),IF($A110="TOTAL",SUM(INDIRECT("X4:X"&amp;ROW()-1)),""))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IF(AND($A110&lt;&gt;"",$A110&lt;&gt;"TOTAL"),IF(AND([3]PREMIOS_GRADOS!$AS108&lt;&gt;"",[3]PREMIOS_GRADOS!$AS108&lt;&gt;0),[3]PREMIOS_GRADOS!$AS108,""),IF($A110="TOTAL",SUM(INDIRECT("Z4:Z"&amp;ROW()-1)),""))</f>
        <v/>
      </c>
      <c r="AA110" s="7" t="str">
        <f ca="1">IF(AND($A110&lt;&gt;"",$A110&lt;&gt;"TOTAL"),IF(AND([3]PREMIOS_GRADOS!$AU108&lt;&gt;"",[3]PREMIOS_GRADOS!$AU108&lt;&gt;0),[3]PREMIOS_GRADOS!$AU108,""),IF($A110="TOTAL",SUM(INDIRECT("AA4:AA"&amp;ROW()-1)),""))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IF(AND($A110&lt;&gt;"",$A110&lt;&gt;"TOTAL"),IF(AND([3]PREMIOS_GRADOS!$AX108&lt;&gt;"",[3]PREMIOS_GRADOS!$AX108&lt;&gt;0),[3]PREMIOS_GRADOS!$AX108,""),IF($A110="TOTAL",SUM(INDIRECT("AC4:AC"&amp;ROW()-1)),""))</f>
        <v/>
      </c>
      <c r="AD110" s="7" t="str">
        <f ca="1">IF(AND($A110&lt;&gt;"",$A110&lt;&gt;"TOTAL"),IF(AND([3]PREMIOS_GRADOS!$AZ108&lt;&gt;"",[3]PREMIOS_GRADOS!$AZ108&lt;&gt;0),[3]PREMIOS_GRADOS!$AZ108,""),IF($A110="TOTAL",SUM(INDIRECT("AD4:AD"&amp;ROW()-1)),""))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IF(AND($A110&lt;&gt;"",$A110&lt;&gt;"TOTAL"),IF(AND([3]PREMIOS_GRADOS!$BC108&lt;&gt;"",[3]PREMIOS_GRADOS!$BC108&lt;&gt;0),[3]PREMIOS_GRADOS!$BC108,""),IF($A110="TOTAL",SUM(INDIRECT("AF4:AF"&amp;ROW()-1)),""))</f>
        <v/>
      </c>
      <c r="AG110" s="7" t="str">
        <f ca="1">IF(AND($A110&lt;&gt;"",$A110&lt;&gt;"TOTAL"),IF(AND([3]PREMIOS_GRADOS!$BE108&lt;&gt;"",[3]PREMIOS_GRADOS!$BE108&lt;&gt;0),[3]PREMIOS_GRADOS!$BE108,""),IF($A110="TOTAL",SUM(INDIRECT("AG4:AG"&amp;ROW()-1)),""))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IF(AND($A110&lt;&gt;"",$A110&lt;&gt;"TOTAL"),IF(AND([3]PREMIOS_GRADOS!$BH108&lt;&gt;"",[3]PREMIOS_GRADOS!$BH108&lt;&gt;0),[3]PREMIOS_GRADOS!$BH108,""),IF($A110="TOTAL",SUM(INDIRECT("AI4:AI"&amp;ROW()-1)),""))</f>
        <v/>
      </c>
      <c r="AJ110" s="7" t="str">
        <f ca="1">IF(AND($A110&lt;&gt;"",$A110&lt;&gt;"TOTAL"),IF(AND([3]PREMIOS_GRADOS!$BJ108&lt;&gt;"",[3]PREMIOS_GRADOS!$BJ108&lt;&gt;0),[3]PREMIOS_GRADOS!$BJ108,""),IF($A110="TOTAL",SUM(INDIRECT("AJ4:AJ"&amp;ROW()-1)),""))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IF(AND($A110&lt;&gt;"",$A110&lt;&gt;"TOTAL"),IF(AND([3]PREMIOS_GRADOS!$BM108&lt;&gt;"",[3]PREMIOS_GRADOS!$BM108&lt;&gt;0),[3]PREMIOS_GRADOS!$BM108,""),IF($A110="TOTAL",SUM(INDIRECT("AL4:AL"&amp;ROW()-1)),""))</f>
        <v/>
      </c>
      <c r="AM110" s="7" t="str">
        <f ca="1">IF(AND($A110&lt;&gt;"",$A110&lt;&gt;"TOTAL"),IF(AND([3]PREMIOS_GRADOS!$BO108&lt;&gt;"",[3]PREMIOS_GRADOS!$BO108&lt;&gt;0),[3]PREMIOS_GRADOS!$BO108,""),IF($A110="TOTAL",SUM(INDIRECT("AM4:AM"&amp;ROW()-1)),""))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IF(AND($A110&lt;&gt;"",$A110&lt;&gt;"TOTAL"),IF(AND([3]PREMIOS_GRADOS!$BR108&lt;&gt;"",[3]PREMIOS_GRADOS!$BR108&lt;&gt;0),[3]PREMIOS_GRADOS!$BR108,""),IF($A110="TOTAL",SUM(INDIRECT("AO4:AO"&amp;ROW()-1)),""))</f>
        <v/>
      </c>
      <c r="AP110" s="7" t="str">
        <f ca="1">IF(AND($A110&lt;&gt;"",$A110&lt;&gt;"TOTAL"),IF(AND([3]PREMIOS_GRADOS!$BT108&lt;&gt;"",[3]PREMIOS_GRADOS!$BT108&lt;&gt;0),[3]PREMIOS_GRADOS!$BT108,""),IF($A110="TOTAL",SUM(INDIRECT("AP4:AP"&amp;ROW()-1)),""))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IF(AND($A110&lt;&gt;"",$A110&lt;&gt;"TOTAL"),IF(AND([3]PREMIOS_GRADOS!$BW108&lt;&gt;"",[3]PREMIOS_GRADOS!$BW108&lt;&gt;0),[3]PREMIOS_GRADOS!$BW108,""),IF($A110="TOTAL",SUM(INDIRECT("AR4:AR"&amp;ROW()-1)),""))</f>
        <v/>
      </c>
      <c r="AS110" s="7" t="str">
        <f ca="1">IF(AND($A110&lt;&gt;"",$A110&lt;&gt;"TOTAL"),IF(AND([3]PREMIOS_GRADOS!$BY108&lt;&gt;"",[3]PREMIOS_GRADOS!$BY108&lt;&gt;0),[3]PREMIOS_GRADOS!$BY108,""),IF($A110="TOTAL",SUM(INDIRECT("AS4:AS"&amp;ROW()-1)),""))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IF(AND($A110&lt;&gt;"",$A110&lt;&gt;"TOTAL"),IF(AND([3]PREMIOS_GRADOS!$CB108&lt;&gt;"",[3]PREMIOS_GRADOS!$CB108&lt;&gt;0),[3]PREMIOS_GRADOS!$CB108,""),IF($A110="TOTAL",SUM(INDIRECT("AU4:AU"&amp;ROW()-1)),""))</f>
        <v/>
      </c>
      <c r="AV110" s="7" t="str">
        <f ca="1">IF(AND($A110&lt;&gt;"",$A110&lt;&gt;"TOTAL"),IF(AND([3]PREMIOS_GRADOS!$CD108&lt;&gt;"",[3]PREMIOS_GRADOS!$CD108&lt;&gt;0),[3]PREMIOS_GRADOS!$CD108,""),IF($A110="TOTAL",SUM(INDIRECT("AV4:AV"&amp;ROW()-1)),""))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IF(AND($A110&lt;&gt;"",$A110&lt;&gt;"TOTAL"),IF(AND([3]PREMIOS_GRADOS!$CG108&lt;&gt;"",[3]PREMIOS_GRADOS!$CG108&lt;&gt;0),[3]PREMIOS_GRADOS!$CG108,""),IF($A110="TOTAL",SUM(INDIRECT("AX4:AX"&amp;ROW()-1)),""))</f>
        <v/>
      </c>
      <c r="AY110" s="7" t="str">
        <f ca="1">IF(AND($A110&lt;&gt;"",$A110&lt;&gt;"TOTAL"),IF(AND([3]PREMIOS_GRADOS!$CI108&lt;&gt;"",[3]PREMIOS_GRADOS!$CI108&lt;&gt;0),[3]PREMIOS_GRADOS!$CI108,""),IF($A110="TOTAL",SUM(INDIRECT("AY4:AY"&amp;ROW()-1)),""))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IF(AND($A110&lt;&gt;"",$A110&lt;&gt;"TOTAL"),IF(AND([3]PREMIOS_GRADOS!$CL108&lt;&gt;"",[3]PREMIOS_GRADOS!$CL108&lt;&gt;0),[3]PREMIOS_GRADOS!$CL108,""),IF($A110="TOTAL",SUM(INDIRECT("BA4:BA"&amp;ROW()-1)),""))</f>
        <v/>
      </c>
      <c r="BB110" s="7" t="str">
        <f ca="1">IF(AND($A110&lt;&gt;"",$A110&lt;&gt;"TOTAL"),IF(AND([3]PREMIOS_GRADOS!$CN108&lt;&gt;"",[3]PREMIOS_GRADOS!$CN108&lt;&gt;0),[3]PREMIOS_GRADOS!$CN108,""),IF($A110="TOTAL",SUM(INDIRECT("BB4:BB"&amp;ROW()-1)),""))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IF(AND($A110&lt;&gt;"",$A110&lt;&gt;"TOTAL"),IF(AND([3]PREMIOS_GRADOS!$CQ108&lt;&gt;"",[3]PREMIOS_GRADOS!$CQ108&lt;&gt;0),[3]PREMIOS_GRADOS!$CQ108,""),IF($A110="TOTAL",SUM(INDIRECT("BD4:BD"&amp;ROW()-1)),""))</f>
        <v/>
      </c>
      <c r="BE110" s="7" t="str">
        <f ca="1">IF(AND($A110&lt;&gt;"",$A110&lt;&gt;"TOTAL"),IF(AND([3]PREMIOS_GRADOS!$CS108&lt;&gt;"",[3]PREMIOS_GRADOS!$CS108&lt;&gt;0),[3]PREMIOS_GRADOS!$CS108,""),IF($A110="TOTAL",SUM(INDIRECT("BE4:BE"&amp;ROW()-1)),""))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IF([3]PREMIOS_GRADOS!$D109&lt;&gt;"",[3]PREMIOS_GRADOS!$D109,IF(AND([3]PREMIOS_GRADOS!$D109="",[3]PREMIOS_GRADOS!$D110="",[3]PREMIOS_GRADOS!$D108=""),"","TOTAL"))</f>
        <v/>
      </c>
      <c r="B111" s="7" t="str">
        <f ca="1">IF(AND($A111&lt;&gt;"",$A111&lt;&gt;"TOTAL"),IF(AND([3]PREMIOS_GRADOS!$E109&lt;&gt;"",[3]PREMIOS_GRADOS!$E109&lt;&gt;0),[3]PREMIOS_GRADOS!$E109,""),IF($A111="TOTAL",SUM(INDIRECT("B4:B"&amp;ROW()-1)),""))</f>
        <v/>
      </c>
      <c r="C111" s="7" t="str">
        <f ca="1">IF(AND($A111&lt;&gt;"",$A111&lt;&gt;"TOTAL"),IF(AND([3]PREMIOS_GRADOS!$G109&lt;&gt;"",[3]PREMIOS_GRADOS!$G109&lt;&gt;0),[3]PREMIOS_GRADOS!$G109,""),IF($A111="TOTAL",SUM(INDIRECT("C4:C"&amp;ROW()-1)),""))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IF(AND($A111&lt;&gt;"",$A111&lt;&gt;"TOTAL"),IF(AND([3]PREMIOS_GRADOS!$J109&lt;&gt;"",[3]PREMIOS_GRADOS!$J109&lt;&gt;0),[3]PREMIOS_GRADOS!$J109,""),IF($A111="TOTAL",SUM(INDIRECT("E4:E"&amp;ROW()-1)),""))</f>
        <v/>
      </c>
      <c r="F111" s="7" t="str">
        <f ca="1">IF(AND($A111&lt;&gt;"",$A111&lt;&gt;"TOTAL"),IF(AND([3]PREMIOS_GRADOS!$L109&lt;&gt;"",[3]PREMIOS_GRADOS!$L109&lt;&gt;0),[3]PREMIOS_GRADOS!$L109,""),IF($A111="TOTAL",SUM(INDIRECT("F4:F"&amp;ROW()-1)),""))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IF(AND($A111&lt;&gt;"",$A111&lt;&gt;"TOTAL"),IF(AND([3]PREMIOS_GRADOS!$O109&lt;&gt;"",[3]PREMIOS_GRADOS!$O109&lt;&gt;0),[3]PREMIOS_GRADOS!$O109,""),IF($A111="TOTAL",SUM(INDIRECT("H4:H"&amp;ROW()-1)),""))</f>
        <v/>
      </c>
      <c r="I111" s="7" t="str">
        <f ca="1">IF(AND($A111&lt;&gt;"",$A111&lt;&gt;"TOTAL"),IF(AND([3]PREMIOS_GRADOS!$Q109&lt;&gt;"",[3]PREMIOS_GRADOS!$Q109&lt;&gt;0),[3]PREMIOS_GRADOS!$Q109,""),IF($A111="TOTAL",SUM(INDIRECT("I4:I"&amp;ROW()-1)),""))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IF(AND($A111&lt;&gt;"",$A111&lt;&gt;"TOTAL"),IF(AND([3]PREMIOS_GRADOS!$T109&lt;&gt;"",[3]PREMIOS_GRADOS!$T109&lt;&gt;0),[3]PREMIOS_GRADOS!$T109,""),IF($A111="TOTAL",SUM(INDIRECT("K4:K"&amp;ROW()-1)),""))</f>
        <v/>
      </c>
      <c r="L111" s="7" t="str">
        <f ca="1">IF(AND($A111&lt;&gt;"",$A111&lt;&gt;"TOTAL"),IF(AND([3]PREMIOS_GRADOS!$V109&lt;&gt;"",[3]PREMIOS_GRADOS!$V109&lt;&gt;0),[3]PREMIOS_GRADOS!$V109,""),IF($A111="TOTAL",SUM(INDIRECT("L4:L"&amp;ROW()-1)),""))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IF(AND($A111&lt;&gt;"",$A111&lt;&gt;"TOTAL"),IF(AND([3]PREMIOS_GRADOS!$Y109&lt;&gt;"",[3]PREMIOS_GRADOS!$Y109&lt;&gt;0),[3]PREMIOS_GRADOS!$Y109,""),IF($A111="TOTAL",SUM(INDIRECT("N4:N"&amp;ROW()-1)),""))</f>
        <v/>
      </c>
      <c r="O111" s="7" t="str">
        <f ca="1">IF(AND($A111&lt;&gt;"",$A111&lt;&gt;"TOTAL"),IF(AND([3]PREMIOS_GRADOS!$AA109&lt;&gt;"",[3]PREMIOS_GRADOS!$AA109&lt;&gt;0),[3]PREMIOS_GRADOS!$AA109,""),IF($A111="TOTAL",SUM(INDIRECT("O4:O"&amp;ROW()-1)),""))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IF(AND($A111&lt;&gt;"",$A111&lt;&gt;"TOTAL"),IF(AND([3]PREMIOS_GRADOS!$AD109&lt;&gt;"",[3]PREMIOS_GRADOS!$AD109&lt;&gt;0),[3]PREMIOS_GRADOS!$AD109,""),IF($A111="TOTAL",SUM(INDIRECT("Q4:Q"&amp;ROW()-1)),""))</f>
        <v/>
      </c>
      <c r="R111" s="7" t="str">
        <f ca="1">IF(AND($A111&lt;&gt;"",$A111&lt;&gt;"TOTAL"),IF(AND([3]PREMIOS_GRADOS!$AF109&lt;&gt;"",[3]PREMIOS_GRADOS!$AF109&lt;&gt;0),[3]PREMIOS_GRADOS!$AF109,""),IF($A111="TOTAL",SUM(INDIRECT("R4:R"&amp;ROW()-1)),""))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IF(AND($A111&lt;&gt;"",$A111&lt;&gt;"TOTAL"),IF(AND([3]PREMIOS_GRADOS!$AI109&lt;&gt;"",[3]PREMIOS_GRADOS!$AI109&lt;&gt;0),[3]PREMIOS_GRADOS!$AI109,""),IF($A111="TOTAL",SUM(INDIRECT("T4:T"&amp;ROW()-1)),""))</f>
        <v/>
      </c>
      <c r="U111" s="7" t="str">
        <f ca="1">IF(AND($A111&lt;&gt;"",$A111&lt;&gt;"TOTAL"),IF(AND([3]PREMIOS_GRADOS!$AK109&lt;&gt;"",[3]PREMIOS_GRADOS!$AK109&lt;&gt;0),[3]PREMIOS_GRADOS!$AK109,""),IF($A111="TOTAL",SUM(INDIRECT("U4:U"&amp;ROW()-1)),""))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IF(AND($A111&lt;&gt;"",$A111&lt;&gt;"TOTAL"),IF(AND([3]PREMIOS_GRADOS!$AN109&lt;&gt;"",[3]PREMIOS_GRADOS!$AN109&lt;&gt;0),[3]PREMIOS_GRADOS!$AN109,""),IF($A111="TOTAL",SUM(INDIRECT("W4:W"&amp;ROW()-1)),""))</f>
        <v/>
      </c>
      <c r="X111" s="7" t="str">
        <f ca="1">IF(AND($A111&lt;&gt;"",$A111&lt;&gt;"TOTAL"),IF(AND([3]PREMIOS_GRADOS!$AP109&lt;&gt;"",[3]PREMIOS_GRADOS!$AP109&lt;&gt;0),[3]PREMIOS_GRADOS!$AP109,""),IF($A111="TOTAL",SUM(INDIRECT("X4:X"&amp;ROW()-1)),""))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IF(AND($A111&lt;&gt;"",$A111&lt;&gt;"TOTAL"),IF(AND([3]PREMIOS_GRADOS!$AS109&lt;&gt;"",[3]PREMIOS_GRADOS!$AS109&lt;&gt;0),[3]PREMIOS_GRADOS!$AS109,""),IF($A111="TOTAL",SUM(INDIRECT("Z4:Z"&amp;ROW()-1)),""))</f>
        <v/>
      </c>
      <c r="AA111" s="7" t="str">
        <f ca="1">IF(AND($A111&lt;&gt;"",$A111&lt;&gt;"TOTAL"),IF(AND([3]PREMIOS_GRADOS!$AU109&lt;&gt;"",[3]PREMIOS_GRADOS!$AU109&lt;&gt;0),[3]PREMIOS_GRADOS!$AU109,""),IF($A111="TOTAL",SUM(INDIRECT("AA4:AA"&amp;ROW()-1)),""))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IF(AND($A111&lt;&gt;"",$A111&lt;&gt;"TOTAL"),IF(AND([3]PREMIOS_GRADOS!$AX109&lt;&gt;"",[3]PREMIOS_GRADOS!$AX109&lt;&gt;0),[3]PREMIOS_GRADOS!$AX109,""),IF($A111="TOTAL",SUM(INDIRECT("AC4:AC"&amp;ROW()-1)),""))</f>
        <v/>
      </c>
      <c r="AD111" s="7" t="str">
        <f ca="1">IF(AND($A111&lt;&gt;"",$A111&lt;&gt;"TOTAL"),IF(AND([3]PREMIOS_GRADOS!$AZ109&lt;&gt;"",[3]PREMIOS_GRADOS!$AZ109&lt;&gt;0),[3]PREMIOS_GRADOS!$AZ109,""),IF($A111="TOTAL",SUM(INDIRECT("AD4:AD"&amp;ROW()-1)),""))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IF(AND($A111&lt;&gt;"",$A111&lt;&gt;"TOTAL"),IF(AND([3]PREMIOS_GRADOS!$BC109&lt;&gt;"",[3]PREMIOS_GRADOS!$BC109&lt;&gt;0),[3]PREMIOS_GRADOS!$BC109,""),IF($A111="TOTAL",SUM(INDIRECT("AF4:AF"&amp;ROW()-1)),""))</f>
        <v/>
      </c>
      <c r="AG111" s="7" t="str">
        <f ca="1">IF(AND($A111&lt;&gt;"",$A111&lt;&gt;"TOTAL"),IF(AND([3]PREMIOS_GRADOS!$BE109&lt;&gt;"",[3]PREMIOS_GRADOS!$BE109&lt;&gt;0),[3]PREMIOS_GRADOS!$BE109,""),IF($A111="TOTAL",SUM(INDIRECT("AG4:AG"&amp;ROW()-1)),""))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IF(AND($A111&lt;&gt;"",$A111&lt;&gt;"TOTAL"),IF(AND([3]PREMIOS_GRADOS!$BH109&lt;&gt;"",[3]PREMIOS_GRADOS!$BH109&lt;&gt;0),[3]PREMIOS_GRADOS!$BH109,""),IF($A111="TOTAL",SUM(INDIRECT("AI4:AI"&amp;ROW()-1)),""))</f>
        <v/>
      </c>
      <c r="AJ111" s="7" t="str">
        <f ca="1">IF(AND($A111&lt;&gt;"",$A111&lt;&gt;"TOTAL"),IF(AND([3]PREMIOS_GRADOS!$BJ109&lt;&gt;"",[3]PREMIOS_GRADOS!$BJ109&lt;&gt;0),[3]PREMIOS_GRADOS!$BJ109,""),IF($A111="TOTAL",SUM(INDIRECT("AJ4:AJ"&amp;ROW()-1)),""))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IF(AND($A111&lt;&gt;"",$A111&lt;&gt;"TOTAL"),IF(AND([3]PREMIOS_GRADOS!$BM109&lt;&gt;"",[3]PREMIOS_GRADOS!$BM109&lt;&gt;0),[3]PREMIOS_GRADOS!$BM109,""),IF($A111="TOTAL",SUM(INDIRECT("AL4:AL"&amp;ROW()-1)),""))</f>
        <v/>
      </c>
      <c r="AM111" s="7" t="str">
        <f ca="1">IF(AND($A111&lt;&gt;"",$A111&lt;&gt;"TOTAL"),IF(AND([3]PREMIOS_GRADOS!$BO109&lt;&gt;"",[3]PREMIOS_GRADOS!$BO109&lt;&gt;0),[3]PREMIOS_GRADOS!$BO109,""),IF($A111="TOTAL",SUM(INDIRECT("AM4:AM"&amp;ROW()-1)),""))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IF(AND($A111&lt;&gt;"",$A111&lt;&gt;"TOTAL"),IF(AND([3]PREMIOS_GRADOS!$BR109&lt;&gt;"",[3]PREMIOS_GRADOS!$BR109&lt;&gt;0),[3]PREMIOS_GRADOS!$BR109,""),IF($A111="TOTAL",SUM(INDIRECT("AO4:AO"&amp;ROW()-1)),""))</f>
        <v/>
      </c>
      <c r="AP111" s="7" t="str">
        <f ca="1">IF(AND($A111&lt;&gt;"",$A111&lt;&gt;"TOTAL"),IF(AND([3]PREMIOS_GRADOS!$BT109&lt;&gt;"",[3]PREMIOS_GRADOS!$BT109&lt;&gt;0),[3]PREMIOS_GRADOS!$BT109,""),IF($A111="TOTAL",SUM(INDIRECT("AP4:AP"&amp;ROW()-1)),""))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IF(AND($A111&lt;&gt;"",$A111&lt;&gt;"TOTAL"),IF(AND([3]PREMIOS_GRADOS!$BW109&lt;&gt;"",[3]PREMIOS_GRADOS!$BW109&lt;&gt;0),[3]PREMIOS_GRADOS!$BW109,""),IF($A111="TOTAL",SUM(INDIRECT("AR4:AR"&amp;ROW()-1)),""))</f>
        <v/>
      </c>
      <c r="AS111" s="7" t="str">
        <f ca="1">IF(AND($A111&lt;&gt;"",$A111&lt;&gt;"TOTAL"),IF(AND([3]PREMIOS_GRADOS!$BY109&lt;&gt;"",[3]PREMIOS_GRADOS!$BY109&lt;&gt;0),[3]PREMIOS_GRADOS!$BY109,""),IF($A111="TOTAL",SUM(INDIRECT("AS4:AS"&amp;ROW()-1)),""))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IF(AND($A111&lt;&gt;"",$A111&lt;&gt;"TOTAL"),IF(AND([3]PREMIOS_GRADOS!$CB109&lt;&gt;"",[3]PREMIOS_GRADOS!$CB109&lt;&gt;0),[3]PREMIOS_GRADOS!$CB109,""),IF($A111="TOTAL",SUM(INDIRECT("AU4:AU"&amp;ROW()-1)),""))</f>
        <v/>
      </c>
      <c r="AV111" s="7" t="str">
        <f ca="1">IF(AND($A111&lt;&gt;"",$A111&lt;&gt;"TOTAL"),IF(AND([3]PREMIOS_GRADOS!$CD109&lt;&gt;"",[3]PREMIOS_GRADOS!$CD109&lt;&gt;0),[3]PREMIOS_GRADOS!$CD109,""),IF($A111="TOTAL",SUM(INDIRECT("AV4:AV"&amp;ROW()-1)),""))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IF(AND($A111&lt;&gt;"",$A111&lt;&gt;"TOTAL"),IF(AND([3]PREMIOS_GRADOS!$CG109&lt;&gt;"",[3]PREMIOS_GRADOS!$CG109&lt;&gt;0),[3]PREMIOS_GRADOS!$CG109,""),IF($A111="TOTAL",SUM(INDIRECT("AX4:AX"&amp;ROW()-1)),""))</f>
        <v/>
      </c>
      <c r="AY111" s="7" t="str">
        <f ca="1">IF(AND($A111&lt;&gt;"",$A111&lt;&gt;"TOTAL"),IF(AND([3]PREMIOS_GRADOS!$CI109&lt;&gt;"",[3]PREMIOS_GRADOS!$CI109&lt;&gt;0),[3]PREMIOS_GRADOS!$CI109,""),IF($A111="TOTAL",SUM(INDIRECT("AY4:AY"&amp;ROW()-1)),""))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IF(AND($A111&lt;&gt;"",$A111&lt;&gt;"TOTAL"),IF(AND([3]PREMIOS_GRADOS!$CL109&lt;&gt;"",[3]PREMIOS_GRADOS!$CL109&lt;&gt;0),[3]PREMIOS_GRADOS!$CL109,""),IF($A111="TOTAL",SUM(INDIRECT("BA4:BA"&amp;ROW()-1)),""))</f>
        <v/>
      </c>
      <c r="BB111" s="7" t="str">
        <f ca="1">IF(AND($A111&lt;&gt;"",$A111&lt;&gt;"TOTAL"),IF(AND([3]PREMIOS_GRADOS!$CN109&lt;&gt;"",[3]PREMIOS_GRADOS!$CN109&lt;&gt;0),[3]PREMIOS_GRADOS!$CN109,""),IF($A111="TOTAL",SUM(INDIRECT("BB4:BB"&amp;ROW()-1)),""))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IF(AND($A111&lt;&gt;"",$A111&lt;&gt;"TOTAL"),IF(AND([3]PREMIOS_GRADOS!$CQ109&lt;&gt;"",[3]PREMIOS_GRADOS!$CQ109&lt;&gt;0),[3]PREMIOS_GRADOS!$CQ109,""),IF($A111="TOTAL",SUM(INDIRECT("BD4:BD"&amp;ROW()-1)),""))</f>
        <v/>
      </c>
      <c r="BE111" s="7" t="str">
        <f ca="1">IF(AND($A111&lt;&gt;"",$A111&lt;&gt;"TOTAL"),IF(AND([3]PREMIOS_GRADOS!$CS109&lt;&gt;"",[3]PREMIOS_GRADOS!$CS109&lt;&gt;0),[3]PREMIOS_GRADOS!$CS109,""),IF($A111="TOTAL",SUM(INDIRECT("BE4:BE"&amp;ROW()-1)),""))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IF([3]PREMIOS_GRADOS!$D110&lt;&gt;"",[3]PREMIOS_GRADOS!$D110,IF(AND([3]PREMIOS_GRADOS!$D110="",[3]PREMIOS_GRADOS!$D111="",[3]PREMIOS_GRADOS!$D109=""),"","TOTAL"))</f>
        <v/>
      </c>
      <c r="B112" s="7" t="str">
        <f ca="1">IF(AND($A112&lt;&gt;"",$A112&lt;&gt;"TOTAL"),IF(AND([3]PREMIOS_GRADOS!$E110&lt;&gt;"",[3]PREMIOS_GRADOS!$E110&lt;&gt;0),[3]PREMIOS_GRADOS!$E110,""),IF($A112="TOTAL",SUM(INDIRECT("B4:B"&amp;ROW()-1)),""))</f>
        <v/>
      </c>
      <c r="C112" s="7" t="str">
        <f ca="1">IF(AND($A112&lt;&gt;"",$A112&lt;&gt;"TOTAL"),IF(AND([3]PREMIOS_GRADOS!$G110&lt;&gt;"",[3]PREMIOS_GRADOS!$G110&lt;&gt;0),[3]PREMIOS_GRADOS!$G110,""),IF($A112="TOTAL",SUM(INDIRECT("C4:C"&amp;ROW()-1)),""))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IF(AND($A112&lt;&gt;"",$A112&lt;&gt;"TOTAL"),IF(AND([3]PREMIOS_GRADOS!$J110&lt;&gt;"",[3]PREMIOS_GRADOS!$J110&lt;&gt;0),[3]PREMIOS_GRADOS!$J110,""),IF($A112="TOTAL",SUM(INDIRECT("E4:E"&amp;ROW()-1)),""))</f>
        <v/>
      </c>
      <c r="F112" s="7" t="str">
        <f ca="1">IF(AND($A112&lt;&gt;"",$A112&lt;&gt;"TOTAL"),IF(AND([3]PREMIOS_GRADOS!$L110&lt;&gt;"",[3]PREMIOS_GRADOS!$L110&lt;&gt;0),[3]PREMIOS_GRADOS!$L110,""),IF($A112="TOTAL",SUM(INDIRECT("F4:F"&amp;ROW()-1)),""))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IF(AND($A112&lt;&gt;"",$A112&lt;&gt;"TOTAL"),IF(AND([3]PREMIOS_GRADOS!$O110&lt;&gt;"",[3]PREMIOS_GRADOS!$O110&lt;&gt;0),[3]PREMIOS_GRADOS!$O110,""),IF($A112="TOTAL",SUM(INDIRECT("H4:H"&amp;ROW()-1)),""))</f>
        <v/>
      </c>
      <c r="I112" s="7" t="str">
        <f ca="1">IF(AND($A112&lt;&gt;"",$A112&lt;&gt;"TOTAL"),IF(AND([3]PREMIOS_GRADOS!$Q110&lt;&gt;"",[3]PREMIOS_GRADOS!$Q110&lt;&gt;0),[3]PREMIOS_GRADOS!$Q110,""),IF($A112="TOTAL",SUM(INDIRECT("I4:I"&amp;ROW()-1)),""))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IF(AND($A112&lt;&gt;"",$A112&lt;&gt;"TOTAL"),IF(AND([3]PREMIOS_GRADOS!$T110&lt;&gt;"",[3]PREMIOS_GRADOS!$T110&lt;&gt;0),[3]PREMIOS_GRADOS!$T110,""),IF($A112="TOTAL",SUM(INDIRECT("K4:K"&amp;ROW()-1)),""))</f>
        <v/>
      </c>
      <c r="L112" s="7" t="str">
        <f ca="1">IF(AND($A112&lt;&gt;"",$A112&lt;&gt;"TOTAL"),IF(AND([3]PREMIOS_GRADOS!$V110&lt;&gt;"",[3]PREMIOS_GRADOS!$V110&lt;&gt;0),[3]PREMIOS_GRADOS!$V110,""),IF($A112="TOTAL",SUM(INDIRECT("L4:L"&amp;ROW()-1)),""))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IF(AND($A112&lt;&gt;"",$A112&lt;&gt;"TOTAL"),IF(AND([3]PREMIOS_GRADOS!$Y110&lt;&gt;"",[3]PREMIOS_GRADOS!$Y110&lt;&gt;0),[3]PREMIOS_GRADOS!$Y110,""),IF($A112="TOTAL",SUM(INDIRECT("N4:N"&amp;ROW()-1)),""))</f>
        <v/>
      </c>
      <c r="O112" s="7" t="str">
        <f ca="1">IF(AND($A112&lt;&gt;"",$A112&lt;&gt;"TOTAL"),IF(AND([3]PREMIOS_GRADOS!$AA110&lt;&gt;"",[3]PREMIOS_GRADOS!$AA110&lt;&gt;0),[3]PREMIOS_GRADOS!$AA110,""),IF($A112="TOTAL",SUM(INDIRECT("O4:O"&amp;ROW()-1)),""))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IF(AND($A112&lt;&gt;"",$A112&lt;&gt;"TOTAL"),IF(AND([3]PREMIOS_GRADOS!$AD110&lt;&gt;"",[3]PREMIOS_GRADOS!$AD110&lt;&gt;0),[3]PREMIOS_GRADOS!$AD110,""),IF($A112="TOTAL",SUM(INDIRECT("Q4:Q"&amp;ROW()-1)),""))</f>
        <v/>
      </c>
      <c r="R112" s="7" t="str">
        <f ca="1">IF(AND($A112&lt;&gt;"",$A112&lt;&gt;"TOTAL"),IF(AND([3]PREMIOS_GRADOS!$AF110&lt;&gt;"",[3]PREMIOS_GRADOS!$AF110&lt;&gt;0),[3]PREMIOS_GRADOS!$AF110,""),IF($A112="TOTAL",SUM(INDIRECT("R4:R"&amp;ROW()-1)),""))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IF(AND($A112&lt;&gt;"",$A112&lt;&gt;"TOTAL"),IF(AND([3]PREMIOS_GRADOS!$AI110&lt;&gt;"",[3]PREMIOS_GRADOS!$AI110&lt;&gt;0),[3]PREMIOS_GRADOS!$AI110,""),IF($A112="TOTAL",SUM(INDIRECT("T4:T"&amp;ROW()-1)),""))</f>
        <v/>
      </c>
      <c r="U112" s="7" t="str">
        <f ca="1">IF(AND($A112&lt;&gt;"",$A112&lt;&gt;"TOTAL"),IF(AND([3]PREMIOS_GRADOS!$AK110&lt;&gt;"",[3]PREMIOS_GRADOS!$AK110&lt;&gt;0),[3]PREMIOS_GRADOS!$AK110,""),IF($A112="TOTAL",SUM(INDIRECT("U4:U"&amp;ROW()-1)),""))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IF(AND($A112&lt;&gt;"",$A112&lt;&gt;"TOTAL"),IF(AND([3]PREMIOS_GRADOS!$AN110&lt;&gt;"",[3]PREMIOS_GRADOS!$AN110&lt;&gt;0),[3]PREMIOS_GRADOS!$AN110,""),IF($A112="TOTAL",SUM(INDIRECT("W4:W"&amp;ROW()-1)),""))</f>
        <v/>
      </c>
      <c r="X112" s="7" t="str">
        <f ca="1">IF(AND($A112&lt;&gt;"",$A112&lt;&gt;"TOTAL"),IF(AND([3]PREMIOS_GRADOS!$AP110&lt;&gt;"",[3]PREMIOS_GRADOS!$AP110&lt;&gt;0),[3]PREMIOS_GRADOS!$AP110,""),IF($A112="TOTAL",SUM(INDIRECT("X4:X"&amp;ROW()-1)),""))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IF(AND($A112&lt;&gt;"",$A112&lt;&gt;"TOTAL"),IF(AND([3]PREMIOS_GRADOS!$AS110&lt;&gt;"",[3]PREMIOS_GRADOS!$AS110&lt;&gt;0),[3]PREMIOS_GRADOS!$AS110,""),IF($A112="TOTAL",SUM(INDIRECT("Z4:Z"&amp;ROW()-1)),""))</f>
        <v/>
      </c>
      <c r="AA112" s="7" t="str">
        <f ca="1">IF(AND($A112&lt;&gt;"",$A112&lt;&gt;"TOTAL"),IF(AND([3]PREMIOS_GRADOS!$AU110&lt;&gt;"",[3]PREMIOS_GRADOS!$AU110&lt;&gt;0),[3]PREMIOS_GRADOS!$AU110,""),IF($A112="TOTAL",SUM(INDIRECT("AA4:AA"&amp;ROW()-1)),""))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IF(AND($A112&lt;&gt;"",$A112&lt;&gt;"TOTAL"),IF(AND([3]PREMIOS_GRADOS!$AX110&lt;&gt;"",[3]PREMIOS_GRADOS!$AX110&lt;&gt;0),[3]PREMIOS_GRADOS!$AX110,""),IF($A112="TOTAL",SUM(INDIRECT("AC4:AC"&amp;ROW()-1)),""))</f>
        <v/>
      </c>
      <c r="AD112" s="7" t="str">
        <f ca="1">IF(AND($A112&lt;&gt;"",$A112&lt;&gt;"TOTAL"),IF(AND([3]PREMIOS_GRADOS!$AZ110&lt;&gt;"",[3]PREMIOS_GRADOS!$AZ110&lt;&gt;0),[3]PREMIOS_GRADOS!$AZ110,""),IF($A112="TOTAL",SUM(INDIRECT("AD4:AD"&amp;ROW()-1)),""))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IF(AND($A112&lt;&gt;"",$A112&lt;&gt;"TOTAL"),IF(AND([3]PREMIOS_GRADOS!$BC110&lt;&gt;"",[3]PREMIOS_GRADOS!$BC110&lt;&gt;0),[3]PREMIOS_GRADOS!$BC110,""),IF($A112="TOTAL",SUM(INDIRECT("AF4:AF"&amp;ROW()-1)),""))</f>
        <v/>
      </c>
      <c r="AG112" s="7" t="str">
        <f ca="1">IF(AND($A112&lt;&gt;"",$A112&lt;&gt;"TOTAL"),IF(AND([3]PREMIOS_GRADOS!$BE110&lt;&gt;"",[3]PREMIOS_GRADOS!$BE110&lt;&gt;0),[3]PREMIOS_GRADOS!$BE110,""),IF($A112="TOTAL",SUM(INDIRECT("AG4:AG"&amp;ROW()-1)),""))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IF(AND($A112&lt;&gt;"",$A112&lt;&gt;"TOTAL"),IF(AND([3]PREMIOS_GRADOS!$BH110&lt;&gt;"",[3]PREMIOS_GRADOS!$BH110&lt;&gt;0),[3]PREMIOS_GRADOS!$BH110,""),IF($A112="TOTAL",SUM(INDIRECT("AI4:AI"&amp;ROW()-1)),""))</f>
        <v/>
      </c>
      <c r="AJ112" s="7" t="str">
        <f ca="1">IF(AND($A112&lt;&gt;"",$A112&lt;&gt;"TOTAL"),IF(AND([3]PREMIOS_GRADOS!$BJ110&lt;&gt;"",[3]PREMIOS_GRADOS!$BJ110&lt;&gt;0),[3]PREMIOS_GRADOS!$BJ110,""),IF($A112="TOTAL",SUM(INDIRECT("AJ4:AJ"&amp;ROW()-1)),""))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IF(AND($A112&lt;&gt;"",$A112&lt;&gt;"TOTAL"),IF(AND([3]PREMIOS_GRADOS!$BM110&lt;&gt;"",[3]PREMIOS_GRADOS!$BM110&lt;&gt;0),[3]PREMIOS_GRADOS!$BM110,""),IF($A112="TOTAL",SUM(INDIRECT("AL4:AL"&amp;ROW()-1)),""))</f>
        <v/>
      </c>
      <c r="AM112" s="7" t="str">
        <f ca="1">IF(AND($A112&lt;&gt;"",$A112&lt;&gt;"TOTAL"),IF(AND([3]PREMIOS_GRADOS!$BO110&lt;&gt;"",[3]PREMIOS_GRADOS!$BO110&lt;&gt;0),[3]PREMIOS_GRADOS!$BO110,""),IF($A112="TOTAL",SUM(INDIRECT("AM4:AM"&amp;ROW()-1)),""))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IF(AND($A112&lt;&gt;"",$A112&lt;&gt;"TOTAL"),IF(AND([3]PREMIOS_GRADOS!$BR110&lt;&gt;"",[3]PREMIOS_GRADOS!$BR110&lt;&gt;0),[3]PREMIOS_GRADOS!$BR110,""),IF($A112="TOTAL",SUM(INDIRECT("AO4:AO"&amp;ROW()-1)),""))</f>
        <v/>
      </c>
      <c r="AP112" s="7" t="str">
        <f ca="1">IF(AND($A112&lt;&gt;"",$A112&lt;&gt;"TOTAL"),IF(AND([3]PREMIOS_GRADOS!$BT110&lt;&gt;"",[3]PREMIOS_GRADOS!$BT110&lt;&gt;0),[3]PREMIOS_GRADOS!$BT110,""),IF($A112="TOTAL",SUM(INDIRECT("AP4:AP"&amp;ROW()-1)),""))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IF(AND($A112&lt;&gt;"",$A112&lt;&gt;"TOTAL"),IF(AND([3]PREMIOS_GRADOS!$BW110&lt;&gt;"",[3]PREMIOS_GRADOS!$BW110&lt;&gt;0),[3]PREMIOS_GRADOS!$BW110,""),IF($A112="TOTAL",SUM(INDIRECT("AR4:AR"&amp;ROW()-1)),""))</f>
        <v/>
      </c>
      <c r="AS112" s="7" t="str">
        <f ca="1">IF(AND($A112&lt;&gt;"",$A112&lt;&gt;"TOTAL"),IF(AND([3]PREMIOS_GRADOS!$BY110&lt;&gt;"",[3]PREMIOS_GRADOS!$BY110&lt;&gt;0),[3]PREMIOS_GRADOS!$BY110,""),IF($A112="TOTAL",SUM(INDIRECT("AS4:AS"&amp;ROW()-1)),""))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IF(AND($A112&lt;&gt;"",$A112&lt;&gt;"TOTAL"),IF(AND([3]PREMIOS_GRADOS!$CB110&lt;&gt;"",[3]PREMIOS_GRADOS!$CB110&lt;&gt;0),[3]PREMIOS_GRADOS!$CB110,""),IF($A112="TOTAL",SUM(INDIRECT("AU4:AU"&amp;ROW()-1)),""))</f>
        <v/>
      </c>
      <c r="AV112" s="7" t="str">
        <f ca="1">IF(AND($A112&lt;&gt;"",$A112&lt;&gt;"TOTAL"),IF(AND([3]PREMIOS_GRADOS!$CD110&lt;&gt;"",[3]PREMIOS_GRADOS!$CD110&lt;&gt;0),[3]PREMIOS_GRADOS!$CD110,""),IF($A112="TOTAL",SUM(INDIRECT("AV4:AV"&amp;ROW()-1)),""))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IF(AND($A112&lt;&gt;"",$A112&lt;&gt;"TOTAL"),IF(AND([3]PREMIOS_GRADOS!$CG110&lt;&gt;"",[3]PREMIOS_GRADOS!$CG110&lt;&gt;0),[3]PREMIOS_GRADOS!$CG110,""),IF($A112="TOTAL",SUM(INDIRECT("AX4:AX"&amp;ROW()-1)),""))</f>
        <v/>
      </c>
      <c r="AY112" s="7" t="str">
        <f ca="1">IF(AND($A112&lt;&gt;"",$A112&lt;&gt;"TOTAL"),IF(AND([3]PREMIOS_GRADOS!$CI110&lt;&gt;"",[3]PREMIOS_GRADOS!$CI110&lt;&gt;0),[3]PREMIOS_GRADOS!$CI110,""),IF($A112="TOTAL",SUM(INDIRECT("AY4:AY"&amp;ROW()-1)),""))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IF(AND($A112&lt;&gt;"",$A112&lt;&gt;"TOTAL"),IF(AND([3]PREMIOS_GRADOS!$CL110&lt;&gt;"",[3]PREMIOS_GRADOS!$CL110&lt;&gt;0),[3]PREMIOS_GRADOS!$CL110,""),IF($A112="TOTAL",SUM(INDIRECT("BA4:BA"&amp;ROW()-1)),""))</f>
        <v/>
      </c>
      <c r="BB112" s="7" t="str">
        <f ca="1">IF(AND($A112&lt;&gt;"",$A112&lt;&gt;"TOTAL"),IF(AND([3]PREMIOS_GRADOS!$CN110&lt;&gt;"",[3]PREMIOS_GRADOS!$CN110&lt;&gt;0),[3]PREMIOS_GRADOS!$CN110,""),IF($A112="TOTAL",SUM(INDIRECT("BB4:BB"&amp;ROW()-1)),""))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IF(AND($A112&lt;&gt;"",$A112&lt;&gt;"TOTAL"),IF(AND([3]PREMIOS_GRADOS!$CQ110&lt;&gt;"",[3]PREMIOS_GRADOS!$CQ110&lt;&gt;0),[3]PREMIOS_GRADOS!$CQ110,""),IF($A112="TOTAL",SUM(INDIRECT("BD4:BD"&amp;ROW()-1)),""))</f>
        <v/>
      </c>
      <c r="BE112" s="7" t="str">
        <f ca="1">IF(AND($A112&lt;&gt;"",$A112&lt;&gt;"TOTAL"),IF(AND([3]PREMIOS_GRADOS!$CS110&lt;&gt;"",[3]PREMIOS_GRADOS!$CS110&lt;&gt;0),[3]PREMIOS_GRADOS!$CS110,""),IF($A112="TOTAL",SUM(INDIRECT("BE4:BE"&amp;ROW()-1)),""))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IF([3]PREMIOS_GRADOS!$D111&lt;&gt;"",[3]PREMIOS_GRADOS!$D111,IF(AND([3]PREMIOS_GRADOS!$D111="",[3]PREMIOS_GRADOS!$D112="",[3]PREMIOS_GRADOS!$D110=""),"","TOTAL"))</f>
        <v/>
      </c>
      <c r="B113" s="7" t="str">
        <f ca="1">IF(AND($A113&lt;&gt;"",$A113&lt;&gt;"TOTAL"),IF(AND([3]PREMIOS_GRADOS!$E111&lt;&gt;"",[3]PREMIOS_GRADOS!$E111&lt;&gt;0),[3]PREMIOS_GRADOS!$E111,""),IF($A113="TOTAL",SUM(INDIRECT("B4:B"&amp;ROW()-1)),""))</f>
        <v/>
      </c>
      <c r="C113" s="7" t="str">
        <f ca="1">IF(AND($A113&lt;&gt;"",$A113&lt;&gt;"TOTAL"),IF(AND([3]PREMIOS_GRADOS!$G111&lt;&gt;"",[3]PREMIOS_GRADOS!$G111&lt;&gt;0),[3]PREMIOS_GRADOS!$G111,""),IF($A113="TOTAL",SUM(INDIRECT("C4:C"&amp;ROW()-1)),""))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IF(AND($A113&lt;&gt;"",$A113&lt;&gt;"TOTAL"),IF(AND([3]PREMIOS_GRADOS!$J111&lt;&gt;"",[3]PREMIOS_GRADOS!$J111&lt;&gt;0),[3]PREMIOS_GRADOS!$J111,""),IF($A113="TOTAL",SUM(INDIRECT("E4:E"&amp;ROW()-1)),""))</f>
        <v/>
      </c>
      <c r="F113" s="7" t="str">
        <f ca="1">IF(AND($A113&lt;&gt;"",$A113&lt;&gt;"TOTAL"),IF(AND([3]PREMIOS_GRADOS!$L111&lt;&gt;"",[3]PREMIOS_GRADOS!$L111&lt;&gt;0),[3]PREMIOS_GRADOS!$L111,""),IF($A113="TOTAL",SUM(INDIRECT("F4:F"&amp;ROW()-1)),""))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IF(AND($A113&lt;&gt;"",$A113&lt;&gt;"TOTAL"),IF(AND([3]PREMIOS_GRADOS!$O111&lt;&gt;"",[3]PREMIOS_GRADOS!$O111&lt;&gt;0),[3]PREMIOS_GRADOS!$O111,""),IF($A113="TOTAL",SUM(INDIRECT("H4:H"&amp;ROW()-1)),""))</f>
        <v/>
      </c>
      <c r="I113" s="7" t="str">
        <f ca="1">IF(AND($A113&lt;&gt;"",$A113&lt;&gt;"TOTAL"),IF(AND([3]PREMIOS_GRADOS!$Q111&lt;&gt;"",[3]PREMIOS_GRADOS!$Q111&lt;&gt;0),[3]PREMIOS_GRADOS!$Q111,""),IF($A113="TOTAL",SUM(INDIRECT("I4:I"&amp;ROW()-1)),""))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IF(AND($A113&lt;&gt;"",$A113&lt;&gt;"TOTAL"),IF(AND([3]PREMIOS_GRADOS!$T111&lt;&gt;"",[3]PREMIOS_GRADOS!$T111&lt;&gt;0),[3]PREMIOS_GRADOS!$T111,""),IF($A113="TOTAL",SUM(INDIRECT("K4:K"&amp;ROW()-1)),""))</f>
        <v/>
      </c>
      <c r="L113" s="7" t="str">
        <f ca="1">IF(AND($A113&lt;&gt;"",$A113&lt;&gt;"TOTAL"),IF(AND([3]PREMIOS_GRADOS!$V111&lt;&gt;"",[3]PREMIOS_GRADOS!$V111&lt;&gt;0),[3]PREMIOS_GRADOS!$V111,""),IF($A113="TOTAL",SUM(INDIRECT("L4:L"&amp;ROW()-1)),""))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IF(AND($A113&lt;&gt;"",$A113&lt;&gt;"TOTAL"),IF(AND([3]PREMIOS_GRADOS!$Y111&lt;&gt;"",[3]PREMIOS_GRADOS!$Y111&lt;&gt;0),[3]PREMIOS_GRADOS!$Y111,""),IF($A113="TOTAL",SUM(INDIRECT("N4:N"&amp;ROW()-1)),""))</f>
        <v/>
      </c>
      <c r="O113" s="7" t="str">
        <f ca="1">IF(AND($A113&lt;&gt;"",$A113&lt;&gt;"TOTAL"),IF(AND([3]PREMIOS_GRADOS!$AA111&lt;&gt;"",[3]PREMIOS_GRADOS!$AA111&lt;&gt;0),[3]PREMIOS_GRADOS!$AA111,""),IF($A113="TOTAL",SUM(INDIRECT("O4:O"&amp;ROW()-1)),""))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IF(AND($A113&lt;&gt;"",$A113&lt;&gt;"TOTAL"),IF(AND([3]PREMIOS_GRADOS!$AD111&lt;&gt;"",[3]PREMIOS_GRADOS!$AD111&lt;&gt;0),[3]PREMIOS_GRADOS!$AD111,""),IF($A113="TOTAL",SUM(INDIRECT("Q4:Q"&amp;ROW()-1)),""))</f>
        <v/>
      </c>
      <c r="R113" s="7" t="str">
        <f ca="1">IF(AND($A113&lt;&gt;"",$A113&lt;&gt;"TOTAL"),IF(AND([3]PREMIOS_GRADOS!$AF111&lt;&gt;"",[3]PREMIOS_GRADOS!$AF111&lt;&gt;0),[3]PREMIOS_GRADOS!$AF111,""),IF($A113="TOTAL",SUM(INDIRECT("R4:R"&amp;ROW()-1)),""))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IF(AND($A113&lt;&gt;"",$A113&lt;&gt;"TOTAL"),IF(AND([3]PREMIOS_GRADOS!$AI111&lt;&gt;"",[3]PREMIOS_GRADOS!$AI111&lt;&gt;0),[3]PREMIOS_GRADOS!$AI111,""),IF($A113="TOTAL",SUM(INDIRECT("T4:T"&amp;ROW()-1)),""))</f>
        <v/>
      </c>
      <c r="U113" s="7" t="str">
        <f ca="1">IF(AND($A113&lt;&gt;"",$A113&lt;&gt;"TOTAL"),IF(AND([3]PREMIOS_GRADOS!$AK111&lt;&gt;"",[3]PREMIOS_GRADOS!$AK111&lt;&gt;0),[3]PREMIOS_GRADOS!$AK111,""),IF($A113="TOTAL",SUM(INDIRECT("U4:U"&amp;ROW()-1)),""))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IF(AND($A113&lt;&gt;"",$A113&lt;&gt;"TOTAL"),IF(AND([3]PREMIOS_GRADOS!$AN111&lt;&gt;"",[3]PREMIOS_GRADOS!$AN111&lt;&gt;0),[3]PREMIOS_GRADOS!$AN111,""),IF($A113="TOTAL",SUM(INDIRECT("W4:W"&amp;ROW()-1)),""))</f>
        <v/>
      </c>
      <c r="X113" s="7" t="str">
        <f ca="1">IF(AND($A113&lt;&gt;"",$A113&lt;&gt;"TOTAL"),IF(AND([3]PREMIOS_GRADOS!$AP111&lt;&gt;"",[3]PREMIOS_GRADOS!$AP111&lt;&gt;0),[3]PREMIOS_GRADOS!$AP111,""),IF($A113="TOTAL",SUM(INDIRECT("X4:X"&amp;ROW()-1)),""))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IF(AND($A113&lt;&gt;"",$A113&lt;&gt;"TOTAL"),IF(AND([3]PREMIOS_GRADOS!$AS111&lt;&gt;"",[3]PREMIOS_GRADOS!$AS111&lt;&gt;0),[3]PREMIOS_GRADOS!$AS111,""),IF($A113="TOTAL",SUM(INDIRECT("Z4:Z"&amp;ROW()-1)),""))</f>
        <v/>
      </c>
      <c r="AA113" s="7" t="str">
        <f ca="1">IF(AND($A113&lt;&gt;"",$A113&lt;&gt;"TOTAL"),IF(AND([3]PREMIOS_GRADOS!$AU111&lt;&gt;"",[3]PREMIOS_GRADOS!$AU111&lt;&gt;0),[3]PREMIOS_GRADOS!$AU111,""),IF($A113="TOTAL",SUM(INDIRECT("AA4:AA"&amp;ROW()-1)),""))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IF(AND($A113&lt;&gt;"",$A113&lt;&gt;"TOTAL"),IF(AND([3]PREMIOS_GRADOS!$AX111&lt;&gt;"",[3]PREMIOS_GRADOS!$AX111&lt;&gt;0),[3]PREMIOS_GRADOS!$AX111,""),IF($A113="TOTAL",SUM(INDIRECT("AC4:AC"&amp;ROW()-1)),""))</f>
        <v/>
      </c>
      <c r="AD113" s="7" t="str">
        <f ca="1">IF(AND($A113&lt;&gt;"",$A113&lt;&gt;"TOTAL"),IF(AND([3]PREMIOS_GRADOS!$AZ111&lt;&gt;"",[3]PREMIOS_GRADOS!$AZ111&lt;&gt;0),[3]PREMIOS_GRADOS!$AZ111,""),IF($A113="TOTAL",SUM(INDIRECT("AD4:AD"&amp;ROW()-1)),""))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IF(AND($A113&lt;&gt;"",$A113&lt;&gt;"TOTAL"),IF(AND([3]PREMIOS_GRADOS!$BC111&lt;&gt;"",[3]PREMIOS_GRADOS!$BC111&lt;&gt;0),[3]PREMIOS_GRADOS!$BC111,""),IF($A113="TOTAL",SUM(INDIRECT("AF4:AF"&amp;ROW()-1)),""))</f>
        <v/>
      </c>
      <c r="AG113" s="7" t="str">
        <f ca="1">IF(AND($A113&lt;&gt;"",$A113&lt;&gt;"TOTAL"),IF(AND([3]PREMIOS_GRADOS!$BE111&lt;&gt;"",[3]PREMIOS_GRADOS!$BE111&lt;&gt;0),[3]PREMIOS_GRADOS!$BE111,""),IF($A113="TOTAL",SUM(INDIRECT("AG4:AG"&amp;ROW()-1)),""))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IF(AND($A113&lt;&gt;"",$A113&lt;&gt;"TOTAL"),IF(AND([3]PREMIOS_GRADOS!$BH111&lt;&gt;"",[3]PREMIOS_GRADOS!$BH111&lt;&gt;0),[3]PREMIOS_GRADOS!$BH111,""),IF($A113="TOTAL",SUM(INDIRECT("AI4:AI"&amp;ROW()-1)),""))</f>
        <v/>
      </c>
      <c r="AJ113" s="7" t="str">
        <f ca="1">IF(AND($A113&lt;&gt;"",$A113&lt;&gt;"TOTAL"),IF(AND([3]PREMIOS_GRADOS!$BJ111&lt;&gt;"",[3]PREMIOS_GRADOS!$BJ111&lt;&gt;0),[3]PREMIOS_GRADOS!$BJ111,""),IF($A113="TOTAL",SUM(INDIRECT("AJ4:AJ"&amp;ROW()-1)),""))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IF(AND($A113&lt;&gt;"",$A113&lt;&gt;"TOTAL"),IF(AND([3]PREMIOS_GRADOS!$BM111&lt;&gt;"",[3]PREMIOS_GRADOS!$BM111&lt;&gt;0),[3]PREMIOS_GRADOS!$BM111,""),IF($A113="TOTAL",SUM(INDIRECT("AL4:AL"&amp;ROW()-1)),""))</f>
        <v/>
      </c>
      <c r="AM113" s="7" t="str">
        <f ca="1">IF(AND($A113&lt;&gt;"",$A113&lt;&gt;"TOTAL"),IF(AND([3]PREMIOS_GRADOS!$BO111&lt;&gt;"",[3]PREMIOS_GRADOS!$BO111&lt;&gt;0),[3]PREMIOS_GRADOS!$BO111,""),IF($A113="TOTAL",SUM(INDIRECT("AM4:AM"&amp;ROW()-1)),""))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IF(AND($A113&lt;&gt;"",$A113&lt;&gt;"TOTAL"),IF(AND([3]PREMIOS_GRADOS!$BR111&lt;&gt;"",[3]PREMIOS_GRADOS!$BR111&lt;&gt;0),[3]PREMIOS_GRADOS!$BR111,""),IF($A113="TOTAL",SUM(INDIRECT("AO4:AO"&amp;ROW()-1)),""))</f>
        <v/>
      </c>
      <c r="AP113" s="7" t="str">
        <f ca="1">IF(AND($A113&lt;&gt;"",$A113&lt;&gt;"TOTAL"),IF(AND([3]PREMIOS_GRADOS!$BT111&lt;&gt;"",[3]PREMIOS_GRADOS!$BT111&lt;&gt;0),[3]PREMIOS_GRADOS!$BT111,""),IF($A113="TOTAL",SUM(INDIRECT("AP4:AP"&amp;ROW()-1)),""))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IF(AND($A113&lt;&gt;"",$A113&lt;&gt;"TOTAL"),IF(AND([3]PREMIOS_GRADOS!$BW111&lt;&gt;"",[3]PREMIOS_GRADOS!$BW111&lt;&gt;0),[3]PREMIOS_GRADOS!$BW111,""),IF($A113="TOTAL",SUM(INDIRECT("AR4:AR"&amp;ROW()-1)),""))</f>
        <v/>
      </c>
      <c r="AS113" s="7" t="str">
        <f ca="1">IF(AND($A113&lt;&gt;"",$A113&lt;&gt;"TOTAL"),IF(AND([3]PREMIOS_GRADOS!$BY111&lt;&gt;"",[3]PREMIOS_GRADOS!$BY111&lt;&gt;0),[3]PREMIOS_GRADOS!$BY111,""),IF($A113="TOTAL",SUM(INDIRECT("AS4:AS"&amp;ROW()-1)),""))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IF(AND($A113&lt;&gt;"",$A113&lt;&gt;"TOTAL"),IF(AND([3]PREMIOS_GRADOS!$CB111&lt;&gt;"",[3]PREMIOS_GRADOS!$CB111&lt;&gt;0),[3]PREMIOS_GRADOS!$CB111,""),IF($A113="TOTAL",SUM(INDIRECT("AU4:AU"&amp;ROW()-1)),""))</f>
        <v/>
      </c>
      <c r="AV113" s="7" t="str">
        <f ca="1">IF(AND($A113&lt;&gt;"",$A113&lt;&gt;"TOTAL"),IF(AND([3]PREMIOS_GRADOS!$CD111&lt;&gt;"",[3]PREMIOS_GRADOS!$CD111&lt;&gt;0),[3]PREMIOS_GRADOS!$CD111,""),IF($A113="TOTAL",SUM(INDIRECT("AV4:AV"&amp;ROW()-1)),""))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IF(AND($A113&lt;&gt;"",$A113&lt;&gt;"TOTAL"),IF(AND([3]PREMIOS_GRADOS!$CG111&lt;&gt;"",[3]PREMIOS_GRADOS!$CG111&lt;&gt;0),[3]PREMIOS_GRADOS!$CG111,""),IF($A113="TOTAL",SUM(INDIRECT("AX4:AX"&amp;ROW()-1)),""))</f>
        <v/>
      </c>
      <c r="AY113" s="7" t="str">
        <f ca="1">IF(AND($A113&lt;&gt;"",$A113&lt;&gt;"TOTAL"),IF(AND([3]PREMIOS_GRADOS!$CI111&lt;&gt;"",[3]PREMIOS_GRADOS!$CI111&lt;&gt;0),[3]PREMIOS_GRADOS!$CI111,""),IF($A113="TOTAL",SUM(INDIRECT("AY4:AY"&amp;ROW()-1)),""))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IF(AND($A113&lt;&gt;"",$A113&lt;&gt;"TOTAL"),IF(AND([3]PREMIOS_GRADOS!$CL111&lt;&gt;"",[3]PREMIOS_GRADOS!$CL111&lt;&gt;0),[3]PREMIOS_GRADOS!$CL111,""),IF($A113="TOTAL",SUM(INDIRECT("BA4:BA"&amp;ROW()-1)),""))</f>
        <v/>
      </c>
      <c r="BB113" s="7" t="str">
        <f ca="1">IF(AND($A113&lt;&gt;"",$A113&lt;&gt;"TOTAL"),IF(AND([3]PREMIOS_GRADOS!$CN111&lt;&gt;"",[3]PREMIOS_GRADOS!$CN111&lt;&gt;0),[3]PREMIOS_GRADOS!$CN111,""),IF($A113="TOTAL",SUM(INDIRECT("BB4:BB"&amp;ROW()-1)),""))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IF(AND($A113&lt;&gt;"",$A113&lt;&gt;"TOTAL"),IF(AND([3]PREMIOS_GRADOS!$CQ111&lt;&gt;"",[3]PREMIOS_GRADOS!$CQ111&lt;&gt;0),[3]PREMIOS_GRADOS!$CQ111,""),IF($A113="TOTAL",SUM(INDIRECT("BD4:BD"&amp;ROW()-1)),""))</f>
        <v/>
      </c>
      <c r="BE113" s="7" t="str">
        <f ca="1">IF(AND($A113&lt;&gt;"",$A113&lt;&gt;"TOTAL"),IF(AND([3]PREMIOS_GRADOS!$CS111&lt;&gt;"",[3]PREMIOS_GRADOS!$CS111&lt;&gt;0),[3]PREMIOS_GRADOS!$CS111,""),IF($A113="TOTAL",SUM(INDIRECT("BE4:BE"&amp;ROW()-1)),""))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IF([3]PREMIOS_GRADOS!$D112&lt;&gt;"",[3]PREMIOS_GRADOS!$D112,IF(AND([3]PREMIOS_GRADOS!$D112="",[3]PREMIOS_GRADOS!$D113="",[3]PREMIOS_GRADOS!$D111=""),"","TOTAL"))</f>
        <v/>
      </c>
      <c r="B114" s="7" t="str">
        <f ca="1">IF(AND($A114&lt;&gt;"",$A114&lt;&gt;"TOTAL"),IF(AND([3]PREMIOS_GRADOS!$E112&lt;&gt;"",[3]PREMIOS_GRADOS!$E112&lt;&gt;0),[3]PREMIOS_GRADOS!$E112,""),IF($A114="TOTAL",SUM(INDIRECT("B4:B"&amp;ROW()-1)),""))</f>
        <v/>
      </c>
      <c r="C114" s="7" t="str">
        <f ca="1">IF(AND($A114&lt;&gt;"",$A114&lt;&gt;"TOTAL"),IF(AND([3]PREMIOS_GRADOS!$G112&lt;&gt;"",[3]PREMIOS_GRADOS!$G112&lt;&gt;0),[3]PREMIOS_GRADOS!$G112,""),IF($A114="TOTAL",SUM(INDIRECT("C4:C"&amp;ROW()-1)),""))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IF(AND($A114&lt;&gt;"",$A114&lt;&gt;"TOTAL"),IF(AND([3]PREMIOS_GRADOS!$J112&lt;&gt;"",[3]PREMIOS_GRADOS!$J112&lt;&gt;0),[3]PREMIOS_GRADOS!$J112,""),IF($A114="TOTAL",SUM(INDIRECT("E4:E"&amp;ROW()-1)),""))</f>
        <v/>
      </c>
      <c r="F114" s="7" t="str">
        <f ca="1">IF(AND($A114&lt;&gt;"",$A114&lt;&gt;"TOTAL"),IF(AND([3]PREMIOS_GRADOS!$L112&lt;&gt;"",[3]PREMIOS_GRADOS!$L112&lt;&gt;0),[3]PREMIOS_GRADOS!$L112,""),IF($A114="TOTAL",SUM(INDIRECT("F4:F"&amp;ROW()-1)),""))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IF(AND($A114&lt;&gt;"",$A114&lt;&gt;"TOTAL"),IF(AND([3]PREMIOS_GRADOS!$O112&lt;&gt;"",[3]PREMIOS_GRADOS!$O112&lt;&gt;0),[3]PREMIOS_GRADOS!$O112,""),IF($A114="TOTAL",SUM(INDIRECT("H4:H"&amp;ROW()-1)),""))</f>
        <v/>
      </c>
      <c r="I114" s="7" t="str">
        <f ca="1">IF(AND($A114&lt;&gt;"",$A114&lt;&gt;"TOTAL"),IF(AND([3]PREMIOS_GRADOS!$Q112&lt;&gt;"",[3]PREMIOS_GRADOS!$Q112&lt;&gt;0),[3]PREMIOS_GRADOS!$Q112,""),IF($A114="TOTAL",SUM(INDIRECT("I4:I"&amp;ROW()-1)),""))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IF(AND($A114&lt;&gt;"",$A114&lt;&gt;"TOTAL"),IF(AND([3]PREMIOS_GRADOS!$T112&lt;&gt;"",[3]PREMIOS_GRADOS!$T112&lt;&gt;0),[3]PREMIOS_GRADOS!$T112,""),IF($A114="TOTAL",SUM(INDIRECT("K4:K"&amp;ROW()-1)),""))</f>
        <v/>
      </c>
      <c r="L114" s="7" t="str">
        <f ca="1">IF(AND($A114&lt;&gt;"",$A114&lt;&gt;"TOTAL"),IF(AND([3]PREMIOS_GRADOS!$V112&lt;&gt;"",[3]PREMIOS_GRADOS!$V112&lt;&gt;0),[3]PREMIOS_GRADOS!$V112,""),IF($A114="TOTAL",SUM(INDIRECT("L4:L"&amp;ROW()-1)),""))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IF(AND($A114&lt;&gt;"",$A114&lt;&gt;"TOTAL"),IF(AND([3]PREMIOS_GRADOS!$Y112&lt;&gt;"",[3]PREMIOS_GRADOS!$Y112&lt;&gt;0),[3]PREMIOS_GRADOS!$Y112,""),IF($A114="TOTAL",SUM(INDIRECT("N4:N"&amp;ROW()-1)),""))</f>
        <v/>
      </c>
      <c r="O114" s="7" t="str">
        <f ca="1">IF(AND($A114&lt;&gt;"",$A114&lt;&gt;"TOTAL"),IF(AND([3]PREMIOS_GRADOS!$AA112&lt;&gt;"",[3]PREMIOS_GRADOS!$AA112&lt;&gt;0),[3]PREMIOS_GRADOS!$AA112,""),IF($A114="TOTAL",SUM(INDIRECT("O4:O"&amp;ROW()-1)),""))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IF(AND($A114&lt;&gt;"",$A114&lt;&gt;"TOTAL"),IF(AND([3]PREMIOS_GRADOS!$AD112&lt;&gt;"",[3]PREMIOS_GRADOS!$AD112&lt;&gt;0),[3]PREMIOS_GRADOS!$AD112,""),IF($A114="TOTAL",SUM(INDIRECT("Q4:Q"&amp;ROW()-1)),""))</f>
        <v/>
      </c>
      <c r="R114" s="7" t="str">
        <f ca="1">IF(AND($A114&lt;&gt;"",$A114&lt;&gt;"TOTAL"),IF(AND([3]PREMIOS_GRADOS!$AF112&lt;&gt;"",[3]PREMIOS_GRADOS!$AF112&lt;&gt;0),[3]PREMIOS_GRADOS!$AF112,""),IF($A114="TOTAL",SUM(INDIRECT("R4:R"&amp;ROW()-1)),""))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IF(AND($A114&lt;&gt;"",$A114&lt;&gt;"TOTAL"),IF(AND([3]PREMIOS_GRADOS!$AI112&lt;&gt;"",[3]PREMIOS_GRADOS!$AI112&lt;&gt;0),[3]PREMIOS_GRADOS!$AI112,""),IF($A114="TOTAL",SUM(INDIRECT("T4:T"&amp;ROW()-1)),""))</f>
        <v/>
      </c>
      <c r="U114" s="7" t="str">
        <f ca="1">IF(AND($A114&lt;&gt;"",$A114&lt;&gt;"TOTAL"),IF(AND([3]PREMIOS_GRADOS!$AK112&lt;&gt;"",[3]PREMIOS_GRADOS!$AK112&lt;&gt;0),[3]PREMIOS_GRADOS!$AK112,""),IF($A114="TOTAL",SUM(INDIRECT("U4:U"&amp;ROW()-1)),""))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IF(AND($A114&lt;&gt;"",$A114&lt;&gt;"TOTAL"),IF(AND([3]PREMIOS_GRADOS!$AN112&lt;&gt;"",[3]PREMIOS_GRADOS!$AN112&lt;&gt;0),[3]PREMIOS_GRADOS!$AN112,""),IF($A114="TOTAL",SUM(INDIRECT("W4:W"&amp;ROW()-1)),""))</f>
        <v/>
      </c>
      <c r="X114" s="7" t="str">
        <f ca="1">IF(AND($A114&lt;&gt;"",$A114&lt;&gt;"TOTAL"),IF(AND([3]PREMIOS_GRADOS!$AP112&lt;&gt;"",[3]PREMIOS_GRADOS!$AP112&lt;&gt;0),[3]PREMIOS_GRADOS!$AP112,""),IF($A114="TOTAL",SUM(INDIRECT("X4:X"&amp;ROW()-1)),""))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IF(AND($A114&lt;&gt;"",$A114&lt;&gt;"TOTAL"),IF(AND([3]PREMIOS_GRADOS!$AS112&lt;&gt;"",[3]PREMIOS_GRADOS!$AS112&lt;&gt;0),[3]PREMIOS_GRADOS!$AS112,""),IF($A114="TOTAL",SUM(INDIRECT("Z4:Z"&amp;ROW()-1)),""))</f>
        <v/>
      </c>
      <c r="AA114" s="7" t="str">
        <f ca="1">IF(AND($A114&lt;&gt;"",$A114&lt;&gt;"TOTAL"),IF(AND([3]PREMIOS_GRADOS!$AU112&lt;&gt;"",[3]PREMIOS_GRADOS!$AU112&lt;&gt;0),[3]PREMIOS_GRADOS!$AU112,""),IF($A114="TOTAL",SUM(INDIRECT("AA4:AA"&amp;ROW()-1)),""))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IF(AND($A114&lt;&gt;"",$A114&lt;&gt;"TOTAL"),IF(AND([3]PREMIOS_GRADOS!$AX112&lt;&gt;"",[3]PREMIOS_GRADOS!$AX112&lt;&gt;0),[3]PREMIOS_GRADOS!$AX112,""),IF($A114="TOTAL",SUM(INDIRECT("AC4:AC"&amp;ROW()-1)),""))</f>
        <v/>
      </c>
      <c r="AD114" s="7" t="str">
        <f ca="1">IF(AND($A114&lt;&gt;"",$A114&lt;&gt;"TOTAL"),IF(AND([3]PREMIOS_GRADOS!$AZ112&lt;&gt;"",[3]PREMIOS_GRADOS!$AZ112&lt;&gt;0),[3]PREMIOS_GRADOS!$AZ112,""),IF($A114="TOTAL",SUM(INDIRECT("AD4:AD"&amp;ROW()-1)),""))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IF(AND($A114&lt;&gt;"",$A114&lt;&gt;"TOTAL"),IF(AND([3]PREMIOS_GRADOS!$BC112&lt;&gt;"",[3]PREMIOS_GRADOS!$BC112&lt;&gt;0),[3]PREMIOS_GRADOS!$BC112,""),IF($A114="TOTAL",SUM(INDIRECT("AF4:AF"&amp;ROW()-1)),""))</f>
        <v/>
      </c>
      <c r="AG114" s="7" t="str">
        <f ca="1">IF(AND($A114&lt;&gt;"",$A114&lt;&gt;"TOTAL"),IF(AND([3]PREMIOS_GRADOS!$BE112&lt;&gt;"",[3]PREMIOS_GRADOS!$BE112&lt;&gt;0),[3]PREMIOS_GRADOS!$BE112,""),IF($A114="TOTAL",SUM(INDIRECT("AG4:AG"&amp;ROW()-1)),""))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IF(AND($A114&lt;&gt;"",$A114&lt;&gt;"TOTAL"),IF(AND([3]PREMIOS_GRADOS!$BH112&lt;&gt;"",[3]PREMIOS_GRADOS!$BH112&lt;&gt;0),[3]PREMIOS_GRADOS!$BH112,""),IF($A114="TOTAL",SUM(INDIRECT("AI4:AI"&amp;ROW()-1)),""))</f>
        <v/>
      </c>
      <c r="AJ114" s="7" t="str">
        <f ca="1">IF(AND($A114&lt;&gt;"",$A114&lt;&gt;"TOTAL"),IF(AND([3]PREMIOS_GRADOS!$BJ112&lt;&gt;"",[3]PREMIOS_GRADOS!$BJ112&lt;&gt;0),[3]PREMIOS_GRADOS!$BJ112,""),IF($A114="TOTAL",SUM(INDIRECT("AJ4:AJ"&amp;ROW()-1)),""))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IF(AND($A114&lt;&gt;"",$A114&lt;&gt;"TOTAL"),IF(AND([3]PREMIOS_GRADOS!$BM112&lt;&gt;"",[3]PREMIOS_GRADOS!$BM112&lt;&gt;0),[3]PREMIOS_GRADOS!$BM112,""),IF($A114="TOTAL",SUM(INDIRECT("AL4:AL"&amp;ROW()-1)),""))</f>
        <v/>
      </c>
      <c r="AM114" s="7" t="str">
        <f ca="1">IF(AND($A114&lt;&gt;"",$A114&lt;&gt;"TOTAL"),IF(AND([3]PREMIOS_GRADOS!$BO112&lt;&gt;"",[3]PREMIOS_GRADOS!$BO112&lt;&gt;0),[3]PREMIOS_GRADOS!$BO112,""),IF($A114="TOTAL",SUM(INDIRECT("AM4:AM"&amp;ROW()-1)),""))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IF(AND($A114&lt;&gt;"",$A114&lt;&gt;"TOTAL"),IF(AND([3]PREMIOS_GRADOS!$BR112&lt;&gt;"",[3]PREMIOS_GRADOS!$BR112&lt;&gt;0),[3]PREMIOS_GRADOS!$BR112,""),IF($A114="TOTAL",SUM(INDIRECT("AO4:AO"&amp;ROW()-1)),""))</f>
        <v/>
      </c>
      <c r="AP114" s="7" t="str">
        <f ca="1">IF(AND($A114&lt;&gt;"",$A114&lt;&gt;"TOTAL"),IF(AND([3]PREMIOS_GRADOS!$BT112&lt;&gt;"",[3]PREMIOS_GRADOS!$BT112&lt;&gt;0),[3]PREMIOS_GRADOS!$BT112,""),IF($A114="TOTAL",SUM(INDIRECT("AP4:AP"&amp;ROW()-1)),""))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IF(AND($A114&lt;&gt;"",$A114&lt;&gt;"TOTAL"),IF(AND([3]PREMIOS_GRADOS!$BW112&lt;&gt;"",[3]PREMIOS_GRADOS!$BW112&lt;&gt;0),[3]PREMIOS_GRADOS!$BW112,""),IF($A114="TOTAL",SUM(INDIRECT("AR4:AR"&amp;ROW()-1)),""))</f>
        <v/>
      </c>
      <c r="AS114" s="7" t="str">
        <f ca="1">IF(AND($A114&lt;&gt;"",$A114&lt;&gt;"TOTAL"),IF(AND([3]PREMIOS_GRADOS!$BY112&lt;&gt;"",[3]PREMIOS_GRADOS!$BY112&lt;&gt;0),[3]PREMIOS_GRADOS!$BY112,""),IF($A114="TOTAL",SUM(INDIRECT("AS4:AS"&amp;ROW()-1)),""))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IF(AND($A114&lt;&gt;"",$A114&lt;&gt;"TOTAL"),IF(AND([3]PREMIOS_GRADOS!$CB112&lt;&gt;"",[3]PREMIOS_GRADOS!$CB112&lt;&gt;0),[3]PREMIOS_GRADOS!$CB112,""),IF($A114="TOTAL",SUM(INDIRECT("AU4:AU"&amp;ROW()-1)),""))</f>
        <v/>
      </c>
      <c r="AV114" s="7" t="str">
        <f ca="1">IF(AND($A114&lt;&gt;"",$A114&lt;&gt;"TOTAL"),IF(AND([3]PREMIOS_GRADOS!$CD112&lt;&gt;"",[3]PREMIOS_GRADOS!$CD112&lt;&gt;0),[3]PREMIOS_GRADOS!$CD112,""),IF($A114="TOTAL",SUM(INDIRECT("AV4:AV"&amp;ROW()-1)),""))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IF(AND($A114&lt;&gt;"",$A114&lt;&gt;"TOTAL"),IF(AND([3]PREMIOS_GRADOS!$CG112&lt;&gt;"",[3]PREMIOS_GRADOS!$CG112&lt;&gt;0),[3]PREMIOS_GRADOS!$CG112,""),IF($A114="TOTAL",SUM(INDIRECT("AX4:AX"&amp;ROW()-1)),""))</f>
        <v/>
      </c>
      <c r="AY114" s="7" t="str">
        <f ca="1">IF(AND($A114&lt;&gt;"",$A114&lt;&gt;"TOTAL"),IF(AND([3]PREMIOS_GRADOS!$CI112&lt;&gt;"",[3]PREMIOS_GRADOS!$CI112&lt;&gt;0),[3]PREMIOS_GRADOS!$CI112,""),IF($A114="TOTAL",SUM(INDIRECT("AY4:AY"&amp;ROW()-1)),""))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IF(AND($A114&lt;&gt;"",$A114&lt;&gt;"TOTAL"),IF(AND([3]PREMIOS_GRADOS!$CL112&lt;&gt;"",[3]PREMIOS_GRADOS!$CL112&lt;&gt;0),[3]PREMIOS_GRADOS!$CL112,""),IF($A114="TOTAL",SUM(INDIRECT("BA4:BA"&amp;ROW()-1)),""))</f>
        <v/>
      </c>
      <c r="BB114" s="7" t="str">
        <f ca="1">IF(AND($A114&lt;&gt;"",$A114&lt;&gt;"TOTAL"),IF(AND([3]PREMIOS_GRADOS!$CN112&lt;&gt;"",[3]PREMIOS_GRADOS!$CN112&lt;&gt;0),[3]PREMIOS_GRADOS!$CN112,""),IF($A114="TOTAL",SUM(INDIRECT("BB4:BB"&amp;ROW()-1)),""))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IF(AND($A114&lt;&gt;"",$A114&lt;&gt;"TOTAL"),IF(AND([3]PREMIOS_GRADOS!$CQ112&lt;&gt;"",[3]PREMIOS_GRADOS!$CQ112&lt;&gt;0),[3]PREMIOS_GRADOS!$CQ112,""),IF($A114="TOTAL",SUM(INDIRECT("BD4:BD"&amp;ROW()-1)),""))</f>
        <v/>
      </c>
      <c r="BE114" s="7" t="str">
        <f ca="1">IF(AND($A114&lt;&gt;"",$A114&lt;&gt;"TOTAL"),IF(AND([3]PREMIOS_GRADOS!$CS112&lt;&gt;"",[3]PREMIOS_GRADOS!$CS112&lt;&gt;0),[3]PREMIOS_GRADOS!$CS112,""),IF($A114="TOTAL",SUM(INDIRECT("BE4:BE"&amp;ROW()-1)),""))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IF([3]PREMIOS_GRADOS!$D113&lt;&gt;"",[3]PREMIOS_GRADOS!$D113,IF(AND([3]PREMIOS_GRADOS!$D113="",[3]PREMIOS_GRADOS!$D114="",[3]PREMIOS_GRADOS!$D112=""),"","TOTAL"))</f>
        <v/>
      </c>
      <c r="B115" s="7" t="str">
        <f ca="1">IF(AND($A115&lt;&gt;"",$A115&lt;&gt;"TOTAL"),IF(AND([3]PREMIOS_GRADOS!$E113&lt;&gt;"",[3]PREMIOS_GRADOS!$E113&lt;&gt;0),[3]PREMIOS_GRADOS!$E113,""),IF($A115="TOTAL",SUM(INDIRECT("B4:B"&amp;ROW()-1)),""))</f>
        <v/>
      </c>
      <c r="C115" s="7" t="str">
        <f ca="1">IF(AND($A115&lt;&gt;"",$A115&lt;&gt;"TOTAL"),IF(AND([3]PREMIOS_GRADOS!$G113&lt;&gt;"",[3]PREMIOS_GRADOS!$G113&lt;&gt;0),[3]PREMIOS_GRADOS!$G113,""),IF($A115="TOTAL",SUM(INDIRECT("C4:C"&amp;ROW()-1)),""))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IF(AND($A115&lt;&gt;"",$A115&lt;&gt;"TOTAL"),IF(AND([3]PREMIOS_GRADOS!$J113&lt;&gt;"",[3]PREMIOS_GRADOS!$J113&lt;&gt;0),[3]PREMIOS_GRADOS!$J113,""),IF($A115="TOTAL",SUM(INDIRECT("E4:E"&amp;ROW()-1)),""))</f>
        <v/>
      </c>
      <c r="F115" s="7" t="str">
        <f ca="1">IF(AND($A115&lt;&gt;"",$A115&lt;&gt;"TOTAL"),IF(AND([3]PREMIOS_GRADOS!$L113&lt;&gt;"",[3]PREMIOS_GRADOS!$L113&lt;&gt;0),[3]PREMIOS_GRADOS!$L113,""),IF($A115="TOTAL",SUM(INDIRECT("F4:F"&amp;ROW()-1)),""))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IF(AND($A115&lt;&gt;"",$A115&lt;&gt;"TOTAL"),IF(AND([3]PREMIOS_GRADOS!$O113&lt;&gt;"",[3]PREMIOS_GRADOS!$O113&lt;&gt;0),[3]PREMIOS_GRADOS!$O113,""),IF($A115="TOTAL",SUM(INDIRECT("H4:H"&amp;ROW()-1)),""))</f>
        <v/>
      </c>
      <c r="I115" s="7" t="str">
        <f ca="1">IF(AND($A115&lt;&gt;"",$A115&lt;&gt;"TOTAL"),IF(AND([3]PREMIOS_GRADOS!$Q113&lt;&gt;"",[3]PREMIOS_GRADOS!$Q113&lt;&gt;0),[3]PREMIOS_GRADOS!$Q113,""),IF($A115="TOTAL",SUM(INDIRECT("I4:I"&amp;ROW()-1)),""))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IF(AND($A115&lt;&gt;"",$A115&lt;&gt;"TOTAL"),IF(AND([3]PREMIOS_GRADOS!$T113&lt;&gt;"",[3]PREMIOS_GRADOS!$T113&lt;&gt;0),[3]PREMIOS_GRADOS!$T113,""),IF($A115="TOTAL",SUM(INDIRECT("K4:K"&amp;ROW()-1)),""))</f>
        <v/>
      </c>
      <c r="L115" s="7" t="str">
        <f ca="1">IF(AND($A115&lt;&gt;"",$A115&lt;&gt;"TOTAL"),IF(AND([3]PREMIOS_GRADOS!$V113&lt;&gt;"",[3]PREMIOS_GRADOS!$V113&lt;&gt;0),[3]PREMIOS_GRADOS!$V113,""),IF($A115="TOTAL",SUM(INDIRECT("L4:L"&amp;ROW()-1)),""))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IF(AND($A115&lt;&gt;"",$A115&lt;&gt;"TOTAL"),IF(AND([3]PREMIOS_GRADOS!$Y113&lt;&gt;"",[3]PREMIOS_GRADOS!$Y113&lt;&gt;0),[3]PREMIOS_GRADOS!$Y113,""),IF($A115="TOTAL",SUM(INDIRECT("N4:N"&amp;ROW()-1)),""))</f>
        <v/>
      </c>
      <c r="O115" s="7" t="str">
        <f ca="1">IF(AND($A115&lt;&gt;"",$A115&lt;&gt;"TOTAL"),IF(AND([3]PREMIOS_GRADOS!$AA113&lt;&gt;"",[3]PREMIOS_GRADOS!$AA113&lt;&gt;0),[3]PREMIOS_GRADOS!$AA113,""),IF($A115="TOTAL",SUM(INDIRECT("O4:O"&amp;ROW()-1)),""))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IF(AND($A115&lt;&gt;"",$A115&lt;&gt;"TOTAL"),IF(AND([3]PREMIOS_GRADOS!$AD113&lt;&gt;"",[3]PREMIOS_GRADOS!$AD113&lt;&gt;0),[3]PREMIOS_GRADOS!$AD113,""),IF($A115="TOTAL",SUM(INDIRECT("Q4:Q"&amp;ROW()-1)),""))</f>
        <v/>
      </c>
      <c r="R115" s="7" t="str">
        <f ca="1">IF(AND($A115&lt;&gt;"",$A115&lt;&gt;"TOTAL"),IF(AND([3]PREMIOS_GRADOS!$AF113&lt;&gt;"",[3]PREMIOS_GRADOS!$AF113&lt;&gt;0),[3]PREMIOS_GRADOS!$AF113,""),IF($A115="TOTAL",SUM(INDIRECT("R4:R"&amp;ROW()-1)),""))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IF(AND($A115&lt;&gt;"",$A115&lt;&gt;"TOTAL"),IF(AND([3]PREMIOS_GRADOS!$AI113&lt;&gt;"",[3]PREMIOS_GRADOS!$AI113&lt;&gt;0),[3]PREMIOS_GRADOS!$AI113,""),IF($A115="TOTAL",SUM(INDIRECT("T4:T"&amp;ROW()-1)),""))</f>
        <v/>
      </c>
      <c r="U115" s="7" t="str">
        <f ca="1">IF(AND($A115&lt;&gt;"",$A115&lt;&gt;"TOTAL"),IF(AND([3]PREMIOS_GRADOS!$AK113&lt;&gt;"",[3]PREMIOS_GRADOS!$AK113&lt;&gt;0),[3]PREMIOS_GRADOS!$AK113,""),IF($A115="TOTAL",SUM(INDIRECT("U4:U"&amp;ROW()-1)),""))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IF(AND($A115&lt;&gt;"",$A115&lt;&gt;"TOTAL"),IF(AND([3]PREMIOS_GRADOS!$AN113&lt;&gt;"",[3]PREMIOS_GRADOS!$AN113&lt;&gt;0),[3]PREMIOS_GRADOS!$AN113,""),IF($A115="TOTAL",SUM(INDIRECT("W4:W"&amp;ROW()-1)),""))</f>
        <v/>
      </c>
      <c r="X115" s="7" t="str">
        <f ca="1">IF(AND($A115&lt;&gt;"",$A115&lt;&gt;"TOTAL"),IF(AND([3]PREMIOS_GRADOS!$AP113&lt;&gt;"",[3]PREMIOS_GRADOS!$AP113&lt;&gt;0),[3]PREMIOS_GRADOS!$AP113,""),IF($A115="TOTAL",SUM(INDIRECT("X4:X"&amp;ROW()-1)),""))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IF(AND($A115&lt;&gt;"",$A115&lt;&gt;"TOTAL"),IF(AND([3]PREMIOS_GRADOS!$AS113&lt;&gt;"",[3]PREMIOS_GRADOS!$AS113&lt;&gt;0),[3]PREMIOS_GRADOS!$AS113,""),IF($A115="TOTAL",SUM(INDIRECT("Z4:Z"&amp;ROW()-1)),""))</f>
        <v/>
      </c>
      <c r="AA115" s="7" t="str">
        <f ca="1">IF(AND($A115&lt;&gt;"",$A115&lt;&gt;"TOTAL"),IF(AND([3]PREMIOS_GRADOS!$AU113&lt;&gt;"",[3]PREMIOS_GRADOS!$AU113&lt;&gt;0),[3]PREMIOS_GRADOS!$AU113,""),IF($A115="TOTAL",SUM(INDIRECT("AA4:AA"&amp;ROW()-1)),""))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IF(AND($A115&lt;&gt;"",$A115&lt;&gt;"TOTAL"),IF(AND([3]PREMIOS_GRADOS!$AX113&lt;&gt;"",[3]PREMIOS_GRADOS!$AX113&lt;&gt;0),[3]PREMIOS_GRADOS!$AX113,""),IF($A115="TOTAL",SUM(INDIRECT("AC4:AC"&amp;ROW()-1)),""))</f>
        <v/>
      </c>
      <c r="AD115" s="7" t="str">
        <f ca="1">IF(AND($A115&lt;&gt;"",$A115&lt;&gt;"TOTAL"),IF(AND([3]PREMIOS_GRADOS!$AZ113&lt;&gt;"",[3]PREMIOS_GRADOS!$AZ113&lt;&gt;0),[3]PREMIOS_GRADOS!$AZ113,""),IF($A115="TOTAL",SUM(INDIRECT("AD4:AD"&amp;ROW()-1)),""))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IF(AND($A115&lt;&gt;"",$A115&lt;&gt;"TOTAL"),IF(AND([3]PREMIOS_GRADOS!$BC113&lt;&gt;"",[3]PREMIOS_GRADOS!$BC113&lt;&gt;0),[3]PREMIOS_GRADOS!$BC113,""),IF($A115="TOTAL",SUM(INDIRECT("AF4:AF"&amp;ROW()-1)),""))</f>
        <v/>
      </c>
      <c r="AG115" s="7" t="str">
        <f ca="1">IF(AND($A115&lt;&gt;"",$A115&lt;&gt;"TOTAL"),IF(AND([3]PREMIOS_GRADOS!$BE113&lt;&gt;"",[3]PREMIOS_GRADOS!$BE113&lt;&gt;0),[3]PREMIOS_GRADOS!$BE113,""),IF($A115="TOTAL",SUM(INDIRECT("AG4:AG"&amp;ROW()-1)),""))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IF(AND($A115&lt;&gt;"",$A115&lt;&gt;"TOTAL"),IF(AND([3]PREMIOS_GRADOS!$BH113&lt;&gt;"",[3]PREMIOS_GRADOS!$BH113&lt;&gt;0),[3]PREMIOS_GRADOS!$BH113,""),IF($A115="TOTAL",SUM(INDIRECT("AI4:AI"&amp;ROW()-1)),""))</f>
        <v/>
      </c>
      <c r="AJ115" s="7" t="str">
        <f ca="1">IF(AND($A115&lt;&gt;"",$A115&lt;&gt;"TOTAL"),IF(AND([3]PREMIOS_GRADOS!$BJ113&lt;&gt;"",[3]PREMIOS_GRADOS!$BJ113&lt;&gt;0),[3]PREMIOS_GRADOS!$BJ113,""),IF($A115="TOTAL",SUM(INDIRECT("AJ4:AJ"&amp;ROW()-1)),""))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IF(AND($A115&lt;&gt;"",$A115&lt;&gt;"TOTAL"),IF(AND([3]PREMIOS_GRADOS!$BM113&lt;&gt;"",[3]PREMIOS_GRADOS!$BM113&lt;&gt;0),[3]PREMIOS_GRADOS!$BM113,""),IF($A115="TOTAL",SUM(INDIRECT("AL4:AL"&amp;ROW()-1)),""))</f>
        <v/>
      </c>
      <c r="AM115" s="7" t="str">
        <f ca="1">IF(AND($A115&lt;&gt;"",$A115&lt;&gt;"TOTAL"),IF(AND([3]PREMIOS_GRADOS!$BO113&lt;&gt;"",[3]PREMIOS_GRADOS!$BO113&lt;&gt;0),[3]PREMIOS_GRADOS!$BO113,""),IF($A115="TOTAL",SUM(INDIRECT("AM4:AM"&amp;ROW()-1)),""))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IF(AND($A115&lt;&gt;"",$A115&lt;&gt;"TOTAL"),IF(AND([3]PREMIOS_GRADOS!$BR113&lt;&gt;"",[3]PREMIOS_GRADOS!$BR113&lt;&gt;0),[3]PREMIOS_GRADOS!$BR113,""),IF($A115="TOTAL",SUM(INDIRECT("AO4:AO"&amp;ROW()-1)),""))</f>
        <v/>
      </c>
      <c r="AP115" s="7" t="str">
        <f ca="1">IF(AND($A115&lt;&gt;"",$A115&lt;&gt;"TOTAL"),IF(AND([3]PREMIOS_GRADOS!$BT113&lt;&gt;"",[3]PREMIOS_GRADOS!$BT113&lt;&gt;0),[3]PREMIOS_GRADOS!$BT113,""),IF($A115="TOTAL",SUM(INDIRECT("AP4:AP"&amp;ROW()-1)),""))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IF(AND($A115&lt;&gt;"",$A115&lt;&gt;"TOTAL"),IF(AND([3]PREMIOS_GRADOS!$BW113&lt;&gt;"",[3]PREMIOS_GRADOS!$BW113&lt;&gt;0),[3]PREMIOS_GRADOS!$BW113,""),IF($A115="TOTAL",SUM(INDIRECT("AR4:AR"&amp;ROW()-1)),""))</f>
        <v/>
      </c>
      <c r="AS115" s="7" t="str">
        <f ca="1">IF(AND($A115&lt;&gt;"",$A115&lt;&gt;"TOTAL"),IF(AND([3]PREMIOS_GRADOS!$BY113&lt;&gt;"",[3]PREMIOS_GRADOS!$BY113&lt;&gt;0),[3]PREMIOS_GRADOS!$BY113,""),IF($A115="TOTAL",SUM(INDIRECT("AS4:AS"&amp;ROW()-1)),""))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IF(AND($A115&lt;&gt;"",$A115&lt;&gt;"TOTAL"),IF(AND([3]PREMIOS_GRADOS!$CB113&lt;&gt;"",[3]PREMIOS_GRADOS!$CB113&lt;&gt;0),[3]PREMIOS_GRADOS!$CB113,""),IF($A115="TOTAL",SUM(INDIRECT("AU4:AU"&amp;ROW()-1)),""))</f>
        <v/>
      </c>
      <c r="AV115" s="7" t="str">
        <f ca="1">IF(AND($A115&lt;&gt;"",$A115&lt;&gt;"TOTAL"),IF(AND([3]PREMIOS_GRADOS!$CD113&lt;&gt;"",[3]PREMIOS_GRADOS!$CD113&lt;&gt;0),[3]PREMIOS_GRADOS!$CD113,""),IF($A115="TOTAL",SUM(INDIRECT("AV4:AV"&amp;ROW()-1)),""))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IF(AND($A115&lt;&gt;"",$A115&lt;&gt;"TOTAL"),IF(AND([3]PREMIOS_GRADOS!$CG113&lt;&gt;"",[3]PREMIOS_GRADOS!$CG113&lt;&gt;0),[3]PREMIOS_GRADOS!$CG113,""),IF($A115="TOTAL",SUM(INDIRECT("AX4:AX"&amp;ROW()-1)),""))</f>
        <v/>
      </c>
      <c r="AY115" s="7" t="str">
        <f ca="1">IF(AND($A115&lt;&gt;"",$A115&lt;&gt;"TOTAL"),IF(AND([3]PREMIOS_GRADOS!$CI113&lt;&gt;"",[3]PREMIOS_GRADOS!$CI113&lt;&gt;0),[3]PREMIOS_GRADOS!$CI113,""),IF($A115="TOTAL",SUM(INDIRECT("AY4:AY"&amp;ROW()-1)),""))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IF(AND($A115&lt;&gt;"",$A115&lt;&gt;"TOTAL"),IF(AND([3]PREMIOS_GRADOS!$CL113&lt;&gt;"",[3]PREMIOS_GRADOS!$CL113&lt;&gt;0),[3]PREMIOS_GRADOS!$CL113,""),IF($A115="TOTAL",SUM(INDIRECT("BA4:BA"&amp;ROW()-1)),""))</f>
        <v/>
      </c>
      <c r="BB115" s="7" t="str">
        <f ca="1">IF(AND($A115&lt;&gt;"",$A115&lt;&gt;"TOTAL"),IF(AND([3]PREMIOS_GRADOS!$CN113&lt;&gt;"",[3]PREMIOS_GRADOS!$CN113&lt;&gt;0),[3]PREMIOS_GRADOS!$CN113,""),IF($A115="TOTAL",SUM(INDIRECT("BB4:BB"&amp;ROW()-1)),""))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IF(AND($A115&lt;&gt;"",$A115&lt;&gt;"TOTAL"),IF(AND([3]PREMIOS_GRADOS!$CQ113&lt;&gt;"",[3]PREMIOS_GRADOS!$CQ113&lt;&gt;0),[3]PREMIOS_GRADOS!$CQ113,""),IF($A115="TOTAL",SUM(INDIRECT("BD4:BD"&amp;ROW()-1)),""))</f>
        <v/>
      </c>
      <c r="BE115" s="7" t="str">
        <f ca="1">IF(AND($A115&lt;&gt;"",$A115&lt;&gt;"TOTAL"),IF(AND([3]PREMIOS_GRADOS!$CS113&lt;&gt;"",[3]PREMIOS_GRADOS!$CS113&lt;&gt;0),[3]PREMIOS_GRADOS!$CS113,""),IF($A115="TOTAL",SUM(INDIRECT("BE4:BE"&amp;ROW()-1)),""))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IF([3]PREMIOS_GRADOS!$D114&lt;&gt;"",[3]PREMIOS_GRADOS!$D114,IF(AND([3]PREMIOS_GRADOS!$D114="",[3]PREMIOS_GRADOS!$D115="",[3]PREMIOS_GRADOS!$D113=""),"","TOTAL"))</f>
        <v/>
      </c>
      <c r="B116" s="7" t="str">
        <f ca="1">IF(AND($A116&lt;&gt;"",$A116&lt;&gt;"TOTAL"),IF(AND([3]PREMIOS_GRADOS!$E114&lt;&gt;"",[3]PREMIOS_GRADOS!$E114&lt;&gt;0),[3]PREMIOS_GRADOS!$E114,""),IF($A116="TOTAL",SUM(INDIRECT("B4:B"&amp;ROW()-1)),""))</f>
        <v/>
      </c>
      <c r="C116" s="7" t="str">
        <f ca="1">IF(AND($A116&lt;&gt;"",$A116&lt;&gt;"TOTAL"),IF(AND([3]PREMIOS_GRADOS!$G114&lt;&gt;"",[3]PREMIOS_GRADOS!$G114&lt;&gt;0),[3]PREMIOS_GRADOS!$G114,""),IF($A116="TOTAL",SUM(INDIRECT("C4:C"&amp;ROW()-1)),""))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IF(AND($A116&lt;&gt;"",$A116&lt;&gt;"TOTAL"),IF(AND([3]PREMIOS_GRADOS!$J114&lt;&gt;"",[3]PREMIOS_GRADOS!$J114&lt;&gt;0),[3]PREMIOS_GRADOS!$J114,""),IF($A116="TOTAL",SUM(INDIRECT("E4:E"&amp;ROW()-1)),""))</f>
        <v/>
      </c>
      <c r="F116" s="7" t="str">
        <f ca="1">IF(AND($A116&lt;&gt;"",$A116&lt;&gt;"TOTAL"),IF(AND([3]PREMIOS_GRADOS!$L114&lt;&gt;"",[3]PREMIOS_GRADOS!$L114&lt;&gt;0),[3]PREMIOS_GRADOS!$L114,""),IF($A116="TOTAL",SUM(INDIRECT("F4:F"&amp;ROW()-1)),""))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IF(AND($A116&lt;&gt;"",$A116&lt;&gt;"TOTAL"),IF(AND([3]PREMIOS_GRADOS!$O114&lt;&gt;"",[3]PREMIOS_GRADOS!$O114&lt;&gt;0),[3]PREMIOS_GRADOS!$O114,""),IF($A116="TOTAL",SUM(INDIRECT("H4:H"&amp;ROW()-1)),""))</f>
        <v/>
      </c>
      <c r="I116" s="7" t="str">
        <f ca="1">IF(AND($A116&lt;&gt;"",$A116&lt;&gt;"TOTAL"),IF(AND([3]PREMIOS_GRADOS!$Q114&lt;&gt;"",[3]PREMIOS_GRADOS!$Q114&lt;&gt;0),[3]PREMIOS_GRADOS!$Q114,""),IF($A116="TOTAL",SUM(INDIRECT("I4:I"&amp;ROW()-1)),""))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IF(AND($A116&lt;&gt;"",$A116&lt;&gt;"TOTAL"),IF(AND([3]PREMIOS_GRADOS!$T114&lt;&gt;"",[3]PREMIOS_GRADOS!$T114&lt;&gt;0),[3]PREMIOS_GRADOS!$T114,""),IF($A116="TOTAL",SUM(INDIRECT("K4:K"&amp;ROW()-1)),""))</f>
        <v/>
      </c>
      <c r="L116" s="7" t="str">
        <f ca="1">IF(AND($A116&lt;&gt;"",$A116&lt;&gt;"TOTAL"),IF(AND([3]PREMIOS_GRADOS!$V114&lt;&gt;"",[3]PREMIOS_GRADOS!$V114&lt;&gt;0),[3]PREMIOS_GRADOS!$V114,""),IF($A116="TOTAL",SUM(INDIRECT("L4:L"&amp;ROW()-1)),""))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IF(AND($A116&lt;&gt;"",$A116&lt;&gt;"TOTAL"),IF(AND([3]PREMIOS_GRADOS!$Y114&lt;&gt;"",[3]PREMIOS_GRADOS!$Y114&lt;&gt;0),[3]PREMIOS_GRADOS!$Y114,""),IF($A116="TOTAL",SUM(INDIRECT("N4:N"&amp;ROW()-1)),""))</f>
        <v/>
      </c>
      <c r="O116" s="7" t="str">
        <f ca="1">IF(AND($A116&lt;&gt;"",$A116&lt;&gt;"TOTAL"),IF(AND([3]PREMIOS_GRADOS!$AA114&lt;&gt;"",[3]PREMIOS_GRADOS!$AA114&lt;&gt;0),[3]PREMIOS_GRADOS!$AA114,""),IF($A116="TOTAL",SUM(INDIRECT("O4:O"&amp;ROW()-1)),""))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IF(AND($A116&lt;&gt;"",$A116&lt;&gt;"TOTAL"),IF(AND([3]PREMIOS_GRADOS!$AD114&lt;&gt;"",[3]PREMIOS_GRADOS!$AD114&lt;&gt;0),[3]PREMIOS_GRADOS!$AD114,""),IF($A116="TOTAL",SUM(INDIRECT("Q4:Q"&amp;ROW()-1)),""))</f>
        <v/>
      </c>
      <c r="R116" s="7" t="str">
        <f ca="1">IF(AND($A116&lt;&gt;"",$A116&lt;&gt;"TOTAL"),IF(AND([3]PREMIOS_GRADOS!$AF114&lt;&gt;"",[3]PREMIOS_GRADOS!$AF114&lt;&gt;0),[3]PREMIOS_GRADOS!$AF114,""),IF($A116="TOTAL",SUM(INDIRECT("R4:R"&amp;ROW()-1)),""))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IF(AND($A116&lt;&gt;"",$A116&lt;&gt;"TOTAL"),IF(AND([3]PREMIOS_GRADOS!$AI114&lt;&gt;"",[3]PREMIOS_GRADOS!$AI114&lt;&gt;0),[3]PREMIOS_GRADOS!$AI114,""),IF($A116="TOTAL",SUM(INDIRECT("T4:T"&amp;ROW()-1)),""))</f>
        <v/>
      </c>
      <c r="U116" s="7" t="str">
        <f ca="1">IF(AND($A116&lt;&gt;"",$A116&lt;&gt;"TOTAL"),IF(AND([3]PREMIOS_GRADOS!$AK114&lt;&gt;"",[3]PREMIOS_GRADOS!$AK114&lt;&gt;0),[3]PREMIOS_GRADOS!$AK114,""),IF($A116="TOTAL",SUM(INDIRECT("U4:U"&amp;ROW()-1)),""))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IF(AND($A116&lt;&gt;"",$A116&lt;&gt;"TOTAL"),IF(AND([3]PREMIOS_GRADOS!$AN114&lt;&gt;"",[3]PREMIOS_GRADOS!$AN114&lt;&gt;0),[3]PREMIOS_GRADOS!$AN114,""),IF($A116="TOTAL",SUM(INDIRECT("W4:W"&amp;ROW()-1)),""))</f>
        <v/>
      </c>
      <c r="X116" s="7" t="str">
        <f ca="1">IF(AND($A116&lt;&gt;"",$A116&lt;&gt;"TOTAL"),IF(AND([3]PREMIOS_GRADOS!$AP114&lt;&gt;"",[3]PREMIOS_GRADOS!$AP114&lt;&gt;0),[3]PREMIOS_GRADOS!$AP114,""),IF($A116="TOTAL",SUM(INDIRECT("X4:X"&amp;ROW()-1)),""))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IF(AND($A116&lt;&gt;"",$A116&lt;&gt;"TOTAL"),IF(AND([3]PREMIOS_GRADOS!$AS114&lt;&gt;"",[3]PREMIOS_GRADOS!$AS114&lt;&gt;0),[3]PREMIOS_GRADOS!$AS114,""),IF($A116="TOTAL",SUM(INDIRECT("Z4:Z"&amp;ROW()-1)),""))</f>
        <v/>
      </c>
      <c r="AA116" s="7" t="str">
        <f ca="1">IF(AND($A116&lt;&gt;"",$A116&lt;&gt;"TOTAL"),IF(AND([3]PREMIOS_GRADOS!$AU114&lt;&gt;"",[3]PREMIOS_GRADOS!$AU114&lt;&gt;0),[3]PREMIOS_GRADOS!$AU114,""),IF($A116="TOTAL",SUM(INDIRECT("AA4:AA"&amp;ROW()-1)),""))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IF(AND($A116&lt;&gt;"",$A116&lt;&gt;"TOTAL"),IF(AND([3]PREMIOS_GRADOS!$AX114&lt;&gt;"",[3]PREMIOS_GRADOS!$AX114&lt;&gt;0),[3]PREMIOS_GRADOS!$AX114,""),IF($A116="TOTAL",SUM(INDIRECT("AC4:AC"&amp;ROW()-1)),""))</f>
        <v/>
      </c>
      <c r="AD116" s="7" t="str">
        <f ca="1">IF(AND($A116&lt;&gt;"",$A116&lt;&gt;"TOTAL"),IF(AND([3]PREMIOS_GRADOS!$AZ114&lt;&gt;"",[3]PREMIOS_GRADOS!$AZ114&lt;&gt;0),[3]PREMIOS_GRADOS!$AZ114,""),IF($A116="TOTAL",SUM(INDIRECT("AD4:AD"&amp;ROW()-1)),""))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IF(AND($A116&lt;&gt;"",$A116&lt;&gt;"TOTAL"),IF(AND([3]PREMIOS_GRADOS!$BC114&lt;&gt;"",[3]PREMIOS_GRADOS!$BC114&lt;&gt;0),[3]PREMIOS_GRADOS!$BC114,""),IF($A116="TOTAL",SUM(INDIRECT("AF4:AF"&amp;ROW()-1)),""))</f>
        <v/>
      </c>
      <c r="AG116" s="7" t="str">
        <f ca="1">IF(AND($A116&lt;&gt;"",$A116&lt;&gt;"TOTAL"),IF(AND([3]PREMIOS_GRADOS!$BE114&lt;&gt;"",[3]PREMIOS_GRADOS!$BE114&lt;&gt;0),[3]PREMIOS_GRADOS!$BE114,""),IF($A116="TOTAL",SUM(INDIRECT("AG4:AG"&amp;ROW()-1)),""))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IF(AND($A116&lt;&gt;"",$A116&lt;&gt;"TOTAL"),IF(AND([3]PREMIOS_GRADOS!$BH114&lt;&gt;"",[3]PREMIOS_GRADOS!$BH114&lt;&gt;0),[3]PREMIOS_GRADOS!$BH114,""),IF($A116="TOTAL",SUM(INDIRECT("AI4:AI"&amp;ROW()-1)),""))</f>
        <v/>
      </c>
      <c r="AJ116" s="7" t="str">
        <f ca="1">IF(AND($A116&lt;&gt;"",$A116&lt;&gt;"TOTAL"),IF(AND([3]PREMIOS_GRADOS!$BJ114&lt;&gt;"",[3]PREMIOS_GRADOS!$BJ114&lt;&gt;0),[3]PREMIOS_GRADOS!$BJ114,""),IF($A116="TOTAL",SUM(INDIRECT("AJ4:AJ"&amp;ROW()-1)),""))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IF(AND($A116&lt;&gt;"",$A116&lt;&gt;"TOTAL"),IF(AND([3]PREMIOS_GRADOS!$BM114&lt;&gt;"",[3]PREMIOS_GRADOS!$BM114&lt;&gt;0),[3]PREMIOS_GRADOS!$BM114,""),IF($A116="TOTAL",SUM(INDIRECT("AL4:AL"&amp;ROW()-1)),""))</f>
        <v/>
      </c>
      <c r="AM116" s="7" t="str">
        <f ca="1">IF(AND($A116&lt;&gt;"",$A116&lt;&gt;"TOTAL"),IF(AND([3]PREMIOS_GRADOS!$BO114&lt;&gt;"",[3]PREMIOS_GRADOS!$BO114&lt;&gt;0),[3]PREMIOS_GRADOS!$BO114,""),IF($A116="TOTAL",SUM(INDIRECT("AM4:AM"&amp;ROW()-1)),""))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IF(AND($A116&lt;&gt;"",$A116&lt;&gt;"TOTAL"),IF(AND([3]PREMIOS_GRADOS!$BR114&lt;&gt;"",[3]PREMIOS_GRADOS!$BR114&lt;&gt;0),[3]PREMIOS_GRADOS!$BR114,""),IF($A116="TOTAL",SUM(INDIRECT("AO4:AO"&amp;ROW()-1)),""))</f>
        <v/>
      </c>
      <c r="AP116" s="7" t="str">
        <f ca="1">IF(AND($A116&lt;&gt;"",$A116&lt;&gt;"TOTAL"),IF(AND([3]PREMIOS_GRADOS!$BT114&lt;&gt;"",[3]PREMIOS_GRADOS!$BT114&lt;&gt;0),[3]PREMIOS_GRADOS!$BT114,""),IF($A116="TOTAL",SUM(INDIRECT("AP4:AP"&amp;ROW()-1)),""))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IF(AND($A116&lt;&gt;"",$A116&lt;&gt;"TOTAL"),IF(AND([3]PREMIOS_GRADOS!$BW114&lt;&gt;"",[3]PREMIOS_GRADOS!$BW114&lt;&gt;0),[3]PREMIOS_GRADOS!$BW114,""),IF($A116="TOTAL",SUM(INDIRECT("AR4:AR"&amp;ROW()-1)),""))</f>
        <v/>
      </c>
      <c r="AS116" s="7" t="str">
        <f ca="1">IF(AND($A116&lt;&gt;"",$A116&lt;&gt;"TOTAL"),IF(AND([3]PREMIOS_GRADOS!$BY114&lt;&gt;"",[3]PREMIOS_GRADOS!$BY114&lt;&gt;0),[3]PREMIOS_GRADOS!$BY114,""),IF($A116="TOTAL",SUM(INDIRECT("AS4:AS"&amp;ROW()-1)),""))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IF(AND($A116&lt;&gt;"",$A116&lt;&gt;"TOTAL"),IF(AND([3]PREMIOS_GRADOS!$CB114&lt;&gt;"",[3]PREMIOS_GRADOS!$CB114&lt;&gt;0),[3]PREMIOS_GRADOS!$CB114,""),IF($A116="TOTAL",SUM(INDIRECT("AU4:AU"&amp;ROW()-1)),""))</f>
        <v/>
      </c>
      <c r="AV116" s="7" t="str">
        <f ca="1">IF(AND($A116&lt;&gt;"",$A116&lt;&gt;"TOTAL"),IF(AND([3]PREMIOS_GRADOS!$CD114&lt;&gt;"",[3]PREMIOS_GRADOS!$CD114&lt;&gt;0),[3]PREMIOS_GRADOS!$CD114,""),IF($A116="TOTAL",SUM(INDIRECT("AV4:AV"&amp;ROW()-1)),""))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IF(AND($A116&lt;&gt;"",$A116&lt;&gt;"TOTAL"),IF(AND([3]PREMIOS_GRADOS!$CG114&lt;&gt;"",[3]PREMIOS_GRADOS!$CG114&lt;&gt;0),[3]PREMIOS_GRADOS!$CG114,""),IF($A116="TOTAL",SUM(INDIRECT("AX4:AX"&amp;ROW()-1)),""))</f>
        <v/>
      </c>
      <c r="AY116" s="7" t="str">
        <f ca="1">IF(AND($A116&lt;&gt;"",$A116&lt;&gt;"TOTAL"),IF(AND([3]PREMIOS_GRADOS!$CI114&lt;&gt;"",[3]PREMIOS_GRADOS!$CI114&lt;&gt;0),[3]PREMIOS_GRADOS!$CI114,""),IF($A116="TOTAL",SUM(INDIRECT("AY4:AY"&amp;ROW()-1)),""))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IF(AND($A116&lt;&gt;"",$A116&lt;&gt;"TOTAL"),IF(AND([3]PREMIOS_GRADOS!$CL114&lt;&gt;"",[3]PREMIOS_GRADOS!$CL114&lt;&gt;0),[3]PREMIOS_GRADOS!$CL114,""),IF($A116="TOTAL",SUM(INDIRECT("BA4:BA"&amp;ROW()-1)),""))</f>
        <v/>
      </c>
      <c r="BB116" s="7" t="str">
        <f ca="1">IF(AND($A116&lt;&gt;"",$A116&lt;&gt;"TOTAL"),IF(AND([3]PREMIOS_GRADOS!$CN114&lt;&gt;"",[3]PREMIOS_GRADOS!$CN114&lt;&gt;0),[3]PREMIOS_GRADOS!$CN114,""),IF($A116="TOTAL",SUM(INDIRECT("BB4:BB"&amp;ROW()-1)),""))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IF(AND($A116&lt;&gt;"",$A116&lt;&gt;"TOTAL"),IF(AND([3]PREMIOS_GRADOS!$CQ114&lt;&gt;"",[3]PREMIOS_GRADOS!$CQ114&lt;&gt;0),[3]PREMIOS_GRADOS!$CQ114,""),IF($A116="TOTAL",SUM(INDIRECT("BD4:BD"&amp;ROW()-1)),""))</f>
        <v/>
      </c>
      <c r="BE116" s="7" t="str">
        <f ca="1">IF(AND($A116&lt;&gt;"",$A116&lt;&gt;"TOTAL"),IF(AND([3]PREMIOS_GRADOS!$CS114&lt;&gt;"",[3]PREMIOS_GRADOS!$CS114&lt;&gt;0),[3]PREMIOS_GRADOS!$CS114,""),IF($A116="TOTAL",SUM(INDIRECT("BE4:BE"&amp;ROW()-1)),""))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IF([3]PREMIOS_GRADOS!$D115&lt;&gt;"",[3]PREMIOS_GRADOS!$D115,IF(AND([3]PREMIOS_GRADOS!$D115="",[3]PREMIOS_GRADOS!$D116="",[3]PREMIOS_GRADOS!$D114=""),"","TOTAL"))</f>
        <v/>
      </c>
      <c r="B117" s="7" t="str">
        <f ca="1">IF(AND($A117&lt;&gt;"",$A117&lt;&gt;"TOTAL"),IF(AND([3]PREMIOS_GRADOS!$E115&lt;&gt;"",[3]PREMIOS_GRADOS!$E115&lt;&gt;0),[3]PREMIOS_GRADOS!$E115,""),IF($A117="TOTAL",SUM(INDIRECT("B4:B"&amp;ROW()-1)),""))</f>
        <v/>
      </c>
      <c r="C117" s="7" t="str">
        <f ca="1">IF(AND($A117&lt;&gt;"",$A117&lt;&gt;"TOTAL"),IF(AND([3]PREMIOS_GRADOS!$G115&lt;&gt;"",[3]PREMIOS_GRADOS!$G115&lt;&gt;0),[3]PREMIOS_GRADOS!$G115,""),IF($A117="TOTAL",SUM(INDIRECT("C4:C"&amp;ROW()-1)),""))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IF(AND($A117&lt;&gt;"",$A117&lt;&gt;"TOTAL"),IF(AND([3]PREMIOS_GRADOS!$J115&lt;&gt;"",[3]PREMIOS_GRADOS!$J115&lt;&gt;0),[3]PREMIOS_GRADOS!$J115,""),IF($A117="TOTAL",SUM(INDIRECT("E4:E"&amp;ROW()-1)),""))</f>
        <v/>
      </c>
      <c r="F117" s="7" t="str">
        <f ca="1">IF(AND($A117&lt;&gt;"",$A117&lt;&gt;"TOTAL"),IF(AND([3]PREMIOS_GRADOS!$L115&lt;&gt;"",[3]PREMIOS_GRADOS!$L115&lt;&gt;0),[3]PREMIOS_GRADOS!$L115,""),IF($A117="TOTAL",SUM(INDIRECT("F4:F"&amp;ROW()-1)),""))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IF(AND($A117&lt;&gt;"",$A117&lt;&gt;"TOTAL"),IF(AND([3]PREMIOS_GRADOS!$O115&lt;&gt;"",[3]PREMIOS_GRADOS!$O115&lt;&gt;0),[3]PREMIOS_GRADOS!$O115,""),IF($A117="TOTAL",SUM(INDIRECT("H4:H"&amp;ROW()-1)),""))</f>
        <v/>
      </c>
      <c r="I117" s="7" t="str">
        <f ca="1">IF(AND($A117&lt;&gt;"",$A117&lt;&gt;"TOTAL"),IF(AND([3]PREMIOS_GRADOS!$Q115&lt;&gt;"",[3]PREMIOS_GRADOS!$Q115&lt;&gt;0),[3]PREMIOS_GRADOS!$Q115,""),IF($A117="TOTAL",SUM(INDIRECT("I4:I"&amp;ROW()-1)),""))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IF(AND($A117&lt;&gt;"",$A117&lt;&gt;"TOTAL"),IF(AND([3]PREMIOS_GRADOS!$T115&lt;&gt;"",[3]PREMIOS_GRADOS!$T115&lt;&gt;0),[3]PREMIOS_GRADOS!$T115,""),IF($A117="TOTAL",SUM(INDIRECT("K4:K"&amp;ROW()-1)),""))</f>
        <v/>
      </c>
      <c r="L117" s="7" t="str">
        <f ca="1">IF(AND($A117&lt;&gt;"",$A117&lt;&gt;"TOTAL"),IF(AND([3]PREMIOS_GRADOS!$V115&lt;&gt;"",[3]PREMIOS_GRADOS!$V115&lt;&gt;0),[3]PREMIOS_GRADOS!$V115,""),IF($A117="TOTAL",SUM(INDIRECT("L4:L"&amp;ROW()-1)),""))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IF(AND($A117&lt;&gt;"",$A117&lt;&gt;"TOTAL"),IF(AND([3]PREMIOS_GRADOS!$Y115&lt;&gt;"",[3]PREMIOS_GRADOS!$Y115&lt;&gt;0),[3]PREMIOS_GRADOS!$Y115,""),IF($A117="TOTAL",SUM(INDIRECT("N4:N"&amp;ROW()-1)),""))</f>
        <v/>
      </c>
      <c r="O117" s="7" t="str">
        <f ca="1">IF(AND($A117&lt;&gt;"",$A117&lt;&gt;"TOTAL"),IF(AND([3]PREMIOS_GRADOS!$AA115&lt;&gt;"",[3]PREMIOS_GRADOS!$AA115&lt;&gt;0),[3]PREMIOS_GRADOS!$AA115,""),IF($A117="TOTAL",SUM(INDIRECT("O4:O"&amp;ROW()-1)),""))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IF(AND($A117&lt;&gt;"",$A117&lt;&gt;"TOTAL"),IF(AND([3]PREMIOS_GRADOS!$AD115&lt;&gt;"",[3]PREMIOS_GRADOS!$AD115&lt;&gt;0),[3]PREMIOS_GRADOS!$AD115,""),IF($A117="TOTAL",SUM(INDIRECT("Q4:Q"&amp;ROW()-1)),""))</f>
        <v/>
      </c>
      <c r="R117" s="7" t="str">
        <f ca="1">IF(AND($A117&lt;&gt;"",$A117&lt;&gt;"TOTAL"),IF(AND([3]PREMIOS_GRADOS!$AF115&lt;&gt;"",[3]PREMIOS_GRADOS!$AF115&lt;&gt;0),[3]PREMIOS_GRADOS!$AF115,""),IF($A117="TOTAL",SUM(INDIRECT("R4:R"&amp;ROW()-1)),""))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IF(AND($A117&lt;&gt;"",$A117&lt;&gt;"TOTAL"),IF(AND([3]PREMIOS_GRADOS!$AI115&lt;&gt;"",[3]PREMIOS_GRADOS!$AI115&lt;&gt;0),[3]PREMIOS_GRADOS!$AI115,""),IF($A117="TOTAL",SUM(INDIRECT("T4:T"&amp;ROW()-1)),""))</f>
        <v/>
      </c>
      <c r="U117" s="7" t="str">
        <f ca="1">IF(AND($A117&lt;&gt;"",$A117&lt;&gt;"TOTAL"),IF(AND([3]PREMIOS_GRADOS!$AK115&lt;&gt;"",[3]PREMIOS_GRADOS!$AK115&lt;&gt;0),[3]PREMIOS_GRADOS!$AK115,""),IF($A117="TOTAL",SUM(INDIRECT("U4:U"&amp;ROW()-1)),""))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IF(AND($A117&lt;&gt;"",$A117&lt;&gt;"TOTAL"),IF(AND([3]PREMIOS_GRADOS!$AN115&lt;&gt;"",[3]PREMIOS_GRADOS!$AN115&lt;&gt;0),[3]PREMIOS_GRADOS!$AN115,""),IF($A117="TOTAL",SUM(INDIRECT("W4:W"&amp;ROW()-1)),""))</f>
        <v/>
      </c>
      <c r="X117" s="7" t="str">
        <f ca="1">IF(AND($A117&lt;&gt;"",$A117&lt;&gt;"TOTAL"),IF(AND([3]PREMIOS_GRADOS!$AP115&lt;&gt;"",[3]PREMIOS_GRADOS!$AP115&lt;&gt;0),[3]PREMIOS_GRADOS!$AP115,""),IF($A117="TOTAL",SUM(INDIRECT("X4:X"&amp;ROW()-1)),""))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IF(AND($A117&lt;&gt;"",$A117&lt;&gt;"TOTAL"),IF(AND([3]PREMIOS_GRADOS!$AS115&lt;&gt;"",[3]PREMIOS_GRADOS!$AS115&lt;&gt;0),[3]PREMIOS_GRADOS!$AS115,""),IF($A117="TOTAL",SUM(INDIRECT("Z4:Z"&amp;ROW()-1)),""))</f>
        <v/>
      </c>
      <c r="AA117" s="7" t="str">
        <f ca="1">IF(AND($A117&lt;&gt;"",$A117&lt;&gt;"TOTAL"),IF(AND([3]PREMIOS_GRADOS!$AU115&lt;&gt;"",[3]PREMIOS_GRADOS!$AU115&lt;&gt;0),[3]PREMIOS_GRADOS!$AU115,""),IF($A117="TOTAL",SUM(INDIRECT("AA4:AA"&amp;ROW()-1)),""))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IF(AND($A117&lt;&gt;"",$A117&lt;&gt;"TOTAL"),IF(AND([3]PREMIOS_GRADOS!$AX115&lt;&gt;"",[3]PREMIOS_GRADOS!$AX115&lt;&gt;0),[3]PREMIOS_GRADOS!$AX115,""),IF($A117="TOTAL",SUM(INDIRECT("AC4:AC"&amp;ROW()-1)),""))</f>
        <v/>
      </c>
      <c r="AD117" s="7" t="str">
        <f ca="1">IF(AND($A117&lt;&gt;"",$A117&lt;&gt;"TOTAL"),IF(AND([3]PREMIOS_GRADOS!$AZ115&lt;&gt;"",[3]PREMIOS_GRADOS!$AZ115&lt;&gt;0),[3]PREMIOS_GRADOS!$AZ115,""),IF($A117="TOTAL",SUM(INDIRECT("AD4:AD"&amp;ROW()-1)),""))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IF(AND($A117&lt;&gt;"",$A117&lt;&gt;"TOTAL"),IF(AND([3]PREMIOS_GRADOS!$BC115&lt;&gt;"",[3]PREMIOS_GRADOS!$BC115&lt;&gt;0),[3]PREMIOS_GRADOS!$BC115,""),IF($A117="TOTAL",SUM(INDIRECT("AF4:AF"&amp;ROW()-1)),""))</f>
        <v/>
      </c>
      <c r="AG117" s="7" t="str">
        <f ca="1">IF(AND($A117&lt;&gt;"",$A117&lt;&gt;"TOTAL"),IF(AND([3]PREMIOS_GRADOS!$BE115&lt;&gt;"",[3]PREMIOS_GRADOS!$BE115&lt;&gt;0),[3]PREMIOS_GRADOS!$BE115,""),IF($A117="TOTAL",SUM(INDIRECT("AG4:AG"&amp;ROW()-1)),""))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IF(AND($A117&lt;&gt;"",$A117&lt;&gt;"TOTAL"),IF(AND([3]PREMIOS_GRADOS!$BH115&lt;&gt;"",[3]PREMIOS_GRADOS!$BH115&lt;&gt;0),[3]PREMIOS_GRADOS!$BH115,""),IF($A117="TOTAL",SUM(INDIRECT("AI4:AI"&amp;ROW()-1)),""))</f>
        <v/>
      </c>
      <c r="AJ117" s="7" t="str">
        <f ca="1">IF(AND($A117&lt;&gt;"",$A117&lt;&gt;"TOTAL"),IF(AND([3]PREMIOS_GRADOS!$BJ115&lt;&gt;"",[3]PREMIOS_GRADOS!$BJ115&lt;&gt;0),[3]PREMIOS_GRADOS!$BJ115,""),IF($A117="TOTAL",SUM(INDIRECT("AJ4:AJ"&amp;ROW()-1)),""))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IF(AND($A117&lt;&gt;"",$A117&lt;&gt;"TOTAL"),IF(AND([3]PREMIOS_GRADOS!$BM115&lt;&gt;"",[3]PREMIOS_GRADOS!$BM115&lt;&gt;0),[3]PREMIOS_GRADOS!$BM115,""),IF($A117="TOTAL",SUM(INDIRECT("AL4:AL"&amp;ROW()-1)),""))</f>
        <v/>
      </c>
      <c r="AM117" s="7" t="str">
        <f ca="1">IF(AND($A117&lt;&gt;"",$A117&lt;&gt;"TOTAL"),IF(AND([3]PREMIOS_GRADOS!$BO115&lt;&gt;"",[3]PREMIOS_GRADOS!$BO115&lt;&gt;0),[3]PREMIOS_GRADOS!$BO115,""),IF($A117="TOTAL",SUM(INDIRECT("AM4:AM"&amp;ROW()-1)),""))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IF(AND($A117&lt;&gt;"",$A117&lt;&gt;"TOTAL"),IF(AND([3]PREMIOS_GRADOS!$BR115&lt;&gt;"",[3]PREMIOS_GRADOS!$BR115&lt;&gt;0),[3]PREMIOS_GRADOS!$BR115,""),IF($A117="TOTAL",SUM(INDIRECT("AO4:AO"&amp;ROW()-1)),""))</f>
        <v/>
      </c>
      <c r="AP117" s="7" t="str">
        <f ca="1">IF(AND($A117&lt;&gt;"",$A117&lt;&gt;"TOTAL"),IF(AND([3]PREMIOS_GRADOS!$BT115&lt;&gt;"",[3]PREMIOS_GRADOS!$BT115&lt;&gt;0),[3]PREMIOS_GRADOS!$BT115,""),IF($A117="TOTAL",SUM(INDIRECT("AP4:AP"&amp;ROW()-1)),""))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IF(AND($A117&lt;&gt;"",$A117&lt;&gt;"TOTAL"),IF(AND([3]PREMIOS_GRADOS!$BW115&lt;&gt;"",[3]PREMIOS_GRADOS!$BW115&lt;&gt;0),[3]PREMIOS_GRADOS!$BW115,""),IF($A117="TOTAL",SUM(INDIRECT("AR4:AR"&amp;ROW()-1)),""))</f>
        <v/>
      </c>
      <c r="AS117" s="7" t="str">
        <f ca="1">IF(AND($A117&lt;&gt;"",$A117&lt;&gt;"TOTAL"),IF(AND([3]PREMIOS_GRADOS!$BY115&lt;&gt;"",[3]PREMIOS_GRADOS!$BY115&lt;&gt;0),[3]PREMIOS_GRADOS!$BY115,""),IF($A117="TOTAL",SUM(INDIRECT("AS4:AS"&amp;ROW()-1)),""))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IF(AND($A117&lt;&gt;"",$A117&lt;&gt;"TOTAL"),IF(AND([3]PREMIOS_GRADOS!$CB115&lt;&gt;"",[3]PREMIOS_GRADOS!$CB115&lt;&gt;0),[3]PREMIOS_GRADOS!$CB115,""),IF($A117="TOTAL",SUM(INDIRECT("AU4:AU"&amp;ROW()-1)),""))</f>
        <v/>
      </c>
      <c r="AV117" s="7" t="str">
        <f ca="1">IF(AND($A117&lt;&gt;"",$A117&lt;&gt;"TOTAL"),IF(AND([3]PREMIOS_GRADOS!$CD115&lt;&gt;"",[3]PREMIOS_GRADOS!$CD115&lt;&gt;0),[3]PREMIOS_GRADOS!$CD115,""),IF($A117="TOTAL",SUM(INDIRECT("AV4:AV"&amp;ROW()-1)),""))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IF(AND($A117&lt;&gt;"",$A117&lt;&gt;"TOTAL"),IF(AND([3]PREMIOS_GRADOS!$CG115&lt;&gt;"",[3]PREMIOS_GRADOS!$CG115&lt;&gt;0),[3]PREMIOS_GRADOS!$CG115,""),IF($A117="TOTAL",SUM(INDIRECT("AX4:AX"&amp;ROW()-1)),""))</f>
        <v/>
      </c>
      <c r="AY117" s="7" t="str">
        <f ca="1">IF(AND($A117&lt;&gt;"",$A117&lt;&gt;"TOTAL"),IF(AND([3]PREMIOS_GRADOS!$CI115&lt;&gt;"",[3]PREMIOS_GRADOS!$CI115&lt;&gt;0),[3]PREMIOS_GRADOS!$CI115,""),IF($A117="TOTAL",SUM(INDIRECT("AY4:AY"&amp;ROW()-1)),""))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IF(AND($A117&lt;&gt;"",$A117&lt;&gt;"TOTAL"),IF(AND([3]PREMIOS_GRADOS!$CL115&lt;&gt;"",[3]PREMIOS_GRADOS!$CL115&lt;&gt;0),[3]PREMIOS_GRADOS!$CL115,""),IF($A117="TOTAL",SUM(INDIRECT("BA4:BA"&amp;ROW()-1)),""))</f>
        <v/>
      </c>
      <c r="BB117" s="7" t="str">
        <f ca="1">IF(AND($A117&lt;&gt;"",$A117&lt;&gt;"TOTAL"),IF(AND([3]PREMIOS_GRADOS!$CN115&lt;&gt;"",[3]PREMIOS_GRADOS!$CN115&lt;&gt;0),[3]PREMIOS_GRADOS!$CN115,""),IF($A117="TOTAL",SUM(INDIRECT("BB4:BB"&amp;ROW()-1)),""))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IF(AND($A117&lt;&gt;"",$A117&lt;&gt;"TOTAL"),IF(AND([3]PREMIOS_GRADOS!$CQ115&lt;&gt;"",[3]PREMIOS_GRADOS!$CQ115&lt;&gt;0),[3]PREMIOS_GRADOS!$CQ115,""),IF($A117="TOTAL",SUM(INDIRECT("BD4:BD"&amp;ROW()-1)),""))</f>
        <v/>
      </c>
      <c r="BE117" s="7" t="str">
        <f ca="1">IF(AND($A117&lt;&gt;"",$A117&lt;&gt;"TOTAL"),IF(AND([3]PREMIOS_GRADOS!$CS115&lt;&gt;"",[3]PREMIOS_GRADOS!$CS115&lt;&gt;0),[3]PREMIOS_GRADOS!$CS115,""),IF($A117="TOTAL",SUM(INDIRECT("BE4:BE"&amp;ROW()-1)),""))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IF([3]PREMIOS_GRADOS!$D116&lt;&gt;"",[3]PREMIOS_GRADOS!$D116,IF(AND([3]PREMIOS_GRADOS!$D116="",[3]PREMIOS_GRADOS!$D117="",[3]PREMIOS_GRADOS!$D115=""),"","TOTAL"))</f>
        <v/>
      </c>
      <c r="B118" s="7" t="str">
        <f ca="1">IF(AND($A118&lt;&gt;"",$A118&lt;&gt;"TOTAL"),IF(AND([3]PREMIOS_GRADOS!$E116&lt;&gt;"",[3]PREMIOS_GRADOS!$E116&lt;&gt;0),[3]PREMIOS_GRADOS!$E116,""),IF($A118="TOTAL",SUM(INDIRECT("B4:B"&amp;ROW()-1)),""))</f>
        <v/>
      </c>
      <c r="C118" s="7" t="str">
        <f ca="1">IF(AND($A118&lt;&gt;"",$A118&lt;&gt;"TOTAL"),IF(AND([3]PREMIOS_GRADOS!$G116&lt;&gt;"",[3]PREMIOS_GRADOS!$G116&lt;&gt;0),[3]PREMIOS_GRADOS!$G116,""),IF($A118="TOTAL",SUM(INDIRECT("C4:C"&amp;ROW()-1)),""))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IF(AND($A118&lt;&gt;"",$A118&lt;&gt;"TOTAL"),IF(AND([3]PREMIOS_GRADOS!$J116&lt;&gt;"",[3]PREMIOS_GRADOS!$J116&lt;&gt;0),[3]PREMIOS_GRADOS!$J116,""),IF($A118="TOTAL",SUM(INDIRECT("E4:E"&amp;ROW()-1)),""))</f>
        <v/>
      </c>
      <c r="F118" s="7" t="str">
        <f ca="1">IF(AND($A118&lt;&gt;"",$A118&lt;&gt;"TOTAL"),IF(AND([3]PREMIOS_GRADOS!$L116&lt;&gt;"",[3]PREMIOS_GRADOS!$L116&lt;&gt;0),[3]PREMIOS_GRADOS!$L116,""),IF($A118="TOTAL",SUM(INDIRECT("F4:F"&amp;ROW()-1)),""))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IF(AND($A118&lt;&gt;"",$A118&lt;&gt;"TOTAL"),IF(AND([3]PREMIOS_GRADOS!$O116&lt;&gt;"",[3]PREMIOS_GRADOS!$O116&lt;&gt;0),[3]PREMIOS_GRADOS!$O116,""),IF($A118="TOTAL",SUM(INDIRECT("H4:H"&amp;ROW()-1)),""))</f>
        <v/>
      </c>
      <c r="I118" s="7" t="str">
        <f ca="1">IF(AND($A118&lt;&gt;"",$A118&lt;&gt;"TOTAL"),IF(AND([3]PREMIOS_GRADOS!$Q116&lt;&gt;"",[3]PREMIOS_GRADOS!$Q116&lt;&gt;0),[3]PREMIOS_GRADOS!$Q116,""),IF($A118="TOTAL",SUM(INDIRECT("I4:I"&amp;ROW()-1)),""))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IF(AND($A118&lt;&gt;"",$A118&lt;&gt;"TOTAL"),IF(AND([3]PREMIOS_GRADOS!$T116&lt;&gt;"",[3]PREMIOS_GRADOS!$T116&lt;&gt;0),[3]PREMIOS_GRADOS!$T116,""),IF($A118="TOTAL",SUM(INDIRECT("K4:K"&amp;ROW()-1)),""))</f>
        <v/>
      </c>
      <c r="L118" s="7" t="str">
        <f ca="1">IF(AND($A118&lt;&gt;"",$A118&lt;&gt;"TOTAL"),IF(AND([3]PREMIOS_GRADOS!$V116&lt;&gt;"",[3]PREMIOS_GRADOS!$V116&lt;&gt;0),[3]PREMIOS_GRADOS!$V116,""),IF($A118="TOTAL",SUM(INDIRECT("L4:L"&amp;ROW()-1)),""))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IF(AND($A118&lt;&gt;"",$A118&lt;&gt;"TOTAL"),IF(AND([3]PREMIOS_GRADOS!$Y116&lt;&gt;"",[3]PREMIOS_GRADOS!$Y116&lt;&gt;0),[3]PREMIOS_GRADOS!$Y116,""),IF($A118="TOTAL",SUM(INDIRECT("N4:N"&amp;ROW()-1)),""))</f>
        <v/>
      </c>
      <c r="O118" s="7" t="str">
        <f ca="1">IF(AND($A118&lt;&gt;"",$A118&lt;&gt;"TOTAL"),IF(AND([3]PREMIOS_GRADOS!$AA116&lt;&gt;"",[3]PREMIOS_GRADOS!$AA116&lt;&gt;0),[3]PREMIOS_GRADOS!$AA116,""),IF($A118="TOTAL",SUM(INDIRECT("O4:O"&amp;ROW()-1)),""))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IF(AND($A118&lt;&gt;"",$A118&lt;&gt;"TOTAL"),IF(AND([3]PREMIOS_GRADOS!$AD116&lt;&gt;"",[3]PREMIOS_GRADOS!$AD116&lt;&gt;0),[3]PREMIOS_GRADOS!$AD116,""),IF($A118="TOTAL",SUM(INDIRECT("Q4:Q"&amp;ROW()-1)),""))</f>
        <v/>
      </c>
      <c r="R118" s="7" t="str">
        <f ca="1">IF(AND($A118&lt;&gt;"",$A118&lt;&gt;"TOTAL"),IF(AND([3]PREMIOS_GRADOS!$AF116&lt;&gt;"",[3]PREMIOS_GRADOS!$AF116&lt;&gt;0),[3]PREMIOS_GRADOS!$AF116,""),IF($A118="TOTAL",SUM(INDIRECT("R4:R"&amp;ROW()-1)),""))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IF(AND($A118&lt;&gt;"",$A118&lt;&gt;"TOTAL"),IF(AND([3]PREMIOS_GRADOS!$AI116&lt;&gt;"",[3]PREMIOS_GRADOS!$AI116&lt;&gt;0),[3]PREMIOS_GRADOS!$AI116,""),IF($A118="TOTAL",SUM(INDIRECT("T4:T"&amp;ROW()-1)),""))</f>
        <v/>
      </c>
      <c r="U118" s="7" t="str">
        <f ca="1">IF(AND($A118&lt;&gt;"",$A118&lt;&gt;"TOTAL"),IF(AND([3]PREMIOS_GRADOS!$AK116&lt;&gt;"",[3]PREMIOS_GRADOS!$AK116&lt;&gt;0),[3]PREMIOS_GRADOS!$AK116,""),IF($A118="TOTAL",SUM(INDIRECT("U4:U"&amp;ROW()-1)),""))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IF(AND($A118&lt;&gt;"",$A118&lt;&gt;"TOTAL"),IF(AND([3]PREMIOS_GRADOS!$AN116&lt;&gt;"",[3]PREMIOS_GRADOS!$AN116&lt;&gt;0),[3]PREMIOS_GRADOS!$AN116,""),IF($A118="TOTAL",SUM(INDIRECT("W4:W"&amp;ROW()-1)),""))</f>
        <v/>
      </c>
      <c r="X118" s="7" t="str">
        <f ca="1">IF(AND($A118&lt;&gt;"",$A118&lt;&gt;"TOTAL"),IF(AND([3]PREMIOS_GRADOS!$AP116&lt;&gt;"",[3]PREMIOS_GRADOS!$AP116&lt;&gt;0),[3]PREMIOS_GRADOS!$AP116,""),IF($A118="TOTAL",SUM(INDIRECT("X4:X"&amp;ROW()-1)),""))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IF(AND($A118&lt;&gt;"",$A118&lt;&gt;"TOTAL"),IF(AND([3]PREMIOS_GRADOS!$AS116&lt;&gt;"",[3]PREMIOS_GRADOS!$AS116&lt;&gt;0),[3]PREMIOS_GRADOS!$AS116,""),IF($A118="TOTAL",SUM(INDIRECT("Z4:Z"&amp;ROW()-1)),""))</f>
        <v/>
      </c>
      <c r="AA118" s="7" t="str">
        <f ca="1">IF(AND($A118&lt;&gt;"",$A118&lt;&gt;"TOTAL"),IF(AND([3]PREMIOS_GRADOS!$AU116&lt;&gt;"",[3]PREMIOS_GRADOS!$AU116&lt;&gt;0),[3]PREMIOS_GRADOS!$AU116,""),IF($A118="TOTAL",SUM(INDIRECT("AA4:AA"&amp;ROW()-1)),""))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IF(AND($A118&lt;&gt;"",$A118&lt;&gt;"TOTAL"),IF(AND([3]PREMIOS_GRADOS!$AX116&lt;&gt;"",[3]PREMIOS_GRADOS!$AX116&lt;&gt;0),[3]PREMIOS_GRADOS!$AX116,""),IF($A118="TOTAL",SUM(INDIRECT("AC4:AC"&amp;ROW()-1)),""))</f>
        <v/>
      </c>
      <c r="AD118" s="7" t="str">
        <f ca="1">IF(AND($A118&lt;&gt;"",$A118&lt;&gt;"TOTAL"),IF(AND([3]PREMIOS_GRADOS!$AZ116&lt;&gt;"",[3]PREMIOS_GRADOS!$AZ116&lt;&gt;0),[3]PREMIOS_GRADOS!$AZ116,""),IF($A118="TOTAL",SUM(INDIRECT("AD4:AD"&amp;ROW()-1)),""))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IF(AND($A118&lt;&gt;"",$A118&lt;&gt;"TOTAL"),IF(AND([3]PREMIOS_GRADOS!$BC116&lt;&gt;"",[3]PREMIOS_GRADOS!$BC116&lt;&gt;0),[3]PREMIOS_GRADOS!$BC116,""),IF($A118="TOTAL",SUM(INDIRECT("AF4:AF"&amp;ROW()-1)),""))</f>
        <v/>
      </c>
      <c r="AG118" s="7" t="str">
        <f ca="1">IF(AND($A118&lt;&gt;"",$A118&lt;&gt;"TOTAL"),IF(AND([3]PREMIOS_GRADOS!$BE116&lt;&gt;"",[3]PREMIOS_GRADOS!$BE116&lt;&gt;0),[3]PREMIOS_GRADOS!$BE116,""),IF($A118="TOTAL",SUM(INDIRECT("AG4:AG"&amp;ROW()-1)),""))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IF(AND($A118&lt;&gt;"",$A118&lt;&gt;"TOTAL"),IF(AND([3]PREMIOS_GRADOS!$BH116&lt;&gt;"",[3]PREMIOS_GRADOS!$BH116&lt;&gt;0),[3]PREMIOS_GRADOS!$BH116,""),IF($A118="TOTAL",SUM(INDIRECT("AI4:AI"&amp;ROW()-1)),""))</f>
        <v/>
      </c>
      <c r="AJ118" s="7" t="str">
        <f ca="1">IF(AND($A118&lt;&gt;"",$A118&lt;&gt;"TOTAL"),IF(AND([3]PREMIOS_GRADOS!$BJ116&lt;&gt;"",[3]PREMIOS_GRADOS!$BJ116&lt;&gt;0),[3]PREMIOS_GRADOS!$BJ116,""),IF($A118="TOTAL",SUM(INDIRECT("AJ4:AJ"&amp;ROW()-1)),""))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IF(AND($A118&lt;&gt;"",$A118&lt;&gt;"TOTAL"),IF(AND([3]PREMIOS_GRADOS!$BM116&lt;&gt;"",[3]PREMIOS_GRADOS!$BM116&lt;&gt;0),[3]PREMIOS_GRADOS!$BM116,""),IF($A118="TOTAL",SUM(INDIRECT("AL4:AL"&amp;ROW()-1)),""))</f>
        <v/>
      </c>
      <c r="AM118" s="7" t="str">
        <f ca="1">IF(AND($A118&lt;&gt;"",$A118&lt;&gt;"TOTAL"),IF(AND([3]PREMIOS_GRADOS!$BO116&lt;&gt;"",[3]PREMIOS_GRADOS!$BO116&lt;&gt;0),[3]PREMIOS_GRADOS!$BO116,""),IF($A118="TOTAL",SUM(INDIRECT("AM4:AM"&amp;ROW()-1)),""))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IF(AND($A118&lt;&gt;"",$A118&lt;&gt;"TOTAL"),IF(AND([3]PREMIOS_GRADOS!$BR116&lt;&gt;"",[3]PREMIOS_GRADOS!$BR116&lt;&gt;0),[3]PREMIOS_GRADOS!$BR116,""),IF($A118="TOTAL",SUM(INDIRECT("AO4:AO"&amp;ROW()-1)),""))</f>
        <v/>
      </c>
      <c r="AP118" s="7" t="str">
        <f ca="1">IF(AND($A118&lt;&gt;"",$A118&lt;&gt;"TOTAL"),IF(AND([3]PREMIOS_GRADOS!$BT116&lt;&gt;"",[3]PREMIOS_GRADOS!$BT116&lt;&gt;0),[3]PREMIOS_GRADOS!$BT116,""),IF($A118="TOTAL",SUM(INDIRECT("AP4:AP"&amp;ROW()-1)),""))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IF(AND($A118&lt;&gt;"",$A118&lt;&gt;"TOTAL"),IF(AND([3]PREMIOS_GRADOS!$BW116&lt;&gt;"",[3]PREMIOS_GRADOS!$BW116&lt;&gt;0),[3]PREMIOS_GRADOS!$BW116,""),IF($A118="TOTAL",SUM(INDIRECT("AR4:AR"&amp;ROW()-1)),""))</f>
        <v/>
      </c>
      <c r="AS118" s="7" t="str">
        <f ca="1">IF(AND($A118&lt;&gt;"",$A118&lt;&gt;"TOTAL"),IF(AND([3]PREMIOS_GRADOS!$BY116&lt;&gt;"",[3]PREMIOS_GRADOS!$BY116&lt;&gt;0),[3]PREMIOS_GRADOS!$BY116,""),IF($A118="TOTAL",SUM(INDIRECT("AS4:AS"&amp;ROW()-1)),""))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IF(AND($A118&lt;&gt;"",$A118&lt;&gt;"TOTAL"),IF(AND([3]PREMIOS_GRADOS!$CB116&lt;&gt;"",[3]PREMIOS_GRADOS!$CB116&lt;&gt;0),[3]PREMIOS_GRADOS!$CB116,""),IF($A118="TOTAL",SUM(INDIRECT("AU4:AU"&amp;ROW()-1)),""))</f>
        <v/>
      </c>
      <c r="AV118" s="7" t="str">
        <f ca="1">IF(AND($A118&lt;&gt;"",$A118&lt;&gt;"TOTAL"),IF(AND([3]PREMIOS_GRADOS!$CD116&lt;&gt;"",[3]PREMIOS_GRADOS!$CD116&lt;&gt;0),[3]PREMIOS_GRADOS!$CD116,""),IF($A118="TOTAL",SUM(INDIRECT("AV4:AV"&amp;ROW()-1)),""))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IF(AND($A118&lt;&gt;"",$A118&lt;&gt;"TOTAL"),IF(AND([3]PREMIOS_GRADOS!$CG116&lt;&gt;"",[3]PREMIOS_GRADOS!$CG116&lt;&gt;0),[3]PREMIOS_GRADOS!$CG116,""),IF($A118="TOTAL",SUM(INDIRECT("AX4:AX"&amp;ROW()-1)),""))</f>
        <v/>
      </c>
      <c r="AY118" s="7" t="str">
        <f ca="1">IF(AND($A118&lt;&gt;"",$A118&lt;&gt;"TOTAL"),IF(AND([3]PREMIOS_GRADOS!$CI116&lt;&gt;"",[3]PREMIOS_GRADOS!$CI116&lt;&gt;0),[3]PREMIOS_GRADOS!$CI116,""),IF($A118="TOTAL",SUM(INDIRECT("AY4:AY"&amp;ROW()-1)),""))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IF(AND($A118&lt;&gt;"",$A118&lt;&gt;"TOTAL"),IF(AND([3]PREMIOS_GRADOS!$CL116&lt;&gt;"",[3]PREMIOS_GRADOS!$CL116&lt;&gt;0),[3]PREMIOS_GRADOS!$CL116,""),IF($A118="TOTAL",SUM(INDIRECT("BA4:BA"&amp;ROW()-1)),""))</f>
        <v/>
      </c>
      <c r="BB118" s="7" t="str">
        <f ca="1">IF(AND($A118&lt;&gt;"",$A118&lt;&gt;"TOTAL"),IF(AND([3]PREMIOS_GRADOS!$CN116&lt;&gt;"",[3]PREMIOS_GRADOS!$CN116&lt;&gt;0),[3]PREMIOS_GRADOS!$CN116,""),IF($A118="TOTAL",SUM(INDIRECT("BB4:BB"&amp;ROW()-1)),""))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IF(AND($A118&lt;&gt;"",$A118&lt;&gt;"TOTAL"),IF(AND([3]PREMIOS_GRADOS!$CQ116&lt;&gt;"",[3]PREMIOS_GRADOS!$CQ116&lt;&gt;0),[3]PREMIOS_GRADOS!$CQ116,""),IF($A118="TOTAL",SUM(INDIRECT("BD4:BD"&amp;ROW()-1)),""))</f>
        <v/>
      </c>
      <c r="BE118" s="7" t="str">
        <f ca="1">IF(AND($A118&lt;&gt;"",$A118&lt;&gt;"TOTAL"),IF(AND([3]PREMIOS_GRADOS!$CS116&lt;&gt;"",[3]PREMIOS_GRADOS!$CS116&lt;&gt;0),[3]PREMIOS_GRADOS!$CS116,""),IF($A118="TOTAL",SUM(INDIRECT("BE4:BE"&amp;ROW()-1)),""))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IF([3]PREMIOS_GRADOS!$D117&lt;&gt;"",[3]PREMIOS_GRADOS!$D117,IF(AND([3]PREMIOS_GRADOS!$D117="",[3]PREMIOS_GRADOS!$D118="",[3]PREMIOS_GRADOS!$D116=""),"","TOTAL"))</f>
        <v/>
      </c>
      <c r="B119" s="7" t="str">
        <f ca="1">IF(AND($A119&lt;&gt;"",$A119&lt;&gt;"TOTAL"),IF(AND([3]PREMIOS_GRADOS!$E117&lt;&gt;"",[3]PREMIOS_GRADOS!$E117&lt;&gt;0),[3]PREMIOS_GRADOS!$E117,""),IF($A119="TOTAL",SUM(INDIRECT("B4:B"&amp;ROW()-1)),""))</f>
        <v/>
      </c>
      <c r="C119" s="7" t="str">
        <f ca="1">IF(AND($A119&lt;&gt;"",$A119&lt;&gt;"TOTAL"),IF(AND([3]PREMIOS_GRADOS!$G117&lt;&gt;"",[3]PREMIOS_GRADOS!$G117&lt;&gt;0),[3]PREMIOS_GRADOS!$G117,""),IF($A119="TOTAL",SUM(INDIRECT("C4:C"&amp;ROW()-1)),""))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IF(AND($A119&lt;&gt;"",$A119&lt;&gt;"TOTAL"),IF(AND([3]PREMIOS_GRADOS!$J117&lt;&gt;"",[3]PREMIOS_GRADOS!$J117&lt;&gt;0),[3]PREMIOS_GRADOS!$J117,""),IF($A119="TOTAL",SUM(INDIRECT("E4:E"&amp;ROW()-1)),""))</f>
        <v/>
      </c>
      <c r="F119" s="7" t="str">
        <f ca="1">IF(AND($A119&lt;&gt;"",$A119&lt;&gt;"TOTAL"),IF(AND([3]PREMIOS_GRADOS!$L117&lt;&gt;"",[3]PREMIOS_GRADOS!$L117&lt;&gt;0),[3]PREMIOS_GRADOS!$L117,""),IF($A119="TOTAL",SUM(INDIRECT("F4:F"&amp;ROW()-1)),""))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IF(AND($A119&lt;&gt;"",$A119&lt;&gt;"TOTAL"),IF(AND([3]PREMIOS_GRADOS!$O117&lt;&gt;"",[3]PREMIOS_GRADOS!$O117&lt;&gt;0),[3]PREMIOS_GRADOS!$O117,""),IF($A119="TOTAL",SUM(INDIRECT("H4:H"&amp;ROW()-1)),""))</f>
        <v/>
      </c>
      <c r="I119" s="7" t="str">
        <f ca="1">IF(AND($A119&lt;&gt;"",$A119&lt;&gt;"TOTAL"),IF(AND([3]PREMIOS_GRADOS!$Q117&lt;&gt;"",[3]PREMIOS_GRADOS!$Q117&lt;&gt;0),[3]PREMIOS_GRADOS!$Q117,""),IF($A119="TOTAL",SUM(INDIRECT("I4:I"&amp;ROW()-1)),""))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IF(AND($A119&lt;&gt;"",$A119&lt;&gt;"TOTAL"),IF(AND([3]PREMIOS_GRADOS!$T117&lt;&gt;"",[3]PREMIOS_GRADOS!$T117&lt;&gt;0),[3]PREMIOS_GRADOS!$T117,""),IF($A119="TOTAL",SUM(INDIRECT("K4:K"&amp;ROW()-1)),""))</f>
        <v/>
      </c>
      <c r="L119" s="7" t="str">
        <f ca="1">IF(AND($A119&lt;&gt;"",$A119&lt;&gt;"TOTAL"),IF(AND([3]PREMIOS_GRADOS!$V117&lt;&gt;"",[3]PREMIOS_GRADOS!$V117&lt;&gt;0),[3]PREMIOS_GRADOS!$V117,""),IF($A119="TOTAL",SUM(INDIRECT("L4:L"&amp;ROW()-1)),""))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IF(AND($A119&lt;&gt;"",$A119&lt;&gt;"TOTAL"),IF(AND([3]PREMIOS_GRADOS!$Y117&lt;&gt;"",[3]PREMIOS_GRADOS!$Y117&lt;&gt;0),[3]PREMIOS_GRADOS!$Y117,""),IF($A119="TOTAL",SUM(INDIRECT("N4:N"&amp;ROW()-1)),""))</f>
        <v/>
      </c>
      <c r="O119" s="7" t="str">
        <f ca="1">IF(AND($A119&lt;&gt;"",$A119&lt;&gt;"TOTAL"),IF(AND([3]PREMIOS_GRADOS!$AA117&lt;&gt;"",[3]PREMIOS_GRADOS!$AA117&lt;&gt;0),[3]PREMIOS_GRADOS!$AA117,""),IF($A119="TOTAL",SUM(INDIRECT("O4:O"&amp;ROW()-1)),""))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IF(AND($A119&lt;&gt;"",$A119&lt;&gt;"TOTAL"),IF(AND([3]PREMIOS_GRADOS!$AD117&lt;&gt;"",[3]PREMIOS_GRADOS!$AD117&lt;&gt;0),[3]PREMIOS_GRADOS!$AD117,""),IF($A119="TOTAL",SUM(INDIRECT("Q4:Q"&amp;ROW()-1)),""))</f>
        <v/>
      </c>
      <c r="R119" s="7" t="str">
        <f ca="1">IF(AND($A119&lt;&gt;"",$A119&lt;&gt;"TOTAL"),IF(AND([3]PREMIOS_GRADOS!$AF117&lt;&gt;"",[3]PREMIOS_GRADOS!$AF117&lt;&gt;0),[3]PREMIOS_GRADOS!$AF117,""),IF($A119="TOTAL",SUM(INDIRECT("R4:R"&amp;ROW()-1)),""))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IF(AND($A119&lt;&gt;"",$A119&lt;&gt;"TOTAL"),IF(AND([3]PREMIOS_GRADOS!$AI117&lt;&gt;"",[3]PREMIOS_GRADOS!$AI117&lt;&gt;0),[3]PREMIOS_GRADOS!$AI117,""),IF($A119="TOTAL",SUM(INDIRECT("T4:T"&amp;ROW()-1)),""))</f>
        <v/>
      </c>
      <c r="U119" s="7" t="str">
        <f ca="1">IF(AND($A119&lt;&gt;"",$A119&lt;&gt;"TOTAL"),IF(AND([3]PREMIOS_GRADOS!$AK117&lt;&gt;"",[3]PREMIOS_GRADOS!$AK117&lt;&gt;0),[3]PREMIOS_GRADOS!$AK117,""),IF($A119="TOTAL",SUM(INDIRECT("U4:U"&amp;ROW()-1)),""))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IF(AND($A119&lt;&gt;"",$A119&lt;&gt;"TOTAL"),IF(AND([3]PREMIOS_GRADOS!$AN117&lt;&gt;"",[3]PREMIOS_GRADOS!$AN117&lt;&gt;0),[3]PREMIOS_GRADOS!$AN117,""),IF($A119="TOTAL",SUM(INDIRECT("W4:W"&amp;ROW()-1)),""))</f>
        <v/>
      </c>
      <c r="X119" s="7" t="str">
        <f ca="1">IF(AND($A119&lt;&gt;"",$A119&lt;&gt;"TOTAL"),IF(AND([3]PREMIOS_GRADOS!$AP117&lt;&gt;"",[3]PREMIOS_GRADOS!$AP117&lt;&gt;0),[3]PREMIOS_GRADOS!$AP117,""),IF($A119="TOTAL",SUM(INDIRECT("X4:X"&amp;ROW()-1)),""))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IF(AND($A119&lt;&gt;"",$A119&lt;&gt;"TOTAL"),IF(AND([3]PREMIOS_GRADOS!$AS117&lt;&gt;"",[3]PREMIOS_GRADOS!$AS117&lt;&gt;0),[3]PREMIOS_GRADOS!$AS117,""),IF($A119="TOTAL",SUM(INDIRECT("Z4:Z"&amp;ROW()-1)),""))</f>
        <v/>
      </c>
      <c r="AA119" s="7" t="str">
        <f ca="1">IF(AND($A119&lt;&gt;"",$A119&lt;&gt;"TOTAL"),IF(AND([3]PREMIOS_GRADOS!$AU117&lt;&gt;"",[3]PREMIOS_GRADOS!$AU117&lt;&gt;0),[3]PREMIOS_GRADOS!$AU117,""),IF($A119="TOTAL",SUM(INDIRECT("AA4:AA"&amp;ROW()-1)),""))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IF(AND($A119&lt;&gt;"",$A119&lt;&gt;"TOTAL"),IF(AND([3]PREMIOS_GRADOS!$AX117&lt;&gt;"",[3]PREMIOS_GRADOS!$AX117&lt;&gt;0),[3]PREMIOS_GRADOS!$AX117,""),IF($A119="TOTAL",SUM(INDIRECT("AC4:AC"&amp;ROW()-1)),""))</f>
        <v/>
      </c>
      <c r="AD119" s="7" t="str">
        <f ca="1">IF(AND($A119&lt;&gt;"",$A119&lt;&gt;"TOTAL"),IF(AND([3]PREMIOS_GRADOS!$AZ117&lt;&gt;"",[3]PREMIOS_GRADOS!$AZ117&lt;&gt;0),[3]PREMIOS_GRADOS!$AZ117,""),IF($A119="TOTAL",SUM(INDIRECT("AD4:AD"&amp;ROW()-1)),""))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IF(AND($A119&lt;&gt;"",$A119&lt;&gt;"TOTAL"),IF(AND([3]PREMIOS_GRADOS!$BC117&lt;&gt;"",[3]PREMIOS_GRADOS!$BC117&lt;&gt;0),[3]PREMIOS_GRADOS!$BC117,""),IF($A119="TOTAL",SUM(INDIRECT("AF4:AF"&amp;ROW()-1)),""))</f>
        <v/>
      </c>
      <c r="AG119" s="7" t="str">
        <f ca="1">IF(AND($A119&lt;&gt;"",$A119&lt;&gt;"TOTAL"),IF(AND([3]PREMIOS_GRADOS!$BE117&lt;&gt;"",[3]PREMIOS_GRADOS!$BE117&lt;&gt;0),[3]PREMIOS_GRADOS!$BE117,""),IF($A119="TOTAL",SUM(INDIRECT("AG4:AG"&amp;ROW()-1)),""))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IF(AND($A119&lt;&gt;"",$A119&lt;&gt;"TOTAL"),IF(AND([3]PREMIOS_GRADOS!$BH117&lt;&gt;"",[3]PREMIOS_GRADOS!$BH117&lt;&gt;0),[3]PREMIOS_GRADOS!$BH117,""),IF($A119="TOTAL",SUM(INDIRECT("AI4:AI"&amp;ROW()-1)),""))</f>
        <v/>
      </c>
      <c r="AJ119" s="7" t="str">
        <f ca="1">IF(AND($A119&lt;&gt;"",$A119&lt;&gt;"TOTAL"),IF(AND([3]PREMIOS_GRADOS!$BJ117&lt;&gt;"",[3]PREMIOS_GRADOS!$BJ117&lt;&gt;0),[3]PREMIOS_GRADOS!$BJ117,""),IF($A119="TOTAL",SUM(INDIRECT("AJ4:AJ"&amp;ROW()-1)),""))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IF(AND($A119&lt;&gt;"",$A119&lt;&gt;"TOTAL"),IF(AND([3]PREMIOS_GRADOS!$BM117&lt;&gt;"",[3]PREMIOS_GRADOS!$BM117&lt;&gt;0),[3]PREMIOS_GRADOS!$BM117,""),IF($A119="TOTAL",SUM(INDIRECT("AL4:AL"&amp;ROW()-1)),""))</f>
        <v/>
      </c>
      <c r="AM119" s="7" t="str">
        <f ca="1">IF(AND($A119&lt;&gt;"",$A119&lt;&gt;"TOTAL"),IF(AND([3]PREMIOS_GRADOS!$BO117&lt;&gt;"",[3]PREMIOS_GRADOS!$BO117&lt;&gt;0),[3]PREMIOS_GRADOS!$BO117,""),IF($A119="TOTAL",SUM(INDIRECT("AM4:AM"&amp;ROW()-1)),""))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IF(AND($A119&lt;&gt;"",$A119&lt;&gt;"TOTAL"),IF(AND([3]PREMIOS_GRADOS!$BR117&lt;&gt;"",[3]PREMIOS_GRADOS!$BR117&lt;&gt;0),[3]PREMIOS_GRADOS!$BR117,""),IF($A119="TOTAL",SUM(INDIRECT("AO4:AO"&amp;ROW()-1)),""))</f>
        <v/>
      </c>
      <c r="AP119" s="7" t="str">
        <f ca="1">IF(AND($A119&lt;&gt;"",$A119&lt;&gt;"TOTAL"),IF(AND([3]PREMIOS_GRADOS!$BT117&lt;&gt;"",[3]PREMIOS_GRADOS!$BT117&lt;&gt;0),[3]PREMIOS_GRADOS!$BT117,""),IF($A119="TOTAL",SUM(INDIRECT("AP4:AP"&amp;ROW()-1)),""))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IF(AND($A119&lt;&gt;"",$A119&lt;&gt;"TOTAL"),IF(AND([3]PREMIOS_GRADOS!$BW117&lt;&gt;"",[3]PREMIOS_GRADOS!$BW117&lt;&gt;0),[3]PREMIOS_GRADOS!$BW117,""),IF($A119="TOTAL",SUM(INDIRECT("AR4:AR"&amp;ROW()-1)),""))</f>
        <v/>
      </c>
      <c r="AS119" s="7" t="str">
        <f ca="1">IF(AND($A119&lt;&gt;"",$A119&lt;&gt;"TOTAL"),IF(AND([3]PREMIOS_GRADOS!$BY117&lt;&gt;"",[3]PREMIOS_GRADOS!$BY117&lt;&gt;0),[3]PREMIOS_GRADOS!$BY117,""),IF($A119="TOTAL",SUM(INDIRECT("AS4:AS"&amp;ROW()-1)),""))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IF(AND($A119&lt;&gt;"",$A119&lt;&gt;"TOTAL"),IF(AND([3]PREMIOS_GRADOS!$CB117&lt;&gt;"",[3]PREMIOS_GRADOS!$CB117&lt;&gt;0),[3]PREMIOS_GRADOS!$CB117,""),IF($A119="TOTAL",SUM(INDIRECT("AU4:AU"&amp;ROW()-1)),""))</f>
        <v/>
      </c>
      <c r="AV119" s="7" t="str">
        <f ca="1">IF(AND($A119&lt;&gt;"",$A119&lt;&gt;"TOTAL"),IF(AND([3]PREMIOS_GRADOS!$CD117&lt;&gt;"",[3]PREMIOS_GRADOS!$CD117&lt;&gt;0),[3]PREMIOS_GRADOS!$CD117,""),IF($A119="TOTAL",SUM(INDIRECT("AV4:AV"&amp;ROW()-1)),""))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IF(AND($A119&lt;&gt;"",$A119&lt;&gt;"TOTAL"),IF(AND([3]PREMIOS_GRADOS!$CG117&lt;&gt;"",[3]PREMIOS_GRADOS!$CG117&lt;&gt;0),[3]PREMIOS_GRADOS!$CG117,""),IF($A119="TOTAL",SUM(INDIRECT("AX4:AX"&amp;ROW()-1)),""))</f>
        <v/>
      </c>
      <c r="AY119" s="7" t="str">
        <f ca="1">IF(AND($A119&lt;&gt;"",$A119&lt;&gt;"TOTAL"),IF(AND([3]PREMIOS_GRADOS!$CI117&lt;&gt;"",[3]PREMIOS_GRADOS!$CI117&lt;&gt;0),[3]PREMIOS_GRADOS!$CI117,""),IF($A119="TOTAL",SUM(INDIRECT("AY4:AY"&amp;ROW()-1)),""))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IF(AND($A119&lt;&gt;"",$A119&lt;&gt;"TOTAL"),IF(AND([3]PREMIOS_GRADOS!$CL117&lt;&gt;"",[3]PREMIOS_GRADOS!$CL117&lt;&gt;0),[3]PREMIOS_GRADOS!$CL117,""),IF($A119="TOTAL",SUM(INDIRECT("BA4:BA"&amp;ROW()-1)),""))</f>
        <v/>
      </c>
      <c r="BB119" s="7" t="str">
        <f ca="1">IF(AND($A119&lt;&gt;"",$A119&lt;&gt;"TOTAL"),IF(AND([3]PREMIOS_GRADOS!$CN117&lt;&gt;"",[3]PREMIOS_GRADOS!$CN117&lt;&gt;0),[3]PREMIOS_GRADOS!$CN117,""),IF($A119="TOTAL",SUM(INDIRECT("BB4:BB"&amp;ROW()-1)),""))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IF(AND($A119&lt;&gt;"",$A119&lt;&gt;"TOTAL"),IF(AND([3]PREMIOS_GRADOS!$CQ117&lt;&gt;"",[3]PREMIOS_GRADOS!$CQ117&lt;&gt;0),[3]PREMIOS_GRADOS!$CQ117,""),IF($A119="TOTAL",SUM(INDIRECT("BD4:BD"&amp;ROW()-1)),""))</f>
        <v/>
      </c>
      <c r="BE119" s="7" t="str">
        <f ca="1">IF(AND($A119&lt;&gt;"",$A119&lt;&gt;"TOTAL"),IF(AND([3]PREMIOS_GRADOS!$CS117&lt;&gt;"",[3]PREMIOS_GRADOS!$CS117&lt;&gt;0),[3]PREMIOS_GRADOS!$CS117,""),IF($A119="TOTAL",SUM(INDIRECT("BE4:BE"&amp;ROW()-1)),""))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IF([3]PREMIOS_GRADOS!$D118&lt;&gt;"",[3]PREMIOS_GRADOS!$D118,IF(AND([3]PREMIOS_GRADOS!$D118="",[3]PREMIOS_GRADOS!$D119="",[3]PREMIOS_GRADOS!$D117=""),"","TOTAL"))</f>
        <v/>
      </c>
      <c r="B120" s="7" t="str">
        <f ca="1">IF(AND($A120&lt;&gt;"",$A120&lt;&gt;"TOTAL"),IF(AND([3]PREMIOS_GRADOS!$E118&lt;&gt;"",[3]PREMIOS_GRADOS!$E118&lt;&gt;0),[3]PREMIOS_GRADOS!$E118,""),IF($A120="TOTAL",SUM(INDIRECT("B4:B"&amp;ROW()-1)),""))</f>
        <v/>
      </c>
      <c r="C120" s="7" t="str">
        <f ca="1">IF(AND($A120&lt;&gt;"",$A120&lt;&gt;"TOTAL"),IF(AND([3]PREMIOS_GRADOS!$G118&lt;&gt;"",[3]PREMIOS_GRADOS!$G118&lt;&gt;0),[3]PREMIOS_GRADOS!$G118,""),IF($A120="TOTAL",SUM(INDIRECT("C4:C"&amp;ROW()-1)),""))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IF(AND($A120&lt;&gt;"",$A120&lt;&gt;"TOTAL"),IF(AND([3]PREMIOS_GRADOS!$J118&lt;&gt;"",[3]PREMIOS_GRADOS!$J118&lt;&gt;0),[3]PREMIOS_GRADOS!$J118,""),IF($A120="TOTAL",SUM(INDIRECT("E4:E"&amp;ROW()-1)),""))</f>
        <v/>
      </c>
      <c r="F120" s="7" t="str">
        <f ca="1">IF(AND($A120&lt;&gt;"",$A120&lt;&gt;"TOTAL"),IF(AND([3]PREMIOS_GRADOS!$L118&lt;&gt;"",[3]PREMIOS_GRADOS!$L118&lt;&gt;0),[3]PREMIOS_GRADOS!$L118,""),IF($A120="TOTAL",SUM(INDIRECT("F4:F"&amp;ROW()-1)),""))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IF(AND($A120&lt;&gt;"",$A120&lt;&gt;"TOTAL"),IF(AND([3]PREMIOS_GRADOS!$O118&lt;&gt;"",[3]PREMIOS_GRADOS!$O118&lt;&gt;0),[3]PREMIOS_GRADOS!$O118,""),IF($A120="TOTAL",SUM(INDIRECT("H4:H"&amp;ROW()-1)),""))</f>
        <v/>
      </c>
      <c r="I120" s="7" t="str">
        <f ca="1">IF(AND($A120&lt;&gt;"",$A120&lt;&gt;"TOTAL"),IF(AND([3]PREMIOS_GRADOS!$Q118&lt;&gt;"",[3]PREMIOS_GRADOS!$Q118&lt;&gt;0),[3]PREMIOS_GRADOS!$Q118,""),IF($A120="TOTAL",SUM(INDIRECT("I4:I"&amp;ROW()-1)),""))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IF(AND($A120&lt;&gt;"",$A120&lt;&gt;"TOTAL"),IF(AND([3]PREMIOS_GRADOS!$T118&lt;&gt;"",[3]PREMIOS_GRADOS!$T118&lt;&gt;0),[3]PREMIOS_GRADOS!$T118,""),IF($A120="TOTAL",SUM(INDIRECT("K4:K"&amp;ROW()-1)),""))</f>
        <v/>
      </c>
      <c r="L120" s="7" t="str">
        <f ca="1">IF(AND($A120&lt;&gt;"",$A120&lt;&gt;"TOTAL"),IF(AND([3]PREMIOS_GRADOS!$V118&lt;&gt;"",[3]PREMIOS_GRADOS!$V118&lt;&gt;0),[3]PREMIOS_GRADOS!$V118,""),IF($A120="TOTAL",SUM(INDIRECT("L4:L"&amp;ROW()-1)),""))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IF(AND($A120&lt;&gt;"",$A120&lt;&gt;"TOTAL"),IF(AND([3]PREMIOS_GRADOS!$Y118&lt;&gt;"",[3]PREMIOS_GRADOS!$Y118&lt;&gt;0),[3]PREMIOS_GRADOS!$Y118,""),IF($A120="TOTAL",SUM(INDIRECT("N4:N"&amp;ROW()-1)),""))</f>
        <v/>
      </c>
      <c r="O120" s="7" t="str">
        <f ca="1">IF(AND($A120&lt;&gt;"",$A120&lt;&gt;"TOTAL"),IF(AND([3]PREMIOS_GRADOS!$AA118&lt;&gt;"",[3]PREMIOS_GRADOS!$AA118&lt;&gt;0),[3]PREMIOS_GRADOS!$AA118,""),IF($A120="TOTAL",SUM(INDIRECT("O4:O"&amp;ROW()-1)),""))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IF(AND($A120&lt;&gt;"",$A120&lt;&gt;"TOTAL"),IF(AND([3]PREMIOS_GRADOS!$AD118&lt;&gt;"",[3]PREMIOS_GRADOS!$AD118&lt;&gt;0),[3]PREMIOS_GRADOS!$AD118,""),IF($A120="TOTAL",SUM(INDIRECT("Q4:Q"&amp;ROW()-1)),""))</f>
        <v/>
      </c>
      <c r="R120" s="7" t="str">
        <f ca="1">IF(AND($A120&lt;&gt;"",$A120&lt;&gt;"TOTAL"),IF(AND([3]PREMIOS_GRADOS!$AF118&lt;&gt;"",[3]PREMIOS_GRADOS!$AF118&lt;&gt;0),[3]PREMIOS_GRADOS!$AF118,""),IF($A120="TOTAL",SUM(INDIRECT("R4:R"&amp;ROW()-1)),""))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IF(AND($A120&lt;&gt;"",$A120&lt;&gt;"TOTAL"),IF(AND([3]PREMIOS_GRADOS!$AI118&lt;&gt;"",[3]PREMIOS_GRADOS!$AI118&lt;&gt;0),[3]PREMIOS_GRADOS!$AI118,""),IF($A120="TOTAL",SUM(INDIRECT("T4:T"&amp;ROW()-1)),""))</f>
        <v/>
      </c>
      <c r="U120" s="7" t="str">
        <f ca="1">IF(AND($A120&lt;&gt;"",$A120&lt;&gt;"TOTAL"),IF(AND([3]PREMIOS_GRADOS!$AK118&lt;&gt;"",[3]PREMIOS_GRADOS!$AK118&lt;&gt;0),[3]PREMIOS_GRADOS!$AK118,""),IF($A120="TOTAL",SUM(INDIRECT("U4:U"&amp;ROW()-1)),""))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IF(AND($A120&lt;&gt;"",$A120&lt;&gt;"TOTAL"),IF(AND([3]PREMIOS_GRADOS!$AN118&lt;&gt;"",[3]PREMIOS_GRADOS!$AN118&lt;&gt;0),[3]PREMIOS_GRADOS!$AN118,""),IF($A120="TOTAL",SUM(INDIRECT("W4:W"&amp;ROW()-1)),""))</f>
        <v/>
      </c>
      <c r="X120" s="7" t="str">
        <f ca="1">IF(AND($A120&lt;&gt;"",$A120&lt;&gt;"TOTAL"),IF(AND([3]PREMIOS_GRADOS!$AP118&lt;&gt;"",[3]PREMIOS_GRADOS!$AP118&lt;&gt;0),[3]PREMIOS_GRADOS!$AP118,""),IF($A120="TOTAL",SUM(INDIRECT("X4:X"&amp;ROW()-1)),""))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IF(AND($A120&lt;&gt;"",$A120&lt;&gt;"TOTAL"),IF(AND([3]PREMIOS_GRADOS!$AS118&lt;&gt;"",[3]PREMIOS_GRADOS!$AS118&lt;&gt;0),[3]PREMIOS_GRADOS!$AS118,""),IF($A120="TOTAL",SUM(INDIRECT("Z4:Z"&amp;ROW()-1)),""))</f>
        <v/>
      </c>
      <c r="AA120" s="7" t="str">
        <f ca="1">IF(AND($A120&lt;&gt;"",$A120&lt;&gt;"TOTAL"),IF(AND([3]PREMIOS_GRADOS!$AU118&lt;&gt;"",[3]PREMIOS_GRADOS!$AU118&lt;&gt;0),[3]PREMIOS_GRADOS!$AU118,""),IF($A120="TOTAL",SUM(INDIRECT("AA4:AA"&amp;ROW()-1)),""))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IF(AND($A120&lt;&gt;"",$A120&lt;&gt;"TOTAL"),IF(AND([3]PREMIOS_GRADOS!$AX118&lt;&gt;"",[3]PREMIOS_GRADOS!$AX118&lt;&gt;0),[3]PREMIOS_GRADOS!$AX118,""),IF($A120="TOTAL",SUM(INDIRECT("AC4:AC"&amp;ROW()-1)),""))</f>
        <v/>
      </c>
      <c r="AD120" s="7" t="str">
        <f ca="1">IF(AND($A120&lt;&gt;"",$A120&lt;&gt;"TOTAL"),IF(AND([3]PREMIOS_GRADOS!$AZ118&lt;&gt;"",[3]PREMIOS_GRADOS!$AZ118&lt;&gt;0),[3]PREMIOS_GRADOS!$AZ118,""),IF($A120="TOTAL",SUM(INDIRECT("AD4:AD"&amp;ROW()-1)),""))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IF(AND($A120&lt;&gt;"",$A120&lt;&gt;"TOTAL"),IF(AND([3]PREMIOS_GRADOS!$BC118&lt;&gt;"",[3]PREMIOS_GRADOS!$BC118&lt;&gt;0),[3]PREMIOS_GRADOS!$BC118,""),IF($A120="TOTAL",SUM(INDIRECT("AF4:AF"&amp;ROW()-1)),""))</f>
        <v/>
      </c>
      <c r="AG120" s="7" t="str">
        <f ca="1">IF(AND($A120&lt;&gt;"",$A120&lt;&gt;"TOTAL"),IF(AND([3]PREMIOS_GRADOS!$BE118&lt;&gt;"",[3]PREMIOS_GRADOS!$BE118&lt;&gt;0),[3]PREMIOS_GRADOS!$BE118,""),IF($A120="TOTAL",SUM(INDIRECT("AG4:AG"&amp;ROW()-1)),""))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IF(AND($A120&lt;&gt;"",$A120&lt;&gt;"TOTAL"),IF(AND([3]PREMIOS_GRADOS!$BH118&lt;&gt;"",[3]PREMIOS_GRADOS!$BH118&lt;&gt;0),[3]PREMIOS_GRADOS!$BH118,""),IF($A120="TOTAL",SUM(INDIRECT("AI4:AI"&amp;ROW()-1)),""))</f>
        <v/>
      </c>
      <c r="AJ120" s="7" t="str">
        <f ca="1">IF(AND($A120&lt;&gt;"",$A120&lt;&gt;"TOTAL"),IF(AND([3]PREMIOS_GRADOS!$BJ118&lt;&gt;"",[3]PREMIOS_GRADOS!$BJ118&lt;&gt;0),[3]PREMIOS_GRADOS!$BJ118,""),IF($A120="TOTAL",SUM(INDIRECT("AJ4:AJ"&amp;ROW()-1)),""))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IF(AND($A120&lt;&gt;"",$A120&lt;&gt;"TOTAL"),IF(AND([3]PREMIOS_GRADOS!$BM118&lt;&gt;"",[3]PREMIOS_GRADOS!$BM118&lt;&gt;0),[3]PREMIOS_GRADOS!$BM118,""),IF($A120="TOTAL",SUM(INDIRECT("AL4:AL"&amp;ROW()-1)),""))</f>
        <v/>
      </c>
      <c r="AM120" s="7" t="str">
        <f ca="1">IF(AND($A120&lt;&gt;"",$A120&lt;&gt;"TOTAL"),IF(AND([3]PREMIOS_GRADOS!$BO118&lt;&gt;"",[3]PREMIOS_GRADOS!$BO118&lt;&gt;0),[3]PREMIOS_GRADOS!$BO118,""),IF($A120="TOTAL",SUM(INDIRECT("AM4:AM"&amp;ROW()-1)),""))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IF(AND($A120&lt;&gt;"",$A120&lt;&gt;"TOTAL"),IF(AND([3]PREMIOS_GRADOS!$BR118&lt;&gt;"",[3]PREMIOS_GRADOS!$BR118&lt;&gt;0),[3]PREMIOS_GRADOS!$BR118,""),IF($A120="TOTAL",SUM(INDIRECT("AO4:AO"&amp;ROW()-1)),""))</f>
        <v/>
      </c>
      <c r="AP120" s="7" t="str">
        <f ca="1">IF(AND($A120&lt;&gt;"",$A120&lt;&gt;"TOTAL"),IF(AND([3]PREMIOS_GRADOS!$BT118&lt;&gt;"",[3]PREMIOS_GRADOS!$BT118&lt;&gt;0),[3]PREMIOS_GRADOS!$BT118,""),IF($A120="TOTAL",SUM(INDIRECT("AP4:AP"&amp;ROW()-1)),""))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IF(AND($A120&lt;&gt;"",$A120&lt;&gt;"TOTAL"),IF(AND([3]PREMIOS_GRADOS!$BW118&lt;&gt;"",[3]PREMIOS_GRADOS!$BW118&lt;&gt;0),[3]PREMIOS_GRADOS!$BW118,""),IF($A120="TOTAL",SUM(INDIRECT("AR4:AR"&amp;ROW()-1)),""))</f>
        <v/>
      </c>
      <c r="AS120" s="7" t="str">
        <f ca="1">IF(AND($A120&lt;&gt;"",$A120&lt;&gt;"TOTAL"),IF(AND([3]PREMIOS_GRADOS!$BY118&lt;&gt;"",[3]PREMIOS_GRADOS!$BY118&lt;&gt;0),[3]PREMIOS_GRADOS!$BY118,""),IF($A120="TOTAL",SUM(INDIRECT("AS4:AS"&amp;ROW()-1)),""))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IF(AND($A120&lt;&gt;"",$A120&lt;&gt;"TOTAL"),IF(AND([3]PREMIOS_GRADOS!$CB118&lt;&gt;"",[3]PREMIOS_GRADOS!$CB118&lt;&gt;0),[3]PREMIOS_GRADOS!$CB118,""),IF($A120="TOTAL",SUM(INDIRECT("AU4:AU"&amp;ROW()-1)),""))</f>
        <v/>
      </c>
      <c r="AV120" s="7" t="str">
        <f ca="1">IF(AND($A120&lt;&gt;"",$A120&lt;&gt;"TOTAL"),IF(AND([3]PREMIOS_GRADOS!$CD118&lt;&gt;"",[3]PREMIOS_GRADOS!$CD118&lt;&gt;0),[3]PREMIOS_GRADOS!$CD118,""),IF($A120="TOTAL",SUM(INDIRECT("AV4:AV"&amp;ROW()-1)),""))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IF(AND($A120&lt;&gt;"",$A120&lt;&gt;"TOTAL"),IF(AND([3]PREMIOS_GRADOS!$CG118&lt;&gt;"",[3]PREMIOS_GRADOS!$CG118&lt;&gt;0),[3]PREMIOS_GRADOS!$CG118,""),IF($A120="TOTAL",SUM(INDIRECT("AX4:AX"&amp;ROW()-1)),""))</f>
        <v/>
      </c>
      <c r="AY120" s="7" t="str">
        <f ca="1">IF(AND($A120&lt;&gt;"",$A120&lt;&gt;"TOTAL"),IF(AND([3]PREMIOS_GRADOS!$CI118&lt;&gt;"",[3]PREMIOS_GRADOS!$CI118&lt;&gt;0),[3]PREMIOS_GRADOS!$CI118,""),IF($A120="TOTAL",SUM(INDIRECT("AY4:AY"&amp;ROW()-1)),""))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IF(AND($A120&lt;&gt;"",$A120&lt;&gt;"TOTAL"),IF(AND([3]PREMIOS_GRADOS!$CL118&lt;&gt;"",[3]PREMIOS_GRADOS!$CL118&lt;&gt;0),[3]PREMIOS_GRADOS!$CL118,""),IF($A120="TOTAL",SUM(INDIRECT("BA4:BA"&amp;ROW()-1)),""))</f>
        <v/>
      </c>
      <c r="BB120" s="7" t="str">
        <f ca="1">IF(AND($A120&lt;&gt;"",$A120&lt;&gt;"TOTAL"),IF(AND([3]PREMIOS_GRADOS!$CN118&lt;&gt;"",[3]PREMIOS_GRADOS!$CN118&lt;&gt;0),[3]PREMIOS_GRADOS!$CN118,""),IF($A120="TOTAL",SUM(INDIRECT("BB4:BB"&amp;ROW()-1)),""))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IF(AND($A120&lt;&gt;"",$A120&lt;&gt;"TOTAL"),IF(AND([3]PREMIOS_GRADOS!$CQ118&lt;&gt;"",[3]PREMIOS_GRADOS!$CQ118&lt;&gt;0),[3]PREMIOS_GRADOS!$CQ118,""),IF($A120="TOTAL",SUM(INDIRECT("BD4:BD"&amp;ROW()-1)),""))</f>
        <v/>
      </c>
      <c r="BE120" s="7" t="str">
        <f ca="1">IF(AND($A120&lt;&gt;"",$A120&lt;&gt;"TOTAL"),IF(AND([3]PREMIOS_GRADOS!$CS118&lt;&gt;"",[3]PREMIOS_GRADOS!$CS118&lt;&gt;0),[3]PREMIOS_GRADOS!$CS118,""),IF($A120="TOTAL",SUM(INDIRECT("BE4:BE"&amp;ROW()-1)),""))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IF([3]PREMIOS_GRADOS!$D119&lt;&gt;"",[3]PREMIOS_GRADOS!$D119,IF(AND([3]PREMIOS_GRADOS!$D119="",[3]PREMIOS_GRADOS!$D120="",[3]PREMIOS_GRADOS!$D118=""),"","TOTAL"))</f>
        <v/>
      </c>
      <c r="B121" s="7" t="str">
        <f ca="1">IF(AND($A121&lt;&gt;"",$A121&lt;&gt;"TOTAL"),IF(AND([3]PREMIOS_GRADOS!$E119&lt;&gt;"",[3]PREMIOS_GRADOS!$E119&lt;&gt;0),[3]PREMIOS_GRADOS!$E119,""),IF($A121="TOTAL",SUM(INDIRECT("B4:B"&amp;ROW()-1)),""))</f>
        <v/>
      </c>
      <c r="C121" s="7" t="str">
        <f ca="1">IF(AND($A121&lt;&gt;"",$A121&lt;&gt;"TOTAL"),IF(AND([3]PREMIOS_GRADOS!$G119&lt;&gt;"",[3]PREMIOS_GRADOS!$G119&lt;&gt;0),[3]PREMIOS_GRADOS!$G119,""),IF($A121="TOTAL",SUM(INDIRECT("C4:C"&amp;ROW()-1)),""))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IF(AND($A121&lt;&gt;"",$A121&lt;&gt;"TOTAL"),IF(AND([3]PREMIOS_GRADOS!$J119&lt;&gt;"",[3]PREMIOS_GRADOS!$J119&lt;&gt;0),[3]PREMIOS_GRADOS!$J119,""),IF($A121="TOTAL",SUM(INDIRECT("E4:E"&amp;ROW()-1)),""))</f>
        <v/>
      </c>
      <c r="F121" s="7" t="str">
        <f ca="1">IF(AND($A121&lt;&gt;"",$A121&lt;&gt;"TOTAL"),IF(AND([3]PREMIOS_GRADOS!$L119&lt;&gt;"",[3]PREMIOS_GRADOS!$L119&lt;&gt;0),[3]PREMIOS_GRADOS!$L119,""),IF($A121="TOTAL",SUM(INDIRECT("F4:F"&amp;ROW()-1)),""))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IF(AND($A121&lt;&gt;"",$A121&lt;&gt;"TOTAL"),IF(AND([3]PREMIOS_GRADOS!$O119&lt;&gt;"",[3]PREMIOS_GRADOS!$O119&lt;&gt;0),[3]PREMIOS_GRADOS!$O119,""),IF($A121="TOTAL",SUM(INDIRECT("H4:H"&amp;ROW()-1)),""))</f>
        <v/>
      </c>
      <c r="I121" s="7" t="str">
        <f ca="1">IF(AND($A121&lt;&gt;"",$A121&lt;&gt;"TOTAL"),IF(AND([3]PREMIOS_GRADOS!$Q119&lt;&gt;"",[3]PREMIOS_GRADOS!$Q119&lt;&gt;0),[3]PREMIOS_GRADOS!$Q119,""),IF($A121="TOTAL",SUM(INDIRECT("I4:I"&amp;ROW()-1)),""))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IF(AND($A121&lt;&gt;"",$A121&lt;&gt;"TOTAL"),IF(AND([3]PREMIOS_GRADOS!$T119&lt;&gt;"",[3]PREMIOS_GRADOS!$T119&lt;&gt;0),[3]PREMIOS_GRADOS!$T119,""),IF($A121="TOTAL",SUM(INDIRECT("K4:K"&amp;ROW()-1)),""))</f>
        <v/>
      </c>
      <c r="L121" s="7" t="str">
        <f ca="1">IF(AND($A121&lt;&gt;"",$A121&lt;&gt;"TOTAL"),IF(AND([3]PREMIOS_GRADOS!$V119&lt;&gt;"",[3]PREMIOS_GRADOS!$V119&lt;&gt;0),[3]PREMIOS_GRADOS!$V119,""),IF($A121="TOTAL",SUM(INDIRECT("L4:L"&amp;ROW()-1)),""))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IF(AND($A121&lt;&gt;"",$A121&lt;&gt;"TOTAL"),IF(AND([3]PREMIOS_GRADOS!$Y119&lt;&gt;"",[3]PREMIOS_GRADOS!$Y119&lt;&gt;0),[3]PREMIOS_GRADOS!$Y119,""),IF($A121="TOTAL",SUM(INDIRECT("N4:N"&amp;ROW()-1)),""))</f>
        <v/>
      </c>
      <c r="O121" s="7" t="str">
        <f ca="1">IF(AND($A121&lt;&gt;"",$A121&lt;&gt;"TOTAL"),IF(AND([3]PREMIOS_GRADOS!$AA119&lt;&gt;"",[3]PREMIOS_GRADOS!$AA119&lt;&gt;0),[3]PREMIOS_GRADOS!$AA119,""),IF($A121="TOTAL",SUM(INDIRECT("O4:O"&amp;ROW()-1)),""))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IF(AND($A121&lt;&gt;"",$A121&lt;&gt;"TOTAL"),IF(AND([3]PREMIOS_GRADOS!$AD119&lt;&gt;"",[3]PREMIOS_GRADOS!$AD119&lt;&gt;0),[3]PREMIOS_GRADOS!$AD119,""),IF($A121="TOTAL",SUM(INDIRECT("Q4:Q"&amp;ROW()-1)),""))</f>
        <v/>
      </c>
      <c r="R121" s="7" t="str">
        <f ca="1">IF(AND($A121&lt;&gt;"",$A121&lt;&gt;"TOTAL"),IF(AND([3]PREMIOS_GRADOS!$AF119&lt;&gt;"",[3]PREMIOS_GRADOS!$AF119&lt;&gt;0),[3]PREMIOS_GRADOS!$AF119,""),IF($A121="TOTAL",SUM(INDIRECT("R4:R"&amp;ROW()-1)),""))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IF(AND($A121&lt;&gt;"",$A121&lt;&gt;"TOTAL"),IF(AND([3]PREMIOS_GRADOS!$AI119&lt;&gt;"",[3]PREMIOS_GRADOS!$AI119&lt;&gt;0),[3]PREMIOS_GRADOS!$AI119,""),IF($A121="TOTAL",SUM(INDIRECT("T4:T"&amp;ROW()-1)),""))</f>
        <v/>
      </c>
      <c r="U121" s="7" t="str">
        <f ca="1">IF(AND($A121&lt;&gt;"",$A121&lt;&gt;"TOTAL"),IF(AND([3]PREMIOS_GRADOS!$AK119&lt;&gt;"",[3]PREMIOS_GRADOS!$AK119&lt;&gt;0),[3]PREMIOS_GRADOS!$AK119,""),IF($A121="TOTAL",SUM(INDIRECT("U4:U"&amp;ROW()-1)),""))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IF(AND($A121&lt;&gt;"",$A121&lt;&gt;"TOTAL"),IF(AND([3]PREMIOS_GRADOS!$AN119&lt;&gt;"",[3]PREMIOS_GRADOS!$AN119&lt;&gt;0),[3]PREMIOS_GRADOS!$AN119,""),IF($A121="TOTAL",SUM(INDIRECT("W4:W"&amp;ROW()-1)),""))</f>
        <v/>
      </c>
      <c r="X121" s="7" t="str">
        <f ca="1">IF(AND($A121&lt;&gt;"",$A121&lt;&gt;"TOTAL"),IF(AND([3]PREMIOS_GRADOS!$AP119&lt;&gt;"",[3]PREMIOS_GRADOS!$AP119&lt;&gt;0),[3]PREMIOS_GRADOS!$AP119,""),IF($A121="TOTAL",SUM(INDIRECT("X4:X"&amp;ROW()-1)),""))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IF(AND($A121&lt;&gt;"",$A121&lt;&gt;"TOTAL"),IF(AND([3]PREMIOS_GRADOS!$AS119&lt;&gt;"",[3]PREMIOS_GRADOS!$AS119&lt;&gt;0),[3]PREMIOS_GRADOS!$AS119,""),IF($A121="TOTAL",SUM(INDIRECT("Z4:Z"&amp;ROW()-1)),""))</f>
        <v/>
      </c>
      <c r="AA121" s="7" t="str">
        <f ca="1">IF(AND($A121&lt;&gt;"",$A121&lt;&gt;"TOTAL"),IF(AND([3]PREMIOS_GRADOS!$AU119&lt;&gt;"",[3]PREMIOS_GRADOS!$AU119&lt;&gt;0),[3]PREMIOS_GRADOS!$AU119,""),IF($A121="TOTAL",SUM(INDIRECT("AA4:AA"&amp;ROW()-1)),""))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IF(AND($A121&lt;&gt;"",$A121&lt;&gt;"TOTAL"),IF(AND([3]PREMIOS_GRADOS!$AX119&lt;&gt;"",[3]PREMIOS_GRADOS!$AX119&lt;&gt;0),[3]PREMIOS_GRADOS!$AX119,""),IF($A121="TOTAL",SUM(INDIRECT("AC4:AC"&amp;ROW()-1)),""))</f>
        <v/>
      </c>
      <c r="AD121" s="7" t="str">
        <f ca="1">IF(AND($A121&lt;&gt;"",$A121&lt;&gt;"TOTAL"),IF(AND([3]PREMIOS_GRADOS!$AZ119&lt;&gt;"",[3]PREMIOS_GRADOS!$AZ119&lt;&gt;0),[3]PREMIOS_GRADOS!$AZ119,""),IF($A121="TOTAL",SUM(INDIRECT("AD4:AD"&amp;ROW()-1)),""))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IF(AND($A121&lt;&gt;"",$A121&lt;&gt;"TOTAL"),IF(AND([3]PREMIOS_GRADOS!$BC119&lt;&gt;"",[3]PREMIOS_GRADOS!$BC119&lt;&gt;0),[3]PREMIOS_GRADOS!$BC119,""),IF($A121="TOTAL",SUM(INDIRECT("AF4:AF"&amp;ROW()-1)),""))</f>
        <v/>
      </c>
      <c r="AG121" s="7" t="str">
        <f ca="1">IF(AND($A121&lt;&gt;"",$A121&lt;&gt;"TOTAL"),IF(AND([3]PREMIOS_GRADOS!$BE119&lt;&gt;"",[3]PREMIOS_GRADOS!$BE119&lt;&gt;0),[3]PREMIOS_GRADOS!$BE119,""),IF($A121="TOTAL",SUM(INDIRECT("AG4:AG"&amp;ROW()-1)),""))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IF(AND($A121&lt;&gt;"",$A121&lt;&gt;"TOTAL"),IF(AND([3]PREMIOS_GRADOS!$BH119&lt;&gt;"",[3]PREMIOS_GRADOS!$BH119&lt;&gt;0),[3]PREMIOS_GRADOS!$BH119,""),IF($A121="TOTAL",SUM(INDIRECT("AI4:AI"&amp;ROW()-1)),""))</f>
        <v/>
      </c>
      <c r="AJ121" s="7" t="str">
        <f ca="1">IF(AND($A121&lt;&gt;"",$A121&lt;&gt;"TOTAL"),IF(AND([3]PREMIOS_GRADOS!$BJ119&lt;&gt;"",[3]PREMIOS_GRADOS!$BJ119&lt;&gt;0),[3]PREMIOS_GRADOS!$BJ119,""),IF($A121="TOTAL",SUM(INDIRECT("AJ4:AJ"&amp;ROW()-1)),""))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IF(AND($A121&lt;&gt;"",$A121&lt;&gt;"TOTAL"),IF(AND([3]PREMIOS_GRADOS!$BM119&lt;&gt;"",[3]PREMIOS_GRADOS!$BM119&lt;&gt;0),[3]PREMIOS_GRADOS!$BM119,""),IF($A121="TOTAL",SUM(INDIRECT("AL4:AL"&amp;ROW()-1)),""))</f>
        <v/>
      </c>
      <c r="AM121" s="7" t="str">
        <f ca="1">IF(AND($A121&lt;&gt;"",$A121&lt;&gt;"TOTAL"),IF(AND([3]PREMIOS_GRADOS!$BO119&lt;&gt;"",[3]PREMIOS_GRADOS!$BO119&lt;&gt;0),[3]PREMIOS_GRADOS!$BO119,""),IF($A121="TOTAL",SUM(INDIRECT("AM4:AM"&amp;ROW()-1)),""))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IF(AND($A121&lt;&gt;"",$A121&lt;&gt;"TOTAL"),IF(AND([3]PREMIOS_GRADOS!$BR119&lt;&gt;"",[3]PREMIOS_GRADOS!$BR119&lt;&gt;0),[3]PREMIOS_GRADOS!$BR119,""),IF($A121="TOTAL",SUM(INDIRECT("AO4:AO"&amp;ROW()-1)),""))</f>
        <v/>
      </c>
      <c r="AP121" s="7" t="str">
        <f ca="1">IF(AND($A121&lt;&gt;"",$A121&lt;&gt;"TOTAL"),IF(AND([3]PREMIOS_GRADOS!$BT119&lt;&gt;"",[3]PREMIOS_GRADOS!$BT119&lt;&gt;0),[3]PREMIOS_GRADOS!$BT119,""),IF($A121="TOTAL",SUM(INDIRECT("AP4:AP"&amp;ROW()-1)),""))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IF(AND($A121&lt;&gt;"",$A121&lt;&gt;"TOTAL"),IF(AND([3]PREMIOS_GRADOS!$BW119&lt;&gt;"",[3]PREMIOS_GRADOS!$BW119&lt;&gt;0),[3]PREMIOS_GRADOS!$BW119,""),IF($A121="TOTAL",SUM(INDIRECT("AR4:AR"&amp;ROW()-1)),""))</f>
        <v/>
      </c>
      <c r="AS121" s="7" t="str">
        <f ca="1">IF(AND($A121&lt;&gt;"",$A121&lt;&gt;"TOTAL"),IF(AND([3]PREMIOS_GRADOS!$BY119&lt;&gt;"",[3]PREMIOS_GRADOS!$BY119&lt;&gt;0),[3]PREMIOS_GRADOS!$BY119,""),IF($A121="TOTAL",SUM(INDIRECT("AS4:AS"&amp;ROW()-1)),""))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IF(AND($A121&lt;&gt;"",$A121&lt;&gt;"TOTAL"),IF(AND([3]PREMIOS_GRADOS!$CB119&lt;&gt;"",[3]PREMIOS_GRADOS!$CB119&lt;&gt;0),[3]PREMIOS_GRADOS!$CB119,""),IF($A121="TOTAL",SUM(INDIRECT("AU4:AU"&amp;ROW()-1)),""))</f>
        <v/>
      </c>
      <c r="AV121" s="7" t="str">
        <f ca="1">IF(AND($A121&lt;&gt;"",$A121&lt;&gt;"TOTAL"),IF(AND([3]PREMIOS_GRADOS!$CD119&lt;&gt;"",[3]PREMIOS_GRADOS!$CD119&lt;&gt;0),[3]PREMIOS_GRADOS!$CD119,""),IF($A121="TOTAL",SUM(INDIRECT("AV4:AV"&amp;ROW()-1)),""))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IF(AND($A121&lt;&gt;"",$A121&lt;&gt;"TOTAL"),IF(AND([3]PREMIOS_GRADOS!$CG119&lt;&gt;"",[3]PREMIOS_GRADOS!$CG119&lt;&gt;0),[3]PREMIOS_GRADOS!$CG119,""),IF($A121="TOTAL",SUM(INDIRECT("AX4:AX"&amp;ROW()-1)),""))</f>
        <v/>
      </c>
      <c r="AY121" s="7" t="str">
        <f ca="1">IF(AND($A121&lt;&gt;"",$A121&lt;&gt;"TOTAL"),IF(AND([3]PREMIOS_GRADOS!$CI119&lt;&gt;"",[3]PREMIOS_GRADOS!$CI119&lt;&gt;0),[3]PREMIOS_GRADOS!$CI119,""),IF($A121="TOTAL",SUM(INDIRECT("AY4:AY"&amp;ROW()-1)),""))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IF(AND($A121&lt;&gt;"",$A121&lt;&gt;"TOTAL"),IF(AND([3]PREMIOS_GRADOS!$CL119&lt;&gt;"",[3]PREMIOS_GRADOS!$CL119&lt;&gt;0),[3]PREMIOS_GRADOS!$CL119,""),IF($A121="TOTAL",SUM(INDIRECT("BA4:BA"&amp;ROW()-1)),""))</f>
        <v/>
      </c>
      <c r="BB121" s="7" t="str">
        <f ca="1">IF(AND($A121&lt;&gt;"",$A121&lt;&gt;"TOTAL"),IF(AND([3]PREMIOS_GRADOS!$CN119&lt;&gt;"",[3]PREMIOS_GRADOS!$CN119&lt;&gt;0),[3]PREMIOS_GRADOS!$CN119,""),IF($A121="TOTAL",SUM(INDIRECT("BB4:BB"&amp;ROW()-1)),""))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IF(AND($A121&lt;&gt;"",$A121&lt;&gt;"TOTAL"),IF(AND([3]PREMIOS_GRADOS!$CQ119&lt;&gt;"",[3]PREMIOS_GRADOS!$CQ119&lt;&gt;0),[3]PREMIOS_GRADOS!$CQ119,""),IF($A121="TOTAL",SUM(INDIRECT("BD4:BD"&amp;ROW()-1)),""))</f>
        <v/>
      </c>
      <c r="BE121" s="7" t="str">
        <f ca="1">IF(AND($A121&lt;&gt;"",$A121&lt;&gt;"TOTAL"),IF(AND([3]PREMIOS_GRADOS!$CS119&lt;&gt;"",[3]PREMIOS_GRADOS!$CS119&lt;&gt;0),[3]PREMIOS_GRADOS!$CS119,""),IF($A121="TOTAL",SUM(INDIRECT("BE4:BE"&amp;ROW()-1)),""))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IF([3]PREMIOS_GRADOS!$D120&lt;&gt;"",[3]PREMIOS_GRADOS!$D120,IF(AND([3]PREMIOS_GRADOS!$D120="",[3]PREMIOS_GRADOS!$D121="",[3]PREMIOS_GRADOS!$D119=""),"","TOTAL"))</f>
        <v/>
      </c>
      <c r="B122" s="7" t="str">
        <f ca="1">IF(AND($A122&lt;&gt;"",$A122&lt;&gt;"TOTAL"),IF(AND([3]PREMIOS_GRADOS!$E120&lt;&gt;"",[3]PREMIOS_GRADOS!$E120&lt;&gt;0),[3]PREMIOS_GRADOS!$E120,""),IF($A122="TOTAL",SUM(INDIRECT("B4:B"&amp;ROW()-1)),""))</f>
        <v/>
      </c>
      <c r="C122" s="7" t="str">
        <f ca="1">IF(AND($A122&lt;&gt;"",$A122&lt;&gt;"TOTAL"),IF(AND([3]PREMIOS_GRADOS!$G120&lt;&gt;"",[3]PREMIOS_GRADOS!$G120&lt;&gt;0),[3]PREMIOS_GRADOS!$G120,""),IF($A122="TOTAL",SUM(INDIRECT("C4:C"&amp;ROW()-1)),""))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IF(AND($A122&lt;&gt;"",$A122&lt;&gt;"TOTAL"),IF(AND([3]PREMIOS_GRADOS!$J120&lt;&gt;"",[3]PREMIOS_GRADOS!$J120&lt;&gt;0),[3]PREMIOS_GRADOS!$J120,""),IF($A122="TOTAL",SUM(INDIRECT("E4:E"&amp;ROW()-1)),""))</f>
        <v/>
      </c>
      <c r="F122" s="7" t="str">
        <f ca="1">IF(AND($A122&lt;&gt;"",$A122&lt;&gt;"TOTAL"),IF(AND([3]PREMIOS_GRADOS!$L120&lt;&gt;"",[3]PREMIOS_GRADOS!$L120&lt;&gt;0),[3]PREMIOS_GRADOS!$L120,""),IF($A122="TOTAL",SUM(INDIRECT("F4:F"&amp;ROW()-1)),""))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IF(AND($A122&lt;&gt;"",$A122&lt;&gt;"TOTAL"),IF(AND([3]PREMIOS_GRADOS!$O120&lt;&gt;"",[3]PREMIOS_GRADOS!$O120&lt;&gt;0),[3]PREMIOS_GRADOS!$O120,""),IF($A122="TOTAL",SUM(INDIRECT("H4:H"&amp;ROW()-1)),""))</f>
        <v/>
      </c>
      <c r="I122" s="7" t="str">
        <f ca="1">IF(AND($A122&lt;&gt;"",$A122&lt;&gt;"TOTAL"),IF(AND([3]PREMIOS_GRADOS!$Q120&lt;&gt;"",[3]PREMIOS_GRADOS!$Q120&lt;&gt;0),[3]PREMIOS_GRADOS!$Q120,""),IF($A122="TOTAL",SUM(INDIRECT("I4:I"&amp;ROW()-1)),""))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IF(AND($A122&lt;&gt;"",$A122&lt;&gt;"TOTAL"),IF(AND([3]PREMIOS_GRADOS!$T120&lt;&gt;"",[3]PREMIOS_GRADOS!$T120&lt;&gt;0),[3]PREMIOS_GRADOS!$T120,""),IF($A122="TOTAL",SUM(INDIRECT("K4:K"&amp;ROW()-1)),""))</f>
        <v/>
      </c>
      <c r="L122" s="7" t="str">
        <f ca="1">IF(AND($A122&lt;&gt;"",$A122&lt;&gt;"TOTAL"),IF(AND([3]PREMIOS_GRADOS!$V120&lt;&gt;"",[3]PREMIOS_GRADOS!$V120&lt;&gt;0),[3]PREMIOS_GRADOS!$V120,""),IF($A122="TOTAL",SUM(INDIRECT("L4:L"&amp;ROW()-1)),""))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IF(AND($A122&lt;&gt;"",$A122&lt;&gt;"TOTAL"),IF(AND([3]PREMIOS_GRADOS!$Y120&lt;&gt;"",[3]PREMIOS_GRADOS!$Y120&lt;&gt;0),[3]PREMIOS_GRADOS!$Y120,""),IF($A122="TOTAL",SUM(INDIRECT("N4:N"&amp;ROW()-1)),""))</f>
        <v/>
      </c>
      <c r="O122" s="7" t="str">
        <f ca="1">IF(AND($A122&lt;&gt;"",$A122&lt;&gt;"TOTAL"),IF(AND([3]PREMIOS_GRADOS!$AA120&lt;&gt;"",[3]PREMIOS_GRADOS!$AA120&lt;&gt;0),[3]PREMIOS_GRADOS!$AA120,""),IF($A122="TOTAL",SUM(INDIRECT("O4:O"&amp;ROW()-1)),""))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IF(AND($A122&lt;&gt;"",$A122&lt;&gt;"TOTAL"),IF(AND([3]PREMIOS_GRADOS!$AD120&lt;&gt;"",[3]PREMIOS_GRADOS!$AD120&lt;&gt;0),[3]PREMIOS_GRADOS!$AD120,""),IF($A122="TOTAL",SUM(INDIRECT("Q4:Q"&amp;ROW()-1)),""))</f>
        <v/>
      </c>
      <c r="R122" s="7" t="str">
        <f ca="1">IF(AND($A122&lt;&gt;"",$A122&lt;&gt;"TOTAL"),IF(AND([3]PREMIOS_GRADOS!$AF120&lt;&gt;"",[3]PREMIOS_GRADOS!$AF120&lt;&gt;0),[3]PREMIOS_GRADOS!$AF120,""),IF($A122="TOTAL",SUM(INDIRECT("R4:R"&amp;ROW()-1)),""))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IF(AND($A122&lt;&gt;"",$A122&lt;&gt;"TOTAL"),IF(AND([3]PREMIOS_GRADOS!$AI120&lt;&gt;"",[3]PREMIOS_GRADOS!$AI120&lt;&gt;0),[3]PREMIOS_GRADOS!$AI120,""),IF($A122="TOTAL",SUM(INDIRECT("T4:T"&amp;ROW()-1)),""))</f>
        <v/>
      </c>
      <c r="U122" s="7" t="str">
        <f ca="1">IF(AND($A122&lt;&gt;"",$A122&lt;&gt;"TOTAL"),IF(AND([3]PREMIOS_GRADOS!$AK120&lt;&gt;"",[3]PREMIOS_GRADOS!$AK120&lt;&gt;0),[3]PREMIOS_GRADOS!$AK120,""),IF($A122="TOTAL",SUM(INDIRECT("U4:U"&amp;ROW()-1)),""))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IF(AND($A122&lt;&gt;"",$A122&lt;&gt;"TOTAL"),IF(AND([3]PREMIOS_GRADOS!$AN120&lt;&gt;"",[3]PREMIOS_GRADOS!$AN120&lt;&gt;0),[3]PREMIOS_GRADOS!$AN120,""),IF($A122="TOTAL",SUM(INDIRECT("W4:W"&amp;ROW()-1)),""))</f>
        <v/>
      </c>
      <c r="X122" s="7" t="str">
        <f ca="1">IF(AND($A122&lt;&gt;"",$A122&lt;&gt;"TOTAL"),IF(AND([3]PREMIOS_GRADOS!$AP120&lt;&gt;"",[3]PREMIOS_GRADOS!$AP120&lt;&gt;0),[3]PREMIOS_GRADOS!$AP120,""),IF($A122="TOTAL",SUM(INDIRECT("X4:X"&amp;ROW()-1)),""))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IF(AND($A122&lt;&gt;"",$A122&lt;&gt;"TOTAL"),IF(AND([3]PREMIOS_GRADOS!$AS120&lt;&gt;"",[3]PREMIOS_GRADOS!$AS120&lt;&gt;0),[3]PREMIOS_GRADOS!$AS120,""),IF($A122="TOTAL",SUM(INDIRECT("Z4:Z"&amp;ROW()-1)),""))</f>
        <v/>
      </c>
      <c r="AA122" s="7" t="str">
        <f ca="1">IF(AND($A122&lt;&gt;"",$A122&lt;&gt;"TOTAL"),IF(AND([3]PREMIOS_GRADOS!$AU120&lt;&gt;"",[3]PREMIOS_GRADOS!$AU120&lt;&gt;0),[3]PREMIOS_GRADOS!$AU120,""),IF($A122="TOTAL",SUM(INDIRECT("AA4:AA"&amp;ROW()-1)),""))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IF(AND($A122&lt;&gt;"",$A122&lt;&gt;"TOTAL"),IF(AND([3]PREMIOS_GRADOS!$AX120&lt;&gt;"",[3]PREMIOS_GRADOS!$AX120&lt;&gt;0),[3]PREMIOS_GRADOS!$AX120,""),IF($A122="TOTAL",SUM(INDIRECT("AC4:AC"&amp;ROW()-1)),""))</f>
        <v/>
      </c>
      <c r="AD122" s="7" t="str">
        <f ca="1">IF(AND($A122&lt;&gt;"",$A122&lt;&gt;"TOTAL"),IF(AND([3]PREMIOS_GRADOS!$AZ120&lt;&gt;"",[3]PREMIOS_GRADOS!$AZ120&lt;&gt;0),[3]PREMIOS_GRADOS!$AZ120,""),IF($A122="TOTAL",SUM(INDIRECT("AD4:AD"&amp;ROW()-1)),""))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IF(AND($A122&lt;&gt;"",$A122&lt;&gt;"TOTAL"),IF(AND([3]PREMIOS_GRADOS!$BC120&lt;&gt;"",[3]PREMIOS_GRADOS!$BC120&lt;&gt;0),[3]PREMIOS_GRADOS!$BC120,""),IF($A122="TOTAL",SUM(INDIRECT("AF4:AF"&amp;ROW()-1)),""))</f>
        <v/>
      </c>
      <c r="AG122" s="7" t="str">
        <f ca="1">IF(AND($A122&lt;&gt;"",$A122&lt;&gt;"TOTAL"),IF(AND([3]PREMIOS_GRADOS!$BE120&lt;&gt;"",[3]PREMIOS_GRADOS!$BE120&lt;&gt;0),[3]PREMIOS_GRADOS!$BE120,""),IF($A122="TOTAL",SUM(INDIRECT("AG4:AG"&amp;ROW()-1)),""))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IF(AND($A122&lt;&gt;"",$A122&lt;&gt;"TOTAL"),IF(AND([3]PREMIOS_GRADOS!$BH120&lt;&gt;"",[3]PREMIOS_GRADOS!$BH120&lt;&gt;0),[3]PREMIOS_GRADOS!$BH120,""),IF($A122="TOTAL",SUM(INDIRECT("AI4:AI"&amp;ROW()-1)),""))</f>
        <v/>
      </c>
      <c r="AJ122" s="7" t="str">
        <f ca="1">IF(AND($A122&lt;&gt;"",$A122&lt;&gt;"TOTAL"),IF(AND([3]PREMIOS_GRADOS!$BJ120&lt;&gt;"",[3]PREMIOS_GRADOS!$BJ120&lt;&gt;0),[3]PREMIOS_GRADOS!$BJ120,""),IF($A122="TOTAL",SUM(INDIRECT("AJ4:AJ"&amp;ROW()-1)),""))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IF(AND($A122&lt;&gt;"",$A122&lt;&gt;"TOTAL"),IF(AND([3]PREMIOS_GRADOS!$BM120&lt;&gt;"",[3]PREMIOS_GRADOS!$BM120&lt;&gt;0),[3]PREMIOS_GRADOS!$BM120,""),IF($A122="TOTAL",SUM(INDIRECT("AL4:AL"&amp;ROW()-1)),""))</f>
        <v/>
      </c>
      <c r="AM122" s="7" t="str">
        <f ca="1">IF(AND($A122&lt;&gt;"",$A122&lt;&gt;"TOTAL"),IF(AND([3]PREMIOS_GRADOS!$BO120&lt;&gt;"",[3]PREMIOS_GRADOS!$BO120&lt;&gt;0),[3]PREMIOS_GRADOS!$BO120,""),IF($A122="TOTAL",SUM(INDIRECT("AM4:AM"&amp;ROW()-1)),""))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IF(AND($A122&lt;&gt;"",$A122&lt;&gt;"TOTAL"),IF(AND([3]PREMIOS_GRADOS!$BR120&lt;&gt;"",[3]PREMIOS_GRADOS!$BR120&lt;&gt;0),[3]PREMIOS_GRADOS!$BR120,""),IF($A122="TOTAL",SUM(INDIRECT("AO4:AO"&amp;ROW()-1)),""))</f>
        <v/>
      </c>
      <c r="AP122" s="7" t="str">
        <f ca="1">IF(AND($A122&lt;&gt;"",$A122&lt;&gt;"TOTAL"),IF(AND([3]PREMIOS_GRADOS!$BT120&lt;&gt;"",[3]PREMIOS_GRADOS!$BT120&lt;&gt;0),[3]PREMIOS_GRADOS!$BT120,""),IF($A122="TOTAL",SUM(INDIRECT("AP4:AP"&amp;ROW()-1)),""))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IF(AND($A122&lt;&gt;"",$A122&lt;&gt;"TOTAL"),IF(AND([3]PREMIOS_GRADOS!$BW120&lt;&gt;"",[3]PREMIOS_GRADOS!$BW120&lt;&gt;0),[3]PREMIOS_GRADOS!$BW120,""),IF($A122="TOTAL",SUM(INDIRECT("AR4:AR"&amp;ROW()-1)),""))</f>
        <v/>
      </c>
      <c r="AS122" s="7" t="str">
        <f ca="1">IF(AND($A122&lt;&gt;"",$A122&lt;&gt;"TOTAL"),IF(AND([3]PREMIOS_GRADOS!$BY120&lt;&gt;"",[3]PREMIOS_GRADOS!$BY120&lt;&gt;0),[3]PREMIOS_GRADOS!$BY120,""),IF($A122="TOTAL",SUM(INDIRECT("AS4:AS"&amp;ROW()-1)),""))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IF(AND($A122&lt;&gt;"",$A122&lt;&gt;"TOTAL"),IF(AND([3]PREMIOS_GRADOS!$CB120&lt;&gt;"",[3]PREMIOS_GRADOS!$CB120&lt;&gt;0),[3]PREMIOS_GRADOS!$CB120,""),IF($A122="TOTAL",SUM(INDIRECT("AU4:AU"&amp;ROW()-1)),""))</f>
        <v/>
      </c>
      <c r="AV122" s="7" t="str">
        <f ca="1">IF(AND($A122&lt;&gt;"",$A122&lt;&gt;"TOTAL"),IF(AND([3]PREMIOS_GRADOS!$CD120&lt;&gt;"",[3]PREMIOS_GRADOS!$CD120&lt;&gt;0),[3]PREMIOS_GRADOS!$CD120,""),IF($A122="TOTAL",SUM(INDIRECT("AV4:AV"&amp;ROW()-1)),""))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IF(AND($A122&lt;&gt;"",$A122&lt;&gt;"TOTAL"),IF(AND([3]PREMIOS_GRADOS!$CG120&lt;&gt;"",[3]PREMIOS_GRADOS!$CG120&lt;&gt;0),[3]PREMIOS_GRADOS!$CG120,""),IF($A122="TOTAL",SUM(INDIRECT("AX4:AX"&amp;ROW()-1)),""))</f>
        <v/>
      </c>
      <c r="AY122" s="7" t="str">
        <f ca="1">IF(AND($A122&lt;&gt;"",$A122&lt;&gt;"TOTAL"),IF(AND([3]PREMIOS_GRADOS!$CI120&lt;&gt;"",[3]PREMIOS_GRADOS!$CI120&lt;&gt;0),[3]PREMIOS_GRADOS!$CI120,""),IF($A122="TOTAL",SUM(INDIRECT("AY4:AY"&amp;ROW()-1)),""))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IF(AND($A122&lt;&gt;"",$A122&lt;&gt;"TOTAL"),IF(AND([3]PREMIOS_GRADOS!$CL120&lt;&gt;"",[3]PREMIOS_GRADOS!$CL120&lt;&gt;0),[3]PREMIOS_GRADOS!$CL120,""),IF($A122="TOTAL",SUM(INDIRECT("BA4:BA"&amp;ROW()-1)),""))</f>
        <v/>
      </c>
      <c r="BB122" s="7" t="str">
        <f ca="1">IF(AND($A122&lt;&gt;"",$A122&lt;&gt;"TOTAL"),IF(AND([3]PREMIOS_GRADOS!$CN120&lt;&gt;"",[3]PREMIOS_GRADOS!$CN120&lt;&gt;0),[3]PREMIOS_GRADOS!$CN120,""),IF($A122="TOTAL",SUM(INDIRECT("BB4:BB"&amp;ROW()-1)),""))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IF(AND($A122&lt;&gt;"",$A122&lt;&gt;"TOTAL"),IF(AND([3]PREMIOS_GRADOS!$CQ120&lt;&gt;"",[3]PREMIOS_GRADOS!$CQ120&lt;&gt;0),[3]PREMIOS_GRADOS!$CQ120,""),IF($A122="TOTAL",SUM(INDIRECT("BD4:BD"&amp;ROW()-1)),""))</f>
        <v/>
      </c>
      <c r="BE122" s="7" t="str">
        <f ca="1">IF(AND($A122&lt;&gt;"",$A122&lt;&gt;"TOTAL"),IF(AND([3]PREMIOS_GRADOS!$CS120&lt;&gt;"",[3]PREMIOS_GRADOS!$CS120&lt;&gt;0),[3]PREMIOS_GRADOS!$CS120,""),IF($A122="TOTAL",SUM(INDIRECT("BE4:BE"&amp;ROW()-1)),""))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IF([3]PREMIOS_GRADOS!$D121&lt;&gt;"",[3]PREMIOS_GRADOS!$D121,IF(AND([3]PREMIOS_GRADOS!$D121="",[3]PREMIOS_GRADOS!$D122="",[3]PREMIOS_GRADOS!$D120=""),"","TOTAL"))</f>
        <v/>
      </c>
      <c r="B123" s="7" t="str">
        <f ca="1">IF(AND($A123&lt;&gt;"",$A123&lt;&gt;"TOTAL"),IF(AND([3]PREMIOS_GRADOS!$E121&lt;&gt;"",[3]PREMIOS_GRADOS!$E121&lt;&gt;0),[3]PREMIOS_GRADOS!$E121,""),IF($A123="TOTAL",SUM(INDIRECT("B4:B"&amp;ROW()-1)),""))</f>
        <v/>
      </c>
      <c r="C123" s="7" t="str">
        <f ca="1">IF(AND($A123&lt;&gt;"",$A123&lt;&gt;"TOTAL"),IF(AND([3]PREMIOS_GRADOS!$G121&lt;&gt;"",[3]PREMIOS_GRADOS!$G121&lt;&gt;0),[3]PREMIOS_GRADOS!$G121,""),IF($A123="TOTAL",SUM(INDIRECT("C4:C"&amp;ROW()-1)),""))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IF(AND($A123&lt;&gt;"",$A123&lt;&gt;"TOTAL"),IF(AND([3]PREMIOS_GRADOS!$J121&lt;&gt;"",[3]PREMIOS_GRADOS!$J121&lt;&gt;0),[3]PREMIOS_GRADOS!$J121,""),IF($A123="TOTAL",SUM(INDIRECT("E4:E"&amp;ROW()-1)),""))</f>
        <v/>
      </c>
      <c r="F123" s="7" t="str">
        <f ca="1">IF(AND($A123&lt;&gt;"",$A123&lt;&gt;"TOTAL"),IF(AND([3]PREMIOS_GRADOS!$L121&lt;&gt;"",[3]PREMIOS_GRADOS!$L121&lt;&gt;0),[3]PREMIOS_GRADOS!$L121,""),IF($A123="TOTAL",SUM(INDIRECT("F4:F"&amp;ROW()-1)),""))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IF(AND($A123&lt;&gt;"",$A123&lt;&gt;"TOTAL"),IF(AND([3]PREMIOS_GRADOS!$O121&lt;&gt;"",[3]PREMIOS_GRADOS!$O121&lt;&gt;0),[3]PREMIOS_GRADOS!$O121,""),IF($A123="TOTAL",SUM(INDIRECT("H4:H"&amp;ROW()-1)),""))</f>
        <v/>
      </c>
      <c r="I123" s="7" t="str">
        <f ca="1">IF(AND($A123&lt;&gt;"",$A123&lt;&gt;"TOTAL"),IF(AND([3]PREMIOS_GRADOS!$Q121&lt;&gt;"",[3]PREMIOS_GRADOS!$Q121&lt;&gt;0),[3]PREMIOS_GRADOS!$Q121,""),IF($A123="TOTAL",SUM(INDIRECT("I4:I"&amp;ROW()-1)),""))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IF(AND($A123&lt;&gt;"",$A123&lt;&gt;"TOTAL"),IF(AND([3]PREMIOS_GRADOS!$T121&lt;&gt;"",[3]PREMIOS_GRADOS!$T121&lt;&gt;0),[3]PREMIOS_GRADOS!$T121,""),IF($A123="TOTAL",SUM(INDIRECT("K4:K"&amp;ROW()-1)),""))</f>
        <v/>
      </c>
      <c r="L123" s="7" t="str">
        <f ca="1">IF(AND($A123&lt;&gt;"",$A123&lt;&gt;"TOTAL"),IF(AND([3]PREMIOS_GRADOS!$V121&lt;&gt;"",[3]PREMIOS_GRADOS!$V121&lt;&gt;0),[3]PREMIOS_GRADOS!$V121,""),IF($A123="TOTAL",SUM(INDIRECT("L4:L"&amp;ROW()-1)),""))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IF(AND($A123&lt;&gt;"",$A123&lt;&gt;"TOTAL"),IF(AND([3]PREMIOS_GRADOS!$Y121&lt;&gt;"",[3]PREMIOS_GRADOS!$Y121&lt;&gt;0),[3]PREMIOS_GRADOS!$Y121,""),IF($A123="TOTAL",SUM(INDIRECT("N4:N"&amp;ROW()-1)),""))</f>
        <v/>
      </c>
      <c r="O123" s="7" t="str">
        <f ca="1">IF(AND($A123&lt;&gt;"",$A123&lt;&gt;"TOTAL"),IF(AND([3]PREMIOS_GRADOS!$AA121&lt;&gt;"",[3]PREMIOS_GRADOS!$AA121&lt;&gt;0),[3]PREMIOS_GRADOS!$AA121,""),IF($A123="TOTAL",SUM(INDIRECT("O4:O"&amp;ROW()-1)),""))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IF(AND($A123&lt;&gt;"",$A123&lt;&gt;"TOTAL"),IF(AND([3]PREMIOS_GRADOS!$AD121&lt;&gt;"",[3]PREMIOS_GRADOS!$AD121&lt;&gt;0),[3]PREMIOS_GRADOS!$AD121,""),IF($A123="TOTAL",SUM(INDIRECT("Q4:Q"&amp;ROW()-1)),""))</f>
        <v/>
      </c>
      <c r="R123" s="7" t="str">
        <f ca="1">IF(AND($A123&lt;&gt;"",$A123&lt;&gt;"TOTAL"),IF(AND([3]PREMIOS_GRADOS!$AF121&lt;&gt;"",[3]PREMIOS_GRADOS!$AF121&lt;&gt;0),[3]PREMIOS_GRADOS!$AF121,""),IF($A123="TOTAL",SUM(INDIRECT("R4:R"&amp;ROW()-1)),""))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IF(AND($A123&lt;&gt;"",$A123&lt;&gt;"TOTAL"),IF(AND([3]PREMIOS_GRADOS!$AI121&lt;&gt;"",[3]PREMIOS_GRADOS!$AI121&lt;&gt;0),[3]PREMIOS_GRADOS!$AI121,""),IF($A123="TOTAL",SUM(INDIRECT("T4:T"&amp;ROW()-1)),""))</f>
        <v/>
      </c>
      <c r="U123" s="7" t="str">
        <f ca="1">IF(AND($A123&lt;&gt;"",$A123&lt;&gt;"TOTAL"),IF(AND([3]PREMIOS_GRADOS!$AK121&lt;&gt;"",[3]PREMIOS_GRADOS!$AK121&lt;&gt;0),[3]PREMIOS_GRADOS!$AK121,""),IF($A123="TOTAL",SUM(INDIRECT("U4:U"&amp;ROW()-1)),""))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IF(AND($A123&lt;&gt;"",$A123&lt;&gt;"TOTAL"),IF(AND([3]PREMIOS_GRADOS!$AN121&lt;&gt;"",[3]PREMIOS_GRADOS!$AN121&lt;&gt;0),[3]PREMIOS_GRADOS!$AN121,""),IF($A123="TOTAL",SUM(INDIRECT("W4:W"&amp;ROW()-1)),""))</f>
        <v/>
      </c>
      <c r="X123" s="7" t="str">
        <f ca="1">IF(AND($A123&lt;&gt;"",$A123&lt;&gt;"TOTAL"),IF(AND([3]PREMIOS_GRADOS!$AP121&lt;&gt;"",[3]PREMIOS_GRADOS!$AP121&lt;&gt;0),[3]PREMIOS_GRADOS!$AP121,""),IF($A123="TOTAL",SUM(INDIRECT("X4:X"&amp;ROW()-1)),""))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IF(AND($A123&lt;&gt;"",$A123&lt;&gt;"TOTAL"),IF(AND([3]PREMIOS_GRADOS!$AS121&lt;&gt;"",[3]PREMIOS_GRADOS!$AS121&lt;&gt;0),[3]PREMIOS_GRADOS!$AS121,""),IF($A123="TOTAL",SUM(INDIRECT("Z4:Z"&amp;ROW()-1)),""))</f>
        <v/>
      </c>
      <c r="AA123" s="7" t="str">
        <f ca="1">IF(AND($A123&lt;&gt;"",$A123&lt;&gt;"TOTAL"),IF(AND([3]PREMIOS_GRADOS!$AU121&lt;&gt;"",[3]PREMIOS_GRADOS!$AU121&lt;&gt;0),[3]PREMIOS_GRADOS!$AU121,""),IF($A123="TOTAL",SUM(INDIRECT("AA4:AA"&amp;ROW()-1)),""))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IF(AND($A123&lt;&gt;"",$A123&lt;&gt;"TOTAL"),IF(AND([3]PREMIOS_GRADOS!$AX121&lt;&gt;"",[3]PREMIOS_GRADOS!$AX121&lt;&gt;0),[3]PREMIOS_GRADOS!$AX121,""),IF($A123="TOTAL",SUM(INDIRECT("AC4:AC"&amp;ROW()-1)),""))</f>
        <v/>
      </c>
      <c r="AD123" s="7" t="str">
        <f ca="1">IF(AND($A123&lt;&gt;"",$A123&lt;&gt;"TOTAL"),IF(AND([3]PREMIOS_GRADOS!$AZ121&lt;&gt;"",[3]PREMIOS_GRADOS!$AZ121&lt;&gt;0),[3]PREMIOS_GRADOS!$AZ121,""),IF($A123="TOTAL",SUM(INDIRECT("AD4:AD"&amp;ROW()-1)),""))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IF(AND($A123&lt;&gt;"",$A123&lt;&gt;"TOTAL"),IF(AND([3]PREMIOS_GRADOS!$BC121&lt;&gt;"",[3]PREMIOS_GRADOS!$BC121&lt;&gt;0),[3]PREMIOS_GRADOS!$BC121,""),IF($A123="TOTAL",SUM(INDIRECT("AF4:AF"&amp;ROW()-1)),""))</f>
        <v/>
      </c>
      <c r="AG123" s="7" t="str">
        <f ca="1">IF(AND($A123&lt;&gt;"",$A123&lt;&gt;"TOTAL"),IF(AND([3]PREMIOS_GRADOS!$BE121&lt;&gt;"",[3]PREMIOS_GRADOS!$BE121&lt;&gt;0),[3]PREMIOS_GRADOS!$BE121,""),IF($A123="TOTAL",SUM(INDIRECT("AG4:AG"&amp;ROW()-1)),""))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IF(AND($A123&lt;&gt;"",$A123&lt;&gt;"TOTAL"),IF(AND([3]PREMIOS_GRADOS!$BH121&lt;&gt;"",[3]PREMIOS_GRADOS!$BH121&lt;&gt;0),[3]PREMIOS_GRADOS!$BH121,""),IF($A123="TOTAL",SUM(INDIRECT("AI4:AI"&amp;ROW()-1)),""))</f>
        <v/>
      </c>
      <c r="AJ123" s="7" t="str">
        <f ca="1">IF(AND($A123&lt;&gt;"",$A123&lt;&gt;"TOTAL"),IF(AND([3]PREMIOS_GRADOS!$BJ121&lt;&gt;"",[3]PREMIOS_GRADOS!$BJ121&lt;&gt;0),[3]PREMIOS_GRADOS!$BJ121,""),IF($A123="TOTAL",SUM(INDIRECT("AJ4:AJ"&amp;ROW()-1)),""))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IF(AND($A123&lt;&gt;"",$A123&lt;&gt;"TOTAL"),IF(AND([3]PREMIOS_GRADOS!$BM121&lt;&gt;"",[3]PREMIOS_GRADOS!$BM121&lt;&gt;0),[3]PREMIOS_GRADOS!$BM121,""),IF($A123="TOTAL",SUM(INDIRECT("AL4:AL"&amp;ROW()-1)),""))</f>
        <v/>
      </c>
      <c r="AM123" s="7" t="str">
        <f ca="1">IF(AND($A123&lt;&gt;"",$A123&lt;&gt;"TOTAL"),IF(AND([3]PREMIOS_GRADOS!$BO121&lt;&gt;"",[3]PREMIOS_GRADOS!$BO121&lt;&gt;0),[3]PREMIOS_GRADOS!$BO121,""),IF($A123="TOTAL",SUM(INDIRECT("AM4:AM"&amp;ROW()-1)),""))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IF(AND($A123&lt;&gt;"",$A123&lt;&gt;"TOTAL"),IF(AND([3]PREMIOS_GRADOS!$BR121&lt;&gt;"",[3]PREMIOS_GRADOS!$BR121&lt;&gt;0),[3]PREMIOS_GRADOS!$BR121,""),IF($A123="TOTAL",SUM(INDIRECT("AO4:AO"&amp;ROW()-1)),""))</f>
        <v/>
      </c>
      <c r="AP123" s="7" t="str">
        <f ca="1">IF(AND($A123&lt;&gt;"",$A123&lt;&gt;"TOTAL"),IF(AND([3]PREMIOS_GRADOS!$BT121&lt;&gt;"",[3]PREMIOS_GRADOS!$BT121&lt;&gt;0),[3]PREMIOS_GRADOS!$BT121,""),IF($A123="TOTAL",SUM(INDIRECT("AP4:AP"&amp;ROW()-1)),""))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IF(AND($A123&lt;&gt;"",$A123&lt;&gt;"TOTAL"),IF(AND([3]PREMIOS_GRADOS!$BW121&lt;&gt;"",[3]PREMIOS_GRADOS!$BW121&lt;&gt;0),[3]PREMIOS_GRADOS!$BW121,""),IF($A123="TOTAL",SUM(INDIRECT("AR4:AR"&amp;ROW()-1)),""))</f>
        <v/>
      </c>
      <c r="AS123" s="7" t="str">
        <f ca="1">IF(AND($A123&lt;&gt;"",$A123&lt;&gt;"TOTAL"),IF(AND([3]PREMIOS_GRADOS!$BY121&lt;&gt;"",[3]PREMIOS_GRADOS!$BY121&lt;&gt;0),[3]PREMIOS_GRADOS!$BY121,""),IF($A123="TOTAL",SUM(INDIRECT("AS4:AS"&amp;ROW()-1)),""))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IF(AND($A123&lt;&gt;"",$A123&lt;&gt;"TOTAL"),IF(AND([3]PREMIOS_GRADOS!$CB121&lt;&gt;"",[3]PREMIOS_GRADOS!$CB121&lt;&gt;0),[3]PREMIOS_GRADOS!$CB121,""),IF($A123="TOTAL",SUM(INDIRECT("AU4:AU"&amp;ROW()-1)),""))</f>
        <v/>
      </c>
      <c r="AV123" s="7" t="str">
        <f ca="1">IF(AND($A123&lt;&gt;"",$A123&lt;&gt;"TOTAL"),IF(AND([3]PREMIOS_GRADOS!$CD121&lt;&gt;"",[3]PREMIOS_GRADOS!$CD121&lt;&gt;0),[3]PREMIOS_GRADOS!$CD121,""),IF($A123="TOTAL",SUM(INDIRECT("AV4:AV"&amp;ROW()-1)),""))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IF(AND($A123&lt;&gt;"",$A123&lt;&gt;"TOTAL"),IF(AND([3]PREMIOS_GRADOS!$CG121&lt;&gt;"",[3]PREMIOS_GRADOS!$CG121&lt;&gt;0),[3]PREMIOS_GRADOS!$CG121,""),IF($A123="TOTAL",SUM(INDIRECT("AX4:AX"&amp;ROW()-1)),""))</f>
        <v/>
      </c>
      <c r="AY123" s="7" t="str">
        <f ca="1">IF(AND($A123&lt;&gt;"",$A123&lt;&gt;"TOTAL"),IF(AND([3]PREMIOS_GRADOS!$CI121&lt;&gt;"",[3]PREMIOS_GRADOS!$CI121&lt;&gt;0),[3]PREMIOS_GRADOS!$CI121,""),IF($A123="TOTAL",SUM(INDIRECT("AY4:AY"&amp;ROW()-1)),""))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IF(AND($A123&lt;&gt;"",$A123&lt;&gt;"TOTAL"),IF(AND([3]PREMIOS_GRADOS!$CL121&lt;&gt;"",[3]PREMIOS_GRADOS!$CL121&lt;&gt;0),[3]PREMIOS_GRADOS!$CL121,""),IF($A123="TOTAL",SUM(INDIRECT("BA4:BA"&amp;ROW()-1)),""))</f>
        <v/>
      </c>
      <c r="BB123" s="7" t="str">
        <f ca="1">IF(AND($A123&lt;&gt;"",$A123&lt;&gt;"TOTAL"),IF(AND([3]PREMIOS_GRADOS!$CN121&lt;&gt;"",[3]PREMIOS_GRADOS!$CN121&lt;&gt;0),[3]PREMIOS_GRADOS!$CN121,""),IF($A123="TOTAL",SUM(INDIRECT("BB4:BB"&amp;ROW()-1)),""))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IF(AND($A123&lt;&gt;"",$A123&lt;&gt;"TOTAL"),IF(AND([3]PREMIOS_GRADOS!$CQ121&lt;&gt;"",[3]PREMIOS_GRADOS!$CQ121&lt;&gt;0),[3]PREMIOS_GRADOS!$CQ121,""),IF($A123="TOTAL",SUM(INDIRECT("BD4:BD"&amp;ROW()-1)),""))</f>
        <v/>
      </c>
      <c r="BE123" s="7" t="str">
        <f ca="1">IF(AND($A123&lt;&gt;"",$A123&lt;&gt;"TOTAL"),IF(AND([3]PREMIOS_GRADOS!$CS121&lt;&gt;"",[3]PREMIOS_GRADOS!$CS121&lt;&gt;0),[3]PREMIOS_GRADOS!$CS121,""),IF($A123="TOTAL",SUM(INDIRECT("BE4:BE"&amp;ROW()-1)),""))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IF([3]PREMIOS_GRADOS!$D122&lt;&gt;"",[3]PREMIOS_GRADOS!$D122,IF(AND([3]PREMIOS_GRADOS!$D122="",[3]PREMIOS_GRADOS!$D123="",[3]PREMIOS_GRADOS!$D121=""),"","TOTAL"))</f>
        <v/>
      </c>
      <c r="B124" s="7" t="str">
        <f ca="1">IF(AND($A124&lt;&gt;"",$A124&lt;&gt;"TOTAL"),IF(AND([3]PREMIOS_GRADOS!$E122&lt;&gt;"",[3]PREMIOS_GRADOS!$E122&lt;&gt;0),[3]PREMIOS_GRADOS!$E122,""),IF($A124="TOTAL",SUM(INDIRECT("B4:B"&amp;ROW()-1)),""))</f>
        <v/>
      </c>
      <c r="C124" s="7" t="str">
        <f ca="1">IF(AND($A124&lt;&gt;"",$A124&lt;&gt;"TOTAL"),IF(AND([3]PREMIOS_GRADOS!$G122&lt;&gt;"",[3]PREMIOS_GRADOS!$G122&lt;&gt;0),[3]PREMIOS_GRADOS!$G122,""),IF($A124="TOTAL",SUM(INDIRECT("C4:C"&amp;ROW()-1)),""))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IF(AND($A124&lt;&gt;"",$A124&lt;&gt;"TOTAL"),IF(AND([3]PREMIOS_GRADOS!$J122&lt;&gt;"",[3]PREMIOS_GRADOS!$J122&lt;&gt;0),[3]PREMIOS_GRADOS!$J122,""),IF($A124="TOTAL",SUM(INDIRECT("E4:E"&amp;ROW()-1)),""))</f>
        <v/>
      </c>
      <c r="F124" s="7" t="str">
        <f ca="1">IF(AND($A124&lt;&gt;"",$A124&lt;&gt;"TOTAL"),IF(AND([3]PREMIOS_GRADOS!$L122&lt;&gt;"",[3]PREMIOS_GRADOS!$L122&lt;&gt;0),[3]PREMIOS_GRADOS!$L122,""),IF($A124="TOTAL",SUM(INDIRECT("F4:F"&amp;ROW()-1)),""))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IF(AND($A124&lt;&gt;"",$A124&lt;&gt;"TOTAL"),IF(AND([3]PREMIOS_GRADOS!$O122&lt;&gt;"",[3]PREMIOS_GRADOS!$O122&lt;&gt;0),[3]PREMIOS_GRADOS!$O122,""),IF($A124="TOTAL",SUM(INDIRECT("H4:H"&amp;ROW()-1)),""))</f>
        <v/>
      </c>
      <c r="I124" s="7" t="str">
        <f ca="1">IF(AND($A124&lt;&gt;"",$A124&lt;&gt;"TOTAL"),IF(AND([3]PREMIOS_GRADOS!$Q122&lt;&gt;"",[3]PREMIOS_GRADOS!$Q122&lt;&gt;0),[3]PREMIOS_GRADOS!$Q122,""),IF($A124="TOTAL",SUM(INDIRECT("I4:I"&amp;ROW()-1)),""))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IF(AND($A124&lt;&gt;"",$A124&lt;&gt;"TOTAL"),IF(AND([3]PREMIOS_GRADOS!$T122&lt;&gt;"",[3]PREMIOS_GRADOS!$T122&lt;&gt;0),[3]PREMIOS_GRADOS!$T122,""),IF($A124="TOTAL",SUM(INDIRECT("K4:K"&amp;ROW()-1)),""))</f>
        <v/>
      </c>
      <c r="L124" s="7" t="str">
        <f ca="1">IF(AND($A124&lt;&gt;"",$A124&lt;&gt;"TOTAL"),IF(AND([3]PREMIOS_GRADOS!$V122&lt;&gt;"",[3]PREMIOS_GRADOS!$V122&lt;&gt;0),[3]PREMIOS_GRADOS!$V122,""),IF($A124="TOTAL",SUM(INDIRECT("L4:L"&amp;ROW()-1)),""))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IF(AND($A124&lt;&gt;"",$A124&lt;&gt;"TOTAL"),IF(AND([3]PREMIOS_GRADOS!$Y122&lt;&gt;"",[3]PREMIOS_GRADOS!$Y122&lt;&gt;0),[3]PREMIOS_GRADOS!$Y122,""),IF($A124="TOTAL",SUM(INDIRECT("N4:N"&amp;ROW()-1)),""))</f>
        <v/>
      </c>
      <c r="O124" s="7" t="str">
        <f ca="1">IF(AND($A124&lt;&gt;"",$A124&lt;&gt;"TOTAL"),IF(AND([3]PREMIOS_GRADOS!$AA122&lt;&gt;"",[3]PREMIOS_GRADOS!$AA122&lt;&gt;0),[3]PREMIOS_GRADOS!$AA122,""),IF($A124="TOTAL",SUM(INDIRECT("O4:O"&amp;ROW()-1)),""))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IF(AND($A124&lt;&gt;"",$A124&lt;&gt;"TOTAL"),IF(AND([3]PREMIOS_GRADOS!$AD122&lt;&gt;"",[3]PREMIOS_GRADOS!$AD122&lt;&gt;0),[3]PREMIOS_GRADOS!$AD122,""),IF($A124="TOTAL",SUM(INDIRECT("Q4:Q"&amp;ROW()-1)),""))</f>
        <v/>
      </c>
      <c r="R124" s="7" t="str">
        <f ca="1">IF(AND($A124&lt;&gt;"",$A124&lt;&gt;"TOTAL"),IF(AND([3]PREMIOS_GRADOS!$AF122&lt;&gt;"",[3]PREMIOS_GRADOS!$AF122&lt;&gt;0),[3]PREMIOS_GRADOS!$AF122,""),IF($A124="TOTAL",SUM(INDIRECT("R4:R"&amp;ROW()-1)),""))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IF(AND($A124&lt;&gt;"",$A124&lt;&gt;"TOTAL"),IF(AND([3]PREMIOS_GRADOS!$AI122&lt;&gt;"",[3]PREMIOS_GRADOS!$AI122&lt;&gt;0),[3]PREMIOS_GRADOS!$AI122,""),IF($A124="TOTAL",SUM(INDIRECT("T4:T"&amp;ROW()-1)),""))</f>
        <v/>
      </c>
      <c r="U124" s="7" t="str">
        <f ca="1">IF(AND($A124&lt;&gt;"",$A124&lt;&gt;"TOTAL"),IF(AND([3]PREMIOS_GRADOS!$AK122&lt;&gt;"",[3]PREMIOS_GRADOS!$AK122&lt;&gt;0),[3]PREMIOS_GRADOS!$AK122,""),IF($A124="TOTAL",SUM(INDIRECT("U4:U"&amp;ROW()-1)),""))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IF(AND($A124&lt;&gt;"",$A124&lt;&gt;"TOTAL"),IF(AND([3]PREMIOS_GRADOS!$AN122&lt;&gt;"",[3]PREMIOS_GRADOS!$AN122&lt;&gt;0),[3]PREMIOS_GRADOS!$AN122,""),IF($A124="TOTAL",SUM(INDIRECT("W4:W"&amp;ROW()-1)),""))</f>
        <v/>
      </c>
      <c r="X124" s="7" t="str">
        <f ca="1">IF(AND($A124&lt;&gt;"",$A124&lt;&gt;"TOTAL"),IF(AND([3]PREMIOS_GRADOS!$AP122&lt;&gt;"",[3]PREMIOS_GRADOS!$AP122&lt;&gt;0),[3]PREMIOS_GRADOS!$AP122,""),IF($A124="TOTAL",SUM(INDIRECT("X4:X"&amp;ROW()-1)),""))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IF(AND($A124&lt;&gt;"",$A124&lt;&gt;"TOTAL"),IF(AND([3]PREMIOS_GRADOS!$AS122&lt;&gt;"",[3]PREMIOS_GRADOS!$AS122&lt;&gt;0),[3]PREMIOS_GRADOS!$AS122,""),IF($A124="TOTAL",SUM(INDIRECT("Z4:Z"&amp;ROW()-1)),""))</f>
        <v/>
      </c>
      <c r="AA124" s="7" t="str">
        <f ca="1">IF(AND($A124&lt;&gt;"",$A124&lt;&gt;"TOTAL"),IF(AND([3]PREMIOS_GRADOS!$AU122&lt;&gt;"",[3]PREMIOS_GRADOS!$AU122&lt;&gt;0),[3]PREMIOS_GRADOS!$AU122,""),IF($A124="TOTAL",SUM(INDIRECT("AA4:AA"&amp;ROW()-1)),""))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IF(AND($A124&lt;&gt;"",$A124&lt;&gt;"TOTAL"),IF(AND([3]PREMIOS_GRADOS!$AX122&lt;&gt;"",[3]PREMIOS_GRADOS!$AX122&lt;&gt;0),[3]PREMIOS_GRADOS!$AX122,""),IF($A124="TOTAL",SUM(INDIRECT("AC4:AC"&amp;ROW()-1)),""))</f>
        <v/>
      </c>
      <c r="AD124" s="7" t="str">
        <f ca="1">IF(AND($A124&lt;&gt;"",$A124&lt;&gt;"TOTAL"),IF(AND([3]PREMIOS_GRADOS!$AZ122&lt;&gt;"",[3]PREMIOS_GRADOS!$AZ122&lt;&gt;0),[3]PREMIOS_GRADOS!$AZ122,""),IF($A124="TOTAL",SUM(INDIRECT("AD4:AD"&amp;ROW()-1)),""))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IF(AND($A124&lt;&gt;"",$A124&lt;&gt;"TOTAL"),IF(AND([3]PREMIOS_GRADOS!$BC122&lt;&gt;"",[3]PREMIOS_GRADOS!$BC122&lt;&gt;0),[3]PREMIOS_GRADOS!$BC122,""),IF($A124="TOTAL",SUM(INDIRECT("AF4:AF"&amp;ROW()-1)),""))</f>
        <v/>
      </c>
      <c r="AG124" s="7" t="str">
        <f ca="1">IF(AND($A124&lt;&gt;"",$A124&lt;&gt;"TOTAL"),IF(AND([3]PREMIOS_GRADOS!$BE122&lt;&gt;"",[3]PREMIOS_GRADOS!$BE122&lt;&gt;0),[3]PREMIOS_GRADOS!$BE122,""),IF($A124="TOTAL",SUM(INDIRECT("AG4:AG"&amp;ROW()-1)),""))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IF(AND($A124&lt;&gt;"",$A124&lt;&gt;"TOTAL"),IF(AND([3]PREMIOS_GRADOS!$BH122&lt;&gt;"",[3]PREMIOS_GRADOS!$BH122&lt;&gt;0),[3]PREMIOS_GRADOS!$BH122,""),IF($A124="TOTAL",SUM(INDIRECT("AI4:AI"&amp;ROW()-1)),""))</f>
        <v/>
      </c>
      <c r="AJ124" s="7" t="str">
        <f ca="1">IF(AND($A124&lt;&gt;"",$A124&lt;&gt;"TOTAL"),IF(AND([3]PREMIOS_GRADOS!$BJ122&lt;&gt;"",[3]PREMIOS_GRADOS!$BJ122&lt;&gt;0),[3]PREMIOS_GRADOS!$BJ122,""),IF($A124="TOTAL",SUM(INDIRECT("AJ4:AJ"&amp;ROW()-1)),""))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IF(AND($A124&lt;&gt;"",$A124&lt;&gt;"TOTAL"),IF(AND([3]PREMIOS_GRADOS!$BM122&lt;&gt;"",[3]PREMIOS_GRADOS!$BM122&lt;&gt;0),[3]PREMIOS_GRADOS!$BM122,""),IF($A124="TOTAL",SUM(INDIRECT("AL4:AL"&amp;ROW()-1)),""))</f>
        <v/>
      </c>
      <c r="AM124" s="7" t="str">
        <f ca="1">IF(AND($A124&lt;&gt;"",$A124&lt;&gt;"TOTAL"),IF(AND([3]PREMIOS_GRADOS!$BO122&lt;&gt;"",[3]PREMIOS_GRADOS!$BO122&lt;&gt;0),[3]PREMIOS_GRADOS!$BO122,""),IF($A124="TOTAL",SUM(INDIRECT("AM4:AM"&amp;ROW()-1)),""))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IF(AND($A124&lt;&gt;"",$A124&lt;&gt;"TOTAL"),IF(AND([3]PREMIOS_GRADOS!$BR122&lt;&gt;"",[3]PREMIOS_GRADOS!$BR122&lt;&gt;0),[3]PREMIOS_GRADOS!$BR122,""),IF($A124="TOTAL",SUM(INDIRECT("AO4:AO"&amp;ROW()-1)),""))</f>
        <v/>
      </c>
      <c r="AP124" s="7" t="str">
        <f ca="1">IF(AND($A124&lt;&gt;"",$A124&lt;&gt;"TOTAL"),IF(AND([3]PREMIOS_GRADOS!$BT122&lt;&gt;"",[3]PREMIOS_GRADOS!$BT122&lt;&gt;0),[3]PREMIOS_GRADOS!$BT122,""),IF($A124="TOTAL",SUM(INDIRECT("AP4:AP"&amp;ROW()-1)),""))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IF(AND($A124&lt;&gt;"",$A124&lt;&gt;"TOTAL"),IF(AND([3]PREMIOS_GRADOS!$BW122&lt;&gt;"",[3]PREMIOS_GRADOS!$BW122&lt;&gt;0),[3]PREMIOS_GRADOS!$BW122,""),IF($A124="TOTAL",SUM(INDIRECT("AR4:AR"&amp;ROW()-1)),""))</f>
        <v/>
      </c>
      <c r="AS124" s="7" t="str">
        <f ca="1">IF(AND($A124&lt;&gt;"",$A124&lt;&gt;"TOTAL"),IF(AND([3]PREMIOS_GRADOS!$BY122&lt;&gt;"",[3]PREMIOS_GRADOS!$BY122&lt;&gt;0),[3]PREMIOS_GRADOS!$BY122,""),IF($A124="TOTAL",SUM(INDIRECT("AS4:AS"&amp;ROW()-1)),""))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IF(AND($A124&lt;&gt;"",$A124&lt;&gt;"TOTAL"),IF(AND([3]PREMIOS_GRADOS!$CB122&lt;&gt;"",[3]PREMIOS_GRADOS!$CB122&lt;&gt;0),[3]PREMIOS_GRADOS!$CB122,""),IF($A124="TOTAL",SUM(INDIRECT("AU4:AU"&amp;ROW()-1)),""))</f>
        <v/>
      </c>
      <c r="AV124" s="7" t="str">
        <f ca="1">IF(AND($A124&lt;&gt;"",$A124&lt;&gt;"TOTAL"),IF(AND([3]PREMIOS_GRADOS!$CD122&lt;&gt;"",[3]PREMIOS_GRADOS!$CD122&lt;&gt;0),[3]PREMIOS_GRADOS!$CD122,""),IF($A124="TOTAL",SUM(INDIRECT("AV4:AV"&amp;ROW()-1)),""))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IF(AND($A124&lt;&gt;"",$A124&lt;&gt;"TOTAL"),IF(AND([3]PREMIOS_GRADOS!$CG122&lt;&gt;"",[3]PREMIOS_GRADOS!$CG122&lt;&gt;0),[3]PREMIOS_GRADOS!$CG122,""),IF($A124="TOTAL",SUM(INDIRECT("AX4:AX"&amp;ROW()-1)),""))</f>
        <v/>
      </c>
      <c r="AY124" s="7" t="str">
        <f ca="1">IF(AND($A124&lt;&gt;"",$A124&lt;&gt;"TOTAL"),IF(AND([3]PREMIOS_GRADOS!$CI122&lt;&gt;"",[3]PREMIOS_GRADOS!$CI122&lt;&gt;0),[3]PREMIOS_GRADOS!$CI122,""),IF($A124="TOTAL",SUM(INDIRECT("AY4:AY"&amp;ROW()-1)),""))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IF(AND($A124&lt;&gt;"",$A124&lt;&gt;"TOTAL"),IF(AND([3]PREMIOS_GRADOS!$CL122&lt;&gt;"",[3]PREMIOS_GRADOS!$CL122&lt;&gt;0),[3]PREMIOS_GRADOS!$CL122,""),IF($A124="TOTAL",SUM(INDIRECT("BA4:BA"&amp;ROW()-1)),""))</f>
        <v/>
      </c>
      <c r="BB124" s="7" t="str">
        <f ca="1">IF(AND($A124&lt;&gt;"",$A124&lt;&gt;"TOTAL"),IF(AND([3]PREMIOS_GRADOS!$CN122&lt;&gt;"",[3]PREMIOS_GRADOS!$CN122&lt;&gt;0),[3]PREMIOS_GRADOS!$CN122,""),IF($A124="TOTAL",SUM(INDIRECT("BB4:BB"&amp;ROW()-1)),""))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IF(AND($A124&lt;&gt;"",$A124&lt;&gt;"TOTAL"),IF(AND([3]PREMIOS_GRADOS!$CQ122&lt;&gt;"",[3]PREMIOS_GRADOS!$CQ122&lt;&gt;0),[3]PREMIOS_GRADOS!$CQ122,""),IF($A124="TOTAL",SUM(INDIRECT("BD4:BD"&amp;ROW()-1)),""))</f>
        <v/>
      </c>
      <c r="BE124" s="7" t="str">
        <f ca="1">IF(AND($A124&lt;&gt;"",$A124&lt;&gt;"TOTAL"),IF(AND([3]PREMIOS_GRADOS!$CS122&lt;&gt;"",[3]PREMIOS_GRADOS!$CS122&lt;&gt;0),[3]PREMIOS_GRADOS!$CS122,""),IF($A124="TOTAL",SUM(INDIRECT("BE4:BE"&amp;ROW()-1)),""))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IF([3]PREMIOS_GRADOS!$D123&lt;&gt;"",[3]PREMIOS_GRADOS!$D123,IF(AND([3]PREMIOS_GRADOS!$D123="",[3]PREMIOS_GRADOS!$D124="",[3]PREMIOS_GRADOS!$D122=""),"","TOTAL"))</f>
        <v/>
      </c>
      <c r="B125" s="7" t="str">
        <f ca="1">IF(AND($A125&lt;&gt;"",$A125&lt;&gt;"TOTAL"),IF(AND([3]PREMIOS_GRADOS!$E123&lt;&gt;"",[3]PREMIOS_GRADOS!$E123&lt;&gt;0),[3]PREMIOS_GRADOS!$E123,""),IF($A125="TOTAL",SUM(INDIRECT("B4:B"&amp;ROW()-1)),""))</f>
        <v/>
      </c>
      <c r="C125" s="7" t="str">
        <f ca="1">IF(AND($A125&lt;&gt;"",$A125&lt;&gt;"TOTAL"),IF(AND([3]PREMIOS_GRADOS!$G123&lt;&gt;"",[3]PREMIOS_GRADOS!$G123&lt;&gt;0),[3]PREMIOS_GRADOS!$G123,""),IF($A125="TOTAL",SUM(INDIRECT("C4:C"&amp;ROW()-1)),""))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IF(AND($A125&lt;&gt;"",$A125&lt;&gt;"TOTAL"),IF(AND([3]PREMIOS_GRADOS!$J123&lt;&gt;"",[3]PREMIOS_GRADOS!$J123&lt;&gt;0),[3]PREMIOS_GRADOS!$J123,""),IF($A125="TOTAL",SUM(INDIRECT("E4:E"&amp;ROW()-1)),""))</f>
        <v/>
      </c>
      <c r="F125" s="7" t="str">
        <f ca="1">IF(AND($A125&lt;&gt;"",$A125&lt;&gt;"TOTAL"),IF(AND([3]PREMIOS_GRADOS!$L123&lt;&gt;"",[3]PREMIOS_GRADOS!$L123&lt;&gt;0),[3]PREMIOS_GRADOS!$L123,""),IF($A125="TOTAL",SUM(INDIRECT("F4:F"&amp;ROW()-1)),""))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IF(AND($A125&lt;&gt;"",$A125&lt;&gt;"TOTAL"),IF(AND([3]PREMIOS_GRADOS!$O123&lt;&gt;"",[3]PREMIOS_GRADOS!$O123&lt;&gt;0),[3]PREMIOS_GRADOS!$O123,""),IF($A125="TOTAL",SUM(INDIRECT("H4:H"&amp;ROW()-1)),""))</f>
        <v/>
      </c>
      <c r="I125" s="7" t="str">
        <f ca="1">IF(AND($A125&lt;&gt;"",$A125&lt;&gt;"TOTAL"),IF(AND([3]PREMIOS_GRADOS!$Q123&lt;&gt;"",[3]PREMIOS_GRADOS!$Q123&lt;&gt;0),[3]PREMIOS_GRADOS!$Q123,""),IF($A125="TOTAL",SUM(INDIRECT("I4:I"&amp;ROW()-1)),""))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IF(AND($A125&lt;&gt;"",$A125&lt;&gt;"TOTAL"),IF(AND([3]PREMIOS_GRADOS!$T123&lt;&gt;"",[3]PREMIOS_GRADOS!$T123&lt;&gt;0),[3]PREMIOS_GRADOS!$T123,""),IF($A125="TOTAL",SUM(INDIRECT("K4:K"&amp;ROW()-1)),""))</f>
        <v/>
      </c>
      <c r="L125" s="7" t="str">
        <f ca="1">IF(AND($A125&lt;&gt;"",$A125&lt;&gt;"TOTAL"),IF(AND([3]PREMIOS_GRADOS!$V123&lt;&gt;"",[3]PREMIOS_GRADOS!$V123&lt;&gt;0),[3]PREMIOS_GRADOS!$V123,""),IF($A125="TOTAL",SUM(INDIRECT("L4:L"&amp;ROW()-1)),""))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IF(AND($A125&lt;&gt;"",$A125&lt;&gt;"TOTAL"),IF(AND([3]PREMIOS_GRADOS!$Y123&lt;&gt;"",[3]PREMIOS_GRADOS!$Y123&lt;&gt;0),[3]PREMIOS_GRADOS!$Y123,""),IF($A125="TOTAL",SUM(INDIRECT("N4:N"&amp;ROW()-1)),""))</f>
        <v/>
      </c>
      <c r="O125" s="7" t="str">
        <f ca="1">IF(AND($A125&lt;&gt;"",$A125&lt;&gt;"TOTAL"),IF(AND([3]PREMIOS_GRADOS!$AA123&lt;&gt;"",[3]PREMIOS_GRADOS!$AA123&lt;&gt;0),[3]PREMIOS_GRADOS!$AA123,""),IF($A125="TOTAL",SUM(INDIRECT("O4:O"&amp;ROW()-1)),""))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IF(AND($A125&lt;&gt;"",$A125&lt;&gt;"TOTAL"),IF(AND([3]PREMIOS_GRADOS!$AD123&lt;&gt;"",[3]PREMIOS_GRADOS!$AD123&lt;&gt;0),[3]PREMIOS_GRADOS!$AD123,""),IF($A125="TOTAL",SUM(INDIRECT("Q4:Q"&amp;ROW()-1)),""))</f>
        <v/>
      </c>
      <c r="R125" s="7" t="str">
        <f ca="1">IF(AND($A125&lt;&gt;"",$A125&lt;&gt;"TOTAL"),IF(AND([3]PREMIOS_GRADOS!$AF123&lt;&gt;"",[3]PREMIOS_GRADOS!$AF123&lt;&gt;0),[3]PREMIOS_GRADOS!$AF123,""),IF($A125="TOTAL",SUM(INDIRECT("R4:R"&amp;ROW()-1)),""))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IF(AND($A125&lt;&gt;"",$A125&lt;&gt;"TOTAL"),IF(AND([3]PREMIOS_GRADOS!$AI123&lt;&gt;"",[3]PREMIOS_GRADOS!$AI123&lt;&gt;0),[3]PREMIOS_GRADOS!$AI123,""),IF($A125="TOTAL",SUM(INDIRECT("T4:T"&amp;ROW()-1)),""))</f>
        <v/>
      </c>
      <c r="U125" s="7" t="str">
        <f ca="1">IF(AND($A125&lt;&gt;"",$A125&lt;&gt;"TOTAL"),IF(AND([3]PREMIOS_GRADOS!$AK123&lt;&gt;"",[3]PREMIOS_GRADOS!$AK123&lt;&gt;0),[3]PREMIOS_GRADOS!$AK123,""),IF($A125="TOTAL",SUM(INDIRECT("U4:U"&amp;ROW()-1)),""))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IF(AND($A125&lt;&gt;"",$A125&lt;&gt;"TOTAL"),IF(AND([3]PREMIOS_GRADOS!$AN123&lt;&gt;"",[3]PREMIOS_GRADOS!$AN123&lt;&gt;0),[3]PREMIOS_GRADOS!$AN123,""),IF($A125="TOTAL",SUM(INDIRECT("W4:W"&amp;ROW()-1)),""))</f>
        <v/>
      </c>
      <c r="X125" s="7" t="str">
        <f ca="1">IF(AND($A125&lt;&gt;"",$A125&lt;&gt;"TOTAL"),IF(AND([3]PREMIOS_GRADOS!$AP123&lt;&gt;"",[3]PREMIOS_GRADOS!$AP123&lt;&gt;0),[3]PREMIOS_GRADOS!$AP123,""),IF($A125="TOTAL",SUM(INDIRECT("X4:X"&amp;ROW()-1)),""))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IF(AND($A125&lt;&gt;"",$A125&lt;&gt;"TOTAL"),IF(AND([3]PREMIOS_GRADOS!$AS123&lt;&gt;"",[3]PREMIOS_GRADOS!$AS123&lt;&gt;0),[3]PREMIOS_GRADOS!$AS123,""),IF($A125="TOTAL",SUM(INDIRECT("Z4:Z"&amp;ROW()-1)),""))</f>
        <v/>
      </c>
      <c r="AA125" s="7" t="str">
        <f ca="1">IF(AND($A125&lt;&gt;"",$A125&lt;&gt;"TOTAL"),IF(AND([3]PREMIOS_GRADOS!$AU123&lt;&gt;"",[3]PREMIOS_GRADOS!$AU123&lt;&gt;0),[3]PREMIOS_GRADOS!$AU123,""),IF($A125="TOTAL",SUM(INDIRECT("AA4:AA"&amp;ROW()-1)),""))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IF(AND($A125&lt;&gt;"",$A125&lt;&gt;"TOTAL"),IF(AND([3]PREMIOS_GRADOS!$AX123&lt;&gt;"",[3]PREMIOS_GRADOS!$AX123&lt;&gt;0),[3]PREMIOS_GRADOS!$AX123,""),IF($A125="TOTAL",SUM(INDIRECT("AC4:AC"&amp;ROW()-1)),""))</f>
        <v/>
      </c>
      <c r="AD125" s="7" t="str">
        <f ca="1">IF(AND($A125&lt;&gt;"",$A125&lt;&gt;"TOTAL"),IF(AND([3]PREMIOS_GRADOS!$AZ123&lt;&gt;"",[3]PREMIOS_GRADOS!$AZ123&lt;&gt;0),[3]PREMIOS_GRADOS!$AZ123,""),IF($A125="TOTAL",SUM(INDIRECT("AD4:AD"&amp;ROW()-1)),""))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IF(AND($A125&lt;&gt;"",$A125&lt;&gt;"TOTAL"),IF(AND([3]PREMIOS_GRADOS!$BC123&lt;&gt;"",[3]PREMIOS_GRADOS!$BC123&lt;&gt;0),[3]PREMIOS_GRADOS!$BC123,""),IF($A125="TOTAL",SUM(INDIRECT("AF4:AF"&amp;ROW()-1)),""))</f>
        <v/>
      </c>
      <c r="AG125" s="7" t="str">
        <f ca="1">IF(AND($A125&lt;&gt;"",$A125&lt;&gt;"TOTAL"),IF(AND([3]PREMIOS_GRADOS!$BE123&lt;&gt;"",[3]PREMIOS_GRADOS!$BE123&lt;&gt;0),[3]PREMIOS_GRADOS!$BE123,""),IF($A125="TOTAL",SUM(INDIRECT("AG4:AG"&amp;ROW()-1)),""))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IF(AND($A125&lt;&gt;"",$A125&lt;&gt;"TOTAL"),IF(AND([3]PREMIOS_GRADOS!$BH123&lt;&gt;"",[3]PREMIOS_GRADOS!$BH123&lt;&gt;0),[3]PREMIOS_GRADOS!$BH123,""),IF($A125="TOTAL",SUM(INDIRECT("AI4:AI"&amp;ROW()-1)),""))</f>
        <v/>
      </c>
      <c r="AJ125" s="7" t="str">
        <f ca="1">IF(AND($A125&lt;&gt;"",$A125&lt;&gt;"TOTAL"),IF(AND([3]PREMIOS_GRADOS!$BJ123&lt;&gt;"",[3]PREMIOS_GRADOS!$BJ123&lt;&gt;0),[3]PREMIOS_GRADOS!$BJ123,""),IF($A125="TOTAL",SUM(INDIRECT("AJ4:AJ"&amp;ROW()-1)),""))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IF(AND($A125&lt;&gt;"",$A125&lt;&gt;"TOTAL"),IF(AND([3]PREMIOS_GRADOS!$BM123&lt;&gt;"",[3]PREMIOS_GRADOS!$BM123&lt;&gt;0),[3]PREMIOS_GRADOS!$BM123,""),IF($A125="TOTAL",SUM(INDIRECT("AL4:AL"&amp;ROW()-1)),""))</f>
        <v/>
      </c>
      <c r="AM125" s="7" t="str">
        <f ca="1">IF(AND($A125&lt;&gt;"",$A125&lt;&gt;"TOTAL"),IF(AND([3]PREMIOS_GRADOS!$BO123&lt;&gt;"",[3]PREMIOS_GRADOS!$BO123&lt;&gt;0),[3]PREMIOS_GRADOS!$BO123,""),IF($A125="TOTAL",SUM(INDIRECT("AM4:AM"&amp;ROW()-1)),""))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IF(AND($A125&lt;&gt;"",$A125&lt;&gt;"TOTAL"),IF(AND([3]PREMIOS_GRADOS!$BR123&lt;&gt;"",[3]PREMIOS_GRADOS!$BR123&lt;&gt;0),[3]PREMIOS_GRADOS!$BR123,""),IF($A125="TOTAL",SUM(INDIRECT("AO4:AO"&amp;ROW()-1)),""))</f>
        <v/>
      </c>
      <c r="AP125" s="7" t="str">
        <f ca="1">IF(AND($A125&lt;&gt;"",$A125&lt;&gt;"TOTAL"),IF(AND([3]PREMIOS_GRADOS!$BT123&lt;&gt;"",[3]PREMIOS_GRADOS!$BT123&lt;&gt;0),[3]PREMIOS_GRADOS!$BT123,""),IF($A125="TOTAL",SUM(INDIRECT("AP4:AP"&amp;ROW()-1)),""))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IF(AND($A125&lt;&gt;"",$A125&lt;&gt;"TOTAL"),IF(AND([3]PREMIOS_GRADOS!$BW123&lt;&gt;"",[3]PREMIOS_GRADOS!$BW123&lt;&gt;0),[3]PREMIOS_GRADOS!$BW123,""),IF($A125="TOTAL",SUM(INDIRECT("AR4:AR"&amp;ROW()-1)),""))</f>
        <v/>
      </c>
      <c r="AS125" s="7" t="str">
        <f ca="1">IF(AND($A125&lt;&gt;"",$A125&lt;&gt;"TOTAL"),IF(AND([3]PREMIOS_GRADOS!$BY123&lt;&gt;"",[3]PREMIOS_GRADOS!$BY123&lt;&gt;0),[3]PREMIOS_GRADOS!$BY123,""),IF($A125="TOTAL",SUM(INDIRECT("AS4:AS"&amp;ROW()-1)),""))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IF(AND($A125&lt;&gt;"",$A125&lt;&gt;"TOTAL"),IF(AND([3]PREMIOS_GRADOS!$CB123&lt;&gt;"",[3]PREMIOS_GRADOS!$CB123&lt;&gt;0),[3]PREMIOS_GRADOS!$CB123,""),IF($A125="TOTAL",SUM(INDIRECT("AU4:AU"&amp;ROW()-1)),""))</f>
        <v/>
      </c>
      <c r="AV125" s="7" t="str">
        <f ca="1">IF(AND($A125&lt;&gt;"",$A125&lt;&gt;"TOTAL"),IF(AND([3]PREMIOS_GRADOS!$CD123&lt;&gt;"",[3]PREMIOS_GRADOS!$CD123&lt;&gt;0),[3]PREMIOS_GRADOS!$CD123,""),IF($A125="TOTAL",SUM(INDIRECT("AV4:AV"&amp;ROW()-1)),""))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IF(AND($A125&lt;&gt;"",$A125&lt;&gt;"TOTAL"),IF(AND([3]PREMIOS_GRADOS!$CG123&lt;&gt;"",[3]PREMIOS_GRADOS!$CG123&lt;&gt;0),[3]PREMIOS_GRADOS!$CG123,""),IF($A125="TOTAL",SUM(INDIRECT("AX4:AX"&amp;ROW()-1)),""))</f>
        <v/>
      </c>
      <c r="AY125" s="7" t="str">
        <f ca="1">IF(AND($A125&lt;&gt;"",$A125&lt;&gt;"TOTAL"),IF(AND([3]PREMIOS_GRADOS!$CI123&lt;&gt;"",[3]PREMIOS_GRADOS!$CI123&lt;&gt;0),[3]PREMIOS_GRADOS!$CI123,""),IF($A125="TOTAL",SUM(INDIRECT("AY4:AY"&amp;ROW()-1)),""))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IF(AND($A125&lt;&gt;"",$A125&lt;&gt;"TOTAL"),IF(AND([3]PREMIOS_GRADOS!$CL123&lt;&gt;"",[3]PREMIOS_GRADOS!$CL123&lt;&gt;0),[3]PREMIOS_GRADOS!$CL123,""),IF($A125="TOTAL",SUM(INDIRECT("BA4:BA"&amp;ROW()-1)),""))</f>
        <v/>
      </c>
      <c r="BB125" s="7" t="str">
        <f ca="1">IF(AND($A125&lt;&gt;"",$A125&lt;&gt;"TOTAL"),IF(AND([3]PREMIOS_GRADOS!$CN123&lt;&gt;"",[3]PREMIOS_GRADOS!$CN123&lt;&gt;0),[3]PREMIOS_GRADOS!$CN123,""),IF($A125="TOTAL",SUM(INDIRECT("BB4:BB"&amp;ROW()-1)),""))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IF(AND($A125&lt;&gt;"",$A125&lt;&gt;"TOTAL"),IF(AND([3]PREMIOS_GRADOS!$CQ123&lt;&gt;"",[3]PREMIOS_GRADOS!$CQ123&lt;&gt;0),[3]PREMIOS_GRADOS!$CQ123,""),IF($A125="TOTAL",SUM(INDIRECT("BD4:BD"&amp;ROW()-1)),""))</f>
        <v/>
      </c>
      <c r="BE125" s="7" t="str">
        <f ca="1">IF(AND($A125&lt;&gt;"",$A125&lt;&gt;"TOTAL"),IF(AND([3]PREMIOS_GRADOS!$CS123&lt;&gt;"",[3]PREMIOS_GRADOS!$CS123&lt;&gt;0),[3]PREMIOS_GRADOS!$CS123,""),IF($A125="TOTAL",SUM(INDIRECT("BE4:BE"&amp;ROW()-1)),""))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IF([3]PREMIOS_GRADOS!$D124&lt;&gt;"",[3]PREMIOS_GRADOS!$D124,IF(AND([3]PREMIOS_GRADOS!$D124="",[3]PREMIOS_GRADOS!$D125="",[3]PREMIOS_GRADOS!$D123=""),"","TOTAL"))</f>
        <v/>
      </c>
      <c r="B126" s="7" t="str">
        <f ca="1">IF(AND($A126&lt;&gt;"",$A126&lt;&gt;"TOTAL"),IF(AND([3]PREMIOS_GRADOS!$E124&lt;&gt;"",[3]PREMIOS_GRADOS!$E124&lt;&gt;0),[3]PREMIOS_GRADOS!$E124,""),IF($A126="TOTAL",SUM(INDIRECT("B4:B"&amp;ROW()-1)),""))</f>
        <v/>
      </c>
      <c r="C126" s="7" t="str">
        <f ca="1">IF(AND($A126&lt;&gt;"",$A126&lt;&gt;"TOTAL"),IF(AND([3]PREMIOS_GRADOS!$G124&lt;&gt;"",[3]PREMIOS_GRADOS!$G124&lt;&gt;0),[3]PREMIOS_GRADOS!$G124,""),IF($A126="TOTAL",SUM(INDIRECT("C4:C"&amp;ROW()-1)),""))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IF(AND($A126&lt;&gt;"",$A126&lt;&gt;"TOTAL"),IF(AND([3]PREMIOS_GRADOS!$J124&lt;&gt;"",[3]PREMIOS_GRADOS!$J124&lt;&gt;0),[3]PREMIOS_GRADOS!$J124,""),IF($A126="TOTAL",SUM(INDIRECT("E4:E"&amp;ROW()-1)),""))</f>
        <v/>
      </c>
      <c r="F126" s="7" t="str">
        <f ca="1">IF(AND($A126&lt;&gt;"",$A126&lt;&gt;"TOTAL"),IF(AND([3]PREMIOS_GRADOS!$L124&lt;&gt;"",[3]PREMIOS_GRADOS!$L124&lt;&gt;0),[3]PREMIOS_GRADOS!$L124,""),IF($A126="TOTAL",SUM(INDIRECT("F4:F"&amp;ROW()-1)),""))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IF(AND($A126&lt;&gt;"",$A126&lt;&gt;"TOTAL"),IF(AND([3]PREMIOS_GRADOS!$O124&lt;&gt;"",[3]PREMIOS_GRADOS!$O124&lt;&gt;0),[3]PREMIOS_GRADOS!$O124,""),IF($A126="TOTAL",SUM(INDIRECT("H4:H"&amp;ROW()-1)),""))</f>
        <v/>
      </c>
      <c r="I126" s="7" t="str">
        <f ca="1">IF(AND($A126&lt;&gt;"",$A126&lt;&gt;"TOTAL"),IF(AND([3]PREMIOS_GRADOS!$Q124&lt;&gt;"",[3]PREMIOS_GRADOS!$Q124&lt;&gt;0),[3]PREMIOS_GRADOS!$Q124,""),IF($A126="TOTAL",SUM(INDIRECT("I4:I"&amp;ROW()-1)),""))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IF(AND($A126&lt;&gt;"",$A126&lt;&gt;"TOTAL"),IF(AND([3]PREMIOS_GRADOS!$T124&lt;&gt;"",[3]PREMIOS_GRADOS!$T124&lt;&gt;0),[3]PREMIOS_GRADOS!$T124,""),IF($A126="TOTAL",SUM(INDIRECT("K4:K"&amp;ROW()-1)),""))</f>
        <v/>
      </c>
      <c r="L126" s="7" t="str">
        <f ca="1">IF(AND($A126&lt;&gt;"",$A126&lt;&gt;"TOTAL"),IF(AND([3]PREMIOS_GRADOS!$V124&lt;&gt;"",[3]PREMIOS_GRADOS!$V124&lt;&gt;0),[3]PREMIOS_GRADOS!$V124,""),IF($A126="TOTAL",SUM(INDIRECT("L4:L"&amp;ROW()-1)),""))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IF(AND($A126&lt;&gt;"",$A126&lt;&gt;"TOTAL"),IF(AND([3]PREMIOS_GRADOS!$Y124&lt;&gt;"",[3]PREMIOS_GRADOS!$Y124&lt;&gt;0),[3]PREMIOS_GRADOS!$Y124,""),IF($A126="TOTAL",SUM(INDIRECT("N4:N"&amp;ROW()-1)),""))</f>
        <v/>
      </c>
      <c r="O126" s="7" t="str">
        <f ca="1">IF(AND($A126&lt;&gt;"",$A126&lt;&gt;"TOTAL"),IF(AND([3]PREMIOS_GRADOS!$AA124&lt;&gt;"",[3]PREMIOS_GRADOS!$AA124&lt;&gt;0),[3]PREMIOS_GRADOS!$AA124,""),IF($A126="TOTAL",SUM(INDIRECT("O4:O"&amp;ROW()-1)),""))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IF(AND($A126&lt;&gt;"",$A126&lt;&gt;"TOTAL"),IF(AND([3]PREMIOS_GRADOS!$AD124&lt;&gt;"",[3]PREMIOS_GRADOS!$AD124&lt;&gt;0),[3]PREMIOS_GRADOS!$AD124,""),IF($A126="TOTAL",SUM(INDIRECT("Q4:Q"&amp;ROW()-1)),""))</f>
        <v/>
      </c>
      <c r="R126" s="7" t="str">
        <f ca="1">IF(AND($A126&lt;&gt;"",$A126&lt;&gt;"TOTAL"),IF(AND([3]PREMIOS_GRADOS!$AF124&lt;&gt;"",[3]PREMIOS_GRADOS!$AF124&lt;&gt;0),[3]PREMIOS_GRADOS!$AF124,""),IF($A126="TOTAL",SUM(INDIRECT("R4:R"&amp;ROW()-1)),""))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IF(AND($A126&lt;&gt;"",$A126&lt;&gt;"TOTAL"),IF(AND([3]PREMIOS_GRADOS!$AI124&lt;&gt;"",[3]PREMIOS_GRADOS!$AI124&lt;&gt;0),[3]PREMIOS_GRADOS!$AI124,""),IF($A126="TOTAL",SUM(INDIRECT("T4:T"&amp;ROW()-1)),""))</f>
        <v/>
      </c>
      <c r="U126" s="7" t="str">
        <f ca="1">IF(AND($A126&lt;&gt;"",$A126&lt;&gt;"TOTAL"),IF(AND([3]PREMIOS_GRADOS!$AK124&lt;&gt;"",[3]PREMIOS_GRADOS!$AK124&lt;&gt;0),[3]PREMIOS_GRADOS!$AK124,""),IF($A126="TOTAL",SUM(INDIRECT("U4:U"&amp;ROW()-1)),""))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IF(AND($A126&lt;&gt;"",$A126&lt;&gt;"TOTAL"),IF(AND([3]PREMIOS_GRADOS!$AN124&lt;&gt;"",[3]PREMIOS_GRADOS!$AN124&lt;&gt;0),[3]PREMIOS_GRADOS!$AN124,""),IF($A126="TOTAL",SUM(INDIRECT("W4:W"&amp;ROW()-1)),""))</f>
        <v/>
      </c>
      <c r="X126" s="7" t="str">
        <f ca="1">IF(AND($A126&lt;&gt;"",$A126&lt;&gt;"TOTAL"),IF(AND([3]PREMIOS_GRADOS!$AP124&lt;&gt;"",[3]PREMIOS_GRADOS!$AP124&lt;&gt;0),[3]PREMIOS_GRADOS!$AP124,""),IF($A126="TOTAL",SUM(INDIRECT("X4:X"&amp;ROW()-1)),""))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IF(AND($A126&lt;&gt;"",$A126&lt;&gt;"TOTAL"),IF(AND([3]PREMIOS_GRADOS!$AS124&lt;&gt;"",[3]PREMIOS_GRADOS!$AS124&lt;&gt;0),[3]PREMIOS_GRADOS!$AS124,""),IF($A126="TOTAL",SUM(INDIRECT("Z4:Z"&amp;ROW()-1)),""))</f>
        <v/>
      </c>
      <c r="AA126" s="7" t="str">
        <f ca="1">IF(AND($A126&lt;&gt;"",$A126&lt;&gt;"TOTAL"),IF(AND([3]PREMIOS_GRADOS!$AU124&lt;&gt;"",[3]PREMIOS_GRADOS!$AU124&lt;&gt;0),[3]PREMIOS_GRADOS!$AU124,""),IF($A126="TOTAL",SUM(INDIRECT("AA4:AA"&amp;ROW()-1)),""))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IF(AND($A126&lt;&gt;"",$A126&lt;&gt;"TOTAL"),IF(AND([3]PREMIOS_GRADOS!$AX124&lt;&gt;"",[3]PREMIOS_GRADOS!$AX124&lt;&gt;0),[3]PREMIOS_GRADOS!$AX124,""),IF($A126="TOTAL",SUM(INDIRECT("AC4:AC"&amp;ROW()-1)),""))</f>
        <v/>
      </c>
      <c r="AD126" s="7" t="str">
        <f ca="1">IF(AND($A126&lt;&gt;"",$A126&lt;&gt;"TOTAL"),IF(AND([3]PREMIOS_GRADOS!$AZ124&lt;&gt;"",[3]PREMIOS_GRADOS!$AZ124&lt;&gt;0),[3]PREMIOS_GRADOS!$AZ124,""),IF($A126="TOTAL",SUM(INDIRECT("AD4:AD"&amp;ROW()-1)),""))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IF(AND($A126&lt;&gt;"",$A126&lt;&gt;"TOTAL"),IF(AND([3]PREMIOS_GRADOS!$BC124&lt;&gt;"",[3]PREMIOS_GRADOS!$BC124&lt;&gt;0),[3]PREMIOS_GRADOS!$BC124,""),IF($A126="TOTAL",SUM(INDIRECT("AF4:AF"&amp;ROW()-1)),""))</f>
        <v/>
      </c>
      <c r="AG126" s="7" t="str">
        <f ca="1">IF(AND($A126&lt;&gt;"",$A126&lt;&gt;"TOTAL"),IF(AND([3]PREMIOS_GRADOS!$BE124&lt;&gt;"",[3]PREMIOS_GRADOS!$BE124&lt;&gt;0),[3]PREMIOS_GRADOS!$BE124,""),IF($A126="TOTAL",SUM(INDIRECT("AG4:AG"&amp;ROW()-1)),""))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IF(AND($A126&lt;&gt;"",$A126&lt;&gt;"TOTAL"),IF(AND([3]PREMIOS_GRADOS!$BH124&lt;&gt;"",[3]PREMIOS_GRADOS!$BH124&lt;&gt;0),[3]PREMIOS_GRADOS!$BH124,""),IF($A126="TOTAL",SUM(INDIRECT("AI4:AI"&amp;ROW()-1)),""))</f>
        <v/>
      </c>
      <c r="AJ126" s="7" t="str">
        <f ca="1">IF(AND($A126&lt;&gt;"",$A126&lt;&gt;"TOTAL"),IF(AND([3]PREMIOS_GRADOS!$BJ124&lt;&gt;"",[3]PREMIOS_GRADOS!$BJ124&lt;&gt;0),[3]PREMIOS_GRADOS!$BJ124,""),IF($A126="TOTAL",SUM(INDIRECT("AJ4:AJ"&amp;ROW()-1)),""))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IF(AND($A126&lt;&gt;"",$A126&lt;&gt;"TOTAL"),IF(AND([3]PREMIOS_GRADOS!$BM124&lt;&gt;"",[3]PREMIOS_GRADOS!$BM124&lt;&gt;0),[3]PREMIOS_GRADOS!$BM124,""),IF($A126="TOTAL",SUM(INDIRECT("AL4:AL"&amp;ROW()-1)),""))</f>
        <v/>
      </c>
      <c r="AM126" s="7" t="str">
        <f ca="1">IF(AND($A126&lt;&gt;"",$A126&lt;&gt;"TOTAL"),IF(AND([3]PREMIOS_GRADOS!$BO124&lt;&gt;"",[3]PREMIOS_GRADOS!$BO124&lt;&gt;0),[3]PREMIOS_GRADOS!$BO124,""),IF($A126="TOTAL",SUM(INDIRECT("AM4:AM"&amp;ROW()-1)),""))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IF(AND($A126&lt;&gt;"",$A126&lt;&gt;"TOTAL"),IF(AND([3]PREMIOS_GRADOS!$BR124&lt;&gt;"",[3]PREMIOS_GRADOS!$BR124&lt;&gt;0),[3]PREMIOS_GRADOS!$BR124,""),IF($A126="TOTAL",SUM(INDIRECT("AO4:AO"&amp;ROW()-1)),""))</f>
        <v/>
      </c>
      <c r="AP126" s="7" t="str">
        <f ca="1">IF(AND($A126&lt;&gt;"",$A126&lt;&gt;"TOTAL"),IF(AND([3]PREMIOS_GRADOS!$BT124&lt;&gt;"",[3]PREMIOS_GRADOS!$BT124&lt;&gt;0),[3]PREMIOS_GRADOS!$BT124,""),IF($A126="TOTAL",SUM(INDIRECT("AP4:AP"&amp;ROW()-1)),""))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IF(AND($A126&lt;&gt;"",$A126&lt;&gt;"TOTAL"),IF(AND([3]PREMIOS_GRADOS!$BW124&lt;&gt;"",[3]PREMIOS_GRADOS!$BW124&lt;&gt;0),[3]PREMIOS_GRADOS!$BW124,""),IF($A126="TOTAL",SUM(INDIRECT("AR4:AR"&amp;ROW()-1)),""))</f>
        <v/>
      </c>
      <c r="AS126" s="7" t="str">
        <f ca="1">IF(AND($A126&lt;&gt;"",$A126&lt;&gt;"TOTAL"),IF(AND([3]PREMIOS_GRADOS!$BY124&lt;&gt;"",[3]PREMIOS_GRADOS!$BY124&lt;&gt;0),[3]PREMIOS_GRADOS!$BY124,""),IF($A126="TOTAL",SUM(INDIRECT("AS4:AS"&amp;ROW()-1)),""))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IF(AND($A126&lt;&gt;"",$A126&lt;&gt;"TOTAL"),IF(AND([3]PREMIOS_GRADOS!$CB124&lt;&gt;"",[3]PREMIOS_GRADOS!$CB124&lt;&gt;0),[3]PREMIOS_GRADOS!$CB124,""),IF($A126="TOTAL",SUM(INDIRECT("AU4:AU"&amp;ROW()-1)),""))</f>
        <v/>
      </c>
      <c r="AV126" s="7" t="str">
        <f ca="1">IF(AND($A126&lt;&gt;"",$A126&lt;&gt;"TOTAL"),IF(AND([3]PREMIOS_GRADOS!$CD124&lt;&gt;"",[3]PREMIOS_GRADOS!$CD124&lt;&gt;0),[3]PREMIOS_GRADOS!$CD124,""),IF($A126="TOTAL",SUM(INDIRECT("AV4:AV"&amp;ROW()-1)),""))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IF(AND($A126&lt;&gt;"",$A126&lt;&gt;"TOTAL"),IF(AND([3]PREMIOS_GRADOS!$CG124&lt;&gt;"",[3]PREMIOS_GRADOS!$CG124&lt;&gt;0),[3]PREMIOS_GRADOS!$CG124,""),IF($A126="TOTAL",SUM(INDIRECT("AX4:AX"&amp;ROW()-1)),""))</f>
        <v/>
      </c>
      <c r="AY126" s="7" t="str">
        <f ca="1">IF(AND($A126&lt;&gt;"",$A126&lt;&gt;"TOTAL"),IF(AND([3]PREMIOS_GRADOS!$CI124&lt;&gt;"",[3]PREMIOS_GRADOS!$CI124&lt;&gt;0),[3]PREMIOS_GRADOS!$CI124,""),IF($A126="TOTAL",SUM(INDIRECT("AY4:AY"&amp;ROW()-1)),""))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IF(AND($A126&lt;&gt;"",$A126&lt;&gt;"TOTAL"),IF(AND([3]PREMIOS_GRADOS!$CL124&lt;&gt;"",[3]PREMIOS_GRADOS!$CL124&lt;&gt;0),[3]PREMIOS_GRADOS!$CL124,""),IF($A126="TOTAL",SUM(INDIRECT("BA4:BA"&amp;ROW()-1)),""))</f>
        <v/>
      </c>
      <c r="BB126" s="7" t="str">
        <f ca="1">IF(AND($A126&lt;&gt;"",$A126&lt;&gt;"TOTAL"),IF(AND([3]PREMIOS_GRADOS!$CN124&lt;&gt;"",[3]PREMIOS_GRADOS!$CN124&lt;&gt;0),[3]PREMIOS_GRADOS!$CN124,""),IF($A126="TOTAL",SUM(INDIRECT("BB4:BB"&amp;ROW()-1)),""))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IF(AND($A126&lt;&gt;"",$A126&lt;&gt;"TOTAL"),IF(AND([3]PREMIOS_GRADOS!$CQ124&lt;&gt;"",[3]PREMIOS_GRADOS!$CQ124&lt;&gt;0),[3]PREMIOS_GRADOS!$CQ124,""),IF($A126="TOTAL",SUM(INDIRECT("BD4:BD"&amp;ROW()-1)),""))</f>
        <v/>
      </c>
      <c r="BE126" s="7" t="str">
        <f ca="1">IF(AND($A126&lt;&gt;"",$A126&lt;&gt;"TOTAL"),IF(AND([3]PREMIOS_GRADOS!$CS124&lt;&gt;"",[3]PREMIOS_GRADOS!$CS124&lt;&gt;0),[3]PREMIOS_GRADOS!$CS124,""),IF($A126="TOTAL",SUM(INDIRECT("BE4:BE"&amp;ROW()-1)),""))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IF([3]PREMIOS_GRADOS!$D125&lt;&gt;"",[3]PREMIOS_GRADOS!$D125,IF(AND([3]PREMIOS_GRADOS!$D125="",[3]PREMIOS_GRADOS!$D126="",[3]PREMIOS_GRADOS!$D124=""),"","TOTAL"))</f>
        <v/>
      </c>
      <c r="B127" s="7" t="str">
        <f ca="1">IF(AND($A127&lt;&gt;"",$A127&lt;&gt;"TOTAL"),IF(AND([3]PREMIOS_GRADOS!$E125&lt;&gt;"",[3]PREMIOS_GRADOS!$E125&lt;&gt;0),[3]PREMIOS_GRADOS!$E125,""),IF($A127="TOTAL",SUM(INDIRECT("B4:B"&amp;ROW()-1)),""))</f>
        <v/>
      </c>
      <c r="C127" s="7" t="str">
        <f ca="1">IF(AND($A127&lt;&gt;"",$A127&lt;&gt;"TOTAL"),IF(AND([3]PREMIOS_GRADOS!$G125&lt;&gt;"",[3]PREMIOS_GRADOS!$G125&lt;&gt;0),[3]PREMIOS_GRADOS!$G125,""),IF($A127="TOTAL",SUM(INDIRECT("C4:C"&amp;ROW()-1)),""))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IF(AND($A127&lt;&gt;"",$A127&lt;&gt;"TOTAL"),IF(AND([3]PREMIOS_GRADOS!$J125&lt;&gt;"",[3]PREMIOS_GRADOS!$J125&lt;&gt;0),[3]PREMIOS_GRADOS!$J125,""),IF($A127="TOTAL",SUM(INDIRECT("E4:E"&amp;ROW()-1)),""))</f>
        <v/>
      </c>
      <c r="F127" s="7" t="str">
        <f ca="1">IF(AND($A127&lt;&gt;"",$A127&lt;&gt;"TOTAL"),IF(AND([3]PREMIOS_GRADOS!$L125&lt;&gt;"",[3]PREMIOS_GRADOS!$L125&lt;&gt;0),[3]PREMIOS_GRADOS!$L125,""),IF($A127="TOTAL",SUM(INDIRECT("F4:F"&amp;ROW()-1)),""))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IF(AND($A127&lt;&gt;"",$A127&lt;&gt;"TOTAL"),IF(AND([3]PREMIOS_GRADOS!$O125&lt;&gt;"",[3]PREMIOS_GRADOS!$O125&lt;&gt;0),[3]PREMIOS_GRADOS!$O125,""),IF($A127="TOTAL",SUM(INDIRECT("H4:H"&amp;ROW()-1)),""))</f>
        <v/>
      </c>
      <c r="I127" s="7" t="str">
        <f ca="1">IF(AND($A127&lt;&gt;"",$A127&lt;&gt;"TOTAL"),IF(AND([3]PREMIOS_GRADOS!$Q125&lt;&gt;"",[3]PREMIOS_GRADOS!$Q125&lt;&gt;0),[3]PREMIOS_GRADOS!$Q125,""),IF($A127="TOTAL",SUM(INDIRECT("I4:I"&amp;ROW()-1)),""))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IF(AND($A127&lt;&gt;"",$A127&lt;&gt;"TOTAL"),IF(AND([3]PREMIOS_GRADOS!$T125&lt;&gt;"",[3]PREMIOS_GRADOS!$T125&lt;&gt;0),[3]PREMIOS_GRADOS!$T125,""),IF($A127="TOTAL",SUM(INDIRECT("K4:K"&amp;ROW()-1)),""))</f>
        <v/>
      </c>
      <c r="L127" s="7" t="str">
        <f ca="1">IF(AND($A127&lt;&gt;"",$A127&lt;&gt;"TOTAL"),IF(AND([3]PREMIOS_GRADOS!$V125&lt;&gt;"",[3]PREMIOS_GRADOS!$V125&lt;&gt;0),[3]PREMIOS_GRADOS!$V125,""),IF($A127="TOTAL",SUM(INDIRECT("L4:L"&amp;ROW()-1)),""))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IF(AND($A127&lt;&gt;"",$A127&lt;&gt;"TOTAL"),IF(AND([3]PREMIOS_GRADOS!$Y125&lt;&gt;"",[3]PREMIOS_GRADOS!$Y125&lt;&gt;0),[3]PREMIOS_GRADOS!$Y125,""),IF($A127="TOTAL",SUM(INDIRECT("N4:N"&amp;ROW()-1)),""))</f>
        <v/>
      </c>
      <c r="O127" s="7" t="str">
        <f ca="1">IF(AND($A127&lt;&gt;"",$A127&lt;&gt;"TOTAL"),IF(AND([3]PREMIOS_GRADOS!$AA125&lt;&gt;"",[3]PREMIOS_GRADOS!$AA125&lt;&gt;0),[3]PREMIOS_GRADOS!$AA125,""),IF($A127="TOTAL",SUM(INDIRECT("O4:O"&amp;ROW()-1)),""))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IF(AND($A127&lt;&gt;"",$A127&lt;&gt;"TOTAL"),IF(AND([3]PREMIOS_GRADOS!$AD125&lt;&gt;"",[3]PREMIOS_GRADOS!$AD125&lt;&gt;0),[3]PREMIOS_GRADOS!$AD125,""),IF($A127="TOTAL",SUM(INDIRECT("Q4:Q"&amp;ROW()-1)),""))</f>
        <v/>
      </c>
      <c r="R127" s="7" t="str">
        <f ca="1">IF(AND($A127&lt;&gt;"",$A127&lt;&gt;"TOTAL"),IF(AND([3]PREMIOS_GRADOS!$AF125&lt;&gt;"",[3]PREMIOS_GRADOS!$AF125&lt;&gt;0),[3]PREMIOS_GRADOS!$AF125,""),IF($A127="TOTAL",SUM(INDIRECT("R4:R"&amp;ROW()-1)),""))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IF(AND($A127&lt;&gt;"",$A127&lt;&gt;"TOTAL"),IF(AND([3]PREMIOS_GRADOS!$AI125&lt;&gt;"",[3]PREMIOS_GRADOS!$AI125&lt;&gt;0),[3]PREMIOS_GRADOS!$AI125,""),IF($A127="TOTAL",SUM(INDIRECT("T4:T"&amp;ROW()-1)),""))</f>
        <v/>
      </c>
      <c r="U127" s="7" t="str">
        <f ca="1">IF(AND($A127&lt;&gt;"",$A127&lt;&gt;"TOTAL"),IF(AND([3]PREMIOS_GRADOS!$AK125&lt;&gt;"",[3]PREMIOS_GRADOS!$AK125&lt;&gt;0),[3]PREMIOS_GRADOS!$AK125,""),IF($A127="TOTAL",SUM(INDIRECT("U4:U"&amp;ROW()-1)),""))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IF(AND($A127&lt;&gt;"",$A127&lt;&gt;"TOTAL"),IF(AND([3]PREMIOS_GRADOS!$AN125&lt;&gt;"",[3]PREMIOS_GRADOS!$AN125&lt;&gt;0),[3]PREMIOS_GRADOS!$AN125,""),IF($A127="TOTAL",SUM(INDIRECT("W4:W"&amp;ROW()-1)),""))</f>
        <v/>
      </c>
      <c r="X127" s="7" t="str">
        <f ca="1">IF(AND($A127&lt;&gt;"",$A127&lt;&gt;"TOTAL"),IF(AND([3]PREMIOS_GRADOS!$AP125&lt;&gt;"",[3]PREMIOS_GRADOS!$AP125&lt;&gt;0),[3]PREMIOS_GRADOS!$AP125,""),IF($A127="TOTAL",SUM(INDIRECT("X4:X"&amp;ROW()-1)),""))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IF(AND($A127&lt;&gt;"",$A127&lt;&gt;"TOTAL"),IF(AND([3]PREMIOS_GRADOS!$AS125&lt;&gt;"",[3]PREMIOS_GRADOS!$AS125&lt;&gt;0),[3]PREMIOS_GRADOS!$AS125,""),IF($A127="TOTAL",SUM(INDIRECT("Z4:Z"&amp;ROW()-1)),""))</f>
        <v/>
      </c>
      <c r="AA127" s="7" t="str">
        <f ca="1">IF(AND($A127&lt;&gt;"",$A127&lt;&gt;"TOTAL"),IF(AND([3]PREMIOS_GRADOS!$AU125&lt;&gt;"",[3]PREMIOS_GRADOS!$AU125&lt;&gt;0),[3]PREMIOS_GRADOS!$AU125,""),IF($A127="TOTAL",SUM(INDIRECT("AA4:AA"&amp;ROW()-1)),""))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IF(AND($A127&lt;&gt;"",$A127&lt;&gt;"TOTAL"),IF(AND([3]PREMIOS_GRADOS!$AX125&lt;&gt;"",[3]PREMIOS_GRADOS!$AX125&lt;&gt;0),[3]PREMIOS_GRADOS!$AX125,""),IF($A127="TOTAL",SUM(INDIRECT("AC4:AC"&amp;ROW()-1)),""))</f>
        <v/>
      </c>
      <c r="AD127" s="7" t="str">
        <f ca="1">IF(AND($A127&lt;&gt;"",$A127&lt;&gt;"TOTAL"),IF(AND([3]PREMIOS_GRADOS!$AZ125&lt;&gt;"",[3]PREMIOS_GRADOS!$AZ125&lt;&gt;0),[3]PREMIOS_GRADOS!$AZ125,""),IF($A127="TOTAL",SUM(INDIRECT("AD4:AD"&amp;ROW()-1)),""))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IF(AND($A127&lt;&gt;"",$A127&lt;&gt;"TOTAL"),IF(AND([3]PREMIOS_GRADOS!$BC125&lt;&gt;"",[3]PREMIOS_GRADOS!$BC125&lt;&gt;0),[3]PREMIOS_GRADOS!$BC125,""),IF($A127="TOTAL",SUM(INDIRECT("AF4:AF"&amp;ROW()-1)),""))</f>
        <v/>
      </c>
      <c r="AG127" s="7" t="str">
        <f ca="1">IF(AND($A127&lt;&gt;"",$A127&lt;&gt;"TOTAL"),IF(AND([3]PREMIOS_GRADOS!$BE125&lt;&gt;"",[3]PREMIOS_GRADOS!$BE125&lt;&gt;0),[3]PREMIOS_GRADOS!$BE125,""),IF($A127="TOTAL",SUM(INDIRECT("AG4:AG"&amp;ROW()-1)),""))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IF(AND($A127&lt;&gt;"",$A127&lt;&gt;"TOTAL"),IF(AND([3]PREMIOS_GRADOS!$BH125&lt;&gt;"",[3]PREMIOS_GRADOS!$BH125&lt;&gt;0),[3]PREMIOS_GRADOS!$BH125,""),IF($A127="TOTAL",SUM(INDIRECT("AI4:AI"&amp;ROW()-1)),""))</f>
        <v/>
      </c>
      <c r="AJ127" s="7" t="str">
        <f ca="1">IF(AND($A127&lt;&gt;"",$A127&lt;&gt;"TOTAL"),IF(AND([3]PREMIOS_GRADOS!$BJ125&lt;&gt;"",[3]PREMIOS_GRADOS!$BJ125&lt;&gt;0),[3]PREMIOS_GRADOS!$BJ125,""),IF($A127="TOTAL",SUM(INDIRECT("AJ4:AJ"&amp;ROW()-1)),""))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IF(AND($A127&lt;&gt;"",$A127&lt;&gt;"TOTAL"),IF(AND([3]PREMIOS_GRADOS!$BM125&lt;&gt;"",[3]PREMIOS_GRADOS!$BM125&lt;&gt;0),[3]PREMIOS_GRADOS!$BM125,""),IF($A127="TOTAL",SUM(INDIRECT("AL4:AL"&amp;ROW()-1)),""))</f>
        <v/>
      </c>
      <c r="AM127" s="7" t="str">
        <f ca="1">IF(AND($A127&lt;&gt;"",$A127&lt;&gt;"TOTAL"),IF(AND([3]PREMIOS_GRADOS!$BO125&lt;&gt;"",[3]PREMIOS_GRADOS!$BO125&lt;&gt;0),[3]PREMIOS_GRADOS!$BO125,""),IF($A127="TOTAL",SUM(INDIRECT("AM4:AM"&amp;ROW()-1)),""))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IF(AND($A127&lt;&gt;"",$A127&lt;&gt;"TOTAL"),IF(AND([3]PREMIOS_GRADOS!$BR125&lt;&gt;"",[3]PREMIOS_GRADOS!$BR125&lt;&gt;0),[3]PREMIOS_GRADOS!$BR125,""),IF($A127="TOTAL",SUM(INDIRECT("AO4:AO"&amp;ROW()-1)),""))</f>
        <v/>
      </c>
      <c r="AP127" s="7" t="str">
        <f ca="1">IF(AND($A127&lt;&gt;"",$A127&lt;&gt;"TOTAL"),IF(AND([3]PREMIOS_GRADOS!$BT125&lt;&gt;"",[3]PREMIOS_GRADOS!$BT125&lt;&gt;0),[3]PREMIOS_GRADOS!$BT125,""),IF($A127="TOTAL",SUM(INDIRECT("AP4:AP"&amp;ROW()-1)),""))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IF(AND($A127&lt;&gt;"",$A127&lt;&gt;"TOTAL"),IF(AND([3]PREMIOS_GRADOS!$BW125&lt;&gt;"",[3]PREMIOS_GRADOS!$BW125&lt;&gt;0),[3]PREMIOS_GRADOS!$BW125,""),IF($A127="TOTAL",SUM(INDIRECT("AR4:AR"&amp;ROW()-1)),""))</f>
        <v/>
      </c>
      <c r="AS127" s="7" t="str">
        <f ca="1">IF(AND($A127&lt;&gt;"",$A127&lt;&gt;"TOTAL"),IF(AND([3]PREMIOS_GRADOS!$BY125&lt;&gt;"",[3]PREMIOS_GRADOS!$BY125&lt;&gt;0),[3]PREMIOS_GRADOS!$BY125,""),IF($A127="TOTAL",SUM(INDIRECT("AS4:AS"&amp;ROW()-1)),""))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IF(AND($A127&lt;&gt;"",$A127&lt;&gt;"TOTAL"),IF(AND([3]PREMIOS_GRADOS!$CB125&lt;&gt;"",[3]PREMIOS_GRADOS!$CB125&lt;&gt;0),[3]PREMIOS_GRADOS!$CB125,""),IF($A127="TOTAL",SUM(INDIRECT("AU4:AU"&amp;ROW()-1)),""))</f>
        <v/>
      </c>
      <c r="AV127" s="7" t="str">
        <f ca="1">IF(AND($A127&lt;&gt;"",$A127&lt;&gt;"TOTAL"),IF(AND([3]PREMIOS_GRADOS!$CD125&lt;&gt;"",[3]PREMIOS_GRADOS!$CD125&lt;&gt;0),[3]PREMIOS_GRADOS!$CD125,""),IF($A127="TOTAL",SUM(INDIRECT("AV4:AV"&amp;ROW()-1)),""))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IF(AND($A127&lt;&gt;"",$A127&lt;&gt;"TOTAL"),IF(AND([3]PREMIOS_GRADOS!$CG125&lt;&gt;"",[3]PREMIOS_GRADOS!$CG125&lt;&gt;0),[3]PREMIOS_GRADOS!$CG125,""),IF($A127="TOTAL",SUM(INDIRECT("AX4:AX"&amp;ROW()-1)),""))</f>
        <v/>
      </c>
      <c r="AY127" s="7" t="str">
        <f ca="1">IF(AND($A127&lt;&gt;"",$A127&lt;&gt;"TOTAL"),IF(AND([3]PREMIOS_GRADOS!$CI125&lt;&gt;"",[3]PREMIOS_GRADOS!$CI125&lt;&gt;0),[3]PREMIOS_GRADOS!$CI125,""),IF($A127="TOTAL",SUM(INDIRECT("AY4:AY"&amp;ROW()-1)),""))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IF(AND($A127&lt;&gt;"",$A127&lt;&gt;"TOTAL"),IF(AND([3]PREMIOS_GRADOS!$CL125&lt;&gt;"",[3]PREMIOS_GRADOS!$CL125&lt;&gt;0),[3]PREMIOS_GRADOS!$CL125,""),IF($A127="TOTAL",SUM(INDIRECT("BA4:BA"&amp;ROW()-1)),""))</f>
        <v/>
      </c>
      <c r="BB127" s="7" t="str">
        <f ca="1">IF(AND($A127&lt;&gt;"",$A127&lt;&gt;"TOTAL"),IF(AND([3]PREMIOS_GRADOS!$CN125&lt;&gt;"",[3]PREMIOS_GRADOS!$CN125&lt;&gt;0),[3]PREMIOS_GRADOS!$CN125,""),IF($A127="TOTAL",SUM(INDIRECT("BB4:BB"&amp;ROW()-1)),""))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IF(AND($A127&lt;&gt;"",$A127&lt;&gt;"TOTAL"),IF(AND([3]PREMIOS_GRADOS!$CQ125&lt;&gt;"",[3]PREMIOS_GRADOS!$CQ125&lt;&gt;0),[3]PREMIOS_GRADOS!$CQ125,""),IF($A127="TOTAL",SUM(INDIRECT("BD4:BD"&amp;ROW()-1)),""))</f>
        <v/>
      </c>
      <c r="BE127" s="7" t="str">
        <f ca="1">IF(AND($A127&lt;&gt;"",$A127&lt;&gt;"TOTAL"),IF(AND([3]PREMIOS_GRADOS!$CS125&lt;&gt;"",[3]PREMIOS_GRADOS!$CS125&lt;&gt;0),[3]PREMIOS_GRADOS!$CS125,""),IF($A127="TOTAL",SUM(INDIRECT("BE4:BE"&amp;ROW()-1)),""))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IF([3]PREMIOS_GRADOS!$D126&lt;&gt;"",[3]PREMIOS_GRADOS!$D126,IF(AND([3]PREMIOS_GRADOS!$D126="",[3]PREMIOS_GRADOS!$D127="",[3]PREMIOS_GRADOS!$D125=""),"","TOTAL"))</f>
        <v/>
      </c>
      <c r="B128" s="7" t="str">
        <f ca="1">IF(AND($A128&lt;&gt;"",$A128&lt;&gt;"TOTAL"),IF(AND([3]PREMIOS_GRADOS!$E126&lt;&gt;"",[3]PREMIOS_GRADOS!$E126&lt;&gt;0),[3]PREMIOS_GRADOS!$E126,""),IF($A128="TOTAL",SUM(INDIRECT("B4:B"&amp;ROW()-1)),""))</f>
        <v/>
      </c>
      <c r="C128" s="7" t="str">
        <f ca="1">IF(AND($A128&lt;&gt;"",$A128&lt;&gt;"TOTAL"),IF(AND([3]PREMIOS_GRADOS!$G126&lt;&gt;"",[3]PREMIOS_GRADOS!$G126&lt;&gt;0),[3]PREMIOS_GRADOS!$G126,""),IF($A128="TOTAL",SUM(INDIRECT("C4:C"&amp;ROW()-1)),""))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IF(AND($A128&lt;&gt;"",$A128&lt;&gt;"TOTAL"),IF(AND([3]PREMIOS_GRADOS!$J126&lt;&gt;"",[3]PREMIOS_GRADOS!$J126&lt;&gt;0),[3]PREMIOS_GRADOS!$J126,""),IF($A128="TOTAL",SUM(INDIRECT("E4:E"&amp;ROW()-1)),""))</f>
        <v/>
      </c>
      <c r="F128" s="7" t="str">
        <f ca="1">IF(AND($A128&lt;&gt;"",$A128&lt;&gt;"TOTAL"),IF(AND([3]PREMIOS_GRADOS!$L126&lt;&gt;"",[3]PREMIOS_GRADOS!$L126&lt;&gt;0),[3]PREMIOS_GRADOS!$L126,""),IF($A128="TOTAL",SUM(INDIRECT("F4:F"&amp;ROW()-1)),""))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IF(AND($A128&lt;&gt;"",$A128&lt;&gt;"TOTAL"),IF(AND([3]PREMIOS_GRADOS!$O126&lt;&gt;"",[3]PREMIOS_GRADOS!$O126&lt;&gt;0),[3]PREMIOS_GRADOS!$O126,""),IF($A128="TOTAL",SUM(INDIRECT("H4:H"&amp;ROW()-1)),""))</f>
        <v/>
      </c>
      <c r="I128" s="7" t="str">
        <f ca="1">IF(AND($A128&lt;&gt;"",$A128&lt;&gt;"TOTAL"),IF(AND([3]PREMIOS_GRADOS!$Q126&lt;&gt;"",[3]PREMIOS_GRADOS!$Q126&lt;&gt;0),[3]PREMIOS_GRADOS!$Q126,""),IF($A128="TOTAL",SUM(INDIRECT("I4:I"&amp;ROW()-1)),""))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IF(AND($A128&lt;&gt;"",$A128&lt;&gt;"TOTAL"),IF(AND([3]PREMIOS_GRADOS!$T126&lt;&gt;"",[3]PREMIOS_GRADOS!$T126&lt;&gt;0),[3]PREMIOS_GRADOS!$T126,""),IF($A128="TOTAL",SUM(INDIRECT("K4:K"&amp;ROW()-1)),""))</f>
        <v/>
      </c>
      <c r="L128" s="7" t="str">
        <f ca="1">IF(AND($A128&lt;&gt;"",$A128&lt;&gt;"TOTAL"),IF(AND([3]PREMIOS_GRADOS!$V126&lt;&gt;"",[3]PREMIOS_GRADOS!$V126&lt;&gt;0),[3]PREMIOS_GRADOS!$V126,""),IF($A128="TOTAL",SUM(INDIRECT("L4:L"&amp;ROW()-1)),""))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IF(AND($A128&lt;&gt;"",$A128&lt;&gt;"TOTAL"),IF(AND([3]PREMIOS_GRADOS!$Y126&lt;&gt;"",[3]PREMIOS_GRADOS!$Y126&lt;&gt;0),[3]PREMIOS_GRADOS!$Y126,""),IF($A128="TOTAL",SUM(INDIRECT("N4:N"&amp;ROW()-1)),""))</f>
        <v/>
      </c>
      <c r="O128" s="7" t="str">
        <f ca="1">IF(AND($A128&lt;&gt;"",$A128&lt;&gt;"TOTAL"),IF(AND([3]PREMIOS_GRADOS!$AA126&lt;&gt;"",[3]PREMIOS_GRADOS!$AA126&lt;&gt;0),[3]PREMIOS_GRADOS!$AA126,""),IF($A128="TOTAL",SUM(INDIRECT("O4:O"&amp;ROW()-1)),""))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IF(AND($A128&lt;&gt;"",$A128&lt;&gt;"TOTAL"),IF(AND([3]PREMIOS_GRADOS!$AD126&lt;&gt;"",[3]PREMIOS_GRADOS!$AD126&lt;&gt;0),[3]PREMIOS_GRADOS!$AD126,""),IF($A128="TOTAL",SUM(INDIRECT("Q4:Q"&amp;ROW()-1)),""))</f>
        <v/>
      </c>
      <c r="R128" s="7" t="str">
        <f ca="1">IF(AND($A128&lt;&gt;"",$A128&lt;&gt;"TOTAL"),IF(AND([3]PREMIOS_GRADOS!$AF126&lt;&gt;"",[3]PREMIOS_GRADOS!$AF126&lt;&gt;0),[3]PREMIOS_GRADOS!$AF126,""),IF($A128="TOTAL",SUM(INDIRECT("R4:R"&amp;ROW()-1)),""))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IF(AND($A128&lt;&gt;"",$A128&lt;&gt;"TOTAL"),IF(AND([3]PREMIOS_GRADOS!$AI126&lt;&gt;"",[3]PREMIOS_GRADOS!$AI126&lt;&gt;0),[3]PREMIOS_GRADOS!$AI126,""),IF($A128="TOTAL",SUM(INDIRECT("T4:T"&amp;ROW()-1)),""))</f>
        <v/>
      </c>
      <c r="U128" s="7" t="str">
        <f ca="1">IF(AND($A128&lt;&gt;"",$A128&lt;&gt;"TOTAL"),IF(AND([3]PREMIOS_GRADOS!$AK126&lt;&gt;"",[3]PREMIOS_GRADOS!$AK126&lt;&gt;0),[3]PREMIOS_GRADOS!$AK126,""),IF($A128="TOTAL",SUM(INDIRECT("U4:U"&amp;ROW()-1)),""))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IF(AND($A128&lt;&gt;"",$A128&lt;&gt;"TOTAL"),IF(AND([3]PREMIOS_GRADOS!$AN126&lt;&gt;"",[3]PREMIOS_GRADOS!$AN126&lt;&gt;0),[3]PREMIOS_GRADOS!$AN126,""),IF($A128="TOTAL",SUM(INDIRECT("W4:W"&amp;ROW()-1)),""))</f>
        <v/>
      </c>
      <c r="X128" s="7" t="str">
        <f ca="1">IF(AND($A128&lt;&gt;"",$A128&lt;&gt;"TOTAL"),IF(AND([3]PREMIOS_GRADOS!$AP126&lt;&gt;"",[3]PREMIOS_GRADOS!$AP126&lt;&gt;0),[3]PREMIOS_GRADOS!$AP126,""),IF($A128="TOTAL",SUM(INDIRECT("X4:X"&amp;ROW()-1)),""))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IF(AND($A128&lt;&gt;"",$A128&lt;&gt;"TOTAL"),IF(AND([3]PREMIOS_GRADOS!$AS126&lt;&gt;"",[3]PREMIOS_GRADOS!$AS126&lt;&gt;0),[3]PREMIOS_GRADOS!$AS126,""),IF($A128="TOTAL",SUM(INDIRECT("Z4:Z"&amp;ROW()-1)),""))</f>
        <v/>
      </c>
      <c r="AA128" s="7" t="str">
        <f ca="1">IF(AND($A128&lt;&gt;"",$A128&lt;&gt;"TOTAL"),IF(AND([3]PREMIOS_GRADOS!$AU126&lt;&gt;"",[3]PREMIOS_GRADOS!$AU126&lt;&gt;0),[3]PREMIOS_GRADOS!$AU126,""),IF($A128="TOTAL",SUM(INDIRECT("AA4:AA"&amp;ROW()-1)),""))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IF(AND($A128&lt;&gt;"",$A128&lt;&gt;"TOTAL"),IF(AND([3]PREMIOS_GRADOS!$AX126&lt;&gt;"",[3]PREMIOS_GRADOS!$AX126&lt;&gt;0),[3]PREMIOS_GRADOS!$AX126,""),IF($A128="TOTAL",SUM(INDIRECT("AC4:AC"&amp;ROW()-1)),""))</f>
        <v/>
      </c>
      <c r="AD128" s="7" t="str">
        <f ca="1">IF(AND($A128&lt;&gt;"",$A128&lt;&gt;"TOTAL"),IF(AND([3]PREMIOS_GRADOS!$AZ126&lt;&gt;"",[3]PREMIOS_GRADOS!$AZ126&lt;&gt;0),[3]PREMIOS_GRADOS!$AZ126,""),IF($A128="TOTAL",SUM(INDIRECT("AD4:AD"&amp;ROW()-1)),""))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IF(AND($A128&lt;&gt;"",$A128&lt;&gt;"TOTAL"),IF(AND([3]PREMIOS_GRADOS!$BC126&lt;&gt;"",[3]PREMIOS_GRADOS!$BC126&lt;&gt;0),[3]PREMIOS_GRADOS!$BC126,""),IF($A128="TOTAL",SUM(INDIRECT("AF4:AF"&amp;ROW()-1)),""))</f>
        <v/>
      </c>
      <c r="AG128" s="7" t="str">
        <f ca="1">IF(AND($A128&lt;&gt;"",$A128&lt;&gt;"TOTAL"),IF(AND([3]PREMIOS_GRADOS!$BE126&lt;&gt;"",[3]PREMIOS_GRADOS!$BE126&lt;&gt;0),[3]PREMIOS_GRADOS!$BE126,""),IF($A128="TOTAL",SUM(INDIRECT("AG4:AG"&amp;ROW()-1)),""))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IF(AND($A128&lt;&gt;"",$A128&lt;&gt;"TOTAL"),IF(AND([3]PREMIOS_GRADOS!$BH126&lt;&gt;"",[3]PREMIOS_GRADOS!$BH126&lt;&gt;0),[3]PREMIOS_GRADOS!$BH126,""),IF($A128="TOTAL",SUM(INDIRECT("AI4:AI"&amp;ROW()-1)),""))</f>
        <v/>
      </c>
      <c r="AJ128" s="7" t="str">
        <f ca="1">IF(AND($A128&lt;&gt;"",$A128&lt;&gt;"TOTAL"),IF(AND([3]PREMIOS_GRADOS!$BJ126&lt;&gt;"",[3]PREMIOS_GRADOS!$BJ126&lt;&gt;0),[3]PREMIOS_GRADOS!$BJ126,""),IF($A128="TOTAL",SUM(INDIRECT("AJ4:AJ"&amp;ROW()-1)),""))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IF(AND($A128&lt;&gt;"",$A128&lt;&gt;"TOTAL"),IF(AND([3]PREMIOS_GRADOS!$BM126&lt;&gt;"",[3]PREMIOS_GRADOS!$BM126&lt;&gt;0),[3]PREMIOS_GRADOS!$BM126,""),IF($A128="TOTAL",SUM(INDIRECT("AL4:AL"&amp;ROW()-1)),""))</f>
        <v/>
      </c>
      <c r="AM128" s="7" t="str">
        <f ca="1">IF(AND($A128&lt;&gt;"",$A128&lt;&gt;"TOTAL"),IF(AND([3]PREMIOS_GRADOS!$BO126&lt;&gt;"",[3]PREMIOS_GRADOS!$BO126&lt;&gt;0),[3]PREMIOS_GRADOS!$BO126,""),IF($A128="TOTAL",SUM(INDIRECT("AM4:AM"&amp;ROW()-1)),""))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IF(AND($A128&lt;&gt;"",$A128&lt;&gt;"TOTAL"),IF(AND([3]PREMIOS_GRADOS!$BR126&lt;&gt;"",[3]PREMIOS_GRADOS!$BR126&lt;&gt;0),[3]PREMIOS_GRADOS!$BR126,""),IF($A128="TOTAL",SUM(INDIRECT("AO4:AO"&amp;ROW()-1)),""))</f>
        <v/>
      </c>
      <c r="AP128" s="7" t="str">
        <f ca="1">IF(AND($A128&lt;&gt;"",$A128&lt;&gt;"TOTAL"),IF(AND([3]PREMIOS_GRADOS!$BT126&lt;&gt;"",[3]PREMIOS_GRADOS!$BT126&lt;&gt;0),[3]PREMIOS_GRADOS!$BT126,""),IF($A128="TOTAL",SUM(INDIRECT("AP4:AP"&amp;ROW()-1)),""))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IF(AND($A128&lt;&gt;"",$A128&lt;&gt;"TOTAL"),IF(AND([3]PREMIOS_GRADOS!$BW126&lt;&gt;"",[3]PREMIOS_GRADOS!$BW126&lt;&gt;0),[3]PREMIOS_GRADOS!$BW126,""),IF($A128="TOTAL",SUM(INDIRECT("AR4:AR"&amp;ROW()-1)),""))</f>
        <v/>
      </c>
      <c r="AS128" s="7" t="str">
        <f ca="1">IF(AND($A128&lt;&gt;"",$A128&lt;&gt;"TOTAL"),IF(AND([3]PREMIOS_GRADOS!$BY126&lt;&gt;"",[3]PREMIOS_GRADOS!$BY126&lt;&gt;0),[3]PREMIOS_GRADOS!$BY126,""),IF($A128="TOTAL",SUM(INDIRECT("AS4:AS"&amp;ROW()-1)),""))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IF(AND($A128&lt;&gt;"",$A128&lt;&gt;"TOTAL"),IF(AND([3]PREMIOS_GRADOS!$CB126&lt;&gt;"",[3]PREMIOS_GRADOS!$CB126&lt;&gt;0),[3]PREMIOS_GRADOS!$CB126,""),IF($A128="TOTAL",SUM(INDIRECT("AU4:AU"&amp;ROW()-1)),""))</f>
        <v/>
      </c>
      <c r="AV128" s="7" t="str">
        <f ca="1">IF(AND($A128&lt;&gt;"",$A128&lt;&gt;"TOTAL"),IF(AND([3]PREMIOS_GRADOS!$CD126&lt;&gt;"",[3]PREMIOS_GRADOS!$CD126&lt;&gt;0),[3]PREMIOS_GRADOS!$CD126,""),IF($A128="TOTAL",SUM(INDIRECT("AV4:AV"&amp;ROW()-1)),""))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IF(AND($A128&lt;&gt;"",$A128&lt;&gt;"TOTAL"),IF(AND([3]PREMIOS_GRADOS!$CG126&lt;&gt;"",[3]PREMIOS_GRADOS!$CG126&lt;&gt;0),[3]PREMIOS_GRADOS!$CG126,""),IF($A128="TOTAL",SUM(INDIRECT("AX4:AX"&amp;ROW()-1)),""))</f>
        <v/>
      </c>
      <c r="AY128" s="7" t="str">
        <f ca="1">IF(AND($A128&lt;&gt;"",$A128&lt;&gt;"TOTAL"),IF(AND([3]PREMIOS_GRADOS!$CI126&lt;&gt;"",[3]PREMIOS_GRADOS!$CI126&lt;&gt;0),[3]PREMIOS_GRADOS!$CI126,""),IF($A128="TOTAL",SUM(INDIRECT("AY4:AY"&amp;ROW()-1)),""))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IF(AND($A128&lt;&gt;"",$A128&lt;&gt;"TOTAL"),IF(AND([3]PREMIOS_GRADOS!$CL126&lt;&gt;"",[3]PREMIOS_GRADOS!$CL126&lt;&gt;0),[3]PREMIOS_GRADOS!$CL126,""),IF($A128="TOTAL",SUM(INDIRECT("BA4:BA"&amp;ROW()-1)),""))</f>
        <v/>
      </c>
      <c r="BB128" s="7" t="str">
        <f ca="1">IF(AND($A128&lt;&gt;"",$A128&lt;&gt;"TOTAL"),IF(AND([3]PREMIOS_GRADOS!$CN126&lt;&gt;"",[3]PREMIOS_GRADOS!$CN126&lt;&gt;0),[3]PREMIOS_GRADOS!$CN126,""),IF($A128="TOTAL",SUM(INDIRECT("BB4:BB"&amp;ROW()-1)),""))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IF(AND($A128&lt;&gt;"",$A128&lt;&gt;"TOTAL"),IF(AND([3]PREMIOS_GRADOS!$CQ126&lt;&gt;"",[3]PREMIOS_GRADOS!$CQ126&lt;&gt;0),[3]PREMIOS_GRADOS!$CQ126,""),IF($A128="TOTAL",SUM(INDIRECT("BD4:BD"&amp;ROW()-1)),""))</f>
        <v/>
      </c>
      <c r="BE128" s="7" t="str">
        <f ca="1">IF(AND($A128&lt;&gt;"",$A128&lt;&gt;"TOTAL"),IF(AND([3]PREMIOS_GRADOS!$CS126&lt;&gt;"",[3]PREMIOS_GRADOS!$CS126&lt;&gt;0),[3]PREMIOS_GRADOS!$CS126,""),IF($A128="TOTAL",SUM(INDIRECT("BE4:BE"&amp;ROW()-1)),""))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IF([3]PREMIOS_GRADOS!$D127&lt;&gt;"",[3]PREMIOS_GRADOS!$D127,IF(AND([3]PREMIOS_GRADOS!$D127="",[3]PREMIOS_GRADOS!$D128="",[3]PREMIOS_GRADOS!$D126=""),"","TOTAL"))</f>
        <v/>
      </c>
      <c r="B129" s="7" t="str">
        <f ca="1">IF(AND($A129&lt;&gt;"",$A129&lt;&gt;"TOTAL"),IF(AND([3]PREMIOS_GRADOS!$E127&lt;&gt;"",[3]PREMIOS_GRADOS!$E127&lt;&gt;0),[3]PREMIOS_GRADOS!$E127,""),IF($A129="TOTAL",SUM(INDIRECT("B4:B"&amp;ROW()-1)),""))</f>
        <v/>
      </c>
      <c r="C129" s="7" t="str">
        <f ca="1">IF(AND($A129&lt;&gt;"",$A129&lt;&gt;"TOTAL"),IF(AND([3]PREMIOS_GRADOS!$G127&lt;&gt;"",[3]PREMIOS_GRADOS!$G127&lt;&gt;0),[3]PREMIOS_GRADOS!$G127,""),IF($A129="TOTAL",SUM(INDIRECT("C4:C"&amp;ROW()-1)),""))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IF(AND($A129&lt;&gt;"",$A129&lt;&gt;"TOTAL"),IF(AND([3]PREMIOS_GRADOS!$J127&lt;&gt;"",[3]PREMIOS_GRADOS!$J127&lt;&gt;0),[3]PREMIOS_GRADOS!$J127,""),IF($A129="TOTAL",SUM(INDIRECT("E4:E"&amp;ROW()-1)),""))</f>
        <v/>
      </c>
      <c r="F129" s="7" t="str">
        <f ca="1">IF(AND($A129&lt;&gt;"",$A129&lt;&gt;"TOTAL"),IF(AND([3]PREMIOS_GRADOS!$L127&lt;&gt;"",[3]PREMIOS_GRADOS!$L127&lt;&gt;0),[3]PREMIOS_GRADOS!$L127,""),IF($A129="TOTAL",SUM(INDIRECT("F4:F"&amp;ROW()-1)),""))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IF(AND($A129&lt;&gt;"",$A129&lt;&gt;"TOTAL"),IF(AND([3]PREMIOS_GRADOS!$O127&lt;&gt;"",[3]PREMIOS_GRADOS!$O127&lt;&gt;0),[3]PREMIOS_GRADOS!$O127,""),IF($A129="TOTAL",SUM(INDIRECT("H4:H"&amp;ROW()-1)),""))</f>
        <v/>
      </c>
      <c r="I129" s="7" t="str">
        <f ca="1">IF(AND($A129&lt;&gt;"",$A129&lt;&gt;"TOTAL"),IF(AND([3]PREMIOS_GRADOS!$Q127&lt;&gt;"",[3]PREMIOS_GRADOS!$Q127&lt;&gt;0),[3]PREMIOS_GRADOS!$Q127,""),IF($A129="TOTAL",SUM(INDIRECT("I4:I"&amp;ROW()-1)),""))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IF(AND($A129&lt;&gt;"",$A129&lt;&gt;"TOTAL"),IF(AND([3]PREMIOS_GRADOS!$T127&lt;&gt;"",[3]PREMIOS_GRADOS!$T127&lt;&gt;0),[3]PREMIOS_GRADOS!$T127,""),IF($A129="TOTAL",SUM(INDIRECT("K4:K"&amp;ROW()-1)),""))</f>
        <v/>
      </c>
      <c r="L129" s="7" t="str">
        <f ca="1">IF(AND($A129&lt;&gt;"",$A129&lt;&gt;"TOTAL"),IF(AND([3]PREMIOS_GRADOS!$V127&lt;&gt;"",[3]PREMIOS_GRADOS!$V127&lt;&gt;0),[3]PREMIOS_GRADOS!$V127,""),IF($A129="TOTAL",SUM(INDIRECT("L4:L"&amp;ROW()-1)),""))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IF(AND($A129&lt;&gt;"",$A129&lt;&gt;"TOTAL"),IF(AND([3]PREMIOS_GRADOS!$Y127&lt;&gt;"",[3]PREMIOS_GRADOS!$Y127&lt;&gt;0),[3]PREMIOS_GRADOS!$Y127,""),IF($A129="TOTAL",SUM(INDIRECT("N4:N"&amp;ROW()-1)),""))</f>
        <v/>
      </c>
      <c r="O129" s="7" t="str">
        <f ca="1">IF(AND($A129&lt;&gt;"",$A129&lt;&gt;"TOTAL"),IF(AND([3]PREMIOS_GRADOS!$AA127&lt;&gt;"",[3]PREMIOS_GRADOS!$AA127&lt;&gt;0),[3]PREMIOS_GRADOS!$AA127,""),IF($A129="TOTAL",SUM(INDIRECT("O4:O"&amp;ROW()-1)),""))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IF(AND($A129&lt;&gt;"",$A129&lt;&gt;"TOTAL"),IF(AND([3]PREMIOS_GRADOS!$AD127&lt;&gt;"",[3]PREMIOS_GRADOS!$AD127&lt;&gt;0),[3]PREMIOS_GRADOS!$AD127,""),IF($A129="TOTAL",SUM(INDIRECT("Q4:Q"&amp;ROW()-1)),""))</f>
        <v/>
      </c>
      <c r="R129" s="7" t="str">
        <f ca="1">IF(AND($A129&lt;&gt;"",$A129&lt;&gt;"TOTAL"),IF(AND([3]PREMIOS_GRADOS!$AF127&lt;&gt;"",[3]PREMIOS_GRADOS!$AF127&lt;&gt;0),[3]PREMIOS_GRADOS!$AF127,""),IF($A129="TOTAL",SUM(INDIRECT("R4:R"&amp;ROW()-1)),""))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IF(AND($A129&lt;&gt;"",$A129&lt;&gt;"TOTAL"),IF(AND([3]PREMIOS_GRADOS!$AI127&lt;&gt;"",[3]PREMIOS_GRADOS!$AI127&lt;&gt;0),[3]PREMIOS_GRADOS!$AI127,""),IF($A129="TOTAL",SUM(INDIRECT("T4:T"&amp;ROW()-1)),""))</f>
        <v/>
      </c>
      <c r="U129" s="7" t="str">
        <f ca="1">IF(AND($A129&lt;&gt;"",$A129&lt;&gt;"TOTAL"),IF(AND([3]PREMIOS_GRADOS!$AK127&lt;&gt;"",[3]PREMIOS_GRADOS!$AK127&lt;&gt;0),[3]PREMIOS_GRADOS!$AK127,""),IF($A129="TOTAL",SUM(INDIRECT("U4:U"&amp;ROW()-1)),""))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IF(AND($A129&lt;&gt;"",$A129&lt;&gt;"TOTAL"),IF(AND([3]PREMIOS_GRADOS!$AN127&lt;&gt;"",[3]PREMIOS_GRADOS!$AN127&lt;&gt;0),[3]PREMIOS_GRADOS!$AN127,""),IF($A129="TOTAL",SUM(INDIRECT("W4:W"&amp;ROW()-1)),""))</f>
        <v/>
      </c>
      <c r="X129" s="7" t="str">
        <f ca="1">IF(AND($A129&lt;&gt;"",$A129&lt;&gt;"TOTAL"),IF(AND([3]PREMIOS_GRADOS!$AP127&lt;&gt;"",[3]PREMIOS_GRADOS!$AP127&lt;&gt;0),[3]PREMIOS_GRADOS!$AP127,""),IF($A129="TOTAL",SUM(INDIRECT("X4:X"&amp;ROW()-1)),""))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IF(AND($A129&lt;&gt;"",$A129&lt;&gt;"TOTAL"),IF(AND([3]PREMIOS_GRADOS!$AS127&lt;&gt;"",[3]PREMIOS_GRADOS!$AS127&lt;&gt;0),[3]PREMIOS_GRADOS!$AS127,""),IF($A129="TOTAL",SUM(INDIRECT("Z4:Z"&amp;ROW()-1)),""))</f>
        <v/>
      </c>
      <c r="AA129" s="7" t="str">
        <f ca="1">IF(AND($A129&lt;&gt;"",$A129&lt;&gt;"TOTAL"),IF(AND([3]PREMIOS_GRADOS!$AU127&lt;&gt;"",[3]PREMIOS_GRADOS!$AU127&lt;&gt;0),[3]PREMIOS_GRADOS!$AU127,""),IF($A129="TOTAL",SUM(INDIRECT("AA4:AA"&amp;ROW()-1)),""))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IF(AND($A129&lt;&gt;"",$A129&lt;&gt;"TOTAL"),IF(AND([3]PREMIOS_GRADOS!$AX127&lt;&gt;"",[3]PREMIOS_GRADOS!$AX127&lt;&gt;0),[3]PREMIOS_GRADOS!$AX127,""),IF($A129="TOTAL",SUM(INDIRECT("AC4:AC"&amp;ROW()-1)),""))</f>
        <v/>
      </c>
      <c r="AD129" s="7" t="str">
        <f ca="1">IF(AND($A129&lt;&gt;"",$A129&lt;&gt;"TOTAL"),IF(AND([3]PREMIOS_GRADOS!$AZ127&lt;&gt;"",[3]PREMIOS_GRADOS!$AZ127&lt;&gt;0),[3]PREMIOS_GRADOS!$AZ127,""),IF($A129="TOTAL",SUM(INDIRECT("AD4:AD"&amp;ROW()-1)),""))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IF(AND($A129&lt;&gt;"",$A129&lt;&gt;"TOTAL"),IF(AND([3]PREMIOS_GRADOS!$BC127&lt;&gt;"",[3]PREMIOS_GRADOS!$BC127&lt;&gt;0),[3]PREMIOS_GRADOS!$BC127,""),IF($A129="TOTAL",SUM(INDIRECT("AF4:AF"&amp;ROW()-1)),""))</f>
        <v/>
      </c>
      <c r="AG129" s="7" t="str">
        <f ca="1">IF(AND($A129&lt;&gt;"",$A129&lt;&gt;"TOTAL"),IF(AND([3]PREMIOS_GRADOS!$BE127&lt;&gt;"",[3]PREMIOS_GRADOS!$BE127&lt;&gt;0),[3]PREMIOS_GRADOS!$BE127,""),IF($A129="TOTAL",SUM(INDIRECT("AG4:AG"&amp;ROW()-1)),""))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IF(AND($A129&lt;&gt;"",$A129&lt;&gt;"TOTAL"),IF(AND([3]PREMIOS_GRADOS!$BH127&lt;&gt;"",[3]PREMIOS_GRADOS!$BH127&lt;&gt;0),[3]PREMIOS_GRADOS!$BH127,""),IF($A129="TOTAL",SUM(INDIRECT("AI4:AI"&amp;ROW()-1)),""))</f>
        <v/>
      </c>
      <c r="AJ129" s="7" t="str">
        <f ca="1">IF(AND($A129&lt;&gt;"",$A129&lt;&gt;"TOTAL"),IF(AND([3]PREMIOS_GRADOS!$BJ127&lt;&gt;"",[3]PREMIOS_GRADOS!$BJ127&lt;&gt;0),[3]PREMIOS_GRADOS!$BJ127,""),IF($A129="TOTAL",SUM(INDIRECT("AJ4:AJ"&amp;ROW()-1)),""))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IF(AND($A129&lt;&gt;"",$A129&lt;&gt;"TOTAL"),IF(AND([3]PREMIOS_GRADOS!$BM127&lt;&gt;"",[3]PREMIOS_GRADOS!$BM127&lt;&gt;0),[3]PREMIOS_GRADOS!$BM127,""),IF($A129="TOTAL",SUM(INDIRECT("AL4:AL"&amp;ROW()-1)),""))</f>
        <v/>
      </c>
      <c r="AM129" s="7" t="str">
        <f ca="1">IF(AND($A129&lt;&gt;"",$A129&lt;&gt;"TOTAL"),IF(AND([3]PREMIOS_GRADOS!$BO127&lt;&gt;"",[3]PREMIOS_GRADOS!$BO127&lt;&gt;0),[3]PREMIOS_GRADOS!$BO127,""),IF($A129="TOTAL",SUM(INDIRECT("AM4:AM"&amp;ROW()-1)),""))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IF(AND($A129&lt;&gt;"",$A129&lt;&gt;"TOTAL"),IF(AND([3]PREMIOS_GRADOS!$BR127&lt;&gt;"",[3]PREMIOS_GRADOS!$BR127&lt;&gt;0),[3]PREMIOS_GRADOS!$BR127,""),IF($A129="TOTAL",SUM(INDIRECT("AO4:AO"&amp;ROW()-1)),""))</f>
        <v/>
      </c>
      <c r="AP129" s="7" t="str">
        <f ca="1">IF(AND($A129&lt;&gt;"",$A129&lt;&gt;"TOTAL"),IF(AND([3]PREMIOS_GRADOS!$BT127&lt;&gt;"",[3]PREMIOS_GRADOS!$BT127&lt;&gt;0),[3]PREMIOS_GRADOS!$BT127,""),IF($A129="TOTAL",SUM(INDIRECT("AP4:AP"&amp;ROW()-1)),""))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IF(AND($A129&lt;&gt;"",$A129&lt;&gt;"TOTAL"),IF(AND([3]PREMIOS_GRADOS!$BW127&lt;&gt;"",[3]PREMIOS_GRADOS!$BW127&lt;&gt;0),[3]PREMIOS_GRADOS!$BW127,""),IF($A129="TOTAL",SUM(INDIRECT("AR4:AR"&amp;ROW()-1)),""))</f>
        <v/>
      </c>
      <c r="AS129" s="7" t="str">
        <f ca="1">IF(AND($A129&lt;&gt;"",$A129&lt;&gt;"TOTAL"),IF(AND([3]PREMIOS_GRADOS!$BY127&lt;&gt;"",[3]PREMIOS_GRADOS!$BY127&lt;&gt;0),[3]PREMIOS_GRADOS!$BY127,""),IF($A129="TOTAL",SUM(INDIRECT("AS4:AS"&amp;ROW()-1)),""))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IF(AND($A129&lt;&gt;"",$A129&lt;&gt;"TOTAL"),IF(AND([3]PREMIOS_GRADOS!$CB127&lt;&gt;"",[3]PREMIOS_GRADOS!$CB127&lt;&gt;0),[3]PREMIOS_GRADOS!$CB127,""),IF($A129="TOTAL",SUM(INDIRECT("AU4:AU"&amp;ROW()-1)),""))</f>
        <v/>
      </c>
      <c r="AV129" s="7" t="str">
        <f ca="1">IF(AND($A129&lt;&gt;"",$A129&lt;&gt;"TOTAL"),IF(AND([3]PREMIOS_GRADOS!$CD127&lt;&gt;"",[3]PREMIOS_GRADOS!$CD127&lt;&gt;0),[3]PREMIOS_GRADOS!$CD127,""),IF($A129="TOTAL",SUM(INDIRECT("AV4:AV"&amp;ROW()-1)),""))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IF(AND($A129&lt;&gt;"",$A129&lt;&gt;"TOTAL"),IF(AND([3]PREMIOS_GRADOS!$CG127&lt;&gt;"",[3]PREMIOS_GRADOS!$CG127&lt;&gt;0),[3]PREMIOS_GRADOS!$CG127,""),IF($A129="TOTAL",SUM(INDIRECT("AX4:AX"&amp;ROW()-1)),""))</f>
        <v/>
      </c>
      <c r="AY129" s="7" t="str">
        <f ca="1">IF(AND($A129&lt;&gt;"",$A129&lt;&gt;"TOTAL"),IF(AND([3]PREMIOS_GRADOS!$CI127&lt;&gt;"",[3]PREMIOS_GRADOS!$CI127&lt;&gt;0),[3]PREMIOS_GRADOS!$CI127,""),IF($A129="TOTAL",SUM(INDIRECT("AY4:AY"&amp;ROW()-1)),""))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IF(AND($A129&lt;&gt;"",$A129&lt;&gt;"TOTAL"),IF(AND([3]PREMIOS_GRADOS!$CL127&lt;&gt;"",[3]PREMIOS_GRADOS!$CL127&lt;&gt;0),[3]PREMIOS_GRADOS!$CL127,""),IF($A129="TOTAL",SUM(INDIRECT("BA4:BA"&amp;ROW()-1)),""))</f>
        <v/>
      </c>
      <c r="BB129" s="7" t="str">
        <f ca="1">IF(AND($A129&lt;&gt;"",$A129&lt;&gt;"TOTAL"),IF(AND([3]PREMIOS_GRADOS!$CN127&lt;&gt;"",[3]PREMIOS_GRADOS!$CN127&lt;&gt;0),[3]PREMIOS_GRADOS!$CN127,""),IF($A129="TOTAL",SUM(INDIRECT("BB4:BB"&amp;ROW()-1)),""))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IF(AND($A129&lt;&gt;"",$A129&lt;&gt;"TOTAL"),IF(AND([3]PREMIOS_GRADOS!$CQ127&lt;&gt;"",[3]PREMIOS_GRADOS!$CQ127&lt;&gt;0),[3]PREMIOS_GRADOS!$CQ127,""),IF($A129="TOTAL",SUM(INDIRECT("BD4:BD"&amp;ROW()-1)),""))</f>
        <v/>
      </c>
      <c r="BE129" s="7" t="str">
        <f ca="1">IF(AND($A129&lt;&gt;"",$A129&lt;&gt;"TOTAL"),IF(AND([3]PREMIOS_GRADOS!$CS127&lt;&gt;"",[3]PREMIOS_GRADOS!$CS127&lt;&gt;0),[3]PREMIOS_GRADOS!$CS127,""),IF($A129="TOTAL",SUM(INDIRECT("BE4:BE"&amp;ROW()-1)),""))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IF([3]PREMIOS_GRADOS!$D128&lt;&gt;"",[3]PREMIOS_GRADOS!$D128,IF(AND([3]PREMIOS_GRADOS!$D128="",[3]PREMIOS_GRADOS!$D129="",[3]PREMIOS_GRADOS!$D127=""),"","TOTAL"))</f>
        <v/>
      </c>
      <c r="B130" s="7" t="str">
        <f ca="1">IF(AND($A130&lt;&gt;"",$A130&lt;&gt;"TOTAL"),IF(AND([3]PREMIOS_GRADOS!$E128&lt;&gt;"",[3]PREMIOS_GRADOS!$E128&lt;&gt;0),[3]PREMIOS_GRADOS!$E128,""),IF($A130="TOTAL",SUM(INDIRECT("B4:B"&amp;ROW()-1)),""))</f>
        <v/>
      </c>
      <c r="C130" s="7" t="str">
        <f ca="1">IF(AND($A130&lt;&gt;"",$A130&lt;&gt;"TOTAL"),IF(AND([3]PREMIOS_GRADOS!$G128&lt;&gt;"",[3]PREMIOS_GRADOS!$G128&lt;&gt;0),[3]PREMIOS_GRADOS!$G128,""),IF($A130="TOTAL",SUM(INDIRECT("C4:C"&amp;ROW()-1)),""))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IF(AND($A130&lt;&gt;"",$A130&lt;&gt;"TOTAL"),IF(AND([3]PREMIOS_GRADOS!$J128&lt;&gt;"",[3]PREMIOS_GRADOS!$J128&lt;&gt;0),[3]PREMIOS_GRADOS!$J128,""),IF($A130="TOTAL",SUM(INDIRECT("E4:E"&amp;ROW()-1)),""))</f>
        <v/>
      </c>
      <c r="F130" s="7" t="str">
        <f ca="1">IF(AND($A130&lt;&gt;"",$A130&lt;&gt;"TOTAL"),IF(AND([3]PREMIOS_GRADOS!$L128&lt;&gt;"",[3]PREMIOS_GRADOS!$L128&lt;&gt;0),[3]PREMIOS_GRADOS!$L128,""),IF($A130="TOTAL",SUM(INDIRECT("F4:F"&amp;ROW()-1)),""))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IF(AND($A130&lt;&gt;"",$A130&lt;&gt;"TOTAL"),IF(AND([3]PREMIOS_GRADOS!$O128&lt;&gt;"",[3]PREMIOS_GRADOS!$O128&lt;&gt;0),[3]PREMIOS_GRADOS!$O128,""),IF($A130="TOTAL",SUM(INDIRECT("H4:H"&amp;ROW()-1)),""))</f>
        <v/>
      </c>
      <c r="I130" s="7" t="str">
        <f ca="1">IF(AND($A130&lt;&gt;"",$A130&lt;&gt;"TOTAL"),IF(AND([3]PREMIOS_GRADOS!$Q128&lt;&gt;"",[3]PREMIOS_GRADOS!$Q128&lt;&gt;0),[3]PREMIOS_GRADOS!$Q128,""),IF($A130="TOTAL",SUM(INDIRECT("I4:I"&amp;ROW()-1)),""))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IF(AND($A130&lt;&gt;"",$A130&lt;&gt;"TOTAL"),IF(AND([3]PREMIOS_GRADOS!$T128&lt;&gt;"",[3]PREMIOS_GRADOS!$T128&lt;&gt;0),[3]PREMIOS_GRADOS!$T128,""),IF($A130="TOTAL",SUM(INDIRECT("K4:K"&amp;ROW()-1)),""))</f>
        <v/>
      </c>
      <c r="L130" s="7" t="str">
        <f ca="1">IF(AND($A130&lt;&gt;"",$A130&lt;&gt;"TOTAL"),IF(AND([3]PREMIOS_GRADOS!$V128&lt;&gt;"",[3]PREMIOS_GRADOS!$V128&lt;&gt;0),[3]PREMIOS_GRADOS!$V128,""),IF($A130="TOTAL",SUM(INDIRECT("L4:L"&amp;ROW()-1)),""))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IF(AND($A130&lt;&gt;"",$A130&lt;&gt;"TOTAL"),IF(AND([3]PREMIOS_GRADOS!$Y128&lt;&gt;"",[3]PREMIOS_GRADOS!$Y128&lt;&gt;0),[3]PREMIOS_GRADOS!$Y128,""),IF($A130="TOTAL",SUM(INDIRECT("N4:N"&amp;ROW()-1)),""))</f>
        <v/>
      </c>
      <c r="O130" s="7" t="str">
        <f ca="1">IF(AND($A130&lt;&gt;"",$A130&lt;&gt;"TOTAL"),IF(AND([3]PREMIOS_GRADOS!$AA128&lt;&gt;"",[3]PREMIOS_GRADOS!$AA128&lt;&gt;0),[3]PREMIOS_GRADOS!$AA128,""),IF($A130="TOTAL",SUM(INDIRECT("O4:O"&amp;ROW()-1)),""))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IF(AND($A130&lt;&gt;"",$A130&lt;&gt;"TOTAL"),IF(AND([3]PREMIOS_GRADOS!$AD128&lt;&gt;"",[3]PREMIOS_GRADOS!$AD128&lt;&gt;0),[3]PREMIOS_GRADOS!$AD128,""),IF($A130="TOTAL",SUM(INDIRECT("Q4:Q"&amp;ROW()-1)),""))</f>
        <v/>
      </c>
      <c r="R130" s="7" t="str">
        <f ca="1">IF(AND($A130&lt;&gt;"",$A130&lt;&gt;"TOTAL"),IF(AND([3]PREMIOS_GRADOS!$AF128&lt;&gt;"",[3]PREMIOS_GRADOS!$AF128&lt;&gt;0),[3]PREMIOS_GRADOS!$AF128,""),IF($A130="TOTAL",SUM(INDIRECT("R4:R"&amp;ROW()-1)),""))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IF(AND($A130&lt;&gt;"",$A130&lt;&gt;"TOTAL"),IF(AND([3]PREMIOS_GRADOS!$AI128&lt;&gt;"",[3]PREMIOS_GRADOS!$AI128&lt;&gt;0),[3]PREMIOS_GRADOS!$AI128,""),IF($A130="TOTAL",SUM(INDIRECT("T4:T"&amp;ROW()-1)),""))</f>
        <v/>
      </c>
      <c r="U130" s="7" t="str">
        <f ca="1">IF(AND($A130&lt;&gt;"",$A130&lt;&gt;"TOTAL"),IF(AND([3]PREMIOS_GRADOS!$AK128&lt;&gt;"",[3]PREMIOS_GRADOS!$AK128&lt;&gt;0),[3]PREMIOS_GRADOS!$AK128,""),IF($A130="TOTAL",SUM(INDIRECT("U4:U"&amp;ROW()-1)),""))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IF(AND($A130&lt;&gt;"",$A130&lt;&gt;"TOTAL"),IF(AND([3]PREMIOS_GRADOS!$AN128&lt;&gt;"",[3]PREMIOS_GRADOS!$AN128&lt;&gt;0),[3]PREMIOS_GRADOS!$AN128,""),IF($A130="TOTAL",SUM(INDIRECT("W4:W"&amp;ROW()-1)),""))</f>
        <v/>
      </c>
      <c r="X130" s="7" t="str">
        <f ca="1">IF(AND($A130&lt;&gt;"",$A130&lt;&gt;"TOTAL"),IF(AND([3]PREMIOS_GRADOS!$AP128&lt;&gt;"",[3]PREMIOS_GRADOS!$AP128&lt;&gt;0),[3]PREMIOS_GRADOS!$AP128,""),IF($A130="TOTAL",SUM(INDIRECT("X4:X"&amp;ROW()-1)),""))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IF(AND($A130&lt;&gt;"",$A130&lt;&gt;"TOTAL"),IF(AND([3]PREMIOS_GRADOS!$AS128&lt;&gt;"",[3]PREMIOS_GRADOS!$AS128&lt;&gt;0),[3]PREMIOS_GRADOS!$AS128,""),IF($A130="TOTAL",SUM(INDIRECT("Z4:Z"&amp;ROW()-1)),""))</f>
        <v/>
      </c>
      <c r="AA130" s="7" t="str">
        <f ca="1">IF(AND($A130&lt;&gt;"",$A130&lt;&gt;"TOTAL"),IF(AND([3]PREMIOS_GRADOS!$AU128&lt;&gt;"",[3]PREMIOS_GRADOS!$AU128&lt;&gt;0),[3]PREMIOS_GRADOS!$AU128,""),IF($A130="TOTAL",SUM(INDIRECT("AA4:AA"&amp;ROW()-1)),""))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IF(AND($A130&lt;&gt;"",$A130&lt;&gt;"TOTAL"),IF(AND([3]PREMIOS_GRADOS!$AX128&lt;&gt;"",[3]PREMIOS_GRADOS!$AX128&lt;&gt;0),[3]PREMIOS_GRADOS!$AX128,""),IF($A130="TOTAL",SUM(INDIRECT("AC4:AC"&amp;ROW()-1)),""))</f>
        <v/>
      </c>
      <c r="AD130" s="7" t="str">
        <f ca="1">IF(AND($A130&lt;&gt;"",$A130&lt;&gt;"TOTAL"),IF(AND([3]PREMIOS_GRADOS!$AZ128&lt;&gt;"",[3]PREMIOS_GRADOS!$AZ128&lt;&gt;0),[3]PREMIOS_GRADOS!$AZ128,""),IF($A130="TOTAL",SUM(INDIRECT("AD4:AD"&amp;ROW()-1)),""))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IF(AND($A130&lt;&gt;"",$A130&lt;&gt;"TOTAL"),IF(AND([3]PREMIOS_GRADOS!$BC128&lt;&gt;"",[3]PREMIOS_GRADOS!$BC128&lt;&gt;0),[3]PREMIOS_GRADOS!$BC128,""),IF($A130="TOTAL",SUM(INDIRECT("AF4:AF"&amp;ROW()-1)),""))</f>
        <v/>
      </c>
      <c r="AG130" s="7" t="str">
        <f ca="1">IF(AND($A130&lt;&gt;"",$A130&lt;&gt;"TOTAL"),IF(AND([3]PREMIOS_GRADOS!$BE128&lt;&gt;"",[3]PREMIOS_GRADOS!$BE128&lt;&gt;0),[3]PREMIOS_GRADOS!$BE128,""),IF($A130="TOTAL",SUM(INDIRECT("AG4:AG"&amp;ROW()-1)),""))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IF(AND($A130&lt;&gt;"",$A130&lt;&gt;"TOTAL"),IF(AND([3]PREMIOS_GRADOS!$BH128&lt;&gt;"",[3]PREMIOS_GRADOS!$BH128&lt;&gt;0),[3]PREMIOS_GRADOS!$BH128,""),IF($A130="TOTAL",SUM(INDIRECT("AI4:AI"&amp;ROW()-1)),""))</f>
        <v/>
      </c>
      <c r="AJ130" s="7" t="str">
        <f ca="1">IF(AND($A130&lt;&gt;"",$A130&lt;&gt;"TOTAL"),IF(AND([3]PREMIOS_GRADOS!$BJ128&lt;&gt;"",[3]PREMIOS_GRADOS!$BJ128&lt;&gt;0),[3]PREMIOS_GRADOS!$BJ128,""),IF($A130="TOTAL",SUM(INDIRECT("AJ4:AJ"&amp;ROW()-1)),""))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IF(AND($A130&lt;&gt;"",$A130&lt;&gt;"TOTAL"),IF(AND([3]PREMIOS_GRADOS!$BM128&lt;&gt;"",[3]PREMIOS_GRADOS!$BM128&lt;&gt;0),[3]PREMIOS_GRADOS!$BM128,""),IF($A130="TOTAL",SUM(INDIRECT("AL4:AL"&amp;ROW()-1)),""))</f>
        <v/>
      </c>
      <c r="AM130" s="7" t="str">
        <f ca="1">IF(AND($A130&lt;&gt;"",$A130&lt;&gt;"TOTAL"),IF(AND([3]PREMIOS_GRADOS!$BO128&lt;&gt;"",[3]PREMIOS_GRADOS!$BO128&lt;&gt;0),[3]PREMIOS_GRADOS!$BO128,""),IF($A130="TOTAL",SUM(INDIRECT("AM4:AM"&amp;ROW()-1)),""))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IF(AND($A130&lt;&gt;"",$A130&lt;&gt;"TOTAL"),IF(AND([3]PREMIOS_GRADOS!$BR128&lt;&gt;"",[3]PREMIOS_GRADOS!$BR128&lt;&gt;0),[3]PREMIOS_GRADOS!$BR128,""),IF($A130="TOTAL",SUM(INDIRECT("AO4:AO"&amp;ROW()-1)),""))</f>
        <v/>
      </c>
      <c r="AP130" s="7" t="str">
        <f ca="1">IF(AND($A130&lt;&gt;"",$A130&lt;&gt;"TOTAL"),IF(AND([3]PREMIOS_GRADOS!$BT128&lt;&gt;"",[3]PREMIOS_GRADOS!$BT128&lt;&gt;0),[3]PREMIOS_GRADOS!$BT128,""),IF($A130="TOTAL",SUM(INDIRECT("AP4:AP"&amp;ROW()-1)),""))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IF(AND($A130&lt;&gt;"",$A130&lt;&gt;"TOTAL"),IF(AND([3]PREMIOS_GRADOS!$BW128&lt;&gt;"",[3]PREMIOS_GRADOS!$BW128&lt;&gt;0),[3]PREMIOS_GRADOS!$BW128,""),IF($A130="TOTAL",SUM(INDIRECT("AR4:AR"&amp;ROW()-1)),""))</f>
        <v/>
      </c>
      <c r="AS130" s="7" t="str">
        <f ca="1">IF(AND($A130&lt;&gt;"",$A130&lt;&gt;"TOTAL"),IF(AND([3]PREMIOS_GRADOS!$BY128&lt;&gt;"",[3]PREMIOS_GRADOS!$BY128&lt;&gt;0),[3]PREMIOS_GRADOS!$BY128,""),IF($A130="TOTAL",SUM(INDIRECT("AS4:AS"&amp;ROW()-1)),""))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IF(AND($A130&lt;&gt;"",$A130&lt;&gt;"TOTAL"),IF(AND([3]PREMIOS_GRADOS!$CB128&lt;&gt;"",[3]PREMIOS_GRADOS!$CB128&lt;&gt;0),[3]PREMIOS_GRADOS!$CB128,""),IF($A130="TOTAL",SUM(INDIRECT("AU4:AU"&amp;ROW()-1)),""))</f>
        <v/>
      </c>
      <c r="AV130" s="7" t="str">
        <f ca="1">IF(AND($A130&lt;&gt;"",$A130&lt;&gt;"TOTAL"),IF(AND([3]PREMIOS_GRADOS!$CD128&lt;&gt;"",[3]PREMIOS_GRADOS!$CD128&lt;&gt;0),[3]PREMIOS_GRADOS!$CD128,""),IF($A130="TOTAL",SUM(INDIRECT("AV4:AV"&amp;ROW()-1)),""))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IF(AND($A130&lt;&gt;"",$A130&lt;&gt;"TOTAL"),IF(AND([3]PREMIOS_GRADOS!$CG128&lt;&gt;"",[3]PREMIOS_GRADOS!$CG128&lt;&gt;0),[3]PREMIOS_GRADOS!$CG128,""),IF($A130="TOTAL",SUM(INDIRECT("AX4:AX"&amp;ROW()-1)),""))</f>
        <v/>
      </c>
      <c r="AY130" s="7" t="str">
        <f ca="1">IF(AND($A130&lt;&gt;"",$A130&lt;&gt;"TOTAL"),IF(AND([3]PREMIOS_GRADOS!$CI128&lt;&gt;"",[3]PREMIOS_GRADOS!$CI128&lt;&gt;0),[3]PREMIOS_GRADOS!$CI128,""),IF($A130="TOTAL",SUM(INDIRECT("AY4:AY"&amp;ROW()-1)),""))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IF(AND($A130&lt;&gt;"",$A130&lt;&gt;"TOTAL"),IF(AND([3]PREMIOS_GRADOS!$CL128&lt;&gt;"",[3]PREMIOS_GRADOS!$CL128&lt;&gt;0),[3]PREMIOS_GRADOS!$CL128,""),IF($A130="TOTAL",SUM(INDIRECT("BA4:BA"&amp;ROW()-1)),""))</f>
        <v/>
      </c>
      <c r="BB130" s="7" t="str">
        <f ca="1">IF(AND($A130&lt;&gt;"",$A130&lt;&gt;"TOTAL"),IF(AND([3]PREMIOS_GRADOS!$CN128&lt;&gt;"",[3]PREMIOS_GRADOS!$CN128&lt;&gt;0),[3]PREMIOS_GRADOS!$CN128,""),IF($A130="TOTAL",SUM(INDIRECT("BB4:BB"&amp;ROW()-1)),""))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IF(AND($A130&lt;&gt;"",$A130&lt;&gt;"TOTAL"),IF(AND([3]PREMIOS_GRADOS!$CQ128&lt;&gt;"",[3]PREMIOS_GRADOS!$CQ128&lt;&gt;0),[3]PREMIOS_GRADOS!$CQ128,""),IF($A130="TOTAL",SUM(INDIRECT("BD4:BD"&amp;ROW()-1)),""))</f>
        <v/>
      </c>
      <c r="BE130" s="7" t="str">
        <f ca="1">IF(AND($A130&lt;&gt;"",$A130&lt;&gt;"TOTAL"),IF(AND([3]PREMIOS_GRADOS!$CS128&lt;&gt;"",[3]PREMIOS_GRADOS!$CS128&lt;&gt;0),[3]PREMIOS_GRADOS!$CS128,""),IF($A130="TOTAL",SUM(INDIRECT("BE4:BE"&amp;ROW()-1)),""))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IF([3]PREMIOS_GRADOS!$D129&lt;&gt;"",[3]PREMIOS_GRADOS!$D129,IF(AND([3]PREMIOS_GRADOS!$D129="",[3]PREMIOS_GRADOS!$D130="",[3]PREMIOS_GRADOS!$D128=""),"","TOTAL"))</f>
        <v/>
      </c>
      <c r="B131" s="7" t="str">
        <f ca="1">IF(AND($A131&lt;&gt;"",$A131&lt;&gt;"TOTAL"),IF(AND([3]PREMIOS_GRADOS!$E129&lt;&gt;"",[3]PREMIOS_GRADOS!$E129&lt;&gt;0),[3]PREMIOS_GRADOS!$E129,""),IF($A131="TOTAL",SUM(INDIRECT("B4:B"&amp;ROW()-1)),""))</f>
        <v/>
      </c>
      <c r="C131" s="7" t="str">
        <f ca="1">IF(AND($A131&lt;&gt;"",$A131&lt;&gt;"TOTAL"),IF(AND([3]PREMIOS_GRADOS!$G129&lt;&gt;"",[3]PREMIOS_GRADOS!$G129&lt;&gt;0),[3]PREMIOS_GRADOS!$G129,""),IF($A131="TOTAL",SUM(INDIRECT("C4:C"&amp;ROW()-1)),""))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IF(AND($A131&lt;&gt;"",$A131&lt;&gt;"TOTAL"),IF(AND([3]PREMIOS_GRADOS!$J129&lt;&gt;"",[3]PREMIOS_GRADOS!$J129&lt;&gt;0),[3]PREMIOS_GRADOS!$J129,""),IF($A131="TOTAL",SUM(INDIRECT("E4:E"&amp;ROW()-1)),""))</f>
        <v/>
      </c>
      <c r="F131" s="7" t="str">
        <f ca="1">IF(AND($A131&lt;&gt;"",$A131&lt;&gt;"TOTAL"),IF(AND([3]PREMIOS_GRADOS!$L129&lt;&gt;"",[3]PREMIOS_GRADOS!$L129&lt;&gt;0),[3]PREMIOS_GRADOS!$L129,""),IF($A131="TOTAL",SUM(INDIRECT("F4:F"&amp;ROW()-1)),""))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IF(AND($A131&lt;&gt;"",$A131&lt;&gt;"TOTAL"),IF(AND([3]PREMIOS_GRADOS!$O129&lt;&gt;"",[3]PREMIOS_GRADOS!$O129&lt;&gt;0),[3]PREMIOS_GRADOS!$O129,""),IF($A131="TOTAL",SUM(INDIRECT("H4:H"&amp;ROW()-1)),""))</f>
        <v/>
      </c>
      <c r="I131" s="7" t="str">
        <f ca="1">IF(AND($A131&lt;&gt;"",$A131&lt;&gt;"TOTAL"),IF(AND([3]PREMIOS_GRADOS!$Q129&lt;&gt;"",[3]PREMIOS_GRADOS!$Q129&lt;&gt;0),[3]PREMIOS_GRADOS!$Q129,""),IF($A131="TOTAL",SUM(INDIRECT("I4:I"&amp;ROW()-1)),""))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IF(AND($A131&lt;&gt;"",$A131&lt;&gt;"TOTAL"),IF(AND([3]PREMIOS_GRADOS!$T129&lt;&gt;"",[3]PREMIOS_GRADOS!$T129&lt;&gt;0),[3]PREMIOS_GRADOS!$T129,""),IF($A131="TOTAL",SUM(INDIRECT("K4:K"&amp;ROW()-1)),""))</f>
        <v/>
      </c>
      <c r="L131" s="7" t="str">
        <f ca="1">IF(AND($A131&lt;&gt;"",$A131&lt;&gt;"TOTAL"),IF(AND([3]PREMIOS_GRADOS!$V129&lt;&gt;"",[3]PREMIOS_GRADOS!$V129&lt;&gt;0),[3]PREMIOS_GRADOS!$V129,""),IF($A131="TOTAL",SUM(INDIRECT("L4:L"&amp;ROW()-1)),""))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IF(AND($A131&lt;&gt;"",$A131&lt;&gt;"TOTAL"),IF(AND([3]PREMIOS_GRADOS!$Y129&lt;&gt;"",[3]PREMIOS_GRADOS!$Y129&lt;&gt;0),[3]PREMIOS_GRADOS!$Y129,""),IF($A131="TOTAL",SUM(INDIRECT("N4:N"&amp;ROW()-1)),""))</f>
        <v/>
      </c>
      <c r="O131" s="7" t="str">
        <f ca="1">IF(AND($A131&lt;&gt;"",$A131&lt;&gt;"TOTAL"),IF(AND([3]PREMIOS_GRADOS!$AA129&lt;&gt;"",[3]PREMIOS_GRADOS!$AA129&lt;&gt;0),[3]PREMIOS_GRADOS!$AA129,""),IF($A131="TOTAL",SUM(INDIRECT("O4:O"&amp;ROW()-1)),""))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IF(AND($A131&lt;&gt;"",$A131&lt;&gt;"TOTAL"),IF(AND([3]PREMIOS_GRADOS!$AD129&lt;&gt;"",[3]PREMIOS_GRADOS!$AD129&lt;&gt;0),[3]PREMIOS_GRADOS!$AD129,""),IF($A131="TOTAL",SUM(INDIRECT("Q4:Q"&amp;ROW()-1)),""))</f>
        <v/>
      </c>
      <c r="R131" s="7" t="str">
        <f ca="1">IF(AND($A131&lt;&gt;"",$A131&lt;&gt;"TOTAL"),IF(AND([3]PREMIOS_GRADOS!$AF129&lt;&gt;"",[3]PREMIOS_GRADOS!$AF129&lt;&gt;0),[3]PREMIOS_GRADOS!$AF129,""),IF($A131="TOTAL",SUM(INDIRECT("R4:R"&amp;ROW()-1)),""))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IF(AND($A131&lt;&gt;"",$A131&lt;&gt;"TOTAL"),IF(AND([3]PREMIOS_GRADOS!$AI129&lt;&gt;"",[3]PREMIOS_GRADOS!$AI129&lt;&gt;0),[3]PREMIOS_GRADOS!$AI129,""),IF($A131="TOTAL",SUM(INDIRECT("T4:T"&amp;ROW()-1)),""))</f>
        <v/>
      </c>
      <c r="U131" s="7" t="str">
        <f ca="1">IF(AND($A131&lt;&gt;"",$A131&lt;&gt;"TOTAL"),IF(AND([3]PREMIOS_GRADOS!$AK129&lt;&gt;"",[3]PREMIOS_GRADOS!$AK129&lt;&gt;0),[3]PREMIOS_GRADOS!$AK129,""),IF($A131="TOTAL",SUM(INDIRECT("U4:U"&amp;ROW()-1)),""))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IF(AND($A131&lt;&gt;"",$A131&lt;&gt;"TOTAL"),IF(AND([3]PREMIOS_GRADOS!$AN129&lt;&gt;"",[3]PREMIOS_GRADOS!$AN129&lt;&gt;0),[3]PREMIOS_GRADOS!$AN129,""),IF($A131="TOTAL",SUM(INDIRECT("W4:W"&amp;ROW()-1)),""))</f>
        <v/>
      </c>
      <c r="X131" s="7" t="str">
        <f ca="1">IF(AND($A131&lt;&gt;"",$A131&lt;&gt;"TOTAL"),IF(AND([3]PREMIOS_GRADOS!$AP129&lt;&gt;"",[3]PREMIOS_GRADOS!$AP129&lt;&gt;0),[3]PREMIOS_GRADOS!$AP129,""),IF($A131="TOTAL",SUM(INDIRECT("X4:X"&amp;ROW()-1)),""))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IF(AND($A131&lt;&gt;"",$A131&lt;&gt;"TOTAL"),IF(AND([3]PREMIOS_GRADOS!$AS129&lt;&gt;"",[3]PREMIOS_GRADOS!$AS129&lt;&gt;0),[3]PREMIOS_GRADOS!$AS129,""),IF($A131="TOTAL",SUM(INDIRECT("Z4:Z"&amp;ROW()-1)),""))</f>
        <v/>
      </c>
      <c r="AA131" s="7" t="str">
        <f ca="1">IF(AND($A131&lt;&gt;"",$A131&lt;&gt;"TOTAL"),IF(AND([3]PREMIOS_GRADOS!$AU129&lt;&gt;"",[3]PREMIOS_GRADOS!$AU129&lt;&gt;0),[3]PREMIOS_GRADOS!$AU129,""),IF($A131="TOTAL",SUM(INDIRECT("AA4:AA"&amp;ROW()-1)),""))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IF(AND($A131&lt;&gt;"",$A131&lt;&gt;"TOTAL"),IF(AND([3]PREMIOS_GRADOS!$AX129&lt;&gt;"",[3]PREMIOS_GRADOS!$AX129&lt;&gt;0),[3]PREMIOS_GRADOS!$AX129,""),IF($A131="TOTAL",SUM(INDIRECT("AC4:AC"&amp;ROW()-1)),""))</f>
        <v/>
      </c>
      <c r="AD131" s="7" t="str">
        <f ca="1">IF(AND($A131&lt;&gt;"",$A131&lt;&gt;"TOTAL"),IF(AND([3]PREMIOS_GRADOS!$AZ129&lt;&gt;"",[3]PREMIOS_GRADOS!$AZ129&lt;&gt;0),[3]PREMIOS_GRADOS!$AZ129,""),IF($A131="TOTAL",SUM(INDIRECT("AD4:AD"&amp;ROW()-1)),""))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IF(AND($A131&lt;&gt;"",$A131&lt;&gt;"TOTAL"),IF(AND([3]PREMIOS_GRADOS!$BC129&lt;&gt;"",[3]PREMIOS_GRADOS!$BC129&lt;&gt;0),[3]PREMIOS_GRADOS!$BC129,""),IF($A131="TOTAL",SUM(INDIRECT("AF4:AF"&amp;ROW()-1)),""))</f>
        <v/>
      </c>
      <c r="AG131" s="7" t="str">
        <f ca="1">IF(AND($A131&lt;&gt;"",$A131&lt;&gt;"TOTAL"),IF(AND([3]PREMIOS_GRADOS!$BE129&lt;&gt;"",[3]PREMIOS_GRADOS!$BE129&lt;&gt;0),[3]PREMIOS_GRADOS!$BE129,""),IF($A131="TOTAL",SUM(INDIRECT("AG4:AG"&amp;ROW()-1)),""))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IF(AND($A131&lt;&gt;"",$A131&lt;&gt;"TOTAL"),IF(AND([3]PREMIOS_GRADOS!$BH129&lt;&gt;"",[3]PREMIOS_GRADOS!$BH129&lt;&gt;0),[3]PREMIOS_GRADOS!$BH129,""),IF($A131="TOTAL",SUM(INDIRECT("AI4:AI"&amp;ROW()-1)),""))</f>
        <v/>
      </c>
      <c r="AJ131" s="7" t="str">
        <f ca="1">IF(AND($A131&lt;&gt;"",$A131&lt;&gt;"TOTAL"),IF(AND([3]PREMIOS_GRADOS!$BJ129&lt;&gt;"",[3]PREMIOS_GRADOS!$BJ129&lt;&gt;0),[3]PREMIOS_GRADOS!$BJ129,""),IF($A131="TOTAL",SUM(INDIRECT("AJ4:AJ"&amp;ROW()-1)),""))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IF(AND($A131&lt;&gt;"",$A131&lt;&gt;"TOTAL"),IF(AND([3]PREMIOS_GRADOS!$BM129&lt;&gt;"",[3]PREMIOS_GRADOS!$BM129&lt;&gt;0),[3]PREMIOS_GRADOS!$BM129,""),IF($A131="TOTAL",SUM(INDIRECT("AL4:AL"&amp;ROW()-1)),""))</f>
        <v/>
      </c>
      <c r="AM131" s="7" t="str">
        <f ca="1">IF(AND($A131&lt;&gt;"",$A131&lt;&gt;"TOTAL"),IF(AND([3]PREMIOS_GRADOS!$BO129&lt;&gt;"",[3]PREMIOS_GRADOS!$BO129&lt;&gt;0),[3]PREMIOS_GRADOS!$BO129,""),IF($A131="TOTAL",SUM(INDIRECT("AM4:AM"&amp;ROW()-1)),""))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IF(AND($A131&lt;&gt;"",$A131&lt;&gt;"TOTAL"),IF(AND([3]PREMIOS_GRADOS!$BR129&lt;&gt;"",[3]PREMIOS_GRADOS!$BR129&lt;&gt;0),[3]PREMIOS_GRADOS!$BR129,""),IF($A131="TOTAL",SUM(INDIRECT("AO4:AO"&amp;ROW()-1)),""))</f>
        <v/>
      </c>
      <c r="AP131" s="7" t="str">
        <f ca="1">IF(AND($A131&lt;&gt;"",$A131&lt;&gt;"TOTAL"),IF(AND([3]PREMIOS_GRADOS!$BT129&lt;&gt;"",[3]PREMIOS_GRADOS!$BT129&lt;&gt;0),[3]PREMIOS_GRADOS!$BT129,""),IF($A131="TOTAL",SUM(INDIRECT("AP4:AP"&amp;ROW()-1)),""))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IF(AND($A131&lt;&gt;"",$A131&lt;&gt;"TOTAL"),IF(AND([3]PREMIOS_GRADOS!$BW129&lt;&gt;"",[3]PREMIOS_GRADOS!$BW129&lt;&gt;0),[3]PREMIOS_GRADOS!$BW129,""),IF($A131="TOTAL",SUM(INDIRECT("AR4:AR"&amp;ROW()-1)),""))</f>
        <v/>
      </c>
      <c r="AS131" s="7" t="str">
        <f ca="1">IF(AND($A131&lt;&gt;"",$A131&lt;&gt;"TOTAL"),IF(AND([3]PREMIOS_GRADOS!$BY129&lt;&gt;"",[3]PREMIOS_GRADOS!$BY129&lt;&gt;0),[3]PREMIOS_GRADOS!$BY129,""),IF($A131="TOTAL",SUM(INDIRECT("AS4:AS"&amp;ROW()-1)),""))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IF(AND($A131&lt;&gt;"",$A131&lt;&gt;"TOTAL"),IF(AND([3]PREMIOS_GRADOS!$CB129&lt;&gt;"",[3]PREMIOS_GRADOS!$CB129&lt;&gt;0),[3]PREMIOS_GRADOS!$CB129,""),IF($A131="TOTAL",SUM(INDIRECT("AU4:AU"&amp;ROW()-1)),""))</f>
        <v/>
      </c>
      <c r="AV131" s="7" t="str">
        <f ca="1">IF(AND($A131&lt;&gt;"",$A131&lt;&gt;"TOTAL"),IF(AND([3]PREMIOS_GRADOS!$CD129&lt;&gt;"",[3]PREMIOS_GRADOS!$CD129&lt;&gt;0),[3]PREMIOS_GRADOS!$CD129,""),IF($A131="TOTAL",SUM(INDIRECT("AV4:AV"&amp;ROW()-1)),""))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IF(AND($A131&lt;&gt;"",$A131&lt;&gt;"TOTAL"),IF(AND([3]PREMIOS_GRADOS!$CG129&lt;&gt;"",[3]PREMIOS_GRADOS!$CG129&lt;&gt;0),[3]PREMIOS_GRADOS!$CG129,""),IF($A131="TOTAL",SUM(INDIRECT("AX4:AX"&amp;ROW()-1)),""))</f>
        <v/>
      </c>
      <c r="AY131" s="7" t="str">
        <f ca="1">IF(AND($A131&lt;&gt;"",$A131&lt;&gt;"TOTAL"),IF(AND([3]PREMIOS_GRADOS!$CI129&lt;&gt;"",[3]PREMIOS_GRADOS!$CI129&lt;&gt;0),[3]PREMIOS_GRADOS!$CI129,""),IF($A131="TOTAL",SUM(INDIRECT("AY4:AY"&amp;ROW()-1)),""))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IF(AND($A131&lt;&gt;"",$A131&lt;&gt;"TOTAL"),IF(AND([3]PREMIOS_GRADOS!$CL129&lt;&gt;"",[3]PREMIOS_GRADOS!$CL129&lt;&gt;0),[3]PREMIOS_GRADOS!$CL129,""),IF($A131="TOTAL",SUM(INDIRECT("BA4:BA"&amp;ROW()-1)),""))</f>
        <v/>
      </c>
      <c r="BB131" s="7" t="str">
        <f ca="1">IF(AND($A131&lt;&gt;"",$A131&lt;&gt;"TOTAL"),IF(AND([3]PREMIOS_GRADOS!$CN129&lt;&gt;"",[3]PREMIOS_GRADOS!$CN129&lt;&gt;0),[3]PREMIOS_GRADOS!$CN129,""),IF($A131="TOTAL",SUM(INDIRECT("BB4:BB"&amp;ROW()-1)),""))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IF(AND($A131&lt;&gt;"",$A131&lt;&gt;"TOTAL"),IF(AND([3]PREMIOS_GRADOS!$CQ129&lt;&gt;"",[3]PREMIOS_GRADOS!$CQ129&lt;&gt;0),[3]PREMIOS_GRADOS!$CQ129,""),IF($A131="TOTAL",SUM(INDIRECT("BD4:BD"&amp;ROW()-1)),""))</f>
        <v/>
      </c>
      <c r="BE131" s="7" t="str">
        <f ca="1">IF(AND($A131&lt;&gt;"",$A131&lt;&gt;"TOTAL"),IF(AND([3]PREMIOS_GRADOS!$CS129&lt;&gt;"",[3]PREMIOS_GRADOS!$CS129&lt;&gt;0),[3]PREMIOS_GRADOS!$CS129,""),IF($A131="TOTAL",SUM(INDIRECT("BE4:BE"&amp;ROW()-1)),""))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IF([3]PREMIOS_GRADOS!$D130&lt;&gt;"",[3]PREMIOS_GRADOS!$D130,IF(AND([3]PREMIOS_GRADOS!$D130="",[3]PREMIOS_GRADOS!$D131="",[3]PREMIOS_GRADOS!$D129=""),"","TOTAL"))</f>
        <v/>
      </c>
      <c r="B132" s="7" t="str">
        <f ca="1">IF(AND($A132&lt;&gt;"",$A132&lt;&gt;"TOTAL"),IF(AND([3]PREMIOS_GRADOS!$E130&lt;&gt;"",[3]PREMIOS_GRADOS!$E130&lt;&gt;0),[3]PREMIOS_GRADOS!$E130,""),IF($A132="TOTAL",SUM(INDIRECT("B4:B"&amp;ROW()-1)),""))</f>
        <v/>
      </c>
      <c r="C132" s="7" t="str">
        <f ca="1">IF(AND($A132&lt;&gt;"",$A132&lt;&gt;"TOTAL"),IF(AND([3]PREMIOS_GRADOS!$G130&lt;&gt;"",[3]PREMIOS_GRADOS!$G130&lt;&gt;0),[3]PREMIOS_GRADOS!$G130,""),IF($A132="TOTAL",SUM(INDIRECT("C4:C"&amp;ROW()-1)),""))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IF(AND($A132&lt;&gt;"",$A132&lt;&gt;"TOTAL"),IF(AND([3]PREMIOS_GRADOS!$J130&lt;&gt;"",[3]PREMIOS_GRADOS!$J130&lt;&gt;0),[3]PREMIOS_GRADOS!$J130,""),IF($A132="TOTAL",SUM(INDIRECT("E4:E"&amp;ROW()-1)),""))</f>
        <v/>
      </c>
      <c r="F132" s="7" t="str">
        <f ca="1">IF(AND($A132&lt;&gt;"",$A132&lt;&gt;"TOTAL"),IF(AND([3]PREMIOS_GRADOS!$L130&lt;&gt;"",[3]PREMIOS_GRADOS!$L130&lt;&gt;0),[3]PREMIOS_GRADOS!$L130,""),IF($A132="TOTAL",SUM(INDIRECT("F4:F"&amp;ROW()-1)),""))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IF(AND($A132&lt;&gt;"",$A132&lt;&gt;"TOTAL"),IF(AND([3]PREMIOS_GRADOS!$O130&lt;&gt;"",[3]PREMIOS_GRADOS!$O130&lt;&gt;0),[3]PREMIOS_GRADOS!$O130,""),IF($A132="TOTAL",SUM(INDIRECT("H4:H"&amp;ROW()-1)),""))</f>
        <v/>
      </c>
      <c r="I132" s="7" t="str">
        <f ca="1">IF(AND($A132&lt;&gt;"",$A132&lt;&gt;"TOTAL"),IF(AND([3]PREMIOS_GRADOS!$Q130&lt;&gt;"",[3]PREMIOS_GRADOS!$Q130&lt;&gt;0),[3]PREMIOS_GRADOS!$Q130,""),IF($A132="TOTAL",SUM(INDIRECT("I4:I"&amp;ROW()-1)),""))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IF(AND($A132&lt;&gt;"",$A132&lt;&gt;"TOTAL"),IF(AND([3]PREMIOS_GRADOS!$T130&lt;&gt;"",[3]PREMIOS_GRADOS!$T130&lt;&gt;0),[3]PREMIOS_GRADOS!$T130,""),IF($A132="TOTAL",SUM(INDIRECT("K4:K"&amp;ROW()-1)),""))</f>
        <v/>
      </c>
      <c r="L132" s="7" t="str">
        <f ca="1">IF(AND($A132&lt;&gt;"",$A132&lt;&gt;"TOTAL"),IF(AND([3]PREMIOS_GRADOS!$V130&lt;&gt;"",[3]PREMIOS_GRADOS!$V130&lt;&gt;0),[3]PREMIOS_GRADOS!$V130,""),IF($A132="TOTAL",SUM(INDIRECT("L4:L"&amp;ROW()-1)),""))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IF(AND($A132&lt;&gt;"",$A132&lt;&gt;"TOTAL"),IF(AND([3]PREMIOS_GRADOS!$Y130&lt;&gt;"",[3]PREMIOS_GRADOS!$Y130&lt;&gt;0),[3]PREMIOS_GRADOS!$Y130,""),IF($A132="TOTAL",SUM(INDIRECT("N4:N"&amp;ROW()-1)),""))</f>
        <v/>
      </c>
      <c r="O132" s="7" t="str">
        <f ca="1">IF(AND($A132&lt;&gt;"",$A132&lt;&gt;"TOTAL"),IF(AND([3]PREMIOS_GRADOS!$AA130&lt;&gt;"",[3]PREMIOS_GRADOS!$AA130&lt;&gt;0),[3]PREMIOS_GRADOS!$AA130,""),IF($A132="TOTAL",SUM(INDIRECT("O4:O"&amp;ROW()-1)),""))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IF(AND($A132&lt;&gt;"",$A132&lt;&gt;"TOTAL"),IF(AND([3]PREMIOS_GRADOS!$AD130&lt;&gt;"",[3]PREMIOS_GRADOS!$AD130&lt;&gt;0),[3]PREMIOS_GRADOS!$AD130,""),IF($A132="TOTAL",SUM(INDIRECT("Q4:Q"&amp;ROW()-1)),""))</f>
        <v/>
      </c>
      <c r="R132" s="7" t="str">
        <f ca="1">IF(AND($A132&lt;&gt;"",$A132&lt;&gt;"TOTAL"),IF(AND([3]PREMIOS_GRADOS!$AF130&lt;&gt;"",[3]PREMIOS_GRADOS!$AF130&lt;&gt;0),[3]PREMIOS_GRADOS!$AF130,""),IF($A132="TOTAL",SUM(INDIRECT("R4:R"&amp;ROW()-1)),""))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IF(AND($A132&lt;&gt;"",$A132&lt;&gt;"TOTAL"),IF(AND([3]PREMIOS_GRADOS!$AI130&lt;&gt;"",[3]PREMIOS_GRADOS!$AI130&lt;&gt;0),[3]PREMIOS_GRADOS!$AI130,""),IF($A132="TOTAL",SUM(INDIRECT("T4:T"&amp;ROW()-1)),""))</f>
        <v/>
      </c>
      <c r="U132" s="7" t="str">
        <f ca="1">IF(AND($A132&lt;&gt;"",$A132&lt;&gt;"TOTAL"),IF(AND([3]PREMIOS_GRADOS!$AK130&lt;&gt;"",[3]PREMIOS_GRADOS!$AK130&lt;&gt;0),[3]PREMIOS_GRADOS!$AK130,""),IF($A132="TOTAL",SUM(INDIRECT("U4:U"&amp;ROW()-1)),""))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IF(AND($A132&lt;&gt;"",$A132&lt;&gt;"TOTAL"),IF(AND([3]PREMIOS_GRADOS!$AN130&lt;&gt;"",[3]PREMIOS_GRADOS!$AN130&lt;&gt;0),[3]PREMIOS_GRADOS!$AN130,""),IF($A132="TOTAL",SUM(INDIRECT("W4:W"&amp;ROW()-1)),""))</f>
        <v/>
      </c>
      <c r="X132" s="7" t="str">
        <f ca="1">IF(AND($A132&lt;&gt;"",$A132&lt;&gt;"TOTAL"),IF(AND([3]PREMIOS_GRADOS!$AP130&lt;&gt;"",[3]PREMIOS_GRADOS!$AP130&lt;&gt;0),[3]PREMIOS_GRADOS!$AP130,""),IF($A132="TOTAL",SUM(INDIRECT("X4:X"&amp;ROW()-1)),""))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IF(AND($A132&lt;&gt;"",$A132&lt;&gt;"TOTAL"),IF(AND([3]PREMIOS_GRADOS!$AS130&lt;&gt;"",[3]PREMIOS_GRADOS!$AS130&lt;&gt;0),[3]PREMIOS_GRADOS!$AS130,""),IF($A132="TOTAL",SUM(INDIRECT("Z4:Z"&amp;ROW()-1)),""))</f>
        <v/>
      </c>
      <c r="AA132" s="7" t="str">
        <f ca="1">IF(AND($A132&lt;&gt;"",$A132&lt;&gt;"TOTAL"),IF(AND([3]PREMIOS_GRADOS!$AU130&lt;&gt;"",[3]PREMIOS_GRADOS!$AU130&lt;&gt;0),[3]PREMIOS_GRADOS!$AU130,""),IF($A132="TOTAL",SUM(INDIRECT("AA4:AA"&amp;ROW()-1)),""))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IF(AND($A132&lt;&gt;"",$A132&lt;&gt;"TOTAL"),IF(AND([3]PREMIOS_GRADOS!$AX130&lt;&gt;"",[3]PREMIOS_GRADOS!$AX130&lt;&gt;0),[3]PREMIOS_GRADOS!$AX130,""),IF($A132="TOTAL",SUM(INDIRECT("AC4:AC"&amp;ROW()-1)),""))</f>
        <v/>
      </c>
      <c r="AD132" s="7" t="str">
        <f ca="1">IF(AND($A132&lt;&gt;"",$A132&lt;&gt;"TOTAL"),IF(AND([3]PREMIOS_GRADOS!$AZ130&lt;&gt;"",[3]PREMIOS_GRADOS!$AZ130&lt;&gt;0),[3]PREMIOS_GRADOS!$AZ130,""),IF($A132="TOTAL",SUM(INDIRECT("AD4:AD"&amp;ROW()-1)),""))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IF(AND($A132&lt;&gt;"",$A132&lt;&gt;"TOTAL"),IF(AND([3]PREMIOS_GRADOS!$BC130&lt;&gt;"",[3]PREMIOS_GRADOS!$BC130&lt;&gt;0),[3]PREMIOS_GRADOS!$BC130,""),IF($A132="TOTAL",SUM(INDIRECT("AF4:AF"&amp;ROW()-1)),""))</f>
        <v/>
      </c>
      <c r="AG132" s="7" t="str">
        <f ca="1">IF(AND($A132&lt;&gt;"",$A132&lt;&gt;"TOTAL"),IF(AND([3]PREMIOS_GRADOS!$BE130&lt;&gt;"",[3]PREMIOS_GRADOS!$BE130&lt;&gt;0),[3]PREMIOS_GRADOS!$BE130,""),IF($A132="TOTAL",SUM(INDIRECT("AG4:AG"&amp;ROW()-1)),""))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IF(AND($A132&lt;&gt;"",$A132&lt;&gt;"TOTAL"),IF(AND([3]PREMIOS_GRADOS!$BH130&lt;&gt;"",[3]PREMIOS_GRADOS!$BH130&lt;&gt;0),[3]PREMIOS_GRADOS!$BH130,""),IF($A132="TOTAL",SUM(INDIRECT("AI4:AI"&amp;ROW()-1)),""))</f>
        <v/>
      </c>
      <c r="AJ132" s="7" t="str">
        <f ca="1">IF(AND($A132&lt;&gt;"",$A132&lt;&gt;"TOTAL"),IF(AND([3]PREMIOS_GRADOS!$BJ130&lt;&gt;"",[3]PREMIOS_GRADOS!$BJ130&lt;&gt;0),[3]PREMIOS_GRADOS!$BJ130,""),IF($A132="TOTAL",SUM(INDIRECT("AJ4:AJ"&amp;ROW()-1)),""))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IF(AND($A132&lt;&gt;"",$A132&lt;&gt;"TOTAL"),IF(AND([3]PREMIOS_GRADOS!$BM130&lt;&gt;"",[3]PREMIOS_GRADOS!$BM130&lt;&gt;0),[3]PREMIOS_GRADOS!$BM130,""),IF($A132="TOTAL",SUM(INDIRECT("AL4:AL"&amp;ROW()-1)),""))</f>
        <v/>
      </c>
      <c r="AM132" s="7" t="str">
        <f ca="1">IF(AND($A132&lt;&gt;"",$A132&lt;&gt;"TOTAL"),IF(AND([3]PREMIOS_GRADOS!$BO130&lt;&gt;"",[3]PREMIOS_GRADOS!$BO130&lt;&gt;0),[3]PREMIOS_GRADOS!$BO130,""),IF($A132="TOTAL",SUM(INDIRECT("AM4:AM"&amp;ROW()-1)),""))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IF(AND($A132&lt;&gt;"",$A132&lt;&gt;"TOTAL"),IF(AND([3]PREMIOS_GRADOS!$BR130&lt;&gt;"",[3]PREMIOS_GRADOS!$BR130&lt;&gt;0),[3]PREMIOS_GRADOS!$BR130,""),IF($A132="TOTAL",SUM(INDIRECT("AO4:AO"&amp;ROW()-1)),""))</f>
        <v/>
      </c>
      <c r="AP132" s="7" t="str">
        <f ca="1">IF(AND($A132&lt;&gt;"",$A132&lt;&gt;"TOTAL"),IF(AND([3]PREMIOS_GRADOS!$BT130&lt;&gt;"",[3]PREMIOS_GRADOS!$BT130&lt;&gt;0),[3]PREMIOS_GRADOS!$BT130,""),IF($A132="TOTAL",SUM(INDIRECT("AP4:AP"&amp;ROW()-1)),""))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IF(AND($A132&lt;&gt;"",$A132&lt;&gt;"TOTAL"),IF(AND([3]PREMIOS_GRADOS!$BW130&lt;&gt;"",[3]PREMIOS_GRADOS!$BW130&lt;&gt;0),[3]PREMIOS_GRADOS!$BW130,""),IF($A132="TOTAL",SUM(INDIRECT("AR4:AR"&amp;ROW()-1)),""))</f>
        <v/>
      </c>
      <c r="AS132" s="7" t="str">
        <f ca="1">IF(AND($A132&lt;&gt;"",$A132&lt;&gt;"TOTAL"),IF(AND([3]PREMIOS_GRADOS!$BY130&lt;&gt;"",[3]PREMIOS_GRADOS!$BY130&lt;&gt;0),[3]PREMIOS_GRADOS!$BY130,""),IF($A132="TOTAL",SUM(INDIRECT("AS4:AS"&amp;ROW()-1)),""))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IF(AND($A132&lt;&gt;"",$A132&lt;&gt;"TOTAL"),IF(AND([3]PREMIOS_GRADOS!$CB130&lt;&gt;"",[3]PREMIOS_GRADOS!$CB130&lt;&gt;0),[3]PREMIOS_GRADOS!$CB130,""),IF($A132="TOTAL",SUM(INDIRECT("AU4:AU"&amp;ROW()-1)),""))</f>
        <v/>
      </c>
      <c r="AV132" s="7" t="str">
        <f ca="1">IF(AND($A132&lt;&gt;"",$A132&lt;&gt;"TOTAL"),IF(AND([3]PREMIOS_GRADOS!$CD130&lt;&gt;"",[3]PREMIOS_GRADOS!$CD130&lt;&gt;0),[3]PREMIOS_GRADOS!$CD130,""),IF($A132="TOTAL",SUM(INDIRECT("AV4:AV"&amp;ROW()-1)),""))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IF(AND($A132&lt;&gt;"",$A132&lt;&gt;"TOTAL"),IF(AND([3]PREMIOS_GRADOS!$CG130&lt;&gt;"",[3]PREMIOS_GRADOS!$CG130&lt;&gt;0),[3]PREMIOS_GRADOS!$CG130,""),IF($A132="TOTAL",SUM(INDIRECT("AX4:AX"&amp;ROW()-1)),""))</f>
        <v/>
      </c>
      <c r="AY132" s="7" t="str">
        <f ca="1">IF(AND($A132&lt;&gt;"",$A132&lt;&gt;"TOTAL"),IF(AND([3]PREMIOS_GRADOS!$CI130&lt;&gt;"",[3]PREMIOS_GRADOS!$CI130&lt;&gt;0),[3]PREMIOS_GRADOS!$CI130,""),IF($A132="TOTAL",SUM(INDIRECT("AY4:AY"&amp;ROW()-1)),""))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IF(AND($A132&lt;&gt;"",$A132&lt;&gt;"TOTAL"),IF(AND([3]PREMIOS_GRADOS!$CL130&lt;&gt;"",[3]PREMIOS_GRADOS!$CL130&lt;&gt;0),[3]PREMIOS_GRADOS!$CL130,""),IF($A132="TOTAL",SUM(INDIRECT("BA4:BA"&amp;ROW()-1)),""))</f>
        <v/>
      </c>
      <c r="BB132" s="7" t="str">
        <f ca="1">IF(AND($A132&lt;&gt;"",$A132&lt;&gt;"TOTAL"),IF(AND([3]PREMIOS_GRADOS!$CN130&lt;&gt;"",[3]PREMIOS_GRADOS!$CN130&lt;&gt;0),[3]PREMIOS_GRADOS!$CN130,""),IF($A132="TOTAL",SUM(INDIRECT("BB4:BB"&amp;ROW()-1)),""))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IF(AND($A132&lt;&gt;"",$A132&lt;&gt;"TOTAL"),IF(AND([3]PREMIOS_GRADOS!$CQ130&lt;&gt;"",[3]PREMIOS_GRADOS!$CQ130&lt;&gt;0),[3]PREMIOS_GRADOS!$CQ130,""),IF($A132="TOTAL",SUM(INDIRECT("BD4:BD"&amp;ROW()-1)),""))</f>
        <v/>
      </c>
      <c r="BE132" s="7" t="str">
        <f ca="1">IF(AND($A132&lt;&gt;"",$A132&lt;&gt;"TOTAL"),IF(AND([3]PREMIOS_GRADOS!$CS130&lt;&gt;"",[3]PREMIOS_GRADOS!$CS130&lt;&gt;0),[3]PREMIOS_GRADOS!$CS130,""),IF($A132="TOTAL",SUM(INDIRECT("BE4:BE"&amp;ROW()-1)),""))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IF([3]PREMIOS_GRADOS!$D131&lt;&gt;"",[3]PREMIOS_GRADOS!$D131,IF(AND([3]PREMIOS_GRADOS!$D131="",[3]PREMIOS_GRADOS!$D132="",[3]PREMIOS_GRADOS!$D130=""),"","TOTAL"))</f>
        <v/>
      </c>
      <c r="B133" s="7" t="str">
        <f ca="1">IF(AND($A133&lt;&gt;"",$A133&lt;&gt;"TOTAL"),IF(AND([3]PREMIOS_GRADOS!$E131&lt;&gt;"",[3]PREMIOS_GRADOS!$E131&lt;&gt;0),[3]PREMIOS_GRADOS!$E131,""),IF($A133="TOTAL",SUM(INDIRECT("B4:B"&amp;ROW()-1)),""))</f>
        <v/>
      </c>
      <c r="C133" s="7" t="str">
        <f ca="1">IF(AND($A133&lt;&gt;"",$A133&lt;&gt;"TOTAL"),IF(AND([3]PREMIOS_GRADOS!$G131&lt;&gt;"",[3]PREMIOS_GRADOS!$G131&lt;&gt;0),[3]PREMIOS_GRADOS!$G131,""),IF($A133="TOTAL",SUM(INDIRECT("C4:C"&amp;ROW()-1)),""))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IF(AND($A133&lt;&gt;"",$A133&lt;&gt;"TOTAL"),IF(AND([3]PREMIOS_GRADOS!$J131&lt;&gt;"",[3]PREMIOS_GRADOS!$J131&lt;&gt;0),[3]PREMIOS_GRADOS!$J131,""),IF($A133="TOTAL",SUM(INDIRECT("E4:E"&amp;ROW()-1)),""))</f>
        <v/>
      </c>
      <c r="F133" s="7" t="str">
        <f ca="1">IF(AND($A133&lt;&gt;"",$A133&lt;&gt;"TOTAL"),IF(AND([3]PREMIOS_GRADOS!$L131&lt;&gt;"",[3]PREMIOS_GRADOS!$L131&lt;&gt;0),[3]PREMIOS_GRADOS!$L131,""),IF($A133="TOTAL",SUM(INDIRECT("F4:F"&amp;ROW()-1)),""))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IF(AND($A133&lt;&gt;"",$A133&lt;&gt;"TOTAL"),IF(AND([3]PREMIOS_GRADOS!$O131&lt;&gt;"",[3]PREMIOS_GRADOS!$O131&lt;&gt;0),[3]PREMIOS_GRADOS!$O131,""),IF($A133="TOTAL",SUM(INDIRECT("H4:H"&amp;ROW()-1)),""))</f>
        <v/>
      </c>
      <c r="I133" s="7" t="str">
        <f ca="1">IF(AND($A133&lt;&gt;"",$A133&lt;&gt;"TOTAL"),IF(AND([3]PREMIOS_GRADOS!$Q131&lt;&gt;"",[3]PREMIOS_GRADOS!$Q131&lt;&gt;0),[3]PREMIOS_GRADOS!$Q131,""),IF($A133="TOTAL",SUM(INDIRECT("I4:I"&amp;ROW()-1)),""))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IF(AND($A133&lt;&gt;"",$A133&lt;&gt;"TOTAL"),IF(AND([3]PREMIOS_GRADOS!$T131&lt;&gt;"",[3]PREMIOS_GRADOS!$T131&lt;&gt;0),[3]PREMIOS_GRADOS!$T131,""),IF($A133="TOTAL",SUM(INDIRECT("K4:K"&amp;ROW()-1)),""))</f>
        <v/>
      </c>
      <c r="L133" s="7" t="str">
        <f ca="1">IF(AND($A133&lt;&gt;"",$A133&lt;&gt;"TOTAL"),IF(AND([3]PREMIOS_GRADOS!$V131&lt;&gt;"",[3]PREMIOS_GRADOS!$V131&lt;&gt;0),[3]PREMIOS_GRADOS!$V131,""),IF($A133="TOTAL",SUM(INDIRECT("L4:L"&amp;ROW()-1)),""))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IF(AND($A133&lt;&gt;"",$A133&lt;&gt;"TOTAL"),IF(AND([3]PREMIOS_GRADOS!$Y131&lt;&gt;"",[3]PREMIOS_GRADOS!$Y131&lt;&gt;0),[3]PREMIOS_GRADOS!$Y131,""),IF($A133="TOTAL",SUM(INDIRECT("N4:N"&amp;ROW()-1)),""))</f>
        <v/>
      </c>
      <c r="O133" s="7" t="str">
        <f ca="1">IF(AND($A133&lt;&gt;"",$A133&lt;&gt;"TOTAL"),IF(AND([3]PREMIOS_GRADOS!$AA131&lt;&gt;"",[3]PREMIOS_GRADOS!$AA131&lt;&gt;0),[3]PREMIOS_GRADOS!$AA131,""),IF($A133="TOTAL",SUM(INDIRECT("O4:O"&amp;ROW()-1)),""))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IF(AND($A133&lt;&gt;"",$A133&lt;&gt;"TOTAL"),IF(AND([3]PREMIOS_GRADOS!$AD131&lt;&gt;"",[3]PREMIOS_GRADOS!$AD131&lt;&gt;0),[3]PREMIOS_GRADOS!$AD131,""),IF($A133="TOTAL",SUM(INDIRECT("Q4:Q"&amp;ROW()-1)),""))</f>
        <v/>
      </c>
      <c r="R133" s="7" t="str">
        <f ca="1">IF(AND($A133&lt;&gt;"",$A133&lt;&gt;"TOTAL"),IF(AND([3]PREMIOS_GRADOS!$AF131&lt;&gt;"",[3]PREMIOS_GRADOS!$AF131&lt;&gt;0),[3]PREMIOS_GRADOS!$AF131,""),IF($A133="TOTAL",SUM(INDIRECT("R4:R"&amp;ROW()-1)),""))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IF(AND($A133&lt;&gt;"",$A133&lt;&gt;"TOTAL"),IF(AND([3]PREMIOS_GRADOS!$AI131&lt;&gt;"",[3]PREMIOS_GRADOS!$AI131&lt;&gt;0),[3]PREMIOS_GRADOS!$AI131,""),IF($A133="TOTAL",SUM(INDIRECT("T4:T"&amp;ROW()-1)),""))</f>
        <v/>
      </c>
      <c r="U133" s="7" t="str">
        <f ca="1">IF(AND($A133&lt;&gt;"",$A133&lt;&gt;"TOTAL"),IF(AND([3]PREMIOS_GRADOS!$AK131&lt;&gt;"",[3]PREMIOS_GRADOS!$AK131&lt;&gt;0),[3]PREMIOS_GRADOS!$AK131,""),IF($A133="TOTAL",SUM(INDIRECT("U4:U"&amp;ROW()-1)),""))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IF(AND($A133&lt;&gt;"",$A133&lt;&gt;"TOTAL"),IF(AND([3]PREMIOS_GRADOS!$AN131&lt;&gt;"",[3]PREMIOS_GRADOS!$AN131&lt;&gt;0),[3]PREMIOS_GRADOS!$AN131,""),IF($A133="TOTAL",SUM(INDIRECT("W4:W"&amp;ROW()-1)),""))</f>
        <v/>
      </c>
      <c r="X133" s="7" t="str">
        <f ca="1">IF(AND($A133&lt;&gt;"",$A133&lt;&gt;"TOTAL"),IF(AND([3]PREMIOS_GRADOS!$AP131&lt;&gt;"",[3]PREMIOS_GRADOS!$AP131&lt;&gt;0),[3]PREMIOS_GRADOS!$AP131,""),IF($A133="TOTAL",SUM(INDIRECT("X4:X"&amp;ROW()-1)),""))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IF(AND($A133&lt;&gt;"",$A133&lt;&gt;"TOTAL"),IF(AND([3]PREMIOS_GRADOS!$AS131&lt;&gt;"",[3]PREMIOS_GRADOS!$AS131&lt;&gt;0),[3]PREMIOS_GRADOS!$AS131,""),IF($A133="TOTAL",SUM(INDIRECT("Z4:Z"&amp;ROW()-1)),""))</f>
        <v/>
      </c>
      <c r="AA133" s="7" t="str">
        <f ca="1">IF(AND($A133&lt;&gt;"",$A133&lt;&gt;"TOTAL"),IF(AND([3]PREMIOS_GRADOS!$AU131&lt;&gt;"",[3]PREMIOS_GRADOS!$AU131&lt;&gt;0),[3]PREMIOS_GRADOS!$AU131,""),IF($A133="TOTAL",SUM(INDIRECT("AA4:AA"&amp;ROW()-1)),""))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IF(AND($A133&lt;&gt;"",$A133&lt;&gt;"TOTAL"),IF(AND([3]PREMIOS_GRADOS!$AX131&lt;&gt;"",[3]PREMIOS_GRADOS!$AX131&lt;&gt;0),[3]PREMIOS_GRADOS!$AX131,""),IF($A133="TOTAL",SUM(INDIRECT("AC4:AC"&amp;ROW()-1)),""))</f>
        <v/>
      </c>
      <c r="AD133" s="7" t="str">
        <f ca="1">IF(AND($A133&lt;&gt;"",$A133&lt;&gt;"TOTAL"),IF(AND([3]PREMIOS_GRADOS!$AZ131&lt;&gt;"",[3]PREMIOS_GRADOS!$AZ131&lt;&gt;0),[3]PREMIOS_GRADOS!$AZ131,""),IF($A133="TOTAL",SUM(INDIRECT("AD4:AD"&amp;ROW()-1)),""))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IF(AND($A133&lt;&gt;"",$A133&lt;&gt;"TOTAL"),IF(AND([3]PREMIOS_GRADOS!$BC131&lt;&gt;"",[3]PREMIOS_GRADOS!$BC131&lt;&gt;0),[3]PREMIOS_GRADOS!$BC131,""),IF($A133="TOTAL",SUM(INDIRECT("AF4:AF"&amp;ROW()-1)),""))</f>
        <v/>
      </c>
      <c r="AG133" s="7" t="str">
        <f ca="1">IF(AND($A133&lt;&gt;"",$A133&lt;&gt;"TOTAL"),IF(AND([3]PREMIOS_GRADOS!$BE131&lt;&gt;"",[3]PREMIOS_GRADOS!$BE131&lt;&gt;0),[3]PREMIOS_GRADOS!$BE131,""),IF($A133="TOTAL",SUM(INDIRECT("AG4:AG"&amp;ROW()-1)),""))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IF(AND($A133&lt;&gt;"",$A133&lt;&gt;"TOTAL"),IF(AND([3]PREMIOS_GRADOS!$BH131&lt;&gt;"",[3]PREMIOS_GRADOS!$BH131&lt;&gt;0),[3]PREMIOS_GRADOS!$BH131,""),IF($A133="TOTAL",SUM(INDIRECT("AI4:AI"&amp;ROW()-1)),""))</f>
        <v/>
      </c>
      <c r="AJ133" s="7" t="str">
        <f ca="1">IF(AND($A133&lt;&gt;"",$A133&lt;&gt;"TOTAL"),IF(AND([3]PREMIOS_GRADOS!$BJ131&lt;&gt;"",[3]PREMIOS_GRADOS!$BJ131&lt;&gt;0),[3]PREMIOS_GRADOS!$BJ131,""),IF($A133="TOTAL",SUM(INDIRECT("AJ4:AJ"&amp;ROW()-1)),""))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IF(AND($A133&lt;&gt;"",$A133&lt;&gt;"TOTAL"),IF(AND([3]PREMIOS_GRADOS!$BM131&lt;&gt;"",[3]PREMIOS_GRADOS!$BM131&lt;&gt;0),[3]PREMIOS_GRADOS!$BM131,""),IF($A133="TOTAL",SUM(INDIRECT("AL4:AL"&amp;ROW()-1)),""))</f>
        <v/>
      </c>
      <c r="AM133" s="7" t="str">
        <f ca="1">IF(AND($A133&lt;&gt;"",$A133&lt;&gt;"TOTAL"),IF(AND([3]PREMIOS_GRADOS!$BO131&lt;&gt;"",[3]PREMIOS_GRADOS!$BO131&lt;&gt;0),[3]PREMIOS_GRADOS!$BO131,""),IF($A133="TOTAL",SUM(INDIRECT("AM4:AM"&amp;ROW()-1)),""))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IF(AND($A133&lt;&gt;"",$A133&lt;&gt;"TOTAL"),IF(AND([3]PREMIOS_GRADOS!$BR131&lt;&gt;"",[3]PREMIOS_GRADOS!$BR131&lt;&gt;0),[3]PREMIOS_GRADOS!$BR131,""),IF($A133="TOTAL",SUM(INDIRECT("AO4:AO"&amp;ROW()-1)),""))</f>
        <v/>
      </c>
      <c r="AP133" s="7" t="str">
        <f ca="1">IF(AND($A133&lt;&gt;"",$A133&lt;&gt;"TOTAL"),IF(AND([3]PREMIOS_GRADOS!$BT131&lt;&gt;"",[3]PREMIOS_GRADOS!$BT131&lt;&gt;0),[3]PREMIOS_GRADOS!$BT131,""),IF($A133="TOTAL",SUM(INDIRECT("AP4:AP"&amp;ROW()-1)),""))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IF(AND($A133&lt;&gt;"",$A133&lt;&gt;"TOTAL"),IF(AND([3]PREMIOS_GRADOS!$BW131&lt;&gt;"",[3]PREMIOS_GRADOS!$BW131&lt;&gt;0),[3]PREMIOS_GRADOS!$BW131,""),IF($A133="TOTAL",SUM(INDIRECT("AR4:AR"&amp;ROW()-1)),""))</f>
        <v/>
      </c>
      <c r="AS133" s="7" t="str">
        <f ca="1">IF(AND($A133&lt;&gt;"",$A133&lt;&gt;"TOTAL"),IF(AND([3]PREMIOS_GRADOS!$BY131&lt;&gt;"",[3]PREMIOS_GRADOS!$BY131&lt;&gt;0),[3]PREMIOS_GRADOS!$BY131,""),IF($A133="TOTAL",SUM(INDIRECT("AS4:AS"&amp;ROW()-1)),""))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IF(AND($A133&lt;&gt;"",$A133&lt;&gt;"TOTAL"),IF(AND([3]PREMIOS_GRADOS!$CB131&lt;&gt;"",[3]PREMIOS_GRADOS!$CB131&lt;&gt;0),[3]PREMIOS_GRADOS!$CB131,""),IF($A133="TOTAL",SUM(INDIRECT("AU4:AU"&amp;ROW()-1)),""))</f>
        <v/>
      </c>
      <c r="AV133" s="7" t="str">
        <f ca="1">IF(AND($A133&lt;&gt;"",$A133&lt;&gt;"TOTAL"),IF(AND([3]PREMIOS_GRADOS!$CD131&lt;&gt;"",[3]PREMIOS_GRADOS!$CD131&lt;&gt;0),[3]PREMIOS_GRADOS!$CD131,""),IF($A133="TOTAL",SUM(INDIRECT("AV4:AV"&amp;ROW()-1)),""))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IF(AND($A133&lt;&gt;"",$A133&lt;&gt;"TOTAL"),IF(AND([3]PREMIOS_GRADOS!$CG131&lt;&gt;"",[3]PREMIOS_GRADOS!$CG131&lt;&gt;0),[3]PREMIOS_GRADOS!$CG131,""),IF($A133="TOTAL",SUM(INDIRECT("AX4:AX"&amp;ROW()-1)),""))</f>
        <v/>
      </c>
      <c r="AY133" s="7" t="str">
        <f ca="1">IF(AND($A133&lt;&gt;"",$A133&lt;&gt;"TOTAL"),IF(AND([3]PREMIOS_GRADOS!$CI131&lt;&gt;"",[3]PREMIOS_GRADOS!$CI131&lt;&gt;0),[3]PREMIOS_GRADOS!$CI131,""),IF($A133="TOTAL",SUM(INDIRECT("AY4:AY"&amp;ROW()-1)),""))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IF(AND($A133&lt;&gt;"",$A133&lt;&gt;"TOTAL"),IF(AND([3]PREMIOS_GRADOS!$CL131&lt;&gt;"",[3]PREMIOS_GRADOS!$CL131&lt;&gt;0),[3]PREMIOS_GRADOS!$CL131,""),IF($A133="TOTAL",SUM(INDIRECT("BA4:BA"&amp;ROW()-1)),""))</f>
        <v/>
      </c>
      <c r="BB133" s="7" t="str">
        <f ca="1">IF(AND($A133&lt;&gt;"",$A133&lt;&gt;"TOTAL"),IF(AND([3]PREMIOS_GRADOS!$CN131&lt;&gt;"",[3]PREMIOS_GRADOS!$CN131&lt;&gt;0),[3]PREMIOS_GRADOS!$CN131,""),IF($A133="TOTAL",SUM(INDIRECT("BB4:BB"&amp;ROW()-1)),""))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IF(AND($A133&lt;&gt;"",$A133&lt;&gt;"TOTAL"),IF(AND([3]PREMIOS_GRADOS!$CQ131&lt;&gt;"",[3]PREMIOS_GRADOS!$CQ131&lt;&gt;0),[3]PREMIOS_GRADOS!$CQ131,""),IF($A133="TOTAL",SUM(INDIRECT("BD4:BD"&amp;ROW()-1)),""))</f>
        <v/>
      </c>
      <c r="BE133" s="7" t="str">
        <f ca="1">IF(AND($A133&lt;&gt;"",$A133&lt;&gt;"TOTAL"),IF(AND([3]PREMIOS_GRADOS!$CS131&lt;&gt;"",[3]PREMIOS_GRADOS!$CS131&lt;&gt;0),[3]PREMIOS_GRADOS!$CS131,""),IF($A133="TOTAL",SUM(INDIRECT("BE4:BE"&amp;ROW()-1)),""))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IF([3]PREMIOS_GRADOS!$D132&lt;&gt;"",[3]PREMIOS_GRADOS!$D132,IF(AND([3]PREMIOS_GRADOS!$D132="",[3]PREMIOS_GRADOS!$D133="",[3]PREMIOS_GRADOS!$D131=""),"","TOTAL"))</f>
        <v/>
      </c>
      <c r="B134" s="7" t="str">
        <f ca="1">IF(AND($A134&lt;&gt;"",$A134&lt;&gt;"TOTAL"),IF(AND([3]PREMIOS_GRADOS!$E132&lt;&gt;"",[3]PREMIOS_GRADOS!$E132&lt;&gt;0),[3]PREMIOS_GRADOS!$E132,""),IF($A134="TOTAL",SUM(INDIRECT("B4:B"&amp;ROW()-1)),""))</f>
        <v/>
      </c>
      <c r="C134" s="7" t="str">
        <f ca="1">IF(AND($A134&lt;&gt;"",$A134&lt;&gt;"TOTAL"),IF(AND([3]PREMIOS_GRADOS!$G132&lt;&gt;"",[3]PREMIOS_GRADOS!$G132&lt;&gt;0),[3]PREMIOS_GRADOS!$G132,""),IF($A134="TOTAL",SUM(INDIRECT("C4:C"&amp;ROW()-1)),""))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IF(AND($A134&lt;&gt;"",$A134&lt;&gt;"TOTAL"),IF(AND([3]PREMIOS_GRADOS!$J132&lt;&gt;"",[3]PREMIOS_GRADOS!$J132&lt;&gt;0),[3]PREMIOS_GRADOS!$J132,""),IF($A134="TOTAL",SUM(INDIRECT("E4:E"&amp;ROW()-1)),""))</f>
        <v/>
      </c>
      <c r="F134" s="7" t="str">
        <f ca="1">IF(AND($A134&lt;&gt;"",$A134&lt;&gt;"TOTAL"),IF(AND([3]PREMIOS_GRADOS!$L132&lt;&gt;"",[3]PREMIOS_GRADOS!$L132&lt;&gt;0),[3]PREMIOS_GRADOS!$L132,""),IF($A134="TOTAL",SUM(INDIRECT("F4:F"&amp;ROW()-1)),""))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IF(AND($A134&lt;&gt;"",$A134&lt;&gt;"TOTAL"),IF(AND([3]PREMIOS_GRADOS!$O132&lt;&gt;"",[3]PREMIOS_GRADOS!$O132&lt;&gt;0),[3]PREMIOS_GRADOS!$O132,""),IF($A134="TOTAL",SUM(INDIRECT("H4:H"&amp;ROW()-1)),""))</f>
        <v/>
      </c>
      <c r="I134" s="7" t="str">
        <f ca="1">IF(AND($A134&lt;&gt;"",$A134&lt;&gt;"TOTAL"),IF(AND([3]PREMIOS_GRADOS!$Q132&lt;&gt;"",[3]PREMIOS_GRADOS!$Q132&lt;&gt;0),[3]PREMIOS_GRADOS!$Q132,""),IF($A134="TOTAL",SUM(INDIRECT("I4:I"&amp;ROW()-1)),""))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IF(AND($A134&lt;&gt;"",$A134&lt;&gt;"TOTAL"),IF(AND([3]PREMIOS_GRADOS!$T132&lt;&gt;"",[3]PREMIOS_GRADOS!$T132&lt;&gt;0),[3]PREMIOS_GRADOS!$T132,""),IF($A134="TOTAL",SUM(INDIRECT("K4:K"&amp;ROW()-1)),""))</f>
        <v/>
      </c>
      <c r="L134" s="7" t="str">
        <f ca="1">IF(AND($A134&lt;&gt;"",$A134&lt;&gt;"TOTAL"),IF(AND([3]PREMIOS_GRADOS!$V132&lt;&gt;"",[3]PREMIOS_GRADOS!$V132&lt;&gt;0),[3]PREMIOS_GRADOS!$V132,""),IF($A134="TOTAL",SUM(INDIRECT("L4:L"&amp;ROW()-1)),""))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IF(AND($A134&lt;&gt;"",$A134&lt;&gt;"TOTAL"),IF(AND([3]PREMIOS_GRADOS!$Y132&lt;&gt;"",[3]PREMIOS_GRADOS!$Y132&lt;&gt;0),[3]PREMIOS_GRADOS!$Y132,""),IF($A134="TOTAL",SUM(INDIRECT("N4:N"&amp;ROW()-1)),""))</f>
        <v/>
      </c>
      <c r="O134" s="7" t="str">
        <f ca="1">IF(AND($A134&lt;&gt;"",$A134&lt;&gt;"TOTAL"),IF(AND([3]PREMIOS_GRADOS!$AA132&lt;&gt;"",[3]PREMIOS_GRADOS!$AA132&lt;&gt;0),[3]PREMIOS_GRADOS!$AA132,""),IF($A134="TOTAL",SUM(INDIRECT("O4:O"&amp;ROW()-1)),""))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IF(AND($A134&lt;&gt;"",$A134&lt;&gt;"TOTAL"),IF(AND([3]PREMIOS_GRADOS!$AD132&lt;&gt;"",[3]PREMIOS_GRADOS!$AD132&lt;&gt;0),[3]PREMIOS_GRADOS!$AD132,""),IF($A134="TOTAL",SUM(INDIRECT("Q4:Q"&amp;ROW()-1)),""))</f>
        <v/>
      </c>
      <c r="R134" s="7" t="str">
        <f ca="1">IF(AND($A134&lt;&gt;"",$A134&lt;&gt;"TOTAL"),IF(AND([3]PREMIOS_GRADOS!$AF132&lt;&gt;"",[3]PREMIOS_GRADOS!$AF132&lt;&gt;0),[3]PREMIOS_GRADOS!$AF132,""),IF($A134="TOTAL",SUM(INDIRECT("R4:R"&amp;ROW()-1)),""))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IF(AND($A134&lt;&gt;"",$A134&lt;&gt;"TOTAL"),IF(AND([3]PREMIOS_GRADOS!$AI132&lt;&gt;"",[3]PREMIOS_GRADOS!$AI132&lt;&gt;0),[3]PREMIOS_GRADOS!$AI132,""),IF($A134="TOTAL",SUM(INDIRECT("T4:T"&amp;ROW()-1)),""))</f>
        <v/>
      </c>
      <c r="U134" s="7" t="str">
        <f ca="1">IF(AND($A134&lt;&gt;"",$A134&lt;&gt;"TOTAL"),IF(AND([3]PREMIOS_GRADOS!$AK132&lt;&gt;"",[3]PREMIOS_GRADOS!$AK132&lt;&gt;0),[3]PREMIOS_GRADOS!$AK132,""),IF($A134="TOTAL",SUM(INDIRECT("U4:U"&amp;ROW()-1)),""))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IF(AND($A134&lt;&gt;"",$A134&lt;&gt;"TOTAL"),IF(AND([3]PREMIOS_GRADOS!$AN132&lt;&gt;"",[3]PREMIOS_GRADOS!$AN132&lt;&gt;0),[3]PREMIOS_GRADOS!$AN132,""),IF($A134="TOTAL",SUM(INDIRECT("W4:W"&amp;ROW()-1)),""))</f>
        <v/>
      </c>
      <c r="X134" s="7" t="str">
        <f ca="1">IF(AND($A134&lt;&gt;"",$A134&lt;&gt;"TOTAL"),IF(AND([3]PREMIOS_GRADOS!$AP132&lt;&gt;"",[3]PREMIOS_GRADOS!$AP132&lt;&gt;0),[3]PREMIOS_GRADOS!$AP132,""),IF($A134="TOTAL",SUM(INDIRECT("X4:X"&amp;ROW()-1)),""))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IF(AND($A134&lt;&gt;"",$A134&lt;&gt;"TOTAL"),IF(AND([3]PREMIOS_GRADOS!$AS132&lt;&gt;"",[3]PREMIOS_GRADOS!$AS132&lt;&gt;0),[3]PREMIOS_GRADOS!$AS132,""),IF($A134="TOTAL",SUM(INDIRECT("Z4:Z"&amp;ROW()-1)),""))</f>
        <v/>
      </c>
      <c r="AA134" s="7" t="str">
        <f ca="1">IF(AND($A134&lt;&gt;"",$A134&lt;&gt;"TOTAL"),IF(AND([3]PREMIOS_GRADOS!$AU132&lt;&gt;"",[3]PREMIOS_GRADOS!$AU132&lt;&gt;0),[3]PREMIOS_GRADOS!$AU132,""),IF($A134="TOTAL",SUM(INDIRECT("AA4:AA"&amp;ROW()-1)),""))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IF(AND($A134&lt;&gt;"",$A134&lt;&gt;"TOTAL"),IF(AND([3]PREMIOS_GRADOS!$AX132&lt;&gt;"",[3]PREMIOS_GRADOS!$AX132&lt;&gt;0),[3]PREMIOS_GRADOS!$AX132,""),IF($A134="TOTAL",SUM(INDIRECT("AC4:AC"&amp;ROW()-1)),""))</f>
        <v/>
      </c>
      <c r="AD134" s="7" t="str">
        <f ca="1">IF(AND($A134&lt;&gt;"",$A134&lt;&gt;"TOTAL"),IF(AND([3]PREMIOS_GRADOS!$AZ132&lt;&gt;"",[3]PREMIOS_GRADOS!$AZ132&lt;&gt;0),[3]PREMIOS_GRADOS!$AZ132,""),IF($A134="TOTAL",SUM(INDIRECT("AD4:AD"&amp;ROW()-1)),""))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IF(AND($A134&lt;&gt;"",$A134&lt;&gt;"TOTAL"),IF(AND([3]PREMIOS_GRADOS!$BC132&lt;&gt;"",[3]PREMIOS_GRADOS!$BC132&lt;&gt;0),[3]PREMIOS_GRADOS!$BC132,""),IF($A134="TOTAL",SUM(INDIRECT("AF4:AF"&amp;ROW()-1)),""))</f>
        <v/>
      </c>
      <c r="AG134" s="7" t="str">
        <f ca="1">IF(AND($A134&lt;&gt;"",$A134&lt;&gt;"TOTAL"),IF(AND([3]PREMIOS_GRADOS!$BE132&lt;&gt;"",[3]PREMIOS_GRADOS!$BE132&lt;&gt;0),[3]PREMIOS_GRADOS!$BE132,""),IF($A134="TOTAL",SUM(INDIRECT("AG4:AG"&amp;ROW()-1)),""))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IF(AND($A134&lt;&gt;"",$A134&lt;&gt;"TOTAL"),IF(AND([3]PREMIOS_GRADOS!$BH132&lt;&gt;"",[3]PREMIOS_GRADOS!$BH132&lt;&gt;0),[3]PREMIOS_GRADOS!$BH132,""),IF($A134="TOTAL",SUM(INDIRECT("AI4:AI"&amp;ROW()-1)),""))</f>
        <v/>
      </c>
      <c r="AJ134" s="7" t="str">
        <f ca="1">IF(AND($A134&lt;&gt;"",$A134&lt;&gt;"TOTAL"),IF(AND([3]PREMIOS_GRADOS!$BJ132&lt;&gt;"",[3]PREMIOS_GRADOS!$BJ132&lt;&gt;0),[3]PREMIOS_GRADOS!$BJ132,""),IF($A134="TOTAL",SUM(INDIRECT("AJ4:AJ"&amp;ROW()-1)),""))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IF(AND($A134&lt;&gt;"",$A134&lt;&gt;"TOTAL"),IF(AND([3]PREMIOS_GRADOS!$BM132&lt;&gt;"",[3]PREMIOS_GRADOS!$BM132&lt;&gt;0),[3]PREMIOS_GRADOS!$BM132,""),IF($A134="TOTAL",SUM(INDIRECT("AL4:AL"&amp;ROW()-1)),""))</f>
        <v/>
      </c>
      <c r="AM134" s="7" t="str">
        <f ca="1">IF(AND($A134&lt;&gt;"",$A134&lt;&gt;"TOTAL"),IF(AND([3]PREMIOS_GRADOS!$BO132&lt;&gt;"",[3]PREMIOS_GRADOS!$BO132&lt;&gt;0),[3]PREMIOS_GRADOS!$BO132,""),IF($A134="TOTAL",SUM(INDIRECT("AM4:AM"&amp;ROW()-1)),""))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IF(AND($A134&lt;&gt;"",$A134&lt;&gt;"TOTAL"),IF(AND([3]PREMIOS_GRADOS!$BR132&lt;&gt;"",[3]PREMIOS_GRADOS!$BR132&lt;&gt;0),[3]PREMIOS_GRADOS!$BR132,""),IF($A134="TOTAL",SUM(INDIRECT("AO4:AO"&amp;ROW()-1)),""))</f>
        <v/>
      </c>
      <c r="AP134" s="7" t="str">
        <f ca="1">IF(AND($A134&lt;&gt;"",$A134&lt;&gt;"TOTAL"),IF(AND([3]PREMIOS_GRADOS!$BT132&lt;&gt;"",[3]PREMIOS_GRADOS!$BT132&lt;&gt;0),[3]PREMIOS_GRADOS!$BT132,""),IF($A134="TOTAL",SUM(INDIRECT("AP4:AP"&amp;ROW()-1)),""))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IF(AND($A134&lt;&gt;"",$A134&lt;&gt;"TOTAL"),IF(AND([3]PREMIOS_GRADOS!$BW132&lt;&gt;"",[3]PREMIOS_GRADOS!$BW132&lt;&gt;0),[3]PREMIOS_GRADOS!$BW132,""),IF($A134="TOTAL",SUM(INDIRECT("AR4:AR"&amp;ROW()-1)),""))</f>
        <v/>
      </c>
      <c r="AS134" s="7" t="str">
        <f ca="1">IF(AND($A134&lt;&gt;"",$A134&lt;&gt;"TOTAL"),IF(AND([3]PREMIOS_GRADOS!$BY132&lt;&gt;"",[3]PREMIOS_GRADOS!$BY132&lt;&gt;0),[3]PREMIOS_GRADOS!$BY132,""),IF($A134="TOTAL",SUM(INDIRECT("AS4:AS"&amp;ROW()-1)),""))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IF(AND($A134&lt;&gt;"",$A134&lt;&gt;"TOTAL"),IF(AND([3]PREMIOS_GRADOS!$CB132&lt;&gt;"",[3]PREMIOS_GRADOS!$CB132&lt;&gt;0),[3]PREMIOS_GRADOS!$CB132,""),IF($A134="TOTAL",SUM(INDIRECT("AU4:AU"&amp;ROW()-1)),""))</f>
        <v/>
      </c>
      <c r="AV134" s="7" t="str">
        <f ca="1">IF(AND($A134&lt;&gt;"",$A134&lt;&gt;"TOTAL"),IF(AND([3]PREMIOS_GRADOS!$CD132&lt;&gt;"",[3]PREMIOS_GRADOS!$CD132&lt;&gt;0),[3]PREMIOS_GRADOS!$CD132,""),IF($A134="TOTAL",SUM(INDIRECT("AV4:AV"&amp;ROW()-1)),""))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IF(AND($A134&lt;&gt;"",$A134&lt;&gt;"TOTAL"),IF(AND([3]PREMIOS_GRADOS!$CG132&lt;&gt;"",[3]PREMIOS_GRADOS!$CG132&lt;&gt;0),[3]PREMIOS_GRADOS!$CG132,""),IF($A134="TOTAL",SUM(INDIRECT("AX4:AX"&amp;ROW()-1)),""))</f>
        <v/>
      </c>
      <c r="AY134" s="7" t="str">
        <f ca="1">IF(AND($A134&lt;&gt;"",$A134&lt;&gt;"TOTAL"),IF(AND([3]PREMIOS_GRADOS!$CI132&lt;&gt;"",[3]PREMIOS_GRADOS!$CI132&lt;&gt;0),[3]PREMIOS_GRADOS!$CI132,""),IF($A134="TOTAL",SUM(INDIRECT("AY4:AY"&amp;ROW()-1)),""))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IF(AND($A134&lt;&gt;"",$A134&lt;&gt;"TOTAL"),IF(AND([3]PREMIOS_GRADOS!$CL132&lt;&gt;"",[3]PREMIOS_GRADOS!$CL132&lt;&gt;0),[3]PREMIOS_GRADOS!$CL132,""),IF($A134="TOTAL",SUM(INDIRECT("BA4:BA"&amp;ROW()-1)),""))</f>
        <v/>
      </c>
      <c r="BB134" s="7" t="str">
        <f ca="1">IF(AND($A134&lt;&gt;"",$A134&lt;&gt;"TOTAL"),IF(AND([3]PREMIOS_GRADOS!$CN132&lt;&gt;"",[3]PREMIOS_GRADOS!$CN132&lt;&gt;0),[3]PREMIOS_GRADOS!$CN132,""),IF($A134="TOTAL",SUM(INDIRECT("BB4:BB"&amp;ROW()-1)),""))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IF(AND($A134&lt;&gt;"",$A134&lt;&gt;"TOTAL"),IF(AND([3]PREMIOS_GRADOS!$CQ132&lt;&gt;"",[3]PREMIOS_GRADOS!$CQ132&lt;&gt;0),[3]PREMIOS_GRADOS!$CQ132,""),IF($A134="TOTAL",SUM(INDIRECT("BD4:BD"&amp;ROW()-1)),""))</f>
        <v/>
      </c>
      <c r="BE134" s="7" t="str">
        <f ca="1">IF(AND($A134&lt;&gt;"",$A134&lt;&gt;"TOTAL"),IF(AND([3]PREMIOS_GRADOS!$CS132&lt;&gt;"",[3]PREMIOS_GRADOS!$CS132&lt;&gt;0),[3]PREMIOS_GRADOS!$CS132,""),IF($A134="TOTAL",SUM(INDIRECT("BE4:BE"&amp;ROW()-1)),""))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IF([3]PREMIOS_GRADOS!$D133&lt;&gt;"",[3]PREMIOS_GRADOS!$D133,IF(AND([3]PREMIOS_GRADOS!$D133="",[3]PREMIOS_GRADOS!$D134="",[3]PREMIOS_GRADOS!$D132=""),"","TOTAL"))</f>
        <v/>
      </c>
      <c r="B135" s="7" t="str">
        <f ca="1">IF(AND($A135&lt;&gt;"",$A135&lt;&gt;"TOTAL"),IF(AND([3]PREMIOS_GRADOS!$E133&lt;&gt;"",[3]PREMIOS_GRADOS!$E133&lt;&gt;0),[3]PREMIOS_GRADOS!$E133,""),IF($A135="TOTAL",SUM(INDIRECT("B4:B"&amp;ROW()-1)),""))</f>
        <v/>
      </c>
      <c r="C135" s="7" t="str">
        <f ca="1">IF(AND($A135&lt;&gt;"",$A135&lt;&gt;"TOTAL"),IF(AND([3]PREMIOS_GRADOS!$G133&lt;&gt;"",[3]PREMIOS_GRADOS!$G133&lt;&gt;0),[3]PREMIOS_GRADOS!$G133,""),IF($A135="TOTAL",SUM(INDIRECT("C4:C"&amp;ROW()-1)),""))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IF(AND($A135&lt;&gt;"",$A135&lt;&gt;"TOTAL"),IF(AND([3]PREMIOS_GRADOS!$J133&lt;&gt;"",[3]PREMIOS_GRADOS!$J133&lt;&gt;0),[3]PREMIOS_GRADOS!$J133,""),IF($A135="TOTAL",SUM(INDIRECT("E4:E"&amp;ROW()-1)),""))</f>
        <v/>
      </c>
      <c r="F135" s="7" t="str">
        <f ca="1">IF(AND($A135&lt;&gt;"",$A135&lt;&gt;"TOTAL"),IF(AND([3]PREMIOS_GRADOS!$L133&lt;&gt;"",[3]PREMIOS_GRADOS!$L133&lt;&gt;0),[3]PREMIOS_GRADOS!$L133,""),IF($A135="TOTAL",SUM(INDIRECT("F4:F"&amp;ROW()-1)),""))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IF(AND($A135&lt;&gt;"",$A135&lt;&gt;"TOTAL"),IF(AND([3]PREMIOS_GRADOS!$O133&lt;&gt;"",[3]PREMIOS_GRADOS!$O133&lt;&gt;0),[3]PREMIOS_GRADOS!$O133,""),IF($A135="TOTAL",SUM(INDIRECT("H4:H"&amp;ROW()-1)),""))</f>
        <v/>
      </c>
      <c r="I135" s="7" t="str">
        <f ca="1">IF(AND($A135&lt;&gt;"",$A135&lt;&gt;"TOTAL"),IF(AND([3]PREMIOS_GRADOS!$Q133&lt;&gt;"",[3]PREMIOS_GRADOS!$Q133&lt;&gt;0),[3]PREMIOS_GRADOS!$Q133,""),IF($A135="TOTAL",SUM(INDIRECT("I4:I"&amp;ROW()-1)),""))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IF(AND($A135&lt;&gt;"",$A135&lt;&gt;"TOTAL"),IF(AND([3]PREMIOS_GRADOS!$T133&lt;&gt;"",[3]PREMIOS_GRADOS!$T133&lt;&gt;0),[3]PREMIOS_GRADOS!$T133,""),IF($A135="TOTAL",SUM(INDIRECT("K4:K"&amp;ROW()-1)),""))</f>
        <v/>
      </c>
      <c r="L135" s="7" t="str">
        <f ca="1">IF(AND($A135&lt;&gt;"",$A135&lt;&gt;"TOTAL"),IF(AND([3]PREMIOS_GRADOS!$V133&lt;&gt;"",[3]PREMIOS_GRADOS!$V133&lt;&gt;0),[3]PREMIOS_GRADOS!$V133,""),IF($A135="TOTAL",SUM(INDIRECT("L4:L"&amp;ROW()-1)),""))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IF(AND($A135&lt;&gt;"",$A135&lt;&gt;"TOTAL"),IF(AND([3]PREMIOS_GRADOS!$Y133&lt;&gt;"",[3]PREMIOS_GRADOS!$Y133&lt;&gt;0),[3]PREMIOS_GRADOS!$Y133,""),IF($A135="TOTAL",SUM(INDIRECT("N4:N"&amp;ROW()-1)),""))</f>
        <v/>
      </c>
      <c r="O135" s="7" t="str">
        <f ca="1">IF(AND($A135&lt;&gt;"",$A135&lt;&gt;"TOTAL"),IF(AND([3]PREMIOS_GRADOS!$AA133&lt;&gt;"",[3]PREMIOS_GRADOS!$AA133&lt;&gt;0),[3]PREMIOS_GRADOS!$AA133,""),IF($A135="TOTAL",SUM(INDIRECT("O4:O"&amp;ROW()-1)),""))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IF(AND($A135&lt;&gt;"",$A135&lt;&gt;"TOTAL"),IF(AND([3]PREMIOS_GRADOS!$AD133&lt;&gt;"",[3]PREMIOS_GRADOS!$AD133&lt;&gt;0),[3]PREMIOS_GRADOS!$AD133,""),IF($A135="TOTAL",SUM(INDIRECT("Q4:Q"&amp;ROW()-1)),""))</f>
        <v/>
      </c>
      <c r="R135" s="7" t="str">
        <f ca="1">IF(AND($A135&lt;&gt;"",$A135&lt;&gt;"TOTAL"),IF(AND([3]PREMIOS_GRADOS!$AF133&lt;&gt;"",[3]PREMIOS_GRADOS!$AF133&lt;&gt;0),[3]PREMIOS_GRADOS!$AF133,""),IF($A135="TOTAL",SUM(INDIRECT("R4:R"&amp;ROW()-1)),""))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IF(AND($A135&lt;&gt;"",$A135&lt;&gt;"TOTAL"),IF(AND([3]PREMIOS_GRADOS!$AI133&lt;&gt;"",[3]PREMIOS_GRADOS!$AI133&lt;&gt;0),[3]PREMIOS_GRADOS!$AI133,""),IF($A135="TOTAL",SUM(INDIRECT("T4:T"&amp;ROW()-1)),""))</f>
        <v/>
      </c>
      <c r="U135" s="7" t="str">
        <f ca="1">IF(AND($A135&lt;&gt;"",$A135&lt;&gt;"TOTAL"),IF(AND([3]PREMIOS_GRADOS!$AK133&lt;&gt;"",[3]PREMIOS_GRADOS!$AK133&lt;&gt;0),[3]PREMIOS_GRADOS!$AK133,""),IF($A135="TOTAL",SUM(INDIRECT("U4:U"&amp;ROW()-1)),""))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IF(AND($A135&lt;&gt;"",$A135&lt;&gt;"TOTAL"),IF(AND([3]PREMIOS_GRADOS!$AN133&lt;&gt;"",[3]PREMIOS_GRADOS!$AN133&lt;&gt;0),[3]PREMIOS_GRADOS!$AN133,""),IF($A135="TOTAL",SUM(INDIRECT("W4:W"&amp;ROW()-1)),""))</f>
        <v/>
      </c>
      <c r="X135" s="7" t="str">
        <f ca="1">IF(AND($A135&lt;&gt;"",$A135&lt;&gt;"TOTAL"),IF(AND([3]PREMIOS_GRADOS!$AP133&lt;&gt;"",[3]PREMIOS_GRADOS!$AP133&lt;&gt;0),[3]PREMIOS_GRADOS!$AP133,""),IF($A135="TOTAL",SUM(INDIRECT("X4:X"&amp;ROW()-1)),""))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IF(AND($A135&lt;&gt;"",$A135&lt;&gt;"TOTAL"),IF(AND([3]PREMIOS_GRADOS!$AS133&lt;&gt;"",[3]PREMIOS_GRADOS!$AS133&lt;&gt;0),[3]PREMIOS_GRADOS!$AS133,""),IF($A135="TOTAL",SUM(INDIRECT("Z4:Z"&amp;ROW()-1)),""))</f>
        <v/>
      </c>
      <c r="AA135" s="7" t="str">
        <f ca="1">IF(AND($A135&lt;&gt;"",$A135&lt;&gt;"TOTAL"),IF(AND([3]PREMIOS_GRADOS!$AU133&lt;&gt;"",[3]PREMIOS_GRADOS!$AU133&lt;&gt;0),[3]PREMIOS_GRADOS!$AU133,""),IF($A135="TOTAL",SUM(INDIRECT("AA4:AA"&amp;ROW()-1)),""))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IF(AND($A135&lt;&gt;"",$A135&lt;&gt;"TOTAL"),IF(AND([3]PREMIOS_GRADOS!$AX133&lt;&gt;"",[3]PREMIOS_GRADOS!$AX133&lt;&gt;0),[3]PREMIOS_GRADOS!$AX133,""),IF($A135="TOTAL",SUM(INDIRECT("AC4:AC"&amp;ROW()-1)),""))</f>
        <v/>
      </c>
      <c r="AD135" s="7" t="str">
        <f ca="1">IF(AND($A135&lt;&gt;"",$A135&lt;&gt;"TOTAL"),IF(AND([3]PREMIOS_GRADOS!$AZ133&lt;&gt;"",[3]PREMIOS_GRADOS!$AZ133&lt;&gt;0),[3]PREMIOS_GRADOS!$AZ133,""),IF($A135="TOTAL",SUM(INDIRECT("AD4:AD"&amp;ROW()-1)),""))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IF(AND($A135&lt;&gt;"",$A135&lt;&gt;"TOTAL"),IF(AND([3]PREMIOS_GRADOS!$BC133&lt;&gt;"",[3]PREMIOS_GRADOS!$BC133&lt;&gt;0),[3]PREMIOS_GRADOS!$BC133,""),IF($A135="TOTAL",SUM(INDIRECT("AF4:AF"&amp;ROW()-1)),""))</f>
        <v/>
      </c>
      <c r="AG135" s="7" t="str">
        <f ca="1">IF(AND($A135&lt;&gt;"",$A135&lt;&gt;"TOTAL"),IF(AND([3]PREMIOS_GRADOS!$BE133&lt;&gt;"",[3]PREMIOS_GRADOS!$BE133&lt;&gt;0),[3]PREMIOS_GRADOS!$BE133,""),IF($A135="TOTAL",SUM(INDIRECT("AG4:AG"&amp;ROW()-1)),""))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IF(AND($A135&lt;&gt;"",$A135&lt;&gt;"TOTAL"),IF(AND([3]PREMIOS_GRADOS!$BH133&lt;&gt;"",[3]PREMIOS_GRADOS!$BH133&lt;&gt;0),[3]PREMIOS_GRADOS!$BH133,""),IF($A135="TOTAL",SUM(INDIRECT("AI4:AI"&amp;ROW()-1)),""))</f>
        <v/>
      </c>
      <c r="AJ135" s="7" t="str">
        <f ca="1">IF(AND($A135&lt;&gt;"",$A135&lt;&gt;"TOTAL"),IF(AND([3]PREMIOS_GRADOS!$BJ133&lt;&gt;"",[3]PREMIOS_GRADOS!$BJ133&lt;&gt;0),[3]PREMIOS_GRADOS!$BJ133,""),IF($A135="TOTAL",SUM(INDIRECT("AJ4:AJ"&amp;ROW()-1)),""))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IF(AND($A135&lt;&gt;"",$A135&lt;&gt;"TOTAL"),IF(AND([3]PREMIOS_GRADOS!$BM133&lt;&gt;"",[3]PREMIOS_GRADOS!$BM133&lt;&gt;0),[3]PREMIOS_GRADOS!$BM133,""),IF($A135="TOTAL",SUM(INDIRECT("AL4:AL"&amp;ROW()-1)),""))</f>
        <v/>
      </c>
      <c r="AM135" s="7" t="str">
        <f ca="1">IF(AND($A135&lt;&gt;"",$A135&lt;&gt;"TOTAL"),IF(AND([3]PREMIOS_GRADOS!$BO133&lt;&gt;"",[3]PREMIOS_GRADOS!$BO133&lt;&gt;0),[3]PREMIOS_GRADOS!$BO133,""),IF($A135="TOTAL",SUM(INDIRECT("AM4:AM"&amp;ROW()-1)),""))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IF(AND($A135&lt;&gt;"",$A135&lt;&gt;"TOTAL"),IF(AND([3]PREMIOS_GRADOS!$BR133&lt;&gt;"",[3]PREMIOS_GRADOS!$BR133&lt;&gt;0),[3]PREMIOS_GRADOS!$BR133,""),IF($A135="TOTAL",SUM(INDIRECT("AO4:AO"&amp;ROW()-1)),""))</f>
        <v/>
      </c>
      <c r="AP135" s="7" t="str">
        <f ca="1">IF(AND($A135&lt;&gt;"",$A135&lt;&gt;"TOTAL"),IF(AND([3]PREMIOS_GRADOS!$BT133&lt;&gt;"",[3]PREMIOS_GRADOS!$BT133&lt;&gt;0),[3]PREMIOS_GRADOS!$BT133,""),IF($A135="TOTAL",SUM(INDIRECT("AP4:AP"&amp;ROW()-1)),""))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IF(AND($A135&lt;&gt;"",$A135&lt;&gt;"TOTAL"),IF(AND([3]PREMIOS_GRADOS!$BW133&lt;&gt;"",[3]PREMIOS_GRADOS!$BW133&lt;&gt;0),[3]PREMIOS_GRADOS!$BW133,""),IF($A135="TOTAL",SUM(INDIRECT("AR4:AR"&amp;ROW()-1)),""))</f>
        <v/>
      </c>
      <c r="AS135" s="7" t="str">
        <f ca="1">IF(AND($A135&lt;&gt;"",$A135&lt;&gt;"TOTAL"),IF(AND([3]PREMIOS_GRADOS!$BY133&lt;&gt;"",[3]PREMIOS_GRADOS!$BY133&lt;&gt;0),[3]PREMIOS_GRADOS!$BY133,""),IF($A135="TOTAL",SUM(INDIRECT("AS4:AS"&amp;ROW()-1)),""))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IF(AND($A135&lt;&gt;"",$A135&lt;&gt;"TOTAL"),IF(AND([3]PREMIOS_GRADOS!$CB133&lt;&gt;"",[3]PREMIOS_GRADOS!$CB133&lt;&gt;0),[3]PREMIOS_GRADOS!$CB133,""),IF($A135="TOTAL",SUM(INDIRECT("AU4:AU"&amp;ROW()-1)),""))</f>
        <v/>
      </c>
      <c r="AV135" s="7" t="str">
        <f ca="1">IF(AND($A135&lt;&gt;"",$A135&lt;&gt;"TOTAL"),IF(AND([3]PREMIOS_GRADOS!$CD133&lt;&gt;"",[3]PREMIOS_GRADOS!$CD133&lt;&gt;0),[3]PREMIOS_GRADOS!$CD133,""),IF($A135="TOTAL",SUM(INDIRECT("AV4:AV"&amp;ROW()-1)),""))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IF(AND($A135&lt;&gt;"",$A135&lt;&gt;"TOTAL"),IF(AND([3]PREMIOS_GRADOS!$CG133&lt;&gt;"",[3]PREMIOS_GRADOS!$CG133&lt;&gt;0),[3]PREMIOS_GRADOS!$CG133,""),IF($A135="TOTAL",SUM(INDIRECT("AX4:AX"&amp;ROW()-1)),""))</f>
        <v/>
      </c>
      <c r="AY135" s="7" t="str">
        <f ca="1">IF(AND($A135&lt;&gt;"",$A135&lt;&gt;"TOTAL"),IF(AND([3]PREMIOS_GRADOS!$CI133&lt;&gt;"",[3]PREMIOS_GRADOS!$CI133&lt;&gt;0),[3]PREMIOS_GRADOS!$CI133,""),IF($A135="TOTAL",SUM(INDIRECT("AY4:AY"&amp;ROW()-1)),""))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IF(AND($A135&lt;&gt;"",$A135&lt;&gt;"TOTAL"),IF(AND([3]PREMIOS_GRADOS!$CL133&lt;&gt;"",[3]PREMIOS_GRADOS!$CL133&lt;&gt;0),[3]PREMIOS_GRADOS!$CL133,""),IF($A135="TOTAL",SUM(INDIRECT("BA4:BA"&amp;ROW()-1)),""))</f>
        <v/>
      </c>
      <c r="BB135" s="7" t="str">
        <f ca="1">IF(AND($A135&lt;&gt;"",$A135&lt;&gt;"TOTAL"),IF(AND([3]PREMIOS_GRADOS!$CN133&lt;&gt;"",[3]PREMIOS_GRADOS!$CN133&lt;&gt;0),[3]PREMIOS_GRADOS!$CN133,""),IF($A135="TOTAL",SUM(INDIRECT("BB4:BB"&amp;ROW()-1)),""))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IF(AND($A135&lt;&gt;"",$A135&lt;&gt;"TOTAL"),IF(AND([3]PREMIOS_GRADOS!$CQ133&lt;&gt;"",[3]PREMIOS_GRADOS!$CQ133&lt;&gt;0),[3]PREMIOS_GRADOS!$CQ133,""),IF($A135="TOTAL",SUM(INDIRECT("BD4:BD"&amp;ROW()-1)),""))</f>
        <v/>
      </c>
      <c r="BE135" s="7" t="str">
        <f ca="1">IF(AND($A135&lt;&gt;"",$A135&lt;&gt;"TOTAL"),IF(AND([3]PREMIOS_GRADOS!$CS133&lt;&gt;"",[3]PREMIOS_GRADOS!$CS133&lt;&gt;0),[3]PREMIOS_GRADOS!$CS133,""),IF($A135="TOTAL",SUM(INDIRECT("BE4:BE"&amp;ROW()-1)),""))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IF([3]PREMIOS_GRADOS!$D134&lt;&gt;"",[3]PREMIOS_GRADOS!$D134,IF(AND([3]PREMIOS_GRADOS!$D134="",[3]PREMIOS_GRADOS!$D135="",[3]PREMIOS_GRADOS!$D133=""),"","TOTAL"))</f>
        <v/>
      </c>
      <c r="B136" s="7" t="str">
        <f ca="1">IF(AND($A136&lt;&gt;"",$A136&lt;&gt;"TOTAL"),IF(AND([3]PREMIOS_GRADOS!$E134&lt;&gt;"",[3]PREMIOS_GRADOS!$E134&lt;&gt;0),[3]PREMIOS_GRADOS!$E134,""),IF($A136="TOTAL",SUM(INDIRECT("B4:B"&amp;ROW()-1)),""))</f>
        <v/>
      </c>
      <c r="C136" s="7" t="str">
        <f ca="1">IF(AND($A136&lt;&gt;"",$A136&lt;&gt;"TOTAL"),IF(AND([3]PREMIOS_GRADOS!$G134&lt;&gt;"",[3]PREMIOS_GRADOS!$G134&lt;&gt;0),[3]PREMIOS_GRADOS!$G134,""),IF($A136="TOTAL",SUM(INDIRECT("C4:C"&amp;ROW()-1)),""))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IF(AND($A136&lt;&gt;"",$A136&lt;&gt;"TOTAL"),IF(AND([3]PREMIOS_GRADOS!$J134&lt;&gt;"",[3]PREMIOS_GRADOS!$J134&lt;&gt;0),[3]PREMIOS_GRADOS!$J134,""),IF($A136="TOTAL",SUM(INDIRECT("E4:E"&amp;ROW()-1)),""))</f>
        <v/>
      </c>
      <c r="F136" s="7" t="str">
        <f ca="1">IF(AND($A136&lt;&gt;"",$A136&lt;&gt;"TOTAL"),IF(AND([3]PREMIOS_GRADOS!$L134&lt;&gt;"",[3]PREMIOS_GRADOS!$L134&lt;&gt;0),[3]PREMIOS_GRADOS!$L134,""),IF($A136="TOTAL",SUM(INDIRECT("F4:F"&amp;ROW()-1)),""))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IF(AND($A136&lt;&gt;"",$A136&lt;&gt;"TOTAL"),IF(AND([3]PREMIOS_GRADOS!$O134&lt;&gt;"",[3]PREMIOS_GRADOS!$O134&lt;&gt;0),[3]PREMIOS_GRADOS!$O134,""),IF($A136="TOTAL",SUM(INDIRECT("H4:H"&amp;ROW()-1)),""))</f>
        <v/>
      </c>
      <c r="I136" s="7" t="str">
        <f ca="1">IF(AND($A136&lt;&gt;"",$A136&lt;&gt;"TOTAL"),IF(AND([3]PREMIOS_GRADOS!$Q134&lt;&gt;"",[3]PREMIOS_GRADOS!$Q134&lt;&gt;0),[3]PREMIOS_GRADOS!$Q134,""),IF($A136="TOTAL",SUM(INDIRECT("I4:I"&amp;ROW()-1)),""))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IF(AND($A136&lt;&gt;"",$A136&lt;&gt;"TOTAL"),IF(AND([3]PREMIOS_GRADOS!$T134&lt;&gt;"",[3]PREMIOS_GRADOS!$T134&lt;&gt;0),[3]PREMIOS_GRADOS!$T134,""),IF($A136="TOTAL",SUM(INDIRECT("K4:K"&amp;ROW()-1)),""))</f>
        <v/>
      </c>
      <c r="L136" s="7" t="str">
        <f ca="1">IF(AND($A136&lt;&gt;"",$A136&lt;&gt;"TOTAL"),IF(AND([3]PREMIOS_GRADOS!$V134&lt;&gt;"",[3]PREMIOS_GRADOS!$V134&lt;&gt;0),[3]PREMIOS_GRADOS!$V134,""),IF($A136="TOTAL",SUM(INDIRECT("L4:L"&amp;ROW()-1)),""))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IF(AND($A136&lt;&gt;"",$A136&lt;&gt;"TOTAL"),IF(AND([3]PREMIOS_GRADOS!$Y134&lt;&gt;"",[3]PREMIOS_GRADOS!$Y134&lt;&gt;0),[3]PREMIOS_GRADOS!$Y134,""),IF($A136="TOTAL",SUM(INDIRECT("N4:N"&amp;ROW()-1)),""))</f>
        <v/>
      </c>
      <c r="O136" s="7" t="str">
        <f ca="1">IF(AND($A136&lt;&gt;"",$A136&lt;&gt;"TOTAL"),IF(AND([3]PREMIOS_GRADOS!$AA134&lt;&gt;"",[3]PREMIOS_GRADOS!$AA134&lt;&gt;0),[3]PREMIOS_GRADOS!$AA134,""),IF($A136="TOTAL",SUM(INDIRECT("O4:O"&amp;ROW()-1)),""))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IF(AND($A136&lt;&gt;"",$A136&lt;&gt;"TOTAL"),IF(AND([3]PREMIOS_GRADOS!$AD134&lt;&gt;"",[3]PREMIOS_GRADOS!$AD134&lt;&gt;0),[3]PREMIOS_GRADOS!$AD134,""),IF($A136="TOTAL",SUM(INDIRECT("Q4:Q"&amp;ROW()-1)),""))</f>
        <v/>
      </c>
      <c r="R136" s="7" t="str">
        <f ca="1">IF(AND($A136&lt;&gt;"",$A136&lt;&gt;"TOTAL"),IF(AND([3]PREMIOS_GRADOS!$AF134&lt;&gt;"",[3]PREMIOS_GRADOS!$AF134&lt;&gt;0),[3]PREMIOS_GRADOS!$AF134,""),IF($A136="TOTAL",SUM(INDIRECT("R4:R"&amp;ROW()-1)),""))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IF(AND($A136&lt;&gt;"",$A136&lt;&gt;"TOTAL"),IF(AND([3]PREMIOS_GRADOS!$AI134&lt;&gt;"",[3]PREMIOS_GRADOS!$AI134&lt;&gt;0),[3]PREMIOS_GRADOS!$AI134,""),IF($A136="TOTAL",SUM(INDIRECT("T4:T"&amp;ROW()-1)),""))</f>
        <v/>
      </c>
      <c r="U136" s="7" t="str">
        <f ca="1">IF(AND($A136&lt;&gt;"",$A136&lt;&gt;"TOTAL"),IF(AND([3]PREMIOS_GRADOS!$AK134&lt;&gt;"",[3]PREMIOS_GRADOS!$AK134&lt;&gt;0),[3]PREMIOS_GRADOS!$AK134,""),IF($A136="TOTAL",SUM(INDIRECT("U4:U"&amp;ROW()-1)),""))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IF(AND($A136&lt;&gt;"",$A136&lt;&gt;"TOTAL"),IF(AND([3]PREMIOS_GRADOS!$AN134&lt;&gt;"",[3]PREMIOS_GRADOS!$AN134&lt;&gt;0),[3]PREMIOS_GRADOS!$AN134,""),IF($A136="TOTAL",SUM(INDIRECT("W4:W"&amp;ROW()-1)),""))</f>
        <v/>
      </c>
      <c r="X136" s="7" t="str">
        <f ca="1">IF(AND($A136&lt;&gt;"",$A136&lt;&gt;"TOTAL"),IF(AND([3]PREMIOS_GRADOS!$AP134&lt;&gt;"",[3]PREMIOS_GRADOS!$AP134&lt;&gt;0),[3]PREMIOS_GRADOS!$AP134,""),IF($A136="TOTAL",SUM(INDIRECT("X4:X"&amp;ROW()-1)),""))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IF(AND($A136&lt;&gt;"",$A136&lt;&gt;"TOTAL"),IF(AND([3]PREMIOS_GRADOS!$AS134&lt;&gt;"",[3]PREMIOS_GRADOS!$AS134&lt;&gt;0),[3]PREMIOS_GRADOS!$AS134,""),IF($A136="TOTAL",SUM(INDIRECT("Z4:Z"&amp;ROW()-1)),""))</f>
        <v/>
      </c>
      <c r="AA136" s="7" t="str">
        <f ca="1">IF(AND($A136&lt;&gt;"",$A136&lt;&gt;"TOTAL"),IF(AND([3]PREMIOS_GRADOS!$AU134&lt;&gt;"",[3]PREMIOS_GRADOS!$AU134&lt;&gt;0),[3]PREMIOS_GRADOS!$AU134,""),IF($A136="TOTAL",SUM(INDIRECT("AA4:AA"&amp;ROW()-1)),""))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IF(AND($A136&lt;&gt;"",$A136&lt;&gt;"TOTAL"),IF(AND([3]PREMIOS_GRADOS!$AX134&lt;&gt;"",[3]PREMIOS_GRADOS!$AX134&lt;&gt;0),[3]PREMIOS_GRADOS!$AX134,""),IF($A136="TOTAL",SUM(INDIRECT("AC4:AC"&amp;ROW()-1)),""))</f>
        <v/>
      </c>
      <c r="AD136" s="7" t="str">
        <f ca="1">IF(AND($A136&lt;&gt;"",$A136&lt;&gt;"TOTAL"),IF(AND([3]PREMIOS_GRADOS!$AZ134&lt;&gt;"",[3]PREMIOS_GRADOS!$AZ134&lt;&gt;0),[3]PREMIOS_GRADOS!$AZ134,""),IF($A136="TOTAL",SUM(INDIRECT("AD4:AD"&amp;ROW()-1)),""))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IF(AND($A136&lt;&gt;"",$A136&lt;&gt;"TOTAL"),IF(AND([3]PREMIOS_GRADOS!$BC134&lt;&gt;"",[3]PREMIOS_GRADOS!$BC134&lt;&gt;0),[3]PREMIOS_GRADOS!$BC134,""),IF($A136="TOTAL",SUM(INDIRECT("AF4:AF"&amp;ROW()-1)),""))</f>
        <v/>
      </c>
      <c r="AG136" s="7" t="str">
        <f ca="1">IF(AND($A136&lt;&gt;"",$A136&lt;&gt;"TOTAL"),IF(AND([3]PREMIOS_GRADOS!$BE134&lt;&gt;"",[3]PREMIOS_GRADOS!$BE134&lt;&gt;0),[3]PREMIOS_GRADOS!$BE134,""),IF($A136="TOTAL",SUM(INDIRECT("AG4:AG"&amp;ROW()-1)),""))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IF(AND($A136&lt;&gt;"",$A136&lt;&gt;"TOTAL"),IF(AND([3]PREMIOS_GRADOS!$BH134&lt;&gt;"",[3]PREMIOS_GRADOS!$BH134&lt;&gt;0),[3]PREMIOS_GRADOS!$BH134,""),IF($A136="TOTAL",SUM(INDIRECT("AI4:AI"&amp;ROW()-1)),""))</f>
        <v/>
      </c>
      <c r="AJ136" s="7" t="str">
        <f ca="1">IF(AND($A136&lt;&gt;"",$A136&lt;&gt;"TOTAL"),IF(AND([3]PREMIOS_GRADOS!$BJ134&lt;&gt;"",[3]PREMIOS_GRADOS!$BJ134&lt;&gt;0),[3]PREMIOS_GRADOS!$BJ134,""),IF($A136="TOTAL",SUM(INDIRECT("AJ4:AJ"&amp;ROW()-1)),""))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IF(AND($A136&lt;&gt;"",$A136&lt;&gt;"TOTAL"),IF(AND([3]PREMIOS_GRADOS!$BM134&lt;&gt;"",[3]PREMIOS_GRADOS!$BM134&lt;&gt;0),[3]PREMIOS_GRADOS!$BM134,""),IF($A136="TOTAL",SUM(INDIRECT("AL4:AL"&amp;ROW()-1)),""))</f>
        <v/>
      </c>
      <c r="AM136" s="7" t="str">
        <f ca="1">IF(AND($A136&lt;&gt;"",$A136&lt;&gt;"TOTAL"),IF(AND([3]PREMIOS_GRADOS!$BO134&lt;&gt;"",[3]PREMIOS_GRADOS!$BO134&lt;&gt;0),[3]PREMIOS_GRADOS!$BO134,""),IF($A136="TOTAL",SUM(INDIRECT("AM4:AM"&amp;ROW()-1)),""))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IF(AND($A136&lt;&gt;"",$A136&lt;&gt;"TOTAL"),IF(AND([3]PREMIOS_GRADOS!$BR134&lt;&gt;"",[3]PREMIOS_GRADOS!$BR134&lt;&gt;0),[3]PREMIOS_GRADOS!$BR134,""),IF($A136="TOTAL",SUM(INDIRECT("AO4:AO"&amp;ROW()-1)),""))</f>
        <v/>
      </c>
      <c r="AP136" s="7" t="str">
        <f ca="1">IF(AND($A136&lt;&gt;"",$A136&lt;&gt;"TOTAL"),IF(AND([3]PREMIOS_GRADOS!$BT134&lt;&gt;"",[3]PREMIOS_GRADOS!$BT134&lt;&gt;0),[3]PREMIOS_GRADOS!$BT134,""),IF($A136="TOTAL",SUM(INDIRECT("AP4:AP"&amp;ROW()-1)),""))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IF(AND($A136&lt;&gt;"",$A136&lt;&gt;"TOTAL"),IF(AND([3]PREMIOS_GRADOS!$BW134&lt;&gt;"",[3]PREMIOS_GRADOS!$BW134&lt;&gt;0),[3]PREMIOS_GRADOS!$BW134,""),IF($A136="TOTAL",SUM(INDIRECT("AR4:AR"&amp;ROW()-1)),""))</f>
        <v/>
      </c>
      <c r="AS136" s="7" t="str">
        <f ca="1">IF(AND($A136&lt;&gt;"",$A136&lt;&gt;"TOTAL"),IF(AND([3]PREMIOS_GRADOS!$BY134&lt;&gt;"",[3]PREMIOS_GRADOS!$BY134&lt;&gt;0),[3]PREMIOS_GRADOS!$BY134,""),IF($A136="TOTAL",SUM(INDIRECT("AS4:AS"&amp;ROW()-1)),""))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IF(AND($A136&lt;&gt;"",$A136&lt;&gt;"TOTAL"),IF(AND([3]PREMIOS_GRADOS!$CB134&lt;&gt;"",[3]PREMIOS_GRADOS!$CB134&lt;&gt;0),[3]PREMIOS_GRADOS!$CB134,""),IF($A136="TOTAL",SUM(INDIRECT("AU4:AU"&amp;ROW()-1)),""))</f>
        <v/>
      </c>
      <c r="AV136" s="7" t="str">
        <f ca="1">IF(AND($A136&lt;&gt;"",$A136&lt;&gt;"TOTAL"),IF(AND([3]PREMIOS_GRADOS!$CD134&lt;&gt;"",[3]PREMIOS_GRADOS!$CD134&lt;&gt;0),[3]PREMIOS_GRADOS!$CD134,""),IF($A136="TOTAL",SUM(INDIRECT("AV4:AV"&amp;ROW()-1)),""))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IF(AND($A136&lt;&gt;"",$A136&lt;&gt;"TOTAL"),IF(AND([3]PREMIOS_GRADOS!$CG134&lt;&gt;"",[3]PREMIOS_GRADOS!$CG134&lt;&gt;0),[3]PREMIOS_GRADOS!$CG134,""),IF($A136="TOTAL",SUM(INDIRECT("AX4:AX"&amp;ROW()-1)),""))</f>
        <v/>
      </c>
      <c r="AY136" s="7" t="str">
        <f ca="1">IF(AND($A136&lt;&gt;"",$A136&lt;&gt;"TOTAL"),IF(AND([3]PREMIOS_GRADOS!$CI134&lt;&gt;"",[3]PREMIOS_GRADOS!$CI134&lt;&gt;0),[3]PREMIOS_GRADOS!$CI134,""),IF($A136="TOTAL",SUM(INDIRECT("AY4:AY"&amp;ROW()-1)),""))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IF(AND($A136&lt;&gt;"",$A136&lt;&gt;"TOTAL"),IF(AND([3]PREMIOS_GRADOS!$CL134&lt;&gt;"",[3]PREMIOS_GRADOS!$CL134&lt;&gt;0),[3]PREMIOS_GRADOS!$CL134,""),IF($A136="TOTAL",SUM(INDIRECT("BA4:BA"&amp;ROW()-1)),""))</f>
        <v/>
      </c>
      <c r="BB136" s="7" t="str">
        <f ca="1">IF(AND($A136&lt;&gt;"",$A136&lt;&gt;"TOTAL"),IF(AND([3]PREMIOS_GRADOS!$CN134&lt;&gt;"",[3]PREMIOS_GRADOS!$CN134&lt;&gt;0),[3]PREMIOS_GRADOS!$CN134,""),IF($A136="TOTAL",SUM(INDIRECT("BB4:BB"&amp;ROW()-1)),""))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IF(AND($A136&lt;&gt;"",$A136&lt;&gt;"TOTAL"),IF(AND([3]PREMIOS_GRADOS!$CQ134&lt;&gt;"",[3]PREMIOS_GRADOS!$CQ134&lt;&gt;0),[3]PREMIOS_GRADOS!$CQ134,""),IF($A136="TOTAL",SUM(INDIRECT("BD4:BD"&amp;ROW()-1)),""))</f>
        <v/>
      </c>
      <c r="BE136" s="7" t="str">
        <f ca="1">IF(AND($A136&lt;&gt;"",$A136&lt;&gt;"TOTAL"),IF(AND([3]PREMIOS_GRADOS!$CS134&lt;&gt;"",[3]PREMIOS_GRADOS!$CS134&lt;&gt;0),[3]PREMIOS_GRADOS!$CS134,""),IF($A136="TOTAL",SUM(INDIRECT("BE4:BE"&amp;ROW()-1)),""))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IF([3]PREMIOS_GRADOS!$D135&lt;&gt;"",[3]PREMIOS_GRADOS!$D135,IF(AND([3]PREMIOS_GRADOS!$D135="",[3]PREMIOS_GRADOS!$D136="",[3]PREMIOS_GRADOS!$D134=""),"","TOTAL"))</f>
        <v/>
      </c>
      <c r="B137" s="7" t="str">
        <f ca="1">IF(AND($A137&lt;&gt;"",$A137&lt;&gt;"TOTAL"),IF(AND([3]PREMIOS_GRADOS!$E135&lt;&gt;"",[3]PREMIOS_GRADOS!$E135&lt;&gt;0),[3]PREMIOS_GRADOS!$E135,""),IF($A137="TOTAL",SUM(INDIRECT("B4:B"&amp;ROW()-1)),""))</f>
        <v/>
      </c>
      <c r="C137" s="7" t="str">
        <f ca="1">IF(AND($A137&lt;&gt;"",$A137&lt;&gt;"TOTAL"),IF(AND([3]PREMIOS_GRADOS!$G135&lt;&gt;"",[3]PREMIOS_GRADOS!$G135&lt;&gt;0),[3]PREMIOS_GRADOS!$G135,""),IF($A137="TOTAL",SUM(INDIRECT("C4:C"&amp;ROW()-1)),""))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IF(AND($A137&lt;&gt;"",$A137&lt;&gt;"TOTAL"),IF(AND([3]PREMIOS_GRADOS!$J135&lt;&gt;"",[3]PREMIOS_GRADOS!$J135&lt;&gt;0),[3]PREMIOS_GRADOS!$J135,""),IF($A137="TOTAL",SUM(INDIRECT("E4:E"&amp;ROW()-1)),""))</f>
        <v/>
      </c>
      <c r="F137" s="7" t="str">
        <f ca="1">IF(AND($A137&lt;&gt;"",$A137&lt;&gt;"TOTAL"),IF(AND([3]PREMIOS_GRADOS!$L135&lt;&gt;"",[3]PREMIOS_GRADOS!$L135&lt;&gt;0),[3]PREMIOS_GRADOS!$L135,""),IF($A137="TOTAL",SUM(INDIRECT("F4:F"&amp;ROW()-1)),""))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IF(AND($A137&lt;&gt;"",$A137&lt;&gt;"TOTAL"),IF(AND([3]PREMIOS_GRADOS!$O135&lt;&gt;"",[3]PREMIOS_GRADOS!$O135&lt;&gt;0),[3]PREMIOS_GRADOS!$O135,""),IF($A137="TOTAL",SUM(INDIRECT("H4:H"&amp;ROW()-1)),""))</f>
        <v/>
      </c>
      <c r="I137" s="7" t="str">
        <f ca="1">IF(AND($A137&lt;&gt;"",$A137&lt;&gt;"TOTAL"),IF(AND([3]PREMIOS_GRADOS!$Q135&lt;&gt;"",[3]PREMIOS_GRADOS!$Q135&lt;&gt;0),[3]PREMIOS_GRADOS!$Q135,""),IF($A137="TOTAL",SUM(INDIRECT("I4:I"&amp;ROW()-1)),""))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IF(AND($A137&lt;&gt;"",$A137&lt;&gt;"TOTAL"),IF(AND([3]PREMIOS_GRADOS!$T135&lt;&gt;"",[3]PREMIOS_GRADOS!$T135&lt;&gt;0),[3]PREMIOS_GRADOS!$T135,""),IF($A137="TOTAL",SUM(INDIRECT("K4:K"&amp;ROW()-1)),""))</f>
        <v/>
      </c>
      <c r="L137" s="7" t="str">
        <f ca="1">IF(AND($A137&lt;&gt;"",$A137&lt;&gt;"TOTAL"),IF(AND([3]PREMIOS_GRADOS!$V135&lt;&gt;"",[3]PREMIOS_GRADOS!$V135&lt;&gt;0),[3]PREMIOS_GRADOS!$V135,""),IF($A137="TOTAL",SUM(INDIRECT("L4:L"&amp;ROW()-1)),""))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IF(AND($A137&lt;&gt;"",$A137&lt;&gt;"TOTAL"),IF(AND([3]PREMIOS_GRADOS!$Y135&lt;&gt;"",[3]PREMIOS_GRADOS!$Y135&lt;&gt;0),[3]PREMIOS_GRADOS!$Y135,""),IF($A137="TOTAL",SUM(INDIRECT("N4:N"&amp;ROW()-1)),""))</f>
        <v/>
      </c>
      <c r="O137" s="7" t="str">
        <f ca="1">IF(AND($A137&lt;&gt;"",$A137&lt;&gt;"TOTAL"),IF(AND([3]PREMIOS_GRADOS!$AA135&lt;&gt;"",[3]PREMIOS_GRADOS!$AA135&lt;&gt;0),[3]PREMIOS_GRADOS!$AA135,""),IF($A137="TOTAL",SUM(INDIRECT("O4:O"&amp;ROW()-1)),""))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IF(AND($A137&lt;&gt;"",$A137&lt;&gt;"TOTAL"),IF(AND([3]PREMIOS_GRADOS!$AD135&lt;&gt;"",[3]PREMIOS_GRADOS!$AD135&lt;&gt;0),[3]PREMIOS_GRADOS!$AD135,""),IF($A137="TOTAL",SUM(INDIRECT("Q4:Q"&amp;ROW()-1)),""))</f>
        <v/>
      </c>
      <c r="R137" s="7" t="str">
        <f ca="1">IF(AND($A137&lt;&gt;"",$A137&lt;&gt;"TOTAL"),IF(AND([3]PREMIOS_GRADOS!$AF135&lt;&gt;"",[3]PREMIOS_GRADOS!$AF135&lt;&gt;0),[3]PREMIOS_GRADOS!$AF135,""),IF($A137="TOTAL",SUM(INDIRECT("R4:R"&amp;ROW()-1)),""))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IF(AND($A137&lt;&gt;"",$A137&lt;&gt;"TOTAL"),IF(AND([3]PREMIOS_GRADOS!$AI135&lt;&gt;"",[3]PREMIOS_GRADOS!$AI135&lt;&gt;0),[3]PREMIOS_GRADOS!$AI135,""),IF($A137="TOTAL",SUM(INDIRECT("T4:T"&amp;ROW()-1)),""))</f>
        <v/>
      </c>
      <c r="U137" s="7" t="str">
        <f ca="1">IF(AND($A137&lt;&gt;"",$A137&lt;&gt;"TOTAL"),IF(AND([3]PREMIOS_GRADOS!$AK135&lt;&gt;"",[3]PREMIOS_GRADOS!$AK135&lt;&gt;0),[3]PREMIOS_GRADOS!$AK135,""),IF($A137="TOTAL",SUM(INDIRECT("U4:U"&amp;ROW()-1)),""))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IF(AND($A137&lt;&gt;"",$A137&lt;&gt;"TOTAL"),IF(AND([3]PREMIOS_GRADOS!$AN135&lt;&gt;"",[3]PREMIOS_GRADOS!$AN135&lt;&gt;0),[3]PREMIOS_GRADOS!$AN135,""),IF($A137="TOTAL",SUM(INDIRECT("W4:W"&amp;ROW()-1)),""))</f>
        <v/>
      </c>
      <c r="X137" s="7" t="str">
        <f ca="1">IF(AND($A137&lt;&gt;"",$A137&lt;&gt;"TOTAL"),IF(AND([3]PREMIOS_GRADOS!$AP135&lt;&gt;"",[3]PREMIOS_GRADOS!$AP135&lt;&gt;0),[3]PREMIOS_GRADOS!$AP135,""),IF($A137="TOTAL",SUM(INDIRECT("X4:X"&amp;ROW()-1)),""))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IF(AND($A137&lt;&gt;"",$A137&lt;&gt;"TOTAL"),IF(AND([3]PREMIOS_GRADOS!$AS135&lt;&gt;"",[3]PREMIOS_GRADOS!$AS135&lt;&gt;0),[3]PREMIOS_GRADOS!$AS135,""),IF($A137="TOTAL",SUM(INDIRECT("Z4:Z"&amp;ROW()-1)),""))</f>
        <v/>
      </c>
      <c r="AA137" s="7" t="str">
        <f ca="1">IF(AND($A137&lt;&gt;"",$A137&lt;&gt;"TOTAL"),IF(AND([3]PREMIOS_GRADOS!$AU135&lt;&gt;"",[3]PREMIOS_GRADOS!$AU135&lt;&gt;0),[3]PREMIOS_GRADOS!$AU135,""),IF($A137="TOTAL",SUM(INDIRECT("AA4:AA"&amp;ROW()-1)),""))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IF(AND($A137&lt;&gt;"",$A137&lt;&gt;"TOTAL"),IF(AND([3]PREMIOS_GRADOS!$AX135&lt;&gt;"",[3]PREMIOS_GRADOS!$AX135&lt;&gt;0),[3]PREMIOS_GRADOS!$AX135,""),IF($A137="TOTAL",SUM(INDIRECT("AC4:AC"&amp;ROW()-1)),""))</f>
        <v/>
      </c>
      <c r="AD137" s="7" t="str">
        <f ca="1">IF(AND($A137&lt;&gt;"",$A137&lt;&gt;"TOTAL"),IF(AND([3]PREMIOS_GRADOS!$AZ135&lt;&gt;"",[3]PREMIOS_GRADOS!$AZ135&lt;&gt;0),[3]PREMIOS_GRADOS!$AZ135,""),IF($A137="TOTAL",SUM(INDIRECT("AD4:AD"&amp;ROW()-1)),""))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IF(AND($A137&lt;&gt;"",$A137&lt;&gt;"TOTAL"),IF(AND([3]PREMIOS_GRADOS!$BC135&lt;&gt;"",[3]PREMIOS_GRADOS!$BC135&lt;&gt;0),[3]PREMIOS_GRADOS!$BC135,""),IF($A137="TOTAL",SUM(INDIRECT("AF4:AF"&amp;ROW()-1)),""))</f>
        <v/>
      </c>
      <c r="AG137" s="7" t="str">
        <f ca="1">IF(AND($A137&lt;&gt;"",$A137&lt;&gt;"TOTAL"),IF(AND([3]PREMIOS_GRADOS!$BE135&lt;&gt;"",[3]PREMIOS_GRADOS!$BE135&lt;&gt;0),[3]PREMIOS_GRADOS!$BE135,""),IF($A137="TOTAL",SUM(INDIRECT("AG4:AG"&amp;ROW()-1)),""))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IF(AND($A137&lt;&gt;"",$A137&lt;&gt;"TOTAL"),IF(AND([3]PREMIOS_GRADOS!$BH135&lt;&gt;"",[3]PREMIOS_GRADOS!$BH135&lt;&gt;0),[3]PREMIOS_GRADOS!$BH135,""),IF($A137="TOTAL",SUM(INDIRECT("AI4:AI"&amp;ROW()-1)),""))</f>
        <v/>
      </c>
      <c r="AJ137" s="7" t="str">
        <f ca="1">IF(AND($A137&lt;&gt;"",$A137&lt;&gt;"TOTAL"),IF(AND([3]PREMIOS_GRADOS!$BJ135&lt;&gt;"",[3]PREMIOS_GRADOS!$BJ135&lt;&gt;0),[3]PREMIOS_GRADOS!$BJ135,""),IF($A137="TOTAL",SUM(INDIRECT("AJ4:AJ"&amp;ROW()-1)),""))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IF(AND($A137&lt;&gt;"",$A137&lt;&gt;"TOTAL"),IF(AND([3]PREMIOS_GRADOS!$BM135&lt;&gt;"",[3]PREMIOS_GRADOS!$BM135&lt;&gt;0),[3]PREMIOS_GRADOS!$BM135,""),IF($A137="TOTAL",SUM(INDIRECT("AL4:AL"&amp;ROW()-1)),""))</f>
        <v/>
      </c>
      <c r="AM137" s="7" t="str">
        <f ca="1">IF(AND($A137&lt;&gt;"",$A137&lt;&gt;"TOTAL"),IF(AND([3]PREMIOS_GRADOS!$BO135&lt;&gt;"",[3]PREMIOS_GRADOS!$BO135&lt;&gt;0),[3]PREMIOS_GRADOS!$BO135,""),IF($A137="TOTAL",SUM(INDIRECT("AM4:AM"&amp;ROW()-1)),""))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IF(AND($A137&lt;&gt;"",$A137&lt;&gt;"TOTAL"),IF(AND([3]PREMIOS_GRADOS!$BR135&lt;&gt;"",[3]PREMIOS_GRADOS!$BR135&lt;&gt;0),[3]PREMIOS_GRADOS!$BR135,""),IF($A137="TOTAL",SUM(INDIRECT("AO4:AO"&amp;ROW()-1)),""))</f>
        <v/>
      </c>
      <c r="AP137" s="7" t="str">
        <f ca="1">IF(AND($A137&lt;&gt;"",$A137&lt;&gt;"TOTAL"),IF(AND([3]PREMIOS_GRADOS!$BT135&lt;&gt;"",[3]PREMIOS_GRADOS!$BT135&lt;&gt;0),[3]PREMIOS_GRADOS!$BT135,""),IF($A137="TOTAL",SUM(INDIRECT("AP4:AP"&amp;ROW()-1)),""))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IF(AND($A137&lt;&gt;"",$A137&lt;&gt;"TOTAL"),IF(AND([3]PREMIOS_GRADOS!$BW135&lt;&gt;"",[3]PREMIOS_GRADOS!$BW135&lt;&gt;0),[3]PREMIOS_GRADOS!$BW135,""),IF($A137="TOTAL",SUM(INDIRECT("AR4:AR"&amp;ROW()-1)),""))</f>
        <v/>
      </c>
      <c r="AS137" s="7" t="str">
        <f ca="1">IF(AND($A137&lt;&gt;"",$A137&lt;&gt;"TOTAL"),IF(AND([3]PREMIOS_GRADOS!$BY135&lt;&gt;"",[3]PREMIOS_GRADOS!$BY135&lt;&gt;0),[3]PREMIOS_GRADOS!$BY135,""),IF($A137="TOTAL",SUM(INDIRECT("AS4:AS"&amp;ROW()-1)),""))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IF(AND($A137&lt;&gt;"",$A137&lt;&gt;"TOTAL"),IF(AND([3]PREMIOS_GRADOS!$CB135&lt;&gt;"",[3]PREMIOS_GRADOS!$CB135&lt;&gt;0),[3]PREMIOS_GRADOS!$CB135,""),IF($A137="TOTAL",SUM(INDIRECT("AU4:AU"&amp;ROW()-1)),""))</f>
        <v/>
      </c>
      <c r="AV137" s="7" t="str">
        <f ca="1">IF(AND($A137&lt;&gt;"",$A137&lt;&gt;"TOTAL"),IF(AND([3]PREMIOS_GRADOS!$CD135&lt;&gt;"",[3]PREMIOS_GRADOS!$CD135&lt;&gt;0),[3]PREMIOS_GRADOS!$CD135,""),IF($A137="TOTAL",SUM(INDIRECT("AV4:AV"&amp;ROW()-1)),""))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IF(AND($A137&lt;&gt;"",$A137&lt;&gt;"TOTAL"),IF(AND([3]PREMIOS_GRADOS!$CG135&lt;&gt;"",[3]PREMIOS_GRADOS!$CG135&lt;&gt;0),[3]PREMIOS_GRADOS!$CG135,""),IF($A137="TOTAL",SUM(INDIRECT("AX4:AX"&amp;ROW()-1)),""))</f>
        <v/>
      </c>
      <c r="AY137" s="7" t="str">
        <f ca="1">IF(AND($A137&lt;&gt;"",$A137&lt;&gt;"TOTAL"),IF(AND([3]PREMIOS_GRADOS!$CI135&lt;&gt;"",[3]PREMIOS_GRADOS!$CI135&lt;&gt;0),[3]PREMIOS_GRADOS!$CI135,""),IF($A137="TOTAL",SUM(INDIRECT("AY4:AY"&amp;ROW()-1)),""))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IF(AND($A137&lt;&gt;"",$A137&lt;&gt;"TOTAL"),IF(AND([3]PREMIOS_GRADOS!$CL135&lt;&gt;"",[3]PREMIOS_GRADOS!$CL135&lt;&gt;0),[3]PREMIOS_GRADOS!$CL135,""),IF($A137="TOTAL",SUM(INDIRECT("BA4:BA"&amp;ROW()-1)),""))</f>
        <v/>
      </c>
      <c r="BB137" s="7" t="str">
        <f ca="1">IF(AND($A137&lt;&gt;"",$A137&lt;&gt;"TOTAL"),IF(AND([3]PREMIOS_GRADOS!$CN135&lt;&gt;"",[3]PREMIOS_GRADOS!$CN135&lt;&gt;0),[3]PREMIOS_GRADOS!$CN135,""),IF($A137="TOTAL",SUM(INDIRECT("BB4:BB"&amp;ROW()-1)),""))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IF(AND($A137&lt;&gt;"",$A137&lt;&gt;"TOTAL"),IF(AND([3]PREMIOS_GRADOS!$CQ135&lt;&gt;"",[3]PREMIOS_GRADOS!$CQ135&lt;&gt;0),[3]PREMIOS_GRADOS!$CQ135,""),IF($A137="TOTAL",SUM(INDIRECT("BD4:BD"&amp;ROW()-1)),""))</f>
        <v/>
      </c>
      <c r="BE137" s="7" t="str">
        <f ca="1">IF(AND($A137&lt;&gt;"",$A137&lt;&gt;"TOTAL"),IF(AND([3]PREMIOS_GRADOS!$CS135&lt;&gt;"",[3]PREMIOS_GRADOS!$CS135&lt;&gt;0),[3]PREMIOS_GRADOS!$CS135,""),IF($A137="TOTAL",SUM(INDIRECT("BE4:BE"&amp;ROW()-1)),""))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IF([3]PREMIOS_GRADOS!$D136&lt;&gt;"",[3]PREMIOS_GRADOS!$D136,IF(AND([3]PREMIOS_GRADOS!$D136="",[3]PREMIOS_GRADOS!$D137="",[3]PREMIOS_GRADOS!$D135=""),"","TOTAL"))</f>
        <v/>
      </c>
      <c r="B138" s="7" t="str">
        <f ca="1">IF(AND($A138&lt;&gt;"",$A138&lt;&gt;"TOTAL"),IF(AND([3]PREMIOS_GRADOS!$E136&lt;&gt;"",[3]PREMIOS_GRADOS!$E136&lt;&gt;0),[3]PREMIOS_GRADOS!$E136,""),IF($A138="TOTAL",SUM(INDIRECT("B4:B"&amp;ROW()-1)),""))</f>
        <v/>
      </c>
      <c r="C138" s="7" t="str">
        <f ca="1">IF(AND($A138&lt;&gt;"",$A138&lt;&gt;"TOTAL"),IF(AND([3]PREMIOS_GRADOS!$G136&lt;&gt;"",[3]PREMIOS_GRADOS!$G136&lt;&gt;0),[3]PREMIOS_GRADOS!$G136,""),IF($A138="TOTAL",SUM(INDIRECT("C4:C"&amp;ROW()-1)),""))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IF(AND($A138&lt;&gt;"",$A138&lt;&gt;"TOTAL"),IF(AND([3]PREMIOS_GRADOS!$J136&lt;&gt;"",[3]PREMIOS_GRADOS!$J136&lt;&gt;0),[3]PREMIOS_GRADOS!$J136,""),IF($A138="TOTAL",SUM(INDIRECT("E4:E"&amp;ROW()-1)),""))</f>
        <v/>
      </c>
      <c r="F138" s="7" t="str">
        <f ca="1">IF(AND($A138&lt;&gt;"",$A138&lt;&gt;"TOTAL"),IF(AND([3]PREMIOS_GRADOS!$L136&lt;&gt;"",[3]PREMIOS_GRADOS!$L136&lt;&gt;0),[3]PREMIOS_GRADOS!$L136,""),IF($A138="TOTAL",SUM(INDIRECT("F4:F"&amp;ROW()-1)),""))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IF(AND($A138&lt;&gt;"",$A138&lt;&gt;"TOTAL"),IF(AND([3]PREMIOS_GRADOS!$O136&lt;&gt;"",[3]PREMIOS_GRADOS!$O136&lt;&gt;0),[3]PREMIOS_GRADOS!$O136,""),IF($A138="TOTAL",SUM(INDIRECT("H4:H"&amp;ROW()-1)),""))</f>
        <v/>
      </c>
      <c r="I138" s="7" t="str">
        <f ca="1">IF(AND($A138&lt;&gt;"",$A138&lt;&gt;"TOTAL"),IF(AND([3]PREMIOS_GRADOS!$Q136&lt;&gt;"",[3]PREMIOS_GRADOS!$Q136&lt;&gt;0),[3]PREMIOS_GRADOS!$Q136,""),IF($A138="TOTAL",SUM(INDIRECT("I4:I"&amp;ROW()-1)),""))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IF(AND($A138&lt;&gt;"",$A138&lt;&gt;"TOTAL"),IF(AND([3]PREMIOS_GRADOS!$T136&lt;&gt;"",[3]PREMIOS_GRADOS!$T136&lt;&gt;0),[3]PREMIOS_GRADOS!$T136,""),IF($A138="TOTAL",SUM(INDIRECT("K4:K"&amp;ROW()-1)),""))</f>
        <v/>
      </c>
      <c r="L138" s="7" t="str">
        <f ca="1">IF(AND($A138&lt;&gt;"",$A138&lt;&gt;"TOTAL"),IF(AND([3]PREMIOS_GRADOS!$V136&lt;&gt;"",[3]PREMIOS_GRADOS!$V136&lt;&gt;0),[3]PREMIOS_GRADOS!$V136,""),IF($A138="TOTAL",SUM(INDIRECT("L4:L"&amp;ROW()-1)),""))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IF(AND($A138&lt;&gt;"",$A138&lt;&gt;"TOTAL"),IF(AND([3]PREMIOS_GRADOS!$Y136&lt;&gt;"",[3]PREMIOS_GRADOS!$Y136&lt;&gt;0),[3]PREMIOS_GRADOS!$Y136,""),IF($A138="TOTAL",SUM(INDIRECT("N4:N"&amp;ROW()-1)),""))</f>
        <v/>
      </c>
      <c r="O138" s="7" t="str">
        <f ca="1">IF(AND($A138&lt;&gt;"",$A138&lt;&gt;"TOTAL"),IF(AND([3]PREMIOS_GRADOS!$AA136&lt;&gt;"",[3]PREMIOS_GRADOS!$AA136&lt;&gt;0),[3]PREMIOS_GRADOS!$AA136,""),IF($A138="TOTAL",SUM(INDIRECT("O4:O"&amp;ROW()-1)),""))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IF(AND($A138&lt;&gt;"",$A138&lt;&gt;"TOTAL"),IF(AND([3]PREMIOS_GRADOS!$AD136&lt;&gt;"",[3]PREMIOS_GRADOS!$AD136&lt;&gt;0),[3]PREMIOS_GRADOS!$AD136,""),IF($A138="TOTAL",SUM(INDIRECT("Q4:Q"&amp;ROW()-1)),""))</f>
        <v/>
      </c>
      <c r="R138" s="7" t="str">
        <f ca="1">IF(AND($A138&lt;&gt;"",$A138&lt;&gt;"TOTAL"),IF(AND([3]PREMIOS_GRADOS!$AF136&lt;&gt;"",[3]PREMIOS_GRADOS!$AF136&lt;&gt;0),[3]PREMIOS_GRADOS!$AF136,""),IF($A138="TOTAL",SUM(INDIRECT("R4:R"&amp;ROW()-1)),""))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IF(AND($A138&lt;&gt;"",$A138&lt;&gt;"TOTAL"),IF(AND([3]PREMIOS_GRADOS!$AI136&lt;&gt;"",[3]PREMIOS_GRADOS!$AI136&lt;&gt;0),[3]PREMIOS_GRADOS!$AI136,""),IF($A138="TOTAL",SUM(INDIRECT("T4:T"&amp;ROW()-1)),""))</f>
        <v/>
      </c>
      <c r="U138" s="7" t="str">
        <f ca="1">IF(AND($A138&lt;&gt;"",$A138&lt;&gt;"TOTAL"),IF(AND([3]PREMIOS_GRADOS!$AK136&lt;&gt;"",[3]PREMIOS_GRADOS!$AK136&lt;&gt;0),[3]PREMIOS_GRADOS!$AK136,""),IF($A138="TOTAL",SUM(INDIRECT("U4:U"&amp;ROW()-1)),""))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IF(AND($A138&lt;&gt;"",$A138&lt;&gt;"TOTAL"),IF(AND([3]PREMIOS_GRADOS!$AN136&lt;&gt;"",[3]PREMIOS_GRADOS!$AN136&lt;&gt;0),[3]PREMIOS_GRADOS!$AN136,""),IF($A138="TOTAL",SUM(INDIRECT("W4:W"&amp;ROW()-1)),""))</f>
        <v/>
      </c>
      <c r="X138" s="7" t="str">
        <f ca="1">IF(AND($A138&lt;&gt;"",$A138&lt;&gt;"TOTAL"),IF(AND([3]PREMIOS_GRADOS!$AP136&lt;&gt;"",[3]PREMIOS_GRADOS!$AP136&lt;&gt;0),[3]PREMIOS_GRADOS!$AP136,""),IF($A138="TOTAL",SUM(INDIRECT("X4:X"&amp;ROW()-1)),""))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IF(AND($A138&lt;&gt;"",$A138&lt;&gt;"TOTAL"),IF(AND([3]PREMIOS_GRADOS!$AS136&lt;&gt;"",[3]PREMIOS_GRADOS!$AS136&lt;&gt;0),[3]PREMIOS_GRADOS!$AS136,""),IF($A138="TOTAL",SUM(INDIRECT("Z4:Z"&amp;ROW()-1)),""))</f>
        <v/>
      </c>
      <c r="AA138" s="7" t="str">
        <f ca="1">IF(AND($A138&lt;&gt;"",$A138&lt;&gt;"TOTAL"),IF(AND([3]PREMIOS_GRADOS!$AU136&lt;&gt;"",[3]PREMIOS_GRADOS!$AU136&lt;&gt;0),[3]PREMIOS_GRADOS!$AU136,""),IF($A138="TOTAL",SUM(INDIRECT("AA4:AA"&amp;ROW()-1)),""))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IF(AND($A138&lt;&gt;"",$A138&lt;&gt;"TOTAL"),IF(AND([3]PREMIOS_GRADOS!$AX136&lt;&gt;"",[3]PREMIOS_GRADOS!$AX136&lt;&gt;0),[3]PREMIOS_GRADOS!$AX136,""),IF($A138="TOTAL",SUM(INDIRECT("AC4:AC"&amp;ROW()-1)),""))</f>
        <v/>
      </c>
      <c r="AD138" s="7" t="str">
        <f ca="1">IF(AND($A138&lt;&gt;"",$A138&lt;&gt;"TOTAL"),IF(AND([3]PREMIOS_GRADOS!$AZ136&lt;&gt;"",[3]PREMIOS_GRADOS!$AZ136&lt;&gt;0),[3]PREMIOS_GRADOS!$AZ136,""),IF($A138="TOTAL",SUM(INDIRECT("AD4:AD"&amp;ROW()-1)),""))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IF(AND($A138&lt;&gt;"",$A138&lt;&gt;"TOTAL"),IF(AND([3]PREMIOS_GRADOS!$BC136&lt;&gt;"",[3]PREMIOS_GRADOS!$BC136&lt;&gt;0),[3]PREMIOS_GRADOS!$BC136,""),IF($A138="TOTAL",SUM(INDIRECT("AF4:AF"&amp;ROW()-1)),""))</f>
        <v/>
      </c>
      <c r="AG138" s="7" t="str">
        <f ca="1">IF(AND($A138&lt;&gt;"",$A138&lt;&gt;"TOTAL"),IF(AND([3]PREMIOS_GRADOS!$BE136&lt;&gt;"",[3]PREMIOS_GRADOS!$BE136&lt;&gt;0),[3]PREMIOS_GRADOS!$BE136,""),IF($A138="TOTAL",SUM(INDIRECT("AG4:AG"&amp;ROW()-1)),""))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IF(AND($A138&lt;&gt;"",$A138&lt;&gt;"TOTAL"),IF(AND([3]PREMIOS_GRADOS!$BH136&lt;&gt;"",[3]PREMIOS_GRADOS!$BH136&lt;&gt;0),[3]PREMIOS_GRADOS!$BH136,""),IF($A138="TOTAL",SUM(INDIRECT("AI4:AI"&amp;ROW()-1)),""))</f>
        <v/>
      </c>
      <c r="AJ138" s="7" t="str">
        <f ca="1">IF(AND($A138&lt;&gt;"",$A138&lt;&gt;"TOTAL"),IF(AND([3]PREMIOS_GRADOS!$BJ136&lt;&gt;"",[3]PREMIOS_GRADOS!$BJ136&lt;&gt;0),[3]PREMIOS_GRADOS!$BJ136,""),IF($A138="TOTAL",SUM(INDIRECT("AJ4:AJ"&amp;ROW()-1)),""))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IF(AND($A138&lt;&gt;"",$A138&lt;&gt;"TOTAL"),IF(AND([3]PREMIOS_GRADOS!$BM136&lt;&gt;"",[3]PREMIOS_GRADOS!$BM136&lt;&gt;0),[3]PREMIOS_GRADOS!$BM136,""),IF($A138="TOTAL",SUM(INDIRECT("AL4:AL"&amp;ROW()-1)),""))</f>
        <v/>
      </c>
      <c r="AM138" s="7" t="str">
        <f ca="1">IF(AND($A138&lt;&gt;"",$A138&lt;&gt;"TOTAL"),IF(AND([3]PREMIOS_GRADOS!$BO136&lt;&gt;"",[3]PREMIOS_GRADOS!$BO136&lt;&gt;0),[3]PREMIOS_GRADOS!$BO136,""),IF($A138="TOTAL",SUM(INDIRECT("AM4:AM"&amp;ROW()-1)),""))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IF(AND($A138&lt;&gt;"",$A138&lt;&gt;"TOTAL"),IF(AND([3]PREMIOS_GRADOS!$BR136&lt;&gt;"",[3]PREMIOS_GRADOS!$BR136&lt;&gt;0),[3]PREMIOS_GRADOS!$BR136,""),IF($A138="TOTAL",SUM(INDIRECT("AO4:AO"&amp;ROW()-1)),""))</f>
        <v/>
      </c>
      <c r="AP138" s="7" t="str">
        <f ca="1">IF(AND($A138&lt;&gt;"",$A138&lt;&gt;"TOTAL"),IF(AND([3]PREMIOS_GRADOS!$BT136&lt;&gt;"",[3]PREMIOS_GRADOS!$BT136&lt;&gt;0),[3]PREMIOS_GRADOS!$BT136,""),IF($A138="TOTAL",SUM(INDIRECT("AP4:AP"&amp;ROW()-1)),""))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IF(AND($A138&lt;&gt;"",$A138&lt;&gt;"TOTAL"),IF(AND([3]PREMIOS_GRADOS!$BW136&lt;&gt;"",[3]PREMIOS_GRADOS!$BW136&lt;&gt;0),[3]PREMIOS_GRADOS!$BW136,""),IF($A138="TOTAL",SUM(INDIRECT("AR4:AR"&amp;ROW()-1)),""))</f>
        <v/>
      </c>
      <c r="AS138" s="7" t="str">
        <f ca="1">IF(AND($A138&lt;&gt;"",$A138&lt;&gt;"TOTAL"),IF(AND([3]PREMIOS_GRADOS!$BY136&lt;&gt;"",[3]PREMIOS_GRADOS!$BY136&lt;&gt;0),[3]PREMIOS_GRADOS!$BY136,""),IF($A138="TOTAL",SUM(INDIRECT("AS4:AS"&amp;ROW()-1)),""))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IF(AND($A138&lt;&gt;"",$A138&lt;&gt;"TOTAL"),IF(AND([3]PREMIOS_GRADOS!$CB136&lt;&gt;"",[3]PREMIOS_GRADOS!$CB136&lt;&gt;0),[3]PREMIOS_GRADOS!$CB136,""),IF($A138="TOTAL",SUM(INDIRECT("AU4:AU"&amp;ROW()-1)),""))</f>
        <v/>
      </c>
      <c r="AV138" s="7" t="str">
        <f ca="1">IF(AND($A138&lt;&gt;"",$A138&lt;&gt;"TOTAL"),IF(AND([3]PREMIOS_GRADOS!$CD136&lt;&gt;"",[3]PREMIOS_GRADOS!$CD136&lt;&gt;0),[3]PREMIOS_GRADOS!$CD136,""),IF($A138="TOTAL",SUM(INDIRECT("AV4:AV"&amp;ROW()-1)),""))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IF(AND($A138&lt;&gt;"",$A138&lt;&gt;"TOTAL"),IF(AND([3]PREMIOS_GRADOS!$CG136&lt;&gt;"",[3]PREMIOS_GRADOS!$CG136&lt;&gt;0),[3]PREMIOS_GRADOS!$CG136,""),IF($A138="TOTAL",SUM(INDIRECT("AX4:AX"&amp;ROW()-1)),""))</f>
        <v/>
      </c>
      <c r="AY138" s="7" t="str">
        <f ca="1">IF(AND($A138&lt;&gt;"",$A138&lt;&gt;"TOTAL"),IF(AND([3]PREMIOS_GRADOS!$CI136&lt;&gt;"",[3]PREMIOS_GRADOS!$CI136&lt;&gt;0),[3]PREMIOS_GRADOS!$CI136,""),IF($A138="TOTAL",SUM(INDIRECT("AY4:AY"&amp;ROW()-1)),""))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IF(AND($A138&lt;&gt;"",$A138&lt;&gt;"TOTAL"),IF(AND([3]PREMIOS_GRADOS!$CL136&lt;&gt;"",[3]PREMIOS_GRADOS!$CL136&lt;&gt;0),[3]PREMIOS_GRADOS!$CL136,""),IF($A138="TOTAL",SUM(INDIRECT("BA4:BA"&amp;ROW()-1)),""))</f>
        <v/>
      </c>
      <c r="BB138" s="7" t="str">
        <f ca="1">IF(AND($A138&lt;&gt;"",$A138&lt;&gt;"TOTAL"),IF(AND([3]PREMIOS_GRADOS!$CN136&lt;&gt;"",[3]PREMIOS_GRADOS!$CN136&lt;&gt;0),[3]PREMIOS_GRADOS!$CN136,""),IF($A138="TOTAL",SUM(INDIRECT("BB4:BB"&amp;ROW()-1)),""))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IF(AND($A138&lt;&gt;"",$A138&lt;&gt;"TOTAL"),IF(AND([3]PREMIOS_GRADOS!$CQ136&lt;&gt;"",[3]PREMIOS_GRADOS!$CQ136&lt;&gt;0),[3]PREMIOS_GRADOS!$CQ136,""),IF($A138="TOTAL",SUM(INDIRECT("BD4:BD"&amp;ROW()-1)),""))</f>
        <v/>
      </c>
      <c r="BE138" s="7" t="str">
        <f ca="1">IF(AND($A138&lt;&gt;"",$A138&lt;&gt;"TOTAL"),IF(AND([3]PREMIOS_GRADOS!$CS136&lt;&gt;"",[3]PREMIOS_GRADOS!$CS136&lt;&gt;0),[3]PREMIOS_GRADOS!$CS136,""),IF($A138="TOTAL",SUM(INDIRECT("BE4:BE"&amp;ROW()-1)),""))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IF([3]PREMIOS_GRADOS!$D137&lt;&gt;"",[3]PREMIOS_GRADOS!$D137,IF(AND([3]PREMIOS_GRADOS!$D137="",[3]PREMIOS_GRADOS!$D138="",[3]PREMIOS_GRADOS!$D136=""),"","TOTAL"))</f>
        <v/>
      </c>
      <c r="B139" s="7" t="str">
        <f ca="1">IF(AND($A139&lt;&gt;"",$A139&lt;&gt;"TOTAL"),IF(AND([3]PREMIOS_GRADOS!$E137&lt;&gt;"",[3]PREMIOS_GRADOS!$E137&lt;&gt;0),[3]PREMIOS_GRADOS!$E137,""),IF($A139="TOTAL",SUM(INDIRECT("B4:B"&amp;ROW()-1)),""))</f>
        <v/>
      </c>
      <c r="C139" s="7" t="str">
        <f ca="1">IF(AND($A139&lt;&gt;"",$A139&lt;&gt;"TOTAL"),IF(AND([3]PREMIOS_GRADOS!$G137&lt;&gt;"",[3]PREMIOS_GRADOS!$G137&lt;&gt;0),[3]PREMIOS_GRADOS!$G137,""),IF($A139="TOTAL",SUM(INDIRECT("C4:C"&amp;ROW()-1)),""))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IF(AND($A139&lt;&gt;"",$A139&lt;&gt;"TOTAL"),IF(AND([3]PREMIOS_GRADOS!$J137&lt;&gt;"",[3]PREMIOS_GRADOS!$J137&lt;&gt;0),[3]PREMIOS_GRADOS!$J137,""),IF($A139="TOTAL",SUM(INDIRECT("E4:E"&amp;ROW()-1)),""))</f>
        <v/>
      </c>
      <c r="F139" s="7" t="str">
        <f ca="1">IF(AND($A139&lt;&gt;"",$A139&lt;&gt;"TOTAL"),IF(AND([3]PREMIOS_GRADOS!$L137&lt;&gt;"",[3]PREMIOS_GRADOS!$L137&lt;&gt;0),[3]PREMIOS_GRADOS!$L137,""),IF($A139="TOTAL",SUM(INDIRECT("F4:F"&amp;ROW()-1)),""))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IF(AND($A139&lt;&gt;"",$A139&lt;&gt;"TOTAL"),IF(AND([3]PREMIOS_GRADOS!$O137&lt;&gt;"",[3]PREMIOS_GRADOS!$O137&lt;&gt;0),[3]PREMIOS_GRADOS!$O137,""),IF($A139="TOTAL",SUM(INDIRECT("H4:H"&amp;ROW()-1)),""))</f>
        <v/>
      </c>
      <c r="I139" s="7" t="str">
        <f ca="1">IF(AND($A139&lt;&gt;"",$A139&lt;&gt;"TOTAL"),IF(AND([3]PREMIOS_GRADOS!$Q137&lt;&gt;"",[3]PREMIOS_GRADOS!$Q137&lt;&gt;0),[3]PREMIOS_GRADOS!$Q137,""),IF($A139="TOTAL",SUM(INDIRECT("I4:I"&amp;ROW()-1)),""))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IF(AND($A139&lt;&gt;"",$A139&lt;&gt;"TOTAL"),IF(AND([3]PREMIOS_GRADOS!$T137&lt;&gt;"",[3]PREMIOS_GRADOS!$T137&lt;&gt;0),[3]PREMIOS_GRADOS!$T137,""),IF($A139="TOTAL",SUM(INDIRECT("K4:K"&amp;ROW()-1)),""))</f>
        <v/>
      </c>
      <c r="L139" s="7" t="str">
        <f ca="1">IF(AND($A139&lt;&gt;"",$A139&lt;&gt;"TOTAL"),IF(AND([3]PREMIOS_GRADOS!$V137&lt;&gt;"",[3]PREMIOS_GRADOS!$V137&lt;&gt;0),[3]PREMIOS_GRADOS!$V137,""),IF($A139="TOTAL",SUM(INDIRECT("L4:L"&amp;ROW()-1)),""))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IF(AND($A139&lt;&gt;"",$A139&lt;&gt;"TOTAL"),IF(AND([3]PREMIOS_GRADOS!$Y137&lt;&gt;"",[3]PREMIOS_GRADOS!$Y137&lt;&gt;0),[3]PREMIOS_GRADOS!$Y137,""),IF($A139="TOTAL",SUM(INDIRECT("N4:N"&amp;ROW()-1)),""))</f>
        <v/>
      </c>
      <c r="O139" s="7" t="str">
        <f ca="1">IF(AND($A139&lt;&gt;"",$A139&lt;&gt;"TOTAL"),IF(AND([3]PREMIOS_GRADOS!$AA137&lt;&gt;"",[3]PREMIOS_GRADOS!$AA137&lt;&gt;0),[3]PREMIOS_GRADOS!$AA137,""),IF($A139="TOTAL",SUM(INDIRECT("O4:O"&amp;ROW()-1)),""))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IF(AND($A139&lt;&gt;"",$A139&lt;&gt;"TOTAL"),IF(AND([3]PREMIOS_GRADOS!$AD137&lt;&gt;"",[3]PREMIOS_GRADOS!$AD137&lt;&gt;0),[3]PREMIOS_GRADOS!$AD137,""),IF($A139="TOTAL",SUM(INDIRECT("Q4:Q"&amp;ROW()-1)),""))</f>
        <v/>
      </c>
      <c r="R139" s="7" t="str">
        <f ca="1">IF(AND($A139&lt;&gt;"",$A139&lt;&gt;"TOTAL"),IF(AND([3]PREMIOS_GRADOS!$AF137&lt;&gt;"",[3]PREMIOS_GRADOS!$AF137&lt;&gt;0),[3]PREMIOS_GRADOS!$AF137,""),IF($A139="TOTAL",SUM(INDIRECT("R4:R"&amp;ROW()-1)),""))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IF(AND($A139&lt;&gt;"",$A139&lt;&gt;"TOTAL"),IF(AND([3]PREMIOS_GRADOS!$AI137&lt;&gt;"",[3]PREMIOS_GRADOS!$AI137&lt;&gt;0),[3]PREMIOS_GRADOS!$AI137,""),IF($A139="TOTAL",SUM(INDIRECT("T4:T"&amp;ROW()-1)),""))</f>
        <v/>
      </c>
      <c r="U139" s="7" t="str">
        <f ca="1">IF(AND($A139&lt;&gt;"",$A139&lt;&gt;"TOTAL"),IF(AND([3]PREMIOS_GRADOS!$AK137&lt;&gt;"",[3]PREMIOS_GRADOS!$AK137&lt;&gt;0),[3]PREMIOS_GRADOS!$AK137,""),IF($A139="TOTAL",SUM(INDIRECT("U4:U"&amp;ROW()-1)),""))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IF(AND($A139&lt;&gt;"",$A139&lt;&gt;"TOTAL"),IF(AND([3]PREMIOS_GRADOS!$AN137&lt;&gt;"",[3]PREMIOS_GRADOS!$AN137&lt;&gt;0),[3]PREMIOS_GRADOS!$AN137,""),IF($A139="TOTAL",SUM(INDIRECT("W4:W"&amp;ROW()-1)),""))</f>
        <v/>
      </c>
      <c r="X139" s="7" t="str">
        <f ca="1">IF(AND($A139&lt;&gt;"",$A139&lt;&gt;"TOTAL"),IF(AND([3]PREMIOS_GRADOS!$AP137&lt;&gt;"",[3]PREMIOS_GRADOS!$AP137&lt;&gt;0),[3]PREMIOS_GRADOS!$AP137,""),IF($A139="TOTAL",SUM(INDIRECT("X4:X"&amp;ROW()-1)),""))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IF(AND($A139&lt;&gt;"",$A139&lt;&gt;"TOTAL"),IF(AND([3]PREMIOS_GRADOS!$AS137&lt;&gt;"",[3]PREMIOS_GRADOS!$AS137&lt;&gt;0),[3]PREMIOS_GRADOS!$AS137,""),IF($A139="TOTAL",SUM(INDIRECT("Z4:Z"&amp;ROW()-1)),""))</f>
        <v/>
      </c>
      <c r="AA139" s="7" t="str">
        <f ca="1">IF(AND($A139&lt;&gt;"",$A139&lt;&gt;"TOTAL"),IF(AND([3]PREMIOS_GRADOS!$AU137&lt;&gt;"",[3]PREMIOS_GRADOS!$AU137&lt;&gt;0),[3]PREMIOS_GRADOS!$AU137,""),IF($A139="TOTAL",SUM(INDIRECT("AA4:AA"&amp;ROW()-1)),""))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IF(AND($A139&lt;&gt;"",$A139&lt;&gt;"TOTAL"),IF(AND([3]PREMIOS_GRADOS!$AX137&lt;&gt;"",[3]PREMIOS_GRADOS!$AX137&lt;&gt;0),[3]PREMIOS_GRADOS!$AX137,""),IF($A139="TOTAL",SUM(INDIRECT("AC4:AC"&amp;ROW()-1)),""))</f>
        <v/>
      </c>
      <c r="AD139" s="7" t="str">
        <f ca="1">IF(AND($A139&lt;&gt;"",$A139&lt;&gt;"TOTAL"),IF(AND([3]PREMIOS_GRADOS!$AZ137&lt;&gt;"",[3]PREMIOS_GRADOS!$AZ137&lt;&gt;0),[3]PREMIOS_GRADOS!$AZ137,""),IF($A139="TOTAL",SUM(INDIRECT("AD4:AD"&amp;ROW()-1)),""))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IF(AND($A139&lt;&gt;"",$A139&lt;&gt;"TOTAL"),IF(AND([3]PREMIOS_GRADOS!$BC137&lt;&gt;"",[3]PREMIOS_GRADOS!$BC137&lt;&gt;0),[3]PREMIOS_GRADOS!$BC137,""),IF($A139="TOTAL",SUM(INDIRECT("AF4:AF"&amp;ROW()-1)),""))</f>
        <v/>
      </c>
      <c r="AG139" s="7" t="str">
        <f ca="1">IF(AND($A139&lt;&gt;"",$A139&lt;&gt;"TOTAL"),IF(AND([3]PREMIOS_GRADOS!$BE137&lt;&gt;"",[3]PREMIOS_GRADOS!$BE137&lt;&gt;0),[3]PREMIOS_GRADOS!$BE137,""),IF($A139="TOTAL",SUM(INDIRECT("AG4:AG"&amp;ROW()-1)),""))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IF(AND($A139&lt;&gt;"",$A139&lt;&gt;"TOTAL"),IF(AND([3]PREMIOS_GRADOS!$BH137&lt;&gt;"",[3]PREMIOS_GRADOS!$BH137&lt;&gt;0),[3]PREMIOS_GRADOS!$BH137,""),IF($A139="TOTAL",SUM(INDIRECT("AI4:AI"&amp;ROW()-1)),""))</f>
        <v/>
      </c>
      <c r="AJ139" s="7" t="str">
        <f ca="1">IF(AND($A139&lt;&gt;"",$A139&lt;&gt;"TOTAL"),IF(AND([3]PREMIOS_GRADOS!$BJ137&lt;&gt;"",[3]PREMIOS_GRADOS!$BJ137&lt;&gt;0),[3]PREMIOS_GRADOS!$BJ137,""),IF($A139="TOTAL",SUM(INDIRECT("AJ4:AJ"&amp;ROW()-1)),""))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IF(AND($A139&lt;&gt;"",$A139&lt;&gt;"TOTAL"),IF(AND([3]PREMIOS_GRADOS!$BM137&lt;&gt;"",[3]PREMIOS_GRADOS!$BM137&lt;&gt;0),[3]PREMIOS_GRADOS!$BM137,""),IF($A139="TOTAL",SUM(INDIRECT("AL4:AL"&amp;ROW()-1)),""))</f>
        <v/>
      </c>
      <c r="AM139" s="7" t="str">
        <f ca="1">IF(AND($A139&lt;&gt;"",$A139&lt;&gt;"TOTAL"),IF(AND([3]PREMIOS_GRADOS!$BO137&lt;&gt;"",[3]PREMIOS_GRADOS!$BO137&lt;&gt;0),[3]PREMIOS_GRADOS!$BO137,""),IF($A139="TOTAL",SUM(INDIRECT("AM4:AM"&amp;ROW()-1)),""))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IF(AND($A139&lt;&gt;"",$A139&lt;&gt;"TOTAL"),IF(AND([3]PREMIOS_GRADOS!$BR137&lt;&gt;"",[3]PREMIOS_GRADOS!$BR137&lt;&gt;0),[3]PREMIOS_GRADOS!$BR137,""),IF($A139="TOTAL",SUM(INDIRECT("AO4:AO"&amp;ROW()-1)),""))</f>
        <v/>
      </c>
      <c r="AP139" s="7" t="str">
        <f ca="1">IF(AND($A139&lt;&gt;"",$A139&lt;&gt;"TOTAL"),IF(AND([3]PREMIOS_GRADOS!$BT137&lt;&gt;"",[3]PREMIOS_GRADOS!$BT137&lt;&gt;0),[3]PREMIOS_GRADOS!$BT137,""),IF($A139="TOTAL",SUM(INDIRECT("AP4:AP"&amp;ROW()-1)),""))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IF(AND($A139&lt;&gt;"",$A139&lt;&gt;"TOTAL"),IF(AND([3]PREMIOS_GRADOS!$BW137&lt;&gt;"",[3]PREMIOS_GRADOS!$BW137&lt;&gt;0),[3]PREMIOS_GRADOS!$BW137,""),IF($A139="TOTAL",SUM(INDIRECT("AR4:AR"&amp;ROW()-1)),""))</f>
        <v/>
      </c>
      <c r="AS139" s="7" t="str">
        <f ca="1">IF(AND($A139&lt;&gt;"",$A139&lt;&gt;"TOTAL"),IF(AND([3]PREMIOS_GRADOS!$BY137&lt;&gt;"",[3]PREMIOS_GRADOS!$BY137&lt;&gt;0),[3]PREMIOS_GRADOS!$BY137,""),IF($A139="TOTAL",SUM(INDIRECT("AS4:AS"&amp;ROW()-1)),""))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IF(AND($A139&lt;&gt;"",$A139&lt;&gt;"TOTAL"),IF(AND([3]PREMIOS_GRADOS!$CB137&lt;&gt;"",[3]PREMIOS_GRADOS!$CB137&lt;&gt;0),[3]PREMIOS_GRADOS!$CB137,""),IF($A139="TOTAL",SUM(INDIRECT("AU4:AU"&amp;ROW()-1)),""))</f>
        <v/>
      </c>
      <c r="AV139" s="7" t="str">
        <f ca="1">IF(AND($A139&lt;&gt;"",$A139&lt;&gt;"TOTAL"),IF(AND([3]PREMIOS_GRADOS!$CD137&lt;&gt;"",[3]PREMIOS_GRADOS!$CD137&lt;&gt;0),[3]PREMIOS_GRADOS!$CD137,""),IF($A139="TOTAL",SUM(INDIRECT("AV4:AV"&amp;ROW()-1)),""))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IF(AND($A139&lt;&gt;"",$A139&lt;&gt;"TOTAL"),IF(AND([3]PREMIOS_GRADOS!$CG137&lt;&gt;"",[3]PREMIOS_GRADOS!$CG137&lt;&gt;0),[3]PREMIOS_GRADOS!$CG137,""),IF($A139="TOTAL",SUM(INDIRECT("AX4:AX"&amp;ROW()-1)),""))</f>
        <v/>
      </c>
      <c r="AY139" s="7" t="str">
        <f ca="1">IF(AND($A139&lt;&gt;"",$A139&lt;&gt;"TOTAL"),IF(AND([3]PREMIOS_GRADOS!$CI137&lt;&gt;"",[3]PREMIOS_GRADOS!$CI137&lt;&gt;0),[3]PREMIOS_GRADOS!$CI137,""),IF($A139="TOTAL",SUM(INDIRECT("AY4:AY"&amp;ROW()-1)),""))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IF(AND($A139&lt;&gt;"",$A139&lt;&gt;"TOTAL"),IF(AND([3]PREMIOS_GRADOS!$CL137&lt;&gt;"",[3]PREMIOS_GRADOS!$CL137&lt;&gt;0),[3]PREMIOS_GRADOS!$CL137,""),IF($A139="TOTAL",SUM(INDIRECT("BA4:BA"&amp;ROW()-1)),""))</f>
        <v/>
      </c>
      <c r="BB139" s="7" t="str">
        <f ca="1">IF(AND($A139&lt;&gt;"",$A139&lt;&gt;"TOTAL"),IF(AND([3]PREMIOS_GRADOS!$CN137&lt;&gt;"",[3]PREMIOS_GRADOS!$CN137&lt;&gt;0),[3]PREMIOS_GRADOS!$CN137,""),IF($A139="TOTAL",SUM(INDIRECT("BB4:BB"&amp;ROW()-1)),""))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IF(AND($A139&lt;&gt;"",$A139&lt;&gt;"TOTAL"),IF(AND([3]PREMIOS_GRADOS!$CQ137&lt;&gt;"",[3]PREMIOS_GRADOS!$CQ137&lt;&gt;0),[3]PREMIOS_GRADOS!$CQ137,""),IF($A139="TOTAL",SUM(INDIRECT("BD4:BD"&amp;ROW()-1)),""))</f>
        <v/>
      </c>
      <c r="BE139" s="7" t="str">
        <f ca="1">IF(AND($A139&lt;&gt;"",$A139&lt;&gt;"TOTAL"),IF(AND([3]PREMIOS_GRADOS!$CS137&lt;&gt;"",[3]PREMIOS_GRADOS!$CS137&lt;&gt;0),[3]PREMIOS_GRADOS!$CS137,""),IF($A139="TOTAL",SUM(INDIRECT("BE4:BE"&amp;ROW()-1)),""))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IF([3]PREMIOS_GRADOS!$D138&lt;&gt;"",[3]PREMIOS_GRADOS!$D138,IF(AND([3]PREMIOS_GRADOS!$D138="",[3]PREMIOS_GRADOS!$D139="",[3]PREMIOS_GRADOS!$D137=""),"","TOTAL"))</f>
        <v/>
      </c>
      <c r="B140" s="7" t="str">
        <f ca="1">IF(AND($A140&lt;&gt;"",$A140&lt;&gt;"TOTAL"),IF(AND([3]PREMIOS_GRADOS!$E138&lt;&gt;"",[3]PREMIOS_GRADOS!$E138&lt;&gt;0),[3]PREMIOS_GRADOS!$E138,""),IF($A140="TOTAL",SUM(INDIRECT("B4:B"&amp;ROW()-1)),""))</f>
        <v/>
      </c>
      <c r="C140" s="7" t="str">
        <f ca="1">IF(AND($A140&lt;&gt;"",$A140&lt;&gt;"TOTAL"),IF(AND([3]PREMIOS_GRADOS!$G138&lt;&gt;"",[3]PREMIOS_GRADOS!$G138&lt;&gt;0),[3]PREMIOS_GRADOS!$G138,""),IF($A140="TOTAL",SUM(INDIRECT("C4:C"&amp;ROW()-1)),""))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IF(AND($A140&lt;&gt;"",$A140&lt;&gt;"TOTAL"),IF(AND([3]PREMIOS_GRADOS!$J138&lt;&gt;"",[3]PREMIOS_GRADOS!$J138&lt;&gt;0),[3]PREMIOS_GRADOS!$J138,""),IF($A140="TOTAL",SUM(INDIRECT("E4:E"&amp;ROW()-1)),""))</f>
        <v/>
      </c>
      <c r="F140" s="7" t="str">
        <f ca="1">IF(AND($A140&lt;&gt;"",$A140&lt;&gt;"TOTAL"),IF(AND([3]PREMIOS_GRADOS!$L138&lt;&gt;"",[3]PREMIOS_GRADOS!$L138&lt;&gt;0),[3]PREMIOS_GRADOS!$L138,""),IF($A140="TOTAL",SUM(INDIRECT("F4:F"&amp;ROW()-1)),""))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IF(AND($A140&lt;&gt;"",$A140&lt;&gt;"TOTAL"),IF(AND([3]PREMIOS_GRADOS!$O138&lt;&gt;"",[3]PREMIOS_GRADOS!$O138&lt;&gt;0),[3]PREMIOS_GRADOS!$O138,""),IF($A140="TOTAL",SUM(INDIRECT("H4:H"&amp;ROW()-1)),""))</f>
        <v/>
      </c>
      <c r="I140" s="7" t="str">
        <f ca="1">IF(AND($A140&lt;&gt;"",$A140&lt;&gt;"TOTAL"),IF(AND([3]PREMIOS_GRADOS!$Q138&lt;&gt;"",[3]PREMIOS_GRADOS!$Q138&lt;&gt;0),[3]PREMIOS_GRADOS!$Q138,""),IF($A140="TOTAL",SUM(INDIRECT("I4:I"&amp;ROW()-1)),""))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IF(AND($A140&lt;&gt;"",$A140&lt;&gt;"TOTAL"),IF(AND([3]PREMIOS_GRADOS!$T138&lt;&gt;"",[3]PREMIOS_GRADOS!$T138&lt;&gt;0),[3]PREMIOS_GRADOS!$T138,""),IF($A140="TOTAL",SUM(INDIRECT("K4:K"&amp;ROW()-1)),""))</f>
        <v/>
      </c>
      <c r="L140" s="7" t="str">
        <f ca="1">IF(AND($A140&lt;&gt;"",$A140&lt;&gt;"TOTAL"),IF(AND([3]PREMIOS_GRADOS!$V138&lt;&gt;"",[3]PREMIOS_GRADOS!$V138&lt;&gt;0),[3]PREMIOS_GRADOS!$V138,""),IF($A140="TOTAL",SUM(INDIRECT("L4:L"&amp;ROW()-1)),""))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IF(AND($A140&lt;&gt;"",$A140&lt;&gt;"TOTAL"),IF(AND([3]PREMIOS_GRADOS!$Y138&lt;&gt;"",[3]PREMIOS_GRADOS!$Y138&lt;&gt;0),[3]PREMIOS_GRADOS!$Y138,""),IF($A140="TOTAL",SUM(INDIRECT("N4:N"&amp;ROW()-1)),""))</f>
        <v/>
      </c>
      <c r="O140" s="7" t="str">
        <f ca="1">IF(AND($A140&lt;&gt;"",$A140&lt;&gt;"TOTAL"),IF(AND([3]PREMIOS_GRADOS!$AA138&lt;&gt;"",[3]PREMIOS_GRADOS!$AA138&lt;&gt;0),[3]PREMIOS_GRADOS!$AA138,""),IF($A140="TOTAL",SUM(INDIRECT("O4:O"&amp;ROW()-1)),""))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IF(AND($A140&lt;&gt;"",$A140&lt;&gt;"TOTAL"),IF(AND([3]PREMIOS_GRADOS!$AD138&lt;&gt;"",[3]PREMIOS_GRADOS!$AD138&lt;&gt;0),[3]PREMIOS_GRADOS!$AD138,""),IF($A140="TOTAL",SUM(INDIRECT("Q4:Q"&amp;ROW()-1)),""))</f>
        <v/>
      </c>
      <c r="R140" s="7" t="str">
        <f ca="1">IF(AND($A140&lt;&gt;"",$A140&lt;&gt;"TOTAL"),IF(AND([3]PREMIOS_GRADOS!$AF138&lt;&gt;"",[3]PREMIOS_GRADOS!$AF138&lt;&gt;0),[3]PREMIOS_GRADOS!$AF138,""),IF($A140="TOTAL",SUM(INDIRECT("R4:R"&amp;ROW()-1)),""))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IF(AND($A140&lt;&gt;"",$A140&lt;&gt;"TOTAL"),IF(AND([3]PREMIOS_GRADOS!$AI138&lt;&gt;"",[3]PREMIOS_GRADOS!$AI138&lt;&gt;0),[3]PREMIOS_GRADOS!$AI138,""),IF($A140="TOTAL",SUM(INDIRECT("T4:T"&amp;ROW()-1)),""))</f>
        <v/>
      </c>
      <c r="U140" s="7" t="str">
        <f ca="1">IF(AND($A140&lt;&gt;"",$A140&lt;&gt;"TOTAL"),IF(AND([3]PREMIOS_GRADOS!$AK138&lt;&gt;"",[3]PREMIOS_GRADOS!$AK138&lt;&gt;0),[3]PREMIOS_GRADOS!$AK138,""),IF($A140="TOTAL",SUM(INDIRECT("U4:U"&amp;ROW()-1)),""))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IF(AND($A140&lt;&gt;"",$A140&lt;&gt;"TOTAL"),IF(AND([3]PREMIOS_GRADOS!$AN138&lt;&gt;"",[3]PREMIOS_GRADOS!$AN138&lt;&gt;0),[3]PREMIOS_GRADOS!$AN138,""),IF($A140="TOTAL",SUM(INDIRECT("W4:W"&amp;ROW()-1)),""))</f>
        <v/>
      </c>
      <c r="X140" s="7" t="str">
        <f ca="1">IF(AND($A140&lt;&gt;"",$A140&lt;&gt;"TOTAL"),IF(AND([3]PREMIOS_GRADOS!$AP138&lt;&gt;"",[3]PREMIOS_GRADOS!$AP138&lt;&gt;0),[3]PREMIOS_GRADOS!$AP138,""),IF($A140="TOTAL",SUM(INDIRECT("X4:X"&amp;ROW()-1)),""))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IF(AND($A140&lt;&gt;"",$A140&lt;&gt;"TOTAL"),IF(AND([3]PREMIOS_GRADOS!$AS138&lt;&gt;"",[3]PREMIOS_GRADOS!$AS138&lt;&gt;0),[3]PREMIOS_GRADOS!$AS138,""),IF($A140="TOTAL",SUM(INDIRECT("Z4:Z"&amp;ROW()-1)),""))</f>
        <v/>
      </c>
      <c r="AA140" s="7" t="str">
        <f ca="1">IF(AND($A140&lt;&gt;"",$A140&lt;&gt;"TOTAL"),IF(AND([3]PREMIOS_GRADOS!$AU138&lt;&gt;"",[3]PREMIOS_GRADOS!$AU138&lt;&gt;0),[3]PREMIOS_GRADOS!$AU138,""),IF($A140="TOTAL",SUM(INDIRECT("AA4:AA"&amp;ROW()-1)),""))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IF(AND($A140&lt;&gt;"",$A140&lt;&gt;"TOTAL"),IF(AND([3]PREMIOS_GRADOS!$AX138&lt;&gt;"",[3]PREMIOS_GRADOS!$AX138&lt;&gt;0),[3]PREMIOS_GRADOS!$AX138,""),IF($A140="TOTAL",SUM(INDIRECT("AC4:AC"&amp;ROW()-1)),""))</f>
        <v/>
      </c>
      <c r="AD140" s="7" t="str">
        <f ca="1">IF(AND($A140&lt;&gt;"",$A140&lt;&gt;"TOTAL"),IF(AND([3]PREMIOS_GRADOS!$AZ138&lt;&gt;"",[3]PREMIOS_GRADOS!$AZ138&lt;&gt;0),[3]PREMIOS_GRADOS!$AZ138,""),IF($A140="TOTAL",SUM(INDIRECT("AD4:AD"&amp;ROW()-1)),""))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IF(AND($A140&lt;&gt;"",$A140&lt;&gt;"TOTAL"),IF(AND([3]PREMIOS_GRADOS!$BC138&lt;&gt;"",[3]PREMIOS_GRADOS!$BC138&lt;&gt;0),[3]PREMIOS_GRADOS!$BC138,""),IF($A140="TOTAL",SUM(INDIRECT("AF4:AF"&amp;ROW()-1)),""))</f>
        <v/>
      </c>
      <c r="AG140" s="7" t="str">
        <f ca="1">IF(AND($A140&lt;&gt;"",$A140&lt;&gt;"TOTAL"),IF(AND([3]PREMIOS_GRADOS!$BE138&lt;&gt;"",[3]PREMIOS_GRADOS!$BE138&lt;&gt;0),[3]PREMIOS_GRADOS!$BE138,""),IF($A140="TOTAL",SUM(INDIRECT("AG4:AG"&amp;ROW()-1)),""))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IF(AND($A140&lt;&gt;"",$A140&lt;&gt;"TOTAL"),IF(AND([3]PREMIOS_GRADOS!$BH138&lt;&gt;"",[3]PREMIOS_GRADOS!$BH138&lt;&gt;0),[3]PREMIOS_GRADOS!$BH138,""),IF($A140="TOTAL",SUM(INDIRECT("AI4:AI"&amp;ROW()-1)),""))</f>
        <v/>
      </c>
      <c r="AJ140" s="7" t="str">
        <f ca="1">IF(AND($A140&lt;&gt;"",$A140&lt;&gt;"TOTAL"),IF(AND([3]PREMIOS_GRADOS!$BJ138&lt;&gt;"",[3]PREMIOS_GRADOS!$BJ138&lt;&gt;0),[3]PREMIOS_GRADOS!$BJ138,""),IF($A140="TOTAL",SUM(INDIRECT("AJ4:AJ"&amp;ROW()-1)),""))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IF(AND($A140&lt;&gt;"",$A140&lt;&gt;"TOTAL"),IF(AND([3]PREMIOS_GRADOS!$BM138&lt;&gt;"",[3]PREMIOS_GRADOS!$BM138&lt;&gt;0),[3]PREMIOS_GRADOS!$BM138,""),IF($A140="TOTAL",SUM(INDIRECT("AL4:AL"&amp;ROW()-1)),""))</f>
        <v/>
      </c>
      <c r="AM140" s="7" t="str">
        <f ca="1">IF(AND($A140&lt;&gt;"",$A140&lt;&gt;"TOTAL"),IF(AND([3]PREMIOS_GRADOS!$BO138&lt;&gt;"",[3]PREMIOS_GRADOS!$BO138&lt;&gt;0),[3]PREMIOS_GRADOS!$BO138,""),IF($A140="TOTAL",SUM(INDIRECT("AM4:AM"&amp;ROW()-1)),""))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IF(AND($A140&lt;&gt;"",$A140&lt;&gt;"TOTAL"),IF(AND([3]PREMIOS_GRADOS!$BR138&lt;&gt;"",[3]PREMIOS_GRADOS!$BR138&lt;&gt;0),[3]PREMIOS_GRADOS!$BR138,""),IF($A140="TOTAL",SUM(INDIRECT("AO4:AO"&amp;ROW()-1)),""))</f>
        <v/>
      </c>
      <c r="AP140" s="7" t="str">
        <f ca="1">IF(AND($A140&lt;&gt;"",$A140&lt;&gt;"TOTAL"),IF(AND([3]PREMIOS_GRADOS!$BT138&lt;&gt;"",[3]PREMIOS_GRADOS!$BT138&lt;&gt;0),[3]PREMIOS_GRADOS!$BT138,""),IF($A140="TOTAL",SUM(INDIRECT("AP4:AP"&amp;ROW()-1)),""))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IF(AND($A140&lt;&gt;"",$A140&lt;&gt;"TOTAL"),IF(AND([3]PREMIOS_GRADOS!$BW138&lt;&gt;"",[3]PREMIOS_GRADOS!$BW138&lt;&gt;0),[3]PREMIOS_GRADOS!$BW138,""),IF($A140="TOTAL",SUM(INDIRECT("AR4:AR"&amp;ROW()-1)),""))</f>
        <v/>
      </c>
      <c r="AS140" s="7" t="str">
        <f ca="1">IF(AND($A140&lt;&gt;"",$A140&lt;&gt;"TOTAL"),IF(AND([3]PREMIOS_GRADOS!$BY138&lt;&gt;"",[3]PREMIOS_GRADOS!$BY138&lt;&gt;0),[3]PREMIOS_GRADOS!$BY138,""),IF($A140="TOTAL",SUM(INDIRECT("AS4:AS"&amp;ROW()-1)),""))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IF(AND($A140&lt;&gt;"",$A140&lt;&gt;"TOTAL"),IF(AND([3]PREMIOS_GRADOS!$CB138&lt;&gt;"",[3]PREMIOS_GRADOS!$CB138&lt;&gt;0),[3]PREMIOS_GRADOS!$CB138,""),IF($A140="TOTAL",SUM(INDIRECT("AU4:AU"&amp;ROW()-1)),""))</f>
        <v/>
      </c>
      <c r="AV140" s="7" t="str">
        <f ca="1">IF(AND($A140&lt;&gt;"",$A140&lt;&gt;"TOTAL"),IF(AND([3]PREMIOS_GRADOS!$CD138&lt;&gt;"",[3]PREMIOS_GRADOS!$CD138&lt;&gt;0),[3]PREMIOS_GRADOS!$CD138,""),IF($A140="TOTAL",SUM(INDIRECT("AV4:AV"&amp;ROW()-1)),""))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IF(AND($A140&lt;&gt;"",$A140&lt;&gt;"TOTAL"),IF(AND([3]PREMIOS_GRADOS!$CG138&lt;&gt;"",[3]PREMIOS_GRADOS!$CG138&lt;&gt;0),[3]PREMIOS_GRADOS!$CG138,""),IF($A140="TOTAL",SUM(INDIRECT("AX4:AX"&amp;ROW()-1)),""))</f>
        <v/>
      </c>
      <c r="AY140" s="7" t="str">
        <f ca="1">IF(AND($A140&lt;&gt;"",$A140&lt;&gt;"TOTAL"),IF(AND([3]PREMIOS_GRADOS!$CI138&lt;&gt;"",[3]PREMIOS_GRADOS!$CI138&lt;&gt;0),[3]PREMIOS_GRADOS!$CI138,""),IF($A140="TOTAL",SUM(INDIRECT("AY4:AY"&amp;ROW()-1)),""))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IF(AND($A140&lt;&gt;"",$A140&lt;&gt;"TOTAL"),IF(AND([3]PREMIOS_GRADOS!$CL138&lt;&gt;"",[3]PREMIOS_GRADOS!$CL138&lt;&gt;0),[3]PREMIOS_GRADOS!$CL138,""),IF($A140="TOTAL",SUM(INDIRECT("BA4:BA"&amp;ROW()-1)),""))</f>
        <v/>
      </c>
      <c r="BB140" s="7" t="str">
        <f ca="1">IF(AND($A140&lt;&gt;"",$A140&lt;&gt;"TOTAL"),IF(AND([3]PREMIOS_GRADOS!$CN138&lt;&gt;"",[3]PREMIOS_GRADOS!$CN138&lt;&gt;0),[3]PREMIOS_GRADOS!$CN138,""),IF($A140="TOTAL",SUM(INDIRECT("BB4:BB"&amp;ROW()-1)),""))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IF(AND($A140&lt;&gt;"",$A140&lt;&gt;"TOTAL"),IF(AND([3]PREMIOS_GRADOS!$CQ138&lt;&gt;"",[3]PREMIOS_GRADOS!$CQ138&lt;&gt;0),[3]PREMIOS_GRADOS!$CQ138,""),IF($A140="TOTAL",SUM(INDIRECT("BD4:BD"&amp;ROW()-1)),""))</f>
        <v/>
      </c>
      <c r="BE140" s="7" t="str">
        <f ca="1">IF(AND($A140&lt;&gt;"",$A140&lt;&gt;"TOTAL"),IF(AND([3]PREMIOS_GRADOS!$CS138&lt;&gt;"",[3]PREMIOS_GRADOS!$CS138&lt;&gt;0),[3]PREMIOS_GRADOS!$CS138,""),IF($A140="TOTAL",SUM(INDIRECT("BE4:BE"&amp;ROW()-1)),""))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IF([3]PREMIOS_GRADOS!$D139&lt;&gt;"",[3]PREMIOS_GRADOS!$D139,IF(AND([3]PREMIOS_GRADOS!$D139="",[3]PREMIOS_GRADOS!$D140="",[3]PREMIOS_GRADOS!$D138=""),"","TOTAL"))</f>
        <v/>
      </c>
      <c r="B141" s="7" t="str">
        <f ca="1">IF(AND($A141&lt;&gt;"",$A141&lt;&gt;"TOTAL"),IF(AND([3]PREMIOS_GRADOS!$E139&lt;&gt;"",[3]PREMIOS_GRADOS!$E139&lt;&gt;0),[3]PREMIOS_GRADOS!$E139,""),IF($A141="TOTAL",SUM(INDIRECT("B4:B"&amp;ROW()-1)),""))</f>
        <v/>
      </c>
      <c r="C141" s="7" t="str">
        <f ca="1">IF(AND($A141&lt;&gt;"",$A141&lt;&gt;"TOTAL"),IF(AND([3]PREMIOS_GRADOS!$G139&lt;&gt;"",[3]PREMIOS_GRADOS!$G139&lt;&gt;0),[3]PREMIOS_GRADOS!$G139,""),IF($A141="TOTAL",SUM(INDIRECT("C4:C"&amp;ROW()-1)),""))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IF(AND($A141&lt;&gt;"",$A141&lt;&gt;"TOTAL"),IF(AND([3]PREMIOS_GRADOS!$J139&lt;&gt;"",[3]PREMIOS_GRADOS!$J139&lt;&gt;0),[3]PREMIOS_GRADOS!$J139,""),IF($A141="TOTAL",SUM(INDIRECT("E4:E"&amp;ROW()-1)),""))</f>
        <v/>
      </c>
      <c r="F141" s="7" t="str">
        <f ca="1">IF(AND($A141&lt;&gt;"",$A141&lt;&gt;"TOTAL"),IF(AND([3]PREMIOS_GRADOS!$L139&lt;&gt;"",[3]PREMIOS_GRADOS!$L139&lt;&gt;0),[3]PREMIOS_GRADOS!$L139,""),IF($A141="TOTAL",SUM(INDIRECT("F4:F"&amp;ROW()-1)),""))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IF(AND($A141&lt;&gt;"",$A141&lt;&gt;"TOTAL"),IF(AND([3]PREMIOS_GRADOS!$O139&lt;&gt;"",[3]PREMIOS_GRADOS!$O139&lt;&gt;0),[3]PREMIOS_GRADOS!$O139,""),IF($A141="TOTAL",SUM(INDIRECT("H4:H"&amp;ROW()-1)),""))</f>
        <v/>
      </c>
      <c r="I141" s="7" t="str">
        <f ca="1">IF(AND($A141&lt;&gt;"",$A141&lt;&gt;"TOTAL"),IF(AND([3]PREMIOS_GRADOS!$Q139&lt;&gt;"",[3]PREMIOS_GRADOS!$Q139&lt;&gt;0),[3]PREMIOS_GRADOS!$Q139,""),IF($A141="TOTAL",SUM(INDIRECT("I4:I"&amp;ROW()-1)),""))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IF(AND($A141&lt;&gt;"",$A141&lt;&gt;"TOTAL"),IF(AND([3]PREMIOS_GRADOS!$T139&lt;&gt;"",[3]PREMIOS_GRADOS!$T139&lt;&gt;0),[3]PREMIOS_GRADOS!$T139,""),IF($A141="TOTAL",SUM(INDIRECT("K4:K"&amp;ROW()-1)),""))</f>
        <v/>
      </c>
      <c r="L141" s="7" t="str">
        <f ca="1">IF(AND($A141&lt;&gt;"",$A141&lt;&gt;"TOTAL"),IF(AND([3]PREMIOS_GRADOS!$V139&lt;&gt;"",[3]PREMIOS_GRADOS!$V139&lt;&gt;0),[3]PREMIOS_GRADOS!$V139,""),IF($A141="TOTAL",SUM(INDIRECT("L4:L"&amp;ROW()-1)),""))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IF(AND($A141&lt;&gt;"",$A141&lt;&gt;"TOTAL"),IF(AND([3]PREMIOS_GRADOS!$Y139&lt;&gt;"",[3]PREMIOS_GRADOS!$Y139&lt;&gt;0),[3]PREMIOS_GRADOS!$Y139,""),IF($A141="TOTAL",SUM(INDIRECT("N4:N"&amp;ROW()-1)),""))</f>
        <v/>
      </c>
      <c r="O141" s="7" t="str">
        <f ca="1">IF(AND($A141&lt;&gt;"",$A141&lt;&gt;"TOTAL"),IF(AND([3]PREMIOS_GRADOS!$AA139&lt;&gt;"",[3]PREMIOS_GRADOS!$AA139&lt;&gt;0),[3]PREMIOS_GRADOS!$AA139,""),IF($A141="TOTAL",SUM(INDIRECT("O4:O"&amp;ROW()-1)),""))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IF(AND($A141&lt;&gt;"",$A141&lt;&gt;"TOTAL"),IF(AND([3]PREMIOS_GRADOS!$AD139&lt;&gt;"",[3]PREMIOS_GRADOS!$AD139&lt;&gt;0),[3]PREMIOS_GRADOS!$AD139,""),IF($A141="TOTAL",SUM(INDIRECT("Q4:Q"&amp;ROW()-1)),""))</f>
        <v/>
      </c>
      <c r="R141" s="7" t="str">
        <f ca="1">IF(AND($A141&lt;&gt;"",$A141&lt;&gt;"TOTAL"),IF(AND([3]PREMIOS_GRADOS!$AF139&lt;&gt;"",[3]PREMIOS_GRADOS!$AF139&lt;&gt;0),[3]PREMIOS_GRADOS!$AF139,""),IF($A141="TOTAL",SUM(INDIRECT("R4:R"&amp;ROW()-1)),""))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IF(AND($A141&lt;&gt;"",$A141&lt;&gt;"TOTAL"),IF(AND([3]PREMIOS_GRADOS!$AI139&lt;&gt;"",[3]PREMIOS_GRADOS!$AI139&lt;&gt;0),[3]PREMIOS_GRADOS!$AI139,""),IF($A141="TOTAL",SUM(INDIRECT("T4:T"&amp;ROW()-1)),""))</f>
        <v/>
      </c>
      <c r="U141" s="7" t="str">
        <f ca="1">IF(AND($A141&lt;&gt;"",$A141&lt;&gt;"TOTAL"),IF(AND([3]PREMIOS_GRADOS!$AK139&lt;&gt;"",[3]PREMIOS_GRADOS!$AK139&lt;&gt;0),[3]PREMIOS_GRADOS!$AK139,""),IF($A141="TOTAL",SUM(INDIRECT("U4:U"&amp;ROW()-1)),""))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IF(AND($A141&lt;&gt;"",$A141&lt;&gt;"TOTAL"),IF(AND([3]PREMIOS_GRADOS!$AN139&lt;&gt;"",[3]PREMIOS_GRADOS!$AN139&lt;&gt;0),[3]PREMIOS_GRADOS!$AN139,""),IF($A141="TOTAL",SUM(INDIRECT("W4:W"&amp;ROW()-1)),""))</f>
        <v/>
      </c>
      <c r="X141" s="7" t="str">
        <f ca="1">IF(AND($A141&lt;&gt;"",$A141&lt;&gt;"TOTAL"),IF(AND([3]PREMIOS_GRADOS!$AP139&lt;&gt;"",[3]PREMIOS_GRADOS!$AP139&lt;&gt;0),[3]PREMIOS_GRADOS!$AP139,""),IF($A141="TOTAL",SUM(INDIRECT("X4:X"&amp;ROW()-1)),""))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IF(AND($A141&lt;&gt;"",$A141&lt;&gt;"TOTAL"),IF(AND([3]PREMIOS_GRADOS!$AS139&lt;&gt;"",[3]PREMIOS_GRADOS!$AS139&lt;&gt;0),[3]PREMIOS_GRADOS!$AS139,""),IF($A141="TOTAL",SUM(INDIRECT("Z4:Z"&amp;ROW()-1)),""))</f>
        <v/>
      </c>
      <c r="AA141" s="7" t="str">
        <f ca="1">IF(AND($A141&lt;&gt;"",$A141&lt;&gt;"TOTAL"),IF(AND([3]PREMIOS_GRADOS!$AU139&lt;&gt;"",[3]PREMIOS_GRADOS!$AU139&lt;&gt;0),[3]PREMIOS_GRADOS!$AU139,""),IF($A141="TOTAL",SUM(INDIRECT("AA4:AA"&amp;ROW()-1)),""))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IF(AND($A141&lt;&gt;"",$A141&lt;&gt;"TOTAL"),IF(AND([3]PREMIOS_GRADOS!$AX139&lt;&gt;"",[3]PREMIOS_GRADOS!$AX139&lt;&gt;0),[3]PREMIOS_GRADOS!$AX139,""),IF($A141="TOTAL",SUM(INDIRECT("AC4:AC"&amp;ROW()-1)),""))</f>
        <v/>
      </c>
      <c r="AD141" s="7" t="str">
        <f ca="1">IF(AND($A141&lt;&gt;"",$A141&lt;&gt;"TOTAL"),IF(AND([3]PREMIOS_GRADOS!$AZ139&lt;&gt;"",[3]PREMIOS_GRADOS!$AZ139&lt;&gt;0),[3]PREMIOS_GRADOS!$AZ139,""),IF($A141="TOTAL",SUM(INDIRECT("AD4:AD"&amp;ROW()-1)),""))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IF(AND($A141&lt;&gt;"",$A141&lt;&gt;"TOTAL"),IF(AND([3]PREMIOS_GRADOS!$BC139&lt;&gt;"",[3]PREMIOS_GRADOS!$BC139&lt;&gt;0),[3]PREMIOS_GRADOS!$BC139,""),IF($A141="TOTAL",SUM(INDIRECT("AF4:AF"&amp;ROW()-1)),""))</f>
        <v/>
      </c>
      <c r="AG141" s="7" t="str">
        <f ca="1">IF(AND($A141&lt;&gt;"",$A141&lt;&gt;"TOTAL"),IF(AND([3]PREMIOS_GRADOS!$BE139&lt;&gt;"",[3]PREMIOS_GRADOS!$BE139&lt;&gt;0),[3]PREMIOS_GRADOS!$BE139,""),IF($A141="TOTAL",SUM(INDIRECT("AG4:AG"&amp;ROW()-1)),""))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IF(AND($A141&lt;&gt;"",$A141&lt;&gt;"TOTAL"),IF(AND([3]PREMIOS_GRADOS!$BH139&lt;&gt;"",[3]PREMIOS_GRADOS!$BH139&lt;&gt;0),[3]PREMIOS_GRADOS!$BH139,""),IF($A141="TOTAL",SUM(INDIRECT("AI4:AI"&amp;ROW()-1)),""))</f>
        <v/>
      </c>
      <c r="AJ141" s="7" t="str">
        <f ca="1">IF(AND($A141&lt;&gt;"",$A141&lt;&gt;"TOTAL"),IF(AND([3]PREMIOS_GRADOS!$BJ139&lt;&gt;"",[3]PREMIOS_GRADOS!$BJ139&lt;&gt;0),[3]PREMIOS_GRADOS!$BJ139,""),IF($A141="TOTAL",SUM(INDIRECT("AJ4:AJ"&amp;ROW()-1)),""))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IF(AND($A141&lt;&gt;"",$A141&lt;&gt;"TOTAL"),IF(AND([3]PREMIOS_GRADOS!$BM139&lt;&gt;"",[3]PREMIOS_GRADOS!$BM139&lt;&gt;0),[3]PREMIOS_GRADOS!$BM139,""),IF($A141="TOTAL",SUM(INDIRECT("AL4:AL"&amp;ROW()-1)),""))</f>
        <v/>
      </c>
      <c r="AM141" s="7" t="str">
        <f ca="1">IF(AND($A141&lt;&gt;"",$A141&lt;&gt;"TOTAL"),IF(AND([3]PREMIOS_GRADOS!$BO139&lt;&gt;"",[3]PREMIOS_GRADOS!$BO139&lt;&gt;0),[3]PREMIOS_GRADOS!$BO139,""),IF($A141="TOTAL",SUM(INDIRECT("AM4:AM"&amp;ROW()-1)),""))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IF(AND($A141&lt;&gt;"",$A141&lt;&gt;"TOTAL"),IF(AND([3]PREMIOS_GRADOS!$BR139&lt;&gt;"",[3]PREMIOS_GRADOS!$BR139&lt;&gt;0),[3]PREMIOS_GRADOS!$BR139,""),IF($A141="TOTAL",SUM(INDIRECT("AO4:AO"&amp;ROW()-1)),""))</f>
        <v/>
      </c>
      <c r="AP141" s="7" t="str">
        <f ca="1">IF(AND($A141&lt;&gt;"",$A141&lt;&gt;"TOTAL"),IF(AND([3]PREMIOS_GRADOS!$BT139&lt;&gt;"",[3]PREMIOS_GRADOS!$BT139&lt;&gt;0),[3]PREMIOS_GRADOS!$BT139,""),IF($A141="TOTAL",SUM(INDIRECT("AP4:AP"&amp;ROW()-1)),""))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IF(AND($A141&lt;&gt;"",$A141&lt;&gt;"TOTAL"),IF(AND([3]PREMIOS_GRADOS!$BW139&lt;&gt;"",[3]PREMIOS_GRADOS!$BW139&lt;&gt;0),[3]PREMIOS_GRADOS!$BW139,""),IF($A141="TOTAL",SUM(INDIRECT("AR4:AR"&amp;ROW()-1)),""))</f>
        <v/>
      </c>
      <c r="AS141" s="7" t="str">
        <f ca="1">IF(AND($A141&lt;&gt;"",$A141&lt;&gt;"TOTAL"),IF(AND([3]PREMIOS_GRADOS!$BY139&lt;&gt;"",[3]PREMIOS_GRADOS!$BY139&lt;&gt;0),[3]PREMIOS_GRADOS!$BY139,""),IF($A141="TOTAL",SUM(INDIRECT("AS4:AS"&amp;ROW()-1)),""))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IF(AND($A141&lt;&gt;"",$A141&lt;&gt;"TOTAL"),IF(AND([3]PREMIOS_GRADOS!$CB139&lt;&gt;"",[3]PREMIOS_GRADOS!$CB139&lt;&gt;0),[3]PREMIOS_GRADOS!$CB139,""),IF($A141="TOTAL",SUM(INDIRECT("AU4:AU"&amp;ROW()-1)),""))</f>
        <v/>
      </c>
      <c r="AV141" s="7" t="str">
        <f ca="1">IF(AND($A141&lt;&gt;"",$A141&lt;&gt;"TOTAL"),IF(AND([3]PREMIOS_GRADOS!$CD139&lt;&gt;"",[3]PREMIOS_GRADOS!$CD139&lt;&gt;0),[3]PREMIOS_GRADOS!$CD139,""),IF($A141="TOTAL",SUM(INDIRECT("AV4:AV"&amp;ROW()-1)),""))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IF(AND($A141&lt;&gt;"",$A141&lt;&gt;"TOTAL"),IF(AND([3]PREMIOS_GRADOS!$CG139&lt;&gt;"",[3]PREMIOS_GRADOS!$CG139&lt;&gt;0),[3]PREMIOS_GRADOS!$CG139,""),IF($A141="TOTAL",SUM(INDIRECT("AX4:AX"&amp;ROW()-1)),""))</f>
        <v/>
      </c>
      <c r="AY141" s="7" t="str">
        <f ca="1">IF(AND($A141&lt;&gt;"",$A141&lt;&gt;"TOTAL"),IF(AND([3]PREMIOS_GRADOS!$CI139&lt;&gt;"",[3]PREMIOS_GRADOS!$CI139&lt;&gt;0),[3]PREMIOS_GRADOS!$CI139,""),IF($A141="TOTAL",SUM(INDIRECT("AY4:AY"&amp;ROW()-1)),""))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IF(AND($A141&lt;&gt;"",$A141&lt;&gt;"TOTAL"),IF(AND([3]PREMIOS_GRADOS!$CL139&lt;&gt;"",[3]PREMIOS_GRADOS!$CL139&lt;&gt;0),[3]PREMIOS_GRADOS!$CL139,""),IF($A141="TOTAL",SUM(INDIRECT("BA4:BA"&amp;ROW()-1)),""))</f>
        <v/>
      </c>
      <c r="BB141" s="7" t="str">
        <f ca="1">IF(AND($A141&lt;&gt;"",$A141&lt;&gt;"TOTAL"),IF(AND([3]PREMIOS_GRADOS!$CN139&lt;&gt;"",[3]PREMIOS_GRADOS!$CN139&lt;&gt;0),[3]PREMIOS_GRADOS!$CN139,""),IF($A141="TOTAL",SUM(INDIRECT("BB4:BB"&amp;ROW()-1)),""))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IF(AND($A141&lt;&gt;"",$A141&lt;&gt;"TOTAL"),IF(AND([3]PREMIOS_GRADOS!$CQ139&lt;&gt;"",[3]PREMIOS_GRADOS!$CQ139&lt;&gt;0),[3]PREMIOS_GRADOS!$CQ139,""),IF($A141="TOTAL",SUM(INDIRECT("BD4:BD"&amp;ROW()-1)),""))</f>
        <v/>
      </c>
      <c r="BE141" s="7" t="str">
        <f ca="1">IF(AND($A141&lt;&gt;"",$A141&lt;&gt;"TOTAL"),IF(AND([3]PREMIOS_GRADOS!$CS139&lt;&gt;"",[3]PREMIOS_GRADOS!$CS139&lt;&gt;0),[3]PREMIOS_GRADOS!$CS139,""),IF($A141="TOTAL",SUM(INDIRECT("BE4:BE"&amp;ROW()-1)),""))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IF([3]PREMIOS_GRADOS!$D140&lt;&gt;"",[3]PREMIOS_GRADOS!$D140,IF(AND([3]PREMIOS_GRADOS!$D140="",[3]PREMIOS_GRADOS!$D141="",[3]PREMIOS_GRADOS!$D139=""),"","TOTAL"))</f>
        <v/>
      </c>
      <c r="B142" s="7" t="str">
        <f ca="1">IF(AND($A142&lt;&gt;"",$A142&lt;&gt;"TOTAL"),IF(AND([3]PREMIOS_GRADOS!$E140&lt;&gt;"",[3]PREMIOS_GRADOS!$E140&lt;&gt;0),[3]PREMIOS_GRADOS!$E140,""),IF($A142="TOTAL",SUM(INDIRECT("B4:B"&amp;ROW()-1)),""))</f>
        <v/>
      </c>
      <c r="C142" s="7" t="str">
        <f ca="1">IF(AND($A142&lt;&gt;"",$A142&lt;&gt;"TOTAL"),IF(AND([3]PREMIOS_GRADOS!$G140&lt;&gt;"",[3]PREMIOS_GRADOS!$G140&lt;&gt;0),[3]PREMIOS_GRADOS!$G140,""),IF($A142="TOTAL",SUM(INDIRECT("C4:C"&amp;ROW()-1)),""))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IF(AND($A142&lt;&gt;"",$A142&lt;&gt;"TOTAL"),IF(AND([3]PREMIOS_GRADOS!$J140&lt;&gt;"",[3]PREMIOS_GRADOS!$J140&lt;&gt;0),[3]PREMIOS_GRADOS!$J140,""),IF($A142="TOTAL",SUM(INDIRECT("E4:E"&amp;ROW()-1)),""))</f>
        <v/>
      </c>
      <c r="F142" s="7" t="str">
        <f ca="1">IF(AND($A142&lt;&gt;"",$A142&lt;&gt;"TOTAL"),IF(AND([3]PREMIOS_GRADOS!$L140&lt;&gt;"",[3]PREMIOS_GRADOS!$L140&lt;&gt;0),[3]PREMIOS_GRADOS!$L140,""),IF($A142="TOTAL",SUM(INDIRECT("F4:F"&amp;ROW()-1)),""))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IF(AND($A142&lt;&gt;"",$A142&lt;&gt;"TOTAL"),IF(AND([3]PREMIOS_GRADOS!$O140&lt;&gt;"",[3]PREMIOS_GRADOS!$O140&lt;&gt;0),[3]PREMIOS_GRADOS!$O140,""),IF($A142="TOTAL",SUM(INDIRECT("H4:H"&amp;ROW()-1)),""))</f>
        <v/>
      </c>
      <c r="I142" s="7" t="str">
        <f ca="1">IF(AND($A142&lt;&gt;"",$A142&lt;&gt;"TOTAL"),IF(AND([3]PREMIOS_GRADOS!$Q140&lt;&gt;"",[3]PREMIOS_GRADOS!$Q140&lt;&gt;0),[3]PREMIOS_GRADOS!$Q140,""),IF($A142="TOTAL",SUM(INDIRECT("I4:I"&amp;ROW()-1)),""))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IF(AND($A142&lt;&gt;"",$A142&lt;&gt;"TOTAL"),IF(AND([3]PREMIOS_GRADOS!$T140&lt;&gt;"",[3]PREMIOS_GRADOS!$T140&lt;&gt;0),[3]PREMIOS_GRADOS!$T140,""),IF($A142="TOTAL",SUM(INDIRECT("K4:K"&amp;ROW()-1)),""))</f>
        <v/>
      </c>
      <c r="L142" s="7" t="str">
        <f ca="1">IF(AND($A142&lt;&gt;"",$A142&lt;&gt;"TOTAL"),IF(AND([3]PREMIOS_GRADOS!$V140&lt;&gt;"",[3]PREMIOS_GRADOS!$V140&lt;&gt;0),[3]PREMIOS_GRADOS!$V140,""),IF($A142="TOTAL",SUM(INDIRECT("L4:L"&amp;ROW()-1)),""))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IF(AND($A142&lt;&gt;"",$A142&lt;&gt;"TOTAL"),IF(AND([3]PREMIOS_GRADOS!$Y140&lt;&gt;"",[3]PREMIOS_GRADOS!$Y140&lt;&gt;0),[3]PREMIOS_GRADOS!$Y140,""),IF($A142="TOTAL",SUM(INDIRECT("N4:N"&amp;ROW()-1)),""))</f>
        <v/>
      </c>
      <c r="O142" s="7" t="str">
        <f ca="1">IF(AND($A142&lt;&gt;"",$A142&lt;&gt;"TOTAL"),IF(AND([3]PREMIOS_GRADOS!$AA140&lt;&gt;"",[3]PREMIOS_GRADOS!$AA140&lt;&gt;0),[3]PREMIOS_GRADOS!$AA140,""),IF($A142="TOTAL",SUM(INDIRECT("O4:O"&amp;ROW()-1)),""))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IF(AND($A142&lt;&gt;"",$A142&lt;&gt;"TOTAL"),IF(AND([3]PREMIOS_GRADOS!$AD140&lt;&gt;"",[3]PREMIOS_GRADOS!$AD140&lt;&gt;0),[3]PREMIOS_GRADOS!$AD140,""),IF($A142="TOTAL",SUM(INDIRECT("Q4:Q"&amp;ROW()-1)),""))</f>
        <v/>
      </c>
      <c r="R142" s="7" t="str">
        <f ca="1">IF(AND($A142&lt;&gt;"",$A142&lt;&gt;"TOTAL"),IF(AND([3]PREMIOS_GRADOS!$AF140&lt;&gt;"",[3]PREMIOS_GRADOS!$AF140&lt;&gt;0),[3]PREMIOS_GRADOS!$AF140,""),IF($A142="TOTAL",SUM(INDIRECT("R4:R"&amp;ROW()-1)),""))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IF(AND($A142&lt;&gt;"",$A142&lt;&gt;"TOTAL"),IF(AND([3]PREMIOS_GRADOS!$AI140&lt;&gt;"",[3]PREMIOS_GRADOS!$AI140&lt;&gt;0),[3]PREMIOS_GRADOS!$AI140,""),IF($A142="TOTAL",SUM(INDIRECT("T4:T"&amp;ROW()-1)),""))</f>
        <v/>
      </c>
      <c r="U142" s="7" t="str">
        <f ca="1">IF(AND($A142&lt;&gt;"",$A142&lt;&gt;"TOTAL"),IF(AND([3]PREMIOS_GRADOS!$AK140&lt;&gt;"",[3]PREMIOS_GRADOS!$AK140&lt;&gt;0),[3]PREMIOS_GRADOS!$AK140,""),IF($A142="TOTAL",SUM(INDIRECT("U4:U"&amp;ROW()-1)),""))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IF(AND($A142&lt;&gt;"",$A142&lt;&gt;"TOTAL"),IF(AND([3]PREMIOS_GRADOS!$AN140&lt;&gt;"",[3]PREMIOS_GRADOS!$AN140&lt;&gt;0),[3]PREMIOS_GRADOS!$AN140,""),IF($A142="TOTAL",SUM(INDIRECT("W4:W"&amp;ROW()-1)),""))</f>
        <v/>
      </c>
      <c r="X142" s="7" t="str">
        <f ca="1">IF(AND($A142&lt;&gt;"",$A142&lt;&gt;"TOTAL"),IF(AND([3]PREMIOS_GRADOS!$AP140&lt;&gt;"",[3]PREMIOS_GRADOS!$AP140&lt;&gt;0),[3]PREMIOS_GRADOS!$AP140,""),IF($A142="TOTAL",SUM(INDIRECT("X4:X"&amp;ROW()-1)),""))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IF(AND($A142&lt;&gt;"",$A142&lt;&gt;"TOTAL"),IF(AND([3]PREMIOS_GRADOS!$AS140&lt;&gt;"",[3]PREMIOS_GRADOS!$AS140&lt;&gt;0),[3]PREMIOS_GRADOS!$AS140,""),IF($A142="TOTAL",SUM(INDIRECT("Z4:Z"&amp;ROW()-1)),""))</f>
        <v/>
      </c>
      <c r="AA142" s="7" t="str">
        <f ca="1">IF(AND($A142&lt;&gt;"",$A142&lt;&gt;"TOTAL"),IF(AND([3]PREMIOS_GRADOS!$AU140&lt;&gt;"",[3]PREMIOS_GRADOS!$AU140&lt;&gt;0),[3]PREMIOS_GRADOS!$AU140,""),IF($A142="TOTAL",SUM(INDIRECT("AA4:AA"&amp;ROW()-1)),""))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IF(AND($A142&lt;&gt;"",$A142&lt;&gt;"TOTAL"),IF(AND([3]PREMIOS_GRADOS!$AX140&lt;&gt;"",[3]PREMIOS_GRADOS!$AX140&lt;&gt;0),[3]PREMIOS_GRADOS!$AX140,""),IF($A142="TOTAL",SUM(INDIRECT("AC4:AC"&amp;ROW()-1)),""))</f>
        <v/>
      </c>
      <c r="AD142" s="7" t="str">
        <f ca="1">IF(AND($A142&lt;&gt;"",$A142&lt;&gt;"TOTAL"),IF(AND([3]PREMIOS_GRADOS!$AZ140&lt;&gt;"",[3]PREMIOS_GRADOS!$AZ140&lt;&gt;0),[3]PREMIOS_GRADOS!$AZ140,""),IF($A142="TOTAL",SUM(INDIRECT("AD4:AD"&amp;ROW()-1)),""))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IF(AND($A142&lt;&gt;"",$A142&lt;&gt;"TOTAL"),IF(AND([3]PREMIOS_GRADOS!$BC140&lt;&gt;"",[3]PREMIOS_GRADOS!$BC140&lt;&gt;0),[3]PREMIOS_GRADOS!$BC140,""),IF($A142="TOTAL",SUM(INDIRECT("AF4:AF"&amp;ROW()-1)),""))</f>
        <v/>
      </c>
      <c r="AG142" s="7" t="str">
        <f ca="1">IF(AND($A142&lt;&gt;"",$A142&lt;&gt;"TOTAL"),IF(AND([3]PREMIOS_GRADOS!$BE140&lt;&gt;"",[3]PREMIOS_GRADOS!$BE140&lt;&gt;0),[3]PREMIOS_GRADOS!$BE140,""),IF($A142="TOTAL",SUM(INDIRECT("AG4:AG"&amp;ROW()-1)),""))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IF(AND($A142&lt;&gt;"",$A142&lt;&gt;"TOTAL"),IF(AND([3]PREMIOS_GRADOS!$BH140&lt;&gt;"",[3]PREMIOS_GRADOS!$BH140&lt;&gt;0),[3]PREMIOS_GRADOS!$BH140,""),IF($A142="TOTAL",SUM(INDIRECT("AI4:AI"&amp;ROW()-1)),""))</f>
        <v/>
      </c>
      <c r="AJ142" s="7" t="str">
        <f ca="1">IF(AND($A142&lt;&gt;"",$A142&lt;&gt;"TOTAL"),IF(AND([3]PREMIOS_GRADOS!$BJ140&lt;&gt;"",[3]PREMIOS_GRADOS!$BJ140&lt;&gt;0),[3]PREMIOS_GRADOS!$BJ140,""),IF($A142="TOTAL",SUM(INDIRECT("AJ4:AJ"&amp;ROW()-1)),""))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IF(AND($A142&lt;&gt;"",$A142&lt;&gt;"TOTAL"),IF(AND([3]PREMIOS_GRADOS!$BM140&lt;&gt;"",[3]PREMIOS_GRADOS!$BM140&lt;&gt;0),[3]PREMIOS_GRADOS!$BM140,""),IF($A142="TOTAL",SUM(INDIRECT("AL4:AL"&amp;ROW()-1)),""))</f>
        <v/>
      </c>
      <c r="AM142" s="7" t="str">
        <f ca="1">IF(AND($A142&lt;&gt;"",$A142&lt;&gt;"TOTAL"),IF(AND([3]PREMIOS_GRADOS!$BO140&lt;&gt;"",[3]PREMIOS_GRADOS!$BO140&lt;&gt;0),[3]PREMIOS_GRADOS!$BO140,""),IF($A142="TOTAL",SUM(INDIRECT("AM4:AM"&amp;ROW()-1)),""))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IF(AND($A142&lt;&gt;"",$A142&lt;&gt;"TOTAL"),IF(AND([3]PREMIOS_GRADOS!$BR140&lt;&gt;"",[3]PREMIOS_GRADOS!$BR140&lt;&gt;0),[3]PREMIOS_GRADOS!$BR140,""),IF($A142="TOTAL",SUM(INDIRECT("AO4:AO"&amp;ROW()-1)),""))</f>
        <v/>
      </c>
      <c r="AP142" s="7" t="str">
        <f ca="1">IF(AND($A142&lt;&gt;"",$A142&lt;&gt;"TOTAL"),IF(AND([3]PREMIOS_GRADOS!$BT140&lt;&gt;"",[3]PREMIOS_GRADOS!$BT140&lt;&gt;0),[3]PREMIOS_GRADOS!$BT140,""),IF($A142="TOTAL",SUM(INDIRECT("AP4:AP"&amp;ROW()-1)),""))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IF(AND($A142&lt;&gt;"",$A142&lt;&gt;"TOTAL"),IF(AND([3]PREMIOS_GRADOS!$BW140&lt;&gt;"",[3]PREMIOS_GRADOS!$BW140&lt;&gt;0),[3]PREMIOS_GRADOS!$BW140,""),IF($A142="TOTAL",SUM(INDIRECT("AR4:AR"&amp;ROW()-1)),""))</f>
        <v/>
      </c>
      <c r="AS142" s="7" t="str">
        <f ca="1">IF(AND($A142&lt;&gt;"",$A142&lt;&gt;"TOTAL"),IF(AND([3]PREMIOS_GRADOS!$BY140&lt;&gt;"",[3]PREMIOS_GRADOS!$BY140&lt;&gt;0),[3]PREMIOS_GRADOS!$BY140,""),IF($A142="TOTAL",SUM(INDIRECT("AS4:AS"&amp;ROW()-1)),""))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IF(AND($A142&lt;&gt;"",$A142&lt;&gt;"TOTAL"),IF(AND([3]PREMIOS_GRADOS!$CB140&lt;&gt;"",[3]PREMIOS_GRADOS!$CB140&lt;&gt;0),[3]PREMIOS_GRADOS!$CB140,""),IF($A142="TOTAL",SUM(INDIRECT("AU4:AU"&amp;ROW()-1)),""))</f>
        <v/>
      </c>
      <c r="AV142" s="7" t="str">
        <f ca="1">IF(AND($A142&lt;&gt;"",$A142&lt;&gt;"TOTAL"),IF(AND([3]PREMIOS_GRADOS!$CD140&lt;&gt;"",[3]PREMIOS_GRADOS!$CD140&lt;&gt;0),[3]PREMIOS_GRADOS!$CD140,""),IF($A142="TOTAL",SUM(INDIRECT("AV4:AV"&amp;ROW()-1)),""))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IF(AND($A142&lt;&gt;"",$A142&lt;&gt;"TOTAL"),IF(AND([3]PREMIOS_GRADOS!$CG140&lt;&gt;"",[3]PREMIOS_GRADOS!$CG140&lt;&gt;0),[3]PREMIOS_GRADOS!$CG140,""),IF($A142="TOTAL",SUM(INDIRECT("AX4:AX"&amp;ROW()-1)),""))</f>
        <v/>
      </c>
      <c r="AY142" s="7" t="str">
        <f ca="1">IF(AND($A142&lt;&gt;"",$A142&lt;&gt;"TOTAL"),IF(AND([3]PREMIOS_GRADOS!$CI140&lt;&gt;"",[3]PREMIOS_GRADOS!$CI140&lt;&gt;0),[3]PREMIOS_GRADOS!$CI140,""),IF($A142="TOTAL",SUM(INDIRECT("AY4:AY"&amp;ROW()-1)),""))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IF(AND($A142&lt;&gt;"",$A142&lt;&gt;"TOTAL"),IF(AND([3]PREMIOS_GRADOS!$CL140&lt;&gt;"",[3]PREMIOS_GRADOS!$CL140&lt;&gt;0),[3]PREMIOS_GRADOS!$CL140,""),IF($A142="TOTAL",SUM(INDIRECT("BA4:BA"&amp;ROW()-1)),""))</f>
        <v/>
      </c>
      <c r="BB142" s="7" t="str">
        <f ca="1">IF(AND($A142&lt;&gt;"",$A142&lt;&gt;"TOTAL"),IF(AND([3]PREMIOS_GRADOS!$CN140&lt;&gt;"",[3]PREMIOS_GRADOS!$CN140&lt;&gt;0),[3]PREMIOS_GRADOS!$CN140,""),IF($A142="TOTAL",SUM(INDIRECT("BB4:BB"&amp;ROW()-1)),""))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IF(AND($A142&lt;&gt;"",$A142&lt;&gt;"TOTAL"),IF(AND([3]PREMIOS_GRADOS!$CQ140&lt;&gt;"",[3]PREMIOS_GRADOS!$CQ140&lt;&gt;0),[3]PREMIOS_GRADOS!$CQ140,""),IF($A142="TOTAL",SUM(INDIRECT("BD4:BD"&amp;ROW()-1)),""))</f>
        <v/>
      </c>
      <c r="BE142" s="7" t="str">
        <f ca="1">IF(AND($A142&lt;&gt;"",$A142&lt;&gt;"TOTAL"),IF(AND([3]PREMIOS_GRADOS!$CS140&lt;&gt;"",[3]PREMIOS_GRADOS!$CS140&lt;&gt;0),[3]PREMIOS_GRADOS!$CS140,""),IF($A142="TOTAL",SUM(INDIRECT("BE4:BE"&amp;ROW()-1)),""))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IF([3]PREMIOS_GRADOS!$D141&lt;&gt;"",[3]PREMIOS_GRADOS!$D141,IF(AND([3]PREMIOS_GRADOS!$D141="",[3]PREMIOS_GRADOS!$D142="",[3]PREMIOS_GRADOS!$D140=""),"","TOTAL"))</f>
        <v/>
      </c>
      <c r="B143" s="7" t="str">
        <f ca="1">IF(AND($A143&lt;&gt;"",$A143&lt;&gt;"TOTAL"),IF(AND([3]PREMIOS_GRADOS!$E141&lt;&gt;"",[3]PREMIOS_GRADOS!$E141&lt;&gt;0),[3]PREMIOS_GRADOS!$E141,""),IF($A143="TOTAL",SUM(INDIRECT("B4:B"&amp;ROW()-1)),""))</f>
        <v/>
      </c>
      <c r="C143" s="7" t="str">
        <f ca="1">IF(AND($A143&lt;&gt;"",$A143&lt;&gt;"TOTAL"),IF(AND([3]PREMIOS_GRADOS!$G141&lt;&gt;"",[3]PREMIOS_GRADOS!$G141&lt;&gt;0),[3]PREMIOS_GRADOS!$G141,""),IF($A143="TOTAL",SUM(INDIRECT("C4:C"&amp;ROW()-1)),""))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IF(AND($A143&lt;&gt;"",$A143&lt;&gt;"TOTAL"),IF(AND([3]PREMIOS_GRADOS!$J141&lt;&gt;"",[3]PREMIOS_GRADOS!$J141&lt;&gt;0),[3]PREMIOS_GRADOS!$J141,""),IF($A143="TOTAL",SUM(INDIRECT("E4:E"&amp;ROW()-1)),""))</f>
        <v/>
      </c>
      <c r="F143" s="7" t="str">
        <f ca="1">IF(AND($A143&lt;&gt;"",$A143&lt;&gt;"TOTAL"),IF(AND([3]PREMIOS_GRADOS!$L141&lt;&gt;"",[3]PREMIOS_GRADOS!$L141&lt;&gt;0),[3]PREMIOS_GRADOS!$L141,""),IF($A143="TOTAL",SUM(INDIRECT("F4:F"&amp;ROW()-1)),""))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IF(AND($A143&lt;&gt;"",$A143&lt;&gt;"TOTAL"),IF(AND([3]PREMIOS_GRADOS!$O141&lt;&gt;"",[3]PREMIOS_GRADOS!$O141&lt;&gt;0),[3]PREMIOS_GRADOS!$O141,""),IF($A143="TOTAL",SUM(INDIRECT("H4:H"&amp;ROW()-1)),""))</f>
        <v/>
      </c>
      <c r="I143" s="7" t="str">
        <f ca="1">IF(AND($A143&lt;&gt;"",$A143&lt;&gt;"TOTAL"),IF(AND([3]PREMIOS_GRADOS!$Q141&lt;&gt;"",[3]PREMIOS_GRADOS!$Q141&lt;&gt;0),[3]PREMIOS_GRADOS!$Q141,""),IF($A143="TOTAL",SUM(INDIRECT("I4:I"&amp;ROW()-1)),""))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IF(AND($A143&lt;&gt;"",$A143&lt;&gt;"TOTAL"),IF(AND([3]PREMIOS_GRADOS!$T141&lt;&gt;"",[3]PREMIOS_GRADOS!$T141&lt;&gt;0),[3]PREMIOS_GRADOS!$T141,""),IF($A143="TOTAL",SUM(INDIRECT("K4:K"&amp;ROW()-1)),""))</f>
        <v/>
      </c>
      <c r="L143" s="7" t="str">
        <f ca="1">IF(AND($A143&lt;&gt;"",$A143&lt;&gt;"TOTAL"),IF(AND([3]PREMIOS_GRADOS!$V141&lt;&gt;"",[3]PREMIOS_GRADOS!$V141&lt;&gt;0),[3]PREMIOS_GRADOS!$V141,""),IF($A143="TOTAL",SUM(INDIRECT("L4:L"&amp;ROW()-1)),""))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IF(AND($A143&lt;&gt;"",$A143&lt;&gt;"TOTAL"),IF(AND([3]PREMIOS_GRADOS!$Y141&lt;&gt;"",[3]PREMIOS_GRADOS!$Y141&lt;&gt;0),[3]PREMIOS_GRADOS!$Y141,""),IF($A143="TOTAL",SUM(INDIRECT("N4:N"&amp;ROW()-1)),""))</f>
        <v/>
      </c>
      <c r="O143" s="7" t="str">
        <f ca="1">IF(AND($A143&lt;&gt;"",$A143&lt;&gt;"TOTAL"),IF(AND([3]PREMIOS_GRADOS!$AA141&lt;&gt;"",[3]PREMIOS_GRADOS!$AA141&lt;&gt;0),[3]PREMIOS_GRADOS!$AA141,""),IF($A143="TOTAL",SUM(INDIRECT("O4:O"&amp;ROW()-1)),""))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IF(AND($A143&lt;&gt;"",$A143&lt;&gt;"TOTAL"),IF(AND([3]PREMIOS_GRADOS!$AD141&lt;&gt;"",[3]PREMIOS_GRADOS!$AD141&lt;&gt;0),[3]PREMIOS_GRADOS!$AD141,""),IF($A143="TOTAL",SUM(INDIRECT("Q4:Q"&amp;ROW()-1)),""))</f>
        <v/>
      </c>
      <c r="R143" s="7" t="str">
        <f ca="1">IF(AND($A143&lt;&gt;"",$A143&lt;&gt;"TOTAL"),IF(AND([3]PREMIOS_GRADOS!$AF141&lt;&gt;"",[3]PREMIOS_GRADOS!$AF141&lt;&gt;0),[3]PREMIOS_GRADOS!$AF141,""),IF($A143="TOTAL",SUM(INDIRECT("R4:R"&amp;ROW()-1)),""))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IF(AND($A143&lt;&gt;"",$A143&lt;&gt;"TOTAL"),IF(AND([3]PREMIOS_GRADOS!$AI141&lt;&gt;"",[3]PREMIOS_GRADOS!$AI141&lt;&gt;0),[3]PREMIOS_GRADOS!$AI141,""),IF($A143="TOTAL",SUM(INDIRECT("T4:T"&amp;ROW()-1)),""))</f>
        <v/>
      </c>
      <c r="U143" s="7" t="str">
        <f ca="1">IF(AND($A143&lt;&gt;"",$A143&lt;&gt;"TOTAL"),IF(AND([3]PREMIOS_GRADOS!$AK141&lt;&gt;"",[3]PREMIOS_GRADOS!$AK141&lt;&gt;0),[3]PREMIOS_GRADOS!$AK141,""),IF($A143="TOTAL",SUM(INDIRECT("U4:U"&amp;ROW()-1)),""))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IF(AND($A143&lt;&gt;"",$A143&lt;&gt;"TOTAL"),IF(AND([3]PREMIOS_GRADOS!$AN141&lt;&gt;"",[3]PREMIOS_GRADOS!$AN141&lt;&gt;0),[3]PREMIOS_GRADOS!$AN141,""),IF($A143="TOTAL",SUM(INDIRECT("W4:W"&amp;ROW()-1)),""))</f>
        <v/>
      </c>
      <c r="X143" s="7" t="str">
        <f ca="1">IF(AND($A143&lt;&gt;"",$A143&lt;&gt;"TOTAL"),IF(AND([3]PREMIOS_GRADOS!$AP141&lt;&gt;"",[3]PREMIOS_GRADOS!$AP141&lt;&gt;0),[3]PREMIOS_GRADOS!$AP141,""),IF($A143="TOTAL",SUM(INDIRECT("X4:X"&amp;ROW()-1)),""))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IF(AND($A143&lt;&gt;"",$A143&lt;&gt;"TOTAL"),IF(AND([3]PREMIOS_GRADOS!$AS141&lt;&gt;"",[3]PREMIOS_GRADOS!$AS141&lt;&gt;0),[3]PREMIOS_GRADOS!$AS141,""),IF($A143="TOTAL",SUM(INDIRECT("Z4:Z"&amp;ROW()-1)),""))</f>
        <v/>
      </c>
      <c r="AA143" s="7" t="str">
        <f ca="1">IF(AND($A143&lt;&gt;"",$A143&lt;&gt;"TOTAL"),IF(AND([3]PREMIOS_GRADOS!$AU141&lt;&gt;"",[3]PREMIOS_GRADOS!$AU141&lt;&gt;0),[3]PREMIOS_GRADOS!$AU141,""),IF($A143="TOTAL",SUM(INDIRECT("AA4:AA"&amp;ROW()-1)),""))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IF(AND($A143&lt;&gt;"",$A143&lt;&gt;"TOTAL"),IF(AND([3]PREMIOS_GRADOS!$AX141&lt;&gt;"",[3]PREMIOS_GRADOS!$AX141&lt;&gt;0),[3]PREMIOS_GRADOS!$AX141,""),IF($A143="TOTAL",SUM(INDIRECT("AC4:AC"&amp;ROW()-1)),""))</f>
        <v/>
      </c>
      <c r="AD143" s="7" t="str">
        <f ca="1">IF(AND($A143&lt;&gt;"",$A143&lt;&gt;"TOTAL"),IF(AND([3]PREMIOS_GRADOS!$AZ141&lt;&gt;"",[3]PREMIOS_GRADOS!$AZ141&lt;&gt;0),[3]PREMIOS_GRADOS!$AZ141,""),IF($A143="TOTAL",SUM(INDIRECT("AD4:AD"&amp;ROW()-1)),""))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IF(AND($A143&lt;&gt;"",$A143&lt;&gt;"TOTAL"),IF(AND([3]PREMIOS_GRADOS!$BC141&lt;&gt;"",[3]PREMIOS_GRADOS!$BC141&lt;&gt;0),[3]PREMIOS_GRADOS!$BC141,""),IF($A143="TOTAL",SUM(INDIRECT("AF4:AF"&amp;ROW()-1)),""))</f>
        <v/>
      </c>
      <c r="AG143" s="7" t="str">
        <f ca="1">IF(AND($A143&lt;&gt;"",$A143&lt;&gt;"TOTAL"),IF(AND([3]PREMIOS_GRADOS!$BE141&lt;&gt;"",[3]PREMIOS_GRADOS!$BE141&lt;&gt;0),[3]PREMIOS_GRADOS!$BE141,""),IF($A143="TOTAL",SUM(INDIRECT("AG4:AG"&amp;ROW()-1)),""))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IF(AND($A143&lt;&gt;"",$A143&lt;&gt;"TOTAL"),IF(AND([3]PREMIOS_GRADOS!$BH141&lt;&gt;"",[3]PREMIOS_GRADOS!$BH141&lt;&gt;0),[3]PREMIOS_GRADOS!$BH141,""),IF($A143="TOTAL",SUM(INDIRECT("AI4:AI"&amp;ROW()-1)),""))</f>
        <v/>
      </c>
      <c r="AJ143" s="7" t="str">
        <f ca="1">IF(AND($A143&lt;&gt;"",$A143&lt;&gt;"TOTAL"),IF(AND([3]PREMIOS_GRADOS!$BJ141&lt;&gt;"",[3]PREMIOS_GRADOS!$BJ141&lt;&gt;0),[3]PREMIOS_GRADOS!$BJ141,""),IF($A143="TOTAL",SUM(INDIRECT("AJ4:AJ"&amp;ROW()-1)),""))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IF(AND($A143&lt;&gt;"",$A143&lt;&gt;"TOTAL"),IF(AND([3]PREMIOS_GRADOS!$BM141&lt;&gt;"",[3]PREMIOS_GRADOS!$BM141&lt;&gt;0),[3]PREMIOS_GRADOS!$BM141,""),IF($A143="TOTAL",SUM(INDIRECT("AL4:AL"&amp;ROW()-1)),""))</f>
        <v/>
      </c>
      <c r="AM143" s="7" t="str">
        <f ca="1">IF(AND($A143&lt;&gt;"",$A143&lt;&gt;"TOTAL"),IF(AND([3]PREMIOS_GRADOS!$BO141&lt;&gt;"",[3]PREMIOS_GRADOS!$BO141&lt;&gt;0),[3]PREMIOS_GRADOS!$BO141,""),IF($A143="TOTAL",SUM(INDIRECT("AM4:AM"&amp;ROW()-1)),""))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IF(AND($A143&lt;&gt;"",$A143&lt;&gt;"TOTAL"),IF(AND([3]PREMIOS_GRADOS!$BR141&lt;&gt;"",[3]PREMIOS_GRADOS!$BR141&lt;&gt;0),[3]PREMIOS_GRADOS!$BR141,""),IF($A143="TOTAL",SUM(INDIRECT("AO4:AO"&amp;ROW()-1)),""))</f>
        <v/>
      </c>
      <c r="AP143" s="7" t="str">
        <f ca="1">IF(AND($A143&lt;&gt;"",$A143&lt;&gt;"TOTAL"),IF(AND([3]PREMIOS_GRADOS!$BT141&lt;&gt;"",[3]PREMIOS_GRADOS!$BT141&lt;&gt;0),[3]PREMIOS_GRADOS!$BT141,""),IF($A143="TOTAL",SUM(INDIRECT("AP4:AP"&amp;ROW()-1)),""))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IF(AND($A143&lt;&gt;"",$A143&lt;&gt;"TOTAL"),IF(AND([3]PREMIOS_GRADOS!$BW141&lt;&gt;"",[3]PREMIOS_GRADOS!$BW141&lt;&gt;0),[3]PREMIOS_GRADOS!$BW141,""),IF($A143="TOTAL",SUM(INDIRECT("AR4:AR"&amp;ROW()-1)),""))</f>
        <v/>
      </c>
      <c r="AS143" s="7" t="str">
        <f ca="1">IF(AND($A143&lt;&gt;"",$A143&lt;&gt;"TOTAL"),IF(AND([3]PREMIOS_GRADOS!$BY141&lt;&gt;"",[3]PREMIOS_GRADOS!$BY141&lt;&gt;0),[3]PREMIOS_GRADOS!$BY141,""),IF($A143="TOTAL",SUM(INDIRECT("AS4:AS"&amp;ROW()-1)),""))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IF(AND($A143&lt;&gt;"",$A143&lt;&gt;"TOTAL"),IF(AND([3]PREMIOS_GRADOS!$CB141&lt;&gt;"",[3]PREMIOS_GRADOS!$CB141&lt;&gt;0),[3]PREMIOS_GRADOS!$CB141,""),IF($A143="TOTAL",SUM(INDIRECT("AU4:AU"&amp;ROW()-1)),""))</f>
        <v/>
      </c>
      <c r="AV143" s="7" t="str">
        <f ca="1">IF(AND($A143&lt;&gt;"",$A143&lt;&gt;"TOTAL"),IF(AND([3]PREMIOS_GRADOS!$CD141&lt;&gt;"",[3]PREMIOS_GRADOS!$CD141&lt;&gt;0),[3]PREMIOS_GRADOS!$CD141,""),IF($A143="TOTAL",SUM(INDIRECT("AV4:AV"&amp;ROW()-1)),""))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IF(AND($A143&lt;&gt;"",$A143&lt;&gt;"TOTAL"),IF(AND([3]PREMIOS_GRADOS!$CG141&lt;&gt;"",[3]PREMIOS_GRADOS!$CG141&lt;&gt;0),[3]PREMIOS_GRADOS!$CG141,""),IF($A143="TOTAL",SUM(INDIRECT("AX4:AX"&amp;ROW()-1)),""))</f>
        <v/>
      </c>
      <c r="AY143" s="7" t="str">
        <f ca="1">IF(AND($A143&lt;&gt;"",$A143&lt;&gt;"TOTAL"),IF(AND([3]PREMIOS_GRADOS!$CI141&lt;&gt;"",[3]PREMIOS_GRADOS!$CI141&lt;&gt;0),[3]PREMIOS_GRADOS!$CI141,""),IF($A143="TOTAL",SUM(INDIRECT("AY4:AY"&amp;ROW()-1)),""))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IF(AND($A143&lt;&gt;"",$A143&lt;&gt;"TOTAL"),IF(AND([3]PREMIOS_GRADOS!$CL141&lt;&gt;"",[3]PREMIOS_GRADOS!$CL141&lt;&gt;0),[3]PREMIOS_GRADOS!$CL141,""),IF($A143="TOTAL",SUM(INDIRECT("BA4:BA"&amp;ROW()-1)),""))</f>
        <v/>
      </c>
      <c r="BB143" s="7" t="str">
        <f ca="1">IF(AND($A143&lt;&gt;"",$A143&lt;&gt;"TOTAL"),IF(AND([3]PREMIOS_GRADOS!$CN141&lt;&gt;"",[3]PREMIOS_GRADOS!$CN141&lt;&gt;0),[3]PREMIOS_GRADOS!$CN141,""),IF($A143="TOTAL",SUM(INDIRECT("BB4:BB"&amp;ROW()-1)),""))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IF(AND($A143&lt;&gt;"",$A143&lt;&gt;"TOTAL"),IF(AND([3]PREMIOS_GRADOS!$CQ141&lt;&gt;"",[3]PREMIOS_GRADOS!$CQ141&lt;&gt;0),[3]PREMIOS_GRADOS!$CQ141,""),IF($A143="TOTAL",SUM(INDIRECT("BD4:BD"&amp;ROW()-1)),""))</f>
        <v/>
      </c>
      <c r="BE143" s="7" t="str">
        <f ca="1">IF(AND($A143&lt;&gt;"",$A143&lt;&gt;"TOTAL"),IF(AND([3]PREMIOS_GRADOS!$CS141&lt;&gt;"",[3]PREMIOS_GRADOS!$CS141&lt;&gt;0),[3]PREMIOS_GRADOS!$CS141,""),IF($A143="TOTAL",SUM(INDIRECT("BE4:BE"&amp;ROW()-1)),""))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IF([3]PREMIOS_GRADOS!$D142&lt;&gt;"",[3]PREMIOS_GRADOS!$D142,IF(AND([3]PREMIOS_GRADOS!$D142="",[3]PREMIOS_GRADOS!$D143="",[3]PREMIOS_GRADOS!$D141=""),"","TOTAL"))</f>
        <v/>
      </c>
      <c r="B144" s="7" t="str">
        <f ca="1">IF(AND($A144&lt;&gt;"",$A144&lt;&gt;"TOTAL"),IF(AND([3]PREMIOS_GRADOS!$E142&lt;&gt;"",[3]PREMIOS_GRADOS!$E142&lt;&gt;0),[3]PREMIOS_GRADOS!$E142,""),IF($A144="TOTAL",SUM(INDIRECT("B4:B"&amp;ROW()-1)),""))</f>
        <v/>
      </c>
      <c r="C144" s="7" t="str">
        <f ca="1">IF(AND($A144&lt;&gt;"",$A144&lt;&gt;"TOTAL"),IF(AND([3]PREMIOS_GRADOS!$G142&lt;&gt;"",[3]PREMIOS_GRADOS!$G142&lt;&gt;0),[3]PREMIOS_GRADOS!$G142,""),IF($A144="TOTAL",SUM(INDIRECT("C4:C"&amp;ROW()-1)),""))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IF(AND($A144&lt;&gt;"",$A144&lt;&gt;"TOTAL"),IF(AND([3]PREMIOS_GRADOS!$J142&lt;&gt;"",[3]PREMIOS_GRADOS!$J142&lt;&gt;0),[3]PREMIOS_GRADOS!$J142,""),IF($A144="TOTAL",SUM(INDIRECT("E4:E"&amp;ROW()-1)),""))</f>
        <v/>
      </c>
      <c r="F144" s="7" t="str">
        <f ca="1">IF(AND($A144&lt;&gt;"",$A144&lt;&gt;"TOTAL"),IF(AND([3]PREMIOS_GRADOS!$L142&lt;&gt;"",[3]PREMIOS_GRADOS!$L142&lt;&gt;0),[3]PREMIOS_GRADOS!$L142,""),IF($A144="TOTAL",SUM(INDIRECT("F4:F"&amp;ROW()-1)),""))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IF(AND($A144&lt;&gt;"",$A144&lt;&gt;"TOTAL"),IF(AND([3]PREMIOS_GRADOS!$O142&lt;&gt;"",[3]PREMIOS_GRADOS!$O142&lt;&gt;0),[3]PREMIOS_GRADOS!$O142,""),IF($A144="TOTAL",SUM(INDIRECT("H4:H"&amp;ROW()-1)),""))</f>
        <v/>
      </c>
      <c r="I144" s="7" t="str">
        <f ca="1">IF(AND($A144&lt;&gt;"",$A144&lt;&gt;"TOTAL"),IF(AND([3]PREMIOS_GRADOS!$Q142&lt;&gt;"",[3]PREMIOS_GRADOS!$Q142&lt;&gt;0),[3]PREMIOS_GRADOS!$Q142,""),IF($A144="TOTAL",SUM(INDIRECT("I4:I"&amp;ROW()-1)),""))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IF(AND($A144&lt;&gt;"",$A144&lt;&gt;"TOTAL"),IF(AND([3]PREMIOS_GRADOS!$T142&lt;&gt;"",[3]PREMIOS_GRADOS!$T142&lt;&gt;0),[3]PREMIOS_GRADOS!$T142,""),IF($A144="TOTAL",SUM(INDIRECT("K4:K"&amp;ROW()-1)),""))</f>
        <v/>
      </c>
      <c r="L144" s="7" t="str">
        <f ca="1">IF(AND($A144&lt;&gt;"",$A144&lt;&gt;"TOTAL"),IF(AND([3]PREMIOS_GRADOS!$V142&lt;&gt;"",[3]PREMIOS_GRADOS!$V142&lt;&gt;0),[3]PREMIOS_GRADOS!$V142,""),IF($A144="TOTAL",SUM(INDIRECT("L4:L"&amp;ROW()-1)),""))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IF(AND($A144&lt;&gt;"",$A144&lt;&gt;"TOTAL"),IF(AND([3]PREMIOS_GRADOS!$Y142&lt;&gt;"",[3]PREMIOS_GRADOS!$Y142&lt;&gt;0),[3]PREMIOS_GRADOS!$Y142,""),IF($A144="TOTAL",SUM(INDIRECT("N4:N"&amp;ROW()-1)),""))</f>
        <v/>
      </c>
      <c r="O144" s="7" t="str">
        <f ca="1">IF(AND($A144&lt;&gt;"",$A144&lt;&gt;"TOTAL"),IF(AND([3]PREMIOS_GRADOS!$AA142&lt;&gt;"",[3]PREMIOS_GRADOS!$AA142&lt;&gt;0),[3]PREMIOS_GRADOS!$AA142,""),IF($A144="TOTAL",SUM(INDIRECT("O4:O"&amp;ROW()-1)),""))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IF(AND($A144&lt;&gt;"",$A144&lt;&gt;"TOTAL"),IF(AND([3]PREMIOS_GRADOS!$AD142&lt;&gt;"",[3]PREMIOS_GRADOS!$AD142&lt;&gt;0),[3]PREMIOS_GRADOS!$AD142,""),IF($A144="TOTAL",SUM(INDIRECT("Q4:Q"&amp;ROW()-1)),""))</f>
        <v/>
      </c>
      <c r="R144" s="7" t="str">
        <f ca="1">IF(AND($A144&lt;&gt;"",$A144&lt;&gt;"TOTAL"),IF(AND([3]PREMIOS_GRADOS!$AF142&lt;&gt;"",[3]PREMIOS_GRADOS!$AF142&lt;&gt;0),[3]PREMIOS_GRADOS!$AF142,""),IF($A144="TOTAL",SUM(INDIRECT("R4:R"&amp;ROW()-1)),""))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IF(AND($A144&lt;&gt;"",$A144&lt;&gt;"TOTAL"),IF(AND([3]PREMIOS_GRADOS!$AI142&lt;&gt;"",[3]PREMIOS_GRADOS!$AI142&lt;&gt;0),[3]PREMIOS_GRADOS!$AI142,""),IF($A144="TOTAL",SUM(INDIRECT("T4:T"&amp;ROW()-1)),""))</f>
        <v/>
      </c>
      <c r="U144" s="7" t="str">
        <f ca="1">IF(AND($A144&lt;&gt;"",$A144&lt;&gt;"TOTAL"),IF(AND([3]PREMIOS_GRADOS!$AK142&lt;&gt;"",[3]PREMIOS_GRADOS!$AK142&lt;&gt;0),[3]PREMIOS_GRADOS!$AK142,""),IF($A144="TOTAL",SUM(INDIRECT("U4:U"&amp;ROW()-1)),""))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IF(AND($A144&lt;&gt;"",$A144&lt;&gt;"TOTAL"),IF(AND([3]PREMIOS_GRADOS!$AN142&lt;&gt;"",[3]PREMIOS_GRADOS!$AN142&lt;&gt;0),[3]PREMIOS_GRADOS!$AN142,""),IF($A144="TOTAL",SUM(INDIRECT("W4:W"&amp;ROW()-1)),""))</f>
        <v/>
      </c>
      <c r="X144" s="7" t="str">
        <f ca="1">IF(AND($A144&lt;&gt;"",$A144&lt;&gt;"TOTAL"),IF(AND([3]PREMIOS_GRADOS!$AP142&lt;&gt;"",[3]PREMIOS_GRADOS!$AP142&lt;&gt;0),[3]PREMIOS_GRADOS!$AP142,""),IF($A144="TOTAL",SUM(INDIRECT("X4:X"&amp;ROW()-1)),""))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IF(AND($A144&lt;&gt;"",$A144&lt;&gt;"TOTAL"),IF(AND([3]PREMIOS_GRADOS!$AS142&lt;&gt;"",[3]PREMIOS_GRADOS!$AS142&lt;&gt;0),[3]PREMIOS_GRADOS!$AS142,""),IF($A144="TOTAL",SUM(INDIRECT("Z4:Z"&amp;ROW()-1)),""))</f>
        <v/>
      </c>
      <c r="AA144" s="7" t="str">
        <f ca="1">IF(AND($A144&lt;&gt;"",$A144&lt;&gt;"TOTAL"),IF(AND([3]PREMIOS_GRADOS!$AU142&lt;&gt;"",[3]PREMIOS_GRADOS!$AU142&lt;&gt;0),[3]PREMIOS_GRADOS!$AU142,""),IF($A144="TOTAL",SUM(INDIRECT("AA4:AA"&amp;ROW()-1)),""))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IF(AND($A144&lt;&gt;"",$A144&lt;&gt;"TOTAL"),IF(AND([3]PREMIOS_GRADOS!$AX142&lt;&gt;"",[3]PREMIOS_GRADOS!$AX142&lt;&gt;0),[3]PREMIOS_GRADOS!$AX142,""),IF($A144="TOTAL",SUM(INDIRECT("AC4:AC"&amp;ROW()-1)),""))</f>
        <v/>
      </c>
      <c r="AD144" s="7" t="str">
        <f ca="1">IF(AND($A144&lt;&gt;"",$A144&lt;&gt;"TOTAL"),IF(AND([3]PREMIOS_GRADOS!$AZ142&lt;&gt;"",[3]PREMIOS_GRADOS!$AZ142&lt;&gt;0),[3]PREMIOS_GRADOS!$AZ142,""),IF($A144="TOTAL",SUM(INDIRECT("AD4:AD"&amp;ROW()-1)),""))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IF(AND($A144&lt;&gt;"",$A144&lt;&gt;"TOTAL"),IF(AND([3]PREMIOS_GRADOS!$BC142&lt;&gt;"",[3]PREMIOS_GRADOS!$BC142&lt;&gt;0),[3]PREMIOS_GRADOS!$BC142,""),IF($A144="TOTAL",SUM(INDIRECT("AF4:AF"&amp;ROW()-1)),""))</f>
        <v/>
      </c>
      <c r="AG144" s="7" t="str">
        <f ca="1">IF(AND($A144&lt;&gt;"",$A144&lt;&gt;"TOTAL"),IF(AND([3]PREMIOS_GRADOS!$BE142&lt;&gt;"",[3]PREMIOS_GRADOS!$BE142&lt;&gt;0),[3]PREMIOS_GRADOS!$BE142,""),IF($A144="TOTAL",SUM(INDIRECT("AG4:AG"&amp;ROW()-1)),""))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IF(AND($A144&lt;&gt;"",$A144&lt;&gt;"TOTAL"),IF(AND([3]PREMIOS_GRADOS!$BH142&lt;&gt;"",[3]PREMIOS_GRADOS!$BH142&lt;&gt;0),[3]PREMIOS_GRADOS!$BH142,""),IF($A144="TOTAL",SUM(INDIRECT("AI4:AI"&amp;ROW()-1)),""))</f>
        <v/>
      </c>
      <c r="AJ144" s="7" t="str">
        <f ca="1">IF(AND($A144&lt;&gt;"",$A144&lt;&gt;"TOTAL"),IF(AND([3]PREMIOS_GRADOS!$BJ142&lt;&gt;"",[3]PREMIOS_GRADOS!$BJ142&lt;&gt;0),[3]PREMIOS_GRADOS!$BJ142,""),IF($A144="TOTAL",SUM(INDIRECT("AJ4:AJ"&amp;ROW()-1)),""))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IF(AND($A144&lt;&gt;"",$A144&lt;&gt;"TOTAL"),IF(AND([3]PREMIOS_GRADOS!$BM142&lt;&gt;"",[3]PREMIOS_GRADOS!$BM142&lt;&gt;0),[3]PREMIOS_GRADOS!$BM142,""),IF($A144="TOTAL",SUM(INDIRECT("AL4:AL"&amp;ROW()-1)),""))</f>
        <v/>
      </c>
      <c r="AM144" s="7" t="str">
        <f ca="1">IF(AND($A144&lt;&gt;"",$A144&lt;&gt;"TOTAL"),IF(AND([3]PREMIOS_GRADOS!$BO142&lt;&gt;"",[3]PREMIOS_GRADOS!$BO142&lt;&gt;0),[3]PREMIOS_GRADOS!$BO142,""),IF($A144="TOTAL",SUM(INDIRECT("AM4:AM"&amp;ROW()-1)),""))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IF(AND($A144&lt;&gt;"",$A144&lt;&gt;"TOTAL"),IF(AND([3]PREMIOS_GRADOS!$BR142&lt;&gt;"",[3]PREMIOS_GRADOS!$BR142&lt;&gt;0),[3]PREMIOS_GRADOS!$BR142,""),IF($A144="TOTAL",SUM(INDIRECT("AO4:AO"&amp;ROW()-1)),""))</f>
        <v/>
      </c>
      <c r="AP144" s="7" t="str">
        <f ca="1">IF(AND($A144&lt;&gt;"",$A144&lt;&gt;"TOTAL"),IF(AND([3]PREMIOS_GRADOS!$BT142&lt;&gt;"",[3]PREMIOS_GRADOS!$BT142&lt;&gt;0),[3]PREMIOS_GRADOS!$BT142,""),IF($A144="TOTAL",SUM(INDIRECT("AP4:AP"&amp;ROW()-1)),""))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IF(AND($A144&lt;&gt;"",$A144&lt;&gt;"TOTAL"),IF(AND([3]PREMIOS_GRADOS!$BW142&lt;&gt;"",[3]PREMIOS_GRADOS!$BW142&lt;&gt;0),[3]PREMIOS_GRADOS!$BW142,""),IF($A144="TOTAL",SUM(INDIRECT("AR4:AR"&amp;ROW()-1)),""))</f>
        <v/>
      </c>
      <c r="AS144" s="7" t="str">
        <f ca="1">IF(AND($A144&lt;&gt;"",$A144&lt;&gt;"TOTAL"),IF(AND([3]PREMIOS_GRADOS!$BY142&lt;&gt;"",[3]PREMIOS_GRADOS!$BY142&lt;&gt;0),[3]PREMIOS_GRADOS!$BY142,""),IF($A144="TOTAL",SUM(INDIRECT("AS4:AS"&amp;ROW()-1)),""))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IF(AND($A144&lt;&gt;"",$A144&lt;&gt;"TOTAL"),IF(AND([3]PREMIOS_GRADOS!$CB142&lt;&gt;"",[3]PREMIOS_GRADOS!$CB142&lt;&gt;0),[3]PREMIOS_GRADOS!$CB142,""),IF($A144="TOTAL",SUM(INDIRECT("AU4:AU"&amp;ROW()-1)),""))</f>
        <v/>
      </c>
      <c r="AV144" s="7" t="str">
        <f ca="1">IF(AND($A144&lt;&gt;"",$A144&lt;&gt;"TOTAL"),IF(AND([3]PREMIOS_GRADOS!$CD142&lt;&gt;"",[3]PREMIOS_GRADOS!$CD142&lt;&gt;0),[3]PREMIOS_GRADOS!$CD142,""),IF($A144="TOTAL",SUM(INDIRECT("AV4:AV"&amp;ROW()-1)),""))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IF(AND($A144&lt;&gt;"",$A144&lt;&gt;"TOTAL"),IF(AND([3]PREMIOS_GRADOS!$CG142&lt;&gt;"",[3]PREMIOS_GRADOS!$CG142&lt;&gt;0),[3]PREMIOS_GRADOS!$CG142,""),IF($A144="TOTAL",SUM(INDIRECT("AX4:AX"&amp;ROW()-1)),""))</f>
        <v/>
      </c>
      <c r="AY144" s="7" t="str">
        <f ca="1">IF(AND($A144&lt;&gt;"",$A144&lt;&gt;"TOTAL"),IF(AND([3]PREMIOS_GRADOS!$CI142&lt;&gt;"",[3]PREMIOS_GRADOS!$CI142&lt;&gt;0),[3]PREMIOS_GRADOS!$CI142,""),IF($A144="TOTAL",SUM(INDIRECT("AY4:AY"&amp;ROW()-1)),""))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IF(AND($A144&lt;&gt;"",$A144&lt;&gt;"TOTAL"),IF(AND([3]PREMIOS_GRADOS!$CL142&lt;&gt;"",[3]PREMIOS_GRADOS!$CL142&lt;&gt;0),[3]PREMIOS_GRADOS!$CL142,""),IF($A144="TOTAL",SUM(INDIRECT("BA4:BA"&amp;ROW()-1)),""))</f>
        <v/>
      </c>
      <c r="BB144" s="7" t="str">
        <f ca="1">IF(AND($A144&lt;&gt;"",$A144&lt;&gt;"TOTAL"),IF(AND([3]PREMIOS_GRADOS!$CN142&lt;&gt;"",[3]PREMIOS_GRADOS!$CN142&lt;&gt;0),[3]PREMIOS_GRADOS!$CN142,""),IF($A144="TOTAL",SUM(INDIRECT("BB4:BB"&amp;ROW()-1)),""))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IF(AND($A144&lt;&gt;"",$A144&lt;&gt;"TOTAL"),IF(AND([3]PREMIOS_GRADOS!$CQ142&lt;&gt;"",[3]PREMIOS_GRADOS!$CQ142&lt;&gt;0),[3]PREMIOS_GRADOS!$CQ142,""),IF($A144="TOTAL",SUM(INDIRECT("BD4:BD"&amp;ROW()-1)),""))</f>
        <v/>
      </c>
      <c r="BE144" s="7" t="str">
        <f ca="1">IF(AND($A144&lt;&gt;"",$A144&lt;&gt;"TOTAL"),IF(AND([3]PREMIOS_GRADOS!$CS142&lt;&gt;"",[3]PREMIOS_GRADOS!$CS142&lt;&gt;0),[3]PREMIOS_GRADOS!$CS142,""),IF($A144="TOTAL",SUM(INDIRECT("BE4:BE"&amp;ROW()-1)),""))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IF([3]PREMIOS_GRADOS!$D143&lt;&gt;"",[3]PREMIOS_GRADOS!$D143,IF(AND([3]PREMIOS_GRADOS!$D143="",[3]PREMIOS_GRADOS!$D144="",[3]PREMIOS_GRADOS!$D142=""),"","TOTAL"))</f>
        <v/>
      </c>
      <c r="B145" s="7" t="str">
        <f ca="1">IF(AND($A145&lt;&gt;"",$A145&lt;&gt;"TOTAL"),IF(AND([3]PREMIOS_GRADOS!$E143&lt;&gt;"",[3]PREMIOS_GRADOS!$E143&lt;&gt;0),[3]PREMIOS_GRADOS!$E143,""),IF($A145="TOTAL",SUM(INDIRECT("B4:B"&amp;ROW()-1)),""))</f>
        <v/>
      </c>
      <c r="C145" s="7" t="str">
        <f ca="1">IF(AND($A145&lt;&gt;"",$A145&lt;&gt;"TOTAL"),IF(AND([3]PREMIOS_GRADOS!$G143&lt;&gt;"",[3]PREMIOS_GRADOS!$G143&lt;&gt;0),[3]PREMIOS_GRADOS!$G143,""),IF($A145="TOTAL",SUM(INDIRECT("C4:C"&amp;ROW()-1)),""))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IF(AND($A145&lt;&gt;"",$A145&lt;&gt;"TOTAL"),IF(AND([3]PREMIOS_GRADOS!$J143&lt;&gt;"",[3]PREMIOS_GRADOS!$J143&lt;&gt;0),[3]PREMIOS_GRADOS!$J143,""),IF($A145="TOTAL",SUM(INDIRECT("E4:E"&amp;ROW()-1)),""))</f>
        <v/>
      </c>
      <c r="F145" s="7" t="str">
        <f ca="1">IF(AND($A145&lt;&gt;"",$A145&lt;&gt;"TOTAL"),IF(AND([3]PREMIOS_GRADOS!$L143&lt;&gt;"",[3]PREMIOS_GRADOS!$L143&lt;&gt;0),[3]PREMIOS_GRADOS!$L143,""),IF($A145="TOTAL",SUM(INDIRECT("F4:F"&amp;ROW()-1)),""))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IF(AND($A145&lt;&gt;"",$A145&lt;&gt;"TOTAL"),IF(AND([3]PREMIOS_GRADOS!$O143&lt;&gt;"",[3]PREMIOS_GRADOS!$O143&lt;&gt;0),[3]PREMIOS_GRADOS!$O143,""),IF($A145="TOTAL",SUM(INDIRECT("H4:H"&amp;ROW()-1)),""))</f>
        <v/>
      </c>
      <c r="I145" s="7" t="str">
        <f ca="1">IF(AND($A145&lt;&gt;"",$A145&lt;&gt;"TOTAL"),IF(AND([3]PREMIOS_GRADOS!$Q143&lt;&gt;"",[3]PREMIOS_GRADOS!$Q143&lt;&gt;0),[3]PREMIOS_GRADOS!$Q143,""),IF($A145="TOTAL",SUM(INDIRECT("I4:I"&amp;ROW()-1)),""))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IF(AND($A145&lt;&gt;"",$A145&lt;&gt;"TOTAL"),IF(AND([3]PREMIOS_GRADOS!$T143&lt;&gt;"",[3]PREMIOS_GRADOS!$T143&lt;&gt;0),[3]PREMIOS_GRADOS!$T143,""),IF($A145="TOTAL",SUM(INDIRECT("K4:K"&amp;ROW()-1)),""))</f>
        <v/>
      </c>
      <c r="L145" s="7" t="str">
        <f ca="1">IF(AND($A145&lt;&gt;"",$A145&lt;&gt;"TOTAL"),IF(AND([3]PREMIOS_GRADOS!$V143&lt;&gt;"",[3]PREMIOS_GRADOS!$V143&lt;&gt;0),[3]PREMIOS_GRADOS!$V143,""),IF($A145="TOTAL",SUM(INDIRECT("L4:L"&amp;ROW()-1)),""))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IF(AND($A145&lt;&gt;"",$A145&lt;&gt;"TOTAL"),IF(AND([3]PREMIOS_GRADOS!$Y143&lt;&gt;"",[3]PREMIOS_GRADOS!$Y143&lt;&gt;0),[3]PREMIOS_GRADOS!$Y143,""),IF($A145="TOTAL",SUM(INDIRECT("N4:N"&amp;ROW()-1)),""))</f>
        <v/>
      </c>
      <c r="O145" s="7" t="str">
        <f ca="1">IF(AND($A145&lt;&gt;"",$A145&lt;&gt;"TOTAL"),IF(AND([3]PREMIOS_GRADOS!$AA143&lt;&gt;"",[3]PREMIOS_GRADOS!$AA143&lt;&gt;0),[3]PREMIOS_GRADOS!$AA143,""),IF($A145="TOTAL",SUM(INDIRECT("O4:O"&amp;ROW()-1)),""))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IF(AND($A145&lt;&gt;"",$A145&lt;&gt;"TOTAL"),IF(AND([3]PREMIOS_GRADOS!$AD143&lt;&gt;"",[3]PREMIOS_GRADOS!$AD143&lt;&gt;0),[3]PREMIOS_GRADOS!$AD143,""),IF($A145="TOTAL",SUM(INDIRECT("Q4:Q"&amp;ROW()-1)),""))</f>
        <v/>
      </c>
      <c r="R145" s="7" t="str">
        <f ca="1">IF(AND($A145&lt;&gt;"",$A145&lt;&gt;"TOTAL"),IF(AND([3]PREMIOS_GRADOS!$AF143&lt;&gt;"",[3]PREMIOS_GRADOS!$AF143&lt;&gt;0),[3]PREMIOS_GRADOS!$AF143,""),IF($A145="TOTAL",SUM(INDIRECT("R4:R"&amp;ROW()-1)),""))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IF(AND($A145&lt;&gt;"",$A145&lt;&gt;"TOTAL"),IF(AND([3]PREMIOS_GRADOS!$AI143&lt;&gt;"",[3]PREMIOS_GRADOS!$AI143&lt;&gt;0),[3]PREMIOS_GRADOS!$AI143,""),IF($A145="TOTAL",SUM(INDIRECT("T4:T"&amp;ROW()-1)),""))</f>
        <v/>
      </c>
      <c r="U145" s="7" t="str">
        <f ca="1">IF(AND($A145&lt;&gt;"",$A145&lt;&gt;"TOTAL"),IF(AND([3]PREMIOS_GRADOS!$AK143&lt;&gt;"",[3]PREMIOS_GRADOS!$AK143&lt;&gt;0),[3]PREMIOS_GRADOS!$AK143,""),IF($A145="TOTAL",SUM(INDIRECT("U4:U"&amp;ROW()-1)),""))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IF(AND($A145&lt;&gt;"",$A145&lt;&gt;"TOTAL"),IF(AND([3]PREMIOS_GRADOS!$AN143&lt;&gt;"",[3]PREMIOS_GRADOS!$AN143&lt;&gt;0),[3]PREMIOS_GRADOS!$AN143,""),IF($A145="TOTAL",SUM(INDIRECT("W4:W"&amp;ROW()-1)),""))</f>
        <v/>
      </c>
      <c r="X145" s="7" t="str">
        <f ca="1">IF(AND($A145&lt;&gt;"",$A145&lt;&gt;"TOTAL"),IF(AND([3]PREMIOS_GRADOS!$AP143&lt;&gt;"",[3]PREMIOS_GRADOS!$AP143&lt;&gt;0),[3]PREMIOS_GRADOS!$AP143,""),IF($A145="TOTAL",SUM(INDIRECT("X4:X"&amp;ROW()-1)),""))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IF(AND($A145&lt;&gt;"",$A145&lt;&gt;"TOTAL"),IF(AND([3]PREMIOS_GRADOS!$AS143&lt;&gt;"",[3]PREMIOS_GRADOS!$AS143&lt;&gt;0),[3]PREMIOS_GRADOS!$AS143,""),IF($A145="TOTAL",SUM(INDIRECT("Z4:Z"&amp;ROW()-1)),""))</f>
        <v/>
      </c>
      <c r="AA145" s="7" t="str">
        <f ca="1">IF(AND($A145&lt;&gt;"",$A145&lt;&gt;"TOTAL"),IF(AND([3]PREMIOS_GRADOS!$AU143&lt;&gt;"",[3]PREMIOS_GRADOS!$AU143&lt;&gt;0),[3]PREMIOS_GRADOS!$AU143,""),IF($A145="TOTAL",SUM(INDIRECT("AA4:AA"&amp;ROW()-1)),""))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IF(AND($A145&lt;&gt;"",$A145&lt;&gt;"TOTAL"),IF(AND([3]PREMIOS_GRADOS!$AX143&lt;&gt;"",[3]PREMIOS_GRADOS!$AX143&lt;&gt;0),[3]PREMIOS_GRADOS!$AX143,""),IF($A145="TOTAL",SUM(INDIRECT("AC4:AC"&amp;ROW()-1)),""))</f>
        <v/>
      </c>
      <c r="AD145" s="7" t="str">
        <f ca="1">IF(AND($A145&lt;&gt;"",$A145&lt;&gt;"TOTAL"),IF(AND([3]PREMIOS_GRADOS!$AZ143&lt;&gt;"",[3]PREMIOS_GRADOS!$AZ143&lt;&gt;0),[3]PREMIOS_GRADOS!$AZ143,""),IF($A145="TOTAL",SUM(INDIRECT("AD4:AD"&amp;ROW()-1)),""))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IF(AND($A145&lt;&gt;"",$A145&lt;&gt;"TOTAL"),IF(AND([3]PREMIOS_GRADOS!$BC143&lt;&gt;"",[3]PREMIOS_GRADOS!$BC143&lt;&gt;0),[3]PREMIOS_GRADOS!$BC143,""),IF($A145="TOTAL",SUM(INDIRECT("AF4:AF"&amp;ROW()-1)),""))</f>
        <v/>
      </c>
      <c r="AG145" s="7" t="str">
        <f ca="1">IF(AND($A145&lt;&gt;"",$A145&lt;&gt;"TOTAL"),IF(AND([3]PREMIOS_GRADOS!$BE143&lt;&gt;"",[3]PREMIOS_GRADOS!$BE143&lt;&gt;0),[3]PREMIOS_GRADOS!$BE143,""),IF($A145="TOTAL",SUM(INDIRECT("AG4:AG"&amp;ROW()-1)),""))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IF(AND($A145&lt;&gt;"",$A145&lt;&gt;"TOTAL"),IF(AND([3]PREMIOS_GRADOS!$BH143&lt;&gt;"",[3]PREMIOS_GRADOS!$BH143&lt;&gt;0),[3]PREMIOS_GRADOS!$BH143,""),IF($A145="TOTAL",SUM(INDIRECT("AI4:AI"&amp;ROW()-1)),""))</f>
        <v/>
      </c>
      <c r="AJ145" s="7" t="str">
        <f ca="1">IF(AND($A145&lt;&gt;"",$A145&lt;&gt;"TOTAL"),IF(AND([3]PREMIOS_GRADOS!$BJ143&lt;&gt;"",[3]PREMIOS_GRADOS!$BJ143&lt;&gt;0),[3]PREMIOS_GRADOS!$BJ143,""),IF($A145="TOTAL",SUM(INDIRECT("AJ4:AJ"&amp;ROW()-1)),""))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IF(AND($A145&lt;&gt;"",$A145&lt;&gt;"TOTAL"),IF(AND([3]PREMIOS_GRADOS!$BM143&lt;&gt;"",[3]PREMIOS_GRADOS!$BM143&lt;&gt;0),[3]PREMIOS_GRADOS!$BM143,""),IF($A145="TOTAL",SUM(INDIRECT("AL4:AL"&amp;ROW()-1)),""))</f>
        <v/>
      </c>
      <c r="AM145" s="7" t="str">
        <f ca="1">IF(AND($A145&lt;&gt;"",$A145&lt;&gt;"TOTAL"),IF(AND([3]PREMIOS_GRADOS!$BO143&lt;&gt;"",[3]PREMIOS_GRADOS!$BO143&lt;&gt;0),[3]PREMIOS_GRADOS!$BO143,""),IF($A145="TOTAL",SUM(INDIRECT("AM4:AM"&amp;ROW()-1)),""))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IF(AND($A145&lt;&gt;"",$A145&lt;&gt;"TOTAL"),IF(AND([3]PREMIOS_GRADOS!$BR143&lt;&gt;"",[3]PREMIOS_GRADOS!$BR143&lt;&gt;0),[3]PREMIOS_GRADOS!$BR143,""),IF($A145="TOTAL",SUM(INDIRECT("AO4:AO"&amp;ROW()-1)),""))</f>
        <v/>
      </c>
      <c r="AP145" s="7" t="str">
        <f ca="1">IF(AND($A145&lt;&gt;"",$A145&lt;&gt;"TOTAL"),IF(AND([3]PREMIOS_GRADOS!$BT143&lt;&gt;"",[3]PREMIOS_GRADOS!$BT143&lt;&gt;0),[3]PREMIOS_GRADOS!$BT143,""),IF($A145="TOTAL",SUM(INDIRECT("AP4:AP"&amp;ROW()-1)),""))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IF(AND($A145&lt;&gt;"",$A145&lt;&gt;"TOTAL"),IF(AND([3]PREMIOS_GRADOS!$BW143&lt;&gt;"",[3]PREMIOS_GRADOS!$BW143&lt;&gt;0),[3]PREMIOS_GRADOS!$BW143,""),IF($A145="TOTAL",SUM(INDIRECT("AR4:AR"&amp;ROW()-1)),""))</f>
        <v/>
      </c>
      <c r="AS145" s="7" t="str">
        <f ca="1">IF(AND($A145&lt;&gt;"",$A145&lt;&gt;"TOTAL"),IF(AND([3]PREMIOS_GRADOS!$BY143&lt;&gt;"",[3]PREMIOS_GRADOS!$BY143&lt;&gt;0),[3]PREMIOS_GRADOS!$BY143,""),IF($A145="TOTAL",SUM(INDIRECT("AS4:AS"&amp;ROW()-1)),""))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IF(AND($A145&lt;&gt;"",$A145&lt;&gt;"TOTAL"),IF(AND([3]PREMIOS_GRADOS!$CB143&lt;&gt;"",[3]PREMIOS_GRADOS!$CB143&lt;&gt;0),[3]PREMIOS_GRADOS!$CB143,""),IF($A145="TOTAL",SUM(INDIRECT("AU4:AU"&amp;ROW()-1)),""))</f>
        <v/>
      </c>
      <c r="AV145" s="7" t="str">
        <f ca="1">IF(AND($A145&lt;&gt;"",$A145&lt;&gt;"TOTAL"),IF(AND([3]PREMIOS_GRADOS!$CD143&lt;&gt;"",[3]PREMIOS_GRADOS!$CD143&lt;&gt;0),[3]PREMIOS_GRADOS!$CD143,""),IF($A145="TOTAL",SUM(INDIRECT("AV4:AV"&amp;ROW()-1)),""))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IF(AND($A145&lt;&gt;"",$A145&lt;&gt;"TOTAL"),IF(AND([3]PREMIOS_GRADOS!$CG143&lt;&gt;"",[3]PREMIOS_GRADOS!$CG143&lt;&gt;0),[3]PREMIOS_GRADOS!$CG143,""),IF($A145="TOTAL",SUM(INDIRECT("AX4:AX"&amp;ROW()-1)),""))</f>
        <v/>
      </c>
      <c r="AY145" s="7" t="str">
        <f ca="1">IF(AND($A145&lt;&gt;"",$A145&lt;&gt;"TOTAL"),IF(AND([3]PREMIOS_GRADOS!$CI143&lt;&gt;"",[3]PREMIOS_GRADOS!$CI143&lt;&gt;0),[3]PREMIOS_GRADOS!$CI143,""),IF($A145="TOTAL",SUM(INDIRECT("AY4:AY"&amp;ROW()-1)),""))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IF(AND($A145&lt;&gt;"",$A145&lt;&gt;"TOTAL"),IF(AND([3]PREMIOS_GRADOS!$CL143&lt;&gt;"",[3]PREMIOS_GRADOS!$CL143&lt;&gt;0),[3]PREMIOS_GRADOS!$CL143,""),IF($A145="TOTAL",SUM(INDIRECT("BA4:BA"&amp;ROW()-1)),""))</f>
        <v/>
      </c>
      <c r="BB145" s="7" t="str">
        <f ca="1">IF(AND($A145&lt;&gt;"",$A145&lt;&gt;"TOTAL"),IF(AND([3]PREMIOS_GRADOS!$CN143&lt;&gt;"",[3]PREMIOS_GRADOS!$CN143&lt;&gt;0),[3]PREMIOS_GRADOS!$CN143,""),IF($A145="TOTAL",SUM(INDIRECT("BB4:BB"&amp;ROW()-1)),""))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IF(AND($A145&lt;&gt;"",$A145&lt;&gt;"TOTAL"),IF(AND([3]PREMIOS_GRADOS!$CQ143&lt;&gt;"",[3]PREMIOS_GRADOS!$CQ143&lt;&gt;0),[3]PREMIOS_GRADOS!$CQ143,""),IF($A145="TOTAL",SUM(INDIRECT("BD4:BD"&amp;ROW()-1)),""))</f>
        <v/>
      </c>
      <c r="BE145" s="7" t="str">
        <f ca="1">IF(AND($A145&lt;&gt;"",$A145&lt;&gt;"TOTAL"),IF(AND([3]PREMIOS_GRADOS!$CS143&lt;&gt;"",[3]PREMIOS_GRADOS!$CS143&lt;&gt;0),[3]PREMIOS_GRADOS!$CS143,""),IF($A145="TOTAL",SUM(INDIRECT("BE4:BE"&amp;ROW()-1)),""))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IF([3]PREMIOS_GRADOS!$D144&lt;&gt;"",[3]PREMIOS_GRADOS!$D144,IF(AND([3]PREMIOS_GRADOS!$D144="",[3]PREMIOS_GRADOS!$D145="",[3]PREMIOS_GRADOS!$D143=""),"","TOTAL"))</f>
        <v/>
      </c>
      <c r="B146" s="7" t="str">
        <f ca="1">IF(AND($A146&lt;&gt;"",$A146&lt;&gt;"TOTAL"),IF(AND([3]PREMIOS_GRADOS!$E144&lt;&gt;"",[3]PREMIOS_GRADOS!$E144&lt;&gt;0),[3]PREMIOS_GRADOS!$E144,""),IF($A146="TOTAL",SUM(INDIRECT("B4:B"&amp;ROW()-1)),""))</f>
        <v/>
      </c>
      <c r="C146" s="7" t="str">
        <f ca="1">IF(AND($A146&lt;&gt;"",$A146&lt;&gt;"TOTAL"),IF(AND([3]PREMIOS_GRADOS!$G144&lt;&gt;"",[3]PREMIOS_GRADOS!$G144&lt;&gt;0),[3]PREMIOS_GRADOS!$G144,""),IF($A146="TOTAL",SUM(INDIRECT("C4:C"&amp;ROW()-1)),""))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IF(AND($A146&lt;&gt;"",$A146&lt;&gt;"TOTAL"),IF(AND([3]PREMIOS_GRADOS!$J144&lt;&gt;"",[3]PREMIOS_GRADOS!$J144&lt;&gt;0),[3]PREMIOS_GRADOS!$J144,""),IF($A146="TOTAL",SUM(INDIRECT("E4:E"&amp;ROW()-1)),""))</f>
        <v/>
      </c>
      <c r="F146" s="7" t="str">
        <f ca="1">IF(AND($A146&lt;&gt;"",$A146&lt;&gt;"TOTAL"),IF(AND([3]PREMIOS_GRADOS!$L144&lt;&gt;"",[3]PREMIOS_GRADOS!$L144&lt;&gt;0),[3]PREMIOS_GRADOS!$L144,""),IF($A146="TOTAL",SUM(INDIRECT("F4:F"&amp;ROW()-1)),""))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IF(AND($A146&lt;&gt;"",$A146&lt;&gt;"TOTAL"),IF(AND([3]PREMIOS_GRADOS!$O144&lt;&gt;"",[3]PREMIOS_GRADOS!$O144&lt;&gt;0),[3]PREMIOS_GRADOS!$O144,""),IF($A146="TOTAL",SUM(INDIRECT("H4:H"&amp;ROW()-1)),""))</f>
        <v/>
      </c>
      <c r="I146" s="7" t="str">
        <f ca="1">IF(AND($A146&lt;&gt;"",$A146&lt;&gt;"TOTAL"),IF(AND([3]PREMIOS_GRADOS!$Q144&lt;&gt;"",[3]PREMIOS_GRADOS!$Q144&lt;&gt;0),[3]PREMIOS_GRADOS!$Q144,""),IF($A146="TOTAL",SUM(INDIRECT("I4:I"&amp;ROW()-1)),""))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IF(AND($A146&lt;&gt;"",$A146&lt;&gt;"TOTAL"),IF(AND([3]PREMIOS_GRADOS!$T144&lt;&gt;"",[3]PREMIOS_GRADOS!$T144&lt;&gt;0),[3]PREMIOS_GRADOS!$T144,""),IF($A146="TOTAL",SUM(INDIRECT("K4:K"&amp;ROW()-1)),""))</f>
        <v/>
      </c>
      <c r="L146" s="7" t="str">
        <f ca="1">IF(AND($A146&lt;&gt;"",$A146&lt;&gt;"TOTAL"),IF(AND([3]PREMIOS_GRADOS!$V144&lt;&gt;"",[3]PREMIOS_GRADOS!$V144&lt;&gt;0),[3]PREMIOS_GRADOS!$V144,""),IF($A146="TOTAL",SUM(INDIRECT("L4:L"&amp;ROW()-1)),""))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IF(AND($A146&lt;&gt;"",$A146&lt;&gt;"TOTAL"),IF(AND([3]PREMIOS_GRADOS!$Y144&lt;&gt;"",[3]PREMIOS_GRADOS!$Y144&lt;&gt;0),[3]PREMIOS_GRADOS!$Y144,""),IF($A146="TOTAL",SUM(INDIRECT("N4:N"&amp;ROW()-1)),""))</f>
        <v/>
      </c>
      <c r="O146" s="7" t="str">
        <f ca="1">IF(AND($A146&lt;&gt;"",$A146&lt;&gt;"TOTAL"),IF(AND([3]PREMIOS_GRADOS!$AA144&lt;&gt;"",[3]PREMIOS_GRADOS!$AA144&lt;&gt;0),[3]PREMIOS_GRADOS!$AA144,""),IF($A146="TOTAL",SUM(INDIRECT("O4:O"&amp;ROW()-1)),""))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IF(AND($A146&lt;&gt;"",$A146&lt;&gt;"TOTAL"),IF(AND([3]PREMIOS_GRADOS!$AD144&lt;&gt;"",[3]PREMIOS_GRADOS!$AD144&lt;&gt;0),[3]PREMIOS_GRADOS!$AD144,""),IF($A146="TOTAL",SUM(INDIRECT("Q4:Q"&amp;ROW()-1)),""))</f>
        <v/>
      </c>
      <c r="R146" s="7" t="str">
        <f ca="1">IF(AND($A146&lt;&gt;"",$A146&lt;&gt;"TOTAL"),IF(AND([3]PREMIOS_GRADOS!$AF144&lt;&gt;"",[3]PREMIOS_GRADOS!$AF144&lt;&gt;0),[3]PREMIOS_GRADOS!$AF144,""),IF($A146="TOTAL",SUM(INDIRECT("R4:R"&amp;ROW()-1)),""))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IF(AND($A146&lt;&gt;"",$A146&lt;&gt;"TOTAL"),IF(AND([3]PREMIOS_GRADOS!$AI144&lt;&gt;"",[3]PREMIOS_GRADOS!$AI144&lt;&gt;0),[3]PREMIOS_GRADOS!$AI144,""),IF($A146="TOTAL",SUM(INDIRECT("T4:T"&amp;ROW()-1)),""))</f>
        <v/>
      </c>
      <c r="U146" s="7" t="str">
        <f ca="1">IF(AND($A146&lt;&gt;"",$A146&lt;&gt;"TOTAL"),IF(AND([3]PREMIOS_GRADOS!$AK144&lt;&gt;"",[3]PREMIOS_GRADOS!$AK144&lt;&gt;0),[3]PREMIOS_GRADOS!$AK144,""),IF($A146="TOTAL",SUM(INDIRECT("U4:U"&amp;ROW()-1)),""))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IF(AND($A146&lt;&gt;"",$A146&lt;&gt;"TOTAL"),IF(AND([3]PREMIOS_GRADOS!$AN144&lt;&gt;"",[3]PREMIOS_GRADOS!$AN144&lt;&gt;0),[3]PREMIOS_GRADOS!$AN144,""),IF($A146="TOTAL",SUM(INDIRECT("W4:W"&amp;ROW()-1)),""))</f>
        <v/>
      </c>
      <c r="X146" s="7" t="str">
        <f ca="1">IF(AND($A146&lt;&gt;"",$A146&lt;&gt;"TOTAL"),IF(AND([3]PREMIOS_GRADOS!$AP144&lt;&gt;"",[3]PREMIOS_GRADOS!$AP144&lt;&gt;0),[3]PREMIOS_GRADOS!$AP144,""),IF($A146="TOTAL",SUM(INDIRECT("X4:X"&amp;ROW()-1)),""))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IF(AND($A146&lt;&gt;"",$A146&lt;&gt;"TOTAL"),IF(AND([3]PREMIOS_GRADOS!$AS144&lt;&gt;"",[3]PREMIOS_GRADOS!$AS144&lt;&gt;0),[3]PREMIOS_GRADOS!$AS144,""),IF($A146="TOTAL",SUM(INDIRECT("Z4:Z"&amp;ROW()-1)),""))</f>
        <v/>
      </c>
      <c r="AA146" s="7" t="str">
        <f ca="1">IF(AND($A146&lt;&gt;"",$A146&lt;&gt;"TOTAL"),IF(AND([3]PREMIOS_GRADOS!$AU144&lt;&gt;"",[3]PREMIOS_GRADOS!$AU144&lt;&gt;0),[3]PREMIOS_GRADOS!$AU144,""),IF($A146="TOTAL",SUM(INDIRECT("AA4:AA"&amp;ROW()-1)),""))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IF(AND($A146&lt;&gt;"",$A146&lt;&gt;"TOTAL"),IF(AND([3]PREMIOS_GRADOS!$AX144&lt;&gt;"",[3]PREMIOS_GRADOS!$AX144&lt;&gt;0),[3]PREMIOS_GRADOS!$AX144,""),IF($A146="TOTAL",SUM(INDIRECT("AC4:AC"&amp;ROW()-1)),""))</f>
        <v/>
      </c>
      <c r="AD146" s="7" t="str">
        <f ca="1">IF(AND($A146&lt;&gt;"",$A146&lt;&gt;"TOTAL"),IF(AND([3]PREMIOS_GRADOS!$AZ144&lt;&gt;"",[3]PREMIOS_GRADOS!$AZ144&lt;&gt;0),[3]PREMIOS_GRADOS!$AZ144,""),IF($A146="TOTAL",SUM(INDIRECT("AD4:AD"&amp;ROW()-1)),""))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IF(AND($A146&lt;&gt;"",$A146&lt;&gt;"TOTAL"),IF(AND([3]PREMIOS_GRADOS!$BC144&lt;&gt;"",[3]PREMIOS_GRADOS!$BC144&lt;&gt;0),[3]PREMIOS_GRADOS!$BC144,""),IF($A146="TOTAL",SUM(INDIRECT("AF4:AF"&amp;ROW()-1)),""))</f>
        <v/>
      </c>
      <c r="AG146" s="7" t="str">
        <f ca="1">IF(AND($A146&lt;&gt;"",$A146&lt;&gt;"TOTAL"),IF(AND([3]PREMIOS_GRADOS!$BE144&lt;&gt;"",[3]PREMIOS_GRADOS!$BE144&lt;&gt;0),[3]PREMIOS_GRADOS!$BE144,""),IF($A146="TOTAL",SUM(INDIRECT("AG4:AG"&amp;ROW()-1)),""))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IF(AND($A146&lt;&gt;"",$A146&lt;&gt;"TOTAL"),IF(AND([3]PREMIOS_GRADOS!$BH144&lt;&gt;"",[3]PREMIOS_GRADOS!$BH144&lt;&gt;0),[3]PREMIOS_GRADOS!$BH144,""),IF($A146="TOTAL",SUM(INDIRECT("AI4:AI"&amp;ROW()-1)),""))</f>
        <v/>
      </c>
      <c r="AJ146" s="7" t="str">
        <f ca="1">IF(AND($A146&lt;&gt;"",$A146&lt;&gt;"TOTAL"),IF(AND([3]PREMIOS_GRADOS!$BJ144&lt;&gt;"",[3]PREMIOS_GRADOS!$BJ144&lt;&gt;0),[3]PREMIOS_GRADOS!$BJ144,""),IF($A146="TOTAL",SUM(INDIRECT("AJ4:AJ"&amp;ROW()-1)),""))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IF(AND($A146&lt;&gt;"",$A146&lt;&gt;"TOTAL"),IF(AND([3]PREMIOS_GRADOS!$BM144&lt;&gt;"",[3]PREMIOS_GRADOS!$BM144&lt;&gt;0),[3]PREMIOS_GRADOS!$BM144,""),IF($A146="TOTAL",SUM(INDIRECT("AL4:AL"&amp;ROW()-1)),""))</f>
        <v/>
      </c>
      <c r="AM146" s="7" t="str">
        <f ca="1">IF(AND($A146&lt;&gt;"",$A146&lt;&gt;"TOTAL"),IF(AND([3]PREMIOS_GRADOS!$BO144&lt;&gt;"",[3]PREMIOS_GRADOS!$BO144&lt;&gt;0),[3]PREMIOS_GRADOS!$BO144,""),IF($A146="TOTAL",SUM(INDIRECT("AM4:AM"&amp;ROW()-1)),""))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IF(AND($A146&lt;&gt;"",$A146&lt;&gt;"TOTAL"),IF(AND([3]PREMIOS_GRADOS!$BR144&lt;&gt;"",[3]PREMIOS_GRADOS!$BR144&lt;&gt;0),[3]PREMIOS_GRADOS!$BR144,""),IF($A146="TOTAL",SUM(INDIRECT("AO4:AO"&amp;ROW()-1)),""))</f>
        <v/>
      </c>
      <c r="AP146" s="7" t="str">
        <f ca="1">IF(AND($A146&lt;&gt;"",$A146&lt;&gt;"TOTAL"),IF(AND([3]PREMIOS_GRADOS!$BT144&lt;&gt;"",[3]PREMIOS_GRADOS!$BT144&lt;&gt;0),[3]PREMIOS_GRADOS!$BT144,""),IF($A146="TOTAL",SUM(INDIRECT("AP4:AP"&amp;ROW()-1)),""))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IF(AND($A146&lt;&gt;"",$A146&lt;&gt;"TOTAL"),IF(AND([3]PREMIOS_GRADOS!$BW144&lt;&gt;"",[3]PREMIOS_GRADOS!$BW144&lt;&gt;0),[3]PREMIOS_GRADOS!$BW144,""),IF($A146="TOTAL",SUM(INDIRECT("AR4:AR"&amp;ROW()-1)),""))</f>
        <v/>
      </c>
      <c r="AS146" s="7" t="str">
        <f ca="1">IF(AND($A146&lt;&gt;"",$A146&lt;&gt;"TOTAL"),IF(AND([3]PREMIOS_GRADOS!$BY144&lt;&gt;"",[3]PREMIOS_GRADOS!$BY144&lt;&gt;0),[3]PREMIOS_GRADOS!$BY144,""),IF($A146="TOTAL",SUM(INDIRECT("AS4:AS"&amp;ROW()-1)),""))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IF(AND($A146&lt;&gt;"",$A146&lt;&gt;"TOTAL"),IF(AND([3]PREMIOS_GRADOS!$CB144&lt;&gt;"",[3]PREMIOS_GRADOS!$CB144&lt;&gt;0),[3]PREMIOS_GRADOS!$CB144,""),IF($A146="TOTAL",SUM(INDIRECT("AU4:AU"&amp;ROW()-1)),""))</f>
        <v/>
      </c>
      <c r="AV146" s="7" t="str">
        <f ca="1">IF(AND($A146&lt;&gt;"",$A146&lt;&gt;"TOTAL"),IF(AND([3]PREMIOS_GRADOS!$CD144&lt;&gt;"",[3]PREMIOS_GRADOS!$CD144&lt;&gt;0),[3]PREMIOS_GRADOS!$CD144,""),IF($A146="TOTAL",SUM(INDIRECT("AV4:AV"&amp;ROW()-1)),""))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IF(AND($A146&lt;&gt;"",$A146&lt;&gt;"TOTAL"),IF(AND([3]PREMIOS_GRADOS!$CG144&lt;&gt;"",[3]PREMIOS_GRADOS!$CG144&lt;&gt;0),[3]PREMIOS_GRADOS!$CG144,""),IF($A146="TOTAL",SUM(INDIRECT("AX4:AX"&amp;ROW()-1)),""))</f>
        <v/>
      </c>
      <c r="AY146" s="7" t="str">
        <f ca="1">IF(AND($A146&lt;&gt;"",$A146&lt;&gt;"TOTAL"),IF(AND([3]PREMIOS_GRADOS!$CI144&lt;&gt;"",[3]PREMIOS_GRADOS!$CI144&lt;&gt;0),[3]PREMIOS_GRADOS!$CI144,""),IF($A146="TOTAL",SUM(INDIRECT("AY4:AY"&amp;ROW()-1)),""))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IF(AND($A146&lt;&gt;"",$A146&lt;&gt;"TOTAL"),IF(AND([3]PREMIOS_GRADOS!$CL144&lt;&gt;"",[3]PREMIOS_GRADOS!$CL144&lt;&gt;0),[3]PREMIOS_GRADOS!$CL144,""),IF($A146="TOTAL",SUM(INDIRECT("BA4:BA"&amp;ROW()-1)),""))</f>
        <v/>
      </c>
      <c r="BB146" s="7" t="str">
        <f ca="1">IF(AND($A146&lt;&gt;"",$A146&lt;&gt;"TOTAL"),IF(AND([3]PREMIOS_GRADOS!$CN144&lt;&gt;"",[3]PREMIOS_GRADOS!$CN144&lt;&gt;0),[3]PREMIOS_GRADOS!$CN144,""),IF($A146="TOTAL",SUM(INDIRECT("BB4:BB"&amp;ROW()-1)),""))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IF(AND($A146&lt;&gt;"",$A146&lt;&gt;"TOTAL"),IF(AND([3]PREMIOS_GRADOS!$CQ144&lt;&gt;"",[3]PREMIOS_GRADOS!$CQ144&lt;&gt;0),[3]PREMIOS_GRADOS!$CQ144,""),IF($A146="TOTAL",SUM(INDIRECT("BD4:BD"&amp;ROW()-1)),""))</f>
        <v/>
      </c>
      <c r="BE146" s="7" t="str">
        <f ca="1">IF(AND($A146&lt;&gt;"",$A146&lt;&gt;"TOTAL"),IF(AND([3]PREMIOS_GRADOS!$CS144&lt;&gt;"",[3]PREMIOS_GRADOS!$CS144&lt;&gt;0),[3]PREMIOS_GRADOS!$CS144,""),IF($A146="TOTAL",SUM(INDIRECT("BE4:BE"&amp;ROW()-1)),""))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IF([3]PREMIOS_GRADOS!$D145&lt;&gt;"",[3]PREMIOS_GRADOS!$D145,IF(AND([3]PREMIOS_GRADOS!$D145="",[3]PREMIOS_GRADOS!$D146="",[3]PREMIOS_GRADOS!$D144=""),"","TOTAL"))</f>
        <v/>
      </c>
      <c r="B147" s="7" t="str">
        <f ca="1">IF(AND($A147&lt;&gt;"",$A147&lt;&gt;"TOTAL"),IF(AND([3]PREMIOS_GRADOS!$E145&lt;&gt;"",[3]PREMIOS_GRADOS!$E145&lt;&gt;0),[3]PREMIOS_GRADOS!$E145,""),IF($A147="TOTAL",SUM(INDIRECT("B4:B"&amp;ROW()-1)),""))</f>
        <v/>
      </c>
      <c r="C147" s="7" t="str">
        <f ca="1">IF(AND($A147&lt;&gt;"",$A147&lt;&gt;"TOTAL"),IF(AND([3]PREMIOS_GRADOS!$G145&lt;&gt;"",[3]PREMIOS_GRADOS!$G145&lt;&gt;0),[3]PREMIOS_GRADOS!$G145,""),IF($A147="TOTAL",SUM(INDIRECT("C4:C"&amp;ROW()-1)),""))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IF(AND($A147&lt;&gt;"",$A147&lt;&gt;"TOTAL"),IF(AND([3]PREMIOS_GRADOS!$J145&lt;&gt;"",[3]PREMIOS_GRADOS!$J145&lt;&gt;0),[3]PREMIOS_GRADOS!$J145,""),IF($A147="TOTAL",SUM(INDIRECT("E4:E"&amp;ROW()-1)),""))</f>
        <v/>
      </c>
      <c r="F147" s="7" t="str">
        <f ca="1">IF(AND($A147&lt;&gt;"",$A147&lt;&gt;"TOTAL"),IF(AND([3]PREMIOS_GRADOS!$L145&lt;&gt;"",[3]PREMIOS_GRADOS!$L145&lt;&gt;0),[3]PREMIOS_GRADOS!$L145,""),IF($A147="TOTAL",SUM(INDIRECT("F4:F"&amp;ROW()-1)),""))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IF(AND($A147&lt;&gt;"",$A147&lt;&gt;"TOTAL"),IF(AND([3]PREMIOS_GRADOS!$O145&lt;&gt;"",[3]PREMIOS_GRADOS!$O145&lt;&gt;0),[3]PREMIOS_GRADOS!$O145,""),IF($A147="TOTAL",SUM(INDIRECT("H4:H"&amp;ROW()-1)),""))</f>
        <v/>
      </c>
      <c r="I147" s="7" t="str">
        <f ca="1">IF(AND($A147&lt;&gt;"",$A147&lt;&gt;"TOTAL"),IF(AND([3]PREMIOS_GRADOS!$Q145&lt;&gt;"",[3]PREMIOS_GRADOS!$Q145&lt;&gt;0),[3]PREMIOS_GRADOS!$Q145,""),IF($A147="TOTAL",SUM(INDIRECT("I4:I"&amp;ROW()-1)),""))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IF(AND($A147&lt;&gt;"",$A147&lt;&gt;"TOTAL"),IF(AND([3]PREMIOS_GRADOS!$T145&lt;&gt;"",[3]PREMIOS_GRADOS!$T145&lt;&gt;0),[3]PREMIOS_GRADOS!$T145,""),IF($A147="TOTAL",SUM(INDIRECT("K4:K"&amp;ROW()-1)),""))</f>
        <v/>
      </c>
      <c r="L147" s="7" t="str">
        <f ca="1">IF(AND($A147&lt;&gt;"",$A147&lt;&gt;"TOTAL"),IF(AND([3]PREMIOS_GRADOS!$V145&lt;&gt;"",[3]PREMIOS_GRADOS!$V145&lt;&gt;0),[3]PREMIOS_GRADOS!$V145,""),IF($A147="TOTAL",SUM(INDIRECT("L4:L"&amp;ROW()-1)),""))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IF(AND($A147&lt;&gt;"",$A147&lt;&gt;"TOTAL"),IF(AND([3]PREMIOS_GRADOS!$Y145&lt;&gt;"",[3]PREMIOS_GRADOS!$Y145&lt;&gt;0),[3]PREMIOS_GRADOS!$Y145,""),IF($A147="TOTAL",SUM(INDIRECT("N4:N"&amp;ROW()-1)),""))</f>
        <v/>
      </c>
      <c r="O147" s="7" t="str">
        <f ca="1">IF(AND($A147&lt;&gt;"",$A147&lt;&gt;"TOTAL"),IF(AND([3]PREMIOS_GRADOS!$AA145&lt;&gt;"",[3]PREMIOS_GRADOS!$AA145&lt;&gt;0),[3]PREMIOS_GRADOS!$AA145,""),IF($A147="TOTAL",SUM(INDIRECT("O4:O"&amp;ROW()-1)),""))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IF(AND($A147&lt;&gt;"",$A147&lt;&gt;"TOTAL"),IF(AND([3]PREMIOS_GRADOS!$AD145&lt;&gt;"",[3]PREMIOS_GRADOS!$AD145&lt;&gt;0),[3]PREMIOS_GRADOS!$AD145,""),IF($A147="TOTAL",SUM(INDIRECT("Q4:Q"&amp;ROW()-1)),""))</f>
        <v/>
      </c>
      <c r="R147" s="7" t="str">
        <f ca="1">IF(AND($A147&lt;&gt;"",$A147&lt;&gt;"TOTAL"),IF(AND([3]PREMIOS_GRADOS!$AF145&lt;&gt;"",[3]PREMIOS_GRADOS!$AF145&lt;&gt;0),[3]PREMIOS_GRADOS!$AF145,""),IF($A147="TOTAL",SUM(INDIRECT("R4:R"&amp;ROW()-1)),""))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IF(AND($A147&lt;&gt;"",$A147&lt;&gt;"TOTAL"),IF(AND([3]PREMIOS_GRADOS!$AI145&lt;&gt;"",[3]PREMIOS_GRADOS!$AI145&lt;&gt;0),[3]PREMIOS_GRADOS!$AI145,""),IF($A147="TOTAL",SUM(INDIRECT("T4:T"&amp;ROW()-1)),""))</f>
        <v/>
      </c>
      <c r="U147" s="7" t="str">
        <f ca="1">IF(AND($A147&lt;&gt;"",$A147&lt;&gt;"TOTAL"),IF(AND([3]PREMIOS_GRADOS!$AK145&lt;&gt;"",[3]PREMIOS_GRADOS!$AK145&lt;&gt;0),[3]PREMIOS_GRADOS!$AK145,""),IF($A147="TOTAL",SUM(INDIRECT("U4:U"&amp;ROW()-1)),""))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IF(AND($A147&lt;&gt;"",$A147&lt;&gt;"TOTAL"),IF(AND([3]PREMIOS_GRADOS!$AN145&lt;&gt;"",[3]PREMIOS_GRADOS!$AN145&lt;&gt;0),[3]PREMIOS_GRADOS!$AN145,""),IF($A147="TOTAL",SUM(INDIRECT("W4:W"&amp;ROW()-1)),""))</f>
        <v/>
      </c>
      <c r="X147" s="7" t="str">
        <f ca="1">IF(AND($A147&lt;&gt;"",$A147&lt;&gt;"TOTAL"),IF(AND([3]PREMIOS_GRADOS!$AP145&lt;&gt;"",[3]PREMIOS_GRADOS!$AP145&lt;&gt;0),[3]PREMIOS_GRADOS!$AP145,""),IF($A147="TOTAL",SUM(INDIRECT("X4:X"&amp;ROW()-1)),""))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IF(AND($A147&lt;&gt;"",$A147&lt;&gt;"TOTAL"),IF(AND([3]PREMIOS_GRADOS!$AS145&lt;&gt;"",[3]PREMIOS_GRADOS!$AS145&lt;&gt;0),[3]PREMIOS_GRADOS!$AS145,""),IF($A147="TOTAL",SUM(INDIRECT("Z4:Z"&amp;ROW()-1)),""))</f>
        <v/>
      </c>
      <c r="AA147" s="7" t="str">
        <f ca="1">IF(AND($A147&lt;&gt;"",$A147&lt;&gt;"TOTAL"),IF(AND([3]PREMIOS_GRADOS!$AU145&lt;&gt;"",[3]PREMIOS_GRADOS!$AU145&lt;&gt;0),[3]PREMIOS_GRADOS!$AU145,""),IF($A147="TOTAL",SUM(INDIRECT("AA4:AA"&amp;ROW()-1)),""))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IF(AND($A147&lt;&gt;"",$A147&lt;&gt;"TOTAL"),IF(AND([3]PREMIOS_GRADOS!$AX145&lt;&gt;"",[3]PREMIOS_GRADOS!$AX145&lt;&gt;0),[3]PREMIOS_GRADOS!$AX145,""),IF($A147="TOTAL",SUM(INDIRECT("AC4:AC"&amp;ROW()-1)),""))</f>
        <v/>
      </c>
      <c r="AD147" s="7" t="str">
        <f ca="1">IF(AND($A147&lt;&gt;"",$A147&lt;&gt;"TOTAL"),IF(AND([3]PREMIOS_GRADOS!$AZ145&lt;&gt;"",[3]PREMIOS_GRADOS!$AZ145&lt;&gt;0),[3]PREMIOS_GRADOS!$AZ145,""),IF($A147="TOTAL",SUM(INDIRECT("AD4:AD"&amp;ROW()-1)),""))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IF(AND($A147&lt;&gt;"",$A147&lt;&gt;"TOTAL"),IF(AND([3]PREMIOS_GRADOS!$BC145&lt;&gt;"",[3]PREMIOS_GRADOS!$BC145&lt;&gt;0),[3]PREMIOS_GRADOS!$BC145,""),IF($A147="TOTAL",SUM(INDIRECT("AF4:AF"&amp;ROW()-1)),""))</f>
        <v/>
      </c>
      <c r="AG147" s="7" t="str">
        <f ca="1">IF(AND($A147&lt;&gt;"",$A147&lt;&gt;"TOTAL"),IF(AND([3]PREMIOS_GRADOS!$BE145&lt;&gt;"",[3]PREMIOS_GRADOS!$BE145&lt;&gt;0),[3]PREMIOS_GRADOS!$BE145,""),IF($A147="TOTAL",SUM(INDIRECT("AG4:AG"&amp;ROW()-1)),""))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IF(AND($A147&lt;&gt;"",$A147&lt;&gt;"TOTAL"),IF(AND([3]PREMIOS_GRADOS!$BH145&lt;&gt;"",[3]PREMIOS_GRADOS!$BH145&lt;&gt;0),[3]PREMIOS_GRADOS!$BH145,""),IF($A147="TOTAL",SUM(INDIRECT("AI4:AI"&amp;ROW()-1)),""))</f>
        <v/>
      </c>
      <c r="AJ147" s="7" t="str">
        <f ca="1">IF(AND($A147&lt;&gt;"",$A147&lt;&gt;"TOTAL"),IF(AND([3]PREMIOS_GRADOS!$BJ145&lt;&gt;"",[3]PREMIOS_GRADOS!$BJ145&lt;&gt;0),[3]PREMIOS_GRADOS!$BJ145,""),IF($A147="TOTAL",SUM(INDIRECT("AJ4:AJ"&amp;ROW()-1)),""))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IF(AND($A147&lt;&gt;"",$A147&lt;&gt;"TOTAL"),IF(AND([3]PREMIOS_GRADOS!$BM145&lt;&gt;"",[3]PREMIOS_GRADOS!$BM145&lt;&gt;0),[3]PREMIOS_GRADOS!$BM145,""),IF($A147="TOTAL",SUM(INDIRECT("AL4:AL"&amp;ROW()-1)),""))</f>
        <v/>
      </c>
      <c r="AM147" s="7" t="str">
        <f ca="1">IF(AND($A147&lt;&gt;"",$A147&lt;&gt;"TOTAL"),IF(AND([3]PREMIOS_GRADOS!$BO145&lt;&gt;"",[3]PREMIOS_GRADOS!$BO145&lt;&gt;0),[3]PREMIOS_GRADOS!$BO145,""),IF($A147="TOTAL",SUM(INDIRECT("AM4:AM"&amp;ROW()-1)),""))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IF(AND($A147&lt;&gt;"",$A147&lt;&gt;"TOTAL"),IF(AND([3]PREMIOS_GRADOS!$BR145&lt;&gt;"",[3]PREMIOS_GRADOS!$BR145&lt;&gt;0),[3]PREMIOS_GRADOS!$BR145,""),IF($A147="TOTAL",SUM(INDIRECT("AO4:AO"&amp;ROW()-1)),""))</f>
        <v/>
      </c>
      <c r="AP147" s="7" t="str">
        <f ca="1">IF(AND($A147&lt;&gt;"",$A147&lt;&gt;"TOTAL"),IF(AND([3]PREMIOS_GRADOS!$BT145&lt;&gt;"",[3]PREMIOS_GRADOS!$BT145&lt;&gt;0),[3]PREMIOS_GRADOS!$BT145,""),IF($A147="TOTAL",SUM(INDIRECT("AP4:AP"&amp;ROW()-1)),""))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IF(AND($A147&lt;&gt;"",$A147&lt;&gt;"TOTAL"),IF(AND([3]PREMIOS_GRADOS!$BW145&lt;&gt;"",[3]PREMIOS_GRADOS!$BW145&lt;&gt;0),[3]PREMIOS_GRADOS!$BW145,""),IF($A147="TOTAL",SUM(INDIRECT("AR4:AR"&amp;ROW()-1)),""))</f>
        <v/>
      </c>
      <c r="AS147" s="7" t="str">
        <f ca="1">IF(AND($A147&lt;&gt;"",$A147&lt;&gt;"TOTAL"),IF(AND([3]PREMIOS_GRADOS!$BY145&lt;&gt;"",[3]PREMIOS_GRADOS!$BY145&lt;&gt;0),[3]PREMIOS_GRADOS!$BY145,""),IF($A147="TOTAL",SUM(INDIRECT("AS4:AS"&amp;ROW()-1)),""))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IF(AND($A147&lt;&gt;"",$A147&lt;&gt;"TOTAL"),IF(AND([3]PREMIOS_GRADOS!$CB145&lt;&gt;"",[3]PREMIOS_GRADOS!$CB145&lt;&gt;0),[3]PREMIOS_GRADOS!$CB145,""),IF($A147="TOTAL",SUM(INDIRECT("AU4:AU"&amp;ROW()-1)),""))</f>
        <v/>
      </c>
      <c r="AV147" s="7" t="str">
        <f ca="1">IF(AND($A147&lt;&gt;"",$A147&lt;&gt;"TOTAL"),IF(AND([3]PREMIOS_GRADOS!$CD145&lt;&gt;"",[3]PREMIOS_GRADOS!$CD145&lt;&gt;0),[3]PREMIOS_GRADOS!$CD145,""),IF($A147="TOTAL",SUM(INDIRECT("AV4:AV"&amp;ROW()-1)),""))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IF(AND($A147&lt;&gt;"",$A147&lt;&gt;"TOTAL"),IF(AND([3]PREMIOS_GRADOS!$CG145&lt;&gt;"",[3]PREMIOS_GRADOS!$CG145&lt;&gt;0),[3]PREMIOS_GRADOS!$CG145,""),IF($A147="TOTAL",SUM(INDIRECT("AX4:AX"&amp;ROW()-1)),""))</f>
        <v/>
      </c>
      <c r="AY147" s="7" t="str">
        <f ca="1">IF(AND($A147&lt;&gt;"",$A147&lt;&gt;"TOTAL"),IF(AND([3]PREMIOS_GRADOS!$CI145&lt;&gt;"",[3]PREMIOS_GRADOS!$CI145&lt;&gt;0),[3]PREMIOS_GRADOS!$CI145,""),IF($A147="TOTAL",SUM(INDIRECT("AY4:AY"&amp;ROW()-1)),""))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IF(AND($A147&lt;&gt;"",$A147&lt;&gt;"TOTAL"),IF(AND([3]PREMIOS_GRADOS!$CL145&lt;&gt;"",[3]PREMIOS_GRADOS!$CL145&lt;&gt;0),[3]PREMIOS_GRADOS!$CL145,""),IF($A147="TOTAL",SUM(INDIRECT("BA4:BA"&amp;ROW()-1)),""))</f>
        <v/>
      </c>
      <c r="BB147" s="7" t="str">
        <f ca="1">IF(AND($A147&lt;&gt;"",$A147&lt;&gt;"TOTAL"),IF(AND([3]PREMIOS_GRADOS!$CN145&lt;&gt;"",[3]PREMIOS_GRADOS!$CN145&lt;&gt;0),[3]PREMIOS_GRADOS!$CN145,""),IF($A147="TOTAL",SUM(INDIRECT("BB4:BB"&amp;ROW()-1)),""))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IF(AND($A147&lt;&gt;"",$A147&lt;&gt;"TOTAL"),IF(AND([3]PREMIOS_GRADOS!$CQ145&lt;&gt;"",[3]PREMIOS_GRADOS!$CQ145&lt;&gt;0),[3]PREMIOS_GRADOS!$CQ145,""),IF($A147="TOTAL",SUM(INDIRECT("BD4:BD"&amp;ROW()-1)),""))</f>
        <v/>
      </c>
      <c r="BE147" s="7" t="str">
        <f ca="1">IF(AND($A147&lt;&gt;"",$A147&lt;&gt;"TOTAL"),IF(AND([3]PREMIOS_GRADOS!$CS145&lt;&gt;"",[3]PREMIOS_GRADOS!$CS145&lt;&gt;0),[3]PREMIOS_GRADOS!$CS145,""),IF($A147="TOTAL",SUM(INDIRECT("BE4:BE"&amp;ROW()-1)),""))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IF([3]PREMIOS_GRADOS!$D146&lt;&gt;"",[3]PREMIOS_GRADOS!$D146,IF(AND([3]PREMIOS_GRADOS!$D146="",[3]PREMIOS_GRADOS!$D147="",[3]PREMIOS_GRADOS!$D145=""),"","TOTAL"))</f>
        <v/>
      </c>
      <c r="B148" s="7" t="str">
        <f ca="1">IF(AND($A148&lt;&gt;"",$A148&lt;&gt;"TOTAL"),IF(AND([3]PREMIOS_GRADOS!$E146&lt;&gt;"",[3]PREMIOS_GRADOS!$E146&lt;&gt;0),[3]PREMIOS_GRADOS!$E146,""),IF($A148="TOTAL",SUM(INDIRECT("B4:B"&amp;ROW()-1)),""))</f>
        <v/>
      </c>
      <c r="C148" s="7" t="str">
        <f ca="1">IF(AND($A148&lt;&gt;"",$A148&lt;&gt;"TOTAL"),IF(AND([3]PREMIOS_GRADOS!$G146&lt;&gt;"",[3]PREMIOS_GRADOS!$G146&lt;&gt;0),[3]PREMIOS_GRADOS!$G146,""),IF($A148="TOTAL",SUM(INDIRECT("C4:C"&amp;ROW()-1)),""))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IF(AND($A148&lt;&gt;"",$A148&lt;&gt;"TOTAL"),IF(AND([3]PREMIOS_GRADOS!$J146&lt;&gt;"",[3]PREMIOS_GRADOS!$J146&lt;&gt;0),[3]PREMIOS_GRADOS!$J146,""),IF($A148="TOTAL",SUM(INDIRECT("E4:E"&amp;ROW()-1)),""))</f>
        <v/>
      </c>
      <c r="F148" s="7" t="str">
        <f ca="1">IF(AND($A148&lt;&gt;"",$A148&lt;&gt;"TOTAL"),IF(AND([3]PREMIOS_GRADOS!$L146&lt;&gt;"",[3]PREMIOS_GRADOS!$L146&lt;&gt;0),[3]PREMIOS_GRADOS!$L146,""),IF($A148="TOTAL",SUM(INDIRECT("F4:F"&amp;ROW()-1)),""))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IF(AND($A148&lt;&gt;"",$A148&lt;&gt;"TOTAL"),IF(AND([3]PREMIOS_GRADOS!$O146&lt;&gt;"",[3]PREMIOS_GRADOS!$O146&lt;&gt;0),[3]PREMIOS_GRADOS!$O146,""),IF($A148="TOTAL",SUM(INDIRECT("H4:H"&amp;ROW()-1)),""))</f>
        <v/>
      </c>
      <c r="I148" s="7" t="str">
        <f ca="1">IF(AND($A148&lt;&gt;"",$A148&lt;&gt;"TOTAL"),IF(AND([3]PREMIOS_GRADOS!$Q146&lt;&gt;"",[3]PREMIOS_GRADOS!$Q146&lt;&gt;0),[3]PREMIOS_GRADOS!$Q146,""),IF($A148="TOTAL",SUM(INDIRECT("I4:I"&amp;ROW()-1)),""))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IF(AND($A148&lt;&gt;"",$A148&lt;&gt;"TOTAL"),IF(AND([3]PREMIOS_GRADOS!$T146&lt;&gt;"",[3]PREMIOS_GRADOS!$T146&lt;&gt;0),[3]PREMIOS_GRADOS!$T146,""),IF($A148="TOTAL",SUM(INDIRECT("K4:K"&amp;ROW()-1)),""))</f>
        <v/>
      </c>
      <c r="L148" s="7" t="str">
        <f ca="1">IF(AND($A148&lt;&gt;"",$A148&lt;&gt;"TOTAL"),IF(AND([3]PREMIOS_GRADOS!$V146&lt;&gt;"",[3]PREMIOS_GRADOS!$V146&lt;&gt;0),[3]PREMIOS_GRADOS!$V146,""),IF($A148="TOTAL",SUM(INDIRECT("L4:L"&amp;ROW()-1)),""))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IF(AND($A148&lt;&gt;"",$A148&lt;&gt;"TOTAL"),IF(AND([3]PREMIOS_GRADOS!$Y146&lt;&gt;"",[3]PREMIOS_GRADOS!$Y146&lt;&gt;0),[3]PREMIOS_GRADOS!$Y146,""),IF($A148="TOTAL",SUM(INDIRECT("N4:N"&amp;ROW()-1)),""))</f>
        <v/>
      </c>
      <c r="O148" s="7" t="str">
        <f ca="1">IF(AND($A148&lt;&gt;"",$A148&lt;&gt;"TOTAL"),IF(AND([3]PREMIOS_GRADOS!$AA146&lt;&gt;"",[3]PREMIOS_GRADOS!$AA146&lt;&gt;0),[3]PREMIOS_GRADOS!$AA146,""),IF($A148="TOTAL",SUM(INDIRECT("O4:O"&amp;ROW()-1)),""))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IF(AND($A148&lt;&gt;"",$A148&lt;&gt;"TOTAL"),IF(AND([3]PREMIOS_GRADOS!$AD146&lt;&gt;"",[3]PREMIOS_GRADOS!$AD146&lt;&gt;0),[3]PREMIOS_GRADOS!$AD146,""),IF($A148="TOTAL",SUM(INDIRECT("Q4:Q"&amp;ROW()-1)),""))</f>
        <v/>
      </c>
      <c r="R148" s="7" t="str">
        <f ca="1">IF(AND($A148&lt;&gt;"",$A148&lt;&gt;"TOTAL"),IF(AND([3]PREMIOS_GRADOS!$AF146&lt;&gt;"",[3]PREMIOS_GRADOS!$AF146&lt;&gt;0),[3]PREMIOS_GRADOS!$AF146,""),IF($A148="TOTAL",SUM(INDIRECT("R4:R"&amp;ROW()-1)),""))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IF(AND($A148&lt;&gt;"",$A148&lt;&gt;"TOTAL"),IF(AND([3]PREMIOS_GRADOS!$AI146&lt;&gt;"",[3]PREMIOS_GRADOS!$AI146&lt;&gt;0),[3]PREMIOS_GRADOS!$AI146,""),IF($A148="TOTAL",SUM(INDIRECT("T4:T"&amp;ROW()-1)),""))</f>
        <v/>
      </c>
      <c r="U148" s="7" t="str">
        <f ca="1">IF(AND($A148&lt;&gt;"",$A148&lt;&gt;"TOTAL"),IF(AND([3]PREMIOS_GRADOS!$AK146&lt;&gt;"",[3]PREMIOS_GRADOS!$AK146&lt;&gt;0),[3]PREMIOS_GRADOS!$AK146,""),IF($A148="TOTAL",SUM(INDIRECT("U4:U"&amp;ROW()-1)),""))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IF(AND($A148&lt;&gt;"",$A148&lt;&gt;"TOTAL"),IF(AND([3]PREMIOS_GRADOS!$AN146&lt;&gt;"",[3]PREMIOS_GRADOS!$AN146&lt;&gt;0),[3]PREMIOS_GRADOS!$AN146,""),IF($A148="TOTAL",SUM(INDIRECT("W4:W"&amp;ROW()-1)),""))</f>
        <v/>
      </c>
      <c r="X148" s="7" t="str">
        <f ca="1">IF(AND($A148&lt;&gt;"",$A148&lt;&gt;"TOTAL"),IF(AND([3]PREMIOS_GRADOS!$AP146&lt;&gt;"",[3]PREMIOS_GRADOS!$AP146&lt;&gt;0),[3]PREMIOS_GRADOS!$AP146,""),IF($A148="TOTAL",SUM(INDIRECT("X4:X"&amp;ROW()-1)),""))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IF(AND($A148&lt;&gt;"",$A148&lt;&gt;"TOTAL"),IF(AND([3]PREMIOS_GRADOS!$AS146&lt;&gt;"",[3]PREMIOS_GRADOS!$AS146&lt;&gt;0),[3]PREMIOS_GRADOS!$AS146,""),IF($A148="TOTAL",SUM(INDIRECT("Z4:Z"&amp;ROW()-1)),""))</f>
        <v/>
      </c>
      <c r="AA148" s="7" t="str">
        <f ca="1">IF(AND($A148&lt;&gt;"",$A148&lt;&gt;"TOTAL"),IF(AND([3]PREMIOS_GRADOS!$AU146&lt;&gt;"",[3]PREMIOS_GRADOS!$AU146&lt;&gt;0),[3]PREMIOS_GRADOS!$AU146,""),IF($A148="TOTAL",SUM(INDIRECT("AA4:AA"&amp;ROW()-1)),""))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IF(AND($A148&lt;&gt;"",$A148&lt;&gt;"TOTAL"),IF(AND([3]PREMIOS_GRADOS!$AX146&lt;&gt;"",[3]PREMIOS_GRADOS!$AX146&lt;&gt;0),[3]PREMIOS_GRADOS!$AX146,""),IF($A148="TOTAL",SUM(INDIRECT("AC4:AC"&amp;ROW()-1)),""))</f>
        <v/>
      </c>
      <c r="AD148" s="7" t="str">
        <f ca="1">IF(AND($A148&lt;&gt;"",$A148&lt;&gt;"TOTAL"),IF(AND([3]PREMIOS_GRADOS!$AZ146&lt;&gt;"",[3]PREMIOS_GRADOS!$AZ146&lt;&gt;0),[3]PREMIOS_GRADOS!$AZ146,""),IF($A148="TOTAL",SUM(INDIRECT("AD4:AD"&amp;ROW()-1)),""))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IF(AND($A148&lt;&gt;"",$A148&lt;&gt;"TOTAL"),IF(AND([3]PREMIOS_GRADOS!$BC146&lt;&gt;"",[3]PREMIOS_GRADOS!$BC146&lt;&gt;0),[3]PREMIOS_GRADOS!$BC146,""),IF($A148="TOTAL",SUM(INDIRECT("AF4:AF"&amp;ROW()-1)),""))</f>
        <v/>
      </c>
      <c r="AG148" s="7" t="str">
        <f ca="1">IF(AND($A148&lt;&gt;"",$A148&lt;&gt;"TOTAL"),IF(AND([3]PREMIOS_GRADOS!$BE146&lt;&gt;"",[3]PREMIOS_GRADOS!$BE146&lt;&gt;0),[3]PREMIOS_GRADOS!$BE146,""),IF($A148="TOTAL",SUM(INDIRECT("AG4:AG"&amp;ROW()-1)),""))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IF(AND($A148&lt;&gt;"",$A148&lt;&gt;"TOTAL"),IF(AND([3]PREMIOS_GRADOS!$BH146&lt;&gt;"",[3]PREMIOS_GRADOS!$BH146&lt;&gt;0),[3]PREMIOS_GRADOS!$BH146,""),IF($A148="TOTAL",SUM(INDIRECT("AI4:AI"&amp;ROW()-1)),""))</f>
        <v/>
      </c>
      <c r="AJ148" s="7" t="str">
        <f ca="1">IF(AND($A148&lt;&gt;"",$A148&lt;&gt;"TOTAL"),IF(AND([3]PREMIOS_GRADOS!$BJ146&lt;&gt;"",[3]PREMIOS_GRADOS!$BJ146&lt;&gt;0),[3]PREMIOS_GRADOS!$BJ146,""),IF($A148="TOTAL",SUM(INDIRECT("AJ4:AJ"&amp;ROW()-1)),""))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IF(AND($A148&lt;&gt;"",$A148&lt;&gt;"TOTAL"),IF(AND([3]PREMIOS_GRADOS!$BM146&lt;&gt;"",[3]PREMIOS_GRADOS!$BM146&lt;&gt;0),[3]PREMIOS_GRADOS!$BM146,""),IF($A148="TOTAL",SUM(INDIRECT("AL4:AL"&amp;ROW()-1)),""))</f>
        <v/>
      </c>
      <c r="AM148" s="7" t="str">
        <f ca="1">IF(AND($A148&lt;&gt;"",$A148&lt;&gt;"TOTAL"),IF(AND([3]PREMIOS_GRADOS!$BO146&lt;&gt;"",[3]PREMIOS_GRADOS!$BO146&lt;&gt;0),[3]PREMIOS_GRADOS!$BO146,""),IF($A148="TOTAL",SUM(INDIRECT("AM4:AM"&amp;ROW()-1)),""))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IF(AND($A148&lt;&gt;"",$A148&lt;&gt;"TOTAL"),IF(AND([3]PREMIOS_GRADOS!$BR146&lt;&gt;"",[3]PREMIOS_GRADOS!$BR146&lt;&gt;0),[3]PREMIOS_GRADOS!$BR146,""),IF($A148="TOTAL",SUM(INDIRECT("AO4:AO"&amp;ROW()-1)),""))</f>
        <v/>
      </c>
      <c r="AP148" s="7" t="str">
        <f ca="1">IF(AND($A148&lt;&gt;"",$A148&lt;&gt;"TOTAL"),IF(AND([3]PREMIOS_GRADOS!$BT146&lt;&gt;"",[3]PREMIOS_GRADOS!$BT146&lt;&gt;0),[3]PREMIOS_GRADOS!$BT146,""),IF($A148="TOTAL",SUM(INDIRECT("AP4:AP"&amp;ROW()-1)),""))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IF(AND($A148&lt;&gt;"",$A148&lt;&gt;"TOTAL"),IF(AND([3]PREMIOS_GRADOS!$BW146&lt;&gt;"",[3]PREMIOS_GRADOS!$BW146&lt;&gt;0),[3]PREMIOS_GRADOS!$BW146,""),IF($A148="TOTAL",SUM(INDIRECT("AR4:AR"&amp;ROW()-1)),""))</f>
        <v/>
      </c>
      <c r="AS148" s="7" t="str">
        <f ca="1">IF(AND($A148&lt;&gt;"",$A148&lt;&gt;"TOTAL"),IF(AND([3]PREMIOS_GRADOS!$BY146&lt;&gt;"",[3]PREMIOS_GRADOS!$BY146&lt;&gt;0),[3]PREMIOS_GRADOS!$BY146,""),IF($A148="TOTAL",SUM(INDIRECT("AS4:AS"&amp;ROW()-1)),""))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IF(AND($A148&lt;&gt;"",$A148&lt;&gt;"TOTAL"),IF(AND([3]PREMIOS_GRADOS!$CB146&lt;&gt;"",[3]PREMIOS_GRADOS!$CB146&lt;&gt;0),[3]PREMIOS_GRADOS!$CB146,""),IF($A148="TOTAL",SUM(INDIRECT("AU4:AU"&amp;ROW()-1)),""))</f>
        <v/>
      </c>
      <c r="AV148" s="7" t="str">
        <f ca="1">IF(AND($A148&lt;&gt;"",$A148&lt;&gt;"TOTAL"),IF(AND([3]PREMIOS_GRADOS!$CD146&lt;&gt;"",[3]PREMIOS_GRADOS!$CD146&lt;&gt;0),[3]PREMIOS_GRADOS!$CD146,""),IF($A148="TOTAL",SUM(INDIRECT("AV4:AV"&amp;ROW()-1)),""))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IF(AND($A148&lt;&gt;"",$A148&lt;&gt;"TOTAL"),IF(AND([3]PREMIOS_GRADOS!$CG146&lt;&gt;"",[3]PREMIOS_GRADOS!$CG146&lt;&gt;0),[3]PREMIOS_GRADOS!$CG146,""),IF($A148="TOTAL",SUM(INDIRECT("AX4:AX"&amp;ROW()-1)),""))</f>
        <v/>
      </c>
      <c r="AY148" s="7" t="str">
        <f ca="1">IF(AND($A148&lt;&gt;"",$A148&lt;&gt;"TOTAL"),IF(AND([3]PREMIOS_GRADOS!$CI146&lt;&gt;"",[3]PREMIOS_GRADOS!$CI146&lt;&gt;0),[3]PREMIOS_GRADOS!$CI146,""),IF($A148="TOTAL",SUM(INDIRECT("AY4:AY"&amp;ROW()-1)),""))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IF(AND($A148&lt;&gt;"",$A148&lt;&gt;"TOTAL"),IF(AND([3]PREMIOS_GRADOS!$CL146&lt;&gt;"",[3]PREMIOS_GRADOS!$CL146&lt;&gt;0),[3]PREMIOS_GRADOS!$CL146,""),IF($A148="TOTAL",SUM(INDIRECT("BA4:BA"&amp;ROW()-1)),""))</f>
        <v/>
      </c>
      <c r="BB148" s="7" t="str">
        <f ca="1">IF(AND($A148&lt;&gt;"",$A148&lt;&gt;"TOTAL"),IF(AND([3]PREMIOS_GRADOS!$CN146&lt;&gt;"",[3]PREMIOS_GRADOS!$CN146&lt;&gt;0),[3]PREMIOS_GRADOS!$CN146,""),IF($A148="TOTAL",SUM(INDIRECT("BB4:BB"&amp;ROW()-1)),""))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IF(AND($A148&lt;&gt;"",$A148&lt;&gt;"TOTAL"),IF(AND([3]PREMIOS_GRADOS!$CQ146&lt;&gt;"",[3]PREMIOS_GRADOS!$CQ146&lt;&gt;0),[3]PREMIOS_GRADOS!$CQ146,""),IF($A148="TOTAL",SUM(INDIRECT("BD4:BD"&amp;ROW()-1)),""))</f>
        <v/>
      </c>
      <c r="BE148" s="7" t="str">
        <f ca="1">IF(AND($A148&lt;&gt;"",$A148&lt;&gt;"TOTAL"),IF(AND([3]PREMIOS_GRADOS!$CS146&lt;&gt;"",[3]PREMIOS_GRADOS!$CS146&lt;&gt;0),[3]PREMIOS_GRADOS!$CS146,""),IF($A148="TOTAL",SUM(INDIRECT("BE4:BE"&amp;ROW()-1)),""))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IF([3]PREMIOS_GRADOS!$D147&lt;&gt;"",[3]PREMIOS_GRADOS!$D147,IF(AND([3]PREMIOS_GRADOS!$D147="",[3]PREMIOS_GRADOS!$D148="",[3]PREMIOS_GRADOS!$D146=""),"","TOTAL"))</f>
        <v/>
      </c>
      <c r="B149" s="7" t="str">
        <f ca="1">IF(AND($A149&lt;&gt;"",$A149&lt;&gt;"TOTAL"),IF(AND([3]PREMIOS_GRADOS!$E147&lt;&gt;"",[3]PREMIOS_GRADOS!$E147&lt;&gt;0),[3]PREMIOS_GRADOS!$E147,""),IF($A149="TOTAL",SUM(INDIRECT("B4:B"&amp;ROW()-1)),""))</f>
        <v/>
      </c>
      <c r="C149" s="7" t="str">
        <f ca="1">IF(AND($A149&lt;&gt;"",$A149&lt;&gt;"TOTAL"),IF(AND([3]PREMIOS_GRADOS!$G147&lt;&gt;"",[3]PREMIOS_GRADOS!$G147&lt;&gt;0),[3]PREMIOS_GRADOS!$G147,""),IF($A149="TOTAL",SUM(INDIRECT("C4:C"&amp;ROW()-1)),""))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IF(AND($A149&lt;&gt;"",$A149&lt;&gt;"TOTAL"),IF(AND([3]PREMIOS_GRADOS!$J147&lt;&gt;"",[3]PREMIOS_GRADOS!$J147&lt;&gt;0),[3]PREMIOS_GRADOS!$J147,""),IF($A149="TOTAL",SUM(INDIRECT("E4:E"&amp;ROW()-1)),""))</f>
        <v/>
      </c>
      <c r="F149" s="7" t="str">
        <f ca="1">IF(AND($A149&lt;&gt;"",$A149&lt;&gt;"TOTAL"),IF(AND([3]PREMIOS_GRADOS!$L147&lt;&gt;"",[3]PREMIOS_GRADOS!$L147&lt;&gt;0),[3]PREMIOS_GRADOS!$L147,""),IF($A149="TOTAL",SUM(INDIRECT("F4:F"&amp;ROW()-1)),""))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IF(AND($A149&lt;&gt;"",$A149&lt;&gt;"TOTAL"),IF(AND([3]PREMIOS_GRADOS!$O147&lt;&gt;"",[3]PREMIOS_GRADOS!$O147&lt;&gt;0),[3]PREMIOS_GRADOS!$O147,""),IF($A149="TOTAL",SUM(INDIRECT("H4:H"&amp;ROW()-1)),""))</f>
        <v/>
      </c>
      <c r="I149" s="7" t="str">
        <f ca="1">IF(AND($A149&lt;&gt;"",$A149&lt;&gt;"TOTAL"),IF(AND([3]PREMIOS_GRADOS!$Q147&lt;&gt;"",[3]PREMIOS_GRADOS!$Q147&lt;&gt;0),[3]PREMIOS_GRADOS!$Q147,""),IF($A149="TOTAL",SUM(INDIRECT("I4:I"&amp;ROW()-1)),""))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IF(AND($A149&lt;&gt;"",$A149&lt;&gt;"TOTAL"),IF(AND([3]PREMIOS_GRADOS!$T147&lt;&gt;"",[3]PREMIOS_GRADOS!$T147&lt;&gt;0),[3]PREMIOS_GRADOS!$T147,""),IF($A149="TOTAL",SUM(INDIRECT("K4:K"&amp;ROW()-1)),""))</f>
        <v/>
      </c>
      <c r="L149" s="7" t="str">
        <f ca="1">IF(AND($A149&lt;&gt;"",$A149&lt;&gt;"TOTAL"),IF(AND([3]PREMIOS_GRADOS!$V147&lt;&gt;"",[3]PREMIOS_GRADOS!$V147&lt;&gt;0),[3]PREMIOS_GRADOS!$V147,""),IF($A149="TOTAL",SUM(INDIRECT("L4:L"&amp;ROW()-1)),""))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IF(AND($A149&lt;&gt;"",$A149&lt;&gt;"TOTAL"),IF(AND([3]PREMIOS_GRADOS!$Y147&lt;&gt;"",[3]PREMIOS_GRADOS!$Y147&lt;&gt;0),[3]PREMIOS_GRADOS!$Y147,""),IF($A149="TOTAL",SUM(INDIRECT("N4:N"&amp;ROW()-1)),""))</f>
        <v/>
      </c>
      <c r="O149" s="7" t="str">
        <f ca="1">IF(AND($A149&lt;&gt;"",$A149&lt;&gt;"TOTAL"),IF(AND([3]PREMIOS_GRADOS!$AA147&lt;&gt;"",[3]PREMIOS_GRADOS!$AA147&lt;&gt;0),[3]PREMIOS_GRADOS!$AA147,""),IF($A149="TOTAL",SUM(INDIRECT("O4:O"&amp;ROW()-1)),""))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IF(AND($A149&lt;&gt;"",$A149&lt;&gt;"TOTAL"),IF(AND([3]PREMIOS_GRADOS!$AD147&lt;&gt;"",[3]PREMIOS_GRADOS!$AD147&lt;&gt;0),[3]PREMIOS_GRADOS!$AD147,""),IF($A149="TOTAL",SUM(INDIRECT("Q4:Q"&amp;ROW()-1)),""))</f>
        <v/>
      </c>
      <c r="R149" s="7" t="str">
        <f ca="1">IF(AND($A149&lt;&gt;"",$A149&lt;&gt;"TOTAL"),IF(AND([3]PREMIOS_GRADOS!$AF147&lt;&gt;"",[3]PREMIOS_GRADOS!$AF147&lt;&gt;0),[3]PREMIOS_GRADOS!$AF147,""),IF($A149="TOTAL",SUM(INDIRECT("R4:R"&amp;ROW()-1)),""))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IF(AND($A149&lt;&gt;"",$A149&lt;&gt;"TOTAL"),IF(AND([3]PREMIOS_GRADOS!$AI147&lt;&gt;"",[3]PREMIOS_GRADOS!$AI147&lt;&gt;0),[3]PREMIOS_GRADOS!$AI147,""),IF($A149="TOTAL",SUM(INDIRECT("T4:T"&amp;ROW()-1)),""))</f>
        <v/>
      </c>
      <c r="U149" s="7" t="str">
        <f ca="1">IF(AND($A149&lt;&gt;"",$A149&lt;&gt;"TOTAL"),IF(AND([3]PREMIOS_GRADOS!$AK147&lt;&gt;"",[3]PREMIOS_GRADOS!$AK147&lt;&gt;0),[3]PREMIOS_GRADOS!$AK147,""),IF($A149="TOTAL",SUM(INDIRECT("U4:U"&amp;ROW()-1)),""))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IF(AND($A149&lt;&gt;"",$A149&lt;&gt;"TOTAL"),IF(AND([3]PREMIOS_GRADOS!$AN147&lt;&gt;"",[3]PREMIOS_GRADOS!$AN147&lt;&gt;0),[3]PREMIOS_GRADOS!$AN147,""),IF($A149="TOTAL",SUM(INDIRECT("W4:W"&amp;ROW()-1)),""))</f>
        <v/>
      </c>
      <c r="X149" s="7" t="str">
        <f ca="1">IF(AND($A149&lt;&gt;"",$A149&lt;&gt;"TOTAL"),IF(AND([3]PREMIOS_GRADOS!$AP147&lt;&gt;"",[3]PREMIOS_GRADOS!$AP147&lt;&gt;0),[3]PREMIOS_GRADOS!$AP147,""),IF($A149="TOTAL",SUM(INDIRECT("X4:X"&amp;ROW()-1)),""))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IF(AND($A149&lt;&gt;"",$A149&lt;&gt;"TOTAL"),IF(AND([3]PREMIOS_GRADOS!$AS147&lt;&gt;"",[3]PREMIOS_GRADOS!$AS147&lt;&gt;0),[3]PREMIOS_GRADOS!$AS147,""),IF($A149="TOTAL",SUM(INDIRECT("Z4:Z"&amp;ROW()-1)),""))</f>
        <v/>
      </c>
      <c r="AA149" s="7" t="str">
        <f ca="1">IF(AND($A149&lt;&gt;"",$A149&lt;&gt;"TOTAL"),IF(AND([3]PREMIOS_GRADOS!$AU147&lt;&gt;"",[3]PREMIOS_GRADOS!$AU147&lt;&gt;0),[3]PREMIOS_GRADOS!$AU147,""),IF($A149="TOTAL",SUM(INDIRECT("AA4:AA"&amp;ROW()-1)),""))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IF(AND($A149&lt;&gt;"",$A149&lt;&gt;"TOTAL"),IF(AND([3]PREMIOS_GRADOS!$AX147&lt;&gt;"",[3]PREMIOS_GRADOS!$AX147&lt;&gt;0),[3]PREMIOS_GRADOS!$AX147,""),IF($A149="TOTAL",SUM(INDIRECT("AC4:AC"&amp;ROW()-1)),""))</f>
        <v/>
      </c>
      <c r="AD149" s="7" t="str">
        <f ca="1">IF(AND($A149&lt;&gt;"",$A149&lt;&gt;"TOTAL"),IF(AND([3]PREMIOS_GRADOS!$AZ147&lt;&gt;"",[3]PREMIOS_GRADOS!$AZ147&lt;&gt;0),[3]PREMIOS_GRADOS!$AZ147,""),IF($A149="TOTAL",SUM(INDIRECT("AD4:AD"&amp;ROW()-1)),""))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IF(AND($A149&lt;&gt;"",$A149&lt;&gt;"TOTAL"),IF(AND([3]PREMIOS_GRADOS!$BC147&lt;&gt;"",[3]PREMIOS_GRADOS!$BC147&lt;&gt;0),[3]PREMIOS_GRADOS!$BC147,""),IF($A149="TOTAL",SUM(INDIRECT("AF4:AF"&amp;ROW()-1)),""))</f>
        <v/>
      </c>
      <c r="AG149" s="7" t="str">
        <f ca="1">IF(AND($A149&lt;&gt;"",$A149&lt;&gt;"TOTAL"),IF(AND([3]PREMIOS_GRADOS!$BE147&lt;&gt;"",[3]PREMIOS_GRADOS!$BE147&lt;&gt;0),[3]PREMIOS_GRADOS!$BE147,""),IF($A149="TOTAL",SUM(INDIRECT("AG4:AG"&amp;ROW()-1)),""))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IF(AND($A149&lt;&gt;"",$A149&lt;&gt;"TOTAL"),IF(AND([3]PREMIOS_GRADOS!$BH147&lt;&gt;"",[3]PREMIOS_GRADOS!$BH147&lt;&gt;0),[3]PREMIOS_GRADOS!$BH147,""),IF($A149="TOTAL",SUM(INDIRECT("AI4:AI"&amp;ROW()-1)),""))</f>
        <v/>
      </c>
      <c r="AJ149" s="7" t="str">
        <f ca="1">IF(AND($A149&lt;&gt;"",$A149&lt;&gt;"TOTAL"),IF(AND([3]PREMIOS_GRADOS!$BJ147&lt;&gt;"",[3]PREMIOS_GRADOS!$BJ147&lt;&gt;0),[3]PREMIOS_GRADOS!$BJ147,""),IF($A149="TOTAL",SUM(INDIRECT("AJ4:AJ"&amp;ROW()-1)),""))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IF(AND($A149&lt;&gt;"",$A149&lt;&gt;"TOTAL"),IF(AND([3]PREMIOS_GRADOS!$BM147&lt;&gt;"",[3]PREMIOS_GRADOS!$BM147&lt;&gt;0),[3]PREMIOS_GRADOS!$BM147,""),IF($A149="TOTAL",SUM(INDIRECT("AL4:AL"&amp;ROW()-1)),""))</f>
        <v/>
      </c>
      <c r="AM149" s="7" t="str">
        <f ca="1">IF(AND($A149&lt;&gt;"",$A149&lt;&gt;"TOTAL"),IF(AND([3]PREMIOS_GRADOS!$BO147&lt;&gt;"",[3]PREMIOS_GRADOS!$BO147&lt;&gt;0),[3]PREMIOS_GRADOS!$BO147,""),IF($A149="TOTAL",SUM(INDIRECT("AM4:AM"&amp;ROW()-1)),""))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IF(AND($A149&lt;&gt;"",$A149&lt;&gt;"TOTAL"),IF(AND([3]PREMIOS_GRADOS!$BR147&lt;&gt;"",[3]PREMIOS_GRADOS!$BR147&lt;&gt;0),[3]PREMIOS_GRADOS!$BR147,""),IF($A149="TOTAL",SUM(INDIRECT("AO4:AO"&amp;ROW()-1)),""))</f>
        <v/>
      </c>
      <c r="AP149" s="7" t="str">
        <f ca="1">IF(AND($A149&lt;&gt;"",$A149&lt;&gt;"TOTAL"),IF(AND([3]PREMIOS_GRADOS!$BT147&lt;&gt;"",[3]PREMIOS_GRADOS!$BT147&lt;&gt;0),[3]PREMIOS_GRADOS!$BT147,""),IF($A149="TOTAL",SUM(INDIRECT("AP4:AP"&amp;ROW()-1)),""))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IF(AND($A149&lt;&gt;"",$A149&lt;&gt;"TOTAL"),IF(AND([3]PREMIOS_GRADOS!$BW147&lt;&gt;"",[3]PREMIOS_GRADOS!$BW147&lt;&gt;0),[3]PREMIOS_GRADOS!$BW147,""),IF($A149="TOTAL",SUM(INDIRECT("AR4:AR"&amp;ROW()-1)),""))</f>
        <v/>
      </c>
      <c r="AS149" s="7" t="str">
        <f ca="1">IF(AND($A149&lt;&gt;"",$A149&lt;&gt;"TOTAL"),IF(AND([3]PREMIOS_GRADOS!$BY147&lt;&gt;"",[3]PREMIOS_GRADOS!$BY147&lt;&gt;0),[3]PREMIOS_GRADOS!$BY147,""),IF($A149="TOTAL",SUM(INDIRECT("AS4:AS"&amp;ROW()-1)),""))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IF(AND($A149&lt;&gt;"",$A149&lt;&gt;"TOTAL"),IF(AND([3]PREMIOS_GRADOS!$CB147&lt;&gt;"",[3]PREMIOS_GRADOS!$CB147&lt;&gt;0),[3]PREMIOS_GRADOS!$CB147,""),IF($A149="TOTAL",SUM(INDIRECT("AU4:AU"&amp;ROW()-1)),""))</f>
        <v/>
      </c>
      <c r="AV149" s="7" t="str">
        <f ca="1">IF(AND($A149&lt;&gt;"",$A149&lt;&gt;"TOTAL"),IF(AND([3]PREMIOS_GRADOS!$CD147&lt;&gt;"",[3]PREMIOS_GRADOS!$CD147&lt;&gt;0),[3]PREMIOS_GRADOS!$CD147,""),IF($A149="TOTAL",SUM(INDIRECT("AV4:AV"&amp;ROW()-1)),""))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IF(AND($A149&lt;&gt;"",$A149&lt;&gt;"TOTAL"),IF(AND([3]PREMIOS_GRADOS!$CG147&lt;&gt;"",[3]PREMIOS_GRADOS!$CG147&lt;&gt;0),[3]PREMIOS_GRADOS!$CG147,""),IF($A149="TOTAL",SUM(INDIRECT("AX4:AX"&amp;ROW()-1)),""))</f>
        <v/>
      </c>
      <c r="AY149" s="7" t="str">
        <f ca="1">IF(AND($A149&lt;&gt;"",$A149&lt;&gt;"TOTAL"),IF(AND([3]PREMIOS_GRADOS!$CI147&lt;&gt;"",[3]PREMIOS_GRADOS!$CI147&lt;&gt;0),[3]PREMIOS_GRADOS!$CI147,""),IF($A149="TOTAL",SUM(INDIRECT("AY4:AY"&amp;ROW()-1)),""))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IF(AND($A149&lt;&gt;"",$A149&lt;&gt;"TOTAL"),IF(AND([3]PREMIOS_GRADOS!$CL147&lt;&gt;"",[3]PREMIOS_GRADOS!$CL147&lt;&gt;0),[3]PREMIOS_GRADOS!$CL147,""),IF($A149="TOTAL",SUM(INDIRECT("BA4:BA"&amp;ROW()-1)),""))</f>
        <v/>
      </c>
      <c r="BB149" s="7" t="str">
        <f ca="1">IF(AND($A149&lt;&gt;"",$A149&lt;&gt;"TOTAL"),IF(AND([3]PREMIOS_GRADOS!$CN147&lt;&gt;"",[3]PREMIOS_GRADOS!$CN147&lt;&gt;0),[3]PREMIOS_GRADOS!$CN147,""),IF($A149="TOTAL",SUM(INDIRECT("BB4:BB"&amp;ROW()-1)),""))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IF(AND($A149&lt;&gt;"",$A149&lt;&gt;"TOTAL"),IF(AND([3]PREMIOS_GRADOS!$CQ147&lt;&gt;"",[3]PREMIOS_GRADOS!$CQ147&lt;&gt;0),[3]PREMIOS_GRADOS!$CQ147,""),IF($A149="TOTAL",SUM(INDIRECT("BD4:BD"&amp;ROW()-1)),""))</f>
        <v/>
      </c>
      <c r="BE149" s="7" t="str">
        <f ca="1">IF(AND($A149&lt;&gt;"",$A149&lt;&gt;"TOTAL"),IF(AND([3]PREMIOS_GRADOS!$CS147&lt;&gt;"",[3]PREMIOS_GRADOS!$CS147&lt;&gt;0),[3]PREMIOS_GRADOS!$CS147,""),IF($A149="TOTAL",SUM(INDIRECT("BE4:BE"&amp;ROW()-1)),""))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IF([3]PREMIOS_GRADOS!$D148&lt;&gt;"",[3]PREMIOS_GRADOS!$D148,IF(AND([3]PREMIOS_GRADOS!$D148="",[3]PREMIOS_GRADOS!$D149="",[3]PREMIOS_GRADOS!$D147=""),"","TOTAL"))</f>
        <v/>
      </c>
      <c r="B150" s="7" t="str">
        <f ca="1">IF(AND($A150&lt;&gt;"",$A150&lt;&gt;"TOTAL"),IF(AND([3]PREMIOS_GRADOS!$E148&lt;&gt;"",[3]PREMIOS_GRADOS!$E148&lt;&gt;0),[3]PREMIOS_GRADOS!$E148,""),IF($A150="TOTAL",SUM(INDIRECT("B4:B"&amp;ROW()-1)),""))</f>
        <v/>
      </c>
      <c r="C150" s="7" t="str">
        <f ca="1">IF(AND($A150&lt;&gt;"",$A150&lt;&gt;"TOTAL"),IF(AND([3]PREMIOS_GRADOS!$G148&lt;&gt;"",[3]PREMIOS_GRADOS!$G148&lt;&gt;0),[3]PREMIOS_GRADOS!$G148,""),IF($A150="TOTAL",SUM(INDIRECT("C4:C"&amp;ROW()-1)),""))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IF(AND($A150&lt;&gt;"",$A150&lt;&gt;"TOTAL"),IF(AND([3]PREMIOS_GRADOS!$J148&lt;&gt;"",[3]PREMIOS_GRADOS!$J148&lt;&gt;0),[3]PREMIOS_GRADOS!$J148,""),IF($A150="TOTAL",SUM(INDIRECT("E4:E"&amp;ROW()-1)),""))</f>
        <v/>
      </c>
      <c r="F150" s="7" t="str">
        <f ca="1">IF(AND($A150&lt;&gt;"",$A150&lt;&gt;"TOTAL"),IF(AND([3]PREMIOS_GRADOS!$L148&lt;&gt;"",[3]PREMIOS_GRADOS!$L148&lt;&gt;0),[3]PREMIOS_GRADOS!$L148,""),IF($A150="TOTAL",SUM(INDIRECT("F4:F"&amp;ROW()-1)),""))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IF(AND($A150&lt;&gt;"",$A150&lt;&gt;"TOTAL"),IF(AND([3]PREMIOS_GRADOS!$O148&lt;&gt;"",[3]PREMIOS_GRADOS!$O148&lt;&gt;0),[3]PREMIOS_GRADOS!$O148,""),IF($A150="TOTAL",SUM(INDIRECT("H4:H"&amp;ROW()-1)),""))</f>
        <v/>
      </c>
      <c r="I150" s="7" t="str">
        <f ca="1">IF(AND($A150&lt;&gt;"",$A150&lt;&gt;"TOTAL"),IF(AND([3]PREMIOS_GRADOS!$Q148&lt;&gt;"",[3]PREMIOS_GRADOS!$Q148&lt;&gt;0),[3]PREMIOS_GRADOS!$Q148,""),IF($A150="TOTAL",SUM(INDIRECT("I4:I"&amp;ROW()-1)),""))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IF(AND($A150&lt;&gt;"",$A150&lt;&gt;"TOTAL"),IF(AND([3]PREMIOS_GRADOS!$T148&lt;&gt;"",[3]PREMIOS_GRADOS!$T148&lt;&gt;0),[3]PREMIOS_GRADOS!$T148,""),IF($A150="TOTAL",SUM(INDIRECT("K4:K"&amp;ROW()-1)),""))</f>
        <v/>
      </c>
      <c r="L150" s="7" t="str">
        <f ca="1">IF(AND($A150&lt;&gt;"",$A150&lt;&gt;"TOTAL"),IF(AND([3]PREMIOS_GRADOS!$V148&lt;&gt;"",[3]PREMIOS_GRADOS!$V148&lt;&gt;0),[3]PREMIOS_GRADOS!$V148,""),IF($A150="TOTAL",SUM(INDIRECT("L4:L"&amp;ROW()-1)),""))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IF(AND($A150&lt;&gt;"",$A150&lt;&gt;"TOTAL"),IF(AND([3]PREMIOS_GRADOS!$Y148&lt;&gt;"",[3]PREMIOS_GRADOS!$Y148&lt;&gt;0),[3]PREMIOS_GRADOS!$Y148,""),IF($A150="TOTAL",SUM(INDIRECT("N4:N"&amp;ROW()-1)),""))</f>
        <v/>
      </c>
      <c r="O150" s="7" t="str">
        <f ca="1">IF(AND($A150&lt;&gt;"",$A150&lt;&gt;"TOTAL"),IF(AND([3]PREMIOS_GRADOS!$AA148&lt;&gt;"",[3]PREMIOS_GRADOS!$AA148&lt;&gt;0),[3]PREMIOS_GRADOS!$AA148,""),IF($A150="TOTAL",SUM(INDIRECT("O4:O"&amp;ROW()-1)),""))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IF(AND($A150&lt;&gt;"",$A150&lt;&gt;"TOTAL"),IF(AND([3]PREMIOS_GRADOS!$AD148&lt;&gt;"",[3]PREMIOS_GRADOS!$AD148&lt;&gt;0),[3]PREMIOS_GRADOS!$AD148,""),IF($A150="TOTAL",SUM(INDIRECT("Q4:Q"&amp;ROW()-1)),""))</f>
        <v/>
      </c>
      <c r="R150" s="7" t="str">
        <f ca="1">IF(AND($A150&lt;&gt;"",$A150&lt;&gt;"TOTAL"),IF(AND([3]PREMIOS_GRADOS!$AF148&lt;&gt;"",[3]PREMIOS_GRADOS!$AF148&lt;&gt;0),[3]PREMIOS_GRADOS!$AF148,""),IF($A150="TOTAL",SUM(INDIRECT("R4:R"&amp;ROW()-1)),""))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IF(AND($A150&lt;&gt;"",$A150&lt;&gt;"TOTAL"),IF(AND([3]PREMIOS_GRADOS!$AI148&lt;&gt;"",[3]PREMIOS_GRADOS!$AI148&lt;&gt;0),[3]PREMIOS_GRADOS!$AI148,""),IF($A150="TOTAL",SUM(INDIRECT("T4:T"&amp;ROW()-1)),""))</f>
        <v/>
      </c>
      <c r="U150" s="7" t="str">
        <f ca="1">IF(AND($A150&lt;&gt;"",$A150&lt;&gt;"TOTAL"),IF(AND([3]PREMIOS_GRADOS!$AK148&lt;&gt;"",[3]PREMIOS_GRADOS!$AK148&lt;&gt;0),[3]PREMIOS_GRADOS!$AK148,""),IF($A150="TOTAL",SUM(INDIRECT("U4:U"&amp;ROW()-1)),""))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IF(AND($A150&lt;&gt;"",$A150&lt;&gt;"TOTAL"),IF(AND([3]PREMIOS_GRADOS!$AN148&lt;&gt;"",[3]PREMIOS_GRADOS!$AN148&lt;&gt;0),[3]PREMIOS_GRADOS!$AN148,""),IF($A150="TOTAL",SUM(INDIRECT("W4:W"&amp;ROW()-1)),""))</f>
        <v/>
      </c>
      <c r="X150" s="7" t="str">
        <f ca="1">IF(AND($A150&lt;&gt;"",$A150&lt;&gt;"TOTAL"),IF(AND([3]PREMIOS_GRADOS!$AP148&lt;&gt;"",[3]PREMIOS_GRADOS!$AP148&lt;&gt;0),[3]PREMIOS_GRADOS!$AP148,""),IF($A150="TOTAL",SUM(INDIRECT("X4:X"&amp;ROW()-1)),""))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IF(AND($A150&lt;&gt;"",$A150&lt;&gt;"TOTAL"),IF(AND([3]PREMIOS_GRADOS!$AS148&lt;&gt;"",[3]PREMIOS_GRADOS!$AS148&lt;&gt;0),[3]PREMIOS_GRADOS!$AS148,""),IF($A150="TOTAL",SUM(INDIRECT("Z4:Z"&amp;ROW()-1)),""))</f>
        <v/>
      </c>
      <c r="AA150" s="7" t="str">
        <f ca="1">IF(AND($A150&lt;&gt;"",$A150&lt;&gt;"TOTAL"),IF(AND([3]PREMIOS_GRADOS!$AU148&lt;&gt;"",[3]PREMIOS_GRADOS!$AU148&lt;&gt;0),[3]PREMIOS_GRADOS!$AU148,""),IF($A150="TOTAL",SUM(INDIRECT("AA4:AA"&amp;ROW()-1)),""))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IF(AND($A150&lt;&gt;"",$A150&lt;&gt;"TOTAL"),IF(AND([3]PREMIOS_GRADOS!$AX148&lt;&gt;"",[3]PREMIOS_GRADOS!$AX148&lt;&gt;0),[3]PREMIOS_GRADOS!$AX148,""),IF($A150="TOTAL",SUM(INDIRECT("AC4:AC"&amp;ROW()-1)),""))</f>
        <v/>
      </c>
      <c r="AD150" s="7" t="str">
        <f ca="1">IF(AND($A150&lt;&gt;"",$A150&lt;&gt;"TOTAL"),IF(AND([3]PREMIOS_GRADOS!$AZ148&lt;&gt;"",[3]PREMIOS_GRADOS!$AZ148&lt;&gt;0),[3]PREMIOS_GRADOS!$AZ148,""),IF($A150="TOTAL",SUM(INDIRECT("AD4:AD"&amp;ROW()-1)),""))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IF(AND($A150&lt;&gt;"",$A150&lt;&gt;"TOTAL"),IF(AND([3]PREMIOS_GRADOS!$BC148&lt;&gt;"",[3]PREMIOS_GRADOS!$BC148&lt;&gt;0),[3]PREMIOS_GRADOS!$BC148,""),IF($A150="TOTAL",SUM(INDIRECT("AF4:AF"&amp;ROW()-1)),""))</f>
        <v/>
      </c>
      <c r="AG150" s="7" t="str">
        <f ca="1">IF(AND($A150&lt;&gt;"",$A150&lt;&gt;"TOTAL"),IF(AND([3]PREMIOS_GRADOS!$BE148&lt;&gt;"",[3]PREMIOS_GRADOS!$BE148&lt;&gt;0),[3]PREMIOS_GRADOS!$BE148,""),IF($A150="TOTAL",SUM(INDIRECT("AG4:AG"&amp;ROW()-1)),""))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IF(AND($A150&lt;&gt;"",$A150&lt;&gt;"TOTAL"),IF(AND([3]PREMIOS_GRADOS!$BH148&lt;&gt;"",[3]PREMIOS_GRADOS!$BH148&lt;&gt;0),[3]PREMIOS_GRADOS!$BH148,""),IF($A150="TOTAL",SUM(INDIRECT("AI4:AI"&amp;ROW()-1)),""))</f>
        <v/>
      </c>
      <c r="AJ150" s="7" t="str">
        <f ca="1">IF(AND($A150&lt;&gt;"",$A150&lt;&gt;"TOTAL"),IF(AND([3]PREMIOS_GRADOS!$BJ148&lt;&gt;"",[3]PREMIOS_GRADOS!$BJ148&lt;&gt;0),[3]PREMIOS_GRADOS!$BJ148,""),IF($A150="TOTAL",SUM(INDIRECT("AJ4:AJ"&amp;ROW()-1)),""))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IF(AND($A150&lt;&gt;"",$A150&lt;&gt;"TOTAL"),IF(AND([3]PREMIOS_GRADOS!$BM148&lt;&gt;"",[3]PREMIOS_GRADOS!$BM148&lt;&gt;0),[3]PREMIOS_GRADOS!$BM148,""),IF($A150="TOTAL",SUM(INDIRECT("AL4:AL"&amp;ROW()-1)),""))</f>
        <v/>
      </c>
      <c r="AM150" s="7" t="str">
        <f ca="1">IF(AND($A150&lt;&gt;"",$A150&lt;&gt;"TOTAL"),IF(AND([3]PREMIOS_GRADOS!$BO148&lt;&gt;"",[3]PREMIOS_GRADOS!$BO148&lt;&gt;0),[3]PREMIOS_GRADOS!$BO148,""),IF($A150="TOTAL",SUM(INDIRECT("AM4:AM"&amp;ROW()-1)),""))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IF(AND($A150&lt;&gt;"",$A150&lt;&gt;"TOTAL"),IF(AND([3]PREMIOS_GRADOS!$BR148&lt;&gt;"",[3]PREMIOS_GRADOS!$BR148&lt;&gt;0),[3]PREMIOS_GRADOS!$BR148,""),IF($A150="TOTAL",SUM(INDIRECT("AO4:AO"&amp;ROW()-1)),""))</f>
        <v/>
      </c>
      <c r="AP150" s="7" t="str">
        <f ca="1">IF(AND($A150&lt;&gt;"",$A150&lt;&gt;"TOTAL"),IF(AND([3]PREMIOS_GRADOS!$BT148&lt;&gt;"",[3]PREMIOS_GRADOS!$BT148&lt;&gt;0),[3]PREMIOS_GRADOS!$BT148,""),IF($A150="TOTAL",SUM(INDIRECT("AP4:AP"&amp;ROW()-1)),""))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IF(AND($A150&lt;&gt;"",$A150&lt;&gt;"TOTAL"),IF(AND([3]PREMIOS_GRADOS!$BW148&lt;&gt;"",[3]PREMIOS_GRADOS!$BW148&lt;&gt;0),[3]PREMIOS_GRADOS!$BW148,""),IF($A150="TOTAL",SUM(INDIRECT("AR4:AR"&amp;ROW()-1)),""))</f>
        <v/>
      </c>
      <c r="AS150" s="7" t="str">
        <f ca="1">IF(AND($A150&lt;&gt;"",$A150&lt;&gt;"TOTAL"),IF(AND([3]PREMIOS_GRADOS!$BY148&lt;&gt;"",[3]PREMIOS_GRADOS!$BY148&lt;&gt;0),[3]PREMIOS_GRADOS!$BY148,""),IF($A150="TOTAL",SUM(INDIRECT("AS4:AS"&amp;ROW()-1)),""))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IF(AND($A150&lt;&gt;"",$A150&lt;&gt;"TOTAL"),IF(AND([3]PREMIOS_GRADOS!$CB148&lt;&gt;"",[3]PREMIOS_GRADOS!$CB148&lt;&gt;0),[3]PREMIOS_GRADOS!$CB148,""),IF($A150="TOTAL",SUM(INDIRECT("AU4:AU"&amp;ROW()-1)),""))</f>
        <v/>
      </c>
      <c r="AV150" s="7" t="str">
        <f ca="1">IF(AND($A150&lt;&gt;"",$A150&lt;&gt;"TOTAL"),IF(AND([3]PREMIOS_GRADOS!$CD148&lt;&gt;"",[3]PREMIOS_GRADOS!$CD148&lt;&gt;0),[3]PREMIOS_GRADOS!$CD148,""),IF($A150="TOTAL",SUM(INDIRECT("AV4:AV"&amp;ROW()-1)),""))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IF(AND($A150&lt;&gt;"",$A150&lt;&gt;"TOTAL"),IF(AND([3]PREMIOS_GRADOS!$CG148&lt;&gt;"",[3]PREMIOS_GRADOS!$CG148&lt;&gt;0),[3]PREMIOS_GRADOS!$CG148,""),IF($A150="TOTAL",SUM(INDIRECT("AX4:AX"&amp;ROW()-1)),""))</f>
        <v/>
      </c>
      <c r="AY150" s="7" t="str">
        <f ca="1">IF(AND($A150&lt;&gt;"",$A150&lt;&gt;"TOTAL"),IF(AND([3]PREMIOS_GRADOS!$CI148&lt;&gt;"",[3]PREMIOS_GRADOS!$CI148&lt;&gt;0),[3]PREMIOS_GRADOS!$CI148,""),IF($A150="TOTAL",SUM(INDIRECT("AY4:AY"&amp;ROW()-1)),""))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IF(AND($A150&lt;&gt;"",$A150&lt;&gt;"TOTAL"),IF(AND([3]PREMIOS_GRADOS!$CL148&lt;&gt;"",[3]PREMIOS_GRADOS!$CL148&lt;&gt;0),[3]PREMIOS_GRADOS!$CL148,""),IF($A150="TOTAL",SUM(INDIRECT("BA4:BA"&amp;ROW()-1)),""))</f>
        <v/>
      </c>
      <c r="BB150" s="7" t="str">
        <f ca="1">IF(AND($A150&lt;&gt;"",$A150&lt;&gt;"TOTAL"),IF(AND([3]PREMIOS_GRADOS!$CN148&lt;&gt;"",[3]PREMIOS_GRADOS!$CN148&lt;&gt;0),[3]PREMIOS_GRADOS!$CN148,""),IF($A150="TOTAL",SUM(INDIRECT("BB4:BB"&amp;ROW()-1)),""))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IF(AND($A150&lt;&gt;"",$A150&lt;&gt;"TOTAL"),IF(AND([3]PREMIOS_GRADOS!$CQ148&lt;&gt;"",[3]PREMIOS_GRADOS!$CQ148&lt;&gt;0),[3]PREMIOS_GRADOS!$CQ148,""),IF($A150="TOTAL",SUM(INDIRECT("BD4:BD"&amp;ROW()-1)),""))</f>
        <v/>
      </c>
      <c r="BE150" s="7" t="str">
        <f ca="1">IF(AND($A150&lt;&gt;"",$A150&lt;&gt;"TOTAL"),IF(AND([3]PREMIOS_GRADOS!$CS148&lt;&gt;"",[3]PREMIOS_GRADOS!$CS148&lt;&gt;0),[3]PREMIOS_GRADOS!$CS148,""),IF($A150="TOTAL",SUM(INDIRECT("BE4:BE"&amp;ROW()-1)),""))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IF([3]PREMIOS_GRADOS!$D149&lt;&gt;"",[3]PREMIOS_GRADOS!$D149,IF(AND([3]PREMIOS_GRADOS!$D149="",[3]PREMIOS_GRADOS!$D150="",[3]PREMIOS_GRADOS!$D148=""),"","TOTAL"))</f>
        <v/>
      </c>
      <c r="B151" s="7" t="str">
        <f ca="1">IF(AND($A151&lt;&gt;"",$A151&lt;&gt;"TOTAL"),IF(AND([3]PREMIOS_GRADOS!$E149&lt;&gt;"",[3]PREMIOS_GRADOS!$E149&lt;&gt;0),[3]PREMIOS_GRADOS!$E149,""),IF($A151="TOTAL",SUM(INDIRECT("B4:B"&amp;ROW()-1)),""))</f>
        <v/>
      </c>
      <c r="C151" s="7" t="str">
        <f ca="1">IF(AND($A151&lt;&gt;"",$A151&lt;&gt;"TOTAL"),IF(AND([3]PREMIOS_GRADOS!$G149&lt;&gt;"",[3]PREMIOS_GRADOS!$G149&lt;&gt;0),[3]PREMIOS_GRADOS!$G149,""),IF($A151="TOTAL",SUM(INDIRECT("C4:C"&amp;ROW()-1)),""))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IF(AND($A151&lt;&gt;"",$A151&lt;&gt;"TOTAL"),IF(AND([3]PREMIOS_GRADOS!$J149&lt;&gt;"",[3]PREMIOS_GRADOS!$J149&lt;&gt;0),[3]PREMIOS_GRADOS!$J149,""),IF($A151="TOTAL",SUM(INDIRECT("E4:E"&amp;ROW()-1)),""))</f>
        <v/>
      </c>
      <c r="F151" s="7" t="str">
        <f ca="1">IF(AND($A151&lt;&gt;"",$A151&lt;&gt;"TOTAL"),IF(AND([3]PREMIOS_GRADOS!$L149&lt;&gt;"",[3]PREMIOS_GRADOS!$L149&lt;&gt;0),[3]PREMIOS_GRADOS!$L149,""),IF($A151="TOTAL",SUM(INDIRECT("F4:F"&amp;ROW()-1)),""))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IF(AND($A151&lt;&gt;"",$A151&lt;&gt;"TOTAL"),IF(AND([3]PREMIOS_GRADOS!$O149&lt;&gt;"",[3]PREMIOS_GRADOS!$O149&lt;&gt;0),[3]PREMIOS_GRADOS!$O149,""),IF($A151="TOTAL",SUM(INDIRECT("H4:H"&amp;ROW()-1)),""))</f>
        <v/>
      </c>
      <c r="I151" s="7" t="str">
        <f ca="1">IF(AND($A151&lt;&gt;"",$A151&lt;&gt;"TOTAL"),IF(AND([3]PREMIOS_GRADOS!$Q149&lt;&gt;"",[3]PREMIOS_GRADOS!$Q149&lt;&gt;0),[3]PREMIOS_GRADOS!$Q149,""),IF($A151="TOTAL",SUM(INDIRECT("I4:I"&amp;ROW()-1)),""))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IF(AND($A151&lt;&gt;"",$A151&lt;&gt;"TOTAL"),IF(AND([3]PREMIOS_GRADOS!$T149&lt;&gt;"",[3]PREMIOS_GRADOS!$T149&lt;&gt;0),[3]PREMIOS_GRADOS!$T149,""),IF($A151="TOTAL",SUM(INDIRECT("K4:K"&amp;ROW()-1)),""))</f>
        <v/>
      </c>
      <c r="L151" s="7" t="str">
        <f ca="1">IF(AND($A151&lt;&gt;"",$A151&lt;&gt;"TOTAL"),IF(AND([3]PREMIOS_GRADOS!$V149&lt;&gt;"",[3]PREMIOS_GRADOS!$V149&lt;&gt;0),[3]PREMIOS_GRADOS!$V149,""),IF($A151="TOTAL",SUM(INDIRECT("L4:L"&amp;ROW()-1)),""))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IF(AND($A151&lt;&gt;"",$A151&lt;&gt;"TOTAL"),IF(AND([3]PREMIOS_GRADOS!$Y149&lt;&gt;"",[3]PREMIOS_GRADOS!$Y149&lt;&gt;0),[3]PREMIOS_GRADOS!$Y149,""),IF($A151="TOTAL",SUM(INDIRECT("N4:N"&amp;ROW()-1)),""))</f>
        <v/>
      </c>
      <c r="O151" s="7" t="str">
        <f ca="1">IF(AND($A151&lt;&gt;"",$A151&lt;&gt;"TOTAL"),IF(AND([3]PREMIOS_GRADOS!$AA149&lt;&gt;"",[3]PREMIOS_GRADOS!$AA149&lt;&gt;0),[3]PREMIOS_GRADOS!$AA149,""),IF($A151="TOTAL",SUM(INDIRECT("O4:O"&amp;ROW()-1)),""))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IF(AND($A151&lt;&gt;"",$A151&lt;&gt;"TOTAL"),IF(AND([3]PREMIOS_GRADOS!$AD149&lt;&gt;"",[3]PREMIOS_GRADOS!$AD149&lt;&gt;0),[3]PREMIOS_GRADOS!$AD149,""),IF($A151="TOTAL",SUM(INDIRECT("Q4:Q"&amp;ROW()-1)),""))</f>
        <v/>
      </c>
      <c r="R151" s="7" t="str">
        <f ca="1">IF(AND($A151&lt;&gt;"",$A151&lt;&gt;"TOTAL"),IF(AND([3]PREMIOS_GRADOS!$AF149&lt;&gt;"",[3]PREMIOS_GRADOS!$AF149&lt;&gt;0),[3]PREMIOS_GRADOS!$AF149,""),IF($A151="TOTAL",SUM(INDIRECT("R4:R"&amp;ROW()-1)),""))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IF(AND($A151&lt;&gt;"",$A151&lt;&gt;"TOTAL"),IF(AND([3]PREMIOS_GRADOS!$AI149&lt;&gt;"",[3]PREMIOS_GRADOS!$AI149&lt;&gt;0),[3]PREMIOS_GRADOS!$AI149,""),IF($A151="TOTAL",SUM(INDIRECT("T4:T"&amp;ROW()-1)),""))</f>
        <v/>
      </c>
      <c r="U151" s="7" t="str">
        <f ca="1">IF(AND($A151&lt;&gt;"",$A151&lt;&gt;"TOTAL"),IF(AND([3]PREMIOS_GRADOS!$AK149&lt;&gt;"",[3]PREMIOS_GRADOS!$AK149&lt;&gt;0),[3]PREMIOS_GRADOS!$AK149,""),IF($A151="TOTAL",SUM(INDIRECT("U4:U"&amp;ROW()-1)),""))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IF(AND($A151&lt;&gt;"",$A151&lt;&gt;"TOTAL"),IF(AND([3]PREMIOS_GRADOS!$AN149&lt;&gt;"",[3]PREMIOS_GRADOS!$AN149&lt;&gt;0),[3]PREMIOS_GRADOS!$AN149,""),IF($A151="TOTAL",SUM(INDIRECT("W4:W"&amp;ROW()-1)),""))</f>
        <v/>
      </c>
      <c r="X151" s="7" t="str">
        <f ca="1">IF(AND($A151&lt;&gt;"",$A151&lt;&gt;"TOTAL"),IF(AND([3]PREMIOS_GRADOS!$AP149&lt;&gt;"",[3]PREMIOS_GRADOS!$AP149&lt;&gt;0),[3]PREMIOS_GRADOS!$AP149,""),IF($A151="TOTAL",SUM(INDIRECT("X4:X"&amp;ROW()-1)),""))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IF(AND($A151&lt;&gt;"",$A151&lt;&gt;"TOTAL"),IF(AND([3]PREMIOS_GRADOS!$AS149&lt;&gt;"",[3]PREMIOS_GRADOS!$AS149&lt;&gt;0),[3]PREMIOS_GRADOS!$AS149,""),IF($A151="TOTAL",SUM(INDIRECT("Z4:Z"&amp;ROW()-1)),""))</f>
        <v/>
      </c>
      <c r="AA151" s="7" t="str">
        <f ca="1">IF(AND($A151&lt;&gt;"",$A151&lt;&gt;"TOTAL"),IF(AND([3]PREMIOS_GRADOS!$AU149&lt;&gt;"",[3]PREMIOS_GRADOS!$AU149&lt;&gt;0),[3]PREMIOS_GRADOS!$AU149,""),IF($A151="TOTAL",SUM(INDIRECT("AA4:AA"&amp;ROW()-1)),""))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IF(AND($A151&lt;&gt;"",$A151&lt;&gt;"TOTAL"),IF(AND([3]PREMIOS_GRADOS!$AX149&lt;&gt;"",[3]PREMIOS_GRADOS!$AX149&lt;&gt;0),[3]PREMIOS_GRADOS!$AX149,""),IF($A151="TOTAL",SUM(INDIRECT("AC4:AC"&amp;ROW()-1)),""))</f>
        <v/>
      </c>
      <c r="AD151" s="7" t="str">
        <f ca="1">IF(AND($A151&lt;&gt;"",$A151&lt;&gt;"TOTAL"),IF(AND([3]PREMIOS_GRADOS!$AZ149&lt;&gt;"",[3]PREMIOS_GRADOS!$AZ149&lt;&gt;0),[3]PREMIOS_GRADOS!$AZ149,""),IF($A151="TOTAL",SUM(INDIRECT("AD4:AD"&amp;ROW()-1)),""))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IF(AND($A151&lt;&gt;"",$A151&lt;&gt;"TOTAL"),IF(AND([3]PREMIOS_GRADOS!$BC149&lt;&gt;"",[3]PREMIOS_GRADOS!$BC149&lt;&gt;0),[3]PREMIOS_GRADOS!$BC149,""),IF($A151="TOTAL",SUM(INDIRECT("AF4:AF"&amp;ROW()-1)),""))</f>
        <v/>
      </c>
      <c r="AG151" s="7" t="str">
        <f ca="1">IF(AND($A151&lt;&gt;"",$A151&lt;&gt;"TOTAL"),IF(AND([3]PREMIOS_GRADOS!$BE149&lt;&gt;"",[3]PREMIOS_GRADOS!$BE149&lt;&gt;0),[3]PREMIOS_GRADOS!$BE149,""),IF($A151="TOTAL",SUM(INDIRECT("AG4:AG"&amp;ROW()-1)),""))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IF(AND($A151&lt;&gt;"",$A151&lt;&gt;"TOTAL"),IF(AND([3]PREMIOS_GRADOS!$BH149&lt;&gt;"",[3]PREMIOS_GRADOS!$BH149&lt;&gt;0),[3]PREMIOS_GRADOS!$BH149,""),IF($A151="TOTAL",SUM(INDIRECT("AI4:AI"&amp;ROW()-1)),""))</f>
        <v/>
      </c>
      <c r="AJ151" s="7" t="str">
        <f ca="1">IF(AND($A151&lt;&gt;"",$A151&lt;&gt;"TOTAL"),IF(AND([3]PREMIOS_GRADOS!$BJ149&lt;&gt;"",[3]PREMIOS_GRADOS!$BJ149&lt;&gt;0),[3]PREMIOS_GRADOS!$BJ149,""),IF($A151="TOTAL",SUM(INDIRECT("AJ4:AJ"&amp;ROW()-1)),""))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IF(AND($A151&lt;&gt;"",$A151&lt;&gt;"TOTAL"),IF(AND([3]PREMIOS_GRADOS!$BM149&lt;&gt;"",[3]PREMIOS_GRADOS!$BM149&lt;&gt;0),[3]PREMIOS_GRADOS!$BM149,""),IF($A151="TOTAL",SUM(INDIRECT("AL4:AL"&amp;ROW()-1)),""))</f>
        <v/>
      </c>
      <c r="AM151" s="7" t="str">
        <f ca="1">IF(AND($A151&lt;&gt;"",$A151&lt;&gt;"TOTAL"),IF(AND([3]PREMIOS_GRADOS!$BO149&lt;&gt;"",[3]PREMIOS_GRADOS!$BO149&lt;&gt;0),[3]PREMIOS_GRADOS!$BO149,""),IF($A151="TOTAL",SUM(INDIRECT("AM4:AM"&amp;ROW()-1)),""))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IF(AND($A151&lt;&gt;"",$A151&lt;&gt;"TOTAL"),IF(AND([3]PREMIOS_GRADOS!$BR149&lt;&gt;"",[3]PREMIOS_GRADOS!$BR149&lt;&gt;0),[3]PREMIOS_GRADOS!$BR149,""),IF($A151="TOTAL",SUM(INDIRECT("AO4:AO"&amp;ROW()-1)),""))</f>
        <v/>
      </c>
      <c r="AP151" s="7" t="str">
        <f ca="1">IF(AND($A151&lt;&gt;"",$A151&lt;&gt;"TOTAL"),IF(AND([3]PREMIOS_GRADOS!$BT149&lt;&gt;"",[3]PREMIOS_GRADOS!$BT149&lt;&gt;0),[3]PREMIOS_GRADOS!$BT149,""),IF($A151="TOTAL",SUM(INDIRECT("AP4:AP"&amp;ROW()-1)),""))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IF(AND($A151&lt;&gt;"",$A151&lt;&gt;"TOTAL"),IF(AND([3]PREMIOS_GRADOS!$BW149&lt;&gt;"",[3]PREMIOS_GRADOS!$BW149&lt;&gt;0),[3]PREMIOS_GRADOS!$BW149,""),IF($A151="TOTAL",SUM(INDIRECT("AR4:AR"&amp;ROW()-1)),""))</f>
        <v/>
      </c>
      <c r="AS151" s="7" t="str">
        <f ca="1">IF(AND($A151&lt;&gt;"",$A151&lt;&gt;"TOTAL"),IF(AND([3]PREMIOS_GRADOS!$BY149&lt;&gt;"",[3]PREMIOS_GRADOS!$BY149&lt;&gt;0),[3]PREMIOS_GRADOS!$BY149,""),IF($A151="TOTAL",SUM(INDIRECT("AS4:AS"&amp;ROW()-1)),""))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IF(AND($A151&lt;&gt;"",$A151&lt;&gt;"TOTAL"),IF(AND([3]PREMIOS_GRADOS!$CB149&lt;&gt;"",[3]PREMIOS_GRADOS!$CB149&lt;&gt;0),[3]PREMIOS_GRADOS!$CB149,""),IF($A151="TOTAL",SUM(INDIRECT("AU4:AU"&amp;ROW()-1)),""))</f>
        <v/>
      </c>
      <c r="AV151" s="7" t="str">
        <f ca="1">IF(AND($A151&lt;&gt;"",$A151&lt;&gt;"TOTAL"),IF(AND([3]PREMIOS_GRADOS!$CD149&lt;&gt;"",[3]PREMIOS_GRADOS!$CD149&lt;&gt;0),[3]PREMIOS_GRADOS!$CD149,""),IF($A151="TOTAL",SUM(INDIRECT("AV4:AV"&amp;ROW()-1)),""))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IF(AND($A151&lt;&gt;"",$A151&lt;&gt;"TOTAL"),IF(AND([3]PREMIOS_GRADOS!$CG149&lt;&gt;"",[3]PREMIOS_GRADOS!$CG149&lt;&gt;0),[3]PREMIOS_GRADOS!$CG149,""),IF($A151="TOTAL",SUM(INDIRECT("AX4:AX"&amp;ROW()-1)),""))</f>
        <v/>
      </c>
      <c r="AY151" s="7" t="str">
        <f ca="1">IF(AND($A151&lt;&gt;"",$A151&lt;&gt;"TOTAL"),IF(AND([3]PREMIOS_GRADOS!$CI149&lt;&gt;"",[3]PREMIOS_GRADOS!$CI149&lt;&gt;0),[3]PREMIOS_GRADOS!$CI149,""),IF($A151="TOTAL",SUM(INDIRECT("AY4:AY"&amp;ROW()-1)),""))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IF(AND($A151&lt;&gt;"",$A151&lt;&gt;"TOTAL"),IF(AND([3]PREMIOS_GRADOS!$CL149&lt;&gt;"",[3]PREMIOS_GRADOS!$CL149&lt;&gt;0),[3]PREMIOS_GRADOS!$CL149,""),IF($A151="TOTAL",SUM(INDIRECT("BA4:BA"&amp;ROW()-1)),""))</f>
        <v/>
      </c>
      <c r="BB151" s="7" t="str">
        <f ca="1">IF(AND($A151&lt;&gt;"",$A151&lt;&gt;"TOTAL"),IF(AND([3]PREMIOS_GRADOS!$CN149&lt;&gt;"",[3]PREMIOS_GRADOS!$CN149&lt;&gt;0),[3]PREMIOS_GRADOS!$CN149,""),IF($A151="TOTAL",SUM(INDIRECT("BB4:BB"&amp;ROW()-1)),""))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IF(AND($A151&lt;&gt;"",$A151&lt;&gt;"TOTAL"),IF(AND([3]PREMIOS_GRADOS!$CQ149&lt;&gt;"",[3]PREMIOS_GRADOS!$CQ149&lt;&gt;0),[3]PREMIOS_GRADOS!$CQ149,""),IF($A151="TOTAL",SUM(INDIRECT("BD4:BD"&amp;ROW()-1)),""))</f>
        <v/>
      </c>
      <c r="BE151" s="7" t="str">
        <f ca="1">IF(AND($A151&lt;&gt;"",$A151&lt;&gt;"TOTAL"),IF(AND([3]PREMIOS_GRADOS!$CS149&lt;&gt;"",[3]PREMIOS_GRADOS!$CS149&lt;&gt;0),[3]PREMIOS_GRADOS!$CS149,""),IF($A151="TOTAL",SUM(INDIRECT("BE4:BE"&amp;ROW()-1)),""))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IF([3]PREMIOS_GRADOS!$D150&lt;&gt;"",[3]PREMIOS_GRADOS!$D150,IF(AND([3]PREMIOS_GRADOS!$D150="",[3]PREMIOS_GRADOS!$D151="",[3]PREMIOS_GRADOS!$D149=""),"","TOTAL"))</f>
        <v/>
      </c>
      <c r="B152" s="7" t="str">
        <f ca="1">IF(AND($A152&lt;&gt;"",$A152&lt;&gt;"TOTAL"),IF(AND([3]PREMIOS_GRADOS!$E150&lt;&gt;"",[3]PREMIOS_GRADOS!$E150&lt;&gt;0),[3]PREMIOS_GRADOS!$E150,""),IF($A152="TOTAL",SUM(INDIRECT("B4:B"&amp;ROW()-1)),""))</f>
        <v/>
      </c>
      <c r="C152" s="7" t="str">
        <f ca="1">IF(AND($A152&lt;&gt;"",$A152&lt;&gt;"TOTAL"),IF(AND([3]PREMIOS_GRADOS!$G150&lt;&gt;"",[3]PREMIOS_GRADOS!$G150&lt;&gt;0),[3]PREMIOS_GRADOS!$G150,""),IF($A152="TOTAL",SUM(INDIRECT("C4:C"&amp;ROW()-1)),""))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IF(AND($A152&lt;&gt;"",$A152&lt;&gt;"TOTAL"),IF(AND([3]PREMIOS_GRADOS!$J150&lt;&gt;"",[3]PREMIOS_GRADOS!$J150&lt;&gt;0),[3]PREMIOS_GRADOS!$J150,""),IF($A152="TOTAL",SUM(INDIRECT("E4:E"&amp;ROW()-1)),""))</f>
        <v/>
      </c>
      <c r="F152" s="7" t="str">
        <f ca="1">IF(AND($A152&lt;&gt;"",$A152&lt;&gt;"TOTAL"),IF(AND([3]PREMIOS_GRADOS!$L150&lt;&gt;"",[3]PREMIOS_GRADOS!$L150&lt;&gt;0),[3]PREMIOS_GRADOS!$L150,""),IF($A152="TOTAL",SUM(INDIRECT("F4:F"&amp;ROW()-1)),""))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IF(AND($A152&lt;&gt;"",$A152&lt;&gt;"TOTAL"),IF(AND([3]PREMIOS_GRADOS!$O150&lt;&gt;"",[3]PREMIOS_GRADOS!$O150&lt;&gt;0),[3]PREMIOS_GRADOS!$O150,""),IF($A152="TOTAL",SUM(INDIRECT("H4:H"&amp;ROW()-1)),""))</f>
        <v/>
      </c>
      <c r="I152" s="7" t="str">
        <f ca="1">IF(AND($A152&lt;&gt;"",$A152&lt;&gt;"TOTAL"),IF(AND([3]PREMIOS_GRADOS!$Q150&lt;&gt;"",[3]PREMIOS_GRADOS!$Q150&lt;&gt;0),[3]PREMIOS_GRADOS!$Q150,""),IF($A152="TOTAL",SUM(INDIRECT("I4:I"&amp;ROW()-1)),""))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IF(AND($A152&lt;&gt;"",$A152&lt;&gt;"TOTAL"),IF(AND([3]PREMIOS_GRADOS!$T150&lt;&gt;"",[3]PREMIOS_GRADOS!$T150&lt;&gt;0),[3]PREMIOS_GRADOS!$T150,""),IF($A152="TOTAL",SUM(INDIRECT("K4:K"&amp;ROW()-1)),""))</f>
        <v/>
      </c>
      <c r="L152" s="7" t="str">
        <f ca="1">IF(AND($A152&lt;&gt;"",$A152&lt;&gt;"TOTAL"),IF(AND([3]PREMIOS_GRADOS!$V150&lt;&gt;"",[3]PREMIOS_GRADOS!$V150&lt;&gt;0),[3]PREMIOS_GRADOS!$V150,""),IF($A152="TOTAL",SUM(INDIRECT("L4:L"&amp;ROW()-1)),""))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IF(AND($A152&lt;&gt;"",$A152&lt;&gt;"TOTAL"),IF(AND([3]PREMIOS_GRADOS!$Y150&lt;&gt;"",[3]PREMIOS_GRADOS!$Y150&lt;&gt;0),[3]PREMIOS_GRADOS!$Y150,""),IF($A152="TOTAL",SUM(INDIRECT("N4:N"&amp;ROW()-1)),""))</f>
        <v/>
      </c>
      <c r="O152" s="7" t="str">
        <f ca="1">IF(AND($A152&lt;&gt;"",$A152&lt;&gt;"TOTAL"),IF(AND([3]PREMIOS_GRADOS!$AA150&lt;&gt;"",[3]PREMIOS_GRADOS!$AA150&lt;&gt;0),[3]PREMIOS_GRADOS!$AA150,""),IF($A152="TOTAL",SUM(INDIRECT("O4:O"&amp;ROW()-1)),""))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IF(AND($A152&lt;&gt;"",$A152&lt;&gt;"TOTAL"),IF(AND([3]PREMIOS_GRADOS!$AD150&lt;&gt;"",[3]PREMIOS_GRADOS!$AD150&lt;&gt;0),[3]PREMIOS_GRADOS!$AD150,""),IF($A152="TOTAL",SUM(INDIRECT("Q4:Q"&amp;ROW()-1)),""))</f>
        <v/>
      </c>
      <c r="R152" s="7" t="str">
        <f ca="1">IF(AND($A152&lt;&gt;"",$A152&lt;&gt;"TOTAL"),IF(AND([3]PREMIOS_GRADOS!$AF150&lt;&gt;"",[3]PREMIOS_GRADOS!$AF150&lt;&gt;0),[3]PREMIOS_GRADOS!$AF150,""),IF($A152="TOTAL",SUM(INDIRECT("R4:R"&amp;ROW()-1)),""))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IF(AND($A152&lt;&gt;"",$A152&lt;&gt;"TOTAL"),IF(AND([3]PREMIOS_GRADOS!$AI150&lt;&gt;"",[3]PREMIOS_GRADOS!$AI150&lt;&gt;0),[3]PREMIOS_GRADOS!$AI150,""),IF($A152="TOTAL",SUM(INDIRECT("T4:T"&amp;ROW()-1)),""))</f>
        <v/>
      </c>
      <c r="U152" s="7" t="str">
        <f ca="1">IF(AND($A152&lt;&gt;"",$A152&lt;&gt;"TOTAL"),IF(AND([3]PREMIOS_GRADOS!$AK150&lt;&gt;"",[3]PREMIOS_GRADOS!$AK150&lt;&gt;0),[3]PREMIOS_GRADOS!$AK150,""),IF($A152="TOTAL",SUM(INDIRECT("U4:U"&amp;ROW()-1)),""))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IF(AND($A152&lt;&gt;"",$A152&lt;&gt;"TOTAL"),IF(AND([3]PREMIOS_GRADOS!$AN150&lt;&gt;"",[3]PREMIOS_GRADOS!$AN150&lt;&gt;0),[3]PREMIOS_GRADOS!$AN150,""),IF($A152="TOTAL",SUM(INDIRECT("W4:W"&amp;ROW()-1)),""))</f>
        <v/>
      </c>
      <c r="X152" s="7" t="str">
        <f ca="1">IF(AND($A152&lt;&gt;"",$A152&lt;&gt;"TOTAL"),IF(AND([3]PREMIOS_GRADOS!$AP150&lt;&gt;"",[3]PREMIOS_GRADOS!$AP150&lt;&gt;0),[3]PREMIOS_GRADOS!$AP150,""),IF($A152="TOTAL",SUM(INDIRECT("X4:X"&amp;ROW()-1)),""))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IF(AND($A152&lt;&gt;"",$A152&lt;&gt;"TOTAL"),IF(AND([3]PREMIOS_GRADOS!$AS150&lt;&gt;"",[3]PREMIOS_GRADOS!$AS150&lt;&gt;0),[3]PREMIOS_GRADOS!$AS150,""),IF($A152="TOTAL",SUM(INDIRECT("Z4:Z"&amp;ROW()-1)),""))</f>
        <v/>
      </c>
      <c r="AA152" s="7" t="str">
        <f ca="1">IF(AND($A152&lt;&gt;"",$A152&lt;&gt;"TOTAL"),IF(AND([3]PREMIOS_GRADOS!$AU150&lt;&gt;"",[3]PREMIOS_GRADOS!$AU150&lt;&gt;0),[3]PREMIOS_GRADOS!$AU150,""),IF($A152="TOTAL",SUM(INDIRECT("AA4:AA"&amp;ROW()-1)),""))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IF(AND($A152&lt;&gt;"",$A152&lt;&gt;"TOTAL"),IF(AND([3]PREMIOS_GRADOS!$AX150&lt;&gt;"",[3]PREMIOS_GRADOS!$AX150&lt;&gt;0),[3]PREMIOS_GRADOS!$AX150,""),IF($A152="TOTAL",SUM(INDIRECT("AC4:AC"&amp;ROW()-1)),""))</f>
        <v/>
      </c>
      <c r="AD152" s="7" t="str">
        <f ca="1">IF(AND($A152&lt;&gt;"",$A152&lt;&gt;"TOTAL"),IF(AND([3]PREMIOS_GRADOS!$AZ150&lt;&gt;"",[3]PREMIOS_GRADOS!$AZ150&lt;&gt;0),[3]PREMIOS_GRADOS!$AZ150,""),IF($A152="TOTAL",SUM(INDIRECT("AD4:AD"&amp;ROW()-1)),""))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IF(AND($A152&lt;&gt;"",$A152&lt;&gt;"TOTAL"),IF(AND([3]PREMIOS_GRADOS!$BC150&lt;&gt;"",[3]PREMIOS_GRADOS!$BC150&lt;&gt;0),[3]PREMIOS_GRADOS!$BC150,""),IF($A152="TOTAL",SUM(INDIRECT("AF4:AF"&amp;ROW()-1)),""))</f>
        <v/>
      </c>
      <c r="AG152" s="7" t="str">
        <f ca="1">IF(AND($A152&lt;&gt;"",$A152&lt;&gt;"TOTAL"),IF(AND([3]PREMIOS_GRADOS!$BE150&lt;&gt;"",[3]PREMIOS_GRADOS!$BE150&lt;&gt;0),[3]PREMIOS_GRADOS!$BE150,""),IF($A152="TOTAL",SUM(INDIRECT("AG4:AG"&amp;ROW()-1)),""))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IF(AND($A152&lt;&gt;"",$A152&lt;&gt;"TOTAL"),IF(AND([3]PREMIOS_GRADOS!$BH150&lt;&gt;"",[3]PREMIOS_GRADOS!$BH150&lt;&gt;0),[3]PREMIOS_GRADOS!$BH150,""),IF($A152="TOTAL",SUM(INDIRECT("AI4:AI"&amp;ROW()-1)),""))</f>
        <v/>
      </c>
      <c r="AJ152" s="7" t="str">
        <f ca="1">IF(AND($A152&lt;&gt;"",$A152&lt;&gt;"TOTAL"),IF(AND([3]PREMIOS_GRADOS!$BJ150&lt;&gt;"",[3]PREMIOS_GRADOS!$BJ150&lt;&gt;0),[3]PREMIOS_GRADOS!$BJ150,""),IF($A152="TOTAL",SUM(INDIRECT("AJ4:AJ"&amp;ROW()-1)),""))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IF(AND($A152&lt;&gt;"",$A152&lt;&gt;"TOTAL"),IF(AND([3]PREMIOS_GRADOS!$BM150&lt;&gt;"",[3]PREMIOS_GRADOS!$BM150&lt;&gt;0),[3]PREMIOS_GRADOS!$BM150,""),IF($A152="TOTAL",SUM(INDIRECT("AL4:AL"&amp;ROW()-1)),""))</f>
        <v/>
      </c>
      <c r="AM152" s="7" t="str">
        <f ca="1">IF(AND($A152&lt;&gt;"",$A152&lt;&gt;"TOTAL"),IF(AND([3]PREMIOS_GRADOS!$BO150&lt;&gt;"",[3]PREMIOS_GRADOS!$BO150&lt;&gt;0),[3]PREMIOS_GRADOS!$BO150,""),IF($A152="TOTAL",SUM(INDIRECT("AM4:AM"&amp;ROW()-1)),""))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IF(AND($A152&lt;&gt;"",$A152&lt;&gt;"TOTAL"),IF(AND([3]PREMIOS_GRADOS!$BR150&lt;&gt;"",[3]PREMIOS_GRADOS!$BR150&lt;&gt;0),[3]PREMIOS_GRADOS!$BR150,""),IF($A152="TOTAL",SUM(INDIRECT("AO4:AO"&amp;ROW()-1)),""))</f>
        <v/>
      </c>
      <c r="AP152" s="7" t="str">
        <f ca="1">IF(AND($A152&lt;&gt;"",$A152&lt;&gt;"TOTAL"),IF(AND([3]PREMIOS_GRADOS!$BT150&lt;&gt;"",[3]PREMIOS_GRADOS!$BT150&lt;&gt;0),[3]PREMIOS_GRADOS!$BT150,""),IF($A152="TOTAL",SUM(INDIRECT("AP4:AP"&amp;ROW()-1)),""))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IF(AND($A152&lt;&gt;"",$A152&lt;&gt;"TOTAL"),IF(AND([3]PREMIOS_GRADOS!$BW150&lt;&gt;"",[3]PREMIOS_GRADOS!$BW150&lt;&gt;0),[3]PREMIOS_GRADOS!$BW150,""),IF($A152="TOTAL",SUM(INDIRECT("AR4:AR"&amp;ROW()-1)),""))</f>
        <v/>
      </c>
      <c r="AS152" s="7" t="str">
        <f ca="1">IF(AND($A152&lt;&gt;"",$A152&lt;&gt;"TOTAL"),IF(AND([3]PREMIOS_GRADOS!$BY150&lt;&gt;"",[3]PREMIOS_GRADOS!$BY150&lt;&gt;0),[3]PREMIOS_GRADOS!$BY150,""),IF($A152="TOTAL",SUM(INDIRECT("AS4:AS"&amp;ROW()-1)),""))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IF(AND($A152&lt;&gt;"",$A152&lt;&gt;"TOTAL"),IF(AND([3]PREMIOS_GRADOS!$CB150&lt;&gt;"",[3]PREMIOS_GRADOS!$CB150&lt;&gt;0),[3]PREMIOS_GRADOS!$CB150,""),IF($A152="TOTAL",SUM(INDIRECT("AU4:AU"&amp;ROW()-1)),""))</f>
        <v/>
      </c>
      <c r="AV152" s="7" t="str">
        <f ca="1">IF(AND($A152&lt;&gt;"",$A152&lt;&gt;"TOTAL"),IF(AND([3]PREMIOS_GRADOS!$CD150&lt;&gt;"",[3]PREMIOS_GRADOS!$CD150&lt;&gt;0),[3]PREMIOS_GRADOS!$CD150,""),IF($A152="TOTAL",SUM(INDIRECT("AV4:AV"&amp;ROW()-1)),""))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IF(AND($A152&lt;&gt;"",$A152&lt;&gt;"TOTAL"),IF(AND([3]PREMIOS_GRADOS!$CG150&lt;&gt;"",[3]PREMIOS_GRADOS!$CG150&lt;&gt;0),[3]PREMIOS_GRADOS!$CG150,""),IF($A152="TOTAL",SUM(INDIRECT("AX4:AX"&amp;ROW()-1)),""))</f>
        <v/>
      </c>
      <c r="AY152" s="7" t="str">
        <f ca="1">IF(AND($A152&lt;&gt;"",$A152&lt;&gt;"TOTAL"),IF(AND([3]PREMIOS_GRADOS!$CI150&lt;&gt;"",[3]PREMIOS_GRADOS!$CI150&lt;&gt;0),[3]PREMIOS_GRADOS!$CI150,""),IF($A152="TOTAL",SUM(INDIRECT("AY4:AY"&amp;ROW()-1)),""))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IF(AND($A152&lt;&gt;"",$A152&lt;&gt;"TOTAL"),IF(AND([3]PREMIOS_GRADOS!$CL150&lt;&gt;"",[3]PREMIOS_GRADOS!$CL150&lt;&gt;0),[3]PREMIOS_GRADOS!$CL150,""),IF($A152="TOTAL",SUM(INDIRECT("BA4:BA"&amp;ROW()-1)),""))</f>
        <v/>
      </c>
      <c r="BB152" s="7" t="str">
        <f ca="1">IF(AND($A152&lt;&gt;"",$A152&lt;&gt;"TOTAL"),IF(AND([3]PREMIOS_GRADOS!$CN150&lt;&gt;"",[3]PREMIOS_GRADOS!$CN150&lt;&gt;0),[3]PREMIOS_GRADOS!$CN150,""),IF($A152="TOTAL",SUM(INDIRECT("BB4:BB"&amp;ROW()-1)),""))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IF(AND($A152&lt;&gt;"",$A152&lt;&gt;"TOTAL"),IF(AND([3]PREMIOS_GRADOS!$CQ150&lt;&gt;"",[3]PREMIOS_GRADOS!$CQ150&lt;&gt;0),[3]PREMIOS_GRADOS!$CQ150,""),IF($A152="TOTAL",SUM(INDIRECT("BD4:BD"&amp;ROW()-1)),""))</f>
        <v/>
      </c>
      <c r="BE152" s="7" t="str">
        <f ca="1">IF(AND($A152&lt;&gt;"",$A152&lt;&gt;"TOTAL"),IF(AND([3]PREMIOS_GRADOS!$CS150&lt;&gt;"",[3]PREMIOS_GRADOS!$CS150&lt;&gt;0),[3]PREMIOS_GRADOS!$CS150,""),IF($A152="TOTAL",SUM(INDIRECT("BE4:BE"&amp;ROW()-1)),""))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IF([3]PREMIOS_GRADOS!$D151&lt;&gt;"",[3]PREMIOS_GRADOS!$D151,IF(AND([3]PREMIOS_GRADOS!$D151="",[3]PREMIOS_GRADOS!$D152="",[3]PREMIOS_GRADOS!$D150=""),"","TOTAL"))</f>
        <v/>
      </c>
      <c r="B153" s="7" t="str">
        <f ca="1">IF(AND($A153&lt;&gt;"",$A153&lt;&gt;"TOTAL"),IF(AND([3]PREMIOS_GRADOS!$E151&lt;&gt;"",[3]PREMIOS_GRADOS!$E151&lt;&gt;0),[3]PREMIOS_GRADOS!$E151,""),IF($A153="TOTAL",SUM(INDIRECT("B4:B"&amp;ROW()-1)),""))</f>
        <v/>
      </c>
      <c r="C153" s="7" t="str">
        <f ca="1">IF(AND($A153&lt;&gt;"",$A153&lt;&gt;"TOTAL"),IF(AND([3]PREMIOS_GRADOS!$G151&lt;&gt;"",[3]PREMIOS_GRADOS!$G151&lt;&gt;0),[3]PREMIOS_GRADOS!$G151,""),IF($A153="TOTAL",SUM(INDIRECT("C4:C"&amp;ROW()-1)),""))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IF(AND($A153&lt;&gt;"",$A153&lt;&gt;"TOTAL"),IF(AND([3]PREMIOS_GRADOS!$J151&lt;&gt;"",[3]PREMIOS_GRADOS!$J151&lt;&gt;0),[3]PREMIOS_GRADOS!$J151,""),IF($A153="TOTAL",SUM(INDIRECT("E4:E"&amp;ROW()-1)),""))</f>
        <v/>
      </c>
      <c r="F153" s="7" t="str">
        <f ca="1">IF(AND($A153&lt;&gt;"",$A153&lt;&gt;"TOTAL"),IF(AND([3]PREMIOS_GRADOS!$L151&lt;&gt;"",[3]PREMIOS_GRADOS!$L151&lt;&gt;0),[3]PREMIOS_GRADOS!$L151,""),IF($A153="TOTAL",SUM(INDIRECT("F4:F"&amp;ROW()-1)),""))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IF(AND($A153&lt;&gt;"",$A153&lt;&gt;"TOTAL"),IF(AND([3]PREMIOS_GRADOS!$O151&lt;&gt;"",[3]PREMIOS_GRADOS!$O151&lt;&gt;0),[3]PREMIOS_GRADOS!$O151,""),IF($A153="TOTAL",SUM(INDIRECT("H4:H"&amp;ROW()-1)),""))</f>
        <v/>
      </c>
      <c r="I153" s="7" t="str">
        <f ca="1">IF(AND($A153&lt;&gt;"",$A153&lt;&gt;"TOTAL"),IF(AND([3]PREMIOS_GRADOS!$Q151&lt;&gt;"",[3]PREMIOS_GRADOS!$Q151&lt;&gt;0),[3]PREMIOS_GRADOS!$Q151,""),IF($A153="TOTAL",SUM(INDIRECT("I4:I"&amp;ROW()-1)),""))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IF(AND($A153&lt;&gt;"",$A153&lt;&gt;"TOTAL"),IF(AND([3]PREMIOS_GRADOS!$T151&lt;&gt;"",[3]PREMIOS_GRADOS!$T151&lt;&gt;0),[3]PREMIOS_GRADOS!$T151,""),IF($A153="TOTAL",SUM(INDIRECT("K4:K"&amp;ROW()-1)),""))</f>
        <v/>
      </c>
      <c r="L153" s="7" t="str">
        <f ca="1">IF(AND($A153&lt;&gt;"",$A153&lt;&gt;"TOTAL"),IF(AND([3]PREMIOS_GRADOS!$V151&lt;&gt;"",[3]PREMIOS_GRADOS!$V151&lt;&gt;0),[3]PREMIOS_GRADOS!$V151,""),IF($A153="TOTAL",SUM(INDIRECT("L4:L"&amp;ROW()-1)),""))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IF(AND($A153&lt;&gt;"",$A153&lt;&gt;"TOTAL"),IF(AND([3]PREMIOS_GRADOS!$Y151&lt;&gt;"",[3]PREMIOS_GRADOS!$Y151&lt;&gt;0),[3]PREMIOS_GRADOS!$Y151,""),IF($A153="TOTAL",SUM(INDIRECT("N4:N"&amp;ROW()-1)),""))</f>
        <v/>
      </c>
      <c r="O153" s="7" t="str">
        <f ca="1">IF(AND($A153&lt;&gt;"",$A153&lt;&gt;"TOTAL"),IF(AND([3]PREMIOS_GRADOS!$AA151&lt;&gt;"",[3]PREMIOS_GRADOS!$AA151&lt;&gt;0),[3]PREMIOS_GRADOS!$AA151,""),IF($A153="TOTAL",SUM(INDIRECT("O4:O"&amp;ROW()-1)),""))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IF(AND($A153&lt;&gt;"",$A153&lt;&gt;"TOTAL"),IF(AND([3]PREMIOS_GRADOS!$AD151&lt;&gt;"",[3]PREMIOS_GRADOS!$AD151&lt;&gt;0),[3]PREMIOS_GRADOS!$AD151,""),IF($A153="TOTAL",SUM(INDIRECT("Q4:Q"&amp;ROW()-1)),""))</f>
        <v/>
      </c>
      <c r="R153" s="7" t="str">
        <f ca="1">IF(AND($A153&lt;&gt;"",$A153&lt;&gt;"TOTAL"),IF(AND([3]PREMIOS_GRADOS!$AF151&lt;&gt;"",[3]PREMIOS_GRADOS!$AF151&lt;&gt;0),[3]PREMIOS_GRADOS!$AF151,""),IF($A153="TOTAL",SUM(INDIRECT("R4:R"&amp;ROW()-1)),""))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IF(AND($A153&lt;&gt;"",$A153&lt;&gt;"TOTAL"),IF(AND([3]PREMIOS_GRADOS!$AI151&lt;&gt;"",[3]PREMIOS_GRADOS!$AI151&lt;&gt;0),[3]PREMIOS_GRADOS!$AI151,""),IF($A153="TOTAL",SUM(INDIRECT("T4:T"&amp;ROW()-1)),""))</f>
        <v/>
      </c>
      <c r="U153" s="7" t="str">
        <f ca="1">IF(AND($A153&lt;&gt;"",$A153&lt;&gt;"TOTAL"),IF(AND([3]PREMIOS_GRADOS!$AK151&lt;&gt;"",[3]PREMIOS_GRADOS!$AK151&lt;&gt;0),[3]PREMIOS_GRADOS!$AK151,""),IF($A153="TOTAL",SUM(INDIRECT("U4:U"&amp;ROW()-1)),""))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IF(AND($A153&lt;&gt;"",$A153&lt;&gt;"TOTAL"),IF(AND([3]PREMIOS_GRADOS!$AN151&lt;&gt;"",[3]PREMIOS_GRADOS!$AN151&lt;&gt;0),[3]PREMIOS_GRADOS!$AN151,""),IF($A153="TOTAL",SUM(INDIRECT("W4:W"&amp;ROW()-1)),""))</f>
        <v/>
      </c>
      <c r="X153" s="7" t="str">
        <f ca="1">IF(AND($A153&lt;&gt;"",$A153&lt;&gt;"TOTAL"),IF(AND([3]PREMIOS_GRADOS!$AP151&lt;&gt;"",[3]PREMIOS_GRADOS!$AP151&lt;&gt;0),[3]PREMIOS_GRADOS!$AP151,""),IF($A153="TOTAL",SUM(INDIRECT("X4:X"&amp;ROW()-1)),""))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IF(AND($A153&lt;&gt;"",$A153&lt;&gt;"TOTAL"),IF(AND([3]PREMIOS_GRADOS!$AS151&lt;&gt;"",[3]PREMIOS_GRADOS!$AS151&lt;&gt;0),[3]PREMIOS_GRADOS!$AS151,""),IF($A153="TOTAL",SUM(INDIRECT("Z4:Z"&amp;ROW()-1)),""))</f>
        <v/>
      </c>
      <c r="AA153" s="7" t="str">
        <f ca="1">IF(AND($A153&lt;&gt;"",$A153&lt;&gt;"TOTAL"),IF(AND([3]PREMIOS_GRADOS!$AU151&lt;&gt;"",[3]PREMIOS_GRADOS!$AU151&lt;&gt;0),[3]PREMIOS_GRADOS!$AU151,""),IF($A153="TOTAL",SUM(INDIRECT("AA4:AA"&amp;ROW()-1)),""))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IF(AND($A153&lt;&gt;"",$A153&lt;&gt;"TOTAL"),IF(AND([3]PREMIOS_GRADOS!$AX151&lt;&gt;"",[3]PREMIOS_GRADOS!$AX151&lt;&gt;0),[3]PREMIOS_GRADOS!$AX151,""),IF($A153="TOTAL",SUM(INDIRECT("AC4:AC"&amp;ROW()-1)),""))</f>
        <v/>
      </c>
      <c r="AD153" s="7" t="str">
        <f ca="1">IF(AND($A153&lt;&gt;"",$A153&lt;&gt;"TOTAL"),IF(AND([3]PREMIOS_GRADOS!$AZ151&lt;&gt;"",[3]PREMIOS_GRADOS!$AZ151&lt;&gt;0),[3]PREMIOS_GRADOS!$AZ151,""),IF($A153="TOTAL",SUM(INDIRECT("AD4:AD"&amp;ROW()-1)),""))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IF(AND($A153&lt;&gt;"",$A153&lt;&gt;"TOTAL"),IF(AND([3]PREMIOS_GRADOS!$BC151&lt;&gt;"",[3]PREMIOS_GRADOS!$BC151&lt;&gt;0),[3]PREMIOS_GRADOS!$BC151,""),IF($A153="TOTAL",SUM(INDIRECT("AF4:AF"&amp;ROW()-1)),""))</f>
        <v/>
      </c>
      <c r="AG153" s="7" t="str">
        <f ca="1">IF(AND($A153&lt;&gt;"",$A153&lt;&gt;"TOTAL"),IF(AND([3]PREMIOS_GRADOS!$BE151&lt;&gt;"",[3]PREMIOS_GRADOS!$BE151&lt;&gt;0),[3]PREMIOS_GRADOS!$BE151,""),IF($A153="TOTAL",SUM(INDIRECT("AG4:AG"&amp;ROW()-1)),""))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IF(AND($A153&lt;&gt;"",$A153&lt;&gt;"TOTAL"),IF(AND([3]PREMIOS_GRADOS!$BH151&lt;&gt;"",[3]PREMIOS_GRADOS!$BH151&lt;&gt;0),[3]PREMIOS_GRADOS!$BH151,""),IF($A153="TOTAL",SUM(INDIRECT("AI4:AI"&amp;ROW()-1)),""))</f>
        <v/>
      </c>
      <c r="AJ153" s="7" t="str">
        <f ca="1">IF(AND($A153&lt;&gt;"",$A153&lt;&gt;"TOTAL"),IF(AND([3]PREMIOS_GRADOS!$BJ151&lt;&gt;"",[3]PREMIOS_GRADOS!$BJ151&lt;&gt;0),[3]PREMIOS_GRADOS!$BJ151,""),IF($A153="TOTAL",SUM(INDIRECT("AJ4:AJ"&amp;ROW()-1)),""))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IF(AND($A153&lt;&gt;"",$A153&lt;&gt;"TOTAL"),IF(AND([3]PREMIOS_GRADOS!$BM151&lt;&gt;"",[3]PREMIOS_GRADOS!$BM151&lt;&gt;0),[3]PREMIOS_GRADOS!$BM151,""),IF($A153="TOTAL",SUM(INDIRECT("AL4:AL"&amp;ROW()-1)),""))</f>
        <v/>
      </c>
      <c r="AM153" s="7" t="str">
        <f ca="1">IF(AND($A153&lt;&gt;"",$A153&lt;&gt;"TOTAL"),IF(AND([3]PREMIOS_GRADOS!$BO151&lt;&gt;"",[3]PREMIOS_GRADOS!$BO151&lt;&gt;0),[3]PREMIOS_GRADOS!$BO151,""),IF($A153="TOTAL",SUM(INDIRECT("AM4:AM"&amp;ROW()-1)),""))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IF(AND($A153&lt;&gt;"",$A153&lt;&gt;"TOTAL"),IF(AND([3]PREMIOS_GRADOS!$BR151&lt;&gt;"",[3]PREMIOS_GRADOS!$BR151&lt;&gt;0),[3]PREMIOS_GRADOS!$BR151,""),IF($A153="TOTAL",SUM(INDIRECT("AO4:AO"&amp;ROW()-1)),""))</f>
        <v/>
      </c>
      <c r="AP153" s="7" t="str">
        <f ca="1">IF(AND($A153&lt;&gt;"",$A153&lt;&gt;"TOTAL"),IF(AND([3]PREMIOS_GRADOS!$BT151&lt;&gt;"",[3]PREMIOS_GRADOS!$BT151&lt;&gt;0),[3]PREMIOS_GRADOS!$BT151,""),IF($A153="TOTAL",SUM(INDIRECT("AP4:AP"&amp;ROW()-1)),""))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IF(AND($A153&lt;&gt;"",$A153&lt;&gt;"TOTAL"),IF(AND([3]PREMIOS_GRADOS!$BW151&lt;&gt;"",[3]PREMIOS_GRADOS!$BW151&lt;&gt;0),[3]PREMIOS_GRADOS!$BW151,""),IF($A153="TOTAL",SUM(INDIRECT("AR4:AR"&amp;ROW()-1)),""))</f>
        <v/>
      </c>
      <c r="AS153" s="7" t="str">
        <f ca="1">IF(AND($A153&lt;&gt;"",$A153&lt;&gt;"TOTAL"),IF(AND([3]PREMIOS_GRADOS!$BY151&lt;&gt;"",[3]PREMIOS_GRADOS!$BY151&lt;&gt;0),[3]PREMIOS_GRADOS!$BY151,""),IF($A153="TOTAL",SUM(INDIRECT("AS4:AS"&amp;ROW()-1)),""))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IF(AND($A153&lt;&gt;"",$A153&lt;&gt;"TOTAL"),IF(AND([3]PREMIOS_GRADOS!$CB151&lt;&gt;"",[3]PREMIOS_GRADOS!$CB151&lt;&gt;0),[3]PREMIOS_GRADOS!$CB151,""),IF($A153="TOTAL",SUM(INDIRECT("AU4:AU"&amp;ROW()-1)),""))</f>
        <v/>
      </c>
      <c r="AV153" s="7" t="str">
        <f ca="1">IF(AND($A153&lt;&gt;"",$A153&lt;&gt;"TOTAL"),IF(AND([3]PREMIOS_GRADOS!$CD151&lt;&gt;"",[3]PREMIOS_GRADOS!$CD151&lt;&gt;0),[3]PREMIOS_GRADOS!$CD151,""),IF($A153="TOTAL",SUM(INDIRECT("AV4:AV"&amp;ROW()-1)),""))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IF(AND($A153&lt;&gt;"",$A153&lt;&gt;"TOTAL"),IF(AND([3]PREMIOS_GRADOS!$CG151&lt;&gt;"",[3]PREMIOS_GRADOS!$CG151&lt;&gt;0),[3]PREMIOS_GRADOS!$CG151,""),IF($A153="TOTAL",SUM(INDIRECT("AX4:AX"&amp;ROW()-1)),""))</f>
        <v/>
      </c>
      <c r="AY153" s="7" t="str">
        <f ca="1">IF(AND($A153&lt;&gt;"",$A153&lt;&gt;"TOTAL"),IF(AND([3]PREMIOS_GRADOS!$CI151&lt;&gt;"",[3]PREMIOS_GRADOS!$CI151&lt;&gt;0),[3]PREMIOS_GRADOS!$CI151,""),IF($A153="TOTAL",SUM(INDIRECT("AY4:AY"&amp;ROW()-1)),""))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IF(AND($A153&lt;&gt;"",$A153&lt;&gt;"TOTAL"),IF(AND([3]PREMIOS_GRADOS!$CL151&lt;&gt;"",[3]PREMIOS_GRADOS!$CL151&lt;&gt;0),[3]PREMIOS_GRADOS!$CL151,""),IF($A153="TOTAL",SUM(INDIRECT("BA4:BA"&amp;ROW()-1)),""))</f>
        <v/>
      </c>
      <c r="BB153" s="7" t="str">
        <f ca="1">IF(AND($A153&lt;&gt;"",$A153&lt;&gt;"TOTAL"),IF(AND([3]PREMIOS_GRADOS!$CN151&lt;&gt;"",[3]PREMIOS_GRADOS!$CN151&lt;&gt;0),[3]PREMIOS_GRADOS!$CN151,""),IF($A153="TOTAL",SUM(INDIRECT("BB4:BB"&amp;ROW()-1)),""))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IF(AND($A153&lt;&gt;"",$A153&lt;&gt;"TOTAL"),IF(AND([3]PREMIOS_GRADOS!$CQ151&lt;&gt;"",[3]PREMIOS_GRADOS!$CQ151&lt;&gt;0),[3]PREMIOS_GRADOS!$CQ151,""),IF($A153="TOTAL",SUM(INDIRECT("BD4:BD"&amp;ROW()-1)),""))</f>
        <v/>
      </c>
      <c r="BE153" s="7" t="str">
        <f ca="1">IF(AND($A153&lt;&gt;"",$A153&lt;&gt;"TOTAL"),IF(AND([3]PREMIOS_GRADOS!$CS151&lt;&gt;"",[3]PREMIOS_GRADOS!$CS151&lt;&gt;0),[3]PREMIOS_GRADOS!$CS151,""),IF($A153="TOTAL",SUM(INDIRECT("BE4:BE"&amp;ROW()-1)),""))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IF([3]PREMIOS_GRADOS!$D152&lt;&gt;"",[3]PREMIOS_GRADOS!$D152,IF(AND([3]PREMIOS_GRADOS!$D152="",[3]PREMIOS_GRADOS!$D153="",[3]PREMIOS_GRADOS!$D151=""),"","TOTAL"))</f>
        <v/>
      </c>
      <c r="B154" s="7" t="str">
        <f ca="1">IF(AND($A154&lt;&gt;"",$A154&lt;&gt;"TOTAL"),IF(AND([3]PREMIOS_GRADOS!$E152&lt;&gt;"",[3]PREMIOS_GRADOS!$E152&lt;&gt;0),[3]PREMIOS_GRADOS!$E152,""),IF($A154="TOTAL",SUM(INDIRECT("B4:B"&amp;ROW()-1)),""))</f>
        <v/>
      </c>
      <c r="C154" s="7" t="str">
        <f ca="1">IF(AND($A154&lt;&gt;"",$A154&lt;&gt;"TOTAL"),IF(AND([3]PREMIOS_GRADOS!$G152&lt;&gt;"",[3]PREMIOS_GRADOS!$G152&lt;&gt;0),[3]PREMIOS_GRADOS!$G152,""),IF($A154="TOTAL",SUM(INDIRECT("C4:C"&amp;ROW()-1)),""))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IF(AND($A154&lt;&gt;"",$A154&lt;&gt;"TOTAL"),IF(AND([3]PREMIOS_GRADOS!$J152&lt;&gt;"",[3]PREMIOS_GRADOS!$J152&lt;&gt;0),[3]PREMIOS_GRADOS!$J152,""),IF($A154="TOTAL",SUM(INDIRECT("E4:E"&amp;ROW()-1)),""))</f>
        <v/>
      </c>
      <c r="F154" s="7" t="str">
        <f ca="1">IF(AND($A154&lt;&gt;"",$A154&lt;&gt;"TOTAL"),IF(AND([3]PREMIOS_GRADOS!$L152&lt;&gt;"",[3]PREMIOS_GRADOS!$L152&lt;&gt;0),[3]PREMIOS_GRADOS!$L152,""),IF($A154="TOTAL",SUM(INDIRECT("F4:F"&amp;ROW()-1)),""))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IF(AND($A154&lt;&gt;"",$A154&lt;&gt;"TOTAL"),IF(AND([3]PREMIOS_GRADOS!$O152&lt;&gt;"",[3]PREMIOS_GRADOS!$O152&lt;&gt;0),[3]PREMIOS_GRADOS!$O152,""),IF($A154="TOTAL",SUM(INDIRECT("H4:H"&amp;ROW()-1)),""))</f>
        <v/>
      </c>
      <c r="I154" s="7" t="str">
        <f ca="1">IF(AND($A154&lt;&gt;"",$A154&lt;&gt;"TOTAL"),IF(AND([3]PREMIOS_GRADOS!$Q152&lt;&gt;"",[3]PREMIOS_GRADOS!$Q152&lt;&gt;0),[3]PREMIOS_GRADOS!$Q152,""),IF($A154="TOTAL",SUM(INDIRECT("I4:I"&amp;ROW()-1)),""))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IF(AND($A154&lt;&gt;"",$A154&lt;&gt;"TOTAL"),IF(AND([3]PREMIOS_GRADOS!$T152&lt;&gt;"",[3]PREMIOS_GRADOS!$T152&lt;&gt;0),[3]PREMIOS_GRADOS!$T152,""),IF($A154="TOTAL",SUM(INDIRECT("K4:K"&amp;ROW()-1)),""))</f>
        <v/>
      </c>
      <c r="L154" s="7" t="str">
        <f ca="1">IF(AND($A154&lt;&gt;"",$A154&lt;&gt;"TOTAL"),IF(AND([3]PREMIOS_GRADOS!$V152&lt;&gt;"",[3]PREMIOS_GRADOS!$V152&lt;&gt;0),[3]PREMIOS_GRADOS!$V152,""),IF($A154="TOTAL",SUM(INDIRECT("L4:L"&amp;ROW()-1)),""))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IF(AND($A154&lt;&gt;"",$A154&lt;&gt;"TOTAL"),IF(AND([3]PREMIOS_GRADOS!$Y152&lt;&gt;"",[3]PREMIOS_GRADOS!$Y152&lt;&gt;0),[3]PREMIOS_GRADOS!$Y152,""),IF($A154="TOTAL",SUM(INDIRECT("N4:N"&amp;ROW()-1)),""))</f>
        <v/>
      </c>
      <c r="O154" s="7" t="str">
        <f ca="1">IF(AND($A154&lt;&gt;"",$A154&lt;&gt;"TOTAL"),IF(AND([3]PREMIOS_GRADOS!$AA152&lt;&gt;"",[3]PREMIOS_GRADOS!$AA152&lt;&gt;0),[3]PREMIOS_GRADOS!$AA152,""),IF($A154="TOTAL",SUM(INDIRECT("O4:O"&amp;ROW()-1)),""))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IF(AND($A154&lt;&gt;"",$A154&lt;&gt;"TOTAL"),IF(AND([3]PREMIOS_GRADOS!$AD152&lt;&gt;"",[3]PREMIOS_GRADOS!$AD152&lt;&gt;0),[3]PREMIOS_GRADOS!$AD152,""),IF($A154="TOTAL",SUM(INDIRECT("Q4:Q"&amp;ROW()-1)),""))</f>
        <v/>
      </c>
      <c r="R154" s="7" t="str">
        <f ca="1">IF(AND($A154&lt;&gt;"",$A154&lt;&gt;"TOTAL"),IF(AND([3]PREMIOS_GRADOS!$AF152&lt;&gt;"",[3]PREMIOS_GRADOS!$AF152&lt;&gt;0),[3]PREMIOS_GRADOS!$AF152,""),IF($A154="TOTAL",SUM(INDIRECT("R4:R"&amp;ROW()-1)),""))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IF(AND($A154&lt;&gt;"",$A154&lt;&gt;"TOTAL"),IF(AND([3]PREMIOS_GRADOS!$AI152&lt;&gt;"",[3]PREMIOS_GRADOS!$AI152&lt;&gt;0),[3]PREMIOS_GRADOS!$AI152,""),IF($A154="TOTAL",SUM(INDIRECT("T4:T"&amp;ROW()-1)),""))</f>
        <v/>
      </c>
      <c r="U154" s="7" t="str">
        <f ca="1">IF(AND($A154&lt;&gt;"",$A154&lt;&gt;"TOTAL"),IF(AND([3]PREMIOS_GRADOS!$AK152&lt;&gt;"",[3]PREMIOS_GRADOS!$AK152&lt;&gt;0),[3]PREMIOS_GRADOS!$AK152,""),IF($A154="TOTAL",SUM(INDIRECT("U4:U"&amp;ROW()-1)),""))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IF(AND($A154&lt;&gt;"",$A154&lt;&gt;"TOTAL"),IF(AND([3]PREMIOS_GRADOS!$AN152&lt;&gt;"",[3]PREMIOS_GRADOS!$AN152&lt;&gt;0),[3]PREMIOS_GRADOS!$AN152,""),IF($A154="TOTAL",SUM(INDIRECT("W4:W"&amp;ROW()-1)),""))</f>
        <v/>
      </c>
      <c r="X154" s="7" t="str">
        <f ca="1">IF(AND($A154&lt;&gt;"",$A154&lt;&gt;"TOTAL"),IF(AND([3]PREMIOS_GRADOS!$AP152&lt;&gt;"",[3]PREMIOS_GRADOS!$AP152&lt;&gt;0),[3]PREMIOS_GRADOS!$AP152,""),IF($A154="TOTAL",SUM(INDIRECT("X4:X"&amp;ROW()-1)),""))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IF(AND($A154&lt;&gt;"",$A154&lt;&gt;"TOTAL"),IF(AND([3]PREMIOS_GRADOS!$AS152&lt;&gt;"",[3]PREMIOS_GRADOS!$AS152&lt;&gt;0),[3]PREMIOS_GRADOS!$AS152,""),IF($A154="TOTAL",SUM(INDIRECT("Z4:Z"&amp;ROW()-1)),""))</f>
        <v/>
      </c>
      <c r="AA154" s="7" t="str">
        <f ca="1">IF(AND($A154&lt;&gt;"",$A154&lt;&gt;"TOTAL"),IF(AND([3]PREMIOS_GRADOS!$AU152&lt;&gt;"",[3]PREMIOS_GRADOS!$AU152&lt;&gt;0),[3]PREMIOS_GRADOS!$AU152,""),IF($A154="TOTAL",SUM(INDIRECT("AA4:AA"&amp;ROW()-1)),""))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IF(AND($A154&lt;&gt;"",$A154&lt;&gt;"TOTAL"),IF(AND([3]PREMIOS_GRADOS!$AX152&lt;&gt;"",[3]PREMIOS_GRADOS!$AX152&lt;&gt;0),[3]PREMIOS_GRADOS!$AX152,""),IF($A154="TOTAL",SUM(INDIRECT("AC4:AC"&amp;ROW()-1)),""))</f>
        <v/>
      </c>
      <c r="AD154" s="7" t="str">
        <f ca="1">IF(AND($A154&lt;&gt;"",$A154&lt;&gt;"TOTAL"),IF(AND([3]PREMIOS_GRADOS!$AZ152&lt;&gt;"",[3]PREMIOS_GRADOS!$AZ152&lt;&gt;0),[3]PREMIOS_GRADOS!$AZ152,""),IF($A154="TOTAL",SUM(INDIRECT("AD4:AD"&amp;ROW()-1)),""))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IF(AND($A154&lt;&gt;"",$A154&lt;&gt;"TOTAL"),IF(AND([3]PREMIOS_GRADOS!$BC152&lt;&gt;"",[3]PREMIOS_GRADOS!$BC152&lt;&gt;0),[3]PREMIOS_GRADOS!$BC152,""),IF($A154="TOTAL",SUM(INDIRECT("AF4:AF"&amp;ROW()-1)),""))</f>
        <v/>
      </c>
      <c r="AG154" s="7" t="str">
        <f ca="1">IF(AND($A154&lt;&gt;"",$A154&lt;&gt;"TOTAL"),IF(AND([3]PREMIOS_GRADOS!$BE152&lt;&gt;"",[3]PREMIOS_GRADOS!$BE152&lt;&gt;0),[3]PREMIOS_GRADOS!$BE152,""),IF($A154="TOTAL",SUM(INDIRECT("AG4:AG"&amp;ROW()-1)),""))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IF(AND($A154&lt;&gt;"",$A154&lt;&gt;"TOTAL"),IF(AND([3]PREMIOS_GRADOS!$BH152&lt;&gt;"",[3]PREMIOS_GRADOS!$BH152&lt;&gt;0),[3]PREMIOS_GRADOS!$BH152,""),IF($A154="TOTAL",SUM(INDIRECT("AI4:AI"&amp;ROW()-1)),""))</f>
        <v/>
      </c>
      <c r="AJ154" s="7" t="str">
        <f ca="1">IF(AND($A154&lt;&gt;"",$A154&lt;&gt;"TOTAL"),IF(AND([3]PREMIOS_GRADOS!$BJ152&lt;&gt;"",[3]PREMIOS_GRADOS!$BJ152&lt;&gt;0),[3]PREMIOS_GRADOS!$BJ152,""),IF($A154="TOTAL",SUM(INDIRECT("AJ4:AJ"&amp;ROW()-1)),""))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IF(AND($A154&lt;&gt;"",$A154&lt;&gt;"TOTAL"),IF(AND([3]PREMIOS_GRADOS!$BM152&lt;&gt;"",[3]PREMIOS_GRADOS!$BM152&lt;&gt;0),[3]PREMIOS_GRADOS!$BM152,""),IF($A154="TOTAL",SUM(INDIRECT("AL4:AL"&amp;ROW()-1)),""))</f>
        <v/>
      </c>
      <c r="AM154" s="7" t="str">
        <f ca="1">IF(AND($A154&lt;&gt;"",$A154&lt;&gt;"TOTAL"),IF(AND([3]PREMIOS_GRADOS!$BO152&lt;&gt;"",[3]PREMIOS_GRADOS!$BO152&lt;&gt;0),[3]PREMIOS_GRADOS!$BO152,""),IF($A154="TOTAL",SUM(INDIRECT("AM4:AM"&amp;ROW()-1)),""))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IF(AND($A154&lt;&gt;"",$A154&lt;&gt;"TOTAL"),IF(AND([3]PREMIOS_GRADOS!$BR152&lt;&gt;"",[3]PREMIOS_GRADOS!$BR152&lt;&gt;0),[3]PREMIOS_GRADOS!$BR152,""),IF($A154="TOTAL",SUM(INDIRECT("AO4:AO"&amp;ROW()-1)),""))</f>
        <v/>
      </c>
      <c r="AP154" s="7" t="str">
        <f ca="1">IF(AND($A154&lt;&gt;"",$A154&lt;&gt;"TOTAL"),IF(AND([3]PREMIOS_GRADOS!$BT152&lt;&gt;"",[3]PREMIOS_GRADOS!$BT152&lt;&gt;0),[3]PREMIOS_GRADOS!$BT152,""),IF($A154="TOTAL",SUM(INDIRECT("AP4:AP"&amp;ROW()-1)),""))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IF(AND($A154&lt;&gt;"",$A154&lt;&gt;"TOTAL"),IF(AND([3]PREMIOS_GRADOS!$BW152&lt;&gt;"",[3]PREMIOS_GRADOS!$BW152&lt;&gt;0),[3]PREMIOS_GRADOS!$BW152,""),IF($A154="TOTAL",SUM(INDIRECT("AR4:AR"&amp;ROW()-1)),""))</f>
        <v/>
      </c>
      <c r="AS154" s="7" t="str">
        <f ca="1">IF(AND($A154&lt;&gt;"",$A154&lt;&gt;"TOTAL"),IF(AND([3]PREMIOS_GRADOS!$BY152&lt;&gt;"",[3]PREMIOS_GRADOS!$BY152&lt;&gt;0),[3]PREMIOS_GRADOS!$BY152,""),IF($A154="TOTAL",SUM(INDIRECT("AS4:AS"&amp;ROW()-1)),""))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IF(AND($A154&lt;&gt;"",$A154&lt;&gt;"TOTAL"),IF(AND([3]PREMIOS_GRADOS!$CB152&lt;&gt;"",[3]PREMIOS_GRADOS!$CB152&lt;&gt;0),[3]PREMIOS_GRADOS!$CB152,""),IF($A154="TOTAL",SUM(INDIRECT("AU4:AU"&amp;ROW()-1)),""))</f>
        <v/>
      </c>
      <c r="AV154" s="7" t="str">
        <f ca="1">IF(AND($A154&lt;&gt;"",$A154&lt;&gt;"TOTAL"),IF(AND([3]PREMIOS_GRADOS!$CD152&lt;&gt;"",[3]PREMIOS_GRADOS!$CD152&lt;&gt;0),[3]PREMIOS_GRADOS!$CD152,""),IF($A154="TOTAL",SUM(INDIRECT("AV4:AV"&amp;ROW()-1)),""))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IF(AND($A154&lt;&gt;"",$A154&lt;&gt;"TOTAL"),IF(AND([3]PREMIOS_GRADOS!$CG152&lt;&gt;"",[3]PREMIOS_GRADOS!$CG152&lt;&gt;0),[3]PREMIOS_GRADOS!$CG152,""),IF($A154="TOTAL",SUM(INDIRECT("AX4:AX"&amp;ROW()-1)),""))</f>
        <v/>
      </c>
      <c r="AY154" s="7" t="str">
        <f ca="1">IF(AND($A154&lt;&gt;"",$A154&lt;&gt;"TOTAL"),IF(AND([3]PREMIOS_GRADOS!$CI152&lt;&gt;"",[3]PREMIOS_GRADOS!$CI152&lt;&gt;0),[3]PREMIOS_GRADOS!$CI152,""),IF($A154="TOTAL",SUM(INDIRECT("AY4:AY"&amp;ROW()-1)),""))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IF(AND($A154&lt;&gt;"",$A154&lt;&gt;"TOTAL"),IF(AND([3]PREMIOS_GRADOS!$CL152&lt;&gt;"",[3]PREMIOS_GRADOS!$CL152&lt;&gt;0),[3]PREMIOS_GRADOS!$CL152,""),IF($A154="TOTAL",SUM(INDIRECT("BA4:BA"&amp;ROW()-1)),""))</f>
        <v/>
      </c>
      <c r="BB154" s="7" t="str">
        <f ca="1">IF(AND($A154&lt;&gt;"",$A154&lt;&gt;"TOTAL"),IF(AND([3]PREMIOS_GRADOS!$CN152&lt;&gt;"",[3]PREMIOS_GRADOS!$CN152&lt;&gt;0),[3]PREMIOS_GRADOS!$CN152,""),IF($A154="TOTAL",SUM(INDIRECT("BB4:BB"&amp;ROW()-1)),""))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IF(AND($A154&lt;&gt;"",$A154&lt;&gt;"TOTAL"),IF(AND([3]PREMIOS_GRADOS!$CQ152&lt;&gt;"",[3]PREMIOS_GRADOS!$CQ152&lt;&gt;0),[3]PREMIOS_GRADOS!$CQ152,""),IF($A154="TOTAL",SUM(INDIRECT("BD4:BD"&amp;ROW()-1)),""))</f>
        <v/>
      </c>
      <c r="BE154" s="7" t="str">
        <f ca="1">IF(AND($A154&lt;&gt;"",$A154&lt;&gt;"TOTAL"),IF(AND([3]PREMIOS_GRADOS!$CS152&lt;&gt;"",[3]PREMIOS_GRADOS!$CS152&lt;&gt;0),[3]PREMIOS_GRADOS!$CS152,""),IF($A154="TOTAL",SUM(INDIRECT("BE4:BE"&amp;ROW()-1)),""))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IF([3]PREMIOS_GRADOS!$D153&lt;&gt;"",[3]PREMIOS_GRADOS!$D153,IF(AND([3]PREMIOS_GRADOS!$D153="",[3]PREMIOS_GRADOS!$D154="",[3]PREMIOS_GRADOS!$D152=""),"","TOTAL"))</f>
        <v/>
      </c>
      <c r="B155" s="7" t="str">
        <f ca="1">IF(AND($A155&lt;&gt;"",$A155&lt;&gt;"TOTAL"),IF(AND([3]PREMIOS_GRADOS!$E153&lt;&gt;"",[3]PREMIOS_GRADOS!$E153&lt;&gt;0),[3]PREMIOS_GRADOS!$E153,""),IF($A155="TOTAL",SUM(INDIRECT("B4:B"&amp;ROW()-1)),""))</f>
        <v/>
      </c>
      <c r="C155" s="7" t="str">
        <f ca="1">IF(AND($A155&lt;&gt;"",$A155&lt;&gt;"TOTAL"),IF(AND([3]PREMIOS_GRADOS!$G153&lt;&gt;"",[3]PREMIOS_GRADOS!$G153&lt;&gt;0),[3]PREMIOS_GRADOS!$G153,""),IF($A155="TOTAL",SUM(INDIRECT("C4:C"&amp;ROW()-1)),""))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IF(AND($A155&lt;&gt;"",$A155&lt;&gt;"TOTAL"),IF(AND([3]PREMIOS_GRADOS!$J153&lt;&gt;"",[3]PREMIOS_GRADOS!$J153&lt;&gt;0),[3]PREMIOS_GRADOS!$J153,""),IF($A155="TOTAL",SUM(INDIRECT("E4:E"&amp;ROW()-1)),""))</f>
        <v/>
      </c>
      <c r="F155" s="7" t="str">
        <f ca="1">IF(AND($A155&lt;&gt;"",$A155&lt;&gt;"TOTAL"),IF(AND([3]PREMIOS_GRADOS!$L153&lt;&gt;"",[3]PREMIOS_GRADOS!$L153&lt;&gt;0),[3]PREMIOS_GRADOS!$L153,""),IF($A155="TOTAL",SUM(INDIRECT("F4:F"&amp;ROW()-1)),""))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IF(AND($A155&lt;&gt;"",$A155&lt;&gt;"TOTAL"),IF(AND([3]PREMIOS_GRADOS!$O153&lt;&gt;"",[3]PREMIOS_GRADOS!$O153&lt;&gt;0),[3]PREMIOS_GRADOS!$O153,""),IF($A155="TOTAL",SUM(INDIRECT("H4:H"&amp;ROW()-1)),""))</f>
        <v/>
      </c>
      <c r="I155" s="7" t="str">
        <f ca="1">IF(AND($A155&lt;&gt;"",$A155&lt;&gt;"TOTAL"),IF(AND([3]PREMIOS_GRADOS!$Q153&lt;&gt;"",[3]PREMIOS_GRADOS!$Q153&lt;&gt;0),[3]PREMIOS_GRADOS!$Q153,""),IF($A155="TOTAL",SUM(INDIRECT("I4:I"&amp;ROW()-1)),""))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IF(AND($A155&lt;&gt;"",$A155&lt;&gt;"TOTAL"),IF(AND([3]PREMIOS_GRADOS!$T153&lt;&gt;"",[3]PREMIOS_GRADOS!$T153&lt;&gt;0),[3]PREMIOS_GRADOS!$T153,""),IF($A155="TOTAL",SUM(INDIRECT("K4:K"&amp;ROW()-1)),""))</f>
        <v/>
      </c>
      <c r="L155" s="7" t="str">
        <f ca="1">IF(AND($A155&lt;&gt;"",$A155&lt;&gt;"TOTAL"),IF(AND([3]PREMIOS_GRADOS!$V153&lt;&gt;"",[3]PREMIOS_GRADOS!$V153&lt;&gt;0),[3]PREMIOS_GRADOS!$V153,""),IF($A155="TOTAL",SUM(INDIRECT("L4:L"&amp;ROW()-1)),""))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IF(AND($A155&lt;&gt;"",$A155&lt;&gt;"TOTAL"),IF(AND([3]PREMIOS_GRADOS!$Y153&lt;&gt;"",[3]PREMIOS_GRADOS!$Y153&lt;&gt;0),[3]PREMIOS_GRADOS!$Y153,""),IF($A155="TOTAL",SUM(INDIRECT("N4:N"&amp;ROW()-1)),""))</f>
        <v/>
      </c>
      <c r="O155" s="7" t="str">
        <f ca="1">IF(AND($A155&lt;&gt;"",$A155&lt;&gt;"TOTAL"),IF(AND([3]PREMIOS_GRADOS!$AA153&lt;&gt;"",[3]PREMIOS_GRADOS!$AA153&lt;&gt;0),[3]PREMIOS_GRADOS!$AA153,""),IF($A155="TOTAL",SUM(INDIRECT("O4:O"&amp;ROW()-1)),""))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IF(AND($A155&lt;&gt;"",$A155&lt;&gt;"TOTAL"),IF(AND([3]PREMIOS_GRADOS!$AD153&lt;&gt;"",[3]PREMIOS_GRADOS!$AD153&lt;&gt;0),[3]PREMIOS_GRADOS!$AD153,""),IF($A155="TOTAL",SUM(INDIRECT("Q4:Q"&amp;ROW()-1)),""))</f>
        <v/>
      </c>
      <c r="R155" s="7" t="str">
        <f ca="1">IF(AND($A155&lt;&gt;"",$A155&lt;&gt;"TOTAL"),IF(AND([3]PREMIOS_GRADOS!$AF153&lt;&gt;"",[3]PREMIOS_GRADOS!$AF153&lt;&gt;0),[3]PREMIOS_GRADOS!$AF153,""),IF($A155="TOTAL",SUM(INDIRECT("R4:R"&amp;ROW()-1)),""))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IF(AND($A155&lt;&gt;"",$A155&lt;&gt;"TOTAL"),IF(AND([3]PREMIOS_GRADOS!$AI153&lt;&gt;"",[3]PREMIOS_GRADOS!$AI153&lt;&gt;0),[3]PREMIOS_GRADOS!$AI153,""),IF($A155="TOTAL",SUM(INDIRECT("T4:T"&amp;ROW()-1)),""))</f>
        <v/>
      </c>
      <c r="U155" s="7" t="str">
        <f ca="1">IF(AND($A155&lt;&gt;"",$A155&lt;&gt;"TOTAL"),IF(AND([3]PREMIOS_GRADOS!$AK153&lt;&gt;"",[3]PREMIOS_GRADOS!$AK153&lt;&gt;0),[3]PREMIOS_GRADOS!$AK153,""),IF($A155="TOTAL",SUM(INDIRECT("U4:U"&amp;ROW()-1)),""))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IF(AND($A155&lt;&gt;"",$A155&lt;&gt;"TOTAL"),IF(AND([3]PREMIOS_GRADOS!$AN153&lt;&gt;"",[3]PREMIOS_GRADOS!$AN153&lt;&gt;0),[3]PREMIOS_GRADOS!$AN153,""),IF($A155="TOTAL",SUM(INDIRECT("W4:W"&amp;ROW()-1)),""))</f>
        <v/>
      </c>
      <c r="X155" s="7" t="str">
        <f ca="1">IF(AND($A155&lt;&gt;"",$A155&lt;&gt;"TOTAL"),IF(AND([3]PREMIOS_GRADOS!$AP153&lt;&gt;"",[3]PREMIOS_GRADOS!$AP153&lt;&gt;0),[3]PREMIOS_GRADOS!$AP153,""),IF($A155="TOTAL",SUM(INDIRECT("X4:X"&amp;ROW()-1)),""))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IF(AND($A155&lt;&gt;"",$A155&lt;&gt;"TOTAL"),IF(AND([3]PREMIOS_GRADOS!$AS153&lt;&gt;"",[3]PREMIOS_GRADOS!$AS153&lt;&gt;0),[3]PREMIOS_GRADOS!$AS153,""),IF($A155="TOTAL",SUM(INDIRECT("Z4:Z"&amp;ROW()-1)),""))</f>
        <v/>
      </c>
      <c r="AA155" s="7" t="str">
        <f ca="1">IF(AND($A155&lt;&gt;"",$A155&lt;&gt;"TOTAL"),IF(AND([3]PREMIOS_GRADOS!$AU153&lt;&gt;"",[3]PREMIOS_GRADOS!$AU153&lt;&gt;0),[3]PREMIOS_GRADOS!$AU153,""),IF($A155="TOTAL",SUM(INDIRECT("AA4:AA"&amp;ROW()-1)),""))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IF(AND($A155&lt;&gt;"",$A155&lt;&gt;"TOTAL"),IF(AND([3]PREMIOS_GRADOS!$AX153&lt;&gt;"",[3]PREMIOS_GRADOS!$AX153&lt;&gt;0),[3]PREMIOS_GRADOS!$AX153,""),IF($A155="TOTAL",SUM(INDIRECT("AC4:AC"&amp;ROW()-1)),""))</f>
        <v/>
      </c>
      <c r="AD155" s="7" t="str">
        <f ca="1">IF(AND($A155&lt;&gt;"",$A155&lt;&gt;"TOTAL"),IF(AND([3]PREMIOS_GRADOS!$AZ153&lt;&gt;"",[3]PREMIOS_GRADOS!$AZ153&lt;&gt;0),[3]PREMIOS_GRADOS!$AZ153,""),IF($A155="TOTAL",SUM(INDIRECT("AD4:AD"&amp;ROW()-1)),""))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IF(AND($A155&lt;&gt;"",$A155&lt;&gt;"TOTAL"),IF(AND([3]PREMIOS_GRADOS!$BC153&lt;&gt;"",[3]PREMIOS_GRADOS!$BC153&lt;&gt;0),[3]PREMIOS_GRADOS!$BC153,""),IF($A155="TOTAL",SUM(INDIRECT("AF4:AF"&amp;ROW()-1)),""))</f>
        <v/>
      </c>
      <c r="AG155" s="7" t="str">
        <f ca="1">IF(AND($A155&lt;&gt;"",$A155&lt;&gt;"TOTAL"),IF(AND([3]PREMIOS_GRADOS!$BE153&lt;&gt;"",[3]PREMIOS_GRADOS!$BE153&lt;&gt;0),[3]PREMIOS_GRADOS!$BE153,""),IF($A155="TOTAL",SUM(INDIRECT("AG4:AG"&amp;ROW()-1)),""))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IF(AND($A155&lt;&gt;"",$A155&lt;&gt;"TOTAL"),IF(AND([3]PREMIOS_GRADOS!$BH153&lt;&gt;"",[3]PREMIOS_GRADOS!$BH153&lt;&gt;0),[3]PREMIOS_GRADOS!$BH153,""),IF($A155="TOTAL",SUM(INDIRECT("AI4:AI"&amp;ROW()-1)),""))</f>
        <v/>
      </c>
      <c r="AJ155" s="7" t="str">
        <f ca="1">IF(AND($A155&lt;&gt;"",$A155&lt;&gt;"TOTAL"),IF(AND([3]PREMIOS_GRADOS!$BJ153&lt;&gt;"",[3]PREMIOS_GRADOS!$BJ153&lt;&gt;0),[3]PREMIOS_GRADOS!$BJ153,""),IF($A155="TOTAL",SUM(INDIRECT("AJ4:AJ"&amp;ROW()-1)),""))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IF(AND($A155&lt;&gt;"",$A155&lt;&gt;"TOTAL"),IF(AND([3]PREMIOS_GRADOS!$BM153&lt;&gt;"",[3]PREMIOS_GRADOS!$BM153&lt;&gt;0),[3]PREMIOS_GRADOS!$BM153,""),IF($A155="TOTAL",SUM(INDIRECT("AL4:AL"&amp;ROW()-1)),""))</f>
        <v/>
      </c>
      <c r="AM155" s="7" t="str">
        <f ca="1">IF(AND($A155&lt;&gt;"",$A155&lt;&gt;"TOTAL"),IF(AND([3]PREMIOS_GRADOS!$BO153&lt;&gt;"",[3]PREMIOS_GRADOS!$BO153&lt;&gt;0),[3]PREMIOS_GRADOS!$BO153,""),IF($A155="TOTAL",SUM(INDIRECT("AM4:AM"&amp;ROW()-1)),""))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IF(AND($A155&lt;&gt;"",$A155&lt;&gt;"TOTAL"),IF(AND([3]PREMIOS_GRADOS!$BR153&lt;&gt;"",[3]PREMIOS_GRADOS!$BR153&lt;&gt;0),[3]PREMIOS_GRADOS!$BR153,""),IF($A155="TOTAL",SUM(INDIRECT("AO4:AO"&amp;ROW()-1)),""))</f>
        <v/>
      </c>
      <c r="AP155" s="7" t="str">
        <f ca="1">IF(AND($A155&lt;&gt;"",$A155&lt;&gt;"TOTAL"),IF(AND([3]PREMIOS_GRADOS!$BT153&lt;&gt;"",[3]PREMIOS_GRADOS!$BT153&lt;&gt;0),[3]PREMIOS_GRADOS!$BT153,""),IF($A155="TOTAL",SUM(INDIRECT("AP4:AP"&amp;ROW()-1)),""))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IF(AND($A155&lt;&gt;"",$A155&lt;&gt;"TOTAL"),IF(AND([3]PREMIOS_GRADOS!$BW153&lt;&gt;"",[3]PREMIOS_GRADOS!$BW153&lt;&gt;0),[3]PREMIOS_GRADOS!$BW153,""),IF($A155="TOTAL",SUM(INDIRECT("AR4:AR"&amp;ROW()-1)),""))</f>
        <v/>
      </c>
      <c r="AS155" s="7" t="str">
        <f ca="1">IF(AND($A155&lt;&gt;"",$A155&lt;&gt;"TOTAL"),IF(AND([3]PREMIOS_GRADOS!$BY153&lt;&gt;"",[3]PREMIOS_GRADOS!$BY153&lt;&gt;0),[3]PREMIOS_GRADOS!$BY153,""),IF($A155="TOTAL",SUM(INDIRECT("AS4:AS"&amp;ROW()-1)),""))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IF(AND($A155&lt;&gt;"",$A155&lt;&gt;"TOTAL"),IF(AND([3]PREMIOS_GRADOS!$CB153&lt;&gt;"",[3]PREMIOS_GRADOS!$CB153&lt;&gt;0),[3]PREMIOS_GRADOS!$CB153,""),IF($A155="TOTAL",SUM(INDIRECT("AU4:AU"&amp;ROW()-1)),""))</f>
        <v/>
      </c>
      <c r="AV155" s="7" t="str">
        <f ca="1">IF(AND($A155&lt;&gt;"",$A155&lt;&gt;"TOTAL"),IF(AND([3]PREMIOS_GRADOS!$CD153&lt;&gt;"",[3]PREMIOS_GRADOS!$CD153&lt;&gt;0),[3]PREMIOS_GRADOS!$CD153,""),IF($A155="TOTAL",SUM(INDIRECT("AV4:AV"&amp;ROW()-1)),""))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IF(AND($A155&lt;&gt;"",$A155&lt;&gt;"TOTAL"),IF(AND([3]PREMIOS_GRADOS!$CG153&lt;&gt;"",[3]PREMIOS_GRADOS!$CG153&lt;&gt;0),[3]PREMIOS_GRADOS!$CG153,""),IF($A155="TOTAL",SUM(INDIRECT("AX4:AX"&amp;ROW()-1)),""))</f>
        <v/>
      </c>
      <c r="AY155" s="7" t="str">
        <f ca="1">IF(AND($A155&lt;&gt;"",$A155&lt;&gt;"TOTAL"),IF(AND([3]PREMIOS_GRADOS!$CI153&lt;&gt;"",[3]PREMIOS_GRADOS!$CI153&lt;&gt;0),[3]PREMIOS_GRADOS!$CI153,""),IF($A155="TOTAL",SUM(INDIRECT("AY4:AY"&amp;ROW()-1)),""))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IF(AND($A155&lt;&gt;"",$A155&lt;&gt;"TOTAL"),IF(AND([3]PREMIOS_GRADOS!$CL153&lt;&gt;"",[3]PREMIOS_GRADOS!$CL153&lt;&gt;0),[3]PREMIOS_GRADOS!$CL153,""),IF($A155="TOTAL",SUM(INDIRECT("BA4:BA"&amp;ROW()-1)),""))</f>
        <v/>
      </c>
      <c r="BB155" s="7" t="str">
        <f ca="1">IF(AND($A155&lt;&gt;"",$A155&lt;&gt;"TOTAL"),IF(AND([3]PREMIOS_GRADOS!$CN153&lt;&gt;"",[3]PREMIOS_GRADOS!$CN153&lt;&gt;0),[3]PREMIOS_GRADOS!$CN153,""),IF($A155="TOTAL",SUM(INDIRECT("BB4:BB"&amp;ROW()-1)),""))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IF(AND($A155&lt;&gt;"",$A155&lt;&gt;"TOTAL"),IF(AND([3]PREMIOS_GRADOS!$CQ153&lt;&gt;"",[3]PREMIOS_GRADOS!$CQ153&lt;&gt;0),[3]PREMIOS_GRADOS!$CQ153,""),IF($A155="TOTAL",SUM(INDIRECT("BD4:BD"&amp;ROW()-1)),""))</f>
        <v/>
      </c>
      <c r="BE155" s="7" t="str">
        <f ca="1">IF(AND($A155&lt;&gt;"",$A155&lt;&gt;"TOTAL"),IF(AND([3]PREMIOS_GRADOS!$CS153&lt;&gt;"",[3]PREMIOS_GRADOS!$CS153&lt;&gt;0),[3]PREMIOS_GRADOS!$CS153,""),IF($A155="TOTAL",SUM(INDIRECT("BE4:BE"&amp;ROW()-1)),""))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IF([3]PREMIOS_GRADOS!$D154&lt;&gt;"",[3]PREMIOS_GRADOS!$D154,IF(AND([3]PREMIOS_GRADOS!$D154="",[3]PREMIOS_GRADOS!$D155="",[3]PREMIOS_GRADOS!$D153=""),"","TOTAL"))</f>
        <v/>
      </c>
      <c r="B156" s="7" t="str">
        <f ca="1">IF(AND($A156&lt;&gt;"",$A156&lt;&gt;"TOTAL"),IF(AND([3]PREMIOS_GRADOS!$E154&lt;&gt;"",[3]PREMIOS_GRADOS!$E154&lt;&gt;0),[3]PREMIOS_GRADOS!$E154,""),IF($A156="TOTAL",SUM(INDIRECT("B4:B"&amp;ROW()-1)),""))</f>
        <v/>
      </c>
      <c r="C156" s="7" t="str">
        <f ca="1">IF(AND($A156&lt;&gt;"",$A156&lt;&gt;"TOTAL"),IF(AND([3]PREMIOS_GRADOS!$G154&lt;&gt;"",[3]PREMIOS_GRADOS!$G154&lt;&gt;0),[3]PREMIOS_GRADOS!$G154,""),IF($A156="TOTAL",SUM(INDIRECT("C4:C"&amp;ROW()-1)),""))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IF(AND($A156&lt;&gt;"",$A156&lt;&gt;"TOTAL"),IF(AND([3]PREMIOS_GRADOS!$J154&lt;&gt;"",[3]PREMIOS_GRADOS!$J154&lt;&gt;0),[3]PREMIOS_GRADOS!$J154,""),IF($A156="TOTAL",SUM(INDIRECT("E4:E"&amp;ROW()-1)),""))</f>
        <v/>
      </c>
      <c r="F156" s="7" t="str">
        <f ca="1">IF(AND($A156&lt;&gt;"",$A156&lt;&gt;"TOTAL"),IF(AND([3]PREMIOS_GRADOS!$L154&lt;&gt;"",[3]PREMIOS_GRADOS!$L154&lt;&gt;0),[3]PREMIOS_GRADOS!$L154,""),IF($A156="TOTAL",SUM(INDIRECT("F4:F"&amp;ROW()-1)),""))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IF(AND($A156&lt;&gt;"",$A156&lt;&gt;"TOTAL"),IF(AND([3]PREMIOS_GRADOS!$O154&lt;&gt;"",[3]PREMIOS_GRADOS!$O154&lt;&gt;0),[3]PREMIOS_GRADOS!$O154,""),IF($A156="TOTAL",SUM(INDIRECT("H4:H"&amp;ROW()-1)),""))</f>
        <v/>
      </c>
      <c r="I156" s="7" t="str">
        <f ca="1">IF(AND($A156&lt;&gt;"",$A156&lt;&gt;"TOTAL"),IF(AND([3]PREMIOS_GRADOS!$Q154&lt;&gt;"",[3]PREMIOS_GRADOS!$Q154&lt;&gt;0),[3]PREMIOS_GRADOS!$Q154,""),IF($A156="TOTAL",SUM(INDIRECT("I4:I"&amp;ROW()-1)),""))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IF(AND($A156&lt;&gt;"",$A156&lt;&gt;"TOTAL"),IF(AND([3]PREMIOS_GRADOS!$T154&lt;&gt;"",[3]PREMIOS_GRADOS!$T154&lt;&gt;0),[3]PREMIOS_GRADOS!$T154,""),IF($A156="TOTAL",SUM(INDIRECT("K4:K"&amp;ROW()-1)),""))</f>
        <v/>
      </c>
      <c r="L156" s="7" t="str">
        <f ca="1">IF(AND($A156&lt;&gt;"",$A156&lt;&gt;"TOTAL"),IF(AND([3]PREMIOS_GRADOS!$V154&lt;&gt;"",[3]PREMIOS_GRADOS!$V154&lt;&gt;0),[3]PREMIOS_GRADOS!$V154,""),IF($A156="TOTAL",SUM(INDIRECT("L4:L"&amp;ROW()-1)),""))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IF(AND($A156&lt;&gt;"",$A156&lt;&gt;"TOTAL"),IF(AND([3]PREMIOS_GRADOS!$Y154&lt;&gt;"",[3]PREMIOS_GRADOS!$Y154&lt;&gt;0),[3]PREMIOS_GRADOS!$Y154,""),IF($A156="TOTAL",SUM(INDIRECT("N4:N"&amp;ROW()-1)),""))</f>
        <v/>
      </c>
      <c r="O156" s="7" t="str">
        <f ca="1">IF(AND($A156&lt;&gt;"",$A156&lt;&gt;"TOTAL"),IF(AND([3]PREMIOS_GRADOS!$AA154&lt;&gt;"",[3]PREMIOS_GRADOS!$AA154&lt;&gt;0),[3]PREMIOS_GRADOS!$AA154,""),IF($A156="TOTAL",SUM(INDIRECT("O4:O"&amp;ROW()-1)),""))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IF(AND($A156&lt;&gt;"",$A156&lt;&gt;"TOTAL"),IF(AND([3]PREMIOS_GRADOS!$AD154&lt;&gt;"",[3]PREMIOS_GRADOS!$AD154&lt;&gt;0),[3]PREMIOS_GRADOS!$AD154,""),IF($A156="TOTAL",SUM(INDIRECT("Q4:Q"&amp;ROW()-1)),""))</f>
        <v/>
      </c>
      <c r="R156" s="7" t="str">
        <f ca="1">IF(AND($A156&lt;&gt;"",$A156&lt;&gt;"TOTAL"),IF(AND([3]PREMIOS_GRADOS!$AF154&lt;&gt;"",[3]PREMIOS_GRADOS!$AF154&lt;&gt;0),[3]PREMIOS_GRADOS!$AF154,""),IF($A156="TOTAL",SUM(INDIRECT("R4:R"&amp;ROW()-1)),""))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IF(AND($A156&lt;&gt;"",$A156&lt;&gt;"TOTAL"),IF(AND([3]PREMIOS_GRADOS!$AI154&lt;&gt;"",[3]PREMIOS_GRADOS!$AI154&lt;&gt;0),[3]PREMIOS_GRADOS!$AI154,""),IF($A156="TOTAL",SUM(INDIRECT("T4:T"&amp;ROW()-1)),""))</f>
        <v/>
      </c>
      <c r="U156" s="7" t="str">
        <f ca="1">IF(AND($A156&lt;&gt;"",$A156&lt;&gt;"TOTAL"),IF(AND([3]PREMIOS_GRADOS!$AK154&lt;&gt;"",[3]PREMIOS_GRADOS!$AK154&lt;&gt;0),[3]PREMIOS_GRADOS!$AK154,""),IF($A156="TOTAL",SUM(INDIRECT("U4:U"&amp;ROW()-1)),""))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IF(AND($A156&lt;&gt;"",$A156&lt;&gt;"TOTAL"),IF(AND([3]PREMIOS_GRADOS!$AN154&lt;&gt;"",[3]PREMIOS_GRADOS!$AN154&lt;&gt;0),[3]PREMIOS_GRADOS!$AN154,""),IF($A156="TOTAL",SUM(INDIRECT("W4:W"&amp;ROW()-1)),""))</f>
        <v/>
      </c>
      <c r="X156" s="7" t="str">
        <f ca="1">IF(AND($A156&lt;&gt;"",$A156&lt;&gt;"TOTAL"),IF(AND([3]PREMIOS_GRADOS!$AP154&lt;&gt;"",[3]PREMIOS_GRADOS!$AP154&lt;&gt;0),[3]PREMIOS_GRADOS!$AP154,""),IF($A156="TOTAL",SUM(INDIRECT("X4:X"&amp;ROW()-1)),""))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IF(AND($A156&lt;&gt;"",$A156&lt;&gt;"TOTAL"),IF(AND([3]PREMIOS_GRADOS!$AS154&lt;&gt;"",[3]PREMIOS_GRADOS!$AS154&lt;&gt;0),[3]PREMIOS_GRADOS!$AS154,""),IF($A156="TOTAL",SUM(INDIRECT("Z4:Z"&amp;ROW()-1)),""))</f>
        <v/>
      </c>
      <c r="AA156" s="7" t="str">
        <f ca="1">IF(AND($A156&lt;&gt;"",$A156&lt;&gt;"TOTAL"),IF(AND([3]PREMIOS_GRADOS!$AU154&lt;&gt;"",[3]PREMIOS_GRADOS!$AU154&lt;&gt;0),[3]PREMIOS_GRADOS!$AU154,""),IF($A156="TOTAL",SUM(INDIRECT("AA4:AA"&amp;ROW()-1)),""))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IF(AND($A156&lt;&gt;"",$A156&lt;&gt;"TOTAL"),IF(AND([3]PREMIOS_GRADOS!$AX154&lt;&gt;"",[3]PREMIOS_GRADOS!$AX154&lt;&gt;0),[3]PREMIOS_GRADOS!$AX154,""),IF($A156="TOTAL",SUM(INDIRECT("AC4:AC"&amp;ROW()-1)),""))</f>
        <v/>
      </c>
      <c r="AD156" s="7" t="str">
        <f ca="1">IF(AND($A156&lt;&gt;"",$A156&lt;&gt;"TOTAL"),IF(AND([3]PREMIOS_GRADOS!$AZ154&lt;&gt;"",[3]PREMIOS_GRADOS!$AZ154&lt;&gt;0),[3]PREMIOS_GRADOS!$AZ154,""),IF($A156="TOTAL",SUM(INDIRECT("AD4:AD"&amp;ROW()-1)),""))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IF(AND($A156&lt;&gt;"",$A156&lt;&gt;"TOTAL"),IF(AND([3]PREMIOS_GRADOS!$BC154&lt;&gt;"",[3]PREMIOS_GRADOS!$BC154&lt;&gt;0),[3]PREMIOS_GRADOS!$BC154,""),IF($A156="TOTAL",SUM(INDIRECT("AF4:AF"&amp;ROW()-1)),""))</f>
        <v/>
      </c>
      <c r="AG156" s="7" t="str">
        <f ca="1">IF(AND($A156&lt;&gt;"",$A156&lt;&gt;"TOTAL"),IF(AND([3]PREMIOS_GRADOS!$BE154&lt;&gt;"",[3]PREMIOS_GRADOS!$BE154&lt;&gt;0),[3]PREMIOS_GRADOS!$BE154,""),IF($A156="TOTAL",SUM(INDIRECT("AG4:AG"&amp;ROW()-1)),""))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IF(AND($A156&lt;&gt;"",$A156&lt;&gt;"TOTAL"),IF(AND([3]PREMIOS_GRADOS!$BH154&lt;&gt;"",[3]PREMIOS_GRADOS!$BH154&lt;&gt;0),[3]PREMIOS_GRADOS!$BH154,""),IF($A156="TOTAL",SUM(INDIRECT("AI4:AI"&amp;ROW()-1)),""))</f>
        <v/>
      </c>
      <c r="AJ156" s="7" t="str">
        <f ca="1">IF(AND($A156&lt;&gt;"",$A156&lt;&gt;"TOTAL"),IF(AND([3]PREMIOS_GRADOS!$BJ154&lt;&gt;"",[3]PREMIOS_GRADOS!$BJ154&lt;&gt;0),[3]PREMIOS_GRADOS!$BJ154,""),IF($A156="TOTAL",SUM(INDIRECT("AJ4:AJ"&amp;ROW()-1)),""))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IF(AND($A156&lt;&gt;"",$A156&lt;&gt;"TOTAL"),IF(AND([3]PREMIOS_GRADOS!$BM154&lt;&gt;"",[3]PREMIOS_GRADOS!$BM154&lt;&gt;0),[3]PREMIOS_GRADOS!$BM154,""),IF($A156="TOTAL",SUM(INDIRECT("AL4:AL"&amp;ROW()-1)),""))</f>
        <v/>
      </c>
      <c r="AM156" s="7" t="str">
        <f ca="1">IF(AND($A156&lt;&gt;"",$A156&lt;&gt;"TOTAL"),IF(AND([3]PREMIOS_GRADOS!$BO154&lt;&gt;"",[3]PREMIOS_GRADOS!$BO154&lt;&gt;0),[3]PREMIOS_GRADOS!$BO154,""),IF($A156="TOTAL",SUM(INDIRECT("AM4:AM"&amp;ROW()-1)),""))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IF(AND($A156&lt;&gt;"",$A156&lt;&gt;"TOTAL"),IF(AND([3]PREMIOS_GRADOS!$BR154&lt;&gt;"",[3]PREMIOS_GRADOS!$BR154&lt;&gt;0),[3]PREMIOS_GRADOS!$BR154,""),IF($A156="TOTAL",SUM(INDIRECT("AO4:AO"&amp;ROW()-1)),""))</f>
        <v/>
      </c>
      <c r="AP156" s="7" t="str">
        <f ca="1">IF(AND($A156&lt;&gt;"",$A156&lt;&gt;"TOTAL"),IF(AND([3]PREMIOS_GRADOS!$BT154&lt;&gt;"",[3]PREMIOS_GRADOS!$BT154&lt;&gt;0),[3]PREMIOS_GRADOS!$BT154,""),IF($A156="TOTAL",SUM(INDIRECT("AP4:AP"&amp;ROW()-1)),""))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IF(AND($A156&lt;&gt;"",$A156&lt;&gt;"TOTAL"),IF(AND([3]PREMIOS_GRADOS!$BW154&lt;&gt;"",[3]PREMIOS_GRADOS!$BW154&lt;&gt;0),[3]PREMIOS_GRADOS!$BW154,""),IF($A156="TOTAL",SUM(INDIRECT("AR4:AR"&amp;ROW()-1)),""))</f>
        <v/>
      </c>
      <c r="AS156" s="7" t="str">
        <f ca="1">IF(AND($A156&lt;&gt;"",$A156&lt;&gt;"TOTAL"),IF(AND([3]PREMIOS_GRADOS!$BY154&lt;&gt;"",[3]PREMIOS_GRADOS!$BY154&lt;&gt;0),[3]PREMIOS_GRADOS!$BY154,""),IF($A156="TOTAL",SUM(INDIRECT("AS4:AS"&amp;ROW()-1)),""))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IF(AND($A156&lt;&gt;"",$A156&lt;&gt;"TOTAL"),IF(AND([3]PREMIOS_GRADOS!$CB154&lt;&gt;"",[3]PREMIOS_GRADOS!$CB154&lt;&gt;0),[3]PREMIOS_GRADOS!$CB154,""),IF($A156="TOTAL",SUM(INDIRECT("AU4:AU"&amp;ROW()-1)),""))</f>
        <v/>
      </c>
      <c r="AV156" s="7" t="str">
        <f ca="1">IF(AND($A156&lt;&gt;"",$A156&lt;&gt;"TOTAL"),IF(AND([3]PREMIOS_GRADOS!$CD154&lt;&gt;"",[3]PREMIOS_GRADOS!$CD154&lt;&gt;0),[3]PREMIOS_GRADOS!$CD154,""),IF($A156="TOTAL",SUM(INDIRECT("AV4:AV"&amp;ROW()-1)),""))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IF(AND($A156&lt;&gt;"",$A156&lt;&gt;"TOTAL"),IF(AND([3]PREMIOS_GRADOS!$CG154&lt;&gt;"",[3]PREMIOS_GRADOS!$CG154&lt;&gt;0),[3]PREMIOS_GRADOS!$CG154,""),IF($A156="TOTAL",SUM(INDIRECT("AX4:AX"&amp;ROW()-1)),""))</f>
        <v/>
      </c>
      <c r="AY156" s="7" t="str">
        <f ca="1">IF(AND($A156&lt;&gt;"",$A156&lt;&gt;"TOTAL"),IF(AND([3]PREMIOS_GRADOS!$CI154&lt;&gt;"",[3]PREMIOS_GRADOS!$CI154&lt;&gt;0),[3]PREMIOS_GRADOS!$CI154,""),IF($A156="TOTAL",SUM(INDIRECT("AY4:AY"&amp;ROW()-1)),""))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IF(AND($A156&lt;&gt;"",$A156&lt;&gt;"TOTAL"),IF(AND([3]PREMIOS_GRADOS!$CL154&lt;&gt;"",[3]PREMIOS_GRADOS!$CL154&lt;&gt;0),[3]PREMIOS_GRADOS!$CL154,""),IF($A156="TOTAL",SUM(INDIRECT("BA4:BA"&amp;ROW()-1)),""))</f>
        <v/>
      </c>
      <c r="BB156" s="7" t="str">
        <f ca="1">IF(AND($A156&lt;&gt;"",$A156&lt;&gt;"TOTAL"),IF(AND([3]PREMIOS_GRADOS!$CN154&lt;&gt;"",[3]PREMIOS_GRADOS!$CN154&lt;&gt;0),[3]PREMIOS_GRADOS!$CN154,""),IF($A156="TOTAL",SUM(INDIRECT("BB4:BB"&amp;ROW()-1)),""))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IF(AND($A156&lt;&gt;"",$A156&lt;&gt;"TOTAL"),IF(AND([3]PREMIOS_GRADOS!$CQ154&lt;&gt;"",[3]PREMIOS_GRADOS!$CQ154&lt;&gt;0),[3]PREMIOS_GRADOS!$CQ154,""),IF($A156="TOTAL",SUM(INDIRECT("BD4:BD"&amp;ROW()-1)),""))</f>
        <v/>
      </c>
      <c r="BE156" s="7" t="str">
        <f ca="1">IF(AND($A156&lt;&gt;"",$A156&lt;&gt;"TOTAL"),IF(AND([3]PREMIOS_GRADOS!$CS154&lt;&gt;"",[3]PREMIOS_GRADOS!$CS154&lt;&gt;0),[3]PREMIOS_GRADOS!$CS154,""),IF($A156="TOTAL",SUM(INDIRECT("BE4:BE"&amp;ROW()-1)),""))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IF([3]PREMIOS_GRADOS!$D155&lt;&gt;"",[3]PREMIOS_GRADOS!$D155,IF(AND([3]PREMIOS_GRADOS!$D155="",[3]PREMIOS_GRADOS!$D156="",[3]PREMIOS_GRADOS!$D154=""),"","TOTAL"))</f>
        <v/>
      </c>
      <c r="B157" s="7" t="str">
        <f ca="1">IF(AND($A157&lt;&gt;"",$A157&lt;&gt;"TOTAL"),IF(AND([3]PREMIOS_GRADOS!$E155&lt;&gt;"",[3]PREMIOS_GRADOS!$E155&lt;&gt;0),[3]PREMIOS_GRADOS!$E155,""),IF($A157="TOTAL",SUM(INDIRECT("B4:B"&amp;ROW()-1)),""))</f>
        <v/>
      </c>
      <c r="C157" s="7" t="str">
        <f ca="1">IF(AND($A157&lt;&gt;"",$A157&lt;&gt;"TOTAL"),IF(AND([3]PREMIOS_GRADOS!$G155&lt;&gt;"",[3]PREMIOS_GRADOS!$G155&lt;&gt;0),[3]PREMIOS_GRADOS!$G155,""),IF($A157="TOTAL",SUM(INDIRECT("C4:C"&amp;ROW()-1)),""))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IF(AND($A157&lt;&gt;"",$A157&lt;&gt;"TOTAL"),IF(AND([3]PREMIOS_GRADOS!$J155&lt;&gt;"",[3]PREMIOS_GRADOS!$J155&lt;&gt;0),[3]PREMIOS_GRADOS!$J155,""),IF($A157="TOTAL",SUM(INDIRECT("E4:E"&amp;ROW()-1)),""))</f>
        <v/>
      </c>
      <c r="F157" s="7" t="str">
        <f ca="1">IF(AND($A157&lt;&gt;"",$A157&lt;&gt;"TOTAL"),IF(AND([3]PREMIOS_GRADOS!$L155&lt;&gt;"",[3]PREMIOS_GRADOS!$L155&lt;&gt;0),[3]PREMIOS_GRADOS!$L155,""),IF($A157="TOTAL",SUM(INDIRECT("F4:F"&amp;ROW()-1)),""))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IF(AND($A157&lt;&gt;"",$A157&lt;&gt;"TOTAL"),IF(AND([3]PREMIOS_GRADOS!$O155&lt;&gt;"",[3]PREMIOS_GRADOS!$O155&lt;&gt;0),[3]PREMIOS_GRADOS!$O155,""),IF($A157="TOTAL",SUM(INDIRECT("H4:H"&amp;ROW()-1)),""))</f>
        <v/>
      </c>
      <c r="I157" s="7" t="str">
        <f ca="1">IF(AND($A157&lt;&gt;"",$A157&lt;&gt;"TOTAL"),IF(AND([3]PREMIOS_GRADOS!$Q155&lt;&gt;"",[3]PREMIOS_GRADOS!$Q155&lt;&gt;0),[3]PREMIOS_GRADOS!$Q155,""),IF($A157="TOTAL",SUM(INDIRECT("I4:I"&amp;ROW()-1)),""))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IF(AND($A157&lt;&gt;"",$A157&lt;&gt;"TOTAL"),IF(AND([3]PREMIOS_GRADOS!$T155&lt;&gt;"",[3]PREMIOS_GRADOS!$T155&lt;&gt;0),[3]PREMIOS_GRADOS!$T155,""),IF($A157="TOTAL",SUM(INDIRECT("K4:K"&amp;ROW()-1)),""))</f>
        <v/>
      </c>
      <c r="L157" s="7" t="str">
        <f ca="1">IF(AND($A157&lt;&gt;"",$A157&lt;&gt;"TOTAL"),IF(AND([3]PREMIOS_GRADOS!$V155&lt;&gt;"",[3]PREMIOS_GRADOS!$V155&lt;&gt;0),[3]PREMIOS_GRADOS!$V155,""),IF($A157="TOTAL",SUM(INDIRECT("L4:L"&amp;ROW()-1)),""))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IF(AND($A157&lt;&gt;"",$A157&lt;&gt;"TOTAL"),IF(AND([3]PREMIOS_GRADOS!$Y155&lt;&gt;"",[3]PREMIOS_GRADOS!$Y155&lt;&gt;0),[3]PREMIOS_GRADOS!$Y155,""),IF($A157="TOTAL",SUM(INDIRECT("N4:N"&amp;ROW()-1)),""))</f>
        <v/>
      </c>
      <c r="O157" s="7" t="str">
        <f ca="1">IF(AND($A157&lt;&gt;"",$A157&lt;&gt;"TOTAL"),IF(AND([3]PREMIOS_GRADOS!$AA155&lt;&gt;"",[3]PREMIOS_GRADOS!$AA155&lt;&gt;0),[3]PREMIOS_GRADOS!$AA155,""),IF($A157="TOTAL",SUM(INDIRECT("O4:O"&amp;ROW()-1)),""))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IF(AND($A157&lt;&gt;"",$A157&lt;&gt;"TOTAL"),IF(AND([3]PREMIOS_GRADOS!$AD155&lt;&gt;"",[3]PREMIOS_GRADOS!$AD155&lt;&gt;0),[3]PREMIOS_GRADOS!$AD155,""),IF($A157="TOTAL",SUM(INDIRECT("Q4:Q"&amp;ROW()-1)),""))</f>
        <v/>
      </c>
      <c r="R157" s="7" t="str">
        <f ca="1">IF(AND($A157&lt;&gt;"",$A157&lt;&gt;"TOTAL"),IF(AND([3]PREMIOS_GRADOS!$AF155&lt;&gt;"",[3]PREMIOS_GRADOS!$AF155&lt;&gt;0),[3]PREMIOS_GRADOS!$AF155,""),IF($A157="TOTAL",SUM(INDIRECT("R4:R"&amp;ROW()-1)),""))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IF(AND($A157&lt;&gt;"",$A157&lt;&gt;"TOTAL"),IF(AND([3]PREMIOS_GRADOS!$AI155&lt;&gt;"",[3]PREMIOS_GRADOS!$AI155&lt;&gt;0),[3]PREMIOS_GRADOS!$AI155,""),IF($A157="TOTAL",SUM(INDIRECT("T4:T"&amp;ROW()-1)),""))</f>
        <v/>
      </c>
      <c r="U157" s="7" t="str">
        <f ca="1">IF(AND($A157&lt;&gt;"",$A157&lt;&gt;"TOTAL"),IF(AND([3]PREMIOS_GRADOS!$AK155&lt;&gt;"",[3]PREMIOS_GRADOS!$AK155&lt;&gt;0),[3]PREMIOS_GRADOS!$AK155,""),IF($A157="TOTAL",SUM(INDIRECT("U4:U"&amp;ROW()-1)),""))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IF(AND($A157&lt;&gt;"",$A157&lt;&gt;"TOTAL"),IF(AND([3]PREMIOS_GRADOS!$AN155&lt;&gt;"",[3]PREMIOS_GRADOS!$AN155&lt;&gt;0),[3]PREMIOS_GRADOS!$AN155,""),IF($A157="TOTAL",SUM(INDIRECT("W4:W"&amp;ROW()-1)),""))</f>
        <v/>
      </c>
      <c r="X157" s="7" t="str">
        <f ca="1">IF(AND($A157&lt;&gt;"",$A157&lt;&gt;"TOTAL"),IF(AND([3]PREMIOS_GRADOS!$AP155&lt;&gt;"",[3]PREMIOS_GRADOS!$AP155&lt;&gt;0),[3]PREMIOS_GRADOS!$AP155,""),IF($A157="TOTAL",SUM(INDIRECT("X4:X"&amp;ROW()-1)),""))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IF(AND($A157&lt;&gt;"",$A157&lt;&gt;"TOTAL"),IF(AND([3]PREMIOS_GRADOS!$AS155&lt;&gt;"",[3]PREMIOS_GRADOS!$AS155&lt;&gt;0),[3]PREMIOS_GRADOS!$AS155,""),IF($A157="TOTAL",SUM(INDIRECT("Z4:Z"&amp;ROW()-1)),""))</f>
        <v/>
      </c>
      <c r="AA157" s="7" t="str">
        <f ca="1">IF(AND($A157&lt;&gt;"",$A157&lt;&gt;"TOTAL"),IF(AND([3]PREMIOS_GRADOS!$AU155&lt;&gt;"",[3]PREMIOS_GRADOS!$AU155&lt;&gt;0),[3]PREMIOS_GRADOS!$AU155,""),IF($A157="TOTAL",SUM(INDIRECT("AA4:AA"&amp;ROW()-1)),""))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IF(AND($A157&lt;&gt;"",$A157&lt;&gt;"TOTAL"),IF(AND([3]PREMIOS_GRADOS!$AX155&lt;&gt;"",[3]PREMIOS_GRADOS!$AX155&lt;&gt;0),[3]PREMIOS_GRADOS!$AX155,""),IF($A157="TOTAL",SUM(INDIRECT("AC4:AC"&amp;ROW()-1)),""))</f>
        <v/>
      </c>
      <c r="AD157" s="7" t="str">
        <f ca="1">IF(AND($A157&lt;&gt;"",$A157&lt;&gt;"TOTAL"),IF(AND([3]PREMIOS_GRADOS!$AZ155&lt;&gt;"",[3]PREMIOS_GRADOS!$AZ155&lt;&gt;0),[3]PREMIOS_GRADOS!$AZ155,""),IF($A157="TOTAL",SUM(INDIRECT("AD4:AD"&amp;ROW()-1)),""))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IF(AND($A157&lt;&gt;"",$A157&lt;&gt;"TOTAL"),IF(AND([3]PREMIOS_GRADOS!$BC155&lt;&gt;"",[3]PREMIOS_GRADOS!$BC155&lt;&gt;0),[3]PREMIOS_GRADOS!$BC155,""),IF($A157="TOTAL",SUM(INDIRECT("AF4:AF"&amp;ROW()-1)),""))</f>
        <v/>
      </c>
      <c r="AG157" s="7" t="str">
        <f ca="1">IF(AND($A157&lt;&gt;"",$A157&lt;&gt;"TOTAL"),IF(AND([3]PREMIOS_GRADOS!$BE155&lt;&gt;"",[3]PREMIOS_GRADOS!$BE155&lt;&gt;0),[3]PREMIOS_GRADOS!$BE155,""),IF($A157="TOTAL",SUM(INDIRECT("AG4:AG"&amp;ROW()-1)),""))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IF(AND($A157&lt;&gt;"",$A157&lt;&gt;"TOTAL"),IF(AND([3]PREMIOS_GRADOS!$BH155&lt;&gt;"",[3]PREMIOS_GRADOS!$BH155&lt;&gt;0),[3]PREMIOS_GRADOS!$BH155,""),IF($A157="TOTAL",SUM(INDIRECT("AI4:AI"&amp;ROW()-1)),""))</f>
        <v/>
      </c>
      <c r="AJ157" s="7" t="str">
        <f ca="1">IF(AND($A157&lt;&gt;"",$A157&lt;&gt;"TOTAL"),IF(AND([3]PREMIOS_GRADOS!$BJ155&lt;&gt;"",[3]PREMIOS_GRADOS!$BJ155&lt;&gt;0),[3]PREMIOS_GRADOS!$BJ155,""),IF($A157="TOTAL",SUM(INDIRECT("AJ4:AJ"&amp;ROW()-1)),""))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IF(AND($A157&lt;&gt;"",$A157&lt;&gt;"TOTAL"),IF(AND([3]PREMIOS_GRADOS!$BM155&lt;&gt;"",[3]PREMIOS_GRADOS!$BM155&lt;&gt;0),[3]PREMIOS_GRADOS!$BM155,""),IF($A157="TOTAL",SUM(INDIRECT("AL4:AL"&amp;ROW()-1)),""))</f>
        <v/>
      </c>
      <c r="AM157" s="7" t="str">
        <f ca="1">IF(AND($A157&lt;&gt;"",$A157&lt;&gt;"TOTAL"),IF(AND([3]PREMIOS_GRADOS!$BO155&lt;&gt;"",[3]PREMIOS_GRADOS!$BO155&lt;&gt;0),[3]PREMIOS_GRADOS!$BO155,""),IF($A157="TOTAL",SUM(INDIRECT("AM4:AM"&amp;ROW()-1)),""))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IF(AND($A157&lt;&gt;"",$A157&lt;&gt;"TOTAL"),IF(AND([3]PREMIOS_GRADOS!$BR155&lt;&gt;"",[3]PREMIOS_GRADOS!$BR155&lt;&gt;0),[3]PREMIOS_GRADOS!$BR155,""),IF($A157="TOTAL",SUM(INDIRECT("AO4:AO"&amp;ROW()-1)),""))</f>
        <v/>
      </c>
      <c r="AP157" s="7" t="str">
        <f ca="1">IF(AND($A157&lt;&gt;"",$A157&lt;&gt;"TOTAL"),IF(AND([3]PREMIOS_GRADOS!$BT155&lt;&gt;"",[3]PREMIOS_GRADOS!$BT155&lt;&gt;0),[3]PREMIOS_GRADOS!$BT155,""),IF($A157="TOTAL",SUM(INDIRECT("AP4:AP"&amp;ROW()-1)),""))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IF(AND($A157&lt;&gt;"",$A157&lt;&gt;"TOTAL"),IF(AND([3]PREMIOS_GRADOS!$BW155&lt;&gt;"",[3]PREMIOS_GRADOS!$BW155&lt;&gt;0),[3]PREMIOS_GRADOS!$BW155,""),IF($A157="TOTAL",SUM(INDIRECT("AR4:AR"&amp;ROW()-1)),""))</f>
        <v/>
      </c>
      <c r="AS157" s="7" t="str">
        <f ca="1">IF(AND($A157&lt;&gt;"",$A157&lt;&gt;"TOTAL"),IF(AND([3]PREMIOS_GRADOS!$BY155&lt;&gt;"",[3]PREMIOS_GRADOS!$BY155&lt;&gt;0),[3]PREMIOS_GRADOS!$BY155,""),IF($A157="TOTAL",SUM(INDIRECT("AS4:AS"&amp;ROW()-1)),""))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IF(AND($A157&lt;&gt;"",$A157&lt;&gt;"TOTAL"),IF(AND([3]PREMIOS_GRADOS!$CB155&lt;&gt;"",[3]PREMIOS_GRADOS!$CB155&lt;&gt;0),[3]PREMIOS_GRADOS!$CB155,""),IF($A157="TOTAL",SUM(INDIRECT("AU4:AU"&amp;ROW()-1)),""))</f>
        <v/>
      </c>
      <c r="AV157" s="7" t="str">
        <f ca="1">IF(AND($A157&lt;&gt;"",$A157&lt;&gt;"TOTAL"),IF(AND([3]PREMIOS_GRADOS!$CD155&lt;&gt;"",[3]PREMIOS_GRADOS!$CD155&lt;&gt;0),[3]PREMIOS_GRADOS!$CD155,""),IF($A157="TOTAL",SUM(INDIRECT("AV4:AV"&amp;ROW()-1)),""))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IF(AND($A157&lt;&gt;"",$A157&lt;&gt;"TOTAL"),IF(AND([3]PREMIOS_GRADOS!$CG155&lt;&gt;"",[3]PREMIOS_GRADOS!$CG155&lt;&gt;0),[3]PREMIOS_GRADOS!$CG155,""),IF($A157="TOTAL",SUM(INDIRECT("AX4:AX"&amp;ROW()-1)),""))</f>
        <v/>
      </c>
      <c r="AY157" s="7" t="str">
        <f ca="1">IF(AND($A157&lt;&gt;"",$A157&lt;&gt;"TOTAL"),IF(AND([3]PREMIOS_GRADOS!$CI155&lt;&gt;"",[3]PREMIOS_GRADOS!$CI155&lt;&gt;0),[3]PREMIOS_GRADOS!$CI155,""),IF($A157="TOTAL",SUM(INDIRECT("AY4:AY"&amp;ROW()-1)),""))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IF(AND($A157&lt;&gt;"",$A157&lt;&gt;"TOTAL"),IF(AND([3]PREMIOS_GRADOS!$CL155&lt;&gt;"",[3]PREMIOS_GRADOS!$CL155&lt;&gt;0),[3]PREMIOS_GRADOS!$CL155,""),IF($A157="TOTAL",SUM(INDIRECT("BA4:BA"&amp;ROW()-1)),""))</f>
        <v/>
      </c>
      <c r="BB157" s="7" t="str">
        <f ca="1">IF(AND($A157&lt;&gt;"",$A157&lt;&gt;"TOTAL"),IF(AND([3]PREMIOS_GRADOS!$CN155&lt;&gt;"",[3]PREMIOS_GRADOS!$CN155&lt;&gt;0),[3]PREMIOS_GRADOS!$CN155,""),IF($A157="TOTAL",SUM(INDIRECT("BB4:BB"&amp;ROW()-1)),""))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IF(AND($A157&lt;&gt;"",$A157&lt;&gt;"TOTAL"),IF(AND([3]PREMIOS_GRADOS!$CQ155&lt;&gt;"",[3]PREMIOS_GRADOS!$CQ155&lt;&gt;0),[3]PREMIOS_GRADOS!$CQ155,""),IF($A157="TOTAL",SUM(INDIRECT("BD4:BD"&amp;ROW()-1)),""))</f>
        <v/>
      </c>
      <c r="BE157" s="7" t="str">
        <f ca="1">IF(AND($A157&lt;&gt;"",$A157&lt;&gt;"TOTAL"),IF(AND([3]PREMIOS_GRADOS!$CS155&lt;&gt;"",[3]PREMIOS_GRADOS!$CS155&lt;&gt;0),[3]PREMIOS_GRADOS!$CS155,""),IF($A157="TOTAL",SUM(INDIRECT("BE4:BE"&amp;ROW()-1)),""))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IF([3]PREMIOS_GRADOS!$D156&lt;&gt;"",[3]PREMIOS_GRADOS!$D156,IF(AND([3]PREMIOS_GRADOS!$D156="",[3]PREMIOS_GRADOS!$D157="",[3]PREMIOS_GRADOS!$D155=""),"","TOTAL"))</f>
        <v/>
      </c>
      <c r="B158" s="7" t="str">
        <f ca="1">IF(AND($A158&lt;&gt;"",$A158&lt;&gt;"TOTAL"),IF(AND([3]PREMIOS_GRADOS!$E156&lt;&gt;"",[3]PREMIOS_GRADOS!$E156&lt;&gt;0),[3]PREMIOS_GRADOS!$E156,""),IF($A158="TOTAL",SUM(INDIRECT("B4:B"&amp;ROW()-1)),""))</f>
        <v/>
      </c>
      <c r="C158" s="7" t="str">
        <f ca="1">IF(AND($A158&lt;&gt;"",$A158&lt;&gt;"TOTAL"),IF(AND([3]PREMIOS_GRADOS!$G156&lt;&gt;"",[3]PREMIOS_GRADOS!$G156&lt;&gt;0),[3]PREMIOS_GRADOS!$G156,""),IF($A158="TOTAL",SUM(INDIRECT("C4:C"&amp;ROW()-1)),""))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IF(AND($A158&lt;&gt;"",$A158&lt;&gt;"TOTAL"),IF(AND([3]PREMIOS_GRADOS!$J156&lt;&gt;"",[3]PREMIOS_GRADOS!$J156&lt;&gt;0),[3]PREMIOS_GRADOS!$J156,""),IF($A158="TOTAL",SUM(INDIRECT("E4:E"&amp;ROW()-1)),""))</f>
        <v/>
      </c>
      <c r="F158" s="7" t="str">
        <f ca="1">IF(AND($A158&lt;&gt;"",$A158&lt;&gt;"TOTAL"),IF(AND([3]PREMIOS_GRADOS!$L156&lt;&gt;"",[3]PREMIOS_GRADOS!$L156&lt;&gt;0),[3]PREMIOS_GRADOS!$L156,""),IF($A158="TOTAL",SUM(INDIRECT("F4:F"&amp;ROW()-1)),""))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IF(AND($A158&lt;&gt;"",$A158&lt;&gt;"TOTAL"),IF(AND([3]PREMIOS_GRADOS!$O156&lt;&gt;"",[3]PREMIOS_GRADOS!$O156&lt;&gt;0),[3]PREMIOS_GRADOS!$O156,""),IF($A158="TOTAL",SUM(INDIRECT("H4:H"&amp;ROW()-1)),""))</f>
        <v/>
      </c>
      <c r="I158" s="7" t="str">
        <f ca="1">IF(AND($A158&lt;&gt;"",$A158&lt;&gt;"TOTAL"),IF(AND([3]PREMIOS_GRADOS!$Q156&lt;&gt;"",[3]PREMIOS_GRADOS!$Q156&lt;&gt;0),[3]PREMIOS_GRADOS!$Q156,""),IF($A158="TOTAL",SUM(INDIRECT("I4:I"&amp;ROW()-1)),""))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IF(AND($A158&lt;&gt;"",$A158&lt;&gt;"TOTAL"),IF(AND([3]PREMIOS_GRADOS!$T156&lt;&gt;"",[3]PREMIOS_GRADOS!$T156&lt;&gt;0),[3]PREMIOS_GRADOS!$T156,""),IF($A158="TOTAL",SUM(INDIRECT("K4:K"&amp;ROW()-1)),""))</f>
        <v/>
      </c>
      <c r="L158" s="7" t="str">
        <f ca="1">IF(AND($A158&lt;&gt;"",$A158&lt;&gt;"TOTAL"),IF(AND([3]PREMIOS_GRADOS!$V156&lt;&gt;"",[3]PREMIOS_GRADOS!$V156&lt;&gt;0),[3]PREMIOS_GRADOS!$V156,""),IF($A158="TOTAL",SUM(INDIRECT("L4:L"&amp;ROW()-1)),""))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IF(AND($A158&lt;&gt;"",$A158&lt;&gt;"TOTAL"),IF(AND([3]PREMIOS_GRADOS!$Y156&lt;&gt;"",[3]PREMIOS_GRADOS!$Y156&lt;&gt;0),[3]PREMIOS_GRADOS!$Y156,""),IF($A158="TOTAL",SUM(INDIRECT("N4:N"&amp;ROW()-1)),""))</f>
        <v/>
      </c>
      <c r="O158" s="7" t="str">
        <f ca="1">IF(AND($A158&lt;&gt;"",$A158&lt;&gt;"TOTAL"),IF(AND([3]PREMIOS_GRADOS!$AA156&lt;&gt;"",[3]PREMIOS_GRADOS!$AA156&lt;&gt;0),[3]PREMIOS_GRADOS!$AA156,""),IF($A158="TOTAL",SUM(INDIRECT("O4:O"&amp;ROW()-1)),""))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IF(AND($A158&lt;&gt;"",$A158&lt;&gt;"TOTAL"),IF(AND([3]PREMIOS_GRADOS!$AD156&lt;&gt;"",[3]PREMIOS_GRADOS!$AD156&lt;&gt;0),[3]PREMIOS_GRADOS!$AD156,""),IF($A158="TOTAL",SUM(INDIRECT("Q4:Q"&amp;ROW()-1)),""))</f>
        <v/>
      </c>
      <c r="R158" s="7" t="str">
        <f ca="1">IF(AND($A158&lt;&gt;"",$A158&lt;&gt;"TOTAL"),IF(AND([3]PREMIOS_GRADOS!$AF156&lt;&gt;"",[3]PREMIOS_GRADOS!$AF156&lt;&gt;0),[3]PREMIOS_GRADOS!$AF156,""),IF($A158="TOTAL",SUM(INDIRECT("R4:R"&amp;ROW()-1)),""))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IF(AND($A158&lt;&gt;"",$A158&lt;&gt;"TOTAL"),IF(AND([3]PREMIOS_GRADOS!$AI156&lt;&gt;"",[3]PREMIOS_GRADOS!$AI156&lt;&gt;0),[3]PREMIOS_GRADOS!$AI156,""),IF($A158="TOTAL",SUM(INDIRECT("T4:T"&amp;ROW()-1)),""))</f>
        <v/>
      </c>
      <c r="U158" s="7" t="str">
        <f ca="1">IF(AND($A158&lt;&gt;"",$A158&lt;&gt;"TOTAL"),IF(AND([3]PREMIOS_GRADOS!$AK156&lt;&gt;"",[3]PREMIOS_GRADOS!$AK156&lt;&gt;0),[3]PREMIOS_GRADOS!$AK156,""),IF($A158="TOTAL",SUM(INDIRECT("U4:U"&amp;ROW()-1)),""))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IF(AND($A158&lt;&gt;"",$A158&lt;&gt;"TOTAL"),IF(AND([3]PREMIOS_GRADOS!$AN156&lt;&gt;"",[3]PREMIOS_GRADOS!$AN156&lt;&gt;0),[3]PREMIOS_GRADOS!$AN156,""),IF($A158="TOTAL",SUM(INDIRECT("W4:W"&amp;ROW()-1)),""))</f>
        <v/>
      </c>
      <c r="X158" s="7" t="str">
        <f ca="1">IF(AND($A158&lt;&gt;"",$A158&lt;&gt;"TOTAL"),IF(AND([3]PREMIOS_GRADOS!$AP156&lt;&gt;"",[3]PREMIOS_GRADOS!$AP156&lt;&gt;0),[3]PREMIOS_GRADOS!$AP156,""),IF($A158="TOTAL",SUM(INDIRECT("X4:X"&amp;ROW()-1)),""))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IF(AND($A158&lt;&gt;"",$A158&lt;&gt;"TOTAL"),IF(AND([3]PREMIOS_GRADOS!$AS156&lt;&gt;"",[3]PREMIOS_GRADOS!$AS156&lt;&gt;0),[3]PREMIOS_GRADOS!$AS156,""),IF($A158="TOTAL",SUM(INDIRECT("Z4:Z"&amp;ROW()-1)),""))</f>
        <v/>
      </c>
      <c r="AA158" s="7" t="str">
        <f ca="1">IF(AND($A158&lt;&gt;"",$A158&lt;&gt;"TOTAL"),IF(AND([3]PREMIOS_GRADOS!$AU156&lt;&gt;"",[3]PREMIOS_GRADOS!$AU156&lt;&gt;0),[3]PREMIOS_GRADOS!$AU156,""),IF($A158="TOTAL",SUM(INDIRECT("AA4:AA"&amp;ROW()-1)),""))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IF(AND($A158&lt;&gt;"",$A158&lt;&gt;"TOTAL"),IF(AND([3]PREMIOS_GRADOS!$AX156&lt;&gt;"",[3]PREMIOS_GRADOS!$AX156&lt;&gt;0),[3]PREMIOS_GRADOS!$AX156,""),IF($A158="TOTAL",SUM(INDIRECT("AC4:AC"&amp;ROW()-1)),""))</f>
        <v/>
      </c>
      <c r="AD158" s="7" t="str">
        <f ca="1">IF(AND($A158&lt;&gt;"",$A158&lt;&gt;"TOTAL"),IF(AND([3]PREMIOS_GRADOS!$AZ156&lt;&gt;"",[3]PREMIOS_GRADOS!$AZ156&lt;&gt;0),[3]PREMIOS_GRADOS!$AZ156,""),IF($A158="TOTAL",SUM(INDIRECT("AD4:AD"&amp;ROW()-1)),""))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IF(AND($A158&lt;&gt;"",$A158&lt;&gt;"TOTAL"),IF(AND([3]PREMIOS_GRADOS!$BC156&lt;&gt;"",[3]PREMIOS_GRADOS!$BC156&lt;&gt;0),[3]PREMIOS_GRADOS!$BC156,""),IF($A158="TOTAL",SUM(INDIRECT("AF4:AF"&amp;ROW()-1)),""))</f>
        <v/>
      </c>
      <c r="AG158" s="7" t="str">
        <f ca="1">IF(AND($A158&lt;&gt;"",$A158&lt;&gt;"TOTAL"),IF(AND([3]PREMIOS_GRADOS!$BE156&lt;&gt;"",[3]PREMIOS_GRADOS!$BE156&lt;&gt;0),[3]PREMIOS_GRADOS!$BE156,""),IF($A158="TOTAL",SUM(INDIRECT("AG4:AG"&amp;ROW()-1)),""))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IF(AND($A158&lt;&gt;"",$A158&lt;&gt;"TOTAL"),IF(AND([3]PREMIOS_GRADOS!$BH156&lt;&gt;"",[3]PREMIOS_GRADOS!$BH156&lt;&gt;0),[3]PREMIOS_GRADOS!$BH156,""),IF($A158="TOTAL",SUM(INDIRECT("AI4:AI"&amp;ROW()-1)),""))</f>
        <v/>
      </c>
      <c r="AJ158" s="7" t="str">
        <f ca="1">IF(AND($A158&lt;&gt;"",$A158&lt;&gt;"TOTAL"),IF(AND([3]PREMIOS_GRADOS!$BJ156&lt;&gt;"",[3]PREMIOS_GRADOS!$BJ156&lt;&gt;0),[3]PREMIOS_GRADOS!$BJ156,""),IF($A158="TOTAL",SUM(INDIRECT("AJ4:AJ"&amp;ROW()-1)),""))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IF(AND($A158&lt;&gt;"",$A158&lt;&gt;"TOTAL"),IF(AND([3]PREMIOS_GRADOS!$BM156&lt;&gt;"",[3]PREMIOS_GRADOS!$BM156&lt;&gt;0),[3]PREMIOS_GRADOS!$BM156,""),IF($A158="TOTAL",SUM(INDIRECT("AL4:AL"&amp;ROW()-1)),""))</f>
        <v/>
      </c>
      <c r="AM158" s="7" t="str">
        <f ca="1">IF(AND($A158&lt;&gt;"",$A158&lt;&gt;"TOTAL"),IF(AND([3]PREMIOS_GRADOS!$BO156&lt;&gt;"",[3]PREMIOS_GRADOS!$BO156&lt;&gt;0),[3]PREMIOS_GRADOS!$BO156,""),IF($A158="TOTAL",SUM(INDIRECT("AM4:AM"&amp;ROW()-1)),""))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IF(AND($A158&lt;&gt;"",$A158&lt;&gt;"TOTAL"),IF(AND([3]PREMIOS_GRADOS!$BR156&lt;&gt;"",[3]PREMIOS_GRADOS!$BR156&lt;&gt;0),[3]PREMIOS_GRADOS!$BR156,""),IF($A158="TOTAL",SUM(INDIRECT("AO4:AO"&amp;ROW()-1)),""))</f>
        <v/>
      </c>
      <c r="AP158" s="7" t="str">
        <f ca="1">IF(AND($A158&lt;&gt;"",$A158&lt;&gt;"TOTAL"),IF(AND([3]PREMIOS_GRADOS!$BT156&lt;&gt;"",[3]PREMIOS_GRADOS!$BT156&lt;&gt;0),[3]PREMIOS_GRADOS!$BT156,""),IF($A158="TOTAL",SUM(INDIRECT("AP4:AP"&amp;ROW()-1)),""))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IF(AND($A158&lt;&gt;"",$A158&lt;&gt;"TOTAL"),IF(AND([3]PREMIOS_GRADOS!$BW156&lt;&gt;"",[3]PREMIOS_GRADOS!$BW156&lt;&gt;0),[3]PREMIOS_GRADOS!$BW156,""),IF($A158="TOTAL",SUM(INDIRECT("AR4:AR"&amp;ROW()-1)),""))</f>
        <v/>
      </c>
      <c r="AS158" s="7" t="str">
        <f ca="1">IF(AND($A158&lt;&gt;"",$A158&lt;&gt;"TOTAL"),IF(AND([3]PREMIOS_GRADOS!$BY156&lt;&gt;"",[3]PREMIOS_GRADOS!$BY156&lt;&gt;0),[3]PREMIOS_GRADOS!$BY156,""),IF($A158="TOTAL",SUM(INDIRECT("AS4:AS"&amp;ROW()-1)),""))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IF(AND($A158&lt;&gt;"",$A158&lt;&gt;"TOTAL"),IF(AND([3]PREMIOS_GRADOS!$CB156&lt;&gt;"",[3]PREMIOS_GRADOS!$CB156&lt;&gt;0),[3]PREMIOS_GRADOS!$CB156,""),IF($A158="TOTAL",SUM(INDIRECT("AU4:AU"&amp;ROW()-1)),""))</f>
        <v/>
      </c>
      <c r="AV158" s="7" t="str">
        <f ca="1">IF(AND($A158&lt;&gt;"",$A158&lt;&gt;"TOTAL"),IF(AND([3]PREMIOS_GRADOS!$CD156&lt;&gt;"",[3]PREMIOS_GRADOS!$CD156&lt;&gt;0),[3]PREMIOS_GRADOS!$CD156,""),IF($A158="TOTAL",SUM(INDIRECT("AV4:AV"&amp;ROW()-1)),""))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IF(AND($A158&lt;&gt;"",$A158&lt;&gt;"TOTAL"),IF(AND([3]PREMIOS_GRADOS!$CG156&lt;&gt;"",[3]PREMIOS_GRADOS!$CG156&lt;&gt;0),[3]PREMIOS_GRADOS!$CG156,""),IF($A158="TOTAL",SUM(INDIRECT("AX4:AX"&amp;ROW()-1)),""))</f>
        <v/>
      </c>
      <c r="AY158" s="7" t="str">
        <f ca="1">IF(AND($A158&lt;&gt;"",$A158&lt;&gt;"TOTAL"),IF(AND([3]PREMIOS_GRADOS!$CI156&lt;&gt;"",[3]PREMIOS_GRADOS!$CI156&lt;&gt;0),[3]PREMIOS_GRADOS!$CI156,""),IF($A158="TOTAL",SUM(INDIRECT("AY4:AY"&amp;ROW()-1)),""))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IF(AND($A158&lt;&gt;"",$A158&lt;&gt;"TOTAL"),IF(AND([3]PREMIOS_GRADOS!$CL156&lt;&gt;"",[3]PREMIOS_GRADOS!$CL156&lt;&gt;0),[3]PREMIOS_GRADOS!$CL156,""),IF($A158="TOTAL",SUM(INDIRECT("BA4:BA"&amp;ROW()-1)),""))</f>
        <v/>
      </c>
      <c r="BB158" s="7" t="str">
        <f ca="1">IF(AND($A158&lt;&gt;"",$A158&lt;&gt;"TOTAL"),IF(AND([3]PREMIOS_GRADOS!$CN156&lt;&gt;"",[3]PREMIOS_GRADOS!$CN156&lt;&gt;0),[3]PREMIOS_GRADOS!$CN156,""),IF($A158="TOTAL",SUM(INDIRECT("BB4:BB"&amp;ROW()-1)),""))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IF(AND($A158&lt;&gt;"",$A158&lt;&gt;"TOTAL"),IF(AND([3]PREMIOS_GRADOS!$CQ156&lt;&gt;"",[3]PREMIOS_GRADOS!$CQ156&lt;&gt;0),[3]PREMIOS_GRADOS!$CQ156,""),IF($A158="TOTAL",SUM(INDIRECT("BD4:BD"&amp;ROW()-1)),""))</f>
        <v/>
      </c>
      <c r="BE158" s="7" t="str">
        <f ca="1">IF(AND($A158&lt;&gt;"",$A158&lt;&gt;"TOTAL"),IF(AND([3]PREMIOS_GRADOS!$CS156&lt;&gt;"",[3]PREMIOS_GRADOS!$CS156&lt;&gt;0),[3]PREMIOS_GRADOS!$CS156,""),IF($A158="TOTAL",SUM(INDIRECT("BE4:BE"&amp;ROW()-1)),""))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IF([3]PREMIOS_GRADOS!$D157&lt;&gt;"",[3]PREMIOS_GRADOS!$D157,IF(AND([3]PREMIOS_GRADOS!$D157="",[3]PREMIOS_GRADOS!$D158="",[3]PREMIOS_GRADOS!$D156=""),"","TOTAL"))</f>
        <v/>
      </c>
      <c r="B159" s="7" t="str">
        <f ca="1">IF(AND($A159&lt;&gt;"",$A159&lt;&gt;"TOTAL"),IF(AND([3]PREMIOS_GRADOS!$E157&lt;&gt;"",[3]PREMIOS_GRADOS!$E157&lt;&gt;0),[3]PREMIOS_GRADOS!$E157,""),IF($A159="TOTAL",SUM(INDIRECT("B4:B"&amp;ROW()-1)),""))</f>
        <v/>
      </c>
      <c r="C159" s="7" t="str">
        <f ca="1">IF(AND($A159&lt;&gt;"",$A159&lt;&gt;"TOTAL"),IF(AND([3]PREMIOS_GRADOS!$G157&lt;&gt;"",[3]PREMIOS_GRADOS!$G157&lt;&gt;0),[3]PREMIOS_GRADOS!$G157,""),IF($A159="TOTAL",SUM(INDIRECT("C4:C"&amp;ROW()-1)),""))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IF(AND($A159&lt;&gt;"",$A159&lt;&gt;"TOTAL"),IF(AND([3]PREMIOS_GRADOS!$J157&lt;&gt;"",[3]PREMIOS_GRADOS!$J157&lt;&gt;0),[3]PREMIOS_GRADOS!$J157,""),IF($A159="TOTAL",SUM(INDIRECT("E4:E"&amp;ROW()-1)),""))</f>
        <v/>
      </c>
      <c r="F159" s="7" t="str">
        <f ca="1">IF(AND($A159&lt;&gt;"",$A159&lt;&gt;"TOTAL"),IF(AND([3]PREMIOS_GRADOS!$L157&lt;&gt;"",[3]PREMIOS_GRADOS!$L157&lt;&gt;0),[3]PREMIOS_GRADOS!$L157,""),IF($A159="TOTAL",SUM(INDIRECT("F4:F"&amp;ROW()-1)),""))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IF(AND($A159&lt;&gt;"",$A159&lt;&gt;"TOTAL"),IF(AND([3]PREMIOS_GRADOS!$O157&lt;&gt;"",[3]PREMIOS_GRADOS!$O157&lt;&gt;0),[3]PREMIOS_GRADOS!$O157,""),IF($A159="TOTAL",SUM(INDIRECT("H4:H"&amp;ROW()-1)),""))</f>
        <v/>
      </c>
      <c r="I159" s="7" t="str">
        <f ca="1">IF(AND($A159&lt;&gt;"",$A159&lt;&gt;"TOTAL"),IF(AND([3]PREMIOS_GRADOS!$Q157&lt;&gt;"",[3]PREMIOS_GRADOS!$Q157&lt;&gt;0),[3]PREMIOS_GRADOS!$Q157,""),IF($A159="TOTAL",SUM(INDIRECT("I4:I"&amp;ROW()-1)),""))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IF(AND($A159&lt;&gt;"",$A159&lt;&gt;"TOTAL"),IF(AND([3]PREMIOS_GRADOS!$T157&lt;&gt;"",[3]PREMIOS_GRADOS!$T157&lt;&gt;0),[3]PREMIOS_GRADOS!$T157,""),IF($A159="TOTAL",SUM(INDIRECT("K4:K"&amp;ROW()-1)),""))</f>
        <v/>
      </c>
      <c r="L159" s="7" t="str">
        <f ca="1">IF(AND($A159&lt;&gt;"",$A159&lt;&gt;"TOTAL"),IF(AND([3]PREMIOS_GRADOS!$V157&lt;&gt;"",[3]PREMIOS_GRADOS!$V157&lt;&gt;0),[3]PREMIOS_GRADOS!$V157,""),IF($A159="TOTAL",SUM(INDIRECT("L4:L"&amp;ROW()-1)),""))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IF(AND($A159&lt;&gt;"",$A159&lt;&gt;"TOTAL"),IF(AND([3]PREMIOS_GRADOS!$Y157&lt;&gt;"",[3]PREMIOS_GRADOS!$Y157&lt;&gt;0),[3]PREMIOS_GRADOS!$Y157,""),IF($A159="TOTAL",SUM(INDIRECT("N4:N"&amp;ROW()-1)),""))</f>
        <v/>
      </c>
      <c r="O159" s="7" t="str">
        <f ca="1">IF(AND($A159&lt;&gt;"",$A159&lt;&gt;"TOTAL"),IF(AND([3]PREMIOS_GRADOS!$AA157&lt;&gt;"",[3]PREMIOS_GRADOS!$AA157&lt;&gt;0),[3]PREMIOS_GRADOS!$AA157,""),IF($A159="TOTAL",SUM(INDIRECT("O4:O"&amp;ROW()-1)),""))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IF(AND($A159&lt;&gt;"",$A159&lt;&gt;"TOTAL"),IF(AND([3]PREMIOS_GRADOS!$AD157&lt;&gt;"",[3]PREMIOS_GRADOS!$AD157&lt;&gt;0),[3]PREMIOS_GRADOS!$AD157,""),IF($A159="TOTAL",SUM(INDIRECT("Q4:Q"&amp;ROW()-1)),""))</f>
        <v/>
      </c>
      <c r="R159" s="7" t="str">
        <f ca="1">IF(AND($A159&lt;&gt;"",$A159&lt;&gt;"TOTAL"),IF(AND([3]PREMIOS_GRADOS!$AF157&lt;&gt;"",[3]PREMIOS_GRADOS!$AF157&lt;&gt;0),[3]PREMIOS_GRADOS!$AF157,""),IF($A159="TOTAL",SUM(INDIRECT("R4:R"&amp;ROW()-1)),""))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IF(AND($A159&lt;&gt;"",$A159&lt;&gt;"TOTAL"),IF(AND([3]PREMIOS_GRADOS!$AI157&lt;&gt;"",[3]PREMIOS_GRADOS!$AI157&lt;&gt;0),[3]PREMIOS_GRADOS!$AI157,""),IF($A159="TOTAL",SUM(INDIRECT("T4:T"&amp;ROW()-1)),""))</f>
        <v/>
      </c>
      <c r="U159" s="7" t="str">
        <f ca="1">IF(AND($A159&lt;&gt;"",$A159&lt;&gt;"TOTAL"),IF(AND([3]PREMIOS_GRADOS!$AK157&lt;&gt;"",[3]PREMIOS_GRADOS!$AK157&lt;&gt;0),[3]PREMIOS_GRADOS!$AK157,""),IF($A159="TOTAL",SUM(INDIRECT("U4:U"&amp;ROW()-1)),""))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IF(AND($A159&lt;&gt;"",$A159&lt;&gt;"TOTAL"),IF(AND([3]PREMIOS_GRADOS!$AN157&lt;&gt;"",[3]PREMIOS_GRADOS!$AN157&lt;&gt;0),[3]PREMIOS_GRADOS!$AN157,""),IF($A159="TOTAL",SUM(INDIRECT("W4:W"&amp;ROW()-1)),""))</f>
        <v/>
      </c>
      <c r="X159" s="7" t="str">
        <f ca="1">IF(AND($A159&lt;&gt;"",$A159&lt;&gt;"TOTAL"),IF(AND([3]PREMIOS_GRADOS!$AP157&lt;&gt;"",[3]PREMIOS_GRADOS!$AP157&lt;&gt;0),[3]PREMIOS_GRADOS!$AP157,""),IF($A159="TOTAL",SUM(INDIRECT("X4:X"&amp;ROW()-1)),""))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IF(AND($A159&lt;&gt;"",$A159&lt;&gt;"TOTAL"),IF(AND([3]PREMIOS_GRADOS!$AS157&lt;&gt;"",[3]PREMIOS_GRADOS!$AS157&lt;&gt;0),[3]PREMIOS_GRADOS!$AS157,""),IF($A159="TOTAL",SUM(INDIRECT("Z4:Z"&amp;ROW()-1)),""))</f>
        <v/>
      </c>
      <c r="AA159" s="7" t="str">
        <f ca="1">IF(AND($A159&lt;&gt;"",$A159&lt;&gt;"TOTAL"),IF(AND([3]PREMIOS_GRADOS!$AU157&lt;&gt;"",[3]PREMIOS_GRADOS!$AU157&lt;&gt;0),[3]PREMIOS_GRADOS!$AU157,""),IF($A159="TOTAL",SUM(INDIRECT("AA4:AA"&amp;ROW()-1)),""))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IF(AND($A159&lt;&gt;"",$A159&lt;&gt;"TOTAL"),IF(AND([3]PREMIOS_GRADOS!$AX157&lt;&gt;"",[3]PREMIOS_GRADOS!$AX157&lt;&gt;0),[3]PREMIOS_GRADOS!$AX157,""),IF($A159="TOTAL",SUM(INDIRECT("AC4:AC"&amp;ROW()-1)),""))</f>
        <v/>
      </c>
      <c r="AD159" s="7" t="str">
        <f ca="1">IF(AND($A159&lt;&gt;"",$A159&lt;&gt;"TOTAL"),IF(AND([3]PREMIOS_GRADOS!$AZ157&lt;&gt;"",[3]PREMIOS_GRADOS!$AZ157&lt;&gt;0),[3]PREMIOS_GRADOS!$AZ157,""),IF($A159="TOTAL",SUM(INDIRECT("AD4:AD"&amp;ROW()-1)),""))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IF(AND($A159&lt;&gt;"",$A159&lt;&gt;"TOTAL"),IF(AND([3]PREMIOS_GRADOS!$BC157&lt;&gt;"",[3]PREMIOS_GRADOS!$BC157&lt;&gt;0),[3]PREMIOS_GRADOS!$BC157,""),IF($A159="TOTAL",SUM(INDIRECT("AF4:AF"&amp;ROW()-1)),""))</f>
        <v/>
      </c>
      <c r="AG159" s="7" t="str">
        <f ca="1">IF(AND($A159&lt;&gt;"",$A159&lt;&gt;"TOTAL"),IF(AND([3]PREMIOS_GRADOS!$BE157&lt;&gt;"",[3]PREMIOS_GRADOS!$BE157&lt;&gt;0),[3]PREMIOS_GRADOS!$BE157,""),IF($A159="TOTAL",SUM(INDIRECT("AG4:AG"&amp;ROW()-1)),""))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IF(AND($A159&lt;&gt;"",$A159&lt;&gt;"TOTAL"),IF(AND([3]PREMIOS_GRADOS!$BH157&lt;&gt;"",[3]PREMIOS_GRADOS!$BH157&lt;&gt;0),[3]PREMIOS_GRADOS!$BH157,""),IF($A159="TOTAL",SUM(INDIRECT("AI4:AI"&amp;ROW()-1)),""))</f>
        <v/>
      </c>
      <c r="AJ159" s="7" t="str">
        <f ca="1">IF(AND($A159&lt;&gt;"",$A159&lt;&gt;"TOTAL"),IF(AND([3]PREMIOS_GRADOS!$BJ157&lt;&gt;"",[3]PREMIOS_GRADOS!$BJ157&lt;&gt;0),[3]PREMIOS_GRADOS!$BJ157,""),IF($A159="TOTAL",SUM(INDIRECT("AJ4:AJ"&amp;ROW()-1)),""))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IF(AND($A159&lt;&gt;"",$A159&lt;&gt;"TOTAL"),IF(AND([3]PREMIOS_GRADOS!$BM157&lt;&gt;"",[3]PREMIOS_GRADOS!$BM157&lt;&gt;0),[3]PREMIOS_GRADOS!$BM157,""),IF($A159="TOTAL",SUM(INDIRECT("AL4:AL"&amp;ROW()-1)),""))</f>
        <v/>
      </c>
      <c r="AM159" s="7" t="str">
        <f ca="1">IF(AND($A159&lt;&gt;"",$A159&lt;&gt;"TOTAL"),IF(AND([3]PREMIOS_GRADOS!$BO157&lt;&gt;"",[3]PREMIOS_GRADOS!$BO157&lt;&gt;0),[3]PREMIOS_GRADOS!$BO157,""),IF($A159="TOTAL",SUM(INDIRECT("AM4:AM"&amp;ROW()-1)),""))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IF(AND($A159&lt;&gt;"",$A159&lt;&gt;"TOTAL"),IF(AND([3]PREMIOS_GRADOS!$BR157&lt;&gt;"",[3]PREMIOS_GRADOS!$BR157&lt;&gt;0),[3]PREMIOS_GRADOS!$BR157,""),IF($A159="TOTAL",SUM(INDIRECT("AO4:AO"&amp;ROW()-1)),""))</f>
        <v/>
      </c>
      <c r="AP159" s="7" t="str">
        <f ca="1">IF(AND($A159&lt;&gt;"",$A159&lt;&gt;"TOTAL"),IF(AND([3]PREMIOS_GRADOS!$BT157&lt;&gt;"",[3]PREMIOS_GRADOS!$BT157&lt;&gt;0),[3]PREMIOS_GRADOS!$BT157,""),IF($A159="TOTAL",SUM(INDIRECT("AP4:AP"&amp;ROW()-1)),""))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IF(AND($A159&lt;&gt;"",$A159&lt;&gt;"TOTAL"),IF(AND([3]PREMIOS_GRADOS!$BW157&lt;&gt;"",[3]PREMIOS_GRADOS!$BW157&lt;&gt;0),[3]PREMIOS_GRADOS!$BW157,""),IF($A159="TOTAL",SUM(INDIRECT("AR4:AR"&amp;ROW()-1)),""))</f>
        <v/>
      </c>
      <c r="AS159" s="7" t="str">
        <f ca="1">IF(AND($A159&lt;&gt;"",$A159&lt;&gt;"TOTAL"),IF(AND([3]PREMIOS_GRADOS!$BY157&lt;&gt;"",[3]PREMIOS_GRADOS!$BY157&lt;&gt;0),[3]PREMIOS_GRADOS!$BY157,""),IF($A159="TOTAL",SUM(INDIRECT("AS4:AS"&amp;ROW()-1)),""))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IF(AND($A159&lt;&gt;"",$A159&lt;&gt;"TOTAL"),IF(AND([3]PREMIOS_GRADOS!$CB157&lt;&gt;"",[3]PREMIOS_GRADOS!$CB157&lt;&gt;0),[3]PREMIOS_GRADOS!$CB157,""),IF($A159="TOTAL",SUM(INDIRECT("AU4:AU"&amp;ROW()-1)),""))</f>
        <v/>
      </c>
      <c r="AV159" s="7" t="str">
        <f ca="1">IF(AND($A159&lt;&gt;"",$A159&lt;&gt;"TOTAL"),IF(AND([3]PREMIOS_GRADOS!$CD157&lt;&gt;"",[3]PREMIOS_GRADOS!$CD157&lt;&gt;0),[3]PREMIOS_GRADOS!$CD157,""),IF($A159="TOTAL",SUM(INDIRECT("AV4:AV"&amp;ROW()-1)),""))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IF(AND($A159&lt;&gt;"",$A159&lt;&gt;"TOTAL"),IF(AND([3]PREMIOS_GRADOS!$CG157&lt;&gt;"",[3]PREMIOS_GRADOS!$CG157&lt;&gt;0),[3]PREMIOS_GRADOS!$CG157,""),IF($A159="TOTAL",SUM(INDIRECT("AX4:AX"&amp;ROW()-1)),""))</f>
        <v/>
      </c>
      <c r="AY159" s="7" t="str">
        <f ca="1">IF(AND($A159&lt;&gt;"",$A159&lt;&gt;"TOTAL"),IF(AND([3]PREMIOS_GRADOS!$CI157&lt;&gt;"",[3]PREMIOS_GRADOS!$CI157&lt;&gt;0),[3]PREMIOS_GRADOS!$CI157,""),IF($A159="TOTAL",SUM(INDIRECT("AY4:AY"&amp;ROW()-1)),""))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IF(AND($A159&lt;&gt;"",$A159&lt;&gt;"TOTAL"),IF(AND([3]PREMIOS_GRADOS!$CL157&lt;&gt;"",[3]PREMIOS_GRADOS!$CL157&lt;&gt;0),[3]PREMIOS_GRADOS!$CL157,""),IF($A159="TOTAL",SUM(INDIRECT("BA4:BA"&amp;ROW()-1)),""))</f>
        <v/>
      </c>
      <c r="BB159" s="7" t="str">
        <f ca="1">IF(AND($A159&lt;&gt;"",$A159&lt;&gt;"TOTAL"),IF(AND([3]PREMIOS_GRADOS!$CN157&lt;&gt;"",[3]PREMIOS_GRADOS!$CN157&lt;&gt;0),[3]PREMIOS_GRADOS!$CN157,""),IF($A159="TOTAL",SUM(INDIRECT("BB4:BB"&amp;ROW()-1)),""))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IF(AND($A159&lt;&gt;"",$A159&lt;&gt;"TOTAL"),IF(AND([3]PREMIOS_GRADOS!$CQ157&lt;&gt;"",[3]PREMIOS_GRADOS!$CQ157&lt;&gt;0),[3]PREMIOS_GRADOS!$CQ157,""),IF($A159="TOTAL",SUM(INDIRECT("BD4:BD"&amp;ROW()-1)),""))</f>
        <v/>
      </c>
      <c r="BE159" s="7" t="str">
        <f ca="1">IF(AND($A159&lt;&gt;"",$A159&lt;&gt;"TOTAL"),IF(AND([3]PREMIOS_GRADOS!$CS157&lt;&gt;"",[3]PREMIOS_GRADOS!$CS157&lt;&gt;0),[3]PREMIOS_GRADOS!$CS157,""),IF($A159="TOTAL",SUM(INDIRECT("BE4:BE"&amp;ROW()-1)),""))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IF([3]PREMIOS_GRADOS!$D158&lt;&gt;"",[3]PREMIOS_GRADOS!$D158,IF(AND([3]PREMIOS_GRADOS!$D158="",[3]PREMIOS_GRADOS!$D159="",[3]PREMIOS_GRADOS!$D157=""),"","TOTAL"))</f>
        <v/>
      </c>
      <c r="B160" s="7" t="str">
        <f ca="1">IF(AND($A160&lt;&gt;"",$A160&lt;&gt;"TOTAL"),IF(AND([3]PREMIOS_GRADOS!$E158&lt;&gt;"",[3]PREMIOS_GRADOS!$E158&lt;&gt;0),[3]PREMIOS_GRADOS!$E158,""),IF($A160="TOTAL",SUM(INDIRECT("B4:B"&amp;ROW()-1)),""))</f>
        <v/>
      </c>
      <c r="C160" s="7" t="str">
        <f ca="1">IF(AND($A160&lt;&gt;"",$A160&lt;&gt;"TOTAL"),IF(AND([3]PREMIOS_GRADOS!$G158&lt;&gt;"",[3]PREMIOS_GRADOS!$G158&lt;&gt;0),[3]PREMIOS_GRADOS!$G158,""),IF($A160="TOTAL",SUM(INDIRECT("C4:C"&amp;ROW()-1)),""))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IF(AND($A160&lt;&gt;"",$A160&lt;&gt;"TOTAL"),IF(AND([3]PREMIOS_GRADOS!$J158&lt;&gt;"",[3]PREMIOS_GRADOS!$J158&lt;&gt;0),[3]PREMIOS_GRADOS!$J158,""),IF($A160="TOTAL",SUM(INDIRECT("E4:E"&amp;ROW()-1)),""))</f>
        <v/>
      </c>
      <c r="F160" s="7" t="str">
        <f ca="1">IF(AND($A160&lt;&gt;"",$A160&lt;&gt;"TOTAL"),IF(AND([3]PREMIOS_GRADOS!$L158&lt;&gt;"",[3]PREMIOS_GRADOS!$L158&lt;&gt;0),[3]PREMIOS_GRADOS!$L158,""),IF($A160="TOTAL",SUM(INDIRECT("F4:F"&amp;ROW()-1)),""))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IF(AND($A160&lt;&gt;"",$A160&lt;&gt;"TOTAL"),IF(AND([3]PREMIOS_GRADOS!$O158&lt;&gt;"",[3]PREMIOS_GRADOS!$O158&lt;&gt;0),[3]PREMIOS_GRADOS!$O158,""),IF($A160="TOTAL",SUM(INDIRECT("H4:H"&amp;ROW()-1)),""))</f>
        <v/>
      </c>
      <c r="I160" s="7" t="str">
        <f ca="1">IF(AND($A160&lt;&gt;"",$A160&lt;&gt;"TOTAL"),IF(AND([3]PREMIOS_GRADOS!$Q158&lt;&gt;"",[3]PREMIOS_GRADOS!$Q158&lt;&gt;0),[3]PREMIOS_GRADOS!$Q158,""),IF($A160="TOTAL",SUM(INDIRECT("I4:I"&amp;ROW()-1)),""))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IF(AND($A160&lt;&gt;"",$A160&lt;&gt;"TOTAL"),IF(AND([3]PREMIOS_GRADOS!$T158&lt;&gt;"",[3]PREMIOS_GRADOS!$T158&lt;&gt;0),[3]PREMIOS_GRADOS!$T158,""),IF($A160="TOTAL",SUM(INDIRECT("K4:K"&amp;ROW()-1)),""))</f>
        <v/>
      </c>
      <c r="L160" s="7" t="str">
        <f ca="1">IF(AND($A160&lt;&gt;"",$A160&lt;&gt;"TOTAL"),IF(AND([3]PREMIOS_GRADOS!$V158&lt;&gt;"",[3]PREMIOS_GRADOS!$V158&lt;&gt;0),[3]PREMIOS_GRADOS!$V158,""),IF($A160="TOTAL",SUM(INDIRECT("L4:L"&amp;ROW()-1)),""))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IF(AND($A160&lt;&gt;"",$A160&lt;&gt;"TOTAL"),IF(AND([3]PREMIOS_GRADOS!$Y158&lt;&gt;"",[3]PREMIOS_GRADOS!$Y158&lt;&gt;0),[3]PREMIOS_GRADOS!$Y158,""),IF($A160="TOTAL",SUM(INDIRECT("N4:N"&amp;ROW()-1)),""))</f>
        <v/>
      </c>
      <c r="O160" s="7" t="str">
        <f ca="1">IF(AND($A160&lt;&gt;"",$A160&lt;&gt;"TOTAL"),IF(AND([3]PREMIOS_GRADOS!$AA158&lt;&gt;"",[3]PREMIOS_GRADOS!$AA158&lt;&gt;0),[3]PREMIOS_GRADOS!$AA158,""),IF($A160="TOTAL",SUM(INDIRECT("O4:O"&amp;ROW()-1)),""))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IF(AND($A160&lt;&gt;"",$A160&lt;&gt;"TOTAL"),IF(AND([3]PREMIOS_GRADOS!$AD158&lt;&gt;"",[3]PREMIOS_GRADOS!$AD158&lt;&gt;0),[3]PREMIOS_GRADOS!$AD158,""),IF($A160="TOTAL",SUM(INDIRECT("Q4:Q"&amp;ROW()-1)),""))</f>
        <v/>
      </c>
      <c r="R160" s="7" t="str">
        <f ca="1">IF(AND($A160&lt;&gt;"",$A160&lt;&gt;"TOTAL"),IF(AND([3]PREMIOS_GRADOS!$AF158&lt;&gt;"",[3]PREMIOS_GRADOS!$AF158&lt;&gt;0),[3]PREMIOS_GRADOS!$AF158,""),IF($A160="TOTAL",SUM(INDIRECT("R4:R"&amp;ROW()-1)),""))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IF(AND($A160&lt;&gt;"",$A160&lt;&gt;"TOTAL"),IF(AND([3]PREMIOS_GRADOS!$AI158&lt;&gt;"",[3]PREMIOS_GRADOS!$AI158&lt;&gt;0),[3]PREMIOS_GRADOS!$AI158,""),IF($A160="TOTAL",SUM(INDIRECT("T4:T"&amp;ROW()-1)),""))</f>
        <v/>
      </c>
      <c r="U160" s="7" t="str">
        <f ca="1">IF(AND($A160&lt;&gt;"",$A160&lt;&gt;"TOTAL"),IF(AND([3]PREMIOS_GRADOS!$AK158&lt;&gt;"",[3]PREMIOS_GRADOS!$AK158&lt;&gt;0),[3]PREMIOS_GRADOS!$AK158,""),IF($A160="TOTAL",SUM(INDIRECT("U4:U"&amp;ROW()-1)),""))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IF(AND($A160&lt;&gt;"",$A160&lt;&gt;"TOTAL"),IF(AND([3]PREMIOS_GRADOS!$AN158&lt;&gt;"",[3]PREMIOS_GRADOS!$AN158&lt;&gt;0),[3]PREMIOS_GRADOS!$AN158,""),IF($A160="TOTAL",SUM(INDIRECT("W4:W"&amp;ROW()-1)),""))</f>
        <v/>
      </c>
      <c r="X160" s="7" t="str">
        <f ca="1">IF(AND($A160&lt;&gt;"",$A160&lt;&gt;"TOTAL"),IF(AND([3]PREMIOS_GRADOS!$AP158&lt;&gt;"",[3]PREMIOS_GRADOS!$AP158&lt;&gt;0),[3]PREMIOS_GRADOS!$AP158,""),IF($A160="TOTAL",SUM(INDIRECT("X4:X"&amp;ROW()-1)),""))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IF(AND($A160&lt;&gt;"",$A160&lt;&gt;"TOTAL"),IF(AND([3]PREMIOS_GRADOS!$AS158&lt;&gt;"",[3]PREMIOS_GRADOS!$AS158&lt;&gt;0),[3]PREMIOS_GRADOS!$AS158,""),IF($A160="TOTAL",SUM(INDIRECT("Z4:Z"&amp;ROW()-1)),""))</f>
        <v/>
      </c>
      <c r="AA160" s="7" t="str">
        <f ca="1">IF(AND($A160&lt;&gt;"",$A160&lt;&gt;"TOTAL"),IF(AND([3]PREMIOS_GRADOS!$AU158&lt;&gt;"",[3]PREMIOS_GRADOS!$AU158&lt;&gt;0),[3]PREMIOS_GRADOS!$AU158,""),IF($A160="TOTAL",SUM(INDIRECT("AA4:AA"&amp;ROW()-1)),""))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IF(AND($A160&lt;&gt;"",$A160&lt;&gt;"TOTAL"),IF(AND([3]PREMIOS_GRADOS!$AX158&lt;&gt;"",[3]PREMIOS_GRADOS!$AX158&lt;&gt;0),[3]PREMIOS_GRADOS!$AX158,""),IF($A160="TOTAL",SUM(INDIRECT("AC4:AC"&amp;ROW()-1)),""))</f>
        <v/>
      </c>
      <c r="AD160" s="7" t="str">
        <f ca="1">IF(AND($A160&lt;&gt;"",$A160&lt;&gt;"TOTAL"),IF(AND([3]PREMIOS_GRADOS!$AZ158&lt;&gt;"",[3]PREMIOS_GRADOS!$AZ158&lt;&gt;0),[3]PREMIOS_GRADOS!$AZ158,""),IF($A160="TOTAL",SUM(INDIRECT("AD4:AD"&amp;ROW()-1)),""))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IF(AND($A160&lt;&gt;"",$A160&lt;&gt;"TOTAL"),IF(AND([3]PREMIOS_GRADOS!$BC158&lt;&gt;"",[3]PREMIOS_GRADOS!$BC158&lt;&gt;0),[3]PREMIOS_GRADOS!$BC158,""),IF($A160="TOTAL",SUM(INDIRECT("AF4:AF"&amp;ROW()-1)),""))</f>
        <v/>
      </c>
      <c r="AG160" s="7" t="str">
        <f ca="1">IF(AND($A160&lt;&gt;"",$A160&lt;&gt;"TOTAL"),IF(AND([3]PREMIOS_GRADOS!$BE158&lt;&gt;"",[3]PREMIOS_GRADOS!$BE158&lt;&gt;0),[3]PREMIOS_GRADOS!$BE158,""),IF($A160="TOTAL",SUM(INDIRECT("AG4:AG"&amp;ROW()-1)),""))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IF(AND($A160&lt;&gt;"",$A160&lt;&gt;"TOTAL"),IF(AND([3]PREMIOS_GRADOS!$BH158&lt;&gt;"",[3]PREMIOS_GRADOS!$BH158&lt;&gt;0),[3]PREMIOS_GRADOS!$BH158,""),IF($A160="TOTAL",SUM(INDIRECT("AI4:AI"&amp;ROW()-1)),""))</f>
        <v/>
      </c>
      <c r="AJ160" s="7" t="str">
        <f ca="1">IF(AND($A160&lt;&gt;"",$A160&lt;&gt;"TOTAL"),IF(AND([3]PREMIOS_GRADOS!$BJ158&lt;&gt;"",[3]PREMIOS_GRADOS!$BJ158&lt;&gt;0),[3]PREMIOS_GRADOS!$BJ158,""),IF($A160="TOTAL",SUM(INDIRECT("AJ4:AJ"&amp;ROW()-1)),""))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IF(AND($A160&lt;&gt;"",$A160&lt;&gt;"TOTAL"),IF(AND([3]PREMIOS_GRADOS!$BM158&lt;&gt;"",[3]PREMIOS_GRADOS!$BM158&lt;&gt;0),[3]PREMIOS_GRADOS!$BM158,""),IF($A160="TOTAL",SUM(INDIRECT("AL4:AL"&amp;ROW()-1)),""))</f>
        <v/>
      </c>
      <c r="AM160" s="7" t="str">
        <f ca="1">IF(AND($A160&lt;&gt;"",$A160&lt;&gt;"TOTAL"),IF(AND([3]PREMIOS_GRADOS!$BO158&lt;&gt;"",[3]PREMIOS_GRADOS!$BO158&lt;&gt;0),[3]PREMIOS_GRADOS!$BO158,""),IF($A160="TOTAL",SUM(INDIRECT("AM4:AM"&amp;ROW()-1)),""))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IF(AND($A160&lt;&gt;"",$A160&lt;&gt;"TOTAL"),IF(AND([3]PREMIOS_GRADOS!$BR158&lt;&gt;"",[3]PREMIOS_GRADOS!$BR158&lt;&gt;0),[3]PREMIOS_GRADOS!$BR158,""),IF($A160="TOTAL",SUM(INDIRECT("AO4:AO"&amp;ROW()-1)),""))</f>
        <v/>
      </c>
      <c r="AP160" s="7" t="str">
        <f ca="1">IF(AND($A160&lt;&gt;"",$A160&lt;&gt;"TOTAL"),IF(AND([3]PREMIOS_GRADOS!$BT158&lt;&gt;"",[3]PREMIOS_GRADOS!$BT158&lt;&gt;0),[3]PREMIOS_GRADOS!$BT158,""),IF($A160="TOTAL",SUM(INDIRECT("AP4:AP"&amp;ROW()-1)),""))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IF(AND($A160&lt;&gt;"",$A160&lt;&gt;"TOTAL"),IF(AND([3]PREMIOS_GRADOS!$BW158&lt;&gt;"",[3]PREMIOS_GRADOS!$BW158&lt;&gt;0),[3]PREMIOS_GRADOS!$BW158,""),IF($A160="TOTAL",SUM(INDIRECT("AR4:AR"&amp;ROW()-1)),""))</f>
        <v/>
      </c>
      <c r="AS160" s="7" t="str">
        <f ca="1">IF(AND($A160&lt;&gt;"",$A160&lt;&gt;"TOTAL"),IF(AND([3]PREMIOS_GRADOS!$BY158&lt;&gt;"",[3]PREMIOS_GRADOS!$BY158&lt;&gt;0),[3]PREMIOS_GRADOS!$BY158,""),IF($A160="TOTAL",SUM(INDIRECT("AS4:AS"&amp;ROW()-1)),""))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IF(AND($A160&lt;&gt;"",$A160&lt;&gt;"TOTAL"),IF(AND([3]PREMIOS_GRADOS!$CB158&lt;&gt;"",[3]PREMIOS_GRADOS!$CB158&lt;&gt;0),[3]PREMIOS_GRADOS!$CB158,""),IF($A160="TOTAL",SUM(INDIRECT("AU4:AU"&amp;ROW()-1)),""))</f>
        <v/>
      </c>
      <c r="AV160" s="7" t="str">
        <f ca="1">IF(AND($A160&lt;&gt;"",$A160&lt;&gt;"TOTAL"),IF(AND([3]PREMIOS_GRADOS!$CD158&lt;&gt;"",[3]PREMIOS_GRADOS!$CD158&lt;&gt;0),[3]PREMIOS_GRADOS!$CD158,""),IF($A160="TOTAL",SUM(INDIRECT("AV4:AV"&amp;ROW()-1)),""))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IF(AND($A160&lt;&gt;"",$A160&lt;&gt;"TOTAL"),IF(AND([3]PREMIOS_GRADOS!$CG158&lt;&gt;"",[3]PREMIOS_GRADOS!$CG158&lt;&gt;0),[3]PREMIOS_GRADOS!$CG158,""),IF($A160="TOTAL",SUM(INDIRECT("AX4:AX"&amp;ROW()-1)),""))</f>
        <v/>
      </c>
      <c r="AY160" s="7" t="str">
        <f ca="1">IF(AND($A160&lt;&gt;"",$A160&lt;&gt;"TOTAL"),IF(AND([3]PREMIOS_GRADOS!$CI158&lt;&gt;"",[3]PREMIOS_GRADOS!$CI158&lt;&gt;0),[3]PREMIOS_GRADOS!$CI158,""),IF($A160="TOTAL",SUM(INDIRECT("AY4:AY"&amp;ROW()-1)),""))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IF(AND($A160&lt;&gt;"",$A160&lt;&gt;"TOTAL"),IF(AND([3]PREMIOS_GRADOS!$CL158&lt;&gt;"",[3]PREMIOS_GRADOS!$CL158&lt;&gt;0),[3]PREMIOS_GRADOS!$CL158,""),IF($A160="TOTAL",SUM(INDIRECT("BA4:BA"&amp;ROW()-1)),""))</f>
        <v/>
      </c>
      <c r="BB160" s="7" t="str">
        <f ca="1">IF(AND($A160&lt;&gt;"",$A160&lt;&gt;"TOTAL"),IF(AND([3]PREMIOS_GRADOS!$CN158&lt;&gt;"",[3]PREMIOS_GRADOS!$CN158&lt;&gt;0),[3]PREMIOS_GRADOS!$CN158,""),IF($A160="TOTAL",SUM(INDIRECT("BB4:BB"&amp;ROW()-1)),""))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IF(AND($A160&lt;&gt;"",$A160&lt;&gt;"TOTAL"),IF(AND([3]PREMIOS_GRADOS!$CQ158&lt;&gt;"",[3]PREMIOS_GRADOS!$CQ158&lt;&gt;0),[3]PREMIOS_GRADOS!$CQ158,""),IF($A160="TOTAL",SUM(INDIRECT("BD4:BD"&amp;ROW()-1)),""))</f>
        <v/>
      </c>
      <c r="BE160" s="7" t="str">
        <f ca="1">IF(AND($A160&lt;&gt;"",$A160&lt;&gt;"TOTAL"),IF(AND([3]PREMIOS_GRADOS!$CS158&lt;&gt;"",[3]PREMIOS_GRADOS!$CS158&lt;&gt;0),[3]PREMIOS_GRADOS!$CS158,""),IF($A160="TOTAL",SUM(INDIRECT("BE4:BE"&amp;ROW()-1)),""))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IF([3]PREMIOS_GRADOS!$D159&lt;&gt;"",[3]PREMIOS_GRADOS!$D159,IF(AND([3]PREMIOS_GRADOS!$D159="",[3]PREMIOS_GRADOS!$D160="",[3]PREMIOS_GRADOS!$D158=""),"","TOTAL"))</f>
        <v/>
      </c>
      <c r="B161" s="7" t="str">
        <f ca="1">IF(AND($A161&lt;&gt;"",$A161&lt;&gt;"TOTAL"),IF(AND([3]PREMIOS_GRADOS!$E159&lt;&gt;"",[3]PREMIOS_GRADOS!$E159&lt;&gt;0),[3]PREMIOS_GRADOS!$E159,""),IF($A161="TOTAL",SUM(INDIRECT("B4:B"&amp;ROW()-1)),""))</f>
        <v/>
      </c>
      <c r="C161" s="7" t="str">
        <f ca="1">IF(AND($A161&lt;&gt;"",$A161&lt;&gt;"TOTAL"),IF(AND([3]PREMIOS_GRADOS!$G159&lt;&gt;"",[3]PREMIOS_GRADOS!$G159&lt;&gt;0),[3]PREMIOS_GRADOS!$G159,""),IF($A161="TOTAL",SUM(INDIRECT("C4:C"&amp;ROW()-1)),""))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IF(AND($A161&lt;&gt;"",$A161&lt;&gt;"TOTAL"),IF(AND([3]PREMIOS_GRADOS!$J159&lt;&gt;"",[3]PREMIOS_GRADOS!$J159&lt;&gt;0),[3]PREMIOS_GRADOS!$J159,""),IF($A161="TOTAL",SUM(INDIRECT("E4:E"&amp;ROW()-1)),""))</f>
        <v/>
      </c>
      <c r="F161" s="7" t="str">
        <f ca="1">IF(AND($A161&lt;&gt;"",$A161&lt;&gt;"TOTAL"),IF(AND([3]PREMIOS_GRADOS!$L159&lt;&gt;"",[3]PREMIOS_GRADOS!$L159&lt;&gt;0),[3]PREMIOS_GRADOS!$L159,""),IF($A161="TOTAL",SUM(INDIRECT("F4:F"&amp;ROW()-1)),""))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IF(AND($A161&lt;&gt;"",$A161&lt;&gt;"TOTAL"),IF(AND([3]PREMIOS_GRADOS!$O159&lt;&gt;"",[3]PREMIOS_GRADOS!$O159&lt;&gt;0),[3]PREMIOS_GRADOS!$O159,""),IF($A161="TOTAL",SUM(INDIRECT("H4:H"&amp;ROW()-1)),""))</f>
        <v/>
      </c>
      <c r="I161" s="7" t="str">
        <f ca="1">IF(AND($A161&lt;&gt;"",$A161&lt;&gt;"TOTAL"),IF(AND([3]PREMIOS_GRADOS!$Q159&lt;&gt;"",[3]PREMIOS_GRADOS!$Q159&lt;&gt;0),[3]PREMIOS_GRADOS!$Q159,""),IF($A161="TOTAL",SUM(INDIRECT("I4:I"&amp;ROW()-1)),""))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IF(AND($A161&lt;&gt;"",$A161&lt;&gt;"TOTAL"),IF(AND([3]PREMIOS_GRADOS!$T159&lt;&gt;"",[3]PREMIOS_GRADOS!$T159&lt;&gt;0),[3]PREMIOS_GRADOS!$T159,""),IF($A161="TOTAL",SUM(INDIRECT("K4:K"&amp;ROW()-1)),""))</f>
        <v/>
      </c>
      <c r="L161" s="7" t="str">
        <f ca="1">IF(AND($A161&lt;&gt;"",$A161&lt;&gt;"TOTAL"),IF(AND([3]PREMIOS_GRADOS!$V159&lt;&gt;"",[3]PREMIOS_GRADOS!$V159&lt;&gt;0),[3]PREMIOS_GRADOS!$V159,""),IF($A161="TOTAL",SUM(INDIRECT("L4:L"&amp;ROW()-1)),""))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IF(AND($A161&lt;&gt;"",$A161&lt;&gt;"TOTAL"),IF(AND([3]PREMIOS_GRADOS!$Y159&lt;&gt;"",[3]PREMIOS_GRADOS!$Y159&lt;&gt;0),[3]PREMIOS_GRADOS!$Y159,""),IF($A161="TOTAL",SUM(INDIRECT("N4:N"&amp;ROW()-1)),""))</f>
        <v/>
      </c>
      <c r="O161" s="7" t="str">
        <f ca="1">IF(AND($A161&lt;&gt;"",$A161&lt;&gt;"TOTAL"),IF(AND([3]PREMIOS_GRADOS!$AA159&lt;&gt;"",[3]PREMIOS_GRADOS!$AA159&lt;&gt;0),[3]PREMIOS_GRADOS!$AA159,""),IF($A161="TOTAL",SUM(INDIRECT("O4:O"&amp;ROW()-1)),""))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IF(AND($A161&lt;&gt;"",$A161&lt;&gt;"TOTAL"),IF(AND([3]PREMIOS_GRADOS!$AD159&lt;&gt;"",[3]PREMIOS_GRADOS!$AD159&lt;&gt;0),[3]PREMIOS_GRADOS!$AD159,""),IF($A161="TOTAL",SUM(INDIRECT("Q4:Q"&amp;ROW()-1)),""))</f>
        <v/>
      </c>
      <c r="R161" s="7" t="str">
        <f ca="1">IF(AND($A161&lt;&gt;"",$A161&lt;&gt;"TOTAL"),IF(AND([3]PREMIOS_GRADOS!$AF159&lt;&gt;"",[3]PREMIOS_GRADOS!$AF159&lt;&gt;0),[3]PREMIOS_GRADOS!$AF159,""),IF($A161="TOTAL",SUM(INDIRECT("R4:R"&amp;ROW()-1)),""))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IF(AND($A161&lt;&gt;"",$A161&lt;&gt;"TOTAL"),IF(AND([3]PREMIOS_GRADOS!$AI159&lt;&gt;"",[3]PREMIOS_GRADOS!$AI159&lt;&gt;0),[3]PREMIOS_GRADOS!$AI159,""),IF($A161="TOTAL",SUM(INDIRECT("T4:T"&amp;ROW()-1)),""))</f>
        <v/>
      </c>
      <c r="U161" s="7" t="str">
        <f ca="1">IF(AND($A161&lt;&gt;"",$A161&lt;&gt;"TOTAL"),IF(AND([3]PREMIOS_GRADOS!$AK159&lt;&gt;"",[3]PREMIOS_GRADOS!$AK159&lt;&gt;0),[3]PREMIOS_GRADOS!$AK159,""),IF($A161="TOTAL",SUM(INDIRECT("U4:U"&amp;ROW()-1)),""))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IF(AND($A161&lt;&gt;"",$A161&lt;&gt;"TOTAL"),IF(AND([3]PREMIOS_GRADOS!$AN159&lt;&gt;"",[3]PREMIOS_GRADOS!$AN159&lt;&gt;0),[3]PREMIOS_GRADOS!$AN159,""),IF($A161="TOTAL",SUM(INDIRECT("W4:W"&amp;ROW()-1)),""))</f>
        <v/>
      </c>
      <c r="X161" s="7" t="str">
        <f ca="1">IF(AND($A161&lt;&gt;"",$A161&lt;&gt;"TOTAL"),IF(AND([3]PREMIOS_GRADOS!$AP159&lt;&gt;"",[3]PREMIOS_GRADOS!$AP159&lt;&gt;0),[3]PREMIOS_GRADOS!$AP159,""),IF($A161="TOTAL",SUM(INDIRECT("X4:X"&amp;ROW()-1)),""))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IF(AND($A161&lt;&gt;"",$A161&lt;&gt;"TOTAL"),IF(AND([3]PREMIOS_GRADOS!$AS159&lt;&gt;"",[3]PREMIOS_GRADOS!$AS159&lt;&gt;0),[3]PREMIOS_GRADOS!$AS159,""),IF($A161="TOTAL",SUM(INDIRECT("Z4:Z"&amp;ROW()-1)),""))</f>
        <v/>
      </c>
      <c r="AA161" s="7" t="str">
        <f ca="1">IF(AND($A161&lt;&gt;"",$A161&lt;&gt;"TOTAL"),IF(AND([3]PREMIOS_GRADOS!$AU159&lt;&gt;"",[3]PREMIOS_GRADOS!$AU159&lt;&gt;0),[3]PREMIOS_GRADOS!$AU159,""),IF($A161="TOTAL",SUM(INDIRECT("AA4:AA"&amp;ROW()-1)),""))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IF(AND($A161&lt;&gt;"",$A161&lt;&gt;"TOTAL"),IF(AND([3]PREMIOS_GRADOS!$AX159&lt;&gt;"",[3]PREMIOS_GRADOS!$AX159&lt;&gt;0),[3]PREMIOS_GRADOS!$AX159,""),IF($A161="TOTAL",SUM(INDIRECT("AC4:AC"&amp;ROW()-1)),""))</f>
        <v/>
      </c>
      <c r="AD161" s="7" t="str">
        <f ca="1">IF(AND($A161&lt;&gt;"",$A161&lt;&gt;"TOTAL"),IF(AND([3]PREMIOS_GRADOS!$AZ159&lt;&gt;"",[3]PREMIOS_GRADOS!$AZ159&lt;&gt;0),[3]PREMIOS_GRADOS!$AZ159,""),IF($A161="TOTAL",SUM(INDIRECT("AD4:AD"&amp;ROW()-1)),""))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IF(AND($A161&lt;&gt;"",$A161&lt;&gt;"TOTAL"),IF(AND([3]PREMIOS_GRADOS!$BC159&lt;&gt;"",[3]PREMIOS_GRADOS!$BC159&lt;&gt;0),[3]PREMIOS_GRADOS!$BC159,""),IF($A161="TOTAL",SUM(INDIRECT("AF4:AF"&amp;ROW()-1)),""))</f>
        <v/>
      </c>
      <c r="AG161" s="7" t="str">
        <f ca="1">IF(AND($A161&lt;&gt;"",$A161&lt;&gt;"TOTAL"),IF(AND([3]PREMIOS_GRADOS!$BE159&lt;&gt;"",[3]PREMIOS_GRADOS!$BE159&lt;&gt;0),[3]PREMIOS_GRADOS!$BE159,""),IF($A161="TOTAL",SUM(INDIRECT("AG4:AG"&amp;ROW()-1)),""))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IF(AND($A161&lt;&gt;"",$A161&lt;&gt;"TOTAL"),IF(AND([3]PREMIOS_GRADOS!$BH159&lt;&gt;"",[3]PREMIOS_GRADOS!$BH159&lt;&gt;0),[3]PREMIOS_GRADOS!$BH159,""),IF($A161="TOTAL",SUM(INDIRECT("AI4:AI"&amp;ROW()-1)),""))</f>
        <v/>
      </c>
      <c r="AJ161" s="7" t="str">
        <f ca="1">IF(AND($A161&lt;&gt;"",$A161&lt;&gt;"TOTAL"),IF(AND([3]PREMIOS_GRADOS!$BJ159&lt;&gt;"",[3]PREMIOS_GRADOS!$BJ159&lt;&gt;0),[3]PREMIOS_GRADOS!$BJ159,""),IF($A161="TOTAL",SUM(INDIRECT("AJ4:AJ"&amp;ROW()-1)),""))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IF(AND($A161&lt;&gt;"",$A161&lt;&gt;"TOTAL"),IF(AND([3]PREMIOS_GRADOS!$BM159&lt;&gt;"",[3]PREMIOS_GRADOS!$BM159&lt;&gt;0),[3]PREMIOS_GRADOS!$BM159,""),IF($A161="TOTAL",SUM(INDIRECT("AL4:AL"&amp;ROW()-1)),""))</f>
        <v/>
      </c>
      <c r="AM161" s="7" t="str">
        <f ca="1">IF(AND($A161&lt;&gt;"",$A161&lt;&gt;"TOTAL"),IF(AND([3]PREMIOS_GRADOS!$BO159&lt;&gt;"",[3]PREMIOS_GRADOS!$BO159&lt;&gt;0),[3]PREMIOS_GRADOS!$BO159,""),IF($A161="TOTAL",SUM(INDIRECT("AM4:AM"&amp;ROW()-1)),""))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IF(AND($A161&lt;&gt;"",$A161&lt;&gt;"TOTAL"),IF(AND([3]PREMIOS_GRADOS!$BR159&lt;&gt;"",[3]PREMIOS_GRADOS!$BR159&lt;&gt;0),[3]PREMIOS_GRADOS!$BR159,""),IF($A161="TOTAL",SUM(INDIRECT("AO4:AO"&amp;ROW()-1)),""))</f>
        <v/>
      </c>
      <c r="AP161" s="7" t="str">
        <f ca="1">IF(AND($A161&lt;&gt;"",$A161&lt;&gt;"TOTAL"),IF(AND([3]PREMIOS_GRADOS!$BT159&lt;&gt;"",[3]PREMIOS_GRADOS!$BT159&lt;&gt;0),[3]PREMIOS_GRADOS!$BT159,""),IF($A161="TOTAL",SUM(INDIRECT("AP4:AP"&amp;ROW()-1)),""))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IF(AND($A161&lt;&gt;"",$A161&lt;&gt;"TOTAL"),IF(AND([3]PREMIOS_GRADOS!$BW159&lt;&gt;"",[3]PREMIOS_GRADOS!$BW159&lt;&gt;0),[3]PREMIOS_GRADOS!$BW159,""),IF($A161="TOTAL",SUM(INDIRECT("AR4:AR"&amp;ROW()-1)),""))</f>
        <v/>
      </c>
      <c r="AS161" s="7" t="str">
        <f ca="1">IF(AND($A161&lt;&gt;"",$A161&lt;&gt;"TOTAL"),IF(AND([3]PREMIOS_GRADOS!$BY159&lt;&gt;"",[3]PREMIOS_GRADOS!$BY159&lt;&gt;0),[3]PREMIOS_GRADOS!$BY159,""),IF($A161="TOTAL",SUM(INDIRECT("AS4:AS"&amp;ROW()-1)),""))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IF(AND($A161&lt;&gt;"",$A161&lt;&gt;"TOTAL"),IF(AND([3]PREMIOS_GRADOS!$CB159&lt;&gt;"",[3]PREMIOS_GRADOS!$CB159&lt;&gt;0),[3]PREMIOS_GRADOS!$CB159,""),IF($A161="TOTAL",SUM(INDIRECT("AU4:AU"&amp;ROW()-1)),""))</f>
        <v/>
      </c>
      <c r="AV161" s="7" t="str">
        <f ca="1">IF(AND($A161&lt;&gt;"",$A161&lt;&gt;"TOTAL"),IF(AND([3]PREMIOS_GRADOS!$CD159&lt;&gt;"",[3]PREMIOS_GRADOS!$CD159&lt;&gt;0),[3]PREMIOS_GRADOS!$CD159,""),IF($A161="TOTAL",SUM(INDIRECT("AV4:AV"&amp;ROW()-1)),""))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IF(AND($A161&lt;&gt;"",$A161&lt;&gt;"TOTAL"),IF(AND([3]PREMIOS_GRADOS!$CG159&lt;&gt;"",[3]PREMIOS_GRADOS!$CG159&lt;&gt;0),[3]PREMIOS_GRADOS!$CG159,""),IF($A161="TOTAL",SUM(INDIRECT("AX4:AX"&amp;ROW()-1)),""))</f>
        <v/>
      </c>
      <c r="AY161" s="7" t="str">
        <f ca="1">IF(AND($A161&lt;&gt;"",$A161&lt;&gt;"TOTAL"),IF(AND([3]PREMIOS_GRADOS!$CI159&lt;&gt;"",[3]PREMIOS_GRADOS!$CI159&lt;&gt;0),[3]PREMIOS_GRADOS!$CI159,""),IF($A161="TOTAL",SUM(INDIRECT("AY4:AY"&amp;ROW()-1)),""))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IF(AND($A161&lt;&gt;"",$A161&lt;&gt;"TOTAL"),IF(AND([3]PREMIOS_GRADOS!$CL159&lt;&gt;"",[3]PREMIOS_GRADOS!$CL159&lt;&gt;0),[3]PREMIOS_GRADOS!$CL159,""),IF($A161="TOTAL",SUM(INDIRECT("BA4:BA"&amp;ROW()-1)),""))</f>
        <v/>
      </c>
      <c r="BB161" s="7" t="str">
        <f ca="1">IF(AND($A161&lt;&gt;"",$A161&lt;&gt;"TOTAL"),IF(AND([3]PREMIOS_GRADOS!$CN159&lt;&gt;"",[3]PREMIOS_GRADOS!$CN159&lt;&gt;0),[3]PREMIOS_GRADOS!$CN159,""),IF($A161="TOTAL",SUM(INDIRECT("BB4:BB"&amp;ROW()-1)),""))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IF(AND($A161&lt;&gt;"",$A161&lt;&gt;"TOTAL"),IF(AND([3]PREMIOS_GRADOS!$CQ159&lt;&gt;"",[3]PREMIOS_GRADOS!$CQ159&lt;&gt;0),[3]PREMIOS_GRADOS!$CQ159,""),IF($A161="TOTAL",SUM(INDIRECT("BD4:BD"&amp;ROW()-1)),""))</f>
        <v/>
      </c>
      <c r="BE161" s="7" t="str">
        <f ca="1">IF(AND($A161&lt;&gt;"",$A161&lt;&gt;"TOTAL"),IF(AND([3]PREMIOS_GRADOS!$CS159&lt;&gt;"",[3]PREMIOS_GRADOS!$CS159&lt;&gt;0),[3]PREMIOS_GRADOS!$CS159,""),IF($A161="TOTAL",SUM(INDIRECT("BE4:BE"&amp;ROW()-1)),""))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IF([3]PREMIOS_GRADOS!$D160&lt;&gt;"",[3]PREMIOS_GRADOS!$D160,IF(AND([3]PREMIOS_GRADOS!$D160="",[3]PREMIOS_GRADOS!$D161="",[3]PREMIOS_GRADOS!$D159=""),"","TOTAL"))</f>
        <v/>
      </c>
      <c r="B162" s="7" t="str">
        <f ca="1">IF(AND($A162&lt;&gt;"",$A162&lt;&gt;"TOTAL"),IF(AND([3]PREMIOS_GRADOS!$E160&lt;&gt;"",[3]PREMIOS_GRADOS!$E160&lt;&gt;0),[3]PREMIOS_GRADOS!$E160,""),IF($A162="TOTAL",SUM(INDIRECT("B4:B"&amp;ROW()-1)),""))</f>
        <v/>
      </c>
      <c r="C162" s="7" t="str">
        <f ca="1">IF(AND($A162&lt;&gt;"",$A162&lt;&gt;"TOTAL"),IF(AND([3]PREMIOS_GRADOS!$G160&lt;&gt;"",[3]PREMIOS_GRADOS!$G160&lt;&gt;0),[3]PREMIOS_GRADOS!$G160,""),IF($A162="TOTAL",SUM(INDIRECT("C4:C"&amp;ROW()-1)),""))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IF(AND($A162&lt;&gt;"",$A162&lt;&gt;"TOTAL"),IF(AND([3]PREMIOS_GRADOS!$J160&lt;&gt;"",[3]PREMIOS_GRADOS!$J160&lt;&gt;0),[3]PREMIOS_GRADOS!$J160,""),IF($A162="TOTAL",SUM(INDIRECT("E4:E"&amp;ROW()-1)),""))</f>
        <v/>
      </c>
      <c r="F162" s="7" t="str">
        <f ca="1">IF(AND($A162&lt;&gt;"",$A162&lt;&gt;"TOTAL"),IF(AND([3]PREMIOS_GRADOS!$L160&lt;&gt;"",[3]PREMIOS_GRADOS!$L160&lt;&gt;0),[3]PREMIOS_GRADOS!$L160,""),IF($A162="TOTAL",SUM(INDIRECT("F4:F"&amp;ROW()-1)),""))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IF(AND($A162&lt;&gt;"",$A162&lt;&gt;"TOTAL"),IF(AND([3]PREMIOS_GRADOS!$O160&lt;&gt;"",[3]PREMIOS_GRADOS!$O160&lt;&gt;0),[3]PREMIOS_GRADOS!$O160,""),IF($A162="TOTAL",SUM(INDIRECT("H4:H"&amp;ROW()-1)),""))</f>
        <v/>
      </c>
      <c r="I162" s="7" t="str">
        <f ca="1">IF(AND($A162&lt;&gt;"",$A162&lt;&gt;"TOTAL"),IF(AND([3]PREMIOS_GRADOS!$Q160&lt;&gt;"",[3]PREMIOS_GRADOS!$Q160&lt;&gt;0),[3]PREMIOS_GRADOS!$Q160,""),IF($A162="TOTAL",SUM(INDIRECT("I4:I"&amp;ROW()-1)),""))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IF(AND($A162&lt;&gt;"",$A162&lt;&gt;"TOTAL"),IF(AND([3]PREMIOS_GRADOS!$T160&lt;&gt;"",[3]PREMIOS_GRADOS!$T160&lt;&gt;0),[3]PREMIOS_GRADOS!$T160,""),IF($A162="TOTAL",SUM(INDIRECT("K4:K"&amp;ROW()-1)),""))</f>
        <v/>
      </c>
      <c r="L162" s="7" t="str">
        <f ca="1">IF(AND($A162&lt;&gt;"",$A162&lt;&gt;"TOTAL"),IF(AND([3]PREMIOS_GRADOS!$V160&lt;&gt;"",[3]PREMIOS_GRADOS!$V160&lt;&gt;0),[3]PREMIOS_GRADOS!$V160,""),IF($A162="TOTAL",SUM(INDIRECT("L4:L"&amp;ROW()-1)),""))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IF(AND($A162&lt;&gt;"",$A162&lt;&gt;"TOTAL"),IF(AND([3]PREMIOS_GRADOS!$Y160&lt;&gt;"",[3]PREMIOS_GRADOS!$Y160&lt;&gt;0),[3]PREMIOS_GRADOS!$Y160,""),IF($A162="TOTAL",SUM(INDIRECT("N4:N"&amp;ROW()-1)),""))</f>
        <v/>
      </c>
      <c r="O162" s="7" t="str">
        <f ca="1">IF(AND($A162&lt;&gt;"",$A162&lt;&gt;"TOTAL"),IF(AND([3]PREMIOS_GRADOS!$AA160&lt;&gt;"",[3]PREMIOS_GRADOS!$AA160&lt;&gt;0),[3]PREMIOS_GRADOS!$AA160,""),IF($A162="TOTAL",SUM(INDIRECT("O4:O"&amp;ROW()-1)),""))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IF(AND($A162&lt;&gt;"",$A162&lt;&gt;"TOTAL"),IF(AND([3]PREMIOS_GRADOS!$AD160&lt;&gt;"",[3]PREMIOS_GRADOS!$AD160&lt;&gt;0),[3]PREMIOS_GRADOS!$AD160,""),IF($A162="TOTAL",SUM(INDIRECT("Q4:Q"&amp;ROW()-1)),""))</f>
        <v/>
      </c>
      <c r="R162" s="7" t="str">
        <f ca="1">IF(AND($A162&lt;&gt;"",$A162&lt;&gt;"TOTAL"),IF(AND([3]PREMIOS_GRADOS!$AF160&lt;&gt;"",[3]PREMIOS_GRADOS!$AF160&lt;&gt;0),[3]PREMIOS_GRADOS!$AF160,""),IF($A162="TOTAL",SUM(INDIRECT("R4:R"&amp;ROW()-1)),""))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IF(AND($A162&lt;&gt;"",$A162&lt;&gt;"TOTAL"),IF(AND([3]PREMIOS_GRADOS!$AI160&lt;&gt;"",[3]PREMIOS_GRADOS!$AI160&lt;&gt;0),[3]PREMIOS_GRADOS!$AI160,""),IF($A162="TOTAL",SUM(INDIRECT("T4:T"&amp;ROW()-1)),""))</f>
        <v/>
      </c>
      <c r="U162" s="7" t="str">
        <f ca="1">IF(AND($A162&lt;&gt;"",$A162&lt;&gt;"TOTAL"),IF(AND([3]PREMIOS_GRADOS!$AK160&lt;&gt;"",[3]PREMIOS_GRADOS!$AK160&lt;&gt;0),[3]PREMIOS_GRADOS!$AK160,""),IF($A162="TOTAL",SUM(INDIRECT("U4:U"&amp;ROW()-1)),""))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IF(AND($A162&lt;&gt;"",$A162&lt;&gt;"TOTAL"),IF(AND([3]PREMIOS_GRADOS!$AN160&lt;&gt;"",[3]PREMIOS_GRADOS!$AN160&lt;&gt;0),[3]PREMIOS_GRADOS!$AN160,""),IF($A162="TOTAL",SUM(INDIRECT("W4:W"&amp;ROW()-1)),""))</f>
        <v/>
      </c>
      <c r="X162" s="7" t="str">
        <f ca="1">IF(AND($A162&lt;&gt;"",$A162&lt;&gt;"TOTAL"),IF(AND([3]PREMIOS_GRADOS!$AP160&lt;&gt;"",[3]PREMIOS_GRADOS!$AP160&lt;&gt;0),[3]PREMIOS_GRADOS!$AP160,""),IF($A162="TOTAL",SUM(INDIRECT("X4:X"&amp;ROW()-1)),""))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IF(AND($A162&lt;&gt;"",$A162&lt;&gt;"TOTAL"),IF(AND([3]PREMIOS_GRADOS!$AS160&lt;&gt;"",[3]PREMIOS_GRADOS!$AS160&lt;&gt;0),[3]PREMIOS_GRADOS!$AS160,""),IF($A162="TOTAL",SUM(INDIRECT("Z4:Z"&amp;ROW()-1)),""))</f>
        <v/>
      </c>
      <c r="AA162" s="7" t="str">
        <f ca="1">IF(AND($A162&lt;&gt;"",$A162&lt;&gt;"TOTAL"),IF(AND([3]PREMIOS_GRADOS!$AU160&lt;&gt;"",[3]PREMIOS_GRADOS!$AU160&lt;&gt;0),[3]PREMIOS_GRADOS!$AU160,""),IF($A162="TOTAL",SUM(INDIRECT("AA4:AA"&amp;ROW()-1)),""))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IF(AND($A162&lt;&gt;"",$A162&lt;&gt;"TOTAL"),IF(AND([3]PREMIOS_GRADOS!$AX160&lt;&gt;"",[3]PREMIOS_GRADOS!$AX160&lt;&gt;0),[3]PREMIOS_GRADOS!$AX160,""),IF($A162="TOTAL",SUM(INDIRECT("AC4:AC"&amp;ROW()-1)),""))</f>
        <v/>
      </c>
      <c r="AD162" s="7" t="str">
        <f ca="1">IF(AND($A162&lt;&gt;"",$A162&lt;&gt;"TOTAL"),IF(AND([3]PREMIOS_GRADOS!$AZ160&lt;&gt;"",[3]PREMIOS_GRADOS!$AZ160&lt;&gt;0),[3]PREMIOS_GRADOS!$AZ160,""),IF($A162="TOTAL",SUM(INDIRECT("AD4:AD"&amp;ROW()-1)),""))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IF(AND($A162&lt;&gt;"",$A162&lt;&gt;"TOTAL"),IF(AND([3]PREMIOS_GRADOS!$BC160&lt;&gt;"",[3]PREMIOS_GRADOS!$BC160&lt;&gt;0),[3]PREMIOS_GRADOS!$BC160,""),IF($A162="TOTAL",SUM(INDIRECT("AF4:AF"&amp;ROW()-1)),""))</f>
        <v/>
      </c>
      <c r="AG162" s="7" t="str">
        <f ca="1">IF(AND($A162&lt;&gt;"",$A162&lt;&gt;"TOTAL"),IF(AND([3]PREMIOS_GRADOS!$BE160&lt;&gt;"",[3]PREMIOS_GRADOS!$BE160&lt;&gt;0),[3]PREMIOS_GRADOS!$BE160,""),IF($A162="TOTAL",SUM(INDIRECT("AG4:AG"&amp;ROW()-1)),""))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IF(AND($A162&lt;&gt;"",$A162&lt;&gt;"TOTAL"),IF(AND([3]PREMIOS_GRADOS!$BH160&lt;&gt;"",[3]PREMIOS_GRADOS!$BH160&lt;&gt;0),[3]PREMIOS_GRADOS!$BH160,""),IF($A162="TOTAL",SUM(INDIRECT("AI4:AI"&amp;ROW()-1)),""))</f>
        <v/>
      </c>
      <c r="AJ162" s="7" t="str">
        <f ca="1">IF(AND($A162&lt;&gt;"",$A162&lt;&gt;"TOTAL"),IF(AND([3]PREMIOS_GRADOS!$BJ160&lt;&gt;"",[3]PREMIOS_GRADOS!$BJ160&lt;&gt;0),[3]PREMIOS_GRADOS!$BJ160,""),IF($A162="TOTAL",SUM(INDIRECT("AJ4:AJ"&amp;ROW()-1)),""))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IF(AND($A162&lt;&gt;"",$A162&lt;&gt;"TOTAL"),IF(AND([3]PREMIOS_GRADOS!$BM160&lt;&gt;"",[3]PREMIOS_GRADOS!$BM160&lt;&gt;0),[3]PREMIOS_GRADOS!$BM160,""),IF($A162="TOTAL",SUM(INDIRECT("AL4:AL"&amp;ROW()-1)),""))</f>
        <v/>
      </c>
      <c r="AM162" s="7" t="str">
        <f ca="1">IF(AND($A162&lt;&gt;"",$A162&lt;&gt;"TOTAL"),IF(AND([3]PREMIOS_GRADOS!$BO160&lt;&gt;"",[3]PREMIOS_GRADOS!$BO160&lt;&gt;0),[3]PREMIOS_GRADOS!$BO160,""),IF($A162="TOTAL",SUM(INDIRECT("AM4:AM"&amp;ROW()-1)),""))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IF(AND($A162&lt;&gt;"",$A162&lt;&gt;"TOTAL"),IF(AND([3]PREMIOS_GRADOS!$BR160&lt;&gt;"",[3]PREMIOS_GRADOS!$BR160&lt;&gt;0),[3]PREMIOS_GRADOS!$BR160,""),IF($A162="TOTAL",SUM(INDIRECT("AO4:AO"&amp;ROW()-1)),""))</f>
        <v/>
      </c>
      <c r="AP162" s="7" t="str">
        <f ca="1">IF(AND($A162&lt;&gt;"",$A162&lt;&gt;"TOTAL"),IF(AND([3]PREMIOS_GRADOS!$BT160&lt;&gt;"",[3]PREMIOS_GRADOS!$BT160&lt;&gt;0),[3]PREMIOS_GRADOS!$BT160,""),IF($A162="TOTAL",SUM(INDIRECT("AP4:AP"&amp;ROW()-1)),""))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IF(AND($A162&lt;&gt;"",$A162&lt;&gt;"TOTAL"),IF(AND([3]PREMIOS_GRADOS!$BW160&lt;&gt;"",[3]PREMIOS_GRADOS!$BW160&lt;&gt;0),[3]PREMIOS_GRADOS!$BW160,""),IF($A162="TOTAL",SUM(INDIRECT("AR4:AR"&amp;ROW()-1)),""))</f>
        <v/>
      </c>
      <c r="AS162" s="7" t="str">
        <f ca="1">IF(AND($A162&lt;&gt;"",$A162&lt;&gt;"TOTAL"),IF(AND([3]PREMIOS_GRADOS!$BY160&lt;&gt;"",[3]PREMIOS_GRADOS!$BY160&lt;&gt;0),[3]PREMIOS_GRADOS!$BY160,""),IF($A162="TOTAL",SUM(INDIRECT("AS4:AS"&amp;ROW()-1)),""))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IF(AND($A162&lt;&gt;"",$A162&lt;&gt;"TOTAL"),IF(AND([3]PREMIOS_GRADOS!$CB160&lt;&gt;"",[3]PREMIOS_GRADOS!$CB160&lt;&gt;0),[3]PREMIOS_GRADOS!$CB160,""),IF($A162="TOTAL",SUM(INDIRECT("AU4:AU"&amp;ROW()-1)),""))</f>
        <v/>
      </c>
      <c r="AV162" s="7" t="str">
        <f ca="1">IF(AND($A162&lt;&gt;"",$A162&lt;&gt;"TOTAL"),IF(AND([3]PREMIOS_GRADOS!$CD160&lt;&gt;"",[3]PREMIOS_GRADOS!$CD160&lt;&gt;0),[3]PREMIOS_GRADOS!$CD160,""),IF($A162="TOTAL",SUM(INDIRECT("AV4:AV"&amp;ROW()-1)),""))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IF(AND($A162&lt;&gt;"",$A162&lt;&gt;"TOTAL"),IF(AND([3]PREMIOS_GRADOS!$CG160&lt;&gt;"",[3]PREMIOS_GRADOS!$CG160&lt;&gt;0),[3]PREMIOS_GRADOS!$CG160,""),IF($A162="TOTAL",SUM(INDIRECT("AX4:AX"&amp;ROW()-1)),""))</f>
        <v/>
      </c>
      <c r="AY162" s="7" t="str">
        <f ca="1">IF(AND($A162&lt;&gt;"",$A162&lt;&gt;"TOTAL"),IF(AND([3]PREMIOS_GRADOS!$CI160&lt;&gt;"",[3]PREMIOS_GRADOS!$CI160&lt;&gt;0),[3]PREMIOS_GRADOS!$CI160,""),IF($A162="TOTAL",SUM(INDIRECT("AY4:AY"&amp;ROW()-1)),""))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IF(AND($A162&lt;&gt;"",$A162&lt;&gt;"TOTAL"),IF(AND([3]PREMIOS_GRADOS!$CL160&lt;&gt;"",[3]PREMIOS_GRADOS!$CL160&lt;&gt;0),[3]PREMIOS_GRADOS!$CL160,""),IF($A162="TOTAL",SUM(INDIRECT("BA4:BA"&amp;ROW()-1)),""))</f>
        <v/>
      </c>
      <c r="BB162" s="7" t="str">
        <f ca="1">IF(AND($A162&lt;&gt;"",$A162&lt;&gt;"TOTAL"),IF(AND([3]PREMIOS_GRADOS!$CN160&lt;&gt;"",[3]PREMIOS_GRADOS!$CN160&lt;&gt;0),[3]PREMIOS_GRADOS!$CN160,""),IF($A162="TOTAL",SUM(INDIRECT("BB4:BB"&amp;ROW()-1)),""))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IF(AND($A162&lt;&gt;"",$A162&lt;&gt;"TOTAL"),IF(AND([3]PREMIOS_GRADOS!$CQ160&lt;&gt;"",[3]PREMIOS_GRADOS!$CQ160&lt;&gt;0),[3]PREMIOS_GRADOS!$CQ160,""),IF($A162="TOTAL",SUM(INDIRECT("BD4:BD"&amp;ROW()-1)),""))</f>
        <v/>
      </c>
      <c r="BE162" s="7" t="str">
        <f ca="1">IF(AND($A162&lt;&gt;"",$A162&lt;&gt;"TOTAL"),IF(AND([3]PREMIOS_GRADOS!$CS160&lt;&gt;"",[3]PREMIOS_GRADOS!$CS160&lt;&gt;0),[3]PREMIOS_GRADOS!$CS160,""),IF($A162="TOTAL",SUM(INDIRECT("BE4:BE"&amp;ROW()-1)),""))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IF([3]PREMIOS_GRADOS!$D161&lt;&gt;"",[3]PREMIOS_GRADOS!$D161,IF(AND([3]PREMIOS_GRADOS!$D161="",[3]PREMIOS_GRADOS!$D162="",[3]PREMIOS_GRADOS!$D160=""),"","TOTAL"))</f>
        <v/>
      </c>
      <c r="B163" s="7" t="str">
        <f ca="1">IF(AND($A163&lt;&gt;"",$A163&lt;&gt;"TOTAL"),IF(AND([3]PREMIOS_GRADOS!$E161&lt;&gt;"",[3]PREMIOS_GRADOS!$E161&lt;&gt;0),[3]PREMIOS_GRADOS!$E161,""),IF($A163="TOTAL",SUM(INDIRECT("B4:B"&amp;ROW()-1)),""))</f>
        <v/>
      </c>
      <c r="C163" s="7" t="str">
        <f ca="1">IF(AND($A163&lt;&gt;"",$A163&lt;&gt;"TOTAL"),IF(AND([3]PREMIOS_GRADOS!$G161&lt;&gt;"",[3]PREMIOS_GRADOS!$G161&lt;&gt;0),[3]PREMIOS_GRADOS!$G161,""),IF($A163="TOTAL",SUM(INDIRECT("C4:C"&amp;ROW()-1)),""))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IF(AND($A163&lt;&gt;"",$A163&lt;&gt;"TOTAL"),IF(AND([3]PREMIOS_GRADOS!$J161&lt;&gt;"",[3]PREMIOS_GRADOS!$J161&lt;&gt;0),[3]PREMIOS_GRADOS!$J161,""),IF($A163="TOTAL",SUM(INDIRECT("E4:E"&amp;ROW()-1)),""))</f>
        <v/>
      </c>
      <c r="F163" s="7" t="str">
        <f ca="1">IF(AND($A163&lt;&gt;"",$A163&lt;&gt;"TOTAL"),IF(AND([3]PREMIOS_GRADOS!$L161&lt;&gt;"",[3]PREMIOS_GRADOS!$L161&lt;&gt;0),[3]PREMIOS_GRADOS!$L161,""),IF($A163="TOTAL",SUM(INDIRECT("F4:F"&amp;ROW()-1)),""))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IF(AND($A163&lt;&gt;"",$A163&lt;&gt;"TOTAL"),IF(AND([3]PREMIOS_GRADOS!$O161&lt;&gt;"",[3]PREMIOS_GRADOS!$O161&lt;&gt;0),[3]PREMIOS_GRADOS!$O161,""),IF($A163="TOTAL",SUM(INDIRECT("H4:H"&amp;ROW()-1)),""))</f>
        <v/>
      </c>
      <c r="I163" s="7" t="str">
        <f ca="1">IF(AND($A163&lt;&gt;"",$A163&lt;&gt;"TOTAL"),IF(AND([3]PREMIOS_GRADOS!$Q161&lt;&gt;"",[3]PREMIOS_GRADOS!$Q161&lt;&gt;0),[3]PREMIOS_GRADOS!$Q161,""),IF($A163="TOTAL",SUM(INDIRECT("I4:I"&amp;ROW()-1)),""))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IF(AND($A163&lt;&gt;"",$A163&lt;&gt;"TOTAL"),IF(AND([3]PREMIOS_GRADOS!$T161&lt;&gt;"",[3]PREMIOS_GRADOS!$T161&lt;&gt;0),[3]PREMIOS_GRADOS!$T161,""),IF($A163="TOTAL",SUM(INDIRECT("K4:K"&amp;ROW()-1)),""))</f>
        <v/>
      </c>
      <c r="L163" s="7" t="str">
        <f ca="1">IF(AND($A163&lt;&gt;"",$A163&lt;&gt;"TOTAL"),IF(AND([3]PREMIOS_GRADOS!$V161&lt;&gt;"",[3]PREMIOS_GRADOS!$V161&lt;&gt;0),[3]PREMIOS_GRADOS!$V161,""),IF($A163="TOTAL",SUM(INDIRECT("L4:L"&amp;ROW()-1)),""))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IF(AND($A163&lt;&gt;"",$A163&lt;&gt;"TOTAL"),IF(AND([3]PREMIOS_GRADOS!$Y161&lt;&gt;"",[3]PREMIOS_GRADOS!$Y161&lt;&gt;0),[3]PREMIOS_GRADOS!$Y161,""),IF($A163="TOTAL",SUM(INDIRECT("N4:N"&amp;ROW()-1)),""))</f>
        <v/>
      </c>
      <c r="O163" s="7" t="str">
        <f ca="1">IF(AND($A163&lt;&gt;"",$A163&lt;&gt;"TOTAL"),IF(AND([3]PREMIOS_GRADOS!$AA161&lt;&gt;"",[3]PREMIOS_GRADOS!$AA161&lt;&gt;0),[3]PREMIOS_GRADOS!$AA161,""),IF($A163="TOTAL",SUM(INDIRECT("O4:O"&amp;ROW()-1)),""))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IF(AND($A163&lt;&gt;"",$A163&lt;&gt;"TOTAL"),IF(AND([3]PREMIOS_GRADOS!$AD161&lt;&gt;"",[3]PREMIOS_GRADOS!$AD161&lt;&gt;0),[3]PREMIOS_GRADOS!$AD161,""),IF($A163="TOTAL",SUM(INDIRECT("Q4:Q"&amp;ROW()-1)),""))</f>
        <v/>
      </c>
      <c r="R163" s="7" t="str">
        <f ca="1">IF(AND($A163&lt;&gt;"",$A163&lt;&gt;"TOTAL"),IF(AND([3]PREMIOS_GRADOS!$AF161&lt;&gt;"",[3]PREMIOS_GRADOS!$AF161&lt;&gt;0),[3]PREMIOS_GRADOS!$AF161,""),IF($A163="TOTAL",SUM(INDIRECT("R4:R"&amp;ROW()-1)),""))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IF(AND($A163&lt;&gt;"",$A163&lt;&gt;"TOTAL"),IF(AND([3]PREMIOS_GRADOS!$AI161&lt;&gt;"",[3]PREMIOS_GRADOS!$AI161&lt;&gt;0),[3]PREMIOS_GRADOS!$AI161,""),IF($A163="TOTAL",SUM(INDIRECT("T4:T"&amp;ROW()-1)),""))</f>
        <v/>
      </c>
      <c r="U163" s="7" t="str">
        <f ca="1">IF(AND($A163&lt;&gt;"",$A163&lt;&gt;"TOTAL"),IF(AND([3]PREMIOS_GRADOS!$AK161&lt;&gt;"",[3]PREMIOS_GRADOS!$AK161&lt;&gt;0),[3]PREMIOS_GRADOS!$AK161,""),IF($A163="TOTAL",SUM(INDIRECT("U4:U"&amp;ROW()-1)),""))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IF(AND($A163&lt;&gt;"",$A163&lt;&gt;"TOTAL"),IF(AND([3]PREMIOS_GRADOS!$AN161&lt;&gt;"",[3]PREMIOS_GRADOS!$AN161&lt;&gt;0),[3]PREMIOS_GRADOS!$AN161,""),IF($A163="TOTAL",SUM(INDIRECT("W4:W"&amp;ROW()-1)),""))</f>
        <v/>
      </c>
      <c r="X163" s="7" t="str">
        <f ca="1">IF(AND($A163&lt;&gt;"",$A163&lt;&gt;"TOTAL"),IF(AND([3]PREMIOS_GRADOS!$AP161&lt;&gt;"",[3]PREMIOS_GRADOS!$AP161&lt;&gt;0),[3]PREMIOS_GRADOS!$AP161,""),IF($A163="TOTAL",SUM(INDIRECT("X4:X"&amp;ROW()-1)),""))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IF(AND($A163&lt;&gt;"",$A163&lt;&gt;"TOTAL"),IF(AND([3]PREMIOS_GRADOS!$AS161&lt;&gt;"",[3]PREMIOS_GRADOS!$AS161&lt;&gt;0),[3]PREMIOS_GRADOS!$AS161,""),IF($A163="TOTAL",SUM(INDIRECT("Z4:Z"&amp;ROW()-1)),""))</f>
        <v/>
      </c>
      <c r="AA163" s="7" t="str">
        <f ca="1">IF(AND($A163&lt;&gt;"",$A163&lt;&gt;"TOTAL"),IF(AND([3]PREMIOS_GRADOS!$AU161&lt;&gt;"",[3]PREMIOS_GRADOS!$AU161&lt;&gt;0),[3]PREMIOS_GRADOS!$AU161,""),IF($A163="TOTAL",SUM(INDIRECT("AA4:AA"&amp;ROW()-1)),""))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IF(AND($A163&lt;&gt;"",$A163&lt;&gt;"TOTAL"),IF(AND([3]PREMIOS_GRADOS!$AX161&lt;&gt;"",[3]PREMIOS_GRADOS!$AX161&lt;&gt;0),[3]PREMIOS_GRADOS!$AX161,""),IF($A163="TOTAL",SUM(INDIRECT("AC4:AC"&amp;ROW()-1)),""))</f>
        <v/>
      </c>
      <c r="AD163" s="7" t="str">
        <f ca="1">IF(AND($A163&lt;&gt;"",$A163&lt;&gt;"TOTAL"),IF(AND([3]PREMIOS_GRADOS!$AZ161&lt;&gt;"",[3]PREMIOS_GRADOS!$AZ161&lt;&gt;0),[3]PREMIOS_GRADOS!$AZ161,""),IF($A163="TOTAL",SUM(INDIRECT("AD4:AD"&amp;ROW()-1)),""))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IF(AND($A163&lt;&gt;"",$A163&lt;&gt;"TOTAL"),IF(AND([3]PREMIOS_GRADOS!$BC161&lt;&gt;"",[3]PREMIOS_GRADOS!$BC161&lt;&gt;0),[3]PREMIOS_GRADOS!$BC161,""),IF($A163="TOTAL",SUM(INDIRECT("AF4:AF"&amp;ROW()-1)),""))</f>
        <v/>
      </c>
      <c r="AG163" s="7" t="str">
        <f ca="1">IF(AND($A163&lt;&gt;"",$A163&lt;&gt;"TOTAL"),IF(AND([3]PREMIOS_GRADOS!$BE161&lt;&gt;"",[3]PREMIOS_GRADOS!$BE161&lt;&gt;0),[3]PREMIOS_GRADOS!$BE161,""),IF($A163="TOTAL",SUM(INDIRECT("AG4:AG"&amp;ROW()-1)),""))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IF(AND($A163&lt;&gt;"",$A163&lt;&gt;"TOTAL"),IF(AND([3]PREMIOS_GRADOS!$BH161&lt;&gt;"",[3]PREMIOS_GRADOS!$BH161&lt;&gt;0),[3]PREMIOS_GRADOS!$BH161,""),IF($A163="TOTAL",SUM(INDIRECT("AI4:AI"&amp;ROW()-1)),""))</f>
        <v/>
      </c>
      <c r="AJ163" s="7" t="str">
        <f ca="1">IF(AND($A163&lt;&gt;"",$A163&lt;&gt;"TOTAL"),IF(AND([3]PREMIOS_GRADOS!$BJ161&lt;&gt;"",[3]PREMIOS_GRADOS!$BJ161&lt;&gt;0),[3]PREMIOS_GRADOS!$BJ161,""),IF($A163="TOTAL",SUM(INDIRECT("AJ4:AJ"&amp;ROW()-1)),""))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IF(AND($A163&lt;&gt;"",$A163&lt;&gt;"TOTAL"),IF(AND([3]PREMIOS_GRADOS!$BM161&lt;&gt;"",[3]PREMIOS_GRADOS!$BM161&lt;&gt;0),[3]PREMIOS_GRADOS!$BM161,""),IF($A163="TOTAL",SUM(INDIRECT("AL4:AL"&amp;ROW()-1)),""))</f>
        <v/>
      </c>
      <c r="AM163" s="7" t="str">
        <f ca="1">IF(AND($A163&lt;&gt;"",$A163&lt;&gt;"TOTAL"),IF(AND([3]PREMIOS_GRADOS!$BO161&lt;&gt;"",[3]PREMIOS_GRADOS!$BO161&lt;&gt;0),[3]PREMIOS_GRADOS!$BO161,""),IF($A163="TOTAL",SUM(INDIRECT("AM4:AM"&amp;ROW()-1)),""))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IF(AND($A163&lt;&gt;"",$A163&lt;&gt;"TOTAL"),IF(AND([3]PREMIOS_GRADOS!$BR161&lt;&gt;"",[3]PREMIOS_GRADOS!$BR161&lt;&gt;0),[3]PREMIOS_GRADOS!$BR161,""),IF($A163="TOTAL",SUM(INDIRECT("AO4:AO"&amp;ROW()-1)),""))</f>
        <v/>
      </c>
      <c r="AP163" s="7" t="str">
        <f ca="1">IF(AND($A163&lt;&gt;"",$A163&lt;&gt;"TOTAL"),IF(AND([3]PREMIOS_GRADOS!$BT161&lt;&gt;"",[3]PREMIOS_GRADOS!$BT161&lt;&gt;0),[3]PREMIOS_GRADOS!$BT161,""),IF($A163="TOTAL",SUM(INDIRECT("AP4:AP"&amp;ROW()-1)),""))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IF(AND($A163&lt;&gt;"",$A163&lt;&gt;"TOTAL"),IF(AND([3]PREMIOS_GRADOS!$BW161&lt;&gt;"",[3]PREMIOS_GRADOS!$BW161&lt;&gt;0),[3]PREMIOS_GRADOS!$BW161,""),IF($A163="TOTAL",SUM(INDIRECT("AR4:AR"&amp;ROW()-1)),""))</f>
        <v/>
      </c>
      <c r="AS163" s="7" t="str">
        <f ca="1">IF(AND($A163&lt;&gt;"",$A163&lt;&gt;"TOTAL"),IF(AND([3]PREMIOS_GRADOS!$BY161&lt;&gt;"",[3]PREMIOS_GRADOS!$BY161&lt;&gt;0),[3]PREMIOS_GRADOS!$BY161,""),IF($A163="TOTAL",SUM(INDIRECT("AS4:AS"&amp;ROW()-1)),""))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IF(AND($A163&lt;&gt;"",$A163&lt;&gt;"TOTAL"),IF(AND([3]PREMIOS_GRADOS!$CB161&lt;&gt;"",[3]PREMIOS_GRADOS!$CB161&lt;&gt;0),[3]PREMIOS_GRADOS!$CB161,""),IF($A163="TOTAL",SUM(INDIRECT("AU4:AU"&amp;ROW()-1)),""))</f>
        <v/>
      </c>
      <c r="AV163" s="7" t="str">
        <f ca="1">IF(AND($A163&lt;&gt;"",$A163&lt;&gt;"TOTAL"),IF(AND([3]PREMIOS_GRADOS!$CD161&lt;&gt;"",[3]PREMIOS_GRADOS!$CD161&lt;&gt;0),[3]PREMIOS_GRADOS!$CD161,""),IF($A163="TOTAL",SUM(INDIRECT("AV4:AV"&amp;ROW()-1)),""))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IF(AND($A163&lt;&gt;"",$A163&lt;&gt;"TOTAL"),IF(AND([3]PREMIOS_GRADOS!$CG161&lt;&gt;"",[3]PREMIOS_GRADOS!$CG161&lt;&gt;0),[3]PREMIOS_GRADOS!$CG161,""),IF($A163="TOTAL",SUM(INDIRECT("AX4:AX"&amp;ROW()-1)),""))</f>
        <v/>
      </c>
      <c r="AY163" s="7" t="str">
        <f ca="1">IF(AND($A163&lt;&gt;"",$A163&lt;&gt;"TOTAL"),IF(AND([3]PREMIOS_GRADOS!$CI161&lt;&gt;"",[3]PREMIOS_GRADOS!$CI161&lt;&gt;0),[3]PREMIOS_GRADOS!$CI161,""),IF($A163="TOTAL",SUM(INDIRECT("AY4:AY"&amp;ROW()-1)),""))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IF(AND($A163&lt;&gt;"",$A163&lt;&gt;"TOTAL"),IF(AND([3]PREMIOS_GRADOS!$CL161&lt;&gt;"",[3]PREMIOS_GRADOS!$CL161&lt;&gt;0),[3]PREMIOS_GRADOS!$CL161,""),IF($A163="TOTAL",SUM(INDIRECT("BA4:BA"&amp;ROW()-1)),""))</f>
        <v/>
      </c>
      <c r="BB163" s="7" t="str">
        <f ca="1">IF(AND($A163&lt;&gt;"",$A163&lt;&gt;"TOTAL"),IF(AND([3]PREMIOS_GRADOS!$CN161&lt;&gt;"",[3]PREMIOS_GRADOS!$CN161&lt;&gt;0),[3]PREMIOS_GRADOS!$CN161,""),IF($A163="TOTAL",SUM(INDIRECT("BB4:BB"&amp;ROW()-1)),""))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IF(AND($A163&lt;&gt;"",$A163&lt;&gt;"TOTAL"),IF(AND([3]PREMIOS_GRADOS!$CQ161&lt;&gt;"",[3]PREMIOS_GRADOS!$CQ161&lt;&gt;0),[3]PREMIOS_GRADOS!$CQ161,""),IF($A163="TOTAL",SUM(INDIRECT("BD4:BD"&amp;ROW()-1)),""))</f>
        <v/>
      </c>
      <c r="BE163" s="7" t="str">
        <f ca="1">IF(AND($A163&lt;&gt;"",$A163&lt;&gt;"TOTAL"),IF(AND([3]PREMIOS_GRADOS!$CS161&lt;&gt;"",[3]PREMIOS_GRADOS!$CS161&lt;&gt;0),[3]PREMIOS_GRADOS!$CS161,""),IF($A163="TOTAL",SUM(INDIRECT("BE4:BE"&amp;ROW()-1)),""))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IF([3]PREMIOS_GRADOS!$D162&lt;&gt;"",[3]PREMIOS_GRADOS!$D162,IF(AND([3]PREMIOS_GRADOS!$D162="",[3]PREMIOS_GRADOS!$D163="",[3]PREMIOS_GRADOS!$D161=""),"","TOTAL"))</f>
        <v/>
      </c>
      <c r="B164" s="7" t="str">
        <f ca="1">IF(AND($A164&lt;&gt;"",$A164&lt;&gt;"TOTAL"),IF(AND([3]PREMIOS_GRADOS!$E162&lt;&gt;"",[3]PREMIOS_GRADOS!$E162&lt;&gt;0),[3]PREMIOS_GRADOS!$E162,""),IF($A164="TOTAL",SUM(INDIRECT("B4:B"&amp;ROW()-1)),""))</f>
        <v/>
      </c>
      <c r="C164" s="7" t="str">
        <f ca="1">IF(AND($A164&lt;&gt;"",$A164&lt;&gt;"TOTAL"),IF(AND([3]PREMIOS_GRADOS!$G162&lt;&gt;"",[3]PREMIOS_GRADOS!$G162&lt;&gt;0),[3]PREMIOS_GRADOS!$G162,""),IF($A164="TOTAL",SUM(INDIRECT("C4:C"&amp;ROW()-1)),""))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IF(AND($A164&lt;&gt;"",$A164&lt;&gt;"TOTAL"),IF(AND([3]PREMIOS_GRADOS!$J162&lt;&gt;"",[3]PREMIOS_GRADOS!$J162&lt;&gt;0),[3]PREMIOS_GRADOS!$J162,""),IF($A164="TOTAL",SUM(INDIRECT("E4:E"&amp;ROW()-1)),""))</f>
        <v/>
      </c>
      <c r="F164" s="7" t="str">
        <f ca="1">IF(AND($A164&lt;&gt;"",$A164&lt;&gt;"TOTAL"),IF(AND([3]PREMIOS_GRADOS!$L162&lt;&gt;"",[3]PREMIOS_GRADOS!$L162&lt;&gt;0),[3]PREMIOS_GRADOS!$L162,""),IF($A164="TOTAL",SUM(INDIRECT("F4:F"&amp;ROW()-1)),""))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IF(AND($A164&lt;&gt;"",$A164&lt;&gt;"TOTAL"),IF(AND([3]PREMIOS_GRADOS!$O162&lt;&gt;"",[3]PREMIOS_GRADOS!$O162&lt;&gt;0),[3]PREMIOS_GRADOS!$O162,""),IF($A164="TOTAL",SUM(INDIRECT("H4:H"&amp;ROW()-1)),""))</f>
        <v/>
      </c>
      <c r="I164" s="7" t="str">
        <f ca="1">IF(AND($A164&lt;&gt;"",$A164&lt;&gt;"TOTAL"),IF(AND([3]PREMIOS_GRADOS!$Q162&lt;&gt;"",[3]PREMIOS_GRADOS!$Q162&lt;&gt;0),[3]PREMIOS_GRADOS!$Q162,""),IF($A164="TOTAL",SUM(INDIRECT("I4:I"&amp;ROW()-1)),""))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IF(AND($A164&lt;&gt;"",$A164&lt;&gt;"TOTAL"),IF(AND([3]PREMIOS_GRADOS!$T162&lt;&gt;"",[3]PREMIOS_GRADOS!$T162&lt;&gt;0),[3]PREMIOS_GRADOS!$T162,""),IF($A164="TOTAL",SUM(INDIRECT("K4:K"&amp;ROW()-1)),""))</f>
        <v/>
      </c>
      <c r="L164" s="7" t="str">
        <f ca="1">IF(AND($A164&lt;&gt;"",$A164&lt;&gt;"TOTAL"),IF(AND([3]PREMIOS_GRADOS!$V162&lt;&gt;"",[3]PREMIOS_GRADOS!$V162&lt;&gt;0),[3]PREMIOS_GRADOS!$V162,""),IF($A164="TOTAL",SUM(INDIRECT("L4:L"&amp;ROW()-1)),""))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IF(AND($A164&lt;&gt;"",$A164&lt;&gt;"TOTAL"),IF(AND([3]PREMIOS_GRADOS!$Y162&lt;&gt;"",[3]PREMIOS_GRADOS!$Y162&lt;&gt;0),[3]PREMIOS_GRADOS!$Y162,""),IF($A164="TOTAL",SUM(INDIRECT("N4:N"&amp;ROW()-1)),""))</f>
        <v/>
      </c>
      <c r="O164" s="7" t="str">
        <f ca="1">IF(AND($A164&lt;&gt;"",$A164&lt;&gt;"TOTAL"),IF(AND([3]PREMIOS_GRADOS!$AA162&lt;&gt;"",[3]PREMIOS_GRADOS!$AA162&lt;&gt;0),[3]PREMIOS_GRADOS!$AA162,""),IF($A164="TOTAL",SUM(INDIRECT("O4:O"&amp;ROW()-1)),""))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IF(AND($A164&lt;&gt;"",$A164&lt;&gt;"TOTAL"),IF(AND([3]PREMIOS_GRADOS!$AD162&lt;&gt;"",[3]PREMIOS_GRADOS!$AD162&lt;&gt;0),[3]PREMIOS_GRADOS!$AD162,""),IF($A164="TOTAL",SUM(INDIRECT("Q4:Q"&amp;ROW()-1)),""))</f>
        <v/>
      </c>
      <c r="R164" s="7" t="str">
        <f ca="1">IF(AND($A164&lt;&gt;"",$A164&lt;&gt;"TOTAL"),IF(AND([3]PREMIOS_GRADOS!$AF162&lt;&gt;"",[3]PREMIOS_GRADOS!$AF162&lt;&gt;0),[3]PREMIOS_GRADOS!$AF162,""),IF($A164="TOTAL",SUM(INDIRECT("R4:R"&amp;ROW()-1)),""))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IF(AND($A164&lt;&gt;"",$A164&lt;&gt;"TOTAL"),IF(AND([3]PREMIOS_GRADOS!$AI162&lt;&gt;"",[3]PREMIOS_GRADOS!$AI162&lt;&gt;0),[3]PREMIOS_GRADOS!$AI162,""),IF($A164="TOTAL",SUM(INDIRECT("T4:T"&amp;ROW()-1)),""))</f>
        <v/>
      </c>
      <c r="U164" s="7" t="str">
        <f ca="1">IF(AND($A164&lt;&gt;"",$A164&lt;&gt;"TOTAL"),IF(AND([3]PREMIOS_GRADOS!$AK162&lt;&gt;"",[3]PREMIOS_GRADOS!$AK162&lt;&gt;0),[3]PREMIOS_GRADOS!$AK162,""),IF($A164="TOTAL",SUM(INDIRECT("U4:U"&amp;ROW()-1)),""))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IF(AND($A164&lt;&gt;"",$A164&lt;&gt;"TOTAL"),IF(AND([3]PREMIOS_GRADOS!$AN162&lt;&gt;"",[3]PREMIOS_GRADOS!$AN162&lt;&gt;0),[3]PREMIOS_GRADOS!$AN162,""),IF($A164="TOTAL",SUM(INDIRECT("W4:W"&amp;ROW()-1)),""))</f>
        <v/>
      </c>
      <c r="X164" s="7" t="str">
        <f ca="1">IF(AND($A164&lt;&gt;"",$A164&lt;&gt;"TOTAL"),IF(AND([3]PREMIOS_GRADOS!$AP162&lt;&gt;"",[3]PREMIOS_GRADOS!$AP162&lt;&gt;0),[3]PREMIOS_GRADOS!$AP162,""),IF($A164="TOTAL",SUM(INDIRECT("X4:X"&amp;ROW()-1)),""))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IF(AND($A164&lt;&gt;"",$A164&lt;&gt;"TOTAL"),IF(AND([3]PREMIOS_GRADOS!$AS162&lt;&gt;"",[3]PREMIOS_GRADOS!$AS162&lt;&gt;0),[3]PREMIOS_GRADOS!$AS162,""),IF($A164="TOTAL",SUM(INDIRECT("Z4:Z"&amp;ROW()-1)),""))</f>
        <v/>
      </c>
      <c r="AA164" s="7" t="str">
        <f ca="1">IF(AND($A164&lt;&gt;"",$A164&lt;&gt;"TOTAL"),IF(AND([3]PREMIOS_GRADOS!$AU162&lt;&gt;"",[3]PREMIOS_GRADOS!$AU162&lt;&gt;0),[3]PREMIOS_GRADOS!$AU162,""),IF($A164="TOTAL",SUM(INDIRECT("AA4:AA"&amp;ROW()-1)),""))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IF(AND($A164&lt;&gt;"",$A164&lt;&gt;"TOTAL"),IF(AND([3]PREMIOS_GRADOS!$AX162&lt;&gt;"",[3]PREMIOS_GRADOS!$AX162&lt;&gt;0),[3]PREMIOS_GRADOS!$AX162,""),IF($A164="TOTAL",SUM(INDIRECT("AC4:AC"&amp;ROW()-1)),""))</f>
        <v/>
      </c>
      <c r="AD164" s="7" t="str">
        <f ca="1">IF(AND($A164&lt;&gt;"",$A164&lt;&gt;"TOTAL"),IF(AND([3]PREMIOS_GRADOS!$AZ162&lt;&gt;"",[3]PREMIOS_GRADOS!$AZ162&lt;&gt;0),[3]PREMIOS_GRADOS!$AZ162,""),IF($A164="TOTAL",SUM(INDIRECT("AD4:AD"&amp;ROW()-1)),""))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IF(AND($A164&lt;&gt;"",$A164&lt;&gt;"TOTAL"),IF(AND([3]PREMIOS_GRADOS!$BC162&lt;&gt;"",[3]PREMIOS_GRADOS!$BC162&lt;&gt;0),[3]PREMIOS_GRADOS!$BC162,""),IF($A164="TOTAL",SUM(INDIRECT("AF4:AF"&amp;ROW()-1)),""))</f>
        <v/>
      </c>
      <c r="AG164" s="7" t="str">
        <f ca="1">IF(AND($A164&lt;&gt;"",$A164&lt;&gt;"TOTAL"),IF(AND([3]PREMIOS_GRADOS!$BE162&lt;&gt;"",[3]PREMIOS_GRADOS!$BE162&lt;&gt;0),[3]PREMIOS_GRADOS!$BE162,""),IF($A164="TOTAL",SUM(INDIRECT("AG4:AG"&amp;ROW()-1)),""))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IF(AND($A164&lt;&gt;"",$A164&lt;&gt;"TOTAL"),IF(AND([3]PREMIOS_GRADOS!$BH162&lt;&gt;"",[3]PREMIOS_GRADOS!$BH162&lt;&gt;0),[3]PREMIOS_GRADOS!$BH162,""),IF($A164="TOTAL",SUM(INDIRECT("AI4:AI"&amp;ROW()-1)),""))</f>
        <v/>
      </c>
      <c r="AJ164" s="7" t="str">
        <f ca="1">IF(AND($A164&lt;&gt;"",$A164&lt;&gt;"TOTAL"),IF(AND([3]PREMIOS_GRADOS!$BJ162&lt;&gt;"",[3]PREMIOS_GRADOS!$BJ162&lt;&gt;0),[3]PREMIOS_GRADOS!$BJ162,""),IF($A164="TOTAL",SUM(INDIRECT("AJ4:AJ"&amp;ROW()-1)),""))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IF(AND($A164&lt;&gt;"",$A164&lt;&gt;"TOTAL"),IF(AND([3]PREMIOS_GRADOS!$BM162&lt;&gt;"",[3]PREMIOS_GRADOS!$BM162&lt;&gt;0),[3]PREMIOS_GRADOS!$BM162,""),IF($A164="TOTAL",SUM(INDIRECT("AL4:AL"&amp;ROW()-1)),""))</f>
        <v/>
      </c>
      <c r="AM164" s="7" t="str">
        <f ca="1">IF(AND($A164&lt;&gt;"",$A164&lt;&gt;"TOTAL"),IF(AND([3]PREMIOS_GRADOS!$BO162&lt;&gt;"",[3]PREMIOS_GRADOS!$BO162&lt;&gt;0),[3]PREMIOS_GRADOS!$BO162,""),IF($A164="TOTAL",SUM(INDIRECT("AM4:AM"&amp;ROW()-1)),""))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IF(AND($A164&lt;&gt;"",$A164&lt;&gt;"TOTAL"),IF(AND([3]PREMIOS_GRADOS!$BR162&lt;&gt;"",[3]PREMIOS_GRADOS!$BR162&lt;&gt;0),[3]PREMIOS_GRADOS!$BR162,""),IF($A164="TOTAL",SUM(INDIRECT("AO4:AO"&amp;ROW()-1)),""))</f>
        <v/>
      </c>
      <c r="AP164" s="7" t="str">
        <f ca="1">IF(AND($A164&lt;&gt;"",$A164&lt;&gt;"TOTAL"),IF(AND([3]PREMIOS_GRADOS!$BT162&lt;&gt;"",[3]PREMIOS_GRADOS!$BT162&lt;&gt;0),[3]PREMIOS_GRADOS!$BT162,""),IF($A164="TOTAL",SUM(INDIRECT("AP4:AP"&amp;ROW()-1)),""))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IF(AND($A164&lt;&gt;"",$A164&lt;&gt;"TOTAL"),IF(AND([3]PREMIOS_GRADOS!$BW162&lt;&gt;"",[3]PREMIOS_GRADOS!$BW162&lt;&gt;0),[3]PREMIOS_GRADOS!$BW162,""),IF($A164="TOTAL",SUM(INDIRECT("AR4:AR"&amp;ROW()-1)),""))</f>
        <v/>
      </c>
      <c r="AS164" s="7" t="str">
        <f ca="1">IF(AND($A164&lt;&gt;"",$A164&lt;&gt;"TOTAL"),IF(AND([3]PREMIOS_GRADOS!$BY162&lt;&gt;"",[3]PREMIOS_GRADOS!$BY162&lt;&gt;0),[3]PREMIOS_GRADOS!$BY162,""),IF($A164="TOTAL",SUM(INDIRECT("AS4:AS"&amp;ROW()-1)),""))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IF(AND($A164&lt;&gt;"",$A164&lt;&gt;"TOTAL"),IF(AND([3]PREMIOS_GRADOS!$CB162&lt;&gt;"",[3]PREMIOS_GRADOS!$CB162&lt;&gt;0),[3]PREMIOS_GRADOS!$CB162,""),IF($A164="TOTAL",SUM(INDIRECT("AU4:AU"&amp;ROW()-1)),""))</f>
        <v/>
      </c>
      <c r="AV164" s="7" t="str">
        <f ca="1">IF(AND($A164&lt;&gt;"",$A164&lt;&gt;"TOTAL"),IF(AND([3]PREMIOS_GRADOS!$CD162&lt;&gt;"",[3]PREMIOS_GRADOS!$CD162&lt;&gt;0),[3]PREMIOS_GRADOS!$CD162,""),IF($A164="TOTAL",SUM(INDIRECT("AV4:AV"&amp;ROW()-1)),""))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IF(AND($A164&lt;&gt;"",$A164&lt;&gt;"TOTAL"),IF(AND([3]PREMIOS_GRADOS!$CG162&lt;&gt;"",[3]PREMIOS_GRADOS!$CG162&lt;&gt;0),[3]PREMIOS_GRADOS!$CG162,""),IF($A164="TOTAL",SUM(INDIRECT("AX4:AX"&amp;ROW()-1)),""))</f>
        <v/>
      </c>
      <c r="AY164" s="7" t="str">
        <f ca="1">IF(AND($A164&lt;&gt;"",$A164&lt;&gt;"TOTAL"),IF(AND([3]PREMIOS_GRADOS!$CI162&lt;&gt;"",[3]PREMIOS_GRADOS!$CI162&lt;&gt;0),[3]PREMIOS_GRADOS!$CI162,""),IF($A164="TOTAL",SUM(INDIRECT("AY4:AY"&amp;ROW()-1)),""))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IF(AND($A164&lt;&gt;"",$A164&lt;&gt;"TOTAL"),IF(AND([3]PREMIOS_GRADOS!$CL162&lt;&gt;"",[3]PREMIOS_GRADOS!$CL162&lt;&gt;0),[3]PREMIOS_GRADOS!$CL162,""),IF($A164="TOTAL",SUM(INDIRECT("BA4:BA"&amp;ROW()-1)),""))</f>
        <v/>
      </c>
      <c r="BB164" s="7" t="str">
        <f ca="1">IF(AND($A164&lt;&gt;"",$A164&lt;&gt;"TOTAL"),IF(AND([3]PREMIOS_GRADOS!$CN162&lt;&gt;"",[3]PREMIOS_GRADOS!$CN162&lt;&gt;0),[3]PREMIOS_GRADOS!$CN162,""),IF($A164="TOTAL",SUM(INDIRECT("BB4:BB"&amp;ROW()-1)),""))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IF(AND($A164&lt;&gt;"",$A164&lt;&gt;"TOTAL"),IF(AND([3]PREMIOS_GRADOS!$CQ162&lt;&gt;"",[3]PREMIOS_GRADOS!$CQ162&lt;&gt;0),[3]PREMIOS_GRADOS!$CQ162,""),IF($A164="TOTAL",SUM(INDIRECT("BD4:BD"&amp;ROW()-1)),""))</f>
        <v/>
      </c>
      <c r="BE164" s="7" t="str">
        <f ca="1">IF(AND($A164&lt;&gt;"",$A164&lt;&gt;"TOTAL"),IF(AND([3]PREMIOS_GRADOS!$CS162&lt;&gt;"",[3]PREMIOS_GRADOS!$CS162&lt;&gt;0),[3]PREMIOS_GRADOS!$CS162,""),IF($A164="TOTAL",SUM(INDIRECT("BE4:BE"&amp;ROW()-1)),""))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IF([3]PREMIOS_GRADOS!$D163&lt;&gt;"",[3]PREMIOS_GRADOS!$D163,IF(AND([3]PREMIOS_GRADOS!$D163="",[3]PREMIOS_GRADOS!$D164="",[3]PREMIOS_GRADOS!$D162=""),"","TOTAL"))</f>
        <v/>
      </c>
      <c r="B165" s="7" t="str">
        <f ca="1">IF(AND($A165&lt;&gt;"",$A165&lt;&gt;"TOTAL"),IF(AND([3]PREMIOS_GRADOS!$E163&lt;&gt;"",[3]PREMIOS_GRADOS!$E163&lt;&gt;0),[3]PREMIOS_GRADOS!$E163,""),IF($A165="TOTAL",SUM(INDIRECT("B4:B"&amp;ROW()-1)),""))</f>
        <v/>
      </c>
      <c r="C165" s="7" t="str">
        <f ca="1">IF(AND($A165&lt;&gt;"",$A165&lt;&gt;"TOTAL"),IF(AND([3]PREMIOS_GRADOS!$G163&lt;&gt;"",[3]PREMIOS_GRADOS!$G163&lt;&gt;0),[3]PREMIOS_GRADOS!$G163,""),IF($A165="TOTAL",SUM(INDIRECT("C4:C"&amp;ROW()-1)),""))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IF(AND($A165&lt;&gt;"",$A165&lt;&gt;"TOTAL"),IF(AND([3]PREMIOS_GRADOS!$J163&lt;&gt;"",[3]PREMIOS_GRADOS!$J163&lt;&gt;0),[3]PREMIOS_GRADOS!$J163,""),IF($A165="TOTAL",SUM(INDIRECT("E4:E"&amp;ROW()-1)),""))</f>
        <v/>
      </c>
      <c r="F165" s="7" t="str">
        <f ca="1">IF(AND($A165&lt;&gt;"",$A165&lt;&gt;"TOTAL"),IF(AND([3]PREMIOS_GRADOS!$L163&lt;&gt;"",[3]PREMIOS_GRADOS!$L163&lt;&gt;0),[3]PREMIOS_GRADOS!$L163,""),IF($A165="TOTAL",SUM(INDIRECT("F4:F"&amp;ROW()-1)),""))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IF(AND($A165&lt;&gt;"",$A165&lt;&gt;"TOTAL"),IF(AND([3]PREMIOS_GRADOS!$O163&lt;&gt;"",[3]PREMIOS_GRADOS!$O163&lt;&gt;0),[3]PREMIOS_GRADOS!$O163,""),IF($A165="TOTAL",SUM(INDIRECT("H4:H"&amp;ROW()-1)),""))</f>
        <v/>
      </c>
      <c r="I165" s="7" t="str">
        <f ca="1">IF(AND($A165&lt;&gt;"",$A165&lt;&gt;"TOTAL"),IF(AND([3]PREMIOS_GRADOS!$Q163&lt;&gt;"",[3]PREMIOS_GRADOS!$Q163&lt;&gt;0),[3]PREMIOS_GRADOS!$Q163,""),IF($A165="TOTAL",SUM(INDIRECT("I4:I"&amp;ROW()-1)),""))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IF(AND($A165&lt;&gt;"",$A165&lt;&gt;"TOTAL"),IF(AND([3]PREMIOS_GRADOS!$T163&lt;&gt;"",[3]PREMIOS_GRADOS!$T163&lt;&gt;0),[3]PREMIOS_GRADOS!$T163,""),IF($A165="TOTAL",SUM(INDIRECT("K4:K"&amp;ROW()-1)),""))</f>
        <v/>
      </c>
      <c r="L165" s="7" t="str">
        <f ca="1">IF(AND($A165&lt;&gt;"",$A165&lt;&gt;"TOTAL"),IF(AND([3]PREMIOS_GRADOS!$V163&lt;&gt;"",[3]PREMIOS_GRADOS!$V163&lt;&gt;0),[3]PREMIOS_GRADOS!$V163,""),IF($A165="TOTAL",SUM(INDIRECT("L4:L"&amp;ROW()-1)),""))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IF(AND($A165&lt;&gt;"",$A165&lt;&gt;"TOTAL"),IF(AND([3]PREMIOS_GRADOS!$Y163&lt;&gt;"",[3]PREMIOS_GRADOS!$Y163&lt;&gt;0),[3]PREMIOS_GRADOS!$Y163,""),IF($A165="TOTAL",SUM(INDIRECT("N4:N"&amp;ROW()-1)),""))</f>
        <v/>
      </c>
      <c r="O165" s="7" t="str">
        <f ca="1">IF(AND($A165&lt;&gt;"",$A165&lt;&gt;"TOTAL"),IF(AND([3]PREMIOS_GRADOS!$AA163&lt;&gt;"",[3]PREMIOS_GRADOS!$AA163&lt;&gt;0),[3]PREMIOS_GRADOS!$AA163,""),IF($A165="TOTAL",SUM(INDIRECT("O4:O"&amp;ROW()-1)),""))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IF(AND($A165&lt;&gt;"",$A165&lt;&gt;"TOTAL"),IF(AND([3]PREMIOS_GRADOS!$AD163&lt;&gt;"",[3]PREMIOS_GRADOS!$AD163&lt;&gt;0),[3]PREMIOS_GRADOS!$AD163,""),IF($A165="TOTAL",SUM(INDIRECT("Q4:Q"&amp;ROW()-1)),""))</f>
        <v/>
      </c>
      <c r="R165" s="7" t="str">
        <f ca="1">IF(AND($A165&lt;&gt;"",$A165&lt;&gt;"TOTAL"),IF(AND([3]PREMIOS_GRADOS!$AF163&lt;&gt;"",[3]PREMIOS_GRADOS!$AF163&lt;&gt;0),[3]PREMIOS_GRADOS!$AF163,""),IF($A165="TOTAL",SUM(INDIRECT("R4:R"&amp;ROW()-1)),""))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IF(AND($A165&lt;&gt;"",$A165&lt;&gt;"TOTAL"),IF(AND([3]PREMIOS_GRADOS!$AI163&lt;&gt;"",[3]PREMIOS_GRADOS!$AI163&lt;&gt;0),[3]PREMIOS_GRADOS!$AI163,""),IF($A165="TOTAL",SUM(INDIRECT("T4:T"&amp;ROW()-1)),""))</f>
        <v/>
      </c>
      <c r="U165" s="7" t="str">
        <f ca="1">IF(AND($A165&lt;&gt;"",$A165&lt;&gt;"TOTAL"),IF(AND([3]PREMIOS_GRADOS!$AK163&lt;&gt;"",[3]PREMIOS_GRADOS!$AK163&lt;&gt;0),[3]PREMIOS_GRADOS!$AK163,""),IF($A165="TOTAL",SUM(INDIRECT("U4:U"&amp;ROW()-1)),""))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IF(AND($A165&lt;&gt;"",$A165&lt;&gt;"TOTAL"),IF(AND([3]PREMIOS_GRADOS!$AN163&lt;&gt;"",[3]PREMIOS_GRADOS!$AN163&lt;&gt;0),[3]PREMIOS_GRADOS!$AN163,""),IF($A165="TOTAL",SUM(INDIRECT("W4:W"&amp;ROW()-1)),""))</f>
        <v/>
      </c>
      <c r="X165" s="7" t="str">
        <f ca="1">IF(AND($A165&lt;&gt;"",$A165&lt;&gt;"TOTAL"),IF(AND([3]PREMIOS_GRADOS!$AP163&lt;&gt;"",[3]PREMIOS_GRADOS!$AP163&lt;&gt;0),[3]PREMIOS_GRADOS!$AP163,""),IF($A165="TOTAL",SUM(INDIRECT("X4:X"&amp;ROW()-1)),""))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IF(AND($A165&lt;&gt;"",$A165&lt;&gt;"TOTAL"),IF(AND([3]PREMIOS_GRADOS!$AS163&lt;&gt;"",[3]PREMIOS_GRADOS!$AS163&lt;&gt;0),[3]PREMIOS_GRADOS!$AS163,""),IF($A165="TOTAL",SUM(INDIRECT("Z4:Z"&amp;ROW()-1)),""))</f>
        <v/>
      </c>
      <c r="AA165" s="7" t="str">
        <f ca="1">IF(AND($A165&lt;&gt;"",$A165&lt;&gt;"TOTAL"),IF(AND([3]PREMIOS_GRADOS!$AU163&lt;&gt;"",[3]PREMIOS_GRADOS!$AU163&lt;&gt;0),[3]PREMIOS_GRADOS!$AU163,""),IF($A165="TOTAL",SUM(INDIRECT("AA4:AA"&amp;ROW()-1)),""))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IF(AND($A165&lt;&gt;"",$A165&lt;&gt;"TOTAL"),IF(AND([3]PREMIOS_GRADOS!$AX163&lt;&gt;"",[3]PREMIOS_GRADOS!$AX163&lt;&gt;0),[3]PREMIOS_GRADOS!$AX163,""),IF($A165="TOTAL",SUM(INDIRECT("AC4:AC"&amp;ROW()-1)),""))</f>
        <v/>
      </c>
      <c r="AD165" s="7" t="str">
        <f ca="1">IF(AND($A165&lt;&gt;"",$A165&lt;&gt;"TOTAL"),IF(AND([3]PREMIOS_GRADOS!$AZ163&lt;&gt;"",[3]PREMIOS_GRADOS!$AZ163&lt;&gt;0),[3]PREMIOS_GRADOS!$AZ163,""),IF($A165="TOTAL",SUM(INDIRECT("AD4:AD"&amp;ROW()-1)),""))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IF(AND($A165&lt;&gt;"",$A165&lt;&gt;"TOTAL"),IF(AND([3]PREMIOS_GRADOS!$BC163&lt;&gt;"",[3]PREMIOS_GRADOS!$BC163&lt;&gt;0),[3]PREMIOS_GRADOS!$BC163,""),IF($A165="TOTAL",SUM(INDIRECT("AF4:AF"&amp;ROW()-1)),""))</f>
        <v/>
      </c>
      <c r="AG165" s="7" t="str">
        <f ca="1">IF(AND($A165&lt;&gt;"",$A165&lt;&gt;"TOTAL"),IF(AND([3]PREMIOS_GRADOS!$BE163&lt;&gt;"",[3]PREMIOS_GRADOS!$BE163&lt;&gt;0),[3]PREMIOS_GRADOS!$BE163,""),IF($A165="TOTAL",SUM(INDIRECT("AG4:AG"&amp;ROW()-1)),""))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IF(AND($A165&lt;&gt;"",$A165&lt;&gt;"TOTAL"),IF(AND([3]PREMIOS_GRADOS!$BH163&lt;&gt;"",[3]PREMIOS_GRADOS!$BH163&lt;&gt;0),[3]PREMIOS_GRADOS!$BH163,""),IF($A165="TOTAL",SUM(INDIRECT("AI4:AI"&amp;ROW()-1)),""))</f>
        <v/>
      </c>
      <c r="AJ165" s="7" t="str">
        <f ca="1">IF(AND($A165&lt;&gt;"",$A165&lt;&gt;"TOTAL"),IF(AND([3]PREMIOS_GRADOS!$BJ163&lt;&gt;"",[3]PREMIOS_GRADOS!$BJ163&lt;&gt;0),[3]PREMIOS_GRADOS!$BJ163,""),IF($A165="TOTAL",SUM(INDIRECT("AJ4:AJ"&amp;ROW()-1)),""))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IF(AND($A165&lt;&gt;"",$A165&lt;&gt;"TOTAL"),IF(AND([3]PREMIOS_GRADOS!$BM163&lt;&gt;"",[3]PREMIOS_GRADOS!$BM163&lt;&gt;0),[3]PREMIOS_GRADOS!$BM163,""),IF($A165="TOTAL",SUM(INDIRECT("AL4:AL"&amp;ROW()-1)),""))</f>
        <v/>
      </c>
      <c r="AM165" s="7" t="str">
        <f ca="1">IF(AND($A165&lt;&gt;"",$A165&lt;&gt;"TOTAL"),IF(AND([3]PREMIOS_GRADOS!$BO163&lt;&gt;"",[3]PREMIOS_GRADOS!$BO163&lt;&gt;0),[3]PREMIOS_GRADOS!$BO163,""),IF($A165="TOTAL",SUM(INDIRECT("AM4:AM"&amp;ROW()-1)),""))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IF(AND($A165&lt;&gt;"",$A165&lt;&gt;"TOTAL"),IF(AND([3]PREMIOS_GRADOS!$BR163&lt;&gt;"",[3]PREMIOS_GRADOS!$BR163&lt;&gt;0),[3]PREMIOS_GRADOS!$BR163,""),IF($A165="TOTAL",SUM(INDIRECT("AO4:AO"&amp;ROW()-1)),""))</f>
        <v/>
      </c>
      <c r="AP165" s="7" t="str">
        <f ca="1">IF(AND($A165&lt;&gt;"",$A165&lt;&gt;"TOTAL"),IF(AND([3]PREMIOS_GRADOS!$BT163&lt;&gt;"",[3]PREMIOS_GRADOS!$BT163&lt;&gt;0),[3]PREMIOS_GRADOS!$BT163,""),IF($A165="TOTAL",SUM(INDIRECT("AP4:AP"&amp;ROW()-1)),""))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IF(AND($A165&lt;&gt;"",$A165&lt;&gt;"TOTAL"),IF(AND([3]PREMIOS_GRADOS!$BW163&lt;&gt;"",[3]PREMIOS_GRADOS!$BW163&lt;&gt;0),[3]PREMIOS_GRADOS!$BW163,""),IF($A165="TOTAL",SUM(INDIRECT("AR4:AR"&amp;ROW()-1)),""))</f>
        <v/>
      </c>
      <c r="AS165" s="7" t="str">
        <f ca="1">IF(AND($A165&lt;&gt;"",$A165&lt;&gt;"TOTAL"),IF(AND([3]PREMIOS_GRADOS!$BY163&lt;&gt;"",[3]PREMIOS_GRADOS!$BY163&lt;&gt;0),[3]PREMIOS_GRADOS!$BY163,""),IF($A165="TOTAL",SUM(INDIRECT("AS4:AS"&amp;ROW()-1)),""))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IF(AND($A165&lt;&gt;"",$A165&lt;&gt;"TOTAL"),IF(AND([3]PREMIOS_GRADOS!$CB163&lt;&gt;"",[3]PREMIOS_GRADOS!$CB163&lt;&gt;0),[3]PREMIOS_GRADOS!$CB163,""),IF($A165="TOTAL",SUM(INDIRECT("AU4:AU"&amp;ROW()-1)),""))</f>
        <v/>
      </c>
      <c r="AV165" s="7" t="str">
        <f ca="1">IF(AND($A165&lt;&gt;"",$A165&lt;&gt;"TOTAL"),IF(AND([3]PREMIOS_GRADOS!$CD163&lt;&gt;"",[3]PREMIOS_GRADOS!$CD163&lt;&gt;0),[3]PREMIOS_GRADOS!$CD163,""),IF($A165="TOTAL",SUM(INDIRECT("AV4:AV"&amp;ROW()-1)),""))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IF(AND($A165&lt;&gt;"",$A165&lt;&gt;"TOTAL"),IF(AND([3]PREMIOS_GRADOS!$CG163&lt;&gt;"",[3]PREMIOS_GRADOS!$CG163&lt;&gt;0),[3]PREMIOS_GRADOS!$CG163,""),IF($A165="TOTAL",SUM(INDIRECT("AX4:AX"&amp;ROW()-1)),""))</f>
        <v/>
      </c>
      <c r="AY165" s="7" t="str">
        <f ca="1">IF(AND($A165&lt;&gt;"",$A165&lt;&gt;"TOTAL"),IF(AND([3]PREMIOS_GRADOS!$CI163&lt;&gt;"",[3]PREMIOS_GRADOS!$CI163&lt;&gt;0),[3]PREMIOS_GRADOS!$CI163,""),IF($A165="TOTAL",SUM(INDIRECT("AY4:AY"&amp;ROW()-1)),""))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IF(AND($A165&lt;&gt;"",$A165&lt;&gt;"TOTAL"),IF(AND([3]PREMIOS_GRADOS!$CL163&lt;&gt;"",[3]PREMIOS_GRADOS!$CL163&lt;&gt;0),[3]PREMIOS_GRADOS!$CL163,""),IF($A165="TOTAL",SUM(INDIRECT("BA4:BA"&amp;ROW()-1)),""))</f>
        <v/>
      </c>
      <c r="BB165" s="7" t="str">
        <f ca="1">IF(AND($A165&lt;&gt;"",$A165&lt;&gt;"TOTAL"),IF(AND([3]PREMIOS_GRADOS!$CN163&lt;&gt;"",[3]PREMIOS_GRADOS!$CN163&lt;&gt;0),[3]PREMIOS_GRADOS!$CN163,""),IF($A165="TOTAL",SUM(INDIRECT("BB4:BB"&amp;ROW()-1)),""))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IF(AND($A165&lt;&gt;"",$A165&lt;&gt;"TOTAL"),IF(AND([3]PREMIOS_GRADOS!$CQ163&lt;&gt;"",[3]PREMIOS_GRADOS!$CQ163&lt;&gt;0),[3]PREMIOS_GRADOS!$CQ163,""),IF($A165="TOTAL",SUM(INDIRECT("BD4:BD"&amp;ROW()-1)),""))</f>
        <v/>
      </c>
      <c r="BE165" s="7" t="str">
        <f ca="1">IF(AND($A165&lt;&gt;"",$A165&lt;&gt;"TOTAL"),IF(AND([3]PREMIOS_GRADOS!$CS163&lt;&gt;"",[3]PREMIOS_GRADOS!$CS163&lt;&gt;0),[3]PREMIOS_GRADOS!$CS163,""),IF($A165="TOTAL",SUM(INDIRECT("BE4:BE"&amp;ROW()-1)),""))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IF([3]PREMIOS_GRADOS!$D164&lt;&gt;"",[3]PREMIOS_GRADOS!$D164,IF(AND([3]PREMIOS_GRADOS!$D164="",[3]PREMIOS_GRADOS!$D165="",[3]PREMIOS_GRADOS!$D163=""),"","TOTAL"))</f>
        <v/>
      </c>
      <c r="B166" s="7" t="str">
        <f ca="1">IF(AND($A166&lt;&gt;"",$A166&lt;&gt;"TOTAL"),IF(AND([3]PREMIOS_GRADOS!$E164&lt;&gt;"",[3]PREMIOS_GRADOS!$E164&lt;&gt;0),[3]PREMIOS_GRADOS!$E164,""),IF($A166="TOTAL",SUM(INDIRECT("B4:B"&amp;ROW()-1)),""))</f>
        <v/>
      </c>
      <c r="C166" s="7" t="str">
        <f ca="1">IF(AND($A166&lt;&gt;"",$A166&lt;&gt;"TOTAL"),IF(AND([3]PREMIOS_GRADOS!$G164&lt;&gt;"",[3]PREMIOS_GRADOS!$G164&lt;&gt;0),[3]PREMIOS_GRADOS!$G164,""),IF($A166="TOTAL",SUM(INDIRECT("C4:C"&amp;ROW()-1)),""))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IF(AND($A166&lt;&gt;"",$A166&lt;&gt;"TOTAL"),IF(AND([3]PREMIOS_GRADOS!$J164&lt;&gt;"",[3]PREMIOS_GRADOS!$J164&lt;&gt;0),[3]PREMIOS_GRADOS!$J164,""),IF($A166="TOTAL",SUM(INDIRECT("E4:E"&amp;ROW()-1)),""))</f>
        <v/>
      </c>
      <c r="F166" s="7" t="str">
        <f ca="1">IF(AND($A166&lt;&gt;"",$A166&lt;&gt;"TOTAL"),IF(AND([3]PREMIOS_GRADOS!$L164&lt;&gt;"",[3]PREMIOS_GRADOS!$L164&lt;&gt;0),[3]PREMIOS_GRADOS!$L164,""),IF($A166="TOTAL",SUM(INDIRECT("F4:F"&amp;ROW()-1)),""))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IF(AND($A166&lt;&gt;"",$A166&lt;&gt;"TOTAL"),IF(AND([3]PREMIOS_GRADOS!$O164&lt;&gt;"",[3]PREMIOS_GRADOS!$O164&lt;&gt;0),[3]PREMIOS_GRADOS!$O164,""),IF($A166="TOTAL",SUM(INDIRECT("H4:H"&amp;ROW()-1)),""))</f>
        <v/>
      </c>
      <c r="I166" s="7" t="str">
        <f ca="1">IF(AND($A166&lt;&gt;"",$A166&lt;&gt;"TOTAL"),IF(AND([3]PREMIOS_GRADOS!$Q164&lt;&gt;"",[3]PREMIOS_GRADOS!$Q164&lt;&gt;0),[3]PREMIOS_GRADOS!$Q164,""),IF($A166="TOTAL",SUM(INDIRECT("I4:I"&amp;ROW()-1)),""))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IF(AND($A166&lt;&gt;"",$A166&lt;&gt;"TOTAL"),IF(AND([3]PREMIOS_GRADOS!$T164&lt;&gt;"",[3]PREMIOS_GRADOS!$T164&lt;&gt;0),[3]PREMIOS_GRADOS!$T164,""),IF($A166="TOTAL",SUM(INDIRECT("K4:K"&amp;ROW()-1)),""))</f>
        <v/>
      </c>
      <c r="L166" s="7" t="str">
        <f ca="1">IF(AND($A166&lt;&gt;"",$A166&lt;&gt;"TOTAL"),IF(AND([3]PREMIOS_GRADOS!$V164&lt;&gt;"",[3]PREMIOS_GRADOS!$V164&lt;&gt;0),[3]PREMIOS_GRADOS!$V164,""),IF($A166="TOTAL",SUM(INDIRECT("L4:L"&amp;ROW()-1)),""))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IF(AND($A166&lt;&gt;"",$A166&lt;&gt;"TOTAL"),IF(AND([3]PREMIOS_GRADOS!$Y164&lt;&gt;"",[3]PREMIOS_GRADOS!$Y164&lt;&gt;0),[3]PREMIOS_GRADOS!$Y164,""),IF($A166="TOTAL",SUM(INDIRECT("N4:N"&amp;ROW()-1)),""))</f>
        <v/>
      </c>
      <c r="O166" s="7" t="str">
        <f ca="1">IF(AND($A166&lt;&gt;"",$A166&lt;&gt;"TOTAL"),IF(AND([3]PREMIOS_GRADOS!$AA164&lt;&gt;"",[3]PREMIOS_GRADOS!$AA164&lt;&gt;0),[3]PREMIOS_GRADOS!$AA164,""),IF($A166="TOTAL",SUM(INDIRECT("O4:O"&amp;ROW()-1)),""))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IF(AND($A166&lt;&gt;"",$A166&lt;&gt;"TOTAL"),IF(AND([3]PREMIOS_GRADOS!$AD164&lt;&gt;"",[3]PREMIOS_GRADOS!$AD164&lt;&gt;0),[3]PREMIOS_GRADOS!$AD164,""),IF($A166="TOTAL",SUM(INDIRECT("Q4:Q"&amp;ROW()-1)),""))</f>
        <v/>
      </c>
      <c r="R166" s="7" t="str">
        <f ca="1">IF(AND($A166&lt;&gt;"",$A166&lt;&gt;"TOTAL"),IF(AND([3]PREMIOS_GRADOS!$AF164&lt;&gt;"",[3]PREMIOS_GRADOS!$AF164&lt;&gt;0),[3]PREMIOS_GRADOS!$AF164,""),IF($A166="TOTAL",SUM(INDIRECT("R4:R"&amp;ROW()-1)),""))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IF(AND($A166&lt;&gt;"",$A166&lt;&gt;"TOTAL"),IF(AND([3]PREMIOS_GRADOS!$AI164&lt;&gt;"",[3]PREMIOS_GRADOS!$AI164&lt;&gt;0),[3]PREMIOS_GRADOS!$AI164,""),IF($A166="TOTAL",SUM(INDIRECT("T4:T"&amp;ROW()-1)),""))</f>
        <v/>
      </c>
      <c r="U166" s="7" t="str">
        <f ca="1">IF(AND($A166&lt;&gt;"",$A166&lt;&gt;"TOTAL"),IF(AND([3]PREMIOS_GRADOS!$AK164&lt;&gt;"",[3]PREMIOS_GRADOS!$AK164&lt;&gt;0),[3]PREMIOS_GRADOS!$AK164,""),IF($A166="TOTAL",SUM(INDIRECT("U4:U"&amp;ROW()-1)),""))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IF(AND($A166&lt;&gt;"",$A166&lt;&gt;"TOTAL"),IF(AND([3]PREMIOS_GRADOS!$AN164&lt;&gt;"",[3]PREMIOS_GRADOS!$AN164&lt;&gt;0),[3]PREMIOS_GRADOS!$AN164,""),IF($A166="TOTAL",SUM(INDIRECT("W4:W"&amp;ROW()-1)),""))</f>
        <v/>
      </c>
      <c r="X166" s="7" t="str">
        <f ca="1">IF(AND($A166&lt;&gt;"",$A166&lt;&gt;"TOTAL"),IF(AND([3]PREMIOS_GRADOS!$AP164&lt;&gt;"",[3]PREMIOS_GRADOS!$AP164&lt;&gt;0),[3]PREMIOS_GRADOS!$AP164,""),IF($A166="TOTAL",SUM(INDIRECT("X4:X"&amp;ROW()-1)),""))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IF(AND($A166&lt;&gt;"",$A166&lt;&gt;"TOTAL"),IF(AND([3]PREMIOS_GRADOS!$AS164&lt;&gt;"",[3]PREMIOS_GRADOS!$AS164&lt;&gt;0),[3]PREMIOS_GRADOS!$AS164,""),IF($A166="TOTAL",SUM(INDIRECT("Z4:Z"&amp;ROW()-1)),""))</f>
        <v/>
      </c>
      <c r="AA166" s="7" t="str">
        <f ca="1">IF(AND($A166&lt;&gt;"",$A166&lt;&gt;"TOTAL"),IF(AND([3]PREMIOS_GRADOS!$AU164&lt;&gt;"",[3]PREMIOS_GRADOS!$AU164&lt;&gt;0),[3]PREMIOS_GRADOS!$AU164,""),IF($A166="TOTAL",SUM(INDIRECT("AA4:AA"&amp;ROW()-1)),""))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IF(AND($A166&lt;&gt;"",$A166&lt;&gt;"TOTAL"),IF(AND([3]PREMIOS_GRADOS!$AX164&lt;&gt;"",[3]PREMIOS_GRADOS!$AX164&lt;&gt;0),[3]PREMIOS_GRADOS!$AX164,""),IF($A166="TOTAL",SUM(INDIRECT("AC4:AC"&amp;ROW()-1)),""))</f>
        <v/>
      </c>
      <c r="AD166" s="7" t="str">
        <f ca="1">IF(AND($A166&lt;&gt;"",$A166&lt;&gt;"TOTAL"),IF(AND([3]PREMIOS_GRADOS!$AZ164&lt;&gt;"",[3]PREMIOS_GRADOS!$AZ164&lt;&gt;0),[3]PREMIOS_GRADOS!$AZ164,""),IF($A166="TOTAL",SUM(INDIRECT("AD4:AD"&amp;ROW()-1)),""))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IF(AND($A166&lt;&gt;"",$A166&lt;&gt;"TOTAL"),IF(AND([3]PREMIOS_GRADOS!$BC164&lt;&gt;"",[3]PREMIOS_GRADOS!$BC164&lt;&gt;0),[3]PREMIOS_GRADOS!$BC164,""),IF($A166="TOTAL",SUM(INDIRECT("AF4:AF"&amp;ROW()-1)),""))</f>
        <v/>
      </c>
      <c r="AG166" s="7" t="str">
        <f ca="1">IF(AND($A166&lt;&gt;"",$A166&lt;&gt;"TOTAL"),IF(AND([3]PREMIOS_GRADOS!$BE164&lt;&gt;"",[3]PREMIOS_GRADOS!$BE164&lt;&gt;0),[3]PREMIOS_GRADOS!$BE164,""),IF($A166="TOTAL",SUM(INDIRECT("AG4:AG"&amp;ROW()-1)),""))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IF(AND($A166&lt;&gt;"",$A166&lt;&gt;"TOTAL"),IF(AND([3]PREMIOS_GRADOS!$BH164&lt;&gt;"",[3]PREMIOS_GRADOS!$BH164&lt;&gt;0),[3]PREMIOS_GRADOS!$BH164,""),IF($A166="TOTAL",SUM(INDIRECT("AI4:AI"&amp;ROW()-1)),""))</f>
        <v/>
      </c>
      <c r="AJ166" s="7" t="str">
        <f ca="1">IF(AND($A166&lt;&gt;"",$A166&lt;&gt;"TOTAL"),IF(AND([3]PREMIOS_GRADOS!$BJ164&lt;&gt;"",[3]PREMIOS_GRADOS!$BJ164&lt;&gt;0),[3]PREMIOS_GRADOS!$BJ164,""),IF($A166="TOTAL",SUM(INDIRECT("AJ4:AJ"&amp;ROW()-1)),""))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IF(AND($A166&lt;&gt;"",$A166&lt;&gt;"TOTAL"),IF(AND([3]PREMIOS_GRADOS!$BM164&lt;&gt;"",[3]PREMIOS_GRADOS!$BM164&lt;&gt;0),[3]PREMIOS_GRADOS!$BM164,""),IF($A166="TOTAL",SUM(INDIRECT("AL4:AL"&amp;ROW()-1)),""))</f>
        <v/>
      </c>
      <c r="AM166" s="7" t="str">
        <f ca="1">IF(AND($A166&lt;&gt;"",$A166&lt;&gt;"TOTAL"),IF(AND([3]PREMIOS_GRADOS!$BO164&lt;&gt;"",[3]PREMIOS_GRADOS!$BO164&lt;&gt;0),[3]PREMIOS_GRADOS!$BO164,""),IF($A166="TOTAL",SUM(INDIRECT("AM4:AM"&amp;ROW()-1)),""))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IF(AND($A166&lt;&gt;"",$A166&lt;&gt;"TOTAL"),IF(AND([3]PREMIOS_GRADOS!$BR164&lt;&gt;"",[3]PREMIOS_GRADOS!$BR164&lt;&gt;0),[3]PREMIOS_GRADOS!$BR164,""),IF($A166="TOTAL",SUM(INDIRECT("AO4:AO"&amp;ROW()-1)),""))</f>
        <v/>
      </c>
      <c r="AP166" s="7" t="str">
        <f ca="1">IF(AND($A166&lt;&gt;"",$A166&lt;&gt;"TOTAL"),IF(AND([3]PREMIOS_GRADOS!$BT164&lt;&gt;"",[3]PREMIOS_GRADOS!$BT164&lt;&gt;0),[3]PREMIOS_GRADOS!$BT164,""),IF($A166="TOTAL",SUM(INDIRECT("AP4:AP"&amp;ROW()-1)),""))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IF(AND($A166&lt;&gt;"",$A166&lt;&gt;"TOTAL"),IF(AND([3]PREMIOS_GRADOS!$BW164&lt;&gt;"",[3]PREMIOS_GRADOS!$BW164&lt;&gt;0),[3]PREMIOS_GRADOS!$BW164,""),IF($A166="TOTAL",SUM(INDIRECT("AR4:AR"&amp;ROW()-1)),""))</f>
        <v/>
      </c>
      <c r="AS166" s="7" t="str">
        <f ca="1">IF(AND($A166&lt;&gt;"",$A166&lt;&gt;"TOTAL"),IF(AND([3]PREMIOS_GRADOS!$BY164&lt;&gt;"",[3]PREMIOS_GRADOS!$BY164&lt;&gt;0),[3]PREMIOS_GRADOS!$BY164,""),IF($A166="TOTAL",SUM(INDIRECT("AS4:AS"&amp;ROW()-1)),""))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IF(AND($A166&lt;&gt;"",$A166&lt;&gt;"TOTAL"),IF(AND([3]PREMIOS_GRADOS!$CB164&lt;&gt;"",[3]PREMIOS_GRADOS!$CB164&lt;&gt;0),[3]PREMIOS_GRADOS!$CB164,""),IF($A166="TOTAL",SUM(INDIRECT("AU4:AU"&amp;ROW()-1)),""))</f>
        <v/>
      </c>
      <c r="AV166" s="7" t="str">
        <f ca="1">IF(AND($A166&lt;&gt;"",$A166&lt;&gt;"TOTAL"),IF(AND([3]PREMIOS_GRADOS!$CD164&lt;&gt;"",[3]PREMIOS_GRADOS!$CD164&lt;&gt;0),[3]PREMIOS_GRADOS!$CD164,""),IF($A166="TOTAL",SUM(INDIRECT("AV4:AV"&amp;ROW()-1)),""))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IF(AND($A166&lt;&gt;"",$A166&lt;&gt;"TOTAL"),IF(AND([3]PREMIOS_GRADOS!$CG164&lt;&gt;"",[3]PREMIOS_GRADOS!$CG164&lt;&gt;0),[3]PREMIOS_GRADOS!$CG164,""),IF($A166="TOTAL",SUM(INDIRECT("AX4:AX"&amp;ROW()-1)),""))</f>
        <v/>
      </c>
      <c r="AY166" s="7" t="str">
        <f ca="1">IF(AND($A166&lt;&gt;"",$A166&lt;&gt;"TOTAL"),IF(AND([3]PREMIOS_GRADOS!$CI164&lt;&gt;"",[3]PREMIOS_GRADOS!$CI164&lt;&gt;0),[3]PREMIOS_GRADOS!$CI164,""),IF($A166="TOTAL",SUM(INDIRECT("AY4:AY"&amp;ROW()-1)),""))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IF(AND($A166&lt;&gt;"",$A166&lt;&gt;"TOTAL"),IF(AND([3]PREMIOS_GRADOS!$CL164&lt;&gt;"",[3]PREMIOS_GRADOS!$CL164&lt;&gt;0),[3]PREMIOS_GRADOS!$CL164,""),IF($A166="TOTAL",SUM(INDIRECT("BA4:BA"&amp;ROW()-1)),""))</f>
        <v/>
      </c>
      <c r="BB166" s="7" t="str">
        <f ca="1">IF(AND($A166&lt;&gt;"",$A166&lt;&gt;"TOTAL"),IF(AND([3]PREMIOS_GRADOS!$CN164&lt;&gt;"",[3]PREMIOS_GRADOS!$CN164&lt;&gt;0),[3]PREMIOS_GRADOS!$CN164,""),IF($A166="TOTAL",SUM(INDIRECT("BB4:BB"&amp;ROW()-1)),""))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IF(AND($A166&lt;&gt;"",$A166&lt;&gt;"TOTAL"),IF(AND([3]PREMIOS_GRADOS!$CQ164&lt;&gt;"",[3]PREMIOS_GRADOS!$CQ164&lt;&gt;0),[3]PREMIOS_GRADOS!$CQ164,""),IF($A166="TOTAL",SUM(INDIRECT("BD4:BD"&amp;ROW()-1)),""))</f>
        <v/>
      </c>
      <c r="BE166" s="7" t="str">
        <f ca="1">IF(AND($A166&lt;&gt;"",$A166&lt;&gt;"TOTAL"),IF(AND([3]PREMIOS_GRADOS!$CS164&lt;&gt;"",[3]PREMIOS_GRADOS!$CS164&lt;&gt;0),[3]PREMIOS_GRADOS!$CS164,""),IF($A166="TOTAL",SUM(INDIRECT("BE4:BE"&amp;ROW()-1)),""))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IF([3]PREMIOS_GRADOS!$D165&lt;&gt;"",[3]PREMIOS_GRADOS!$D165,IF(AND([3]PREMIOS_GRADOS!$D165="",[3]PREMIOS_GRADOS!$D166="",[3]PREMIOS_GRADOS!$D164=""),"","TOTAL"))</f>
        <v/>
      </c>
      <c r="B167" s="7" t="str">
        <f ca="1">IF(AND($A167&lt;&gt;"",$A167&lt;&gt;"TOTAL"),IF(AND([3]PREMIOS_GRADOS!$E165&lt;&gt;"",[3]PREMIOS_GRADOS!$E165&lt;&gt;0),[3]PREMIOS_GRADOS!$E165,""),IF($A167="TOTAL",SUM(INDIRECT("B4:B"&amp;ROW()-1)),""))</f>
        <v/>
      </c>
      <c r="C167" s="7" t="str">
        <f ca="1">IF(AND($A167&lt;&gt;"",$A167&lt;&gt;"TOTAL"),IF(AND([3]PREMIOS_GRADOS!$G165&lt;&gt;"",[3]PREMIOS_GRADOS!$G165&lt;&gt;0),[3]PREMIOS_GRADOS!$G165,""),IF($A167="TOTAL",SUM(INDIRECT("C4:C"&amp;ROW()-1)),""))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IF(AND($A167&lt;&gt;"",$A167&lt;&gt;"TOTAL"),IF(AND([3]PREMIOS_GRADOS!$J165&lt;&gt;"",[3]PREMIOS_GRADOS!$J165&lt;&gt;0),[3]PREMIOS_GRADOS!$J165,""),IF($A167="TOTAL",SUM(INDIRECT("E4:E"&amp;ROW()-1)),""))</f>
        <v/>
      </c>
      <c r="F167" s="7" t="str">
        <f ca="1">IF(AND($A167&lt;&gt;"",$A167&lt;&gt;"TOTAL"),IF(AND([3]PREMIOS_GRADOS!$L165&lt;&gt;"",[3]PREMIOS_GRADOS!$L165&lt;&gt;0),[3]PREMIOS_GRADOS!$L165,""),IF($A167="TOTAL",SUM(INDIRECT("F4:F"&amp;ROW()-1)),""))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IF(AND($A167&lt;&gt;"",$A167&lt;&gt;"TOTAL"),IF(AND([3]PREMIOS_GRADOS!$O165&lt;&gt;"",[3]PREMIOS_GRADOS!$O165&lt;&gt;0),[3]PREMIOS_GRADOS!$O165,""),IF($A167="TOTAL",SUM(INDIRECT("H4:H"&amp;ROW()-1)),""))</f>
        <v/>
      </c>
      <c r="I167" s="7" t="str">
        <f ca="1">IF(AND($A167&lt;&gt;"",$A167&lt;&gt;"TOTAL"),IF(AND([3]PREMIOS_GRADOS!$Q165&lt;&gt;"",[3]PREMIOS_GRADOS!$Q165&lt;&gt;0),[3]PREMIOS_GRADOS!$Q165,""),IF($A167="TOTAL",SUM(INDIRECT("I4:I"&amp;ROW()-1)),""))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IF(AND($A167&lt;&gt;"",$A167&lt;&gt;"TOTAL"),IF(AND([3]PREMIOS_GRADOS!$T165&lt;&gt;"",[3]PREMIOS_GRADOS!$T165&lt;&gt;0),[3]PREMIOS_GRADOS!$T165,""),IF($A167="TOTAL",SUM(INDIRECT("K4:K"&amp;ROW()-1)),""))</f>
        <v/>
      </c>
      <c r="L167" s="7" t="str">
        <f ca="1">IF(AND($A167&lt;&gt;"",$A167&lt;&gt;"TOTAL"),IF(AND([3]PREMIOS_GRADOS!$V165&lt;&gt;"",[3]PREMIOS_GRADOS!$V165&lt;&gt;0),[3]PREMIOS_GRADOS!$V165,""),IF($A167="TOTAL",SUM(INDIRECT("L4:L"&amp;ROW()-1)),""))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IF(AND($A167&lt;&gt;"",$A167&lt;&gt;"TOTAL"),IF(AND([3]PREMIOS_GRADOS!$Y165&lt;&gt;"",[3]PREMIOS_GRADOS!$Y165&lt;&gt;0),[3]PREMIOS_GRADOS!$Y165,""),IF($A167="TOTAL",SUM(INDIRECT("N4:N"&amp;ROW()-1)),""))</f>
        <v/>
      </c>
      <c r="O167" s="7" t="str">
        <f ca="1">IF(AND($A167&lt;&gt;"",$A167&lt;&gt;"TOTAL"),IF(AND([3]PREMIOS_GRADOS!$AA165&lt;&gt;"",[3]PREMIOS_GRADOS!$AA165&lt;&gt;0),[3]PREMIOS_GRADOS!$AA165,""),IF($A167="TOTAL",SUM(INDIRECT("O4:O"&amp;ROW()-1)),""))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IF(AND($A167&lt;&gt;"",$A167&lt;&gt;"TOTAL"),IF(AND([3]PREMIOS_GRADOS!$AD165&lt;&gt;"",[3]PREMIOS_GRADOS!$AD165&lt;&gt;0),[3]PREMIOS_GRADOS!$AD165,""),IF($A167="TOTAL",SUM(INDIRECT("Q4:Q"&amp;ROW()-1)),""))</f>
        <v/>
      </c>
      <c r="R167" s="7" t="str">
        <f ca="1">IF(AND($A167&lt;&gt;"",$A167&lt;&gt;"TOTAL"),IF(AND([3]PREMIOS_GRADOS!$AF165&lt;&gt;"",[3]PREMIOS_GRADOS!$AF165&lt;&gt;0),[3]PREMIOS_GRADOS!$AF165,""),IF($A167="TOTAL",SUM(INDIRECT("R4:R"&amp;ROW()-1)),""))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IF(AND($A167&lt;&gt;"",$A167&lt;&gt;"TOTAL"),IF(AND([3]PREMIOS_GRADOS!$AI165&lt;&gt;"",[3]PREMIOS_GRADOS!$AI165&lt;&gt;0),[3]PREMIOS_GRADOS!$AI165,""),IF($A167="TOTAL",SUM(INDIRECT("T4:T"&amp;ROW()-1)),""))</f>
        <v/>
      </c>
      <c r="U167" s="7" t="str">
        <f ca="1">IF(AND($A167&lt;&gt;"",$A167&lt;&gt;"TOTAL"),IF(AND([3]PREMIOS_GRADOS!$AK165&lt;&gt;"",[3]PREMIOS_GRADOS!$AK165&lt;&gt;0),[3]PREMIOS_GRADOS!$AK165,""),IF($A167="TOTAL",SUM(INDIRECT("U4:U"&amp;ROW()-1)),""))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IF(AND($A167&lt;&gt;"",$A167&lt;&gt;"TOTAL"),IF(AND([3]PREMIOS_GRADOS!$AN165&lt;&gt;"",[3]PREMIOS_GRADOS!$AN165&lt;&gt;0),[3]PREMIOS_GRADOS!$AN165,""),IF($A167="TOTAL",SUM(INDIRECT("W4:W"&amp;ROW()-1)),""))</f>
        <v/>
      </c>
      <c r="X167" s="7" t="str">
        <f ca="1">IF(AND($A167&lt;&gt;"",$A167&lt;&gt;"TOTAL"),IF(AND([3]PREMIOS_GRADOS!$AP165&lt;&gt;"",[3]PREMIOS_GRADOS!$AP165&lt;&gt;0),[3]PREMIOS_GRADOS!$AP165,""),IF($A167="TOTAL",SUM(INDIRECT("X4:X"&amp;ROW()-1)),""))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IF(AND($A167&lt;&gt;"",$A167&lt;&gt;"TOTAL"),IF(AND([3]PREMIOS_GRADOS!$AS165&lt;&gt;"",[3]PREMIOS_GRADOS!$AS165&lt;&gt;0),[3]PREMIOS_GRADOS!$AS165,""),IF($A167="TOTAL",SUM(INDIRECT("Z4:Z"&amp;ROW()-1)),""))</f>
        <v/>
      </c>
      <c r="AA167" s="7" t="str">
        <f ca="1">IF(AND($A167&lt;&gt;"",$A167&lt;&gt;"TOTAL"),IF(AND([3]PREMIOS_GRADOS!$AU165&lt;&gt;"",[3]PREMIOS_GRADOS!$AU165&lt;&gt;0),[3]PREMIOS_GRADOS!$AU165,""),IF($A167="TOTAL",SUM(INDIRECT("AA4:AA"&amp;ROW()-1)),""))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IF(AND($A167&lt;&gt;"",$A167&lt;&gt;"TOTAL"),IF(AND([3]PREMIOS_GRADOS!$AX165&lt;&gt;"",[3]PREMIOS_GRADOS!$AX165&lt;&gt;0),[3]PREMIOS_GRADOS!$AX165,""),IF($A167="TOTAL",SUM(INDIRECT("AC4:AC"&amp;ROW()-1)),""))</f>
        <v/>
      </c>
      <c r="AD167" s="7" t="str">
        <f ca="1">IF(AND($A167&lt;&gt;"",$A167&lt;&gt;"TOTAL"),IF(AND([3]PREMIOS_GRADOS!$AZ165&lt;&gt;"",[3]PREMIOS_GRADOS!$AZ165&lt;&gt;0),[3]PREMIOS_GRADOS!$AZ165,""),IF($A167="TOTAL",SUM(INDIRECT("AD4:AD"&amp;ROW()-1)),""))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IF(AND($A167&lt;&gt;"",$A167&lt;&gt;"TOTAL"),IF(AND([3]PREMIOS_GRADOS!$BC165&lt;&gt;"",[3]PREMIOS_GRADOS!$BC165&lt;&gt;0),[3]PREMIOS_GRADOS!$BC165,""),IF($A167="TOTAL",SUM(INDIRECT("AF4:AF"&amp;ROW()-1)),""))</f>
        <v/>
      </c>
      <c r="AG167" s="7" t="str">
        <f ca="1">IF(AND($A167&lt;&gt;"",$A167&lt;&gt;"TOTAL"),IF(AND([3]PREMIOS_GRADOS!$BE165&lt;&gt;"",[3]PREMIOS_GRADOS!$BE165&lt;&gt;0),[3]PREMIOS_GRADOS!$BE165,""),IF($A167="TOTAL",SUM(INDIRECT("AG4:AG"&amp;ROW()-1)),""))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IF(AND($A167&lt;&gt;"",$A167&lt;&gt;"TOTAL"),IF(AND([3]PREMIOS_GRADOS!$BH165&lt;&gt;"",[3]PREMIOS_GRADOS!$BH165&lt;&gt;0),[3]PREMIOS_GRADOS!$BH165,""),IF($A167="TOTAL",SUM(INDIRECT("AI4:AI"&amp;ROW()-1)),""))</f>
        <v/>
      </c>
      <c r="AJ167" s="7" t="str">
        <f ca="1">IF(AND($A167&lt;&gt;"",$A167&lt;&gt;"TOTAL"),IF(AND([3]PREMIOS_GRADOS!$BJ165&lt;&gt;"",[3]PREMIOS_GRADOS!$BJ165&lt;&gt;0),[3]PREMIOS_GRADOS!$BJ165,""),IF($A167="TOTAL",SUM(INDIRECT("AJ4:AJ"&amp;ROW()-1)),""))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IF(AND($A167&lt;&gt;"",$A167&lt;&gt;"TOTAL"),IF(AND([3]PREMIOS_GRADOS!$BM165&lt;&gt;"",[3]PREMIOS_GRADOS!$BM165&lt;&gt;0),[3]PREMIOS_GRADOS!$BM165,""),IF($A167="TOTAL",SUM(INDIRECT("AL4:AL"&amp;ROW()-1)),""))</f>
        <v/>
      </c>
      <c r="AM167" s="7" t="str">
        <f ca="1">IF(AND($A167&lt;&gt;"",$A167&lt;&gt;"TOTAL"),IF(AND([3]PREMIOS_GRADOS!$BO165&lt;&gt;"",[3]PREMIOS_GRADOS!$BO165&lt;&gt;0),[3]PREMIOS_GRADOS!$BO165,""),IF($A167="TOTAL",SUM(INDIRECT("AM4:AM"&amp;ROW()-1)),""))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IF(AND($A167&lt;&gt;"",$A167&lt;&gt;"TOTAL"),IF(AND([3]PREMIOS_GRADOS!$BR165&lt;&gt;"",[3]PREMIOS_GRADOS!$BR165&lt;&gt;0),[3]PREMIOS_GRADOS!$BR165,""),IF($A167="TOTAL",SUM(INDIRECT("AO4:AO"&amp;ROW()-1)),""))</f>
        <v/>
      </c>
      <c r="AP167" s="7" t="str">
        <f ca="1">IF(AND($A167&lt;&gt;"",$A167&lt;&gt;"TOTAL"),IF(AND([3]PREMIOS_GRADOS!$BT165&lt;&gt;"",[3]PREMIOS_GRADOS!$BT165&lt;&gt;0),[3]PREMIOS_GRADOS!$BT165,""),IF($A167="TOTAL",SUM(INDIRECT("AP4:AP"&amp;ROW()-1)),""))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IF(AND($A167&lt;&gt;"",$A167&lt;&gt;"TOTAL"),IF(AND([3]PREMIOS_GRADOS!$BW165&lt;&gt;"",[3]PREMIOS_GRADOS!$BW165&lt;&gt;0),[3]PREMIOS_GRADOS!$BW165,""),IF($A167="TOTAL",SUM(INDIRECT("AR4:AR"&amp;ROW()-1)),""))</f>
        <v/>
      </c>
      <c r="AS167" s="7" t="str">
        <f ca="1">IF(AND($A167&lt;&gt;"",$A167&lt;&gt;"TOTAL"),IF(AND([3]PREMIOS_GRADOS!$BY165&lt;&gt;"",[3]PREMIOS_GRADOS!$BY165&lt;&gt;0),[3]PREMIOS_GRADOS!$BY165,""),IF($A167="TOTAL",SUM(INDIRECT("AS4:AS"&amp;ROW()-1)),""))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IF(AND($A167&lt;&gt;"",$A167&lt;&gt;"TOTAL"),IF(AND([3]PREMIOS_GRADOS!$CB165&lt;&gt;"",[3]PREMIOS_GRADOS!$CB165&lt;&gt;0),[3]PREMIOS_GRADOS!$CB165,""),IF($A167="TOTAL",SUM(INDIRECT("AU4:AU"&amp;ROW()-1)),""))</f>
        <v/>
      </c>
      <c r="AV167" s="7" t="str">
        <f ca="1">IF(AND($A167&lt;&gt;"",$A167&lt;&gt;"TOTAL"),IF(AND([3]PREMIOS_GRADOS!$CD165&lt;&gt;"",[3]PREMIOS_GRADOS!$CD165&lt;&gt;0),[3]PREMIOS_GRADOS!$CD165,""),IF($A167="TOTAL",SUM(INDIRECT("AV4:AV"&amp;ROW()-1)),""))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IF(AND($A167&lt;&gt;"",$A167&lt;&gt;"TOTAL"),IF(AND([3]PREMIOS_GRADOS!$CG165&lt;&gt;"",[3]PREMIOS_GRADOS!$CG165&lt;&gt;0),[3]PREMIOS_GRADOS!$CG165,""),IF($A167="TOTAL",SUM(INDIRECT("AX4:AX"&amp;ROW()-1)),""))</f>
        <v/>
      </c>
      <c r="AY167" s="7" t="str">
        <f ca="1">IF(AND($A167&lt;&gt;"",$A167&lt;&gt;"TOTAL"),IF(AND([3]PREMIOS_GRADOS!$CI165&lt;&gt;"",[3]PREMIOS_GRADOS!$CI165&lt;&gt;0),[3]PREMIOS_GRADOS!$CI165,""),IF($A167="TOTAL",SUM(INDIRECT("AY4:AY"&amp;ROW()-1)),""))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IF(AND($A167&lt;&gt;"",$A167&lt;&gt;"TOTAL"),IF(AND([3]PREMIOS_GRADOS!$CL165&lt;&gt;"",[3]PREMIOS_GRADOS!$CL165&lt;&gt;0),[3]PREMIOS_GRADOS!$CL165,""),IF($A167="TOTAL",SUM(INDIRECT("BA4:BA"&amp;ROW()-1)),""))</f>
        <v/>
      </c>
      <c r="BB167" s="7" t="str">
        <f ca="1">IF(AND($A167&lt;&gt;"",$A167&lt;&gt;"TOTAL"),IF(AND([3]PREMIOS_GRADOS!$CN165&lt;&gt;"",[3]PREMIOS_GRADOS!$CN165&lt;&gt;0),[3]PREMIOS_GRADOS!$CN165,""),IF($A167="TOTAL",SUM(INDIRECT("BB4:BB"&amp;ROW()-1)),""))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IF(AND($A167&lt;&gt;"",$A167&lt;&gt;"TOTAL"),IF(AND([3]PREMIOS_GRADOS!$CQ165&lt;&gt;"",[3]PREMIOS_GRADOS!$CQ165&lt;&gt;0),[3]PREMIOS_GRADOS!$CQ165,""),IF($A167="TOTAL",SUM(INDIRECT("BD4:BD"&amp;ROW()-1)),""))</f>
        <v/>
      </c>
      <c r="BE167" s="7" t="str">
        <f ca="1">IF(AND($A167&lt;&gt;"",$A167&lt;&gt;"TOTAL"),IF(AND([3]PREMIOS_GRADOS!$CS165&lt;&gt;"",[3]PREMIOS_GRADOS!$CS165&lt;&gt;0),[3]PREMIOS_GRADOS!$CS165,""),IF($A167="TOTAL",SUM(INDIRECT("BE4:BE"&amp;ROW()-1)),""))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IF([3]PREMIOS_GRADOS!$D166&lt;&gt;"",[3]PREMIOS_GRADOS!$D166,IF(AND([3]PREMIOS_GRADOS!$D166="",[3]PREMIOS_GRADOS!$D167="",[3]PREMIOS_GRADOS!$D165=""),"","TOTAL"))</f>
        <v/>
      </c>
      <c r="B168" s="7" t="str">
        <f ca="1">IF(AND($A168&lt;&gt;"",$A168&lt;&gt;"TOTAL"),IF(AND([3]PREMIOS_GRADOS!$E166&lt;&gt;"",[3]PREMIOS_GRADOS!$E166&lt;&gt;0),[3]PREMIOS_GRADOS!$E166,""),IF($A168="TOTAL",SUM(INDIRECT("B4:B"&amp;ROW()-1)),""))</f>
        <v/>
      </c>
      <c r="C168" s="7" t="str">
        <f ca="1">IF(AND($A168&lt;&gt;"",$A168&lt;&gt;"TOTAL"),IF(AND([3]PREMIOS_GRADOS!$G166&lt;&gt;"",[3]PREMIOS_GRADOS!$G166&lt;&gt;0),[3]PREMIOS_GRADOS!$G166,""),IF($A168="TOTAL",SUM(INDIRECT("C4:C"&amp;ROW()-1)),""))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IF(AND($A168&lt;&gt;"",$A168&lt;&gt;"TOTAL"),IF(AND([3]PREMIOS_GRADOS!$J166&lt;&gt;"",[3]PREMIOS_GRADOS!$J166&lt;&gt;0),[3]PREMIOS_GRADOS!$J166,""),IF($A168="TOTAL",SUM(INDIRECT("E4:E"&amp;ROW()-1)),""))</f>
        <v/>
      </c>
      <c r="F168" s="7" t="str">
        <f ca="1">IF(AND($A168&lt;&gt;"",$A168&lt;&gt;"TOTAL"),IF(AND([3]PREMIOS_GRADOS!$L166&lt;&gt;"",[3]PREMIOS_GRADOS!$L166&lt;&gt;0),[3]PREMIOS_GRADOS!$L166,""),IF($A168="TOTAL",SUM(INDIRECT("F4:F"&amp;ROW()-1)),""))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IF(AND($A168&lt;&gt;"",$A168&lt;&gt;"TOTAL"),IF(AND([3]PREMIOS_GRADOS!$O166&lt;&gt;"",[3]PREMIOS_GRADOS!$O166&lt;&gt;0),[3]PREMIOS_GRADOS!$O166,""),IF($A168="TOTAL",SUM(INDIRECT("H4:H"&amp;ROW()-1)),""))</f>
        <v/>
      </c>
      <c r="I168" s="7" t="str">
        <f ca="1">IF(AND($A168&lt;&gt;"",$A168&lt;&gt;"TOTAL"),IF(AND([3]PREMIOS_GRADOS!$Q166&lt;&gt;"",[3]PREMIOS_GRADOS!$Q166&lt;&gt;0),[3]PREMIOS_GRADOS!$Q166,""),IF($A168="TOTAL",SUM(INDIRECT("I4:I"&amp;ROW()-1)),""))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IF(AND($A168&lt;&gt;"",$A168&lt;&gt;"TOTAL"),IF(AND([3]PREMIOS_GRADOS!$T166&lt;&gt;"",[3]PREMIOS_GRADOS!$T166&lt;&gt;0),[3]PREMIOS_GRADOS!$T166,""),IF($A168="TOTAL",SUM(INDIRECT("K4:K"&amp;ROW()-1)),""))</f>
        <v/>
      </c>
      <c r="L168" s="7" t="str">
        <f ca="1">IF(AND($A168&lt;&gt;"",$A168&lt;&gt;"TOTAL"),IF(AND([3]PREMIOS_GRADOS!$V166&lt;&gt;"",[3]PREMIOS_GRADOS!$V166&lt;&gt;0),[3]PREMIOS_GRADOS!$V166,""),IF($A168="TOTAL",SUM(INDIRECT("L4:L"&amp;ROW()-1)),""))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IF(AND($A168&lt;&gt;"",$A168&lt;&gt;"TOTAL"),IF(AND([3]PREMIOS_GRADOS!$Y166&lt;&gt;"",[3]PREMIOS_GRADOS!$Y166&lt;&gt;0),[3]PREMIOS_GRADOS!$Y166,""),IF($A168="TOTAL",SUM(INDIRECT("N4:N"&amp;ROW()-1)),""))</f>
        <v/>
      </c>
      <c r="O168" s="7" t="str">
        <f ca="1">IF(AND($A168&lt;&gt;"",$A168&lt;&gt;"TOTAL"),IF(AND([3]PREMIOS_GRADOS!$AA166&lt;&gt;"",[3]PREMIOS_GRADOS!$AA166&lt;&gt;0),[3]PREMIOS_GRADOS!$AA166,""),IF($A168="TOTAL",SUM(INDIRECT("O4:O"&amp;ROW()-1)),""))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IF(AND($A168&lt;&gt;"",$A168&lt;&gt;"TOTAL"),IF(AND([3]PREMIOS_GRADOS!$AD166&lt;&gt;"",[3]PREMIOS_GRADOS!$AD166&lt;&gt;0),[3]PREMIOS_GRADOS!$AD166,""),IF($A168="TOTAL",SUM(INDIRECT("Q4:Q"&amp;ROW()-1)),""))</f>
        <v/>
      </c>
      <c r="R168" s="7" t="str">
        <f ca="1">IF(AND($A168&lt;&gt;"",$A168&lt;&gt;"TOTAL"),IF(AND([3]PREMIOS_GRADOS!$AF166&lt;&gt;"",[3]PREMIOS_GRADOS!$AF166&lt;&gt;0),[3]PREMIOS_GRADOS!$AF166,""),IF($A168="TOTAL",SUM(INDIRECT("R4:R"&amp;ROW()-1)),""))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IF(AND($A168&lt;&gt;"",$A168&lt;&gt;"TOTAL"),IF(AND([3]PREMIOS_GRADOS!$AI166&lt;&gt;"",[3]PREMIOS_GRADOS!$AI166&lt;&gt;0),[3]PREMIOS_GRADOS!$AI166,""),IF($A168="TOTAL",SUM(INDIRECT("T4:T"&amp;ROW()-1)),""))</f>
        <v/>
      </c>
      <c r="U168" s="7" t="str">
        <f ca="1">IF(AND($A168&lt;&gt;"",$A168&lt;&gt;"TOTAL"),IF(AND([3]PREMIOS_GRADOS!$AK166&lt;&gt;"",[3]PREMIOS_GRADOS!$AK166&lt;&gt;0),[3]PREMIOS_GRADOS!$AK166,""),IF($A168="TOTAL",SUM(INDIRECT("U4:U"&amp;ROW()-1)),""))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IF(AND($A168&lt;&gt;"",$A168&lt;&gt;"TOTAL"),IF(AND([3]PREMIOS_GRADOS!$AN166&lt;&gt;"",[3]PREMIOS_GRADOS!$AN166&lt;&gt;0),[3]PREMIOS_GRADOS!$AN166,""),IF($A168="TOTAL",SUM(INDIRECT("W4:W"&amp;ROW()-1)),""))</f>
        <v/>
      </c>
      <c r="X168" s="7" t="str">
        <f ca="1">IF(AND($A168&lt;&gt;"",$A168&lt;&gt;"TOTAL"),IF(AND([3]PREMIOS_GRADOS!$AP166&lt;&gt;"",[3]PREMIOS_GRADOS!$AP166&lt;&gt;0),[3]PREMIOS_GRADOS!$AP166,""),IF($A168="TOTAL",SUM(INDIRECT("X4:X"&amp;ROW()-1)),""))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IF(AND($A168&lt;&gt;"",$A168&lt;&gt;"TOTAL"),IF(AND([3]PREMIOS_GRADOS!$AS166&lt;&gt;"",[3]PREMIOS_GRADOS!$AS166&lt;&gt;0),[3]PREMIOS_GRADOS!$AS166,""),IF($A168="TOTAL",SUM(INDIRECT("Z4:Z"&amp;ROW()-1)),""))</f>
        <v/>
      </c>
      <c r="AA168" s="7" t="str">
        <f ca="1">IF(AND($A168&lt;&gt;"",$A168&lt;&gt;"TOTAL"),IF(AND([3]PREMIOS_GRADOS!$AU166&lt;&gt;"",[3]PREMIOS_GRADOS!$AU166&lt;&gt;0),[3]PREMIOS_GRADOS!$AU166,""),IF($A168="TOTAL",SUM(INDIRECT("AA4:AA"&amp;ROW()-1)),""))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IF(AND($A168&lt;&gt;"",$A168&lt;&gt;"TOTAL"),IF(AND([3]PREMIOS_GRADOS!$AX166&lt;&gt;"",[3]PREMIOS_GRADOS!$AX166&lt;&gt;0),[3]PREMIOS_GRADOS!$AX166,""),IF($A168="TOTAL",SUM(INDIRECT("AC4:AC"&amp;ROW()-1)),""))</f>
        <v/>
      </c>
      <c r="AD168" s="7" t="str">
        <f ca="1">IF(AND($A168&lt;&gt;"",$A168&lt;&gt;"TOTAL"),IF(AND([3]PREMIOS_GRADOS!$AZ166&lt;&gt;"",[3]PREMIOS_GRADOS!$AZ166&lt;&gt;0),[3]PREMIOS_GRADOS!$AZ166,""),IF($A168="TOTAL",SUM(INDIRECT("AD4:AD"&amp;ROW()-1)),""))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IF(AND($A168&lt;&gt;"",$A168&lt;&gt;"TOTAL"),IF(AND([3]PREMIOS_GRADOS!$BC166&lt;&gt;"",[3]PREMIOS_GRADOS!$BC166&lt;&gt;0),[3]PREMIOS_GRADOS!$BC166,""),IF($A168="TOTAL",SUM(INDIRECT("AF4:AF"&amp;ROW()-1)),""))</f>
        <v/>
      </c>
      <c r="AG168" s="7" t="str">
        <f ca="1">IF(AND($A168&lt;&gt;"",$A168&lt;&gt;"TOTAL"),IF(AND([3]PREMIOS_GRADOS!$BE166&lt;&gt;"",[3]PREMIOS_GRADOS!$BE166&lt;&gt;0),[3]PREMIOS_GRADOS!$BE166,""),IF($A168="TOTAL",SUM(INDIRECT("AG4:AG"&amp;ROW()-1)),""))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IF(AND($A168&lt;&gt;"",$A168&lt;&gt;"TOTAL"),IF(AND([3]PREMIOS_GRADOS!$BH166&lt;&gt;"",[3]PREMIOS_GRADOS!$BH166&lt;&gt;0),[3]PREMIOS_GRADOS!$BH166,""),IF($A168="TOTAL",SUM(INDIRECT("AI4:AI"&amp;ROW()-1)),""))</f>
        <v/>
      </c>
      <c r="AJ168" s="7" t="str">
        <f ca="1">IF(AND($A168&lt;&gt;"",$A168&lt;&gt;"TOTAL"),IF(AND([3]PREMIOS_GRADOS!$BJ166&lt;&gt;"",[3]PREMIOS_GRADOS!$BJ166&lt;&gt;0),[3]PREMIOS_GRADOS!$BJ166,""),IF($A168="TOTAL",SUM(INDIRECT("AJ4:AJ"&amp;ROW()-1)),""))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IF(AND($A168&lt;&gt;"",$A168&lt;&gt;"TOTAL"),IF(AND([3]PREMIOS_GRADOS!$BM166&lt;&gt;"",[3]PREMIOS_GRADOS!$BM166&lt;&gt;0),[3]PREMIOS_GRADOS!$BM166,""),IF($A168="TOTAL",SUM(INDIRECT("AL4:AL"&amp;ROW()-1)),""))</f>
        <v/>
      </c>
      <c r="AM168" s="7" t="str">
        <f ca="1">IF(AND($A168&lt;&gt;"",$A168&lt;&gt;"TOTAL"),IF(AND([3]PREMIOS_GRADOS!$BO166&lt;&gt;"",[3]PREMIOS_GRADOS!$BO166&lt;&gt;0),[3]PREMIOS_GRADOS!$BO166,""),IF($A168="TOTAL",SUM(INDIRECT("AM4:AM"&amp;ROW()-1)),""))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IF(AND($A168&lt;&gt;"",$A168&lt;&gt;"TOTAL"),IF(AND([3]PREMIOS_GRADOS!$BR166&lt;&gt;"",[3]PREMIOS_GRADOS!$BR166&lt;&gt;0),[3]PREMIOS_GRADOS!$BR166,""),IF($A168="TOTAL",SUM(INDIRECT("AO4:AO"&amp;ROW()-1)),""))</f>
        <v/>
      </c>
      <c r="AP168" s="7" t="str">
        <f ca="1">IF(AND($A168&lt;&gt;"",$A168&lt;&gt;"TOTAL"),IF(AND([3]PREMIOS_GRADOS!$BT166&lt;&gt;"",[3]PREMIOS_GRADOS!$BT166&lt;&gt;0),[3]PREMIOS_GRADOS!$BT166,""),IF($A168="TOTAL",SUM(INDIRECT("AP4:AP"&amp;ROW()-1)),""))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IF(AND($A168&lt;&gt;"",$A168&lt;&gt;"TOTAL"),IF(AND([3]PREMIOS_GRADOS!$BW166&lt;&gt;"",[3]PREMIOS_GRADOS!$BW166&lt;&gt;0),[3]PREMIOS_GRADOS!$BW166,""),IF($A168="TOTAL",SUM(INDIRECT("AR4:AR"&amp;ROW()-1)),""))</f>
        <v/>
      </c>
      <c r="AS168" s="7" t="str">
        <f ca="1">IF(AND($A168&lt;&gt;"",$A168&lt;&gt;"TOTAL"),IF(AND([3]PREMIOS_GRADOS!$BY166&lt;&gt;"",[3]PREMIOS_GRADOS!$BY166&lt;&gt;0),[3]PREMIOS_GRADOS!$BY166,""),IF($A168="TOTAL",SUM(INDIRECT("AS4:AS"&amp;ROW()-1)),""))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IF(AND($A168&lt;&gt;"",$A168&lt;&gt;"TOTAL"),IF(AND([3]PREMIOS_GRADOS!$CB166&lt;&gt;"",[3]PREMIOS_GRADOS!$CB166&lt;&gt;0),[3]PREMIOS_GRADOS!$CB166,""),IF($A168="TOTAL",SUM(INDIRECT("AU4:AU"&amp;ROW()-1)),""))</f>
        <v/>
      </c>
      <c r="AV168" s="7" t="str">
        <f ca="1">IF(AND($A168&lt;&gt;"",$A168&lt;&gt;"TOTAL"),IF(AND([3]PREMIOS_GRADOS!$CD166&lt;&gt;"",[3]PREMIOS_GRADOS!$CD166&lt;&gt;0),[3]PREMIOS_GRADOS!$CD166,""),IF($A168="TOTAL",SUM(INDIRECT("AV4:AV"&amp;ROW()-1)),""))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IF(AND($A168&lt;&gt;"",$A168&lt;&gt;"TOTAL"),IF(AND([3]PREMIOS_GRADOS!$CG166&lt;&gt;"",[3]PREMIOS_GRADOS!$CG166&lt;&gt;0),[3]PREMIOS_GRADOS!$CG166,""),IF($A168="TOTAL",SUM(INDIRECT("AX4:AX"&amp;ROW()-1)),""))</f>
        <v/>
      </c>
      <c r="AY168" s="7" t="str">
        <f ca="1">IF(AND($A168&lt;&gt;"",$A168&lt;&gt;"TOTAL"),IF(AND([3]PREMIOS_GRADOS!$CI166&lt;&gt;"",[3]PREMIOS_GRADOS!$CI166&lt;&gt;0),[3]PREMIOS_GRADOS!$CI166,""),IF($A168="TOTAL",SUM(INDIRECT("AY4:AY"&amp;ROW()-1)),""))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IF(AND($A168&lt;&gt;"",$A168&lt;&gt;"TOTAL"),IF(AND([3]PREMIOS_GRADOS!$CL166&lt;&gt;"",[3]PREMIOS_GRADOS!$CL166&lt;&gt;0),[3]PREMIOS_GRADOS!$CL166,""),IF($A168="TOTAL",SUM(INDIRECT("BA4:BA"&amp;ROW()-1)),""))</f>
        <v/>
      </c>
      <c r="BB168" s="7" t="str">
        <f ca="1">IF(AND($A168&lt;&gt;"",$A168&lt;&gt;"TOTAL"),IF(AND([3]PREMIOS_GRADOS!$CN166&lt;&gt;"",[3]PREMIOS_GRADOS!$CN166&lt;&gt;0),[3]PREMIOS_GRADOS!$CN166,""),IF($A168="TOTAL",SUM(INDIRECT("BB4:BB"&amp;ROW()-1)),""))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IF(AND($A168&lt;&gt;"",$A168&lt;&gt;"TOTAL"),IF(AND([3]PREMIOS_GRADOS!$CQ166&lt;&gt;"",[3]PREMIOS_GRADOS!$CQ166&lt;&gt;0),[3]PREMIOS_GRADOS!$CQ166,""),IF($A168="TOTAL",SUM(INDIRECT("BD4:BD"&amp;ROW()-1)),""))</f>
        <v/>
      </c>
      <c r="BE168" s="7" t="str">
        <f ca="1">IF(AND($A168&lt;&gt;"",$A168&lt;&gt;"TOTAL"),IF(AND([3]PREMIOS_GRADOS!$CS166&lt;&gt;"",[3]PREMIOS_GRADOS!$CS166&lt;&gt;0),[3]PREMIOS_GRADOS!$CS166,""),IF($A168="TOTAL",SUM(INDIRECT("BE4:BE"&amp;ROW()-1)),""))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IF([3]PREMIOS_GRADOS!$D167&lt;&gt;"",[3]PREMIOS_GRADOS!$D167,IF(AND([3]PREMIOS_GRADOS!$D167="",[3]PREMIOS_GRADOS!$D168="",[3]PREMIOS_GRADOS!$D166=""),"","TOTAL"))</f>
        <v/>
      </c>
      <c r="B169" s="7" t="str">
        <f ca="1">IF(AND($A169&lt;&gt;"",$A169&lt;&gt;"TOTAL"),IF(AND([3]PREMIOS_GRADOS!$E167&lt;&gt;"",[3]PREMIOS_GRADOS!$E167&lt;&gt;0),[3]PREMIOS_GRADOS!$E167,""),IF($A169="TOTAL",SUM(INDIRECT("B4:B"&amp;ROW()-1)),""))</f>
        <v/>
      </c>
      <c r="C169" s="7" t="str">
        <f ca="1">IF(AND($A169&lt;&gt;"",$A169&lt;&gt;"TOTAL"),IF(AND([3]PREMIOS_GRADOS!$G167&lt;&gt;"",[3]PREMIOS_GRADOS!$G167&lt;&gt;0),[3]PREMIOS_GRADOS!$G167,""),IF($A169="TOTAL",SUM(INDIRECT("C4:C"&amp;ROW()-1)),""))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IF(AND($A169&lt;&gt;"",$A169&lt;&gt;"TOTAL"),IF(AND([3]PREMIOS_GRADOS!$J167&lt;&gt;"",[3]PREMIOS_GRADOS!$J167&lt;&gt;0),[3]PREMIOS_GRADOS!$J167,""),IF($A169="TOTAL",SUM(INDIRECT("E4:E"&amp;ROW()-1)),""))</f>
        <v/>
      </c>
      <c r="F169" s="7" t="str">
        <f ca="1">IF(AND($A169&lt;&gt;"",$A169&lt;&gt;"TOTAL"),IF(AND([3]PREMIOS_GRADOS!$L167&lt;&gt;"",[3]PREMIOS_GRADOS!$L167&lt;&gt;0),[3]PREMIOS_GRADOS!$L167,""),IF($A169="TOTAL",SUM(INDIRECT("F4:F"&amp;ROW()-1)),""))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IF(AND($A169&lt;&gt;"",$A169&lt;&gt;"TOTAL"),IF(AND([3]PREMIOS_GRADOS!$O167&lt;&gt;"",[3]PREMIOS_GRADOS!$O167&lt;&gt;0),[3]PREMIOS_GRADOS!$O167,""),IF($A169="TOTAL",SUM(INDIRECT("H4:H"&amp;ROW()-1)),""))</f>
        <v/>
      </c>
      <c r="I169" s="7" t="str">
        <f ca="1">IF(AND($A169&lt;&gt;"",$A169&lt;&gt;"TOTAL"),IF(AND([3]PREMIOS_GRADOS!$Q167&lt;&gt;"",[3]PREMIOS_GRADOS!$Q167&lt;&gt;0),[3]PREMIOS_GRADOS!$Q167,""),IF($A169="TOTAL",SUM(INDIRECT("I4:I"&amp;ROW()-1)),""))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IF(AND($A169&lt;&gt;"",$A169&lt;&gt;"TOTAL"),IF(AND([3]PREMIOS_GRADOS!$T167&lt;&gt;"",[3]PREMIOS_GRADOS!$T167&lt;&gt;0),[3]PREMIOS_GRADOS!$T167,""),IF($A169="TOTAL",SUM(INDIRECT("K4:K"&amp;ROW()-1)),""))</f>
        <v/>
      </c>
      <c r="L169" s="7" t="str">
        <f ca="1">IF(AND($A169&lt;&gt;"",$A169&lt;&gt;"TOTAL"),IF(AND([3]PREMIOS_GRADOS!$V167&lt;&gt;"",[3]PREMIOS_GRADOS!$V167&lt;&gt;0),[3]PREMIOS_GRADOS!$V167,""),IF($A169="TOTAL",SUM(INDIRECT("L4:L"&amp;ROW()-1)),""))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IF(AND($A169&lt;&gt;"",$A169&lt;&gt;"TOTAL"),IF(AND([3]PREMIOS_GRADOS!$Y167&lt;&gt;"",[3]PREMIOS_GRADOS!$Y167&lt;&gt;0),[3]PREMIOS_GRADOS!$Y167,""),IF($A169="TOTAL",SUM(INDIRECT("N4:N"&amp;ROW()-1)),""))</f>
        <v/>
      </c>
      <c r="O169" s="7" t="str">
        <f ca="1">IF(AND($A169&lt;&gt;"",$A169&lt;&gt;"TOTAL"),IF(AND([3]PREMIOS_GRADOS!$AA167&lt;&gt;"",[3]PREMIOS_GRADOS!$AA167&lt;&gt;0),[3]PREMIOS_GRADOS!$AA167,""),IF($A169="TOTAL",SUM(INDIRECT("O4:O"&amp;ROW()-1)),""))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IF(AND($A169&lt;&gt;"",$A169&lt;&gt;"TOTAL"),IF(AND([3]PREMIOS_GRADOS!$AD167&lt;&gt;"",[3]PREMIOS_GRADOS!$AD167&lt;&gt;0),[3]PREMIOS_GRADOS!$AD167,""),IF($A169="TOTAL",SUM(INDIRECT("Q4:Q"&amp;ROW()-1)),""))</f>
        <v/>
      </c>
      <c r="R169" s="7" t="str">
        <f ca="1">IF(AND($A169&lt;&gt;"",$A169&lt;&gt;"TOTAL"),IF(AND([3]PREMIOS_GRADOS!$AF167&lt;&gt;"",[3]PREMIOS_GRADOS!$AF167&lt;&gt;0),[3]PREMIOS_GRADOS!$AF167,""),IF($A169="TOTAL",SUM(INDIRECT("R4:R"&amp;ROW()-1)),""))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IF(AND($A169&lt;&gt;"",$A169&lt;&gt;"TOTAL"),IF(AND([3]PREMIOS_GRADOS!$AI167&lt;&gt;"",[3]PREMIOS_GRADOS!$AI167&lt;&gt;0),[3]PREMIOS_GRADOS!$AI167,""),IF($A169="TOTAL",SUM(INDIRECT("T4:T"&amp;ROW()-1)),""))</f>
        <v/>
      </c>
      <c r="U169" s="7" t="str">
        <f ca="1">IF(AND($A169&lt;&gt;"",$A169&lt;&gt;"TOTAL"),IF(AND([3]PREMIOS_GRADOS!$AK167&lt;&gt;"",[3]PREMIOS_GRADOS!$AK167&lt;&gt;0),[3]PREMIOS_GRADOS!$AK167,""),IF($A169="TOTAL",SUM(INDIRECT("U4:U"&amp;ROW()-1)),""))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IF(AND($A169&lt;&gt;"",$A169&lt;&gt;"TOTAL"),IF(AND([3]PREMIOS_GRADOS!$AN167&lt;&gt;"",[3]PREMIOS_GRADOS!$AN167&lt;&gt;0),[3]PREMIOS_GRADOS!$AN167,""),IF($A169="TOTAL",SUM(INDIRECT("W4:W"&amp;ROW()-1)),""))</f>
        <v/>
      </c>
      <c r="X169" s="7" t="str">
        <f ca="1">IF(AND($A169&lt;&gt;"",$A169&lt;&gt;"TOTAL"),IF(AND([3]PREMIOS_GRADOS!$AP167&lt;&gt;"",[3]PREMIOS_GRADOS!$AP167&lt;&gt;0),[3]PREMIOS_GRADOS!$AP167,""),IF($A169="TOTAL",SUM(INDIRECT("X4:X"&amp;ROW()-1)),""))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IF(AND($A169&lt;&gt;"",$A169&lt;&gt;"TOTAL"),IF(AND([3]PREMIOS_GRADOS!$AS167&lt;&gt;"",[3]PREMIOS_GRADOS!$AS167&lt;&gt;0),[3]PREMIOS_GRADOS!$AS167,""),IF($A169="TOTAL",SUM(INDIRECT("Z4:Z"&amp;ROW()-1)),""))</f>
        <v/>
      </c>
      <c r="AA169" s="7" t="str">
        <f ca="1">IF(AND($A169&lt;&gt;"",$A169&lt;&gt;"TOTAL"),IF(AND([3]PREMIOS_GRADOS!$AU167&lt;&gt;"",[3]PREMIOS_GRADOS!$AU167&lt;&gt;0),[3]PREMIOS_GRADOS!$AU167,""),IF($A169="TOTAL",SUM(INDIRECT("AA4:AA"&amp;ROW()-1)),""))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IF(AND($A169&lt;&gt;"",$A169&lt;&gt;"TOTAL"),IF(AND([3]PREMIOS_GRADOS!$AX167&lt;&gt;"",[3]PREMIOS_GRADOS!$AX167&lt;&gt;0),[3]PREMIOS_GRADOS!$AX167,""),IF($A169="TOTAL",SUM(INDIRECT("AC4:AC"&amp;ROW()-1)),""))</f>
        <v/>
      </c>
      <c r="AD169" s="7" t="str">
        <f ca="1">IF(AND($A169&lt;&gt;"",$A169&lt;&gt;"TOTAL"),IF(AND([3]PREMIOS_GRADOS!$AZ167&lt;&gt;"",[3]PREMIOS_GRADOS!$AZ167&lt;&gt;0),[3]PREMIOS_GRADOS!$AZ167,""),IF($A169="TOTAL",SUM(INDIRECT("AD4:AD"&amp;ROW()-1)),""))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IF(AND($A169&lt;&gt;"",$A169&lt;&gt;"TOTAL"),IF(AND([3]PREMIOS_GRADOS!$BC167&lt;&gt;"",[3]PREMIOS_GRADOS!$BC167&lt;&gt;0),[3]PREMIOS_GRADOS!$BC167,""),IF($A169="TOTAL",SUM(INDIRECT("AF4:AF"&amp;ROW()-1)),""))</f>
        <v/>
      </c>
      <c r="AG169" s="7" t="str">
        <f ca="1">IF(AND($A169&lt;&gt;"",$A169&lt;&gt;"TOTAL"),IF(AND([3]PREMIOS_GRADOS!$BE167&lt;&gt;"",[3]PREMIOS_GRADOS!$BE167&lt;&gt;0),[3]PREMIOS_GRADOS!$BE167,""),IF($A169="TOTAL",SUM(INDIRECT("AG4:AG"&amp;ROW()-1)),""))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IF(AND($A169&lt;&gt;"",$A169&lt;&gt;"TOTAL"),IF(AND([3]PREMIOS_GRADOS!$BH167&lt;&gt;"",[3]PREMIOS_GRADOS!$BH167&lt;&gt;0),[3]PREMIOS_GRADOS!$BH167,""),IF($A169="TOTAL",SUM(INDIRECT("AI4:AI"&amp;ROW()-1)),""))</f>
        <v/>
      </c>
      <c r="AJ169" s="7" t="str">
        <f ca="1">IF(AND($A169&lt;&gt;"",$A169&lt;&gt;"TOTAL"),IF(AND([3]PREMIOS_GRADOS!$BJ167&lt;&gt;"",[3]PREMIOS_GRADOS!$BJ167&lt;&gt;0),[3]PREMIOS_GRADOS!$BJ167,""),IF($A169="TOTAL",SUM(INDIRECT("AJ4:AJ"&amp;ROW()-1)),""))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IF(AND($A169&lt;&gt;"",$A169&lt;&gt;"TOTAL"),IF(AND([3]PREMIOS_GRADOS!$BM167&lt;&gt;"",[3]PREMIOS_GRADOS!$BM167&lt;&gt;0),[3]PREMIOS_GRADOS!$BM167,""),IF($A169="TOTAL",SUM(INDIRECT("AL4:AL"&amp;ROW()-1)),""))</f>
        <v/>
      </c>
      <c r="AM169" s="7" t="str">
        <f ca="1">IF(AND($A169&lt;&gt;"",$A169&lt;&gt;"TOTAL"),IF(AND([3]PREMIOS_GRADOS!$BO167&lt;&gt;"",[3]PREMIOS_GRADOS!$BO167&lt;&gt;0),[3]PREMIOS_GRADOS!$BO167,""),IF($A169="TOTAL",SUM(INDIRECT("AM4:AM"&amp;ROW()-1)),""))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IF(AND($A169&lt;&gt;"",$A169&lt;&gt;"TOTAL"),IF(AND([3]PREMIOS_GRADOS!$BR167&lt;&gt;"",[3]PREMIOS_GRADOS!$BR167&lt;&gt;0),[3]PREMIOS_GRADOS!$BR167,""),IF($A169="TOTAL",SUM(INDIRECT("AO4:AO"&amp;ROW()-1)),""))</f>
        <v/>
      </c>
      <c r="AP169" s="7" t="str">
        <f ca="1">IF(AND($A169&lt;&gt;"",$A169&lt;&gt;"TOTAL"),IF(AND([3]PREMIOS_GRADOS!$BT167&lt;&gt;"",[3]PREMIOS_GRADOS!$BT167&lt;&gt;0),[3]PREMIOS_GRADOS!$BT167,""),IF($A169="TOTAL",SUM(INDIRECT("AP4:AP"&amp;ROW()-1)),""))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IF(AND($A169&lt;&gt;"",$A169&lt;&gt;"TOTAL"),IF(AND([3]PREMIOS_GRADOS!$BW167&lt;&gt;"",[3]PREMIOS_GRADOS!$BW167&lt;&gt;0),[3]PREMIOS_GRADOS!$BW167,""),IF($A169="TOTAL",SUM(INDIRECT("AR4:AR"&amp;ROW()-1)),""))</f>
        <v/>
      </c>
      <c r="AS169" s="7" t="str">
        <f ca="1">IF(AND($A169&lt;&gt;"",$A169&lt;&gt;"TOTAL"),IF(AND([3]PREMIOS_GRADOS!$BY167&lt;&gt;"",[3]PREMIOS_GRADOS!$BY167&lt;&gt;0),[3]PREMIOS_GRADOS!$BY167,""),IF($A169="TOTAL",SUM(INDIRECT("AS4:AS"&amp;ROW()-1)),""))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IF(AND($A169&lt;&gt;"",$A169&lt;&gt;"TOTAL"),IF(AND([3]PREMIOS_GRADOS!$CB167&lt;&gt;"",[3]PREMIOS_GRADOS!$CB167&lt;&gt;0),[3]PREMIOS_GRADOS!$CB167,""),IF($A169="TOTAL",SUM(INDIRECT("AU4:AU"&amp;ROW()-1)),""))</f>
        <v/>
      </c>
      <c r="AV169" s="7" t="str">
        <f ca="1">IF(AND($A169&lt;&gt;"",$A169&lt;&gt;"TOTAL"),IF(AND([3]PREMIOS_GRADOS!$CD167&lt;&gt;"",[3]PREMIOS_GRADOS!$CD167&lt;&gt;0),[3]PREMIOS_GRADOS!$CD167,""),IF($A169="TOTAL",SUM(INDIRECT("AV4:AV"&amp;ROW()-1)),""))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IF(AND($A169&lt;&gt;"",$A169&lt;&gt;"TOTAL"),IF(AND([3]PREMIOS_GRADOS!$CG167&lt;&gt;"",[3]PREMIOS_GRADOS!$CG167&lt;&gt;0),[3]PREMIOS_GRADOS!$CG167,""),IF($A169="TOTAL",SUM(INDIRECT("AX4:AX"&amp;ROW()-1)),""))</f>
        <v/>
      </c>
      <c r="AY169" s="7" t="str">
        <f ca="1">IF(AND($A169&lt;&gt;"",$A169&lt;&gt;"TOTAL"),IF(AND([3]PREMIOS_GRADOS!$CI167&lt;&gt;"",[3]PREMIOS_GRADOS!$CI167&lt;&gt;0),[3]PREMIOS_GRADOS!$CI167,""),IF($A169="TOTAL",SUM(INDIRECT("AY4:AY"&amp;ROW()-1)),""))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IF(AND($A169&lt;&gt;"",$A169&lt;&gt;"TOTAL"),IF(AND([3]PREMIOS_GRADOS!$CL167&lt;&gt;"",[3]PREMIOS_GRADOS!$CL167&lt;&gt;0),[3]PREMIOS_GRADOS!$CL167,""),IF($A169="TOTAL",SUM(INDIRECT("BA4:BA"&amp;ROW()-1)),""))</f>
        <v/>
      </c>
      <c r="BB169" s="7" t="str">
        <f ca="1">IF(AND($A169&lt;&gt;"",$A169&lt;&gt;"TOTAL"),IF(AND([3]PREMIOS_GRADOS!$CN167&lt;&gt;"",[3]PREMIOS_GRADOS!$CN167&lt;&gt;0),[3]PREMIOS_GRADOS!$CN167,""),IF($A169="TOTAL",SUM(INDIRECT("BB4:BB"&amp;ROW()-1)),""))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IF(AND($A169&lt;&gt;"",$A169&lt;&gt;"TOTAL"),IF(AND([3]PREMIOS_GRADOS!$CQ167&lt;&gt;"",[3]PREMIOS_GRADOS!$CQ167&lt;&gt;0),[3]PREMIOS_GRADOS!$CQ167,""),IF($A169="TOTAL",SUM(INDIRECT("BD4:BD"&amp;ROW()-1)),""))</f>
        <v/>
      </c>
      <c r="BE169" s="7" t="str">
        <f ca="1">IF(AND($A169&lt;&gt;"",$A169&lt;&gt;"TOTAL"),IF(AND([3]PREMIOS_GRADOS!$CS167&lt;&gt;"",[3]PREMIOS_GRADOS!$CS167&lt;&gt;0),[3]PREMIOS_GRADOS!$CS167,""),IF($A169="TOTAL",SUM(INDIRECT("BE4:BE"&amp;ROW()-1)),""))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IF([3]PREMIOS_GRADOS!$D168&lt;&gt;"",[3]PREMIOS_GRADOS!$D168,IF(AND([3]PREMIOS_GRADOS!$D168="",[3]PREMIOS_GRADOS!$D169="",[3]PREMIOS_GRADOS!$D167=""),"","TOTAL"))</f>
        <v/>
      </c>
      <c r="B170" s="7" t="str">
        <f ca="1">IF(AND($A170&lt;&gt;"",$A170&lt;&gt;"TOTAL"),IF(AND([3]PREMIOS_GRADOS!$E168&lt;&gt;"",[3]PREMIOS_GRADOS!$E168&lt;&gt;0),[3]PREMIOS_GRADOS!$E168,""),IF($A170="TOTAL",SUM(INDIRECT("B4:B"&amp;ROW()-1)),""))</f>
        <v/>
      </c>
      <c r="C170" s="7" t="str">
        <f ca="1">IF(AND($A170&lt;&gt;"",$A170&lt;&gt;"TOTAL"),IF(AND([3]PREMIOS_GRADOS!$G168&lt;&gt;"",[3]PREMIOS_GRADOS!$G168&lt;&gt;0),[3]PREMIOS_GRADOS!$G168,""),IF($A170="TOTAL",SUM(INDIRECT("C4:C"&amp;ROW()-1)),""))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IF(AND($A170&lt;&gt;"",$A170&lt;&gt;"TOTAL"),IF(AND([3]PREMIOS_GRADOS!$J168&lt;&gt;"",[3]PREMIOS_GRADOS!$J168&lt;&gt;0),[3]PREMIOS_GRADOS!$J168,""),IF($A170="TOTAL",SUM(INDIRECT("E4:E"&amp;ROW()-1)),""))</f>
        <v/>
      </c>
      <c r="F170" s="7" t="str">
        <f ca="1">IF(AND($A170&lt;&gt;"",$A170&lt;&gt;"TOTAL"),IF(AND([3]PREMIOS_GRADOS!$L168&lt;&gt;"",[3]PREMIOS_GRADOS!$L168&lt;&gt;0),[3]PREMIOS_GRADOS!$L168,""),IF($A170="TOTAL",SUM(INDIRECT("F4:F"&amp;ROW()-1)),""))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IF(AND($A170&lt;&gt;"",$A170&lt;&gt;"TOTAL"),IF(AND([3]PREMIOS_GRADOS!$O168&lt;&gt;"",[3]PREMIOS_GRADOS!$O168&lt;&gt;0),[3]PREMIOS_GRADOS!$O168,""),IF($A170="TOTAL",SUM(INDIRECT("H4:H"&amp;ROW()-1)),""))</f>
        <v/>
      </c>
      <c r="I170" s="7" t="str">
        <f ca="1">IF(AND($A170&lt;&gt;"",$A170&lt;&gt;"TOTAL"),IF(AND([3]PREMIOS_GRADOS!$Q168&lt;&gt;"",[3]PREMIOS_GRADOS!$Q168&lt;&gt;0),[3]PREMIOS_GRADOS!$Q168,""),IF($A170="TOTAL",SUM(INDIRECT("I4:I"&amp;ROW()-1)),""))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IF(AND($A170&lt;&gt;"",$A170&lt;&gt;"TOTAL"),IF(AND([3]PREMIOS_GRADOS!$T168&lt;&gt;"",[3]PREMIOS_GRADOS!$T168&lt;&gt;0),[3]PREMIOS_GRADOS!$T168,""),IF($A170="TOTAL",SUM(INDIRECT("K4:K"&amp;ROW()-1)),""))</f>
        <v/>
      </c>
      <c r="L170" s="7" t="str">
        <f ca="1">IF(AND($A170&lt;&gt;"",$A170&lt;&gt;"TOTAL"),IF(AND([3]PREMIOS_GRADOS!$V168&lt;&gt;"",[3]PREMIOS_GRADOS!$V168&lt;&gt;0),[3]PREMIOS_GRADOS!$V168,""),IF($A170="TOTAL",SUM(INDIRECT("L4:L"&amp;ROW()-1)),""))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IF(AND($A170&lt;&gt;"",$A170&lt;&gt;"TOTAL"),IF(AND([3]PREMIOS_GRADOS!$Y168&lt;&gt;"",[3]PREMIOS_GRADOS!$Y168&lt;&gt;0),[3]PREMIOS_GRADOS!$Y168,""),IF($A170="TOTAL",SUM(INDIRECT("N4:N"&amp;ROW()-1)),""))</f>
        <v/>
      </c>
      <c r="O170" s="7" t="str">
        <f ca="1">IF(AND($A170&lt;&gt;"",$A170&lt;&gt;"TOTAL"),IF(AND([3]PREMIOS_GRADOS!$AA168&lt;&gt;"",[3]PREMIOS_GRADOS!$AA168&lt;&gt;0),[3]PREMIOS_GRADOS!$AA168,""),IF($A170="TOTAL",SUM(INDIRECT("O4:O"&amp;ROW()-1)),""))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IF(AND($A170&lt;&gt;"",$A170&lt;&gt;"TOTAL"),IF(AND([3]PREMIOS_GRADOS!$AD168&lt;&gt;"",[3]PREMIOS_GRADOS!$AD168&lt;&gt;0),[3]PREMIOS_GRADOS!$AD168,""),IF($A170="TOTAL",SUM(INDIRECT("Q4:Q"&amp;ROW()-1)),""))</f>
        <v/>
      </c>
      <c r="R170" s="7" t="str">
        <f ca="1">IF(AND($A170&lt;&gt;"",$A170&lt;&gt;"TOTAL"),IF(AND([3]PREMIOS_GRADOS!$AF168&lt;&gt;"",[3]PREMIOS_GRADOS!$AF168&lt;&gt;0),[3]PREMIOS_GRADOS!$AF168,""),IF($A170="TOTAL",SUM(INDIRECT("R4:R"&amp;ROW()-1)),""))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IF(AND($A170&lt;&gt;"",$A170&lt;&gt;"TOTAL"),IF(AND([3]PREMIOS_GRADOS!$AI168&lt;&gt;"",[3]PREMIOS_GRADOS!$AI168&lt;&gt;0),[3]PREMIOS_GRADOS!$AI168,""),IF($A170="TOTAL",SUM(INDIRECT("T4:T"&amp;ROW()-1)),""))</f>
        <v/>
      </c>
      <c r="U170" s="7" t="str">
        <f ca="1">IF(AND($A170&lt;&gt;"",$A170&lt;&gt;"TOTAL"),IF(AND([3]PREMIOS_GRADOS!$AK168&lt;&gt;"",[3]PREMIOS_GRADOS!$AK168&lt;&gt;0),[3]PREMIOS_GRADOS!$AK168,""),IF($A170="TOTAL",SUM(INDIRECT("U4:U"&amp;ROW()-1)),""))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IF(AND($A170&lt;&gt;"",$A170&lt;&gt;"TOTAL"),IF(AND([3]PREMIOS_GRADOS!$AN168&lt;&gt;"",[3]PREMIOS_GRADOS!$AN168&lt;&gt;0),[3]PREMIOS_GRADOS!$AN168,""),IF($A170="TOTAL",SUM(INDIRECT("W4:W"&amp;ROW()-1)),""))</f>
        <v/>
      </c>
      <c r="X170" s="7" t="str">
        <f ca="1">IF(AND($A170&lt;&gt;"",$A170&lt;&gt;"TOTAL"),IF(AND([3]PREMIOS_GRADOS!$AP168&lt;&gt;"",[3]PREMIOS_GRADOS!$AP168&lt;&gt;0),[3]PREMIOS_GRADOS!$AP168,""),IF($A170="TOTAL",SUM(INDIRECT("X4:X"&amp;ROW()-1)),""))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IF(AND($A170&lt;&gt;"",$A170&lt;&gt;"TOTAL"),IF(AND([3]PREMIOS_GRADOS!$AS168&lt;&gt;"",[3]PREMIOS_GRADOS!$AS168&lt;&gt;0),[3]PREMIOS_GRADOS!$AS168,""),IF($A170="TOTAL",SUM(INDIRECT("Z4:Z"&amp;ROW()-1)),""))</f>
        <v/>
      </c>
      <c r="AA170" s="7" t="str">
        <f ca="1">IF(AND($A170&lt;&gt;"",$A170&lt;&gt;"TOTAL"),IF(AND([3]PREMIOS_GRADOS!$AU168&lt;&gt;"",[3]PREMIOS_GRADOS!$AU168&lt;&gt;0),[3]PREMIOS_GRADOS!$AU168,""),IF($A170="TOTAL",SUM(INDIRECT("AA4:AA"&amp;ROW()-1)),""))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IF(AND($A170&lt;&gt;"",$A170&lt;&gt;"TOTAL"),IF(AND([3]PREMIOS_GRADOS!$AX168&lt;&gt;"",[3]PREMIOS_GRADOS!$AX168&lt;&gt;0),[3]PREMIOS_GRADOS!$AX168,""),IF($A170="TOTAL",SUM(INDIRECT("AC4:AC"&amp;ROW()-1)),""))</f>
        <v/>
      </c>
      <c r="AD170" s="7" t="str">
        <f ca="1">IF(AND($A170&lt;&gt;"",$A170&lt;&gt;"TOTAL"),IF(AND([3]PREMIOS_GRADOS!$AZ168&lt;&gt;"",[3]PREMIOS_GRADOS!$AZ168&lt;&gt;0),[3]PREMIOS_GRADOS!$AZ168,""),IF($A170="TOTAL",SUM(INDIRECT("AD4:AD"&amp;ROW()-1)),""))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IF(AND($A170&lt;&gt;"",$A170&lt;&gt;"TOTAL"),IF(AND([3]PREMIOS_GRADOS!$BC168&lt;&gt;"",[3]PREMIOS_GRADOS!$BC168&lt;&gt;0),[3]PREMIOS_GRADOS!$BC168,""),IF($A170="TOTAL",SUM(INDIRECT("AF4:AF"&amp;ROW()-1)),""))</f>
        <v/>
      </c>
      <c r="AG170" s="7" t="str">
        <f ca="1">IF(AND($A170&lt;&gt;"",$A170&lt;&gt;"TOTAL"),IF(AND([3]PREMIOS_GRADOS!$BE168&lt;&gt;"",[3]PREMIOS_GRADOS!$BE168&lt;&gt;0),[3]PREMIOS_GRADOS!$BE168,""),IF($A170="TOTAL",SUM(INDIRECT("AG4:AG"&amp;ROW()-1)),""))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IF(AND($A170&lt;&gt;"",$A170&lt;&gt;"TOTAL"),IF(AND([3]PREMIOS_GRADOS!$BH168&lt;&gt;"",[3]PREMIOS_GRADOS!$BH168&lt;&gt;0),[3]PREMIOS_GRADOS!$BH168,""),IF($A170="TOTAL",SUM(INDIRECT("AI4:AI"&amp;ROW()-1)),""))</f>
        <v/>
      </c>
      <c r="AJ170" s="7" t="str">
        <f ca="1">IF(AND($A170&lt;&gt;"",$A170&lt;&gt;"TOTAL"),IF(AND([3]PREMIOS_GRADOS!$BJ168&lt;&gt;"",[3]PREMIOS_GRADOS!$BJ168&lt;&gt;0),[3]PREMIOS_GRADOS!$BJ168,""),IF($A170="TOTAL",SUM(INDIRECT("AJ4:AJ"&amp;ROW()-1)),""))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IF(AND($A170&lt;&gt;"",$A170&lt;&gt;"TOTAL"),IF(AND([3]PREMIOS_GRADOS!$BM168&lt;&gt;"",[3]PREMIOS_GRADOS!$BM168&lt;&gt;0),[3]PREMIOS_GRADOS!$BM168,""),IF($A170="TOTAL",SUM(INDIRECT("AL4:AL"&amp;ROW()-1)),""))</f>
        <v/>
      </c>
      <c r="AM170" s="7" t="str">
        <f ca="1">IF(AND($A170&lt;&gt;"",$A170&lt;&gt;"TOTAL"),IF(AND([3]PREMIOS_GRADOS!$BO168&lt;&gt;"",[3]PREMIOS_GRADOS!$BO168&lt;&gt;0),[3]PREMIOS_GRADOS!$BO168,""),IF($A170="TOTAL",SUM(INDIRECT("AM4:AM"&amp;ROW()-1)),""))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IF(AND($A170&lt;&gt;"",$A170&lt;&gt;"TOTAL"),IF(AND([3]PREMIOS_GRADOS!$BR168&lt;&gt;"",[3]PREMIOS_GRADOS!$BR168&lt;&gt;0),[3]PREMIOS_GRADOS!$BR168,""),IF($A170="TOTAL",SUM(INDIRECT("AO4:AO"&amp;ROW()-1)),""))</f>
        <v/>
      </c>
      <c r="AP170" s="7" t="str">
        <f ca="1">IF(AND($A170&lt;&gt;"",$A170&lt;&gt;"TOTAL"),IF(AND([3]PREMIOS_GRADOS!$BT168&lt;&gt;"",[3]PREMIOS_GRADOS!$BT168&lt;&gt;0),[3]PREMIOS_GRADOS!$BT168,""),IF($A170="TOTAL",SUM(INDIRECT("AP4:AP"&amp;ROW()-1)),""))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IF(AND($A170&lt;&gt;"",$A170&lt;&gt;"TOTAL"),IF(AND([3]PREMIOS_GRADOS!$BW168&lt;&gt;"",[3]PREMIOS_GRADOS!$BW168&lt;&gt;0),[3]PREMIOS_GRADOS!$BW168,""),IF($A170="TOTAL",SUM(INDIRECT("AR4:AR"&amp;ROW()-1)),""))</f>
        <v/>
      </c>
      <c r="AS170" s="7" t="str">
        <f ca="1">IF(AND($A170&lt;&gt;"",$A170&lt;&gt;"TOTAL"),IF(AND([3]PREMIOS_GRADOS!$BY168&lt;&gt;"",[3]PREMIOS_GRADOS!$BY168&lt;&gt;0),[3]PREMIOS_GRADOS!$BY168,""),IF($A170="TOTAL",SUM(INDIRECT("AS4:AS"&amp;ROW()-1)),""))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IF(AND($A170&lt;&gt;"",$A170&lt;&gt;"TOTAL"),IF(AND([3]PREMIOS_GRADOS!$CB168&lt;&gt;"",[3]PREMIOS_GRADOS!$CB168&lt;&gt;0),[3]PREMIOS_GRADOS!$CB168,""),IF($A170="TOTAL",SUM(INDIRECT("AU4:AU"&amp;ROW()-1)),""))</f>
        <v/>
      </c>
      <c r="AV170" s="7" t="str">
        <f ca="1">IF(AND($A170&lt;&gt;"",$A170&lt;&gt;"TOTAL"),IF(AND([3]PREMIOS_GRADOS!$CD168&lt;&gt;"",[3]PREMIOS_GRADOS!$CD168&lt;&gt;0),[3]PREMIOS_GRADOS!$CD168,""),IF($A170="TOTAL",SUM(INDIRECT("AV4:AV"&amp;ROW()-1)),""))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IF(AND($A170&lt;&gt;"",$A170&lt;&gt;"TOTAL"),IF(AND([3]PREMIOS_GRADOS!$CG168&lt;&gt;"",[3]PREMIOS_GRADOS!$CG168&lt;&gt;0),[3]PREMIOS_GRADOS!$CG168,""),IF($A170="TOTAL",SUM(INDIRECT("AX4:AX"&amp;ROW()-1)),""))</f>
        <v/>
      </c>
      <c r="AY170" s="7" t="str">
        <f ca="1">IF(AND($A170&lt;&gt;"",$A170&lt;&gt;"TOTAL"),IF(AND([3]PREMIOS_GRADOS!$CI168&lt;&gt;"",[3]PREMIOS_GRADOS!$CI168&lt;&gt;0),[3]PREMIOS_GRADOS!$CI168,""),IF($A170="TOTAL",SUM(INDIRECT("AY4:AY"&amp;ROW()-1)),""))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IF(AND($A170&lt;&gt;"",$A170&lt;&gt;"TOTAL"),IF(AND([3]PREMIOS_GRADOS!$CL168&lt;&gt;"",[3]PREMIOS_GRADOS!$CL168&lt;&gt;0),[3]PREMIOS_GRADOS!$CL168,""),IF($A170="TOTAL",SUM(INDIRECT("BA4:BA"&amp;ROW()-1)),""))</f>
        <v/>
      </c>
      <c r="BB170" s="7" t="str">
        <f ca="1">IF(AND($A170&lt;&gt;"",$A170&lt;&gt;"TOTAL"),IF(AND([3]PREMIOS_GRADOS!$CN168&lt;&gt;"",[3]PREMIOS_GRADOS!$CN168&lt;&gt;0),[3]PREMIOS_GRADOS!$CN168,""),IF($A170="TOTAL",SUM(INDIRECT("BB4:BB"&amp;ROW()-1)),""))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IF(AND($A170&lt;&gt;"",$A170&lt;&gt;"TOTAL"),IF(AND([3]PREMIOS_GRADOS!$CQ168&lt;&gt;"",[3]PREMIOS_GRADOS!$CQ168&lt;&gt;0),[3]PREMIOS_GRADOS!$CQ168,""),IF($A170="TOTAL",SUM(INDIRECT("BD4:BD"&amp;ROW()-1)),""))</f>
        <v/>
      </c>
      <c r="BE170" s="7" t="str">
        <f ca="1">IF(AND($A170&lt;&gt;"",$A170&lt;&gt;"TOTAL"),IF(AND([3]PREMIOS_GRADOS!$CS168&lt;&gt;"",[3]PREMIOS_GRADOS!$CS168&lt;&gt;0),[3]PREMIOS_GRADOS!$CS168,""),IF($A170="TOTAL",SUM(INDIRECT("BE4:BE"&amp;ROW()-1)),""))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IF([3]PREMIOS_GRADOS!$D169&lt;&gt;"",[3]PREMIOS_GRADOS!$D169,IF(AND([3]PREMIOS_GRADOS!$D169="",[3]PREMIOS_GRADOS!$D170="",[3]PREMIOS_GRADOS!$D168=""),"","TOTAL"))</f>
        <v/>
      </c>
      <c r="B171" s="7" t="str">
        <f ca="1">IF(AND($A171&lt;&gt;"",$A171&lt;&gt;"TOTAL"),IF(AND([3]PREMIOS_GRADOS!$E169&lt;&gt;"",[3]PREMIOS_GRADOS!$E169&lt;&gt;0),[3]PREMIOS_GRADOS!$E169,""),IF($A171="TOTAL",SUM(INDIRECT("B4:B"&amp;ROW()-1)),""))</f>
        <v/>
      </c>
      <c r="C171" s="7" t="str">
        <f ca="1">IF(AND($A171&lt;&gt;"",$A171&lt;&gt;"TOTAL"),IF(AND([3]PREMIOS_GRADOS!$G169&lt;&gt;"",[3]PREMIOS_GRADOS!$G169&lt;&gt;0),[3]PREMIOS_GRADOS!$G169,""),IF($A171="TOTAL",SUM(INDIRECT("C4:C"&amp;ROW()-1)),""))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IF(AND($A171&lt;&gt;"",$A171&lt;&gt;"TOTAL"),IF(AND([3]PREMIOS_GRADOS!$J169&lt;&gt;"",[3]PREMIOS_GRADOS!$J169&lt;&gt;0),[3]PREMIOS_GRADOS!$J169,""),IF($A171="TOTAL",SUM(INDIRECT("E4:E"&amp;ROW()-1)),""))</f>
        <v/>
      </c>
      <c r="F171" s="7" t="str">
        <f ca="1">IF(AND($A171&lt;&gt;"",$A171&lt;&gt;"TOTAL"),IF(AND([3]PREMIOS_GRADOS!$L169&lt;&gt;"",[3]PREMIOS_GRADOS!$L169&lt;&gt;0),[3]PREMIOS_GRADOS!$L169,""),IF($A171="TOTAL",SUM(INDIRECT("F4:F"&amp;ROW()-1)),""))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IF(AND($A171&lt;&gt;"",$A171&lt;&gt;"TOTAL"),IF(AND([3]PREMIOS_GRADOS!$O169&lt;&gt;"",[3]PREMIOS_GRADOS!$O169&lt;&gt;0),[3]PREMIOS_GRADOS!$O169,""),IF($A171="TOTAL",SUM(INDIRECT("H4:H"&amp;ROW()-1)),""))</f>
        <v/>
      </c>
      <c r="I171" s="7" t="str">
        <f ca="1">IF(AND($A171&lt;&gt;"",$A171&lt;&gt;"TOTAL"),IF(AND([3]PREMIOS_GRADOS!$Q169&lt;&gt;"",[3]PREMIOS_GRADOS!$Q169&lt;&gt;0),[3]PREMIOS_GRADOS!$Q169,""),IF($A171="TOTAL",SUM(INDIRECT("I4:I"&amp;ROW()-1)),""))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IF(AND($A171&lt;&gt;"",$A171&lt;&gt;"TOTAL"),IF(AND([3]PREMIOS_GRADOS!$T169&lt;&gt;"",[3]PREMIOS_GRADOS!$T169&lt;&gt;0),[3]PREMIOS_GRADOS!$T169,""),IF($A171="TOTAL",SUM(INDIRECT("K4:K"&amp;ROW()-1)),""))</f>
        <v/>
      </c>
      <c r="L171" s="7" t="str">
        <f ca="1">IF(AND($A171&lt;&gt;"",$A171&lt;&gt;"TOTAL"),IF(AND([3]PREMIOS_GRADOS!$V169&lt;&gt;"",[3]PREMIOS_GRADOS!$V169&lt;&gt;0),[3]PREMIOS_GRADOS!$V169,""),IF($A171="TOTAL",SUM(INDIRECT("L4:L"&amp;ROW()-1)),""))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IF(AND($A171&lt;&gt;"",$A171&lt;&gt;"TOTAL"),IF(AND([3]PREMIOS_GRADOS!$Y169&lt;&gt;"",[3]PREMIOS_GRADOS!$Y169&lt;&gt;0),[3]PREMIOS_GRADOS!$Y169,""),IF($A171="TOTAL",SUM(INDIRECT("N4:N"&amp;ROW()-1)),""))</f>
        <v/>
      </c>
      <c r="O171" s="7" t="str">
        <f ca="1">IF(AND($A171&lt;&gt;"",$A171&lt;&gt;"TOTAL"),IF(AND([3]PREMIOS_GRADOS!$AA169&lt;&gt;"",[3]PREMIOS_GRADOS!$AA169&lt;&gt;0),[3]PREMIOS_GRADOS!$AA169,""),IF($A171="TOTAL",SUM(INDIRECT("O4:O"&amp;ROW()-1)),""))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IF(AND($A171&lt;&gt;"",$A171&lt;&gt;"TOTAL"),IF(AND([3]PREMIOS_GRADOS!$AD169&lt;&gt;"",[3]PREMIOS_GRADOS!$AD169&lt;&gt;0),[3]PREMIOS_GRADOS!$AD169,""),IF($A171="TOTAL",SUM(INDIRECT("Q4:Q"&amp;ROW()-1)),""))</f>
        <v/>
      </c>
      <c r="R171" s="7" t="str">
        <f ca="1">IF(AND($A171&lt;&gt;"",$A171&lt;&gt;"TOTAL"),IF(AND([3]PREMIOS_GRADOS!$AF169&lt;&gt;"",[3]PREMIOS_GRADOS!$AF169&lt;&gt;0),[3]PREMIOS_GRADOS!$AF169,""),IF($A171="TOTAL",SUM(INDIRECT("R4:R"&amp;ROW()-1)),""))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IF(AND($A171&lt;&gt;"",$A171&lt;&gt;"TOTAL"),IF(AND([3]PREMIOS_GRADOS!$AI169&lt;&gt;"",[3]PREMIOS_GRADOS!$AI169&lt;&gt;0),[3]PREMIOS_GRADOS!$AI169,""),IF($A171="TOTAL",SUM(INDIRECT("T4:T"&amp;ROW()-1)),""))</f>
        <v/>
      </c>
      <c r="U171" s="7" t="str">
        <f ca="1">IF(AND($A171&lt;&gt;"",$A171&lt;&gt;"TOTAL"),IF(AND([3]PREMIOS_GRADOS!$AK169&lt;&gt;"",[3]PREMIOS_GRADOS!$AK169&lt;&gt;0),[3]PREMIOS_GRADOS!$AK169,""),IF($A171="TOTAL",SUM(INDIRECT("U4:U"&amp;ROW()-1)),""))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IF(AND($A171&lt;&gt;"",$A171&lt;&gt;"TOTAL"),IF(AND([3]PREMIOS_GRADOS!$AN169&lt;&gt;"",[3]PREMIOS_GRADOS!$AN169&lt;&gt;0),[3]PREMIOS_GRADOS!$AN169,""),IF($A171="TOTAL",SUM(INDIRECT("W4:W"&amp;ROW()-1)),""))</f>
        <v/>
      </c>
      <c r="X171" s="7" t="str">
        <f ca="1">IF(AND($A171&lt;&gt;"",$A171&lt;&gt;"TOTAL"),IF(AND([3]PREMIOS_GRADOS!$AP169&lt;&gt;"",[3]PREMIOS_GRADOS!$AP169&lt;&gt;0),[3]PREMIOS_GRADOS!$AP169,""),IF($A171="TOTAL",SUM(INDIRECT("X4:X"&amp;ROW()-1)),""))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IF(AND($A171&lt;&gt;"",$A171&lt;&gt;"TOTAL"),IF(AND([3]PREMIOS_GRADOS!$AS169&lt;&gt;"",[3]PREMIOS_GRADOS!$AS169&lt;&gt;0),[3]PREMIOS_GRADOS!$AS169,""),IF($A171="TOTAL",SUM(INDIRECT("Z4:Z"&amp;ROW()-1)),""))</f>
        <v/>
      </c>
      <c r="AA171" s="7" t="str">
        <f ca="1">IF(AND($A171&lt;&gt;"",$A171&lt;&gt;"TOTAL"),IF(AND([3]PREMIOS_GRADOS!$AU169&lt;&gt;"",[3]PREMIOS_GRADOS!$AU169&lt;&gt;0),[3]PREMIOS_GRADOS!$AU169,""),IF($A171="TOTAL",SUM(INDIRECT("AA4:AA"&amp;ROW()-1)),""))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IF(AND($A171&lt;&gt;"",$A171&lt;&gt;"TOTAL"),IF(AND([3]PREMIOS_GRADOS!$AX169&lt;&gt;"",[3]PREMIOS_GRADOS!$AX169&lt;&gt;0),[3]PREMIOS_GRADOS!$AX169,""),IF($A171="TOTAL",SUM(INDIRECT("AC4:AC"&amp;ROW()-1)),""))</f>
        <v/>
      </c>
      <c r="AD171" s="7" t="str">
        <f ca="1">IF(AND($A171&lt;&gt;"",$A171&lt;&gt;"TOTAL"),IF(AND([3]PREMIOS_GRADOS!$AZ169&lt;&gt;"",[3]PREMIOS_GRADOS!$AZ169&lt;&gt;0),[3]PREMIOS_GRADOS!$AZ169,""),IF($A171="TOTAL",SUM(INDIRECT("AD4:AD"&amp;ROW()-1)),""))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IF(AND($A171&lt;&gt;"",$A171&lt;&gt;"TOTAL"),IF(AND([3]PREMIOS_GRADOS!$BC169&lt;&gt;"",[3]PREMIOS_GRADOS!$BC169&lt;&gt;0),[3]PREMIOS_GRADOS!$BC169,""),IF($A171="TOTAL",SUM(INDIRECT("AF4:AF"&amp;ROW()-1)),""))</f>
        <v/>
      </c>
      <c r="AG171" s="7" t="str">
        <f ca="1">IF(AND($A171&lt;&gt;"",$A171&lt;&gt;"TOTAL"),IF(AND([3]PREMIOS_GRADOS!$BE169&lt;&gt;"",[3]PREMIOS_GRADOS!$BE169&lt;&gt;0),[3]PREMIOS_GRADOS!$BE169,""),IF($A171="TOTAL",SUM(INDIRECT("AG4:AG"&amp;ROW()-1)),""))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IF(AND($A171&lt;&gt;"",$A171&lt;&gt;"TOTAL"),IF(AND([3]PREMIOS_GRADOS!$BH169&lt;&gt;"",[3]PREMIOS_GRADOS!$BH169&lt;&gt;0),[3]PREMIOS_GRADOS!$BH169,""),IF($A171="TOTAL",SUM(INDIRECT("AI4:AI"&amp;ROW()-1)),""))</f>
        <v/>
      </c>
      <c r="AJ171" s="7" t="str">
        <f ca="1">IF(AND($A171&lt;&gt;"",$A171&lt;&gt;"TOTAL"),IF(AND([3]PREMIOS_GRADOS!$BJ169&lt;&gt;"",[3]PREMIOS_GRADOS!$BJ169&lt;&gt;0),[3]PREMIOS_GRADOS!$BJ169,""),IF($A171="TOTAL",SUM(INDIRECT("AJ4:AJ"&amp;ROW()-1)),""))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IF(AND($A171&lt;&gt;"",$A171&lt;&gt;"TOTAL"),IF(AND([3]PREMIOS_GRADOS!$BM169&lt;&gt;"",[3]PREMIOS_GRADOS!$BM169&lt;&gt;0),[3]PREMIOS_GRADOS!$BM169,""),IF($A171="TOTAL",SUM(INDIRECT("AL4:AL"&amp;ROW()-1)),""))</f>
        <v/>
      </c>
      <c r="AM171" s="7" t="str">
        <f ca="1">IF(AND($A171&lt;&gt;"",$A171&lt;&gt;"TOTAL"),IF(AND([3]PREMIOS_GRADOS!$BO169&lt;&gt;"",[3]PREMIOS_GRADOS!$BO169&lt;&gt;0),[3]PREMIOS_GRADOS!$BO169,""),IF($A171="TOTAL",SUM(INDIRECT("AM4:AM"&amp;ROW()-1)),""))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IF(AND($A171&lt;&gt;"",$A171&lt;&gt;"TOTAL"),IF(AND([3]PREMIOS_GRADOS!$BR169&lt;&gt;"",[3]PREMIOS_GRADOS!$BR169&lt;&gt;0),[3]PREMIOS_GRADOS!$BR169,""),IF($A171="TOTAL",SUM(INDIRECT("AO4:AO"&amp;ROW()-1)),""))</f>
        <v/>
      </c>
      <c r="AP171" s="7" t="str">
        <f ca="1">IF(AND($A171&lt;&gt;"",$A171&lt;&gt;"TOTAL"),IF(AND([3]PREMIOS_GRADOS!$BT169&lt;&gt;"",[3]PREMIOS_GRADOS!$BT169&lt;&gt;0),[3]PREMIOS_GRADOS!$BT169,""),IF($A171="TOTAL",SUM(INDIRECT("AP4:AP"&amp;ROW()-1)),""))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IF(AND($A171&lt;&gt;"",$A171&lt;&gt;"TOTAL"),IF(AND([3]PREMIOS_GRADOS!$BW169&lt;&gt;"",[3]PREMIOS_GRADOS!$BW169&lt;&gt;0),[3]PREMIOS_GRADOS!$BW169,""),IF($A171="TOTAL",SUM(INDIRECT("AR4:AR"&amp;ROW()-1)),""))</f>
        <v/>
      </c>
      <c r="AS171" s="7" t="str">
        <f ca="1">IF(AND($A171&lt;&gt;"",$A171&lt;&gt;"TOTAL"),IF(AND([3]PREMIOS_GRADOS!$BY169&lt;&gt;"",[3]PREMIOS_GRADOS!$BY169&lt;&gt;0),[3]PREMIOS_GRADOS!$BY169,""),IF($A171="TOTAL",SUM(INDIRECT("AS4:AS"&amp;ROW()-1)),""))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IF(AND($A171&lt;&gt;"",$A171&lt;&gt;"TOTAL"),IF(AND([3]PREMIOS_GRADOS!$CB169&lt;&gt;"",[3]PREMIOS_GRADOS!$CB169&lt;&gt;0),[3]PREMIOS_GRADOS!$CB169,""),IF($A171="TOTAL",SUM(INDIRECT("AU4:AU"&amp;ROW()-1)),""))</f>
        <v/>
      </c>
      <c r="AV171" s="7" t="str">
        <f ca="1">IF(AND($A171&lt;&gt;"",$A171&lt;&gt;"TOTAL"),IF(AND([3]PREMIOS_GRADOS!$CD169&lt;&gt;"",[3]PREMIOS_GRADOS!$CD169&lt;&gt;0),[3]PREMIOS_GRADOS!$CD169,""),IF($A171="TOTAL",SUM(INDIRECT("AV4:AV"&amp;ROW()-1)),""))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IF(AND($A171&lt;&gt;"",$A171&lt;&gt;"TOTAL"),IF(AND([3]PREMIOS_GRADOS!$CG169&lt;&gt;"",[3]PREMIOS_GRADOS!$CG169&lt;&gt;0),[3]PREMIOS_GRADOS!$CG169,""),IF($A171="TOTAL",SUM(INDIRECT("AX4:AX"&amp;ROW()-1)),""))</f>
        <v/>
      </c>
      <c r="AY171" s="7" t="str">
        <f ca="1">IF(AND($A171&lt;&gt;"",$A171&lt;&gt;"TOTAL"),IF(AND([3]PREMIOS_GRADOS!$CI169&lt;&gt;"",[3]PREMIOS_GRADOS!$CI169&lt;&gt;0),[3]PREMIOS_GRADOS!$CI169,""),IF($A171="TOTAL",SUM(INDIRECT("AY4:AY"&amp;ROW()-1)),""))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IF(AND($A171&lt;&gt;"",$A171&lt;&gt;"TOTAL"),IF(AND([3]PREMIOS_GRADOS!$CL169&lt;&gt;"",[3]PREMIOS_GRADOS!$CL169&lt;&gt;0),[3]PREMIOS_GRADOS!$CL169,""),IF($A171="TOTAL",SUM(INDIRECT("BA4:BA"&amp;ROW()-1)),""))</f>
        <v/>
      </c>
      <c r="BB171" s="7" t="str">
        <f ca="1">IF(AND($A171&lt;&gt;"",$A171&lt;&gt;"TOTAL"),IF(AND([3]PREMIOS_GRADOS!$CN169&lt;&gt;"",[3]PREMIOS_GRADOS!$CN169&lt;&gt;0),[3]PREMIOS_GRADOS!$CN169,""),IF($A171="TOTAL",SUM(INDIRECT("BB4:BB"&amp;ROW()-1)),""))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IF(AND($A171&lt;&gt;"",$A171&lt;&gt;"TOTAL"),IF(AND([3]PREMIOS_GRADOS!$CQ169&lt;&gt;"",[3]PREMIOS_GRADOS!$CQ169&lt;&gt;0),[3]PREMIOS_GRADOS!$CQ169,""),IF($A171="TOTAL",SUM(INDIRECT("BD4:BD"&amp;ROW()-1)),""))</f>
        <v/>
      </c>
      <c r="BE171" s="7" t="str">
        <f ca="1">IF(AND($A171&lt;&gt;"",$A171&lt;&gt;"TOTAL"),IF(AND([3]PREMIOS_GRADOS!$CS169&lt;&gt;"",[3]PREMIOS_GRADOS!$CS169&lt;&gt;0),[3]PREMIOS_GRADOS!$CS169,""),IF($A171="TOTAL",SUM(INDIRECT("BE4:BE"&amp;ROW()-1)),""))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IF([3]PREMIOS_GRADOS!$D170&lt;&gt;"",[3]PREMIOS_GRADOS!$D170,IF(AND([3]PREMIOS_GRADOS!$D170="",[3]PREMIOS_GRADOS!$D171="",[3]PREMIOS_GRADOS!$D169=""),"","TOTAL"))</f>
        <v/>
      </c>
      <c r="B172" s="7" t="str">
        <f ca="1">IF(AND($A172&lt;&gt;"",$A172&lt;&gt;"TOTAL"),IF(AND([3]PREMIOS_GRADOS!$E170&lt;&gt;"",[3]PREMIOS_GRADOS!$E170&lt;&gt;0),[3]PREMIOS_GRADOS!$E170,""),IF($A172="TOTAL",SUM(INDIRECT("B4:B"&amp;ROW()-1)),""))</f>
        <v/>
      </c>
      <c r="C172" s="7" t="str">
        <f ca="1">IF(AND($A172&lt;&gt;"",$A172&lt;&gt;"TOTAL"),IF(AND([3]PREMIOS_GRADOS!$G170&lt;&gt;"",[3]PREMIOS_GRADOS!$G170&lt;&gt;0),[3]PREMIOS_GRADOS!$G170,""),IF($A172="TOTAL",SUM(INDIRECT("C4:C"&amp;ROW()-1)),""))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IF(AND($A172&lt;&gt;"",$A172&lt;&gt;"TOTAL"),IF(AND([3]PREMIOS_GRADOS!$J170&lt;&gt;"",[3]PREMIOS_GRADOS!$J170&lt;&gt;0),[3]PREMIOS_GRADOS!$J170,""),IF($A172="TOTAL",SUM(INDIRECT("E4:E"&amp;ROW()-1)),""))</f>
        <v/>
      </c>
      <c r="F172" s="7" t="str">
        <f ca="1">IF(AND($A172&lt;&gt;"",$A172&lt;&gt;"TOTAL"),IF(AND([3]PREMIOS_GRADOS!$L170&lt;&gt;"",[3]PREMIOS_GRADOS!$L170&lt;&gt;0),[3]PREMIOS_GRADOS!$L170,""),IF($A172="TOTAL",SUM(INDIRECT("F4:F"&amp;ROW()-1)),""))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IF(AND($A172&lt;&gt;"",$A172&lt;&gt;"TOTAL"),IF(AND([3]PREMIOS_GRADOS!$O170&lt;&gt;"",[3]PREMIOS_GRADOS!$O170&lt;&gt;0),[3]PREMIOS_GRADOS!$O170,""),IF($A172="TOTAL",SUM(INDIRECT("H4:H"&amp;ROW()-1)),""))</f>
        <v/>
      </c>
      <c r="I172" s="7" t="str">
        <f ca="1">IF(AND($A172&lt;&gt;"",$A172&lt;&gt;"TOTAL"),IF(AND([3]PREMIOS_GRADOS!$Q170&lt;&gt;"",[3]PREMIOS_GRADOS!$Q170&lt;&gt;0),[3]PREMIOS_GRADOS!$Q170,""),IF($A172="TOTAL",SUM(INDIRECT("I4:I"&amp;ROW()-1)),""))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IF(AND($A172&lt;&gt;"",$A172&lt;&gt;"TOTAL"),IF(AND([3]PREMIOS_GRADOS!$T170&lt;&gt;"",[3]PREMIOS_GRADOS!$T170&lt;&gt;0),[3]PREMIOS_GRADOS!$T170,""),IF($A172="TOTAL",SUM(INDIRECT("K4:K"&amp;ROW()-1)),""))</f>
        <v/>
      </c>
      <c r="L172" s="7" t="str">
        <f ca="1">IF(AND($A172&lt;&gt;"",$A172&lt;&gt;"TOTAL"),IF(AND([3]PREMIOS_GRADOS!$V170&lt;&gt;"",[3]PREMIOS_GRADOS!$V170&lt;&gt;0),[3]PREMIOS_GRADOS!$V170,""),IF($A172="TOTAL",SUM(INDIRECT("L4:L"&amp;ROW()-1)),""))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IF(AND($A172&lt;&gt;"",$A172&lt;&gt;"TOTAL"),IF(AND([3]PREMIOS_GRADOS!$Y170&lt;&gt;"",[3]PREMIOS_GRADOS!$Y170&lt;&gt;0),[3]PREMIOS_GRADOS!$Y170,""),IF($A172="TOTAL",SUM(INDIRECT("N4:N"&amp;ROW()-1)),""))</f>
        <v/>
      </c>
      <c r="O172" s="7" t="str">
        <f ca="1">IF(AND($A172&lt;&gt;"",$A172&lt;&gt;"TOTAL"),IF(AND([3]PREMIOS_GRADOS!$AA170&lt;&gt;"",[3]PREMIOS_GRADOS!$AA170&lt;&gt;0),[3]PREMIOS_GRADOS!$AA170,""),IF($A172="TOTAL",SUM(INDIRECT("O4:O"&amp;ROW()-1)),""))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IF(AND($A172&lt;&gt;"",$A172&lt;&gt;"TOTAL"),IF(AND([3]PREMIOS_GRADOS!$AD170&lt;&gt;"",[3]PREMIOS_GRADOS!$AD170&lt;&gt;0),[3]PREMIOS_GRADOS!$AD170,""),IF($A172="TOTAL",SUM(INDIRECT("Q4:Q"&amp;ROW()-1)),""))</f>
        <v/>
      </c>
      <c r="R172" s="7" t="str">
        <f ca="1">IF(AND($A172&lt;&gt;"",$A172&lt;&gt;"TOTAL"),IF(AND([3]PREMIOS_GRADOS!$AF170&lt;&gt;"",[3]PREMIOS_GRADOS!$AF170&lt;&gt;0),[3]PREMIOS_GRADOS!$AF170,""),IF($A172="TOTAL",SUM(INDIRECT("R4:R"&amp;ROW()-1)),""))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IF(AND($A172&lt;&gt;"",$A172&lt;&gt;"TOTAL"),IF(AND([3]PREMIOS_GRADOS!$AI170&lt;&gt;"",[3]PREMIOS_GRADOS!$AI170&lt;&gt;0),[3]PREMIOS_GRADOS!$AI170,""),IF($A172="TOTAL",SUM(INDIRECT("T4:T"&amp;ROW()-1)),""))</f>
        <v/>
      </c>
      <c r="U172" s="7" t="str">
        <f ca="1">IF(AND($A172&lt;&gt;"",$A172&lt;&gt;"TOTAL"),IF(AND([3]PREMIOS_GRADOS!$AK170&lt;&gt;"",[3]PREMIOS_GRADOS!$AK170&lt;&gt;0),[3]PREMIOS_GRADOS!$AK170,""),IF($A172="TOTAL",SUM(INDIRECT("U4:U"&amp;ROW()-1)),""))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IF(AND($A172&lt;&gt;"",$A172&lt;&gt;"TOTAL"),IF(AND([3]PREMIOS_GRADOS!$AN170&lt;&gt;"",[3]PREMIOS_GRADOS!$AN170&lt;&gt;0),[3]PREMIOS_GRADOS!$AN170,""),IF($A172="TOTAL",SUM(INDIRECT("W4:W"&amp;ROW()-1)),""))</f>
        <v/>
      </c>
      <c r="X172" s="7" t="str">
        <f ca="1">IF(AND($A172&lt;&gt;"",$A172&lt;&gt;"TOTAL"),IF(AND([3]PREMIOS_GRADOS!$AP170&lt;&gt;"",[3]PREMIOS_GRADOS!$AP170&lt;&gt;0),[3]PREMIOS_GRADOS!$AP170,""),IF($A172="TOTAL",SUM(INDIRECT("X4:X"&amp;ROW()-1)),""))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IF(AND($A172&lt;&gt;"",$A172&lt;&gt;"TOTAL"),IF(AND([3]PREMIOS_GRADOS!$AS170&lt;&gt;"",[3]PREMIOS_GRADOS!$AS170&lt;&gt;0),[3]PREMIOS_GRADOS!$AS170,""),IF($A172="TOTAL",SUM(INDIRECT("Z4:Z"&amp;ROW()-1)),""))</f>
        <v/>
      </c>
      <c r="AA172" s="7" t="str">
        <f ca="1">IF(AND($A172&lt;&gt;"",$A172&lt;&gt;"TOTAL"),IF(AND([3]PREMIOS_GRADOS!$AU170&lt;&gt;"",[3]PREMIOS_GRADOS!$AU170&lt;&gt;0),[3]PREMIOS_GRADOS!$AU170,""),IF($A172="TOTAL",SUM(INDIRECT("AA4:AA"&amp;ROW()-1)),""))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IF(AND($A172&lt;&gt;"",$A172&lt;&gt;"TOTAL"),IF(AND([3]PREMIOS_GRADOS!$AX170&lt;&gt;"",[3]PREMIOS_GRADOS!$AX170&lt;&gt;0),[3]PREMIOS_GRADOS!$AX170,""),IF($A172="TOTAL",SUM(INDIRECT("AC4:AC"&amp;ROW()-1)),""))</f>
        <v/>
      </c>
      <c r="AD172" s="7" t="str">
        <f ca="1">IF(AND($A172&lt;&gt;"",$A172&lt;&gt;"TOTAL"),IF(AND([3]PREMIOS_GRADOS!$AZ170&lt;&gt;"",[3]PREMIOS_GRADOS!$AZ170&lt;&gt;0),[3]PREMIOS_GRADOS!$AZ170,""),IF($A172="TOTAL",SUM(INDIRECT("AD4:AD"&amp;ROW()-1)),""))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IF(AND($A172&lt;&gt;"",$A172&lt;&gt;"TOTAL"),IF(AND([3]PREMIOS_GRADOS!$BC170&lt;&gt;"",[3]PREMIOS_GRADOS!$BC170&lt;&gt;0),[3]PREMIOS_GRADOS!$BC170,""),IF($A172="TOTAL",SUM(INDIRECT("AF4:AF"&amp;ROW()-1)),""))</f>
        <v/>
      </c>
      <c r="AG172" s="7" t="str">
        <f ca="1">IF(AND($A172&lt;&gt;"",$A172&lt;&gt;"TOTAL"),IF(AND([3]PREMIOS_GRADOS!$BE170&lt;&gt;"",[3]PREMIOS_GRADOS!$BE170&lt;&gt;0),[3]PREMIOS_GRADOS!$BE170,""),IF($A172="TOTAL",SUM(INDIRECT("AG4:AG"&amp;ROW()-1)),""))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IF(AND($A172&lt;&gt;"",$A172&lt;&gt;"TOTAL"),IF(AND([3]PREMIOS_GRADOS!$BH170&lt;&gt;"",[3]PREMIOS_GRADOS!$BH170&lt;&gt;0),[3]PREMIOS_GRADOS!$BH170,""),IF($A172="TOTAL",SUM(INDIRECT("AI4:AI"&amp;ROW()-1)),""))</f>
        <v/>
      </c>
      <c r="AJ172" s="7" t="str">
        <f ca="1">IF(AND($A172&lt;&gt;"",$A172&lt;&gt;"TOTAL"),IF(AND([3]PREMIOS_GRADOS!$BJ170&lt;&gt;"",[3]PREMIOS_GRADOS!$BJ170&lt;&gt;0),[3]PREMIOS_GRADOS!$BJ170,""),IF($A172="TOTAL",SUM(INDIRECT("AJ4:AJ"&amp;ROW()-1)),""))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IF(AND($A172&lt;&gt;"",$A172&lt;&gt;"TOTAL"),IF(AND([3]PREMIOS_GRADOS!$BM170&lt;&gt;"",[3]PREMIOS_GRADOS!$BM170&lt;&gt;0),[3]PREMIOS_GRADOS!$BM170,""),IF($A172="TOTAL",SUM(INDIRECT("AL4:AL"&amp;ROW()-1)),""))</f>
        <v/>
      </c>
      <c r="AM172" s="7" t="str">
        <f ca="1">IF(AND($A172&lt;&gt;"",$A172&lt;&gt;"TOTAL"),IF(AND([3]PREMIOS_GRADOS!$BO170&lt;&gt;"",[3]PREMIOS_GRADOS!$BO170&lt;&gt;0),[3]PREMIOS_GRADOS!$BO170,""),IF($A172="TOTAL",SUM(INDIRECT("AM4:AM"&amp;ROW()-1)),""))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IF(AND($A172&lt;&gt;"",$A172&lt;&gt;"TOTAL"),IF(AND([3]PREMIOS_GRADOS!$BR170&lt;&gt;"",[3]PREMIOS_GRADOS!$BR170&lt;&gt;0),[3]PREMIOS_GRADOS!$BR170,""),IF($A172="TOTAL",SUM(INDIRECT("AO4:AO"&amp;ROW()-1)),""))</f>
        <v/>
      </c>
      <c r="AP172" s="7" t="str">
        <f ca="1">IF(AND($A172&lt;&gt;"",$A172&lt;&gt;"TOTAL"),IF(AND([3]PREMIOS_GRADOS!$BT170&lt;&gt;"",[3]PREMIOS_GRADOS!$BT170&lt;&gt;0),[3]PREMIOS_GRADOS!$BT170,""),IF($A172="TOTAL",SUM(INDIRECT("AP4:AP"&amp;ROW()-1)),""))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IF(AND($A172&lt;&gt;"",$A172&lt;&gt;"TOTAL"),IF(AND([3]PREMIOS_GRADOS!$BW170&lt;&gt;"",[3]PREMIOS_GRADOS!$BW170&lt;&gt;0),[3]PREMIOS_GRADOS!$BW170,""),IF($A172="TOTAL",SUM(INDIRECT("AR4:AR"&amp;ROW()-1)),""))</f>
        <v/>
      </c>
      <c r="AS172" s="7" t="str">
        <f ca="1">IF(AND($A172&lt;&gt;"",$A172&lt;&gt;"TOTAL"),IF(AND([3]PREMIOS_GRADOS!$BY170&lt;&gt;"",[3]PREMIOS_GRADOS!$BY170&lt;&gt;0),[3]PREMIOS_GRADOS!$BY170,""),IF($A172="TOTAL",SUM(INDIRECT("AS4:AS"&amp;ROW()-1)),""))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IF(AND($A172&lt;&gt;"",$A172&lt;&gt;"TOTAL"),IF(AND([3]PREMIOS_GRADOS!$CB170&lt;&gt;"",[3]PREMIOS_GRADOS!$CB170&lt;&gt;0),[3]PREMIOS_GRADOS!$CB170,""),IF($A172="TOTAL",SUM(INDIRECT("AU4:AU"&amp;ROW()-1)),""))</f>
        <v/>
      </c>
      <c r="AV172" s="7" t="str">
        <f ca="1">IF(AND($A172&lt;&gt;"",$A172&lt;&gt;"TOTAL"),IF(AND([3]PREMIOS_GRADOS!$CD170&lt;&gt;"",[3]PREMIOS_GRADOS!$CD170&lt;&gt;0),[3]PREMIOS_GRADOS!$CD170,""),IF($A172="TOTAL",SUM(INDIRECT("AV4:AV"&amp;ROW()-1)),""))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IF(AND($A172&lt;&gt;"",$A172&lt;&gt;"TOTAL"),IF(AND([3]PREMIOS_GRADOS!$CG170&lt;&gt;"",[3]PREMIOS_GRADOS!$CG170&lt;&gt;0),[3]PREMIOS_GRADOS!$CG170,""),IF($A172="TOTAL",SUM(INDIRECT("AX4:AX"&amp;ROW()-1)),""))</f>
        <v/>
      </c>
      <c r="AY172" s="7" t="str">
        <f ca="1">IF(AND($A172&lt;&gt;"",$A172&lt;&gt;"TOTAL"),IF(AND([3]PREMIOS_GRADOS!$CI170&lt;&gt;"",[3]PREMIOS_GRADOS!$CI170&lt;&gt;0),[3]PREMIOS_GRADOS!$CI170,""),IF($A172="TOTAL",SUM(INDIRECT("AY4:AY"&amp;ROW()-1)),""))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IF(AND($A172&lt;&gt;"",$A172&lt;&gt;"TOTAL"),IF(AND([3]PREMIOS_GRADOS!$CL170&lt;&gt;"",[3]PREMIOS_GRADOS!$CL170&lt;&gt;0),[3]PREMIOS_GRADOS!$CL170,""),IF($A172="TOTAL",SUM(INDIRECT("BA4:BA"&amp;ROW()-1)),""))</f>
        <v/>
      </c>
      <c r="BB172" s="7" t="str">
        <f ca="1">IF(AND($A172&lt;&gt;"",$A172&lt;&gt;"TOTAL"),IF(AND([3]PREMIOS_GRADOS!$CN170&lt;&gt;"",[3]PREMIOS_GRADOS!$CN170&lt;&gt;0),[3]PREMIOS_GRADOS!$CN170,""),IF($A172="TOTAL",SUM(INDIRECT("BB4:BB"&amp;ROW()-1)),""))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IF(AND($A172&lt;&gt;"",$A172&lt;&gt;"TOTAL"),IF(AND([3]PREMIOS_GRADOS!$CQ170&lt;&gt;"",[3]PREMIOS_GRADOS!$CQ170&lt;&gt;0),[3]PREMIOS_GRADOS!$CQ170,""),IF($A172="TOTAL",SUM(INDIRECT("BD4:BD"&amp;ROW()-1)),""))</f>
        <v/>
      </c>
      <c r="BE172" s="7" t="str">
        <f ca="1">IF(AND($A172&lt;&gt;"",$A172&lt;&gt;"TOTAL"),IF(AND([3]PREMIOS_GRADOS!$CS170&lt;&gt;"",[3]PREMIOS_GRADOS!$CS170&lt;&gt;0),[3]PREMIOS_GRADOS!$CS170,""),IF($A172="TOTAL",SUM(INDIRECT("BE4:BE"&amp;ROW()-1)),""))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IF([3]PREMIOS_GRADOS!$D171&lt;&gt;"",[3]PREMIOS_GRADOS!$D171,IF(AND([3]PREMIOS_GRADOS!$D171="",[3]PREMIOS_GRADOS!$D172="",[3]PREMIOS_GRADOS!$D170=""),"","TOTAL"))</f>
        <v/>
      </c>
      <c r="B173" s="7" t="str">
        <f ca="1">IF(AND($A173&lt;&gt;"",$A173&lt;&gt;"TOTAL"),IF(AND([3]PREMIOS_GRADOS!$E171&lt;&gt;"",[3]PREMIOS_GRADOS!$E171&lt;&gt;0),[3]PREMIOS_GRADOS!$E171,""),IF($A173="TOTAL",SUM(INDIRECT("B4:B"&amp;ROW()-1)),""))</f>
        <v/>
      </c>
      <c r="C173" s="7" t="str">
        <f ca="1">IF(AND($A173&lt;&gt;"",$A173&lt;&gt;"TOTAL"),IF(AND([3]PREMIOS_GRADOS!$G171&lt;&gt;"",[3]PREMIOS_GRADOS!$G171&lt;&gt;0),[3]PREMIOS_GRADOS!$G171,""),IF($A173="TOTAL",SUM(INDIRECT("C4:C"&amp;ROW()-1)),""))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IF(AND($A173&lt;&gt;"",$A173&lt;&gt;"TOTAL"),IF(AND([3]PREMIOS_GRADOS!$J171&lt;&gt;"",[3]PREMIOS_GRADOS!$J171&lt;&gt;0),[3]PREMIOS_GRADOS!$J171,""),IF($A173="TOTAL",SUM(INDIRECT("E4:E"&amp;ROW()-1)),""))</f>
        <v/>
      </c>
      <c r="F173" s="7" t="str">
        <f ca="1">IF(AND($A173&lt;&gt;"",$A173&lt;&gt;"TOTAL"),IF(AND([3]PREMIOS_GRADOS!$L171&lt;&gt;"",[3]PREMIOS_GRADOS!$L171&lt;&gt;0),[3]PREMIOS_GRADOS!$L171,""),IF($A173="TOTAL",SUM(INDIRECT("F4:F"&amp;ROW()-1)),""))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IF(AND($A173&lt;&gt;"",$A173&lt;&gt;"TOTAL"),IF(AND([3]PREMIOS_GRADOS!$O171&lt;&gt;"",[3]PREMIOS_GRADOS!$O171&lt;&gt;0),[3]PREMIOS_GRADOS!$O171,""),IF($A173="TOTAL",SUM(INDIRECT("H4:H"&amp;ROW()-1)),""))</f>
        <v/>
      </c>
      <c r="I173" s="7" t="str">
        <f ca="1">IF(AND($A173&lt;&gt;"",$A173&lt;&gt;"TOTAL"),IF(AND([3]PREMIOS_GRADOS!$Q171&lt;&gt;"",[3]PREMIOS_GRADOS!$Q171&lt;&gt;0),[3]PREMIOS_GRADOS!$Q171,""),IF($A173="TOTAL",SUM(INDIRECT("I4:I"&amp;ROW()-1)),""))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IF(AND($A173&lt;&gt;"",$A173&lt;&gt;"TOTAL"),IF(AND([3]PREMIOS_GRADOS!$T171&lt;&gt;"",[3]PREMIOS_GRADOS!$T171&lt;&gt;0),[3]PREMIOS_GRADOS!$T171,""),IF($A173="TOTAL",SUM(INDIRECT("K4:K"&amp;ROW()-1)),""))</f>
        <v/>
      </c>
      <c r="L173" s="7" t="str">
        <f ca="1">IF(AND($A173&lt;&gt;"",$A173&lt;&gt;"TOTAL"),IF(AND([3]PREMIOS_GRADOS!$V171&lt;&gt;"",[3]PREMIOS_GRADOS!$V171&lt;&gt;0),[3]PREMIOS_GRADOS!$V171,""),IF($A173="TOTAL",SUM(INDIRECT("L4:L"&amp;ROW()-1)),""))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IF(AND($A173&lt;&gt;"",$A173&lt;&gt;"TOTAL"),IF(AND([3]PREMIOS_GRADOS!$Y171&lt;&gt;"",[3]PREMIOS_GRADOS!$Y171&lt;&gt;0),[3]PREMIOS_GRADOS!$Y171,""),IF($A173="TOTAL",SUM(INDIRECT("N4:N"&amp;ROW()-1)),""))</f>
        <v/>
      </c>
      <c r="O173" s="7" t="str">
        <f ca="1">IF(AND($A173&lt;&gt;"",$A173&lt;&gt;"TOTAL"),IF(AND([3]PREMIOS_GRADOS!$AA171&lt;&gt;"",[3]PREMIOS_GRADOS!$AA171&lt;&gt;0),[3]PREMIOS_GRADOS!$AA171,""),IF($A173="TOTAL",SUM(INDIRECT("O4:O"&amp;ROW()-1)),""))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IF(AND($A173&lt;&gt;"",$A173&lt;&gt;"TOTAL"),IF(AND([3]PREMIOS_GRADOS!$AD171&lt;&gt;"",[3]PREMIOS_GRADOS!$AD171&lt;&gt;0),[3]PREMIOS_GRADOS!$AD171,""),IF($A173="TOTAL",SUM(INDIRECT("Q4:Q"&amp;ROW()-1)),""))</f>
        <v/>
      </c>
      <c r="R173" s="7" t="str">
        <f ca="1">IF(AND($A173&lt;&gt;"",$A173&lt;&gt;"TOTAL"),IF(AND([3]PREMIOS_GRADOS!$AF171&lt;&gt;"",[3]PREMIOS_GRADOS!$AF171&lt;&gt;0),[3]PREMIOS_GRADOS!$AF171,""),IF($A173="TOTAL",SUM(INDIRECT("R4:R"&amp;ROW()-1)),""))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IF(AND($A173&lt;&gt;"",$A173&lt;&gt;"TOTAL"),IF(AND([3]PREMIOS_GRADOS!$AI171&lt;&gt;"",[3]PREMIOS_GRADOS!$AI171&lt;&gt;0),[3]PREMIOS_GRADOS!$AI171,""),IF($A173="TOTAL",SUM(INDIRECT("T4:T"&amp;ROW()-1)),""))</f>
        <v/>
      </c>
      <c r="U173" s="7" t="str">
        <f ca="1">IF(AND($A173&lt;&gt;"",$A173&lt;&gt;"TOTAL"),IF(AND([3]PREMIOS_GRADOS!$AK171&lt;&gt;"",[3]PREMIOS_GRADOS!$AK171&lt;&gt;0),[3]PREMIOS_GRADOS!$AK171,""),IF($A173="TOTAL",SUM(INDIRECT("U4:U"&amp;ROW()-1)),""))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IF(AND($A173&lt;&gt;"",$A173&lt;&gt;"TOTAL"),IF(AND([3]PREMIOS_GRADOS!$AN171&lt;&gt;"",[3]PREMIOS_GRADOS!$AN171&lt;&gt;0),[3]PREMIOS_GRADOS!$AN171,""),IF($A173="TOTAL",SUM(INDIRECT("W4:W"&amp;ROW()-1)),""))</f>
        <v/>
      </c>
      <c r="X173" s="7" t="str">
        <f ca="1">IF(AND($A173&lt;&gt;"",$A173&lt;&gt;"TOTAL"),IF(AND([3]PREMIOS_GRADOS!$AP171&lt;&gt;"",[3]PREMIOS_GRADOS!$AP171&lt;&gt;0),[3]PREMIOS_GRADOS!$AP171,""),IF($A173="TOTAL",SUM(INDIRECT("X4:X"&amp;ROW()-1)),""))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IF(AND($A173&lt;&gt;"",$A173&lt;&gt;"TOTAL"),IF(AND([3]PREMIOS_GRADOS!$AS171&lt;&gt;"",[3]PREMIOS_GRADOS!$AS171&lt;&gt;0),[3]PREMIOS_GRADOS!$AS171,""),IF($A173="TOTAL",SUM(INDIRECT("Z4:Z"&amp;ROW()-1)),""))</f>
        <v/>
      </c>
      <c r="AA173" s="7" t="str">
        <f ca="1">IF(AND($A173&lt;&gt;"",$A173&lt;&gt;"TOTAL"),IF(AND([3]PREMIOS_GRADOS!$AU171&lt;&gt;"",[3]PREMIOS_GRADOS!$AU171&lt;&gt;0),[3]PREMIOS_GRADOS!$AU171,""),IF($A173="TOTAL",SUM(INDIRECT("AA4:AA"&amp;ROW()-1)),""))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IF(AND($A173&lt;&gt;"",$A173&lt;&gt;"TOTAL"),IF(AND([3]PREMIOS_GRADOS!$AX171&lt;&gt;"",[3]PREMIOS_GRADOS!$AX171&lt;&gt;0),[3]PREMIOS_GRADOS!$AX171,""),IF($A173="TOTAL",SUM(INDIRECT("AC4:AC"&amp;ROW()-1)),""))</f>
        <v/>
      </c>
      <c r="AD173" s="7" t="str">
        <f ca="1">IF(AND($A173&lt;&gt;"",$A173&lt;&gt;"TOTAL"),IF(AND([3]PREMIOS_GRADOS!$AZ171&lt;&gt;"",[3]PREMIOS_GRADOS!$AZ171&lt;&gt;0),[3]PREMIOS_GRADOS!$AZ171,""),IF($A173="TOTAL",SUM(INDIRECT("AD4:AD"&amp;ROW()-1)),""))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IF(AND($A173&lt;&gt;"",$A173&lt;&gt;"TOTAL"),IF(AND([3]PREMIOS_GRADOS!$BC171&lt;&gt;"",[3]PREMIOS_GRADOS!$BC171&lt;&gt;0),[3]PREMIOS_GRADOS!$BC171,""),IF($A173="TOTAL",SUM(INDIRECT("AF4:AF"&amp;ROW()-1)),""))</f>
        <v/>
      </c>
      <c r="AG173" s="7" t="str">
        <f ca="1">IF(AND($A173&lt;&gt;"",$A173&lt;&gt;"TOTAL"),IF(AND([3]PREMIOS_GRADOS!$BE171&lt;&gt;"",[3]PREMIOS_GRADOS!$BE171&lt;&gt;0),[3]PREMIOS_GRADOS!$BE171,""),IF($A173="TOTAL",SUM(INDIRECT("AG4:AG"&amp;ROW()-1)),""))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IF(AND($A173&lt;&gt;"",$A173&lt;&gt;"TOTAL"),IF(AND([3]PREMIOS_GRADOS!$BH171&lt;&gt;"",[3]PREMIOS_GRADOS!$BH171&lt;&gt;0),[3]PREMIOS_GRADOS!$BH171,""),IF($A173="TOTAL",SUM(INDIRECT("AI4:AI"&amp;ROW()-1)),""))</f>
        <v/>
      </c>
      <c r="AJ173" s="7" t="str">
        <f ca="1">IF(AND($A173&lt;&gt;"",$A173&lt;&gt;"TOTAL"),IF(AND([3]PREMIOS_GRADOS!$BJ171&lt;&gt;"",[3]PREMIOS_GRADOS!$BJ171&lt;&gt;0),[3]PREMIOS_GRADOS!$BJ171,""),IF($A173="TOTAL",SUM(INDIRECT("AJ4:AJ"&amp;ROW()-1)),""))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IF(AND($A173&lt;&gt;"",$A173&lt;&gt;"TOTAL"),IF(AND([3]PREMIOS_GRADOS!$BM171&lt;&gt;"",[3]PREMIOS_GRADOS!$BM171&lt;&gt;0),[3]PREMIOS_GRADOS!$BM171,""),IF($A173="TOTAL",SUM(INDIRECT("AL4:AL"&amp;ROW()-1)),""))</f>
        <v/>
      </c>
      <c r="AM173" s="7" t="str">
        <f ca="1">IF(AND($A173&lt;&gt;"",$A173&lt;&gt;"TOTAL"),IF(AND([3]PREMIOS_GRADOS!$BO171&lt;&gt;"",[3]PREMIOS_GRADOS!$BO171&lt;&gt;0),[3]PREMIOS_GRADOS!$BO171,""),IF($A173="TOTAL",SUM(INDIRECT("AM4:AM"&amp;ROW()-1)),""))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IF(AND($A173&lt;&gt;"",$A173&lt;&gt;"TOTAL"),IF(AND([3]PREMIOS_GRADOS!$BR171&lt;&gt;"",[3]PREMIOS_GRADOS!$BR171&lt;&gt;0),[3]PREMIOS_GRADOS!$BR171,""),IF($A173="TOTAL",SUM(INDIRECT("AO4:AO"&amp;ROW()-1)),""))</f>
        <v/>
      </c>
      <c r="AP173" s="7" t="str">
        <f ca="1">IF(AND($A173&lt;&gt;"",$A173&lt;&gt;"TOTAL"),IF(AND([3]PREMIOS_GRADOS!$BT171&lt;&gt;"",[3]PREMIOS_GRADOS!$BT171&lt;&gt;0),[3]PREMIOS_GRADOS!$BT171,""),IF($A173="TOTAL",SUM(INDIRECT("AP4:AP"&amp;ROW()-1)),""))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IF(AND($A173&lt;&gt;"",$A173&lt;&gt;"TOTAL"),IF(AND([3]PREMIOS_GRADOS!$BW171&lt;&gt;"",[3]PREMIOS_GRADOS!$BW171&lt;&gt;0),[3]PREMIOS_GRADOS!$BW171,""),IF($A173="TOTAL",SUM(INDIRECT("AR4:AR"&amp;ROW()-1)),""))</f>
        <v/>
      </c>
      <c r="AS173" s="7" t="str">
        <f ca="1">IF(AND($A173&lt;&gt;"",$A173&lt;&gt;"TOTAL"),IF(AND([3]PREMIOS_GRADOS!$BY171&lt;&gt;"",[3]PREMIOS_GRADOS!$BY171&lt;&gt;0),[3]PREMIOS_GRADOS!$BY171,""),IF($A173="TOTAL",SUM(INDIRECT("AS4:AS"&amp;ROW()-1)),""))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IF(AND($A173&lt;&gt;"",$A173&lt;&gt;"TOTAL"),IF(AND([3]PREMIOS_GRADOS!$CB171&lt;&gt;"",[3]PREMIOS_GRADOS!$CB171&lt;&gt;0),[3]PREMIOS_GRADOS!$CB171,""),IF($A173="TOTAL",SUM(INDIRECT("AU4:AU"&amp;ROW()-1)),""))</f>
        <v/>
      </c>
      <c r="AV173" s="7" t="str">
        <f ca="1">IF(AND($A173&lt;&gt;"",$A173&lt;&gt;"TOTAL"),IF(AND([3]PREMIOS_GRADOS!$CD171&lt;&gt;"",[3]PREMIOS_GRADOS!$CD171&lt;&gt;0),[3]PREMIOS_GRADOS!$CD171,""),IF($A173="TOTAL",SUM(INDIRECT("AV4:AV"&amp;ROW()-1)),""))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IF(AND($A173&lt;&gt;"",$A173&lt;&gt;"TOTAL"),IF(AND([3]PREMIOS_GRADOS!$CG171&lt;&gt;"",[3]PREMIOS_GRADOS!$CG171&lt;&gt;0),[3]PREMIOS_GRADOS!$CG171,""),IF($A173="TOTAL",SUM(INDIRECT("AX4:AX"&amp;ROW()-1)),""))</f>
        <v/>
      </c>
      <c r="AY173" s="7" t="str">
        <f ca="1">IF(AND($A173&lt;&gt;"",$A173&lt;&gt;"TOTAL"),IF(AND([3]PREMIOS_GRADOS!$CI171&lt;&gt;"",[3]PREMIOS_GRADOS!$CI171&lt;&gt;0),[3]PREMIOS_GRADOS!$CI171,""),IF($A173="TOTAL",SUM(INDIRECT("AY4:AY"&amp;ROW()-1)),""))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IF(AND($A173&lt;&gt;"",$A173&lt;&gt;"TOTAL"),IF(AND([3]PREMIOS_GRADOS!$CL171&lt;&gt;"",[3]PREMIOS_GRADOS!$CL171&lt;&gt;0),[3]PREMIOS_GRADOS!$CL171,""),IF($A173="TOTAL",SUM(INDIRECT("BA4:BA"&amp;ROW()-1)),""))</f>
        <v/>
      </c>
      <c r="BB173" s="7" t="str">
        <f ca="1">IF(AND($A173&lt;&gt;"",$A173&lt;&gt;"TOTAL"),IF(AND([3]PREMIOS_GRADOS!$CN171&lt;&gt;"",[3]PREMIOS_GRADOS!$CN171&lt;&gt;0),[3]PREMIOS_GRADOS!$CN171,""),IF($A173="TOTAL",SUM(INDIRECT("BB4:BB"&amp;ROW()-1)),""))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IF(AND($A173&lt;&gt;"",$A173&lt;&gt;"TOTAL"),IF(AND([3]PREMIOS_GRADOS!$CQ171&lt;&gt;"",[3]PREMIOS_GRADOS!$CQ171&lt;&gt;0),[3]PREMIOS_GRADOS!$CQ171,""),IF($A173="TOTAL",SUM(INDIRECT("BD4:BD"&amp;ROW()-1)),""))</f>
        <v/>
      </c>
      <c r="BE173" s="7" t="str">
        <f ca="1">IF(AND($A173&lt;&gt;"",$A173&lt;&gt;"TOTAL"),IF(AND([3]PREMIOS_GRADOS!$CS171&lt;&gt;"",[3]PREMIOS_GRADOS!$CS171&lt;&gt;0),[3]PREMIOS_GRADOS!$CS171,""),IF($A173="TOTAL",SUM(INDIRECT("BE4:BE"&amp;ROW()-1)),""))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IF([3]PREMIOS_GRADOS!$D172&lt;&gt;"",[3]PREMIOS_GRADOS!$D172,IF(AND([3]PREMIOS_GRADOS!$D172="",[3]PREMIOS_GRADOS!$D173="",[3]PREMIOS_GRADOS!$D171=""),"","TOTAL"))</f>
        <v/>
      </c>
      <c r="B174" s="7" t="str">
        <f ca="1">IF(AND($A174&lt;&gt;"",$A174&lt;&gt;"TOTAL"),IF(AND([3]PREMIOS_GRADOS!$E172&lt;&gt;"",[3]PREMIOS_GRADOS!$E172&lt;&gt;0),[3]PREMIOS_GRADOS!$E172,""),IF($A174="TOTAL",SUM(INDIRECT("B4:B"&amp;ROW()-1)),""))</f>
        <v/>
      </c>
      <c r="C174" s="7" t="str">
        <f ca="1">IF(AND($A174&lt;&gt;"",$A174&lt;&gt;"TOTAL"),IF(AND([3]PREMIOS_GRADOS!$G172&lt;&gt;"",[3]PREMIOS_GRADOS!$G172&lt;&gt;0),[3]PREMIOS_GRADOS!$G172,""),IF($A174="TOTAL",SUM(INDIRECT("C4:C"&amp;ROW()-1)),""))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IF(AND($A174&lt;&gt;"",$A174&lt;&gt;"TOTAL"),IF(AND([3]PREMIOS_GRADOS!$J172&lt;&gt;"",[3]PREMIOS_GRADOS!$J172&lt;&gt;0),[3]PREMIOS_GRADOS!$J172,""),IF($A174="TOTAL",SUM(INDIRECT("E4:E"&amp;ROW()-1)),""))</f>
        <v/>
      </c>
      <c r="F174" s="7" t="str">
        <f ca="1">IF(AND($A174&lt;&gt;"",$A174&lt;&gt;"TOTAL"),IF(AND([3]PREMIOS_GRADOS!$L172&lt;&gt;"",[3]PREMIOS_GRADOS!$L172&lt;&gt;0),[3]PREMIOS_GRADOS!$L172,""),IF($A174="TOTAL",SUM(INDIRECT("F4:F"&amp;ROW()-1)),""))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IF(AND($A174&lt;&gt;"",$A174&lt;&gt;"TOTAL"),IF(AND([3]PREMIOS_GRADOS!$O172&lt;&gt;"",[3]PREMIOS_GRADOS!$O172&lt;&gt;0),[3]PREMIOS_GRADOS!$O172,""),IF($A174="TOTAL",SUM(INDIRECT("H4:H"&amp;ROW()-1)),""))</f>
        <v/>
      </c>
      <c r="I174" s="7" t="str">
        <f ca="1">IF(AND($A174&lt;&gt;"",$A174&lt;&gt;"TOTAL"),IF(AND([3]PREMIOS_GRADOS!$Q172&lt;&gt;"",[3]PREMIOS_GRADOS!$Q172&lt;&gt;0),[3]PREMIOS_GRADOS!$Q172,""),IF($A174="TOTAL",SUM(INDIRECT("I4:I"&amp;ROW()-1)),""))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IF(AND($A174&lt;&gt;"",$A174&lt;&gt;"TOTAL"),IF(AND([3]PREMIOS_GRADOS!$T172&lt;&gt;"",[3]PREMIOS_GRADOS!$T172&lt;&gt;0),[3]PREMIOS_GRADOS!$T172,""),IF($A174="TOTAL",SUM(INDIRECT("K4:K"&amp;ROW()-1)),""))</f>
        <v/>
      </c>
      <c r="L174" s="7" t="str">
        <f ca="1">IF(AND($A174&lt;&gt;"",$A174&lt;&gt;"TOTAL"),IF(AND([3]PREMIOS_GRADOS!$V172&lt;&gt;"",[3]PREMIOS_GRADOS!$V172&lt;&gt;0),[3]PREMIOS_GRADOS!$V172,""),IF($A174="TOTAL",SUM(INDIRECT("L4:L"&amp;ROW()-1)),""))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IF(AND($A174&lt;&gt;"",$A174&lt;&gt;"TOTAL"),IF(AND([3]PREMIOS_GRADOS!$Y172&lt;&gt;"",[3]PREMIOS_GRADOS!$Y172&lt;&gt;0),[3]PREMIOS_GRADOS!$Y172,""),IF($A174="TOTAL",SUM(INDIRECT("N4:N"&amp;ROW()-1)),""))</f>
        <v/>
      </c>
      <c r="O174" s="7" t="str">
        <f ca="1">IF(AND($A174&lt;&gt;"",$A174&lt;&gt;"TOTAL"),IF(AND([3]PREMIOS_GRADOS!$AA172&lt;&gt;"",[3]PREMIOS_GRADOS!$AA172&lt;&gt;0),[3]PREMIOS_GRADOS!$AA172,""),IF($A174="TOTAL",SUM(INDIRECT("O4:O"&amp;ROW()-1)),""))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IF(AND($A174&lt;&gt;"",$A174&lt;&gt;"TOTAL"),IF(AND([3]PREMIOS_GRADOS!$AD172&lt;&gt;"",[3]PREMIOS_GRADOS!$AD172&lt;&gt;0),[3]PREMIOS_GRADOS!$AD172,""),IF($A174="TOTAL",SUM(INDIRECT("Q4:Q"&amp;ROW()-1)),""))</f>
        <v/>
      </c>
      <c r="R174" s="7" t="str">
        <f ca="1">IF(AND($A174&lt;&gt;"",$A174&lt;&gt;"TOTAL"),IF(AND([3]PREMIOS_GRADOS!$AF172&lt;&gt;"",[3]PREMIOS_GRADOS!$AF172&lt;&gt;0),[3]PREMIOS_GRADOS!$AF172,""),IF($A174="TOTAL",SUM(INDIRECT("R4:R"&amp;ROW()-1)),""))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IF(AND($A174&lt;&gt;"",$A174&lt;&gt;"TOTAL"),IF(AND([3]PREMIOS_GRADOS!$AI172&lt;&gt;"",[3]PREMIOS_GRADOS!$AI172&lt;&gt;0),[3]PREMIOS_GRADOS!$AI172,""),IF($A174="TOTAL",SUM(INDIRECT("T4:T"&amp;ROW()-1)),""))</f>
        <v/>
      </c>
      <c r="U174" s="7" t="str">
        <f ca="1">IF(AND($A174&lt;&gt;"",$A174&lt;&gt;"TOTAL"),IF(AND([3]PREMIOS_GRADOS!$AK172&lt;&gt;"",[3]PREMIOS_GRADOS!$AK172&lt;&gt;0),[3]PREMIOS_GRADOS!$AK172,""),IF($A174="TOTAL",SUM(INDIRECT("U4:U"&amp;ROW()-1)),""))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IF(AND($A174&lt;&gt;"",$A174&lt;&gt;"TOTAL"),IF(AND([3]PREMIOS_GRADOS!$AN172&lt;&gt;"",[3]PREMIOS_GRADOS!$AN172&lt;&gt;0),[3]PREMIOS_GRADOS!$AN172,""),IF($A174="TOTAL",SUM(INDIRECT("W4:W"&amp;ROW()-1)),""))</f>
        <v/>
      </c>
      <c r="X174" s="7" t="str">
        <f ca="1">IF(AND($A174&lt;&gt;"",$A174&lt;&gt;"TOTAL"),IF(AND([3]PREMIOS_GRADOS!$AP172&lt;&gt;"",[3]PREMIOS_GRADOS!$AP172&lt;&gt;0),[3]PREMIOS_GRADOS!$AP172,""),IF($A174="TOTAL",SUM(INDIRECT("X4:X"&amp;ROW()-1)),""))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IF(AND($A174&lt;&gt;"",$A174&lt;&gt;"TOTAL"),IF(AND([3]PREMIOS_GRADOS!$AS172&lt;&gt;"",[3]PREMIOS_GRADOS!$AS172&lt;&gt;0),[3]PREMIOS_GRADOS!$AS172,""),IF($A174="TOTAL",SUM(INDIRECT("Z4:Z"&amp;ROW()-1)),""))</f>
        <v/>
      </c>
      <c r="AA174" s="7" t="str">
        <f ca="1">IF(AND($A174&lt;&gt;"",$A174&lt;&gt;"TOTAL"),IF(AND([3]PREMIOS_GRADOS!$AU172&lt;&gt;"",[3]PREMIOS_GRADOS!$AU172&lt;&gt;0),[3]PREMIOS_GRADOS!$AU172,""),IF($A174="TOTAL",SUM(INDIRECT("AA4:AA"&amp;ROW()-1)),""))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IF(AND($A174&lt;&gt;"",$A174&lt;&gt;"TOTAL"),IF(AND([3]PREMIOS_GRADOS!$AX172&lt;&gt;"",[3]PREMIOS_GRADOS!$AX172&lt;&gt;0),[3]PREMIOS_GRADOS!$AX172,""),IF($A174="TOTAL",SUM(INDIRECT("AC4:AC"&amp;ROW()-1)),""))</f>
        <v/>
      </c>
      <c r="AD174" s="7" t="str">
        <f ca="1">IF(AND($A174&lt;&gt;"",$A174&lt;&gt;"TOTAL"),IF(AND([3]PREMIOS_GRADOS!$AZ172&lt;&gt;"",[3]PREMIOS_GRADOS!$AZ172&lt;&gt;0),[3]PREMIOS_GRADOS!$AZ172,""),IF($A174="TOTAL",SUM(INDIRECT("AD4:AD"&amp;ROW()-1)),""))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IF(AND($A174&lt;&gt;"",$A174&lt;&gt;"TOTAL"),IF(AND([3]PREMIOS_GRADOS!$BC172&lt;&gt;"",[3]PREMIOS_GRADOS!$BC172&lt;&gt;0),[3]PREMIOS_GRADOS!$BC172,""),IF($A174="TOTAL",SUM(INDIRECT("AF4:AF"&amp;ROW()-1)),""))</f>
        <v/>
      </c>
      <c r="AG174" s="7" t="str">
        <f ca="1">IF(AND($A174&lt;&gt;"",$A174&lt;&gt;"TOTAL"),IF(AND([3]PREMIOS_GRADOS!$BE172&lt;&gt;"",[3]PREMIOS_GRADOS!$BE172&lt;&gt;0),[3]PREMIOS_GRADOS!$BE172,""),IF($A174="TOTAL",SUM(INDIRECT("AG4:AG"&amp;ROW()-1)),""))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IF(AND($A174&lt;&gt;"",$A174&lt;&gt;"TOTAL"),IF(AND([3]PREMIOS_GRADOS!$BH172&lt;&gt;"",[3]PREMIOS_GRADOS!$BH172&lt;&gt;0),[3]PREMIOS_GRADOS!$BH172,""),IF($A174="TOTAL",SUM(INDIRECT("AI4:AI"&amp;ROW()-1)),""))</f>
        <v/>
      </c>
      <c r="AJ174" s="7" t="str">
        <f ca="1">IF(AND($A174&lt;&gt;"",$A174&lt;&gt;"TOTAL"),IF(AND([3]PREMIOS_GRADOS!$BJ172&lt;&gt;"",[3]PREMIOS_GRADOS!$BJ172&lt;&gt;0),[3]PREMIOS_GRADOS!$BJ172,""),IF($A174="TOTAL",SUM(INDIRECT("AJ4:AJ"&amp;ROW()-1)),""))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IF(AND($A174&lt;&gt;"",$A174&lt;&gt;"TOTAL"),IF(AND([3]PREMIOS_GRADOS!$BM172&lt;&gt;"",[3]PREMIOS_GRADOS!$BM172&lt;&gt;0),[3]PREMIOS_GRADOS!$BM172,""),IF($A174="TOTAL",SUM(INDIRECT("AL4:AL"&amp;ROW()-1)),""))</f>
        <v/>
      </c>
      <c r="AM174" s="7" t="str">
        <f ca="1">IF(AND($A174&lt;&gt;"",$A174&lt;&gt;"TOTAL"),IF(AND([3]PREMIOS_GRADOS!$BO172&lt;&gt;"",[3]PREMIOS_GRADOS!$BO172&lt;&gt;0),[3]PREMIOS_GRADOS!$BO172,""),IF($A174="TOTAL",SUM(INDIRECT("AM4:AM"&amp;ROW()-1)),""))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IF(AND($A174&lt;&gt;"",$A174&lt;&gt;"TOTAL"),IF(AND([3]PREMIOS_GRADOS!$BR172&lt;&gt;"",[3]PREMIOS_GRADOS!$BR172&lt;&gt;0),[3]PREMIOS_GRADOS!$BR172,""),IF($A174="TOTAL",SUM(INDIRECT("AO4:AO"&amp;ROW()-1)),""))</f>
        <v/>
      </c>
      <c r="AP174" s="7" t="str">
        <f ca="1">IF(AND($A174&lt;&gt;"",$A174&lt;&gt;"TOTAL"),IF(AND([3]PREMIOS_GRADOS!$BT172&lt;&gt;"",[3]PREMIOS_GRADOS!$BT172&lt;&gt;0),[3]PREMIOS_GRADOS!$BT172,""),IF($A174="TOTAL",SUM(INDIRECT("AP4:AP"&amp;ROW()-1)),""))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IF(AND($A174&lt;&gt;"",$A174&lt;&gt;"TOTAL"),IF(AND([3]PREMIOS_GRADOS!$BW172&lt;&gt;"",[3]PREMIOS_GRADOS!$BW172&lt;&gt;0),[3]PREMIOS_GRADOS!$BW172,""),IF($A174="TOTAL",SUM(INDIRECT("AR4:AR"&amp;ROW()-1)),""))</f>
        <v/>
      </c>
      <c r="AS174" s="7" t="str">
        <f ca="1">IF(AND($A174&lt;&gt;"",$A174&lt;&gt;"TOTAL"),IF(AND([3]PREMIOS_GRADOS!$BY172&lt;&gt;"",[3]PREMIOS_GRADOS!$BY172&lt;&gt;0),[3]PREMIOS_GRADOS!$BY172,""),IF($A174="TOTAL",SUM(INDIRECT("AS4:AS"&amp;ROW()-1)),""))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IF(AND($A174&lt;&gt;"",$A174&lt;&gt;"TOTAL"),IF(AND([3]PREMIOS_GRADOS!$CB172&lt;&gt;"",[3]PREMIOS_GRADOS!$CB172&lt;&gt;0),[3]PREMIOS_GRADOS!$CB172,""),IF($A174="TOTAL",SUM(INDIRECT("AU4:AU"&amp;ROW()-1)),""))</f>
        <v/>
      </c>
      <c r="AV174" s="7" t="str">
        <f ca="1">IF(AND($A174&lt;&gt;"",$A174&lt;&gt;"TOTAL"),IF(AND([3]PREMIOS_GRADOS!$CD172&lt;&gt;"",[3]PREMIOS_GRADOS!$CD172&lt;&gt;0),[3]PREMIOS_GRADOS!$CD172,""),IF($A174="TOTAL",SUM(INDIRECT("AV4:AV"&amp;ROW()-1)),""))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IF(AND($A174&lt;&gt;"",$A174&lt;&gt;"TOTAL"),IF(AND([3]PREMIOS_GRADOS!$CG172&lt;&gt;"",[3]PREMIOS_GRADOS!$CG172&lt;&gt;0),[3]PREMIOS_GRADOS!$CG172,""),IF($A174="TOTAL",SUM(INDIRECT("AX4:AX"&amp;ROW()-1)),""))</f>
        <v/>
      </c>
      <c r="AY174" s="7" t="str">
        <f ca="1">IF(AND($A174&lt;&gt;"",$A174&lt;&gt;"TOTAL"),IF(AND([3]PREMIOS_GRADOS!$CI172&lt;&gt;"",[3]PREMIOS_GRADOS!$CI172&lt;&gt;0),[3]PREMIOS_GRADOS!$CI172,""),IF($A174="TOTAL",SUM(INDIRECT("AY4:AY"&amp;ROW()-1)),""))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IF(AND($A174&lt;&gt;"",$A174&lt;&gt;"TOTAL"),IF(AND([3]PREMIOS_GRADOS!$CL172&lt;&gt;"",[3]PREMIOS_GRADOS!$CL172&lt;&gt;0),[3]PREMIOS_GRADOS!$CL172,""),IF($A174="TOTAL",SUM(INDIRECT("BA4:BA"&amp;ROW()-1)),""))</f>
        <v/>
      </c>
      <c r="BB174" s="7" t="str">
        <f ca="1">IF(AND($A174&lt;&gt;"",$A174&lt;&gt;"TOTAL"),IF(AND([3]PREMIOS_GRADOS!$CN172&lt;&gt;"",[3]PREMIOS_GRADOS!$CN172&lt;&gt;0),[3]PREMIOS_GRADOS!$CN172,""),IF($A174="TOTAL",SUM(INDIRECT("BB4:BB"&amp;ROW()-1)),""))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IF(AND($A174&lt;&gt;"",$A174&lt;&gt;"TOTAL"),IF(AND([3]PREMIOS_GRADOS!$CQ172&lt;&gt;"",[3]PREMIOS_GRADOS!$CQ172&lt;&gt;0),[3]PREMIOS_GRADOS!$CQ172,""),IF($A174="TOTAL",SUM(INDIRECT("BD4:BD"&amp;ROW()-1)),""))</f>
        <v/>
      </c>
      <c r="BE174" s="7" t="str">
        <f ca="1">IF(AND($A174&lt;&gt;"",$A174&lt;&gt;"TOTAL"),IF(AND([3]PREMIOS_GRADOS!$CS172&lt;&gt;"",[3]PREMIOS_GRADOS!$CS172&lt;&gt;0),[3]PREMIOS_GRADOS!$CS172,""),IF($A174="TOTAL",SUM(INDIRECT("BE4:BE"&amp;ROW()-1)),""))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IF([3]PREMIOS_GRADOS!$D173&lt;&gt;"",[3]PREMIOS_GRADOS!$D173,IF(AND([3]PREMIOS_GRADOS!$D173="",[3]PREMIOS_GRADOS!$D174="",[3]PREMIOS_GRADOS!$D172=""),"","TOTAL"))</f>
        <v/>
      </c>
      <c r="B175" s="7" t="str">
        <f ca="1">IF(AND($A175&lt;&gt;"",$A175&lt;&gt;"TOTAL"),IF(AND([3]PREMIOS_GRADOS!$E173&lt;&gt;"",[3]PREMIOS_GRADOS!$E173&lt;&gt;0),[3]PREMIOS_GRADOS!$E173,""),IF($A175="TOTAL",SUM(INDIRECT("B4:B"&amp;ROW()-1)),""))</f>
        <v/>
      </c>
      <c r="C175" s="7" t="str">
        <f ca="1">IF(AND($A175&lt;&gt;"",$A175&lt;&gt;"TOTAL"),IF(AND([3]PREMIOS_GRADOS!$G173&lt;&gt;"",[3]PREMIOS_GRADOS!$G173&lt;&gt;0),[3]PREMIOS_GRADOS!$G173,""),IF($A175="TOTAL",SUM(INDIRECT("C4:C"&amp;ROW()-1)),""))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IF(AND($A175&lt;&gt;"",$A175&lt;&gt;"TOTAL"),IF(AND([3]PREMIOS_GRADOS!$J173&lt;&gt;"",[3]PREMIOS_GRADOS!$J173&lt;&gt;0),[3]PREMIOS_GRADOS!$J173,""),IF($A175="TOTAL",SUM(INDIRECT("E4:E"&amp;ROW()-1)),""))</f>
        <v/>
      </c>
      <c r="F175" s="7" t="str">
        <f ca="1">IF(AND($A175&lt;&gt;"",$A175&lt;&gt;"TOTAL"),IF(AND([3]PREMIOS_GRADOS!$L173&lt;&gt;"",[3]PREMIOS_GRADOS!$L173&lt;&gt;0),[3]PREMIOS_GRADOS!$L173,""),IF($A175="TOTAL",SUM(INDIRECT("F4:F"&amp;ROW()-1)),""))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IF(AND($A175&lt;&gt;"",$A175&lt;&gt;"TOTAL"),IF(AND([3]PREMIOS_GRADOS!$O173&lt;&gt;"",[3]PREMIOS_GRADOS!$O173&lt;&gt;0),[3]PREMIOS_GRADOS!$O173,""),IF($A175="TOTAL",SUM(INDIRECT("H4:H"&amp;ROW()-1)),""))</f>
        <v/>
      </c>
      <c r="I175" s="7" t="str">
        <f ca="1">IF(AND($A175&lt;&gt;"",$A175&lt;&gt;"TOTAL"),IF(AND([3]PREMIOS_GRADOS!$Q173&lt;&gt;"",[3]PREMIOS_GRADOS!$Q173&lt;&gt;0),[3]PREMIOS_GRADOS!$Q173,""),IF($A175="TOTAL",SUM(INDIRECT("I4:I"&amp;ROW()-1)),""))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IF(AND($A175&lt;&gt;"",$A175&lt;&gt;"TOTAL"),IF(AND([3]PREMIOS_GRADOS!$T173&lt;&gt;"",[3]PREMIOS_GRADOS!$T173&lt;&gt;0),[3]PREMIOS_GRADOS!$T173,""),IF($A175="TOTAL",SUM(INDIRECT("K4:K"&amp;ROW()-1)),""))</f>
        <v/>
      </c>
      <c r="L175" s="7" t="str">
        <f ca="1">IF(AND($A175&lt;&gt;"",$A175&lt;&gt;"TOTAL"),IF(AND([3]PREMIOS_GRADOS!$V173&lt;&gt;"",[3]PREMIOS_GRADOS!$V173&lt;&gt;0),[3]PREMIOS_GRADOS!$V173,""),IF($A175="TOTAL",SUM(INDIRECT("L4:L"&amp;ROW()-1)),""))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IF(AND($A175&lt;&gt;"",$A175&lt;&gt;"TOTAL"),IF(AND([3]PREMIOS_GRADOS!$Y173&lt;&gt;"",[3]PREMIOS_GRADOS!$Y173&lt;&gt;0),[3]PREMIOS_GRADOS!$Y173,""),IF($A175="TOTAL",SUM(INDIRECT("N4:N"&amp;ROW()-1)),""))</f>
        <v/>
      </c>
      <c r="O175" s="7" t="str">
        <f ca="1">IF(AND($A175&lt;&gt;"",$A175&lt;&gt;"TOTAL"),IF(AND([3]PREMIOS_GRADOS!$AA173&lt;&gt;"",[3]PREMIOS_GRADOS!$AA173&lt;&gt;0),[3]PREMIOS_GRADOS!$AA173,""),IF($A175="TOTAL",SUM(INDIRECT("O4:O"&amp;ROW()-1)),""))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IF(AND($A175&lt;&gt;"",$A175&lt;&gt;"TOTAL"),IF(AND([3]PREMIOS_GRADOS!$AD173&lt;&gt;"",[3]PREMIOS_GRADOS!$AD173&lt;&gt;0),[3]PREMIOS_GRADOS!$AD173,""),IF($A175="TOTAL",SUM(INDIRECT("Q4:Q"&amp;ROW()-1)),""))</f>
        <v/>
      </c>
      <c r="R175" s="7" t="str">
        <f ca="1">IF(AND($A175&lt;&gt;"",$A175&lt;&gt;"TOTAL"),IF(AND([3]PREMIOS_GRADOS!$AF173&lt;&gt;"",[3]PREMIOS_GRADOS!$AF173&lt;&gt;0),[3]PREMIOS_GRADOS!$AF173,""),IF($A175="TOTAL",SUM(INDIRECT("R4:R"&amp;ROW()-1)),""))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IF(AND($A175&lt;&gt;"",$A175&lt;&gt;"TOTAL"),IF(AND([3]PREMIOS_GRADOS!$AI173&lt;&gt;"",[3]PREMIOS_GRADOS!$AI173&lt;&gt;0),[3]PREMIOS_GRADOS!$AI173,""),IF($A175="TOTAL",SUM(INDIRECT("T4:T"&amp;ROW()-1)),""))</f>
        <v/>
      </c>
      <c r="U175" s="7" t="str">
        <f ca="1">IF(AND($A175&lt;&gt;"",$A175&lt;&gt;"TOTAL"),IF(AND([3]PREMIOS_GRADOS!$AK173&lt;&gt;"",[3]PREMIOS_GRADOS!$AK173&lt;&gt;0),[3]PREMIOS_GRADOS!$AK173,""),IF($A175="TOTAL",SUM(INDIRECT("U4:U"&amp;ROW()-1)),""))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IF(AND($A175&lt;&gt;"",$A175&lt;&gt;"TOTAL"),IF(AND([3]PREMIOS_GRADOS!$AN173&lt;&gt;"",[3]PREMIOS_GRADOS!$AN173&lt;&gt;0),[3]PREMIOS_GRADOS!$AN173,""),IF($A175="TOTAL",SUM(INDIRECT("W4:W"&amp;ROW()-1)),""))</f>
        <v/>
      </c>
      <c r="X175" s="7" t="str">
        <f ca="1">IF(AND($A175&lt;&gt;"",$A175&lt;&gt;"TOTAL"),IF(AND([3]PREMIOS_GRADOS!$AP173&lt;&gt;"",[3]PREMIOS_GRADOS!$AP173&lt;&gt;0),[3]PREMIOS_GRADOS!$AP173,""),IF($A175="TOTAL",SUM(INDIRECT("X4:X"&amp;ROW()-1)),""))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IF(AND($A175&lt;&gt;"",$A175&lt;&gt;"TOTAL"),IF(AND([3]PREMIOS_GRADOS!$AS173&lt;&gt;"",[3]PREMIOS_GRADOS!$AS173&lt;&gt;0),[3]PREMIOS_GRADOS!$AS173,""),IF($A175="TOTAL",SUM(INDIRECT("Z4:Z"&amp;ROW()-1)),""))</f>
        <v/>
      </c>
      <c r="AA175" s="7" t="str">
        <f ca="1">IF(AND($A175&lt;&gt;"",$A175&lt;&gt;"TOTAL"),IF(AND([3]PREMIOS_GRADOS!$AU173&lt;&gt;"",[3]PREMIOS_GRADOS!$AU173&lt;&gt;0),[3]PREMIOS_GRADOS!$AU173,""),IF($A175="TOTAL",SUM(INDIRECT("AA4:AA"&amp;ROW()-1)),""))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IF(AND($A175&lt;&gt;"",$A175&lt;&gt;"TOTAL"),IF(AND([3]PREMIOS_GRADOS!$AX173&lt;&gt;"",[3]PREMIOS_GRADOS!$AX173&lt;&gt;0),[3]PREMIOS_GRADOS!$AX173,""),IF($A175="TOTAL",SUM(INDIRECT("AC4:AC"&amp;ROW()-1)),""))</f>
        <v/>
      </c>
      <c r="AD175" s="7" t="str">
        <f ca="1">IF(AND($A175&lt;&gt;"",$A175&lt;&gt;"TOTAL"),IF(AND([3]PREMIOS_GRADOS!$AZ173&lt;&gt;"",[3]PREMIOS_GRADOS!$AZ173&lt;&gt;0),[3]PREMIOS_GRADOS!$AZ173,""),IF($A175="TOTAL",SUM(INDIRECT("AD4:AD"&amp;ROW()-1)),""))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IF(AND($A175&lt;&gt;"",$A175&lt;&gt;"TOTAL"),IF(AND([3]PREMIOS_GRADOS!$BC173&lt;&gt;"",[3]PREMIOS_GRADOS!$BC173&lt;&gt;0),[3]PREMIOS_GRADOS!$BC173,""),IF($A175="TOTAL",SUM(INDIRECT("AF4:AF"&amp;ROW()-1)),""))</f>
        <v/>
      </c>
      <c r="AG175" s="7" t="str">
        <f ca="1">IF(AND($A175&lt;&gt;"",$A175&lt;&gt;"TOTAL"),IF(AND([3]PREMIOS_GRADOS!$BE173&lt;&gt;"",[3]PREMIOS_GRADOS!$BE173&lt;&gt;0),[3]PREMIOS_GRADOS!$BE173,""),IF($A175="TOTAL",SUM(INDIRECT("AG4:AG"&amp;ROW()-1)),""))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IF(AND($A175&lt;&gt;"",$A175&lt;&gt;"TOTAL"),IF(AND([3]PREMIOS_GRADOS!$BH173&lt;&gt;"",[3]PREMIOS_GRADOS!$BH173&lt;&gt;0),[3]PREMIOS_GRADOS!$BH173,""),IF($A175="TOTAL",SUM(INDIRECT("AI4:AI"&amp;ROW()-1)),""))</f>
        <v/>
      </c>
      <c r="AJ175" s="7" t="str">
        <f ca="1">IF(AND($A175&lt;&gt;"",$A175&lt;&gt;"TOTAL"),IF(AND([3]PREMIOS_GRADOS!$BJ173&lt;&gt;"",[3]PREMIOS_GRADOS!$BJ173&lt;&gt;0),[3]PREMIOS_GRADOS!$BJ173,""),IF($A175="TOTAL",SUM(INDIRECT("AJ4:AJ"&amp;ROW()-1)),""))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IF(AND($A175&lt;&gt;"",$A175&lt;&gt;"TOTAL"),IF(AND([3]PREMIOS_GRADOS!$BM173&lt;&gt;"",[3]PREMIOS_GRADOS!$BM173&lt;&gt;0),[3]PREMIOS_GRADOS!$BM173,""),IF($A175="TOTAL",SUM(INDIRECT("AL4:AL"&amp;ROW()-1)),""))</f>
        <v/>
      </c>
      <c r="AM175" s="7" t="str">
        <f ca="1">IF(AND($A175&lt;&gt;"",$A175&lt;&gt;"TOTAL"),IF(AND([3]PREMIOS_GRADOS!$BO173&lt;&gt;"",[3]PREMIOS_GRADOS!$BO173&lt;&gt;0),[3]PREMIOS_GRADOS!$BO173,""),IF($A175="TOTAL",SUM(INDIRECT("AM4:AM"&amp;ROW()-1)),""))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IF(AND($A175&lt;&gt;"",$A175&lt;&gt;"TOTAL"),IF(AND([3]PREMIOS_GRADOS!$BR173&lt;&gt;"",[3]PREMIOS_GRADOS!$BR173&lt;&gt;0),[3]PREMIOS_GRADOS!$BR173,""),IF($A175="TOTAL",SUM(INDIRECT("AO4:AO"&amp;ROW()-1)),""))</f>
        <v/>
      </c>
      <c r="AP175" s="7" t="str">
        <f ca="1">IF(AND($A175&lt;&gt;"",$A175&lt;&gt;"TOTAL"),IF(AND([3]PREMIOS_GRADOS!$BT173&lt;&gt;"",[3]PREMIOS_GRADOS!$BT173&lt;&gt;0),[3]PREMIOS_GRADOS!$BT173,""),IF($A175="TOTAL",SUM(INDIRECT("AP4:AP"&amp;ROW()-1)),""))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IF(AND($A175&lt;&gt;"",$A175&lt;&gt;"TOTAL"),IF(AND([3]PREMIOS_GRADOS!$BW173&lt;&gt;"",[3]PREMIOS_GRADOS!$BW173&lt;&gt;0),[3]PREMIOS_GRADOS!$BW173,""),IF($A175="TOTAL",SUM(INDIRECT("AR4:AR"&amp;ROW()-1)),""))</f>
        <v/>
      </c>
      <c r="AS175" s="7" t="str">
        <f ca="1">IF(AND($A175&lt;&gt;"",$A175&lt;&gt;"TOTAL"),IF(AND([3]PREMIOS_GRADOS!$BY173&lt;&gt;"",[3]PREMIOS_GRADOS!$BY173&lt;&gt;0),[3]PREMIOS_GRADOS!$BY173,""),IF($A175="TOTAL",SUM(INDIRECT("AS4:AS"&amp;ROW()-1)),""))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IF(AND($A175&lt;&gt;"",$A175&lt;&gt;"TOTAL"),IF(AND([3]PREMIOS_GRADOS!$CB173&lt;&gt;"",[3]PREMIOS_GRADOS!$CB173&lt;&gt;0),[3]PREMIOS_GRADOS!$CB173,""),IF($A175="TOTAL",SUM(INDIRECT("AU4:AU"&amp;ROW()-1)),""))</f>
        <v/>
      </c>
      <c r="AV175" s="7" t="str">
        <f ca="1">IF(AND($A175&lt;&gt;"",$A175&lt;&gt;"TOTAL"),IF(AND([3]PREMIOS_GRADOS!$CD173&lt;&gt;"",[3]PREMIOS_GRADOS!$CD173&lt;&gt;0),[3]PREMIOS_GRADOS!$CD173,""),IF($A175="TOTAL",SUM(INDIRECT("AV4:AV"&amp;ROW()-1)),""))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IF(AND($A175&lt;&gt;"",$A175&lt;&gt;"TOTAL"),IF(AND([3]PREMIOS_GRADOS!$CG173&lt;&gt;"",[3]PREMIOS_GRADOS!$CG173&lt;&gt;0),[3]PREMIOS_GRADOS!$CG173,""),IF($A175="TOTAL",SUM(INDIRECT("AX4:AX"&amp;ROW()-1)),""))</f>
        <v/>
      </c>
      <c r="AY175" s="7" t="str">
        <f ca="1">IF(AND($A175&lt;&gt;"",$A175&lt;&gt;"TOTAL"),IF(AND([3]PREMIOS_GRADOS!$CI173&lt;&gt;"",[3]PREMIOS_GRADOS!$CI173&lt;&gt;0),[3]PREMIOS_GRADOS!$CI173,""),IF($A175="TOTAL",SUM(INDIRECT("AY4:AY"&amp;ROW()-1)),""))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IF(AND($A175&lt;&gt;"",$A175&lt;&gt;"TOTAL"),IF(AND([3]PREMIOS_GRADOS!$CL173&lt;&gt;"",[3]PREMIOS_GRADOS!$CL173&lt;&gt;0),[3]PREMIOS_GRADOS!$CL173,""),IF($A175="TOTAL",SUM(INDIRECT("BA4:BA"&amp;ROW()-1)),""))</f>
        <v/>
      </c>
      <c r="BB175" s="7" t="str">
        <f ca="1">IF(AND($A175&lt;&gt;"",$A175&lt;&gt;"TOTAL"),IF(AND([3]PREMIOS_GRADOS!$CN173&lt;&gt;"",[3]PREMIOS_GRADOS!$CN173&lt;&gt;0),[3]PREMIOS_GRADOS!$CN173,""),IF($A175="TOTAL",SUM(INDIRECT("BB4:BB"&amp;ROW()-1)),""))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IF(AND($A175&lt;&gt;"",$A175&lt;&gt;"TOTAL"),IF(AND([3]PREMIOS_GRADOS!$CQ173&lt;&gt;"",[3]PREMIOS_GRADOS!$CQ173&lt;&gt;0),[3]PREMIOS_GRADOS!$CQ173,""),IF($A175="TOTAL",SUM(INDIRECT("BD4:BD"&amp;ROW()-1)),""))</f>
        <v/>
      </c>
      <c r="BE175" s="7" t="str">
        <f ca="1">IF(AND($A175&lt;&gt;"",$A175&lt;&gt;"TOTAL"),IF(AND([3]PREMIOS_GRADOS!$CS173&lt;&gt;"",[3]PREMIOS_GRADOS!$CS173&lt;&gt;0),[3]PREMIOS_GRADOS!$CS173,""),IF($A175="TOTAL",SUM(INDIRECT("BE4:BE"&amp;ROW()-1)),""))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IF([3]PREMIOS_GRADOS!$D174&lt;&gt;"",[3]PREMIOS_GRADOS!$D174,IF(AND([3]PREMIOS_GRADOS!$D174="",[3]PREMIOS_GRADOS!$D175="",[3]PREMIOS_GRADOS!$D173=""),"","TOTAL"))</f>
        <v/>
      </c>
      <c r="B176" s="7" t="str">
        <f ca="1">IF(AND($A176&lt;&gt;"",$A176&lt;&gt;"TOTAL"),IF(AND([3]PREMIOS_GRADOS!$E174&lt;&gt;"",[3]PREMIOS_GRADOS!$E174&lt;&gt;0),[3]PREMIOS_GRADOS!$E174,""),IF($A176="TOTAL",SUM(INDIRECT("B4:B"&amp;ROW()-1)),""))</f>
        <v/>
      </c>
      <c r="C176" s="7" t="str">
        <f ca="1">IF(AND($A176&lt;&gt;"",$A176&lt;&gt;"TOTAL"),IF(AND([3]PREMIOS_GRADOS!$G174&lt;&gt;"",[3]PREMIOS_GRADOS!$G174&lt;&gt;0),[3]PREMIOS_GRADOS!$G174,""),IF($A176="TOTAL",SUM(INDIRECT("C4:C"&amp;ROW()-1)),""))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IF(AND($A176&lt;&gt;"",$A176&lt;&gt;"TOTAL"),IF(AND([3]PREMIOS_GRADOS!$J174&lt;&gt;"",[3]PREMIOS_GRADOS!$J174&lt;&gt;0),[3]PREMIOS_GRADOS!$J174,""),IF($A176="TOTAL",SUM(INDIRECT("E4:E"&amp;ROW()-1)),""))</f>
        <v/>
      </c>
      <c r="F176" s="7" t="str">
        <f ca="1">IF(AND($A176&lt;&gt;"",$A176&lt;&gt;"TOTAL"),IF(AND([3]PREMIOS_GRADOS!$L174&lt;&gt;"",[3]PREMIOS_GRADOS!$L174&lt;&gt;0),[3]PREMIOS_GRADOS!$L174,""),IF($A176="TOTAL",SUM(INDIRECT("F4:F"&amp;ROW()-1)),""))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IF(AND($A176&lt;&gt;"",$A176&lt;&gt;"TOTAL"),IF(AND([3]PREMIOS_GRADOS!$O174&lt;&gt;"",[3]PREMIOS_GRADOS!$O174&lt;&gt;0),[3]PREMIOS_GRADOS!$O174,""),IF($A176="TOTAL",SUM(INDIRECT("H4:H"&amp;ROW()-1)),""))</f>
        <v/>
      </c>
      <c r="I176" s="7" t="str">
        <f ca="1">IF(AND($A176&lt;&gt;"",$A176&lt;&gt;"TOTAL"),IF(AND([3]PREMIOS_GRADOS!$Q174&lt;&gt;"",[3]PREMIOS_GRADOS!$Q174&lt;&gt;0),[3]PREMIOS_GRADOS!$Q174,""),IF($A176="TOTAL",SUM(INDIRECT("I4:I"&amp;ROW()-1)),""))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IF(AND($A176&lt;&gt;"",$A176&lt;&gt;"TOTAL"),IF(AND([3]PREMIOS_GRADOS!$T174&lt;&gt;"",[3]PREMIOS_GRADOS!$T174&lt;&gt;0),[3]PREMIOS_GRADOS!$T174,""),IF($A176="TOTAL",SUM(INDIRECT("K4:K"&amp;ROW()-1)),""))</f>
        <v/>
      </c>
      <c r="L176" s="7" t="str">
        <f ca="1">IF(AND($A176&lt;&gt;"",$A176&lt;&gt;"TOTAL"),IF(AND([3]PREMIOS_GRADOS!$V174&lt;&gt;"",[3]PREMIOS_GRADOS!$V174&lt;&gt;0),[3]PREMIOS_GRADOS!$V174,""),IF($A176="TOTAL",SUM(INDIRECT("L4:L"&amp;ROW()-1)),""))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IF(AND($A176&lt;&gt;"",$A176&lt;&gt;"TOTAL"),IF(AND([3]PREMIOS_GRADOS!$Y174&lt;&gt;"",[3]PREMIOS_GRADOS!$Y174&lt;&gt;0),[3]PREMIOS_GRADOS!$Y174,""),IF($A176="TOTAL",SUM(INDIRECT("N4:N"&amp;ROW()-1)),""))</f>
        <v/>
      </c>
      <c r="O176" s="7" t="str">
        <f ca="1">IF(AND($A176&lt;&gt;"",$A176&lt;&gt;"TOTAL"),IF(AND([3]PREMIOS_GRADOS!$AA174&lt;&gt;"",[3]PREMIOS_GRADOS!$AA174&lt;&gt;0),[3]PREMIOS_GRADOS!$AA174,""),IF($A176="TOTAL",SUM(INDIRECT("O4:O"&amp;ROW()-1)),""))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IF(AND($A176&lt;&gt;"",$A176&lt;&gt;"TOTAL"),IF(AND([3]PREMIOS_GRADOS!$AD174&lt;&gt;"",[3]PREMIOS_GRADOS!$AD174&lt;&gt;0),[3]PREMIOS_GRADOS!$AD174,""),IF($A176="TOTAL",SUM(INDIRECT("Q4:Q"&amp;ROW()-1)),""))</f>
        <v/>
      </c>
      <c r="R176" s="7" t="str">
        <f ca="1">IF(AND($A176&lt;&gt;"",$A176&lt;&gt;"TOTAL"),IF(AND([3]PREMIOS_GRADOS!$AF174&lt;&gt;"",[3]PREMIOS_GRADOS!$AF174&lt;&gt;0),[3]PREMIOS_GRADOS!$AF174,""),IF($A176="TOTAL",SUM(INDIRECT("R4:R"&amp;ROW()-1)),""))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IF(AND($A176&lt;&gt;"",$A176&lt;&gt;"TOTAL"),IF(AND([3]PREMIOS_GRADOS!$AI174&lt;&gt;"",[3]PREMIOS_GRADOS!$AI174&lt;&gt;0),[3]PREMIOS_GRADOS!$AI174,""),IF($A176="TOTAL",SUM(INDIRECT("T4:T"&amp;ROW()-1)),""))</f>
        <v/>
      </c>
      <c r="U176" s="7" t="str">
        <f ca="1">IF(AND($A176&lt;&gt;"",$A176&lt;&gt;"TOTAL"),IF(AND([3]PREMIOS_GRADOS!$AK174&lt;&gt;"",[3]PREMIOS_GRADOS!$AK174&lt;&gt;0),[3]PREMIOS_GRADOS!$AK174,""),IF($A176="TOTAL",SUM(INDIRECT("U4:U"&amp;ROW()-1)),""))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IF(AND($A176&lt;&gt;"",$A176&lt;&gt;"TOTAL"),IF(AND([3]PREMIOS_GRADOS!$AN174&lt;&gt;"",[3]PREMIOS_GRADOS!$AN174&lt;&gt;0),[3]PREMIOS_GRADOS!$AN174,""),IF($A176="TOTAL",SUM(INDIRECT("W4:W"&amp;ROW()-1)),""))</f>
        <v/>
      </c>
      <c r="X176" s="7" t="str">
        <f ca="1">IF(AND($A176&lt;&gt;"",$A176&lt;&gt;"TOTAL"),IF(AND([3]PREMIOS_GRADOS!$AP174&lt;&gt;"",[3]PREMIOS_GRADOS!$AP174&lt;&gt;0),[3]PREMIOS_GRADOS!$AP174,""),IF($A176="TOTAL",SUM(INDIRECT("X4:X"&amp;ROW()-1)),""))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IF(AND($A176&lt;&gt;"",$A176&lt;&gt;"TOTAL"),IF(AND([3]PREMIOS_GRADOS!$AS174&lt;&gt;"",[3]PREMIOS_GRADOS!$AS174&lt;&gt;0),[3]PREMIOS_GRADOS!$AS174,""),IF($A176="TOTAL",SUM(INDIRECT("Z4:Z"&amp;ROW()-1)),""))</f>
        <v/>
      </c>
      <c r="AA176" s="7" t="str">
        <f ca="1">IF(AND($A176&lt;&gt;"",$A176&lt;&gt;"TOTAL"),IF(AND([3]PREMIOS_GRADOS!$AU174&lt;&gt;"",[3]PREMIOS_GRADOS!$AU174&lt;&gt;0),[3]PREMIOS_GRADOS!$AU174,""),IF($A176="TOTAL",SUM(INDIRECT("AA4:AA"&amp;ROW()-1)),""))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IF(AND($A176&lt;&gt;"",$A176&lt;&gt;"TOTAL"),IF(AND([3]PREMIOS_GRADOS!$AX174&lt;&gt;"",[3]PREMIOS_GRADOS!$AX174&lt;&gt;0),[3]PREMIOS_GRADOS!$AX174,""),IF($A176="TOTAL",SUM(INDIRECT("AC4:AC"&amp;ROW()-1)),""))</f>
        <v/>
      </c>
      <c r="AD176" s="7" t="str">
        <f ca="1">IF(AND($A176&lt;&gt;"",$A176&lt;&gt;"TOTAL"),IF(AND([3]PREMIOS_GRADOS!$AZ174&lt;&gt;"",[3]PREMIOS_GRADOS!$AZ174&lt;&gt;0),[3]PREMIOS_GRADOS!$AZ174,""),IF($A176="TOTAL",SUM(INDIRECT("AD4:AD"&amp;ROW()-1)),""))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IF(AND($A176&lt;&gt;"",$A176&lt;&gt;"TOTAL"),IF(AND([3]PREMIOS_GRADOS!$BC174&lt;&gt;"",[3]PREMIOS_GRADOS!$BC174&lt;&gt;0),[3]PREMIOS_GRADOS!$BC174,""),IF($A176="TOTAL",SUM(INDIRECT("AF4:AF"&amp;ROW()-1)),""))</f>
        <v/>
      </c>
      <c r="AG176" s="7" t="str">
        <f ca="1">IF(AND($A176&lt;&gt;"",$A176&lt;&gt;"TOTAL"),IF(AND([3]PREMIOS_GRADOS!$BE174&lt;&gt;"",[3]PREMIOS_GRADOS!$BE174&lt;&gt;0),[3]PREMIOS_GRADOS!$BE174,""),IF($A176="TOTAL",SUM(INDIRECT("AG4:AG"&amp;ROW()-1)),""))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IF(AND($A176&lt;&gt;"",$A176&lt;&gt;"TOTAL"),IF(AND([3]PREMIOS_GRADOS!$BH174&lt;&gt;"",[3]PREMIOS_GRADOS!$BH174&lt;&gt;0),[3]PREMIOS_GRADOS!$BH174,""),IF($A176="TOTAL",SUM(INDIRECT("AI4:AI"&amp;ROW()-1)),""))</f>
        <v/>
      </c>
      <c r="AJ176" s="7" t="str">
        <f ca="1">IF(AND($A176&lt;&gt;"",$A176&lt;&gt;"TOTAL"),IF(AND([3]PREMIOS_GRADOS!$BJ174&lt;&gt;"",[3]PREMIOS_GRADOS!$BJ174&lt;&gt;0),[3]PREMIOS_GRADOS!$BJ174,""),IF($A176="TOTAL",SUM(INDIRECT("AJ4:AJ"&amp;ROW()-1)),""))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IF(AND($A176&lt;&gt;"",$A176&lt;&gt;"TOTAL"),IF(AND([3]PREMIOS_GRADOS!$BM174&lt;&gt;"",[3]PREMIOS_GRADOS!$BM174&lt;&gt;0),[3]PREMIOS_GRADOS!$BM174,""),IF($A176="TOTAL",SUM(INDIRECT("AL4:AL"&amp;ROW()-1)),""))</f>
        <v/>
      </c>
      <c r="AM176" s="7" t="str">
        <f ca="1">IF(AND($A176&lt;&gt;"",$A176&lt;&gt;"TOTAL"),IF(AND([3]PREMIOS_GRADOS!$BO174&lt;&gt;"",[3]PREMIOS_GRADOS!$BO174&lt;&gt;0),[3]PREMIOS_GRADOS!$BO174,""),IF($A176="TOTAL",SUM(INDIRECT("AM4:AM"&amp;ROW()-1)),""))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IF(AND($A176&lt;&gt;"",$A176&lt;&gt;"TOTAL"),IF(AND([3]PREMIOS_GRADOS!$BR174&lt;&gt;"",[3]PREMIOS_GRADOS!$BR174&lt;&gt;0),[3]PREMIOS_GRADOS!$BR174,""),IF($A176="TOTAL",SUM(INDIRECT("AO4:AO"&amp;ROW()-1)),""))</f>
        <v/>
      </c>
      <c r="AP176" s="7" t="str">
        <f ca="1">IF(AND($A176&lt;&gt;"",$A176&lt;&gt;"TOTAL"),IF(AND([3]PREMIOS_GRADOS!$BT174&lt;&gt;"",[3]PREMIOS_GRADOS!$BT174&lt;&gt;0),[3]PREMIOS_GRADOS!$BT174,""),IF($A176="TOTAL",SUM(INDIRECT("AP4:AP"&amp;ROW()-1)),""))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IF(AND($A176&lt;&gt;"",$A176&lt;&gt;"TOTAL"),IF(AND([3]PREMIOS_GRADOS!$BW174&lt;&gt;"",[3]PREMIOS_GRADOS!$BW174&lt;&gt;0),[3]PREMIOS_GRADOS!$BW174,""),IF($A176="TOTAL",SUM(INDIRECT("AR4:AR"&amp;ROW()-1)),""))</f>
        <v/>
      </c>
      <c r="AS176" s="7" t="str">
        <f ca="1">IF(AND($A176&lt;&gt;"",$A176&lt;&gt;"TOTAL"),IF(AND([3]PREMIOS_GRADOS!$BY174&lt;&gt;"",[3]PREMIOS_GRADOS!$BY174&lt;&gt;0),[3]PREMIOS_GRADOS!$BY174,""),IF($A176="TOTAL",SUM(INDIRECT("AS4:AS"&amp;ROW()-1)),""))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IF(AND($A176&lt;&gt;"",$A176&lt;&gt;"TOTAL"),IF(AND([3]PREMIOS_GRADOS!$CB174&lt;&gt;"",[3]PREMIOS_GRADOS!$CB174&lt;&gt;0),[3]PREMIOS_GRADOS!$CB174,""),IF($A176="TOTAL",SUM(INDIRECT("AU4:AU"&amp;ROW()-1)),""))</f>
        <v/>
      </c>
      <c r="AV176" s="7" t="str">
        <f ca="1">IF(AND($A176&lt;&gt;"",$A176&lt;&gt;"TOTAL"),IF(AND([3]PREMIOS_GRADOS!$CD174&lt;&gt;"",[3]PREMIOS_GRADOS!$CD174&lt;&gt;0),[3]PREMIOS_GRADOS!$CD174,""),IF($A176="TOTAL",SUM(INDIRECT("AV4:AV"&amp;ROW()-1)),""))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IF(AND($A176&lt;&gt;"",$A176&lt;&gt;"TOTAL"),IF(AND([3]PREMIOS_GRADOS!$CG174&lt;&gt;"",[3]PREMIOS_GRADOS!$CG174&lt;&gt;0),[3]PREMIOS_GRADOS!$CG174,""),IF($A176="TOTAL",SUM(INDIRECT("AX4:AX"&amp;ROW()-1)),""))</f>
        <v/>
      </c>
      <c r="AY176" s="7" t="str">
        <f ca="1">IF(AND($A176&lt;&gt;"",$A176&lt;&gt;"TOTAL"),IF(AND([3]PREMIOS_GRADOS!$CI174&lt;&gt;"",[3]PREMIOS_GRADOS!$CI174&lt;&gt;0),[3]PREMIOS_GRADOS!$CI174,""),IF($A176="TOTAL",SUM(INDIRECT("AY4:AY"&amp;ROW()-1)),""))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IF(AND($A176&lt;&gt;"",$A176&lt;&gt;"TOTAL"),IF(AND([3]PREMIOS_GRADOS!$CL174&lt;&gt;"",[3]PREMIOS_GRADOS!$CL174&lt;&gt;0),[3]PREMIOS_GRADOS!$CL174,""),IF($A176="TOTAL",SUM(INDIRECT("BA4:BA"&amp;ROW()-1)),""))</f>
        <v/>
      </c>
      <c r="BB176" s="7" t="str">
        <f ca="1">IF(AND($A176&lt;&gt;"",$A176&lt;&gt;"TOTAL"),IF(AND([3]PREMIOS_GRADOS!$CN174&lt;&gt;"",[3]PREMIOS_GRADOS!$CN174&lt;&gt;0),[3]PREMIOS_GRADOS!$CN174,""),IF($A176="TOTAL",SUM(INDIRECT("BB4:BB"&amp;ROW()-1)),""))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IF(AND($A176&lt;&gt;"",$A176&lt;&gt;"TOTAL"),IF(AND([3]PREMIOS_GRADOS!$CQ174&lt;&gt;"",[3]PREMIOS_GRADOS!$CQ174&lt;&gt;0),[3]PREMIOS_GRADOS!$CQ174,""),IF($A176="TOTAL",SUM(INDIRECT("BD4:BD"&amp;ROW()-1)),""))</f>
        <v/>
      </c>
      <c r="BE176" s="7" t="str">
        <f ca="1">IF(AND($A176&lt;&gt;"",$A176&lt;&gt;"TOTAL"),IF(AND([3]PREMIOS_GRADOS!$CS174&lt;&gt;"",[3]PREMIOS_GRADOS!$CS174&lt;&gt;0),[3]PREMIOS_GRADOS!$CS174,""),IF($A176="TOTAL",SUM(INDIRECT("BE4:BE"&amp;ROW()-1)),""))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IF([3]PREMIOS_GRADOS!$D175&lt;&gt;"",[3]PREMIOS_GRADOS!$D175,IF(AND([3]PREMIOS_GRADOS!$D175="",[3]PREMIOS_GRADOS!$D176="",[3]PREMIOS_GRADOS!$D174=""),"","TOTAL"))</f>
        <v/>
      </c>
      <c r="B177" s="7" t="str">
        <f ca="1">IF(AND($A177&lt;&gt;"",$A177&lt;&gt;"TOTAL"),IF(AND([3]PREMIOS_GRADOS!$E175&lt;&gt;"",[3]PREMIOS_GRADOS!$E175&lt;&gt;0),[3]PREMIOS_GRADOS!$E175,""),IF($A177="TOTAL",SUM(INDIRECT("B4:B"&amp;ROW()-1)),""))</f>
        <v/>
      </c>
      <c r="C177" s="7" t="str">
        <f ca="1">IF(AND($A177&lt;&gt;"",$A177&lt;&gt;"TOTAL"),IF(AND([3]PREMIOS_GRADOS!$G175&lt;&gt;"",[3]PREMIOS_GRADOS!$G175&lt;&gt;0),[3]PREMIOS_GRADOS!$G175,""),IF($A177="TOTAL",SUM(INDIRECT("C4:C"&amp;ROW()-1)),""))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IF(AND($A177&lt;&gt;"",$A177&lt;&gt;"TOTAL"),IF(AND([3]PREMIOS_GRADOS!$J175&lt;&gt;"",[3]PREMIOS_GRADOS!$J175&lt;&gt;0),[3]PREMIOS_GRADOS!$J175,""),IF($A177="TOTAL",SUM(INDIRECT("E4:E"&amp;ROW()-1)),""))</f>
        <v/>
      </c>
      <c r="F177" s="7" t="str">
        <f ca="1">IF(AND($A177&lt;&gt;"",$A177&lt;&gt;"TOTAL"),IF(AND([3]PREMIOS_GRADOS!$L175&lt;&gt;"",[3]PREMIOS_GRADOS!$L175&lt;&gt;0),[3]PREMIOS_GRADOS!$L175,""),IF($A177="TOTAL",SUM(INDIRECT("F4:F"&amp;ROW()-1)),""))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IF(AND($A177&lt;&gt;"",$A177&lt;&gt;"TOTAL"),IF(AND([3]PREMIOS_GRADOS!$O175&lt;&gt;"",[3]PREMIOS_GRADOS!$O175&lt;&gt;0),[3]PREMIOS_GRADOS!$O175,""),IF($A177="TOTAL",SUM(INDIRECT("H4:H"&amp;ROW()-1)),""))</f>
        <v/>
      </c>
      <c r="I177" s="7" t="str">
        <f ca="1">IF(AND($A177&lt;&gt;"",$A177&lt;&gt;"TOTAL"),IF(AND([3]PREMIOS_GRADOS!$Q175&lt;&gt;"",[3]PREMIOS_GRADOS!$Q175&lt;&gt;0),[3]PREMIOS_GRADOS!$Q175,""),IF($A177="TOTAL",SUM(INDIRECT("I4:I"&amp;ROW()-1)),""))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IF(AND($A177&lt;&gt;"",$A177&lt;&gt;"TOTAL"),IF(AND([3]PREMIOS_GRADOS!$T175&lt;&gt;"",[3]PREMIOS_GRADOS!$T175&lt;&gt;0),[3]PREMIOS_GRADOS!$T175,""),IF($A177="TOTAL",SUM(INDIRECT("K4:K"&amp;ROW()-1)),""))</f>
        <v/>
      </c>
      <c r="L177" s="7" t="str">
        <f ca="1">IF(AND($A177&lt;&gt;"",$A177&lt;&gt;"TOTAL"),IF(AND([3]PREMIOS_GRADOS!$V175&lt;&gt;"",[3]PREMIOS_GRADOS!$V175&lt;&gt;0),[3]PREMIOS_GRADOS!$V175,""),IF($A177="TOTAL",SUM(INDIRECT("L4:L"&amp;ROW()-1)),""))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IF(AND($A177&lt;&gt;"",$A177&lt;&gt;"TOTAL"),IF(AND([3]PREMIOS_GRADOS!$Y175&lt;&gt;"",[3]PREMIOS_GRADOS!$Y175&lt;&gt;0),[3]PREMIOS_GRADOS!$Y175,""),IF($A177="TOTAL",SUM(INDIRECT("N4:N"&amp;ROW()-1)),""))</f>
        <v/>
      </c>
      <c r="O177" s="7" t="str">
        <f ca="1">IF(AND($A177&lt;&gt;"",$A177&lt;&gt;"TOTAL"),IF(AND([3]PREMIOS_GRADOS!$AA175&lt;&gt;"",[3]PREMIOS_GRADOS!$AA175&lt;&gt;0),[3]PREMIOS_GRADOS!$AA175,""),IF($A177="TOTAL",SUM(INDIRECT("O4:O"&amp;ROW()-1)),""))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IF(AND($A177&lt;&gt;"",$A177&lt;&gt;"TOTAL"),IF(AND([3]PREMIOS_GRADOS!$AD175&lt;&gt;"",[3]PREMIOS_GRADOS!$AD175&lt;&gt;0),[3]PREMIOS_GRADOS!$AD175,""),IF($A177="TOTAL",SUM(INDIRECT("Q4:Q"&amp;ROW()-1)),""))</f>
        <v/>
      </c>
      <c r="R177" s="7" t="str">
        <f ca="1">IF(AND($A177&lt;&gt;"",$A177&lt;&gt;"TOTAL"),IF(AND([3]PREMIOS_GRADOS!$AF175&lt;&gt;"",[3]PREMIOS_GRADOS!$AF175&lt;&gt;0),[3]PREMIOS_GRADOS!$AF175,""),IF($A177="TOTAL",SUM(INDIRECT("R4:R"&amp;ROW()-1)),""))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IF(AND($A177&lt;&gt;"",$A177&lt;&gt;"TOTAL"),IF(AND([3]PREMIOS_GRADOS!$AI175&lt;&gt;"",[3]PREMIOS_GRADOS!$AI175&lt;&gt;0),[3]PREMIOS_GRADOS!$AI175,""),IF($A177="TOTAL",SUM(INDIRECT("T4:T"&amp;ROW()-1)),""))</f>
        <v/>
      </c>
      <c r="U177" s="7" t="str">
        <f ca="1">IF(AND($A177&lt;&gt;"",$A177&lt;&gt;"TOTAL"),IF(AND([3]PREMIOS_GRADOS!$AK175&lt;&gt;"",[3]PREMIOS_GRADOS!$AK175&lt;&gt;0),[3]PREMIOS_GRADOS!$AK175,""),IF($A177="TOTAL",SUM(INDIRECT("U4:U"&amp;ROW()-1)),""))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IF(AND($A177&lt;&gt;"",$A177&lt;&gt;"TOTAL"),IF(AND([3]PREMIOS_GRADOS!$AN175&lt;&gt;"",[3]PREMIOS_GRADOS!$AN175&lt;&gt;0),[3]PREMIOS_GRADOS!$AN175,""),IF($A177="TOTAL",SUM(INDIRECT("W4:W"&amp;ROW()-1)),""))</f>
        <v/>
      </c>
      <c r="X177" s="7" t="str">
        <f ca="1">IF(AND($A177&lt;&gt;"",$A177&lt;&gt;"TOTAL"),IF(AND([3]PREMIOS_GRADOS!$AP175&lt;&gt;"",[3]PREMIOS_GRADOS!$AP175&lt;&gt;0),[3]PREMIOS_GRADOS!$AP175,""),IF($A177="TOTAL",SUM(INDIRECT("X4:X"&amp;ROW()-1)),""))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IF(AND($A177&lt;&gt;"",$A177&lt;&gt;"TOTAL"),IF(AND([3]PREMIOS_GRADOS!$AS175&lt;&gt;"",[3]PREMIOS_GRADOS!$AS175&lt;&gt;0),[3]PREMIOS_GRADOS!$AS175,""),IF($A177="TOTAL",SUM(INDIRECT("Z4:Z"&amp;ROW()-1)),""))</f>
        <v/>
      </c>
      <c r="AA177" s="7" t="str">
        <f ca="1">IF(AND($A177&lt;&gt;"",$A177&lt;&gt;"TOTAL"),IF(AND([3]PREMIOS_GRADOS!$AU175&lt;&gt;"",[3]PREMIOS_GRADOS!$AU175&lt;&gt;0),[3]PREMIOS_GRADOS!$AU175,""),IF($A177="TOTAL",SUM(INDIRECT("AA4:AA"&amp;ROW()-1)),""))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IF(AND($A177&lt;&gt;"",$A177&lt;&gt;"TOTAL"),IF(AND([3]PREMIOS_GRADOS!$AX175&lt;&gt;"",[3]PREMIOS_GRADOS!$AX175&lt;&gt;0),[3]PREMIOS_GRADOS!$AX175,""),IF($A177="TOTAL",SUM(INDIRECT("AC4:AC"&amp;ROW()-1)),""))</f>
        <v/>
      </c>
      <c r="AD177" s="7" t="str">
        <f ca="1">IF(AND($A177&lt;&gt;"",$A177&lt;&gt;"TOTAL"),IF(AND([3]PREMIOS_GRADOS!$AZ175&lt;&gt;"",[3]PREMIOS_GRADOS!$AZ175&lt;&gt;0),[3]PREMIOS_GRADOS!$AZ175,""),IF($A177="TOTAL",SUM(INDIRECT("AD4:AD"&amp;ROW()-1)),""))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IF(AND($A177&lt;&gt;"",$A177&lt;&gt;"TOTAL"),IF(AND([3]PREMIOS_GRADOS!$BC175&lt;&gt;"",[3]PREMIOS_GRADOS!$BC175&lt;&gt;0),[3]PREMIOS_GRADOS!$BC175,""),IF($A177="TOTAL",SUM(INDIRECT("AF4:AF"&amp;ROW()-1)),""))</f>
        <v/>
      </c>
      <c r="AG177" s="7" t="str">
        <f ca="1">IF(AND($A177&lt;&gt;"",$A177&lt;&gt;"TOTAL"),IF(AND([3]PREMIOS_GRADOS!$BE175&lt;&gt;"",[3]PREMIOS_GRADOS!$BE175&lt;&gt;0),[3]PREMIOS_GRADOS!$BE175,""),IF($A177="TOTAL",SUM(INDIRECT("AG4:AG"&amp;ROW()-1)),""))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IF(AND($A177&lt;&gt;"",$A177&lt;&gt;"TOTAL"),IF(AND([3]PREMIOS_GRADOS!$BH175&lt;&gt;"",[3]PREMIOS_GRADOS!$BH175&lt;&gt;0),[3]PREMIOS_GRADOS!$BH175,""),IF($A177="TOTAL",SUM(INDIRECT("AI4:AI"&amp;ROW()-1)),""))</f>
        <v/>
      </c>
      <c r="AJ177" s="7" t="str">
        <f ca="1">IF(AND($A177&lt;&gt;"",$A177&lt;&gt;"TOTAL"),IF(AND([3]PREMIOS_GRADOS!$BJ175&lt;&gt;"",[3]PREMIOS_GRADOS!$BJ175&lt;&gt;0),[3]PREMIOS_GRADOS!$BJ175,""),IF($A177="TOTAL",SUM(INDIRECT("AJ4:AJ"&amp;ROW()-1)),""))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IF(AND($A177&lt;&gt;"",$A177&lt;&gt;"TOTAL"),IF(AND([3]PREMIOS_GRADOS!$BM175&lt;&gt;"",[3]PREMIOS_GRADOS!$BM175&lt;&gt;0),[3]PREMIOS_GRADOS!$BM175,""),IF($A177="TOTAL",SUM(INDIRECT("AL4:AL"&amp;ROW()-1)),""))</f>
        <v/>
      </c>
      <c r="AM177" s="7" t="str">
        <f ca="1">IF(AND($A177&lt;&gt;"",$A177&lt;&gt;"TOTAL"),IF(AND([3]PREMIOS_GRADOS!$BO175&lt;&gt;"",[3]PREMIOS_GRADOS!$BO175&lt;&gt;0),[3]PREMIOS_GRADOS!$BO175,""),IF($A177="TOTAL",SUM(INDIRECT("AM4:AM"&amp;ROW()-1)),""))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IF(AND($A177&lt;&gt;"",$A177&lt;&gt;"TOTAL"),IF(AND([3]PREMIOS_GRADOS!$BR175&lt;&gt;"",[3]PREMIOS_GRADOS!$BR175&lt;&gt;0),[3]PREMIOS_GRADOS!$BR175,""),IF($A177="TOTAL",SUM(INDIRECT("AO4:AO"&amp;ROW()-1)),""))</f>
        <v/>
      </c>
      <c r="AP177" s="7" t="str">
        <f ca="1">IF(AND($A177&lt;&gt;"",$A177&lt;&gt;"TOTAL"),IF(AND([3]PREMIOS_GRADOS!$BT175&lt;&gt;"",[3]PREMIOS_GRADOS!$BT175&lt;&gt;0),[3]PREMIOS_GRADOS!$BT175,""),IF($A177="TOTAL",SUM(INDIRECT("AP4:AP"&amp;ROW()-1)),""))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IF(AND($A177&lt;&gt;"",$A177&lt;&gt;"TOTAL"),IF(AND([3]PREMIOS_GRADOS!$BW175&lt;&gt;"",[3]PREMIOS_GRADOS!$BW175&lt;&gt;0),[3]PREMIOS_GRADOS!$BW175,""),IF($A177="TOTAL",SUM(INDIRECT("AR4:AR"&amp;ROW()-1)),""))</f>
        <v/>
      </c>
      <c r="AS177" s="7" t="str">
        <f ca="1">IF(AND($A177&lt;&gt;"",$A177&lt;&gt;"TOTAL"),IF(AND([3]PREMIOS_GRADOS!$BY175&lt;&gt;"",[3]PREMIOS_GRADOS!$BY175&lt;&gt;0),[3]PREMIOS_GRADOS!$BY175,""),IF($A177="TOTAL",SUM(INDIRECT("AS4:AS"&amp;ROW()-1)),""))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IF(AND($A177&lt;&gt;"",$A177&lt;&gt;"TOTAL"),IF(AND([3]PREMIOS_GRADOS!$CB175&lt;&gt;"",[3]PREMIOS_GRADOS!$CB175&lt;&gt;0),[3]PREMIOS_GRADOS!$CB175,""),IF($A177="TOTAL",SUM(INDIRECT("AU4:AU"&amp;ROW()-1)),""))</f>
        <v/>
      </c>
      <c r="AV177" s="7" t="str">
        <f ca="1">IF(AND($A177&lt;&gt;"",$A177&lt;&gt;"TOTAL"),IF(AND([3]PREMIOS_GRADOS!$CD175&lt;&gt;"",[3]PREMIOS_GRADOS!$CD175&lt;&gt;0),[3]PREMIOS_GRADOS!$CD175,""),IF($A177="TOTAL",SUM(INDIRECT("AV4:AV"&amp;ROW()-1)),""))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IF(AND($A177&lt;&gt;"",$A177&lt;&gt;"TOTAL"),IF(AND([3]PREMIOS_GRADOS!$CG175&lt;&gt;"",[3]PREMIOS_GRADOS!$CG175&lt;&gt;0),[3]PREMIOS_GRADOS!$CG175,""),IF($A177="TOTAL",SUM(INDIRECT("AX4:AX"&amp;ROW()-1)),""))</f>
        <v/>
      </c>
      <c r="AY177" s="7" t="str">
        <f ca="1">IF(AND($A177&lt;&gt;"",$A177&lt;&gt;"TOTAL"),IF(AND([3]PREMIOS_GRADOS!$CI175&lt;&gt;"",[3]PREMIOS_GRADOS!$CI175&lt;&gt;0),[3]PREMIOS_GRADOS!$CI175,""),IF($A177="TOTAL",SUM(INDIRECT("AY4:AY"&amp;ROW()-1)),""))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IF(AND($A177&lt;&gt;"",$A177&lt;&gt;"TOTAL"),IF(AND([3]PREMIOS_GRADOS!$CL175&lt;&gt;"",[3]PREMIOS_GRADOS!$CL175&lt;&gt;0),[3]PREMIOS_GRADOS!$CL175,""),IF($A177="TOTAL",SUM(INDIRECT("BA4:BA"&amp;ROW()-1)),""))</f>
        <v/>
      </c>
      <c r="BB177" s="7" t="str">
        <f ca="1">IF(AND($A177&lt;&gt;"",$A177&lt;&gt;"TOTAL"),IF(AND([3]PREMIOS_GRADOS!$CN175&lt;&gt;"",[3]PREMIOS_GRADOS!$CN175&lt;&gt;0),[3]PREMIOS_GRADOS!$CN175,""),IF($A177="TOTAL",SUM(INDIRECT("BB4:BB"&amp;ROW()-1)),""))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IF(AND($A177&lt;&gt;"",$A177&lt;&gt;"TOTAL"),IF(AND([3]PREMIOS_GRADOS!$CQ175&lt;&gt;"",[3]PREMIOS_GRADOS!$CQ175&lt;&gt;0),[3]PREMIOS_GRADOS!$CQ175,""),IF($A177="TOTAL",SUM(INDIRECT("BD4:BD"&amp;ROW()-1)),""))</f>
        <v/>
      </c>
      <c r="BE177" s="7" t="str">
        <f ca="1">IF(AND($A177&lt;&gt;"",$A177&lt;&gt;"TOTAL"),IF(AND([3]PREMIOS_GRADOS!$CS175&lt;&gt;"",[3]PREMIOS_GRADOS!$CS175&lt;&gt;0),[3]PREMIOS_GRADOS!$CS175,""),IF($A177="TOTAL",SUM(INDIRECT("BE4:BE"&amp;ROW()-1)),""))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IF([3]PREMIOS_GRADOS!$D176&lt;&gt;"",[3]PREMIOS_GRADOS!$D176,IF(AND([3]PREMIOS_GRADOS!$D176="",[3]PREMIOS_GRADOS!$D177="",[3]PREMIOS_GRADOS!$D175=""),"","TOTAL"))</f>
        <v/>
      </c>
      <c r="B178" s="7" t="str">
        <f ca="1">IF(AND($A178&lt;&gt;"",$A178&lt;&gt;"TOTAL"),IF(AND([3]PREMIOS_GRADOS!$E176&lt;&gt;"",[3]PREMIOS_GRADOS!$E176&lt;&gt;0),[3]PREMIOS_GRADOS!$E176,""),IF($A178="TOTAL",SUM(INDIRECT("B4:B"&amp;ROW()-1)),""))</f>
        <v/>
      </c>
      <c r="C178" s="7" t="str">
        <f ca="1">IF(AND($A178&lt;&gt;"",$A178&lt;&gt;"TOTAL"),IF(AND([3]PREMIOS_GRADOS!$G176&lt;&gt;"",[3]PREMIOS_GRADOS!$G176&lt;&gt;0),[3]PREMIOS_GRADOS!$G176,""),IF($A178="TOTAL",SUM(INDIRECT("C4:C"&amp;ROW()-1)),""))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IF(AND($A178&lt;&gt;"",$A178&lt;&gt;"TOTAL"),IF(AND([3]PREMIOS_GRADOS!$J176&lt;&gt;"",[3]PREMIOS_GRADOS!$J176&lt;&gt;0),[3]PREMIOS_GRADOS!$J176,""),IF($A178="TOTAL",SUM(INDIRECT("E4:E"&amp;ROW()-1)),""))</f>
        <v/>
      </c>
      <c r="F178" s="7" t="str">
        <f ca="1">IF(AND($A178&lt;&gt;"",$A178&lt;&gt;"TOTAL"),IF(AND([3]PREMIOS_GRADOS!$L176&lt;&gt;"",[3]PREMIOS_GRADOS!$L176&lt;&gt;0),[3]PREMIOS_GRADOS!$L176,""),IF($A178="TOTAL",SUM(INDIRECT("F4:F"&amp;ROW()-1)),""))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IF(AND($A178&lt;&gt;"",$A178&lt;&gt;"TOTAL"),IF(AND([3]PREMIOS_GRADOS!$O176&lt;&gt;"",[3]PREMIOS_GRADOS!$O176&lt;&gt;0),[3]PREMIOS_GRADOS!$O176,""),IF($A178="TOTAL",SUM(INDIRECT("H4:H"&amp;ROW()-1)),""))</f>
        <v/>
      </c>
      <c r="I178" s="7" t="str">
        <f ca="1">IF(AND($A178&lt;&gt;"",$A178&lt;&gt;"TOTAL"),IF(AND([3]PREMIOS_GRADOS!$Q176&lt;&gt;"",[3]PREMIOS_GRADOS!$Q176&lt;&gt;0),[3]PREMIOS_GRADOS!$Q176,""),IF($A178="TOTAL",SUM(INDIRECT("I4:I"&amp;ROW()-1)),""))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IF(AND($A178&lt;&gt;"",$A178&lt;&gt;"TOTAL"),IF(AND([3]PREMIOS_GRADOS!$T176&lt;&gt;"",[3]PREMIOS_GRADOS!$T176&lt;&gt;0),[3]PREMIOS_GRADOS!$T176,""),IF($A178="TOTAL",SUM(INDIRECT("K4:K"&amp;ROW()-1)),""))</f>
        <v/>
      </c>
      <c r="L178" s="7" t="str">
        <f ca="1">IF(AND($A178&lt;&gt;"",$A178&lt;&gt;"TOTAL"),IF(AND([3]PREMIOS_GRADOS!$V176&lt;&gt;"",[3]PREMIOS_GRADOS!$V176&lt;&gt;0),[3]PREMIOS_GRADOS!$V176,""),IF($A178="TOTAL",SUM(INDIRECT("L4:L"&amp;ROW()-1)),""))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IF(AND($A178&lt;&gt;"",$A178&lt;&gt;"TOTAL"),IF(AND([3]PREMIOS_GRADOS!$Y176&lt;&gt;"",[3]PREMIOS_GRADOS!$Y176&lt;&gt;0),[3]PREMIOS_GRADOS!$Y176,""),IF($A178="TOTAL",SUM(INDIRECT("N4:N"&amp;ROW()-1)),""))</f>
        <v/>
      </c>
      <c r="O178" s="7" t="str">
        <f ca="1">IF(AND($A178&lt;&gt;"",$A178&lt;&gt;"TOTAL"),IF(AND([3]PREMIOS_GRADOS!$AA176&lt;&gt;"",[3]PREMIOS_GRADOS!$AA176&lt;&gt;0),[3]PREMIOS_GRADOS!$AA176,""),IF($A178="TOTAL",SUM(INDIRECT("O4:O"&amp;ROW()-1)),""))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IF(AND($A178&lt;&gt;"",$A178&lt;&gt;"TOTAL"),IF(AND([3]PREMIOS_GRADOS!$AD176&lt;&gt;"",[3]PREMIOS_GRADOS!$AD176&lt;&gt;0),[3]PREMIOS_GRADOS!$AD176,""),IF($A178="TOTAL",SUM(INDIRECT("Q4:Q"&amp;ROW()-1)),""))</f>
        <v/>
      </c>
      <c r="R178" s="7" t="str">
        <f ca="1">IF(AND($A178&lt;&gt;"",$A178&lt;&gt;"TOTAL"),IF(AND([3]PREMIOS_GRADOS!$AF176&lt;&gt;"",[3]PREMIOS_GRADOS!$AF176&lt;&gt;0),[3]PREMIOS_GRADOS!$AF176,""),IF($A178="TOTAL",SUM(INDIRECT("R4:R"&amp;ROW()-1)),""))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IF(AND($A178&lt;&gt;"",$A178&lt;&gt;"TOTAL"),IF(AND([3]PREMIOS_GRADOS!$AI176&lt;&gt;"",[3]PREMIOS_GRADOS!$AI176&lt;&gt;0),[3]PREMIOS_GRADOS!$AI176,""),IF($A178="TOTAL",SUM(INDIRECT("T4:T"&amp;ROW()-1)),""))</f>
        <v/>
      </c>
      <c r="U178" s="7" t="str">
        <f ca="1">IF(AND($A178&lt;&gt;"",$A178&lt;&gt;"TOTAL"),IF(AND([3]PREMIOS_GRADOS!$AK176&lt;&gt;"",[3]PREMIOS_GRADOS!$AK176&lt;&gt;0),[3]PREMIOS_GRADOS!$AK176,""),IF($A178="TOTAL",SUM(INDIRECT("U4:U"&amp;ROW()-1)),""))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IF(AND($A178&lt;&gt;"",$A178&lt;&gt;"TOTAL"),IF(AND([3]PREMIOS_GRADOS!$AN176&lt;&gt;"",[3]PREMIOS_GRADOS!$AN176&lt;&gt;0),[3]PREMIOS_GRADOS!$AN176,""),IF($A178="TOTAL",SUM(INDIRECT("W4:W"&amp;ROW()-1)),""))</f>
        <v/>
      </c>
      <c r="X178" s="7" t="str">
        <f ca="1">IF(AND($A178&lt;&gt;"",$A178&lt;&gt;"TOTAL"),IF(AND([3]PREMIOS_GRADOS!$AP176&lt;&gt;"",[3]PREMIOS_GRADOS!$AP176&lt;&gt;0),[3]PREMIOS_GRADOS!$AP176,""),IF($A178="TOTAL",SUM(INDIRECT("X4:X"&amp;ROW()-1)),""))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IF(AND($A178&lt;&gt;"",$A178&lt;&gt;"TOTAL"),IF(AND([3]PREMIOS_GRADOS!$AS176&lt;&gt;"",[3]PREMIOS_GRADOS!$AS176&lt;&gt;0),[3]PREMIOS_GRADOS!$AS176,""),IF($A178="TOTAL",SUM(INDIRECT("Z4:Z"&amp;ROW()-1)),""))</f>
        <v/>
      </c>
      <c r="AA178" s="7" t="str">
        <f ca="1">IF(AND($A178&lt;&gt;"",$A178&lt;&gt;"TOTAL"),IF(AND([3]PREMIOS_GRADOS!$AU176&lt;&gt;"",[3]PREMIOS_GRADOS!$AU176&lt;&gt;0),[3]PREMIOS_GRADOS!$AU176,""),IF($A178="TOTAL",SUM(INDIRECT("AA4:AA"&amp;ROW()-1)),""))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IF(AND($A178&lt;&gt;"",$A178&lt;&gt;"TOTAL"),IF(AND([3]PREMIOS_GRADOS!$AX176&lt;&gt;"",[3]PREMIOS_GRADOS!$AX176&lt;&gt;0),[3]PREMIOS_GRADOS!$AX176,""),IF($A178="TOTAL",SUM(INDIRECT("AC4:AC"&amp;ROW()-1)),""))</f>
        <v/>
      </c>
      <c r="AD178" s="7" t="str">
        <f ca="1">IF(AND($A178&lt;&gt;"",$A178&lt;&gt;"TOTAL"),IF(AND([3]PREMIOS_GRADOS!$AZ176&lt;&gt;"",[3]PREMIOS_GRADOS!$AZ176&lt;&gt;0),[3]PREMIOS_GRADOS!$AZ176,""),IF($A178="TOTAL",SUM(INDIRECT("AD4:AD"&amp;ROW()-1)),""))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IF(AND($A178&lt;&gt;"",$A178&lt;&gt;"TOTAL"),IF(AND([3]PREMIOS_GRADOS!$BC176&lt;&gt;"",[3]PREMIOS_GRADOS!$BC176&lt;&gt;0),[3]PREMIOS_GRADOS!$BC176,""),IF($A178="TOTAL",SUM(INDIRECT("AF4:AF"&amp;ROW()-1)),""))</f>
        <v/>
      </c>
      <c r="AG178" s="7" t="str">
        <f ca="1">IF(AND($A178&lt;&gt;"",$A178&lt;&gt;"TOTAL"),IF(AND([3]PREMIOS_GRADOS!$BE176&lt;&gt;"",[3]PREMIOS_GRADOS!$BE176&lt;&gt;0),[3]PREMIOS_GRADOS!$BE176,""),IF($A178="TOTAL",SUM(INDIRECT("AG4:AG"&amp;ROW()-1)),""))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IF(AND($A178&lt;&gt;"",$A178&lt;&gt;"TOTAL"),IF(AND([3]PREMIOS_GRADOS!$BH176&lt;&gt;"",[3]PREMIOS_GRADOS!$BH176&lt;&gt;0),[3]PREMIOS_GRADOS!$BH176,""),IF($A178="TOTAL",SUM(INDIRECT("AI4:AI"&amp;ROW()-1)),""))</f>
        <v/>
      </c>
      <c r="AJ178" s="7" t="str">
        <f ca="1">IF(AND($A178&lt;&gt;"",$A178&lt;&gt;"TOTAL"),IF(AND([3]PREMIOS_GRADOS!$BJ176&lt;&gt;"",[3]PREMIOS_GRADOS!$BJ176&lt;&gt;0),[3]PREMIOS_GRADOS!$BJ176,""),IF($A178="TOTAL",SUM(INDIRECT("AJ4:AJ"&amp;ROW()-1)),""))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IF(AND($A178&lt;&gt;"",$A178&lt;&gt;"TOTAL"),IF(AND([3]PREMIOS_GRADOS!$BM176&lt;&gt;"",[3]PREMIOS_GRADOS!$BM176&lt;&gt;0),[3]PREMIOS_GRADOS!$BM176,""),IF($A178="TOTAL",SUM(INDIRECT("AL4:AL"&amp;ROW()-1)),""))</f>
        <v/>
      </c>
      <c r="AM178" s="7" t="str">
        <f ca="1">IF(AND($A178&lt;&gt;"",$A178&lt;&gt;"TOTAL"),IF(AND([3]PREMIOS_GRADOS!$BO176&lt;&gt;"",[3]PREMIOS_GRADOS!$BO176&lt;&gt;0),[3]PREMIOS_GRADOS!$BO176,""),IF($A178="TOTAL",SUM(INDIRECT("AM4:AM"&amp;ROW()-1)),""))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IF(AND($A178&lt;&gt;"",$A178&lt;&gt;"TOTAL"),IF(AND([3]PREMIOS_GRADOS!$BR176&lt;&gt;"",[3]PREMIOS_GRADOS!$BR176&lt;&gt;0),[3]PREMIOS_GRADOS!$BR176,""),IF($A178="TOTAL",SUM(INDIRECT("AO4:AO"&amp;ROW()-1)),""))</f>
        <v/>
      </c>
      <c r="AP178" s="7" t="str">
        <f ca="1">IF(AND($A178&lt;&gt;"",$A178&lt;&gt;"TOTAL"),IF(AND([3]PREMIOS_GRADOS!$BT176&lt;&gt;"",[3]PREMIOS_GRADOS!$BT176&lt;&gt;0),[3]PREMIOS_GRADOS!$BT176,""),IF($A178="TOTAL",SUM(INDIRECT("AP4:AP"&amp;ROW()-1)),""))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IF(AND($A178&lt;&gt;"",$A178&lt;&gt;"TOTAL"),IF(AND([3]PREMIOS_GRADOS!$BW176&lt;&gt;"",[3]PREMIOS_GRADOS!$BW176&lt;&gt;0),[3]PREMIOS_GRADOS!$BW176,""),IF($A178="TOTAL",SUM(INDIRECT("AR4:AR"&amp;ROW()-1)),""))</f>
        <v/>
      </c>
      <c r="AS178" s="7" t="str">
        <f ca="1">IF(AND($A178&lt;&gt;"",$A178&lt;&gt;"TOTAL"),IF(AND([3]PREMIOS_GRADOS!$BY176&lt;&gt;"",[3]PREMIOS_GRADOS!$BY176&lt;&gt;0),[3]PREMIOS_GRADOS!$BY176,""),IF($A178="TOTAL",SUM(INDIRECT("AS4:AS"&amp;ROW()-1)),""))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IF(AND($A178&lt;&gt;"",$A178&lt;&gt;"TOTAL"),IF(AND([3]PREMIOS_GRADOS!$CB176&lt;&gt;"",[3]PREMIOS_GRADOS!$CB176&lt;&gt;0),[3]PREMIOS_GRADOS!$CB176,""),IF($A178="TOTAL",SUM(INDIRECT("AU4:AU"&amp;ROW()-1)),""))</f>
        <v/>
      </c>
      <c r="AV178" s="7" t="str">
        <f ca="1">IF(AND($A178&lt;&gt;"",$A178&lt;&gt;"TOTAL"),IF(AND([3]PREMIOS_GRADOS!$CD176&lt;&gt;"",[3]PREMIOS_GRADOS!$CD176&lt;&gt;0),[3]PREMIOS_GRADOS!$CD176,""),IF($A178="TOTAL",SUM(INDIRECT("AV4:AV"&amp;ROW()-1)),""))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IF(AND($A178&lt;&gt;"",$A178&lt;&gt;"TOTAL"),IF(AND([3]PREMIOS_GRADOS!$CG176&lt;&gt;"",[3]PREMIOS_GRADOS!$CG176&lt;&gt;0),[3]PREMIOS_GRADOS!$CG176,""),IF($A178="TOTAL",SUM(INDIRECT("AX4:AX"&amp;ROW()-1)),""))</f>
        <v/>
      </c>
      <c r="AY178" s="7" t="str">
        <f ca="1">IF(AND($A178&lt;&gt;"",$A178&lt;&gt;"TOTAL"),IF(AND([3]PREMIOS_GRADOS!$CI176&lt;&gt;"",[3]PREMIOS_GRADOS!$CI176&lt;&gt;0),[3]PREMIOS_GRADOS!$CI176,""),IF($A178="TOTAL",SUM(INDIRECT("AY4:AY"&amp;ROW()-1)),""))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IF(AND($A178&lt;&gt;"",$A178&lt;&gt;"TOTAL"),IF(AND([3]PREMIOS_GRADOS!$CL176&lt;&gt;"",[3]PREMIOS_GRADOS!$CL176&lt;&gt;0),[3]PREMIOS_GRADOS!$CL176,""),IF($A178="TOTAL",SUM(INDIRECT("BA4:BA"&amp;ROW()-1)),""))</f>
        <v/>
      </c>
      <c r="BB178" s="7" t="str">
        <f ca="1">IF(AND($A178&lt;&gt;"",$A178&lt;&gt;"TOTAL"),IF(AND([3]PREMIOS_GRADOS!$CN176&lt;&gt;"",[3]PREMIOS_GRADOS!$CN176&lt;&gt;0),[3]PREMIOS_GRADOS!$CN176,""),IF($A178="TOTAL",SUM(INDIRECT("BB4:BB"&amp;ROW()-1)),""))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IF(AND($A178&lt;&gt;"",$A178&lt;&gt;"TOTAL"),IF(AND([3]PREMIOS_GRADOS!$CQ176&lt;&gt;"",[3]PREMIOS_GRADOS!$CQ176&lt;&gt;0),[3]PREMIOS_GRADOS!$CQ176,""),IF($A178="TOTAL",SUM(INDIRECT("BD4:BD"&amp;ROW()-1)),""))</f>
        <v/>
      </c>
      <c r="BE178" s="7" t="str">
        <f ca="1">IF(AND($A178&lt;&gt;"",$A178&lt;&gt;"TOTAL"),IF(AND([3]PREMIOS_GRADOS!$CS176&lt;&gt;"",[3]PREMIOS_GRADOS!$CS176&lt;&gt;0),[3]PREMIOS_GRADOS!$CS176,""),IF($A178="TOTAL",SUM(INDIRECT("BE4:BE"&amp;ROW()-1)),""))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IF([3]PREMIOS_GRADOS!$D177&lt;&gt;"",[3]PREMIOS_GRADOS!$D177,IF(AND([3]PREMIOS_GRADOS!$D177="",[3]PREMIOS_GRADOS!$D178="",[3]PREMIOS_GRADOS!$D176=""),"","TOTAL"))</f>
        <v/>
      </c>
      <c r="B179" s="7" t="str">
        <f ca="1">IF(AND($A179&lt;&gt;"",$A179&lt;&gt;"TOTAL"),IF(AND([3]PREMIOS_GRADOS!$E177&lt;&gt;"",[3]PREMIOS_GRADOS!$E177&lt;&gt;0),[3]PREMIOS_GRADOS!$E177,""),IF($A179="TOTAL",SUM(INDIRECT("B4:B"&amp;ROW()-1)),""))</f>
        <v/>
      </c>
      <c r="C179" s="7" t="str">
        <f ca="1">IF(AND($A179&lt;&gt;"",$A179&lt;&gt;"TOTAL"),IF(AND([3]PREMIOS_GRADOS!$G177&lt;&gt;"",[3]PREMIOS_GRADOS!$G177&lt;&gt;0),[3]PREMIOS_GRADOS!$G177,""),IF($A179="TOTAL",SUM(INDIRECT("C4:C"&amp;ROW()-1)),""))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IF(AND($A179&lt;&gt;"",$A179&lt;&gt;"TOTAL"),IF(AND([3]PREMIOS_GRADOS!$J177&lt;&gt;"",[3]PREMIOS_GRADOS!$J177&lt;&gt;0),[3]PREMIOS_GRADOS!$J177,""),IF($A179="TOTAL",SUM(INDIRECT("E4:E"&amp;ROW()-1)),""))</f>
        <v/>
      </c>
      <c r="F179" s="7" t="str">
        <f ca="1">IF(AND($A179&lt;&gt;"",$A179&lt;&gt;"TOTAL"),IF(AND([3]PREMIOS_GRADOS!$L177&lt;&gt;"",[3]PREMIOS_GRADOS!$L177&lt;&gt;0),[3]PREMIOS_GRADOS!$L177,""),IF($A179="TOTAL",SUM(INDIRECT("F4:F"&amp;ROW()-1)),""))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IF(AND($A179&lt;&gt;"",$A179&lt;&gt;"TOTAL"),IF(AND([3]PREMIOS_GRADOS!$O177&lt;&gt;"",[3]PREMIOS_GRADOS!$O177&lt;&gt;0),[3]PREMIOS_GRADOS!$O177,""),IF($A179="TOTAL",SUM(INDIRECT("H4:H"&amp;ROW()-1)),""))</f>
        <v/>
      </c>
      <c r="I179" s="7" t="str">
        <f ca="1">IF(AND($A179&lt;&gt;"",$A179&lt;&gt;"TOTAL"),IF(AND([3]PREMIOS_GRADOS!$Q177&lt;&gt;"",[3]PREMIOS_GRADOS!$Q177&lt;&gt;0),[3]PREMIOS_GRADOS!$Q177,""),IF($A179="TOTAL",SUM(INDIRECT("I4:I"&amp;ROW()-1)),""))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IF(AND($A179&lt;&gt;"",$A179&lt;&gt;"TOTAL"),IF(AND([3]PREMIOS_GRADOS!$T177&lt;&gt;"",[3]PREMIOS_GRADOS!$T177&lt;&gt;0),[3]PREMIOS_GRADOS!$T177,""),IF($A179="TOTAL",SUM(INDIRECT("K4:K"&amp;ROW()-1)),""))</f>
        <v/>
      </c>
      <c r="L179" s="7" t="str">
        <f ca="1">IF(AND($A179&lt;&gt;"",$A179&lt;&gt;"TOTAL"),IF(AND([3]PREMIOS_GRADOS!$V177&lt;&gt;"",[3]PREMIOS_GRADOS!$V177&lt;&gt;0),[3]PREMIOS_GRADOS!$V177,""),IF($A179="TOTAL",SUM(INDIRECT("L4:L"&amp;ROW()-1)),""))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IF(AND($A179&lt;&gt;"",$A179&lt;&gt;"TOTAL"),IF(AND([3]PREMIOS_GRADOS!$Y177&lt;&gt;"",[3]PREMIOS_GRADOS!$Y177&lt;&gt;0),[3]PREMIOS_GRADOS!$Y177,""),IF($A179="TOTAL",SUM(INDIRECT("N4:N"&amp;ROW()-1)),""))</f>
        <v/>
      </c>
      <c r="O179" s="7" t="str">
        <f ca="1">IF(AND($A179&lt;&gt;"",$A179&lt;&gt;"TOTAL"),IF(AND([3]PREMIOS_GRADOS!$AA177&lt;&gt;"",[3]PREMIOS_GRADOS!$AA177&lt;&gt;0),[3]PREMIOS_GRADOS!$AA177,""),IF($A179="TOTAL",SUM(INDIRECT("O4:O"&amp;ROW()-1)),""))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IF(AND($A179&lt;&gt;"",$A179&lt;&gt;"TOTAL"),IF(AND([3]PREMIOS_GRADOS!$AD177&lt;&gt;"",[3]PREMIOS_GRADOS!$AD177&lt;&gt;0),[3]PREMIOS_GRADOS!$AD177,""),IF($A179="TOTAL",SUM(INDIRECT("Q4:Q"&amp;ROW()-1)),""))</f>
        <v/>
      </c>
      <c r="R179" s="7" t="str">
        <f ca="1">IF(AND($A179&lt;&gt;"",$A179&lt;&gt;"TOTAL"),IF(AND([3]PREMIOS_GRADOS!$AF177&lt;&gt;"",[3]PREMIOS_GRADOS!$AF177&lt;&gt;0),[3]PREMIOS_GRADOS!$AF177,""),IF($A179="TOTAL",SUM(INDIRECT("R4:R"&amp;ROW()-1)),""))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IF(AND($A179&lt;&gt;"",$A179&lt;&gt;"TOTAL"),IF(AND([3]PREMIOS_GRADOS!$AI177&lt;&gt;"",[3]PREMIOS_GRADOS!$AI177&lt;&gt;0),[3]PREMIOS_GRADOS!$AI177,""),IF($A179="TOTAL",SUM(INDIRECT("T4:T"&amp;ROW()-1)),""))</f>
        <v/>
      </c>
      <c r="U179" s="7" t="str">
        <f ca="1">IF(AND($A179&lt;&gt;"",$A179&lt;&gt;"TOTAL"),IF(AND([3]PREMIOS_GRADOS!$AK177&lt;&gt;"",[3]PREMIOS_GRADOS!$AK177&lt;&gt;0),[3]PREMIOS_GRADOS!$AK177,""),IF($A179="TOTAL",SUM(INDIRECT("U4:U"&amp;ROW()-1)),""))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IF(AND($A179&lt;&gt;"",$A179&lt;&gt;"TOTAL"),IF(AND([3]PREMIOS_GRADOS!$AN177&lt;&gt;"",[3]PREMIOS_GRADOS!$AN177&lt;&gt;0),[3]PREMIOS_GRADOS!$AN177,""),IF($A179="TOTAL",SUM(INDIRECT("W4:W"&amp;ROW()-1)),""))</f>
        <v/>
      </c>
      <c r="X179" s="7" t="str">
        <f ca="1">IF(AND($A179&lt;&gt;"",$A179&lt;&gt;"TOTAL"),IF(AND([3]PREMIOS_GRADOS!$AP177&lt;&gt;"",[3]PREMIOS_GRADOS!$AP177&lt;&gt;0),[3]PREMIOS_GRADOS!$AP177,""),IF($A179="TOTAL",SUM(INDIRECT("X4:X"&amp;ROW()-1)),""))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IF(AND($A179&lt;&gt;"",$A179&lt;&gt;"TOTAL"),IF(AND([3]PREMIOS_GRADOS!$AS177&lt;&gt;"",[3]PREMIOS_GRADOS!$AS177&lt;&gt;0),[3]PREMIOS_GRADOS!$AS177,""),IF($A179="TOTAL",SUM(INDIRECT("Z4:Z"&amp;ROW()-1)),""))</f>
        <v/>
      </c>
      <c r="AA179" s="7" t="str">
        <f ca="1">IF(AND($A179&lt;&gt;"",$A179&lt;&gt;"TOTAL"),IF(AND([3]PREMIOS_GRADOS!$AU177&lt;&gt;"",[3]PREMIOS_GRADOS!$AU177&lt;&gt;0),[3]PREMIOS_GRADOS!$AU177,""),IF($A179="TOTAL",SUM(INDIRECT("AA4:AA"&amp;ROW()-1)),""))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IF(AND($A179&lt;&gt;"",$A179&lt;&gt;"TOTAL"),IF(AND([3]PREMIOS_GRADOS!$AX177&lt;&gt;"",[3]PREMIOS_GRADOS!$AX177&lt;&gt;0),[3]PREMIOS_GRADOS!$AX177,""),IF($A179="TOTAL",SUM(INDIRECT("AC4:AC"&amp;ROW()-1)),""))</f>
        <v/>
      </c>
      <c r="AD179" s="7" t="str">
        <f ca="1">IF(AND($A179&lt;&gt;"",$A179&lt;&gt;"TOTAL"),IF(AND([3]PREMIOS_GRADOS!$AZ177&lt;&gt;"",[3]PREMIOS_GRADOS!$AZ177&lt;&gt;0),[3]PREMIOS_GRADOS!$AZ177,""),IF($A179="TOTAL",SUM(INDIRECT("AD4:AD"&amp;ROW()-1)),""))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IF(AND($A179&lt;&gt;"",$A179&lt;&gt;"TOTAL"),IF(AND([3]PREMIOS_GRADOS!$BC177&lt;&gt;"",[3]PREMIOS_GRADOS!$BC177&lt;&gt;0),[3]PREMIOS_GRADOS!$BC177,""),IF($A179="TOTAL",SUM(INDIRECT("AF4:AF"&amp;ROW()-1)),""))</f>
        <v/>
      </c>
      <c r="AG179" s="7" t="str">
        <f ca="1">IF(AND($A179&lt;&gt;"",$A179&lt;&gt;"TOTAL"),IF(AND([3]PREMIOS_GRADOS!$BE177&lt;&gt;"",[3]PREMIOS_GRADOS!$BE177&lt;&gt;0),[3]PREMIOS_GRADOS!$BE177,""),IF($A179="TOTAL",SUM(INDIRECT("AG4:AG"&amp;ROW()-1)),""))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IF(AND($A179&lt;&gt;"",$A179&lt;&gt;"TOTAL"),IF(AND([3]PREMIOS_GRADOS!$BH177&lt;&gt;"",[3]PREMIOS_GRADOS!$BH177&lt;&gt;0),[3]PREMIOS_GRADOS!$BH177,""),IF($A179="TOTAL",SUM(INDIRECT("AI4:AI"&amp;ROW()-1)),""))</f>
        <v/>
      </c>
      <c r="AJ179" s="7" t="str">
        <f ca="1">IF(AND($A179&lt;&gt;"",$A179&lt;&gt;"TOTAL"),IF(AND([3]PREMIOS_GRADOS!$BJ177&lt;&gt;"",[3]PREMIOS_GRADOS!$BJ177&lt;&gt;0),[3]PREMIOS_GRADOS!$BJ177,""),IF($A179="TOTAL",SUM(INDIRECT("AJ4:AJ"&amp;ROW()-1)),""))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IF(AND($A179&lt;&gt;"",$A179&lt;&gt;"TOTAL"),IF(AND([3]PREMIOS_GRADOS!$BM177&lt;&gt;"",[3]PREMIOS_GRADOS!$BM177&lt;&gt;0),[3]PREMIOS_GRADOS!$BM177,""),IF($A179="TOTAL",SUM(INDIRECT("AL4:AL"&amp;ROW()-1)),""))</f>
        <v/>
      </c>
      <c r="AM179" s="7" t="str">
        <f ca="1">IF(AND($A179&lt;&gt;"",$A179&lt;&gt;"TOTAL"),IF(AND([3]PREMIOS_GRADOS!$BO177&lt;&gt;"",[3]PREMIOS_GRADOS!$BO177&lt;&gt;0),[3]PREMIOS_GRADOS!$BO177,""),IF($A179="TOTAL",SUM(INDIRECT("AM4:AM"&amp;ROW()-1)),""))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IF(AND($A179&lt;&gt;"",$A179&lt;&gt;"TOTAL"),IF(AND([3]PREMIOS_GRADOS!$BR177&lt;&gt;"",[3]PREMIOS_GRADOS!$BR177&lt;&gt;0),[3]PREMIOS_GRADOS!$BR177,""),IF($A179="TOTAL",SUM(INDIRECT("AO4:AO"&amp;ROW()-1)),""))</f>
        <v/>
      </c>
      <c r="AP179" s="7" t="str">
        <f ca="1">IF(AND($A179&lt;&gt;"",$A179&lt;&gt;"TOTAL"),IF(AND([3]PREMIOS_GRADOS!$BT177&lt;&gt;"",[3]PREMIOS_GRADOS!$BT177&lt;&gt;0),[3]PREMIOS_GRADOS!$BT177,""),IF($A179="TOTAL",SUM(INDIRECT("AP4:AP"&amp;ROW()-1)),""))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IF(AND($A179&lt;&gt;"",$A179&lt;&gt;"TOTAL"),IF(AND([3]PREMIOS_GRADOS!$BW177&lt;&gt;"",[3]PREMIOS_GRADOS!$BW177&lt;&gt;0),[3]PREMIOS_GRADOS!$BW177,""),IF($A179="TOTAL",SUM(INDIRECT("AR4:AR"&amp;ROW()-1)),""))</f>
        <v/>
      </c>
      <c r="AS179" s="7" t="str">
        <f ca="1">IF(AND($A179&lt;&gt;"",$A179&lt;&gt;"TOTAL"),IF(AND([3]PREMIOS_GRADOS!$BY177&lt;&gt;"",[3]PREMIOS_GRADOS!$BY177&lt;&gt;0),[3]PREMIOS_GRADOS!$BY177,""),IF($A179="TOTAL",SUM(INDIRECT("AS4:AS"&amp;ROW()-1)),""))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IF(AND($A179&lt;&gt;"",$A179&lt;&gt;"TOTAL"),IF(AND([3]PREMIOS_GRADOS!$CB177&lt;&gt;"",[3]PREMIOS_GRADOS!$CB177&lt;&gt;0),[3]PREMIOS_GRADOS!$CB177,""),IF($A179="TOTAL",SUM(INDIRECT("AU4:AU"&amp;ROW()-1)),""))</f>
        <v/>
      </c>
      <c r="AV179" s="7" t="str">
        <f ca="1">IF(AND($A179&lt;&gt;"",$A179&lt;&gt;"TOTAL"),IF(AND([3]PREMIOS_GRADOS!$CD177&lt;&gt;"",[3]PREMIOS_GRADOS!$CD177&lt;&gt;0),[3]PREMIOS_GRADOS!$CD177,""),IF($A179="TOTAL",SUM(INDIRECT("AV4:AV"&amp;ROW()-1)),""))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IF(AND($A179&lt;&gt;"",$A179&lt;&gt;"TOTAL"),IF(AND([3]PREMIOS_GRADOS!$CG177&lt;&gt;"",[3]PREMIOS_GRADOS!$CG177&lt;&gt;0),[3]PREMIOS_GRADOS!$CG177,""),IF($A179="TOTAL",SUM(INDIRECT("AX4:AX"&amp;ROW()-1)),""))</f>
        <v/>
      </c>
      <c r="AY179" s="7" t="str">
        <f ca="1">IF(AND($A179&lt;&gt;"",$A179&lt;&gt;"TOTAL"),IF(AND([3]PREMIOS_GRADOS!$CI177&lt;&gt;"",[3]PREMIOS_GRADOS!$CI177&lt;&gt;0),[3]PREMIOS_GRADOS!$CI177,""),IF($A179="TOTAL",SUM(INDIRECT("AY4:AY"&amp;ROW()-1)),""))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IF(AND($A179&lt;&gt;"",$A179&lt;&gt;"TOTAL"),IF(AND([3]PREMIOS_GRADOS!$CL177&lt;&gt;"",[3]PREMIOS_GRADOS!$CL177&lt;&gt;0),[3]PREMIOS_GRADOS!$CL177,""),IF($A179="TOTAL",SUM(INDIRECT("BA4:BA"&amp;ROW()-1)),""))</f>
        <v/>
      </c>
      <c r="BB179" s="7" t="str">
        <f ca="1">IF(AND($A179&lt;&gt;"",$A179&lt;&gt;"TOTAL"),IF(AND([3]PREMIOS_GRADOS!$CN177&lt;&gt;"",[3]PREMIOS_GRADOS!$CN177&lt;&gt;0),[3]PREMIOS_GRADOS!$CN177,""),IF($A179="TOTAL",SUM(INDIRECT("BB4:BB"&amp;ROW()-1)),""))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IF(AND($A179&lt;&gt;"",$A179&lt;&gt;"TOTAL"),IF(AND([3]PREMIOS_GRADOS!$CQ177&lt;&gt;"",[3]PREMIOS_GRADOS!$CQ177&lt;&gt;0),[3]PREMIOS_GRADOS!$CQ177,""),IF($A179="TOTAL",SUM(INDIRECT("BD4:BD"&amp;ROW()-1)),""))</f>
        <v/>
      </c>
      <c r="BE179" s="7" t="str">
        <f ca="1">IF(AND($A179&lt;&gt;"",$A179&lt;&gt;"TOTAL"),IF(AND([3]PREMIOS_GRADOS!$CS177&lt;&gt;"",[3]PREMIOS_GRADOS!$CS177&lt;&gt;0),[3]PREMIOS_GRADOS!$CS177,""),IF($A179="TOTAL",SUM(INDIRECT("BE4:BE"&amp;ROW()-1)),""))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IF([3]PREMIOS_GRADOS!$D178&lt;&gt;"",[3]PREMIOS_GRADOS!$D178,IF(AND([3]PREMIOS_GRADOS!$D178="",[3]PREMIOS_GRADOS!$D179="",[3]PREMIOS_GRADOS!$D177=""),"","TOTAL"))</f>
        <v/>
      </c>
      <c r="B180" s="7" t="str">
        <f ca="1">IF(AND($A180&lt;&gt;"",$A180&lt;&gt;"TOTAL"),IF(AND([3]PREMIOS_GRADOS!$E178&lt;&gt;"",[3]PREMIOS_GRADOS!$E178&lt;&gt;0),[3]PREMIOS_GRADOS!$E178,""),IF($A180="TOTAL",SUM(INDIRECT("B4:B"&amp;ROW()-1)),""))</f>
        <v/>
      </c>
      <c r="C180" s="7" t="str">
        <f ca="1">IF(AND($A180&lt;&gt;"",$A180&lt;&gt;"TOTAL"),IF(AND([3]PREMIOS_GRADOS!$G178&lt;&gt;"",[3]PREMIOS_GRADOS!$G178&lt;&gt;0),[3]PREMIOS_GRADOS!$G178,""),IF($A180="TOTAL",SUM(INDIRECT("C4:C"&amp;ROW()-1)),""))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IF(AND($A180&lt;&gt;"",$A180&lt;&gt;"TOTAL"),IF(AND([3]PREMIOS_GRADOS!$J178&lt;&gt;"",[3]PREMIOS_GRADOS!$J178&lt;&gt;0),[3]PREMIOS_GRADOS!$J178,""),IF($A180="TOTAL",SUM(INDIRECT("E4:E"&amp;ROW()-1)),""))</f>
        <v/>
      </c>
      <c r="F180" s="7" t="str">
        <f ca="1">IF(AND($A180&lt;&gt;"",$A180&lt;&gt;"TOTAL"),IF(AND([3]PREMIOS_GRADOS!$L178&lt;&gt;"",[3]PREMIOS_GRADOS!$L178&lt;&gt;0),[3]PREMIOS_GRADOS!$L178,""),IF($A180="TOTAL",SUM(INDIRECT("F4:F"&amp;ROW()-1)),""))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IF(AND($A180&lt;&gt;"",$A180&lt;&gt;"TOTAL"),IF(AND([3]PREMIOS_GRADOS!$O178&lt;&gt;"",[3]PREMIOS_GRADOS!$O178&lt;&gt;0),[3]PREMIOS_GRADOS!$O178,""),IF($A180="TOTAL",SUM(INDIRECT("H4:H"&amp;ROW()-1)),""))</f>
        <v/>
      </c>
      <c r="I180" s="7" t="str">
        <f ca="1">IF(AND($A180&lt;&gt;"",$A180&lt;&gt;"TOTAL"),IF(AND([3]PREMIOS_GRADOS!$Q178&lt;&gt;"",[3]PREMIOS_GRADOS!$Q178&lt;&gt;0),[3]PREMIOS_GRADOS!$Q178,""),IF($A180="TOTAL",SUM(INDIRECT("I4:I"&amp;ROW()-1)),""))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IF(AND($A180&lt;&gt;"",$A180&lt;&gt;"TOTAL"),IF(AND([3]PREMIOS_GRADOS!$T178&lt;&gt;"",[3]PREMIOS_GRADOS!$T178&lt;&gt;0),[3]PREMIOS_GRADOS!$T178,""),IF($A180="TOTAL",SUM(INDIRECT("K4:K"&amp;ROW()-1)),""))</f>
        <v/>
      </c>
      <c r="L180" s="7" t="str">
        <f ca="1">IF(AND($A180&lt;&gt;"",$A180&lt;&gt;"TOTAL"),IF(AND([3]PREMIOS_GRADOS!$V178&lt;&gt;"",[3]PREMIOS_GRADOS!$V178&lt;&gt;0),[3]PREMIOS_GRADOS!$V178,""),IF($A180="TOTAL",SUM(INDIRECT("L4:L"&amp;ROW()-1)),""))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IF(AND($A180&lt;&gt;"",$A180&lt;&gt;"TOTAL"),IF(AND([3]PREMIOS_GRADOS!$Y178&lt;&gt;"",[3]PREMIOS_GRADOS!$Y178&lt;&gt;0),[3]PREMIOS_GRADOS!$Y178,""),IF($A180="TOTAL",SUM(INDIRECT("N4:N"&amp;ROW()-1)),""))</f>
        <v/>
      </c>
      <c r="O180" s="7" t="str">
        <f ca="1">IF(AND($A180&lt;&gt;"",$A180&lt;&gt;"TOTAL"),IF(AND([3]PREMIOS_GRADOS!$AA178&lt;&gt;"",[3]PREMIOS_GRADOS!$AA178&lt;&gt;0),[3]PREMIOS_GRADOS!$AA178,""),IF($A180="TOTAL",SUM(INDIRECT("O4:O"&amp;ROW()-1)),""))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IF(AND($A180&lt;&gt;"",$A180&lt;&gt;"TOTAL"),IF(AND([3]PREMIOS_GRADOS!$AD178&lt;&gt;"",[3]PREMIOS_GRADOS!$AD178&lt;&gt;0),[3]PREMIOS_GRADOS!$AD178,""),IF($A180="TOTAL",SUM(INDIRECT("Q4:Q"&amp;ROW()-1)),""))</f>
        <v/>
      </c>
      <c r="R180" s="7" t="str">
        <f ca="1">IF(AND($A180&lt;&gt;"",$A180&lt;&gt;"TOTAL"),IF(AND([3]PREMIOS_GRADOS!$AF178&lt;&gt;"",[3]PREMIOS_GRADOS!$AF178&lt;&gt;0),[3]PREMIOS_GRADOS!$AF178,""),IF($A180="TOTAL",SUM(INDIRECT("R4:R"&amp;ROW()-1)),""))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IF(AND($A180&lt;&gt;"",$A180&lt;&gt;"TOTAL"),IF(AND([3]PREMIOS_GRADOS!$AI178&lt;&gt;"",[3]PREMIOS_GRADOS!$AI178&lt;&gt;0),[3]PREMIOS_GRADOS!$AI178,""),IF($A180="TOTAL",SUM(INDIRECT("T4:T"&amp;ROW()-1)),""))</f>
        <v/>
      </c>
      <c r="U180" s="7" t="str">
        <f ca="1">IF(AND($A180&lt;&gt;"",$A180&lt;&gt;"TOTAL"),IF(AND([3]PREMIOS_GRADOS!$AK178&lt;&gt;"",[3]PREMIOS_GRADOS!$AK178&lt;&gt;0),[3]PREMIOS_GRADOS!$AK178,""),IF($A180="TOTAL",SUM(INDIRECT("U4:U"&amp;ROW()-1)),""))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IF(AND($A180&lt;&gt;"",$A180&lt;&gt;"TOTAL"),IF(AND([3]PREMIOS_GRADOS!$AN178&lt;&gt;"",[3]PREMIOS_GRADOS!$AN178&lt;&gt;0),[3]PREMIOS_GRADOS!$AN178,""),IF($A180="TOTAL",SUM(INDIRECT("W4:W"&amp;ROW()-1)),""))</f>
        <v/>
      </c>
      <c r="X180" s="7" t="str">
        <f ca="1">IF(AND($A180&lt;&gt;"",$A180&lt;&gt;"TOTAL"),IF(AND([3]PREMIOS_GRADOS!$AP178&lt;&gt;"",[3]PREMIOS_GRADOS!$AP178&lt;&gt;0),[3]PREMIOS_GRADOS!$AP178,""),IF($A180="TOTAL",SUM(INDIRECT("X4:X"&amp;ROW()-1)),""))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IF(AND($A180&lt;&gt;"",$A180&lt;&gt;"TOTAL"),IF(AND([3]PREMIOS_GRADOS!$AS178&lt;&gt;"",[3]PREMIOS_GRADOS!$AS178&lt;&gt;0),[3]PREMIOS_GRADOS!$AS178,""),IF($A180="TOTAL",SUM(INDIRECT("Z4:Z"&amp;ROW()-1)),""))</f>
        <v/>
      </c>
      <c r="AA180" s="7" t="str">
        <f ca="1">IF(AND($A180&lt;&gt;"",$A180&lt;&gt;"TOTAL"),IF(AND([3]PREMIOS_GRADOS!$AU178&lt;&gt;"",[3]PREMIOS_GRADOS!$AU178&lt;&gt;0),[3]PREMIOS_GRADOS!$AU178,""),IF($A180="TOTAL",SUM(INDIRECT("AA4:AA"&amp;ROW()-1)),""))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IF(AND($A180&lt;&gt;"",$A180&lt;&gt;"TOTAL"),IF(AND([3]PREMIOS_GRADOS!$AX178&lt;&gt;"",[3]PREMIOS_GRADOS!$AX178&lt;&gt;0),[3]PREMIOS_GRADOS!$AX178,""),IF($A180="TOTAL",SUM(INDIRECT("AC4:AC"&amp;ROW()-1)),""))</f>
        <v/>
      </c>
      <c r="AD180" s="7" t="str">
        <f ca="1">IF(AND($A180&lt;&gt;"",$A180&lt;&gt;"TOTAL"),IF(AND([3]PREMIOS_GRADOS!$AZ178&lt;&gt;"",[3]PREMIOS_GRADOS!$AZ178&lt;&gt;0),[3]PREMIOS_GRADOS!$AZ178,""),IF($A180="TOTAL",SUM(INDIRECT("AD4:AD"&amp;ROW()-1)),""))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IF(AND($A180&lt;&gt;"",$A180&lt;&gt;"TOTAL"),IF(AND([3]PREMIOS_GRADOS!$BC178&lt;&gt;"",[3]PREMIOS_GRADOS!$BC178&lt;&gt;0),[3]PREMIOS_GRADOS!$BC178,""),IF($A180="TOTAL",SUM(INDIRECT("AF4:AF"&amp;ROW()-1)),""))</f>
        <v/>
      </c>
      <c r="AG180" s="7" t="str">
        <f ca="1">IF(AND($A180&lt;&gt;"",$A180&lt;&gt;"TOTAL"),IF(AND([3]PREMIOS_GRADOS!$BE178&lt;&gt;"",[3]PREMIOS_GRADOS!$BE178&lt;&gt;0),[3]PREMIOS_GRADOS!$BE178,""),IF($A180="TOTAL",SUM(INDIRECT("AG4:AG"&amp;ROW()-1)),""))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IF(AND($A180&lt;&gt;"",$A180&lt;&gt;"TOTAL"),IF(AND([3]PREMIOS_GRADOS!$BH178&lt;&gt;"",[3]PREMIOS_GRADOS!$BH178&lt;&gt;0),[3]PREMIOS_GRADOS!$BH178,""),IF($A180="TOTAL",SUM(INDIRECT("AI4:AI"&amp;ROW()-1)),""))</f>
        <v/>
      </c>
      <c r="AJ180" s="7" t="str">
        <f ca="1">IF(AND($A180&lt;&gt;"",$A180&lt;&gt;"TOTAL"),IF(AND([3]PREMIOS_GRADOS!$BJ178&lt;&gt;"",[3]PREMIOS_GRADOS!$BJ178&lt;&gt;0),[3]PREMIOS_GRADOS!$BJ178,""),IF($A180="TOTAL",SUM(INDIRECT("AJ4:AJ"&amp;ROW()-1)),""))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IF(AND($A180&lt;&gt;"",$A180&lt;&gt;"TOTAL"),IF(AND([3]PREMIOS_GRADOS!$BM178&lt;&gt;"",[3]PREMIOS_GRADOS!$BM178&lt;&gt;0),[3]PREMIOS_GRADOS!$BM178,""),IF($A180="TOTAL",SUM(INDIRECT("AL4:AL"&amp;ROW()-1)),""))</f>
        <v/>
      </c>
      <c r="AM180" s="7" t="str">
        <f ca="1">IF(AND($A180&lt;&gt;"",$A180&lt;&gt;"TOTAL"),IF(AND([3]PREMIOS_GRADOS!$BO178&lt;&gt;"",[3]PREMIOS_GRADOS!$BO178&lt;&gt;0),[3]PREMIOS_GRADOS!$BO178,""),IF($A180="TOTAL",SUM(INDIRECT("AM4:AM"&amp;ROW()-1)),""))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IF(AND($A180&lt;&gt;"",$A180&lt;&gt;"TOTAL"),IF(AND([3]PREMIOS_GRADOS!$BR178&lt;&gt;"",[3]PREMIOS_GRADOS!$BR178&lt;&gt;0),[3]PREMIOS_GRADOS!$BR178,""),IF($A180="TOTAL",SUM(INDIRECT("AO4:AO"&amp;ROW()-1)),""))</f>
        <v/>
      </c>
      <c r="AP180" s="7" t="str">
        <f ca="1">IF(AND($A180&lt;&gt;"",$A180&lt;&gt;"TOTAL"),IF(AND([3]PREMIOS_GRADOS!$BT178&lt;&gt;"",[3]PREMIOS_GRADOS!$BT178&lt;&gt;0),[3]PREMIOS_GRADOS!$BT178,""),IF($A180="TOTAL",SUM(INDIRECT("AP4:AP"&amp;ROW()-1)),""))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IF(AND($A180&lt;&gt;"",$A180&lt;&gt;"TOTAL"),IF(AND([3]PREMIOS_GRADOS!$BW178&lt;&gt;"",[3]PREMIOS_GRADOS!$BW178&lt;&gt;0),[3]PREMIOS_GRADOS!$BW178,""),IF($A180="TOTAL",SUM(INDIRECT("AR4:AR"&amp;ROW()-1)),""))</f>
        <v/>
      </c>
      <c r="AS180" s="7" t="str">
        <f ca="1">IF(AND($A180&lt;&gt;"",$A180&lt;&gt;"TOTAL"),IF(AND([3]PREMIOS_GRADOS!$BY178&lt;&gt;"",[3]PREMIOS_GRADOS!$BY178&lt;&gt;0),[3]PREMIOS_GRADOS!$BY178,""),IF($A180="TOTAL",SUM(INDIRECT("AS4:AS"&amp;ROW()-1)),""))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IF(AND($A180&lt;&gt;"",$A180&lt;&gt;"TOTAL"),IF(AND([3]PREMIOS_GRADOS!$CB178&lt;&gt;"",[3]PREMIOS_GRADOS!$CB178&lt;&gt;0),[3]PREMIOS_GRADOS!$CB178,""),IF($A180="TOTAL",SUM(INDIRECT("AU4:AU"&amp;ROW()-1)),""))</f>
        <v/>
      </c>
      <c r="AV180" s="7" t="str">
        <f ca="1">IF(AND($A180&lt;&gt;"",$A180&lt;&gt;"TOTAL"),IF(AND([3]PREMIOS_GRADOS!$CD178&lt;&gt;"",[3]PREMIOS_GRADOS!$CD178&lt;&gt;0),[3]PREMIOS_GRADOS!$CD178,""),IF($A180="TOTAL",SUM(INDIRECT("AV4:AV"&amp;ROW()-1)),""))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IF(AND($A180&lt;&gt;"",$A180&lt;&gt;"TOTAL"),IF(AND([3]PREMIOS_GRADOS!$CG178&lt;&gt;"",[3]PREMIOS_GRADOS!$CG178&lt;&gt;0),[3]PREMIOS_GRADOS!$CG178,""),IF($A180="TOTAL",SUM(INDIRECT("AX4:AX"&amp;ROW()-1)),""))</f>
        <v/>
      </c>
      <c r="AY180" s="7" t="str">
        <f ca="1">IF(AND($A180&lt;&gt;"",$A180&lt;&gt;"TOTAL"),IF(AND([3]PREMIOS_GRADOS!$CI178&lt;&gt;"",[3]PREMIOS_GRADOS!$CI178&lt;&gt;0),[3]PREMIOS_GRADOS!$CI178,""),IF($A180="TOTAL",SUM(INDIRECT("AY4:AY"&amp;ROW()-1)),""))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IF(AND($A180&lt;&gt;"",$A180&lt;&gt;"TOTAL"),IF(AND([3]PREMIOS_GRADOS!$CL178&lt;&gt;"",[3]PREMIOS_GRADOS!$CL178&lt;&gt;0),[3]PREMIOS_GRADOS!$CL178,""),IF($A180="TOTAL",SUM(INDIRECT("BA4:BA"&amp;ROW()-1)),""))</f>
        <v/>
      </c>
      <c r="BB180" s="7" t="str">
        <f ca="1">IF(AND($A180&lt;&gt;"",$A180&lt;&gt;"TOTAL"),IF(AND([3]PREMIOS_GRADOS!$CN178&lt;&gt;"",[3]PREMIOS_GRADOS!$CN178&lt;&gt;0),[3]PREMIOS_GRADOS!$CN178,""),IF($A180="TOTAL",SUM(INDIRECT("BB4:BB"&amp;ROW()-1)),""))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IF(AND($A180&lt;&gt;"",$A180&lt;&gt;"TOTAL"),IF(AND([3]PREMIOS_GRADOS!$CQ178&lt;&gt;"",[3]PREMIOS_GRADOS!$CQ178&lt;&gt;0),[3]PREMIOS_GRADOS!$CQ178,""),IF($A180="TOTAL",SUM(INDIRECT("BD4:BD"&amp;ROW()-1)),""))</f>
        <v/>
      </c>
      <c r="BE180" s="7" t="str">
        <f ca="1">IF(AND($A180&lt;&gt;"",$A180&lt;&gt;"TOTAL"),IF(AND([3]PREMIOS_GRADOS!$CS178&lt;&gt;"",[3]PREMIOS_GRADOS!$CS178&lt;&gt;0),[3]PREMIOS_GRADOS!$CS178,""),IF($A180="TOTAL",SUM(INDIRECT("BE4:BE"&amp;ROW()-1)),""))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IF([3]PREMIOS_GRADOS!$D179&lt;&gt;"",[3]PREMIOS_GRADOS!$D179,IF(AND([3]PREMIOS_GRADOS!$D179="",[3]PREMIOS_GRADOS!$D180="",[3]PREMIOS_GRADOS!$D178=""),"","TOTAL"))</f>
        <v/>
      </c>
      <c r="B181" s="7" t="str">
        <f ca="1">IF(AND($A181&lt;&gt;"",$A181&lt;&gt;"TOTAL"),IF(AND([3]PREMIOS_GRADOS!$E179&lt;&gt;"",[3]PREMIOS_GRADOS!$E179&lt;&gt;0),[3]PREMIOS_GRADOS!$E179,""),IF($A181="TOTAL",SUM(INDIRECT("B4:B"&amp;ROW()-1)),""))</f>
        <v/>
      </c>
      <c r="C181" s="7" t="str">
        <f ca="1">IF(AND($A181&lt;&gt;"",$A181&lt;&gt;"TOTAL"),IF(AND([3]PREMIOS_GRADOS!$G179&lt;&gt;"",[3]PREMIOS_GRADOS!$G179&lt;&gt;0),[3]PREMIOS_GRADOS!$G179,""),IF($A181="TOTAL",SUM(INDIRECT("C4:C"&amp;ROW()-1)),""))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IF(AND($A181&lt;&gt;"",$A181&lt;&gt;"TOTAL"),IF(AND([3]PREMIOS_GRADOS!$J179&lt;&gt;"",[3]PREMIOS_GRADOS!$J179&lt;&gt;0),[3]PREMIOS_GRADOS!$J179,""),IF($A181="TOTAL",SUM(INDIRECT("E4:E"&amp;ROW()-1)),""))</f>
        <v/>
      </c>
      <c r="F181" s="7" t="str">
        <f ca="1">IF(AND($A181&lt;&gt;"",$A181&lt;&gt;"TOTAL"),IF(AND([3]PREMIOS_GRADOS!$L179&lt;&gt;"",[3]PREMIOS_GRADOS!$L179&lt;&gt;0),[3]PREMIOS_GRADOS!$L179,""),IF($A181="TOTAL",SUM(INDIRECT("F4:F"&amp;ROW()-1)),""))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IF(AND($A181&lt;&gt;"",$A181&lt;&gt;"TOTAL"),IF(AND([3]PREMIOS_GRADOS!$O179&lt;&gt;"",[3]PREMIOS_GRADOS!$O179&lt;&gt;0),[3]PREMIOS_GRADOS!$O179,""),IF($A181="TOTAL",SUM(INDIRECT("H4:H"&amp;ROW()-1)),""))</f>
        <v/>
      </c>
      <c r="I181" s="7" t="str">
        <f ca="1">IF(AND($A181&lt;&gt;"",$A181&lt;&gt;"TOTAL"),IF(AND([3]PREMIOS_GRADOS!$Q179&lt;&gt;"",[3]PREMIOS_GRADOS!$Q179&lt;&gt;0),[3]PREMIOS_GRADOS!$Q179,""),IF($A181="TOTAL",SUM(INDIRECT("I4:I"&amp;ROW()-1)),""))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IF(AND($A181&lt;&gt;"",$A181&lt;&gt;"TOTAL"),IF(AND([3]PREMIOS_GRADOS!$T179&lt;&gt;"",[3]PREMIOS_GRADOS!$T179&lt;&gt;0),[3]PREMIOS_GRADOS!$T179,""),IF($A181="TOTAL",SUM(INDIRECT("K4:K"&amp;ROW()-1)),""))</f>
        <v/>
      </c>
      <c r="L181" s="7" t="str">
        <f ca="1">IF(AND($A181&lt;&gt;"",$A181&lt;&gt;"TOTAL"),IF(AND([3]PREMIOS_GRADOS!$V179&lt;&gt;"",[3]PREMIOS_GRADOS!$V179&lt;&gt;0),[3]PREMIOS_GRADOS!$V179,""),IF($A181="TOTAL",SUM(INDIRECT("L4:L"&amp;ROW()-1)),""))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IF(AND($A181&lt;&gt;"",$A181&lt;&gt;"TOTAL"),IF(AND([3]PREMIOS_GRADOS!$Y179&lt;&gt;"",[3]PREMIOS_GRADOS!$Y179&lt;&gt;0),[3]PREMIOS_GRADOS!$Y179,""),IF($A181="TOTAL",SUM(INDIRECT("N4:N"&amp;ROW()-1)),""))</f>
        <v/>
      </c>
      <c r="O181" s="7" t="str">
        <f ca="1">IF(AND($A181&lt;&gt;"",$A181&lt;&gt;"TOTAL"),IF(AND([3]PREMIOS_GRADOS!$AA179&lt;&gt;"",[3]PREMIOS_GRADOS!$AA179&lt;&gt;0),[3]PREMIOS_GRADOS!$AA179,""),IF($A181="TOTAL",SUM(INDIRECT("O4:O"&amp;ROW()-1)),""))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IF(AND($A181&lt;&gt;"",$A181&lt;&gt;"TOTAL"),IF(AND([3]PREMIOS_GRADOS!$AD179&lt;&gt;"",[3]PREMIOS_GRADOS!$AD179&lt;&gt;0),[3]PREMIOS_GRADOS!$AD179,""),IF($A181="TOTAL",SUM(INDIRECT("Q4:Q"&amp;ROW()-1)),""))</f>
        <v/>
      </c>
      <c r="R181" s="7" t="str">
        <f ca="1">IF(AND($A181&lt;&gt;"",$A181&lt;&gt;"TOTAL"),IF(AND([3]PREMIOS_GRADOS!$AF179&lt;&gt;"",[3]PREMIOS_GRADOS!$AF179&lt;&gt;0),[3]PREMIOS_GRADOS!$AF179,""),IF($A181="TOTAL",SUM(INDIRECT("R4:R"&amp;ROW()-1)),""))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IF(AND($A181&lt;&gt;"",$A181&lt;&gt;"TOTAL"),IF(AND([3]PREMIOS_GRADOS!$AI179&lt;&gt;"",[3]PREMIOS_GRADOS!$AI179&lt;&gt;0),[3]PREMIOS_GRADOS!$AI179,""),IF($A181="TOTAL",SUM(INDIRECT("T4:T"&amp;ROW()-1)),""))</f>
        <v/>
      </c>
      <c r="U181" s="7" t="str">
        <f ca="1">IF(AND($A181&lt;&gt;"",$A181&lt;&gt;"TOTAL"),IF(AND([3]PREMIOS_GRADOS!$AK179&lt;&gt;"",[3]PREMIOS_GRADOS!$AK179&lt;&gt;0),[3]PREMIOS_GRADOS!$AK179,""),IF($A181="TOTAL",SUM(INDIRECT("U4:U"&amp;ROW()-1)),""))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IF(AND($A181&lt;&gt;"",$A181&lt;&gt;"TOTAL"),IF(AND([3]PREMIOS_GRADOS!$AN179&lt;&gt;"",[3]PREMIOS_GRADOS!$AN179&lt;&gt;0),[3]PREMIOS_GRADOS!$AN179,""),IF($A181="TOTAL",SUM(INDIRECT("W4:W"&amp;ROW()-1)),""))</f>
        <v/>
      </c>
      <c r="X181" s="7" t="str">
        <f ca="1">IF(AND($A181&lt;&gt;"",$A181&lt;&gt;"TOTAL"),IF(AND([3]PREMIOS_GRADOS!$AP179&lt;&gt;"",[3]PREMIOS_GRADOS!$AP179&lt;&gt;0),[3]PREMIOS_GRADOS!$AP179,""),IF($A181="TOTAL",SUM(INDIRECT("X4:X"&amp;ROW()-1)),""))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IF(AND($A181&lt;&gt;"",$A181&lt;&gt;"TOTAL"),IF(AND([3]PREMIOS_GRADOS!$AS179&lt;&gt;"",[3]PREMIOS_GRADOS!$AS179&lt;&gt;0),[3]PREMIOS_GRADOS!$AS179,""),IF($A181="TOTAL",SUM(INDIRECT("Z4:Z"&amp;ROW()-1)),""))</f>
        <v/>
      </c>
      <c r="AA181" s="7" t="str">
        <f ca="1">IF(AND($A181&lt;&gt;"",$A181&lt;&gt;"TOTAL"),IF(AND([3]PREMIOS_GRADOS!$AU179&lt;&gt;"",[3]PREMIOS_GRADOS!$AU179&lt;&gt;0),[3]PREMIOS_GRADOS!$AU179,""),IF($A181="TOTAL",SUM(INDIRECT("AA4:AA"&amp;ROW()-1)),""))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IF(AND($A181&lt;&gt;"",$A181&lt;&gt;"TOTAL"),IF(AND([3]PREMIOS_GRADOS!$AX179&lt;&gt;"",[3]PREMIOS_GRADOS!$AX179&lt;&gt;0),[3]PREMIOS_GRADOS!$AX179,""),IF($A181="TOTAL",SUM(INDIRECT("AC4:AC"&amp;ROW()-1)),""))</f>
        <v/>
      </c>
      <c r="AD181" s="7" t="str">
        <f ca="1">IF(AND($A181&lt;&gt;"",$A181&lt;&gt;"TOTAL"),IF(AND([3]PREMIOS_GRADOS!$AZ179&lt;&gt;"",[3]PREMIOS_GRADOS!$AZ179&lt;&gt;0),[3]PREMIOS_GRADOS!$AZ179,""),IF($A181="TOTAL",SUM(INDIRECT("AD4:AD"&amp;ROW()-1)),""))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IF(AND($A181&lt;&gt;"",$A181&lt;&gt;"TOTAL"),IF(AND([3]PREMIOS_GRADOS!$BC179&lt;&gt;"",[3]PREMIOS_GRADOS!$BC179&lt;&gt;0),[3]PREMIOS_GRADOS!$BC179,""),IF($A181="TOTAL",SUM(INDIRECT("AF4:AF"&amp;ROW()-1)),""))</f>
        <v/>
      </c>
      <c r="AG181" s="7" t="str">
        <f ca="1">IF(AND($A181&lt;&gt;"",$A181&lt;&gt;"TOTAL"),IF(AND([3]PREMIOS_GRADOS!$BE179&lt;&gt;"",[3]PREMIOS_GRADOS!$BE179&lt;&gt;0),[3]PREMIOS_GRADOS!$BE179,""),IF($A181="TOTAL",SUM(INDIRECT("AG4:AG"&amp;ROW()-1)),""))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IF(AND($A181&lt;&gt;"",$A181&lt;&gt;"TOTAL"),IF(AND([3]PREMIOS_GRADOS!$BH179&lt;&gt;"",[3]PREMIOS_GRADOS!$BH179&lt;&gt;0),[3]PREMIOS_GRADOS!$BH179,""),IF($A181="TOTAL",SUM(INDIRECT("AI4:AI"&amp;ROW()-1)),""))</f>
        <v/>
      </c>
      <c r="AJ181" s="7" t="str">
        <f ca="1">IF(AND($A181&lt;&gt;"",$A181&lt;&gt;"TOTAL"),IF(AND([3]PREMIOS_GRADOS!$BJ179&lt;&gt;"",[3]PREMIOS_GRADOS!$BJ179&lt;&gt;0),[3]PREMIOS_GRADOS!$BJ179,""),IF($A181="TOTAL",SUM(INDIRECT("AJ4:AJ"&amp;ROW()-1)),""))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IF(AND($A181&lt;&gt;"",$A181&lt;&gt;"TOTAL"),IF(AND([3]PREMIOS_GRADOS!$BM179&lt;&gt;"",[3]PREMIOS_GRADOS!$BM179&lt;&gt;0),[3]PREMIOS_GRADOS!$BM179,""),IF($A181="TOTAL",SUM(INDIRECT("AL4:AL"&amp;ROW()-1)),""))</f>
        <v/>
      </c>
      <c r="AM181" s="7" t="str">
        <f ca="1">IF(AND($A181&lt;&gt;"",$A181&lt;&gt;"TOTAL"),IF(AND([3]PREMIOS_GRADOS!$BO179&lt;&gt;"",[3]PREMIOS_GRADOS!$BO179&lt;&gt;0),[3]PREMIOS_GRADOS!$BO179,""),IF($A181="TOTAL",SUM(INDIRECT("AM4:AM"&amp;ROW()-1)),""))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IF(AND($A181&lt;&gt;"",$A181&lt;&gt;"TOTAL"),IF(AND([3]PREMIOS_GRADOS!$BR179&lt;&gt;"",[3]PREMIOS_GRADOS!$BR179&lt;&gt;0),[3]PREMIOS_GRADOS!$BR179,""),IF($A181="TOTAL",SUM(INDIRECT("AO4:AO"&amp;ROW()-1)),""))</f>
        <v/>
      </c>
      <c r="AP181" s="7" t="str">
        <f ca="1">IF(AND($A181&lt;&gt;"",$A181&lt;&gt;"TOTAL"),IF(AND([3]PREMIOS_GRADOS!$BT179&lt;&gt;"",[3]PREMIOS_GRADOS!$BT179&lt;&gt;0),[3]PREMIOS_GRADOS!$BT179,""),IF($A181="TOTAL",SUM(INDIRECT("AP4:AP"&amp;ROW()-1)),""))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IF(AND($A181&lt;&gt;"",$A181&lt;&gt;"TOTAL"),IF(AND([3]PREMIOS_GRADOS!$BW179&lt;&gt;"",[3]PREMIOS_GRADOS!$BW179&lt;&gt;0),[3]PREMIOS_GRADOS!$BW179,""),IF($A181="TOTAL",SUM(INDIRECT("AR4:AR"&amp;ROW()-1)),""))</f>
        <v/>
      </c>
      <c r="AS181" s="7" t="str">
        <f ca="1">IF(AND($A181&lt;&gt;"",$A181&lt;&gt;"TOTAL"),IF(AND([3]PREMIOS_GRADOS!$BY179&lt;&gt;"",[3]PREMIOS_GRADOS!$BY179&lt;&gt;0),[3]PREMIOS_GRADOS!$BY179,""),IF($A181="TOTAL",SUM(INDIRECT("AS4:AS"&amp;ROW()-1)),""))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IF(AND($A181&lt;&gt;"",$A181&lt;&gt;"TOTAL"),IF(AND([3]PREMIOS_GRADOS!$CB179&lt;&gt;"",[3]PREMIOS_GRADOS!$CB179&lt;&gt;0),[3]PREMIOS_GRADOS!$CB179,""),IF($A181="TOTAL",SUM(INDIRECT("AU4:AU"&amp;ROW()-1)),""))</f>
        <v/>
      </c>
      <c r="AV181" s="7" t="str">
        <f ca="1">IF(AND($A181&lt;&gt;"",$A181&lt;&gt;"TOTAL"),IF(AND([3]PREMIOS_GRADOS!$CD179&lt;&gt;"",[3]PREMIOS_GRADOS!$CD179&lt;&gt;0),[3]PREMIOS_GRADOS!$CD179,""),IF($A181="TOTAL",SUM(INDIRECT("AV4:AV"&amp;ROW()-1)),""))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IF(AND($A181&lt;&gt;"",$A181&lt;&gt;"TOTAL"),IF(AND([3]PREMIOS_GRADOS!$CG179&lt;&gt;"",[3]PREMIOS_GRADOS!$CG179&lt;&gt;0),[3]PREMIOS_GRADOS!$CG179,""),IF($A181="TOTAL",SUM(INDIRECT("AX4:AX"&amp;ROW()-1)),""))</f>
        <v/>
      </c>
      <c r="AY181" s="7" t="str">
        <f ca="1">IF(AND($A181&lt;&gt;"",$A181&lt;&gt;"TOTAL"),IF(AND([3]PREMIOS_GRADOS!$CI179&lt;&gt;"",[3]PREMIOS_GRADOS!$CI179&lt;&gt;0),[3]PREMIOS_GRADOS!$CI179,""),IF($A181="TOTAL",SUM(INDIRECT("AY4:AY"&amp;ROW()-1)),""))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IF(AND($A181&lt;&gt;"",$A181&lt;&gt;"TOTAL"),IF(AND([3]PREMIOS_GRADOS!$CL179&lt;&gt;"",[3]PREMIOS_GRADOS!$CL179&lt;&gt;0),[3]PREMIOS_GRADOS!$CL179,""),IF($A181="TOTAL",SUM(INDIRECT("BA4:BA"&amp;ROW()-1)),""))</f>
        <v/>
      </c>
      <c r="BB181" s="7" t="str">
        <f ca="1">IF(AND($A181&lt;&gt;"",$A181&lt;&gt;"TOTAL"),IF(AND([3]PREMIOS_GRADOS!$CN179&lt;&gt;"",[3]PREMIOS_GRADOS!$CN179&lt;&gt;0),[3]PREMIOS_GRADOS!$CN179,""),IF($A181="TOTAL",SUM(INDIRECT("BB4:BB"&amp;ROW()-1)),""))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IF(AND($A181&lt;&gt;"",$A181&lt;&gt;"TOTAL"),IF(AND([3]PREMIOS_GRADOS!$CQ179&lt;&gt;"",[3]PREMIOS_GRADOS!$CQ179&lt;&gt;0),[3]PREMIOS_GRADOS!$CQ179,""),IF($A181="TOTAL",SUM(INDIRECT("BD4:BD"&amp;ROW()-1)),""))</f>
        <v/>
      </c>
      <c r="BE181" s="7" t="str">
        <f ca="1">IF(AND($A181&lt;&gt;"",$A181&lt;&gt;"TOTAL"),IF(AND([3]PREMIOS_GRADOS!$CS179&lt;&gt;"",[3]PREMIOS_GRADOS!$CS179&lt;&gt;0),[3]PREMIOS_GRADOS!$CS179,""),IF($A181="TOTAL",SUM(INDIRECT("BE4:BE"&amp;ROW()-1)),""))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IF([3]PREMIOS_GRADOS!$D180&lt;&gt;"",[3]PREMIOS_GRADOS!$D180,IF(AND([3]PREMIOS_GRADOS!$D180="",[3]PREMIOS_GRADOS!$D181="",[3]PREMIOS_GRADOS!$D179=""),"","TOTAL"))</f>
        <v/>
      </c>
      <c r="B182" s="7" t="str">
        <f ca="1">IF(AND($A182&lt;&gt;"",$A182&lt;&gt;"TOTAL"),IF(AND([3]PREMIOS_GRADOS!$E180&lt;&gt;"",[3]PREMIOS_GRADOS!$E180&lt;&gt;0),[3]PREMIOS_GRADOS!$E180,""),IF($A182="TOTAL",SUM(INDIRECT("B4:B"&amp;ROW()-1)),""))</f>
        <v/>
      </c>
      <c r="C182" s="7" t="str">
        <f ca="1">IF(AND($A182&lt;&gt;"",$A182&lt;&gt;"TOTAL"),IF(AND([3]PREMIOS_GRADOS!$G180&lt;&gt;"",[3]PREMIOS_GRADOS!$G180&lt;&gt;0),[3]PREMIOS_GRADOS!$G180,""),IF($A182="TOTAL",SUM(INDIRECT("C4:C"&amp;ROW()-1)),""))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IF(AND($A182&lt;&gt;"",$A182&lt;&gt;"TOTAL"),IF(AND([3]PREMIOS_GRADOS!$J180&lt;&gt;"",[3]PREMIOS_GRADOS!$J180&lt;&gt;0),[3]PREMIOS_GRADOS!$J180,""),IF($A182="TOTAL",SUM(INDIRECT("E4:E"&amp;ROW()-1)),""))</f>
        <v/>
      </c>
      <c r="F182" s="7" t="str">
        <f ca="1">IF(AND($A182&lt;&gt;"",$A182&lt;&gt;"TOTAL"),IF(AND([3]PREMIOS_GRADOS!$L180&lt;&gt;"",[3]PREMIOS_GRADOS!$L180&lt;&gt;0),[3]PREMIOS_GRADOS!$L180,""),IF($A182="TOTAL",SUM(INDIRECT("F4:F"&amp;ROW()-1)),""))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IF(AND($A182&lt;&gt;"",$A182&lt;&gt;"TOTAL"),IF(AND([3]PREMIOS_GRADOS!$O180&lt;&gt;"",[3]PREMIOS_GRADOS!$O180&lt;&gt;0),[3]PREMIOS_GRADOS!$O180,""),IF($A182="TOTAL",SUM(INDIRECT("H4:H"&amp;ROW()-1)),""))</f>
        <v/>
      </c>
      <c r="I182" s="7" t="str">
        <f ca="1">IF(AND($A182&lt;&gt;"",$A182&lt;&gt;"TOTAL"),IF(AND([3]PREMIOS_GRADOS!$Q180&lt;&gt;"",[3]PREMIOS_GRADOS!$Q180&lt;&gt;0),[3]PREMIOS_GRADOS!$Q180,""),IF($A182="TOTAL",SUM(INDIRECT("I4:I"&amp;ROW()-1)),""))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IF(AND($A182&lt;&gt;"",$A182&lt;&gt;"TOTAL"),IF(AND([3]PREMIOS_GRADOS!$T180&lt;&gt;"",[3]PREMIOS_GRADOS!$T180&lt;&gt;0),[3]PREMIOS_GRADOS!$T180,""),IF($A182="TOTAL",SUM(INDIRECT("K4:K"&amp;ROW()-1)),""))</f>
        <v/>
      </c>
      <c r="L182" s="7" t="str">
        <f ca="1">IF(AND($A182&lt;&gt;"",$A182&lt;&gt;"TOTAL"),IF(AND([3]PREMIOS_GRADOS!$V180&lt;&gt;"",[3]PREMIOS_GRADOS!$V180&lt;&gt;0),[3]PREMIOS_GRADOS!$V180,""),IF($A182="TOTAL",SUM(INDIRECT("L4:L"&amp;ROW()-1)),""))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IF(AND($A182&lt;&gt;"",$A182&lt;&gt;"TOTAL"),IF(AND([3]PREMIOS_GRADOS!$Y180&lt;&gt;"",[3]PREMIOS_GRADOS!$Y180&lt;&gt;0),[3]PREMIOS_GRADOS!$Y180,""),IF($A182="TOTAL",SUM(INDIRECT("N4:N"&amp;ROW()-1)),""))</f>
        <v/>
      </c>
      <c r="O182" s="7" t="str">
        <f ca="1">IF(AND($A182&lt;&gt;"",$A182&lt;&gt;"TOTAL"),IF(AND([3]PREMIOS_GRADOS!$AA180&lt;&gt;"",[3]PREMIOS_GRADOS!$AA180&lt;&gt;0),[3]PREMIOS_GRADOS!$AA180,""),IF($A182="TOTAL",SUM(INDIRECT("O4:O"&amp;ROW()-1)),""))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IF(AND($A182&lt;&gt;"",$A182&lt;&gt;"TOTAL"),IF(AND([3]PREMIOS_GRADOS!$AD180&lt;&gt;"",[3]PREMIOS_GRADOS!$AD180&lt;&gt;0),[3]PREMIOS_GRADOS!$AD180,""),IF($A182="TOTAL",SUM(INDIRECT("Q4:Q"&amp;ROW()-1)),""))</f>
        <v/>
      </c>
      <c r="R182" s="7" t="str">
        <f ca="1">IF(AND($A182&lt;&gt;"",$A182&lt;&gt;"TOTAL"),IF(AND([3]PREMIOS_GRADOS!$AF180&lt;&gt;"",[3]PREMIOS_GRADOS!$AF180&lt;&gt;0),[3]PREMIOS_GRADOS!$AF180,""),IF($A182="TOTAL",SUM(INDIRECT("R4:R"&amp;ROW()-1)),""))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IF(AND($A182&lt;&gt;"",$A182&lt;&gt;"TOTAL"),IF(AND([3]PREMIOS_GRADOS!$AI180&lt;&gt;"",[3]PREMIOS_GRADOS!$AI180&lt;&gt;0),[3]PREMIOS_GRADOS!$AI180,""),IF($A182="TOTAL",SUM(INDIRECT("T4:T"&amp;ROW()-1)),""))</f>
        <v/>
      </c>
      <c r="U182" s="7" t="str">
        <f ca="1">IF(AND($A182&lt;&gt;"",$A182&lt;&gt;"TOTAL"),IF(AND([3]PREMIOS_GRADOS!$AK180&lt;&gt;"",[3]PREMIOS_GRADOS!$AK180&lt;&gt;0),[3]PREMIOS_GRADOS!$AK180,""),IF($A182="TOTAL",SUM(INDIRECT("U4:U"&amp;ROW()-1)),""))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IF(AND($A182&lt;&gt;"",$A182&lt;&gt;"TOTAL"),IF(AND([3]PREMIOS_GRADOS!$AN180&lt;&gt;"",[3]PREMIOS_GRADOS!$AN180&lt;&gt;0),[3]PREMIOS_GRADOS!$AN180,""),IF($A182="TOTAL",SUM(INDIRECT("W4:W"&amp;ROW()-1)),""))</f>
        <v/>
      </c>
      <c r="X182" s="7" t="str">
        <f ca="1">IF(AND($A182&lt;&gt;"",$A182&lt;&gt;"TOTAL"),IF(AND([3]PREMIOS_GRADOS!$AP180&lt;&gt;"",[3]PREMIOS_GRADOS!$AP180&lt;&gt;0),[3]PREMIOS_GRADOS!$AP180,""),IF($A182="TOTAL",SUM(INDIRECT("X4:X"&amp;ROW()-1)),""))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IF(AND($A182&lt;&gt;"",$A182&lt;&gt;"TOTAL"),IF(AND([3]PREMIOS_GRADOS!$AS180&lt;&gt;"",[3]PREMIOS_GRADOS!$AS180&lt;&gt;0),[3]PREMIOS_GRADOS!$AS180,""),IF($A182="TOTAL",SUM(INDIRECT("Z4:Z"&amp;ROW()-1)),""))</f>
        <v/>
      </c>
      <c r="AA182" s="7" t="str">
        <f ca="1">IF(AND($A182&lt;&gt;"",$A182&lt;&gt;"TOTAL"),IF(AND([3]PREMIOS_GRADOS!$AU180&lt;&gt;"",[3]PREMIOS_GRADOS!$AU180&lt;&gt;0),[3]PREMIOS_GRADOS!$AU180,""),IF($A182="TOTAL",SUM(INDIRECT("AA4:AA"&amp;ROW()-1)),""))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IF(AND($A182&lt;&gt;"",$A182&lt;&gt;"TOTAL"),IF(AND([3]PREMIOS_GRADOS!$AX180&lt;&gt;"",[3]PREMIOS_GRADOS!$AX180&lt;&gt;0),[3]PREMIOS_GRADOS!$AX180,""),IF($A182="TOTAL",SUM(INDIRECT("AC4:AC"&amp;ROW()-1)),""))</f>
        <v/>
      </c>
      <c r="AD182" s="7" t="str">
        <f ca="1">IF(AND($A182&lt;&gt;"",$A182&lt;&gt;"TOTAL"),IF(AND([3]PREMIOS_GRADOS!$AZ180&lt;&gt;"",[3]PREMIOS_GRADOS!$AZ180&lt;&gt;0),[3]PREMIOS_GRADOS!$AZ180,""),IF($A182="TOTAL",SUM(INDIRECT("AD4:AD"&amp;ROW()-1)),""))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IF(AND($A182&lt;&gt;"",$A182&lt;&gt;"TOTAL"),IF(AND([3]PREMIOS_GRADOS!$BC180&lt;&gt;"",[3]PREMIOS_GRADOS!$BC180&lt;&gt;0),[3]PREMIOS_GRADOS!$BC180,""),IF($A182="TOTAL",SUM(INDIRECT("AF4:AF"&amp;ROW()-1)),""))</f>
        <v/>
      </c>
      <c r="AG182" s="7" t="str">
        <f ca="1">IF(AND($A182&lt;&gt;"",$A182&lt;&gt;"TOTAL"),IF(AND([3]PREMIOS_GRADOS!$BE180&lt;&gt;"",[3]PREMIOS_GRADOS!$BE180&lt;&gt;0),[3]PREMIOS_GRADOS!$BE180,""),IF($A182="TOTAL",SUM(INDIRECT("AG4:AG"&amp;ROW()-1)),""))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IF(AND($A182&lt;&gt;"",$A182&lt;&gt;"TOTAL"),IF(AND([3]PREMIOS_GRADOS!$BH180&lt;&gt;"",[3]PREMIOS_GRADOS!$BH180&lt;&gt;0),[3]PREMIOS_GRADOS!$BH180,""),IF($A182="TOTAL",SUM(INDIRECT("AI4:AI"&amp;ROW()-1)),""))</f>
        <v/>
      </c>
      <c r="AJ182" s="7" t="str">
        <f ca="1">IF(AND($A182&lt;&gt;"",$A182&lt;&gt;"TOTAL"),IF(AND([3]PREMIOS_GRADOS!$BJ180&lt;&gt;"",[3]PREMIOS_GRADOS!$BJ180&lt;&gt;0),[3]PREMIOS_GRADOS!$BJ180,""),IF($A182="TOTAL",SUM(INDIRECT("AJ4:AJ"&amp;ROW()-1)),""))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IF(AND($A182&lt;&gt;"",$A182&lt;&gt;"TOTAL"),IF(AND([3]PREMIOS_GRADOS!$BM180&lt;&gt;"",[3]PREMIOS_GRADOS!$BM180&lt;&gt;0),[3]PREMIOS_GRADOS!$BM180,""),IF($A182="TOTAL",SUM(INDIRECT("AL4:AL"&amp;ROW()-1)),""))</f>
        <v/>
      </c>
      <c r="AM182" s="7" t="str">
        <f ca="1">IF(AND($A182&lt;&gt;"",$A182&lt;&gt;"TOTAL"),IF(AND([3]PREMIOS_GRADOS!$BO180&lt;&gt;"",[3]PREMIOS_GRADOS!$BO180&lt;&gt;0),[3]PREMIOS_GRADOS!$BO180,""),IF($A182="TOTAL",SUM(INDIRECT("AM4:AM"&amp;ROW()-1)),""))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IF(AND($A182&lt;&gt;"",$A182&lt;&gt;"TOTAL"),IF(AND([3]PREMIOS_GRADOS!$BR180&lt;&gt;"",[3]PREMIOS_GRADOS!$BR180&lt;&gt;0),[3]PREMIOS_GRADOS!$BR180,""),IF($A182="TOTAL",SUM(INDIRECT("AO4:AO"&amp;ROW()-1)),""))</f>
        <v/>
      </c>
      <c r="AP182" s="7" t="str">
        <f ca="1">IF(AND($A182&lt;&gt;"",$A182&lt;&gt;"TOTAL"),IF(AND([3]PREMIOS_GRADOS!$BT180&lt;&gt;"",[3]PREMIOS_GRADOS!$BT180&lt;&gt;0),[3]PREMIOS_GRADOS!$BT180,""),IF($A182="TOTAL",SUM(INDIRECT("AP4:AP"&amp;ROW()-1)),""))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IF(AND($A182&lt;&gt;"",$A182&lt;&gt;"TOTAL"),IF(AND([3]PREMIOS_GRADOS!$BW180&lt;&gt;"",[3]PREMIOS_GRADOS!$BW180&lt;&gt;0),[3]PREMIOS_GRADOS!$BW180,""),IF($A182="TOTAL",SUM(INDIRECT("AR4:AR"&amp;ROW()-1)),""))</f>
        <v/>
      </c>
      <c r="AS182" s="7" t="str">
        <f ca="1">IF(AND($A182&lt;&gt;"",$A182&lt;&gt;"TOTAL"),IF(AND([3]PREMIOS_GRADOS!$BY180&lt;&gt;"",[3]PREMIOS_GRADOS!$BY180&lt;&gt;0),[3]PREMIOS_GRADOS!$BY180,""),IF($A182="TOTAL",SUM(INDIRECT("AS4:AS"&amp;ROW()-1)),""))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IF(AND($A182&lt;&gt;"",$A182&lt;&gt;"TOTAL"),IF(AND([3]PREMIOS_GRADOS!$CB180&lt;&gt;"",[3]PREMIOS_GRADOS!$CB180&lt;&gt;0),[3]PREMIOS_GRADOS!$CB180,""),IF($A182="TOTAL",SUM(INDIRECT("AU4:AU"&amp;ROW()-1)),""))</f>
        <v/>
      </c>
      <c r="AV182" s="7" t="str">
        <f ca="1">IF(AND($A182&lt;&gt;"",$A182&lt;&gt;"TOTAL"),IF(AND([3]PREMIOS_GRADOS!$CD180&lt;&gt;"",[3]PREMIOS_GRADOS!$CD180&lt;&gt;0),[3]PREMIOS_GRADOS!$CD180,""),IF($A182="TOTAL",SUM(INDIRECT("AV4:AV"&amp;ROW()-1)),""))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IF(AND($A182&lt;&gt;"",$A182&lt;&gt;"TOTAL"),IF(AND([3]PREMIOS_GRADOS!$CG180&lt;&gt;"",[3]PREMIOS_GRADOS!$CG180&lt;&gt;0),[3]PREMIOS_GRADOS!$CG180,""),IF($A182="TOTAL",SUM(INDIRECT("AX4:AX"&amp;ROW()-1)),""))</f>
        <v/>
      </c>
      <c r="AY182" s="7" t="str">
        <f ca="1">IF(AND($A182&lt;&gt;"",$A182&lt;&gt;"TOTAL"),IF(AND([3]PREMIOS_GRADOS!$CI180&lt;&gt;"",[3]PREMIOS_GRADOS!$CI180&lt;&gt;0),[3]PREMIOS_GRADOS!$CI180,""),IF($A182="TOTAL",SUM(INDIRECT("AY4:AY"&amp;ROW()-1)),""))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IF(AND($A182&lt;&gt;"",$A182&lt;&gt;"TOTAL"),IF(AND([3]PREMIOS_GRADOS!$CL180&lt;&gt;"",[3]PREMIOS_GRADOS!$CL180&lt;&gt;0),[3]PREMIOS_GRADOS!$CL180,""),IF($A182="TOTAL",SUM(INDIRECT("BA4:BA"&amp;ROW()-1)),""))</f>
        <v/>
      </c>
      <c r="BB182" s="7" t="str">
        <f ca="1">IF(AND($A182&lt;&gt;"",$A182&lt;&gt;"TOTAL"),IF(AND([3]PREMIOS_GRADOS!$CN180&lt;&gt;"",[3]PREMIOS_GRADOS!$CN180&lt;&gt;0),[3]PREMIOS_GRADOS!$CN180,""),IF($A182="TOTAL",SUM(INDIRECT("BB4:BB"&amp;ROW()-1)),""))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IF(AND($A182&lt;&gt;"",$A182&lt;&gt;"TOTAL"),IF(AND([3]PREMIOS_GRADOS!$CQ180&lt;&gt;"",[3]PREMIOS_GRADOS!$CQ180&lt;&gt;0),[3]PREMIOS_GRADOS!$CQ180,""),IF($A182="TOTAL",SUM(INDIRECT("BD4:BD"&amp;ROW()-1)),""))</f>
        <v/>
      </c>
      <c r="BE182" s="7" t="str">
        <f ca="1">IF(AND($A182&lt;&gt;"",$A182&lt;&gt;"TOTAL"),IF(AND([3]PREMIOS_GRADOS!$CS180&lt;&gt;"",[3]PREMIOS_GRADOS!$CS180&lt;&gt;0),[3]PREMIOS_GRADOS!$CS180,""),IF($A182="TOTAL",SUM(INDIRECT("BE4:BE"&amp;ROW()-1)),""))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IF([3]PREMIOS_GRADOS!$D181&lt;&gt;"",[3]PREMIOS_GRADOS!$D181,IF(AND([3]PREMIOS_GRADOS!$D181="",[3]PREMIOS_GRADOS!$D182="",[3]PREMIOS_GRADOS!$D180=""),"","TOTAL"))</f>
        <v/>
      </c>
      <c r="B183" s="7" t="str">
        <f ca="1">IF(AND($A183&lt;&gt;"",$A183&lt;&gt;"TOTAL"),IF(AND([3]PREMIOS_GRADOS!$E181&lt;&gt;"",[3]PREMIOS_GRADOS!$E181&lt;&gt;0),[3]PREMIOS_GRADOS!$E181,""),IF($A183="TOTAL",SUM(INDIRECT("B4:B"&amp;ROW()-1)),""))</f>
        <v/>
      </c>
      <c r="C183" s="7" t="str">
        <f ca="1">IF(AND($A183&lt;&gt;"",$A183&lt;&gt;"TOTAL"),IF(AND([3]PREMIOS_GRADOS!$G181&lt;&gt;"",[3]PREMIOS_GRADOS!$G181&lt;&gt;0),[3]PREMIOS_GRADOS!$G181,""),IF($A183="TOTAL",SUM(INDIRECT("C4:C"&amp;ROW()-1)),""))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IF(AND($A183&lt;&gt;"",$A183&lt;&gt;"TOTAL"),IF(AND([3]PREMIOS_GRADOS!$J181&lt;&gt;"",[3]PREMIOS_GRADOS!$J181&lt;&gt;0),[3]PREMIOS_GRADOS!$J181,""),IF($A183="TOTAL",SUM(INDIRECT("E4:E"&amp;ROW()-1)),""))</f>
        <v/>
      </c>
      <c r="F183" s="7" t="str">
        <f ca="1">IF(AND($A183&lt;&gt;"",$A183&lt;&gt;"TOTAL"),IF(AND([3]PREMIOS_GRADOS!$L181&lt;&gt;"",[3]PREMIOS_GRADOS!$L181&lt;&gt;0),[3]PREMIOS_GRADOS!$L181,""),IF($A183="TOTAL",SUM(INDIRECT("F4:F"&amp;ROW()-1)),""))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IF(AND($A183&lt;&gt;"",$A183&lt;&gt;"TOTAL"),IF(AND([3]PREMIOS_GRADOS!$O181&lt;&gt;"",[3]PREMIOS_GRADOS!$O181&lt;&gt;0),[3]PREMIOS_GRADOS!$O181,""),IF($A183="TOTAL",SUM(INDIRECT("H4:H"&amp;ROW()-1)),""))</f>
        <v/>
      </c>
      <c r="I183" s="7" t="str">
        <f ca="1">IF(AND($A183&lt;&gt;"",$A183&lt;&gt;"TOTAL"),IF(AND([3]PREMIOS_GRADOS!$Q181&lt;&gt;"",[3]PREMIOS_GRADOS!$Q181&lt;&gt;0),[3]PREMIOS_GRADOS!$Q181,""),IF($A183="TOTAL",SUM(INDIRECT("I4:I"&amp;ROW()-1)),""))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IF(AND($A183&lt;&gt;"",$A183&lt;&gt;"TOTAL"),IF(AND([3]PREMIOS_GRADOS!$T181&lt;&gt;"",[3]PREMIOS_GRADOS!$T181&lt;&gt;0),[3]PREMIOS_GRADOS!$T181,""),IF($A183="TOTAL",SUM(INDIRECT("K4:K"&amp;ROW()-1)),""))</f>
        <v/>
      </c>
      <c r="L183" s="7" t="str">
        <f ca="1">IF(AND($A183&lt;&gt;"",$A183&lt;&gt;"TOTAL"),IF(AND([3]PREMIOS_GRADOS!$V181&lt;&gt;"",[3]PREMIOS_GRADOS!$V181&lt;&gt;0),[3]PREMIOS_GRADOS!$V181,""),IF($A183="TOTAL",SUM(INDIRECT("L4:L"&amp;ROW()-1)),""))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IF(AND($A183&lt;&gt;"",$A183&lt;&gt;"TOTAL"),IF(AND([3]PREMIOS_GRADOS!$Y181&lt;&gt;"",[3]PREMIOS_GRADOS!$Y181&lt;&gt;0),[3]PREMIOS_GRADOS!$Y181,""),IF($A183="TOTAL",SUM(INDIRECT("N4:N"&amp;ROW()-1)),""))</f>
        <v/>
      </c>
      <c r="O183" s="7" t="str">
        <f ca="1">IF(AND($A183&lt;&gt;"",$A183&lt;&gt;"TOTAL"),IF(AND([3]PREMIOS_GRADOS!$AA181&lt;&gt;"",[3]PREMIOS_GRADOS!$AA181&lt;&gt;0),[3]PREMIOS_GRADOS!$AA181,""),IF($A183="TOTAL",SUM(INDIRECT("O4:O"&amp;ROW()-1)),""))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IF(AND($A183&lt;&gt;"",$A183&lt;&gt;"TOTAL"),IF(AND([3]PREMIOS_GRADOS!$AD181&lt;&gt;"",[3]PREMIOS_GRADOS!$AD181&lt;&gt;0),[3]PREMIOS_GRADOS!$AD181,""),IF($A183="TOTAL",SUM(INDIRECT("Q4:Q"&amp;ROW()-1)),""))</f>
        <v/>
      </c>
      <c r="R183" s="7" t="str">
        <f ca="1">IF(AND($A183&lt;&gt;"",$A183&lt;&gt;"TOTAL"),IF(AND([3]PREMIOS_GRADOS!$AF181&lt;&gt;"",[3]PREMIOS_GRADOS!$AF181&lt;&gt;0),[3]PREMIOS_GRADOS!$AF181,""),IF($A183="TOTAL",SUM(INDIRECT("R4:R"&amp;ROW()-1)),""))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IF(AND($A183&lt;&gt;"",$A183&lt;&gt;"TOTAL"),IF(AND([3]PREMIOS_GRADOS!$AI181&lt;&gt;"",[3]PREMIOS_GRADOS!$AI181&lt;&gt;0),[3]PREMIOS_GRADOS!$AI181,""),IF($A183="TOTAL",SUM(INDIRECT("T4:T"&amp;ROW()-1)),""))</f>
        <v/>
      </c>
      <c r="U183" s="7" t="str">
        <f ca="1">IF(AND($A183&lt;&gt;"",$A183&lt;&gt;"TOTAL"),IF(AND([3]PREMIOS_GRADOS!$AK181&lt;&gt;"",[3]PREMIOS_GRADOS!$AK181&lt;&gt;0),[3]PREMIOS_GRADOS!$AK181,""),IF($A183="TOTAL",SUM(INDIRECT("U4:U"&amp;ROW()-1)),""))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IF(AND($A183&lt;&gt;"",$A183&lt;&gt;"TOTAL"),IF(AND([3]PREMIOS_GRADOS!$AN181&lt;&gt;"",[3]PREMIOS_GRADOS!$AN181&lt;&gt;0),[3]PREMIOS_GRADOS!$AN181,""),IF($A183="TOTAL",SUM(INDIRECT("W4:W"&amp;ROW()-1)),""))</f>
        <v/>
      </c>
      <c r="X183" s="7" t="str">
        <f ca="1">IF(AND($A183&lt;&gt;"",$A183&lt;&gt;"TOTAL"),IF(AND([3]PREMIOS_GRADOS!$AP181&lt;&gt;"",[3]PREMIOS_GRADOS!$AP181&lt;&gt;0),[3]PREMIOS_GRADOS!$AP181,""),IF($A183="TOTAL",SUM(INDIRECT("X4:X"&amp;ROW()-1)),""))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IF(AND($A183&lt;&gt;"",$A183&lt;&gt;"TOTAL"),IF(AND([3]PREMIOS_GRADOS!$AS181&lt;&gt;"",[3]PREMIOS_GRADOS!$AS181&lt;&gt;0),[3]PREMIOS_GRADOS!$AS181,""),IF($A183="TOTAL",SUM(INDIRECT("Z4:Z"&amp;ROW()-1)),""))</f>
        <v/>
      </c>
      <c r="AA183" s="7" t="str">
        <f ca="1">IF(AND($A183&lt;&gt;"",$A183&lt;&gt;"TOTAL"),IF(AND([3]PREMIOS_GRADOS!$AU181&lt;&gt;"",[3]PREMIOS_GRADOS!$AU181&lt;&gt;0),[3]PREMIOS_GRADOS!$AU181,""),IF($A183="TOTAL",SUM(INDIRECT("AA4:AA"&amp;ROW()-1)),""))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IF(AND($A183&lt;&gt;"",$A183&lt;&gt;"TOTAL"),IF(AND([3]PREMIOS_GRADOS!$AX181&lt;&gt;"",[3]PREMIOS_GRADOS!$AX181&lt;&gt;0),[3]PREMIOS_GRADOS!$AX181,""),IF($A183="TOTAL",SUM(INDIRECT("AC4:AC"&amp;ROW()-1)),""))</f>
        <v/>
      </c>
      <c r="AD183" s="7" t="str">
        <f ca="1">IF(AND($A183&lt;&gt;"",$A183&lt;&gt;"TOTAL"),IF(AND([3]PREMIOS_GRADOS!$AZ181&lt;&gt;"",[3]PREMIOS_GRADOS!$AZ181&lt;&gt;0),[3]PREMIOS_GRADOS!$AZ181,""),IF($A183="TOTAL",SUM(INDIRECT("AD4:AD"&amp;ROW()-1)),""))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IF(AND($A183&lt;&gt;"",$A183&lt;&gt;"TOTAL"),IF(AND([3]PREMIOS_GRADOS!$BC181&lt;&gt;"",[3]PREMIOS_GRADOS!$BC181&lt;&gt;0),[3]PREMIOS_GRADOS!$BC181,""),IF($A183="TOTAL",SUM(INDIRECT("AF4:AF"&amp;ROW()-1)),""))</f>
        <v/>
      </c>
      <c r="AG183" s="7" t="str">
        <f ca="1">IF(AND($A183&lt;&gt;"",$A183&lt;&gt;"TOTAL"),IF(AND([3]PREMIOS_GRADOS!$BE181&lt;&gt;"",[3]PREMIOS_GRADOS!$BE181&lt;&gt;0),[3]PREMIOS_GRADOS!$BE181,""),IF($A183="TOTAL",SUM(INDIRECT("AG4:AG"&amp;ROW()-1)),""))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IF(AND($A183&lt;&gt;"",$A183&lt;&gt;"TOTAL"),IF(AND([3]PREMIOS_GRADOS!$BH181&lt;&gt;"",[3]PREMIOS_GRADOS!$BH181&lt;&gt;0),[3]PREMIOS_GRADOS!$BH181,""),IF($A183="TOTAL",SUM(INDIRECT("AI4:AI"&amp;ROW()-1)),""))</f>
        <v/>
      </c>
      <c r="AJ183" s="7" t="str">
        <f ca="1">IF(AND($A183&lt;&gt;"",$A183&lt;&gt;"TOTAL"),IF(AND([3]PREMIOS_GRADOS!$BJ181&lt;&gt;"",[3]PREMIOS_GRADOS!$BJ181&lt;&gt;0),[3]PREMIOS_GRADOS!$BJ181,""),IF($A183="TOTAL",SUM(INDIRECT("AJ4:AJ"&amp;ROW()-1)),""))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IF(AND($A183&lt;&gt;"",$A183&lt;&gt;"TOTAL"),IF(AND([3]PREMIOS_GRADOS!$BM181&lt;&gt;"",[3]PREMIOS_GRADOS!$BM181&lt;&gt;0),[3]PREMIOS_GRADOS!$BM181,""),IF($A183="TOTAL",SUM(INDIRECT("AL4:AL"&amp;ROW()-1)),""))</f>
        <v/>
      </c>
      <c r="AM183" s="7" t="str">
        <f ca="1">IF(AND($A183&lt;&gt;"",$A183&lt;&gt;"TOTAL"),IF(AND([3]PREMIOS_GRADOS!$BO181&lt;&gt;"",[3]PREMIOS_GRADOS!$BO181&lt;&gt;0),[3]PREMIOS_GRADOS!$BO181,""),IF($A183="TOTAL",SUM(INDIRECT("AM4:AM"&amp;ROW()-1)),""))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IF(AND($A183&lt;&gt;"",$A183&lt;&gt;"TOTAL"),IF(AND([3]PREMIOS_GRADOS!$BR181&lt;&gt;"",[3]PREMIOS_GRADOS!$BR181&lt;&gt;0),[3]PREMIOS_GRADOS!$BR181,""),IF($A183="TOTAL",SUM(INDIRECT("AO4:AO"&amp;ROW()-1)),""))</f>
        <v/>
      </c>
      <c r="AP183" s="7" t="str">
        <f ca="1">IF(AND($A183&lt;&gt;"",$A183&lt;&gt;"TOTAL"),IF(AND([3]PREMIOS_GRADOS!$BT181&lt;&gt;"",[3]PREMIOS_GRADOS!$BT181&lt;&gt;0),[3]PREMIOS_GRADOS!$BT181,""),IF($A183="TOTAL",SUM(INDIRECT("AP4:AP"&amp;ROW()-1)),""))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IF(AND($A183&lt;&gt;"",$A183&lt;&gt;"TOTAL"),IF(AND([3]PREMIOS_GRADOS!$BW181&lt;&gt;"",[3]PREMIOS_GRADOS!$BW181&lt;&gt;0),[3]PREMIOS_GRADOS!$BW181,""),IF($A183="TOTAL",SUM(INDIRECT("AR4:AR"&amp;ROW()-1)),""))</f>
        <v/>
      </c>
      <c r="AS183" s="7" t="str">
        <f ca="1">IF(AND($A183&lt;&gt;"",$A183&lt;&gt;"TOTAL"),IF(AND([3]PREMIOS_GRADOS!$BY181&lt;&gt;"",[3]PREMIOS_GRADOS!$BY181&lt;&gt;0),[3]PREMIOS_GRADOS!$BY181,""),IF($A183="TOTAL",SUM(INDIRECT("AS4:AS"&amp;ROW()-1)),""))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IF(AND($A183&lt;&gt;"",$A183&lt;&gt;"TOTAL"),IF(AND([3]PREMIOS_GRADOS!$CB181&lt;&gt;"",[3]PREMIOS_GRADOS!$CB181&lt;&gt;0),[3]PREMIOS_GRADOS!$CB181,""),IF($A183="TOTAL",SUM(INDIRECT("AU4:AU"&amp;ROW()-1)),""))</f>
        <v/>
      </c>
      <c r="AV183" s="7" t="str">
        <f ca="1">IF(AND($A183&lt;&gt;"",$A183&lt;&gt;"TOTAL"),IF(AND([3]PREMIOS_GRADOS!$CD181&lt;&gt;"",[3]PREMIOS_GRADOS!$CD181&lt;&gt;0),[3]PREMIOS_GRADOS!$CD181,""),IF($A183="TOTAL",SUM(INDIRECT("AV4:AV"&amp;ROW()-1)),""))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IF(AND($A183&lt;&gt;"",$A183&lt;&gt;"TOTAL"),IF(AND([3]PREMIOS_GRADOS!$CG181&lt;&gt;"",[3]PREMIOS_GRADOS!$CG181&lt;&gt;0),[3]PREMIOS_GRADOS!$CG181,""),IF($A183="TOTAL",SUM(INDIRECT("AX4:AX"&amp;ROW()-1)),""))</f>
        <v/>
      </c>
      <c r="AY183" s="7" t="str">
        <f ca="1">IF(AND($A183&lt;&gt;"",$A183&lt;&gt;"TOTAL"),IF(AND([3]PREMIOS_GRADOS!$CI181&lt;&gt;"",[3]PREMIOS_GRADOS!$CI181&lt;&gt;0),[3]PREMIOS_GRADOS!$CI181,""),IF($A183="TOTAL",SUM(INDIRECT("AY4:AY"&amp;ROW()-1)),""))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IF(AND($A183&lt;&gt;"",$A183&lt;&gt;"TOTAL"),IF(AND([3]PREMIOS_GRADOS!$CL181&lt;&gt;"",[3]PREMIOS_GRADOS!$CL181&lt;&gt;0),[3]PREMIOS_GRADOS!$CL181,""),IF($A183="TOTAL",SUM(INDIRECT("BA4:BA"&amp;ROW()-1)),""))</f>
        <v/>
      </c>
      <c r="BB183" s="7" t="str">
        <f ca="1">IF(AND($A183&lt;&gt;"",$A183&lt;&gt;"TOTAL"),IF(AND([3]PREMIOS_GRADOS!$CN181&lt;&gt;"",[3]PREMIOS_GRADOS!$CN181&lt;&gt;0),[3]PREMIOS_GRADOS!$CN181,""),IF($A183="TOTAL",SUM(INDIRECT("BB4:BB"&amp;ROW()-1)),""))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IF(AND($A183&lt;&gt;"",$A183&lt;&gt;"TOTAL"),IF(AND([3]PREMIOS_GRADOS!$CQ181&lt;&gt;"",[3]PREMIOS_GRADOS!$CQ181&lt;&gt;0),[3]PREMIOS_GRADOS!$CQ181,""),IF($A183="TOTAL",SUM(INDIRECT("BD4:BD"&amp;ROW()-1)),""))</f>
        <v/>
      </c>
      <c r="BE183" s="7" t="str">
        <f ca="1">IF(AND($A183&lt;&gt;"",$A183&lt;&gt;"TOTAL"),IF(AND([3]PREMIOS_GRADOS!$CS181&lt;&gt;"",[3]PREMIOS_GRADOS!$CS181&lt;&gt;0),[3]PREMIOS_GRADOS!$CS181,""),IF($A183="TOTAL",SUM(INDIRECT("BE4:BE"&amp;ROW()-1)),""))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IF([3]PREMIOS_GRADOS!$D182&lt;&gt;"",[3]PREMIOS_GRADOS!$D182,IF(AND([3]PREMIOS_GRADOS!$D182="",[3]PREMIOS_GRADOS!$D183="",[3]PREMIOS_GRADOS!$D181=""),"","TOTAL"))</f>
        <v/>
      </c>
      <c r="B184" s="7" t="str">
        <f ca="1">IF(AND($A184&lt;&gt;"",$A184&lt;&gt;"TOTAL"),IF(AND([3]PREMIOS_GRADOS!$E182&lt;&gt;"",[3]PREMIOS_GRADOS!$E182&lt;&gt;0),[3]PREMIOS_GRADOS!$E182,""),IF($A184="TOTAL",SUM(INDIRECT("B4:B"&amp;ROW()-1)),""))</f>
        <v/>
      </c>
      <c r="C184" s="7" t="str">
        <f ca="1">IF(AND($A184&lt;&gt;"",$A184&lt;&gt;"TOTAL"),IF(AND([3]PREMIOS_GRADOS!$G182&lt;&gt;"",[3]PREMIOS_GRADOS!$G182&lt;&gt;0),[3]PREMIOS_GRADOS!$G182,""),IF($A184="TOTAL",SUM(INDIRECT("C4:C"&amp;ROW()-1)),""))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IF(AND($A184&lt;&gt;"",$A184&lt;&gt;"TOTAL"),IF(AND([3]PREMIOS_GRADOS!$J182&lt;&gt;"",[3]PREMIOS_GRADOS!$J182&lt;&gt;0),[3]PREMIOS_GRADOS!$J182,""),IF($A184="TOTAL",SUM(INDIRECT("E4:E"&amp;ROW()-1)),""))</f>
        <v/>
      </c>
      <c r="F184" s="7" t="str">
        <f ca="1">IF(AND($A184&lt;&gt;"",$A184&lt;&gt;"TOTAL"),IF(AND([3]PREMIOS_GRADOS!$L182&lt;&gt;"",[3]PREMIOS_GRADOS!$L182&lt;&gt;0),[3]PREMIOS_GRADOS!$L182,""),IF($A184="TOTAL",SUM(INDIRECT("F4:F"&amp;ROW()-1)),""))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IF(AND($A184&lt;&gt;"",$A184&lt;&gt;"TOTAL"),IF(AND([3]PREMIOS_GRADOS!$O182&lt;&gt;"",[3]PREMIOS_GRADOS!$O182&lt;&gt;0),[3]PREMIOS_GRADOS!$O182,""),IF($A184="TOTAL",SUM(INDIRECT("H4:H"&amp;ROW()-1)),""))</f>
        <v/>
      </c>
      <c r="I184" s="7" t="str">
        <f ca="1">IF(AND($A184&lt;&gt;"",$A184&lt;&gt;"TOTAL"),IF(AND([3]PREMIOS_GRADOS!$Q182&lt;&gt;"",[3]PREMIOS_GRADOS!$Q182&lt;&gt;0),[3]PREMIOS_GRADOS!$Q182,""),IF($A184="TOTAL",SUM(INDIRECT("I4:I"&amp;ROW()-1)),""))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IF(AND($A184&lt;&gt;"",$A184&lt;&gt;"TOTAL"),IF(AND([3]PREMIOS_GRADOS!$T182&lt;&gt;"",[3]PREMIOS_GRADOS!$T182&lt;&gt;0),[3]PREMIOS_GRADOS!$T182,""),IF($A184="TOTAL",SUM(INDIRECT("K4:K"&amp;ROW()-1)),""))</f>
        <v/>
      </c>
      <c r="L184" s="7" t="str">
        <f ca="1">IF(AND($A184&lt;&gt;"",$A184&lt;&gt;"TOTAL"),IF(AND([3]PREMIOS_GRADOS!$V182&lt;&gt;"",[3]PREMIOS_GRADOS!$V182&lt;&gt;0),[3]PREMIOS_GRADOS!$V182,""),IF($A184="TOTAL",SUM(INDIRECT("L4:L"&amp;ROW()-1)),""))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IF(AND($A184&lt;&gt;"",$A184&lt;&gt;"TOTAL"),IF(AND([3]PREMIOS_GRADOS!$Y182&lt;&gt;"",[3]PREMIOS_GRADOS!$Y182&lt;&gt;0),[3]PREMIOS_GRADOS!$Y182,""),IF($A184="TOTAL",SUM(INDIRECT("N4:N"&amp;ROW()-1)),""))</f>
        <v/>
      </c>
      <c r="O184" s="7" t="str">
        <f ca="1">IF(AND($A184&lt;&gt;"",$A184&lt;&gt;"TOTAL"),IF(AND([3]PREMIOS_GRADOS!$AA182&lt;&gt;"",[3]PREMIOS_GRADOS!$AA182&lt;&gt;0),[3]PREMIOS_GRADOS!$AA182,""),IF($A184="TOTAL",SUM(INDIRECT("O4:O"&amp;ROW()-1)),""))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IF(AND($A184&lt;&gt;"",$A184&lt;&gt;"TOTAL"),IF(AND([3]PREMIOS_GRADOS!$AD182&lt;&gt;"",[3]PREMIOS_GRADOS!$AD182&lt;&gt;0),[3]PREMIOS_GRADOS!$AD182,""),IF($A184="TOTAL",SUM(INDIRECT("Q4:Q"&amp;ROW()-1)),""))</f>
        <v/>
      </c>
      <c r="R184" s="7" t="str">
        <f ca="1">IF(AND($A184&lt;&gt;"",$A184&lt;&gt;"TOTAL"),IF(AND([3]PREMIOS_GRADOS!$AF182&lt;&gt;"",[3]PREMIOS_GRADOS!$AF182&lt;&gt;0),[3]PREMIOS_GRADOS!$AF182,""),IF($A184="TOTAL",SUM(INDIRECT("R4:R"&amp;ROW()-1)),""))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IF(AND($A184&lt;&gt;"",$A184&lt;&gt;"TOTAL"),IF(AND([3]PREMIOS_GRADOS!$AI182&lt;&gt;"",[3]PREMIOS_GRADOS!$AI182&lt;&gt;0),[3]PREMIOS_GRADOS!$AI182,""),IF($A184="TOTAL",SUM(INDIRECT("T4:T"&amp;ROW()-1)),""))</f>
        <v/>
      </c>
      <c r="U184" s="7" t="str">
        <f ca="1">IF(AND($A184&lt;&gt;"",$A184&lt;&gt;"TOTAL"),IF(AND([3]PREMIOS_GRADOS!$AK182&lt;&gt;"",[3]PREMIOS_GRADOS!$AK182&lt;&gt;0),[3]PREMIOS_GRADOS!$AK182,""),IF($A184="TOTAL",SUM(INDIRECT("U4:U"&amp;ROW()-1)),""))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IF(AND($A184&lt;&gt;"",$A184&lt;&gt;"TOTAL"),IF(AND([3]PREMIOS_GRADOS!$AN182&lt;&gt;"",[3]PREMIOS_GRADOS!$AN182&lt;&gt;0),[3]PREMIOS_GRADOS!$AN182,""),IF($A184="TOTAL",SUM(INDIRECT("W4:W"&amp;ROW()-1)),""))</f>
        <v/>
      </c>
      <c r="X184" s="7" t="str">
        <f ca="1">IF(AND($A184&lt;&gt;"",$A184&lt;&gt;"TOTAL"),IF(AND([3]PREMIOS_GRADOS!$AP182&lt;&gt;"",[3]PREMIOS_GRADOS!$AP182&lt;&gt;0),[3]PREMIOS_GRADOS!$AP182,""),IF($A184="TOTAL",SUM(INDIRECT("X4:X"&amp;ROW()-1)),""))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IF(AND($A184&lt;&gt;"",$A184&lt;&gt;"TOTAL"),IF(AND([3]PREMIOS_GRADOS!$AS182&lt;&gt;"",[3]PREMIOS_GRADOS!$AS182&lt;&gt;0),[3]PREMIOS_GRADOS!$AS182,""),IF($A184="TOTAL",SUM(INDIRECT("Z4:Z"&amp;ROW()-1)),""))</f>
        <v/>
      </c>
      <c r="AA184" s="7" t="str">
        <f ca="1">IF(AND($A184&lt;&gt;"",$A184&lt;&gt;"TOTAL"),IF(AND([3]PREMIOS_GRADOS!$AU182&lt;&gt;"",[3]PREMIOS_GRADOS!$AU182&lt;&gt;0),[3]PREMIOS_GRADOS!$AU182,""),IF($A184="TOTAL",SUM(INDIRECT("AA4:AA"&amp;ROW()-1)),""))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IF(AND($A184&lt;&gt;"",$A184&lt;&gt;"TOTAL"),IF(AND([3]PREMIOS_GRADOS!$AX182&lt;&gt;"",[3]PREMIOS_GRADOS!$AX182&lt;&gt;0),[3]PREMIOS_GRADOS!$AX182,""),IF($A184="TOTAL",SUM(INDIRECT("AC4:AC"&amp;ROW()-1)),""))</f>
        <v/>
      </c>
      <c r="AD184" s="7" t="str">
        <f ca="1">IF(AND($A184&lt;&gt;"",$A184&lt;&gt;"TOTAL"),IF(AND([3]PREMIOS_GRADOS!$AZ182&lt;&gt;"",[3]PREMIOS_GRADOS!$AZ182&lt;&gt;0),[3]PREMIOS_GRADOS!$AZ182,""),IF($A184="TOTAL",SUM(INDIRECT("AD4:AD"&amp;ROW()-1)),""))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IF(AND($A184&lt;&gt;"",$A184&lt;&gt;"TOTAL"),IF(AND([3]PREMIOS_GRADOS!$BC182&lt;&gt;"",[3]PREMIOS_GRADOS!$BC182&lt;&gt;0),[3]PREMIOS_GRADOS!$BC182,""),IF($A184="TOTAL",SUM(INDIRECT("AF4:AF"&amp;ROW()-1)),""))</f>
        <v/>
      </c>
      <c r="AG184" s="7" t="str">
        <f ca="1">IF(AND($A184&lt;&gt;"",$A184&lt;&gt;"TOTAL"),IF(AND([3]PREMIOS_GRADOS!$BE182&lt;&gt;"",[3]PREMIOS_GRADOS!$BE182&lt;&gt;0),[3]PREMIOS_GRADOS!$BE182,""),IF($A184="TOTAL",SUM(INDIRECT("AG4:AG"&amp;ROW()-1)),""))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IF(AND($A184&lt;&gt;"",$A184&lt;&gt;"TOTAL"),IF(AND([3]PREMIOS_GRADOS!$BH182&lt;&gt;"",[3]PREMIOS_GRADOS!$BH182&lt;&gt;0),[3]PREMIOS_GRADOS!$BH182,""),IF($A184="TOTAL",SUM(INDIRECT("AI4:AI"&amp;ROW()-1)),""))</f>
        <v/>
      </c>
      <c r="AJ184" s="7" t="str">
        <f ca="1">IF(AND($A184&lt;&gt;"",$A184&lt;&gt;"TOTAL"),IF(AND([3]PREMIOS_GRADOS!$BJ182&lt;&gt;"",[3]PREMIOS_GRADOS!$BJ182&lt;&gt;0),[3]PREMIOS_GRADOS!$BJ182,""),IF($A184="TOTAL",SUM(INDIRECT("AJ4:AJ"&amp;ROW()-1)),""))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IF(AND($A184&lt;&gt;"",$A184&lt;&gt;"TOTAL"),IF(AND([3]PREMIOS_GRADOS!$BM182&lt;&gt;"",[3]PREMIOS_GRADOS!$BM182&lt;&gt;0),[3]PREMIOS_GRADOS!$BM182,""),IF($A184="TOTAL",SUM(INDIRECT("AL4:AL"&amp;ROW()-1)),""))</f>
        <v/>
      </c>
      <c r="AM184" s="7" t="str">
        <f ca="1">IF(AND($A184&lt;&gt;"",$A184&lt;&gt;"TOTAL"),IF(AND([3]PREMIOS_GRADOS!$BO182&lt;&gt;"",[3]PREMIOS_GRADOS!$BO182&lt;&gt;0),[3]PREMIOS_GRADOS!$BO182,""),IF($A184="TOTAL",SUM(INDIRECT("AM4:AM"&amp;ROW()-1)),""))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IF(AND($A184&lt;&gt;"",$A184&lt;&gt;"TOTAL"),IF(AND([3]PREMIOS_GRADOS!$BR182&lt;&gt;"",[3]PREMIOS_GRADOS!$BR182&lt;&gt;0),[3]PREMIOS_GRADOS!$BR182,""),IF($A184="TOTAL",SUM(INDIRECT("AO4:AO"&amp;ROW()-1)),""))</f>
        <v/>
      </c>
      <c r="AP184" s="7" t="str">
        <f ca="1">IF(AND($A184&lt;&gt;"",$A184&lt;&gt;"TOTAL"),IF(AND([3]PREMIOS_GRADOS!$BT182&lt;&gt;"",[3]PREMIOS_GRADOS!$BT182&lt;&gt;0),[3]PREMIOS_GRADOS!$BT182,""),IF($A184="TOTAL",SUM(INDIRECT("AP4:AP"&amp;ROW()-1)),""))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IF(AND($A184&lt;&gt;"",$A184&lt;&gt;"TOTAL"),IF(AND([3]PREMIOS_GRADOS!$BW182&lt;&gt;"",[3]PREMIOS_GRADOS!$BW182&lt;&gt;0),[3]PREMIOS_GRADOS!$BW182,""),IF($A184="TOTAL",SUM(INDIRECT("AR4:AR"&amp;ROW()-1)),""))</f>
        <v/>
      </c>
      <c r="AS184" s="7" t="str">
        <f ca="1">IF(AND($A184&lt;&gt;"",$A184&lt;&gt;"TOTAL"),IF(AND([3]PREMIOS_GRADOS!$BY182&lt;&gt;"",[3]PREMIOS_GRADOS!$BY182&lt;&gt;0),[3]PREMIOS_GRADOS!$BY182,""),IF($A184="TOTAL",SUM(INDIRECT("AS4:AS"&amp;ROW()-1)),""))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IF(AND($A184&lt;&gt;"",$A184&lt;&gt;"TOTAL"),IF(AND([3]PREMIOS_GRADOS!$CB182&lt;&gt;"",[3]PREMIOS_GRADOS!$CB182&lt;&gt;0),[3]PREMIOS_GRADOS!$CB182,""),IF($A184="TOTAL",SUM(INDIRECT("AU4:AU"&amp;ROW()-1)),""))</f>
        <v/>
      </c>
      <c r="AV184" s="7" t="str">
        <f ca="1">IF(AND($A184&lt;&gt;"",$A184&lt;&gt;"TOTAL"),IF(AND([3]PREMIOS_GRADOS!$CD182&lt;&gt;"",[3]PREMIOS_GRADOS!$CD182&lt;&gt;0),[3]PREMIOS_GRADOS!$CD182,""),IF($A184="TOTAL",SUM(INDIRECT("AV4:AV"&amp;ROW()-1)),""))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IF(AND($A184&lt;&gt;"",$A184&lt;&gt;"TOTAL"),IF(AND([3]PREMIOS_GRADOS!$CG182&lt;&gt;"",[3]PREMIOS_GRADOS!$CG182&lt;&gt;0),[3]PREMIOS_GRADOS!$CG182,""),IF($A184="TOTAL",SUM(INDIRECT("AX4:AX"&amp;ROW()-1)),""))</f>
        <v/>
      </c>
      <c r="AY184" s="7" t="str">
        <f ca="1">IF(AND($A184&lt;&gt;"",$A184&lt;&gt;"TOTAL"),IF(AND([3]PREMIOS_GRADOS!$CI182&lt;&gt;"",[3]PREMIOS_GRADOS!$CI182&lt;&gt;0),[3]PREMIOS_GRADOS!$CI182,""),IF($A184="TOTAL",SUM(INDIRECT("AY4:AY"&amp;ROW()-1)),""))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IF(AND($A184&lt;&gt;"",$A184&lt;&gt;"TOTAL"),IF(AND([3]PREMIOS_GRADOS!$CL182&lt;&gt;"",[3]PREMIOS_GRADOS!$CL182&lt;&gt;0),[3]PREMIOS_GRADOS!$CL182,""),IF($A184="TOTAL",SUM(INDIRECT("BA4:BA"&amp;ROW()-1)),""))</f>
        <v/>
      </c>
      <c r="BB184" s="7" t="str">
        <f ca="1">IF(AND($A184&lt;&gt;"",$A184&lt;&gt;"TOTAL"),IF(AND([3]PREMIOS_GRADOS!$CN182&lt;&gt;"",[3]PREMIOS_GRADOS!$CN182&lt;&gt;0),[3]PREMIOS_GRADOS!$CN182,""),IF($A184="TOTAL",SUM(INDIRECT("BB4:BB"&amp;ROW()-1)),""))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IF(AND($A184&lt;&gt;"",$A184&lt;&gt;"TOTAL"),IF(AND([3]PREMIOS_GRADOS!$CQ182&lt;&gt;"",[3]PREMIOS_GRADOS!$CQ182&lt;&gt;0),[3]PREMIOS_GRADOS!$CQ182,""),IF($A184="TOTAL",SUM(INDIRECT("BD4:BD"&amp;ROW()-1)),""))</f>
        <v/>
      </c>
      <c r="BE184" s="7" t="str">
        <f ca="1">IF(AND($A184&lt;&gt;"",$A184&lt;&gt;"TOTAL"),IF(AND([3]PREMIOS_GRADOS!$CS182&lt;&gt;"",[3]PREMIOS_GRADOS!$CS182&lt;&gt;0),[3]PREMIOS_GRADOS!$CS182,""),IF($A184="TOTAL",SUM(INDIRECT("BE4:BE"&amp;ROW()-1)),""))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IF([3]PREMIOS_GRADOS!$D183&lt;&gt;"",[3]PREMIOS_GRADOS!$D183,IF(AND([3]PREMIOS_GRADOS!$D183="",[3]PREMIOS_GRADOS!$D184="",[3]PREMIOS_GRADOS!$D182=""),"","TOTAL"))</f>
        <v/>
      </c>
      <c r="B185" s="7" t="str">
        <f ca="1">IF(AND($A185&lt;&gt;"",$A185&lt;&gt;"TOTAL"),IF(AND([3]PREMIOS_GRADOS!$E183&lt;&gt;"",[3]PREMIOS_GRADOS!$E183&lt;&gt;0),[3]PREMIOS_GRADOS!$E183,""),IF($A185="TOTAL",SUM(INDIRECT("B4:B"&amp;ROW()-1)),""))</f>
        <v/>
      </c>
      <c r="C185" s="7" t="str">
        <f ca="1">IF(AND($A185&lt;&gt;"",$A185&lt;&gt;"TOTAL"),IF(AND([3]PREMIOS_GRADOS!$G183&lt;&gt;"",[3]PREMIOS_GRADOS!$G183&lt;&gt;0),[3]PREMIOS_GRADOS!$G183,""),IF($A185="TOTAL",SUM(INDIRECT("C4:C"&amp;ROW()-1)),""))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IF(AND($A185&lt;&gt;"",$A185&lt;&gt;"TOTAL"),IF(AND([3]PREMIOS_GRADOS!$J183&lt;&gt;"",[3]PREMIOS_GRADOS!$J183&lt;&gt;0),[3]PREMIOS_GRADOS!$J183,""),IF($A185="TOTAL",SUM(INDIRECT("E4:E"&amp;ROW()-1)),""))</f>
        <v/>
      </c>
      <c r="F185" s="7" t="str">
        <f ca="1">IF(AND($A185&lt;&gt;"",$A185&lt;&gt;"TOTAL"),IF(AND([3]PREMIOS_GRADOS!$L183&lt;&gt;"",[3]PREMIOS_GRADOS!$L183&lt;&gt;0),[3]PREMIOS_GRADOS!$L183,""),IF($A185="TOTAL",SUM(INDIRECT("F4:F"&amp;ROW()-1)),""))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IF(AND($A185&lt;&gt;"",$A185&lt;&gt;"TOTAL"),IF(AND([3]PREMIOS_GRADOS!$O183&lt;&gt;"",[3]PREMIOS_GRADOS!$O183&lt;&gt;0),[3]PREMIOS_GRADOS!$O183,""),IF($A185="TOTAL",SUM(INDIRECT("H4:H"&amp;ROW()-1)),""))</f>
        <v/>
      </c>
      <c r="I185" s="7" t="str">
        <f ca="1">IF(AND($A185&lt;&gt;"",$A185&lt;&gt;"TOTAL"),IF(AND([3]PREMIOS_GRADOS!$Q183&lt;&gt;"",[3]PREMIOS_GRADOS!$Q183&lt;&gt;0),[3]PREMIOS_GRADOS!$Q183,""),IF($A185="TOTAL",SUM(INDIRECT("I4:I"&amp;ROW()-1)),""))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IF(AND($A185&lt;&gt;"",$A185&lt;&gt;"TOTAL"),IF(AND([3]PREMIOS_GRADOS!$T183&lt;&gt;"",[3]PREMIOS_GRADOS!$T183&lt;&gt;0),[3]PREMIOS_GRADOS!$T183,""),IF($A185="TOTAL",SUM(INDIRECT("K4:K"&amp;ROW()-1)),""))</f>
        <v/>
      </c>
      <c r="L185" s="7" t="str">
        <f ca="1">IF(AND($A185&lt;&gt;"",$A185&lt;&gt;"TOTAL"),IF(AND([3]PREMIOS_GRADOS!$V183&lt;&gt;"",[3]PREMIOS_GRADOS!$V183&lt;&gt;0),[3]PREMIOS_GRADOS!$V183,""),IF($A185="TOTAL",SUM(INDIRECT("L4:L"&amp;ROW()-1)),""))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IF(AND($A185&lt;&gt;"",$A185&lt;&gt;"TOTAL"),IF(AND([3]PREMIOS_GRADOS!$Y183&lt;&gt;"",[3]PREMIOS_GRADOS!$Y183&lt;&gt;0),[3]PREMIOS_GRADOS!$Y183,""),IF($A185="TOTAL",SUM(INDIRECT("N4:N"&amp;ROW()-1)),""))</f>
        <v/>
      </c>
      <c r="O185" s="7" t="str">
        <f ca="1">IF(AND($A185&lt;&gt;"",$A185&lt;&gt;"TOTAL"),IF(AND([3]PREMIOS_GRADOS!$AA183&lt;&gt;"",[3]PREMIOS_GRADOS!$AA183&lt;&gt;0),[3]PREMIOS_GRADOS!$AA183,""),IF($A185="TOTAL",SUM(INDIRECT("O4:O"&amp;ROW()-1)),""))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IF(AND($A185&lt;&gt;"",$A185&lt;&gt;"TOTAL"),IF(AND([3]PREMIOS_GRADOS!$AD183&lt;&gt;"",[3]PREMIOS_GRADOS!$AD183&lt;&gt;0),[3]PREMIOS_GRADOS!$AD183,""),IF($A185="TOTAL",SUM(INDIRECT("Q4:Q"&amp;ROW()-1)),""))</f>
        <v/>
      </c>
      <c r="R185" s="7" t="str">
        <f ca="1">IF(AND($A185&lt;&gt;"",$A185&lt;&gt;"TOTAL"),IF(AND([3]PREMIOS_GRADOS!$AF183&lt;&gt;"",[3]PREMIOS_GRADOS!$AF183&lt;&gt;0),[3]PREMIOS_GRADOS!$AF183,""),IF($A185="TOTAL",SUM(INDIRECT("R4:R"&amp;ROW()-1)),""))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IF(AND($A185&lt;&gt;"",$A185&lt;&gt;"TOTAL"),IF(AND([3]PREMIOS_GRADOS!$AI183&lt;&gt;"",[3]PREMIOS_GRADOS!$AI183&lt;&gt;0),[3]PREMIOS_GRADOS!$AI183,""),IF($A185="TOTAL",SUM(INDIRECT("T4:T"&amp;ROW()-1)),""))</f>
        <v/>
      </c>
      <c r="U185" s="7" t="str">
        <f ca="1">IF(AND($A185&lt;&gt;"",$A185&lt;&gt;"TOTAL"),IF(AND([3]PREMIOS_GRADOS!$AK183&lt;&gt;"",[3]PREMIOS_GRADOS!$AK183&lt;&gt;0),[3]PREMIOS_GRADOS!$AK183,""),IF($A185="TOTAL",SUM(INDIRECT("U4:U"&amp;ROW()-1)),""))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IF(AND($A185&lt;&gt;"",$A185&lt;&gt;"TOTAL"),IF(AND([3]PREMIOS_GRADOS!$AN183&lt;&gt;"",[3]PREMIOS_GRADOS!$AN183&lt;&gt;0),[3]PREMIOS_GRADOS!$AN183,""),IF($A185="TOTAL",SUM(INDIRECT("W4:W"&amp;ROW()-1)),""))</f>
        <v/>
      </c>
      <c r="X185" s="7" t="str">
        <f ca="1">IF(AND($A185&lt;&gt;"",$A185&lt;&gt;"TOTAL"),IF(AND([3]PREMIOS_GRADOS!$AP183&lt;&gt;"",[3]PREMIOS_GRADOS!$AP183&lt;&gt;0),[3]PREMIOS_GRADOS!$AP183,""),IF($A185="TOTAL",SUM(INDIRECT("X4:X"&amp;ROW()-1)),""))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IF(AND($A185&lt;&gt;"",$A185&lt;&gt;"TOTAL"),IF(AND([3]PREMIOS_GRADOS!$AS183&lt;&gt;"",[3]PREMIOS_GRADOS!$AS183&lt;&gt;0),[3]PREMIOS_GRADOS!$AS183,""),IF($A185="TOTAL",SUM(INDIRECT("Z4:Z"&amp;ROW()-1)),""))</f>
        <v/>
      </c>
      <c r="AA185" s="7" t="str">
        <f ca="1">IF(AND($A185&lt;&gt;"",$A185&lt;&gt;"TOTAL"),IF(AND([3]PREMIOS_GRADOS!$AU183&lt;&gt;"",[3]PREMIOS_GRADOS!$AU183&lt;&gt;0),[3]PREMIOS_GRADOS!$AU183,""),IF($A185="TOTAL",SUM(INDIRECT("AA4:AA"&amp;ROW()-1)),""))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IF(AND($A185&lt;&gt;"",$A185&lt;&gt;"TOTAL"),IF(AND([3]PREMIOS_GRADOS!$AX183&lt;&gt;"",[3]PREMIOS_GRADOS!$AX183&lt;&gt;0),[3]PREMIOS_GRADOS!$AX183,""),IF($A185="TOTAL",SUM(INDIRECT("AC4:AC"&amp;ROW()-1)),""))</f>
        <v/>
      </c>
      <c r="AD185" s="7" t="str">
        <f ca="1">IF(AND($A185&lt;&gt;"",$A185&lt;&gt;"TOTAL"),IF(AND([3]PREMIOS_GRADOS!$AZ183&lt;&gt;"",[3]PREMIOS_GRADOS!$AZ183&lt;&gt;0),[3]PREMIOS_GRADOS!$AZ183,""),IF($A185="TOTAL",SUM(INDIRECT("AD4:AD"&amp;ROW()-1)),""))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IF(AND($A185&lt;&gt;"",$A185&lt;&gt;"TOTAL"),IF(AND([3]PREMIOS_GRADOS!$BC183&lt;&gt;"",[3]PREMIOS_GRADOS!$BC183&lt;&gt;0),[3]PREMIOS_GRADOS!$BC183,""),IF($A185="TOTAL",SUM(INDIRECT("AF4:AF"&amp;ROW()-1)),""))</f>
        <v/>
      </c>
      <c r="AG185" s="7" t="str">
        <f ca="1">IF(AND($A185&lt;&gt;"",$A185&lt;&gt;"TOTAL"),IF(AND([3]PREMIOS_GRADOS!$BE183&lt;&gt;"",[3]PREMIOS_GRADOS!$BE183&lt;&gt;0),[3]PREMIOS_GRADOS!$BE183,""),IF($A185="TOTAL",SUM(INDIRECT("AG4:AG"&amp;ROW()-1)),""))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IF(AND($A185&lt;&gt;"",$A185&lt;&gt;"TOTAL"),IF(AND([3]PREMIOS_GRADOS!$BH183&lt;&gt;"",[3]PREMIOS_GRADOS!$BH183&lt;&gt;0),[3]PREMIOS_GRADOS!$BH183,""),IF($A185="TOTAL",SUM(INDIRECT("AI4:AI"&amp;ROW()-1)),""))</f>
        <v/>
      </c>
      <c r="AJ185" s="7" t="str">
        <f ca="1">IF(AND($A185&lt;&gt;"",$A185&lt;&gt;"TOTAL"),IF(AND([3]PREMIOS_GRADOS!$BJ183&lt;&gt;"",[3]PREMIOS_GRADOS!$BJ183&lt;&gt;0),[3]PREMIOS_GRADOS!$BJ183,""),IF($A185="TOTAL",SUM(INDIRECT("AJ4:AJ"&amp;ROW()-1)),""))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IF(AND($A185&lt;&gt;"",$A185&lt;&gt;"TOTAL"),IF(AND([3]PREMIOS_GRADOS!$BM183&lt;&gt;"",[3]PREMIOS_GRADOS!$BM183&lt;&gt;0),[3]PREMIOS_GRADOS!$BM183,""),IF($A185="TOTAL",SUM(INDIRECT("AL4:AL"&amp;ROW()-1)),""))</f>
        <v/>
      </c>
      <c r="AM185" s="7" t="str">
        <f ca="1">IF(AND($A185&lt;&gt;"",$A185&lt;&gt;"TOTAL"),IF(AND([3]PREMIOS_GRADOS!$BO183&lt;&gt;"",[3]PREMIOS_GRADOS!$BO183&lt;&gt;0),[3]PREMIOS_GRADOS!$BO183,""),IF($A185="TOTAL",SUM(INDIRECT("AM4:AM"&amp;ROW()-1)),""))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IF(AND($A185&lt;&gt;"",$A185&lt;&gt;"TOTAL"),IF(AND([3]PREMIOS_GRADOS!$BR183&lt;&gt;"",[3]PREMIOS_GRADOS!$BR183&lt;&gt;0),[3]PREMIOS_GRADOS!$BR183,""),IF($A185="TOTAL",SUM(INDIRECT("AO4:AO"&amp;ROW()-1)),""))</f>
        <v/>
      </c>
      <c r="AP185" s="7" t="str">
        <f ca="1">IF(AND($A185&lt;&gt;"",$A185&lt;&gt;"TOTAL"),IF(AND([3]PREMIOS_GRADOS!$BT183&lt;&gt;"",[3]PREMIOS_GRADOS!$BT183&lt;&gt;0),[3]PREMIOS_GRADOS!$BT183,""),IF($A185="TOTAL",SUM(INDIRECT("AP4:AP"&amp;ROW()-1)),""))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IF(AND($A185&lt;&gt;"",$A185&lt;&gt;"TOTAL"),IF(AND([3]PREMIOS_GRADOS!$BW183&lt;&gt;"",[3]PREMIOS_GRADOS!$BW183&lt;&gt;0),[3]PREMIOS_GRADOS!$BW183,""),IF($A185="TOTAL",SUM(INDIRECT("AR4:AR"&amp;ROW()-1)),""))</f>
        <v/>
      </c>
      <c r="AS185" s="7" t="str">
        <f ca="1">IF(AND($A185&lt;&gt;"",$A185&lt;&gt;"TOTAL"),IF(AND([3]PREMIOS_GRADOS!$BY183&lt;&gt;"",[3]PREMIOS_GRADOS!$BY183&lt;&gt;0),[3]PREMIOS_GRADOS!$BY183,""),IF($A185="TOTAL",SUM(INDIRECT("AS4:AS"&amp;ROW()-1)),""))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IF(AND($A185&lt;&gt;"",$A185&lt;&gt;"TOTAL"),IF(AND([3]PREMIOS_GRADOS!$CB183&lt;&gt;"",[3]PREMIOS_GRADOS!$CB183&lt;&gt;0),[3]PREMIOS_GRADOS!$CB183,""),IF($A185="TOTAL",SUM(INDIRECT("AU4:AU"&amp;ROW()-1)),""))</f>
        <v/>
      </c>
      <c r="AV185" s="7" t="str">
        <f ca="1">IF(AND($A185&lt;&gt;"",$A185&lt;&gt;"TOTAL"),IF(AND([3]PREMIOS_GRADOS!$CD183&lt;&gt;"",[3]PREMIOS_GRADOS!$CD183&lt;&gt;0),[3]PREMIOS_GRADOS!$CD183,""),IF($A185="TOTAL",SUM(INDIRECT("AV4:AV"&amp;ROW()-1)),""))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IF(AND($A185&lt;&gt;"",$A185&lt;&gt;"TOTAL"),IF(AND([3]PREMIOS_GRADOS!$CG183&lt;&gt;"",[3]PREMIOS_GRADOS!$CG183&lt;&gt;0),[3]PREMIOS_GRADOS!$CG183,""),IF($A185="TOTAL",SUM(INDIRECT("AX4:AX"&amp;ROW()-1)),""))</f>
        <v/>
      </c>
      <c r="AY185" s="7" t="str">
        <f ca="1">IF(AND($A185&lt;&gt;"",$A185&lt;&gt;"TOTAL"),IF(AND([3]PREMIOS_GRADOS!$CI183&lt;&gt;"",[3]PREMIOS_GRADOS!$CI183&lt;&gt;0),[3]PREMIOS_GRADOS!$CI183,""),IF($A185="TOTAL",SUM(INDIRECT("AY4:AY"&amp;ROW()-1)),""))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IF(AND($A185&lt;&gt;"",$A185&lt;&gt;"TOTAL"),IF(AND([3]PREMIOS_GRADOS!$CL183&lt;&gt;"",[3]PREMIOS_GRADOS!$CL183&lt;&gt;0),[3]PREMIOS_GRADOS!$CL183,""),IF($A185="TOTAL",SUM(INDIRECT("BA4:BA"&amp;ROW()-1)),""))</f>
        <v/>
      </c>
      <c r="BB185" s="7" t="str">
        <f ca="1">IF(AND($A185&lt;&gt;"",$A185&lt;&gt;"TOTAL"),IF(AND([3]PREMIOS_GRADOS!$CN183&lt;&gt;"",[3]PREMIOS_GRADOS!$CN183&lt;&gt;0),[3]PREMIOS_GRADOS!$CN183,""),IF($A185="TOTAL",SUM(INDIRECT("BB4:BB"&amp;ROW()-1)),""))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IF(AND($A185&lt;&gt;"",$A185&lt;&gt;"TOTAL"),IF(AND([3]PREMIOS_GRADOS!$CQ183&lt;&gt;"",[3]PREMIOS_GRADOS!$CQ183&lt;&gt;0),[3]PREMIOS_GRADOS!$CQ183,""),IF($A185="TOTAL",SUM(INDIRECT("BD4:BD"&amp;ROW()-1)),""))</f>
        <v/>
      </c>
      <c r="BE185" s="7" t="str">
        <f ca="1">IF(AND($A185&lt;&gt;"",$A185&lt;&gt;"TOTAL"),IF(AND([3]PREMIOS_GRADOS!$CS183&lt;&gt;"",[3]PREMIOS_GRADOS!$CS183&lt;&gt;0),[3]PREMIOS_GRADOS!$CS183,""),IF($A185="TOTAL",SUM(INDIRECT("BE4:BE"&amp;ROW()-1)),""))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IF([3]PREMIOS_GRADOS!$D184&lt;&gt;"",[3]PREMIOS_GRADOS!$D184,IF(AND([3]PREMIOS_GRADOS!$D184="",[3]PREMIOS_GRADOS!$D185="",[3]PREMIOS_GRADOS!$D183=""),"","TOTAL"))</f>
        <v/>
      </c>
      <c r="B186" s="7" t="str">
        <f ca="1">IF(AND($A186&lt;&gt;"",$A186&lt;&gt;"TOTAL"),IF(AND([3]PREMIOS_GRADOS!$E184&lt;&gt;"",[3]PREMIOS_GRADOS!$E184&lt;&gt;0),[3]PREMIOS_GRADOS!$E184,""),IF($A186="TOTAL",SUM(INDIRECT("B4:B"&amp;ROW()-1)),""))</f>
        <v/>
      </c>
      <c r="C186" s="7" t="str">
        <f ca="1">IF(AND($A186&lt;&gt;"",$A186&lt;&gt;"TOTAL"),IF(AND([3]PREMIOS_GRADOS!$G184&lt;&gt;"",[3]PREMIOS_GRADOS!$G184&lt;&gt;0),[3]PREMIOS_GRADOS!$G184,""),IF($A186="TOTAL",SUM(INDIRECT("C4:C"&amp;ROW()-1)),""))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IF(AND($A186&lt;&gt;"",$A186&lt;&gt;"TOTAL"),IF(AND([3]PREMIOS_GRADOS!$J184&lt;&gt;"",[3]PREMIOS_GRADOS!$J184&lt;&gt;0),[3]PREMIOS_GRADOS!$J184,""),IF($A186="TOTAL",SUM(INDIRECT("E4:E"&amp;ROW()-1)),""))</f>
        <v/>
      </c>
      <c r="F186" s="7" t="str">
        <f ca="1">IF(AND($A186&lt;&gt;"",$A186&lt;&gt;"TOTAL"),IF(AND([3]PREMIOS_GRADOS!$L184&lt;&gt;"",[3]PREMIOS_GRADOS!$L184&lt;&gt;0),[3]PREMIOS_GRADOS!$L184,""),IF($A186="TOTAL",SUM(INDIRECT("F4:F"&amp;ROW()-1)),""))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IF(AND($A186&lt;&gt;"",$A186&lt;&gt;"TOTAL"),IF(AND([3]PREMIOS_GRADOS!$O184&lt;&gt;"",[3]PREMIOS_GRADOS!$O184&lt;&gt;0),[3]PREMIOS_GRADOS!$O184,""),IF($A186="TOTAL",SUM(INDIRECT("H4:H"&amp;ROW()-1)),""))</f>
        <v/>
      </c>
      <c r="I186" s="7" t="str">
        <f ca="1">IF(AND($A186&lt;&gt;"",$A186&lt;&gt;"TOTAL"),IF(AND([3]PREMIOS_GRADOS!$Q184&lt;&gt;"",[3]PREMIOS_GRADOS!$Q184&lt;&gt;0),[3]PREMIOS_GRADOS!$Q184,""),IF($A186="TOTAL",SUM(INDIRECT("I4:I"&amp;ROW()-1)),""))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IF(AND($A186&lt;&gt;"",$A186&lt;&gt;"TOTAL"),IF(AND([3]PREMIOS_GRADOS!$T184&lt;&gt;"",[3]PREMIOS_GRADOS!$T184&lt;&gt;0),[3]PREMIOS_GRADOS!$T184,""),IF($A186="TOTAL",SUM(INDIRECT("K4:K"&amp;ROW()-1)),""))</f>
        <v/>
      </c>
      <c r="L186" s="7" t="str">
        <f ca="1">IF(AND($A186&lt;&gt;"",$A186&lt;&gt;"TOTAL"),IF(AND([3]PREMIOS_GRADOS!$V184&lt;&gt;"",[3]PREMIOS_GRADOS!$V184&lt;&gt;0),[3]PREMIOS_GRADOS!$V184,""),IF($A186="TOTAL",SUM(INDIRECT("L4:L"&amp;ROW()-1)),""))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IF(AND($A186&lt;&gt;"",$A186&lt;&gt;"TOTAL"),IF(AND([3]PREMIOS_GRADOS!$Y184&lt;&gt;"",[3]PREMIOS_GRADOS!$Y184&lt;&gt;0),[3]PREMIOS_GRADOS!$Y184,""),IF($A186="TOTAL",SUM(INDIRECT("N4:N"&amp;ROW()-1)),""))</f>
        <v/>
      </c>
      <c r="O186" s="7" t="str">
        <f ca="1">IF(AND($A186&lt;&gt;"",$A186&lt;&gt;"TOTAL"),IF(AND([3]PREMIOS_GRADOS!$AA184&lt;&gt;"",[3]PREMIOS_GRADOS!$AA184&lt;&gt;0),[3]PREMIOS_GRADOS!$AA184,""),IF($A186="TOTAL",SUM(INDIRECT("O4:O"&amp;ROW()-1)),""))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IF(AND($A186&lt;&gt;"",$A186&lt;&gt;"TOTAL"),IF(AND([3]PREMIOS_GRADOS!$AD184&lt;&gt;"",[3]PREMIOS_GRADOS!$AD184&lt;&gt;0),[3]PREMIOS_GRADOS!$AD184,""),IF($A186="TOTAL",SUM(INDIRECT("Q4:Q"&amp;ROW()-1)),""))</f>
        <v/>
      </c>
      <c r="R186" s="7" t="str">
        <f ca="1">IF(AND($A186&lt;&gt;"",$A186&lt;&gt;"TOTAL"),IF(AND([3]PREMIOS_GRADOS!$AF184&lt;&gt;"",[3]PREMIOS_GRADOS!$AF184&lt;&gt;0),[3]PREMIOS_GRADOS!$AF184,""),IF($A186="TOTAL",SUM(INDIRECT("R4:R"&amp;ROW()-1)),""))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IF(AND($A186&lt;&gt;"",$A186&lt;&gt;"TOTAL"),IF(AND([3]PREMIOS_GRADOS!$AI184&lt;&gt;"",[3]PREMIOS_GRADOS!$AI184&lt;&gt;0),[3]PREMIOS_GRADOS!$AI184,""),IF($A186="TOTAL",SUM(INDIRECT("T4:T"&amp;ROW()-1)),""))</f>
        <v/>
      </c>
      <c r="U186" s="7" t="str">
        <f ca="1">IF(AND($A186&lt;&gt;"",$A186&lt;&gt;"TOTAL"),IF(AND([3]PREMIOS_GRADOS!$AK184&lt;&gt;"",[3]PREMIOS_GRADOS!$AK184&lt;&gt;0),[3]PREMIOS_GRADOS!$AK184,""),IF($A186="TOTAL",SUM(INDIRECT("U4:U"&amp;ROW()-1)),""))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IF(AND($A186&lt;&gt;"",$A186&lt;&gt;"TOTAL"),IF(AND([3]PREMIOS_GRADOS!$AN184&lt;&gt;"",[3]PREMIOS_GRADOS!$AN184&lt;&gt;0),[3]PREMIOS_GRADOS!$AN184,""),IF($A186="TOTAL",SUM(INDIRECT("W4:W"&amp;ROW()-1)),""))</f>
        <v/>
      </c>
      <c r="X186" s="7" t="str">
        <f ca="1">IF(AND($A186&lt;&gt;"",$A186&lt;&gt;"TOTAL"),IF(AND([3]PREMIOS_GRADOS!$AP184&lt;&gt;"",[3]PREMIOS_GRADOS!$AP184&lt;&gt;0),[3]PREMIOS_GRADOS!$AP184,""),IF($A186="TOTAL",SUM(INDIRECT("X4:X"&amp;ROW()-1)),""))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IF(AND($A186&lt;&gt;"",$A186&lt;&gt;"TOTAL"),IF(AND([3]PREMIOS_GRADOS!$AS184&lt;&gt;"",[3]PREMIOS_GRADOS!$AS184&lt;&gt;0),[3]PREMIOS_GRADOS!$AS184,""),IF($A186="TOTAL",SUM(INDIRECT("Z4:Z"&amp;ROW()-1)),""))</f>
        <v/>
      </c>
      <c r="AA186" s="7" t="str">
        <f ca="1">IF(AND($A186&lt;&gt;"",$A186&lt;&gt;"TOTAL"),IF(AND([3]PREMIOS_GRADOS!$AU184&lt;&gt;"",[3]PREMIOS_GRADOS!$AU184&lt;&gt;0),[3]PREMIOS_GRADOS!$AU184,""),IF($A186="TOTAL",SUM(INDIRECT("AA4:AA"&amp;ROW()-1)),""))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IF(AND($A186&lt;&gt;"",$A186&lt;&gt;"TOTAL"),IF(AND([3]PREMIOS_GRADOS!$AX184&lt;&gt;"",[3]PREMIOS_GRADOS!$AX184&lt;&gt;0),[3]PREMIOS_GRADOS!$AX184,""),IF($A186="TOTAL",SUM(INDIRECT("AC4:AC"&amp;ROW()-1)),""))</f>
        <v/>
      </c>
      <c r="AD186" s="7" t="str">
        <f ca="1">IF(AND($A186&lt;&gt;"",$A186&lt;&gt;"TOTAL"),IF(AND([3]PREMIOS_GRADOS!$AZ184&lt;&gt;"",[3]PREMIOS_GRADOS!$AZ184&lt;&gt;0),[3]PREMIOS_GRADOS!$AZ184,""),IF($A186="TOTAL",SUM(INDIRECT("AD4:AD"&amp;ROW()-1)),""))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IF(AND($A186&lt;&gt;"",$A186&lt;&gt;"TOTAL"),IF(AND([3]PREMIOS_GRADOS!$BC184&lt;&gt;"",[3]PREMIOS_GRADOS!$BC184&lt;&gt;0),[3]PREMIOS_GRADOS!$BC184,""),IF($A186="TOTAL",SUM(INDIRECT("AF4:AF"&amp;ROW()-1)),""))</f>
        <v/>
      </c>
      <c r="AG186" s="7" t="str">
        <f ca="1">IF(AND($A186&lt;&gt;"",$A186&lt;&gt;"TOTAL"),IF(AND([3]PREMIOS_GRADOS!$BE184&lt;&gt;"",[3]PREMIOS_GRADOS!$BE184&lt;&gt;0),[3]PREMIOS_GRADOS!$BE184,""),IF($A186="TOTAL",SUM(INDIRECT("AG4:AG"&amp;ROW()-1)),""))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IF(AND($A186&lt;&gt;"",$A186&lt;&gt;"TOTAL"),IF(AND([3]PREMIOS_GRADOS!$BH184&lt;&gt;"",[3]PREMIOS_GRADOS!$BH184&lt;&gt;0),[3]PREMIOS_GRADOS!$BH184,""),IF($A186="TOTAL",SUM(INDIRECT("AI4:AI"&amp;ROW()-1)),""))</f>
        <v/>
      </c>
      <c r="AJ186" s="7" t="str">
        <f ca="1">IF(AND($A186&lt;&gt;"",$A186&lt;&gt;"TOTAL"),IF(AND([3]PREMIOS_GRADOS!$BJ184&lt;&gt;"",[3]PREMIOS_GRADOS!$BJ184&lt;&gt;0),[3]PREMIOS_GRADOS!$BJ184,""),IF($A186="TOTAL",SUM(INDIRECT("AJ4:AJ"&amp;ROW()-1)),""))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IF(AND($A186&lt;&gt;"",$A186&lt;&gt;"TOTAL"),IF(AND([3]PREMIOS_GRADOS!$BM184&lt;&gt;"",[3]PREMIOS_GRADOS!$BM184&lt;&gt;0),[3]PREMIOS_GRADOS!$BM184,""),IF($A186="TOTAL",SUM(INDIRECT("AL4:AL"&amp;ROW()-1)),""))</f>
        <v/>
      </c>
      <c r="AM186" s="7" t="str">
        <f ca="1">IF(AND($A186&lt;&gt;"",$A186&lt;&gt;"TOTAL"),IF(AND([3]PREMIOS_GRADOS!$BO184&lt;&gt;"",[3]PREMIOS_GRADOS!$BO184&lt;&gt;0),[3]PREMIOS_GRADOS!$BO184,""),IF($A186="TOTAL",SUM(INDIRECT("AM4:AM"&amp;ROW()-1)),""))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IF(AND($A186&lt;&gt;"",$A186&lt;&gt;"TOTAL"),IF(AND([3]PREMIOS_GRADOS!$BR184&lt;&gt;"",[3]PREMIOS_GRADOS!$BR184&lt;&gt;0),[3]PREMIOS_GRADOS!$BR184,""),IF($A186="TOTAL",SUM(INDIRECT("AO4:AO"&amp;ROW()-1)),""))</f>
        <v/>
      </c>
      <c r="AP186" s="7" t="str">
        <f ca="1">IF(AND($A186&lt;&gt;"",$A186&lt;&gt;"TOTAL"),IF(AND([3]PREMIOS_GRADOS!$BT184&lt;&gt;"",[3]PREMIOS_GRADOS!$BT184&lt;&gt;0),[3]PREMIOS_GRADOS!$BT184,""),IF($A186="TOTAL",SUM(INDIRECT("AP4:AP"&amp;ROW()-1)),""))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IF(AND($A186&lt;&gt;"",$A186&lt;&gt;"TOTAL"),IF(AND([3]PREMIOS_GRADOS!$BW184&lt;&gt;"",[3]PREMIOS_GRADOS!$BW184&lt;&gt;0),[3]PREMIOS_GRADOS!$BW184,""),IF($A186="TOTAL",SUM(INDIRECT("AR4:AR"&amp;ROW()-1)),""))</f>
        <v/>
      </c>
      <c r="AS186" s="7" t="str">
        <f ca="1">IF(AND($A186&lt;&gt;"",$A186&lt;&gt;"TOTAL"),IF(AND([3]PREMIOS_GRADOS!$BY184&lt;&gt;"",[3]PREMIOS_GRADOS!$BY184&lt;&gt;0),[3]PREMIOS_GRADOS!$BY184,""),IF($A186="TOTAL",SUM(INDIRECT("AS4:AS"&amp;ROW()-1)),""))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IF(AND($A186&lt;&gt;"",$A186&lt;&gt;"TOTAL"),IF(AND([3]PREMIOS_GRADOS!$CB184&lt;&gt;"",[3]PREMIOS_GRADOS!$CB184&lt;&gt;0),[3]PREMIOS_GRADOS!$CB184,""),IF($A186="TOTAL",SUM(INDIRECT("AU4:AU"&amp;ROW()-1)),""))</f>
        <v/>
      </c>
      <c r="AV186" s="7" t="str">
        <f ca="1">IF(AND($A186&lt;&gt;"",$A186&lt;&gt;"TOTAL"),IF(AND([3]PREMIOS_GRADOS!$CD184&lt;&gt;"",[3]PREMIOS_GRADOS!$CD184&lt;&gt;0),[3]PREMIOS_GRADOS!$CD184,""),IF($A186="TOTAL",SUM(INDIRECT("AV4:AV"&amp;ROW()-1)),""))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IF(AND($A186&lt;&gt;"",$A186&lt;&gt;"TOTAL"),IF(AND([3]PREMIOS_GRADOS!$CG184&lt;&gt;"",[3]PREMIOS_GRADOS!$CG184&lt;&gt;0),[3]PREMIOS_GRADOS!$CG184,""),IF($A186="TOTAL",SUM(INDIRECT("AX4:AX"&amp;ROW()-1)),""))</f>
        <v/>
      </c>
      <c r="AY186" s="7" t="str">
        <f ca="1">IF(AND($A186&lt;&gt;"",$A186&lt;&gt;"TOTAL"),IF(AND([3]PREMIOS_GRADOS!$CI184&lt;&gt;"",[3]PREMIOS_GRADOS!$CI184&lt;&gt;0),[3]PREMIOS_GRADOS!$CI184,""),IF($A186="TOTAL",SUM(INDIRECT("AY4:AY"&amp;ROW()-1)),""))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IF(AND($A186&lt;&gt;"",$A186&lt;&gt;"TOTAL"),IF(AND([3]PREMIOS_GRADOS!$CL184&lt;&gt;"",[3]PREMIOS_GRADOS!$CL184&lt;&gt;0),[3]PREMIOS_GRADOS!$CL184,""),IF($A186="TOTAL",SUM(INDIRECT("BA4:BA"&amp;ROW()-1)),""))</f>
        <v/>
      </c>
      <c r="BB186" s="7" t="str">
        <f ca="1">IF(AND($A186&lt;&gt;"",$A186&lt;&gt;"TOTAL"),IF(AND([3]PREMIOS_GRADOS!$CN184&lt;&gt;"",[3]PREMIOS_GRADOS!$CN184&lt;&gt;0),[3]PREMIOS_GRADOS!$CN184,""),IF($A186="TOTAL",SUM(INDIRECT("BB4:BB"&amp;ROW()-1)),""))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IF(AND($A186&lt;&gt;"",$A186&lt;&gt;"TOTAL"),IF(AND([3]PREMIOS_GRADOS!$CQ184&lt;&gt;"",[3]PREMIOS_GRADOS!$CQ184&lt;&gt;0),[3]PREMIOS_GRADOS!$CQ184,""),IF($A186="TOTAL",SUM(INDIRECT("BD4:BD"&amp;ROW()-1)),""))</f>
        <v/>
      </c>
      <c r="BE186" s="7" t="str">
        <f ca="1">IF(AND($A186&lt;&gt;"",$A186&lt;&gt;"TOTAL"),IF(AND([3]PREMIOS_GRADOS!$CS184&lt;&gt;"",[3]PREMIOS_GRADOS!$CS184&lt;&gt;0),[3]PREMIOS_GRADOS!$CS184,""),IF($A186="TOTAL",SUM(INDIRECT("BE4:BE"&amp;ROW()-1)),""))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IF([3]PREMIOS_GRADOS!$D185&lt;&gt;"",[3]PREMIOS_GRADOS!$D185,IF(AND([3]PREMIOS_GRADOS!$D185="",[3]PREMIOS_GRADOS!$D186="",[3]PREMIOS_GRADOS!$D184=""),"","TOTAL"))</f>
        <v/>
      </c>
      <c r="B187" s="7" t="str">
        <f ca="1">IF(AND($A187&lt;&gt;"",$A187&lt;&gt;"TOTAL"),IF(AND([3]PREMIOS_GRADOS!$E185&lt;&gt;"",[3]PREMIOS_GRADOS!$E185&lt;&gt;0),[3]PREMIOS_GRADOS!$E185,""),IF($A187="TOTAL",SUM(INDIRECT("B4:B"&amp;ROW()-1)),""))</f>
        <v/>
      </c>
      <c r="C187" s="7" t="str">
        <f ca="1">IF(AND($A187&lt;&gt;"",$A187&lt;&gt;"TOTAL"),IF(AND([3]PREMIOS_GRADOS!$G185&lt;&gt;"",[3]PREMIOS_GRADOS!$G185&lt;&gt;0),[3]PREMIOS_GRADOS!$G185,""),IF($A187="TOTAL",SUM(INDIRECT("C4:C"&amp;ROW()-1)),""))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IF(AND($A187&lt;&gt;"",$A187&lt;&gt;"TOTAL"),IF(AND([3]PREMIOS_GRADOS!$J185&lt;&gt;"",[3]PREMIOS_GRADOS!$J185&lt;&gt;0),[3]PREMIOS_GRADOS!$J185,""),IF($A187="TOTAL",SUM(INDIRECT("E4:E"&amp;ROW()-1)),""))</f>
        <v/>
      </c>
      <c r="F187" s="7" t="str">
        <f ca="1">IF(AND($A187&lt;&gt;"",$A187&lt;&gt;"TOTAL"),IF(AND([3]PREMIOS_GRADOS!$L185&lt;&gt;"",[3]PREMIOS_GRADOS!$L185&lt;&gt;0),[3]PREMIOS_GRADOS!$L185,""),IF($A187="TOTAL",SUM(INDIRECT("F4:F"&amp;ROW()-1)),""))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IF(AND($A187&lt;&gt;"",$A187&lt;&gt;"TOTAL"),IF(AND([3]PREMIOS_GRADOS!$O185&lt;&gt;"",[3]PREMIOS_GRADOS!$O185&lt;&gt;0),[3]PREMIOS_GRADOS!$O185,""),IF($A187="TOTAL",SUM(INDIRECT("H4:H"&amp;ROW()-1)),""))</f>
        <v/>
      </c>
      <c r="I187" s="7" t="str">
        <f ca="1">IF(AND($A187&lt;&gt;"",$A187&lt;&gt;"TOTAL"),IF(AND([3]PREMIOS_GRADOS!$Q185&lt;&gt;"",[3]PREMIOS_GRADOS!$Q185&lt;&gt;0),[3]PREMIOS_GRADOS!$Q185,""),IF($A187="TOTAL",SUM(INDIRECT("I4:I"&amp;ROW()-1)),""))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IF(AND($A187&lt;&gt;"",$A187&lt;&gt;"TOTAL"),IF(AND([3]PREMIOS_GRADOS!$T185&lt;&gt;"",[3]PREMIOS_GRADOS!$T185&lt;&gt;0),[3]PREMIOS_GRADOS!$T185,""),IF($A187="TOTAL",SUM(INDIRECT("K4:K"&amp;ROW()-1)),""))</f>
        <v/>
      </c>
      <c r="L187" s="7" t="str">
        <f ca="1">IF(AND($A187&lt;&gt;"",$A187&lt;&gt;"TOTAL"),IF(AND([3]PREMIOS_GRADOS!$V185&lt;&gt;"",[3]PREMIOS_GRADOS!$V185&lt;&gt;0),[3]PREMIOS_GRADOS!$V185,""),IF($A187="TOTAL",SUM(INDIRECT("L4:L"&amp;ROW()-1)),""))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IF(AND($A187&lt;&gt;"",$A187&lt;&gt;"TOTAL"),IF(AND([3]PREMIOS_GRADOS!$Y185&lt;&gt;"",[3]PREMIOS_GRADOS!$Y185&lt;&gt;0),[3]PREMIOS_GRADOS!$Y185,""),IF($A187="TOTAL",SUM(INDIRECT("N4:N"&amp;ROW()-1)),""))</f>
        <v/>
      </c>
      <c r="O187" s="7" t="str">
        <f ca="1">IF(AND($A187&lt;&gt;"",$A187&lt;&gt;"TOTAL"),IF(AND([3]PREMIOS_GRADOS!$AA185&lt;&gt;"",[3]PREMIOS_GRADOS!$AA185&lt;&gt;0),[3]PREMIOS_GRADOS!$AA185,""),IF($A187="TOTAL",SUM(INDIRECT("O4:O"&amp;ROW()-1)),""))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IF(AND($A187&lt;&gt;"",$A187&lt;&gt;"TOTAL"),IF(AND([3]PREMIOS_GRADOS!$AD185&lt;&gt;"",[3]PREMIOS_GRADOS!$AD185&lt;&gt;0),[3]PREMIOS_GRADOS!$AD185,""),IF($A187="TOTAL",SUM(INDIRECT("Q4:Q"&amp;ROW()-1)),""))</f>
        <v/>
      </c>
      <c r="R187" s="7" t="str">
        <f ca="1">IF(AND($A187&lt;&gt;"",$A187&lt;&gt;"TOTAL"),IF(AND([3]PREMIOS_GRADOS!$AF185&lt;&gt;"",[3]PREMIOS_GRADOS!$AF185&lt;&gt;0),[3]PREMIOS_GRADOS!$AF185,""),IF($A187="TOTAL",SUM(INDIRECT("R4:R"&amp;ROW()-1)),""))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IF(AND($A187&lt;&gt;"",$A187&lt;&gt;"TOTAL"),IF(AND([3]PREMIOS_GRADOS!$AI185&lt;&gt;"",[3]PREMIOS_GRADOS!$AI185&lt;&gt;0),[3]PREMIOS_GRADOS!$AI185,""),IF($A187="TOTAL",SUM(INDIRECT("T4:T"&amp;ROW()-1)),""))</f>
        <v/>
      </c>
      <c r="U187" s="7" t="str">
        <f ca="1">IF(AND($A187&lt;&gt;"",$A187&lt;&gt;"TOTAL"),IF(AND([3]PREMIOS_GRADOS!$AK185&lt;&gt;"",[3]PREMIOS_GRADOS!$AK185&lt;&gt;0),[3]PREMIOS_GRADOS!$AK185,""),IF($A187="TOTAL",SUM(INDIRECT("U4:U"&amp;ROW()-1)),""))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IF(AND($A187&lt;&gt;"",$A187&lt;&gt;"TOTAL"),IF(AND([3]PREMIOS_GRADOS!$AN185&lt;&gt;"",[3]PREMIOS_GRADOS!$AN185&lt;&gt;0),[3]PREMIOS_GRADOS!$AN185,""),IF($A187="TOTAL",SUM(INDIRECT("W4:W"&amp;ROW()-1)),""))</f>
        <v/>
      </c>
      <c r="X187" s="7" t="str">
        <f ca="1">IF(AND($A187&lt;&gt;"",$A187&lt;&gt;"TOTAL"),IF(AND([3]PREMIOS_GRADOS!$AP185&lt;&gt;"",[3]PREMIOS_GRADOS!$AP185&lt;&gt;0),[3]PREMIOS_GRADOS!$AP185,""),IF($A187="TOTAL",SUM(INDIRECT("X4:X"&amp;ROW()-1)),""))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IF(AND($A187&lt;&gt;"",$A187&lt;&gt;"TOTAL"),IF(AND([3]PREMIOS_GRADOS!$AS185&lt;&gt;"",[3]PREMIOS_GRADOS!$AS185&lt;&gt;0),[3]PREMIOS_GRADOS!$AS185,""),IF($A187="TOTAL",SUM(INDIRECT("Z4:Z"&amp;ROW()-1)),""))</f>
        <v/>
      </c>
      <c r="AA187" s="7" t="str">
        <f ca="1">IF(AND($A187&lt;&gt;"",$A187&lt;&gt;"TOTAL"),IF(AND([3]PREMIOS_GRADOS!$AU185&lt;&gt;"",[3]PREMIOS_GRADOS!$AU185&lt;&gt;0),[3]PREMIOS_GRADOS!$AU185,""),IF($A187="TOTAL",SUM(INDIRECT("AA4:AA"&amp;ROW()-1)),""))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IF(AND($A187&lt;&gt;"",$A187&lt;&gt;"TOTAL"),IF(AND([3]PREMIOS_GRADOS!$AX185&lt;&gt;"",[3]PREMIOS_GRADOS!$AX185&lt;&gt;0),[3]PREMIOS_GRADOS!$AX185,""),IF($A187="TOTAL",SUM(INDIRECT("AC4:AC"&amp;ROW()-1)),""))</f>
        <v/>
      </c>
      <c r="AD187" s="7" t="str">
        <f ca="1">IF(AND($A187&lt;&gt;"",$A187&lt;&gt;"TOTAL"),IF(AND([3]PREMIOS_GRADOS!$AZ185&lt;&gt;"",[3]PREMIOS_GRADOS!$AZ185&lt;&gt;0),[3]PREMIOS_GRADOS!$AZ185,""),IF($A187="TOTAL",SUM(INDIRECT("AD4:AD"&amp;ROW()-1)),""))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IF(AND($A187&lt;&gt;"",$A187&lt;&gt;"TOTAL"),IF(AND([3]PREMIOS_GRADOS!$BC185&lt;&gt;"",[3]PREMIOS_GRADOS!$BC185&lt;&gt;0),[3]PREMIOS_GRADOS!$BC185,""),IF($A187="TOTAL",SUM(INDIRECT("AF4:AF"&amp;ROW()-1)),""))</f>
        <v/>
      </c>
      <c r="AG187" s="7" t="str">
        <f ca="1">IF(AND($A187&lt;&gt;"",$A187&lt;&gt;"TOTAL"),IF(AND([3]PREMIOS_GRADOS!$BE185&lt;&gt;"",[3]PREMIOS_GRADOS!$BE185&lt;&gt;0),[3]PREMIOS_GRADOS!$BE185,""),IF($A187="TOTAL",SUM(INDIRECT("AG4:AG"&amp;ROW()-1)),""))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IF(AND($A187&lt;&gt;"",$A187&lt;&gt;"TOTAL"),IF(AND([3]PREMIOS_GRADOS!$BH185&lt;&gt;"",[3]PREMIOS_GRADOS!$BH185&lt;&gt;0),[3]PREMIOS_GRADOS!$BH185,""),IF($A187="TOTAL",SUM(INDIRECT("AI4:AI"&amp;ROW()-1)),""))</f>
        <v/>
      </c>
      <c r="AJ187" s="7" t="str">
        <f ca="1">IF(AND($A187&lt;&gt;"",$A187&lt;&gt;"TOTAL"),IF(AND([3]PREMIOS_GRADOS!$BJ185&lt;&gt;"",[3]PREMIOS_GRADOS!$BJ185&lt;&gt;0),[3]PREMIOS_GRADOS!$BJ185,""),IF($A187="TOTAL",SUM(INDIRECT("AJ4:AJ"&amp;ROW()-1)),""))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IF(AND($A187&lt;&gt;"",$A187&lt;&gt;"TOTAL"),IF(AND([3]PREMIOS_GRADOS!$BM185&lt;&gt;"",[3]PREMIOS_GRADOS!$BM185&lt;&gt;0),[3]PREMIOS_GRADOS!$BM185,""),IF($A187="TOTAL",SUM(INDIRECT("AL4:AL"&amp;ROW()-1)),""))</f>
        <v/>
      </c>
      <c r="AM187" s="7" t="str">
        <f ca="1">IF(AND($A187&lt;&gt;"",$A187&lt;&gt;"TOTAL"),IF(AND([3]PREMIOS_GRADOS!$BO185&lt;&gt;"",[3]PREMIOS_GRADOS!$BO185&lt;&gt;0),[3]PREMIOS_GRADOS!$BO185,""),IF($A187="TOTAL",SUM(INDIRECT("AM4:AM"&amp;ROW()-1)),""))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IF(AND($A187&lt;&gt;"",$A187&lt;&gt;"TOTAL"),IF(AND([3]PREMIOS_GRADOS!$BR185&lt;&gt;"",[3]PREMIOS_GRADOS!$BR185&lt;&gt;0),[3]PREMIOS_GRADOS!$BR185,""),IF($A187="TOTAL",SUM(INDIRECT("AO4:AO"&amp;ROW()-1)),""))</f>
        <v/>
      </c>
      <c r="AP187" s="7" t="str">
        <f ca="1">IF(AND($A187&lt;&gt;"",$A187&lt;&gt;"TOTAL"),IF(AND([3]PREMIOS_GRADOS!$BT185&lt;&gt;"",[3]PREMIOS_GRADOS!$BT185&lt;&gt;0),[3]PREMIOS_GRADOS!$BT185,""),IF($A187="TOTAL",SUM(INDIRECT("AP4:AP"&amp;ROW()-1)),""))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IF(AND($A187&lt;&gt;"",$A187&lt;&gt;"TOTAL"),IF(AND([3]PREMIOS_GRADOS!$BW185&lt;&gt;"",[3]PREMIOS_GRADOS!$BW185&lt;&gt;0),[3]PREMIOS_GRADOS!$BW185,""),IF($A187="TOTAL",SUM(INDIRECT("AR4:AR"&amp;ROW()-1)),""))</f>
        <v/>
      </c>
      <c r="AS187" s="7" t="str">
        <f ca="1">IF(AND($A187&lt;&gt;"",$A187&lt;&gt;"TOTAL"),IF(AND([3]PREMIOS_GRADOS!$BY185&lt;&gt;"",[3]PREMIOS_GRADOS!$BY185&lt;&gt;0),[3]PREMIOS_GRADOS!$BY185,""),IF($A187="TOTAL",SUM(INDIRECT("AS4:AS"&amp;ROW()-1)),""))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IF(AND($A187&lt;&gt;"",$A187&lt;&gt;"TOTAL"),IF(AND([3]PREMIOS_GRADOS!$CB185&lt;&gt;"",[3]PREMIOS_GRADOS!$CB185&lt;&gt;0),[3]PREMIOS_GRADOS!$CB185,""),IF($A187="TOTAL",SUM(INDIRECT("AU4:AU"&amp;ROW()-1)),""))</f>
        <v/>
      </c>
      <c r="AV187" s="7" t="str">
        <f ca="1">IF(AND($A187&lt;&gt;"",$A187&lt;&gt;"TOTAL"),IF(AND([3]PREMIOS_GRADOS!$CD185&lt;&gt;"",[3]PREMIOS_GRADOS!$CD185&lt;&gt;0),[3]PREMIOS_GRADOS!$CD185,""),IF($A187="TOTAL",SUM(INDIRECT("AV4:AV"&amp;ROW()-1)),""))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IF(AND($A187&lt;&gt;"",$A187&lt;&gt;"TOTAL"),IF(AND([3]PREMIOS_GRADOS!$CG185&lt;&gt;"",[3]PREMIOS_GRADOS!$CG185&lt;&gt;0),[3]PREMIOS_GRADOS!$CG185,""),IF($A187="TOTAL",SUM(INDIRECT("AX4:AX"&amp;ROW()-1)),""))</f>
        <v/>
      </c>
      <c r="AY187" s="7" t="str">
        <f ca="1">IF(AND($A187&lt;&gt;"",$A187&lt;&gt;"TOTAL"),IF(AND([3]PREMIOS_GRADOS!$CI185&lt;&gt;"",[3]PREMIOS_GRADOS!$CI185&lt;&gt;0),[3]PREMIOS_GRADOS!$CI185,""),IF($A187="TOTAL",SUM(INDIRECT("AY4:AY"&amp;ROW()-1)),""))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IF(AND($A187&lt;&gt;"",$A187&lt;&gt;"TOTAL"),IF(AND([3]PREMIOS_GRADOS!$CL185&lt;&gt;"",[3]PREMIOS_GRADOS!$CL185&lt;&gt;0),[3]PREMIOS_GRADOS!$CL185,""),IF($A187="TOTAL",SUM(INDIRECT("BA4:BA"&amp;ROW()-1)),""))</f>
        <v/>
      </c>
      <c r="BB187" s="7" t="str">
        <f ca="1">IF(AND($A187&lt;&gt;"",$A187&lt;&gt;"TOTAL"),IF(AND([3]PREMIOS_GRADOS!$CN185&lt;&gt;"",[3]PREMIOS_GRADOS!$CN185&lt;&gt;0),[3]PREMIOS_GRADOS!$CN185,""),IF($A187="TOTAL",SUM(INDIRECT("BB4:BB"&amp;ROW()-1)),""))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IF(AND($A187&lt;&gt;"",$A187&lt;&gt;"TOTAL"),IF(AND([3]PREMIOS_GRADOS!$CQ185&lt;&gt;"",[3]PREMIOS_GRADOS!$CQ185&lt;&gt;0),[3]PREMIOS_GRADOS!$CQ185,""),IF($A187="TOTAL",SUM(INDIRECT("BD4:BD"&amp;ROW()-1)),""))</f>
        <v/>
      </c>
      <c r="BE187" s="7" t="str">
        <f ca="1">IF(AND($A187&lt;&gt;"",$A187&lt;&gt;"TOTAL"),IF(AND([3]PREMIOS_GRADOS!$CS185&lt;&gt;"",[3]PREMIOS_GRADOS!$CS185&lt;&gt;0),[3]PREMIOS_GRADOS!$CS185,""),IF($A187="TOTAL",SUM(INDIRECT("BE4:BE"&amp;ROW()-1)),""))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IF([3]PREMIOS_GRADOS!$D186&lt;&gt;"",[3]PREMIOS_GRADOS!$D186,IF(AND([3]PREMIOS_GRADOS!$D186="",[3]PREMIOS_GRADOS!$D187="",[3]PREMIOS_GRADOS!$D185=""),"","TOTAL"))</f>
        <v/>
      </c>
      <c r="B188" s="7" t="str">
        <f ca="1">IF(AND($A188&lt;&gt;"",$A188&lt;&gt;"TOTAL"),IF(AND([3]PREMIOS_GRADOS!$E186&lt;&gt;"",[3]PREMIOS_GRADOS!$E186&lt;&gt;0),[3]PREMIOS_GRADOS!$E186,""),IF($A188="TOTAL",SUM(INDIRECT("B4:B"&amp;ROW()-1)),""))</f>
        <v/>
      </c>
      <c r="C188" s="7" t="str">
        <f ca="1">IF(AND($A188&lt;&gt;"",$A188&lt;&gt;"TOTAL"),IF(AND([3]PREMIOS_GRADOS!$G186&lt;&gt;"",[3]PREMIOS_GRADOS!$G186&lt;&gt;0),[3]PREMIOS_GRADOS!$G186,""),IF($A188="TOTAL",SUM(INDIRECT("C4:C"&amp;ROW()-1)),""))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IF(AND($A188&lt;&gt;"",$A188&lt;&gt;"TOTAL"),IF(AND([3]PREMIOS_GRADOS!$J186&lt;&gt;"",[3]PREMIOS_GRADOS!$J186&lt;&gt;0),[3]PREMIOS_GRADOS!$J186,""),IF($A188="TOTAL",SUM(INDIRECT("E4:E"&amp;ROW()-1)),""))</f>
        <v/>
      </c>
      <c r="F188" s="7" t="str">
        <f ca="1">IF(AND($A188&lt;&gt;"",$A188&lt;&gt;"TOTAL"),IF(AND([3]PREMIOS_GRADOS!$L186&lt;&gt;"",[3]PREMIOS_GRADOS!$L186&lt;&gt;0),[3]PREMIOS_GRADOS!$L186,""),IF($A188="TOTAL",SUM(INDIRECT("F4:F"&amp;ROW()-1)),""))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IF(AND($A188&lt;&gt;"",$A188&lt;&gt;"TOTAL"),IF(AND([3]PREMIOS_GRADOS!$O186&lt;&gt;"",[3]PREMIOS_GRADOS!$O186&lt;&gt;0),[3]PREMIOS_GRADOS!$O186,""),IF($A188="TOTAL",SUM(INDIRECT("H4:H"&amp;ROW()-1)),""))</f>
        <v/>
      </c>
      <c r="I188" s="7" t="str">
        <f ca="1">IF(AND($A188&lt;&gt;"",$A188&lt;&gt;"TOTAL"),IF(AND([3]PREMIOS_GRADOS!$Q186&lt;&gt;"",[3]PREMIOS_GRADOS!$Q186&lt;&gt;0),[3]PREMIOS_GRADOS!$Q186,""),IF($A188="TOTAL",SUM(INDIRECT("I4:I"&amp;ROW()-1)),""))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IF(AND($A188&lt;&gt;"",$A188&lt;&gt;"TOTAL"),IF(AND([3]PREMIOS_GRADOS!$T186&lt;&gt;"",[3]PREMIOS_GRADOS!$T186&lt;&gt;0),[3]PREMIOS_GRADOS!$T186,""),IF($A188="TOTAL",SUM(INDIRECT("K4:K"&amp;ROW()-1)),""))</f>
        <v/>
      </c>
      <c r="L188" s="7" t="str">
        <f ca="1">IF(AND($A188&lt;&gt;"",$A188&lt;&gt;"TOTAL"),IF(AND([3]PREMIOS_GRADOS!$V186&lt;&gt;"",[3]PREMIOS_GRADOS!$V186&lt;&gt;0),[3]PREMIOS_GRADOS!$V186,""),IF($A188="TOTAL",SUM(INDIRECT("L4:L"&amp;ROW()-1)),""))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IF(AND($A188&lt;&gt;"",$A188&lt;&gt;"TOTAL"),IF(AND([3]PREMIOS_GRADOS!$Y186&lt;&gt;"",[3]PREMIOS_GRADOS!$Y186&lt;&gt;0),[3]PREMIOS_GRADOS!$Y186,""),IF($A188="TOTAL",SUM(INDIRECT("N4:N"&amp;ROW()-1)),""))</f>
        <v/>
      </c>
      <c r="O188" s="7" t="str">
        <f ca="1">IF(AND($A188&lt;&gt;"",$A188&lt;&gt;"TOTAL"),IF(AND([3]PREMIOS_GRADOS!$AA186&lt;&gt;"",[3]PREMIOS_GRADOS!$AA186&lt;&gt;0),[3]PREMIOS_GRADOS!$AA186,""),IF($A188="TOTAL",SUM(INDIRECT("O4:O"&amp;ROW()-1)),""))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IF(AND($A188&lt;&gt;"",$A188&lt;&gt;"TOTAL"),IF(AND([3]PREMIOS_GRADOS!$AD186&lt;&gt;"",[3]PREMIOS_GRADOS!$AD186&lt;&gt;0),[3]PREMIOS_GRADOS!$AD186,""),IF($A188="TOTAL",SUM(INDIRECT("Q4:Q"&amp;ROW()-1)),""))</f>
        <v/>
      </c>
      <c r="R188" s="7" t="str">
        <f ca="1">IF(AND($A188&lt;&gt;"",$A188&lt;&gt;"TOTAL"),IF(AND([3]PREMIOS_GRADOS!$AF186&lt;&gt;"",[3]PREMIOS_GRADOS!$AF186&lt;&gt;0),[3]PREMIOS_GRADOS!$AF186,""),IF($A188="TOTAL",SUM(INDIRECT("R4:R"&amp;ROW()-1)),""))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IF(AND($A188&lt;&gt;"",$A188&lt;&gt;"TOTAL"),IF(AND([3]PREMIOS_GRADOS!$AI186&lt;&gt;"",[3]PREMIOS_GRADOS!$AI186&lt;&gt;0),[3]PREMIOS_GRADOS!$AI186,""),IF($A188="TOTAL",SUM(INDIRECT("T4:T"&amp;ROW()-1)),""))</f>
        <v/>
      </c>
      <c r="U188" s="7" t="str">
        <f ca="1">IF(AND($A188&lt;&gt;"",$A188&lt;&gt;"TOTAL"),IF(AND([3]PREMIOS_GRADOS!$AK186&lt;&gt;"",[3]PREMIOS_GRADOS!$AK186&lt;&gt;0),[3]PREMIOS_GRADOS!$AK186,""),IF($A188="TOTAL",SUM(INDIRECT("U4:U"&amp;ROW()-1)),""))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IF(AND($A188&lt;&gt;"",$A188&lt;&gt;"TOTAL"),IF(AND([3]PREMIOS_GRADOS!$AN186&lt;&gt;"",[3]PREMIOS_GRADOS!$AN186&lt;&gt;0),[3]PREMIOS_GRADOS!$AN186,""),IF($A188="TOTAL",SUM(INDIRECT("W4:W"&amp;ROW()-1)),""))</f>
        <v/>
      </c>
      <c r="X188" s="7" t="str">
        <f ca="1">IF(AND($A188&lt;&gt;"",$A188&lt;&gt;"TOTAL"),IF(AND([3]PREMIOS_GRADOS!$AP186&lt;&gt;"",[3]PREMIOS_GRADOS!$AP186&lt;&gt;0),[3]PREMIOS_GRADOS!$AP186,""),IF($A188="TOTAL",SUM(INDIRECT("X4:X"&amp;ROW()-1)),""))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IF(AND($A188&lt;&gt;"",$A188&lt;&gt;"TOTAL"),IF(AND([3]PREMIOS_GRADOS!$AS186&lt;&gt;"",[3]PREMIOS_GRADOS!$AS186&lt;&gt;0),[3]PREMIOS_GRADOS!$AS186,""),IF($A188="TOTAL",SUM(INDIRECT("Z4:Z"&amp;ROW()-1)),""))</f>
        <v/>
      </c>
      <c r="AA188" s="7" t="str">
        <f ca="1">IF(AND($A188&lt;&gt;"",$A188&lt;&gt;"TOTAL"),IF(AND([3]PREMIOS_GRADOS!$AU186&lt;&gt;"",[3]PREMIOS_GRADOS!$AU186&lt;&gt;0),[3]PREMIOS_GRADOS!$AU186,""),IF($A188="TOTAL",SUM(INDIRECT("AA4:AA"&amp;ROW()-1)),""))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IF(AND($A188&lt;&gt;"",$A188&lt;&gt;"TOTAL"),IF(AND([3]PREMIOS_GRADOS!$AX186&lt;&gt;"",[3]PREMIOS_GRADOS!$AX186&lt;&gt;0),[3]PREMIOS_GRADOS!$AX186,""),IF($A188="TOTAL",SUM(INDIRECT("AC4:AC"&amp;ROW()-1)),""))</f>
        <v/>
      </c>
      <c r="AD188" s="7" t="str">
        <f ca="1">IF(AND($A188&lt;&gt;"",$A188&lt;&gt;"TOTAL"),IF(AND([3]PREMIOS_GRADOS!$AZ186&lt;&gt;"",[3]PREMIOS_GRADOS!$AZ186&lt;&gt;0),[3]PREMIOS_GRADOS!$AZ186,""),IF($A188="TOTAL",SUM(INDIRECT("AD4:AD"&amp;ROW()-1)),""))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IF(AND($A188&lt;&gt;"",$A188&lt;&gt;"TOTAL"),IF(AND([3]PREMIOS_GRADOS!$BC186&lt;&gt;"",[3]PREMIOS_GRADOS!$BC186&lt;&gt;0),[3]PREMIOS_GRADOS!$BC186,""),IF($A188="TOTAL",SUM(INDIRECT("AF4:AF"&amp;ROW()-1)),""))</f>
        <v/>
      </c>
      <c r="AG188" s="7" t="str">
        <f ca="1">IF(AND($A188&lt;&gt;"",$A188&lt;&gt;"TOTAL"),IF(AND([3]PREMIOS_GRADOS!$BE186&lt;&gt;"",[3]PREMIOS_GRADOS!$BE186&lt;&gt;0),[3]PREMIOS_GRADOS!$BE186,""),IF($A188="TOTAL",SUM(INDIRECT("AG4:AG"&amp;ROW()-1)),""))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IF(AND($A188&lt;&gt;"",$A188&lt;&gt;"TOTAL"),IF(AND([3]PREMIOS_GRADOS!$BH186&lt;&gt;"",[3]PREMIOS_GRADOS!$BH186&lt;&gt;0),[3]PREMIOS_GRADOS!$BH186,""),IF($A188="TOTAL",SUM(INDIRECT("AI4:AI"&amp;ROW()-1)),""))</f>
        <v/>
      </c>
      <c r="AJ188" s="7" t="str">
        <f ca="1">IF(AND($A188&lt;&gt;"",$A188&lt;&gt;"TOTAL"),IF(AND([3]PREMIOS_GRADOS!$BJ186&lt;&gt;"",[3]PREMIOS_GRADOS!$BJ186&lt;&gt;0),[3]PREMIOS_GRADOS!$BJ186,""),IF($A188="TOTAL",SUM(INDIRECT("AJ4:AJ"&amp;ROW()-1)),""))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IF(AND($A188&lt;&gt;"",$A188&lt;&gt;"TOTAL"),IF(AND([3]PREMIOS_GRADOS!$BM186&lt;&gt;"",[3]PREMIOS_GRADOS!$BM186&lt;&gt;0),[3]PREMIOS_GRADOS!$BM186,""),IF($A188="TOTAL",SUM(INDIRECT("AL4:AL"&amp;ROW()-1)),""))</f>
        <v/>
      </c>
      <c r="AM188" s="7" t="str">
        <f ca="1">IF(AND($A188&lt;&gt;"",$A188&lt;&gt;"TOTAL"),IF(AND([3]PREMIOS_GRADOS!$BO186&lt;&gt;"",[3]PREMIOS_GRADOS!$BO186&lt;&gt;0),[3]PREMIOS_GRADOS!$BO186,""),IF($A188="TOTAL",SUM(INDIRECT("AM4:AM"&amp;ROW()-1)),""))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IF(AND($A188&lt;&gt;"",$A188&lt;&gt;"TOTAL"),IF(AND([3]PREMIOS_GRADOS!$BR186&lt;&gt;"",[3]PREMIOS_GRADOS!$BR186&lt;&gt;0),[3]PREMIOS_GRADOS!$BR186,""),IF($A188="TOTAL",SUM(INDIRECT("AO4:AO"&amp;ROW()-1)),""))</f>
        <v/>
      </c>
      <c r="AP188" s="7" t="str">
        <f ca="1">IF(AND($A188&lt;&gt;"",$A188&lt;&gt;"TOTAL"),IF(AND([3]PREMIOS_GRADOS!$BT186&lt;&gt;"",[3]PREMIOS_GRADOS!$BT186&lt;&gt;0),[3]PREMIOS_GRADOS!$BT186,""),IF($A188="TOTAL",SUM(INDIRECT("AP4:AP"&amp;ROW()-1)),""))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IF(AND($A188&lt;&gt;"",$A188&lt;&gt;"TOTAL"),IF(AND([3]PREMIOS_GRADOS!$BW186&lt;&gt;"",[3]PREMIOS_GRADOS!$BW186&lt;&gt;0),[3]PREMIOS_GRADOS!$BW186,""),IF($A188="TOTAL",SUM(INDIRECT("AR4:AR"&amp;ROW()-1)),""))</f>
        <v/>
      </c>
      <c r="AS188" s="7" t="str">
        <f ca="1">IF(AND($A188&lt;&gt;"",$A188&lt;&gt;"TOTAL"),IF(AND([3]PREMIOS_GRADOS!$BY186&lt;&gt;"",[3]PREMIOS_GRADOS!$BY186&lt;&gt;0),[3]PREMIOS_GRADOS!$BY186,""),IF($A188="TOTAL",SUM(INDIRECT("AS4:AS"&amp;ROW()-1)),""))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IF(AND($A188&lt;&gt;"",$A188&lt;&gt;"TOTAL"),IF(AND([3]PREMIOS_GRADOS!$CB186&lt;&gt;"",[3]PREMIOS_GRADOS!$CB186&lt;&gt;0),[3]PREMIOS_GRADOS!$CB186,""),IF($A188="TOTAL",SUM(INDIRECT("AU4:AU"&amp;ROW()-1)),""))</f>
        <v/>
      </c>
      <c r="AV188" s="7" t="str">
        <f ca="1">IF(AND($A188&lt;&gt;"",$A188&lt;&gt;"TOTAL"),IF(AND([3]PREMIOS_GRADOS!$CD186&lt;&gt;"",[3]PREMIOS_GRADOS!$CD186&lt;&gt;0),[3]PREMIOS_GRADOS!$CD186,""),IF($A188="TOTAL",SUM(INDIRECT("AV4:AV"&amp;ROW()-1)),""))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IF(AND($A188&lt;&gt;"",$A188&lt;&gt;"TOTAL"),IF(AND([3]PREMIOS_GRADOS!$CG186&lt;&gt;"",[3]PREMIOS_GRADOS!$CG186&lt;&gt;0),[3]PREMIOS_GRADOS!$CG186,""),IF($A188="TOTAL",SUM(INDIRECT("AX4:AX"&amp;ROW()-1)),""))</f>
        <v/>
      </c>
      <c r="AY188" s="7" t="str">
        <f ca="1">IF(AND($A188&lt;&gt;"",$A188&lt;&gt;"TOTAL"),IF(AND([3]PREMIOS_GRADOS!$CI186&lt;&gt;"",[3]PREMIOS_GRADOS!$CI186&lt;&gt;0),[3]PREMIOS_GRADOS!$CI186,""),IF($A188="TOTAL",SUM(INDIRECT("AY4:AY"&amp;ROW()-1)),""))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IF(AND($A188&lt;&gt;"",$A188&lt;&gt;"TOTAL"),IF(AND([3]PREMIOS_GRADOS!$CL186&lt;&gt;"",[3]PREMIOS_GRADOS!$CL186&lt;&gt;0),[3]PREMIOS_GRADOS!$CL186,""),IF($A188="TOTAL",SUM(INDIRECT("BA4:BA"&amp;ROW()-1)),""))</f>
        <v/>
      </c>
      <c r="BB188" s="7" t="str">
        <f ca="1">IF(AND($A188&lt;&gt;"",$A188&lt;&gt;"TOTAL"),IF(AND([3]PREMIOS_GRADOS!$CN186&lt;&gt;"",[3]PREMIOS_GRADOS!$CN186&lt;&gt;0),[3]PREMIOS_GRADOS!$CN186,""),IF($A188="TOTAL",SUM(INDIRECT("BB4:BB"&amp;ROW()-1)),""))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IF(AND($A188&lt;&gt;"",$A188&lt;&gt;"TOTAL"),IF(AND([3]PREMIOS_GRADOS!$CQ186&lt;&gt;"",[3]PREMIOS_GRADOS!$CQ186&lt;&gt;0),[3]PREMIOS_GRADOS!$CQ186,""),IF($A188="TOTAL",SUM(INDIRECT("BD4:BD"&amp;ROW()-1)),""))</f>
        <v/>
      </c>
      <c r="BE188" s="7" t="str">
        <f ca="1">IF(AND($A188&lt;&gt;"",$A188&lt;&gt;"TOTAL"),IF(AND([3]PREMIOS_GRADOS!$CS186&lt;&gt;"",[3]PREMIOS_GRADOS!$CS186&lt;&gt;0),[3]PREMIOS_GRADOS!$CS186,""),IF($A188="TOTAL",SUM(INDIRECT("BE4:BE"&amp;ROW()-1)),""))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IF([3]PREMIOS_GRADOS!$D187&lt;&gt;"",[3]PREMIOS_GRADOS!$D187,IF(AND([3]PREMIOS_GRADOS!$D187="",[3]PREMIOS_GRADOS!$D188="",[3]PREMIOS_GRADOS!$D186=""),"","TOTAL"))</f>
        <v/>
      </c>
      <c r="B189" s="7" t="str">
        <f ca="1">IF(AND($A189&lt;&gt;"",$A189&lt;&gt;"TOTAL"),IF(AND([3]PREMIOS_GRADOS!$E187&lt;&gt;"",[3]PREMIOS_GRADOS!$E187&lt;&gt;0),[3]PREMIOS_GRADOS!$E187,""),IF($A189="TOTAL",SUM(INDIRECT("B4:B"&amp;ROW()-1)),""))</f>
        <v/>
      </c>
      <c r="C189" s="7" t="str">
        <f ca="1">IF(AND($A189&lt;&gt;"",$A189&lt;&gt;"TOTAL"),IF(AND([3]PREMIOS_GRADOS!$G187&lt;&gt;"",[3]PREMIOS_GRADOS!$G187&lt;&gt;0),[3]PREMIOS_GRADOS!$G187,""),IF($A189="TOTAL",SUM(INDIRECT("C4:C"&amp;ROW()-1)),""))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IF(AND($A189&lt;&gt;"",$A189&lt;&gt;"TOTAL"),IF(AND([3]PREMIOS_GRADOS!$J187&lt;&gt;"",[3]PREMIOS_GRADOS!$J187&lt;&gt;0),[3]PREMIOS_GRADOS!$J187,""),IF($A189="TOTAL",SUM(INDIRECT("E4:E"&amp;ROW()-1)),""))</f>
        <v/>
      </c>
      <c r="F189" s="7" t="str">
        <f ca="1">IF(AND($A189&lt;&gt;"",$A189&lt;&gt;"TOTAL"),IF(AND([3]PREMIOS_GRADOS!$L187&lt;&gt;"",[3]PREMIOS_GRADOS!$L187&lt;&gt;0),[3]PREMIOS_GRADOS!$L187,""),IF($A189="TOTAL",SUM(INDIRECT("F4:F"&amp;ROW()-1)),""))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IF(AND($A189&lt;&gt;"",$A189&lt;&gt;"TOTAL"),IF(AND([3]PREMIOS_GRADOS!$O187&lt;&gt;"",[3]PREMIOS_GRADOS!$O187&lt;&gt;0),[3]PREMIOS_GRADOS!$O187,""),IF($A189="TOTAL",SUM(INDIRECT("H4:H"&amp;ROW()-1)),""))</f>
        <v/>
      </c>
      <c r="I189" s="7" t="str">
        <f ca="1">IF(AND($A189&lt;&gt;"",$A189&lt;&gt;"TOTAL"),IF(AND([3]PREMIOS_GRADOS!$Q187&lt;&gt;"",[3]PREMIOS_GRADOS!$Q187&lt;&gt;0),[3]PREMIOS_GRADOS!$Q187,""),IF($A189="TOTAL",SUM(INDIRECT("I4:I"&amp;ROW()-1)),""))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IF(AND($A189&lt;&gt;"",$A189&lt;&gt;"TOTAL"),IF(AND([3]PREMIOS_GRADOS!$T187&lt;&gt;"",[3]PREMIOS_GRADOS!$T187&lt;&gt;0),[3]PREMIOS_GRADOS!$T187,""),IF($A189="TOTAL",SUM(INDIRECT("K4:K"&amp;ROW()-1)),""))</f>
        <v/>
      </c>
      <c r="L189" s="7" t="str">
        <f ca="1">IF(AND($A189&lt;&gt;"",$A189&lt;&gt;"TOTAL"),IF(AND([3]PREMIOS_GRADOS!$V187&lt;&gt;"",[3]PREMIOS_GRADOS!$V187&lt;&gt;0),[3]PREMIOS_GRADOS!$V187,""),IF($A189="TOTAL",SUM(INDIRECT("L4:L"&amp;ROW()-1)),""))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IF(AND($A189&lt;&gt;"",$A189&lt;&gt;"TOTAL"),IF(AND([3]PREMIOS_GRADOS!$Y187&lt;&gt;"",[3]PREMIOS_GRADOS!$Y187&lt;&gt;0),[3]PREMIOS_GRADOS!$Y187,""),IF($A189="TOTAL",SUM(INDIRECT("N4:N"&amp;ROW()-1)),""))</f>
        <v/>
      </c>
      <c r="O189" s="7" t="str">
        <f ca="1">IF(AND($A189&lt;&gt;"",$A189&lt;&gt;"TOTAL"),IF(AND([3]PREMIOS_GRADOS!$AA187&lt;&gt;"",[3]PREMIOS_GRADOS!$AA187&lt;&gt;0),[3]PREMIOS_GRADOS!$AA187,""),IF($A189="TOTAL",SUM(INDIRECT("O4:O"&amp;ROW()-1)),""))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IF(AND($A189&lt;&gt;"",$A189&lt;&gt;"TOTAL"),IF(AND([3]PREMIOS_GRADOS!$AD187&lt;&gt;"",[3]PREMIOS_GRADOS!$AD187&lt;&gt;0),[3]PREMIOS_GRADOS!$AD187,""),IF($A189="TOTAL",SUM(INDIRECT("Q4:Q"&amp;ROW()-1)),""))</f>
        <v/>
      </c>
      <c r="R189" s="7" t="str">
        <f ca="1">IF(AND($A189&lt;&gt;"",$A189&lt;&gt;"TOTAL"),IF(AND([3]PREMIOS_GRADOS!$AF187&lt;&gt;"",[3]PREMIOS_GRADOS!$AF187&lt;&gt;0),[3]PREMIOS_GRADOS!$AF187,""),IF($A189="TOTAL",SUM(INDIRECT("R4:R"&amp;ROW()-1)),""))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IF(AND($A189&lt;&gt;"",$A189&lt;&gt;"TOTAL"),IF(AND([3]PREMIOS_GRADOS!$AI187&lt;&gt;"",[3]PREMIOS_GRADOS!$AI187&lt;&gt;0),[3]PREMIOS_GRADOS!$AI187,""),IF($A189="TOTAL",SUM(INDIRECT("T4:T"&amp;ROW()-1)),""))</f>
        <v/>
      </c>
      <c r="U189" s="7" t="str">
        <f ca="1">IF(AND($A189&lt;&gt;"",$A189&lt;&gt;"TOTAL"),IF(AND([3]PREMIOS_GRADOS!$AK187&lt;&gt;"",[3]PREMIOS_GRADOS!$AK187&lt;&gt;0),[3]PREMIOS_GRADOS!$AK187,""),IF($A189="TOTAL",SUM(INDIRECT("U4:U"&amp;ROW()-1)),""))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IF(AND($A189&lt;&gt;"",$A189&lt;&gt;"TOTAL"),IF(AND([3]PREMIOS_GRADOS!$AN187&lt;&gt;"",[3]PREMIOS_GRADOS!$AN187&lt;&gt;0),[3]PREMIOS_GRADOS!$AN187,""),IF($A189="TOTAL",SUM(INDIRECT("W4:W"&amp;ROW()-1)),""))</f>
        <v/>
      </c>
      <c r="X189" s="7" t="str">
        <f ca="1">IF(AND($A189&lt;&gt;"",$A189&lt;&gt;"TOTAL"),IF(AND([3]PREMIOS_GRADOS!$AP187&lt;&gt;"",[3]PREMIOS_GRADOS!$AP187&lt;&gt;0),[3]PREMIOS_GRADOS!$AP187,""),IF($A189="TOTAL",SUM(INDIRECT("X4:X"&amp;ROW()-1)),""))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IF(AND($A189&lt;&gt;"",$A189&lt;&gt;"TOTAL"),IF(AND([3]PREMIOS_GRADOS!$AS187&lt;&gt;"",[3]PREMIOS_GRADOS!$AS187&lt;&gt;0),[3]PREMIOS_GRADOS!$AS187,""),IF($A189="TOTAL",SUM(INDIRECT("Z4:Z"&amp;ROW()-1)),""))</f>
        <v/>
      </c>
      <c r="AA189" s="7" t="str">
        <f ca="1">IF(AND($A189&lt;&gt;"",$A189&lt;&gt;"TOTAL"),IF(AND([3]PREMIOS_GRADOS!$AU187&lt;&gt;"",[3]PREMIOS_GRADOS!$AU187&lt;&gt;0),[3]PREMIOS_GRADOS!$AU187,""),IF($A189="TOTAL",SUM(INDIRECT("AA4:AA"&amp;ROW()-1)),""))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IF(AND($A189&lt;&gt;"",$A189&lt;&gt;"TOTAL"),IF(AND([3]PREMIOS_GRADOS!$AX187&lt;&gt;"",[3]PREMIOS_GRADOS!$AX187&lt;&gt;0),[3]PREMIOS_GRADOS!$AX187,""),IF($A189="TOTAL",SUM(INDIRECT("AC4:AC"&amp;ROW()-1)),""))</f>
        <v/>
      </c>
      <c r="AD189" s="7" t="str">
        <f ca="1">IF(AND($A189&lt;&gt;"",$A189&lt;&gt;"TOTAL"),IF(AND([3]PREMIOS_GRADOS!$AZ187&lt;&gt;"",[3]PREMIOS_GRADOS!$AZ187&lt;&gt;0),[3]PREMIOS_GRADOS!$AZ187,""),IF($A189="TOTAL",SUM(INDIRECT("AD4:AD"&amp;ROW()-1)),""))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IF(AND($A189&lt;&gt;"",$A189&lt;&gt;"TOTAL"),IF(AND([3]PREMIOS_GRADOS!$BC187&lt;&gt;"",[3]PREMIOS_GRADOS!$BC187&lt;&gt;0),[3]PREMIOS_GRADOS!$BC187,""),IF($A189="TOTAL",SUM(INDIRECT("AF4:AF"&amp;ROW()-1)),""))</f>
        <v/>
      </c>
      <c r="AG189" s="7" t="str">
        <f ca="1">IF(AND($A189&lt;&gt;"",$A189&lt;&gt;"TOTAL"),IF(AND([3]PREMIOS_GRADOS!$BE187&lt;&gt;"",[3]PREMIOS_GRADOS!$BE187&lt;&gt;0),[3]PREMIOS_GRADOS!$BE187,""),IF($A189="TOTAL",SUM(INDIRECT("AG4:AG"&amp;ROW()-1)),""))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IF(AND($A189&lt;&gt;"",$A189&lt;&gt;"TOTAL"),IF(AND([3]PREMIOS_GRADOS!$BH187&lt;&gt;"",[3]PREMIOS_GRADOS!$BH187&lt;&gt;0),[3]PREMIOS_GRADOS!$BH187,""),IF($A189="TOTAL",SUM(INDIRECT("AI4:AI"&amp;ROW()-1)),""))</f>
        <v/>
      </c>
      <c r="AJ189" s="7" t="str">
        <f ca="1">IF(AND($A189&lt;&gt;"",$A189&lt;&gt;"TOTAL"),IF(AND([3]PREMIOS_GRADOS!$BJ187&lt;&gt;"",[3]PREMIOS_GRADOS!$BJ187&lt;&gt;0),[3]PREMIOS_GRADOS!$BJ187,""),IF($A189="TOTAL",SUM(INDIRECT("AJ4:AJ"&amp;ROW()-1)),""))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IF(AND($A189&lt;&gt;"",$A189&lt;&gt;"TOTAL"),IF(AND([3]PREMIOS_GRADOS!$BM187&lt;&gt;"",[3]PREMIOS_GRADOS!$BM187&lt;&gt;0),[3]PREMIOS_GRADOS!$BM187,""),IF($A189="TOTAL",SUM(INDIRECT("AL4:AL"&amp;ROW()-1)),""))</f>
        <v/>
      </c>
      <c r="AM189" s="7" t="str">
        <f ca="1">IF(AND($A189&lt;&gt;"",$A189&lt;&gt;"TOTAL"),IF(AND([3]PREMIOS_GRADOS!$BO187&lt;&gt;"",[3]PREMIOS_GRADOS!$BO187&lt;&gt;0),[3]PREMIOS_GRADOS!$BO187,""),IF($A189="TOTAL",SUM(INDIRECT("AM4:AM"&amp;ROW()-1)),""))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IF(AND($A189&lt;&gt;"",$A189&lt;&gt;"TOTAL"),IF(AND([3]PREMIOS_GRADOS!$BR187&lt;&gt;"",[3]PREMIOS_GRADOS!$BR187&lt;&gt;0),[3]PREMIOS_GRADOS!$BR187,""),IF($A189="TOTAL",SUM(INDIRECT("AO4:AO"&amp;ROW()-1)),""))</f>
        <v/>
      </c>
      <c r="AP189" s="7" t="str">
        <f ca="1">IF(AND($A189&lt;&gt;"",$A189&lt;&gt;"TOTAL"),IF(AND([3]PREMIOS_GRADOS!$BT187&lt;&gt;"",[3]PREMIOS_GRADOS!$BT187&lt;&gt;0),[3]PREMIOS_GRADOS!$BT187,""),IF($A189="TOTAL",SUM(INDIRECT("AP4:AP"&amp;ROW()-1)),""))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IF(AND($A189&lt;&gt;"",$A189&lt;&gt;"TOTAL"),IF(AND([3]PREMIOS_GRADOS!$BW187&lt;&gt;"",[3]PREMIOS_GRADOS!$BW187&lt;&gt;0),[3]PREMIOS_GRADOS!$BW187,""),IF($A189="TOTAL",SUM(INDIRECT("AR4:AR"&amp;ROW()-1)),""))</f>
        <v/>
      </c>
      <c r="AS189" s="7" t="str">
        <f ca="1">IF(AND($A189&lt;&gt;"",$A189&lt;&gt;"TOTAL"),IF(AND([3]PREMIOS_GRADOS!$BY187&lt;&gt;"",[3]PREMIOS_GRADOS!$BY187&lt;&gt;0),[3]PREMIOS_GRADOS!$BY187,""),IF($A189="TOTAL",SUM(INDIRECT("AS4:AS"&amp;ROW()-1)),""))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IF(AND($A189&lt;&gt;"",$A189&lt;&gt;"TOTAL"),IF(AND([3]PREMIOS_GRADOS!$CB187&lt;&gt;"",[3]PREMIOS_GRADOS!$CB187&lt;&gt;0),[3]PREMIOS_GRADOS!$CB187,""),IF($A189="TOTAL",SUM(INDIRECT("AU4:AU"&amp;ROW()-1)),""))</f>
        <v/>
      </c>
      <c r="AV189" s="7" t="str">
        <f ca="1">IF(AND($A189&lt;&gt;"",$A189&lt;&gt;"TOTAL"),IF(AND([3]PREMIOS_GRADOS!$CD187&lt;&gt;"",[3]PREMIOS_GRADOS!$CD187&lt;&gt;0),[3]PREMIOS_GRADOS!$CD187,""),IF($A189="TOTAL",SUM(INDIRECT("AV4:AV"&amp;ROW()-1)),""))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IF(AND($A189&lt;&gt;"",$A189&lt;&gt;"TOTAL"),IF(AND([3]PREMIOS_GRADOS!$CG187&lt;&gt;"",[3]PREMIOS_GRADOS!$CG187&lt;&gt;0),[3]PREMIOS_GRADOS!$CG187,""),IF($A189="TOTAL",SUM(INDIRECT("AX4:AX"&amp;ROW()-1)),""))</f>
        <v/>
      </c>
      <c r="AY189" s="7" t="str">
        <f ca="1">IF(AND($A189&lt;&gt;"",$A189&lt;&gt;"TOTAL"),IF(AND([3]PREMIOS_GRADOS!$CI187&lt;&gt;"",[3]PREMIOS_GRADOS!$CI187&lt;&gt;0),[3]PREMIOS_GRADOS!$CI187,""),IF($A189="TOTAL",SUM(INDIRECT("AY4:AY"&amp;ROW()-1)),""))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IF(AND($A189&lt;&gt;"",$A189&lt;&gt;"TOTAL"),IF(AND([3]PREMIOS_GRADOS!$CL187&lt;&gt;"",[3]PREMIOS_GRADOS!$CL187&lt;&gt;0),[3]PREMIOS_GRADOS!$CL187,""),IF($A189="TOTAL",SUM(INDIRECT("BA4:BA"&amp;ROW()-1)),""))</f>
        <v/>
      </c>
      <c r="BB189" s="7" t="str">
        <f ca="1">IF(AND($A189&lt;&gt;"",$A189&lt;&gt;"TOTAL"),IF(AND([3]PREMIOS_GRADOS!$CN187&lt;&gt;"",[3]PREMIOS_GRADOS!$CN187&lt;&gt;0),[3]PREMIOS_GRADOS!$CN187,""),IF($A189="TOTAL",SUM(INDIRECT("BB4:BB"&amp;ROW()-1)),""))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IF(AND($A189&lt;&gt;"",$A189&lt;&gt;"TOTAL"),IF(AND([3]PREMIOS_GRADOS!$CQ187&lt;&gt;"",[3]PREMIOS_GRADOS!$CQ187&lt;&gt;0),[3]PREMIOS_GRADOS!$CQ187,""),IF($A189="TOTAL",SUM(INDIRECT("BD4:BD"&amp;ROW()-1)),""))</f>
        <v/>
      </c>
      <c r="BE189" s="7" t="str">
        <f ca="1">IF(AND($A189&lt;&gt;"",$A189&lt;&gt;"TOTAL"),IF(AND([3]PREMIOS_GRADOS!$CS187&lt;&gt;"",[3]PREMIOS_GRADOS!$CS187&lt;&gt;0),[3]PREMIOS_GRADOS!$CS187,""),IF($A189="TOTAL",SUM(INDIRECT("BE4:BE"&amp;ROW()-1)),""))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IF([3]PREMIOS_GRADOS!$D188&lt;&gt;"",[3]PREMIOS_GRADOS!$D188,IF(AND([3]PREMIOS_GRADOS!$D188="",[3]PREMIOS_GRADOS!$D189="",[3]PREMIOS_GRADOS!$D187=""),"","TOTAL"))</f>
        <v/>
      </c>
      <c r="B190" s="7" t="str">
        <f ca="1">IF(AND($A190&lt;&gt;"",$A190&lt;&gt;"TOTAL"),IF(AND([3]PREMIOS_GRADOS!$E188&lt;&gt;"",[3]PREMIOS_GRADOS!$E188&lt;&gt;0),[3]PREMIOS_GRADOS!$E188,""),IF($A190="TOTAL",SUM(INDIRECT("B4:B"&amp;ROW()-1)),""))</f>
        <v/>
      </c>
      <c r="C190" s="7" t="str">
        <f ca="1">IF(AND($A190&lt;&gt;"",$A190&lt;&gt;"TOTAL"),IF(AND([3]PREMIOS_GRADOS!$G188&lt;&gt;"",[3]PREMIOS_GRADOS!$G188&lt;&gt;0),[3]PREMIOS_GRADOS!$G188,""),IF($A190="TOTAL",SUM(INDIRECT("C4:C"&amp;ROW()-1)),""))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IF(AND($A190&lt;&gt;"",$A190&lt;&gt;"TOTAL"),IF(AND([3]PREMIOS_GRADOS!$J188&lt;&gt;"",[3]PREMIOS_GRADOS!$J188&lt;&gt;0),[3]PREMIOS_GRADOS!$J188,""),IF($A190="TOTAL",SUM(INDIRECT("E4:E"&amp;ROW()-1)),""))</f>
        <v/>
      </c>
      <c r="F190" s="7" t="str">
        <f ca="1">IF(AND($A190&lt;&gt;"",$A190&lt;&gt;"TOTAL"),IF(AND([3]PREMIOS_GRADOS!$L188&lt;&gt;"",[3]PREMIOS_GRADOS!$L188&lt;&gt;0),[3]PREMIOS_GRADOS!$L188,""),IF($A190="TOTAL",SUM(INDIRECT("F4:F"&amp;ROW()-1)),""))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IF(AND($A190&lt;&gt;"",$A190&lt;&gt;"TOTAL"),IF(AND([3]PREMIOS_GRADOS!$O188&lt;&gt;"",[3]PREMIOS_GRADOS!$O188&lt;&gt;0),[3]PREMIOS_GRADOS!$O188,""),IF($A190="TOTAL",SUM(INDIRECT("H4:H"&amp;ROW()-1)),""))</f>
        <v/>
      </c>
      <c r="I190" s="7" t="str">
        <f ca="1">IF(AND($A190&lt;&gt;"",$A190&lt;&gt;"TOTAL"),IF(AND([3]PREMIOS_GRADOS!$Q188&lt;&gt;"",[3]PREMIOS_GRADOS!$Q188&lt;&gt;0),[3]PREMIOS_GRADOS!$Q188,""),IF($A190="TOTAL",SUM(INDIRECT("I4:I"&amp;ROW()-1)),""))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IF(AND($A190&lt;&gt;"",$A190&lt;&gt;"TOTAL"),IF(AND([3]PREMIOS_GRADOS!$T188&lt;&gt;"",[3]PREMIOS_GRADOS!$T188&lt;&gt;0),[3]PREMIOS_GRADOS!$T188,""),IF($A190="TOTAL",SUM(INDIRECT("K4:K"&amp;ROW()-1)),""))</f>
        <v/>
      </c>
      <c r="L190" s="7" t="str">
        <f ca="1">IF(AND($A190&lt;&gt;"",$A190&lt;&gt;"TOTAL"),IF(AND([3]PREMIOS_GRADOS!$V188&lt;&gt;"",[3]PREMIOS_GRADOS!$V188&lt;&gt;0),[3]PREMIOS_GRADOS!$V188,""),IF($A190="TOTAL",SUM(INDIRECT("L4:L"&amp;ROW()-1)),""))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IF(AND($A190&lt;&gt;"",$A190&lt;&gt;"TOTAL"),IF(AND([3]PREMIOS_GRADOS!$Y188&lt;&gt;"",[3]PREMIOS_GRADOS!$Y188&lt;&gt;0),[3]PREMIOS_GRADOS!$Y188,""),IF($A190="TOTAL",SUM(INDIRECT("N4:N"&amp;ROW()-1)),""))</f>
        <v/>
      </c>
      <c r="O190" s="7" t="str">
        <f ca="1">IF(AND($A190&lt;&gt;"",$A190&lt;&gt;"TOTAL"),IF(AND([3]PREMIOS_GRADOS!$AA188&lt;&gt;"",[3]PREMIOS_GRADOS!$AA188&lt;&gt;0),[3]PREMIOS_GRADOS!$AA188,""),IF($A190="TOTAL",SUM(INDIRECT("O4:O"&amp;ROW()-1)),""))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IF(AND($A190&lt;&gt;"",$A190&lt;&gt;"TOTAL"),IF(AND([3]PREMIOS_GRADOS!$AD188&lt;&gt;"",[3]PREMIOS_GRADOS!$AD188&lt;&gt;0),[3]PREMIOS_GRADOS!$AD188,""),IF($A190="TOTAL",SUM(INDIRECT("Q4:Q"&amp;ROW()-1)),""))</f>
        <v/>
      </c>
      <c r="R190" s="7" t="str">
        <f ca="1">IF(AND($A190&lt;&gt;"",$A190&lt;&gt;"TOTAL"),IF(AND([3]PREMIOS_GRADOS!$AF188&lt;&gt;"",[3]PREMIOS_GRADOS!$AF188&lt;&gt;0),[3]PREMIOS_GRADOS!$AF188,""),IF($A190="TOTAL",SUM(INDIRECT("R4:R"&amp;ROW()-1)),""))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IF(AND($A190&lt;&gt;"",$A190&lt;&gt;"TOTAL"),IF(AND([3]PREMIOS_GRADOS!$AI188&lt;&gt;"",[3]PREMIOS_GRADOS!$AI188&lt;&gt;0),[3]PREMIOS_GRADOS!$AI188,""),IF($A190="TOTAL",SUM(INDIRECT("T4:T"&amp;ROW()-1)),""))</f>
        <v/>
      </c>
      <c r="U190" s="7" t="str">
        <f ca="1">IF(AND($A190&lt;&gt;"",$A190&lt;&gt;"TOTAL"),IF(AND([3]PREMIOS_GRADOS!$AK188&lt;&gt;"",[3]PREMIOS_GRADOS!$AK188&lt;&gt;0),[3]PREMIOS_GRADOS!$AK188,""),IF($A190="TOTAL",SUM(INDIRECT("U4:U"&amp;ROW()-1)),""))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IF(AND($A190&lt;&gt;"",$A190&lt;&gt;"TOTAL"),IF(AND([3]PREMIOS_GRADOS!$AN188&lt;&gt;"",[3]PREMIOS_GRADOS!$AN188&lt;&gt;0),[3]PREMIOS_GRADOS!$AN188,""),IF($A190="TOTAL",SUM(INDIRECT("W4:W"&amp;ROW()-1)),""))</f>
        <v/>
      </c>
      <c r="X190" s="7" t="str">
        <f ca="1">IF(AND($A190&lt;&gt;"",$A190&lt;&gt;"TOTAL"),IF(AND([3]PREMIOS_GRADOS!$AP188&lt;&gt;"",[3]PREMIOS_GRADOS!$AP188&lt;&gt;0),[3]PREMIOS_GRADOS!$AP188,""),IF($A190="TOTAL",SUM(INDIRECT("X4:X"&amp;ROW()-1)),""))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IF(AND($A190&lt;&gt;"",$A190&lt;&gt;"TOTAL"),IF(AND([3]PREMIOS_GRADOS!$AS188&lt;&gt;"",[3]PREMIOS_GRADOS!$AS188&lt;&gt;0),[3]PREMIOS_GRADOS!$AS188,""),IF($A190="TOTAL",SUM(INDIRECT("Z4:Z"&amp;ROW()-1)),""))</f>
        <v/>
      </c>
      <c r="AA190" s="7" t="str">
        <f ca="1">IF(AND($A190&lt;&gt;"",$A190&lt;&gt;"TOTAL"),IF(AND([3]PREMIOS_GRADOS!$AU188&lt;&gt;"",[3]PREMIOS_GRADOS!$AU188&lt;&gt;0),[3]PREMIOS_GRADOS!$AU188,""),IF($A190="TOTAL",SUM(INDIRECT("AA4:AA"&amp;ROW()-1)),""))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IF(AND($A190&lt;&gt;"",$A190&lt;&gt;"TOTAL"),IF(AND([3]PREMIOS_GRADOS!$AX188&lt;&gt;"",[3]PREMIOS_GRADOS!$AX188&lt;&gt;0),[3]PREMIOS_GRADOS!$AX188,""),IF($A190="TOTAL",SUM(INDIRECT("AC4:AC"&amp;ROW()-1)),""))</f>
        <v/>
      </c>
      <c r="AD190" s="7" t="str">
        <f ca="1">IF(AND($A190&lt;&gt;"",$A190&lt;&gt;"TOTAL"),IF(AND([3]PREMIOS_GRADOS!$AZ188&lt;&gt;"",[3]PREMIOS_GRADOS!$AZ188&lt;&gt;0),[3]PREMIOS_GRADOS!$AZ188,""),IF($A190="TOTAL",SUM(INDIRECT("AD4:AD"&amp;ROW()-1)),""))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IF(AND($A190&lt;&gt;"",$A190&lt;&gt;"TOTAL"),IF(AND([3]PREMIOS_GRADOS!$BC188&lt;&gt;"",[3]PREMIOS_GRADOS!$BC188&lt;&gt;0),[3]PREMIOS_GRADOS!$BC188,""),IF($A190="TOTAL",SUM(INDIRECT("AF4:AF"&amp;ROW()-1)),""))</f>
        <v/>
      </c>
      <c r="AG190" s="7" t="str">
        <f ca="1">IF(AND($A190&lt;&gt;"",$A190&lt;&gt;"TOTAL"),IF(AND([3]PREMIOS_GRADOS!$BE188&lt;&gt;"",[3]PREMIOS_GRADOS!$BE188&lt;&gt;0),[3]PREMIOS_GRADOS!$BE188,""),IF($A190="TOTAL",SUM(INDIRECT("AG4:AG"&amp;ROW()-1)),""))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IF(AND($A190&lt;&gt;"",$A190&lt;&gt;"TOTAL"),IF(AND([3]PREMIOS_GRADOS!$BH188&lt;&gt;"",[3]PREMIOS_GRADOS!$BH188&lt;&gt;0),[3]PREMIOS_GRADOS!$BH188,""),IF($A190="TOTAL",SUM(INDIRECT("AI4:AI"&amp;ROW()-1)),""))</f>
        <v/>
      </c>
      <c r="AJ190" s="7" t="str">
        <f ca="1">IF(AND($A190&lt;&gt;"",$A190&lt;&gt;"TOTAL"),IF(AND([3]PREMIOS_GRADOS!$BJ188&lt;&gt;"",[3]PREMIOS_GRADOS!$BJ188&lt;&gt;0),[3]PREMIOS_GRADOS!$BJ188,""),IF($A190="TOTAL",SUM(INDIRECT("AJ4:AJ"&amp;ROW()-1)),""))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IF(AND($A190&lt;&gt;"",$A190&lt;&gt;"TOTAL"),IF(AND([3]PREMIOS_GRADOS!$BM188&lt;&gt;"",[3]PREMIOS_GRADOS!$BM188&lt;&gt;0),[3]PREMIOS_GRADOS!$BM188,""),IF($A190="TOTAL",SUM(INDIRECT("AL4:AL"&amp;ROW()-1)),""))</f>
        <v/>
      </c>
      <c r="AM190" s="7" t="str">
        <f ca="1">IF(AND($A190&lt;&gt;"",$A190&lt;&gt;"TOTAL"),IF(AND([3]PREMIOS_GRADOS!$BO188&lt;&gt;"",[3]PREMIOS_GRADOS!$BO188&lt;&gt;0),[3]PREMIOS_GRADOS!$BO188,""),IF($A190="TOTAL",SUM(INDIRECT("AM4:AM"&amp;ROW()-1)),""))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IF(AND($A190&lt;&gt;"",$A190&lt;&gt;"TOTAL"),IF(AND([3]PREMIOS_GRADOS!$BR188&lt;&gt;"",[3]PREMIOS_GRADOS!$BR188&lt;&gt;0),[3]PREMIOS_GRADOS!$BR188,""),IF($A190="TOTAL",SUM(INDIRECT("AO4:AO"&amp;ROW()-1)),""))</f>
        <v/>
      </c>
      <c r="AP190" s="7" t="str">
        <f ca="1">IF(AND($A190&lt;&gt;"",$A190&lt;&gt;"TOTAL"),IF(AND([3]PREMIOS_GRADOS!$BT188&lt;&gt;"",[3]PREMIOS_GRADOS!$BT188&lt;&gt;0),[3]PREMIOS_GRADOS!$BT188,""),IF($A190="TOTAL",SUM(INDIRECT("AP4:AP"&amp;ROW()-1)),""))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IF(AND($A190&lt;&gt;"",$A190&lt;&gt;"TOTAL"),IF(AND([3]PREMIOS_GRADOS!$BW188&lt;&gt;"",[3]PREMIOS_GRADOS!$BW188&lt;&gt;0),[3]PREMIOS_GRADOS!$BW188,""),IF($A190="TOTAL",SUM(INDIRECT("AR4:AR"&amp;ROW()-1)),""))</f>
        <v/>
      </c>
      <c r="AS190" s="7" t="str">
        <f ca="1">IF(AND($A190&lt;&gt;"",$A190&lt;&gt;"TOTAL"),IF(AND([3]PREMIOS_GRADOS!$BY188&lt;&gt;"",[3]PREMIOS_GRADOS!$BY188&lt;&gt;0),[3]PREMIOS_GRADOS!$BY188,""),IF($A190="TOTAL",SUM(INDIRECT("AS4:AS"&amp;ROW()-1)),""))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IF(AND($A190&lt;&gt;"",$A190&lt;&gt;"TOTAL"),IF(AND([3]PREMIOS_GRADOS!$CB188&lt;&gt;"",[3]PREMIOS_GRADOS!$CB188&lt;&gt;0),[3]PREMIOS_GRADOS!$CB188,""),IF($A190="TOTAL",SUM(INDIRECT("AU4:AU"&amp;ROW()-1)),""))</f>
        <v/>
      </c>
      <c r="AV190" s="7" t="str">
        <f ca="1">IF(AND($A190&lt;&gt;"",$A190&lt;&gt;"TOTAL"),IF(AND([3]PREMIOS_GRADOS!$CD188&lt;&gt;"",[3]PREMIOS_GRADOS!$CD188&lt;&gt;0),[3]PREMIOS_GRADOS!$CD188,""),IF($A190="TOTAL",SUM(INDIRECT("AV4:AV"&amp;ROW()-1)),""))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IF(AND($A190&lt;&gt;"",$A190&lt;&gt;"TOTAL"),IF(AND([3]PREMIOS_GRADOS!$CG188&lt;&gt;"",[3]PREMIOS_GRADOS!$CG188&lt;&gt;0),[3]PREMIOS_GRADOS!$CG188,""),IF($A190="TOTAL",SUM(INDIRECT("AX4:AX"&amp;ROW()-1)),""))</f>
        <v/>
      </c>
      <c r="AY190" s="7" t="str">
        <f ca="1">IF(AND($A190&lt;&gt;"",$A190&lt;&gt;"TOTAL"),IF(AND([3]PREMIOS_GRADOS!$CI188&lt;&gt;"",[3]PREMIOS_GRADOS!$CI188&lt;&gt;0),[3]PREMIOS_GRADOS!$CI188,""),IF($A190="TOTAL",SUM(INDIRECT("AY4:AY"&amp;ROW()-1)),""))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IF(AND($A190&lt;&gt;"",$A190&lt;&gt;"TOTAL"),IF(AND([3]PREMIOS_GRADOS!$CL188&lt;&gt;"",[3]PREMIOS_GRADOS!$CL188&lt;&gt;0),[3]PREMIOS_GRADOS!$CL188,""),IF($A190="TOTAL",SUM(INDIRECT("BA4:BA"&amp;ROW()-1)),""))</f>
        <v/>
      </c>
      <c r="BB190" s="7" t="str">
        <f ca="1">IF(AND($A190&lt;&gt;"",$A190&lt;&gt;"TOTAL"),IF(AND([3]PREMIOS_GRADOS!$CN188&lt;&gt;"",[3]PREMIOS_GRADOS!$CN188&lt;&gt;0),[3]PREMIOS_GRADOS!$CN188,""),IF($A190="TOTAL",SUM(INDIRECT("BB4:BB"&amp;ROW()-1)),""))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IF(AND($A190&lt;&gt;"",$A190&lt;&gt;"TOTAL"),IF(AND([3]PREMIOS_GRADOS!$CQ188&lt;&gt;"",[3]PREMIOS_GRADOS!$CQ188&lt;&gt;0),[3]PREMIOS_GRADOS!$CQ188,""),IF($A190="TOTAL",SUM(INDIRECT("BD4:BD"&amp;ROW()-1)),""))</f>
        <v/>
      </c>
      <c r="BE190" s="7" t="str">
        <f ca="1">IF(AND($A190&lt;&gt;"",$A190&lt;&gt;"TOTAL"),IF(AND([3]PREMIOS_GRADOS!$CS188&lt;&gt;"",[3]PREMIOS_GRADOS!$CS188&lt;&gt;0),[3]PREMIOS_GRADOS!$CS188,""),IF($A190="TOTAL",SUM(INDIRECT("BE4:BE"&amp;ROW()-1)),""))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IF([3]PREMIOS_GRADOS!$D189&lt;&gt;"",[3]PREMIOS_GRADOS!$D189,IF(AND([3]PREMIOS_GRADOS!$D189="",[3]PREMIOS_GRADOS!$D190="",[3]PREMIOS_GRADOS!$D188=""),"","TOTAL"))</f>
        <v/>
      </c>
      <c r="B191" s="7" t="str">
        <f ca="1">IF(AND($A191&lt;&gt;"",$A191&lt;&gt;"TOTAL"),IF(AND([3]PREMIOS_GRADOS!$E189&lt;&gt;"",[3]PREMIOS_GRADOS!$E189&lt;&gt;0),[3]PREMIOS_GRADOS!$E189,""),IF($A191="TOTAL",SUM(INDIRECT("B4:B"&amp;ROW()-1)),""))</f>
        <v/>
      </c>
      <c r="C191" s="7" t="str">
        <f ca="1">IF(AND($A191&lt;&gt;"",$A191&lt;&gt;"TOTAL"),IF(AND([3]PREMIOS_GRADOS!$G189&lt;&gt;"",[3]PREMIOS_GRADOS!$G189&lt;&gt;0),[3]PREMIOS_GRADOS!$G189,""),IF($A191="TOTAL",SUM(INDIRECT("C4:C"&amp;ROW()-1)),""))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IF(AND($A191&lt;&gt;"",$A191&lt;&gt;"TOTAL"),IF(AND([3]PREMIOS_GRADOS!$J189&lt;&gt;"",[3]PREMIOS_GRADOS!$J189&lt;&gt;0),[3]PREMIOS_GRADOS!$J189,""),IF($A191="TOTAL",SUM(INDIRECT("E4:E"&amp;ROW()-1)),""))</f>
        <v/>
      </c>
      <c r="F191" s="7" t="str">
        <f ca="1">IF(AND($A191&lt;&gt;"",$A191&lt;&gt;"TOTAL"),IF(AND([3]PREMIOS_GRADOS!$L189&lt;&gt;"",[3]PREMIOS_GRADOS!$L189&lt;&gt;0),[3]PREMIOS_GRADOS!$L189,""),IF($A191="TOTAL",SUM(INDIRECT("F4:F"&amp;ROW()-1)),""))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IF(AND($A191&lt;&gt;"",$A191&lt;&gt;"TOTAL"),IF(AND([3]PREMIOS_GRADOS!$O189&lt;&gt;"",[3]PREMIOS_GRADOS!$O189&lt;&gt;0),[3]PREMIOS_GRADOS!$O189,""),IF($A191="TOTAL",SUM(INDIRECT("H4:H"&amp;ROW()-1)),""))</f>
        <v/>
      </c>
      <c r="I191" s="7" t="str">
        <f ca="1">IF(AND($A191&lt;&gt;"",$A191&lt;&gt;"TOTAL"),IF(AND([3]PREMIOS_GRADOS!$Q189&lt;&gt;"",[3]PREMIOS_GRADOS!$Q189&lt;&gt;0),[3]PREMIOS_GRADOS!$Q189,""),IF($A191="TOTAL",SUM(INDIRECT("I4:I"&amp;ROW()-1)),""))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IF(AND($A191&lt;&gt;"",$A191&lt;&gt;"TOTAL"),IF(AND([3]PREMIOS_GRADOS!$T189&lt;&gt;"",[3]PREMIOS_GRADOS!$T189&lt;&gt;0),[3]PREMIOS_GRADOS!$T189,""),IF($A191="TOTAL",SUM(INDIRECT("K4:K"&amp;ROW()-1)),""))</f>
        <v/>
      </c>
      <c r="L191" s="7" t="str">
        <f ca="1">IF(AND($A191&lt;&gt;"",$A191&lt;&gt;"TOTAL"),IF(AND([3]PREMIOS_GRADOS!$V189&lt;&gt;"",[3]PREMIOS_GRADOS!$V189&lt;&gt;0),[3]PREMIOS_GRADOS!$V189,""),IF($A191="TOTAL",SUM(INDIRECT("L4:L"&amp;ROW()-1)),""))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IF(AND($A191&lt;&gt;"",$A191&lt;&gt;"TOTAL"),IF(AND([3]PREMIOS_GRADOS!$Y189&lt;&gt;"",[3]PREMIOS_GRADOS!$Y189&lt;&gt;0),[3]PREMIOS_GRADOS!$Y189,""),IF($A191="TOTAL",SUM(INDIRECT("N4:N"&amp;ROW()-1)),""))</f>
        <v/>
      </c>
      <c r="O191" s="7" t="str">
        <f ca="1">IF(AND($A191&lt;&gt;"",$A191&lt;&gt;"TOTAL"),IF(AND([3]PREMIOS_GRADOS!$AA189&lt;&gt;"",[3]PREMIOS_GRADOS!$AA189&lt;&gt;0),[3]PREMIOS_GRADOS!$AA189,""),IF($A191="TOTAL",SUM(INDIRECT("O4:O"&amp;ROW()-1)),""))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IF(AND($A191&lt;&gt;"",$A191&lt;&gt;"TOTAL"),IF(AND([3]PREMIOS_GRADOS!$AD189&lt;&gt;"",[3]PREMIOS_GRADOS!$AD189&lt;&gt;0),[3]PREMIOS_GRADOS!$AD189,""),IF($A191="TOTAL",SUM(INDIRECT("Q4:Q"&amp;ROW()-1)),""))</f>
        <v/>
      </c>
      <c r="R191" s="7" t="str">
        <f ca="1">IF(AND($A191&lt;&gt;"",$A191&lt;&gt;"TOTAL"),IF(AND([3]PREMIOS_GRADOS!$AF189&lt;&gt;"",[3]PREMIOS_GRADOS!$AF189&lt;&gt;0),[3]PREMIOS_GRADOS!$AF189,""),IF($A191="TOTAL",SUM(INDIRECT("R4:R"&amp;ROW()-1)),""))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IF(AND($A191&lt;&gt;"",$A191&lt;&gt;"TOTAL"),IF(AND([3]PREMIOS_GRADOS!$AI189&lt;&gt;"",[3]PREMIOS_GRADOS!$AI189&lt;&gt;0),[3]PREMIOS_GRADOS!$AI189,""),IF($A191="TOTAL",SUM(INDIRECT("T4:T"&amp;ROW()-1)),""))</f>
        <v/>
      </c>
      <c r="U191" s="7" t="str">
        <f ca="1">IF(AND($A191&lt;&gt;"",$A191&lt;&gt;"TOTAL"),IF(AND([3]PREMIOS_GRADOS!$AK189&lt;&gt;"",[3]PREMIOS_GRADOS!$AK189&lt;&gt;0),[3]PREMIOS_GRADOS!$AK189,""),IF($A191="TOTAL",SUM(INDIRECT("U4:U"&amp;ROW()-1)),""))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IF(AND($A191&lt;&gt;"",$A191&lt;&gt;"TOTAL"),IF(AND([3]PREMIOS_GRADOS!$AN189&lt;&gt;"",[3]PREMIOS_GRADOS!$AN189&lt;&gt;0),[3]PREMIOS_GRADOS!$AN189,""),IF($A191="TOTAL",SUM(INDIRECT("W4:W"&amp;ROW()-1)),""))</f>
        <v/>
      </c>
      <c r="X191" s="7" t="str">
        <f ca="1">IF(AND($A191&lt;&gt;"",$A191&lt;&gt;"TOTAL"),IF(AND([3]PREMIOS_GRADOS!$AP189&lt;&gt;"",[3]PREMIOS_GRADOS!$AP189&lt;&gt;0),[3]PREMIOS_GRADOS!$AP189,""),IF($A191="TOTAL",SUM(INDIRECT("X4:X"&amp;ROW()-1)),""))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IF(AND($A191&lt;&gt;"",$A191&lt;&gt;"TOTAL"),IF(AND([3]PREMIOS_GRADOS!$AS189&lt;&gt;"",[3]PREMIOS_GRADOS!$AS189&lt;&gt;0),[3]PREMIOS_GRADOS!$AS189,""),IF($A191="TOTAL",SUM(INDIRECT("Z4:Z"&amp;ROW()-1)),""))</f>
        <v/>
      </c>
      <c r="AA191" s="7" t="str">
        <f ca="1">IF(AND($A191&lt;&gt;"",$A191&lt;&gt;"TOTAL"),IF(AND([3]PREMIOS_GRADOS!$AU189&lt;&gt;"",[3]PREMIOS_GRADOS!$AU189&lt;&gt;0),[3]PREMIOS_GRADOS!$AU189,""),IF($A191="TOTAL",SUM(INDIRECT("AA4:AA"&amp;ROW()-1)),""))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IF(AND($A191&lt;&gt;"",$A191&lt;&gt;"TOTAL"),IF(AND([3]PREMIOS_GRADOS!$AX189&lt;&gt;"",[3]PREMIOS_GRADOS!$AX189&lt;&gt;0),[3]PREMIOS_GRADOS!$AX189,""),IF($A191="TOTAL",SUM(INDIRECT("AC4:AC"&amp;ROW()-1)),""))</f>
        <v/>
      </c>
      <c r="AD191" s="7" t="str">
        <f ca="1">IF(AND($A191&lt;&gt;"",$A191&lt;&gt;"TOTAL"),IF(AND([3]PREMIOS_GRADOS!$AZ189&lt;&gt;"",[3]PREMIOS_GRADOS!$AZ189&lt;&gt;0),[3]PREMIOS_GRADOS!$AZ189,""),IF($A191="TOTAL",SUM(INDIRECT("AD4:AD"&amp;ROW()-1)),""))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IF(AND($A191&lt;&gt;"",$A191&lt;&gt;"TOTAL"),IF(AND([3]PREMIOS_GRADOS!$BC189&lt;&gt;"",[3]PREMIOS_GRADOS!$BC189&lt;&gt;0),[3]PREMIOS_GRADOS!$BC189,""),IF($A191="TOTAL",SUM(INDIRECT("AF4:AF"&amp;ROW()-1)),""))</f>
        <v/>
      </c>
      <c r="AG191" s="7" t="str">
        <f ca="1">IF(AND($A191&lt;&gt;"",$A191&lt;&gt;"TOTAL"),IF(AND([3]PREMIOS_GRADOS!$BE189&lt;&gt;"",[3]PREMIOS_GRADOS!$BE189&lt;&gt;0),[3]PREMIOS_GRADOS!$BE189,""),IF($A191="TOTAL",SUM(INDIRECT("AG4:AG"&amp;ROW()-1)),""))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IF(AND($A191&lt;&gt;"",$A191&lt;&gt;"TOTAL"),IF(AND([3]PREMIOS_GRADOS!$BH189&lt;&gt;"",[3]PREMIOS_GRADOS!$BH189&lt;&gt;0),[3]PREMIOS_GRADOS!$BH189,""),IF($A191="TOTAL",SUM(INDIRECT("AI4:AI"&amp;ROW()-1)),""))</f>
        <v/>
      </c>
      <c r="AJ191" s="7" t="str">
        <f ca="1">IF(AND($A191&lt;&gt;"",$A191&lt;&gt;"TOTAL"),IF(AND([3]PREMIOS_GRADOS!$BJ189&lt;&gt;"",[3]PREMIOS_GRADOS!$BJ189&lt;&gt;0),[3]PREMIOS_GRADOS!$BJ189,""),IF($A191="TOTAL",SUM(INDIRECT("AJ4:AJ"&amp;ROW()-1)),""))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IF(AND($A191&lt;&gt;"",$A191&lt;&gt;"TOTAL"),IF(AND([3]PREMIOS_GRADOS!$BM189&lt;&gt;"",[3]PREMIOS_GRADOS!$BM189&lt;&gt;0),[3]PREMIOS_GRADOS!$BM189,""),IF($A191="TOTAL",SUM(INDIRECT("AL4:AL"&amp;ROW()-1)),""))</f>
        <v/>
      </c>
      <c r="AM191" s="7" t="str">
        <f ca="1">IF(AND($A191&lt;&gt;"",$A191&lt;&gt;"TOTAL"),IF(AND([3]PREMIOS_GRADOS!$BO189&lt;&gt;"",[3]PREMIOS_GRADOS!$BO189&lt;&gt;0),[3]PREMIOS_GRADOS!$BO189,""),IF($A191="TOTAL",SUM(INDIRECT("AM4:AM"&amp;ROW()-1)),""))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IF(AND($A191&lt;&gt;"",$A191&lt;&gt;"TOTAL"),IF(AND([3]PREMIOS_GRADOS!$BR189&lt;&gt;"",[3]PREMIOS_GRADOS!$BR189&lt;&gt;0),[3]PREMIOS_GRADOS!$BR189,""),IF($A191="TOTAL",SUM(INDIRECT("AO4:AO"&amp;ROW()-1)),""))</f>
        <v/>
      </c>
      <c r="AP191" s="7" t="str">
        <f ca="1">IF(AND($A191&lt;&gt;"",$A191&lt;&gt;"TOTAL"),IF(AND([3]PREMIOS_GRADOS!$BT189&lt;&gt;"",[3]PREMIOS_GRADOS!$BT189&lt;&gt;0),[3]PREMIOS_GRADOS!$BT189,""),IF($A191="TOTAL",SUM(INDIRECT("AP4:AP"&amp;ROW()-1)),""))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IF(AND($A191&lt;&gt;"",$A191&lt;&gt;"TOTAL"),IF(AND([3]PREMIOS_GRADOS!$BW189&lt;&gt;"",[3]PREMIOS_GRADOS!$BW189&lt;&gt;0),[3]PREMIOS_GRADOS!$BW189,""),IF($A191="TOTAL",SUM(INDIRECT("AR4:AR"&amp;ROW()-1)),""))</f>
        <v/>
      </c>
      <c r="AS191" s="7" t="str">
        <f ca="1">IF(AND($A191&lt;&gt;"",$A191&lt;&gt;"TOTAL"),IF(AND([3]PREMIOS_GRADOS!$BY189&lt;&gt;"",[3]PREMIOS_GRADOS!$BY189&lt;&gt;0),[3]PREMIOS_GRADOS!$BY189,""),IF($A191="TOTAL",SUM(INDIRECT("AS4:AS"&amp;ROW()-1)),""))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IF(AND($A191&lt;&gt;"",$A191&lt;&gt;"TOTAL"),IF(AND([3]PREMIOS_GRADOS!$CB189&lt;&gt;"",[3]PREMIOS_GRADOS!$CB189&lt;&gt;0),[3]PREMIOS_GRADOS!$CB189,""),IF($A191="TOTAL",SUM(INDIRECT("AU4:AU"&amp;ROW()-1)),""))</f>
        <v/>
      </c>
      <c r="AV191" s="7" t="str">
        <f ca="1">IF(AND($A191&lt;&gt;"",$A191&lt;&gt;"TOTAL"),IF(AND([3]PREMIOS_GRADOS!$CD189&lt;&gt;"",[3]PREMIOS_GRADOS!$CD189&lt;&gt;0),[3]PREMIOS_GRADOS!$CD189,""),IF($A191="TOTAL",SUM(INDIRECT("AV4:AV"&amp;ROW()-1)),""))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IF(AND($A191&lt;&gt;"",$A191&lt;&gt;"TOTAL"),IF(AND([3]PREMIOS_GRADOS!$CG189&lt;&gt;"",[3]PREMIOS_GRADOS!$CG189&lt;&gt;0),[3]PREMIOS_GRADOS!$CG189,""),IF($A191="TOTAL",SUM(INDIRECT("AX4:AX"&amp;ROW()-1)),""))</f>
        <v/>
      </c>
      <c r="AY191" s="7" t="str">
        <f ca="1">IF(AND($A191&lt;&gt;"",$A191&lt;&gt;"TOTAL"),IF(AND([3]PREMIOS_GRADOS!$CI189&lt;&gt;"",[3]PREMIOS_GRADOS!$CI189&lt;&gt;0),[3]PREMIOS_GRADOS!$CI189,""),IF($A191="TOTAL",SUM(INDIRECT("AY4:AY"&amp;ROW()-1)),""))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IF(AND($A191&lt;&gt;"",$A191&lt;&gt;"TOTAL"),IF(AND([3]PREMIOS_GRADOS!$CL189&lt;&gt;"",[3]PREMIOS_GRADOS!$CL189&lt;&gt;0),[3]PREMIOS_GRADOS!$CL189,""),IF($A191="TOTAL",SUM(INDIRECT("BA4:BA"&amp;ROW()-1)),""))</f>
        <v/>
      </c>
      <c r="BB191" s="7" t="str">
        <f ca="1">IF(AND($A191&lt;&gt;"",$A191&lt;&gt;"TOTAL"),IF(AND([3]PREMIOS_GRADOS!$CN189&lt;&gt;"",[3]PREMIOS_GRADOS!$CN189&lt;&gt;0),[3]PREMIOS_GRADOS!$CN189,""),IF($A191="TOTAL",SUM(INDIRECT("BB4:BB"&amp;ROW()-1)),""))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IF(AND($A191&lt;&gt;"",$A191&lt;&gt;"TOTAL"),IF(AND([3]PREMIOS_GRADOS!$CQ189&lt;&gt;"",[3]PREMIOS_GRADOS!$CQ189&lt;&gt;0),[3]PREMIOS_GRADOS!$CQ189,""),IF($A191="TOTAL",SUM(INDIRECT("BD4:BD"&amp;ROW()-1)),""))</f>
        <v/>
      </c>
      <c r="BE191" s="7" t="str">
        <f ca="1">IF(AND($A191&lt;&gt;"",$A191&lt;&gt;"TOTAL"),IF(AND([3]PREMIOS_GRADOS!$CS189&lt;&gt;"",[3]PREMIOS_GRADOS!$CS189&lt;&gt;0),[3]PREMIOS_GRADOS!$CS189,""),IF($A191="TOTAL",SUM(INDIRECT("BE4:BE"&amp;ROW()-1)),""))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IF([3]PREMIOS_GRADOS!$D190&lt;&gt;"",[3]PREMIOS_GRADOS!$D190,IF(AND([3]PREMIOS_GRADOS!$D190="",[3]PREMIOS_GRADOS!$D191="",[3]PREMIOS_GRADOS!$D189=""),"","TOTAL"))</f>
        <v/>
      </c>
      <c r="B192" s="7" t="str">
        <f ca="1">IF(AND($A192&lt;&gt;"",$A192&lt;&gt;"TOTAL"),IF(AND([3]PREMIOS_GRADOS!$E190&lt;&gt;"",[3]PREMIOS_GRADOS!$E190&lt;&gt;0),[3]PREMIOS_GRADOS!$E190,""),IF($A192="TOTAL",SUM(INDIRECT("B4:B"&amp;ROW()-1)),""))</f>
        <v/>
      </c>
      <c r="C192" s="7" t="str">
        <f ca="1">IF(AND($A192&lt;&gt;"",$A192&lt;&gt;"TOTAL"),IF(AND([3]PREMIOS_GRADOS!$G190&lt;&gt;"",[3]PREMIOS_GRADOS!$G190&lt;&gt;0),[3]PREMIOS_GRADOS!$G190,""),IF($A192="TOTAL",SUM(INDIRECT("C4:C"&amp;ROW()-1)),""))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IF(AND($A192&lt;&gt;"",$A192&lt;&gt;"TOTAL"),IF(AND([3]PREMIOS_GRADOS!$J190&lt;&gt;"",[3]PREMIOS_GRADOS!$J190&lt;&gt;0),[3]PREMIOS_GRADOS!$J190,""),IF($A192="TOTAL",SUM(INDIRECT("E4:E"&amp;ROW()-1)),""))</f>
        <v/>
      </c>
      <c r="F192" s="7" t="str">
        <f ca="1">IF(AND($A192&lt;&gt;"",$A192&lt;&gt;"TOTAL"),IF(AND([3]PREMIOS_GRADOS!$L190&lt;&gt;"",[3]PREMIOS_GRADOS!$L190&lt;&gt;0),[3]PREMIOS_GRADOS!$L190,""),IF($A192="TOTAL",SUM(INDIRECT("F4:F"&amp;ROW()-1)),""))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IF(AND($A192&lt;&gt;"",$A192&lt;&gt;"TOTAL"),IF(AND([3]PREMIOS_GRADOS!$O190&lt;&gt;"",[3]PREMIOS_GRADOS!$O190&lt;&gt;0),[3]PREMIOS_GRADOS!$O190,""),IF($A192="TOTAL",SUM(INDIRECT("H4:H"&amp;ROW()-1)),""))</f>
        <v/>
      </c>
      <c r="I192" s="7" t="str">
        <f ca="1">IF(AND($A192&lt;&gt;"",$A192&lt;&gt;"TOTAL"),IF(AND([3]PREMIOS_GRADOS!$Q190&lt;&gt;"",[3]PREMIOS_GRADOS!$Q190&lt;&gt;0),[3]PREMIOS_GRADOS!$Q190,""),IF($A192="TOTAL",SUM(INDIRECT("I4:I"&amp;ROW()-1)),""))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IF(AND($A192&lt;&gt;"",$A192&lt;&gt;"TOTAL"),IF(AND([3]PREMIOS_GRADOS!$T190&lt;&gt;"",[3]PREMIOS_GRADOS!$T190&lt;&gt;0),[3]PREMIOS_GRADOS!$T190,""),IF($A192="TOTAL",SUM(INDIRECT("K4:K"&amp;ROW()-1)),""))</f>
        <v/>
      </c>
      <c r="L192" s="7" t="str">
        <f ca="1">IF(AND($A192&lt;&gt;"",$A192&lt;&gt;"TOTAL"),IF(AND([3]PREMIOS_GRADOS!$V190&lt;&gt;"",[3]PREMIOS_GRADOS!$V190&lt;&gt;0),[3]PREMIOS_GRADOS!$V190,""),IF($A192="TOTAL",SUM(INDIRECT("L4:L"&amp;ROW()-1)),""))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IF(AND($A192&lt;&gt;"",$A192&lt;&gt;"TOTAL"),IF(AND([3]PREMIOS_GRADOS!$Y190&lt;&gt;"",[3]PREMIOS_GRADOS!$Y190&lt;&gt;0),[3]PREMIOS_GRADOS!$Y190,""),IF($A192="TOTAL",SUM(INDIRECT("N4:N"&amp;ROW()-1)),""))</f>
        <v/>
      </c>
      <c r="O192" s="7" t="str">
        <f ca="1">IF(AND($A192&lt;&gt;"",$A192&lt;&gt;"TOTAL"),IF(AND([3]PREMIOS_GRADOS!$AA190&lt;&gt;"",[3]PREMIOS_GRADOS!$AA190&lt;&gt;0),[3]PREMIOS_GRADOS!$AA190,""),IF($A192="TOTAL",SUM(INDIRECT("O4:O"&amp;ROW()-1)),""))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IF(AND($A192&lt;&gt;"",$A192&lt;&gt;"TOTAL"),IF(AND([3]PREMIOS_GRADOS!$AD190&lt;&gt;"",[3]PREMIOS_GRADOS!$AD190&lt;&gt;0),[3]PREMIOS_GRADOS!$AD190,""),IF($A192="TOTAL",SUM(INDIRECT("Q4:Q"&amp;ROW()-1)),""))</f>
        <v/>
      </c>
      <c r="R192" s="7" t="str">
        <f ca="1">IF(AND($A192&lt;&gt;"",$A192&lt;&gt;"TOTAL"),IF(AND([3]PREMIOS_GRADOS!$AF190&lt;&gt;"",[3]PREMIOS_GRADOS!$AF190&lt;&gt;0),[3]PREMIOS_GRADOS!$AF190,""),IF($A192="TOTAL",SUM(INDIRECT("R4:R"&amp;ROW()-1)),""))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IF(AND($A192&lt;&gt;"",$A192&lt;&gt;"TOTAL"),IF(AND([3]PREMIOS_GRADOS!$AI190&lt;&gt;"",[3]PREMIOS_GRADOS!$AI190&lt;&gt;0),[3]PREMIOS_GRADOS!$AI190,""),IF($A192="TOTAL",SUM(INDIRECT("T4:T"&amp;ROW()-1)),""))</f>
        <v/>
      </c>
      <c r="U192" s="7" t="str">
        <f ca="1">IF(AND($A192&lt;&gt;"",$A192&lt;&gt;"TOTAL"),IF(AND([3]PREMIOS_GRADOS!$AK190&lt;&gt;"",[3]PREMIOS_GRADOS!$AK190&lt;&gt;0),[3]PREMIOS_GRADOS!$AK190,""),IF($A192="TOTAL",SUM(INDIRECT("U4:U"&amp;ROW()-1)),""))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IF(AND($A192&lt;&gt;"",$A192&lt;&gt;"TOTAL"),IF(AND([3]PREMIOS_GRADOS!$AN190&lt;&gt;"",[3]PREMIOS_GRADOS!$AN190&lt;&gt;0),[3]PREMIOS_GRADOS!$AN190,""),IF($A192="TOTAL",SUM(INDIRECT("W4:W"&amp;ROW()-1)),""))</f>
        <v/>
      </c>
      <c r="X192" s="7" t="str">
        <f ca="1">IF(AND($A192&lt;&gt;"",$A192&lt;&gt;"TOTAL"),IF(AND([3]PREMIOS_GRADOS!$AP190&lt;&gt;"",[3]PREMIOS_GRADOS!$AP190&lt;&gt;0),[3]PREMIOS_GRADOS!$AP190,""),IF($A192="TOTAL",SUM(INDIRECT("X4:X"&amp;ROW()-1)),""))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IF(AND($A192&lt;&gt;"",$A192&lt;&gt;"TOTAL"),IF(AND([3]PREMIOS_GRADOS!$AS190&lt;&gt;"",[3]PREMIOS_GRADOS!$AS190&lt;&gt;0),[3]PREMIOS_GRADOS!$AS190,""),IF($A192="TOTAL",SUM(INDIRECT("Z4:Z"&amp;ROW()-1)),""))</f>
        <v/>
      </c>
      <c r="AA192" s="7" t="str">
        <f ca="1">IF(AND($A192&lt;&gt;"",$A192&lt;&gt;"TOTAL"),IF(AND([3]PREMIOS_GRADOS!$AU190&lt;&gt;"",[3]PREMIOS_GRADOS!$AU190&lt;&gt;0),[3]PREMIOS_GRADOS!$AU190,""),IF($A192="TOTAL",SUM(INDIRECT("AA4:AA"&amp;ROW()-1)),""))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IF(AND($A192&lt;&gt;"",$A192&lt;&gt;"TOTAL"),IF(AND([3]PREMIOS_GRADOS!$AX190&lt;&gt;"",[3]PREMIOS_GRADOS!$AX190&lt;&gt;0),[3]PREMIOS_GRADOS!$AX190,""),IF($A192="TOTAL",SUM(INDIRECT("AC4:AC"&amp;ROW()-1)),""))</f>
        <v/>
      </c>
      <c r="AD192" s="7" t="str">
        <f ca="1">IF(AND($A192&lt;&gt;"",$A192&lt;&gt;"TOTAL"),IF(AND([3]PREMIOS_GRADOS!$AZ190&lt;&gt;"",[3]PREMIOS_GRADOS!$AZ190&lt;&gt;0),[3]PREMIOS_GRADOS!$AZ190,""),IF($A192="TOTAL",SUM(INDIRECT("AD4:AD"&amp;ROW()-1)),""))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IF(AND($A192&lt;&gt;"",$A192&lt;&gt;"TOTAL"),IF(AND([3]PREMIOS_GRADOS!$BC190&lt;&gt;"",[3]PREMIOS_GRADOS!$BC190&lt;&gt;0),[3]PREMIOS_GRADOS!$BC190,""),IF($A192="TOTAL",SUM(INDIRECT("AF4:AF"&amp;ROW()-1)),""))</f>
        <v/>
      </c>
      <c r="AG192" s="7" t="str">
        <f ca="1">IF(AND($A192&lt;&gt;"",$A192&lt;&gt;"TOTAL"),IF(AND([3]PREMIOS_GRADOS!$BE190&lt;&gt;"",[3]PREMIOS_GRADOS!$BE190&lt;&gt;0),[3]PREMIOS_GRADOS!$BE190,""),IF($A192="TOTAL",SUM(INDIRECT("AG4:AG"&amp;ROW()-1)),""))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IF(AND($A192&lt;&gt;"",$A192&lt;&gt;"TOTAL"),IF(AND([3]PREMIOS_GRADOS!$BH190&lt;&gt;"",[3]PREMIOS_GRADOS!$BH190&lt;&gt;0),[3]PREMIOS_GRADOS!$BH190,""),IF($A192="TOTAL",SUM(INDIRECT("AI4:AI"&amp;ROW()-1)),""))</f>
        <v/>
      </c>
      <c r="AJ192" s="7" t="str">
        <f ca="1">IF(AND($A192&lt;&gt;"",$A192&lt;&gt;"TOTAL"),IF(AND([3]PREMIOS_GRADOS!$BJ190&lt;&gt;"",[3]PREMIOS_GRADOS!$BJ190&lt;&gt;0),[3]PREMIOS_GRADOS!$BJ190,""),IF($A192="TOTAL",SUM(INDIRECT("AJ4:AJ"&amp;ROW()-1)),""))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IF(AND($A192&lt;&gt;"",$A192&lt;&gt;"TOTAL"),IF(AND([3]PREMIOS_GRADOS!$BM190&lt;&gt;"",[3]PREMIOS_GRADOS!$BM190&lt;&gt;0),[3]PREMIOS_GRADOS!$BM190,""),IF($A192="TOTAL",SUM(INDIRECT("AL4:AL"&amp;ROW()-1)),""))</f>
        <v/>
      </c>
      <c r="AM192" s="7" t="str">
        <f ca="1">IF(AND($A192&lt;&gt;"",$A192&lt;&gt;"TOTAL"),IF(AND([3]PREMIOS_GRADOS!$BO190&lt;&gt;"",[3]PREMIOS_GRADOS!$BO190&lt;&gt;0),[3]PREMIOS_GRADOS!$BO190,""),IF($A192="TOTAL",SUM(INDIRECT("AM4:AM"&amp;ROW()-1)),""))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IF(AND($A192&lt;&gt;"",$A192&lt;&gt;"TOTAL"),IF(AND([3]PREMIOS_GRADOS!$BR190&lt;&gt;"",[3]PREMIOS_GRADOS!$BR190&lt;&gt;0),[3]PREMIOS_GRADOS!$BR190,""),IF($A192="TOTAL",SUM(INDIRECT("AO4:AO"&amp;ROW()-1)),""))</f>
        <v/>
      </c>
      <c r="AP192" s="7" t="str">
        <f ca="1">IF(AND($A192&lt;&gt;"",$A192&lt;&gt;"TOTAL"),IF(AND([3]PREMIOS_GRADOS!$BT190&lt;&gt;"",[3]PREMIOS_GRADOS!$BT190&lt;&gt;0),[3]PREMIOS_GRADOS!$BT190,""),IF($A192="TOTAL",SUM(INDIRECT("AP4:AP"&amp;ROW()-1)),""))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IF(AND($A192&lt;&gt;"",$A192&lt;&gt;"TOTAL"),IF(AND([3]PREMIOS_GRADOS!$BW190&lt;&gt;"",[3]PREMIOS_GRADOS!$BW190&lt;&gt;0),[3]PREMIOS_GRADOS!$BW190,""),IF($A192="TOTAL",SUM(INDIRECT("AR4:AR"&amp;ROW()-1)),""))</f>
        <v/>
      </c>
      <c r="AS192" s="7" t="str">
        <f ca="1">IF(AND($A192&lt;&gt;"",$A192&lt;&gt;"TOTAL"),IF(AND([3]PREMIOS_GRADOS!$BY190&lt;&gt;"",[3]PREMIOS_GRADOS!$BY190&lt;&gt;0),[3]PREMIOS_GRADOS!$BY190,""),IF($A192="TOTAL",SUM(INDIRECT("AS4:AS"&amp;ROW()-1)),""))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IF(AND($A192&lt;&gt;"",$A192&lt;&gt;"TOTAL"),IF(AND([3]PREMIOS_GRADOS!$CB190&lt;&gt;"",[3]PREMIOS_GRADOS!$CB190&lt;&gt;0),[3]PREMIOS_GRADOS!$CB190,""),IF($A192="TOTAL",SUM(INDIRECT("AU4:AU"&amp;ROW()-1)),""))</f>
        <v/>
      </c>
      <c r="AV192" s="7" t="str">
        <f ca="1">IF(AND($A192&lt;&gt;"",$A192&lt;&gt;"TOTAL"),IF(AND([3]PREMIOS_GRADOS!$CD190&lt;&gt;"",[3]PREMIOS_GRADOS!$CD190&lt;&gt;0),[3]PREMIOS_GRADOS!$CD190,""),IF($A192="TOTAL",SUM(INDIRECT("AV4:AV"&amp;ROW()-1)),""))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IF(AND($A192&lt;&gt;"",$A192&lt;&gt;"TOTAL"),IF(AND([3]PREMIOS_GRADOS!$CG190&lt;&gt;"",[3]PREMIOS_GRADOS!$CG190&lt;&gt;0),[3]PREMIOS_GRADOS!$CG190,""),IF($A192="TOTAL",SUM(INDIRECT("AX4:AX"&amp;ROW()-1)),""))</f>
        <v/>
      </c>
      <c r="AY192" s="7" t="str">
        <f ca="1">IF(AND($A192&lt;&gt;"",$A192&lt;&gt;"TOTAL"),IF(AND([3]PREMIOS_GRADOS!$CI190&lt;&gt;"",[3]PREMIOS_GRADOS!$CI190&lt;&gt;0),[3]PREMIOS_GRADOS!$CI190,""),IF($A192="TOTAL",SUM(INDIRECT("AY4:AY"&amp;ROW()-1)),""))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IF(AND($A192&lt;&gt;"",$A192&lt;&gt;"TOTAL"),IF(AND([3]PREMIOS_GRADOS!$CL190&lt;&gt;"",[3]PREMIOS_GRADOS!$CL190&lt;&gt;0),[3]PREMIOS_GRADOS!$CL190,""),IF($A192="TOTAL",SUM(INDIRECT("BA4:BA"&amp;ROW()-1)),""))</f>
        <v/>
      </c>
      <c r="BB192" s="7" t="str">
        <f ca="1">IF(AND($A192&lt;&gt;"",$A192&lt;&gt;"TOTAL"),IF(AND([3]PREMIOS_GRADOS!$CN190&lt;&gt;"",[3]PREMIOS_GRADOS!$CN190&lt;&gt;0),[3]PREMIOS_GRADOS!$CN190,""),IF($A192="TOTAL",SUM(INDIRECT("BB4:BB"&amp;ROW()-1)),""))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IF(AND($A192&lt;&gt;"",$A192&lt;&gt;"TOTAL"),IF(AND([3]PREMIOS_GRADOS!$CQ190&lt;&gt;"",[3]PREMIOS_GRADOS!$CQ190&lt;&gt;0),[3]PREMIOS_GRADOS!$CQ190,""),IF($A192="TOTAL",SUM(INDIRECT("BD4:BD"&amp;ROW()-1)),""))</f>
        <v/>
      </c>
      <c r="BE192" s="7" t="str">
        <f ca="1">IF(AND($A192&lt;&gt;"",$A192&lt;&gt;"TOTAL"),IF(AND([3]PREMIOS_GRADOS!$CS190&lt;&gt;"",[3]PREMIOS_GRADOS!$CS190&lt;&gt;0),[3]PREMIOS_GRADOS!$CS190,""),IF($A192="TOTAL",SUM(INDIRECT("BE4:BE"&amp;ROW()-1)),""))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IF([3]PREMIOS_GRADOS!$D191&lt;&gt;"",[3]PREMIOS_GRADOS!$D191,IF(AND([3]PREMIOS_GRADOS!$D191="",[3]PREMIOS_GRADOS!$D192="",[3]PREMIOS_GRADOS!$D190=""),"","TOTAL"))</f>
        <v/>
      </c>
      <c r="B193" s="7" t="str">
        <f ca="1">IF(AND($A193&lt;&gt;"",$A193&lt;&gt;"TOTAL"),IF(AND([3]PREMIOS_GRADOS!$E191&lt;&gt;"",[3]PREMIOS_GRADOS!$E191&lt;&gt;0),[3]PREMIOS_GRADOS!$E191,""),IF($A193="TOTAL",SUM(INDIRECT("B4:B"&amp;ROW()-1)),""))</f>
        <v/>
      </c>
      <c r="C193" s="7" t="str">
        <f ca="1">IF(AND($A193&lt;&gt;"",$A193&lt;&gt;"TOTAL"),IF(AND([3]PREMIOS_GRADOS!$G191&lt;&gt;"",[3]PREMIOS_GRADOS!$G191&lt;&gt;0),[3]PREMIOS_GRADOS!$G191,""),IF($A193="TOTAL",SUM(INDIRECT("C4:C"&amp;ROW()-1)),""))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IF(AND($A193&lt;&gt;"",$A193&lt;&gt;"TOTAL"),IF(AND([3]PREMIOS_GRADOS!$J191&lt;&gt;"",[3]PREMIOS_GRADOS!$J191&lt;&gt;0),[3]PREMIOS_GRADOS!$J191,""),IF($A193="TOTAL",SUM(INDIRECT("E4:E"&amp;ROW()-1)),""))</f>
        <v/>
      </c>
      <c r="F193" s="7" t="str">
        <f ca="1">IF(AND($A193&lt;&gt;"",$A193&lt;&gt;"TOTAL"),IF(AND([3]PREMIOS_GRADOS!$L191&lt;&gt;"",[3]PREMIOS_GRADOS!$L191&lt;&gt;0),[3]PREMIOS_GRADOS!$L191,""),IF($A193="TOTAL",SUM(INDIRECT("F4:F"&amp;ROW()-1)),""))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IF(AND($A193&lt;&gt;"",$A193&lt;&gt;"TOTAL"),IF(AND([3]PREMIOS_GRADOS!$O191&lt;&gt;"",[3]PREMIOS_GRADOS!$O191&lt;&gt;0),[3]PREMIOS_GRADOS!$O191,""),IF($A193="TOTAL",SUM(INDIRECT("H4:H"&amp;ROW()-1)),""))</f>
        <v/>
      </c>
      <c r="I193" s="7" t="str">
        <f ca="1">IF(AND($A193&lt;&gt;"",$A193&lt;&gt;"TOTAL"),IF(AND([3]PREMIOS_GRADOS!$Q191&lt;&gt;"",[3]PREMIOS_GRADOS!$Q191&lt;&gt;0),[3]PREMIOS_GRADOS!$Q191,""),IF($A193="TOTAL",SUM(INDIRECT("I4:I"&amp;ROW()-1)),""))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IF(AND($A193&lt;&gt;"",$A193&lt;&gt;"TOTAL"),IF(AND([3]PREMIOS_GRADOS!$T191&lt;&gt;"",[3]PREMIOS_GRADOS!$T191&lt;&gt;0),[3]PREMIOS_GRADOS!$T191,""),IF($A193="TOTAL",SUM(INDIRECT("K4:K"&amp;ROW()-1)),""))</f>
        <v/>
      </c>
      <c r="L193" s="7" t="str">
        <f ca="1">IF(AND($A193&lt;&gt;"",$A193&lt;&gt;"TOTAL"),IF(AND([3]PREMIOS_GRADOS!$V191&lt;&gt;"",[3]PREMIOS_GRADOS!$V191&lt;&gt;0),[3]PREMIOS_GRADOS!$V191,""),IF($A193="TOTAL",SUM(INDIRECT("L4:L"&amp;ROW()-1)),""))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IF(AND($A193&lt;&gt;"",$A193&lt;&gt;"TOTAL"),IF(AND([3]PREMIOS_GRADOS!$Y191&lt;&gt;"",[3]PREMIOS_GRADOS!$Y191&lt;&gt;0),[3]PREMIOS_GRADOS!$Y191,""),IF($A193="TOTAL",SUM(INDIRECT("N4:N"&amp;ROW()-1)),""))</f>
        <v/>
      </c>
      <c r="O193" s="7" t="str">
        <f ca="1">IF(AND($A193&lt;&gt;"",$A193&lt;&gt;"TOTAL"),IF(AND([3]PREMIOS_GRADOS!$AA191&lt;&gt;"",[3]PREMIOS_GRADOS!$AA191&lt;&gt;0),[3]PREMIOS_GRADOS!$AA191,""),IF($A193="TOTAL",SUM(INDIRECT("O4:O"&amp;ROW()-1)),""))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IF(AND($A193&lt;&gt;"",$A193&lt;&gt;"TOTAL"),IF(AND([3]PREMIOS_GRADOS!$AD191&lt;&gt;"",[3]PREMIOS_GRADOS!$AD191&lt;&gt;0),[3]PREMIOS_GRADOS!$AD191,""),IF($A193="TOTAL",SUM(INDIRECT("Q4:Q"&amp;ROW()-1)),""))</f>
        <v/>
      </c>
      <c r="R193" s="7" t="str">
        <f ca="1">IF(AND($A193&lt;&gt;"",$A193&lt;&gt;"TOTAL"),IF(AND([3]PREMIOS_GRADOS!$AF191&lt;&gt;"",[3]PREMIOS_GRADOS!$AF191&lt;&gt;0),[3]PREMIOS_GRADOS!$AF191,""),IF($A193="TOTAL",SUM(INDIRECT("R4:R"&amp;ROW()-1)),""))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IF(AND($A193&lt;&gt;"",$A193&lt;&gt;"TOTAL"),IF(AND([3]PREMIOS_GRADOS!$AI191&lt;&gt;"",[3]PREMIOS_GRADOS!$AI191&lt;&gt;0),[3]PREMIOS_GRADOS!$AI191,""),IF($A193="TOTAL",SUM(INDIRECT("T4:T"&amp;ROW()-1)),""))</f>
        <v/>
      </c>
      <c r="U193" s="7" t="str">
        <f ca="1">IF(AND($A193&lt;&gt;"",$A193&lt;&gt;"TOTAL"),IF(AND([3]PREMIOS_GRADOS!$AK191&lt;&gt;"",[3]PREMIOS_GRADOS!$AK191&lt;&gt;0),[3]PREMIOS_GRADOS!$AK191,""),IF($A193="TOTAL",SUM(INDIRECT("U4:U"&amp;ROW()-1)),""))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IF(AND($A193&lt;&gt;"",$A193&lt;&gt;"TOTAL"),IF(AND([3]PREMIOS_GRADOS!$AN191&lt;&gt;"",[3]PREMIOS_GRADOS!$AN191&lt;&gt;0),[3]PREMIOS_GRADOS!$AN191,""),IF($A193="TOTAL",SUM(INDIRECT("W4:W"&amp;ROW()-1)),""))</f>
        <v/>
      </c>
      <c r="X193" s="7" t="str">
        <f ca="1">IF(AND($A193&lt;&gt;"",$A193&lt;&gt;"TOTAL"),IF(AND([3]PREMIOS_GRADOS!$AP191&lt;&gt;"",[3]PREMIOS_GRADOS!$AP191&lt;&gt;0),[3]PREMIOS_GRADOS!$AP191,""),IF($A193="TOTAL",SUM(INDIRECT("X4:X"&amp;ROW()-1)),""))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IF(AND($A193&lt;&gt;"",$A193&lt;&gt;"TOTAL"),IF(AND([3]PREMIOS_GRADOS!$AS191&lt;&gt;"",[3]PREMIOS_GRADOS!$AS191&lt;&gt;0),[3]PREMIOS_GRADOS!$AS191,""),IF($A193="TOTAL",SUM(INDIRECT("Z4:Z"&amp;ROW()-1)),""))</f>
        <v/>
      </c>
      <c r="AA193" s="7" t="str">
        <f ca="1">IF(AND($A193&lt;&gt;"",$A193&lt;&gt;"TOTAL"),IF(AND([3]PREMIOS_GRADOS!$AU191&lt;&gt;"",[3]PREMIOS_GRADOS!$AU191&lt;&gt;0),[3]PREMIOS_GRADOS!$AU191,""),IF($A193="TOTAL",SUM(INDIRECT("AA4:AA"&amp;ROW()-1)),""))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IF(AND($A193&lt;&gt;"",$A193&lt;&gt;"TOTAL"),IF(AND([3]PREMIOS_GRADOS!$AX191&lt;&gt;"",[3]PREMIOS_GRADOS!$AX191&lt;&gt;0),[3]PREMIOS_GRADOS!$AX191,""),IF($A193="TOTAL",SUM(INDIRECT("AC4:AC"&amp;ROW()-1)),""))</f>
        <v/>
      </c>
      <c r="AD193" s="7" t="str">
        <f ca="1">IF(AND($A193&lt;&gt;"",$A193&lt;&gt;"TOTAL"),IF(AND([3]PREMIOS_GRADOS!$AZ191&lt;&gt;"",[3]PREMIOS_GRADOS!$AZ191&lt;&gt;0),[3]PREMIOS_GRADOS!$AZ191,""),IF($A193="TOTAL",SUM(INDIRECT("AD4:AD"&amp;ROW()-1)),""))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IF(AND($A193&lt;&gt;"",$A193&lt;&gt;"TOTAL"),IF(AND([3]PREMIOS_GRADOS!$BC191&lt;&gt;"",[3]PREMIOS_GRADOS!$BC191&lt;&gt;0),[3]PREMIOS_GRADOS!$BC191,""),IF($A193="TOTAL",SUM(INDIRECT("AF4:AF"&amp;ROW()-1)),""))</f>
        <v/>
      </c>
      <c r="AG193" s="7" t="str">
        <f ca="1">IF(AND($A193&lt;&gt;"",$A193&lt;&gt;"TOTAL"),IF(AND([3]PREMIOS_GRADOS!$BE191&lt;&gt;"",[3]PREMIOS_GRADOS!$BE191&lt;&gt;0),[3]PREMIOS_GRADOS!$BE191,""),IF($A193="TOTAL",SUM(INDIRECT("AG4:AG"&amp;ROW()-1)),""))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IF(AND($A193&lt;&gt;"",$A193&lt;&gt;"TOTAL"),IF(AND([3]PREMIOS_GRADOS!$BH191&lt;&gt;"",[3]PREMIOS_GRADOS!$BH191&lt;&gt;0),[3]PREMIOS_GRADOS!$BH191,""),IF($A193="TOTAL",SUM(INDIRECT("AI4:AI"&amp;ROW()-1)),""))</f>
        <v/>
      </c>
      <c r="AJ193" s="7" t="str">
        <f ca="1">IF(AND($A193&lt;&gt;"",$A193&lt;&gt;"TOTAL"),IF(AND([3]PREMIOS_GRADOS!$BJ191&lt;&gt;"",[3]PREMIOS_GRADOS!$BJ191&lt;&gt;0),[3]PREMIOS_GRADOS!$BJ191,""),IF($A193="TOTAL",SUM(INDIRECT("AJ4:AJ"&amp;ROW()-1)),""))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IF(AND($A193&lt;&gt;"",$A193&lt;&gt;"TOTAL"),IF(AND([3]PREMIOS_GRADOS!$BM191&lt;&gt;"",[3]PREMIOS_GRADOS!$BM191&lt;&gt;0),[3]PREMIOS_GRADOS!$BM191,""),IF($A193="TOTAL",SUM(INDIRECT("AL4:AL"&amp;ROW()-1)),""))</f>
        <v/>
      </c>
      <c r="AM193" s="7" t="str">
        <f ca="1">IF(AND($A193&lt;&gt;"",$A193&lt;&gt;"TOTAL"),IF(AND([3]PREMIOS_GRADOS!$BO191&lt;&gt;"",[3]PREMIOS_GRADOS!$BO191&lt;&gt;0),[3]PREMIOS_GRADOS!$BO191,""),IF($A193="TOTAL",SUM(INDIRECT("AM4:AM"&amp;ROW()-1)),""))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IF(AND($A193&lt;&gt;"",$A193&lt;&gt;"TOTAL"),IF(AND([3]PREMIOS_GRADOS!$BR191&lt;&gt;"",[3]PREMIOS_GRADOS!$BR191&lt;&gt;0),[3]PREMIOS_GRADOS!$BR191,""),IF($A193="TOTAL",SUM(INDIRECT("AO4:AO"&amp;ROW()-1)),""))</f>
        <v/>
      </c>
      <c r="AP193" s="7" t="str">
        <f ca="1">IF(AND($A193&lt;&gt;"",$A193&lt;&gt;"TOTAL"),IF(AND([3]PREMIOS_GRADOS!$BT191&lt;&gt;"",[3]PREMIOS_GRADOS!$BT191&lt;&gt;0),[3]PREMIOS_GRADOS!$BT191,""),IF($A193="TOTAL",SUM(INDIRECT("AP4:AP"&amp;ROW()-1)),""))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IF(AND($A193&lt;&gt;"",$A193&lt;&gt;"TOTAL"),IF(AND([3]PREMIOS_GRADOS!$BW191&lt;&gt;"",[3]PREMIOS_GRADOS!$BW191&lt;&gt;0),[3]PREMIOS_GRADOS!$BW191,""),IF($A193="TOTAL",SUM(INDIRECT("AR4:AR"&amp;ROW()-1)),""))</f>
        <v/>
      </c>
      <c r="AS193" s="7" t="str">
        <f ca="1">IF(AND($A193&lt;&gt;"",$A193&lt;&gt;"TOTAL"),IF(AND([3]PREMIOS_GRADOS!$BY191&lt;&gt;"",[3]PREMIOS_GRADOS!$BY191&lt;&gt;0),[3]PREMIOS_GRADOS!$BY191,""),IF($A193="TOTAL",SUM(INDIRECT("AS4:AS"&amp;ROW()-1)),""))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IF(AND($A193&lt;&gt;"",$A193&lt;&gt;"TOTAL"),IF(AND([3]PREMIOS_GRADOS!$CB191&lt;&gt;"",[3]PREMIOS_GRADOS!$CB191&lt;&gt;0),[3]PREMIOS_GRADOS!$CB191,""),IF($A193="TOTAL",SUM(INDIRECT("AU4:AU"&amp;ROW()-1)),""))</f>
        <v/>
      </c>
      <c r="AV193" s="7" t="str">
        <f ca="1">IF(AND($A193&lt;&gt;"",$A193&lt;&gt;"TOTAL"),IF(AND([3]PREMIOS_GRADOS!$CD191&lt;&gt;"",[3]PREMIOS_GRADOS!$CD191&lt;&gt;0),[3]PREMIOS_GRADOS!$CD191,""),IF($A193="TOTAL",SUM(INDIRECT("AV4:AV"&amp;ROW()-1)),""))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IF(AND($A193&lt;&gt;"",$A193&lt;&gt;"TOTAL"),IF(AND([3]PREMIOS_GRADOS!$CG191&lt;&gt;"",[3]PREMIOS_GRADOS!$CG191&lt;&gt;0),[3]PREMIOS_GRADOS!$CG191,""),IF($A193="TOTAL",SUM(INDIRECT("AX4:AX"&amp;ROW()-1)),""))</f>
        <v/>
      </c>
      <c r="AY193" s="7" t="str">
        <f ca="1">IF(AND($A193&lt;&gt;"",$A193&lt;&gt;"TOTAL"),IF(AND([3]PREMIOS_GRADOS!$CI191&lt;&gt;"",[3]PREMIOS_GRADOS!$CI191&lt;&gt;0),[3]PREMIOS_GRADOS!$CI191,""),IF($A193="TOTAL",SUM(INDIRECT("AY4:AY"&amp;ROW()-1)),""))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IF(AND($A193&lt;&gt;"",$A193&lt;&gt;"TOTAL"),IF(AND([3]PREMIOS_GRADOS!$CL191&lt;&gt;"",[3]PREMIOS_GRADOS!$CL191&lt;&gt;0),[3]PREMIOS_GRADOS!$CL191,""),IF($A193="TOTAL",SUM(INDIRECT("BA4:BA"&amp;ROW()-1)),""))</f>
        <v/>
      </c>
      <c r="BB193" s="7" t="str">
        <f ca="1">IF(AND($A193&lt;&gt;"",$A193&lt;&gt;"TOTAL"),IF(AND([3]PREMIOS_GRADOS!$CN191&lt;&gt;"",[3]PREMIOS_GRADOS!$CN191&lt;&gt;0),[3]PREMIOS_GRADOS!$CN191,""),IF($A193="TOTAL",SUM(INDIRECT("BB4:BB"&amp;ROW()-1)),""))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IF(AND($A193&lt;&gt;"",$A193&lt;&gt;"TOTAL"),IF(AND([3]PREMIOS_GRADOS!$CQ191&lt;&gt;"",[3]PREMIOS_GRADOS!$CQ191&lt;&gt;0),[3]PREMIOS_GRADOS!$CQ191,""),IF($A193="TOTAL",SUM(INDIRECT("BD4:BD"&amp;ROW()-1)),""))</f>
        <v/>
      </c>
      <c r="BE193" s="7" t="str">
        <f ca="1">IF(AND($A193&lt;&gt;"",$A193&lt;&gt;"TOTAL"),IF(AND([3]PREMIOS_GRADOS!$CS191&lt;&gt;"",[3]PREMIOS_GRADOS!$CS191&lt;&gt;0),[3]PREMIOS_GRADOS!$CS191,""),IF($A193="TOTAL",SUM(INDIRECT("BE4:BE"&amp;ROW()-1)),""))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IF([3]PREMIOS_GRADOS!$D192&lt;&gt;"",[3]PREMIOS_GRADOS!$D192,IF(AND([3]PREMIOS_GRADOS!$D192="",[3]PREMIOS_GRADOS!$D193="",[3]PREMIOS_GRADOS!$D191=""),"","TOTAL"))</f>
        <v/>
      </c>
      <c r="B194" s="7" t="str">
        <f ca="1">IF(AND($A194&lt;&gt;"",$A194&lt;&gt;"TOTAL"),IF(AND([3]PREMIOS_GRADOS!$E192&lt;&gt;"",[3]PREMIOS_GRADOS!$E192&lt;&gt;0),[3]PREMIOS_GRADOS!$E192,""),IF($A194="TOTAL",SUM(INDIRECT("B4:B"&amp;ROW()-1)),""))</f>
        <v/>
      </c>
      <c r="C194" s="7" t="str">
        <f ca="1">IF(AND($A194&lt;&gt;"",$A194&lt;&gt;"TOTAL"),IF(AND([3]PREMIOS_GRADOS!$G192&lt;&gt;"",[3]PREMIOS_GRADOS!$G192&lt;&gt;0),[3]PREMIOS_GRADOS!$G192,""),IF($A194="TOTAL",SUM(INDIRECT("C4:C"&amp;ROW()-1)),""))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IF(AND($A194&lt;&gt;"",$A194&lt;&gt;"TOTAL"),IF(AND([3]PREMIOS_GRADOS!$J192&lt;&gt;"",[3]PREMIOS_GRADOS!$J192&lt;&gt;0),[3]PREMIOS_GRADOS!$J192,""),IF($A194="TOTAL",SUM(INDIRECT("E4:E"&amp;ROW()-1)),""))</f>
        <v/>
      </c>
      <c r="F194" s="7" t="str">
        <f ca="1">IF(AND($A194&lt;&gt;"",$A194&lt;&gt;"TOTAL"),IF(AND([3]PREMIOS_GRADOS!$L192&lt;&gt;"",[3]PREMIOS_GRADOS!$L192&lt;&gt;0),[3]PREMIOS_GRADOS!$L192,""),IF($A194="TOTAL",SUM(INDIRECT("F4:F"&amp;ROW()-1)),""))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IF(AND($A194&lt;&gt;"",$A194&lt;&gt;"TOTAL"),IF(AND([3]PREMIOS_GRADOS!$O192&lt;&gt;"",[3]PREMIOS_GRADOS!$O192&lt;&gt;0),[3]PREMIOS_GRADOS!$O192,""),IF($A194="TOTAL",SUM(INDIRECT("H4:H"&amp;ROW()-1)),""))</f>
        <v/>
      </c>
      <c r="I194" s="7" t="str">
        <f ca="1">IF(AND($A194&lt;&gt;"",$A194&lt;&gt;"TOTAL"),IF(AND([3]PREMIOS_GRADOS!$Q192&lt;&gt;"",[3]PREMIOS_GRADOS!$Q192&lt;&gt;0),[3]PREMIOS_GRADOS!$Q192,""),IF($A194="TOTAL",SUM(INDIRECT("I4:I"&amp;ROW()-1)),""))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IF(AND($A194&lt;&gt;"",$A194&lt;&gt;"TOTAL"),IF(AND([3]PREMIOS_GRADOS!$T192&lt;&gt;"",[3]PREMIOS_GRADOS!$T192&lt;&gt;0),[3]PREMIOS_GRADOS!$T192,""),IF($A194="TOTAL",SUM(INDIRECT("K4:K"&amp;ROW()-1)),""))</f>
        <v/>
      </c>
      <c r="L194" s="7" t="str">
        <f ca="1">IF(AND($A194&lt;&gt;"",$A194&lt;&gt;"TOTAL"),IF(AND([3]PREMIOS_GRADOS!$V192&lt;&gt;"",[3]PREMIOS_GRADOS!$V192&lt;&gt;0),[3]PREMIOS_GRADOS!$V192,""),IF($A194="TOTAL",SUM(INDIRECT("L4:L"&amp;ROW()-1)),""))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IF(AND($A194&lt;&gt;"",$A194&lt;&gt;"TOTAL"),IF(AND([3]PREMIOS_GRADOS!$Y192&lt;&gt;"",[3]PREMIOS_GRADOS!$Y192&lt;&gt;0),[3]PREMIOS_GRADOS!$Y192,""),IF($A194="TOTAL",SUM(INDIRECT("N4:N"&amp;ROW()-1)),""))</f>
        <v/>
      </c>
      <c r="O194" s="7" t="str">
        <f ca="1">IF(AND($A194&lt;&gt;"",$A194&lt;&gt;"TOTAL"),IF(AND([3]PREMIOS_GRADOS!$AA192&lt;&gt;"",[3]PREMIOS_GRADOS!$AA192&lt;&gt;0),[3]PREMIOS_GRADOS!$AA192,""),IF($A194="TOTAL",SUM(INDIRECT("O4:O"&amp;ROW()-1)),""))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IF(AND($A194&lt;&gt;"",$A194&lt;&gt;"TOTAL"),IF(AND([3]PREMIOS_GRADOS!$AD192&lt;&gt;"",[3]PREMIOS_GRADOS!$AD192&lt;&gt;0),[3]PREMIOS_GRADOS!$AD192,""),IF($A194="TOTAL",SUM(INDIRECT("Q4:Q"&amp;ROW()-1)),""))</f>
        <v/>
      </c>
      <c r="R194" s="7" t="str">
        <f ca="1">IF(AND($A194&lt;&gt;"",$A194&lt;&gt;"TOTAL"),IF(AND([3]PREMIOS_GRADOS!$AF192&lt;&gt;"",[3]PREMIOS_GRADOS!$AF192&lt;&gt;0),[3]PREMIOS_GRADOS!$AF192,""),IF($A194="TOTAL",SUM(INDIRECT("R4:R"&amp;ROW()-1)),""))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IF(AND($A194&lt;&gt;"",$A194&lt;&gt;"TOTAL"),IF(AND([3]PREMIOS_GRADOS!$AI192&lt;&gt;"",[3]PREMIOS_GRADOS!$AI192&lt;&gt;0),[3]PREMIOS_GRADOS!$AI192,""),IF($A194="TOTAL",SUM(INDIRECT("T4:T"&amp;ROW()-1)),""))</f>
        <v/>
      </c>
      <c r="U194" s="7" t="str">
        <f ca="1">IF(AND($A194&lt;&gt;"",$A194&lt;&gt;"TOTAL"),IF(AND([3]PREMIOS_GRADOS!$AK192&lt;&gt;"",[3]PREMIOS_GRADOS!$AK192&lt;&gt;0),[3]PREMIOS_GRADOS!$AK192,""),IF($A194="TOTAL",SUM(INDIRECT("U4:U"&amp;ROW()-1)),""))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IF(AND($A194&lt;&gt;"",$A194&lt;&gt;"TOTAL"),IF(AND([3]PREMIOS_GRADOS!$AN192&lt;&gt;"",[3]PREMIOS_GRADOS!$AN192&lt;&gt;0),[3]PREMIOS_GRADOS!$AN192,""),IF($A194="TOTAL",SUM(INDIRECT("W4:W"&amp;ROW()-1)),""))</f>
        <v/>
      </c>
      <c r="X194" s="7" t="str">
        <f ca="1">IF(AND($A194&lt;&gt;"",$A194&lt;&gt;"TOTAL"),IF(AND([3]PREMIOS_GRADOS!$AP192&lt;&gt;"",[3]PREMIOS_GRADOS!$AP192&lt;&gt;0),[3]PREMIOS_GRADOS!$AP192,""),IF($A194="TOTAL",SUM(INDIRECT("X4:X"&amp;ROW()-1)),""))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IF(AND($A194&lt;&gt;"",$A194&lt;&gt;"TOTAL"),IF(AND([3]PREMIOS_GRADOS!$AS192&lt;&gt;"",[3]PREMIOS_GRADOS!$AS192&lt;&gt;0),[3]PREMIOS_GRADOS!$AS192,""),IF($A194="TOTAL",SUM(INDIRECT("Z4:Z"&amp;ROW()-1)),""))</f>
        <v/>
      </c>
      <c r="AA194" s="7" t="str">
        <f ca="1">IF(AND($A194&lt;&gt;"",$A194&lt;&gt;"TOTAL"),IF(AND([3]PREMIOS_GRADOS!$AU192&lt;&gt;"",[3]PREMIOS_GRADOS!$AU192&lt;&gt;0),[3]PREMIOS_GRADOS!$AU192,""),IF($A194="TOTAL",SUM(INDIRECT("AA4:AA"&amp;ROW()-1)),""))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IF(AND($A194&lt;&gt;"",$A194&lt;&gt;"TOTAL"),IF(AND([3]PREMIOS_GRADOS!$AX192&lt;&gt;"",[3]PREMIOS_GRADOS!$AX192&lt;&gt;0),[3]PREMIOS_GRADOS!$AX192,""),IF($A194="TOTAL",SUM(INDIRECT("AC4:AC"&amp;ROW()-1)),""))</f>
        <v/>
      </c>
      <c r="AD194" s="7" t="str">
        <f ca="1">IF(AND($A194&lt;&gt;"",$A194&lt;&gt;"TOTAL"),IF(AND([3]PREMIOS_GRADOS!$AZ192&lt;&gt;"",[3]PREMIOS_GRADOS!$AZ192&lt;&gt;0),[3]PREMIOS_GRADOS!$AZ192,""),IF($A194="TOTAL",SUM(INDIRECT("AD4:AD"&amp;ROW()-1)),""))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IF(AND($A194&lt;&gt;"",$A194&lt;&gt;"TOTAL"),IF(AND([3]PREMIOS_GRADOS!$BC192&lt;&gt;"",[3]PREMIOS_GRADOS!$BC192&lt;&gt;0),[3]PREMIOS_GRADOS!$BC192,""),IF($A194="TOTAL",SUM(INDIRECT("AF4:AF"&amp;ROW()-1)),""))</f>
        <v/>
      </c>
      <c r="AG194" s="7" t="str">
        <f ca="1">IF(AND($A194&lt;&gt;"",$A194&lt;&gt;"TOTAL"),IF(AND([3]PREMIOS_GRADOS!$BE192&lt;&gt;"",[3]PREMIOS_GRADOS!$BE192&lt;&gt;0),[3]PREMIOS_GRADOS!$BE192,""),IF($A194="TOTAL",SUM(INDIRECT("AG4:AG"&amp;ROW()-1)),""))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IF(AND($A194&lt;&gt;"",$A194&lt;&gt;"TOTAL"),IF(AND([3]PREMIOS_GRADOS!$BH192&lt;&gt;"",[3]PREMIOS_GRADOS!$BH192&lt;&gt;0),[3]PREMIOS_GRADOS!$BH192,""),IF($A194="TOTAL",SUM(INDIRECT("AI4:AI"&amp;ROW()-1)),""))</f>
        <v/>
      </c>
      <c r="AJ194" s="7" t="str">
        <f ca="1">IF(AND($A194&lt;&gt;"",$A194&lt;&gt;"TOTAL"),IF(AND([3]PREMIOS_GRADOS!$BJ192&lt;&gt;"",[3]PREMIOS_GRADOS!$BJ192&lt;&gt;0),[3]PREMIOS_GRADOS!$BJ192,""),IF($A194="TOTAL",SUM(INDIRECT("AJ4:AJ"&amp;ROW()-1)),""))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IF(AND($A194&lt;&gt;"",$A194&lt;&gt;"TOTAL"),IF(AND([3]PREMIOS_GRADOS!$BM192&lt;&gt;"",[3]PREMIOS_GRADOS!$BM192&lt;&gt;0),[3]PREMIOS_GRADOS!$BM192,""),IF($A194="TOTAL",SUM(INDIRECT("AL4:AL"&amp;ROW()-1)),""))</f>
        <v/>
      </c>
      <c r="AM194" s="7" t="str">
        <f ca="1">IF(AND($A194&lt;&gt;"",$A194&lt;&gt;"TOTAL"),IF(AND([3]PREMIOS_GRADOS!$BO192&lt;&gt;"",[3]PREMIOS_GRADOS!$BO192&lt;&gt;0),[3]PREMIOS_GRADOS!$BO192,""),IF($A194="TOTAL",SUM(INDIRECT("AM4:AM"&amp;ROW()-1)),""))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IF(AND($A194&lt;&gt;"",$A194&lt;&gt;"TOTAL"),IF(AND([3]PREMIOS_GRADOS!$BR192&lt;&gt;"",[3]PREMIOS_GRADOS!$BR192&lt;&gt;0),[3]PREMIOS_GRADOS!$BR192,""),IF($A194="TOTAL",SUM(INDIRECT("AO4:AO"&amp;ROW()-1)),""))</f>
        <v/>
      </c>
      <c r="AP194" s="7" t="str">
        <f ca="1">IF(AND($A194&lt;&gt;"",$A194&lt;&gt;"TOTAL"),IF(AND([3]PREMIOS_GRADOS!$BT192&lt;&gt;"",[3]PREMIOS_GRADOS!$BT192&lt;&gt;0),[3]PREMIOS_GRADOS!$BT192,""),IF($A194="TOTAL",SUM(INDIRECT("AP4:AP"&amp;ROW()-1)),""))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IF(AND($A194&lt;&gt;"",$A194&lt;&gt;"TOTAL"),IF(AND([3]PREMIOS_GRADOS!$BW192&lt;&gt;"",[3]PREMIOS_GRADOS!$BW192&lt;&gt;0),[3]PREMIOS_GRADOS!$BW192,""),IF($A194="TOTAL",SUM(INDIRECT("AR4:AR"&amp;ROW()-1)),""))</f>
        <v/>
      </c>
      <c r="AS194" s="7" t="str">
        <f ca="1">IF(AND($A194&lt;&gt;"",$A194&lt;&gt;"TOTAL"),IF(AND([3]PREMIOS_GRADOS!$BY192&lt;&gt;"",[3]PREMIOS_GRADOS!$BY192&lt;&gt;0),[3]PREMIOS_GRADOS!$BY192,""),IF($A194="TOTAL",SUM(INDIRECT("AS4:AS"&amp;ROW()-1)),""))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IF(AND($A194&lt;&gt;"",$A194&lt;&gt;"TOTAL"),IF(AND([3]PREMIOS_GRADOS!$CB192&lt;&gt;"",[3]PREMIOS_GRADOS!$CB192&lt;&gt;0),[3]PREMIOS_GRADOS!$CB192,""),IF($A194="TOTAL",SUM(INDIRECT("AU4:AU"&amp;ROW()-1)),""))</f>
        <v/>
      </c>
      <c r="AV194" s="7" t="str">
        <f ca="1">IF(AND($A194&lt;&gt;"",$A194&lt;&gt;"TOTAL"),IF(AND([3]PREMIOS_GRADOS!$CD192&lt;&gt;"",[3]PREMIOS_GRADOS!$CD192&lt;&gt;0),[3]PREMIOS_GRADOS!$CD192,""),IF($A194="TOTAL",SUM(INDIRECT("AV4:AV"&amp;ROW()-1)),""))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IF(AND($A194&lt;&gt;"",$A194&lt;&gt;"TOTAL"),IF(AND([3]PREMIOS_GRADOS!$CG192&lt;&gt;"",[3]PREMIOS_GRADOS!$CG192&lt;&gt;0),[3]PREMIOS_GRADOS!$CG192,""),IF($A194="TOTAL",SUM(INDIRECT("AX4:AX"&amp;ROW()-1)),""))</f>
        <v/>
      </c>
      <c r="AY194" s="7" t="str">
        <f ca="1">IF(AND($A194&lt;&gt;"",$A194&lt;&gt;"TOTAL"),IF(AND([3]PREMIOS_GRADOS!$CI192&lt;&gt;"",[3]PREMIOS_GRADOS!$CI192&lt;&gt;0),[3]PREMIOS_GRADOS!$CI192,""),IF($A194="TOTAL",SUM(INDIRECT("AY4:AY"&amp;ROW()-1)),""))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IF(AND($A194&lt;&gt;"",$A194&lt;&gt;"TOTAL"),IF(AND([3]PREMIOS_GRADOS!$CL192&lt;&gt;"",[3]PREMIOS_GRADOS!$CL192&lt;&gt;0),[3]PREMIOS_GRADOS!$CL192,""),IF($A194="TOTAL",SUM(INDIRECT("BA4:BA"&amp;ROW()-1)),""))</f>
        <v/>
      </c>
      <c r="BB194" s="7" t="str">
        <f ca="1">IF(AND($A194&lt;&gt;"",$A194&lt;&gt;"TOTAL"),IF(AND([3]PREMIOS_GRADOS!$CN192&lt;&gt;"",[3]PREMIOS_GRADOS!$CN192&lt;&gt;0),[3]PREMIOS_GRADOS!$CN192,""),IF($A194="TOTAL",SUM(INDIRECT("BB4:BB"&amp;ROW()-1)),""))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IF(AND($A194&lt;&gt;"",$A194&lt;&gt;"TOTAL"),IF(AND([3]PREMIOS_GRADOS!$CQ192&lt;&gt;"",[3]PREMIOS_GRADOS!$CQ192&lt;&gt;0),[3]PREMIOS_GRADOS!$CQ192,""),IF($A194="TOTAL",SUM(INDIRECT("BD4:BD"&amp;ROW()-1)),""))</f>
        <v/>
      </c>
      <c r="BE194" s="7" t="str">
        <f ca="1">IF(AND($A194&lt;&gt;"",$A194&lt;&gt;"TOTAL"),IF(AND([3]PREMIOS_GRADOS!$CS192&lt;&gt;"",[3]PREMIOS_GRADOS!$CS192&lt;&gt;0),[3]PREMIOS_GRADOS!$CS192,""),IF($A194="TOTAL",SUM(INDIRECT("BE4:BE"&amp;ROW()-1)),""))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IF([3]PREMIOS_GRADOS!$D193&lt;&gt;"",[3]PREMIOS_GRADOS!$D193,IF(AND([3]PREMIOS_GRADOS!$D193="",[3]PREMIOS_GRADOS!$D194="",[3]PREMIOS_GRADOS!$D192=""),"","TOTAL"))</f>
        <v/>
      </c>
      <c r="B195" s="7" t="str">
        <f ca="1">IF(AND($A195&lt;&gt;"",$A195&lt;&gt;"TOTAL"),IF(AND([3]PREMIOS_GRADOS!$E193&lt;&gt;"",[3]PREMIOS_GRADOS!$E193&lt;&gt;0),[3]PREMIOS_GRADOS!$E193,""),IF($A195="TOTAL",SUM(INDIRECT("B4:B"&amp;ROW()-1)),""))</f>
        <v/>
      </c>
      <c r="C195" s="7" t="str">
        <f ca="1">IF(AND($A195&lt;&gt;"",$A195&lt;&gt;"TOTAL"),IF(AND([3]PREMIOS_GRADOS!$G193&lt;&gt;"",[3]PREMIOS_GRADOS!$G193&lt;&gt;0),[3]PREMIOS_GRADOS!$G193,""),IF($A195="TOTAL",SUM(INDIRECT("C4:C"&amp;ROW()-1)),""))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IF(AND($A195&lt;&gt;"",$A195&lt;&gt;"TOTAL"),IF(AND([3]PREMIOS_GRADOS!$J193&lt;&gt;"",[3]PREMIOS_GRADOS!$J193&lt;&gt;0),[3]PREMIOS_GRADOS!$J193,""),IF($A195="TOTAL",SUM(INDIRECT("E4:E"&amp;ROW()-1)),""))</f>
        <v/>
      </c>
      <c r="F195" s="7" t="str">
        <f ca="1">IF(AND($A195&lt;&gt;"",$A195&lt;&gt;"TOTAL"),IF(AND([3]PREMIOS_GRADOS!$L193&lt;&gt;"",[3]PREMIOS_GRADOS!$L193&lt;&gt;0),[3]PREMIOS_GRADOS!$L193,""),IF($A195="TOTAL",SUM(INDIRECT("F4:F"&amp;ROW()-1)),""))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IF(AND($A195&lt;&gt;"",$A195&lt;&gt;"TOTAL"),IF(AND([3]PREMIOS_GRADOS!$O193&lt;&gt;"",[3]PREMIOS_GRADOS!$O193&lt;&gt;0),[3]PREMIOS_GRADOS!$O193,""),IF($A195="TOTAL",SUM(INDIRECT("H4:H"&amp;ROW()-1)),""))</f>
        <v/>
      </c>
      <c r="I195" s="7" t="str">
        <f ca="1">IF(AND($A195&lt;&gt;"",$A195&lt;&gt;"TOTAL"),IF(AND([3]PREMIOS_GRADOS!$Q193&lt;&gt;"",[3]PREMIOS_GRADOS!$Q193&lt;&gt;0),[3]PREMIOS_GRADOS!$Q193,""),IF($A195="TOTAL",SUM(INDIRECT("I4:I"&amp;ROW()-1)),""))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IF(AND($A195&lt;&gt;"",$A195&lt;&gt;"TOTAL"),IF(AND([3]PREMIOS_GRADOS!$T193&lt;&gt;"",[3]PREMIOS_GRADOS!$T193&lt;&gt;0),[3]PREMIOS_GRADOS!$T193,""),IF($A195="TOTAL",SUM(INDIRECT("K4:K"&amp;ROW()-1)),""))</f>
        <v/>
      </c>
      <c r="L195" s="7" t="str">
        <f ca="1">IF(AND($A195&lt;&gt;"",$A195&lt;&gt;"TOTAL"),IF(AND([3]PREMIOS_GRADOS!$V193&lt;&gt;"",[3]PREMIOS_GRADOS!$V193&lt;&gt;0),[3]PREMIOS_GRADOS!$V193,""),IF($A195="TOTAL",SUM(INDIRECT("L4:L"&amp;ROW()-1)),""))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IF(AND($A195&lt;&gt;"",$A195&lt;&gt;"TOTAL"),IF(AND([3]PREMIOS_GRADOS!$Y193&lt;&gt;"",[3]PREMIOS_GRADOS!$Y193&lt;&gt;0),[3]PREMIOS_GRADOS!$Y193,""),IF($A195="TOTAL",SUM(INDIRECT("N4:N"&amp;ROW()-1)),""))</f>
        <v/>
      </c>
      <c r="O195" s="7" t="str">
        <f ca="1">IF(AND($A195&lt;&gt;"",$A195&lt;&gt;"TOTAL"),IF(AND([3]PREMIOS_GRADOS!$AA193&lt;&gt;"",[3]PREMIOS_GRADOS!$AA193&lt;&gt;0),[3]PREMIOS_GRADOS!$AA193,""),IF($A195="TOTAL",SUM(INDIRECT("O4:O"&amp;ROW()-1)),""))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IF(AND($A195&lt;&gt;"",$A195&lt;&gt;"TOTAL"),IF(AND([3]PREMIOS_GRADOS!$AD193&lt;&gt;"",[3]PREMIOS_GRADOS!$AD193&lt;&gt;0),[3]PREMIOS_GRADOS!$AD193,""),IF($A195="TOTAL",SUM(INDIRECT("Q4:Q"&amp;ROW()-1)),""))</f>
        <v/>
      </c>
      <c r="R195" s="7" t="str">
        <f ca="1">IF(AND($A195&lt;&gt;"",$A195&lt;&gt;"TOTAL"),IF(AND([3]PREMIOS_GRADOS!$AF193&lt;&gt;"",[3]PREMIOS_GRADOS!$AF193&lt;&gt;0),[3]PREMIOS_GRADOS!$AF193,""),IF($A195="TOTAL",SUM(INDIRECT("R4:R"&amp;ROW()-1)),""))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IF(AND($A195&lt;&gt;"",$A195&lt;&gt;"TOTAL"),IF(AND([3]PREMIOS_GRADOS!$AI193&lt;&gt;"",[3]PREMIOS_GRADOS!$AI193&lt;&gt;0),[3]PREMIOS_GRADOS!$AI193,""),IF($A195="TOTAL",SUM(INDIRECT("T4:T"&amp;ROW()-1)),""))</f>
        <v/>
      </c>
      <c r="U195" s="7" t="str">
        <f ca="1">IF(AND($A195&lt;&gt;"",$A195&lt;&gt;"TOTAL"),IF(AND([3]PREMIOS_GRADOS!$AK193&lt;&gt;"",[3]PREMIOS_GRADOS!$AK193&lt;&gt;0),[3]PREMIOS_GRADOS!$AK193,""),IF($A195="TOTAL",SUM(INDIRECT("U4:U"&amp;ROW()-1)),""))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IF(AND($A195&lt;&gt;"",$A195&lt;&gt;"TOTAL"),IF(AND([3]PREMIOS_GRADOS!$AN193&lt;&gt;"",[3]PREMIOS_GRADOS!$AN193&lt;&gt;0),[3]PREMIOS_GRADOS!$AN193,""),IF($A195="TOTAL",SUM(INDIRECT("W4:W"&amp;ROW()-1)),""))</f>
        <v/>
      </c>
      <c r="X195" s="7" t="str">
        <f ca="1">IF(AND($A195&lt;&gt;"",$A195&lt;&gt;"TOTAL"),IF(AND([3]PREMIOS_GRADOS!$AP193&lt;&gt;"",[3]PREMIOS_GRADOS!$AP193&lt;&gt;0),[3]PREMIOS_GRADOS!$AP193,""),IF($A195="TOTAL",SUM(INDIRECT("X4:X"&amp;ROW()-1)),""))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IF(AND($A195&lt;&gt;"",$A195&lt;&gt;"TOTAL"),IF(AND([3]PREMIOS_GRADOS!$AS193&lt;&gt;"",[3]PREMIOS_GRADOS!$AS193&lt;&gt;0),[3]PREMIOS_GRADOS!$AS193,""),IF($A195="TOTAL",SUM(INDIRECT("Z4:Z"&amp;ROW()-1)),""))</f>
        <v/>
      </c>
      <c r="AA195" s="7" t="str">
        <f ca="1">IF(AND($A195&lt;&gt;"",$A195&lt;&gt;"TOTAL"),IF(AND([3]PREMIOS_GRADOS!$AU193&lt;&gt;"",[3]PREMIOS_GRADOS!$AU193&lt;&gt;0),[3]PREMIOS_GRADOS!$AU193,""),IF($A195="TOTAL",SUM(INDIRECT("AA4:AA"&amp;ROW()-1)),""))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IF(AND($A195&lt;&gt;"",$A195&lt;&gt;"TOTAL"),IF(AND([3]PREMIOS_GRADOS!$AX193&lt;&gt;"",[3]PREMIOS_GRADOS!$AX193&lt;&gt;0),[3]PREMIOS_GRADOS!$AX193,""),IF($A195="TOTAL",SUM(INDIRECT("AC4:AC"&amp;ROW()-1)),""))</f>
        <v/>
      </c>
      <c r="AD195" s="7" t="str">
        <f ca="1">IF(AND($A195&lt;&gt;"",$A195&lt;&gt;"TOTAL"),IF(AND([3]PREMIOS_GRADOS!$AZ193&lt;&gt;"",[3]PREMIOS_GRADOS!$AZ193&lt;&gt;0),[3]PREMIOS_GRADOS!$AZ193,""),IF($A195="TOTAL",SUM(INDIRECT("AD4:AD"&amp;ROW()-1)),""))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IF(AND($A195&lt;&gt;"",$A195&lt;&gt;"TOTAL"),IF(AND([3]PREMIOS_GRADOS!$BC193&lt;&gt;"",[3]PREMIOS_GRADOS!$BC193&lt;&gt;0),[3]PREMIOS_GRADOS!$BC193,""),IF($A195="TOTAL",SUM(INDIRECT("AF4:AF"&amp;ROW()-1)),""))</f>
        <v/>
      </c>
      <c r="AG195" s="7" t="str">
        <f ca="1">IF(AND($A195&lt;&gt;"",$A195&lt;&gt;"TOTAL"),IF(AND([3]PREMIOS_GRADOS!$BE193&lt;&gt;"",[3]PREMIOS_GRADOS!$BE193&lt;&gt;0),[3]PREMIOS_GRADOS!$BE193,""),IF($A195="TOTAL",SUM(INDIRECT("AG4:AG"&amp;ROW()-1)),""))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IF(AND($A195&lt;&gt;"",$A195&lt;&gt;"TOTAL"),IF(AND([3]PREMIOS_GRADOS!$BH193&lt;&gt;"",[3]PREMIOS_GRADOS!$BH193&lt;&gt;0),[3]PREMIOS_GRADOS!$BH193,""),IF($A195="TOTAL",SUM(INDIRECT("AI4:AI"&amp;ROW()-1)),""))</f>
        <v/>
      </c>
      <c r="AJ195" s="7" t="str">
        <f ca="1">IF(AND($A195&lt;&gt;"",$A195&lt;&gt;"TOTAL"),IF(AND([3]PREMIOS_GRADOS!$BJ193&lt;&gt;"",[3]PREMIOS_GRADOS!$BJ193&lt;&gt;0),[3]PREMIOS_GRADOS!$BJ193,""),IF($A195="TOTAL",SUM(INDIRECT("AJ4:AJ"&amp;ROW()-1)),""))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IF(AND($A195&lt;&gt;"",$A195&lt;&gt;"TOTAL"),IF(AND([3]PREMIOS_GRADOS!$BM193&lt;&gt;"",[3]PREMIOS_GRADOS!$BM193&lt;&gt;0),[3]PREMIOS_GRADOS!$BM193,""),IF($A195="TOTAL",SUM(INDIRECT("AL4:AL"&amp;ROW()-1)),""))</f>
        <v/>
      </c>
      <c r="AM195" s="7" t="str">
        <f ca="1">IF(AND($A195&lt;&gt;"",$A195&lt;&gt;"TOTAL"),IF(AND([3]PREMIOS_GRADOS!$BO193&lt;&gt;"",[3]PREMIOS_GRADOS!$BO193&lt;&gt;0),[3]PREMIOS_GRADOS!$BO193,""),IF($A195="TOTAL",SUM(INDIRECT("AM4:AM"&amp;ROW()-1)),""))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IF(AND($A195&lt;&gt;"",$A195&lt;&gt;"TOTAL"),IF(AND([3]PREMIOS_GRADOS!$BR193&lt;&gt;"",[3]PREMIOS_GRADOS!$BR193&lt;&gt;0),[3]PREMIOS_GRADOS!$BR193,""),IF($A195="TOTAL",SUM(INDIRECT("AO4:AO"&amp;ROW()-1)),""))</f>
        <v/>
      </c>
      <c r="AP195" s="7" t="str">
        <f ca="1">IF(AND($A195&lt;&gt;"",$A195&lt;&gt;"TOTAL"),IF(AND([3]PREMIOS_GRADOS!$BT193&lt;&gt;"",[3]PREMIOS_GRADOS!$BT193&lt;&gt;0),[3]PREMIOS_GRADOS!$BT193,""),IF($A195="TOTAL",SUM(INDIRECT("AP4:AP"&amp;ROW()-1)),""))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IF(AND($A195&lt;&gt;"",$A195&lt;&gt;"TOTAL"),IF(AND([3]PREMIOS_GRADOS!$BW193&lt;&gt;"",[3]PREMIOS_GRADOS!$BW193&lt;&gt;0),[3]PREMIOS_GRADOS!$BW193,""),IF($A195="TOTAL",SUM(INDIRECT("AR4:AR"&amp;ROW()-1)),""))</f>
        <v/>
      </c>
      <c r="AS195" s="7" t="str">
        <f ca="1">IF(AND($A195&lt;&gt;"",$A195&lt;&gt;"TOTAL"),IF(AND([3]PREMIOS_GRADOS!$BY193&lt;&gt;"",[3]PREMIOS_GRADOS!$BY193&lt;&gt;0),[3]PREMIOS_GRADOS!$BY193,""),IF($A195="TOTAL",SUM(INDIRECT("AS4:AS"&amp;ROW()-1)),""))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IF(AND($A195&lt;&gt;"",$A195&lt;&gt;"TOTAL"),IF(AND([3]PREMIOS_GRADOS!$CB193&lt;&gt;"",[3]PREMIOS_GRADOS!$CB193&lt;&gt;0),[3]PREMIOS_GRADOS!$CB193,""),IF($A195="TOTAL",SUM(INDIRECT("AU4:AU"&amp;ROW()-1)),""))</f>
        <v/>
      </c>
      <c r="AV195" s="7" t="str">
        <f ca="1">IF(AND($A195&lt;&gt;"",$A195&lt;&gt;"TOTAL"),IF(AND([3]PREMIOS_GRADOS!$CD193&lt;&gt;"",[3]PREMIOS_GRADOS!$CD193&lt;&gt;0),[3]PREMIOS_GRADOS!$CD193,""),IF($A195="TOTAL",SUM(INDIRECT("AV4:AV"&amp;ROW()-1)),""))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IF(AND($A195&lt;&gt;"",$A195&lt;&gt;"TOTAL"),IF(AND([3]PREMIOS_GRADOS!$CG193&lt;&gt;"",[3]PREMIOS_GRADOS!$CG193&lt;&gt;0),[3]PREMIOS_GRADOS!$CG193,""),IF($A195="TOTAL",SUM(INDIRECT("AX4:AX"&amp;ROW()-1)),""))</f>
        <v/>
      </c>
      <c r="AY195" s="7" t="str">
        <f ca="1">IF(AND($A195&lt;&gt;"",$A195&lt;&gt;"TOTAL"),IF(AND([3]PREMIOS_GRADOS!$CI193&lt;&gt;"",[3]PREMIOS_GRADOS!$CI193&lt;&gt;0),[3]PREMIOS_GRADOS!$CI193,""),IF($A195="TOTAL",SUM(INDIRECT("AY4:AY"&amp;ROW()-1)),""))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IF(AND($A195&lt;&gt;"",$A195&lt;&gt;"TOTAL"),IF(AND([3]PREMIOS_GRADOS!$CL193&lt;&gt;"",[3]PREMIOS_GRADOS!$CL193&lt;&gt;0),[3]PREMIOS_GRADOS!$CL193,""),IF($A195="TOTAL",SUM(INDIRECT("BA4:BA"&amp;ROW()-1)),""))</f>
        <v/>
      </c>
      <c r="BB195" s="7" t="str">
        <f ca="1">IF(AND($A195&lt;&gt;"",$A195&lt;&gt;"TOTAL"),IF(AND([3]PREMIOS_GRADOS!$CN193&lt;&gt;"",[3]PREMIOS_GRADOS!$CN193&lt;&gt;0),[3]PREMIOS_GRADOS!$CN193,""),IF($A195="TOTAL",SUM(INDIRECT("BB4:BB"&amp;ROW()-1)),""))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IF(AND($A195&lt;&gt;"",$A195&lt;&gt;"TOTAL"),IF(AND([3]PREMIOS_GRADOS!$CQ193&lt;&gt;"",[3]PREMIOS_GRADOS!$CQ193&lt;&gt;0),[3]PREMIOS_GRADOS!$CQ193,""),IF($A195="TOTAL",SUM(INDIRECT("BD4:BD"&amp;ROW()-1)),""))</f>
        <v/>
      </c>
      <c r="BE195" s="7" t="str">
        <f ca="1">IF(AND($A195&lt;&gt;"",$A195&lt;&gt;"TOTAL"),IF(AND([3]PREMIOS_GRADOS!$CS193&lt;&gt;"",[3]PREMIOS_GRADOS!$CS193&lt;&gt;0),[3]PREMIOS_GRADOS!$CS193,""),IF($A195="TOTAL",SUM(INDIRECT("BE4:BE"&amp;ROW()-1)),""))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IF([3]PREMIOS_GRADOS!$D194&lt;&gt;"",[3]PREMIOS_GRADOS!$D194,IF(AND([3]PREMIOS_GRADOS!$D194="",[3]PREMIOS_GRADOS!$D195="",[3]PREMIOS_GRADOS!$D193=""),"","TOTAL"))</f>
        <v/>
      </c>
      <c r="B196" s="7" t="str">
        <f ca="1">IF(AND($A196&lt;&gt;"",$A196&lt;&gt;"TOTAL"),IF(AND([3]PREMIOS_GRADOS!$E194&lt;&gt;"",[3]PREMIOS_GRADOS!$E194&lt;&gt;0),[3]PREMIOS_GRADOS!$E194,""),IF($A196="TOTAL",SUM(INDIRECT("B4:B"&amp;ROW()-1)),""))</f>
        <v/>
      </c>
      <c r="C196" s="7" t="str">
        <f ca="1">IF(AND($A196&lt;&gt;"",$A196&lt;&gt;"TOTAL"),IF(AND([3]PREMIOS_GRADOS!$G194&lt;&gt;"",[3]PREMIOS_GRADOS!$G194&lt;&gt;0),[3]PREMIOS_GRADOS!$G194,""),IF($A196="TOTAL",SUM(INDIRECT("C4:C"&amp;ROW()-1)),""))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IF(AND($A196&lt;&gt;"",$A196&lt;&gt;"TOTAL"),IF(AND([3]PREMIOS_GRADOS!$J194&lt;&gt;"",[3]PREMIOS_GRADOS!$J194&lt;&gt;0),[3]PREMIOS_GRADOS!$J194,""),IF($A196="TOTAL",SUM(INDIRECT("E4:E"&amp;ROW()-1)),""))</f>
        <v/>
      </c>
      <c r="F196" s="7" t="str">
        <f ca="1">IF(AND($A196&lt;&gt;"",$A196&lt;&gt;"TOTAL"),IF(AND([3]PREMIOS_GRADOS!$L194&lt;&gt;"",[3]PREMIOS_GRADOS!$L194&lt;&gt;0),[3]PREMIOS_GRADOS!$L194,""),IF($A196="TOTAL",SUM(INDIRECT("F4:F"&amp;ROW()-1)),""))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IF(AND($A196&lt;&gt;"",$A196&lt;&gt;"TOTAL"),IF(AND([3]PREMIOS_GRADOS!$O194&lt;&gt;"",[3]PREMIOS_GRADOS!$O194&lt;&gt;0),[3]PREMIOS_GRADOS!$O194,""),IF($A196="TOTAL",SUM(INDIRECT("H4:H"&amp;ROW()-1)),""))</f>
        <v/>
      </c>
      <c r="I196" s="7" t="str">
        <f ca="1">IF(AND($A196&lt;&gt;"",$A196&lt;&gt;"TOTAL"),IF(AND([3]PREMIOS_GRADOS!$Q194&lt;&gt;"",[3]PREMIOS_GRADOS!$Q194&lt;&gt;0),[3]PREMIOS_GRADOS!$Q194,""),IF($A196="TOTAL",SUM(INDIRECT("I4:I"&amp;ROW()-1)),""))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IF(AND($A196&lt;&gt;"",$A196&lt;&gt;"TOTAL"),IF(AND([3]PREMIOS_GRADOS!$T194&lt;&gt;"",[3]PREMIOS_GRADOS!$T194&lt;&gt;0),[3]PREMIOS_GRADOS!$T194,""),IF($A196="TOTAL",SUM(INDIRECT("K4:K"&amp;ROW()-1)),""))</f>
        <v/>
      </c>
      <c r="L196" s="7" t="str">
        <f ca="1">IF(AND($A196&lt;&gt;"",$A196&lt;&gt;"TOTAL"),IF(AND([3]PREMIOS_GRADOS!$V194&lt;&gt;"",[3]PREMIOS_GRADOS!$V194&lt;&gt;0),[3]PREMIOS_GRADOS!$V194,""),IF($A196="TOTAL",SUM(INDIRECT("L4:L"&amp;ROW()-1)),""))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IF(AND($A196&lt;&gt;"",$A196&lt;&gt;"TOTAL"),IF(AND([3]PREMIOS_GRADOS!$Y194&lt;&gt;"",[3]PREMIOS_GRADOS!$Y194&lt;&gt;0),[3]PREMIOS_GRADOS!$Y194,""),IF($A196="TOTAL",SUM(INDIRECT("N4:N"&amp;ROW()-1)),""))</f>
        <v/>
      </c>
      <c r="O196" s="7" t="str">
        <f ca="1">IF(AND($A196&lt;&gt;"",$A196&lt;&gt;"TOTAL"),IF(AND([3]PREMIOS_GRADOS!$AA194&lt;&gt;"",[3]PREMIOS_GRADOS!$AA194&lt;&gt;0),[3]PREMIOS_GRADOS!$AA194,""),IF($A196="TOTAL",SUM(INDIRECT("O4:O"&amp;ROW()-1)),""))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IF(AND($A196&lt;&gt;"",$A196&lt;&gt;"TOTAL"),IF(AND([3]PREMIOS_GRADOS!$AD194&lt;&gt;"",[3]PREMIOS_GRADOS!$AD194&lt;&gt;0),[3]PREMIOS_GRADOS!$AD194,""),IF($A196="TOTAL",SUM(INDIRECT("Q4:Q"&amp;ROW()-1)),""))</f>
        <v/>
      </c>
      <c r="R196" s="7" t="str">
        <f ca="1">IF(AND($A196&lt;&gt;"",$A196&lt;&gt;"TOTAL"),IF(AND([3]PREMIOS_GRADOS!$AF194&lt;&gt;"",[3]PREMIOS_GRADOS!$AF194&lt;&gt;0),[3]PREMIOS_GRADOS!$AF194,""),IF($A196="TOTAL",SUM(INDIRECT("R4:R"&amp;ROW()-1)),""))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IF(AND($A196&lt;&gt;"",$A196&lt;&gt;"TOTAL"),IF(AND([3]PREMIOS_GRADOS!$AI194&lt;&gt;"",[3]PREMIOS_GRADOS!$AI194&lt;&gt;0),[3]PREMIOS_GRADOS!$AI194,""),IF($A196="TOTAL",SUM(INDIRECT("T4:T"&amp;ROW()-1)),""))</f>
        <v/>
      </c>
      <c r="U196" s="7" t="str">
        <f ca="1">IF(AND($A196&lt;&gt;"",$A196&lt;&gt;"TOTAL"),IF(AND([3]PREMIOS_GRADOS!$AK194&lt;&gt;"",[3]PREMIOS_GRADOS!$AK194&lt;&gt;0),[3]PREMIOS_GRADOS!$AK194,""),IF($A196="TOTAL",SUM(INDIRECT("U4:U"&amp;ROW()-1)),""))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IF(AND($A196&lt;&gt;"",$A196&lt;&gt;"TOTAL"),IF(AND([3]PREMIOS_GRADOS!$AN194&lt;&gt;"",[3]PREMIOS_GRADOS!$AN194&lt;&gt;0),[3]PREMIOS_GRADOS!$AN194,""),IF($A196="TOTAL",SUM(INDIRECT("W4:W"&amp;ROW()-1)),""))</f>
        <v/>
      </c>
      <c r="X196" s="7" t="str">
        <f ca="1">IF(AND($A196&lt;&gt;"",$A196&lt;&gt;"TOTAL"),IF(AND([3]PREMIOS_GRADOS!$AP194&lt;&gt;"",[3]PREMIOS_GRADOS!$AP194&lt;&gt;0),[3]PREMIOS_GRADOS!$AP194,""),IF($A196="TOTAL",SUM(INDIRECT("X4:X"&amp;ROW()-1)),""))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IF(AND($A196&lt;&gt;"",$A196&lt;&gt;"TOTAL"),IF(AND([3]PREMIOS_GRADOS!$AS194&lt;&gt;"",[3]PREMIOS_GRADOS!$AS194&lt;&gt;0),[3]PREMIOS_GRADOS!$AS194,""),IF($A196="TOTAL",SUM(INDIRECT("Z4:Z"&amp;ROW()-1)),""))</f>
        <v/>
      </c>
      <c r="AA196" s="7" t="str">
        <f ca="1">IF(AND($A196&lt;&gt;"",$A196&lt;&gt;"TOTAL"),IF(AND([3]PREMIOS_GRADOS!$AU194&lt;&gt;"",[3]PREMIOS_GRADOS!$AU194&lt;&gt;0),[3]PREMIOS_GRADOS!$AU194,""),IF($A196="TOTAL",SUM(INDIRECT("AA4:AA"&amp;ROW()-1)),""))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IF(AND($A196&lt;&gt;"",$A196&lt;&gt;"TOTAL"),IF(AND([3]PREMIOS_GRADOS!$AX194&lt;&gt;"",[3]PREMIOS_GRADOS!$AX194&lt;&gt;0),[3]PREMIOS_GRADOS!$AX194,""),IF($A196="TOTAL",SUM(INDIRECT("AC4:AC"&amp;ROW()-1)),""))</f>
        <v/>
      </c>
      <c r="AD196" s="7" t="str">
        <f ca="1">IF(AND($A196&lt;&gt;"",$A196&lt;&gt;"TOTAL"),IF(AND([3]PREMIOS_GRADOS!$AZ194&lt;&gt;"",[3]PREMIOS_GRADOS!$AZ194&lt;&gt;0),[3]PREMIOS_GRADOS!$AZ194,""),IF($A196="TOTAL",SUM(INDIRECT("AD4:AD"&amp;ROW()-1)),""))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IF(AND($A196&lt;&gt;"",$A196&lt;&gt;"TOTAL"),IF(AND([3]PREMIOS_GRADOS!$BC194&lt;&gt;"",[3]PREMIOS_GRADOS!$BC194&lt;&gt;0),[3]PREMIOS_GRADOS!$BC194,""),IF($A196="TOTAL",SUM(INDIRECT("AF4:AF"&amp;ROW()-1)),""))</f>
        <v/>
      </c>
      <c r="AG196" s="7" t="str">
        <f ca="1">IF(AND($A196&lt;&gt;"",$A196&lt;&gt;"TOTAL"),IF(AND([3]PREMIOS_GRADOS!$BE194&lt;&gt;"",[3]PREMIOS_GRADOS!$BE194&lt;&gt;0),[3]PREMIOS_GRADOS!$BE194,""),IF($A196="TOTAL",SUM(INDIRECT("AG4:AG"&amp;ROW()-1)),""))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IF(AND($A196&lt;&gt;"",$A196&lt;&gt;"TOTAL"),IF(AND([3]PREMIOS_GRADOS!$BH194&lt;&gt;"",[3]PREMIOS_GRADOS!$BH194&lt;&gt;0),[3]PREMIOS_GRADOS!$BH194,""),IF($A196="TOTAL",SUM(INDIRECT("AI4:AI"&amp;ROW()-1)),""))</f>
        <v/>
      </c>
      <c r="AJ196" s="7" t="str">
        <f ca="1">IF(AND($A196&lt;&gt;"",$A196&lt;&gt;"TOTAL"),IF(AND([3]PREMIOS_GRADOS!$BJ194&lt;&gt;"",[3]PREMIOS_GRADOS!$BJ194&lt;&gt;0),[3]PREMIOS_GRADOS!$BJ194,""),IF($A196="TOTAL",SUM(INDIRECT("AJ4:AJ"&amp;ROW()-1)),""))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IF(AND($A196&lt;&gt;"",$A196&lt;&gt;"TOTAL"),IF(AND([3]PREMIOS_GRADOS!$BM194&lt;&gt;"",[3]PREMIOS_GRADOS!$BM194&lt;&gt;0),[3]PREMIOS_GRADOS!$BM194,""),IF($A196="TOTAL",SUM(INDIRECT("AL4:AL"&amp;ROW()-1)),""))</f>
        <v/>
      </c>
      <c r="AM196" s="7" t="str">
        <f ca="1">IF(AND($A196&lt;&gt;"",$A196&lt;&gt;"TOTAL"),IF(AND([3]PREMIOS_GRADOS!$BO194&lt;&gt;"",[3]PREMIOS_GRADOS!$BO194&lt;&gt;0),[3]PREMIOS_GRADOS!$BO194,""),IF($A196="TOTAL",SUM(INDIRECT("AM4:AM"&amp;ROW()-1)),""))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IF(AND($A196&lt;&gt;"",$A196&lt;&gt;"TOTAL"),IF(AND([3]PREMIOS_GRADOS!$BR194&lt;&gt;"",[3]PREMIOS_GRADOS!$BR194&lt;&gt;0),[3]PREMIOS_GRADOS!$BR194,""),IF($A196="TOTAL",SUM(INDIRECT("AO4:AO"&amp;ROW()-1)),""))</f>
        <v/>
      </c>
      <c r="AP196" s="7" t="str">
        <f ca="1">IF(AND($A196&lt;&gt;"",$A196&lt;&gt;"TOTAL"),IF(AND([3]PREMIOS_GRADOS!$BT194&lt;&gt;"",[3]PREMIOS_GRADOS!$BT194&lt;&gt;0),[3]PREMIOS_GRADOS!$BT194,""),IF($A196="TOTAL",SUM(INDIRECT("AP4:AP"&amp;ROW()-1)),""))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IF(AND($A196&lt;&gt;"",$A196&lt;&gt;"TOTAL"),IF(AND([3]PREMIOS_GRADOS!$BW194&lt;&gt;"",[3]PREMIOS_GRADOS!$BW194&lt;&gt;0),[3]PREMIOS_GRADOS!$BW194,""),IF($A196="TOTAL",SUM(INDIRECT("AR4:AR"&amp;ROW()-1)),""))</f>
        <v/>
      </c>
      <c r="AS196" s="7" t="str">
        <f ca="1">IF(AND($A196&lt;&gt;"",$A196&lt;&gt;"TOTAL"),IF(AND([3]PREMIOS_GRADOS!$BY194&lt;&gt;"",[3]PREMIOS_GRADOS!$BY194&lt;&gt;0),[3]PREMIOS_GRADOS!$BY194,""),IF($A196="TOTAL",SUM(INDIRECT("AS4:AS"&amp;ROW()-1)),""))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IF(AND($A196&lt;&gt;"",$A196&lt;&gt;"TOTAL"),IF(AND([3]PREMIOS_GRADOS!$CB194&lt;&gt;"",[3]PREMIOS_GRADOS!$CB194&lt;&gt;0),[3]PREMIOS_GRADOS!$CB194,""),IF($A196="TOTAL",SUM(INDIRECT("AU4:AU"&amp;ROW()-1)),""))</f>
        <v/>
      </c>
      <c r="AV196" s="7" t="str">
        <f ca="1">IF(AND($A196&lt;&gt;"",$A196&lt;&gt;"TOTAL"),IF(AND([3]PREMIOS_GRADOS!$CD194&lt;&gt;"",[3]PREMIOS_GRADOS!$CD194&lt;&gt;0),[3]PREMIOS_GRADOS!$CD194,""),IF($A196="TOTAL",SUM(INDIRECT("AV4:AV"&amp;ROW()-1)),""))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IF(AND($A196&lt;&gt;"",$A196&lt;&gt;"TOTAL"),IF(AND([3]PREMIOS_GRADOS!$CG194&lt;&gt;"",[3]PREMIOS_GRADOS!$CG194&lt;&gt;0),[3]PREMIOS_GRADOS!$CG194,""),IF($A196="TOTAL",SUM(INDIRECT("AX4:AX"&amp;ROW()-1)),""))</f>
        <v/>
      </c>
      <c r="AY196" s="7" t="str">
        <f ca="1">IF(AND($A196&lt;&gt;"",$A196&lt;&gt;"TOTAL"),IF(AND([3]PREMIOS_GRADOS!$CI194&lt;&gt;"",[3]PREMIOS_GRADOS!$CI194&lt;&gt;0),[3]PREMIOS_GRADOS!$CI194,""),IF($A196="TOTAL",SUM(INDIRECT("AY4:AY"&amp;ROW()-1)),""))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IF(AND($A196&lt;&gt;"",$A196&lt;&gt;"TOTAL"),IF(AND([3]PREMIOS_GRADOS!$CL194&lt;&gt;"",[3]PREMIOS_GRADOS!$CL194&lt;&gt;0),[3]PREMIOS_GRADOS!$CL194,""),IF($A196="TOTAL",SUM(INDIRECT("BA4:BA"&amp;ROW()-1)),""))</f>
        <v/>
      </c>
      <c r="BB196" s="7" t="str">
        <f ca="1">IF(AND($A196&lt;&gt;"",$A196&lt;&gt;"TOTAL"),IF(AND([3]PREMIOS_GRADOS!$CN194&lt;&gt;"",[3]PREMIOS_GRADOS!$CN194&lt;&gt;0),[3]PREMIOS_GRADOS!$CN194,""),IF($A196="TOTAL",SUM(INDIRECT("BB4:BB"&amp;ROW()-1)),""))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IF(AND($A196&lt;&gt;"",$A196&lt;&gt;"TOTAL"),IF(AND([3]PREMIOS_GRADOS!$CQ194&lt;&gt;"",[3]PREMIOS_GRADOS!$CQ194&lt;&gt;0),[3]PREMIOS_GRADOS!$CQ194,""),IF($A196="TOTAL",SUM(INDIRECT("BD4:BD"&amp;ROW()-1)),""))</f>
        <v/>
      </c>
      <c r="BE196" s="7" t="str">
        <f ca="1">IF(AND($A196&lt;&gt;"",$A196&lt;&gt;"TOTAL"),IF(AND([3]PREMIOS_GRADOS!$CS194&lt;&gt;"",[3]PREMIOS_GRADOS!$CS194&lt;&gt;0),[3]PREMIOS_GRADOS!$CS194,""),IF($A196="TOTAL",SUM(INDIRECT("BE4:BE"&amp;ROW()-1)),""))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IF([3]PREMIOS_GRADOS!$D195&lt;&gt;"",[3]PREMIOS_GRADOS!$D195,IF(AND([3]PREMIOS_GRADOS!$D195="",[3]PREMIOS_GRADOS!$D196="",[3]PREMIOS_GRADOS!$D194=""),"","TOTAL"))</f>
        <v/>
      </c>
      <c r="B197" s="7" t="str">
        <f ca="1">IF(AND($A197&lt;&gt;"",$A197&lt;&gt;"TOTAL"),IF(AND([3]PREMIOS_GRADOS!$E195&lt;&gt;"",[3]PREMIOS_GRADOS!$E195&lt;&gt;0),[3]PREMIOS_GRADOS!$E195,""),IF($A197="TOTAL",SUM(INDIRECT("B4:B"&amp;ROW()-1)),""))</f>
        <v/>
      </c>
      <c r="C197" s="7" t="str">
        <f ca="1">IF(AND($A197&lt;&gt;"",$A197&lt;&gt;"TOTAL"),IF(AND([3]PREMIOS_GRADOS!$G195&lt;&gt;"",[3]PREMIOS_GRADOS!$G195&lt;&gt;0),[3]PREMIOS_GRADOS!$G195,""),IF($A197="TOTAL",SUM(INDIRECT("C4:C"&amp;ROW()-1)),""))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IF(AND($A197&lt;&gt;"",$A197&lt;&gt;"TOTAL"),IF(AND([3]PREMIOS_GRADOS!$J195&lt;&gt;"",[3]PREMIOS_GRADOS!$J195&lt;&gt;0),[3]PREMIOS_GRADOS!$J195,""),IF($A197="TOTAL",SUM(INDIRECT("E4:E"&amp;ROW()-1)),""))</f>
        <v/>
      </c>
      <c r="F197" s="7" t="str">
        <f ca="1">IF(AND($A197&lt;&gt;"",$A197&lt;&gt;"TOTAL"),IF(AND([3]PREMIOS_GRADOS!$L195&lt;&gt;"",[3]PREMIOS_GRADOS!$L195&lt;&gt;0),[3]PREMIOS_GRADOS!$L195,""),IF($A197="TOTAL",SUM(INDIRECT("F4:F"&amp;ROW()-1)),""))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IF(AND($A197&lt;&gt;"",$A197&lt;&gt;"TOTAL"),IF(AND([3]PREMIOS_GRADOS!$O195&lt;&gt;"",[3]PREMIOS_GRADOS!$O195&lt;&gt;0),[3]PREMIOS_GRADOS!$O195,""),IF($A197="TOTAL",SUM(INDIRECT("H4:H"&amp;ROW()-1)),""))</f>
        <v/>
      </c>
      <c r="I197" s="7" t="str">
        <f ca="1">IF(AND($A197&lt;&gt;"",$A197&lt;&gt;"TOTAL"),IF(AND([3]PREMIOS_GRADOS!$Q195&lt;&gt;"",[3]PREMIOS_GRADOS!$Q195&lt;&gt;0),[3]PREMIOS_GRADOS!$Q195,""),IF($A197="TOTAL",SUM(INDIRECT("I4:I"&amp;ROW()-1)),""))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IF(AND($A197&lt;&gt;"",$A197&lt;&gt;"TOTAL"),IF(AND([3]PREMIOS_GRADOS!$T195&lt;&gt;"",[3]PREMIOS_GRADOS!$T195&lt;&gt;0),[3]PREMIOS_GRADOS!$T195,""),IF($A197="TOTAL",SUM(INDIRECT("K4:K"&amp;ROW()-1)),""))</f>
        <v/>
      </c>
      <c r="L197" s="7" t="str">
        <f ca="1">IF(AND($A197&lt;&gt;"",$A197&lt;&gt;"TOTAL"),IF(AND([3]PREMIOS_GRADOS!$V195&lt;&gt;"",[3]PREMIOS_GRADOS!$V195&lt;&gt;0),[3]PREMIOS_GRADOS!$V195,""),IF($A197="TOTAL",SUM(INDIRECT("L4:L"&amp;ROW()-1)),""))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IF(AND($A197&lt;&gt;"",$A197&lt;&gt;"TOTAL"),IF(AND([3]PREMIOS_GRADOS!$Y195&lt;&gt;"",[3]PREMIOS_GRADOS!$Y195&lt;&gt;0),[3]PREMIOS_GRADOS!$Y195,""),IF($A197="TOTAL",SUM(INDIRECT("N4:N"&amp;ROW()-1)),""))</f>
        <v/>
      </c>
      <c r="O197" s="7" t="str">
        <f ca="1">IF(AND($A197&lt;&gt;"",$A197&lt;&gt;"TOTAL"),IF(AND([3]PREMIOS_GRADOS!$AA195&lt;&gt;"",[3]PREMIOS_GRADOS!$AA195&lt;&gt;0),[3]PREMIOS_GRADOS!$AA195,""),IF($A197="TOTAL",SUM(INDIRECT("O4:O"&amp;ROW()-1)),""))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IF(AND($A197&lt;&gt;"",$A197&lt;&gt;"TOTAL"),IF(AND([3]PREMIOS_GRADOS!$AD195&lt;&gt;"",[3]PREMIOS_GRADOS!$AD195&lt;&gt;0),[3]PREMIOS_GRADOS!$AD195,""),IF($A197="TOTAL",SUM(INDIRECT("Q4:Q"&amp;ROW()-1)),""))</f>
        <v/>
      </c>
      <c r="R197" s="7" t="str">
        <f ca="1">IF(AND($A197&lt;&gt;"",$A197&lt;&gt;"TOTAL"),IF(AND([3]PREMIOS_GRADOS!$AF195&lt;&gt;"",[3]PREMIOS_GRADOS!$AF195&lt;&gt;0),[3]PREMIOS_GRADOS!$AF195,""),IF($A197="TOTAL",SUM(INDIRECT("R4:R"&amp;ROW()-1)),""))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IF(AND($A197&lt;&gt;"",$A197&lt;&gt;"TOTAL"),IF(AND([3]PREMIOS_GRADOS!$AI195&lt;&gt;"",[3]PREMIOS_GRADOS!$AI195&lt;&gt;0),[3]PREMIOS_GRADOS!$AI195,""),IF($A197="TOTAL",SUM(INDIRECT("T4:T"&amp;ROW()-1)),""))</f>
        <v/>
      </c>
      <c r="U197" s="7" t="str">
        <f ca="1">IF(AND($A197&lt;&gt;"",$A197&lt;&gt;"TOTAL"),IF(AND([3]PREMIOS_GRADOS!$AK195&lt;&gt;"",[3]PREMIOS_GRADOS!$AK195&lt;&gt;0),[3]PREMIOS_GRADOS!$AK195,""),IF($A197="TOTAL",SUM(INDIRECT("U4:U"&amp;ROW()-1)),""))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IF(AND($A197&lt;&gt;"",$A197&lt;&gt;"TOTAL"),IF(AND([3]PREMIOS_GRADOS!$AN195&lt;&gt;"",[3]PREMIOS_GRADOS!$AN195&lt;&gt;0),[3]PREMIOS_GRADOS!$AN195,""),IF($A197="TOTAL",SUM(INDIRECT("W4:W"&amp;ROW()-1)),""))</f>
        <v/>
      </c>
      <c r="X197" s="7" t="str">
        <f ca="1">IF(AND($A197&lt;&gt;"",$A197&lt;&gt;"TOTAL"),IF(AND([3]PREMIOS_GRADOS!$AP195&lt;&gt;"",[3]PREMIOS_GRADOS!$AP195&lt;&gt;0),[3]PREMIOS_GRADOS!$AP195,""),IF($A197="TOTAL",SUM(INDIRECT("X4:X"&amp;ROW()-1)),""))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IF(AND($A197&lt;&gt;"",$A197&lt;&gt;"TOTAL"),IF(AND([3]PREMIOS_GRADOS!$AS195&lt;&gt;"",[3]PREMIOS_GRADOS!$AS195&lt;&gt;0),[3]PREMIOS_GRADOS!$AS195,""),IF($A197="TOTAL",SUM(INDIRECT("Z4:Z"&amp;ROW()-1)),""))</f>
        <v/>
      </c>
      <c r="AA197" s="7" t="str">
        <f ca="1">IF(AND($A197&lt;&gt;"",$A197&lt;&gt;"TOTAL"),IF(AND([3]PREMIOS_GRADOS!$AU195&lt;&gt;"",[3]PREMIOS_GRADOS!$AU195&lt;&gt;0),[3]PREMIOS_GRADOS!$AU195,""),IF($A197="TOTAL",SUM(INDIRECT("AA4:AA"&amp;ROW()-1)),""))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IF(AND($A197&lt;&gt;"",$A197&lt;&gt;"TOTAL"),IF(AND([3]PREMIOS_GRADOS!$AX195&lt;&gt;"",[3]PREMIOS_GRADOS!$AX195&lt;&gt;0),[3]PREMIOS_GRADOS!$AX195,""),IF($A197="TOTAL",SUM(INDIRECT("AC4:AC"&amp;ROW()-1)),""))</f>
        <v/>
      </c>
      <c r="AD197" s="7" t="str">
        <f ca="1">IF(AND($A197&lt;&gt;"",$A197&lt;&gt;"TOTAL"),IF(AND([3]PREMIOS_GRADOS!$AZ195&lt;&gt;"",[3]PREMIOS_GRADOS!$AZ195&lt;&gt;0),[3]PREMIOS_GRADOS!$AZ195,""),IF($A197="TOTAL",SUM(INDIRECT("AD4:AD"&amp;ROW()-1)),""))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IF(AND($A197&lt;&gt;"",$A197&lt;&gt;"TOTAL"),IF(AND([3]PREMIOS_GRADOS!$BC195&lt;&gt;"",[3]PREMIOS_GRADOS!$BC195&lt;&gt;0),[3]PREMIOS_GRADOS!$BC195,""),IF($A197="TOTAL",SUM(INDIRECT("AF4:AF"&amp;ROW()-1)),""))</f>
        <v/>
      </c>
      <c r="AG197" s="7" t="str">
        <f ca="1">IF(AND($A197&lt;&gt;"",$A197&lt;&gt;"TOTAL"),IF(AND([3]PREMIOS_GRADOS!$BE195&lt;&gt;"",[3]PREMIOS_GRADOS!$BE195&lt;&gt;0),[3]PREMIOS_GRADOS!$BE195,""),IF($A197="TOTAL",SUM(INDIRECT("AG4:AG"&amp;ROW()-1)),""))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IF(AND($A197&lt;&gt;"",$A197&lt;&gt;"TOTAL"),IF(AND([3]PREMIOS_GRADOS!$BH195&lt;&gt;"",[3]PREMIOS_GRADOS!$BH195&lt;&gt;0),[3]PREMIOS_GRADOS!$BH195,""),IF($A197="TOTAL",SUM(INDIRECT("AI4:AI"&amp;ROW()-1)),""))</f>
        <v/>
      </c>
      <c r="AJ197" s="7" t="str">
        <f ca="1">IF(AND($A197&lt;&gt;"",$A197&lt;&gt;"TOTAL"),IF(AND([3]PREMIOS_GRADOS!$BJ195&lt;&gt;"",[3]PREMIOS_GRADOS!$BJ195&lt;&gt;0),[3]PREMIOS_GRADOS!$BJ195,""),IF($A197="TOTAL",SUM(INDIRECT("AJ4:AJ"&amp;ROW()-1)),""))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IF(AND($A197&lt;&gt;"",$A197&lt;&gt;"TOTAL"),IF(AND([3]PREMIOS_GRADOS!$BM195&lt;&gt;"",[3]PREMIOS_GRADOS!$BM195&lt;&gt;0),[3]PREMIOS_GRADOS!$BM195,""),IF($A197="TOTAL",SUM(INDIRECT("AL4:AL"&amp;ROW()-1)),""))</f>
        <v/>
      </c>
      <c r="AM197" s="7" t="str">
        <f ca="1">IF(AND($A197&lt;&gt;"",$A197&lt;&gt;"TOTAL"),IF(AND([3]PREMIOS_GRADOS!$BO195&lt;&gt;"",[3]PREMIOS_GRADOS!$BO195&lt;&gt;0),[3]PREMIOS_GRADOS!$BO195,""),IF($A197="TOTAL",SUM(INDIRECT("AM4:AM"&amp;ROW()-1)),""))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IF(AND($A197&lt;&gt;"",$A197&lt;&gt;"TOTAL"),IF(AND([3]PREMIOS_GRADOS!$BR195&lt;&gt;"",[3]PREMIOS_GRADOS!$BR195&lt;&gt;0),[3]PREMIOS_GRADOS!$BR195,""),IF($A197="TOTAL",SUM(INDIRECT("AO4:AO"&amp;ROW()-1)),""))</f>
        <v/>
      </c>
      <c r="AP197" s="7" t="str">
        <f ca="1">IF(AND($A197&lt;&gt;"",$A197&lt;&gt;"TOTAL"),IF(AND([3]PREMIOS_GRADOS!$BT195&lt;&gt;"",[3]PREMIOS_GRADOS!$BT195&lt;&gt;0),[3]PREMIOS_GRADOS!$BT195,""),IF($A197="TOTAL",SUM(INDIRECT("AP4:AP"&amp;ROW()-1)),""))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IF(AND($A197&lt;&gt;"",$A197&lt;&gt;"TOTAL"),IF(AND([3]PREMIOS_GRADOS!$BW195&lt;&gt;"",[3]PREMIOS_GRADOS!$BW195&lt;&gt;0),[3]PREMIOS_GRADOS!$BW195,""),IF($A197="TOTAL",SUM(INDIRECT("AR4:AR"&amp;ROW()-1)),""))</f>
        <v/>
      </c>
      <c r="AS197" s="7" t="str">
        <f ca="1">IF(AND($A197&lt;&gt;"",$A197&lt;&gt;"TOTAL"),IF(AND([3]PREMIOS_GRADOS!$BY195&lt;&gt;"",[3]PREMIOS_GRADOS!$BY195&lt;&gt;0),[3]PREMIOS_GRADOS!$BY195,""),IF($A197="TOTAL",SUM(INDIRECT("AS4:AS"&amp;ROW()-1)),""))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IF(AND($A197&lt;&gt;"",$A197&lt;&gt;"TOTAL"),IF(AND([3]PREMIOS_GRADOS!$CB195&lt;&gt;"",[3]PREMIOS_GRADOS!$CB195&lt;&gt;0),[3]PREMIOS_GRADOS!$CB195,""),IF($A197="TOTAL",SUM(INDIRECT("AU4:AU"&amp;ROW()-1)),""))</f>
        <v/>
      </c>
      <c r="AV197" s="7" t="str">
        <f ca="1">IF(AND($A197&lt;&gt;"",$A197&lt;&gt;"TOTAL"),IF(AND([3]PREMIOS_GRADOS!$CD195&lt;&gt;"",[3]PREMIOS_GRADOS!$CD195&lt;&gt;0),[3]PREMIOS_GRADOS!$CD195,""),IF($A197="TOTAL",SUM(INDIRECT("AV4:AV"&amp;ROW()-1)),""))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IF(AND($A197&lt;&gt;"",$A197&lt;&gt;"TOTAL"),IF(AND([3]PREMIOS_GRADOS!$CG195&lt;&gt;"",[3]PREMIOS_GRADOS!$CG195&lt;&gt;0),[3]PREMIOS_GRADOS!$CG195,""),IF($A197="TOTAL",SUM(INDIRECT("AX4:AX"&amp;ROW()-1)),""))</f>
        <v/>
      </c>
      <c r="AY197" s="7" t="str">
        <f ca="1">IF(AND($A197&lt;&gt;"",$A197&lt;&gt;"TOTAL"),IF(AND([3]PREMIOS_GRADOS!$CI195&lt;&gt;"",[3]PREMIOS_GRADOS!$CI195&lt;&gt;0),[3]PREMIOS_GRADOS!$CI195,""),IF($A197="TOTAL",SUM(INDIRECT("AY4:AY"&amp;ROW()-1)),""))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IF(AND($A197&lt;&gt;"",$A197&lt;&gt;"TOTAL"),IF(AND([3]PREMIOS_GRADOS!$CL195&lt;&gt;"",[3]PREMIOS_GRADOS!$CL195&lt;&gt;0),[3]PREMIOS_GRADOS!$CL195,""),IF($A197="TOTAL",SUM(INDIRECT("BA4:BA"&amp;ROW()-1)),""))</f>
        <v/>
      </c>
      <c r="BB197" s="7" t="str">
        <f ca="1">IF(AND($A197&lt;&gt;"",$A197&lt;&gt;"TOTAL"),IF(AND([3]PREMIOS_GRADOS!$CN195&lt;&gt;"",[3]PREMIOS_GRADOS!$CN195&lt;&gt;0),[3]PREMIOS_GRADOS!$CN195,""),IF($A197="TOTAL",SUM(INDIRECT("BB4:BB"&amp;ROW()-1)),""))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IF(AND($A197&lt;&gt;"",$A197&lt;&gt;"TOTAL"),IF(AND([3]PREMIOS_GRADOS!$CQ195&lt;&gt;"",[3]PREMIOS_GRADOS!$CQ195&lt;&gt;0),[3]PREMIOS_GRADOS!$CQ195,""),IF($A197="TOTAL",SUM(INDIRECT("BD4:BD"&amp;ROW()-1)),""))</f>
        <v/>
      </c>
      <c r="BE197" s="7" t="str">
        <f ca="1">IF(AND($A197&lt;&gt;"",$A197&lt;&gt;"TOTAL"),IF(AND([3]PREMIOS_GRADOS!$CS195&lt;&gt;"",[3]PREMIOS_GRADOS!$CS195&lt;&gt;0),[3]PREMIOS_GRADOS!$CS195,""),IF($A197="TOTAL",SUM(INDIRECT("BE4:BE"&amp;ROW()-1)),""))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IF([3]PREMIOS_GRADOS!$D196&lt;&gt;"",[3]PREMIOS_GRADOS!$D196,IF(AND([3]PREMIOS_GRADOS!$D196="",[3]PREMIOS_GRADOS!$D197="",[3]PREMIOS_GRADOS!$D195=""),"","TOTAL"))</f>
        <v/>
      </c>
      <c r="B198" s="7" t="str">
        <f ca="1">IF(AND($A198&lt;&gt;"",$A198&lt;&gt;"TOTAL"),IF(AND([3]PREMIOS_GRADOS!$E196&lt;&gt;"",[3]PREMIOS_GRADOS!$E196&lt;&gt;0),[3]PREMIOS_GRADOS!$E196,""),IF($A198="TOTAL",SUM(INDIRECT("B4:B"&amp;ROW()-1)),""))</f>
        <v/>
      </c>
      <c r="C198" s="7" t="str">
        <f ca="1">IF(AND($A198&lt;&gt;"",$A198&lt;&gt;"TOTAL"),IF(AND([3]PREMIOS_GRADOS!$G196&lt;&gt;"",[3]PREMIOS_GRADOS!$G196&lt;&gt;0),[3]PREMIOS_GRADOS!$G196,""),IF($A198="TOTAL",SUM(INDIRECT("C4:C"&amp;ROW()-1)),""))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IF(AND($A198&lt;&gt;"",$A198&lt;&gt;"TOTAL"),IF(AND([3]PREMIOS_GRADOS!$J196&lt;&gt;"",[3]PREMIOS_GRADOS!$J196&lt;&gt;0),[3]PREMIOS_GRADOS!$J196,""),IF($A198="TOTAL",SUM(INDIRECT("E4:E"&amp;ROW()-1)),""))</f>
        <v/>
      </c>
      <c r="F198" s="7" t="str">
        <f ca="1">IF(AND($A198&lt;&gt;"",$A198&lt;&gt;"TOTAL"),IF(AND([3]PREMIOS_GRADOS!$L196&lt;&gt;"",[3]PREMIOS_GRADOS!$L196&lt;&gt;0),[3]PREMIOS_GRADOS!$L196,""),IF($A198="TOTAL",SUM(INDIRECT("F4:F"&amp;ROW()-1)),""))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IF(AND($A198&lt;&gt;"",$A198&lt;&gt;"TOTAL"),IF(AND([3]PREMIOS_GRADOS!$O196&lt;&gt;"",[3]PREMIOS_GRADOS!$O196&lt;&gt;0),[3]PREMIOS_GRADOS!$O196,""),IF($A198="TOTAL",SUM(INDIRECT("H4:H"&amp;ROW()-1)),""))</f>
        <v/>
      </c>
      <c r="I198" s="7" t="str">
        <f ca="1">IF(AND($A198&lt;&gt;"",$A198&lt;&gt;"TOTAL"),IF(AND([3]PREMIOS_GRADOS!$Q196&lt;&gt;"",[3]PREMIOS_GRADOS!$Q196&lt;&gt;0),[3]PREMIOS_GRADOS!$Q196,""),IF($A198="TOTAL",SUM(INDIRECT("I4:I"&amp;ROW()-1)),""))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IF(AND($A198&lt;&gt;"",$A198&lt;&gt;"TOTAL"),IF(AND([3]PREMIOS_GRADOS!$T196&lt;&gt;"",[3]PREMIOS_GRADOS!$T196&lt;&gt;0),[3]PREMIOS_GRADOS!$T196,""),IF($A198="TOTAL",SUM(INDIRECT("K4:K"&amp;ROW()-1)),""))</f>
        <v/>
      </c>
      <c r="L198" s="7" t="str">
        <f ca="1">IF(AND($A198&lt;&gt;"",$A198&lt;&gt;"TOTAL"),IF(AND([3]PREMIOS_GRADOS!$V196&lt;&gt;"",[3]PREMIOS_GRADOS!$V196&lt;&gt;0),[3]PREMIOS_GRADOS!$V196,""),IF($A198="TOTAL",SUM(INDIRECT("L4:L"&amp;ROW()-1)),""))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IF(AND($A198&lt;&gt;"",$A198&lt;&gt;"TOTAL"),IF(AND([3]PREMIOS_GRADOS!$Y196&lt;&gt;"",[3]PREMIOS_GRADOS!$Y196&lt;&gt;0),[3]PREMIOS_GRADOS!$Y196,""),IF($A198="TOTAL",SUM(INDIRECT("N4:N"&amp;ROW()-1)),""))</f>
        <v/>
      </c>
      <c r="O198" s="7" t="str">
        <f ca="1">IF(AND($A198&lt;&gt;"",$A198&lt;&gt;"TOTAL"),IF(AND([3]PREMIOS_GRADOS!$AA196&lt;&gt;"",[3]PREMIOS_GRADOS!$AA196&lt;&gt;0),[3]PREMIOS_GRADOS!$AA196,""),IF($A198="TOTAL",SUM(INDIRECT("O4:O"&amp;ROW()-1)),""))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IF(AND($A198&lt;&gt;"",$A198&lt;&gt;"TOTAL"),IF(AND([3]PREMIOS_GRADOS!$AD196&lt;&gt;"",[3]PREMIOS_GRADOS!$AD196&lt;&gt;0),[3]PREMIOS_GRADOS!$AD196,""),IF($A198="TOTAL",SUM(INDIRECT("Q4:Q"&amp;ROW()-1)),""))</f>
        <v/>
      </c>
      <c r="R198" s="7" t="str">
        <f ca="1">IF(AND($A198&lt;&gt;"",$A198&lt;&gt;"TOTAL"),IF(AND([3]PREMIOS_GRADOS!$AF196&lt;&gt;"",[3]PREMIOS_GRADOS!$AF196&lt;&gt;0),[3]PREMIOS_GRADOS!$AF196,""),IF($A198="TOTAL",SUM(INDIRECT("R4:R"&amp;ROW()-1)),""))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IF(AND($A198&lt;&gt;"",$A198&lt;&gt;"TOTAL"),IF(AND([3]PREMIOS_GRADOS!$AI196&lt;&gt;"",[3]PREMIOS_GRADOS!$AI196&lt;&gt;0),[3]PREMIOS_GRADOS!$AI196,""),IF($A198="TOTAL",SUM(INDIRECT("T4:T"&amp;ROW()-1)),""))</f>
        <v/>
      </c>
      <c r="U198" s="7" t="str">
        <f ca="1">IF(AND($A198&lt;&gt;"",$A198&lt;&gt;"TOTAL"),IF(AND([3]PREMIOS_GRADOS!$AK196&lt;&gt;"",[3]PREMIOS_GRADOS!$AK196&lt;&gt;0),[3]PREMIOS_GRADOS!$AK196,""),IF($A198="TOTAL",SUM(INDIRECT("U4:U"&amp;ROW()-1)),""))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IF(AND($A198&lt;&gt;"",$A198&lt;&gt;"TOTAL"),IF(AND([3]PREMIOS_GRADOS!$AN196&lt;&gt;"",[3]PREMIOS_GRADOS!$AN196&lt;&gt;0),[3]PREMIOS_GRADOS!$AN196,""),IF($A198="TOTAL",SUM(INDIRECT("W4:W"&amp;ROW()-1)),""))</f>
        <v/>
      </c>
      <c r="X198" s="7" t="str">
        <f ca="1">IF(AND($A198&lt;&gt;"",$A198&lt;&gt;"TOTAL"),IF(AND([3]PREMIOS_GRADOS!$AP196&lt;&gt;"",[3]PREMIOS_GRADOS!$AP196&lt;&gt;0),[3]PREMIOS_GRADOS!$AP196,""),IF($A198="TOTAL",SUM(INDIRECT("X4:X"&amp;ROW()-1)),""))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IF(AND($A198&lt;&gt;"",$A198&lt;&gt;"TOTAL"),IF(AND([3]PREMIOS_GRADOS!$AS196&lt;&gt;"",[3]PREMIOS_GRADOS!$AS196&lt;&gt;0),[3]PREMIOS_GRADOS!$AS196,""),IF($A198="TOTAL",SUM(INDIRECT("Z4:Z"&amp;ROW()-1)),""))</f>
        <v/>
      </c>
      <c r="AA198" s="7" t="str">
        <f ca="1">IF(AND($A198&lt;&gt;"",$A198&lt;&gt;"TOTAL"),IF(AND([3]PREMIOS_GRADOS!$AU196&lt;&gt;"",[3]PREMIOS_GRADOS!$AU196&lt;&gt;0),[3]PREMIOS_GRADOS!$AU196,""),IF($A198="TOTAL",SUM(INDIRECT("AA4:AA"&amp;ROW()-1)),""))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IF(AND($A198&lt;&gt;"",$A198&lt;&gt;"TOTAL"),IF(AND([3]PREMIOS_GRADOS!$AX196&lt;&gt;"",[3]PREMIOS_GRADOS!$AX196&lt;&gt;0),[3]PREMIOS_GRADOS!$AX196,""),IF($A198="TOTAL",SUM(INDIRECT("AC4:AC"&amp;ROW()-1)),""))</f>
        <v/>
      </c>
      <c r="AD198" s="7" t="str">
        <f ca="1">IF(AND($A198&lt;&gt;"",$A198&lt;&gt;"TOTAL"),IF(AND([3]PREMIOS_GRADOS!$AZ196&lt;&gt;"",[3]PREMIOS_GRADOS!$AZ196&lt;&gt;0),[3]PREMIOS_GRADOS!$AZ196,""),IF($A198="TOTAL",SUM(INDIRECT("AD4:AD"&amp;ROW()-1)),""))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IF(AND($A198&lt;&gt;"",$A198&lt;&gt;"TOTAL"),IF(AND([3]PREMIOS_GRADOS!$BC196&lt;&gt;"",[3]PREMIOS_GRADOS!$BC196&lt;&gt;0),[3]PREMIOS_GRADOS!$BC196,""),IF($A198="TOTAL",SUM(INDIRECT("AF4:AF"&amp;ROW()-1)),""))</f>
        <v/>
      </c>
      <c r="AG198" s="7" t="str">
        <f ca="1">IF(AND($A198&lt;&gt;"",$A198&lt;&gt;"TOTAL"),IF(AND([3]PREMIOS_GRADOS!$BE196&lt;&gt;"",[3]PREMIOS_GRADOS!$BE196&lt;&gt;0),[3]PREMIOS_GRADOS!$BE196,""),IF($A198="TOTAL",SUM(INDIRECT("AG4:AG"&amp;ROW()-1)),""))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IF(AND($A198&lt;&gt;"",$A198&lt;&gt;"TOTAL"),IF(AND([3]PREMIOS_GRADOS!$BH196&lt;&gt;"",[3]PREMIOS_GRADOS!$BH196&lt;&gt;0),[3]PREMIOS_GRADOS!$BH196,""),IF($A198="TOTAL",SUM(INDIRECT("AI4:AI"&amp;ROW()-1)),""))</f>
        <v/>
      </c>
      <c r="AJ198" s="7" t="str">
        <f ca="1">IF(AND($A198&lt;&gt;"",$A198&lt;&gt;"TOTAL"),IF(AND([3]PREMIOS_GRADOS!$BJ196&lt;&gt;"",[3]PREMIOS_GRADOS!$BJ196&lt;&gt;0),[3]PREMIOS_GRADOS!$BJ196,""),IF($A198="TOTAL",SUM(INDIRECT("AJ4:AJ"&amp;ROW()-1)),""))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IF(AND($A198&lt;&gt;"",$A198&lt;&gt;"TOTAL"),IF(AND([3]PREMIOS_GRADOS!$BM196&lt;&gt;"",[3]PREMIOS_GRADOS!$BM196&lt;&gt;0),[3]PREMIOS_GRADOS!$BM196,""),IF($A198="TOTAL",SUM(INDIRECT("AL4:AL"&amp;ROW()-1)),""))</f>
        <v/>
      </c>
      <c r="AM198" s="7" t="str">
        <f ca="1">IF(AND($A198&lt;&gt;"",$A198&lt;&gt;"TOTAL"),IF(AND([3]PREMIOS_GRADOS!$BO196&lt;&gt;"",[3]PREMIOS_GRADOS!$BO196&lt;&gt;0),[3]PREMIOS_GRADOS!$BO196,""),IF($A198="TOTAL",SUM(INDIRECT("AM4:AM"&amp;ROW()-1)),""))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IF(AND($A198&lt;&gt;"",$A198&lt;&gt;"TOTAL"),IF(AND([3]PREMIOS_GRADOS!$BR196&lt;&gt;"",[3]PREMIOS_GRADOS!$BR196&lt;&gt;0),[3]PREMIOS_GRADOS!$BR196,""),IF($A198="TOTAL",SUM(INDIRECT("AO4:AO"&amp;ROW()-1)),""))</f>
        <v/>
      </c>
      <c r="AP198" s="7" t="str">
        <f ca="1">IF(AND($A198&lt;&gt;"",$A198&lt;&gt;"TOTAL"),IF(AND([3]PREMIOS_GRADOS!$BT196&lt;&gt;"",[3]PREMIOS_GRADOS!$BT196&lt;&gt;0),[3]PREMIOS_GRADOS!$BT196,""),IF($A198="TOTAL",SUM(INDIRECT("AP4:AP"&amp;ROW()-1)),""))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IF(AND($A198&lt;&gt;"",$A198&lt;&gt;"TOTAL"),IF(AND([3]PREMIOS_GRADOS!$BW196&lt;&gt;"",[3]PREMIOS_GRADOS!$BW196&lt;&gt;0),[3]PREMIOS_GRADOS!$BW196,""),IF($A198="TOTAL",SUM(INDIRECT("AR4:AR"&amp;ROW()-1)),""))</f>
        <v/>
      </c>
      <c r="AS198" s="7" t="str">
        <f ca="1">IF(AND($A198&lt;&gt;"",$A198&lt;&gt;"TOTAL"),IF(AND([3]PREMIOS_GRADOS!$BY196&lt;&gt;"",[3]PREMIOS_GRADOS!$BY196&lt;&gt;0),[3]PREMIOS_GRADOS!$BY196,""),IF($A198="TOTAL",SUM(INDIRECT("AS4:AS"&amp;ROW()-1)),""))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IF(AND($A198&lt;&gt;"",$A198&lt;&gt;"TOTAL"),IF(AND([3]PREMIOS_GRADOS!$CB196&lt;&gt;"",[3]PREMIOS_GRADOS!$CB196&lt;&gt;0),[3]PREMIOS_GRADOS!$CB196,""),IF($A198="TOTAL",SUM(INDIRECT("AU4:AU"&amp;ROW()-1)),""))</f>
        <v/>
      </c>
      <c r="AV198" s="7" t="str">
        <f ca="1">IF(AND($A198&lt;&gt;"",$A198&lt;&gt;"TOTAL"),IF(AND([3]PREMIOS_GRADOS!$CD196&lt;&gt;"",[3]PREMIOS_GRADOS!$CD196&lt;&gt;0),[3]PREMIOS_GRADOS!$CD196,""),IF($A198="TOTAL",SUM(INDIRECT("AV4:AV"&amp;ROW()-1)),""))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IF(AND($A198&lt;&gt;"",$A198&lt;&gt;"TOTAL"),IF(AND([3]PREMIOS_GRADOS!$CG196&lt;&gt;"",[3]PREMIOS_GRADOS!$CG196&lt;&gt;0),[3]PREMIOS_GRADOS!$CG196,""),IF($A198="TOTAL",SUM(INDIRECT("AX4:AX"&amp;ROW()-1)),""))</f>
        <v/>
      </c>
      <c r="AY198" s="7" t="str">
        <f ca="1">IF(AND($A198&lt;&gt;"",$A198&lt;&gt;"TOTAL"),IF(AND([3]PREMIOS_GRADOS!$CI196&lt;&gt;"",[3]PREMIOS_GRADOS!$CI196&lt;&gt;0),[3]PREMIOS_GRADOS!$CI196,""),IF($A198="TOTAL",SUM(INDIRECT("AY4:AY"&amp;ROW()-1)),""))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IF(AND($A198&lt;&gt;"",$A198&lt;&gt;"TOTAL"),IF(AND([3]PREMIOS_GRADOS!$CL196&lt;&gt;"",[3]PREMIOS_GRADOS!$CL196&lt;&gt;0),[3]PREMIOS_GRADOS!$CL196,""),IF($A198="TOTAL",SUM(INDIRECT("BA4:BA"&amp;ROW()-1)),""))</f>
        <v/>
      </c>
      <c r="BB198" s="7" t="str">
        <f ca="1">IF(AND($A198&lt;&gt;"",$A198&lt;&gt;"TOTAL"),IF(AND([3]PREMIOS_GRADOS!$CN196&lt;&gt;"",[3]PREMIOS_GRADOS!$CN196&lt;&gt;0),[3]PREMIOS_GRADOS!$CN196,""),IF($A198="TOTAL",SUM(INDIRECT("BB4:BB"&amp;ROW()-1)),""))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IF(AND($A198&lt;&gt;"",$A198&lt;&gt;"TOTAL"),IF(AND([3]PREMIOS_GRADOS!$CQ196&lt;&gt;"",[3]PREMIOS_GRADOS!$CQ196&lt;&gt;0),[3]PREMIOS_GRADOS!$CQ196,""),IF($A198="TOTAL",SUM(INDIRECT("BD4:BD"&amp;ROW()-1)),""))</f>
        <v/>
      </c>
      <c r="BE198" s="7" t="str">
        <f ca="1">IF(AND($A198&lt;&gt;"",$A198&lt;&gt;"TOTAL"),IF(AND([3]PREMIOS_GRADOS!$CS196&lt;&gt;"",[3]PREMIOS_GRADOS!$CS196&lt;&gt;0),[3]PREMIOS_GRADOS!$CS196,""),IF($A198="TOTAL",SUM(INDIRECT("BE4:BE"&amp;ROW()-1)),""))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IF([3]PREMIOS_GRADOS!$D197&lt;&gt;"",[3]PREMIOS_GRADOS!$D197,IF(AND([3]PREMIOS_GRADOS!$D197="",[3]PREMIOS_GRADOS!$D198="",[3]PREMIOS_GRADOS!$D196=""),"","TOTAL"))</f>
        <v/>
      </c>
      <c r="B199" s="7" t="str">
        <f ca="1">IF(AND($A199&lt;&gt;"",$A199&lt;&gt;"TOTAL"),IF(AND([3]PREMIOS_GRADOS!$E197&lt;&gt;"",[3]PREMIOS_GRADOS!$E197&lt;&gt;0),[3]PREMIOS_GRADOS!$E197,""),IF($A199="TOTAL",SUM(INDIRECT("B4:B"&amp;ROW()-1)),""))</f>
        <v/>
      </c>
      <c r="C199" s="7" t="str">
        <f ca="1">IF(AND($A199&lt;&gt;"",$A199&lt;&gt;"TOTAL"),IF(AND([3]PREMIOS_GRADOS!$G197&lt;&gt;"",[3]PREMIOS_GRADOS!$G197&lt;&gt;0),[3]PREMIOS_GRADOS!$G197,""),IF($A199="TOTAL",SUM(INDIRECT("C4:C"&amp;ROW()-1)),""))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IF(AND($A199&lt;&gt;"",$A199&lt;&gt;"TOTAL"),IF(AND([3]PREMIOS_GRADOS!$J197&lt;&gt;"",[3]PREMIOS_GRADOS!$J197&lt;&gt;0),[3]PREMIOS_GRADOS!$J197,""),IF($A199="TOTAL",SUM(INDIRECT("E4:E"&amp;ROW()-1)),""))</f>
        <v/>
      </c>
      <c r="F199" s="7" t="str">
        <f ca="1">IF(AND($A199&lt;&gt;"",$A199&lt;&gt;"TOTAL"),IF(AND([3]PREMIOS_GRADOS!$L197&lt;&gt;"",[3]PREMIOS_GRADOS!$L197&lt;&gt;0),[3]PREMIOS_GRADOS!$L197,""),IF($A199="TOTAL",SUM(INDIRECT("F4:F"&amp;ROW()-1)),""))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IF(AND($A199&lt;&gt;"",$A199&lt;&gt;"TOTAL"),IF(AND([3]PREMIOS_GRADOS!$O197&lt;&gt;"",[3]PREMIOS_GRADOS!$O197&lt;&gt;0),[3]PREMIOS_GRADOS!$O197,""),IF($A199="TOTAL",SUM(INDIRECT("H4:H"&amp;ROW()-1)),""))</f>
        <v/>
      </c>
      <c r="I199" s="7" t="str">
        <f ca="1">IF(AND($A199&lt;&gt;"",$A199&lt;&gt;"TOTAL"),IF(AND([3]PREMIOS_GRADOS!$Q197&lt;&gt;"",[3]PREMIOS_GRADOS!$Q197&lt;&gt;0),[3]PREMIOS_GRADOS!$Q197,""),IF($A199="TOTAL",SUM(INDIRECT("I4:I"&amp;ROW()-1)),""))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IF(AND($A199&lt;&gt;"",$A199&lt;&gt;"TOTAL"),IF(AND([3]PREMIOS_GRADOS!$T197&lt;&gt;"",[3]PREMIOS_GRADOS!$T197&lt;&gt;0),[3]PREMIOS_GRADOS!$T197,""),IF($A199="TOTAL",SUM(INDIRECT("K4:K"&amp;ROW()-1)),""))</f>
        <v/>
      </c>
      <c r="L199" s="7" t="str">
        <f ca="1">IF(AND($A199&lt;&gt;"",$A199&lt;&gt;"TOTAL"),IF(AND([3]PREMIOS_GRADOS!$V197&lt;&gt;"",[3]PREMIOS_GRADOS!$V197&lt;&gt;0),[3]PREMIOS_GRADOS!$V197,""),IF($A199="TOTAL",SUM(INDIRECT("L4:L"&amp;ROW()-1)),""))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IF(AND($A199&lt;&gt;"",$A199&lt;&gt;"TOTAL"),IF(AND([3]PREMIOS_GRADOS!$Y197&lt;&gt;"",[3]PREMIOS_GRADOS!$Y197&lt;&gt;0),[3]PREMIOS_GRADOS!$Y197,""),IF($A199="TOTAL",SUM(INDIRECT("N4:N"&amp;ROW()-1)),""))</f>
        <v/>
      </c>
      <c r="O199" s="7" t="str">
        <f ca="1">IF(AND($A199&lt;&gt;"",$A199&lt;&gt;"TOTAL"),IF(AND([3]PREMIOS_GRADOS!$AA197&lt;&gt;"",[3]PREMIOS_GRADOS!$AA197&lt;&gt;0),[3]PREMIOS_GRADOS!$AA197,""),IF($A199="TOTAL",SUM(INDIRECT("O4:O"&amp;ROW()-1)),""))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IF(AND($A199&lt;&gt;"",$A199&lt;&gt;"TOTAL"),IF(AND([3]PREMIOS_GRADOS!$AD197&lt;&gt;"",[3]PREMIOS_GRADOS!$AD197&lt;&gt;0),[3]PREMIOS_GRADOS!$AD197,""),IF($A199="TOTAL",SUM(INDIRECT("Q4:Q"&amp;ROW()-1)),""))</f>
        <v/>
      </c>
      <c r="R199" s="7" t="str">
        <f ca="1">IF(AND($A199&lt;&gt;"",$A199&lt;&gt;"TOTAL"),IF(AND([3]PREMIOS_GRADOS!$AF197&lt;&gt;"",[3]PREMIOS_GRADOS!$AF197&lt;&gt;0),[3]PREMIOS_GRADOS!$AF197,""),IF($A199="TOTAL",SUM(INDIRECT("R4:R"&amp;ROW()-1)),""))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IF(AND($A199&lt;&gt;"",$A199&lt;&gt;"TOTAL"),IF(AND([3]PREMIOS_GRADOS!$AI197&lt;&gt;"",[3]PREMIOS_GRADOS!$AI197&lt;&gt;0),[3]PREMIOS_GRADOS!$AI197,""),IF($A199="TOTAL",SUM(INDIRECT("T4:T"&amp;ROW()-1)),""))</f>
        <v/>
      </c>
      <c r="U199" s="7" t="str">
        <f ca="1">IF(AND($A199&lt;&gt;"",$A199&lt;&gt;"TOTAL"),IF(AND([3]PREMIOS_GRADOS!$AK197&lt;&gt;"",[3]PREMIOS_GRADOS!$AK197&lt;&gt;0),[3]PREMIOS_GRADOS!$AK197,""),IF($A199="TOTAL",SUM(INDIRECT("U4:U"&amp;ROW()-1)),""))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IF(AND($A199&lt;&gt;"",$A199&lt;&gt;"TOTAL"),IF(AND([3]PREMIOS_GRADOS!$AN197&lt;&gt;"",[3]PREMIOS_GRADOS!$AN197&lt;&gt;0),[3]PREMIOS_GRADOS!$AN197,""),IF($A199="TOTAL",SUM(INDIRECT("W4:W"&amp;ROW()-1)),""))</f>
        <v/>
      </c>
      <c r="X199" s="7" t="str">
        <f ca="1">IF(AND($A199&lt;&gt;"",$A199&lt;&gt;"TOTAL"),IF(AND([3]PREMIOS_GRADOS!$AP197&lt;&gt;"",[3]PREMIOS_GRADOS!$AP197&lt;&gt;0),[3]PREMIOS_GRADOS!$AP197,""),IF($A199="TOTAL",SUM(INDIRECT("X4:X"&amp;ROW()-1)),""))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IF(AND($A199&lt;&gt;"",$A199&lt;&gt;"TOTAL"),IF(AND([3]PREMIOS_GRADOS!$AS197&lt;&gt;"",[3]PREMIOS_GRADOS!$AS197&lt;&gt;0),[3]PREMIOS_GRADOS!$AS197,""),IF($A199="TOTAL",SUM(INDIRECT("Z4:Z"&amp;ROW()-1)),""))</f>
        <v/>
      </c>
      <c r="AA199" s="7" t="str">
        <f ca="1">IF(AND($A199&lt;&gt;"",$A199&lt;&gt;"TOTAL"),IF(AND([3]PREMIOS_GRADOS!$AU197&lt;&gt;"",[3]PREMIOS_GRADOS!$AU197&lt;&gt;0),[3]PREMIOS_GRADOS!$AU197,""),IF($A199="TOTAL",SUM(INDIRECT("AA4:AA"&amp;ROW()-1)),""))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IF(AND($A199&lt;&gt;"",$A199&lt;&gt;"TOTAL"),IF(AND([3]PREMIOS_GRADOS!$AX197&lt;&gt;"",[3]PREMIOS_GRADOS!$AX197&lt;&gt;0),[3]PREMIOS_GRADOS!$AX197,""),IF($A199="TOTAL",SUM(INDIRECT("AC4:AC"&amp;ROW()-1)),""))</f>
        <v/>
      </c>
      <c r="AD199" s="7" t="str">
        <f ca="1">IF(AND($A199&lt;&gt;"",$A199&lt;&gt;"TOTAL"),IF(AND([3]PREMIOS_GRADOS!$AZ197&lt;&gt;"",[3]PREMIOS_GRADOS!$AZ197&lt;&gt;0),[3]PREMIOS_GRADOS!$AZ197,""),IF($A199="TOTAL",SUM(INDIRECT("AD4:AD"&amp;ROW()-1)),""))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IF(AND($A199&lt;&gt;"",$A199&lt;&gt;"TOTAL"),IF(AND([3]PREMIOS_GRADOS!$BC197&lt;&gt;"",[3]PREMIOS_GRADOS!$BC197&lt;&gt;0),[3]PREMIOS_GRADOS!$BC197,""),IF($A199="TOTAL",SUM(INDIRECT("AF4:AF"&amp;ROW()-1)),""))</f>
        <v/>
      </c>
      <c r="AG199" s="7" t="str">
        <f ca="1">IF(AND($A199&lt;&gt;"",$A199&lt;&gt;"TOTAL"),IF(AND([3]PREMIOS_GRADOS!$BE197&lt;&gt;"",[3]PREMIOS_GRADOS!$BE197&lt;&gt;0),[3]PREMIOS_GRADOS!$BE197,""),IF($A199="TOTAL",SUM(INDIRECT("AG4:AG"&amp;ROW()-1)),""))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IF(AND($A199&lt;&gt;"",$A199&lt;&gt;"TOTAL"),IF(AND([3]PREMIOS_GRADOS!$BH197&lt;&gt;"",[3]PREMIOS_GRADOS!$BH197&lt;&gt;0),[3]PREMIOS_GRADOS!$BH197,""),IF($A199="TOTAL",SUM(INDIRECT("AI4:AI"&amp;ROW()-1)),""))</f>
        <v/>
      </c>
      <c r="AJ199" s="7" t="str">
        <f ca="1">IF(AND($A199&lt;&gt;"",$A199&lt;&gt;"TOTAL"),IF(AND([3]PREMIOS_GRADOS!$BJ197&lt;&gt;"",[3]PREMIOS_GRADOS!$BJ197&lt;&gt;0),[3]PREMIOS_GRADOS!$BJ197,""),IF($A199="TOTAL",SUM(INDIRECT("AJ4:AJ"&amp;ROW()-1)),""))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IF(AND($A199&lt;&gt;"",$A199&lt;&gt;"TOTAL"),IF(AND([3]PREMIOS_GRADOS!$BM197&lt;&gt;"",[3]PREMIOS_GRADOS!$BM197&lt;&gt;0),[3]PREMIOS_GRADOS!$BM197,""),IF($A199="TOTAL",SUM(INDIRECT("AL4:AL"&amp;ROW()-1)),""))</f>
        <v/>
      </c>
      <c r="AM199" s="7" t="str">
        <f ca="1">IF(AND($A199&lt;&gt;"",$A199&lt;&gt;"TOTAL"),IF(AND([3]PREMIOS_GRADOS!$BO197&lt;&gt;"",[3]PREMIOS_GRADOS!$BO197&lt;&gt;0),[3]PREMIOS_GRADOS!$BO197,""),IF($A199="TOTAL",SUM(INDIRECT("AM4:AM"&amp;ROW()-1)),""))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IF(AND($A199&lt;&gt;"",$A199&lt;&gt;"TOTAL"),IF(AND([3]PREMIOS_GRADOS!$BR197&lt;&gt;"",[3]PREMIOS_GRADOS!$BR197&lt;&gt;0),[3]PREMIOS_GRADOS!$BR197,""),IF($A199="TOTAL",SUM(INDIRECT("AO4:AO"&amp;ROW()-1)),""))</f>
        <v/>
      </c>
      <c r="AP199" s="7" t="str">
        <f ca="1">IF(AND($A199&lt;&gt;"",$A199&lt;&gt;"TOTAL"),IF(AND([3]PREMIOS_GRADOS!$BT197&lt;&gt;"",[3]PREMIOS_GRADOS!$BT197&lt;&gt;0),[3]PREMIOS_GRADOS!$BT197,""),IF($A199="TOTAL",SUM(INDIRECT("AP4:AP"&amp;ROW()-1)),""))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IF(AND($A199&lt;&gt;"",$A199&lt;&gt;"TOTAL"),IF(AND([3]PREMIOS_GRADOS!$BW197&lt;&gt;"",[3]PREMIOS_GRADOS!$BW197&lt;&gt;0),[3]PREMIOS_GRADOS!$BW197,""),IF($A199="TOTAL",SUM(INDIRECT("AR4:AR"&amp;ROW()-1)),""))</f>
        <v/>
      </c>
      <c r="AS199" s="7" t="str">
        <f ca="1">IF(AND($A199&lt;&gt;"",$A199&lt;&gt;"TOTAL"),IF(AND([3]PREMIOS_GRADOS!$BY197&lt;&gt;"",[3]PREMIOS_GRADOS!$BY197&lt;&gt;0),[3]PREMIOS_GRADOS!$BY197,""),IF($A199="TOTAL",SUM(INDIRECT("AS4:AS"&amp;ROW()-1)),""))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IF(AND($A199&lt;&gt;"",$A199&lt;&gt;"TOTAL"),IF(AND([3]PREMIOS_GRADOS!$CB197&lt;&gt;"",[3]PREMIOS_GRADOS!$CB197&lt;&gt;0),[3]PREMIOS_GRADOS!$CB197,""),IF($A199="TOTAL",SUM(INDIRECT("AU4:AU"&amp;ROW()-1)),""))</f>
        <v/>
      </c>
      <c r="AV199" s="7" t="str">
        <f ca="1">IF(AND($A199&lt;&gt;"",$A199&lt;&gt;"TOTAL"),IF(AND([3]PREMIOS_GRADOS!$CD197&lt;&gt;"",[3]PREMIOS_GRADOS!$CD197&lt;&gt;0),[3]PREMIOS_GRADOS!$CD197,""),IF($A199="TOTAL",SUM(INDIRECT("AV4:AV"&amp;ROW()-1)),""))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IF(AND($A199&lt;&gt;"",$A199&lt;&gt;"TOTAL"),IF(AND([3]PREMIOS_GRADOS!$CG197&lt;&gt;"",[3]PREMIOS_GRADOS!$CG197&lt;&gt;0),[3]PREMIOS_GRADOS!$CG197,""),IF($A199="TOTAL",SUM(INDIRECT("AX4:AX"&amp;ROW()-1)),""))</f>
        <v/>
      </c>
      <c r="AY199" s="7" t="str">
        <f ca="1">IF(AND($A199&lt;&gt;"",$A199&lt;&gt;"TOTAL"),IF(AND([3]PREMIOS_GRADOS!$CI197&lt;&gt;"",[3]PREMIOS_GRADOS!$CI197&lt;&gt;0),[3]PREMIOS_GRADOS!$CI197,""),IF($A199="TOTAL",SUM(INDIRECT("AY4:AY"&amp;ROW()-1)),""))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IF(AND($A199&lt;&gt;"",$A199&lt;&gt;"TOTAL"),IF(AND([3]PREMIOS_GRADOS!$CL197&lt;&gt;"",[3]PREMIOS_GRADOS!$CL197&lt;&gt;0),[3]PREMIOS_GRADOS!$CL197,""),IF($A199="TOTAL",SUM(INDIRECT("BA4:BA"&amp;ROW()-1)),""))</f>
        <v/>
      </c>
      <c r="BB199" s="7" t="str">
        <f ca="1">IF(AND($A199&lt;&gt;"",$A199&lt;&gt;"TOTAL"),IF(AND([3]PREMIOS_GRADOS!$CN197&lt;&gt;"",[3]PREMIOS_GRADOS!$CN197&lt;&gt;0),[3]PREMIOS_GRADOS!$CN197,""),IF($A199="TOTAL",SUM(INDIRECT("BB4:BB"&amp;ROW()-1)),""))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IF(AND($A199&lt;&gt;"",$A199&lt;&gt;"TOTAL"),IF(AND([3]PREMIOS_GRADOS!$CQ197&lt;&gt;"",[3]PREMIOS_GRADOS!$CQ197&lt;&gt;0),[3]PREMIOS_GRADOS!$CQ197,""),IF($A199="TOTAL",SUM(INDIRECT("BD4:BD"&amp;ROW()-1)),""))</f>
        <v/>
      </c>
      <c r="BE199" s="7" t="str">
        <f ca="1">IF(AND($A199&lt;&gt;"",$A199&lt;&gt;"TOTAL"),IF(AND([3]PREMIOS_GRADOS!$CS197&lt;&gt;"",[3]PREMIOS_GRADOS!$CS197&lt;&gt;0),[3]PREMIOS_GRADOS!$CS197,""),IF($A199="TOTAL",SUM(INDIRECT("BE4:BE"&amp;ROW()-1)),""))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IF([3]PREMIOS_GRADOS!$D198&lt;&gt;"",[3]PREMIOS_GRADOS!$D198,IF(AND([3]PREMIOS_GRADOS!$D198="",[3]PREMIOS_GRADOS!$D199="",[3]PREMIOS_GRADOS!$D197=""),"","TOTAL"))</f>
        <v/>
      </c>
      <c r="B200" s="7" t="str">
        <f ca="1">IF(AND($A200&lt;&gt;"",$A200&lt;&gt;"TOTAL"),IF(AND([3]PREMIOS_GRADOS!$E198&lt;&gt;"",[3]PREMIOS_GRADOS!$E198&lt;&gt;0),[3]PREMIOS_GRADOS!$E198,""),IF($A200="TOTAL",SUM(INDIRECT("B4:B"&amp;ROW()-1)),""))</f>
        <v/>
      </c>
      <c r="C200" s="7" t="str">
        <f ca="1">IF(AND($A200&lt;&gt;"",$A200&lt;&gt;"TOTAL"),IF(AND([3]PREMIOS_GRADOS!$G198&lt;&gt;"",[3]PREMIOS_GRADOS!$G198&lt;&gt;0),[3]PREMIOS_GRADOS!$G198,""),IF($A200="TOTAL",SUM(INDIRECT("C4:C"&amp;ROW()-1)),""))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IF(AND($A200&lt;&gt;"",$A200&lt;&gt;"TOTAL"),IF(AND([3]PREMIOS_GRADOS!$J198&lt;&gt;"",[3]PREMIOS_GRADOS!$J198&lt;&gt;0),[3]PREMIOS_GRADOS!$J198,""),IF($A200="TOTAL",SUM(INDIRECT("E4:E"&amp;ROW()-1)),""))</f>
        <v/>
      </c>
      <c r="F200" s="7" t="str">
        <f ca="1">IF(AND($A200&lt;&gt;"",$A200&lt;&gt;"TOTAL"),IF(AND([3]PREMIOS_GRADOS!$L198&lt;&gt;"",[3]PREMIOS_GRADOS!$L198&lt;&gt;0),[3]PREMIOS_GRADOS!$L198,""),IF($A200="TOTAL",SUM(INDIRECT("F4:F"&amp;ROW()-1)),""))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IF(AND($A200&lt;&gt;"",$A200&lt;&gt;"TOTAL"),IF(AND([3]PREMIOS_GRADOS!$O198&lt;&gt;"",[3]PREMIOS_GRADOS!$O198&lt;&gt;0),[3]PREMIOS_GRADOS!$O198,""),IF($A200="TOTAL",SUM(INDIRECT("H4:H"&amp;ROW()-1)),""))</f>
        <v/>
      </c>
      <c r="I200" s="7" t="str">
        <f ca="1">IF(AND($A200&lt;&gt;"",$A200&lt;&gt;"TOTAL"),IF(AND([3]PREMIOS_GRADOS!$Q198&lt;&gt;"",[3]PREMIOS_GRADOS!$Q198&lt;&gt;0),[3]PREMIOS_GRADOS!$Q198,""),IF($A200="TOTAL",SUM(INDIRECT("I4:I"&amp;ROW()-1)),""))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IF(AND($A200&lt;&gt;"",$A200&lt;&gt;"TOTAL"),IF(AND([3]PREMIOS_GRADOS!$T198&lt;&gt;"",[3]PREMIOS_GRADOS!$T198&lt;&gt;0),[3]PREMIOS_GRADOS!$T198,""),IF($A200="TOTAL",SUM(INDIRECT("K4:K"&amp;ROW()-1)),""))</f>
        <v/>
      </c>
      <c r="L200" s="7" t="str">
        <f ca="1">IF(AND($A200&lt;&gt;"",$A200&lt;&gt;"TOTAL"),IF(AND([3]PREMIOS_GRADOS!$V198&lt;&gt;"",[3]PREMIOS_GRADOS!$V198&lt;&gt;0),[3]PREMIOS_GRADOS!$V198,""),IF($A200="TOTAL",SUM(INDIRECT("L4:L"&amp;ROW()-1)),""))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IF(AND($A200&lt;&gt;"",$A200&lt;&gt;"TOTAL"),IF(AND([3]PREMIOS_GRADOS!$Y198&lt;&gt;"",[3]PREMIOS_GRADOS!$Y198&lt;&gt;0),[3]PREMIOS_GRADOS!$Y198,""),IF($A200="TOTAL",SUM(INDIRECT("N4:N"&amp;ROW()-1)),""))</f>
        <v/>
      </c>
      <c r="O200" s="7" t="str">
        <f ca="1">IF(AND($A200&lt;&gt;"",$A200&lt;&gt;"TOTAL"),IF(AND([3]PREMIOS_GRADOS!$AA198&lt;&gt;"",[3]PREMIOS_GRADOS!$AA198&lt;&gt;0),[3]PREMIOS_GRADOS!$AA198,""),IF($A200="TOTAL",SUM(INDIRECT("O4:O"&amp;ROW()-1)),""))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IF(AND($A200&lt;&gt;"",$A200&lt;&gt;"TOTAL"),IF(AND([3]PREMIOS_GRADOS!$AD198&lt;&gt;"",[3]PREMIOS_GRADOS!$AD198&lt;&gt;0),[3]PREMIOS_GRADOS!$AD198,""),IF($A200="TOTAL",SUM(INDIRECT("Q4:Q"&amp;ROW()-1)),""))</f>
        <v/>
      </c>
      <c r="R200" s="7" t="str">
        <f ca="1">IF(AND($A200&lt;&gt;"",$A200&lt;&gt;"TOTAL"),IF(AND([3]PREMIOS_GRADOS!$AF198&lt;&gt;"",[3]PREMIOS_GRADOS!$AF198&lt;&gt;0),[3]PREMIOS_GRADOS!$AF198,""),IF($A200="TOTAL",SUM(INDIRECT("R4:R"&amp;ROW()-1)),""))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IF(AND($A200&lt;&gt;"",$A200&lt;&gt;"TOTAL"),IF(AND([3]PREMIOS_GRADOS!$AI198&lt;&gt;"",[3]PREMIOS_GRADOS!$AI198&lt;&gt;0),[3]PREMIOS_GRADOS!$AI198,""),IF($A200="TOTAL",SUM(INDIRECT("T4:T"&amp;ROW()-1)),""))</f>
        <v/>
      </c>
      <c r="U200" s="7" t="str">
        <f ca="1">IF(AND($A200&lt;&gt;"",$A200&lt;&gt;"TOTAL"),IF(AND([3]PREMIOS_GRADOS!$AK198&lt;&gt;"",[3]PREMIOS_GRADOS!$AK198&lt;&gt;0),[3]PREMIOS_GRADOS!$AK198,""),IF($A200="TOTAL",SUM(INDIRECT("U4:U"&amp;ROW()-1)),""))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IF(AND($A200&lt;&gt;"",$A200&lt;&gt;"TOTAL"),IF(AND([3]PREMIOS_GRADOS!$AN198&lt;&gt;"",[3]PREMIOS_GRADOS!$AN198&lt;&gt;0),[3]PREMIOS_GRADOS!$AN198,""),IF($A200="TOTAL",SUM(INDIRECT("W4:W"&amp;ROW()-1)),""))</f>
        <v/>
      </c>
      <c r="X200" s="7" t="str">
        <f ca="1">IF(AND($A200&lt;&gt;"",$A200&lt;&gt;"TOTAL"),IF(AND([3]PREMIOS_GRADOS!$AP198&lt;&gt;"",[3]PREMIOS_GRADOS!$AP198&lt;&gt;0),[3]PREMIOS_GRADOS!$AP198,""),IF($A200="TOTAL",SUM(INDIRECT("X4:X"&amp;ROW()-1)),""))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IF(AND($A200&lt;&gt;"",$A200&lt;&gt;"TOTAL"),IF(AND([3]PREMIOS_GRADOS!$AS198&lt;&gt;"",[3]PREMIOS_GRADOS!$AS198&lt;&gt;0),[3]PREMIOS_GRADOS!$AS198,""),IF($A200="TOTAL",SUM(INDIRECT("Z4:Z"&amp;ROW()-1)),""))</f>
        <v/>
      </c>
      <c r="AA200" s="7" t="str">
        <f ca="1">IF(AND($A200&lt;&gt;"",$A200&lt;&gt;"TOTAL"),IF(AND([3]PREMIOS_GRADOS!$AU198&lt;&gt;"",[3]PREMIOS_GRADOS!$AU198&lt;&gt;0),[3]PREMIOS_GRADOS!$AU198,""),IF($A200="TOTAL",SUM(INDIRECT("AA4:AA"&amp;ROW()-1)),""))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IF(AND($A200&lt;&gt;"",$A200&lt;&gt;"TOTAL"),IF(AND([3]PREMIOS_GRADOS!$AX198&lt;&gt;"",[3]PREMIOS_GRADOS!$AX198&lt;&gt;0),[3]PREMIOS_GRADOS!$AX198,""),IF($A200="TOTAL",SUM(INDIRECT("AC4:AC"&amp;ROW()-1)),""))</f>
        <v/>
      </c>
      <c r="AD200" s="7" t="str">
        <f ca="1">IF(AND($A200&lt;&gt;"",$A200&lt;&gt;"TOTAL"),IF(AND([3]PREMIOS_GRADOS!$AZ198&lt;&gt;"",[3]PREMIOS_GRADOS!$AZ198&lt;&gt;0),[3]PREMIOS_GRADOS!$AZ198,""),IF($A200="TOTAL",SUM(INDIRECT("AD4:AD"&amp;ROW()-1)),""))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IF(AND($A200&lt;&gt;"",$A200&lt;&gt;"TOTAL"),IF(AND([3]PREMIOS_GRADOS!$BC198&lt;&gt;"",[3]PREMIOS_GRADOS!$BC198&lt;&gt;0),[3]PREMIOS_GRADOS!$BC198,""),IF($A200="TOTAL",SUM(INDIRECT("AF4:AF"&amp;ROW()-1)),""))</f>
        <v/>
      </c>
      <c r="AG200" s="7" t="str">
        <f ca="1">IF(AND($A200&lt;&gt;"",$A200&lt;&gt;"TOTAL"),IF(AND([3]PREMIOS_GRADOS!$BE198&lt;&gt;"",[3]PREMIOS_GRADOS!$BE198&lt;&gt;0),[3]PREMIOS_GRADOS!$BE198,""),IF($A200="TOTAL",SUM(INDIRECT("AG4:AG"&amp;ROW()-1)),""))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IF(AND($A200&lt;&gt;"",$A200&lt;&gt;"TOTAL"),IF(AND([3]PREMIOS_GRADOS!$BH198&lt;&gt;"",[3]PREMIOS_GRADOS!$BH198&lt;&gt;0),[3]PREMIOS_GRADOS!$BH198,""),IF($A200="TOTAL",SUM(INDIRECT("AI4:AI"&amp;ROW()-1)),""))</f>
        <v/>
      </c>
      <c r="AJ200" s="7" t="str">
        <f ca="1">IF(AND($A200&lt;&gt;"",$A200&lt;&gt;"TOTAL"),IF(AND([3]PREMIOS_GRADOS!$BJ198&lt;&gt;"",[3]PREMIOS_GRADOS!$BJ198&lt;&gt;0),[3]PREMIOS_GRADOS!$BJ198,""),IF($A200="TOTAL",SUM(INDIRECT("AJ4:AJ"&amp;ROW()-1)),""))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IF(AND($A200&lt;&gt;"",$A200&lt;&gt;"TOTAL"),IF(AND([3]PREMIOS_GRADOS!$BM198&lt;&gt;"",[3]PREMIOS_GRADOS!$BM198&lt;&gt;0),[3]PREMIOS_GRADOS!$BM198,""),IF($A200="TOTAL",SUM(INDIRECT("AL4:AL"&amp;ROW()-1)),""))</f>
        <v/>
      </c>
      <c r="AM200" s="7" t="str">
        <f ca="1">IF(AND($A200&lt;&gt;"",$A200&lt;&gt;"TOTAL"),IF(AND([3]PREMIOS_GRADOS!$BO198&lt;&gt;"",[3]PREMIOS_GRADOS!$BO198&lt;&gt;0),[3]PREMIOS_GRADOS!$BO198,""),IF($A200="TOTAL",SUM(INDIRECT("AM4:AM"&amp;ROW()-1)),""))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IF(AND($A200&lt;&gt;"",$A200&lt;&gt;"TOTAL"),IF(AND([3]PREMIOS_GRADOS!$BR198&lt;&gt;"",[3]PREMIOS_GRADOS!$BR198&lt;&gt;0),[3]PREMIOS_GRADOS!$BR198,""),IF($A200="TOTAL",SUM(INDIRECT("AO4:AO"&amp;ROW()-1)),""))</f>
        <v/>
      </c>
      <c r="AP200" s="7" t="str">
        <f ca="1">IF(AND($A200&lt;&gt;"",$A200&lt;&gt;"TOTAL"),IF(AND([3]PREMIOS_GRADOS!$BT198&lt;&gt;"",[3]PREMIOS_GRADOS!$BT198&lt;&gt;0),[3]PREMIOS_GRADOS!$BT198,""),IF($A200="TOTAL",SUM(INDIRECT("AP4:AP"&amp;ROW()-1)),""))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IF(AND($A200&lt;&gt;"",$A200&lt;&gt;"TOTAL"),IF(AND([3]PREMIOS_GRADOS!$BW198&lt;&gt;"",[3]PREMIOS_GRADOS!$BW198&lt;&gt;0),[3]PREMIOS_GRADOS!$BW198,""),IF($A200="TOTAL",SUM(INDIRECT("AR4:AR"&amp;ROW()-1)),""))</f>
        <v/>
      </c>
      <c r="AS200" s="7" t="str">
        <f ca="1">IF(AND($A200&lt;&gt;"",$A200&lt;&gt;"TOTAL"),IF(AND([3]PREMIOS_GRADOS!$BY198&lt;&gt;"",[3]PREMIOS_GRADOS!$BY198&lt;&gt;0),[3]PREMIOS_GRADOS!$BY198,""),IF($A200="TOTAL",SUM(INDIRECT("AS4:AS"&amp;ROW()-1)),""))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IF(AND($A200&lt;&gt;"",$A200&lt;&gt;"TOTAL"),IF(AND([3]PREMIOS_GRADOS!$CB198&lt;&gt;"",[3]PREMIOS_GRADOS!$CB198&lt;&gt;0),[3]PREMIOS_GRADOS!$CB198,""),IF($A200="TOTAL",SUM(INDIRECT("AU4:AU"&amp;ROW()-1)),""))</f>
        <v/>
      </c>
      <c r="AV200" s="7" t="str">
        <f ca="1">IF(AND($A200&lt;&gt;"",$A200&lt;&gt;"TOTAL"),IF(AND([3]PREMIOS_GRADOS!$CD198&lt;&gt;"",[3]PREMIOS_GRADOS!$CD198&lt;&gt;0),[3]PREMIOS_GRADOS!$CD198,""),IF($A200="TOTAL",SUM(INDIRECT("AV4:AV"&amp;ROW()-1)),""))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IF(AND($A200&lt;&gt;"",$A200&lt;&gt;"TOTAL"),IF(AND([3]PREMIOS_GRADOS!$CG198&lt;&gt;"",[3]PREMIOS_GRADOS!$CG198&lt;&gt;0),[3]PREMIOS_GRADOS!$CG198,""),IF($A200="TOTAL",SUM(INDIRECT("AX4:AX"&amp;ROW()-1)),""))</f>
        <v/>
      </c>
      <c r="AY200" s="7" t="str">
        <f ca="1">IF(AND($A200&lt;&gt;"",$A200&lt;&gt;"TOTAL"),IF(AND([3]PREMIOS_GRADOS!$CI198&lt;&gt;"",[3]PREMIOS_GRADOS!$CI198&lt;&gt;0),[3]PREMIOS_GRADOS!$CI198,""),IF($A200="TOTAL",SUM(INDIRECT("AY4:AY"&amp;ROW()-1)),""))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IF(AND($A200&lt;&gt;"",$A200&lt;&gt;"TOTAL"),IF(AND([3]PREMIOS_GRADOS!$CL198&lt;&gt;"",[3]PREMIOS_GRADOS!$CL198&lt;&gt;0),[3]PREMIOS_GRADOS!$CL198,""),IF($A200="TOTAL",SUM(INDIRECT("BA4:BA"&amp;ROW()-1)),""))</f>
        <v/>
      </c>
      <c r="BB200" s="7" t="str">
        <f ca="1">IF(AND($A200&lt;&gt;"",$A200&lt;&gt;"TOTAL"),IF(AND([3]PREMIOS_GRADOS!$CN198&lt;&gt;"",[3]PREMIOS_GRADOS!$CN198&lt;&gt;0),[3]PREMIOS_GRADOS!$CN198,""),IF($A200="TOTAL",SUM(INDIRECT("BB4:BB"&amp;ROW()-1)),""))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IF(AND($A200&lt;&gt;"",$A200&lt;&gt;"TOTAL"),IF(AND([3]PREMIOS_GRADOS!$CQ198&lt;&gt;"",[3]PREMIOS_GRADOS!$CQ198&lt;&gt;0),[3]PREMIOS_GRADOS!$CQ198,""),IF($A200="TOTAL",SUM(INDIRECT("BD4:BD"&amp;ROW()-1)),""))</f>
        <v/>
      </c>
      <c r="BE200" s="7" t="str">
        <f ca="1">IF(AND($A200&lt;&gt;"",$A200&lt;&gt;"TOTAL"),IF(AND([3]PREMIOS_GRADOS!$CS198&lt;&gt;"",[3]PREMIOS_GRADOS!$CS198&lt;&gt;0),[3]PREMIOS_GRADOS!$CS198,""),IF($A200="TOTAL",SUM(INDIRECT("BE4:BE"&amp;ROW()-1)),""))</f>
        <v/>
      </c>
      <c r="BF200" s="7" t="str">
        <f t="shared" ca="1" si="75"/>
        <v/>
      </c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35" priority="12">
      <formula>$A4=""</formula>
    </cfRule>
    <cfRule type="expression" dxfId="34" priority="13">
      <formula>$A4="TOTAL"</formula>
    </cfRule>
    <cfRule type="expression" dxfId="33" priority="14">
      <formula>AND($A4&lt;&gt;"",$A4&lt;&gt;"TOTAL")</formula>
    </cfRule>
  </conditionalFormatting>
  <conditionalFormatting sqref="B4:C200 E4:BF200">
    <cfRule type="expression" priority="9">
      <formula>"$A4="""""</formula>
    </cfRule>
    <cfRule type="expression" dxfId="32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31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0" priority="4" operator="equal">
      <formula>""</formula>
    </cfRule>
    <cfRule type="cellIs" dxfId="29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28" priority="1">
      <formula>$A4=""</formula>
    </cfRule>
    <cfRule type="cellIs" dxfId="27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F200"/>
  <sheetViews>
    <sheetView workbookViewId="0">
      <selection activeCell="A26" sqref="A26"/>
    </sheetView>
  </sheetViews>
  <sheetFormatPr baseColWidth="10" defaultRowHeight="12.75" x14ac:dyDescent="0.2"/>
  <cols>
    <col min="1" max="1" width="94.42578125" customWidth="1"/>
  </cols>
  <sheetData>
    <row r="1" spans="1:58" ht="34.5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</row>
    <row r="2" spans="1:58" ht="32.25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</row>
    <row r="3" spans="1:58" ht="36.75" customHeight="1" thickBot="1" x14ac:dyDescent="0.25">
      <c r="A3" s="4" t="s">
        <v>84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</row>
    <row r="4" spans="1:58" x14ac:dyDescent="0.2">
      <c r="A4" s="12" t="str">
        <f>IF([4]PREMIOS_MASTER!$D2&lt;&gt;"",[4]PREMIOS_MASTER!$D2,IF(AND([4]PREMIOS_MASTER!$D2="",[4]PREMIOS_MASTER!$D3="",[4]PREMIOS_MASTER!$D1=""),"","TOTAL"))</f>
        <v>Máster Universitario en Acceso a la Abogacía</v>
      </c>
      <c r="B4" s="7" t="str">
        <f ca="1">IF(AND($A4&lt;&gt;"",$A4&lt;&gt;"TOTAL"),IF(AND([4]PREMIOS_MASTER!$E2&lt;&gt;"",[4]PREMIOS_MASTER!$E2&lt;&gt;0),[4]PREMIOS_MASTER!$E2,""),IF($A4="TOTAL",SUM(INDIRECT("B4:B"&amp;ROW()-1)),""))</f>
        <v/>
      </c>
      <c r="C4" s="7" t="str">
        <f ca="1">IF(AND($A4&lt;&gt;"",$A4&lt;&gt;"TOTAL"),IF(AND([4]PREMIOS_MASTER!$G2&lt;&gt;"",[4]PREMIOS_MASTER!$G2&lt;&gt;0),[4]PREMIOS_MASTER!$G2,""),IF($A4="TOTAL",SUM(INDIRECT("C4:C"&amp;ROW()-1)),""))</f>
        <v/>
      </c>
      <c r="D4" s="7">
        <f ca="1">IF(AND($A4&lt;&gt;"",$A4&lt;&gt;"TOTAL"),SUM(B4:C4),IF($A4="TOTAL",SUM(INDIRECT("D4:D"&amp;ROW()-1)),""))</f>
        <v>0</v>
      </c>
      <c r="E4" s="7" t="str">
        <f ca="1">IF(AND($A4&lt;&gt;"",$A4&lt;&gt;"TOTAL"),IF(AND([4]PREMIOS_MASTER!$J2&lt;&gt;"",[4]PREMIOS_MASTER!$J2&lt;&gt;0),[4]PREMIOS_MASTER!$J2,""),IF($A4="TOTAL",SUM(INDIRECT("E4:E"&amp;ROW()-1)),""))</f>
        <v/>
      </c>
      <c r="F4" s="7" t="str">
        <f ca="1">IF(AND($A4&lt;&gt;"",$A4&lt;&gt;"TOTAL"),IF(AND([4]PREMIOS_MASTER!$L2&lt;&gt;"",[4]PREMIOS_MASTER!$L2&lt;&gt;0),[4]PREMIOS_MASTER!$L2,""),IF($A4="TOTAL",SUM(INDIRECT("F4:F"&amp;ROW()-1)),""))</f>
        <v/>
      </c>
      <c r="G4" s="7">
        <f ca="1">IF(AND($A4&lt;&gt;"",$A4&lt;&gt;"TOTAL"),SUM(E4:F4),IF($A4="TOTAL",SUM(INDIRECT("G4:G"&amp;ROW()-1)),""))</f>
        <v>0</v>
      </c>
      <c r="H4" s="7" t="str">
        <f ca="1">IF(AND($A4&lt;&gt;"",$A4&lt;&gt;"TOTAL"),IF(AND([4]PREMIOS_MASTER!$O2&lt;&gt;"",[4]PREMIOS_MASTER!$O2&lt;&gt;0),[4]PREMIOS_MASTER!$O2,""),IF($A4="TOTAL",SUM(INDIRECT("H4:H"&amp;ROW()-1)),""))</f>
        <v/>
      </c>
      <c r="I4" s="7" t="str">
        <f ca="1">IF(AND($A4&lt;&gt;"",$A4&lt;&gt;"TOTAL"),IF(AND([4]PREMIOS_MASTER!$Q2&lt;&gt;"",[4]PREMIOS_MASTER!$Q2&lt;&gt;0),[4]PREMIOS_MASTER!$Q2,""),IF($A4="TOTAL",SUM(INDIRECT("I4:I"&amp;ROW()-1)),""))</f>
        <v/>
      </c>
      <c r="J4" s="7">
        <f ca="1">IF(AND($A4&lt;&gt;"",$A4&lt;&gt;"TOTAL"),SUM(H4:I4),IF($A4="TOTAL",SUM(INDIRECT("J4:J"&amp;ROW()-1)),""))</f>
        <v>0</v>
      </c>
      <c r="K4" s="7" t="str">
        <f ca="1">IF(AND($A4&lt;&gt;"",$A4&lt;&gt;"TOTAL"),IF(AND([4]PREMIOS_MASTER!$T2&lt;&gt;"",[4]PREMIOS_MASTER!$T2&lt;&gt;0),[4]PREMIOS_MASTER!$T2,""),IF($A4="TOTAL",SUM(INDIRECT("K4:K"&amp;ROW()-1)),""))</f>
        <v/>
      </c>
      <c r="L4" s="7">
        <f ca="1">IF(AND($A4&lt;&gt;"",$A4&lt;&gt;"TOTAL"),IF(AND([4]PREMIOS_MASTER!$V2&lt;&gt;"",[4]PREMIOS_MASTER!$V2&lt;&gt;0),[4]PREMIOS_MASTER!$V2,""),IF($A4="TOTAL",SUM(INDIRECT("L4:L"&amp;ROW()-1)),""))</f>
        <v>1</v>
      </c>
      <c r="M4" s="7">
        <f ca="1">IF(AND($A4&lt;&gt;"",$A4&lt;&gt;"TOTAL"),SUM(K4:L4),IF($A4="TOTAL",SUM(INDIRECT("M4:M"&amp;ROW()-1)),""))</f>
        <v>1</v>
      </c>
      <c r="N4" s="7" t="str">
        <f ca="1">IF(AND($A4&lt;&gt;"",$A4&lt;&gt;"TOTAL"),IF(AND([4]PREMIOS_MASTER!$Y2&lt;&gt;"",[4]PREMIOS_MASTER!$Y2&lt;&gt;0),[4]PREMIOS_MASTER!$Y2,""),IF($A4="TOTAL",SUM(INDIRECT("N4:N"&amp;ROW()-1)),""))</f>
        <v/>
      </c>
      <c r="O4" s="7">
        <f ca="1">IF(AND($A4&lt;&gt;"",$A4&lt;&gt;"TOTAL"),IF(AND([4]PREMIOS_MASTER!$AA2&lt;&gt;"",[4]PREMIOS_MASTER!$AA2&lt;&gt;0),[4]PREMIOS_MASTER!$AA2,""),IF($A4="TOTAL",SUM(INDIRECT("O4:O"&amp;ROW()-1)),""))</f>
        <v>1</v>
      </c>
      <c r="P4" s="7">
        <f ca="1">IF(AND($A4&lt;&gt;"",$A4&lt;&gt;"TOTAL"),SUM(N4:O4),IF($A4="TOTAL",SUM(INDIRECT("P4:P"&amp;ROW()-1)),""))</f>
        <v>1</v>
      </c>
      <c r="Q4" s="7" t="str">
        <f ca="1">IF(AND($A4&lt;&gt;"",$A4&lt;&gt;"TOTAL"),IF(AND([4]PREMIOS_MASTER!$AD2&lt;&gt;"",[4]PREMIOS_MASTER!$AD2&lt;&gt;0),[4]PREMIOS_MASTER!$AD2,""),IF($A4="TOTAL",SUM(INDIRECT("Q4:Q"&amp;ROW()-1)),""))</f>
        <v/>
      </c>
      <c r="R4" s="7" t="str">
        <f ca="1">IF(AND($A4&lt;&gt;"",$A4&lt;&gt;"TOTAL"),IF(AND([4]PREMIOS_MASTER!$AF2&lt;&gt;"",[4]PREMIOS_MASTER!$AF2&lt;&gt;0),[4]PREMIOS_MASTER!$AF2,""),IF($A4="TOTAL",SUM(INDIRECT("R4:R"&amp;ROW()-1)),""))</f>
        <v/>
      </c>
      <c r="S4" s="7">
        <f ca="1">IF(AND($A4&lt;&gt;"",$A4&lt;&gt;"TOTAL"),SUM(Q4:R4),IF($A4="TOTAL",SUM(INDIRECT("S4:S"&amp;ROW()-1)),""))</f>
        <v>0</v>
      </c>
      <c r="T4" s="7" t="str">
        <f ca="1">IF(AND($A4&lt;&gt;"",$A4&lt;&gt;"TOTAL"),IF(AND([4]PREMIOS_MASTER!$AI2&lt;&gt;"",[4]PREMIOS_MASTER!$AI2&lt;&gt;0),[4]PREMIOS_MASTER!$AI2,""),IF($A4="TOTAL",SUM(INDIRECT("T4:T"&amp;ROW()-1)),""))</f>
        <v/>
      </c>
      <c r="U4" s="7" t="str">
        <f ca="1">IF(AND($A4&lt;&gt;"",$A4&lt;&gt;"TOTAL"),IF(AND([4]PREMIOS_MASTER!$AK2&lt;&gt;"",[4]PREMIOS_MASTER!$AK2&lt;&gt;0),[4]PREMIOS_MASTER!$AK2,""),IF($A4="TOTAL",SUM(INDIRECT("U4:U"&amp;ROW()-1)),""))</f>
        <v/>
      </c>
      <c r="V4" s="7">
        <f ca="1">IF(AND($A4&lt;&gt;"",$A4&lt;&gt;"TOTAL"),SUM(T4:U4),IF($A4="TOTAL",SUM(INDIRECT("V4:V"&amp;ROW()-1)),""))</f>
        <v>0</v>
      </c>
      <c r="W4" s="7" t="str">
        <f ca="1">IF(AND($A4&lt;&gt;"",$A4&lt;&gt;"TOTAL"),IF(AND([4]PREMIOS_MASTER!$AN2&lt;&gt;"",[4]PREMIOS_MASTER!$AN2&lt;&gt;0),[4]PREMIOS_MASTER!$AN2,""),IF($A4="TOTAL",SUM(INDIRECT("W4:W"&amp;ROW()-1)),""))</f>
        <v/>
      </c>
      <c r="X4" s="7" t="str">
        <f ca="1">IF(AND($A4&lt;&gt;"",$A4&lt;&gt;"TOTAL"),IF(AND([4]PREMIOS_MASTER!$AP2&lt;&gt;"",[4]PREMIOS_MASTER!$AP2&lt;&gt;0),[4]PREMIOS_MASTER!$AP2,""),IF($A4="TOTAL",SUM(INDIRECT("X4:X"&amp;ROW()-1)),""))</f>
        <v/>
      </c>
      <c r="Y4" s="7">
        <f ca="1">IF(AND($A4&lt;&gt;"",$A4&lt;&gt;"TOTAL"),SUM(W4:X4),IF($A4="TOTAL",SUM(INDIRECT("Y4:Y"&amp;ROW()-1)),""))</f>
        <v>0</v>
      </c>
      <c r="Z4" s="7" t="str">
        <f ca="1">IF(AND($A4&lt;&gt;"",$A4&lt;&gt;"TOTAL"),IF(AND([4]PREMIOS_MASTER!$AS2&lt;&gt;"",[4]PREMIOS_MASTER!$AS2&lt;&gt;0),[4]PREMIOS_MASTER!$AS2,""),IF($A4="TOTAL",SUM(INDIRECT("Z4:Z"&amp;ROW()-1)),""))</f>
        <v/>
      </c>
      <c r="AA4" s="7" t="str">
        <f ca="1">IF(AND($A4&lt;&gt;"",$A4&lt;&gt;"TOTAL"),IF(AND([4]PREMIOS_MASTER!$AU2&lt;&gt;"",[4]PREMIOS_MASTER!$AU2&lt;&gt;0),[4]PREMIOS_MASTER!$AU2,""),IF($A4="TOTAL",SUM(INDIRECT("AA4:AA"&amp;ROW()-1)),""))</f>
        <v/>
      </c>
      <c r="AB4" s="7">
        <f ca="1">IF(AND($A4&lt;&gt;"",$A4&lt;&gt;"TOTAL"),SUM(Z4:AA4),IF($A4="TOTAL",SUM(INDIRECT("AB4:AB"&amp;ROW()-1)),""))</f>
        <v>0</v>
      </c>
      <c r="AC4" s="7" t="str">
        <f ca="1">IF(AND($A4&lt;&gt;"",$A4&lt;&gt;"TOTAL"),IF(AND([4]PREMIOS_MASTER!$AX2&lt;&gt;"",[4]PREMIOS_MASTER!$AX2&lt;&gt;0),[4]PREMIOS_MASTER!$AX2,""),IF($A4="TOTAL",SUM(INDIRECT("AC4:AC"&amp;ROW()-1)),""))</f>
        <v/>
      </c>
      <c r="AD4" s="7" t="str">
        <f ca="1">IF(AND($A4&lt;&gt;"",$A4&lt;&gt;"TOTAL"),IF(AND([4]PREMIOS_MASTER!$AZ2&lt;&gt;"",[4]PREMIOS_MASTER!$AZ2&lt;&gt;0),[4]PREMIOS_MASTER!$AZ2,""),IF($A4="TOTAL",SUM(INDIRECT("AD4:AD"&amp;ROW()-1)),""))</f>
        <v/>
      </c>
      <c r="AE4" s="7">
        <f ca="1">IF(AND($A4&lt;&gt;"",$A4&lt;&gt;"TOTAL"),SUM(AC4:AD4),IF($A4="TOTAL",SUM(INDIRECT("AE4:AE"&amp;ROW()-1)),""))</f>
        <v>0</v>
      </c>
      <c r="AF4" s="7" t="str">
        <f ca="1">IF(AND($A4&lt;&gt;"",$A4&lt;&gt;"TOTAL"),IF(AND([4]PREMIOS_MASTER!$BC2&lt;&gt;"",[4]PREMIOS_MASTER!$BC2&lt;&gt;0),[4]PREMIOS_MASTER!$BC2,""),IF($A4="TOTAL",SUM(INDIRECT("AF4:AF"&amp;ROW()-1)),""))</f>
        <v/>
      </c>
      <c r="AG4" s="7" t="str">
        <f ca="1">IF(AND($A4&lt;&gt;"",$A4&lt;&gt;"TOTAL"),IF(AND([4]PREMIOS_MASTER!$BE2&lt;&gt;"",[4]PREMIOS_MASTER!$BE2&lt;&gt;0),[4]PREMIOS_MASTER!$BE2,""),IF($A4="TOTAL",SUM(INDIRECT("AG4:AG"&amp;ROW()-1)),""))</f>
        <v/>
      </c>
      <c r="AH4" s="7">
        <f ca="1">IF(AND($A4&lt;&gt;"",$A4&lt;&gt;"TOTAL"),SUM(AF4:AG4),IF($A4="TOTAL",SUM(INDIRECT("AH4:AH"&amp;ROW()-1)),""))</f>
        <v>0</v>
      </c>
      <c r="AI4" s="7" t="str">
        <f ca="1">IF(AND($A4&lt;&gt;"",$A4&lt;&gt;"TOTAL"),IF(AND([4]PREMIOS_MASTER!$BH2&lt;&gt;"",[4]PREMIOS_MASTER!$BH2&lt;&gt;0),[4]PREMIOS_MASTER!$BH2,""),IF($A4="TOTAL",SUM(INDIRECT("AI4:AI"&amp;ROW()-1)),""))</f>
        <v/>
      </c>
      <c r="AJ4" s="7" t="str">
        <f ca="1">IF(AND($A4&lt;&gt;"",$A4&lt;&gt;"TOTAL"),IF(AND([4]PREMIOS_MASTER!$BJ2&lt;&gt;"",[4]PREMIOS_MASTER!$BJ2&lt;&gt;0),[4]PREMIOS_MASTER!$BJ2,""),IF($A4="TOTAL",SUM(INDIRECT("AJ4:AJ"&amp;ROW()-1)),""))</f>
        <v/>
      </c>
      <c r="AK4" s="7">
        <f ca="1">IF(AND($A4&lt;&gt;"",$A4&lt;&gt;"TOTAL"),SUM(AI4:AJ4),IF($A4="TOTAL",SUM(INDIRECT("AK4:AK"&amp;ROW()-1)),""))</f>
        <v>0</v>
      </c>
      <c r="AL4" s="7" t="str">
        <f ca="1">IF(AND($A4&lt;&gt;"",$A4&lt;&gt;"TOTAL"),IF(AND([4]PREMIOS_MASTER!$BM2&lt;&gt;"",[4]PREMIOS_MASTER!$BM2&lt;&gt;0),[4]PREMIOS_MASTER!$BM2,""),IF($A4="TOTAL",SUM(INDIRECT("AL4:AL"&amp;ROW()-1)),""))</f>
        <v/>
      </c>
      <c r="AM4" s="7" t="str">
        <f ca="1">IF(AND($A4&lt;&gt;"",$A4&lt;&gt;"TOTAL"),IF(AND([4]PREMIOS_MASTER!$BO2&lt;&gt;"",[4]PREMIOS_MASTER!$BO2&lt;&gt;0),[4]PREMIOS_MASTER!$BO2,""),IF($A4="TOTAL",SUM(INDIRECT("AM4:AM"&amp;ROW()-1)),""))</f>
        <v/>
      </c>
      <c r="AN4" s="7">
        <f ca="1">IF(AND($A4&lt;&gt;"",$A4&lt;&gt;"TOTAL"),SUM(AL4:AM4),IF($A4="TOTAL",SUM(INDIRECT("AN4:AN"&amp;ROW()-1)),""))</f>
        <v>0</v>
      </c>
      <c r="AO4" s="7" t="str">
        <f ca="1">IF(AND($A4&lt;&gt;"",$A4&lt;&gt;"TOTAL"),IF(AND([4]PREMIOS_MASTER!$BR2&lt;&gt;"",[4]PREMIOS_MASTER!$BR2&lt;&gt;0),[4]PREMIOS_MASTER!$BR2,""),IF($A4="TOTAL",SUM(INDIRECT("AO4:AO"&amp;ROW()-1)),""))</f>
        <v/>
      </c>
      <c r="AP4" s="7" t="str">
        <f ca="1">IF(AND($A4&lt;&gt;"",$A4&lt;&gt;"TOTAL"),IF(AND([4]PREMIOS_MASTER!$BT2&lt;&gt;"",[4]PREMIOS_MASTER!$BT2&lt;&gt;0),[4]PREMIOS_MASTER!$BT2,""),IF($A4="TOTAL",SUM(INDIRECT("AP4:AP"&amp;ROW()-1)),""))</f>
        <v/>
      </c>
      <c r="AQ4" s="7">
        <f ca="1">IF(AND($A4&lt;&gt;"",$A4&lt;&gt;"TOTAL"),SUM(AO4:AP4),IF($A4="TOTAL",SUM(INDIRECT("AQ4:AQ"&amp;ROW()-1)),""))</f>
        <v>0</v>
      </c>
      <c r="AR4" s="7" t="str">
        <f ca="1">IF(AND($A4&lt;&gt;"",$A4&lt;&gt;"TOTAL"),IF(AND([4]PREMIOS_MASTER!$BW2&lt;&gt;"",[4]PREMIOS_MASTER!$BW2&lt;&gt;0),[4]PREMIOS_MASTER!$BW2,""),IF($A4="TOTAL",SUM(INDIRECT("AR4:AR"&amp;ROW()-1)),""))</f>
        <v/>
      </c>
      <c r="AS4" s="7" t="str">
        <f ca="1">IF(AND($A4&lt;&gt;"",$A4&lt;&gt;"TOTAL"),IF(AND([4]PREMIOS_MASTER!$BY2&lt;&gt;"",[4]PREMIOS_MASTER!$BY2&lt;&gt;0),[4]PREMIOS_MASTER!$BY2,""),IF($A4="TOTAL",SUM(INDIRECT("AS4:AS"&amp;ROW()-1)),""))</f>
        <v/>
      </c>
      <c r="AT4" s="7">
        <f ca="1">IF(AND($A4&lt;&gt;"",$A4&lt;&gt;"TOTAL"),SUM(AR4:AS4),IF($A4="TOTAL",SUM(INDIRECT("AT4:AT"&amp;ROW()-1)),""))</f>
        <v>0</v>
      </c>
      <c r="AU4" s="7" t="str">
        <f ca="1">IF(AND($A4&lt;&gt;"",$A4&lt;&gt;"TOTAL"),IF(AND([4]PREMIOS_MASTER!$CB2&lt;&gt;"",[4]PREMIOS_MASTER!$CB2&lt;&gt;0),[4]PREMIOS_MASTER!$CB2,""),IF($A4="TOTAL",SUM(INDIRECT("AU4:AU"&amp;ROW()-1)),""))</f>
        <v/>
      </c>
      <c r="AV4" s="7" t="str">
        <f ca="1">IF(AND($A4&lt;&gt;"",$A4&lt;&gt;"TOTAL"),IF(AND([4]PREMIOS_MASTER!$CD2&lt;&gt;"",[4]PREMIOS_MASTER!$CD2&lt;&gt;0),[4]PREMIOS_MASTER!$CD2,""),IF($A4="TOTAL",SUM(INDIRECT("AV4:AV"&amp;ROW()-1)),""))</f>
        <v/>
      </c>
      <c r="AW4" s="7">
        <f ca="1">IF(AND($A4&lt;&gt;"",$A4&lt;&gt;"TOTAL"),SUM(AU4:AV4),IF($A4="TOTAL",SUM(INDIRECT("AW4:AW"&amp;ROW()-1)),""))</f>
        <v>0</v>
      </c>
      <c r="AX4" s="7" t="str">
        <f ca="1">IF(AND($A4&lt;&gt;"",$A4&lt;&gt;"TOTAL"),IF(AND([4]PREMIOS_MASTER!$CG2&lt;&gt;"",[4]PREMIOS_MASTER!$CG2&lt;&gt;0),[4]PREMIOS_MASTER!$CG2,""),IF($A4="TOTAL",SUM(INDIRECT("AX4:AX"&amp;ROW()-1)),""))</f>
        <v/>
      </c>
      <c r="AY4" s="7" t="str">
        <f ca="1">IF(AND($A4&lt;&gt;"",$A4&lt;&gt;"TOTAL"),IF(AND([4]PREMIOS_MASTER!$CI2&lt;&gt;"",[4]PREMIOS_MASTER!$CI2&lt;&gt;0),[4]PREMIOS_MASTER!$CI2,""),IF($A4="TOTAL",SUM(INDIRECT("AY4:AY"&amp;ROW()-1)),""))</f>
        <v/>
      </c>
      <c r="AZ4" s="7">
        <f ca="1">IF(AND($A4&lt;&gt;"",$A4&lt;&gt;"TOTAL"),SUM(AX4:AY4),IF($A4="TOTAL",SUM(INDIRECT("AZ4:AZ"&amp;ROW()-1)),""))</f>
        <v>0</v>
      </c>
      <c r="BA4" s="7" t="str">
        <f ca="1">IF(AND($A4&lt;&gt;"",$A4&lt;&gt;"TOTAL"),IF(AND([4]PREMIOS_MASTER!$CL2&lt;&gt;"",[4]PREMIOS_MASTER!$CL2&lt;&gt;0),[4]PREMIOS_MASTER!$CL2,""),IF($A4="TOTAL",SUM(INDIRECT("BA4:BA"&amp;ROW()-1)),""))</f>
        <v/>
      </c>
      <c r="BB4" s="7" t="str">
        <f ca="1">IF(AND($A4&lt;&gt;"",$A4&lt;&gt;"TOTAL"),IF(AND([4]PREMIOS_MASTER!$CN2&lt;&gt;"",[4]PREMIOS_MASTER!$CN2&lt;&gt;0),[4]PREMIOS_MASTER!$CN2,""),IF($A4="TOTAL",SUM(INDIRECT("BB4:BB"&amp;ROW()-1)),""))</f>
        <v/>
      </c>
      <c r="BC4" s="7">
        <f ca="1">IF(AND($A4&lt;&gt;"",$A4&lt;&gt;"TOTAL"),SUM(BA4:BB4),IF($A4="TOTAL",SUM(INDIRECT("BC4:BC"&amp;ROW()-1)),""))</f>
        <v>0</v>
      </c>
      <c r="BD4" s="7" t="str">
        <f ca="1">IF(AND($A4&lt;&gt;"",$A4&lt;&gt;"TOTAL"),IF(AND([4]PREMIOS_MASTER!$CQ2&lt;&gt;"",[4]PREMIOS_MASTER!$CQ2&lt;&gt;0),[4]PREMIOS_MASTER!$CQ2,""),IF($A4="TOTAL",SUM(INDIRECT("BD4:BD"&amp;ROW()-1)),""))</f>
        <v/>
      </c>
      <c r="BE4" s="7" t="str">
        <f ca="1">IF(AND($A4&lt;&gt;"",$A4&lt;&gt;"TOTAL"),IF(AND([4]PREMIOS_MASTER!$CS2&lt;&gt;"",[4]PREMIOS_MASTER!$CS2&lt;&gt;0),[4]PREMIOS_MASTER!$CS2,""),IF($A4="TOTAL",SUM(INDIRECT("BE4:BE"&amp;ROW()-1)),""))</f>
        <v/>
      </c>
      <c r="BF4" s="7">
        <f ca="1">IF(AND($A4&lt;&gt;"",$A4&lt;&gt;"TOTAL"),SUM(BD4:BE4),IF($A4="TOTAL",SUM(INDIRECT("BF4:BF"&amp;ROW()-1)),""))</f>
        <v>0</v>
      </c>
    </row>
    <row r="5" spans="1:58" x14ac:dyDescent="0.2">
      <c r="A5" s="12" t="str">
        <f>IF([4]PREMIOS_MASTER!$D3&lt;&gt;"",[4]PREMIOS_MASTER!$D3,IF(AND([4]PREMIOS_MASTER!$D3="",[4]PREMIOS_MASTER!$D4="",[4]PREMIOS_MASTER!$D2=""),"","TOTAL"))</f>
        <v>Máster universitario en Crítica e Interpretación de Textos Hispánicos</v>
      </c>
      <c r="B5" s="7" t="str">
        <f ca="1">IF(AND($A5&lt;&gt;"",$A5&lt;&gt;"TOTAL"),IF(AND([4]PREMIOS_MASTER!$E3&lt;&gt;"",[4]PREMIOS_MASTER!$E3&lt;&gt;0),[4]PREMIOS_MASTER!$E3,""),IF($A5="TOTAL",SUM(INDIRECT("B4:B"&amp;ROW()-1)),""))</f>
        <v/>
      </c>
      <c r="C5" s="7" t="str">
        <f ca="1">IF(AND($A5&lt;&gt;"",$A5&lt;&gt;"TOTAL"),IF(AND([4]PREMIOS_MASTER!$G3&lt;&gt;"",[4]PREMIOS_MASTER!$G3&lt;&gt;0),[4]PREMIOS_MASTER!$G3,""),IF($A5="TOTAL",SUM(INDIRECT("C4:C"&amp;ROW()-1)),""))</f>
        <v/>
      </c>
      <c r="D5" s="7">
        <f t="shared" ref="D5:D68" ca="1" si="0">IF(AND($A5&lt;&gt;"",$A5&lt;&gt;"TOTAL"),SUM(B5:C5),IF($A5="TOTAL",SUM(INDIRECT("D4:D"&amp;ROW()-1)),""))</f>
        <v>0</v>
      </c>
      <c r="E5" s="7">
        <f ca="1">IF(AND($A5&lt;&gt;"",$A5&lt;&gt;"TOTAL"),IF(AND([4]PREMIOS_MASTER!$J3&lt;&gt;"",[4]PREMIOS_MASTER!$J3&lt;&gt;0),[4]PREMIOS_MASTER!$J3,""),IF($A5="TOTAL",SUM(INDIRECT("E4:E"&amp;ROW()-1)),""))</f>
        <v>1</v>
      </c>
      <c r="F5" s="7" t="str">
        <f ca="1">IF(AND($A5&lt;&gt;"",$A5&lt;&gt;"TOTAL"),IF(AND([4]PREMIOS_MASTER!$L3&lt;&gt;"",[4]PREMIOS_MASTER!$L3&lt;&gt;0),[4]PREMIOS_MASTER!$L3,""),IF($A5="TOTAL",SUM(INDIRECT("F4:F"&amp;ROW()-1)),""))</f>
        <v/>
      </c>
      <c r="G5" s="7">
        <f t="shared" ref="G5:G68" ca="1" si="1">IF(AND($A5&lt;&gt;"",$A5&lt;&gt;"TOTAL"),SUM(E5:F5),IF($A5="TOTAL",SUM(INDIRECT("G4:G"&amp;ROW()-1)),""))</f>
        <v>1</v>
      </c>
      <c r="H5" s="7" t="str">
        <f ca="1">IF(AND($A5&lt;&gt;"",$A5&lt;&gt;"TOTAL"),IF(AND([4]PREMIOS_MASTER!$O3&lt;&gt;"",[4]PREMIOS_MASTER!$O3&lt;&gt;0),[4]PREMIOS_MASTER!$O3,""),IF($A5="TOTAL",SUM(INDIRECT("H4:H"&amp;ROW()-1)),""))</f>
        <v/>
      </c>
      <c r="I5" s="7" t="str">
        <f ca="1">IF(AND($A5&lt;&gt;"",$A5&lt;&gt;"TOTAL"),IF(AND([4]PREMIOS_MASTER!$Q3&lt;&gt;"",[4]PREMIOS_MASTER!$Q3&lt;&gt;0),[4]PREMIOS_MASTER!$Q3,""),IF($A5="TOTAL",SUM(INDIRECT("I4:I"&amp;ROW()-1)),""))</f>
        <v/>
      </c>
      <c r="J5" s="7">
        <f t="shared" ref="J5:J68" ca="1" si="2">IF(AND($A5&lt;&gt;"",$A5&lt;&gt;"TOTAL"),SUM(H5:I5),IF($A5="TOTAL",SUM(INDIRECT("J4:J"&amp;ROW()-1)),""))</f>
        <v>0</v>
      </c>
      <c r="K5" s="7" t="str">
        <f ca="1">IF(AND($A5&lt;&gt;"",$A5&lt;&gt;"TOTAL"),IF(AND([4]PREMIOS_MASTER!$T3&lt;&gt;"",[4]PREMIOS_MASTER!$T3&lt;&gt;0),[4]PREMIOS_MASTER!$T3,""),IF($A5="TOTAL",SUM(INDIRECT("K4:K"&amp;ROW()-1)),""))</f>
        <v/>
      </c>
      <c r="L5" s="7" t="str">
        <f ca="1">IF(AND($A5&lt;&gt;"",$A5&lt;&gt;"TOTAL"),IF(AND([4]PREMIOS_MASTER!$V3&lt;&gt;"",[4]PREMIOS_MASTER!$V3&lt;&gt;0),[4]PREMIOS_MASTER!$V3,""),IF($A5="TOTAL",SUM(INDIRECT("L4:L"&amp;ROW()-1)),""))</f>
        <v/>
      </c>
      <c r="M5" s="7">
        <f t="shared" ref="M5:M68" ca="1" si="3">IF(AND($A5&lt;&gt;"",$A5&lt;&gt;"TOTAL"),SUM(K5:L5),IF($A5="TOTAL",SUM(INDIRECT("M4:M"&amp;ROW()-1)),""))</f>
        <v>0</v>
      </c>
      <c r="N5" s="7" t="str">
        <f ca="1">IF(AND($A5&lt;&gt;"",$A5&lt;&gt;"TOTAL"),IF(AND([4]PREMIOS_MASTER!$Y3&lt;&gt;"",[4]PREMIOS_MASTER!$Y3&lt;&gt;0),[4]PREMIOS_MASTER!$Y3,""),IF($A5="TOTAL",SUM(INDIRECT("N4:N"&amp;ROW()-1)),""))</f>
        <v/>
      </c>
      <c r="O5" s="7" t="str">
        <f ca="1">IF(AND($A5&lt;&gt;"",$A5&lt;&gt;"TOTAL"),IF(AND([4]PREMIOS_MASTER!$AA3&lt;&gt;"",[4]PREMIOS_MASTER!$AA3&lt;&gt;0),[4]PREMIOS_MASTER!$AA3,""),IF($A5="TOTAL",SUM(INDIRECT("O4:O"&amp;ROW()-1)),""))</f>
        <v/>
      </c>
      <c r="P5" s="7">
        <f t="shared" ref="P5:P68" ca="1" si="4">IF(AND($A5&lt;&gt;"",$A5&lt;&gt;"TOTAL"),SUM(N5:O5),IF($A5="TOTAL",SUM(INDIRECT("P4:P"&amp;ROW()-1)),""))</f>
        <v>0</v>
      </c>
      <c r="Q5" s="7" t="str">
        <f ca="1">IF(AND($A5&lt;&gt;"",$A5&lt;&gt;"TOTAL"),IF(AND([4]PREMIOS_MASTER!$AD3&lt;&gt;"",[4]PREMIOS_MASTER!$AD3&lt;&gt;0),[4]PREMIOS_MASTER!$AD3,""),IF($A5="TOTAL",SUM(INDIRECT("Q4:Q"&amp;ROW()-1)),""))</f>
        <v/>
      </c>
      <c r="R5" s="7" t="str">
        <f ca="1">IF(AND($A5&lt;&gt;"",$A5&lt;&gt;"TOTAL"),IF(AND([4]PREMIOS_MASTER!$AF3&lt;&gt;"",[4]PREMIOS_MASTER!$AF3&lt;&gt;0),[4]PREMIOS_MASTER!$AF3,""),IF($A5="TOTAL",SUM(INDIRECT("R4:R"&amp;ROW()-1)),""))</f>
        <v/>
      </c>
      <c r="S5" s="7">
        <f t="shared" ref="S5:S68" ca="1" si="5">IF(AND($A5&lt;&gt;"",$A5&lt;&gt;"TOTAL"),SUM(Q5:R5),IF($A5="TOTAL",SUM(INDIRECT("S4:S"&amp;ROW()-1)),""))</f>
        <v>0</v>
      </c>
      <c r="T5" s="7" t="str">
        <f ca="1">IF(AND($A5&lt;&gt;"",$A5&lt;&gt;"TOTAL"),IF(AND([4]PREMIOS_MASTER!$AI3&lt;&gt;"",[4]PREMIOS_MASTER!$AI3&lt;&gt;0),[4]PREMIOS_MASTER!$AI3,""),IF($A5="TOTAL",SUM(INDIRECT("T4:T"&amp;ROW()-1)),""))</f>
        <v/>
      </c>
      <c r="U5" s="7" t="str">
        <f ca="1">IF(AND($A5&lt;&gt;"",$A5&lt;&gt;"TOTAL"),IF(AND([4]PREMIOS_MASTER!$AK3&lt;&gt;"",[4]PREMIOS_MASTER!$AK3&lt;&gt;0),[4]PREMIOS_MASTER!$AK3,""),IF($A5="TOTAL",SUM(INDIRECT("U4:U"&amp;ROW()-1)),""))</f>
        <v/>
      </c>
      <c r="V5" s="7">
        <f t="shared" ref="V5:V68" ca="1" si="6">IF(AND($A5&lt;&gt;"",$A5&lt;&gt;"TOTAL"),SUM(T5:U5),IF($A5="TOTAL",SUM(INDIRECT("V4:V"&amp;ROW()-1)),""))</f>
        <v>0</v>
      </c>
      <c r="W5" s="7" t="str">
        <f ca="1">IF(AND($A5&lt;&gt;"",$A5&lt;&gt;"TOTAL"),IF(AND([4]PREMIOS_MASTER!$AN3&lt;&gt;"",[4]PREMIOS_MASTER!$AN3&lt;&gt;0),[4]PREMIOS_MASTER!$AN3,""),IF($A5="TOTAL",SUM(INDIRECT("W4:W"&amp;ROW()-1)),""))</f>
        <v/>
      </c>
      <c r="X5" s="7" t="str">
        <f ca="1">IF(AND($A5&lt;&gt;"",$A5&lt;&gt;"TOTAL"),IF(AND([4]PREMIOS_MASTER!$AP3&lt;&gt;"",[4]PREMIOS_MASTER!$AP3&lt;&gt;0),[4]PREMIOS_MASTER!$AP3,""),IF($A5="TOTAL",SUM(INDIRECT("X4:X"&amp;ROW()-1)),""))</f>
        <v/>
      </c>
      <c r="Y5" s="7">
        <f t="shared" ref="Y5:Y68" ca="1" si="7">IF(AND($A5&lt;&gt;"",$A5&lt;&gt;"TOTAL"),SUM(W5:X5),IF($A5="TOTAL",SUM(INDIRECT("Y4:Y"&amp;ROW()-1)),""))</f>
        <v>0</v>
      </c>
      <c r="Z5" s="7" t="str">
        <f ca="1">IF(AND($A5&lt;&gt;"",$A5&lt;&gt;"TOTAL"),IF(AND([4]PREMIOS_MASTER!$AS3&lt;&gt;"",[4]PREMIOS_MASTER!$AS3&lt;&gt;0),[4]PREMIOS_MASTER!$AS3,""),IF($A5="TOTAL",SUM(INDIRECT("Z4:Z"&amp;ROW()-1)),""))</f>
        <v/>
      </c>
      <c r="AA5" s="7" t="str">
        <f ca="1">IF(AND($A5&lt;&gt;"",$A5&lt;&gt;"TOTAL"),IF(AND([4]PREMIOS_MASTER!$AU3&lt;&gt;"",[4]PREMIOS_MASTER!$AU3&lt;&gt;0),[4]PREMIOS_MASTER!$AU3,""),IF($A5="TOTAL",SUM(INDIRECT("AA4:AA"&amp;ROW()-1)),""))</f>
        <v/>
      </c>
      <c r="AB5" s="7">
        <f t="shared" ref="AB5:AB68" ca="1" si="8">IF(AND($A5&lt;&gt;"",$A5&lt;&gt;"TOTAL"),SUM(Z5:AA5),IF($A5="TOTAL",SUM(INDIRECT("AB4:AB"&amp;ROW()-1)),""))</f>
        <v>0</v>
      </c>
      <c r="AC5" s="7" t="str">
        <f ca="1">IF(AND($A5&lt;&gt;"",$A5&lt;&gt;"TOTAL"),IF(AND([4]PREMIOS_MASTER!$AX3&lt;&gt;"",[4]PREMIOS_MASTER!$AX3&lt;&gt;0),[4]PREMIOS_MASTER!$AX3,""),IF($A5="TOTAL",SUM(INDIRECT("AC4:AC"&amp;ROW()-1)),""))</f>
        <v/>
      </c>
      <c r="AD5" s="7" t="str">
        <f ca="1">IF(AND($A5&lt;&gt;"",$A5&lt;&gt;"TOTAL"),IF(AND([4]PREMIOS_MASTER!$AZ3&lt;&gt;"",[4]PREMIOS_MASTER!$AZ3&lt;&gt;0),[4]PREMIOS_MASTER!$AZ3,""),IF($A5="TOTAL",SUM(INDIRECT("AD4:AD"&amp;ROW()-1)),""))</f>
        <v/>
      </c>
      <c r="AE5" s="7">
        <f t="shared" ref="AE5:AE68" ca="1" si="9">IF(AND($A5&lt;&gt;"",$A5&lt;&gt;"TOTAL"),SUM(AC5:AD5),IF($A5="TOTAL",SUM(INDIRECT("AE4:AE"&amp;ROW()-1)),""))</f>
        <v>0</v>
      </c>
      <c r="AF5" s="7" t="str">
        <f ca="1">IF(AND($A5&lt;&gt;"",$A5&lt;&gt;"TOTAL"),IF(AND([4]PREMIOS_MASTER!$BC3&lt;&gt;"",[4]PREMIOS_MASTER!$BC3&lt;&gt;0),[4]PREMIOS_MASTER!$BC3,""),IF($A5="TOTAL",SUM(INDIRECT("AF4:AF"&amp;ROW()-1)),""))</f>
        <v/>
      </c>
      <c r="AG5" s="7" t="str">
        <f ca="1">IF(AND($A5&lt;&gt;"",$A5&lt;&gt;"TOTAL"),IF(AND([4]PREMIOS_MASTER!$BE3&lt;&gt;"",[4]PREMIOS_MASTER!$BE3&lt;&gt;0),[4]PREMIOS_MASTER!$BE3,""),IF($A5="TOTAL",SUM(INDIRECT("AG4:AG"&amp;ROW()-1)),""))</f>
        <v/>
      </c>
      <c r="AH5" s="7">
        <f t="shared" ref="AH5:AH68" ca="1" si="10">IF(AND($A5&lt;&gt;"",$A5&lt;&gt;"TOTAL"),SUM(AF5:AG5),IF($A5="TOTAL",SUM(INDIRECT("AH4:AH"&amp;ROW()-1)),""))</f>
        <v>0</v>
      </c>
      <c r="AI5" s="7" t="str">
        <f ca="1">IF(AND($A5&lt;&gt;"",$A5&lt;&gt;"TOTAL"),IF(AND([4]PREMIOS_MASTER!$BH3&lt;&gt;"",[4]PREMIOS_MASTER!$BH3&lt;&gt;0),[4]PREMIOS_MASTER!$BH3,""),IF($A5="TOTAL",SUM(INDIRECT("AI4:AI"&amp;ROW()-1)),""))</f>
        <v/>
      </c>
      <c r="AJ5" s="7" t="str">
        <f ca="1">IF(AND($A5&lt;&gt;"",$A5&lt;&gt;"TOTAL"),IF(AND([4]PREMIOS_MASTER!$BJ3&lt;&gt;"",[4]PREMIOS_MASTER!$BJ3&lt;&gt;0),[4]PREMIOS_MASTER!$BJ3,""),IF($A5="TOTAL",SUM(INDIRECT("AJ4:AJ"&amp;ROW()-1)),""))</f>
        <v/>
      </c>
      <c r="AK5" s="7">
        <f t="shared" ref="AK5:AK68" ca="1" si="11">IF(AND($A5&lt;&gt;"",$A5&lt;&gt;"TOTAL"),SUM(AI5:AJ5),IF($A5="TOTAL",SUM(INDIRECT("AK4:AK"&amp;ROW()-1)),""))</f>
        <v>0</v>
      </c>
      <c r="AL5" s="7" t="str">
        <f ca="1">IF(AND($A5&lt;&gt;"",$A5&lt;&gt;"TOTAL"),IF(AND([4]PREMIOS_MASTER!$BM3&lt;&gt;"",[4]PREMIOS_MASTER!$BM3&lt;&gt;0),[4]PREMIOS_MASTER!$BM3,""),IF($A5="TOTAL",SUM(INDIRECT("AL4:AL"&amp;ROW()-1)),""))</f>
        <v/>
      </c>
      <c r="AM5" s="7" t="str">
        <f ca="1">IF(AND($A5&lt;&gt;"",$A5&lt;&gt;"TOTAL"),IF(AND([4]PREMIOS_MASTER!$BO3&lt;&gt;"",[4]PREMIOS_MASTER!$BO3&lt;&gt;0),[4]PREMIOS_MASTER!$BO3,""),IF($A5="TOTAL",SUM(INDIRECT("AM4:AM"&amp;ROW()-1)),""))</f>
        <v/>
      </c>
      <c r="AN5" s="7">
        <f t="shared" ref="AN5:AN68" ca="1" si="12">IF(AND($A5&lt;&gt;"",$A5&lt;&gt;"TOTAL"),SUM(AL5:AM5),IF($A5="TOTAL",SUM(INDIRECT("AN4:AN"&amp;ROW()-1)),""))</f>
        <v>0</v>
      </c>
      <c r="AO5" s="7" t="str">
        <f ca="1">IF(AND($A5&lt;&gt;"",$A5&lt;&gt;"TOTAL"),IF(AND([4]PREMIOS_MASTER!$BR3&lt;&gt;"",[4]PREMIOS_MASTER!$BR3&lt;&gt;0),[4]PREMIOS_MASTER!$BR3,""),IF($A5="TOTAL",SUM(INDIRECT("AO4:AO"&amp;ROW()-1)),""))</f>
        <v/>
      </c>
      <c r="AP5" s="7" t="str">
        <f ca="1">IF(AND($A5&lt;&gt;"",$A5&lt;&gt;"TOTAL"),IF(AND([4]PREMIOS_MASTER!$BT3&lt;&gt;"",[4]PREMIOS_MASTER!$BT3&lt;&gt;0),[4]PREMIOS_MASTER!$BT3,""),IF($A5="TOTAL",SUM(INDIRECT("AP4:AP"&amp;ROW()-1)),""))</f>
        <v/>
      </c>
      <c r="AQ5" s="7">
        <f t="shared" ref="AQ5:AQ68" ca="1" si="13">IF(AND($A5&lt;&gt;"",$A5&lt;&gt;"TOTAL"),SUM(AO5:AP5),IF($A5="TOTAL",SUM(INDIRECT("AQ4:AQ"&amp;ROW()-1)),""))</f>
        <v>0</v>
      </c>
      <c r="AR5" s="7" t="str">
        <f ca="1">IF(AND($A5&lt;&gt;"",$A5&lt;&gt;"TOTAL"),IF(AND([4]PREMIOS_MASTER!$BW3&lt;&gt;"",[4]PREMIOS_MASTER!$BW3&lt;&gt;0),[4]PREMIOS_MASTER!$BW3,""),IF($A5="TOTAL",SUM(INDIRECT("AR4:AR"&amp;ROW()-1)),""))</f>
        <v/>
      </c>
      <c r="AS5" s="7" t="str">
        <f ca="1">IF(AND($A5&lt;&gt;"",$A5&lt;&gt;"TOTAL"),IF(AND([4]PREMIOS_MASTER!$BY3&lt;&gt;"",[4]PREMIOS_MASTER!$BY3&lt;&gt;0),[4]PREMIOS_MASTER!$BY3,""),IF($A5="TOTAL",SUM(INDIRECT("AS4:AS"&amp;ROW()-1)),""))</f>
        <v/>
      </c>
      <c r="AT5" s="7">
        <f t="shared" ref="AT5:AT68" ca="1" si="14">IF(AND($A5&lt;&gt;"",$A5&lt;&gt;"TOTAL"),SUM(AR5:AS5),IF($A5="TOTAL",SUM(INDIRECT("AT4:AT"&amp;ROW()-1)),""))</f>
        <v>0</v>
      </c>
      <c r="AU5" s="7" t="str">
        <f ca="1">IF(AND($A5&lt;&gt;"",$A5&lt;&gt;"TOTAL"),IF(AND([4]PREMIOS_MASTER!$CB3&lt;&gt;"",[4]PREMIOS_MASTER!$CB3&lt;&gt;0),[4]PREMIOS_MASTER!$CB3,""),IF($A5="TOTAL",SUM(INDIRECT("AU4:AU"&amp;ROW()-1)),""))</f>
        <v/>
      </c>
      <c r="AV5" s="7" t="str">
        <f ca="1">IF(AND($A5&lt;&gt;"",$A5&lt;&gt;"TOTAL"),IF(AND([4]PREMIOS_MASTER!$CD3&lt;&gt;"",[4]PREMIOS_MASTER!$CD3&lt;&gt;0),[4]PREMIOS_MASTER!$CD3,""),IF($A5="TOTAL",SUM(INDIRECT("AV4:AV"&amp;ROW()-1)),""))</f>
        <v/>
      </c>
      <c r="AW5" s="7">
        <f t="shared" ref="AW5:AW68" ca="1" si="15">IF(AND($A5&lt;&gt;"",$A5&lt;&gt;"TOTAL"),SUM(AU5:AV5),IF($A5="TOTAL",SUM(INDIRECT("AW4:AW"&amp;ROW()-1)),""))</f>
        <v>0</v>
      </c>
      <c r="AX5" s="7" t="str">
        <f ca="1">IF(AND($A5&lt;&gt;"",$A5&lt;&gt;"TOTAL"),IF(AND([4]PREMIOS_MASTER!$CG3&lt;&gt;"",[4]PREMIOS_MASTER!$CG3&lt;&gt;0),[4]PREMIOS_MASTER!$CG3,""),IF($A5="TOTAL",SUM(INDIRECT("AX4:AX"&amp;ROW()-1)),""))</f>
        <v/>
      </c>
      <c r="AY5" s="7" t="str">
        <f ca="1">IF(AND($A5&lt;&gt;"",$A5&lt;&gt;"TOTAL"),IF(AND([4]PREMIOS_MASTER!$CI3&lt;&gt;"",[4]PREMIOS_MASTER!$CI3&lt;&gt;0),[4]PREMIOS_MASTER!$CI3,""),IF($A5="TOTAL",SUM(INDIRECT("AY4:AY"&amp;ROW()-1)),""))</f>
        <v/>
      </c>
      <c r="AZ5" s="7">
        <f t="shared" ref="AZ5:AZ68" ca="1" si="16">IF(AND($A5&lt;&gt;"",$A5&lt;&gt;"TOTAL"),SUM(AX5:AY5),IF($A5="TOTAL",SUM(INDIRECT("AZ4:AZ"&amp;ROW()-1)),""))</f>
        <v>0</v>
      </c>
      <c r="BA5" s="7" t="str">
        <f ca="1">IF(AND($A5&lt;&gt;"",$A5&lt;&gt;"TOTAL"),IF(AND([4]PREMIOS_MASTER!$CL3&lt;&gt;"",[4]PREMIOS_MASTER!$CL3&lt;&gt;0),[4]PREMIOS_MASTER!$CL3,""),IF($A5="TOTAL",SUM(INDIRECT("BA4:BA"&amp;ROW()-1)),""))</f>
        <v/>
      </c>
      <c r="BB5" s="7" t="str">
        <f ca="1">IF(AND($A5&lt;&gt;"",$A5&lt;&gt;"TOTAL"),IF(AND([4]PREMIOS_MASTER!$CN3&lt;&gt;"",[4]PREMIOS_MASTER!$CN3&lt;&gt;0),[4]PREMIOS_MASTER!$CN3,""),IF($A5="TOTAL",SUM(INDIRECT("BB4:BB"&amp;ROW()-1)),""))</f>
        <v/>
      </c>
      <c r="BC5" s="7">
        <f t="shared" ref="BC5:BC68" ca="1" si="17">IF(AND($A5&lt;&gt;"",$A5&lt;&gt;"TOTAL"),SUM(BA5:BB5),IF($A5="TOTAL",SUM(INDIRECT("BC4:BC"&amp;ROW()-1)),""))</f>
        <v>0</v>
      </c>
      <c r="BD5" s="7" t="str">
        <f ca="1">IF(AND($A5&lt;&gt;"",$A5&lt;&gt;"TOTAL"),IF(AND([4]PREMIOS_MASTER!$CQ3&lt;&gt;"",[4]PREMIOS_MASTER!$CQ3&lt;&gt;0),[4]PREMIOS_MASTER!$CQ3,""),IF($A5="TOTAL",SUM(INDIRECT("BD4:BD"&amp;ROW()-1)),""))</f>
        <v/>
      </c>
      <c r="BE5" s="7" t="str">
        <f ca="1">IF(AND($A5&lt;&gt;"",$A5&lt;&gt;"TOTAL"),IF(AND([4]PREMIOS_MASTER!$CS3&lt;&gt;"",[4]PREMIOS_MASTER!$CS3&lt;&gt;0),[4]PREMIOS_MASTER!$CS3,""),IF($A5="TOTAL",SUM(INDIRECT("BE4:BE"&amp;ROW()-1)),""))</f>
        <v/>
      </c>
      <c r="BF5" s="7">
        <f t="shared" ref="BF5:BF68" ca="1" si="18">IF(AND($A5&lt;&gt;"",$A5&lt;&gt;"TOTAL"),SUM(BD5:BE5),IF($A5="TOTAL",SUM(INDIRECT("BF4:BF"&amp;ROW()-1)),""))</f>
        <v>0</v>
      </c>
    </row>
    <row r="6" spans="1:58" x14ac:dyDescent="0.2">
      <c r="A6" s="12" t="str">
        <f>IF([4]PREMIOS_MASTER!$D4&lt;&gt;"",[4]PREMIOS_MASTER!$D4,IF(AND([4]PREMIOS_MASTER!$D4="",[4]PREMIOS_MASTER!$D5="",[4]PREMIOS_MASTER!$D3=""),"","TOTAL"))</f>
        <v>Máster Universitario en Dirección de Proyectos</v>
      </c>
      <c r="B6" s="7" t="str">
        <f ca="1">IF(AND($A6&lt;&gt;"",$A6&lt;&gt;"TOTAL"),IF(AND([4]PREMIOS_MASTER!$E4&lt;&gt;"",[4]PREMIOS_MASTER!$E4&lt;&gt;0),[4]PREMIOS_MASTER!$E4,""),IF($A6="TOTAL",SUM(INDIRECT("B4:B"&amp;ROW()-1)),""))</f>
        <v/>
      </c>
      <c r="C6" s="7" t="str">
        <f ca="1">IF(AND($A6&lt;&gt;"",$A6&lt;&gt;"TOTAL"),IF(AND([4]PREMIOS_MASTER!$G4&lt;&gt;"",[4]PREMIOS_MASTER!$G4&lt;&gt;0),[4]PREMIOS_MASTER!$G4,""),IF($A6="TOTAL",SUM(INDIRECT("C4:C"&amp;ROW()-1)),""))</f>
        <v/>
      </c>
      <c r="D6" s="7">
        <f t="shared" ca="1" si="0"/>
        <v>0</v>
      </c>
      <c r="E6" s="7" t="str">
        <f ca="1">IF(AND($A6&lt;&gt;"",$A6&lt;&gt;"TOTAL"),IF(AND([4]PREMIOS_MASTER!$J4&lt;&gt;"",[4]PREMIOS_MASTER!$J4&lt;&gt;0),[4]PREMIOS_MASTER!$J4,""),IF($A6="TOTAL",SUM(INDIRECT("E4:E"&amp;ROW()-1)),""))</f>
        <v/>
      </c>
      <c r="F6" s="7" t="str">
        <f ca="1">IF(AND($A6&lt;&gt;"",$A6&lt;&gt;"TOTAL"),IF(AND([4]PREMIOS_MASTER!$L4&lt;&gt;"",[4]PREMIOS_MASTER!$L4&lt;&gt;0),[4]PREMIOS_MASTER!$L4,""),IF($A6="TOTAL",SUM(INDIRECT("F4:F"&amp;ROW()-1)),""))</f>
        <v/>
      </c>
      <c r="G6" s="7">
        <f t="shared" ca="1" si="1"/>
        <v>0</v>
      </c>
      <c r="H6" s="7" t="str">
        <f ca="1">IF(AND($A6&lt;&gt;"",$A6&lt;&gt;"TOTAL"),IF(AND([4]PREMIOS_MASTER!$O4&lt;&gt;"",[4]PREMIOS_MASTER!$O4&lt;&gt;0),[4]PREMIOS_MASTER!$O4,""),IF($A6="TOTAL",SUM(INDIRECT("H4:H"&amp;ROW()-1)),""))</f>
        <v/>
      </c>
      <c r="I6" s="7" t="str">
        <f ca="1">IF(AND($A6&lt;&gt;"",$A6&lt;&gt;"TOTAL"),IF(AND([4]PREMIOS_MASTER!$Q4&lt;&gt;"",[4]PREMIOS_MASTER!$Q4&lt;&gt;0),[4]PREMIOS_MASTER!$Q4,""),IF($A6="TOTAL",SUM(INDIRECT("I4:I"&amp;ROW()-1)),""))</f>
        <v/>
      </c>
      <c r="J6" s="7">
        <f t="shared" ca="1" si="2"/>
        <v>0</v>
      </c>
      <c r="K6" s="7" t="str">
        <f ca="1">IF(AND($A6&lt;&gt;"",$A6&lt;&gt;"TOTAL"),IF(AND([4]PREMIOS_MASTER!$T4&lt;&gt;"",[4]PREMIOS_MASTER!$T4&lt;&gt;0),[4]PREMIOS_MASTER!$T4,""),IF($A6="TOTAL",SUM(INDIRECT("K4:K"&amp;ROW()-1)),""))</f>
        <v/>
      </c>
      <c r="L6" s="7">
        <f ca="1">IF(AND($A6&lt;&gt;"",$A6&lt;&gt;"TOTAL"),IF(AND([4]PREMIOS_MASTER!$V4&lt;&gt;"",[4]PREMIOS_MASTER!$V4&lt;&gt;0),[4]PREMIOS_MASTER!$V4,""),IF($A6="TOTAL",SUM(INDIRECT("L4:L"&amp;ROW()-1)),""))</f>
        <v>1</v>
      </c>
      <c r="M6" s="7">
        <f t="shared" ca="1" si="3"/>
        <v>1</v>
      </c>
      <c r="N6" s="7" t="str">
        <f ca="1">IF(AND($A6&lt;&gt;"",$A6&lt;&gt;"TOTAL"),IF(AND([4]PREMIOS_MASTER!$Y4&lt;&gt;"",[4]PREMIOS_MASTER!$Y4&lt;&gt;0),[4]PREMIOS_MASTER!$Y4,""),IF($A6="TOTAL",SUM(INDIRECT("N4:N"&amp;ROW()-1)),""))</f>
        <v/>
      </c>
      <c r="O6" s="7">
        <f ca="1">IF(AND($A6&lt;&gt;"",$A6&lt;&gt;"TOTAL"),IF(AND([4]PREMIOS_MASTER!$AA4&lt;&gt;"",[4]PREMIOS_MASTER!$AA4&lt;&gt;0),[4]PREMIOS_MASTER!$AA4,""),IF($A6="TOTAL",SUM(INDIRECT("O4:O"&amp;ROW()-1)),""))</f>
        <v>1</v>
      </c>
      <c r="P6" s="7">
        <f t="shared" ca="1" si="4"/>
        <v>1</v>
      </c>
      <c r="Q6" s="7" t="str">
        <f ca="1">IF(AND($A6&lt;&gt;"",$A6&lt;&gt;"TOTAL"),IF(AND([4]PREMIOS_MASTER!$AD4&lt;&gt;"",[4]PREMIOS_MASTER!$AD4&lt;&gt;0),[4]PREMIOS_MASTER!$AD4,""),IF($A6="TOTAL",SUM(INDIRECT("Q4:Q"&amp;ROW()-1)),""))</f>
        <v/>
      </c>
      <c r="R6" s="7" t="str">
        <f ca="1">IF(AND($A6&lt;&gt;"",$A6&lt;&gt;"TOTAL"),IF(AND([4]PREMIOS_MASTER!$AF4&lt;&gt;"",[4]PREMIOS_MASTER!$AF4&lt;&gt;0),[4]PREMIOS_MASTER!$AF4,""),IF($A6="TOTAL",SUM(INDIRECT("R4:R"&amp;ROW()-1)),""))</f>
        <v/>
      </c>
      <c r="S6" s="7">
        <f t="shared" ca="1" si="5"/>
        <v>0</v>
      </c>
      <c r="T6" s="7" t="str">
        <f ca="1">IF(AND($A6&lt;&gt;"",$A6&lt;&gt;"TOTAL"),IF(AND([4]PREMIOS_MASTER!$AI4&lt;&gt;"",[4]PREMIOS_MASTER!$AI4&lt;&gt;0),[4]PREMIOS_MASTER!$AI4,""),IF($A6="TOTAL",SUM(INDIRECT("T4:T"&amp;ROW()-1)),""))</f>
        <v/>
      </c>
      <c r="U6" s="7" t="str">
        <f ca="1">IF(AND($A6&lt;&gt;"",$A6&lt;&gt;"TOTAL"),IF(AND([4]PREMIOS_MASTER!$AK4&lt;&gt;"",[4]PREMIOS_MASTER!$AK4&lt;&gt;0),[4]PREMIOS_MASTER!$AK4,""),IF($A6="TOTAL",SUM(INDIRECT("U4:U"&amp;ROW()-1)),""))</f>
        <v/>
      </c>
      <c r="V6" s="7">
        <f t="shared" ca="1" si="6"/>
        <v>0</v>
      </c>
      <c r="W6" s="7" t="str">
        <f ca="1">IF(AND($A6&lt;&gt;"",$A6&lt;&gt;"TOTAL"),IF(AND([4]PREMIOS_MASTER!$AN4&lt;&gt;"",[4]PREMIOS_MASTER!$AN4&lt;&gt;0),[4]PREMIOS_MASTER!$AN4,""),IF($A6="TOTAL",SUM(INDIRECT("W4:W"&amp;ROW()-1)),""))</f>
        <v/>
      </c>
      <c r="X6" s="7" t="str">
        <f ca="1">IF(AND($A6&lt;&gt;"",$A6&lt;&gt;"TOTAL"),IF(AND([4]PREMIOS_MASTER!$AP4&lt;&gt;"",[4]PREMIOS_MASTER!$AP4&lt;&gt;0),[4]PREMIOS_MASTER!$AP4,""),IF($A6="TOTAL",SUM(INDIRECT("X4:X"&amp;ROW()-1)),""))</f>
        <v/>
      </c>
      <c r="Y6" s="7">
        <f t="shared" ca="1" si="7"/>
        <v>0</v>
      </c>
      <c r="Z6" s="7" t="str">
        <f ca="1">IF(AND($A6&lt;&gt;"",$A6&lt;&gt;"TOTAL"),IF(AND([4]PREMIOS_MASTER!$AS4&lt;&gt;"",[4]PREMIOS_MASTER!$AS4&lt;&gt;0),[4]PREMIOS_MASTER!$AS4,""),IF($A6="TOTAL",SUM(INDIRECT("Z4:Z"&amp;ROW()-1)),""))</f>
        <v/>
      </c>
      <c r="AA6" s="7" t="str">
        <f ca="1">IF(AND($A6&lt;&gt;"",$A6&lt;&gt;"TOTAL"),IF(AND([4]PREMIOS_MASTER!$AU4&lt;&gt;"",[4]PREMIOS_MASTER!$AU4&lt;&gt;0),[4]PREMIOS_MASTER!$AU4,""),IF($A6="TOTAL",SUM(INDIRECT("AA4:AA"&amp;ROW()-1)),""))</f>
        <v/>
      </c>
      <c r="AB6" s="7">
        <f t="shared" ca="1" si="8"/>
        <v>0</v>
      </c>
      <c r="AC6" s="7" t="str">
        <f ca="1">IF(AND($A6&lt;&gt;"",$A6&lt;&gt;"TOTAL"),IF(AND([4]PREMIOS_MASTER!$AX4&lt;&gt;"",[4]PREMIOS_MASTER!$AX4&lt;&gt;0),[4]PREMIOS_MASTER!$AX4,""),IF($A6="TOTAL",SUM(INDIRECT("AC4:AC"&amp;ROW()-1)),""))</f>
        <v/>
      </c>
      <c r="AD6" s="7" t="str">
        <f ca="1">IF(AND($A6&lt;&gt;"",$A6&lt;&gt;"TOTAL"),IF(AND([4]PREMIOS_MASTER!$AZ4&lt;&gt;"",[4]PREMIOS_MASTER!$AZ4&lt;&gt;0),[4]PREMIOS_MASTER!$AZ4,""),IF($A6="TOTAL",SUM(INDIRECT("AD4:AD"&amp;ROW()-1)),""))</f>
        <v/>
      </c>
      <c r="AE6" s="7">
        <f t="shared" ca="1" si="9"/>
        <v>0</v>
      </c>
      <c r="AF6" s="7" t="str">
        <f ca="1">IF(AND($A6&lt;&gt;"",$A6&lt;&gt;"TOTAL"),IF(AND([4]PREMIOS_MASTER!$BC4&lt;&gt;"",[4]PREMIOS_MASTER!$BC4&lt;&gt;0),[4]PREMIOS_MASTER!$BC4,""),IF($A6="TOTAL",SUM(INDIRECT("AF4:AF"&amp;ROW()-1)),""))</f>
        <v/>
      </c>
      <c r="AG6" s="7" t="str">
        <f ca="1">IF(AND($A6&lt;&gt;"",$A6&lt;&gt;"TOTAL"),IF(AND([4]PREMIOS_MASTER!$BE4&lt;&gt;"",[4]PREMIOS_MASTER!$BE4&lt;&gt;0),[4]PREMIOS_MASTER!$BE4,""),IF($A6="TOTAL",SUM(INDIRECT("AG4:AG"&amp;ROW()-1)),""))</f>
        <v/>
      </c>
      <c r="AH6" s="7">
        <f t="shared" ca="1" si="10"/>
        <v>0</v>
      </c>
      <c r="AI6" s="7" t="str">
        <f ca="1">IF(AND($A6&lt;&gt;"",$A6&lt;&gt;"TOTAL"),IF(AND([4]PREMIOS_MASTER!$BH4&lt;&gt;"",[4]PREMIOS_MASTER!$BH4&lt;&gt;0),[4]PREMIOS_MASTER!$BH4,""),IF($A6="TOTAL",SUM(INDIRECT("AI4:AI"&amp;ROW()-1)),""))</f>
        <v/>
      </c>
      <c r="AJ6" s="7" t="str">
        <f ca="1">IF(AND($A6&lt;&gt;"",$A6&lt;&gt;"TOTAL"),IF(AND([4]PREMIOS_MASTER!$BJ4&lt;&gt;"",[4]PREMIOS_MASTER!$BJ4&lt;&gt;0),[4]PREMIOS_MASTER!$BJ4,""),IF($A6="TOTAL",SUM(INDIRECT("AJ4:AJ"&amp;ROW()-1)),""))</f>
        <v/>
      </c>
      <c r="AK6" s="7">
        <f t="shared" ca="1" si="11"/>
        <v>0</v>
      </c>
      <c r="AL6" s="7" t="str">
        <f ca="1">IF(AND($A6&lt;&gt;"",$A6&lt;&gt;"TOTAL"),IF(AND([4]PREMIOS_MASTER!$BM4&lt;&gt;"",[4]PREMIOS_MASTER!$BM4&lt;&gt;0),[4]PREMIOS_MASTER!$BM4,""),IF($A6="TOTAL",SUM(INDIRECT("AL4:AL"&amp;ROW()-1)),""))</f>
        <v/>
      </c>
      <c r="AM6" s="7" t="str">
        <f ca="1">IF(AND($A6&lt;&gt;"",$A6&lt;&gt;"TOTAL"),IF(AND([4]PREMIOS_MASTER!$BO4&lt;&gt;"",[4]PREMIOS_MASTER!$BO4&lt;&gt;0),[4]PREMIOS_MASTER!$BO4,""),IF($A6="TOTAL",SUM(INDIRECT("AM4:AM"&amp;ROW()-1)),""))</f>
        <v/>
      </c>
      <c r="AN6" s="7">
        <f t="shared" ca="1" si="12"/>
        <v>0</v>
      </c>
      <c r="AO6" s="7" t="str">
        <f ca="1">IF(AND($A6&lt;&gt;"",$A6&lt;&gt;"TOTAL"),IF(AND([4]PREMIOS_MASTER!$BR4&lt;&gt;"",[4]PREMIOS_MASTER!$BR4&lt;&gt;0),[4]PREMIOS_MASTER!$BR4,""),IF($A6="TOTAL",SUM(INDIRECT("AO4:AO"&amp;ROW()-1)),""))</f>
        <v/>
      </c>
      <c r="AP6" s="7" t="str">
        <f ca="1">IF(AND($A6&lt;&gt;"",$A6&lt;&gt;"TOTAL"),IF(AND([4]PREMIOS_MASTER!$BT4&lt;&gt;"",[4]PREMIOS_MASTER!$BT4&lt;&gt;0),[4]PREMIOS_MASTER!$BT4,""),IF($A6="TOTAL",SUM(INDIRECT("AP4:AP"&amp;ROW()-1)),""))</f>
        <v/>
      </c>
      <c r="AQ6" s="7">
        <f t="shared" ca="1" si="13"/>
        <v>0</v>
      </c>
      <c r="AR6" s="7" t="str">
        <f ca="1">IF(AND($A6&lt;&gt;"",$A6&lt;&gt;"TOTAL"),IF(AND([4]PREMIOS_MASTER!$BW4&lt;&gt;"",[4]PREMIOS_MASTER!$BW4&lt;&gt;0),[4]PREMIOS_MASTER!$BW4,""),IF($A6="TOTAL",SUM(INDIRECT("AR4:AR"&amp;ROW()-1)),""))</f>
        <v/>
      </c>
      <c r="AS6" s="7" t="str">
        <f ca="1">IF(AND($A6&lt;&gt;"",$A6&lt;&gt;"TOTAL"),IF(AND([4]PREMIOS_MASTER!$BY4&lt;&gt;"",[4]PREMIOS_MASTER!$BY4&lt;&gt;0),[4]PREMIOS_MASTER!$BY4,""),IF($A6="TOTAL",SUM(INDIRECT("AS4:AS"&amp;ROW()-1)),""))</f>
        <v/>
      </c>
      <c r="AT6" s="7">
        <f t="shared" ca="1" si="14"/>
        <v>0</v>
      </c>
      <c r="AU6" s="7" t="str">
        <f ca="1">IF(AND($A6&lt;&gt;"",$A6&lt;&gt;"TOTAL"),IF(AND([4]PREMIOS_MASTER!$CB4&lt;&gt;"",[4]PREMIOS_MASTER!$CB4&lt;&gt;0),[4]PREMIOS_MASTER!$CB4,""),IF($A6="TOTAL",SUM(INDIRECT("AU4:AU"&amp;ROW()-1)),""))</f>
        <v/>
      </c>
      <c r="AV6" s="7" t="str">
        <f ca="1">IF(AND($A6&lt;&gt;"",$A6&lt;&gt;"TOTAL"),IF(AND([4]PREMIOS_MASTER!$CD4&lt;&gt;"",[4]PREMIOS_MASTER!$CD4&lt;&gt;0),[4]PREMIOS_MASTER!$CD4,""),IF($A6="TOTAL",SUM(INDIRECT("AV4:AV"&amp;ROW()-1)),""))</f>
        <v/>
      </c>
      <c r="AW6" s="7">
        <f t="shared" ca="1" si="15"/>
        <v>0</v>
      </c>
      <c r="AX6" s="7" t="str">
        <f ca="1">IF(AND($A6&lt;&gt;"",$A6&lt;&gt;"TOTAL"),IF(AND([4]PREMIOS_MASTER!$CG4&lt;&gt;"",[4]PREMIOS_MASTER!$CG4&lt;&gt;0),[4]PREMIOS_MASTER!$CG4,""),IF($A6="TOTAL",SUM(INDIRECT("AX4:AX"&amp;ROW()-1)),""))</f>
        <v/>
      </c>
      <c r="AY6" s="7" t="str">
        <f ca="1">IF(AND($A6&lt;&gt;"",$A6&lt;&gt;"TOTAL"),IF(AND([4]PREMIOS_MASTER!$CI4&lt;&gt;"",[4]PREMIOS_MASTER!$CI4&lt;&gt;0),[4]PREMIOS_MASTER!$CI4,""),IF($A6="TOTAL",SUM(INDIRECT("AY4:AY"&amp;ROW()-1)),""))</f>
        <v/>
      </c>
      <c r="AZ6" s="7">
        <f t="shared" ca="1" si="16"/>
        <v>0</v>
      </c>
      <c r="BA6" s="7" t="str">
        <f ca="1">IF(AND($A6&lt;&gt;"",$A6&lt;&gt;"TOTAL"),IF(AND([4]PREMIOS_MASTER!$CL4&lt;&gt;"",[4]PREMIOS_MASTER!$CL4&lt;&gt;0),[4]PREMIOS_MASTER!$CL4,""),IF($A6="TOTAL",SUM(INDIRECT("BA4:BA"&amp;ROW()-1)),""))</f>
        <v/>
      </c>
      <c r="BB6" s="7" t="str">
        <f ca="1">IF(AND($A6&lt;&gt;"",$A6&lt;&gt;"TOTAL"),IF(AND([4]PREMIOS_MASTER!$CN4&lt;&gt;"",[4]PREMIOS_MASTER!$CN4&lt;&gt;0),[4]PREMIOS_MASTER!$CN4,""),IF($A6="TOTAL",SUM(INDIRECT("BB4:BB"&amp;ROW()-1)),""))</f>
        <v/>
      </c>
      <c r="BC6" s="7">
        <f t="shared" ca="1" si="17"/>
        <v>0</v>
      </c>
      <c r="BD6" s="7" t="str">
        <f ca="1">IF(AND($A6&lt;&gt;"",$A6&lt;&gt;"TOTAL"),IF(AND([4]PREMIOS_MASTER!$CQ4&lt;&gt;"",[4]PREMIOS_MASTER!$CQ4&lt;&gt;0),[4]PREMIOS_MASTER!$CQ4,""),IF($A6="TOTAL",SUM(INDIRECT("BD4:BD"&amp;ROW()-1)),""))</f>
        <v/>
      </c>
      <c r="BE6" s="7" t="str">
        <f ca="1">IF(AND($A6&lt;&gt;"",$A6&lt;&gt;"TOTAL"),IF(AND([4]PREMIOS_MASTER!$CS4&lt;&gt;"",[4]PREMIOS_MASTER!$CS4&lt;&gt;0),[4]PREMIOS_MASTER!$CS4,""),IF($A6="TOTAL",SUM(INDIRECT("BE4:BE"&amp;ROW()-1)),""))</f>
        <v/>
      </c>
      <c r="BF6" s="7">
        <f t="shared" ca="1" si="18"/>
        <v>0</v>
      </c>
    </row>
    <row r="7" spans="1:58" x14ac:dyDescent="0.2">
      <c r="A7" s="12" t="str">
        <f>IF([4]PREMIOS_MASTER!$D5&lt;&gt;"",[4]PREMIOS_MASTER!$D5,IF(AND([4]PREMIOS_MASTER!$D5="",[4]PREMIOS_MASTER!$D6="",[4]PREMIOS_MASTER!$D4=""),"","TOTAL"))</f>
        <v>Máster universitario en Estudios Avanzados en Humanidades</v>
      </c>
      <c r="B7" s="7" t="str">
        <f ca="1">IF(AND($A7&lt;&gt;"",$A7&lt;&gt;"TOTAL"),IF(AND([4]PREMIOS_MASTER!$E5&lt;&gt;"",[4]PREMIOS_MASTER!$E5&lt;&gt;0),[4]PREMIOS_MASTER!$E5,""),IF($A7="TOTAL",SUM(INDIRECT("B4:B"&amp;ROW()-1)),""))</f>
        <v/>
      </c>
      <c r="C7" s="7" t="str">
        <f ca="1">IF(AND($A7&lt;&gt;"",$A7&lt;&gt;"TOTAL"),IF(AND([4]PREMIOS_MASTER!$G5&lt;&gt;"",[4]PREMIOS_MASTER!$G5&lt;&gt;0),[4]PREMIOS_MASTER!$G5,""),IF($A7="TOTAL",SUM(INDIRECT("C4:C"&amp;ROW()-1)),""))</f>
        <v/>
      </c>
      <c r="D7" s="7">
        <f t="shared" ca="1" si="0"/>
        <v>0</v>
      </c>
      <c r="E7" s="7" t="str">
        <f ca="1">IF(AND($A7&lt;&gt;"",$A7&lt;&gt;"TOTAL"),IF(AND([4]PREMIOS_MASTER!$J5&lt;&gt;"",[4]PREMIOS_MASTER!$J5&lt;&gt;0),[4]PREMIOS_MASTER!$J5,""),IF($A7="TOTAL",SUM(INDIRECT("E4:E"&amp;ROW()-1)),""))</f>
        <v/>
      </c>
      <c r="F7" s="7" t="str">
        <f ca="1">IF(AND($A7&lt;&gt;"",$A7&lt;&gt;"TOTAL"),IF(AND([4]PREMIOS_MASTER!$L5&lt;&gt;"",[4]PREMIOS_MASTER!$L5&lt;&gt;0),[4]PREMIOS_MASTER!$L5,""),IF($A7="TOTAL",SUM(INDIRECT("F4:F"&amp;ROW()-1)),""))</f>
        <v/>
      </c>
      <c r="G7" s="7">
        <f t="shared" ca="1" si="1"/>
        <v>0</v>
      </c>
      <c r="H7" s="7" t="str">
        <f ca="1">IF(AND($A7&lt;&gt;"",$A7&lt;&gt;"TOTAL"),IF(AND([4]PREMIOS_MASTER!$O5&lt;&gt;"",[4]PREMIOS_MASTER!$O5&lt;&gt;0),[4]PREMIOS_MASTER!$O5,""),IF($A7="TOTAL",SUM(INDIRECT("H4:H"&amp;ROW()-1)),""))</f>
        <v/>
      </c>
      <c r="I7" s="7" t="str">
        <f ca="1">IF(AND($A7&lt;&gt;"",$A7&lt;&gt;"TOTAL"),IF(AND([4]PREMIOS_MASTER!$Q5&lt;&gt;"",[4]PREMIOS_MASTER!$Q5&lt;&gt;0),[4]PREMIOS_MASTER!$Q5,""),IF($A7="TOTAL",SUM(INDIRECT("I4:I"&amp;ROW()-1)),""))</f>
        <v/>
      </c>
      <c r="J7" s="7">
        <f t="shared" ca="1" si="2"/>
        <v>0</v>
      </c>
      <c r="K7" s="7" t="str">
        <f ca="1">IF(AND($A7&lt;&gt;"",$A7&lt;&gt;"TOTAL"),IF(AND([4]PREMIOS_MASTER!$T5&lt;&gt;"",[4]PREMIOS_MASTER!$T5&lt;&gt;0),[4]PREMIOS_MASTER!$T5,""),IF($A7="TOTAL",SUM(INDIRECT("K4:K"&amp;ROW()-1)),""))</f>
        <v/>
      </c>
      <c r="L7" s="7" t="str">
        <f ca="1">IF(AND($A7&lt;&gt;"",$A7&lt;&gt;"TOTAL"),IF(AND([4]PREMIOS_MASTER!$V5&lt;&gt;"",[4]PREMIOS_MASTER!$V5&lt;&gt;0),[4]PREMIOS_MASTER!$V5,""),IF($A7="TOTAL",SUM(INDIRECT("L4:L"&amp;ROW()-1)),""))</f>
        <v/>
      </c>
      <c r="M7" s="7">
        <f t="shared" ca="1" si="3"/>
        <v>0</v>
      </c>
      <c r="N7" s="7" t="str">
        <f ca="1">IF(AND($A7&lt;&gt;"",$A7&lt;&gt;"TOTAL"),IF(AND([4]PREMIOS_MASTER!$Y5&lt;&gt;"",[4]PREMIOS_MASTER!$Y5&lt;&gt;0),[4]PREMIOS_MASTER!$Y5,""),IF($A7="TOTAL",SUM(INDIRECT("N4:N"&amp;ROW()-1)),""))</f>
        <v/>
      </c>
      <c r="O7" s="7">
        <f ca="1">IF(AND($A7&lt;&gt;"",$A7&lt;&gt;"TOTAL"),IF(AND([4]PREMIOS_MASTER!$AA5&lt;&gt;"",[4]PREMIOS_MASTER!$AA5&lt;&gt;0),[4]PREMIOS_MASTER!$AA5,""),IF($A7="TOTAL",SUM(INDIRECT("O4:O"&amp;ROW()-1)),""))</f>
        <v>1</v>
      </c>
      <c r="P7" s="7">
        <f t="shared" ca="1" si="4"/>
        <v>1</v>
      </c>
      <c r="Q7" s="7" t="str">
        <f ca="1">IF(AND($A7&lt;&gt;"",$A7&lt;&gt;"TOTAL"),IF(AND([4]PREMIOS_MASTER!$AD5&lt;&gt;"",[4]PREMIOS_MASTER!$AD5&lt;&gt;0),[4]PREMIOS_MASTER!$AD5,""),IF($A7="TOTAL",SUM(INDIRECT("Q4:Q"&amp;ROW()-1)),""))</f>
        <v/>
      </c>
      <c r="R7" s="7" t="str">
        <f ca="1">IF(AND($A7&lt;&gt;"",$A7&lt;&gt;"TOTAL"),IF(AND([4]PREMIOS_MASTER!$AF5&lt;&gt;"",[4]PREMIOS_MASTER!$AF5&lt;&gt;0),[4]PREMIOS_MASTER!$AF5,""),IF($A7="TOTAL",SUM(INDIRECT("R4:R"&amp;ROW()-1)),""))</f>
        <v/>
      </c>
      <c r="S7" s="7">
        <f t="shared" ca="1" si="5"/>
        <v>0</v>
      </c>
      <c r="T7" s="7" t="str">
        <f ca="1">IF(AND($A7&lt;&gt;"",$A7&lt;&gt;"TOTAL"),IF(AND([4]PREMIOS_MASTER!$AI5&lt;&gt;"",[4]PREMIOS_MASTER!$AI5&lt;&gt;0),[4]PREMIOS_MASTER!$AI5,""),IF($A7="TOTAL",SUM(INDIRECT("T4:T"&amp;ROW()-1)),""))</f>
        <v/>
      </c>
      <c r="U7" s="7" t="str">
        <f ca="1">IF(AND($A7&lt;&gt;"",$A7&lt;&gt;"TOTAL"),IF(AND([4]PREMIOS_MASTER!$AK5&lt;&gt;"",[4]PREMIOS_MASTER!$AK5&lt;&gt;0),[4]PREMIOS_MASTER!$AK5,""),IF($A7="TOTAL",SUM(INDIRECT("U4:U"&amp;ROW()-1)),""))</f>
        <v/>
      </c>
      <c r="V7" s="7">
        <f t="shared" ca="1" si="6"/>
        <v>0</v>
      </c>
      <c r="W7" s="7" t="str">
        <f ca="1">IF(AND($A7&lt;&gt;"",$A7&lt;&gt;"TOTAL"),IF(AND([4]PREMIOS_MASTER!$AN5&lt;&gt;"",[4]PREMIOS_MASTER!$AN5&lt;&gt;0),[4]PREMIOS_MASTER!$AN5,""),IF($A7="TOTAL",SUM(INDIRECT("W4:W"&amp;ROW()-1)),""))</f>
        <v/>
      </c>
      <c r="X7" s="7" t="str">
        <f ca="1">IF(AND($A7&lt;&gt;"",$A7&lt;&gt;"TOTAL"),IF(AND([4]PREMIOS_MASTER!$AP5&lt;&gt;"",[4]PREMIOS_MASTER!$AP5&lt;&gt;0),[4]PREMIOS_MASTER!$AP5,""),IF($A7="TOTAL",SUM(INDIRECT("X4:X"&amp;ROW()-1)),""))</f>
        <v/>
      </c>
      <c r="Y7" s="7">
        <f t="shared" ca="1" si="7"/>
        <v>0</v>
      </c>
      <c r="Z7" s="7" t="str">
        <f ca="1">IF(AND($A7&lt;&gt;"",$A7&lt;&gt;"TOTAL"),IF(AND([4]PREMIOS_MASTER!$AS5&lt;&gt;"",[4]PREMIOS_MASTER!$AS5&lt;&gt;0),[4]PREMIOS_MASTER!$AS5,""),IF($A7="TOTAL",SUM(INDIRECT("Z4:Z"&amp;ROW()-1)),""))</f>
        <v/>
      </c>
      <c r="AA7" s="7" t="str">
        <f ca="1">IF(AND($A7&lt;&gt;"",$A7&lt;&gt;"TOTAL"),IF(AND([4]PREMIOS_MASTER!$AU5&lt;&gt;"",[4]PREMIOS_MASTER!$AU5&lt;&gt;0),[4]PREMIOS_MASTER!$AU5,""),IF($A7="TOTAL",SUM(INDIRECT("AA4:AA"&amp;ROW()-1)),""))</f>
        <v/>
      </c>
      <c r="AB7" s="7">
        <f t="shared" ca="1" si="8"/>
        <v>0</v>
      </c>
      <c r="AC7" s="7" t="str">
        <f ca="1">IF(AND($A7&lt;&gt;"",$A7&lt;&gt;"TOTAL"),IF(AND([4]PREMIOS_MASTER!$AX5&lt;&gt;"",[4]PREMIOS_MASTER!$AX5&lt;&gt;0),[4]PREMIOS_MASTER!$AX5,""),IF($A7="TOTAL",SUM(INDIRECT("AC4:AC"&amp;ROW()-1)),""))</f>
        <v/>
      </c>
      <c r="AD7" s="7" t="str">
        <f ca="1">IF(AND($A7&lt;&gt;"",$A7&lt;&gt;"TOTAL"),IF(AND([4]PREMIOS_MASTER!$AZ5&lt;&gt;"",[4]PREMIOS_MASTER!$AZ5&lt;&gt;0),[4]PREMIOS_MASTER!$AZ5,""),IF($A7="TOTAL",SUM(INDIRECT("AD4:AD"&amp;ROW()-1)),""))</f>
        <v/>
      </c>
      <c r="AE7" s="7">
        <f t="shared" ca="1" si="9"/>
        <v>0</v>
      </c>
      <c r="AF7" s="7" t="str">
        <f ca="1">IF(AND($A7&lt;&gt;"",$A7&lt;&gt;"TOTAL"),IF(AND([4]PREMIOS_MASTER!$BC5&lt;&gt;"",[4]PREMIOS_MASTER!$BC5&lt;&gt;0),[4]PREMIOS_MASTER!$BC5,""),IF($A7="TOTAL",SUM(INDIRECT("AF4:AF"&amp;ROW()-1)),""))</f>
        <v/>
      </c>
      <c r="AG7" s="7" t="str">
        <f ca="1">IF(AND($A7&lt;&gt;"",$A7&lt;&gt;"TOTAL"),IF(AND([4]PREMIOS_MASTER!$BE5&lt;&gt;"",[4]PREMIOS_MASTER!$BE5&lt;&gt;0),[4]PREMIOS_MASTER!$BE5,""),IF($A7="TOTAL",SUM(INDIRECT("AG4:AG"&amp;ROW()-1)),""))</f>
        <v/>
      </c>
      <c r="AH7" s="7">
        <f t="shared" ca="1" si="10"/>
        <v>0</v>
      </c>
      <c r="AI7" s="7" t="str">
        <f ca="1">IF(AND($A7&lt;&gt;"",$A7&lt;&gt;"TOTAL"),IF(AND([4]PREMIOS_MASTER!$BH5&lt;&gt;"",[4]PREMIOS_MASTER!$BH5&lt;&gt;0),[4]PREMIOS_MASTER!$BH5,""),IF($A7="TOTAL",SUM(INDIRECT("AI4:AI"&amp;ROW()-1)),""))</f>
        <v/>
      </c>
      <c r="AJ7" s="7" t="str">
        <f ca="1">IF(AND($A7&lt;&gt;"",$A7&lt;&gt;"TOTAL"),IF(AND([4]PREMIOS_MASTER!$BJ5&lt;&gt;"",[4]PREMIOS_MASTER!$BJ5&lt;&gt;0),[4]PREMIOS_MASTER!$BJ5,""),IF($A7="TOTAL",SUM(INDIRECT("AJ4:AJ"&amp;ROW()-1)),""))</f>
        <v/>
      </c>
      <c r="AK7" s="7">
        <f t="shared" ca="1" si="11"/>
        <v>0</v>
      </c>
      <c r="AL7" s="7" t="str">
        <f ca="1">IF(AND($A7&lt;&gt;"",$A7&lt;&gt;"TOTAL"),IF(AND([4]PREMIOS_MASTER!$BM5&lt;&gt;"",[4]PREMIOS_MASTER!$BM5&lt;&gt;0),[4]PREMIOS_MASTER!$BM5,""),IF($A7="TOTAL",SUM(INDIRECT("AL4:AL"&amp;ROW()-1)),""))</f>
        <v/>
      </c>
      <c r="AM7" s="7" t="str">
        <f ca="1">IF(AND($A7&lt;&gt;"",$A7&lt;&gt;"TOTAL"),IF(AND([4]PREMIOS_MASTER!$BO5&lt;&gt;"",[4]PREMIOS_MASTER!$BO5&lt;&gt;0),[4]PREMIOS_MASTER!$BO5,""),IF($A7="TOTAL",SUM(INDIRECT("AM4:AM"&amp;ROW()-1)),""))</f>
        <v/>
      </c>
      <c r="AN7" s="7">
        <f t="shared" ca="1" si="12"/>
        <v>0</v>
      </c>
      <c r="AO7" s="7" t="str">
        <f ca="1">IF(AND($A7&lt;&gt;"",$A7&lt;&gt;"TOTAL"),IF(AND([4]PREMIOS_MASTER!$BR5&lt;&gt;"",[4]PREMIOS_MASTER!$BR5&lt;&gt;0),[4]PREMIOS_MASTER!$BR5,""),IF($A7="TOTAL",SUM(INDIRECT("AO4:AO"&amp;ROW()-1)),""))</f>
        <v/>
      </c>
      <c r="AP7" s="7" t="str">
        <f ca="1">IF(AND($A7&lt;&gt;"",$A7&lt;&gt;"TOTAL"),IF(AND([4]PREMIOS_MASTER!$BT5&lt;&gt;"",[4]PREMIOS_MASTER!$BT5&lt;&gt;0),[4]PREMIOS_MASTER!$BT5,""),IF($A7="TOTAL",SUM(INDIRECT("AP4:AP"&amp;ROW()-1)),""))</f>
        <v/>
      </c>
      <c r="AQ7" s="7">
        <f t="shared" ca="1" si="13"/>
        <v>0</v>
      </c>
      <c r="AR7" s="7" t="str">
        <f ca="1">IF(AND($A7&lt;&gt;"",$A7&lt;&gt;"TOTAL"),IF(AND([4]PREMIOS_MASTER!$BW5&lt;&gt;"",[4]PREMIOS_MASTER!$BW5&lt;&gt;0),[4]PREMIOS_MASTER!$BW5,""),IF($A7="TOTAL",SUM(INDIRECT("AR4:AR"&amp;ROW()-1)),""))</f>
        <v/>
      </c>
      <c r="AS7" s="7" t="str">
        <f ca="1">IF(AND($A7&lt;&gt;"",$A7&lt;&gt;"TOTAL"),IF(AND([4]PREMIOS_MASTER!$BY5&lt;&gt;"",[4]PREMIOS_MASTER!$BY5&lt;&gt;0),[4]PREMIOS_MASTER!$BY5,""),IF($A7="TOTAL",SUM(INDIRECT("AS4:AS"&amp;ROW()-1)),""))</f>
        <v/>
      </c>
      <c r="AT7" s="7">
        <f t="shared" ca="1" si="14"/>
        <v>0</v>
      </c>
      <c r="AU7" s="7" t="str">
        <f ca="1">IF(AND($A7&lt;&gt;"",$A7&lt;&gt;"TOTAL"),IF(AND([4]PREMIOS_MASTER!$CB5&lt;&gt;"",[4]PREMIOS_MASTER!$CB5&lt;&gt;0),[4]PREMIOS_MASTER!$CB5,""),IF($A7="TOTAL",SUM(INDIRECT("AU4:AU"&amp;ROW()-1)),""))</f>
        <v/>
      </c>
      <c r="AV7" s="7" t="str">
        <f ca="1">IF(AND($A7&lt;&gt;"",$A7&lt;&gt;"TOTAL"),IF(AND([4]PREMIOS_MASTER!$CD5&lt;&gt;"",[4]PREMIOS_MASTER!$CD5&lt;&gt;0),[4]PREMIOS_MASTER!$CD5,""),IF($A7="TOTAL",SUM(INDIRECT("AV4:AV"&amp;ROW()-1)),""))</f>
        <v/>
      </c>
      <c r="AW7" s="7">
        <f t="shared" ca="1" si="15"/>
        <v>0</v>
      </c>
      <c r="AX7" s="7" t="str">
        <f ca="1">IF(AND($A7&lt;&gt;"",$A7&lt;&gt;"TOTAL"),IF(AND([4]PREMIOS_MASTER!$CG5&lt;&gt;"",[4]PREMIOS_MASTER!$CG5&lt;&gt;0),[4]PREMIOS_MASTER!$CG5,""),IF($A7="TOTAL",SUM(INDIRECT("AX4:AX"&amp;ROW()-1)),""))</f>
        <v/>
      </c>
      <c r="AY7" s="7" t="str">
        <f ca="1">IF(AND($A7&lt;&gt;"",$A7&lt;&gt;"TOTAL"),IF(AND([4]PREMIOS_MASTER!$CI5&lt;&gt;"",[4]PREMIOS_MASTER!$CI5&lt;&gt;0),[4]PREMIOS_MASTER!$CI5,""),IF($A7="TOTAL",SUM(INDIRECT("AY4:AY"&amp;ROW()-1)),""))</f>
        <v/>
      </c>
      <c r="AZ7" s="7">
        <f t="shared" ca="1" si="16"/>
        <v>0</v>
      </c>
      <c r="BA7" s="7" t="str">
        <f ca="1">IF(AND($A7&lt;&gt;"",$A7&lt;&gt;"TOTAL"),IF(AND([4]PREMIOS_MASTER!$CL5&lt;&gt;"",[4]PREMIOS_MASTER!$CL5&lt;&gt;0),[4]PREMIOS_MASTER!$CL5,""),IF($A7="TOTAL",SUM(INDIRECT("BA4:BA"&amp;ROW()-1)),""))</f>
        <v/>
      </c>
      <c r="BB7" s="7" t="str">
        <f ca="1">IF(AND($A7&lt;&gt;"",$A7&lt;&gt;"TOTAL"),IF(AND([4]PREMIOS_MASTER!$CN5&lt;&gt;"",[4]PREMIOS_MASTER!$CN5&lt;&gt;0),[4]PREMIOS_MASTER!$CN5,""),IF($A7="TOTAL",SUM(INDIRECT("BB4:BB"&amp;ROW()-1)),""))</f>
        <v/>
      </c>
      <c r="BC7" s="7">
        <f t="shared" ca="1" si="17"/>
        <v>0</v>
      </c>
      <c r="BD7" s="7" t="str">
        <f ca="1">IF(AND($A7&lt;&gt;"",$A7&lt;&gt;"TOTAL"),IF(AND([4]PREMIOS_MASTER!$CQ5&lt;&gt;"",[4]PREMIOS_MASTER!$CQ5&lt;&gt;0),[4]PREMIOS_MASTER!$CQ5,""),IF($A7="TOTAL",SUM(INDIRECT("BD4:BD"&amp;ROW()-1)),""))</f>
        <v/>
      </c>
      <c r="BE7" s="7" t="str">
        <f ca="1">IF(AND($A7&lt;&gt;"",$A7&lt;&gt;"TOTAL"),IF(AND([4]PREMIOS_MASTER!$CS5&lt;&gt;"",[4]PREMIOS_MASTER!$CS5&lt;&gt;0),[4]PREMIOS_MASTER!$CS5,""),IF($A7="TOTAL",SUM(INDIRECT("BE4:BE"&amp;ROW()-1)),""))</f>
        <v/>
      </c>
      <c r="BF7" s="7">
        <f t="shared" ca="1" si="18"/>
        <v>0</v>
      </c>
    </row>
    <row r="8" spans="1:58" x14ac:dyDescent="0.2">
      <c r="A8" s="12" t="str">
        <f>IF([4]PREMIOS_MASTER!$D6&lt;&gt;"",[4]PREMIOS_MASTER!$D6,IF(AND([4]PREMIOS_MASTER!$D6="",[4]PREMIOS_MASTER!$D7="",[4]PREMIOS_MASTER!$D5=""),"","TOTAL"))</f>
        <v>Máster universitario en Gestión de Empresas</v>
      </c>
      <c r="B8" s="7" t="str">
        <f ca="1">IF(AND($A8&lt;&gt;"",$A8&lt;&gt;"TOTAL"),IF(AND([4]PREMIOS_MASTER!$E6&lt;&gt;"",[4]PREMIOS_MASTER!$E6&lt;&gt;0),[4]PREMIOS_MASTER!$E6,""),IF($A8="TOTAL",SUM(INDIRECT("B4:B"&amp;ROW()-1)),""))</f>
        <v/>
      </c>
      <c r="C8" s="7" t="str">
        <f ca="1">IF(AND($A8&lt;&gt;"",$A8&lt;&gt;"TOTAL"),IF(AND([4]PREMIOS_MASTER!$G6&lt;&gt;"",[4]PREMIOS_MASTER!$G6&lt;&gt;0),[4]PREMIOS_MASTER!$G6,""),IF($A8="TOTAL",SUM(INDIRECT("C4:C"&amp;ROW()-1)),""))</f>
        <v/>
      </c>
      <c r="D8" s="7">
        <f t="shared" ca="1" si="0"/>
        <v>0</v>
      </c>
      <c r="E8" s="7" t="str">
        <f ca="1">IF(AND($A8&lt;&gt;"",$A8&lt;&gt;"TOTAL"),IF(AND([4]PREMIOS_MASTER!$J6&lt;&gt;"",[4]PREMIOS_MASTER!$J6&lt;&gt;0),[4]PREMIOS_MASTER!$J6,""),IF($A8="TOTAL",SUM(INDIRECT("E4:E"&amp;ROW()-1)),""))</f>
        <v/>
      </c>
      <c r="F8" s="7" t="str">
        <f ca="1">IF(AND($A8&lt;&gt;"",$A8&lt;&gt;"TOTAL"),IF(AND([4]PREMIOS_MASTER!$L6&lt;&gt;"",[4]PREMIOS_MASTER!$L6&lt;&gt;0),[4]PREMIOS_MASTER!$L6,""),IF($A8="TOTAL",SUM(INDIRECT("F4:F"&amp;ROW()-1)),""))</f>
        <v/>
      </c>
      <c r="G8" s="7">
        <f t="shared" ca="1" si="1"/>
        <v>0</v>
      </c>
      <c r="H8" s="7" t="str">
        <f ca="1">IF(AND($A8&lt;&gt;"",$A8&lt;&gt;"TOTAL"),IF(AND([4]PREMIOS_MASTER!$O6&lt;&gt;"",[4]PREMIOS_MASTER!$O6&lt;&gt;0),[4]PREMIOS_MASTER!$O6,""),IF($A8="TOTAL",SUM(INDIRECT("H4:H"&amp;ROW()-1)),""))</f>
        <v/>
      </c>
      <c r="I8" s="7" t="str">
        <f ca="1">IF(AND($A8&lt;&gt;"",$A8&lt;&gt;"TOTAL"),IF(AND([4]PREMIOS_MASTER!$Q6&lt;&gt;"",[4]PREMIOS_MASTER!$Q6&lt;&gt;0),[4]PREMIOS_MASTER!$Q6,""),IF($A8="TOTAL",SUM(INDIRECT("I4:I"&amp;ROW()-1)),""))</f>
        <v/>
      </c>
      <c r="J8" s="7">
        <f t="shared" ca="1" si="2"/>
        <v>0</v>
      </c>
      <c r="K8" s="7" t="str">
        <f ca="1">IF(AND($A8&lt;&gt;"",$A8&lt;&gt;"TOTAL"),IF(AND([4]PREMIOS_MASTER!$T6&lt;&gt;"",[4]PREMIOS_MASTER!$T6&lt;&gt;0),[4]PREMIOS_MASTER!$T6,""),IF($A8="TOTAL",SUM(INDIRECT("K4:K"&amp;ROW()-1)),""))</f>
        <v/>
      </c>
      <c r="L8" s="7" t="str">
        <f ca="1">IF(AND($A8&lt;&gt;"",$A8&lt;&gt;"TOTAL"),IF(AND([4]PREMIOS_MASTER!$V6&lt;&gt;"",[4]PREMIOS_MASTER!$V6&lt;&gt;0),[4]PREMIOS_MASTER!$V6,""),IF($A8="TOTAL",SUM(INDIRECT("L4:L"&amp;ROW()-1)),""))</f>
        <v/>
      </c>
      <c r="M8" s="7">
        <f t="shared" ca="1" si="3"/>
        <v>0</v>
      </c>
      <c r="N8" s="7">
        <f ca="1">IF(AND($A8&lt;&gt;"",$A8&lt;&gt;"TOTAL"),IF(AND([4]PREMIOS_MASTER!$Y6&lt;&gt;"",[4]PREMIOS_MASTER!$Y6&lt;&gt;0),[4]PREMIOS_MASTER!$Y6,""),IF($A8="TOTAL",SUM(INDIRECT("N4:N"&amp;ROW()-1)),""))</f>
        <v>1</v>
      </c>
      <c r="O8" s="7" t="str">
        <f ca="1">IF(AND($A8&lt;&gt;"",$A8&lt;&gt;"TOTAL"),IF(AND([4]PREMIOS_MASTER!$AA6&lt;&gt;"",[4]PREMIOS_MASTER!$AA6&lt;&gt;0),[4]PREMIOS_MASTER!$AA6,""),IF($A8="TOTAL",SUM(INDIRECT("O4:O"&amp;ROW()-1)),""))</f>
        <v/>
      </c>
      <c r="P8" s="7">
        <f t="shared" ca="1" si="4"/>
        <v>1</v>
      </c>
      <c r="Q8" s="7" t="str">
        <f ca="1">IF(AND($A8&lt;&gt;"",$A8&lt;&gt;"TOTAL"),IF(AND([4]PREMIOS_MASTER!$AD6&lt;&gt;"",[4]PREMIOS_MASTER!$AD6&lt;&gt;0),[4]PREMIOS_MASTER!$AD6,""),IF($A8="TOTAL",SUM(INDIRECT("Q4:Q"&amp;ROW()-1)),""))</f>
        <v/>
      </c>
      <c r="R8" s="7" t="str">
        <f ca="1">IF(AND($A8&lt;&gt;"",$A8&lt;&gt;"TOTAL"),IF(AND([4]PREMIOS_MASTER!$AF6&lt;&gt;"",[4]PREMIOS_MASTER!$AF6&lt;&gt;0),[4]PREMIOS_MASTER!$AF6,""),IF($A8="TOTAL",SUM(INDIRECT("R4:R"&amp;ROW()-1)),""))</f>
        <v/>
      </c>
      <c r="S8" s="7">
        <f t="shared" ca="1" si="5"/>
        <v>0</v>
      </c>
      <c r="T8" s="7" t="str">
        <f ca="1">IF(AND($A8&lt;&gt;"",$A8&lt;&gt;"TOTAL"),IF(AND([4]PREMIOS_MASTER!$AI6&lt;&gt;"",[4]PREMIOS_MASTER!$AI6&lt;&gt;0),[4]PREMIOS_MASTER!$AI6,""),IF($A8="TOTAL",SUM(INDIRECT("T4:T"&amp;ROW()-1)),""))</f>
        <v/>
      </c>
      <c r="U8" s="7" t="str">
        <f ca="1">IF(AND($A8&lt;&gt;"",$A8&lt;&gt;"TOTAL"),IF(AND([4]PREMIOS_MASTER!$AK6&lt;&gt;"",[4]PREMIOS_MASTER!$AK6&lt;&gt;0),[4]PREMIOS_MASTER!$AK6,""),IF($A8="TOTAL",SUM(INDIRECT("U4:U"&amp;ROW()-1)),""))</f>
        <v/>
      </c>
      <c r="V8" s="7">
        <f t="shared" ca="1" si="6"/>
        <v>0</v>
      </c>
      <c r="W8" s="7" t="str">
        <f ca="1">IF(AND($A8&lt;&gt;"",$A8&lt;&gt;"TOTAL"),IF(AND([4]PREMIOS_MASTER!$AN6&lt;&gt;"",[4]PREMIOS_MASTER!$AN6&lt;&gt;0),[4]PREMIOS_MASTER!$AN6,""),IF($A8="TOTAL",SUM(INDIRECT("W4:W"&amp;ROW()-1)),""))</f>
        <v/>
      </c>
      <c r="X8" s="7" t="str">
        <f ca="1">IF(AND($A8&lt;&gt;"",$A8&lt;&gt;"TOTAL"),IF(AND([4]PREMIOS_MASTER!$AP6&lt;&gt;"",[4]PREMIOS_MASTER!$AP6&lt;&gt;0),[4]PREMIOS_MASTER!$AP6,""),IF($A8="TOTAL",SUM(INDIRECT("X4:X"&amp;ROW()-1)),""))</f>
        <v/>
      </c>
      <c r="Y8" s="7">
        <f t="shared" ca="1" si="7"/>
        <v>0</v>
      </c>
      <c r="Z8" s="7" t="str">
        <f ca="1">IF(AND($A8&lt;&gt;"",$A8&lt;&gt;"TOTAL"),IF(AND([4]PREMIOS_MASTER!$AS6&lt;&gt;"",[4]PREMIOS_MASTER!$AS6&lt;&gt;0),[4]PREMIOS_MASTER!$AS6,""),IF($A8="TOTAL",SUM(INDIRECT("Z4:Z"&amp;ROW()-1)),""))</f>
        <v/>
      </c>
      <c r="AA8" s="7" t="str">
        <f ca="1">IF(AND($A8&lt;&gt;"",$A8&lt;&gt;"TOTAL"),IF(AND([4]PREMIOS_MASTER!$AU6&lt;&gt;"",[4]PREMIOS_MASTER!$AU6&lt;&gt;0),[4]PREMIOS_MASTER!$AU6,""),IF($A8="TOTAL",SUM(INDIRECT("AA4:AA"&amp;ROW()-1)),""))</f>
        <v/>
      </c>
      <c r="AB8" s="7">
        <f t="shared" ca="1" si="8"/>
        <v>0</v>
      </c>
      <c r="AC8" s="7" t="str">
        <f ca="1">IF(AND($A8&lt;&gt;"",$A8&lt;&gt;"TOTAL"),IF(AND([4]PREMIOS_MASTER!$AX6&lt;&gt;"",[4]PREMIOS_MASTER!$AX6&lt;&gt;0),[4]PREMIOS_MASTER!$AX6,""),IF($A8="TOTAL",SUM(INDIRECT("AC4:AC"&amp;ROW()-1)),""))</f>
        <v/>
      </c>
      <c r="AD8" s="7" t="str">
        <f ca="1">IF(AND($A8&lt;&gt;"",$A8&lt;&gt;"TOTAL"),IF(AND([4]PREMIOS_MASTER!$AZ6&lt;&gt;"",[4]PREMIOS_MASTER!$AZ6&lt;&gt;0),[4]PREMIOS_MASTER!$AZ6,""),IF($A8="TOTAL",SUM(INDIRECT("AD4:AD"&amp;ROW()-1)),""))</f>
        <v/>
      </c>
      <c r="AE8" s="7">
        <f t="shared" ca="1" si="9"/>
        <v>0</v>
      </c>
      <c r="AF8" s="7" t="str">
        <f ca="1">IF(AND($A8&lt;&gt;"",$A8&lt;&gt;"TOTAL"),IF(AND([4]PREMIOS_MASTER!$BC6&lt;&gt;"",[4]PREMIOS_MASTER!$BC6&lt;&gt;0),[4]PREMIOS_MASTER!$BC6,""),IF($A8="TOTAL",SUM(INDIRECT("AF4:AF"&amp;ROW()-1)),""))</f>
        <v/>
      </c>
      <c r="AG8" s="7" t="str">
        <f ca="1">IF(AND($A8&lt;&gt;"",$A8&lt;&gt;"TOTAL"),IF(AND([4]PREMIOS_MASTER!$BE6&lt;&gt;"",[4]PREMIOS_MASTER!$BE6&lt;&gt;0),[4]PREMIOS_MASTER!$BE6,""),IF($A8="TOTAL",SUM(INDIRECT("AG4:AG"&amp;ROW()-1)),""))</f>
        <v/>
      </c>
      <c r="AH8" s="7">
        <f t="shared" ca="1" si="10"/>
        <v>0</v>
      </c>
      <c r="AI8" s="7" t="str">
        <f ca="1">IF(AND($A8&lt;&gt;"",$A8&lt;&gt;"TOTAL"),IF(AND([4]PREMIOS_MASTER!$BH6&lt;&gt;"",[4]PREMIOS_MASTER!$BH6&lt;&gt;0),[4]PREMIOS_MASTER!$BH6,""),IF($A8="TOTAL",SUM(INDIRECT("AI4:AI"&amp;ROW()-1)),""))</f>
        <v/>
      </c>
      <c r="AJ8" s="7" t="str">
        <f ca="1">IF(AND($A8&lt;&gt;"",$A8&lt;&gt;"TOTAL"),IF(AND([4]PREMIOS_MASTER!$BJ6&lt;&gt;"",[4]PREMIOS_MASTER!$BJ6&lt;&gt;0),[4]PREMIOS_MASTER!$BJ6,""),IF($A8="TOTAL",SUM(INDIRECT("AJ4:AJ"&amp;ROW()-1)),""))</f>
        <v/>
      </c>
      <c r="AK8" s="7">
        <f t="shared" ca="1" si="11"/>
        <v>0</v>
      </c>
      <c r="AL8" s="7" t="str">
        <f ca="1">IF(AND($A8&lt;&gt;"",$A8&lt;&gt;"TOTAL"),IF(AND([4]PREMIOS_MASTER!$BM6&lt;&gt;"",[4]PREMIOS_MASTER!$BM6&lt;&gt;0),[4]PREMIOS_MASTER!$BM6,""),IF($A8="TOTAL",SUM(INDIRECT("AL4:AL"&amp;ROW()-1)),""))</f>
        <v/>
      </c>
      <c r="AM8" s="7" t="str">
        <f ca="1">IF(AND($A8&lt;&gt;"",$A8&lt;&gt;"TOTAL"),IF(AND([4]PREMIOS_MASTER!$BO6&lt;&gt;"",[4]PREMIOS_MASTER!$BO6&lt;&gt;0),[4]PREMIOS_MASTER!$BO6,""),IF($A8="TOTAL",SUM(INDIRECT("AM4:AM"&amp;ROW()-1)),""))</f>
        <v/>
      </c>
      <c r="AN8" s="7">
        <f t="shared" ca="1" si="12"/>
        <v>0</v>
      </c>
      <c r="AO8" s="7" t="str">
        <f ca="1">IF(AND($A8&lt;&gt;"",$A8&lt;&gt;"TOTAL"),IF(AND([4]PREMIOS_MASTER!$BR6&lt;&gt;"",[4]PREMIOS_MASTER!$BR6&lt;&gt;0),[4]PREMIOS_MASTER!$BR6,""),IF($A8="TOTAL",SUM(INDIRECT("AO4:AO"&amp;ROW()-1)),""))</f>
        <v/>
      </c>
      <c r="AP8" s="7" t="str">
        <f ca="1">IF(AND($A8&lt;&gt;"",$A8&lt;&gt;"TOTAL"),IF(AND([4]PREMIOS_MASTER!$BT6&lt;&gt;"",[4]PREMIOS_MASTER!$BT6&lt;&gt;0),[4]PREMIOS_MASTER!$BT6,""),IF($A8="TOTAL",SUM(INDIRECT("AP4:AP"&amp;ROW()-1)),""))</f>
        <v/>
      </c>
      <c r="AQ8" s="7">
        <f t="shared" ca="1" si="13"/>
        <v>0</v>
      </c>
      <c r="AR8" s="7" t="str">
        <f ca="1">IF(AND($A8&lt;&gt;"",$A8&lt;&gt;"TOTAL"),IF(AND([4]PREMIOS_MASTER!$BW6&lt;&gt;"",[4]PREMIOS_MASTER!$BW6&lt;&gt;0),[4]PREMIOS_MASTER!$BW6,""),IF($A8="TOTAL",SUM(INDIRECT("AR4:AR"&amp;ROW()-1)),""))</f>
        <v/>
      </c>
      <c r="AS8" s="7" t="str">
        <f ca="1">IF(AND($A8&lt;&gt;"",$A8&lt;&gt;"TOTAL"),IF(AND([4]PREMIOS_MASTER!$BY6&lt;&gt;"",[4]PREMIOS_MASTER!$BY6&lt;&gt;0),[4]PREMIOS_MASTER!$BY6,""),IF($A8="TOTAL",SUM(INDIRECT("AS4:AS"&amp;ROW()-1)),""))</f>
        <v/>
      </c>
      <c r="AT8" s="7">
        <f t="shared" ca="1" si="14"/>
        <v>0</v>
      </c>
      <c r="AU8" s="7" t="str">
        <f ca="1">IF(AND($A8&lt;&gt;"",$A8&lt;&gt;"TOTAL"),IF(AND([4]PREMIOS_MASTER!$CB6&lt;&gt;"",[4]PREMIOS_MASTER!$CB6&lt;&gt;0),[4]PREMIOS_MASTER!$CB6,""),IF($A8="TOTAL",SUM(INDIRECT("AU4:AU"&amp;ROW()-1)),""))</f>
        <v/>
      </c>
      <c r="AV8" s="7" t="str">
        <f ca="1">IF(AND($A8&lt;&gt;"",$A8&lt;&gt;"TOTAL"),IF(AND([4]PREMIOS_MASTER!$CD6&lt;&gt;"",[4]PREMIOS_MASTER!$CD6&lt;&gt;0),[4]PREMIOS_MASTER!$CD6,""),IF($A8="TOTAL",SUM(INDIRECT("AV4:AV"&amp;ROW()-1)),""))</f>
        <v/>
      </c>
      <c r="AW8" s="7">
        <f t="shared" ca="1" si="15"/>
        <v>0</v>
      </c>
      <c r="AX8" s="7" t="str">
        <f ca="1">IF(AND($A8&lt;&gt;"",$A8&lt;&gt;"TOTAL"),IF(AND([4]PREMIOS_MASTER!$CG6&lt;&gt;"",[4]PREMIOS_MASTER!$CG6&lt;&gt;0),[4]PREMIOS_MASTER!$CG6,""),IF($A8="TOTAL",SUM(INDIRECT("AX4:AX"&amp;ROW()-1)),""))</f>
        <v/>
      </c>
      <c r="AY8" s="7" t="str">
        <f ca="1">IF(AND($A8&lt;&gt;"",$A8&lt;&gt;"TOTAL"),IF(AND([4]PREMIOS_MASTER!$CI6&lt;&gt;"",[4]PREMIOS_MASTER!$CI6&lt;&gt;0),[4]PREMIOS_MASTER!$CI6,""),IF($A8="TOTAL",SUM(INDIRECT("AY4:AY"&amp;ROW()-1)),""))</f>
        <v/>
      </c>
      <c r="AZ8" s="7">
        <f t="shared" ca="1" si="16"/>
        <v>0</v>
      </c>
      <c r="BA8" s="7" t="str">
        <f ca="1">IF(AND($A8&lt;&gt;"",$A8&lt;&gt;"TOTAL"),IF(AND([4]PREMIOS_MASTER!$CL6&lt;&gt;"",[4]PREMIOS_MASTER!$CL6&lt;&gt;0),[4]PREMIOS_MASTER!$CL6,""),IF($A8="TOTAL",SUM(INDIRECT("BA4:BA"&amp;ROW()-1)),""))</f>
        <v/>
      </c>
      <c r="BB8" s="7" t="str">
        <f ca="1">IF(AND($A8&lt;&gt;"",$A8&lt;&gt;"TOTAL"),IF(AND([4]PREMIOS_MASTER!$CN6&lt;&gt;"",[4]PREMIOS_MASTER!$CN6&lt;&gt;0),[4]PREMIOS_MASTER!$CN6,""),IF($A8="TOTAL",SUM(INDIRECT("BB4:BB"&amp;ROW()-1)),""))</f>
        <v/>
      </c>
      <c r="BC8" s="7">
        <f t="shared" ca="1" si="17"/>
        <v>0</v>
      </c>
      <c r="BD8" s="7" t="str">
        <f ca="1">IF(AND($A8&lt;&gt;"",$A8&lt;&gt;"TOTAL"),IF(AND([4]PREMIOS_MASTER!$CQ6&lt;&gt;"",[4]PREMIOS_MASTER!$CQ6&lt;&gt;0),[4]PREMIOS_MASTER!$CQ6,""),IF($A8="TOTAL",SUM(INDIRECT("BD4:BD"&amp;ROW()-1)),""))</f>
        <v/>
      </c>
      <c r="BE8" s="7" t="str">
        <f ca="1">IF(AND($A8&lt;&gt;"",$A8&lt;&gt;"TOTAL"),IF(AND([4]PREMIOS_MASTER!$CS6&lt;&gt;"",[4]PREMIOS_MASTER!$CS6&lt;&gt;0),[4]PREMIOS_MASTER!$CS6,""),IF($A8="TOTAL",SUM(INDIRECT("BE4:BE"&amp;ROW()-1)),""))</f>
        <v/>
      </c>
      <c r="BF8" s="7">
        <f t="shared" ca="1" si="18"/>
        <v>0</v>
      </c>
    </row>
    <row r="9" spans="1:58" x14ac:dyDescent="0.2">
      <c r="A9" s="12" t="str">
        <f>IF([4]PREMIOS_MASTER!$D7&lt;&gt;"",[4]PREMIOS_MASTER!$D7,IF(AND([4]PREMIOS_MASTER!$D7="",[4]PREMIOS_MASTER!$D8="",[4]PREMIOS_MASTER!$D6=""),"","TOTAL"))</f>
        <v>Máster Universitario en Ingeniería Industrial</v>
      </c>
      <c r="B9" s="7" t="str">
        <f ca="1">IF(AND($A9&lt;&gt;"",$A9&lt;&gt;"TOTAL"),IF(AND([4]PREMIOS_MASTER!$E7&lt;&gt;"",[4]PREMIOS_MASTER!$E7&lt;&gt;0),[4]PREMIOS_MASTER!$E7,""),IF($A9="TOTAL",SUM(INDIRECT("B4:B"&amp;ROW()-1)),""))</f>
        <v/>
      </c>
      <c r="C9" s="7" t="str">
        <f ca="1">IF(AND($A9&lt;&gt;"",$A9&lt;&gt;"TOTAL"),IF(AND([4]PREMIOS_MASTER!$G7&lt;&gt;"",[4]PREMIOS_MASTER!$G7&lt;&gt;0),[4]PREMIOS_MASTER!$G7,""),IF($A9="TOTAL",SUM(INDIRECT("C4:C"&amp;ROW()-1)),""))</f>
        <v/>
      </c>
      <c r="D9" s="7">
        <f t="shared" ca="1" si="0"/>
        <v>0</v>
      </c>
      <c r="E9" s="7" t="str">
        <f ca="1">IF(AND($A9&lt;&gt;"",$A9&lt;&gt;"TOTAL"),IF(AND([4]PREMIOS_MASTER!$J7&lt;&gt;"",[4]PREMIOS_MASTER!$J7&lt;&gt;0),[4]PREMIOS_MASTER!$J7,""),IF($A9="TOTAL",SUM(INDIRECT("E4:E"&amp;ROW()-1)),""))</f>
        <v/>
      </c>
      <c r="F9" s="7" t="str">
        <f ca="1">IF(AND($A9&lt;&gt;"",$A9&lt;&gt;"TOTAL"),IF(AND([4]PREMIOS_MASTER!$L7&lt;&gt;"",[4]PREMIOS_MASTER!$L7&lt;&gt;0),[4]PREMIOS_MASTER!$L7,""),IF($A9="TOTAL",SUM(INDIRECT("F4:F"&amp;ROW()-1)),""))</f>
        <v/>
      </c>
      <c r="G9" s="7">
        <f t="shared" ca="1" si="1"/>
        <v>0</v>
      </c>
      <c r="H9" s="7" t="str">
        <f ca="1">IF(AND($A9&lt;&gt;"",$A9&lt;&gt;"TOTAL"),IF(AND([4]PREMIOS_MASTER!$O7&lt;&gt;"",[4]PREMIOS_MASTER!$O7&lt;&gt;0),[4]PREMIOS_MASTER!$O7,""),IF($A9="TOTAL",SUM(INDIRECT("H4:H"&amp;ROW()-1)),""))</f>
        <v/>
      </c>
      <c r="I9" s="7" t="str">
        <f ca="1">IF(AND($A9&lt;&gt;"",$A9&lt;&gt;"TOTAL"),IF(AND([4]PREMIOS_MASTER!$Q7&lt;&gt;"",[4]PREMIOS_MASTER!$Q7&lt;&gt;0),[4]PREMIOS_MASTER!$Q7,""),IF($A9="TOTAL",SUM(INDIRECT("I4:I"&amp;ROW()-1)),""))</f>
        <v/>
      </c>
      <c r="J9" s="7">
        <f t="shared" ca="1" si="2"/>
        <v>0</v>
      </c>
      <c r="K9" s="7" t="str">
        <f ca="1">IF(AND($A9&lt;&gt;"",$A9&lt;&gt;"TOTAL"),IF(AND([4]PREMIOS_MASTER!$T7&lt;&gt;"",[4]PREMIOS_MASTER!$T7&lt;&gt;0),[4]PREMIOS_MASTER!$T7,""),IF($A9="TOTAL",SUM(INDIRECT("K4:K"&amp;ROW()-1)),""))</f>
        <v/>
      </c>
      <c r="L9" s="7" t="str">
        <f ca="1">IF(AND($A9&lt;&gt;"",$A9&lt;&gt;"TOTAL"),IF(AND([4]PREMIOS_MASTER!$V7&lt;&gt;"",[4]PREMIOS_MASTER!$V7&lt;&gt;0),[4]PREMIOS_MASTER!$V7,""),IF($A9="TOTAL",SUM(INDIRECT("L4:L"&amp;ROW()-1)),""))</f>
        <v/>
      </c>
      <c r="M9" s="7">
        <f t="shared" ca="1" si="3"/>
        <v>0</v>
      </c>
      <c r="N9" s="7">
        <f ca="1">IF(AND($A9&lt;&gt;"",$A9&lt;&gt;"TOTAL"),IF(AND([4]PREMIOS_MASTER!$Y7&lt;&gt;"",[4]PREMIOS_MASTER!$Y7&lt;&gt;0),[4]PREMIOS_MASTER!$Y7,""),IF($A9="TOTAL",SUM(INDIRECT("N4:N"&amp;ROW()-1)),""))</f>
        <v>1</v>
      </c>
      <c r="O9" s="7" t="str">
        <f ca="1">IF(AND($A9&lt;&gt;"",$A9&lt;&gt;"TOTAL"),IF(AND([4]PREMIOS_MASTER!$AA7&lt;&gt;"",[4]PREMIOS_MASTER!$AA7&lt;&gt;0),[4]PREMIOS_MASTER!$AA7,""),IF($A9="TOTAL",SUM(INDIRECT("O4:O"&amp;ROW()-1)),""))</f>
        <v/>
      </c>
      <c r="P9" s="7">
        <f t="shared" ca="1" si="4"/>
        <v>1</v>
      </c>
      <c r="Q9" s="7" t="str">
        <f ca="1">IF(AND($A9&lt;&gt;"",$A9&lt;&gt;"TOTAL"),IF(AND([4]PREMIOS_MASTER!$AD7&lt;&gt;"",[4]PREMIOS_MASTER!$AD7&lt;&gt;0),[4]PREMIOS_MASTER!$AD7,""),IF($A9="TOTAL",SUM(INDIRECT("Q4:Q"&amp;ROW()-1)),""))</f>
        <v/>
      </c>
      <c r="R9" s="7" t="str">
        <f ca="1">IF(AND($A9&lt;&gt;"",$A9&lt;&gt;"TOTAL"),IF(AND([4]PREMIOS_MASTER!$AF7&lt;&gt;"",[4]PREMIOS_MASTER!$AF7&lt;&gt;0),[4]PREMIOS_MASTER!$AF7,""),IF($A9="TOTAL",SUM(INDIRECT("R4:R"&amp;ROW()-1)),""))</f>
        <v/>
      </c>
      <c r="S9" s="7">
        <f t="shared" ca="1" si="5"/>
        <v>0</v>
      </c>
      <c r="T9" s="7" t="str">
        <f ca="1">IF(AND($A9&lt;&gt;"",$A9&lt;&gt;"TOTAL"),IF(AND([4]PREMIOS_MASTER!$AI7&lt;&gt;"",[4]PREMIOS_MASTER!$AI7&lt;&gt;0),[4]PREMIOS_MASTER!$AI7,""),IF($A9="TOTAL",SUM(INDIRECT("T4:T"&amp;ROW()-1)),""))</f>
        <v/>
      </c>
      <c r="U9" s="7" t="str">
        <f ca="1">IF(AND($A9&lt;&gt;"",$A9&lt;&gt;"TOTAL"),IF(AND([4]PREMIOS_MASTER!$AK7&lt;&gt;"",[4]PREMIOS_MASTER!$AK7&lt;&gt;0),[4]PREMIOS_MASTER!$AK7,""),IF($A9="TOTAL",SUM(INDIRECT("U4:U"&amp;ROW()-1)),""))</f>
        <v/>
      </c>
      <c r="V9" s="7">
        <f t="shared" ca="1" si="6"/>
        <v>0</v>
      </c>
      <c r="W9" s="7" t="str">
        <f ca="1">IF(AND($A9&lt;&gt;"",$A9&lt;&gt;"TOTAL"),IF(AND([4]PREMIOS_MASTER!$AN7&lt;&gt;"",[4]PREMIOS_MASTER!$AN7&lt;&gt;0),[4]PREMIOS_MASTER!$AN7,""),IF($A9="TOTAL",SUM(INDIRECT("W4:W"&amp;ROW()-1)),""))</f>
        <v/>
      </c>
      <c r="X9" s="7" t="str">
        <f ca="1">IF(AND($A9&lt;&gt;"",$A9&lt;&gt;"TOTAL"),IF(AND([4]PREMIOS_MASTER!$AP7&lt;&gt;"",[4]PREMIOS_MASTER!$AP7&lt;&gt;0),[4]PREMIOS_MASTER!$AP7,""),IF($A9="TOTAL",SUM(INDIRECT("X4:X"&amp;ROW()-1)),""))</f>
        <v/>
      </c>
      <c r="Y9" s="7">
        <f t="shared" ca="1" si="7"/>
        <v>0</v>
      </c>
      <c r="Z9" s="7" t="str">
        <f ca="1">IF(AND($A9&lt;&gt;"",$A9&lt;&gt;"TOTAL"),IF(AND([4]PREMIOS_MASTER!$AS7&lt;&gt;"",[4]PREMIOS_MASTER!$AS7&lt;&gt;0),[4]PREMIOS_MASTER!$AS7,""),IF($A9="TOTAL",SUM(INDIRECT("Z4:Z"&amp;ROW()-1)),""))</f>
        <v/>
      </c>
      <c r="AA9" s="7" t="str">
        <f ca="1">IF(AND($A9&lt;&gt;"",$A9&lt;&gt;"TOTAL"),IF(AND([4]PREMIOS_MASTER!$AU7&lt;&gt;"",[4]PREMIOS_MASTER!$AU7&lt;&gt;0),[4]PREMIOS_MASTER!$AU7,""),IF($A9="TOTAL",SUM(INDIRECT("AA4:AA"&amp;ROW()-1)),""))</f>
        <v/>
      </c>
      <c r="AB9" s="7">
        <f t="shared" ca="1" si="8"/>
        <v>0</v>
      </c>
      <c r="AC9" s="7" t="str">
        <f ca="1">IF(AND($A9&lt;&gt;"",$A9&lt;&gt;"TOTAL"),IF(AND([4]PREMIOS_MASTER!$AX7&lt;&gt;"",[4]PREMIOS_MASTER!$AX7&lt;&gt;0),[4]PREMIOS_MASTER!$AX7,""),IF($A9="TOTAL",SUM(INDIRECT("AC4:AC"&amp;ROW()-1)),""))</f>
        <v/>
      </c>
      <c r="AD9" s="7" t="str">
        <f ca="1">IF(AND($A9&lt;&gt;"",$A9&lt;&gt;"TOTAL"),IF(AND([4]PREMIOS_MASTER!$AZ7&lt;&gt;"",[4]PREMIOS_MASTER!$AZ7&lt;&gt;0),[4]PREMIOS_MASTER!$AZ7,""),IF($A9="TOTAL",SUM(INDIRECT("AD4:AD"&amp;ROW()-1)),""))</f>
        <v/>
      </c>
      <c r="AE9" s="7">
        <f t="shared" ca="1" si="9"/>
        <v>0</v>
      </c>
      <c r="AF9" s="7" t="str">
        <f ca="1">IF(AND($A9&lt;&gt;"",$A9&lt;&gt;"TOTAL"),IF(AND([4]PREMIOS_MASTER!$BC7&lt;&gt;"",[4]PREMIOS_MASTER!$BC7&lt;&gt;0),[4]PREMIOS_MASTER!$BC7,""),IF($A9="TOTAL",SUM(INDIRECT("AF4:AF"&amp;ROW()-1)),""))</f>
        <v/>
      </c>
      <c r="AG9" s="7" t="str">
        <f ca="1">IF(AND($A9&lt;&gt;"",$A9&lt;&gt;"TOTAL"),IF(AND([4]PREMIOS_MASTER!$BE7&lt;&gt;"",[4]PREMIOS_MASTER!$BE7&lt;&gt;0),[4]PREMIOS_MASTER!$BE7,""),IF($A9="TOTAL",SUM(INDIRECT("AG4:AG"&amp;ROW()-1)),""))</f>
        <v/>
      </c>
      <c r="AH9" s="7">
        <f t="shared" ca="1" si="10"/>
        <v>0</v>
      </c>
      <c r="AI9" s="7" t="str">
        <f ca="1">IF(AND($A9&lt;&gt;"",$A9&lt;&gt;"TOTAL"),IF(AND([4]PREMIOS_MASTER!$BH7&lt;&gt;"",[4]PREMIOS_MASTER!$BH7&lt;&gt;0),[4]PREMIOS_MASTER!$BH7,""),IF($A9="TOTAL",SUM(INDIRECT("AI4:AI"&amp;ROW()-1)),""))</f>
        <v/>
      </c>
      <c r="AJ9" s="7" t="str">
        <f ca="1">IF(AND($A9&lt;&gt;"",$A9&lt;&gt;"TOTAL"),IF(AND([4]PREMIOS_MASTER!$BJ7&lt;&gt;"",[4]PREMIOS_MASTER!$BJ7&lt;&gt;0),[4]PREMIOS_MASTER!$BJ7,""),IF($A9="TOTAL",SUM(INDIRECT("AJ4:AJ"&amp;ROW()-1)),""))</f>
        <v/>
      </c>
      <c r="AK9" s="7">
        <f t="shared" ca="1" si="11"/>
        <v>0</v>
      </c>
      <c r="AL9" s="7" t="str">
        <f ca="1">IF(AND($A9&lt;&gt;"",$A9&lt;&gt;"TOTAL"),IF(AND([4]PREMIOS_MASTER!$BM7&lt;&gt;"",[4]PREMIOS_MASTER!$BM7&lt;&gt;0),[4]PREMIOS_MASTER!$BM7,""),IF($A9="TOTAL",SUM(INDIRECT("AL4:AL"&amp;ROW()-1)),""))</f>
        <v/>
      </c>
      <c r="AM9" s="7" t="str">
        <f ca="1">IF(AND($A9&lt;&gt;"",$A9&lt;&gt;"TOTAL"),IF(AND([4]PREMIOS_MASTER!$BO7&lt;&gt;"",[4]PREMIOS_MASTER!$BO7&lt;&gt;0),[4]PREMIOS_MASTER!$BO7,""),IF($A9="TOTAL",SUM(INDIRECT("AM4:AM"&amp;ROW()-1)),""))</f>
        <v/>
      </c>
      <c r="AN9" s="7">
        <f t="shared" ca="1" si="12"/>
        <v>0</v>
      </c>
      <c r="AO9" s="7" t="str">
        <f ca="1">IF(AND($A9&lt;&gt;"",$A9&lt;&gt;"TOTAL"),IF(AND([4]PREMIOS_MASTER!$BR7&lt;&gt;"",[4]PREMIOS_MASTER!$BR7&lt;&gt;0),[4]PREMIOS_MASTER!$BR7,""),IF($A9="TOTAL",SUM(INDIRECT("AO4:AO"&amp;ROW()-1)),""))</f>
        <v/>
      </c>
      <c r="AP9" s="7" t="str">
        <f ca="1">IF(AND($A9&lt;&gt;"",$A9&lt;&gt;"TOTAL"),IF(AND([4]PREMIOS_MASTER!$BT7&lt;&gt;"",[4]PREMIOS_MASTER!$BT7&lt;&gt;0),[4]PREMIOS_MASTER!$BT7,""),IF($A9="TOTAL",SUM(INDIRECT("AP4:AP"&amp;ROW()-1)),""))</f>
        <v/>
      </c>
      <c r="AQ9" s="7">
        <f t="shared" ca="1" si="13"/>
        <v>0</v>
      </c>
      <c r="AR9" s="7" t="str">
        <f ca="1">IF(AND($A9&lt;&gt;"",$A9&lt;&gt;"TOTAL"),IF(AND([4]PREMIOS_MASTER!$BW7&lt;&gt;"",[4]PREMIOS_MASTER!$BW7&lt;&gt;0),[4]PREMIOS_MASTER!$BW7,""),IF($A9="TOTAL",SUM(INDIRECT("AR4:AR"&amp;ROW()-1)),""))</f>
        <v/>
      </c>
      <c r="AS9" s="7" t="str">
        <f ca="1">IF(AND($A9&lt;&gt;"",$A9&lt;&gt;"TOTAL"),IF(AND([4]PREMIOS_MASTER!$BY7&lt;&gt;"",[4]PREMIOS_MASTER!$BY7&lt;&gt;0),[4]PREMIOS_MASTER!$BY7,""),IF($A9="TOTAL",SUM(INDIRECT("AS4:AS"&amp;ROW()-1)),""))</f>
        <v/>
      </c>
      <c r="AT9" s="7">
        <f t="shared" ca="1" si="14"/>
        <v>0</v>
      </c>
      <c r="AU9" s="7" t="str">
        <f ca="1">IF(AND($A9&lt;&gt;"",$A9&lt;&gt;"TOTAL"),IF(AND([4]PREMIOS_MASTER!$CB7&lt;&gt;"",[4]PREMIOS_MASTER!$CB7&lt;&gt;0),[4]PREMIOS_MASTER!$CB7,""),IF($A9="TOTAL",SUM(INDIRECT("AU4:AU"&amp;ROW()-1)),""))</f>
        <v/>
      </c>
      <c r="AV9" s="7" t="str">
        <f ca="1">IF(AND($A9&lt;&gt;"",$A9&lt;&gt;"TOTAL"),IF(AND([4]PREMIOS_MASTER!$CD7&lt;&gt;"",[4]PREMIOS_MASTER!$CD7&lt;&gt;0),[4]PREMIOS_MASTER!$CD7,""),IF($A9="TOTAL",SUM(INDIRECT("AV4:AV"&amp;ROW()-1)),""))</f>
        <v/>
      </c>
      <c r="AW9" s="7">
        <f t="shared" ca="1" si="15"/>
        <v>0</v>
      </c>
      <c r="AX9" s="7" t="str">
        <f ca="1">IF(AND($A9&lt;&gt;"",$A9&lt;&gt;"TOTAL"),IF(AND([4]PREMIOS_MASTER!$CG7&lt;&gt;"",[4]PREMIOS_MASTER!$CG7&lt;&gt;0),[4]PREMIOS_MASTER!$CG7,""),IF($A9="TOTAL",SUM(INDIRECT("AX4:AX"&amp;ROW()-1)),""))</f>
        <v/>
      </c>
      <c r="AY9" s="7" t="str">
        <f ca="1">IF(AND($A9&lt;&gt;"",$A9&lt;&gt;"TOTAL"),IF(AND([4]PREMIOS_MASTER!$CI7&lt;&gt;"",[4]PREMIOS_MASTER!$CI7&lt;&gt;0),[4]PREMIOS_MASTER!$CI7,""),IF($A9="TOTAL",SUM(INDIRECT("AY4:AY"&amp;ROW()-1)),""))</f>
        <v/>
      </c>
      <c r="AZ9" s="7">
        <f t="shared" ca="1" si="16"/>
        <v>0</v>
      </c>
      <c r="BA9" s="7" t="str">
        <f ca="1">IF(AND($A9&lt;&gt;"",$A9&lt;&gt;"TOTAL"),IF(AND([4]PREMIOS_MASTER!$CL7&lt;&gt;"",[4]PREMIOS_MASTER!$CL7&lt;&gt;0),[4]PREMIOS_MASTER!$CL7,""),IF($A9="TOTAL",SUM(INDIRECT("BA4:BA"&amp;ROW()-1)),""))</f>
        <v/>
      </c>
      <c r="BB9" s="7" t="str">
        <f ca="1">IF(AND($A9&lt;&gt;"",$A9&lt;&gt;"TOTAL"),IF(AND([4]PREMIOS_MASTER!$CN7&lt;&gt;"",[4]PREMIOS_MASTER!$CN7&lt;&gt;0),[4]PREMIOS_MASTER!$CN7,""),IF($A9="TOTAL",SUM(INDIRECT("BB4:BB"&amp;ROW()-1)),""))</f>
        <v/>
      </c>
      <c r="BC9" s="7">
        <f t="shared" ca="1" si="17"/>
        <v>0</v>
      </c>
      <c r="BD9" s="7" t="str">
        <f ca="1">IF(AND($A9&lt;&gt;"",$A9&lt;&gt;"TOTAL"),IF(AND([4]PREMIOS_MASTER!$CQ7&lt;&gt;"",[4]PREMIOS_MASTER!$CQ7&lt;&gt;0),[4]PREMIOS_MASTER!$CQ7,""),IF($A9="TOTAL",SUM(INDIRECT("BD4:BD"&amp;ROW()-1)),""))</f>
        <v/>
      </c>
      <c r="BE9" s="7" t="str">
        <f ca="1">IF(AND($A9&lt;&gt;"",$A9&lt;&gt;"TOTAL"),IF(AND([4]PREMIOS_MASTER!$CS7&lt;&gt;"",[4]PREMIOS_MASTER!$CS7&lt;&gt;0),[4]PREMIOS_MASTER!$CS7,""),IF($A9="TOTAL",SUM(INDIRECT("BE4:BE"&amp;ROW()-1)),""))</f>
        <v/>
      </c>
      <c r="BF9" s="7">
        <f t="shared" ca="1" si="18"/>
        <v>0</v>
      </c>
    </row>
    <row r="10" spans="1:58" x14ac:dyDescent="0.2">
      <c r="A10" s="12" t="str">
        <f>IF([4]PREMIOS_MASTER!$D8&lt;&gt;"",[4]PREMIOS_MASTER!$D8,IF(AND([4]PREMIOS_MASTER!$D8="",[4]PREMIOS_MASTER!$D9="",[4]PREMIOS_MASTER!$D7=""),"","TOTAL"))</f>
        <v>Máster universitario en Intervención e Innovación Educativa</v>
      </c>
      <c r="B10" s="7" t="str">
        <f ca="1">IF(AND($A10&lt;&gt;"",$A10&lt;&gt;"TOTAL"),IF(AND([4]PREMIOS_MASTER!$E8&lt;&gt;"",[4]PREMIOS_MASTER!$E8&lt;&gt;0),[4]PREMIOS_MASTER!$E8,""),IF($A10="TOTAL",SUM(INDIRECT("B4:B"&amp;ROW()-1)),""))</f>
        <v/>
      </c>
      <c r="C10" s="7" t="str">
        <f ca="1">IF(AND($A10&lt;&gt;"",$A10&lt;&gt;"TOTAL"),IF(AND([4]PREMIOS_MASTER!$G8&lt;&gt;"",[4]PREMIOS_MASTER!$G8&lt;&gt;0),[4]PREMIOS_MASTER!$G8,""),IF($A10="TOTAL",SUM(INDIRECT("C4:C"&amp;ROW()-1)),""))</f>
        <v/>
      </c>
      <c r="D10" s="7">
        <f t="shared" ca="1" si="0"/>
        <v>0</v>
      </c>
      <c r="E10" s="7" t="str">
        <f ca="1">IF(AND($A10&lt;&gt;"",$A10&lt;&gt;"TOTAL"),IF(AND([4]PREMIOS_MASTER!$J8&lt;&gt;"",[4]PREMIOS_MASTER!$J8&lt;&gt;0),[4]PREMIOS_MASTER!$J8,""),IF($A10="TOTAL",SUM(INDIRECT("E4:E"&amp;ROW()-1)),""))</f>
        <v/>
      </c>
      <c r="F10" s="7" t="str">
        <f ca="1">IF(AND($A10&lt;&gt;"",$A10&lt;&gt;"TOTAL"),IF(AND([4]PREMIOS_MASTER!$L8&lt;&gt;"",[4]PREMIOS_MASTER!$L8&lt;&gt;0),[4]PREMIOS_MASTER!$L8,""),IF($A10="TOTAL",SUM(INDIRECT("F4:F"&amp;ROW()-1)),""))</f>
        <v/>
      </c>
      <c r="G10" s="7">
        <f t="shared" ca="1" si="1"/>
        <v>0</v>
      </c>
      <c r="H10" s="7" t="str">
        <f ca="1">IF(AND($A10&lt;&gt;"",$A10&lt;&gt;"TOTAL"),IF(AND([4]PREMIOS_MASTER!$O8&lt;&gt;"",[4]PREMIOS_MASTER!$O8&lt;&gt;0),[4]PREMIOS_MASTER!$O8,""),IF($A10="TOTAL",SUM(INDIRECT("H4:H"&amp;ROW()-1)),""))</f>
        <v/>
      </c>
      <c r="I10" s="7" t="str">
        <f ca="1">IF(AND($A10&lt;&gt;"",$A10&lt;&gt;"TOTAL"),IF(AND([4]PREMIOS_MASTER!$Q8&lt;&gt;"",[4]PREMIOS_MASTER!$Q8&lt;&gt;0),[4]PREMIOS_MASTER!$Q8,""),IF($A10="TOTAL",SUM(INDIRECT("I4:I"&amp;ROW()-1)),""))</f>
        <v/>
      </c>
      <c r="J10" s="7">
        <f t="shared" ca="1" si="2"/>
        <v>0</v>
      </c>
      <c r="K10" s="7" t="str">
        <f ca="1">IF(AND($A10&lt;&gt;"",$A10&lt;&gt;"TOTAL"),IF(AND([4]PREMIOS_MASTER!$T8&lt;&gt;"",[4]PREMIOS_MASTER!$T8&lt;&gt;0),[4]PREMIOS_MASTER!$T8,""),IF($A10="TOTAL",SUM(INDIRECT("K4:K"&amp;ROW()-1)),""))</f>
        <v/>
      </c>
      <c r="L10" s="7" t="str">
        <f ca="1">IF(AND($A10&lt;&gt;"",$A10&lt;&gt;"TOTAL"),IF(AND([4]PREMIOS_MASTER!$V8&lt;&gt;"",[4]PREMIOS_MASTER!$V8&lt;&gt;0),[4]PREMIOS_MASTER!$V8,""),IF($A10="TOTAL",SUM(INDIRECT("L4:L"&amp;ROW()-1)),""))</f>
        <v/>
      </c>
      <c r="M10" s="7">
        <f t="shared" ca="1" si="3"/>
        <v>0</v>
      </c>
      <c r="N10" s="7">
        <f ca="1">IF(AND($A10&lt;&gt;"",$A10&lt;&gt;"TOTAL"),IF(AND([4]PREMIOS_MASTER!$Y8&lt;&gt;"",[4]PREMIOS_MASTER!$Y8&lt;&gt;0),[4]PREMIOS_MASTER!$Y8,""),IF($A10="TOTAL",SUM(INDIRECT("N4:N"&amp;ROW()-1)),""))</f>
        <v>1</v>
      </c>
      <c r="O10" s="7" t="str">
        <f ca="1">IF(AND($A10&lt;&gt;"",$A10&lt;&gt;"TOTAL"),IF(AND([4]PREMIOS_MASTER!$AA8&lt;&gt;"",[4]PREMIOS_MASTER!$AA8&lt;&gt;0),[4]PREMIOS_MASTER!$AA8,""),IF($A10="TOTAL",SUM(INDIRECT("O4:O"&amp;ROW()-1)),""))</f>
        <v/>
      </c>
      <c r="P10" s="7">
        <f t="shared" ca="1" si="4"/>
        <v>1</v>
      </c>
      <c r="Q10" s="7" t="str">
        <f ca="1">IF(AND($A10&lt;&gt;"",$A10&lt;&gt;"TOTAL"),IF(AND([4]PREMIOS_MASTER!$AD8&lt;&gt;"",[4]PREMIOS_MASTER!$AD8&lt;&gt;0),[4]PREMIOS_MASTER!$AD8,""),IF($A10="TOTAL",SUM(INDIRECT("Q4:Q"&amp;ROW()-1)),""))</f>
        <v/>
      </c>
      <c r="R10" s="7" t="str">
        <f ca="1">IF(AND($A10&lt;&gt;"",$A10&lt;&gt;"TOTAL"),IF(AND([4]PREMIOS_MASTER!$AF8&lt;&gt;"",[4]PREMIOS_MASTER!$AF8&lt;&gt;0),[4]PREMIOS_MASTER!$AF8,""),IF($A10="TOTAL",SUM(INDIRECT("R4:R"&amp;ROW()-1)),""))</f>
        <v/>
      </c>
      <c r="S10" s="7">
        <f t="shared" ca="1" si="5"/>
        <v>0</v>
      </c>
      <c r="T10" s="7" t="str">
        <f ca="1">IF(AND($A10&lt;&gt;"",$A10&lt;&gt;"TOTAL"),IF(AND([4]PREMIOS_MASTER!$AI8&lt;&gt;"",[4]PREMIOS_MASTER!$AI8&lt;&gt;0),[4]PREMIOS_MASTER!$AI8,""),IF($A10="TOTAL",SUM(INDIRECT("T4:T"&amp;ROW()-1)),""))</f>
        <v/>
      </c>
      <c r="U10" s="7" t="str">
        <f ca="1">IF(AND($A10&lt;&gt;"",$A10&lt;&gt;"TOTAL"),IF(AND([4]PREMIOS_MASTER!$AK8&lt;&gt;"",[4]PREMIOS_MASTER!$AK8&lt;&gt;0),[4]PREMIOS_MASTER!$AK8,""),IF($A10="TOTAL",SUM(INDIRECT("U4:U"&amp;ROW()-1)),""))</f>
        <v/>
      </c>
      <c r="V10" s="7">
        <f t="shared" ca="1" si="6"/>
        <v>0</v>
      </c>
      <c r="W10" s="7" t="str">
        <f ca="1">IF(AND($A10&lt;&gt;"",$A10&lt;&gt;"TOTAL"),IF(AND([4]PREMIOS_MASTER!$AN8&lt;&gt;"",[4]PREMIOS_MASTER!$AN8&lt;&gt;0),[4]PREMIOS_MASTER!$AN8,""),IF($A10="TOTAL",SUM(INDIRECT("W4:W"&amp;ROW()-1)),""))</f>
        <v/>
      </c>
      <c r="X10" s="7" t="str">
        <f ca="1">IF(AND($A10&lt;&gt;"",$A10&lt;&gt;"TOTAL"),IF(AND([4]PREMIOS_MASTER!$AP8&lt;&gt;"",[4]PREMIOS_MASTER!$AP8&lt;&gt;0),[4]PREMIOS_MASTER!$AP8,""),IF($A10="TOTAL",SUM(INDIRECT("X4:X"&amp;ROW()-1)),""))</f>
        <v/>
      </c>
      <c r="Y10" s="7">
        <f t="shared" ca="1" si="7"/>
        <v>0</v>
      </c>
      <c r="Z10" s="7" t="str">
        <f ca="1">IF(AND($A10&lt;&gt;"",$A10&lt;&gt;"TOTAL"),IF(AND([4]PREMIOS_MASTER!$AS8&lt;&gt;"",[4]PREMIOS_MASTER!$AS8&lt;&gt;0),[4]PREMIOS_MASTER!$AS8,""),IF($A10="TOTAL",SUM(INDIRECT("Z4:Z"&amp;ROW()-1)),""))</f>
        <v/>
      </c>
      <c r="AA10" s="7" t="str">
        <f ca="1">IF(AND($A10&lt;&gt;"",$A10&lt;&gt;"TOTAL"),IF(AND([4]PREMIOS_MASTER!$AU8&lt;&gt;"",[4]PREMIOS_MASTER!$AU8&lt;&gt;0),[4]PREMIOS_MASTER!$AU8,""),IF($A10="TOTAL",SUM(INDIRECT("AA4:AA"&amp;ROW()-1)),""))</f>
        <v/>
      </c>
      <c r="AB10" s="7">
        <f t="shared" ca="1" si="8"/>
        <v>0</v>
      </c>
      <c r="AC10" s="7" t="str">
        <f ca="1">IF(AND($A10&lt;&gt;"",$A10&lt;&gt;"TOTAL"),IF(AND([4]PREMIOS_MASTER!$AX8&lt;&gt;"",[4]PREMIOS_MASTER!$AX8&lt;&gt;0),[4]PREMIOS_MASTER!$AX8,""),IF($A10="TOTAL",SUM(INDIRECT("AC4:AC"&amp;ROW()-1)),""))</f>
        <v/>
      </c>
      <c r="AD10" s="7" t="str">
        <f ca="1">IF(AND($A10&lt;&gt;"",$A10&lt;&gt;"TOTAL"),IF(AND([4]PREMIOS_MASTER!$AZ8&lt;&gt;"",[4]PREMIOS_MASTER!$AZ8&lt;&gt;0),[4]PREMIOS_MASTER!$AZ8,""),IF($A10="TOTAL",SUM(INDIRECT("AD4:AD"&amp;ROW()-1)),""))</f>
        <v/>
      </c>
      <c r="AE10" s="7">
        <f t="shared" ca="1" si="9"/>
        <v>0</v>
      </c>
      <c r="AF10" s="7" t="str">
        <f ca="1">IF(AND($A10&lt;&gt;"",$A10&lt;&gt;"TOTAL"),IF(AND([4]PREMIOS_MASTER!$BC8&lt;&gt;"",[4]PREMIOS_MASTER!$BC8&lt;&gt;0),[4]PREMIOS_MASTER!$BC8,""),IF($A10="TOTAL",SUM(INDIRECT("AF4:AF"&amp;ROW()-1)),""))</f>
        <v/>
      </c>
      <c r="AG10" s="7" t="str">
        <f ca="1">IF(AND($A10&lt;&gt;"",$A10&lt;&gt;"TOTAL"),IF(AND([4]PREMIOS_MASTER!$BE8&lt;&gt;"",[4]PREMIOS_MASTER!$BE8&lt;&gt;0),[4]PREMIOS_MASTER!$BE8,""),IF($A10="TOTAL",SUM(INDIRECT("AG4:AG"&amp;ROW()-1)),""))</f>
        <v/>
      </c>
      <c r="AH10" s="7">
        <f t="shared" ca="1" si="10"/>
        <v>0</v>
      </c>
      <c r="AI10" s="7" t="str">
        <f ca="1">IF(AND($A10&lt;&gt;"",$A10&lt;&gt;"TOTAL"),IF(AND([4]PREMIOS_MASTER!$BH8&lt;&gt;"",[4]PREMIOS_MASTER!$BH8&lt;&gt;0),[4]PREMIOS_MASTER!$BH8,""),IF($A10="TOTAL",SUM(INDIRECT("AI4:AI"&amp;ROW()-1)),""))</f>
        <v/>
      </c>
      <c r="AJ10" s="7" t="str">
        <f ca="1">IF(AND($A10&lt;&gt;"",$A10&lt;&gt;"TOTAL"),IF(AND([4]PREMIOS_MASTER!$BJ8&lt;&gt;"",[4]PREMIOS_MASTER!$BJ8&lt;&gt;0),[4]PREMIOS_MASTER!$BJ8,""),IF($A10="TOTAL",SUM(INDIRECT("AJ4:AJ"&amp;ROW()-1)),""))</f>
        <v/>
      </c>
      <c r="AK10" s="7">
        <f t="shared" ca="1" si="11"/>
        <v>0</v>
      </c>
      <c r="AL10" s="7" t="str">
        <f ca="1">IF(AND($A10&lt;&gt;"",$A10&lt;&gt;"TOTAL"),IF(AND([4]PREMIOS_MASTER!$BM8&lt;&gt;"",[4]PREMIOS_MASTER!$BM8&lt;&gt;0),[4]PREMIOS_MASTER!$BM8,""),IF($A10="TOTAL",SUM(INDIRECT("AL4:AL"&amp;ROW()-1)),""))</f>
        <v/>
      </c>
      <c r="AM10" s="7" t="str">
        <f ca="1">IF(AND($A10&lt;&gt;"",$A10&lt;&gt;"TOTAL"),IF(AND([4]PREMIOS_MASTER!$BO8&lt;&gt;"",[4]PREMIOS_MASTER!$BO8&lt;&gt;0),[4]PREMIOS_MASTER!$BO8,""),IF($A10="TOTAL",SUM(INDIRECT("AM4:AM"&amp;ROW()-1)),""))</f>
        <v/>
      </c>
      <c r="AN10" s="7">
        <f t="shared" ca="1" si="12"/>
        <v>0</v>
      </c>
      <c r="AO10" s="7" t="str">
        <f ca="1">IF(AND($A10&lt;&gt;"",$A10&lt;&gt;"TOTAL"),IF(AND([4]PREMIOS_MASTER!$BR8&lt;&gt;"",[4]PREMIOS_MASTER!$BR8&lt;&gt;0),[4]PREMIOS_MASTER!$BR8,""),IF($A10="TOTAL",SUM(INDIRECT("AO4:AO"&amp;ROW()-1)),""))</f>
        <v/>
      </c>
      <c r="AP10" s="7" t="str">
        <f ca="1">IF(AND($A10&lt;&gt;"",$A10&lt;&gt;"TOTAL"),IF(AND([4]PREMIOS_MASTER!$BT8&lt;&gt;"",[4]PREMIOS_MASTER!$BT8&lt;&gt;0),[4]PREMIOS_MASTER!$BT8,""),IF($A10="TOTAL",SUM(INDIRECT("AP4:AP"&amp;ROW()-1)),""))</f>
        <v/>
      </c>
      <c r="AQ10" s="7">
        <f t="shared" ca="1" si="13"/>
        <v>0</v>
      </c>
      <c r="AR10" s="7" t="str">
        <f ca="1">IF(AND($A10&lt;&gt;"",$A10&lt;&gt;"TOTAL"),IF(AND([4]PREMIOS_MASTER!$BW8&lt;&gt;"",[4]PREMIOS_MASTER!$BW8&lt;&gt;0),[4]PREMIOS_MASTER!$BW8,""),IF($A10="TOTAL",SUM(INDIRECT("AR4:AR"&amp;ROW()-1)),""))</f>
        <v/>
      </c>
      <c r="AS10" s="7" t="str">
        <f ca="1">IF(AND($A10&lt;&gt;"",$A10&lt;&gt;"TOTAL"),IF(AND([4]PREMIOS_MASTER!$BY8&lt;&gt;"",[4]PREMIOS_MASTER!$BY8&lt;&gt;0),[4]PREMIOS_MASTER!$BY8,""),IF($A10="TOTAL",SUM(INDIRECT("AS4:AS"&amp;ROW()-1)),""))</f>
        <v/>
      </c>
      <c r="AT10" s="7">
        <f t="shared" ca="1" si="14"/>
        <v>0</v>
      </c>
      <c r="AU10" s="7" t="str">
        <f ca="1">IF(AND($A10&lt;&gt;"",$A10&lt;&gt;"TOTAL"),IF(AND([4]PREMIOS_MASTER!$CB8&lt;&gt;"",[4]PREMIOS_MASTER!$CB8&lt;&gt;0),[4]PREMIOS_MASTER!$CB8,""),IF($A10="TOTAL",SUM(INDIRECT("AU4:AU"&amp;ROW()-1)),""))</f>
        <v/>
      </c>
      <c r="AV10" s="7" t="str">
        <f ca="1">IF(AND($A10&lt;&gt;"",$A10&lt;&gt;"TOTAL"),IF(AND([4]PREMIOS_MASTER!$CD8&lt;&gt;"",[4]PREMIOS_MASTER!$CD8&lt;&gt;0),[4]PREMIOS_MASTER!$CD8,""),IF($A10="TOTAL",SUM(INDIRECT("AV4:AV"&amp;ROW()-1)),""))</f>
        <v/>
      </c>
      <c r="AW10" s="7">
        <f t="shared" ca="1" si="15"/>
        <v>0</v>
      </c>
      <c r="AX10" s="7" t="str">
        <f ca="1">IF(AND($A10&lt;&gt;"",$A10&lt;&gt;"TOTAL"),IF(AND([4]PREMIOS_MASTER!$CG8&lt;&gt;"",[4]PREMIOS_MASTER!$CG8&lt;&gt;0),[4]PREMIOS_MASTER!$CG8,""),IF($A10="TOTAL",SUM(INDIRECT("AX4:AX"&amp;ROW()-1)),""))</f>
        <v/>
      </c>
      <c r="AY10" s="7" t="str">
        <f ca="1">IF(AND($A10&lt;&gt;"",$A10&lt;&gt;"TOTAL"),IF(AND([4]PREMIOS_MASTER!$CI8&lt;&gt;"",[4]PREMIOS_MASTER!$CI8&lt;&gt;0),[4]PREMIOS_MASTER!$CI8,""),IF($A10="TOTAL",SUM(INDIRECT("AY4:AY"&amp;ROW()-1)),""))</f>
        <v/>
      </c>
      <c r="AZ10" s="7">
        <f t="shared" ca="1" si="16"/>
        <v>0</v>
      </c>
      <c r="BA10" s="7" t="str">
        <f ca="1">IF(AND($A10&lt;&gt;"",$A10&lt;&gt;"TOTAL"),IF(AND([4]PREMIOS_MASTER!$CL8&lt;&gt;"",[4]PREMIOS_MASTER!$CL8&lt;&gt;0),[4]PREMIOS_MASTER!$CL8,""),IF($A10="TOTAL",SUM(INDIRECT("BA4:BA"&amp;ROW()-1)),""))</f>
        <v/>
      </c>
      <c r="BB10" s="7" t="str">
        <f ca="1">IF(AND($A10&lt;&gt;"",$A10&lt;&gt;"TOTAL"),IF(AND([4]PREMIOS_MASTER!$CN8&lt;&gt;"",[4]PREMIOS_MASTER!$CN8&lt;&gt;0),[4]PREMIOS_MASTER!$CN8,""),IF($A10="TOTAL",SUM(INDIRECT("BB4:BB"&amp;ROW()-1)),""))</f>
        <v/>
      </c>
      <c r="BC10" s="7">
        <f t="shared" ca="1" si="17"/>
        <v>0</v>
      </c>
      <c r="BD10" s="7" t="str">
        <f ca="1">IF(AND($A10&lt;&gt;"",$A10&lt;&gt;"TOTAL"),IF(AND([4]PREMIOS_MASTER!$CQ8&lt;&gt;"",[4]PREMIOS_MASTER!$CQ8&lt;&gt;0),[4]PREMIOS_MASTER!$CQ8,""),IF($A10="TOTAL",SUM(INDIRECT("BD4:BD"&amp;ROW()-1)),""))</f>
        <v/>
      </c>
      <c r="BE10" s="7" t="str">
        <f ca="1">IF(AND($A10&lt;&gt;"",$A10&lt;&gt;"TOTAL"),IF(AND([4]PREMIOS_MASTER!$CS8&lt;&gt;"",[4]PREMIOS_MASTER!$CS8&lt;&gt;0),[4]PREMIOS_MASTER!$CS8,""),IF($A10="TOTAL",SUM(INDIRECT("BE4:BE"&amp;ROW()-1)),""))</f>
        <v/>
      </c>
      <c r="BF10" s="7">
        <f t="shared" ca="1" si="18"/>
        <v>0</v>
      </c>
    </row>
    <row r="11" spans="1:58" x14ac:dyDescent="0.2">
      <c r="A11" s="12" t="str">
        <f>IF([4]PREMIOS_MASTER!$D9&lt;&gt;"",[4]PREMIOS_MASTER!$D9,IF(AND([4]PREMIOS_MASTER!$D9="",[4]PREMIOS_MASTER!$D10="",[4]PREMIOS_MASTER!$D8=""),"","TOTAL"))</f>
        <v>Máster universitario en Investigación en Bases Psicológicas de la Actividad Físico-Deportiva</v>
      </c>
      <c r="B11" s="7" t="str">
        <f ca="1">IF(AND($A11&lt;&gt;"",$A11&lt;&gt;"TOTAL"),IF(AND([4]PREMIOS_MASTER!$E9&lt;&gt;"",[4]PREMIOS_MASTER!$E9&lt;&gt;0),[4]PREMIOS_MASTER!$E9,""),IF($A11="TOTAL",SUM(INDIRECT("B4:B"&amp;ROW()-1)),""))</f>
        <v/>
      </c>
      <c r="C11" s="7">
        <f ca="1">IF(AND($A11&lt;&gt;"",$A11&lt;&gt;"TOTAL"),IF(AND([4]PREMIOS_MASTER!$G9&lt;&gt;"",[4]PREMIOS_MASTER!$G9&lt;&gt;0),[4]PREMIOS_MASTER!$G9,""),IF($A11="TOTAL",SUM(INDIRECT("C4:C"&amp;ROW()-1)),""))</f>
        <v>1</v>
      </c>
      <c r="D11" s="7">
        <f t="shared" ca="1" si="0"/>
        <v>1</v>
      </c>
      <c r="E11" s="7" t="str">
        <f ca="1">IF(AND($A11&lt;&gt;"",$A11&lt;&gt;"TOTAL"),IF(AND([4]PREMIOS_MASTER!$J9&lt;&gt;"",[4]PREMIOS_MASTER!$J9&lt;&gt;0),[4]PREMIOS_MASTER!$J9,""),IF($A11="TOTAL",SUM(INDIRECT("E4:E"&amp;ROW()-1)),""))</f>
        <v/>
      </c>
      <c r="F11" s="7" t="str">
        <f ca="1">IF(AND($A11&lt;&gt;"",$A11&lt;&gt;"TOTAL"),IF(AND([4]PREMIOS_MASTER!$L9&lt;&gt;"",[4]PREMIOS_MASTER!$L9&lt;&gt;0),[4]PREMIOS_MASTER!$L9,""),IF($A11="TOTAL",SUM(INDIRECT("F4:F"&amp;ROW()-1)),""))</f>
        <v/>
      </c>
      <c r="G11" s="7">
        <f t="shared" ca="1" si="1"/>
        <v>0</v>
      </c>
      <c r="H11" s="7" t="str">
        <f ca="1">IF(AND($A11&lt;&gt;"",$A11&lt;&gt;"TOTAL"),IF(AND([4]PREMIOS_MASTER!$O9&lt;&gt;"",[4]PREMIOS_MASTER!$O9&lt;&gt;0),[4]PREMIOS_MASTER!$O9,""),IF($A11="TOTAL",SUM(INDIRECT("H4:H"&amp;ROW()-1)),""))</f>
        <v/>
      </c>
      <c r="I11" s="7">
        <f ca="1">IF(AND($A11&lt;&gt;"",$A11&lt;&gt;"TOTAL"),IF(AND([4]PREMIOS_MASTER!$Q9&lt;&gt;"",[4]PREMIOS_MASTER!$Q9&lt;&gt;0),[4]PREMIOS_MASTER!$Q9,""),IF($A11="TOTAL",SUM(INDIRECT("I4:I"&amp;ROW()-1)),""))</f>
        <v>1</v>
      </c>
      <c r="J11" s="7">
        <f t="shared" ca="1" si="2"/>
        <v>1</v>
      </c>
      <c r="K11" s="7">
        <f ca="1">IF(AND($A11&lt;&gt;"",$A11&lt;&gt;"TOTAL"),IF(AND([4]PREMIOS_MASTER!$T9&lt;&gt;"",[4]PREMIOS_MASTER!$T9&lt;&gt;0),[4]PREMIOS_MASTER!$T9,""),IF($A11="TOTAL",SUM(INDIRECT("K4:K"&amp;ROW()-1)),""))</f>
        <v>1</v>
      </c>
      <c r="L11" s="7" t="str">
        <f ca="1">IF(AND($A11&lt;&gt;"",$A11&lt;&gt;"TOTAL"),IF(AND([4]PREMIOS_MASTER!$V9&lt;&gt;"",[4]PREMIOS_MASTER!$V9&lt;&gt;0),[4]PREMIOS_MASTER!$V9,""),IF($A11="TOTAL",SUM(INDIRECT("L4:L"&amp;ROW()-1)),""))</f>
        <v/>
      </c>
      <c r="M11" s="7">
        <f t="shared" ca="1" si="3"/>
        <v>1</v>
      </c>
      <c r="N11" s="7" t="str">
        <f ca="1">IF(AND($A11&lt;&gt;"",$A11&lt;&gt;"TOTAL"),IF(AND([4]PREMIOS_MASTER!$Y9&lt;&gt;"",[4]PREMIOS_MASTER!$Y9&lt;&gt;0),[4]PREMIOS_MASTER!$Y9,""),IF($A11="TOTAL",SUM(INDIRECT("N4:N"&amp;ROW()-1)),""))</f>
        <v/>
      </c>
      <c r="O11" s="7" t="str">
        <f ca="1">IF(AND($A11&lt;&gt;"",$A11&lt;&gt;"TOTAL"),IF(AND([4]PREMIOS_MASTER!$AA9&lt;&gt;"",[4]PREMIOS_MASTER!$AA9&lt;&gt;0),[4]PREMIOS_MASTER!$AA9,""),IF($A11="TOTAL",SUM(INDIRECT("O4:O"&amp;ROW()-1)),""))</f>
        <v/>
      </c>
      <c r="P11" s="7">
        <f t="shared" ca="1" si="4"/>
        <v>0</v>
      </c>
      <c r="Q11" s="7" t="str">
        <f ca="1">IF(AND($A11&lt;&gt;"",$A11&lt;&gt;"TOTAL"),IF(AND([4]PREMIOS_MASTER!$AD9&lt;&gt;"",[4]PREMIOS_MASTER!$AD9&lt;&gt;0),[4]PREMIOS_MASTER!$AD9,""),IF($A11="TOTAL",SUM(INDIRECT("Q4:Q"&amp;ROW()-1)),""))</f>
        <v/>
      </c>
      <c r="R11" s="7" t="str">
        <f ca="1">IF(AND($A11&lt;&gt;"",$A11&lt;&gt;"TOTAL"),IF(AND([4]PREMIOS_MASTER!$AF9&lt;&gt;"",[4]PREMIOS_MASTER!$AF9&lt;&gt;0),[4]PREMIOS_MASTER!$AF9,""),IF($A11="TOTAL",SUM(INDIRECT("R4:R"&amp;ROW()-1)),""))</f>
        <v/>
      </c>
      <c r="S11" s="7">
        <f t="shared" ca="1" si="5"/>
        <v>0</v>
      </c>
      <c r="T11" s="7" t="str">
        <f ca="1">IF(AND($A11&lt;&gt;"",$A11&lt;&gt;"TOTAL"),IF(AND([4]PREMIOS_MASTER!$AI9&lt;&gt;"",[4]PREMIOS_MASTER!$AI9&lt;&gt;0),[4]PREMIOS_MASTER!$AI9,""),IF($A11="TOTAL",SUM(INDIRECT("T4:T"&amp;ROW()-1)),""))</f>
        <v/>
      </c>
      <c r="U11" s="7" t="str">
        <f ca="1">IF(AND($A11&lt;&gt;"",$A11&lt;&gt;"TOTAL"),IF(AND([4]PREMIOS_MASTER!$AK9&lt;&gt;"",[4]PREMIOS_MASTER!$AK9&lt;&gt;0),[4]PREMIOS_MASTER!$AK9,""),IF($A11="TOTAL",SUM(INDIRECT("U4:U"&amp;ROW()-1)),""))</f>
        <v/>
      </c>
      <c r="V11" s="7">
        <f t="shared" ca="1" si="6"/>
        <v>0</v>
      </c>
      <c r="W11" s="7" t="str">
        <f ca="1">IF(AND($A11&lt;&gt;"",$A11&lt;&gt;"TOTAL"),IF(AND([4]PREMIOS_MASTER!$AN9&lt;&gt;"",[4]PREMIOS_MASTER!$AN9&lt;&gt;0),[4]PREMIOS_MASTER!$AN9,""),IF($A11="TOTAL",SUM(INDIRECT("W4:W"&amp;ROW()-1)),""))</f>
        <v/>
      </c>
      <c r="X11" s="7" t="str">
        <f ca="1">IF(AND($A11&lt;&gt;"",$A11&lt;&gt;"TOTAL"),IF(AND([4]PREMIOS_MASTER!$AP9&lt;&gt;"",[4]PREMIOS_MASTER!$AP9&lt;&gt;0),[4]PREMIOS_MASTER!$AP9,""),IF($A11="TOTAL",SUM(INDIRECT("X4:X"&amp;ROW()-1)),""))</f>
        <v/>
      </c>
      <c r="Y11" s="7">
        <f t="shared" ca="1" si="7"/>
        <v>0</v>
      </c>
      <c r="Z11" s="7" t="str">
        <f ca="1">IF(AND($A11&lt;&gt;"",$A11&lt;&gt;"TOTAL"),IF(AND([4]PREMIOS_MASTER!$AS9&lt;&gt;"",[4]PREMIOS_MASTER!$AS9&lt;&gt;0),[4]PREMIOS_MASTER!$AS9,""),IF($A11="TOTAL",SUM(INDIRECT("Z4:Z"&amp;ROW()-1)),""))</f>
        <v/>
      </c>
      <c r="AA11" s="7" t="str">
        <f ca="1">IF(AND($A11&lt;&gt;"",$A11&lt;&gt;"TOTAL"),IF(AND([4]PREMIOS_MASTER!$AU9&lt;&gt;"",[4]PREMIOS_MASTER!$AU9&lt;&gt;0),[4]PREMIOS_MASTER!$AU9,""),IF($A11="TOTAL",SUM(INDIRECT("AA4:AA"&amp;ROW()-1)),""))</f>
        <v/>
      </c>
      <c r="AB11" s="7">
        <f t="shared" ca="1" si="8"/>
        <v>0</v>
      </c>
      <c r="AC11" s="7" t="str">
        <f ca="1">IF(AND($A11&lt;&gt;"",$A11&lt;&gt;"TOTAL"),IF(AND([4]PREMIOS_MASTER!$AX9&lt;&gt;"",[4]PREMIOS_MASTER!$AX9&lt;&gt;0),[4]PREMIOS_MASTER!$AX9,""),IF($A11="TOTAL",SUM(INDIRECT("AC4:AC"&amp;ROW()-1)),""))</f>
        <v/>
      </c>
      <c r="AD11" s="7" t="str">
        <f ca="1">IF(AND($A11&lt;&gt;"",$A11&lt;&gt;"TOTAL"),IF(AND([4]PREMIOS_MASTER!$AZ9&lt;&gt;"",[4]PREMIOS_MASTER!$AZ9&lt;&gt;0),[4]PREMIOS_MASTER!$AZ9,""),IF($A11="TOTAL",SUM(INDIRECT("AD4:AD"&amp;ROW()-1)),""))</f>
        <v/>
      </c>
      <c r="AE11" s="7">
        <f t="shared" ca="1" si="9"/>
        <v>0</v>
      </c>
      <c r="AF11" s="7" t="str">
        <f ca="1">IF(AND($A11&lt;&gt;"",$A11&lt;&gt;"TOTAL"),IF(AND([4]PREMIOS_MASTER!$BC9&lt;&gt;"",[4]PREMIOS_MASTER!$BC9&lt;&gt;0),[4]PREMIOS_MASTER!$BC9,""),IF($A11="TOTAL",SUM(INDIRECT("AF4:AF"&amp;ROW()-1)),""))</f>
        <v/>
      </c>
      <c r="AG11" s="7" t="str">
        <f ca="1">IF(AND($A11&lt;&gt;"",$A11&lt;&gt;"TOTAL"),IF(AND([4]PREMIOS_MASTER!$BE9&lt;&gt;"",[4]PREMIOS_MASTER!$BE9&lt;&gt;0),[4]PREMIOS_MASTER!$BE9,""),IF($A11="TOTAL",SUM(INDIRECT("AG4:AG"&amp;ROW()-1)),""))</f>
        <v/>
      </c>
      <c r="AH11" s="7">
        <f t="shared" ca="1" si="10"/>
        <v>0</v>
      </c>
      <c r="AI11" s="7" t="str">
        <f ca="1">IF(AND($A11&lt;&gt;"",$A11&lt;&gt;"TOTAL"),IF(AND([4]PREMIOS_MASTER!$BH9&lt;&gt;"",[4]PREMIOS_MASTER!$BH9&lt;&gt;0),[4]PREMIOS_MASTER!$BH9,""),IF($A11="TOTAL",SUM(INDIRECT("AI4:AI"&amp;ROW()-1)),""))</f>
        <v/>
      </c>
      <c r="AJ11" s="7" t="str">
        <f ca="1">IF(AND($A11&lt;&gt;"",$A11&lt;&gt;"TOTAL"),IF(AND([4]PREMIOS_MASTER!$BJ9&lt;&gt;"",[4]PREMIOS_MASTER!$BJ9&lt;&gt;0),[4]PREMIOS_MASTER!$BJ9,""),IF($A11="TOTAL",SUM(INDIRECT("AJ4:AJ"&amp;ROW()-1)),""))</f>
        <v/>
      </c>
      <c r="AK11" s="7">
        <f t="shared" ca="1" si="11"/>
        <v>0</v>
      </c>
      <c r="AL11" s="7" t="str">
        <f ca="1">IF(AND($A11&lt;&gt;"",$A11&lt;&gt;"TOTAL"),IF(AND([4]PREMIOS_MASTER!$BM9&lt;&gt;"",[4]PREMIOS_MASTER!$BM9&lt;&gt;0),[4]PREMIOS_MASTER!$BM9,""),IF($A11="TOTAL",SUM(INDIRECT("AL4:AL"&amp;ROW()-1)),""))</f>
        <v/>
      </c>
      <c r="AM11" s="7" t="str">
        <f ca="1">IF(AND($A11&lt;&gt;"",$A11&lt;&gt;"TOTAL"),IF(AND([4]PREMIOS_MASTER!$BO9&lt;&gt;"",[4]PREMIOS_MASTER!$BO9&lt;&gt;0),[4]PREMIOS_MASTER!$BO9,""),IF($A11="TOTAL",SUM(INDIRECT("AM4:AM"&amp;ROW()-1)),""))</f>
        <v/>
      </c>
      <c r="AN11" s="7">
        <f t="shared" ca="1" si="12"/>
        <v>0</v>
      </c>
      <c r="AO11" s="7" t="str">
        <f ca="1">IF(AND($A11&lt;&gt;"",$A11&lt;&gt;"TOTAL"),IF(AND([4]PREMIOS_MASTER!$BR9&lt;&gt;"",[4]PREMIOS_MASTER!$BR9&lt;&gt;0),[4]PREMIOS_MASTER!$BR9,""),IF($A11="TOTAL",SUM(INDIRECT("AO4:AO"&amp;ROW()-1)),""))</f>
        <v/>
      </c>
      <c r="AP11" s="7" t="str">
        <f ca="1">IF(AND($A11&lt;&gt;"",$A11&lt;&gt;"TOTAL"),IF(AND([4]PREMIOS_MASTER!$BT9&lt;&gt;"",[4]PREMIOS_MASTER!$BT9&lt;&gt;0),[4]PREMIOS_MASTER!$BT9,""),IF($A11="TOTAL",SUM(INDIRECT("AP4:AP"&amp;ROW()-1)),""))</f>
        <v/>
      </c>
      <c r="AQ11" s="7">
        <f t="shared" ca="1" si="13"/>
        <v>0</v>
      </c>
      <c r="AR11" s="7" t="str">
        <f ca="1">IF(AND($A11&lt;&gt;"",$A11&lt;&gt;"TOTAL"),IF(AND([4]PREMIOS_MASTER!$BW9&lt;&gt;"",[4]PREMIOS_MASTER!$BW9&lt;&gt;0),[4]PREMIOS_MASTER!$BW9,""),IF($A11="TOTAL",SUM(INDIRECT("AR4:AR"&amp;ROW()-1)),""))</f>
        <v/>
      </c>
      <c r="AS11" s="7" t="str">
        <f ca="1">IF(AND($A11&lt;&gt;"",$A11&lt;&gt;"TOTAL"),IF(AND([4]PREMIOS_MASTER!$BY9&lt;&gt;"",[4]PREMIOS_MASTER!$BY9&lt;&gt;0),[4]PREMIOS_MASTER!$BY9,""),IF($A11="TOTAL",SUM(INDIRECT("AS4:AS"&amp;ROW()-1)),""))</f>
        <v/>
      </c>
      <c r="AT11" s="7">
        <f t="shared" ca="1" si="14"/>
        <v>0</v>
      </c>
      <c r="AU11" s="7" t="str">
        <f ca="1">IF(AND($A11&lt;&gt;"",$A11&lt;&gt;"TOTAL"),IF(AND([4]PREMIOS_MASTER!$CB9&lt;&gt;"",[4]PREMIOS_MASTER!$CB9&lt;&gt;0),[4]PREMIOS_MASTER!$CB9,""),IF($A11="TOTAL",SUM(INDIRECT("AU4:AU"&amp;ROW()-1)),""))</f>
        <v/>
      </c>
      <c r="AV11" s="7" t="str">
        <f ca="1">IF(AND($A11&lt;&gt;"",$A11&lt;&gt;"TOTAL"),IF(AND([4]PREMIOS_MASTER!$CD9&lt;&gt;"",[4]PREMIOS_MASTER!$CD9&lt;&gt;0),[4]PREMIOS_MASTER!$CD9,""),IF($A11="TOTAL",SUM(INDIRECT("AV4:AV"&amp;ROW()-1)),""))</f>
        <v/>
      </c>
      <c r="AW11" s="7">
        <f t="shared" ca="1" si="15"/>
        <v>0</v>
      </c>
      <c r="AX11" s="7" t="str">
        <f ca="1">IF(AND($A11&lt;&gt;"",$A11&lt;&gt;"TOTAL"),IF(AND([4]PREMIOS_MASTER!$CG9&lt;&gt;"",[4]PREMIOS_MASTER!$CG9&lt;&gt;0),[4]PREMIOS_MASTER!$CG9,""),IF($A11="TOTAL",SUM(INDIRECT("AX4:AX"&amp;ROW()-1)),""))</f>
        <v/>
      </c>
      <c r="AY11" s="7" t="str">
        <f ca="1">IF(AND($A11&lt;&gt;"",$A11&lt;&gt;"TOTAL"),IF(AND([4]PREMIOS_MASTER!$CI9&lt;&gt;"",[4]PREMIOS_MASTER!$CI9&lt;&gt;0),[4]PREMIOS_MASTER!$CI9,""),IF($A11="TOTAL",SUM(INDIRECT("AY4:AY"&amp;ROW()-1)),""))</f>
        <v/>
      </c>
      <c r="AZ11" s="7">
        <f t="shared" ca="1" si="16"/>
        <v>0</v>
      </c>
      <c r="BA11" s="7" t="str">
        <f ca="1">IF(AND($A11&lt;&gt;"",$A11&lt;&gt;"TOTAL"),IF(AND([4]PREMIOS_MASTER!$CL9&lt;&gt;"",[4]PREMIOS_MASTER!$CL9&lt;&gt;0),[4]PREMIOS_MASTER!$CL9,""),IF($A11="TOTAL",SUM(INDIRECT("BA4:BA"&amp;ROW()-1)),""))</f>
        <v/>
      </c>
      <c r="BB11" s="7" t="str">
        <f ca="1">IF(AND($A11&lt;&gt;"",$A11&lt;&gt;"TOTAL"),IF(AND([4]PREMIOS_MASTER!$CN9&lt;&gt;"",[4]PREMIOS_MASTER!$CN9&lt;&gt;0),[4]PREMIOS_MASTER!$CN9,""),IF($A11="TOTAL",SUM(INDIRECT("BB4:BB"&amp;ROW()-1)),""))</f>
        <v/>
      </c>
      <c r="BC11" s="7">
        <f t="shared" ca="1" si="17"/>
        <v>0</v>
      </c>
      <c r="BD11" s="7" t="str">
        <f ca="1">IF(AND($A11&lt;&gt;"",$A11&lt;&gt;"TOTAL"),IF(AND([4]PREMIOS_MASTER!$CQ9&lt;&gt;"",[4]PREMIOS_MASTER!$CQ9&lt;&gt;0),[4]PREMIOS_MASTER!$CQ9,""),IF($A11="TOTAL",SUM(INDIRECT("BD4:BD"&amp;ROW()-1)),""))</f>
        <v/>
      </c>
      <c r="BE11" s="7" t="str">
        <f ca="1">IF(AND($A11&lt;&gt;"",$A11&lt;&gt;"TOTAL"),IF(AND([4]PREMIOS_MASTER!$CS9&lt;&gt;"",[4]PREMIOS_MASTER!$CS9&lt;&gt;0),[4]PREMIOS_MASTER!$CS9,""),IF($A11="TOTAL",SUM(INDIRECT("BE4:BE"&amp;ROW()-1)),""))</f>
        <v/>
      </c>
      <c r="BF11" s="7">
        <f t="shared" ca="1" si="18"/>
        <v>0</v>
      </c>
    </row>
    <row r="12" spans="1:58" x14ac:dyDescent="0.2">
      <c r="A12" s="12" t="str">
        <f>IF([4]PREMIOS_MASTER!$D10&lt;&gt;"",[4]PREMIOS_MASTER!$D10,IF(AND([4]PREMIOS_MASTER!$D10="",[4]PREMIOS_MASTER!$D11="",[4]PREMIOS_MASTER!$D9=""),"","TOTAL"))</f>
        <v>Máster universitario en Investigación en Economía de la Empresa</v>
      </c>
      <c r="B12" s="7" t="str">
        <f ca="1">IF(AND($A12&lt;&gt;"",$A12&lt;&gt;"TOTAL"),IF(AND([4]PREMIOS_MASTER!$E10&lt;&gt;"",[4]PREMIOS_MASTER!$E10&lt;&gt;0),[4]PREMIOS_MASTER!$E10,""),IF($A12="TOTAL",SUM(INDIRECT("B4:B"&amp;ROW()-1)),""))</f>
        <v/>
      </c>
      <c r="C12" s="7" t="str">
        <f ca="1">IF(AND($A12&lt;&gt;"",$A12&lt;&gt;"TOTAL"),IF(AND([4]PREMIOS_MASTER!$G10&lt;&gt;"",[4]PREMIOS_MASTER!$G10&lt;&gt;0),[4]PREMIOS_MASTER!$G10,""),IF($A12="TOTAL",SUM(INDIRECT("C4:C"&amp;ROW()-1)),""))</f>
        <v/>
      </c>
      <c r="D12" s="7">
        <f t="shared" ca="1" si="0"/>
        <v>0</v>
      </c>
      <c r="E12" s="7">
        <f ca="1">IF(AND($A12&lt;&gt;"",$A12&lt;&gt;"TOTAL"),IF(AND([4]PREMIOS_MASTER!$J10&lt;&gt;"",[4]PREMIOS_MASTER!$J10&lt;&gt;0),[4]PREMIOS_MASTER!$J10,""),IF($A12="TOTAL",SUM(INDIRECT("E4:E"&amp;ROW()-1)),""))</f>
        <v>1</v>
      </c>
      <c r="F12" s="7" t="str">
        <f ca="1">IF(AND($A12&lt;&gt;"",$A12&lt;&gt;"TOTAL"),IF(AND([4]PREMIOS_MASTER!$L10&lt;&gt;"",[4]PREMIOS_MASTER!$L10&lt;&gt;0),[4]PREMIOS_MASTER!$L10,""),IF($A12="TOTAL",SUM(INDIRECT("F4:F"&amp;ROW()-1)),""))</f>
        <v/>
      </c>
      <c r="G12" s="7">
        <f t="shared" ca="1" si="1"/>
        <v>1</v>
      </c>
      <c r="H12" s="7" t="str">
        <f ca="1">IF(AND($A12&lt;&gt;"",$A12&lt;&gt;"TOTAL"),IF(AND([4]PREMIOS_MASTER!$O10&lt;&gt;"",[4]PREMIOS_MASTER!$O10&lt;&gt;0),[4]PREMIOS_MASTER!$O10,""),IF($A12="TOTAL",SUM(INDIRECT("H4:H"&amp;ROW()-1)),""))</f>
        <v/>
      </c>
      <c r="I12" s="7" t="str">
        <f ca="1">IF(AND($A12&lt;&gt;"",$A12&lt;&gt;"TOTAL"),IF(AND([4]PREMIOS_MASTER!$Q10&lt;&gt;"",[4]PREMIOS_MASTER!$Q10&lt;&gt;0),[4]PREMIOS_MASTER!$Q10,""),IF($A12="TOTAL",SUM(INDIRECT("I4:I"&amp;ROW()-1)),""))</f>
        <v/>
      </c>
      <c r="J12" s="7">
        <f t="shared" ca="1" si="2"/>
        <v>0</v>
      </c>
      <c r="K12" s="7" t="str">
        <f ca="1">IF(AND($A12&lt;&gt;"",$A12&lt;&gt;"TOTAL"),IF(AND([4]PREMIOS_MASTER!$T10&lt;&gt;"",[4]PREMIOS_MASTER!$T10&lt;&gt;0),[4]PREMIOS_MASTER!$T10,""),IF($A12="TOTAL",SUM(INDIRECT("K4:K"&amp;ROW()-1)),""))</f>
        <v/>
      </c>
      <c r="L12" s="7" t="str">
        <f ca="1">IF(AND($A12&lt;&gt;"",$A12&lt;&gt;"TOTAL"),IF(AND([4]PREMIOS_MASTER!$V10&lt;&gt;"",[4]PREMIOS_MASTER!$V10&lt;&gt;0),[4]PREMIOS_MASTER!$V10,""),IF($A12="TOTAL",SUM(INDIRECT("L4:L"&amp;ROW()-1)),""))</f>
        <v/>
      </c>
      <c r="M12" s="7">
        <f t="shared" ca="1" si="3"/>
        <v>0</v>
      </c>
      <c r="N12" s="7" t="str">
        <f ca="1">IF(AND($A12&lt;&gt;"",$A12&lt;&gt;"TOTAL"),IF(AND([4]PREMIOS_MASTER!$Y10&lt;&gt;"",[4]PREMIOS_MASTER!$Y10&lt;&gt;0),[4]PREMIOS_MASTER!$Y10,""),IF($A12="TOTAL",SUM(INDIRECT("N4:N"&amp;ROW()-1)),""))</f>
        <v/>
      </c>
      <c r="O12" s="7" t="str">
        <f ca="1">IF(AND($A12&lt;&gt;"",$A12&lt;&gt;"TOTAL"),IF(AND([4]PREMIOS_MASTER!$AA10&lt;&gt;"",[4]PREMIOS_MASTER!$AA10&lt;&gt;0),[4]PREMIOS_MASTER!$AA10,""),IF($A12="TOTAL",SUM(INDIRECT("O4:O"&amp;ROW()-1)),""))</f>
        <v/>
      </c>
      <c r="P12" s="7">
        <f t="shared" ca="1" si="4"/>
        <v>0</v>
      </c>
      <c r="Q12" s="7" t="str">
        <f ca="1">IF(AND($A12&lt;&gt;"",$A12&lt;&gt;"TOTAL"),IF(AND([4]PREMIOS_MASTER!$AD10&lt;&gt;"",[4]PREMIOS_MASTER!$AD10&lt;&gt;0),[4]PREMIOS_MASTER!$AD10,""),IF($A12="TOTAL",SUM(INDIRECT("Q4:Q"&amp;ROW()-1)),""))</f>
        <v/>
      </c>
      <c r="R12" s="7" t="str">
        <f ca="1">IF(AND($A12&lt;&gt;"",$A12&lt;&gt;"TOTAL"),IF(AND([4]PREMIOS_MASTER!$AF10&lt;&gt;"",[4]PREMIOS_MASTER!$AF10&lt;&gt;0),[4]PREMIOS_MASTER!$AF10,""),IF($A12="TOTAL",SUM(INDIRECT("R4:R"&amp;ROW()-1)),""))</f>
        <v/>
      </c>
      <c r="S12" s="7">
        <f t="shared" ca="1" si="5"/>
        <v>0</v>
      </c>
      <c r="T12" s="7" t="str">
        <f ca="1">IF(AND($A12&lt;&gt;"",$A12&lt;&gt;"TOTAL"),IF(AND([4]PREMIOS_MASTER!$AI10&lt;&gt;"",[4]PREMIOS_MASTER!$AI10&lt;&gt;0),[4]PREMIOS_MASTER!$AI10,""),IF($A12="TOTAL",SUM(INDIRECT("T4:T"&amp;ROW()-1)),""))</f>
        <v/>
      </c>
      <c r="U12" s="7" t="str">
        <f ca="1">IF(AND($A12&lt;&gt;"",$A12&lt;&gt;"TOTAL"),IF(AND([4]PREMIOS_MASTER!$AK10&lt;&gt;"",[4]PREMIOS_MASTER!$AK10&lt;&gt;0),[4]PREMIOS_MASTER!$AK10,""),IF($A12="TOTAL",SUM(INDIRECT("U4:U"&amp;ROW()-1)),""))</f>
        <v/>
      </c>
      <c r="V12" s="7">
        <f t="shared" ca="1" si="6"/>
        <v>0</v>
      </c>
      <c r="W12" s="7" t="str">
        <f ca="1">IF(AND($A12&lt;&gt;"",$A12&lt;&gt;"TOTAL"),IF(AND([4]PREMIOS_MASTER!$AN10&lt;&gt;"",[4]PREMIOS_MASTER!$AN10&lt;&gt;0),[4]PREMIOS_MASTER!$AN10,""),IF($A12="TOTAL",SUM(INDIRECT("W4:W"&amp;ROW()-1)),""))</f>
        <v/>
      </c>
      <c r="X12" s="7" t="str">
        <f ca="1">IF(AND($A12&lt;&gt;"",$A12&lt;&gt;"TOTAL"),IF(AND([4]PREMIOS_MASTER!$AP10&lt;&gt;"",[4]PREMIOS_MASTER!$AP10&lt;&gt;0),[4]PREMIOS_MASTER!$AP10,""),IF($A12="TOTAL",SUM(INDIRECT("X4:X"&amp;ROW()-1)),""))</f>
        <v/>
      </c>
      <c r="Y12" s="7">
        <f t="shared" ca="1" si="7"/>
        <v>0</v>
      </c>
      <c r="Z12" s="7" t="str">
        <f ca="1">IF(AND($A12&lt;&gt;"",$A12&lt;&gt;"TOTAL"),IF(AND([4]PREMIOS_MASTER!$AS10&lt;&gt;"",[4]PREMIOS_MASTER!$AS10&lt;&gt;0),[4]PREMIOS_MASTER!$AS10,""),IF($A12="TOTAL",SUM(INDIRECT("Z4:Z"&amp;ROW()-1)),""))</f>
        <v/>
      </c>
      <c r="AA12" s="7" t="str">
        <f ca="1">IF(AND($A12&lt;&gt;"",$A12&lt;&gt;"TOTAL"),IF(AND([4]PREMIOS_MASTER!$AU10&lt;&gt;"",[4]PREMIOS_MASTER!$AU10&lt;&gt;0),[4]PREMIOS_MASTER!$AU10,""),IF($A12="TOTAL",SUM(INDIRECT("AA4:AA"&amp;ROW()-1)),""))</f>
        <v/>
      </c>
      <c r="AB12" s="7">
        <f t="shared" ca="1" si="8"/>
        <v>0</v>
      </c>
      <c r="AC12" s="7" t="str">
        <f ca="1">IF(AND($A12&lt;&gt;"",$A12&lt;&gt;"TOTAL"),IF(AND([4]PREMIOS_MASTER!$AX10&lt;&gt;"",[4]PREMIOS_MASTER!$AX10&lt;&gt;0),[4]PREMIOS_MASTER!$AX10,""),IF($A12="TOTAL",SUM(INDIRECT("AC4:AC"&amp;ROW()-1)),""))</f>
        <v/>
      </c>
      <c r="AD12" s="7" t="str">
        <f ca="1">IF(AND($A12&lt;&gt;"",$A12&lt;&gt;"TOTAL"),IF(AND([4]PREMIOS_MASTER!$AZ10&lt;&gt;"",[4]PREMIOS_MASTER!$AZ10&lt;&gt;0),[4]PREMIOS_MASTER!$AZ10,""),IF($A12="TOTAL",SUM(INDIRECT("AD4:AD"&amp;ROW()-1)),""))</f>
        <v/>
      </c>
      <c r="AE12" s="7">
        <f t="shared" ca="1" si="9"/>
        <v>0</v>
      </c>
      <c r="AF12" s="7" t="str">
        <f ca="1">IF(AND($A12&lt;&gt;"",$A12&lt;&gt;"TOTAL"),IF(AND([4]PREMIOS_MASTER!$BC10&lt;&gt;"",[4]PREMIOS_MASTER!$BC10&lt;&gt;0),[4]PREMIOS_MASTER!$BC10,""),IF($A12="TOTAL",SUM(INDIRECT("AF4:AF"&amp;ROW()-1)),""))</f>
        <v/>
      </c>
      <c r="AG12" s="7" t="str">
        <f ca="1">IF(AND($A12&lt;&gt;"",$A12&lt;&gt;"TOTAL"),IF(AND([4]PREMIOS_MASTER!$BE10&lt;&gt;"",[4]PREMIOS_MASTER!$BE10&lt;&gt;0),[4]PREMIOS_MASTER!$BE10,""),IF($A12="TOTAL",SUM(INDIRECT("AG4:AG"&amp;ROW()-1)),""))</f>
        <v/>
      </c>
      <c r="AH12" s="7">
        <f t="shared" ca="1" si="10"/>
        <v>0</v>
      </c>
      <c r="AI12" s="7" t="str">
        <f ca="1">IF(AND($A12&lt;&gt;"",$A12&lt;&gt;"TOTAL"),IF(AND([4]PREMIOS_MASTER!$BH10&lt;&gt;"",[4]PREMIOS_MASTER!$BH10&lt;&gt;0),[4]PREMIOS_MASTER!$BH10,""),IF($A12="TOTAL",SUM(INDIRECT("AI4:AI"&amp;ROW()-1)),""))</f>
        <v/>
      </c>
      <c r="AJ12" s="7" t="str">
        <f ca="1">IF(AND($A12&lt;&gt;"",$A12&lt;&gt;"TOTAL"),IF(AND([4]PREMIOS_MASTER!$BJ10&lt;&gt;"",[4]PREMIOS_MASTER!$BJ10&lt;&gt;0),[4]PREMIOS_MASTER!$BJ10,""),IF($A12="TOTAL",SUM(INDIRECT("AJ4:AJ"&amp;ROW()-1)),""))</f>
        <v/>
      </c>
      <c r="AK12" s="7">
        <f t="shared" ca="1" si="11"/>
        <v>0</v>
      </c>
      <c r="AL12" s="7" t="str">
        <f ca="1">IF(AND($A12&lt;&gt;"",$A12&lt;&gt;"TOTAL"),IF(AND([4]PREMIOS_MASTER!$BM10&lt;&gt;"",[4]PREMIOS_MASTER!$BM10&lt;&gt;0),[4]PREMIOS_MASTER!$BM10,""),IF($A12="TOTAL",SUM(INDIRECT("AL4:AL"&amp;ROW()-1)),""))</f>
        <v/>
      </c>
      <c r="AM12" s="7" t="str">
        <f ca="1">IF(AND($A12&lt;&gt;"",$A12&lt;&gt;"TOTAL"),IF(AND([4]PREMIOS_MASTER!$BO10&lt;&gt;"",[4]PREMIOS_MASTER!$BO10&lt;&gt;0),[4]PREMIOS_MASTER!$BO10,""),IF($A12="TOTAL",SUM(INDIRECT("AM4:AM"&amp;ROW()-1)),""))</f>
        <v/>
      </c>
      <c r="AN12" s="7">
        <f t="shared" ca="1" si="12"/>
        <v>0</v>
      </c>
      <c r="AO12" s="7" t="str">
        <f ca="1">IF(AND($A12&lt;&gt;"",$A12&lt;&gt;"TOTAL"),IF(AND([4]PREMIOS_MASTER!$BR10&lt;&gt;"",[4]PREMIOS_MASTER!$BR10&lt;&gt;0),[4]PREMIOS_MASTER!$BR10,""),IF($A12="TOTAL",SUM(INDIRECT("AO4:AO"&amp;ROW()-1)),""))</f>
        <v/>
      </c>
      <c r="AP12" s="7" t="str">
        <f ca="1">IF(AND($A12&lt;&gt;"",$A12&lt;&gt;"TOTAL"),IF(AND([4]PREMIOS_MASTER!$BT10&lt;&gt;"",[4]PREMIOS_MASTER!$BT10&lt;&gt;0),[4]PREMIOS_MASTER!$BT10,""),IF($A12="TOTAL",SUM(INDIRECT("AP4:AP"&amp;ROW()-1)),""))</f>
        <v/>
      </c>
      <c r="AQ12" s="7">
        <f t="shared" ca="1" si="13"/>
        <v>0</v>
      </c>
      <c r="AR12" s="7" t="str">
        <f ca="1">IF(AND($A12&lt;&gt;"",$A12&lt;&gt;"TOTAL"),IF(AND([4]PREMIOS_MASTER!$BW10&lt;&gt;"",[4]PREMIOS_MASTER!$BW10&lt;&gt;0),[4]PREMIOS_MASTER!$BW10,""),IF($A12="TOTAL",SUM(INDIRECT("AR4:AR"&amp;ROW()-1)),""))</f>
        <v/>
      </c>
      <c r="AS12" s="7" t="str">
        <f ca="1">IF(AND($A12&lt;&gt;"",$A12&lt;&gt;"TOTAL"),IF(AND([4]PREMIOS_MASTER!$BY10&lt;&gt;"",[4]PREMIOS_MASTER!$BY10&lt;&gt;0),[4]PREMIOS_MASTER!$BY10,""),IF($A12="TOTAL",SUM(INDIRECT("AS4:AS"&amp;ROW()-1)),""))</f>
        <v/>
      </c>
      <c r="AT12" s="7">
        <f t="shared" ca="1" si="14"/>
        <v>0</v>
      </c>
      <c r="AU12" s="7" t="str">
        <f ca="1">IF(AND($A12&lt;&gt;"",$A12&lt;&gt;"TOTAL"),IF(AND([4]PREMIOS_MASTER!$CB10&lt;&gt;"",[4]PREMIOS_MASTER!$CB10&lt;&gt;0),[4]PREMIOS_MASTER!$CB10,""),IF($A12="TOTAL",SUM(INDIRECT("AU4:AU"&amp;ROW()-1)),""))</f>
        <v/>
      </c>
      <c r="AV12" s="7" t="str">
        <f ca="1">IF(AND($A12&lt;&gt;"",$A12&lt;&gt;"TOTAL"),IF(AND([4]PREMIOS_MASTER!$CD10&lt;&gt;"",[4]PREMIOS_MASTER!$CD10&lt;&gt;0),[4]PREMIOS_MASTER!$CD10,""),IF($A12="TOTAL",SUM(INDIRECT("AV4:AV"&amp;ROW()-1)),""))</f>
        <v/>
      </c>
      <c r="AW12" s="7">
        <f t="shared" ca="1" si="15"/>
        <v>0</v>
      </c>
      <c r="AX12" s="7" t="str">
        <f ca="1">IF(AND($A12&lt;&gt;"",$A12&lt;&gt;"TOTAL"),IF(AND([4]PREMIOS_MASTER!$CG10&lt;&gt;"",[4]PREMIOS_MASTER!$CG10&lt;&gt;0),[4]PREMIOS_MASTER!$CG10,""),IF($A12="TOTAL",SUM(INDIRECT("AX4:AX"&amp;ROW()-1)),""))</f>
        <v/>
      </c>
      <c r="AY12" s="7" t="str">
        <f ca="1">IF(AND($A12&lt;&gt;"",$A12&lt;&gt;"TOTAL"),IF(AND([4]PREMIOS_MASTER!$CI10&lt;&gt;"",[4]PREMIOS_MASTER!$CI10&lt;&gt;0),[4]PREMIOS_MASTER!$CI10,""),IF($A12="TOTAL",SUM(INDIRECT("AY4:AY"&amp;ROW()-1)),""))</f>
        <v/>
      </c>
      <c r="AZ12" s="7">
        <f t="shared" ca="1" si="16"/>
        <v>0</v>
      </c>
      <c r="BA12" s="7" t="str">
        <f ca="1">IF(AND($A12&lt;&gt;"",$A12&lt;&gt;"TOTAL"),IF(AND([4]PREMIOS_MASTER!$CL10&lt;&gt;"",[4]PREMIOS_MASTER!$CL10&lt;&gt;0),[4]PREMIOS_MASTER!$CL10,""),IF($A12="TOTAL",SUM(INDIRECT("BA4:BA"&amp;ROW()-1)),""))</f>
        <v/>
      </c>
      <c r="BB12" s="7" t="str">
        <f ca="1">IF(AND($A12&lt;&gt;"",$A12&lt;&gt;"TOTAL"),IF(AND([4]PREMIOS_MASTER!$CN10&lt;&gt;"",[4]PREMIOS_MASTER!$CN10&lt;&gt;0),[4]PREMIOS_MASTER!$CN10,""),IF($A12="TOTAL",SUM(INDIRECT("BB4:BB"&amp;ROW()-1)),""))</f>
        <v/>
      </c>
      <c r="BC12" s="7">
        <f t="shared" ca="1" si="17"/>
        <v>0</v>
      </c>
      <c r="BD12" s="7" t="str">
        <f ca="1">IF(AND($A12&lt;&gt;"",$A12&lt;&gt;"TOTAL"),IF(AND([4]PREMIOS_MASTER!$CQ10&lt;&gt;"",[4]PREMIOS_MASTER!$CQ10&lt;&gt;0),[4]PREMIOS_MASTER!$CQ10,""),IF($A12="TOTAL",SUM(INDIRECT("BD4:BD"&amp;ROW()-1)),""))</f>
        <v/>
      </c>
      <c r="BE12" s="7" t="str">
        <f ca="1">IF(AND($A12&lt;&gt;"",$A12&lt;&gt;"TOTAL"),IF(AND([4]PREMIOS_MASTER!$CS10&lt;&gt;"",[4]PREMIOS_MASTER!$CS10&lt;&gt;0),[4]PREMIOS_MASTER!$CS10,""),IF($A12="TOTAL",SUM(INDIRECT("BE4:BE"&amp;ROW()-1)),""))</f>
        <v/>
      </c>
      <c r="BF12" s="7">
        <f t="shared" ca="1" si="18"/>
        <v>0</v>
      </c>
    </row>
    <row r="13" spans="1:58" x14ac:dyDescent="0.2">
      <c r="A13" s="12" t="str">
        <f>IF([4]PREMIOS_MASTER!$D11&lt;&gt;"",[4]PREMIOS_MASTER!$D11,IF(AND([4]PREMIOS_MASTER!$D11="",[4]PREMIOS_MASTER!$D12="",[4]PREMIOS_MASTER!$D10=""),"","TOTAL"))</f>
        <v>Máster Universitario en Musicología</v>
      </c>
      <c r="B13" s="7" t="str">
        <f ca="1">IF(AND($A13&lt;&gt;"",$A13&lt;&gt;"TOTAL"),IF(AND([4]PREMIOS_MASTER!$E11&lt;&gt;"",[4]PREMIOS_MASTER!$E11&lt;&gt;0),[4]PREMIOS_MASTER!$E11,""),IF($A13="TOTAL",SUM(INDIRECT("B4:B"&amp;ROW()-1)),""))</f>
        <v/>
      </c>
      <c r="C13" s="7" t="str">
        <f ca="1">IF(AND($A13&lt;&gt;"",$A13&lt;&gt;"TOTAL"),IF(AND([4]PREMIOS_MASTER!$G11&lt;&gt;"",[4]PREMIOS_MASTER!$G11&lt;&gt;0),[4]PREMIOS_MASTER!$G11,""),IF($A13="TOTAL",SUM(INDIRECT("C4:C"&amp;ROW()-1)),""))</f>
        <v/>
      </c>
      <c r="D13" s="7">
        <f t="shared" ca="1" si="0"/>
        <v>0</v>
      </c>
      <c r="E13" s="7" t="str">
        <f ca="1">IF(AND($A13&lt;&gt;"",$A13&lt;&gt;"TOTAL"),IF(AND([4]PREMIOS_MASTER!$J11&lt;&gt;"",[4]PREMIOS_MASTER!$J11&lt;&gt;0),[4]PREMIOS_MASTER!$J11,""),IF($A13="TOTAL",SUM(INDIRECT("E4:E"&amp;ROW()-1)),""))</f>
        <v/>
      </c>
      <c r="F13" s="7" t="str">
        <f ca="1">IF(AND($A13&lt;&gt;"",$A13&lt;&gt;"TOTAL"),IF(AND([4]PREMIOS_MASTER!$L11&lt;&gt;"",[4]PREMIOS_MASTER!$L11&lt;&gt;0),[4]PREMIOS_MASTER!$L11,""),IF($A13="TOTAL",SUM(INDIRECT("F4:F"&amp;ROW()-1)),""))</f>
        <v/>
      </c>
      <c r="G13" s="7">
        <f t="shared" ca="1" si="1"/>
        <v>0</v>
      </c>
      <c r="H13" s="7" t="str">
        <f ca="1">IF(AND($A13&lt;&gt;"",$A13&lt;&gt;"TOTAL"),IF(AND([4]PREMIOS_MASTER!$O11&lt;&gt;"",[4]PREMIOS_MASTER!$O11&lt;&gt;0),[4]PREMIOS_MASTER!$O11,""),IF($A13="TOTAL",SUM(INDIRECT("H4:H"&amp;ROW()-1)),""))</f>
        <v/>
      </c>
      <c r="I13" s="7" t="str">
        <f ca="1">IF(AND($A13&lt;&gt;"",$A13&lt;&gt;"TOTAL"),IF(AND([4]PREMIOS_MASTER!$Q11&lt;&gt;"",[4]PREMIOS_MASTER!$Q11&lt;&gt;0),[4]PREMIOS_MASTER!$Q11,""),IF($A13="TOTAL",SUM(INDIRECT("I4:I"&amp;ROW()-1)),""))</f>
        <v/>
      </c>
      <c r="J13" s="7">
        <f t="shared" ca="1" si="2"/>
        <v>0</v>
      </c>
      <c r="K13" s="7" t="str">
        <f ca="1">IF(AND($A13&lt;&gt;"",$A13&lt;&gt;"TOTAL"),IF(AND([4]PREMIOS_MASTER!$T11&lt;&gt;"",[4]PREMIOS_MASTER!$T11&lt;&gt;0),[4]PREMIOS_MASTER!$T11,""),IF($A13="TOTAL",SUM(INDIRECT("K4:K"&amp;ROW()-1)),""))</f>
        <v/>
      </c>
      <c r="L13" s="7" t="str">
        <f ca="1">IF(AND($A13&lt;&gt;"",$A13&lt;&gt;"TOTAL"),IF(AND([4]PREMIOS_MASTER!$V11&lt;&gt;"",[4]PREMIOS_MASTER!$V11&lt;&gt;0),[4]PREMIOS_MASTER!$V11,""),IF($A13="TOTAL",SUM(INDIRECT("L4:L"&amp;ROW()-1)),""))</f>
        <v/>
      </c>
      <c r="M13" s="7">
        <f t="shared" ca="1" si="3"/>
        <v>0</v>
      </c>
      <c r="N13" s="7">
        <f ca="1">IF(AND($A13&lt;&gt;"",$A13&lt;&gt;"TOTAL"),IF(AND([4]PREMIOS_MASTER!$Y11&lt;&gt;"",[4]PREMIOS_MASTER!$Y11&lt;&gt;0),[4]PREMIOS_MASTER!$Y11,""),IF($A13="TOTAL",SUM(INDIRECT("N4:N"&amp;ROW()-1)),""))</f>
        <v>1</v>
      </c>
      <c r="O13" s="7" t="str">
        <f ca="1">IF(AND($A13&lt;&gt;"",$A13&lt;&gt;"TOTAL"),IF(AND([4]PREMIOS_MASTER!$AA11&lt;&gt;"",[4]PREMIOS_MASTER!$AA11&lt;&gt;0),[4]PREMIOS_MASTER!$AA11,""),IF($A13="TOTAL",SUM(INDIRECT("O4:O"&amp;ROW()-1)),""))</f>
        <v/>
      </c>
      <c r="P13" s="7">
        <f t="shared" ca="1" si="4"/>
        <v>1</v>
      </c>
      <c r="Q13" s="7" t="str">
        <f ca="1">IF(AND($A13&lt;&gt;"",$A13&lt;&gt;"TOTAL"),IF(AND([4]PREMIOS_MASTER!$AD11&lt;&gt;"",[4]PREMIOS_MASTER!$AD11&lt;&gt;0),[4]PREMIOS_MASTER!$AD11,""),IF($A13="TOTAL",SUM(INDIRECT("Q4:Q"&amp;ROW()-1)),""))</f>
        <v/>
      </c>
      <c r="R13" s="7" t="str">
        <f ca="1">IF(AND($A13&lt;&gt;"",$A13&lt;&gt;"TOTAL"),IF(AND([4]PREMIOS_MASTER!$AF11&lt;&gt;"",[4]PREMIOS_MASTER!$AF11&lt;&gt;0),[4]PREMIOS_MASTER!$AF11,""),IF($A13="TOTAL",SUM(INDIRECT("R4:R"&amp;ROW()-1)),""))</f>
        <v/>
      </c>
      <c r="S13" s="7">
        <f t="shared" ca="1" si="5"/>
        <v>0</v>
      </c>
      <c r="T13" s="7" t="str">
        <f ca="1">IF(AND($A13&lt;&gt;"",$A13&lt;&gt;"TOTAL"),IF(AND([4]PREMIOS_MASTER!$AI11&lt;&gt;"",[4]PREMIOS_MASTER!$AI11&lt;&gt;0),[4]PREMIOS_MASTER!$AI11,""),IF($A13="TOTAL",SUM(INDIRECT("T4:T"&amp;ROW()-1)),""))</f>
        <v/>
      </c>
      <c r="U13" s="7" t="str">
        <f ca="1">IF(AND($A13&lt;&gt;"",$A13&lt;&gt;"TOTAL"),IF(AND([4]PREMIOS_MASTER!$AK11&lt;&gt;"",[4]PREMIOS_MASTER!$AK11&lt;&gt;0),[4]PREMIOS_MASTER!$AK11,""),IF($A13="TOTAL",SUM(INDIRECT("U4:U"&amp;ROW()-1)),""))</f>
        <v/>
      </c>
      <c r="V13" s="7">
        <f t="shared" ca="1" si="6"/>
        <v>0</v>
      </c>
      <c r="W13" s="7" t="str">
        <f ca="1">IF(AND($A13&lt;&gt;"",$A13&lt;&gt;"TOTAL"),IF(AND([4]PREMIOS_MASTER!$AN11&lt;&gt;"",[4]PREMIOS_MASTER!$AN11&lt;&gt;0),[4]PREMIOS_MASTER!$AN11,""),IF($A13="TOTAL",SUM(INDIRECT("W4:W"&amp;ROW()-1)),""))</f>
        <v/>
      </c>
      <c r="X13" s="7" t="str">
        <f ca="1">IF(AND($A13&lt;&gt;"",$A13&lt;&gt;"TOTAL"),IF(AND([4]PREMIOS_MASTER!$AP11&lt;&gt;"",[4]PREMIOS_MASTER!$AP11&lt;&gt;0),[4]PREMIOS_MASTER!$AP11,""),IF($A13="TOTAL",SUM(INDIRECT("X4:X"&amp;ROW()-1)),""))</f>
        <v/>
      </c>
      <c r="Y13" s="7">
        <f t="shared" ca="1" si="7"/>
        <v>0</v>
      </c>
      <c r="Z13" s="7" t="str">
        <f ca="1">IF(AND($A13&lt;&gt;"",$A13&lt;&gt;"TOTAL"),IF(AND([4]PREMIOS_MASTER!$AS11&lt;&gt;"",[4]PREMIOS_MASTER!$AS11&lt;&gt;0),[4]PREMIOS_MASTER!$AS11,""),IF($A13="TOTAL",SUM(INDIRECT("Z4:Z"&amp;ROW()-1)),""))</f>
        <v/>
      </c>
      <c r="AA13" s="7" t="str">
        <f ca="1">IF(AND($A13&lt;&gt;"",$A13&lt;&gt;"TOTAL"),IF(AND([4]PREMIOS_MASTER!$AU11&lt;&gt;"",[4]PREMIOS_MASTER!$AU11&lt;&gt;0),[4]PREMIOS_MASTER!$AU11,""),IF($A13="TOTAL",SUM(INDIRECT("AA4:AA"&amp;ROW()-1)),""))</f>
        <v/>
      </c>
      <c r="AB13" s="7">
        <f t="shared" ca="1" si="8"/>
        <v>0</v>
      </c>
      <c r="AC13" s="7" t="str">
        <f ca="1">IF(AND($A13&lt;&gt;"",$A13&lt;&gt;"TOTAL"),IF(AND([4]PREMIOS_MASTER!$AX11&lt;&gt;"",[4]PREMIOS_MASTER!$AX11&lt;&gt;0),[4]PREMIOS_MASTER!$AX11,""),IF($A13="TOTAL",SUM(INDIRECT("AC4:AC"&amp;ROW()-1)),""))</f>
        <v/>
      </c>
      <c r="AD13" s="7" t="str">
        <f ca="1">IF(AND($A13&lt;&gt;"",$A13&lt;&gt;"TOTAL"),IF(AND([4]PREMIOS_MASTER!$AZ11&lt;&gt;"",[4]PREMIOS_MASTER!$AZ11&lt;&gt;0),[4]PREMIOS_MASTER!$AZ11,""),IF($A13="TOTAL",SUM(INDIRECT("AD4:AD"&amp;ROW()-1)),""))</f>
        <v/>
      </c>
      <c r="AE13" s="7">
        <f t="shared" ca="1" si="9"/>
        <v>0</v>
      </c>
      <c r="AF13" s="7" t="str">
        <f ca="1">IF(AND($A13&lt;&gt;"",$A13&lt;&gt;"TOTAL"),IF(AND([4]PREMIOS_MASTER!$BC11&lt;&gt;"",[4]PREMIOS_MASTER!$BC11&lt;&gt;0),[4]PREMIOS_MASTER!$BC11,""),IF($A13="TOTAL",SUM(INDIRECT("AF4:AF"&amp;ROW()-1)),""))</f>
        <v/>
      </c>
      <c r="AG13" s="7" t="str">
        <f ca="1">IF(AND($A13&lt;&gt;"",$A13&lt;&gt;"TOTAL"),IF(AND([4]PREMIOS_MASTER!$BE11&lt;&gt;"",[4]PREMIOS_MASTER!$BE11&lt;&gt;0),[4]PREMIOS_MASTER!$BE11,""),IF($A13="TOTAL",SUM(INDIRECT("AG4:AG"&amp;ROW()-1)),""))</f>
        <v/>
      </c>
      <c r="AH13" s="7">
        <f t="shared" ca="1" si="10"/>
        <v>0</v>
      </c>
      <c r="AI13" s="7" t="str">
        <f ca="1">IF(AND($A13&lt;&gt;"",$A13&lt;&gt;"TOTAL"),IF(AND([4]PREMIOS_MASTER!$BH11&lt;&gt;"",[4]PREMIOS_MASTER!$BH11&lt;&gt;0),[4]PREMIOS_MASTER!$BH11,""),IF($A13="TOTAL",SUM(INDIRECT("AI4:AI"&amp;ROW()-1)),""))</f>
        <v/>
      </c>
      <c r="AJ13" s="7" t="str">
        <f ca="1">IF(AND($A13&lt;&gt;"",$A13&lt;&gt;"TOTAL"),IF(AND([4]PREMIOS_MASTER!$BJ11&lt;&gt;"",[4]PREMIOS_MASTER!$BJ11&lt;&gt;0),[4]PREMIOS_MASTER!$BJ11,""),IF($A13="TOTAL",SUM(INDIRECT("AJ4:AJ"&amp;ROW()-1)),""))</f>
        <v/>
      </c>
      <c r="AK13" s="7">
        <f t="shared" ca="1" si="11"/>
        <v>0</v>
      </c>
      <c r="AL13" s="7" t="str">
        <f ca="1">IF(AND($A13&lt;&gt;"",$A13&lt;&gt;"TOTAL"),IF(AND([4]PREMIOS_MASTER!$BM11&lt;&gt;"",[4]PREMIOS_MASTER!$BM11&lt;&gt;0),[4]PREMIOS_MASTER!$BM11,""),IF($A13="TOTAL",SUM(INDIRECT("AL4:AL"&amp;ROW()-1)),""))</f>
        <v/>
      </c>
      <c r="AM13" s="7" t="str">
        <f ca="1">IF(AND($A13&lt;&gt;"",$A13&lt;&gt;"TOTAL"),IF(AND([4]PREMIOS_MASTER!$BO11&lt;&gt;"",[4]PREMIOS_MASTER!$BO11&lt;&gt;0),[4]PREMIOS_MASTER!$BO11,""),IF($A13="TOTAL",SUM(INDIRECT("AM4:AM"&amp;ROW()-1)),""))</f>
        <v/>
      </c>
      <c r="AN13" s="7">
        <f t="shared" ca="1" si="12"/>
        <v>0</v>
      </c>
      <c r="AO13" s="7" t="str">
        <f ca="1">IF(AND($A13&lt;&gt;"",$A13&lt;&gt;"TOTAL"),IF(AND([4]PREMIOS_MASTER!$BR11&lt;&gt;"",[4]PREMIOS_MASTER!$BR11&lt;&gt;0),[4]PREMIOS_MASTER!$BR11,""),IF($A13="TOTAL",SUM(INDIRECT("AO4:AO"&amp;ROW()-1)),""))</f>
        <v/>
      </c>
      <c r="AP13" s="7" t="str">
        <f ca="1">IF(AND($A13&lt;&gt;"",$A13&lt;&gt;"TOTAL"),IF(AND([4]PREMIOS_MASTER!$BT11&lt;&gt;"",[4]PREMIOS_MASTER!$BT11&lt;&gt;0),[4]PREMIOS_MASTER!$BT11,""),IF($A13="TOTAL",SUM(INDIRECT("AP4:AP"&amp;ROW()-1)),""))</f>
        <v/>
      </c>
      <c r="AQ13" s="7">
        <f t="shared" ca="1" si="13"/>
        <v>0</v>
      </c>
      <c r="AR13" s="7" t="str">
        <f ca="1">IF(AND($A13&lt;&gt;"",$A13&lt;&gt;"TOTAL"),IF(AND([4]PREMIOS_MASTER!$BW11&lt;&gt;"",[4]PREMIOS_MASTER!$BW11&lt;&gt;0),[4]PREMIOS_MASTER!$BW11,""),IF($A13="TOTAL",SUM(INDIRECT("AR4:AR"&amp;ROW()-1)),""))</f>
        <v/>
      </c>
      <c r="AS13" s="7" t="str">
        <f ca="1">IF(AND($A13&lt;&gt;"",$A13&lt;&gt;"TOTAL"),IF(AND([4]PREMIOS_MASTER!$BY11&lt;&gt;"",[4]PREMIOS_MASTER!$BY11&lt;&gt;0),[4]PREMIOS_MASTER!$BY11,""),IF($A13="TOTAL",SUM(INDIRECT("AS4:AS"&amp;ROW()-1)),""))</f>
        <v/>
      </c>
      <c r="AT13" s="7">
        <f t="shared" ca="1" si="14"/>
        <v>0</v>
      </c>
      <c r="AU13" s="7" t="str">
        <f ca="1">IF(AND($A13&lt;&gt;"",$A13&lt;&gt;"TOTAL"),IF(AND([4]PREMIOS_MASTER!$CB11&lt;&gt;"",[4]PREMIOS_MASTER!$CB11&lt;&gt;0),[4]PREMIOS_MASTER!$CB11,""),IF($A13="TOTAL",SUM(INDIRECT("AU4:AU"&amp;ROW()-1)),""))</f>
        <v/>
      </c>
      <c r="AV13" s="7" t="str">
        <f ca="1">IF(AND($A13&lt;&gt;"",$A13&lt;&gt;"TOTAL"),IF(AND([4]PREMIOS_MASTER!$CD11&lt;&gt;"",[4]PREMIOS_MASTER!$CD11&lt;&gt;0),[4]PREMIOS_MASTER!$CD11,""),IF($A13="TOTAL",SUM(INDIRECT("AV4:AV"&amp;ROW()-1)),""))</f>
        <v/>
      </c>
      <c r="AW13" s="7">
        <f t="shared" ca="1" si="15"/>
        <v>0</v>
      </c>
      <c r="AX13" s="7" t="str">
        <f ca="1">IF(AND($A13&lt;&gt;"",$A13&lt;&gt;"TOTAL"),IF(AND([4]PREMIOS_MASTER!$CG11&lt;&gt;"",[4]PREMIOS_MASTER!$CG11&lt;&gt;0),[4]PREMIOS_MASTER!$CG11,""),IF($A13="TOTAL",SUM(INDIRECT("AX4:AX"&amp;ROW()-1)),""))</f>
        <v/>
      </c>
      <c r="AY13" s="7" t="str">
        <f ca="1">IF(AND($A13&lt;&gt;"",$A13&lt;&gt;"TOTAL"),IF(AND([4]PREMIOS_MASTER!$CI11&lt;&gt;"",[4]PREMIOS_MASTER!$CI11&lt;&gt;0),[4]PREMIOS_MASTER!$CI11,""),IF($A13="TOTAL",SUM(INDIRECT("AY4:AY"&amp;ROW()-1)),""))</f>
        <v/>
      </c>
      <c r="AZ13" s="7">
        <f t="shared" ca="1" si="16"/>
        <v>0</v>
      </c>
      <c r="BA13" s="7" t="str">
        <f ca="1">IF(AND($A13&lt;&gt;"",$A13&lt;&gt;"TOTAL"),IF(AND([4]PREMIOS_MASTER!$CL11&lt;&gt;"",[4]PREMIOS_MASTER!$CL11&lt;&gt;0),[4]PREMIOS_MASTER!$CL11,""),IF($A13="TOTAL",SUM(INDIRECT("BA4:BA"&amp;ROW()-1)),""))</f>
        <v/>
      </c>
      <c r="BB13" s="7" t="str">
        <f ca="1">IF(AND($A13&lt;&gt;"",$A13&lt;&gt;"TOTAL"),IF(AND([4]PREMIOS_MASTER!$CN11&lt;&gt;"",[4]PREMIOS_MASTER!$CN11&lt;&gt;0),[4]PREMIOS_MASTER!$CN11,""),IF($A13="TOTAL",SUM(INDIRECT("BB4:BB"&amp;ROW()-1)),""))</f>
        <v/>
      </c>
      <c r="BC13" s="7">
        <f t="shared" ca="1" si="17"/>
        <v>0</v>
      </c>
      <c r="BD13" s="7" t="str">
        <f ca="1">IF(AND($A13&lt;&gt;"",$A13&lt;&gt;"TOTAL"),IF(AND([4]PREMIOS_MASTER!$CQ11&lt;&gt;"",[4]PREMIOS_MASTER!$CQ11&lt;&gt;0),[4]PREMIOS_MASTER!$CQ11,""),IF($A13="TOTAL",SUM(INDIRECT("BD4:BD"&amp;ROW()-1)),""))</f>
        <v/>
      </c>
      <c r="BE13" s="7" t="str">
        <f ca="1">IF(AND($A13&lt;&gt;"",$A13&lt;&gt;"TOTAL"),IF(AND([4]PREMIOS_MASTER!$CS11&lt;&gt;"",[4]PREMIOS_MASTER!$CS11&lt;&gt;0),[4]PREMIOS_MASTER!$CS11,""),IF($A13="TOTAL",SUM(INDIRECT("BE4:BE"&amp;ROW()-1)),""))</f>
        <v/>
      </c>
      <c r="BF13" s="7">
        <f t="shared" ca="1" si="18"/>
        <v>0</v>
      </c>
    </row>
    <row r="14" spans="1:58" x14ac:dyDescent="0.2">
      <c r="A14" s="12" t="str">
        <f>IF([4]PREMIOS_MASTER!$D12&lt;&gt;"",[4]PREMIOS_MASTER!$D12,IF(AND([4]PREMIOS_MASTER!$D12="",[4]PREMIOS_MASTER!$D13="",[4]PREMIOS_MASTER!$D11=""),"","TOTAL"))</f>
        <v>Máster universitario en Patrimonio (Historia, Cultura y Territorio)</v>
      </c>
      <c r="B14" s="7">
        <f ca="1">IF(AND($A14&lt;&gt;"",$A14&lt;&gt;"TOTAL"),IF(AND([4]PREMIOS_MASTER!$E12&lt;&gt;"",[4]PREMIOS_MASTER!$E12&lt;&gt;0),[4]PREMIOS_MASTER!$E12,""),IF($A14="TOTAL",SUM(INDIRECT("B4:B"&amp;ROW()-1)),""))</f>
        <v>1</v>
      </c>
      <c r="C14" s="7" t="str">
        <f ca="1">IF(AND($A14&lt;&gt;"",$A14&lt;&gt;"TOTAL"),IF(AND([4]PREMIOS_MASTER!$G12&lt;&gt;"",[4]PREMIOS_MASTER!$G12&lt;&gt;0),[4]PREMIOS_MASTER!$G12,""),IF($A14="TOTAL",SUM(INDIRECT("C4:C"&amp;ROW()-1)),""))</f>
        <v/>
      </c>
      <c r="D14" s="7">
        <f t="shared" ca="1" si="0"/>
        <v>1</v>
      </c>
      <c r="E14" s="7">
        <f ca="1">IF(AND($A14&lt;&gt;"",$A14&lt;&gt;"TOTAL"),IF(AND([4]PREMIOS_MASTER!$J12&lt;&gt;"",[4]PREMIOS_MASTER!$J12&lt;&gt;0),[4]PREMIOS_MASTER!$J12,""),IF($A14="TOTAL",SUM(INDIRECT("E4:E"&amp;ROW()-1)),""))</f>
        <v>1</v>
      </c>
      <c r="F14" s="7" t="str">
        <f ca="1">IF(AND($A14&lt;&gt;"",$A14&lt;&gt;"TOTAL"),IF(AND([4]PREMIOS_MASTER!$L12&lt;&gt;"",[4]PREMIOS_MASTER!$L12&lt;&gt;0),[4]PREMIOS_MASTER!$L12,""),IF($A14="TOTAL",SUM(INDIRECT("F4:F"&amp;ROW()-1)),""))</f>
        <v/>
      </c>
      <c r="G14" s="7">
        <f t="shared" ca="1" si="1"/>
        <v>1</v>
      </c>
      <c r="H14" s="7">
        <f ca="1">IF(AND($A14&lt;&gt;"",$A14&lt;&gt;"TOTAL"),IF(AND([4]PREMIOS_MASTER!$O12&lt;&gt;"",[4]PREMIOS_MASTER!$O12&lt;&gt;0),[4]PREMIOS_MASTER!$O12,""),IF($A14="TOTAL",SUM(INDIRECT("H4:H"&amp;ROW()-1)),""))</f>
        <v>1</v>
      </c>
      <c r="I14" s="7" t="str">
        <f ca="1">IF(AND($A14&lt;&gt;"",$A14&lt;&gt;"TOTAL"),IF(AND([4]PREMIOS_MASTER!$Q12&lt;&gt;"",[4]PREMIOS_MASTER!$Q12&lt;&gt;0),[4]PREMIOS_MASTER!$Q12,""),IF($A14="TOTAL",SUM(INDIRECT("I4:I"&amp;ROW()-1)),""))</f>
        <v/>
      </c>
      <c r="J14" s="7">
        <f t="shared" ca="1" si="2"/>
        <v>1</v>
      </c>
      <c r="K14" s="7" t="str">
        <f ca="1">IF(AND($A14&lt;&gt;"",$A14&lt;&gt;"TOTAL"),IF(AND([4]PREMIOS_MASTER!$T12&lt;&gt;"",[4]PREMIOS_MASTER!$T12&lt;&gt;0),[4]PREMIOS_MASTER!$T12,""),IF($A14="TOTAL",SUM(INDIRECT("K4:K"&amp;ROW()-1)),""))</f>
        <v/>
      </c>
      <c r="L14" s="7">
        <f ca="1">IF(AND($A14&lt;&gt;"",$A14&lt;&gt;"TOTAL"),IF(AND([4]PREMIOS_MASTER!$V12&lt;&gt;"",[4]PREMIOS_MASTER!$V12&lt;&gt;0),[4]PREMIOS_MASTER!$V12,""),IF($A14="TOTAL",SUM(INDIRECT("L4:L"&amp;ROW()-1)),""))</f>
        <v>1</v>
      </c>
      <c r="M14" s="7">
        <f t="shared" ca="1" si="3"/>
        <v>1</v>
      </c>
      <c r="N14" s="7" t="str">
        <f ca="1">IF(AND($A14&lt;&gt;"",$A14&lt;&gt;"TOTAL"),IF(AND([4]PREMIOS_MASTER!$Y12&lt;&gt;"",[4]PREMIOS_MASTER!$Y12&lt;&gt;0),[4]PREMIOS_MASTER!$Y12,""),IF($A14="TOTAL",SUM(INDIRECT("N4:N"&amp;ROW()-1)),""))</f>
        <v/>
      </c>
      <c r="O14" s="7" t="str">
        <f ca="1">IF(AND($A14&lt;&gt;"",$A14&lt;&gt;"TOTAL"),IF(AND([4]PREMIOS_MASTER!$AA12&lt;&gt;"",[4]PREMIOS_MASTER!$AA12&lt;&gt;0),[4]PREMIOS_MASTER!$AA12,""),IF($A14="TOTAL",SUM(INDIRECT("O4:O"&amp;ROW()-1)),""))</f>
        <v/>
      </c>
      <c r="P14" s="7">
        <f t="shared" ca="1" si="4"/>
        <v>0</v>
      </c>
      <c r="Q14" s="7" t="str">
        <f ca="1">IF(AND($A14&lt;&gt;"",$A14&lt;&gt;"TOTAL"),IF(AND([4]PREMIOS_MASTER!$AD12&lt;&gt;"",[4]PREMIOS_MASTER!$AD12&lt;&gt;0),[4]PREMIOS_MASTER!$AD12,""),IF($A14="TOTAL",SUM(INDIRECT("Q4:Q"&amp;ROW()-1)),""))</f>
        <v/>
      </c>
      <c r="R14" s="7" t="str">
        <f ca="1">IF(AND($A14&lt;&gt;"",$A14&lt;&gt;"TOTAL"),IF(AND([4]PREMIOS_MASTER!$AF12&lt;&gt;"",[4]PREMIOS_MASTER!$AF12&lt;&gt;0),[4]PREMIOS_MASTER!$AF12,""),IF($A14="TOTAL",SUM(INDIRECT("R4:R"&amp;ROW()-1)),""))</f>
        <v/>
      </c>
      <c r="S14" s="7">
        <f t="shared" ca="1" si="5"/>
        <v>0</v>
      </c>
      <c r="T14" s="7" t="str">
        <f ca="1">IF(AND($A14&lt;&gt;"",$A14&lt;&gt;"TOTAL"),IF(AND([4]PREMIOS_MASTER!$AI12&lt;&gt;"",[4]PREMIOS_MASTER!$AI12&lt;&gt;0),[4]PREMIOS_MASTER!$AI12,""),IF($A14="TOTAL",SUM(INDIRECT("T4:T"&amp;ROW()-1)),""))</f>
        <v/>
      </c>
      <c r="U14" s="7" t="str">
        <f ca="1">IF(AND($A14&lt;&gt;"",$A14&lt;&gt;"TOTAL"),IF(AND([4]PREMIOS_MASTER!$AK12&lt;&gt;"",[4]PREMIOS_MASTER!$AK12&lt;&gt;0),[4]PREMIOS_MASTER!$AK12,""),IF($A14="TOTAL",SUM(INDIRECT("U4:U"&amp;ROW()-1)),""))</f>
        <v/>
      </c>
      <c r="V14" s="7">
        <f t="shared" ca="1" si="6"/>
        <v>0</v>
      </c>
      <c r="W14" s="7" t="str">
        <f ca="1">IF(AND($A14&lt;&gt;"",$A14&lt;&gt;"TOTAL"),IF(AND([4]PREMIOS_MASTER!$AN12&lt;&gt;"",[4]PREMIOS_MASTER!$AN12&lt;&gt;0),[4]PREMIOS_MASTER!$AN12,""),IF($A14="TOTAL",SUM(INDIRECT("W4:W"&amp;ROW()-1)),""))</f>
        <v/>
      </c>
      <c r="X14" s="7" t="str">
        <f ca="1">IF(AND($A14&lt;&gt;"",$A14&lt;&gt;"TOTAL"),IF(AND([4]PREMIOS_MASTER!$AP12&lt;&gt;"",[4]PREMIOS_MASTER!$AP12&lt;&gt;0),[4]PREMIOS_MASTER!$AP12,""),IF($A14="TOTAL",SUM(INDIRECT("X4:X"&amp;ROW()-1)),""))</f>
        <v/>
      </c>
      <c r="Y14" s="7">
        <f t="shared" ca="1" si="7"/>
        <v>0</v>
      </c>
      <c r="Z14" s="7" t="str">
        <f ca="1">IF(AND($A14&lt;&gt;"",$A14&lt;&gt;"TOTAL"),IF(AND([4]PREMIOS_MASTER!$AS12&lt;&gt;"",[4]PREMIOS_MASTER!$AS12&lt;&gt;0),[4]PREMIOS_MASTER!$AS12,""),IF($A14="TOTAL",SUM(INDIRECT("Z4:Z"&amp;ROW()-1)),""))</f>
        <v/>
      </c>
      <c r="AA14" s="7" t="str">
        <f ca="1">IF(AND($A14&lt;&gt;"",$A14&lt;&gt;"TOTAL"),IF(AND([4]PREMIOS_MASTER!$AU12&lt;&gt;"",[4]PREMIOS_MASTER!$AU12&lt;&gt;0),[4]PREMIOS_MASTER!$AU12,""),IF($A14="TOTAL",SUM(INDIRECT("AA4:AA"&amp;ROW()-1)),""))</f>
        <v/>
      </c>
      <c r="AB14" s="7">
        <f t="shared" ca="1" si="8"/>
        <v>0</v>
      </c>
      <c r="AC14" s="7" t="str">
        <f ca="1">IF(AND($A14&lt;&gt;"",$A14&lt;&gt;"TOTAL"),IF(AND([4]PREMIOS_MASTER!$AX12&lt;&gt;"",[4]PREMIOS_MASTER!$AX12&lt;&gt;0),[4]PREMIOS_MASTER!$AX12,""),IF($A14="TOTAL",SUM(INDIRECT("AC4:AC"&amp;ROW()-1)),""))</f>
        <v/>
      </c>
      <c r="AD14" s="7" t="str">
        <f ca="1">IF(AND($A14&lt;&gt;"",$A14&lt;&gt;"TOTAL"),IF(AND([4]PREMIOS_MASTER!$AZ12&lt;&gt;"",[4]PREMIOS_MASTER!$AZ12&lt;&gt;0),[4]PREMIOS_MASTER!$AZ12,""),IF($A14="TOTAL",SUM(INDIRECT("AD4:AD"&amp;ROW()-1)),""))</f>
        <v/>
      </c>
      <c r="AE14" s="7">
        <f t="shared" ca="1" si="9"/>
        <v>0</v>
      </c>
      <c r="AF14" s="7" t="str">
        <f ca="1">IF(AND($A14&lt;&gt;"",$A14&lt;&gt;"TOTAL"),IF(AND([4]PREMIOS_MASTER!$BC12&lt;&gt;"",[4]PREMIOS_MASTER!$BC12&lt;&gt;0),[4]PREMIOS_MASTER!$BC12,""),IF($A14="TOTAL",SUM(INDIRECT("AF4:AF"&amp;ROW()-1)),""))</f>
        <v/>
      </c>
      <c r="AG14" s="7" t="str">
        <f ca="1">IF(AND($A14&lt;&gt;"",$A14&lt;&gt;"TOTAL"),IF(AND([4]PREMIOS_MASTER!$BE12&lt;&gt;"",[4]PREMIOS_MASTER!$BE12&lt;&gt;0),[4]PREMIOS_MASTER!$BE12,""),IF($A14="TOTAL",SUM(INDIRECT("AG4:AG"&amp;ROW()-1)),""))</f>
        <v/>
      </c>
      <c r="AH14" s="7">
        <f t="shared" ca="1" si="10"/>
        <v>0</v>
      </c>
      <c r="AI14" s="7" t="str">
        <f ca="1">IF(AND($A14&lt;&gt;"",$A14&lt;&gt;"TOTAL"),IF(AND([4]PREMIOS_MASTER!$BH12&lt;&gt;"",[4]PREMIOS_MASTER!$BH12&lt;&gt;0),[4]PREMIOS_MASTER!$BH12,""),IF($A14="TOTAL",SUM(INDIRECT("AI4:AI"&amp;ROW()-1)),""))</f>
        <v/>
      </c>
      <c r="AJ14" s="7" t="str">
        <f ca="1">IF(AND($A14&lt;&gt;"",$A14&lt;&gt;"TOTAL"),IF(AND([4]PREMIOS_MASTER!$BJ12&lt;&gt;"",[4]PREMIOS_MASTER!$BJ12&lt;&gt;0),[4]PREMIOS_MASTER!$BJ12,""),IF($A14="TOTAL",SUM(INDIRECT("AJ4:AJ"&amp;ROW()-1)),""))</f>
        <v/>
      </c>
      <c r="AK14" s="7">
        <f t="shared" ca="1" si="11"/>
        <v>0</v>
      </c>
      <c r="AL14" s="7" t="str">
        <f ca="1">IF(AND($A14&lt;&gt;"",$A14&lt;&gt;"TOTAL"),IF(AND([4]PREMIOS_MASTER!$BM12&lt;&gt;"",[4]PREMIOS_MASTER!$BM12&lt;&gt;0),[4]PREMIOS_MASTER!$BM12,""),IF($A14="TOTAL",SUM(INDIRECT("AL4:AL"&amp;ROW()-1)),""))</f>
        <v/>
      </c>
      <c r="AM14" s="7" t="str">
        <f ca="1">IF(AND($A14&lt;&gt;"",$A14&lt;&gt;"TOTAL"),IF(AND([4]PREMIOS_MASTER!$BO12&lt;&gt;"",[4]PREMIOS_MASTER!$BO12&lt;&gt;0),[4]PREMIOS_MASTER!$BO12,""),IF($A14="TOTAL",SUM(INDIRECT("AM4:AM"&amp;ROW()-1)),""))</f>
        <v/>
      </c>
      <c r="AN14" s="7">
        <f t="shared" ca="1" si="12"/>
        <v>0</v>
      </c>
      <c r="AO14" s="7" t="str">
        <f ca="1">IF(AND($A14&lt;&gt;"",$A14&lt;&gt;"TOTAL"),IF(AND([4]PREMIOS_MASTER!$BR12&lt;&gt;"",[4]PREMIOS_MASTER!$BR12&lt;&gt;0),[4]PREMIOS_MASTER!$BR12,""),IF($A14="TOTAL",SUM(INDIRECT("AO4:AO"&amp;ROW()-1)),""))</f>
        <v/>
      </c>
      <c r="AP14" s="7" t="str">
        <f ca="1">IF(AND($A14&lt;&gt;"",$A14&lt;&gt;"TOTAL"),IF(AND([4]PREMIOS_MASTER!$BT12&lt;&gt;"",[4]PREMIOS_MASTER!$BT12&lt;&gt;0),[4]PREMIOS_MASTER!$BT12,""),IF($A14="TOTAL",SUM(INDIRECT("AP4:AP"&amp;ROW()-1)),""))</f>
        <v/>
      </c>
      <c r="AQ14" s="7">
        <f t="shared" ca="1" si="13"/>
        <v>0</v>
      </c>
      <c r="AR14" s="7" t="str">
        <f ca="1">IF(AND($A14&lt;&gt;"",$A14&lt;&gt;"TOTAL"),IF(AND([4]PREMIOS_MASTER!$BW12&lt;&gt;"",[4]PREMIOS_MASTER!$BW12&lt;&gt;0),[4]PREMIOS_MASTER!$BW12,""),IF($A14="TOTAL",SUM(INDIRECT("AR4:AR"&amp;ROW()-1)),""))</f>
        <v/>
      </c>
      <c r="AS14" s="7" t="str">
        <f ca="1">IF(AND($A14&lt;&gt;"",$A14&lt;&gt;"TOTAL"),IF(AND([4]PREMIOS_MASTER!$BY12&lt;&gt;"",[4]PREMIOS_MASTER!$BY12&lt;&gt;0),[4]PREMIOS_MASTER!$BY12,""),IF($A14="TOTAL",SUM(INDIRECT("AS4:AS"&amp;ROW()-1)),""))</f>
        <v/>
      </c>
      <c r="AT14" s="7">
        <f t="shared" ca="1" si="14"/>
        <v>0</v>
      </c>
      <c r="AU14" s="7" t="str">
        <f ca="1">IF(AND($A14&lt;&gt;"",$A14&lt;&gt;"TOTAL"),IF(AND([4]PREMIOS_MASTER!$CB12&lt;&gt;"",[4]PREMIOS_MASTER!$CB12&lt;&gt;0),[4]PREMIOS_MASTER!$CB12,""),IF($A14="TOTAL",SUM(INDIRECT("AU4:AU"&amp;ROW()-1)),""))</f>
        <v/>
      </c>
      <c r="AV14" s="7" t="str">
        <f ca="1">IF(AND($A14&lt;&gt;"",$A14&lt;&gt;"TOTAL"),IF(AND([4]PREMIOS_MASTER!$CD12&lt;&gt;"",[4]PREMIOS_MASTER!$CD12&lt;&gt;0),[4]PREMIOS_MASTER!$CD12,""),IF($A14="TOTAL",SUM(INDIRECT("AV4:AV"&amp;ROW()-1)),""))</f>
        <v/>
      </c>
      <c r="AW14" s="7">
        <f t="shared" ca="1" si="15"/>
        <v>0</v>
      </c>
      <c r="AX14" s="7" t="str">
        <f ca="1">IF(AND($A14&lt;&gt;"",$A14&lt;&gt;"TOTAL"),IF(AND([4]PREMIOS_MASTER!$CG12&lt;&gt;"",[4]PREMIOS_MASTER!$CG12&lt;&gt;0),[4]PREMIOS_MASTER!$CG12,""),IF($A14="TOTAL",SUM(INDIRECT("AX4:AX"&amp;ROW()-1)),""))</f>
        <v/>
      </c>
      <c r="AY14" s="7" t="str">
        <f ca="1">IF(AND($A14&lt;&gt;"",$A14&lt;&gt;"TOTAL"),IF(AND([4]PREMIOS_MASTER!$CI12&lt;&gt;"",[4]PREMIOS_MASTER!$CI12&lt;&gt;0),[4]PREMIOS_MASTER!$CI12,""),IF($A14="TOTAL",SUM(INDIRECT("AY4:AY"&amp;ROW()-1)),""))</f>
        <v/>
      </c>
      <c r="AZ14" s="7">
        <f t="shared" ca="1" si="16"/>
        <v>0</v>
      </c>
      <c r="BA14" s="7" t="str">
        <f ca="1">IF(AND($A14&lt;&gt;"",$A14&lt;&gt;"TOTAL"),IF(AND([4]PREMIOS_MASTER!$CL12&lt;&gt;"",[4]PREMIOS_MASTER!$CL12&lt;&gt;0),[4]PREMIOS_MASTER!$CL12,""),IF($A14="TOTAL",SUM(INDIRECT("BA4:BA"&amp;ROW()-1)),""))</f>
        <v/>
      </c>
      <c r="BB14" s="7" t="str">
        <f ca="1">IF(AND($A14&lt;&gt;"",$A14&lt;&gt;"TOTAL"),IF(AND([4]PREMIOS_MASTER!$CN12&lt;&gt;"",[4]PREMIOS_MASTER!$CN12&lt;&gt;0),[4]PREMIOS_MASTER!$CN12,""),IF($A14="TOTAL",SUM(INDIRECT("BB4:BB"&amp;ROW()-1)),""))</f>
        <v/>
      </c>
      <c r="BC14" s="7">
        <f t="shared" ca="1" si="17"/>
        <v>0</v>
      </c>
      <c r="BD14" s="7" t="str">
        <f ca="1">IF(AND($A14&lt;&gt;"",$A14&lt;&gt;"TOTAL"),IF(AND([4]PREMIOS_MASTER!$CQ12&lt;&gt;"",[4]PREMIOS_MASTER!$CQ12&lt;&gt;0),[4]PREMIOS_MASTER!$CQ12,""),IF($A14="TOTAL",SUM(INDIRECT("BD4:BD"&amp;ROW()-1)),""))</f>
        <v/>
      </c>
      <c r="BE14" s="7" t="str">
        <f ca="1">IF(AND($A14&lt;&gt;"",$A14&lt;&gt;"TOTAL"),IF(AND([4]PREMIOS_MASTER!$CS12&lt;&gt;"",[4]PREMIOS_MASTER!$CS12&lt;&gt;0),[4]PREMIOS_MASTER!$CS12,""),IF($A14="TOTAL",SUM(INDIRECT("BE4:BE"&amp;ROW()-1)),""))</f>
        <v/>
      </c>
      <c r="BF14" s="7">
        <f t="shared" ca="1" si="18"/>
        <v>0</v>
      </c>
    </row>
    <row r="15" spans="1:58" x14ac:dyDescent="0.2">
      <c r="A15" s="12" t="str">
        <f>IF([4]PREMIOS_MASTER!$D13&lt;&gt;"",[4]PREMIOS_MASTER!$D13,IF(AND([4]PREMIOS_MASTER!$D13="",[4]PREMIOS_MASTER!$D14="",[4]PREMIOS_MASTER!$D12=""),"","TOTAL"))</f>
        <v>Máster universitario en Profesorado de Educación Secundaria Obligatoria y Bachillerato, Formación Profesional y Enseñanza de Idiomas</v>
      </c>
      <c r="B15" s="7">
        <f ca="1">IF(AND($A15&lt;&gt;"",$A15&lt;&gt;"TOTAL"),IF(AND([4]PREMIOS_MASTER!$E13&lt;&gt;"",[4]PREMIOS_MASTER!$E13&lt;&gt;0),[4]PREMIOS_MASTER!$E13,""),IF($A15="TOTAL",SUM(INDIRECT("B4:B"&amp;ROW()-1)),""))</f>
        <v>1</v>
      </c>
      <c r="C15" s="7" t="str">
        <f ca="1">IF(AND($A15&lt;&gt;"",$A15&lt;&gt;"TOTAL"),IF(AND([4]PREMIOS_MASTER!$G13&lt;&gt;"",[4]PREMIOS_MASTER!$G13&lt;&gt;0),[4]PREMIOS_MASTER!$G13,""),IF($A15="TOTAL",SUM(INDIRECT("C4:C"&amp;ROW()-1)),""))</f>
        <v/>
      </c>
      <c r="D15" s="7">
        <f t="shared" ca="1" si="0"/>
        <v>1</v>
      </c>
      <c r="E15" s="7">
        <f ca="1">IF(AND($A15&lt;&gt;"",$A15&lt;&gt;"TOTAL"),IF(AND([4]PREMIOS_MASTER!$J13&lt;&gt;"",[4]PREMIOS_MASTER!$J13&lt;&gt;0),[4]PREMIOS_MASTER!$J13,""),IF($A15="TOTAL",SUM(INDIRECT("E4:E"&amp;ROW()-1)),""))</f>
        <v>1</v>
      </c>
      <c r="F15" s="7" t="str">
        <f ca="1">IF(AND($A15&lt;&gt;"",$A15&lt;&gt;"TOTAL"),IF(AND([4]PREMIOS_MASTER!$L13&lt;&gt;"",[4]PREMIOS_MASTER!$L13&lt;&gt;0),[4]PREMIOS_MASTER!$L13,""),IF($A15="TOTAL",SUM(INDIRECT("F4:F"&amp;ROW()-1)),""))</f>
        <v/>
      </c>
      <c r="G15" s="7">
        <f t="shared" ca="1" si="1"/>
        <v>1</v>
      </c>
      <c r="H15" s="7">
        <f ca="1">IF(AND($A15&lt;&gt;"",$A15&lt;&gt;"TOTAL"),IF(AND([4]PREMIOS_MASTER!$O13&lt;&gt;"",[4]PREMIOS_MASTER!$O13&lt;&gt;0),[4]PREMIOS_MASTER!$O13,""),IF($A15="TOTAL",SUM(INDIRECT("H4:H"&amp;ROW()-1)),""))</f>
        <v>1</v>
      </c>
      <c r="I15" s="7" t="str">
        <f ca="1">IF(AND($A15&lt;&gt;"",$A15&lt;&gt;"TOTAL"),IF(AND([4]PREMIOS_MASTER!$Q13&lt;&gt;"",[4]PREMIOS_MASTER!$Q13&lt;&gt;0),[4]PREMIOS_MASTER!$Q13,""),IF($A15="TOTAL",SUM(INDIRECT("I4:I"&amp;ROW()-1)),""))</f>
        <v/>
      </c>
      <c r="J15" s="7">
        <f t="shared" ca="1" si="2"/>
        <v>1</v>
      </c>
      <c r="K15" s="7" t="str">
        <f ca="1">IF(AND($A15&lt;&gt;"",$A15&lt;&gt;"TOTAL"),IF(AND([4]PREMIOS_MASTER!$T13&lt;&gt;"",[4]PREMIOS_MASTER!$T13&lt;&gt;0),[4]PREMIOS_MASTER!$T13,""),IF($A15="TOTAL",SUM(INDIRECT("K4:K"&amp;ROW()-1)),""))</f>
        <v/>
      </c>
      <c r="L15" s="7">
        <f ca="1">IF(AND($A15&lt;&gt;"",$A15&lt;&gt;"TOTAL"),IF(AND([4]PREMIOS_MASTER!$V13&lt;&gt;"",[4]PREMIOS_MASTER!$V13&lt;&gt;0),[4]PREMIOS_MASTER!$V13,""),IF($A15="TOTAL",SUM(INDIRECT("L4:L"&amp;ROW()-1)),""))</f>
        <v>2</v>
      </c>
      <c r="M15" s="7">
        <f t="shared" ca="1" si="3"/>
        <v>2</v>
      </c>
      <c r="N15" s="7">
        <f ca="1">IF(AND($A15&lt;&gt;"",$A15&lt;&gt;"TOTAL"),IF(AND([4]PREMIOS_MASTER!$Y13&lt;&gt;"",[4]PREMIOS_MASTER!$Y13&lt;&gt;0),[4]PREMIOS_MASTER!$Y13,""),IF($A15="TOTAL",SUM(INDIRECT("N4:N"&amp;ROW()-1)),""))</f>
        <v>1</v>
      </c>
      <c r="O15" s="7">
        <f ca="1">IF(AND($A15&lt;&gt;"",$A15&lt;&gt;"TOTAL"),IF(AND([4]PREMIOS_MASTER!$AA13&lt;&gt;"",[4]PREMIOS_MASTER!$AA13&lt;&gt;0),[4]PREMIOS_MASTER!$AA13,""),IF($A15="TOTAL",SUM(INDIRECT("O4:O"&amp;ROW()-1)),""))</f>
        <v>1</v>
      </c>
      <c r="P15" s="7">
        <f t="shared" ca="1" si="4"/>
        <v>2</v>
      </c>
      <c r="Q15" s="7" t="str">
        <f ca="1">IF(AND($A15&lt;&gt;"",$A15&lt;&gt;"TOTAL"),IF(AND([4]PREMIOS_MASTER!$AD13&lt;&gt;"",[4]PREMIOS_MASTER!$AD13&lt;&gt;0),[4]PREMIOS_MASTER!$AD13,""),IF($A15="TOTAL",SUM(INDIRECT("Q4:Q"&amp;ROW()-1)),""))</f>
        <v/>
      </c>
      <c r="R15" s="7" t="str">
        <f ca="1">IF(AND($A15&lt;&gt;"",$A15&lt;&gt;"TOTAL"),IF(AND([4]PREMIOS_MASTER!$AF13&lt;&gt;"",[4]PREMIOS_MASTER!$AF13&lt;&gt;0),[4]PREMIOS_MASTER!$AF13,""),IF($A15="TOTAL",SUM(INDIRECT("R4:R"&amp;ROW()-1)),""))</f>
        <v/>
      </c>
      <c r="S15" s="7">
        <f t="shared" ca="1" si="5"/>
        <v>0</v>
      </c>
      <c r="T15" s="7" t="str">
        <f ca="1">IF(AND($A15&lt;&gt;"",$A15&lt;&gt;"TOTAL"),IF(AND([4]PREMIOS_MASTER!$AI13&lt;&gt;"",[4]PREMIOS_MASTER!$AI13&lt;&gt;0),[4]PREMIOS_MASTER!$AI13,""),IF($A15="TOTAL",SUM(INDIRECT("T4:T"&amp;ROW()-1)),""))</f>
        <v/>
      </c>
      <c r="U15" s="7" t="str">
        <f ca="1">IF(AND($A15&lt;&gt;"",$A15&lt;&gt;"TOTAL"),IF(AND([4]PREMIOS_MASTER!$AK13&lt;&gt;"",[4]PREMIOS_MASTER!$AK13&lt;&gt;0),[4]PREMIOS_MASTER!$AK13,""),IF($A15="TOTAL",SUM(INDIRECT("U4:U"&amp;ROW()-1)),""))</f>
        <v/>
      </c>
      <c r="V15" s="7">
        <f t="shared" ca="1" si="6"/>
        <v>0</v>
      </c>
      <c r="W15" s="7" t="str">
        <f ca="1">IF(AND($A15&lt;&gt;"",$A15&lt;&gt;"TOTAL"),IF(AND([4]PREMIOS_MASTER!$AN13&lt;&gt;"",[4]PREMIOS_MASTER!$AN13&lt;&gt;0),[4]PREMIOS_MASTER!$AN13,""),IF($A15="TOTAL",SUM(INDIRECT("W4:W"&amp;ROW()-1)),""))</f>
        <v/>
      </c>
      <c r="X15" s="7" t="str">
        <f ca="1">IF(AND($A15&lt;&gt;"",$A15&lt;&gt;"TOTAL"),IF(AND([4]PREMIOS_MASTER!$AP13&lt;&gt;"",[4]PREMIOS_MASTER!$AP13&lt;&gt;0),[4]PREMIOS_MASTER!$AP13,""),IF($A15="TOTAL",SUM(INDIRECT("X4:X"&amp;ROW()-1)),""))</f>
        <v/>
      </c>
      <c r="Y15" s="7">
        <f t="shared" ca="1" si="7"/>
        <v>0</v>
      </c>
      <c r="Z15" s="7" t="str">
        <f ca="1">IF(AND($A15&lt;&gt;"",$A15&lt;&gt;"TOTAL"),IF(AND([4]PREMIOS_MASTER!$AS13&lt;&gt;"",[4]PREMIOS_MASTER!$AS13&lt;&gt;0),[4]PREMIOS_MASTER!$AS13,""),IF($A15="TOTAL",SUM(INDIRECT("Z4:Z"&amp;ROW()-1)),""))</f>
        <v/>
      </c>
      <c r="AA15" s="7" t="str">
        <f ca="1">IF(AND($A15&lt;&gt;"",$A15&lt;&gt;"TOTAL"),IF(AND([4]PREMIOS_MASTER!$AU13&lt;&gt;"",[4]PREMIOS_MASTER!$AU13&lt;&gt;0),[4]PREMIOS_MASTER!$AU13,""),IF($A15="TOTAL",SUM(INDIRECT("AA4:AA"&amp;ROW()-1)),""))</f>
        <v/>
      </c>
      <c r="AB15" s="7">
        <f t="shared" ca="1" si="8"/>
        <v>0</v>
      </c>
      <c r="AC15" s="7" t="str">
        <f ca="1">IF(AND($A15&lt;&gt;"",$A15&lt;&gt;"TOTAL"),IF(AND([4]PREMIOS_MASTER!$AX13&lt;&gt;"",[4]PREMIOS_MASTER!$AX13&lt;&gt;0),[4]PREMIOS_MASTER!$AX13,""),IF($A15="TOTAL",SUM(INDIRECT("AC4:AC"&amp;ROW()-1)),""))</f>
        <v/>
      </c>
      <c r="AD15" s="7" t="str">
        <f ca="1">IF(AND($A15&lt;&gt;"",$A15&lt;&gt;"TOTAL"),IF(AND([4]PREMIOS_MASTER!$AZ13&lt;&gt;"",[4]PREMIOS_MASTER!$AZ13&lt;&gt;0),[4]PREMIOS_MASTER!$AZ13,""),IF($A15="TOTAL",SUM(INDIRECT("AD4:AD"&amp;ROW()-1)),""))</f>
        <v/>
      </c>
      <c r="AE15" s="7">
        <f t="shared" ca="1" si="9"/>
        <v>0</v>
      </c>
      <c r="AF15" s="7" t="str">
        <f ca="1">IF(AND($A15&lt;&gt;"",$A15&lt;&gt;"TOTAL"),IF(AND([4]PREMIOS_MASTER!$BC13&lt;&gt;"",[4]PREMIOS_MASTER!$BC13&lt;&gt;0),[4]PREMIOS_MASTER!$BC13,""),IF($A15="TOTAL",SUM(INDIRECT("AF4:AF"&amp;ROW()-1)),""))</f>
        <v/>
      </c>
      <c r="AG15" s="7" t="str">
        <f ca="1">IF(AND($A15&lt;&gt;"",$A15&lt;&gt;"TOTAL"),IF(AND([4]PREMIOS_MASTER!$BE13&lt;&gt;"",[4]PREMIOS_MASTER!$BE13&lt;&gt;0),[4]PREMIOS_MASTER!$BE13,""),IF($A15="TOTAL",SUM(INDIRECT("AG4:AG"&amp;ROW()-1)),""))</f>
        <v/>
      </c>
      <c r="AH15" s="7">
        <f t="shared" ca="1" si="10"/>
        <v>0</v>
      </c>
      <c r="AI15" s="7" t="str">
        <f ca="1">IF(AND($A15&lt;&gt;"",$A15&lt;&gt;"TOTAL"),IF(AND([4]PREMIOS_MASTER!$BH13&lt;&gt;"",[4]PREMIOS_MASTER!$BH13&lt;&gt;0),[4]PREMIOS_MASTER!$BH13,""),IF($A15="TOTAL",SUM(INDIRECT("AI4:AI"&amp;ROW()-1)),""))</f>
        <v/>
      </c>
      <c r="AJ15" s="7" t="str">
        <f ca="1">IF(AND($A15&lt;&gt;"",$A15&lt;&gt;"TOTAL"),IF(AND([4]PREMIOS_MASTER!$BJ13&lt;&gt;"",[4]PREMIOS_MASTER!$BJ13&lt;&gt;0),[4]PREMIOS_MASTER!$BJ13,""),IF($A15="TOTAL",SUM(INDIRECT("AJ4:AJ"&amp;ROW()-1)),""))</f>
        <v/>
      </c>
      <c r="AK15" s="7">
        <f t="shared" ca="1" si="11"/>
        <v>0</v>
      </c>
      <c r="AL15" s="7" t="str">
        <f ca="1">IF(AND($A15&lt;&gt;"",$A15&lt;&gt;"TOTAL"),IF(AND([4]PREMIOS_MASTER!$BM13&lt;&gt;"",[4]PREMIOS_MASTER!$BM13&lt;&gt;0),[4]PREMIOS_MASTER!$BM13,""),IF($A15="TOTAL",SUM(INDIRECT("AL4:AL"&amp;ROW()-1)),""))</f>
        <v/>
      </c>
      <c r="AM15" s="7" t="str">
        <f ca="1">IF(AND($A15&lt;&gt;"",$A15&lt;&gt;"TOTAL"),IF(AND([4]PREMIOS_MASTER!$BO13&lt;&gt;"",[4]PREMIOS_MASTER!$BO13&lt;&gt;0),[4]PREMIOS_MASTER!$BO13,""),IF($A15="TOTAL",SUM(INDIRECT("AM4:AM"&amp;ROW()-1)),""))</f>
        <v/>
      </c>
      <c r="AN15" s="7">
        <f t="shared" ca="1" si="12"/>
        <v>0</v>
      </c>
      <c r="AO15" s="7" t="str">
        <f ca="1">IF(AND($A15&lt;&gt;"",$A15&lt;&gt;"TOTAL"),IF(AND([4]PREMIOS_MASTER!$BR13&lt;&gt;"",[4]PREMIOS_MASTER!$BR13&lt;&gt;0),[4]PREMIOS_MASTER!$BR13,""),IF($A15="TOTAL",SUM(INDIRECT("AO4:AO"&amp;ROW()-1)),""))</f>
        <v/>
      </c>
      <c r="AP15" s="7" t="str">
        <f ca="1">IF(AND($A15&lt;&gt;"",$A15&lt;&gt;"TOTAL"),IF(AND([4]PREMIOS_MASTER!$BT13&lt;&gt;"",[4]PREMIOS_MASTER!$BT13&lt;&gt;0),[4]PREMIOS_MASTER!$BT13,""),IF($A15="TOTAL",SUM(INDIRECT("AP4:AP"&amp;ROW()-1)),""))</f>
        <v/>
      </c>
      <c r="AQ15" s="7">
        <f t="shared" ca="1" si="13"/>
        <v>0</v>
      </c>
      <c r="AR15" s="7" t="str">
        <f ca="1">IF(AND($A15&lt;&gt;"",$A15&lt;&gt;"TOTAL"),IF(AND([4]PREMIOS_MASTER!$BW13&lt;&gt;"",[4]PREMIOS_MASTER!$BW13&lt;&gt;0),[4]PREMIOS_MASTER!$BW13,""),IF($A15="TOTAL",SUM(INDIRECT("AR4:AR"&amp;ROW()-1)),""))</f>
        <v/>
      </c>
      <c r="AS15" s="7" t="str">
        <f ca="1">IF(AND($A15&lt;&gt;"",$A15&lt;&gt;"TOTAL"),IF(AND([4]PREMIOS_MASTER!$BY13&lt;&gt;"",[4]PREMIOS_MASTER!$BY13&lt;&gt;0),[4]PREMIOS_MASTER!$BY13,""),IF($A15="TOTAL",SUM(INDIRECT("AS4:AS"&amp;ROW()-1)),""))</f>
        <v/>
      </c>
      <c r="AT15" s="7">
        <f t="shared" ca="1" si="14"/>
        <v>0</v>
      </c>
      <c r="AU15" s="7" t="str">
        <f ca="1">IF(AND($A15&lt;&gt;"",$A15&lt;&gt;"TOTAL"),IF(AND([4]PREMIOS_MASTER!$CB13&lt;&gt;"",[4]PREMIOS_MASTER!$CB13&lt;&gt;0),[4]PREMIOS_MASTER!$CB13,""),IF($A15="TOTAL",SUM(INDIRECT("AU4:AU"&amp;ROW()-1)),""))</f>
        <v/>
      </c>
      <c r="AV15" s="7" t="str">
        <f ca="1">IF(AND($A15&lt;&gt;"",$A15&lt;&gt;"TOTAL"),IF(AND([4]PREMIOS_MASTER!$CD13&lt;&gt;"",[4]PREMIOS_MASTER!$CD13&lt;&gt;0),[4]PREMIOS_MASTER!$CD13,""),IF($A15="TOTAL",SUM(INDIRECT("AV4:AV"&amp;ROW()-1)),""))</f>
        <v/>
      </c>
      <c r="AW15" s="7">
        <f t="shared" ca="1" si="15"/>
        <v>0</v>
      </c>
      <c r="AX15" s="7" t="str">
        <f ca="1">IF(AND($A15&lt;&gt;"",$A15&lt;&gt;"TOTAL"),IF(AND([4]PREMIOS_MASTER!$CG13&lt;&gt;"",[4]PREMIOS_MASTER!$CG13&lt;&gt;0),[4]PREMIOS_MASTER!$CG13,""),IF($A15="TOTAL",SUM(INDIRECT("AX4:AX"&amp;ROW()-1)),""))</f>
        <v/>
      </c>
      <c r="AY15" s="7" t="str">
        <f ca="1">IF(AND($A15&lt;&gt;"",$A15&lt;&gt;"TOTAL"),IF(AND([4]PREMIOS_MASTER!$CI13&lt;&gt;"",[4]PREMIOS_MASTER!$CI13&lt;&gt;0),[4]PREMIOS_MASTER!$CI13,""),IF($A15="TOTAL",SUM(INDIRECT("AY4:AY"&amp;ROW()-1)),""))</f>
        <v/>
      </c>
      <c r="AZ15" s="7">
        <f t="shared" ca="1" si="16"/>
        <v>0</v>
      </c>
      <c r="BA15" s="7" t="str">
        <f ca="1">IF(AND($A15&lt;&gt;"",$A15&lt;&gt;"TOTAL"),IF(AND([4]PREMIOS_MASTER!$CL13&lt;&gt;"",[4]PREMIOS_MASTER!$CL13&lt;&gt;0),[4]PREMIOS_MASTER!$CL13,""),IF($A15="TOTAL",SUM(INDIRECT("BA4:BA"&amp;ROW()-1)),""))</f>
        <v/>
      </c>
      <c r="BB15" s="7" t="str">
        <f ca="1">IF(AND($A15&lt;&gt;"",$A15&lt;&gt;"TOTAL"),IF(AND([4]PREMIOS_MASTER!$CN13&lt;&gt;"",[4]PREMIOS_MASTER!$CN13&lt;&gt;0),[4]PREMIOS_MASTER!$CN13,""),IF($A15="TOTAL",SUM(INDIRECT("BB4:BB"&amp;ROW()-1)),""))</f>
        <v/>
      </c>
      <c r="BC15" s="7">
        <f t="shared" ca="1" si="17"/>
        <v>0</v>
      </c>
      <c r="BD15" s="7" t="str">
        <f ca="1">IF(AND($A15&lt;&gt;"",$A15&lt;&gt;"TOTAL"),IF(AND([4]PREMIOS_MASTER!$CQ13&lt;&gt;"",[4]PREMIOS_MASTER!$CQ13&lt;&gt;0),[4]PREMIOS_MASTER!$CQ13,""),IF($A15="TOTAL",SUM(INDIRECT("BD4:BD"&amp;ROW()-1)),""))</f>
        <v/>
      </c>
      <c r="BE15" s="7" t="str">
        <f ca="1">IF(AND($A15&lt;&gt;"",$A15&lt;&gt;"TOTAL"),IF(AND([4]PREMIOS_MASTER!$CS13&lt;&gt;"",[4]PREMIOS_MASTER!$CS13&lt;&gt;0),[4]PREMIOS_MASTER!$CS13,""),IF($A15="TOTAL",SUM(INDIRECT("BE4:BE"&amp;ROW()-1)),""))</f>
        <v/>
      </c>
      <c r="BF15" s="7">
        <f t="shared" ca="1" si="18"/>
        <v>0</v>
      </c>
    </row>
    <row r="16" spans="1:58" x14ac:dyDescent="0.2">
      <c r="A16" s="12" t="str">
        <f>IF([4]PREMIOS_MASTER!$D14&lt;&gt;"",[4]PREMIOS_MASTER!$D14,IF(AND([4]PREMIOS_MASTER!$D14="",[4]PREMIOS_MASTER!$D15="",[4]PREMIOS_MASTER!$D13=""),"","TOTAL"))</f>
        <v>Máster universitario en Química Avanzada</v>
      </c>
      <c r="B16" s="7" t="str">
        <f ca="1">IF(AND($A16&lt;&gt;"",$A16&lt;&gt;"TOTAL"),IF(AND([4]PREMIOS_MASTER!$E14&lt;&gt;"",[4]PREMIOS_MASTER!$E14&lt;&gt;0),[4]PREMIOS_MASTER!$E14,""),IF($A16="TOTAL",SUM(INDIRECT("B4:B"&amp;ROW()-1)),""))</f>
        <v/>
      </c>
      <c r="C16" s="7">
        <f ca="1">IF(AND($A16&lt;&gt;"",$A16&lt;&gt;"TOTAL"),IF(AND([4]PREMIOS_MASTER!$G14&lt;&gt;"",[4]PREMIOS_MASTER!$G14&lt;&gt;0),[4]PREMIOS_MASTER!$G14,""),IF($A16="TOTAL",SUM(INDIRECT("C4:C"&amp;ROW()-1)),""))</f>
        <v>1</v>
      </c>
      <c r="D16" s="7">
        <f t="shared" ca="1" si="0"/>
        <v>1</v>
      </c>
      <c r="E16" s="7">
        <f ca="1">IF(AND($A16&lt;&gt;"",$A16&lt;&gt;"TOTAL"),IF(AND([4]PREMIOS_MASTER!$J14&lt;&gt;"",[4]PREMIOS_MASTER!$J14&lt;&gt;0),[4]PREMIOS_MASTER!$J14,""),IF($A16="TOTAL",SUM(INDIRECT("E4:E"&amp;ROW()-1)),""))</f>
        <v>1</v>
      </c>
      <c r="F16" s="7" t="str">
        <f ca="1">IF(AND($A16&lt;&gt;"",$A16&lt;&gt;"TOTAL"),IF(AND([4]PREMIOS_MASTER!$L14&lt;&gt;"",[4]PREMIOS_MASTER!$L14&lt;&gt;0),[4]PREMIOS_MASTER!$L14,""),IF($A16="TOTAL",SUM(INDIRECT("F4:F"&amp;ROW()-1)),""))</f>
        <v/>
      </c>
      <c r="G16" s="7">
        <f t="shared" ca="1" si="1"/>
        <v>1</v>
      </c>
      <c r="H16" s="7" t="str">
        <f ca="1">IF(AND($A16&lt;&gt;"",$A16&lt;&gt;"TOTAL"),IF(AND([4]PREMIOS_MASTER!$O14&lt;&gt;"",[4]PREMIOS_MASTER!$O14&lt;&gt;0),[4]PREMIOS_MASTER!$O14,""),IF($A16="TOTAL",SUM(INDIRECT("H4:H"&amp;ROW()-1)),""))</f>
        <v/>
      </c>
      <c r="I16" s="7">
        <f ca="1">IF(AND($A16&lt;&gt;"",$A16&lt;&gt;"TOTAL"),IF(AND([4]PREMIOS_MASTER!$Q14&lt;&gt;"",[4]PREMIOS_MASTER!$Q14&lt;&gt;0),[4]PREMIOS_MASTER!$Q14,""),IF($A16="TOTAL",SUM(INDIRECT("I4:I"&amp;ROW()-1)),""))</f>
        <v>1</v>
      </c>
      <c r="J16" s="7">
        <f t="shared" ca="1" si="2"/>
        <v>1</v>
      </c>
      <c r="K16" s="7">
        <f ca="1">IF(AND($A16&lt;&gt;"",$A16&lt;&gt;"TOTAL"),IF(AND([4]PREMIOS_MASTER!$T14&lt;&gt;"",[4]PREMIOS_MASTER!$T14&lt;&gt;0),[4]PREMIOS_MASTER!$T14,""),IF($A16="TOTAL",SUM(INDIRECT("K4:K"&amp;ROW()-1)),""))</f>
        <v>1</v>
      </c>
      <c r="L16" s="7" t="str">
        <f ca="1">IF(AND($A16&lt;&gt;"",$A16&lt;&gt;"TOTAL"),IF(AND([4]PREMIOS_MASTER!$V14&lt;&gt;"",[4]PREMIOS_MASTER!$V14&lt;&gt;0),[4]PREMIOS_MASTER!$V14,""),IF($A16="TOTAL",SUM(INDIRECT("L4:L"&amp;ROW()-1)),""))</f>
        <v/>
      </c>
      <c r="M16" s="7">
        <f t="shared" ca="1" si="3"/>
        <v>1</v>
      </c>
      <c r="N16" s="7" t="str">
        <f ca="1">IF(AND($A16&lt;&gt;"",$A16&lt;&gt;"TOTAL"),IF(AND([4]PREMIOS_MASTER!$Y14&lt;&gt;"",[4]PREMIOS_MASTER!$Y14&lt;&gt;0),[4]PREMIOS_MASTER!$Y14,""),IF($A16="TOTAL",SUM(INDIRECT("N4:N"&amp;ROW()-1)),""))</f>
        <v/>
      </c>
      <c r="O16" s="7" t="str">
        <f ca="1">IF(AND($A16&lt;&gt;"",$A16&lt;&gt;"TOTAL"),IF(AND([4]PREMIOS_MASTER!$AA14&lt;&gt;"",[4]PREMIOS_MASTER!$AA14&lt;&gt;0),[4]PREMIOS_MASTER!$AA14,""),IF($A16="TOTAL",SUM(INDIRECT("O4:O"&amp;ROW()-1)),""))</f>
        <v/>
      </c>
      <c r="P16" s="7">
        <f t="shared" ca="1" si="4"/>
        <v>0</v>
      </c>
      <c r="Q16" s="7" t="str">
        <f ca="1">IF(AND($A16&lt;&gt;"",$A16&lt;&gt;"TOTAL"),IF(AND([4]PREMIOS_MASTER!$AD14&lt;&gt;"",[4]PREMIOS_MASTER!$AD14&lt;&gt;0),[4]PREMIOS_MASTER!$AD14,""),IF($A16="TOTAL",SUM(INDIRECT("Q4:Q"&amp;ROW()-1)),""))</f>
        <v/>
      </c>
      <c r="R16" s="7" t="str">
        <f ca="1">IF(AND($A16&lt;&gt;"",$A16&lt;&gt;"TOTAL"),IF(AND([4]PREMIOS_MASTER!$AF14&lt;&gt;"",[4]PREMIOS_MASTER!$AF14&lt;&gt;0),[4]PREMIOS_MASTER!$AF14,""),IF($A16="TOTAL",SUM(INDIRECT("R4:R"&amp;ROW()-1)),""))</f>
        <v/>
      </c>
      <c r="S16" s="7">
        <f t="shared" ca="1" si="5"/>
        <v>0</v>
      </c>
      <c r="T16" s="7" t="str">
        <f ca="1">IF(AND($A16&lt;&gt;"",$A16&lt;&gt;"TOTAL"),IF(AND([4]PREMIOS_MASTER!$AI14&lt;&gt;"",[4]PREMIOS_MASTER!$AI14&lt;&gt;0),[4]PREMIOS_MASTER!$AI14,""),IF($A16="TOTAL",SUM(INDIRECT("T4:T"&amp;ROW()-1)),""))</f>
        <v/>
      </c>
      <c r="U16" s="7" t="str">
        <f ca="1">IF(AND($A16&lt;&gt;"",$A16&lt;&gt;"TOTAL"),IF(AND([4]PREMIOS_MASTER!$AK14&lt;&gt;"",[4]PREMIOS_MASTER!$AK14&lt;&gt;0),[4]PREMIOS_MASTER!$AK14,""),IF($A16="TOTAL",SUM(INDIRECT("U4:U"&amp;ROW()-1)),""))</f>
        <v/>
      </c>
      <c r="V16" s="7">
        <f t="shared" ca="1" si="6"/>
        <v>0</v>
      </c>
      <c r="W16" s="7" t="str">
        <f ca="1">IF(AND($A16&lt;&gt;"",$A16&lt;&gt;"TOTAL"),IF(AND([4]PREMIOS_MASTER!$AN14&lt;&gt;"",[4]PREMIOS_MASTER!$AN14&lt;&gt;0),[4]PREMIOS_MASTER!$AN14,""),IF($A16="TOTAL",SUM(INDIRECT("W4:W"&amp;ROW()-1)),""))</f>
        <v/>
      </c>
      <c r="X16" s="7" t="str">
        <f ca="1">IF(AND($A16&lt;&gt;"",$A16&lt;&gt;"TOTAL"),IF(AND([4]PREMIOS_MASTER!$AP14&lt;&gt;"",[4]PREMIOS_MASTER!$AP14&lt;&gt;0),[4]PREMIOS_MASTER!$AP14,""),IF($A16="TOTAL",SUM(INDIRECT("X4:X"&amp;ROW()-1)),""))</f>
        <v/>
      </c>
      <c r="Y16" s="7">
        <f t="shared" ca="1" si="7"/>
        <v>0</v>
      </c>
      <c r="Z16" s="7" t="str">
        <f ca="1">IF(AND($A16&lt;&gt;"",$A16&lt;&gt;"TOTAL"),IF(AND([4]PREMIOS_MASTER!$AS14&lt;&gt;"",[4]PREMIOS_MASTER!$AS14&lt;&gt;0),[4]PREMIOS_MASTER!$AS14,""),IF($A16="TOTAL",SUM(INDIRECT("Z4:Z"&amp;ROW()-1)),""))</f>
        <v/>
      </c>
      <c r="AA16" s="7" t="str">
        <f ca="1">IF(AND($A16&lt;&gt;"",$A16&lt;&gt;"TOTAL"),IF(AND([4]PREMIOS_MASTER!$AU14&lt;&gt;"",[4]PREMIOS_MASTER!$AU14&lt;&gt;0),[4]PREMIOS_MASTER!$AU14,""),IF($A16="TOTAL",SUM(INDIRECT("AA4:AA"&amp;ROW()-1)),""))</f>
        <v/>
      </c>
      <c r="AB16" s="7">
        <f t="shared" ca="1" si="8"/>
        <v>0</v>
      </c>
      <c r="AC16" s="7" t="str">
        <f ca="1">IF(AND($A16&lt;&gt;"",$A16&lt;&gt;"TOTAL"),IF(AND([4]PREMIOS_MASTER!$AX14&lt;&gt;"",[4]PREMIOS_MASTER!$AX14&lt;&gt;0),[4]PREMIOS_MASTER!$AX14,""),IF($A16="TOTAL",SUM(INDIRECT("AC4:AC"&amp;ROW()-1)),""))</f>
        <v/>
      </c>
      <c r="AD16" s="7" t="str">
        <f ca="1">IF(AND($A16&lt;&gt;"",$A16&lt;&gt;"TOTAL"),IF(AND([4]PREMIOS_MASTER!$AZ14&lt;&gt;"",[4]PREMIOS_MASTER!$AZ14&lt;&gt;0),[4]PREMIOS_MASTER!$AZ14,""),IF($A16="TOTAL",SUM(INDIRECT("AD4:AD"&amp;ROW()-1)),""))</f>
        <v/>
      </c>
      <c r="AE16" s="7">
        <f t="shared" ca="1" si="9"/>
        <v>0</v>
      </c>
      <c r="AF16" s="7" t="str">
        <f ca="1">IF(AND($A16&lt;&gt;"",$A16&lt;&gt;"TOTAL"),IF(AND([4]PREMIOS_MASTER!$BC14&lt;&gt;"",[4]PREMIOS_MASTER!$BC14&lt;&gt;0),[4]PREMIOS_MASTER!$BC14,""),IF($A16="TOTAL",SUM(INDIRECT("AF4:AF"&amp;ROW()-1)),""))</f>
        <v/>
      </c>
      <c r="AG16" s="7" t="str">
        <f ca="1">IF(AND($A16&lt;&gt;"",$A16&lt;&gt;"TOTAL"),IF(AND([4]PREMIOS_MASTER!$BE14&lt;&gt;"",[4]PREMIOS_MASTER!$BE14&lt;&gt;0),[4]PREMIOS_MASTER!$BE14,""),IF($A16="TOTAL",SUM(INDIRECT("AG4:AG"&amp;ROW()-1)),""))</f>
        <v/>
      </c>
      <c r="AH16" s="7">
        <f t="shared" ca="1" si="10"/>
        <v>0</v>
      </c>
      <c r="AI16" s="7" t="str">
        <f ca="1">IF(AND($A16&lt;&gt;"",$A16&lt;&gt;"TOTAL"),IF(AND([4]PREMIOS_MASTER!$BH14&lt;&gt;"",[4]PREMIOS_MASTER!$BH14&lt;&gt;0),[4]PREMIOS_MASTER!$BH14,""),IF($A16="TOTAL",SUM(INDIRECT("AI4:AI"&amp;ROW()-1)),""))</f>
        <v/>
      </c>
      <c r="AJ16" s="7" t="str">
        <f ca="1">IF(AND($A16&lt;&gt;"",$A16&lt;&gt;"TOTAL"),IF(AND([4]PREMIOS_MASTER!$BJ14&lt;&gt;"",[4]PREMIOS_MASTER!$BJ14&lt;&gt;0),[4]PREMIOS_MASTER!$BJ14,""),IF($A16="TOTAL",SUM(INDIRECT("AJ4:AJ"&amp;ROW()-1)),""))</f>
        <v/>
      </c>
      <c r="AK16" s="7">
        <f t="shared" ca="1" si="11"/>
        <v>0</v>
      </c>
      <c r="AL16" s="7" t="str">
        <f ca="1">IF(AND($A16&lt;&gt;"",$A16&lt;&gt;"TOTAL"),IF(AND([4]PREMIOS_MASTER!$BM14&lt;&gt;"",[4]PREMIOS_MASTER!$BM14&lt;&gt;0),[4]PREMIOS_MASTER!$BM14,""),IF($A16="TOTAL",SUM(INDIRECT("AL4:AL"&amp;ROW()-1)),""))</f>
        <v/>
      </c>
      <c r="AM16" s="7" t="str">
        <f ca="1">IF(AND($A16&lt;&gt;"",$A16&lt;&gt;"TOTAL"),IF(AND([4]PREMIOS_MASTER!$BO14&lt;&gt;"",[4]PREMIOS_MASTER!$BO14&lt;&gt;0),[4]PREMIOS_MASTER!$BO14,""),IF($A16="TOTAL",SUM(INDIRECT("AM4:AM"&amp;ROW()-1)),""))</f>
        <v/>
      </c>
      <c r="AN16" s="7">
        <f t="shared" ca="1" si="12"/>
        <v>0</v>
      </c>
      <c r="AO16" s="7" t="str">
        <f ca="1">IF(AND($A16&lt;&gt;"",$A16&lt;&gt;"TOTAL"),IF(AND([4]PREMIOS_MASTER!$BR14&lt;&gt;"",[4]PREMIOS_MASTER!$BR14&lt;&gt;0),[4]PREMIOS_MASTER!$BR14,""),IF($A16="TOTAL",SUM(INDIRECT("AO4:AO"&amp;ROW()-1)),""))</f>
        <v/>
      </c>
      <c r="AP16" s="7" t="str">
        <f ca="1">IF(AND($A16&lt;&gt;"",$A16&lt;&gt;"TOTAL"),IF(AND([4]PREMIOS_MASTER!$BT14&lt;&gt;"",[4]PREMIOS_MASTER!$BT14&lt;&gt;0),[4]PREMIOS_MASTER!$BT14,""),IF($A16="TOTAL",SUM(INDIRECT("AP4:AP"&amp;ROW()-1)),""))</f>
        <v/>
      </c>
      <c r="AQ16" s="7">
        <f t="shared" ca="1" si="13"/>
        <v>0</v>
      </c>
      <c r="AR16" s="7" t="str">
        <f ca="1">IF(AND($A16&lt;&gt;"",$A16&lt;&gt;"TOTAL"),IF(AND([4]PREMIOS_MASTER!$BW14&lt;&gt;"",[4]PREMIOS_MASTER!$BW14&lt;&gt;0),[4]PREMIOS_MASTER!$BW14,""),IF($A16="TOTAL",SUM(INDIRECT("AR4:AR"&amp;ROW()-1)),""))</f>
        <v/>
      </c>
      <c r="AS16" s="7" t="str">
        <f ca="1">IF(AND($A16&lt;&gt;"",$A16&lt;&gt;"TOTAL"),IF(AND([4]PREMIOS_MASTER!$BY14&lt;&gt;"",[4]PREMIOS_MASTER!$BY14&lt;&gt;0),[4]PREMIOS_MASTER!$BY14,""),IF($A16="TOTAL",SUM(INDIRECT("AS4:AS"&amp;ROW()-1)),""))</f>
        <v/>
      </c>
      <c r="AT16" s="7">
        <f t="shared" ca="1" si="14"/>
        <v>0</v>
      </c>
      <c r="AU16" s="7" t="str">
        <f ca="1">IF(AND($A16&lt;&gt;"",$A16&lt;&gt;"TOTAL"),IF(AND([4]PREMIOS_MASTER!$CB14&lt;&gt;"",[4]PREMIOS_MASTER!$CB14&lt;&gt;0),[4]PREMIOS_MASTER!$CB14,""),IF($A16="TOTAL",SUM(INDIRECT("AU4:AU"&amp;ROW()-1)),""))</f>
        <v/>
      </c>
      <c r="AV16" s="7" t="str">
        <f ca="1">IF(AND($A16&lt;&gt;"",$A16&lt;&gt;"TOTAL"),IF(AND([4]PREMIOS_MASTER!$CD14&lt;&gt;"",[4]PREMIOS_MASTER!$CD14&lt;&gt;0),[4]PREMIOS_MASTER!$CD14,""),IF($A16="TOTAL",SUM(INDIRECT("AV4:AV"&amp;ROW()-1)),""))</f>
        <v/>
      </c>
      <c r="AW16" s="7">
        <f t="shared" ca="1" si="15"/>
        <v>0</v>
      </c>
      <c r="AX16" s="7" t="str">
        <f ca="1">IF(AND($A16&lt;&gt;"",$A16&lt;&gt;"TOTAL"),IF(AND([4]PREMIOS_MASTER!$CG14&lt;&gt;"",[4]PREMIOS_MASTER!$CG14&lt;&gt;0),[4]PREMIOS_MASTER!$CG14,""),IF($A16="TOTAL",SUM(INDIRECT("AX4:AX"&amp;ROW()-1)),""))</f>
        <v/>
      </c>
      <c r="AY16" s="7" t="str">
        <f ca="1">IF(AND($A16&lt;&gt;"",$A16&lt;&gt;"TOTAL"),IF(AND([4]PREMIOS_MASTER!$CI14&lt;&gt;"",[4]PREMIOS_MASTER!$CI14&lt;&gt;0),[4]PREMIOS_MASTER!$CI14,""),IF($A16="TOTAL",SUM(INDIRECT("AY4:AY"&amp;ROW()-1)),""))</f>
        <v/>
      </c>
      <c r="AZ16" s="7">
        <f t="shared" ca="1" si="16"/>
        <v>0</v>
      </c>
      <c r="BA16" s="7" t="str">
        <f ca="1">IF(AND($A16&lt;&gt;"",$A16&lt;&gt;"TOTAL"),IF(AND([4]PREMIOS_MASTER!$CL14&lt;&gt;"",[4]PREMIOS_MASTER!$CL14&lt;&gt;0),[4]PREMIOS_MASTER!$CL14,""),IF($A16="TOTAL",SUM(INDIRECT("BA4:BA"&amp;ROW()-1)),""))</f>
        <v/>
      </c>
      <c r="BB16" s="7" t="str">
        <f ca="1">IF(AND($A16&lt;&gt;"",$A16&lt;&gt;"TOTAL"),IF(AND([4]PREMIOS_MASTER!$CN14&lt;&gt;"",[4]PREMIOS_MASTER!$CN14&lt;&gt;0),[4]PREMIOS_MASTER!$CN14,""),IF($A16="TOTAL",SUM(INDIRECT("BB4:BB"&amp;ROW()-1)),""))</f>
        <v/>
      </c>
      <c r="BC16" s="7">
        <f t="shared" ca="1" si="17"/>
        <v>0</v>
      </c>
      <c r="BD16" s="7" t="str">
        <f ca="1">IF(AND($A16&lt;&gt;"",$A16&lt;&gt;"TOTAL"),IF(AND([4]PREMIOS_MASTER!$CQ14&lt;&gt;"",[4]PREMIOS_MASTER!$CQ14&lt;&gt;0),[4]PREMIOS_MASTER!$CQ14,""),IF($A16="TOTAL",SUM(INDIRECT("BD4:BD"&amp;ROW()-1)),""))</f>
        <v/>
      </c>
      <c r="BE16" s="7" t="str">
        <f ca="1">IF(AND($A16&lt;&gt;"",$A16&lt;&gt;"TOTAL"),IF(AND([4]PREMIOS_MASTER!$CS14&lt;&gt;"",[4]PREMIOS_MASTER!$CS14&lt;&gt;0),[4]PREMIOS_MASTER!$CS14,""),IF($A16="TOTAL",SUM(INDIRECT("BE4:BE"&amp;ROW()-1)),""))</f>
        <v/>
      </c>
      <c r="BF16" s="7">
        <f t="shared" ca="1" si="18"/>
        <v>0</v>
      </c>
    </row>
    <row r="17" spans="1:58" x14ac:dyDescent="0.2">
      <c r="A17" s="12" t="str">
        <f>IF([4]PREMIOS_MASTER!$D15&lt;&gt;"",[4]PREMIOS_MASTER!$D15,IF(AND([4]PREMIOS_MASTER!$D15="",[4]PREMIOS_MASTER!$D16="",[4]PREMIOS_MASTER!$D14=""),"","TOTAL"))</f>
        <v>Máster universitario en Química y Biotecnología</v>
      </c>
      <c r="B17" s="7" t="str">
        <f ca="1">IF(AND($A17&lt;&gt;"",$A17&lt;&gt;"TOTAL"),IF(AND([4]PREMIOS_MASTER!$E15&lt;&gt;"",[4]PREMIOS_MASTER!$E15&lt;&gt;0),[4]PREMIOS_MASTER!$E15,""),IF($A17="TOTAL",SUM(INDIRECT("B4:B"&amp;ROW()-1)),""))</f>
        <v/>
      </c>
      <c r="C17" s="7" t="str">
        <f ca="1">IF(AND($A17&lt;&gt;"",$A17&lt;&gt;"TOTAL"),IF(AND([4]PREMIOS_MASTER!$G15&lt;&gt;"",[4]PREMIOS_MASTER!$G15&lt;&gt;0),[4]PREMIOS_MASTER!$G15,""),IF($A17="TOTAL",SUM(INDIRECT("C4:C"&amp;ROW()-1)),""))</f>
        <v/>
      </c>
      <c r="D17" s="7">
        <f t="shared" ca="1" si="0"/>
        <v>0</v>
      </c>
      <c r="E17" s="7" t="str">
        <f ca="1">IF(AND($A17&lt;&gt;"",$A17&lt;&gt;"TOTAL"),IF(AND([4]PREMIOS_MASTER!$J15&lt;&gt;"",[4]PREMIOS_MASTER!$J15&lt;&gt;0),[4]PREMIOS_MASTER!$J15,""),IF($A17="TOTAL",SUM(INDIRECT("E4:E"&amp;ROW()-1)),""))</f>
        <v/>
      </c>
      <c r="F17" s="7" t="str">
        <f ca="1">IF(AND($A17&lt;&gt;"",$A17&lt;&gt;"TOTAL"),IF(AND([4]PREMIOS_MASTER!$L15&lt;&gt;"",[4]PREMIOS_MASTER!$L15&lt;&gt;0),[4]PREMIOS_MASTER!$L15,""),IF($A17="TOTAL",SUM(INDIRECT("F4:F"&amp;ROW()-1)),""))</f>
        <v/>
      </c>
      <c r="G17" s="7">
        <f t="shared" ca="1" si="1"/>
        <v>0</v>
      </c>
      <c r="H17" s="7" t="str">
        <f ca="1">IF(AND($A17&lt;&gt;"",$A17&lt;&gt;"TOTAL"),IF(AND([4]PREMIOS_MASTER!$O15&lt;&gt;"",[4]PREMIOS_MASTER!$O15&lt;&gt;0),[4]PREMIOS_MASTER!$O15,""),IF($A17="TOTAL",SUM(INDIRECT("H4:H"&amp;ROW()-1)),""))</f>
        <v/>
      </c>
      <c r="I17" s="7" t="str">
        <f ca="1">IF(AND($A17&lt;&gt;"",$A17&lt;&gt;"TOTAL"),IF(AND([4]PREMIOS_MASTER!$Q15&lt;&gt;"",[4]PREMIOS_MASTER!$Q15&lt;&gt;0),[4]PREMIOS_MASTER!$Q15,""),IF($A17="TOTAL",SUM(INDIRECT("I4:I"&amp;ROW()-1)),""))</f>
        <v/>
      </c>
      <c r="J17" s="7">
        <f t="shared" ca="1" si="2"/>
        <v>0</v>
      </c>
      <c r="K17" s="7" t="str">
        <f ca="1">IF(AND($A17&lt;&gt;"",$A17&lt;&gt;"TOTAL"),IF(AND([4]PREMIOS_MASTER!$T15&lt;&gt;"",[4]PREMIOS_MASTER!$T15&lt;&gt;0),[4]PREMIOS_MASTER!$T15,""),IF($A17="TOTAL",SUM(INDIRECT("K4:K"&amp;ROW()-1)),""))</f>
        <v/>
      </c>
      <c r="L17" s="7" t="str">
        <f ca="1">IF(AND($A17&lt;&gt;"",$A17&lt;&gt;"TOTAL"),IF(AND([4]PREMIOS_MASTER!$V15&lt;&gt;"",[4]PREMIOS_MASTER!$V15&lt;&gt;0),[4]PREMIOS_MASTER!$V15,""),IF($A17="TOTAL",SUM(INDIRECT("L4:L"&amp;ROW()-1)),""))</f>
        <v/>
      </c>
      <c r="M17" s="7">
        <f t="shared" ca="1" si="3"/>
        <v>0</v>
      </c>
      <c r="N17" s="7" t="str">
        <f ca="1">IF(AND($A17&lt;&gt;"",$A17&lt;&gt;"TOTAL"),IF(AND([4]PREMIOS_MASTER!$Y15&lt;&gt;"",[4]PREMIOS_MASTER!$Y15&lt;&gt;0),[4]PREMIOS_MASTER!$Y15,""),IF($A17="TOTAL",SUM(INDIRECT("N4:N"&amp;ROW()-1)),""))</f>
        <v/>
      </c>
      <c r="O17" s="7">
        <f ca="1">IF(AND($A17&lt;&gt;"",$A17&lt;&gt;"TOTAL"),IF(AND([4]PREMIOS_MASTER!$AA15&lt;&gt;"",[4]PREMIOS_MASTER!$AA15&lt;&gt;0),[4]PREMIOS_MASTER!$AA15,""),IF($A17="TOTAL",SUM(INDIRECT("O4:O"&amp;ROW()-1)),""))</f>
        <v>1</v>
      </c>
      <c r="P17" s="7">
        <f t="shared" ca="1" si="4"/>
        <v>1</v>
      </c>
      <c r="Q17" s="7" t="str">
        <f ca="1">IF(AND($A17&lt;&gt;"",$A17&lt;&gt;"TOTAL"),IF(AND([4]PREMIOS_MASTER!$AD15&lt;&gt;"",[4]PREMIOS_MASTER!$AD15&lt;&gt;0),[4]PREMIOS_MASTER!$AD15,""),IF($A17="TOTAL",SUM(INDIRECT("Q4:Q"&amp;ROW()-1)),""))</f>
        <v/>
      </c>
      <c r="R17" s="7" t="str">
        <f ca="1">IF(AND($A17&lt;&gt;"",$A17&lt;&gt;"TOTAL"),IF(AND([4]PREMIOS_MASTER!$AF15&lt;&gt;"",[4]PREMIOS_MASTER!$AF15&lt;&gt;0),[4]PREMIOS_MASTER!$AF15,""),IF($A17="TOTAL",SUM(INDIRECT("R4:R"&amp;ROW()-1)),""))</f>
        <v/>
      </c>
      <c r="S17" s="7">
        <f t="shared" ca="1" si="5"/>
        <v>0</v>
      </c>
      <c r="T17" s="7" t="str">
        <f ca="1">IF(AND($A17&lt;&gt;"",$A17&lt;&gt;"TOTAL"),IF(AND([4]PREMIOS_MASTER!$AI15&lt;&gt;"",[4]PREMIOS_MASTER!$AI15&lt;&gt;0),[4]PREMIOS_MASTER!$AI15,""),IF($A17="TOTAL",SUM(INDIRECT("T4:T"&amp;ROW()-1)),""))</f>
        <v/>
      </c>
      <c r="U17" s="7" t="str">
        <f ca="1">IF(AND($A17&lt;&gt;"",$A17&lt;&gt;"TOTAL"),IF(AND([4]PREMIOS_MASTER!$AK15&lt;&gt;"",[4]PREMIOS_MASTER!$AK15&lt;&gt;0),[4]PREMIOS_MASTER!$AK15,""),IF($A17="TOTAL",SUM(INDIRECT("U4:U"&amp;ROW()-1)),""))</f>
        <v/>
      </c>
      <c r="V17" s="7">
        <f t="shared" ca="1" si="6"/>
        <v>0</v>
      </c>
      <c r="W17" s="7" t="str">
        <f ca="1">IF(AND($A17&lt;&gt;"",$A17&lt;&gt;"TOTAL"),IF(AND([4]PREMIOS_MASTER!$AN15&lt;&gt;"",[4]PREMIOS_MASTER!$AN15&lt;&gt;0),[4]PREMIOS_MASTER!$AN15,""),IF($A17="TOTAL",SUM(INDIRECT("W4:W"&amp;ROW()-1)),""))</f>
        <v/>
      </c>
      <c r="X17" s="7" t="str">
        <f ca="1">IF(AND($A17&lt;&gt;"",$A17&lt;&gt;"TOTAL"),IF(AND([4]PREMIOS_MASTER!$AP15&lt;&gt;"",[4]PREMIOS_MASTER!$AP15&lt;&gt;0),[4]PREMIOS_MASTER!$AP15,""),IF($A17="TOTAL",SUM(INDIRECT("X4:X"&amp;ROW()-1)),""))</f>
        <v/>
      </c>
      <c r="Y17" s="7">
        <f t="shared" ca="1" si="7"/>
        <v>0</v>
      </c>
      <c r="Z17" s="7" t="str">
        <f ca="1">IF(AND($A17&lt;&gt;"",$A17&lt;&gt;"TOTAL"),IF(AND([4]PREMIOS_MASTER!$AS15&lt;&gt;"",[4]PREMIOS_MASTER!$AS15&lt;&gt;0),[4]PREMIOS_MASTER!$AS15,""),IF($A17="TOTAL",SUM(INDIRECT("Z4:Z"&amp;ROW()-1)),""))</f>
        <v/>
      </c>
      <c r="AA17" s="7" t="str">
        <f ca="1">IF(AND($A17&lt;&gt;"",$A17&lt;&gt;"TOTAL"),IF(AND([4]PREMIOS_MASTER!$AU15&lt;&gt;"",[4]PREMIOS_MASTER!$AU15&lt;&gt;0),[4]PREMIOS_MASTER!$AU15,""),IF($A17="TOTAL",SUM(INDIRECT("AA4:AA"&amp;ROW()-1)),""))</f>
        <v/>
      </c>
      <c r="AB17" s="7">
        <f t="shared" ca="1" si="8"/>
        <v>0</v>
      </c>
      <c r="AC17" s="7" t="str">
        <f ca="1">IF(AND($A17&lt;&gt;"",$A17&lt;&gt;"TOTAL"),IF(AND([4]PREMIOS_MASTER!$AX15&lt;&gt;"",[4]PREMIOS_MASTER!$AX15&lt;&gt;0),[4]PREMIOS_MASTER!$AX15,""),IF($A17="TOTAL",SUM(INDIRECT("AC4:AC"&amp;ROW()-1)),""))</f>
        <v/>
      </c>
      <c r="AD17" s="7" t="str">
        <f ca="1">IF(AND($A17&lt;&gt;"",$A17&lt;&gt;"TOTAL"),IF(AND([4]PREMIOS_MASTER!$AZ15&lt;&gt;"",[4]PREMIOS_MASTER!$AZ15&lt;&gt;0),[4]PREMIOS_MASTER!$AZ15,""),IF($A17="TOTAL",SUM(INDIRECT("AD4:AD"&amp;ROW()-1)),""))</f>
        <v/>
      </c>
      <c r="AE17" s="7">
        <f t="shared" ca="1" si="9"/>
        <v>0</v>
      </c>
      <c r="AF17" s="7" t="str">
        <f ca="1">IF(AND($A17&lt;&gt;"",$A17&lt;&gt;"TOTAL"),IF(AND([4]PREMIOS_MASTER!$BC15&lt;&gt;"",[4]PREMIOS_MASTER!$BC15&lt;&gt;0),[4]PREMIOS_MASTER!$BC15,""),IF($A17="TOTAL",SUM(INDIRECT("AF4:AF"&amp;ROW()-1)),""))</f>
        <v/>
      </c>
      <c r="AG17" s="7" t="str">
        <f ca="1">IF(AND($A17&lt;&gt;"",$A17&lt;&gt;"TOTAL"),IF(AND([4]PREMIOS_MASTER!$BE15&lt;&gt;"",[4]PREMIOS_MASTER!$BE15&lt;&gt;0),[4]PREMIOS_MASTER!$BE15,""),IF($A17="TOTAL",SUM(INDIRECT("AG4:AG"&amp;ROW()-1)),""))</f>
        <v/>
      </c>
      <c r="AH17" s="7">
        <f t="shared" ca="1" si="10"/>
        <v>0</v>
      </c>
      <c r="AI17" s="7" t="str">
        <f ca="1">IF(AND($A17&lt;&gt;"",$A17&lt;&gt;"TOTAL"),IF(AND([4]PREMIOS_MASTER!$BH15&lt;&gt;"",[4]PREMIOS_MASTER!$BH15&lt;&gt;0),[4]PREMIOS_MASTER!$BH15,""),IF($A17="TOTAL",SUM(INDIRECT("AI4:AI"&amp;ROW()-1)),""))</f>
        <v/>
      </c>
      <c r="AJ17" s="7" t="str">
        <f ca="1">IF(AND($A17&lt;&gt;"",$A17&lt;&gt;"TOTAL"),IF(AND([4]PREMIOS_MASTER!$BJ15&lt;&gt;"",[4]PREMIOS_MASTER!$BJ15&lt;&gt;0),[4]PREMIOS_MASTER!$BJ15,""),IF($A17="TOTAL",SUM(INDIRECT("AJ4:AJ"&amp;ROW()-1)),""))</f>
        <v/>
      </c>
      <c r="AK17" s="7">
        <f t="shared" ca="1" si="11"/>
        <v>0</v>
      </c>
      <c r="AL17" s="7" t="str">
        <f ca="1">IF(AND($A17&lt;&gt;"",$A17&lt;&gt;"TOTAL"),IF(AND([4]PREMIOS_MASTER!$BM15&lt;&gt;"",[4]PREMIOS_MASTER!$BM15&lt;&gt;0),[4]PREMIOS_MASTER!$BM15,""),IF($A17="TOTAL",SUM(INDIRECT("AL4:AL"&amp;ROW()-1)),""))</f>
        <v/>
      </c>
      <c r="AM17" s="7" t="str">
        <f ca="1">IF(AND($A17&lt;&gt;"",$A17&lt;&gt;"TOTAL"),IF(AND([4]PREMIOS_MASTER!$BO15&lt;&gt;"",[4]PREMIOS_MASTER!$BO15&lt;&gt;0),[4]PREMIOS_MASTER!$BO15,""),IF($A17="TOTAL",SUM(INDIRECT("AM4:AM"&amp;ROW()-1)),""))</f>
        <v/>
      </c>
      <c r="AN17" s="7">
        <f t="shared" ca="1" si="12"/>
        <v>0</v>
      </c>
      <c r="AO17" s="7" t="str">
        <f ca="1">IF(AND($A17&lt;&gt;"",$A17&lt;&gt;"TOTAL"),IF(AND([4]PREMIOS_MASTER!$BR15&lt;&gt;"",[4]PREMIOS_MASTER!$BR15&lt;&gt;0),[4]PREMIOS_MASTER!$BR15,""),IF($A17="TOTAL",SUM(INDIRECT("AO4:AO"&amp;ROW()-1)),""))</f>
        <v/>
      </c>
      <c r="AP17" s="7" t="str">
        <f ca="1">IF(AND($A17&lt;&gt;"",$A17&lt;&gt;"TOTAL"),IF(AND([4]PREMIOS_MASTER!$BT15&lt;&gt;"",[4]PREMIOS_MASTER!$BT15&lt;&gt;0),[4]PREMIOS_MASTER!$BT15,""),IF($A17="TOTAL",SUM(INDIRECT("AP4:AP"&amp;ROW()-1)),""))</f>
        <v/>
      </c>
      <c r="AQ17" s="7">
        <f t="shared" ca="1" si="13"/>
        <v>0</v>
      </c>
      <c r="AR17" s="7" t="str">
        <f ca="1">IF(AND($A17&lt;&gt;"",$A17&lt;&gt;"TOTAL"),IF(AND([4]PREMIOS_MASTER!$BW15&lt;&gt;"",[4]PREMIOS_MASTER!$BW15&lt;&gt;0),[4]PREMIOS_MASTER!$BW15,""),IF($A17="TOTAL",SUM(INDIRECT("AR4:AR"&amp;ROW()-1)),""))</f>
        <v/>
      </c>
      <c r="AS17" s="7" t="str">
        <f ca="1">IF(AND($A17&lt;&gt;"",$A17&lt;&gt;"TOTAL"),IF(AND([4]PREMIOS_MASTER!$BY15&lt;&gt;"",[4]PREMIOS_MASTER!$BY15&lt;&gt;0),[4]PREMIOS_MASTER!$BY15,""),IF($A17="TOTAL",SUM(INDIRECT("AS4:AS"&amp;ROW()-1)),""))</f>
        <v/>
      </c>
      <c r="AT17" s="7">
        <f t="shared" ca="1" si="14"/>
        <v>0</v>
      </c>
      <c r="AU17" s="7" t="str">
        <f ca="1">IF(AND($A17&lt;&gt;"",$A17&lt;&gt;"TOTAL"),IF(AND([4]PREMIOS_MASTER!$CB15&lt;&gt;"",[4]PREMIOS_MASTER!$CB15&lt;&gt;0),[4]PREMIOS_MASTER!$CB15,""),IF($A17="TOTAL",SUM(INDIRECT("AU4:AU"&amp;ROW()-1)),""))</f>
        <v/>
      </c>
      <c r="AV17" s="7" t="str">
        <f ca="1">IF(AND($A17&lt;&gt;"",$A17&lt;&gt;"TOTAL"),IF(AND([4]PREMIOS_MASTER!$CD15&lt;&gt;"",[4]PREMIOS_MASTER!$CD15&lt;&gt;0),[4]PREMIOS_MASTER!$CD15,""),IF($A17="TOTAL",SUM(INDIRECT("AV4:AV"&amp;ROW()-1)),""))</f>
        <v/>
      </c>
      <c r="AW17" s="7">
        <f t="shared" ca="1" si="15"/>
        <v>0</v>
      </c>
      <c r="AX17" s="7" t="str">
        <f ca="1">IF(AND($A17&lt;&gt;"",$A17&lt;&gt;"TOTAL"),IF(AND([4]PREMIOS_MASTER!$CG15&lt;&gt;"",[4]PREMIOS_MASTER!$CG15&lt;&gt;0),[4]PREMIOS_MASTER!$CG15,""),IF($A17="TOTAL",SUM(INDIRECT("AX4:AX"&amp;ROW()-1)),""))</f>
        <v/>
      </c>
      <c r="AY17" s="7" t="str">
        <f ca="1">IF(AND($A17&lt;&gt;"",$A17&lt;&gt;"TOTAL"),IF(AND([4]PREMIOS_MASTER!$CI15&lt;&gt;"",[4]PREMIOS_MASTER!$CI15&lt;&gt;0),[4]PREMIOS_MASTER!$CI15,""),IF($A17="TOTAL",SUM(INDIRECT("AY4:AY"&amp;ROW()-1)),""))</f>
        <v/>
      </c>
      <c r="AZ17" s="7">
        <f t="shared" ca="1" si="16"/>
        <v>0</v>
      </c>
      <c r="BA17" s="7" t="str">
        <f ca="1">IF(AND($A17&lt;&gt;"",$A17&lt;&gt;"TOTAL"),IF(AND([4]PREMIOS_MASTER!$CL15&lt;&gt;"",[4]PREMIOS_MASTER!$CL15&lt;&gt;0),[4]PREMIOS_MASTER!$CL15,""),IF($A17="TOTAL",SUM(INDIRECT("BA4:BA"&amp;ROW()-1)),""))</f>
        <v/>
      </c>
      <c r="BB17" s="7" t="str">
        <f ca="1">IF(AND($A17&lt;&gt;"",$A17&lt;&gt;"TOTAL"),IF(AND([4]PREMIOS_MASTER!$CN15&lt;&gt;"",[4]PREMIOS_MASTER!$CN15&lt;&gt;0),[4]PREMIOS_MASTER!$CN15,""),IF($A17="TOTAL",SUM(INDIRECT("BB4:BB"&amp;ROW()-1)),""))</f>
        <v/>
      </c>
      <c r="BC17" s="7">
        <f t="shared" ca="1" si="17"/>
        <v>0</v>
      </c>
      <c r="BD17" s="7" t="str">
        <f ca="1">IF(AND($A17&lt;&gt;"",$A17&lt;&gt;"TOTAL"),IF(AND([4]PREMIOS_MASTER!$CQ15&lt;&gt;"",[4]PREMIOS_MASTER!$CQ15&lt;&gt;0),[4]PREMIOS_MASTER!$CQ15,""),IF($A17="TOTAL",SUM(INDIRECT("BD4:BD"&amp;ROW()-1)),""))</f>
        <v/>
      </c>
      <c r="BE17" s="7" t="str">
        <f ca="1">IF(AND($A17&lt;&gt;"",$A17&lt;&gt;"TOTAL"),IF(AND([4]PREMIOS_MASTER!$CS15&lt;&gt;"",[4]PREMIOS_MASTER!$CS15&lt;&gt;0),[4]PREMIOS_MASTER!$CS15,""),IF($A17="TOTAL",SUM(INDIRECT("BE4:BE"&amp;ROW()-1)),""))</f>
        <v/>
      </c>
      <c r="BF17" s="7">
        <f t="shared" ca="1" si="18"/>
        <v>0</v>
      </c>
    </row>
    <row r="18" spans="1:58" x14ac:dyDescent="0.2">
      <c r="A18" s="12" t="str">
        <f>IF([4]PREMIOS_MASTER!$D16&lt;&gt;"",[4]PREMIOS_MASTER!$D16,IF(AND([4]PREMIOS_MASTER!$D16="",[4]PREMIOS_MASTER!$D17="",[4]PREMIOS_MASTER!$D15=""),"","TOTAL"))</f>
        <v>Máster universitario en Tecnologías Informáticas</v>
      </c>
      <c r="B18" s="7" t="str">
        <f ca="1">IF(AND($A18&lt;&gt;"",$A18&lt;&gt;"TOTAL"),IF(AND([4]PREMIOS_MASTER!$E16&lt;&gt;"",[4]PREMIOS_MASTER!$E16&lt;&gt;0),[4]PREMIOS_MASTER!$E16,""),IF($A18="TOTAL",SUM(INDIRECT("B4:B"&amp;ROW()-1)),""))</f>
        <v/>
      </c>
      <c r="C18" s="7" t="str">
        <f ca="1">IF(AND($A18&lt;&gt;"",$A18&lt;&gt;"TOTAL"),IF(AND([4]PREMIOS_MASTER!$G16&lt;&gt;"",[4]PREMIOS_MASTER!$G16&lt;&gt;0),[4]PREMIOS_MASTER!$G16,""),IF($A18="TOTAL",SUM(INDIRECT("C4:C"&amp;ROW()-1)),""))</f>
        <v/>
      </c>
      <c r="D18" s="7">
        <f t="shared" ca="1" si="0"/>
        <v>0</v>
      </c>
      <c r="E18" s="7" t="str">
        <f ca="1">IF(AND($A18&lt;&gt;"",$A18&lt;&gt;"TOTAL"),IF(AND([4]PREMIOS_MASTER!$J16&lt;&gt;"",[4]PREMIOS_MASTER!$J16&lt;&gt;0),[4]PREMIOS_MASTER!$J16,""),IF($A18="TOTAL",SUM(INDIRECT("E4:E"&amp;ROW()-1)),""))</f>
        <v/>
      </c>
      <c r="F18" s="7" t="str">
        <f ca="1">IF(AND($A18&lt;&gt;"",$A18&lt;&gt;"TOTAL"),IF(AND([4]PREMIOS_MASTER!$L16&lt;&gt;"",[4]PREMIOS_MASTER!$L16&lt;&gt;0),[4]PREMIOS_MASTER!$L16,""),IF($A18="TOTAL",SUM(INDIRECT("F4:F"&amp;ROW()-1)),""))</f>
        <v/>
      </c>
      <c r="G18" s="7">
        <f t="shared" ca="1" si="1"/>
        <v>0</v>
      </c>
      <c r="H18" s="7" t="str">
        <f ca="1">IF(AND($A18&lt;&gt;"",$A18&lt;&gt;"TOTAL"),IF(AND([4]PREMIOS_MASTER!$O16&lt;&gt;"",[4]PREMIOS_MASTER!$O16&lt;&gt;0),[4]PREMIOS_MASTER!$O16,""),IF($A18="TOTAL",SUM(INDIRECT("H4:H"&amp;ROW()-1)),""))</f>
        <v/>
      </c>
      <c r="I18" s="7" t="str">
        <f ca="1">IF(AND($A18&lt;&gt;"",$A18&lt;&gt;"TOTAL"),IF(AND([4]PREMIOS_MASTER!$Q16&lt;&gt;"",[4]PREMIOS_MASTER!$Q16&lt;&gt;0),[4]PREMIOS_MASTER!$Q16,""),IF($A18="TOTAL",SUM(INDIRECT("I4:I"&amp;ROW()-1)),""))</f>
        <v/>
      </c>
      <c r="J18" s="7">
        <f t="shared" ca="1" si="2"/>
        <v>0</v>
      </c>
      <c r="K18" s="7" t="str">
        <f ca="1">IF(AND($A18&lt;&gt;"",$A18&lt;&gt;"TOTAL"),IF(AND([4]PREMIOS_MASTER!$T16&lt;&gt;"",[4]PREMIOS_MASTER!$T16&lt;&gt;0),[4]PREMIOS_MASTER!$T16,""),IF($A18="TOTAL",SUM(INDIRECT("K4:K"&amp;ROW()-1)),""))</f>
        <v/>
      </c>
      <c r="L18" s="7" t="str">
        <f ca="1">IF(AND($A18&lt;&gt;"",$A18&lt;&gt;"TOTAL"),IF(AND([4]PREMIOS_MASTER!$V16&lt;&gt;"",[4]PREMIOS_MASTER!$V16&lt;&gt;0),[4]PREMIOS_MASTER!$V16,""),IF($A18="TOTAL",SUM(INDIRECT("L4:L"&amp;ROW()-1)),""))</f>
        <v/>
      </c>
      <c r="M18" s="7">
        <f t="shared" ca="1" si="3"/>
        <v>0</v>
      </c>
      <c r="N18" s="7" t="str">
        <f ca="1">IF(AND($A18&lt;&gt;"",$A18&lt;&gt;"TOTAL"),IF(AND([4]PREMIOS_MASTER!$Y16&lt;&gt;"",[4]PREMIOS_MASTER!$Y16&lt;&gt;0),[4]PREMIOS_MASTER!$Y16,""),IF($A18="TOTAL",SUM(INDIRECT("N4:N"&amp;ROW()-1)),""))</f>
        <v/>
      </c>
      <c r="O18" s="7">
        <f ca="1">IF(AND($A18&lt;&gt;"",$A18&lt;&gt;"TOTAL"),IF(AND([4]PREMIOS_MASTER!$AA16&lt;&gt;"",[4]PREMIOS_MASTER!$AA16&lt;&gt;0),[4]PREMIOS_MASTER!$AA16,""),IF($A18="TOTAL",SUM(INDIRECT("O4:O"&amp;ROW()-1)),""))</f>
        <v>1</v>
      </c>
      <c r="P18" s="7">
        <f t="shared" ca="1" si="4"/>
        <v>1</v>
      </c>
      <c r="Q18" s="7" t="str">
        <f ca="1">IF(AND($A18&lt;&gt;"",$A18&lt;&gt;"TOTAL"),IF(AND([4]PREMIOS_MASTER!$AD16&lt;&gt;"",[4]PREMIOS_MASTER!$AD16&lt;&gt;0),[4]PREMIOS_MASTER!$AD16,""),IF($A18="TOTAL",SUM(INDIRECT("Q4:Q"&amp;ROW()-1)),""))</f>
        <v/>
      </c>
      <c r="R18" s="7" t="str">
        <f ca="1">IF(AND($A18&lt;&gt;"",$A18&lt;&gt;"TOTAL"),IF(AND([4]PREMIOS_MASTER!$AF16&lt;&gt;"",[4]PREMIOS_MASTER!$AF16&lt;&gt;0),[4]PREMIOS_MASTER!$AF16,""),IF($A18="TOTAL",SUM(INDIRECT("R4:R"&amp;ROW()-1)),""))</f>
        <v/>
      </c>
      <c r="S18" s="7">
        <f t="shared" ca="1" si="5"/>
        <v>0</v>
      </c>
      <c r="T18" s="7" t="str">
        <f ca="1">IF(AND($A18&lt;&gt;"",$A18&lt;&gt;"TOTAL"),IF(AND([4]PREMIOS_MASTER!$AI16&lt;&gt;"",[4]PREMIOS_MASTER!$AI16&lt;&gt;0),[4]PREMIOS_MASTER!$AI16,""),IF($A18="TOTAL",SUM(INDIRECT("T4:T"&amp;ROW()-1)),""))</f>
        <v/>
      </c>
      <c r="U18" s="7" t="str">
        <f ca="1">IF(AND($A18&lt;&gt;"",$A18&lt;&gt;"TOTAL"),IF(AND([4]PREMIOS_MASTER!$AK16&lt;&gt;"",[4]PREMIOS_MASTER!$AK16&lt;&gt;0),[4]PREMIOS_MASTER!$AK16,""),IF($A18="TOTAL",SUM(INDIRECT("U4:U"&amp;ROW()-1)),""))</f>
        <v/>
      </c>
      <c r="V18" s="7">
        <f t="shared" ca="1" si="6"/>
        <v>0</v>
      </c>
      <c r="W18" s="7" t="str">
        <f ca="1">IF(AND($A18&lt;&gt;"",$A18&lt;&gt;"TOTAL"),IF(AND([4]PREMIOS_MASTER!$AN16&lt;&gt;"",[4]PREMIOS_MASTER!$AN16&lt;&gt;0),[4]PREMIOS_MASTER!$AN16,""),IF($A18="TOTAL",SUM(INDIRECT("W4:W"&amp;ROW()-1)),""))</f>
        <v/>
      </c>
      <c r="X18" s="7" t="str">
        <f ca="1">IF(AND($A18&lt;&gt;"",$A18&lt;&gt;"TOTAL"),IF(AND([4]PREMIOS_MASTER!$AP16&lt;&gt;"",[4]PREMIOS_MASTER!$AP16&lt;&gt;0),[4]PREMIOS_MASTER!$AP16,""),IF($A18="TOTAL",SUM(INDIRECT("X4:X"&amp;ROW()-1)),""))</f>
        <v/>
      </c>
      <c r="Y18" s="7">
        <f t="shared" ca="1" si="7"/>
        <v>0</v>
      </c>
      <c r="Z18" s="7" t="str">
        <f ca="1">IF(AND($A18&lt;&gt;"",$A18&lt;&gt;"TOTAL"),IF(AND([4]PREMIOS_MASTER!$AS16&lt;&gt;"",[4]PREMIOS_MASTER!$AS16&lt;&gt;0),[4]PREMIOS_MASTER!$AS16,""),IF($A18="TOTAL",SUM(INDIRECT("Z4:Z"&amp;ROW()-1)),""))</f>
        <v/>
      </c>
      <c r="AA18" s="7" t="str">
        <f ca="1">IF(AND($A18&lt;&gt;"",$A18&lt;&gt;"TOTAL"),IF(AND([4]PREMIOS_MASTER!$AU16&lt;&gt;"",[4]PREMIOS_MASTER!$AU16&lt;&gt;0),[4]PREMIOS_MASTER!$AU16,""),IF($A18="TOTAL",SUM(INDIRECT("AA4:AA"&amp;ROW()-1)),""))</f>
        <v/>
      </c>
      <c r="AB18" s="7">
        <f t="shared" ca="1" si="8"/>
        <v>0</v>
      </c>
      <c r="AC18" s="7" t="str">
        <f ca="1">IF(AND($A18&lt;&gt;"",$A18&lt;&gt;"TOTAL"),IF(AND([4]PREMIOS_MASTER!$AX16&lt;&gt;"",[4]PREMIOS_MASTER!$AX16&lt;&gt;0),[4]PREMIOS_MASTER!$AX16,""),IF($A18="TOTAL",SUM(INDIRECT("AC4:AC"&amp;ROW()-1)),""))</f>
        <v/>
      </c>
      <c r="AD18" s="7" t="str">
        <f ca="1">IF(AND($A18&lt;&gt;"",$A18&lt;&gt;"TOTAL"),IF(AND([4]PREMIOS_MASTER!$AZ16&lt;&gt;"",[4]PREMIOS_MASTER!$AZ16&lt;&gt;0),[4]PREMIOS_MASTER!$AZ16,""),IF($A18="TOTAL",SUM(INDIRECT("AD4:AD"&amp;ROW()-1)),""))</f>
        <v/>
      </c>
      <c r="AE18" s="7">
        <f t="shared" ca="1" si="9"/>
        <v>0</v>
      </c>
      <c r="AF18" s="7" t="str">
        <f ca="1">IF(AND($A18&lt;&gt;"",$A18&lt;&gt;"TOTAL"),IF(AND([4]PREMIOS_MASTER!$BC16&lt;&gt;"",[4]PREMIOS_MASTER!$BC16&lt;&gt;0),[4]PREMIOS_MASTER!$BC16,""),IF($A18="TOTAL",SUM(INDIRECT("AF4:AF"&amp;ROW()-1)),""))</f>
        <v/>
      </c>
      <c r="AG18" s="7" t="str">
        <f ca="1">IF(AND($A18&lt;&gt;"",$A18&lt;&gt;"TOTAL"),IF(AND([4]PREMIOS_MASTER!$BE16&lt;&gt;"",[4]PREMIOS_MASTER!$BE16&lt;&gt;0),[4]PREMIOS_MASTER!$BE16,""),IF($A18="TOTAL",SUM(INDIRECT("AG4:AG"&amp;ROW()-1)),""))</f>
        <v/>
      </c>
      <c r="AH18" s="7">
        <f t="shared" ca="1" si="10"/>
        <v>0</v>
      </c>
      <c r="AI18" s="7" t="str">
        <f ca="1">IF(AND($A18&lt;&gt;"",$A18&lt;&gt;"TOTAL"),IF(AND([4]PREMIOS_MASTER!$BH16&lt;&gt;"",[4]PREMIOS_MASTER!$BH16&lt;&gt;0),[4]PREMIOS_MASTER!$BH16,""),IF($A18="TOTAL",SUM(INDIRECT("AI4:AI"&amp;ROW()-1)),""))</f>
        <v/>
      </c>
      <c r="AJ18" s="7" t="str">
        <f ca="1">IF(AND($A18&lt;&gt;"",$A18&lt;&gt;"TOTAL"),IF(AND([4]PREMIOS_MASTER!$BJ16&lt;&gt;"",[4]PREMIOS_MASTER!$BJ16&lt;&gt;0),[4]PREMIOS_MASTER!$BJ16,""),IF($A18="TOTAL",SUM(INDIRECT("AJ4:AJ"&amp;ROW()-1)),""))</f>
        <v/>
      </c>
      <c r="AK18" s="7">
        <f t="shared" ca="1" si="11"/>
        <v>0</v>
      </c>
      <c r="AL18" s="7" t="str">
        <f ca="1">IF(AND($A18&lt;&gt;"",$A18&lt;&gt;"TOTAL"),IF(AND([4]PREMIOS_MASTER!$BM16&lt;&gt;"",[4]PREMIOS_MASTER!$BM16&lt;&gt;0),[4]PREMIOS_MASTER!$BM16,""),IF($A18="TOTAL",SUM(INDIRECT("AL4:AL"&amp;ROW()-1)),""))</f>
        <v/>
      </c>
      <c r="AM18" s="7" t="str">
        <f ca="1">IF(AND($A18&lt;&gt;"",$A18&lt;&gt;"TOTAL"),IF(AND([4]PREMIOS_MASTER!$BO16&lt;&gt;"",[4]PREMIOS_MASTER!$BO16&lt;&gt;0),[4]PREMIOS_MASTER!$BO16,""),IF($A18="TOTAL",SUM(INDIRECT("AM4:AM"&amp;ROW()-1)),""))</f>
        <v/>
      </c>
      <c r="AN18" s="7">
        <f t="shared" ca="1" si="12"/>
        <v>0</v>
      </c>
      <c r="AO18" s="7" t="str">
        <f ca="1">IF(AND($A18&lt;&gt;"",$A18&lt;&gt;"TOTAL"),IF(AND([4]PREMIOS_MASTER!$BR16&lt;&gt;"",[4]PREMIOS_MASTER!$BR16&lt;&gt;0),[4]PREMIOS_MASTER!$BR16,""),IF($A18="TOTAL",SUM(INDIRECT("AO4:AO"&amp;ROW()-1)),""))</f>
        <v/>
      </c>
      <c r="AP18" s="7" t="str">
        <f ca="1">IF(AND($A18&lt;&gt;"",$A18&lt;&gt;"TOTAL"),IF(AND([4]PREMIOS_MASTER!$BT16&lt;&gt;"",[4]PREMIOS_MASTER!$BT16&lt;&gt;0),[4]PREMIOS_MASTER!$BT16,""),IF($A18="TOTAL",SUM(INDIRECT("AP4:AP"&amp;ROW()-1)),""))</f>
        <v/>
      </c>
      <c r="AQ18" s="7">
        <f t="shared" ca="1" si="13"/>
        <v>0</v>
      </c>
      <c r="AR18" s="7" t="str">
        <f ca="1">IF(AND($A18&lt;&gt;"",$A18&lt;&gt;"TOTAL"),IF(AND([4]PREMIOS_MASTER!$BW16&lt;&gt;"",[4]PREMIOS_MASTER!$BW16&lt;&gt;0),[4]PREMIOS_MASTER!$BW16,""),IF($A18="TOTAL",SUM(INDIRECT("AR4:AR"&amp;ROW()-1)),""))</f>
        <v/>
      </c>
      <c r="AS18" s="7" t="str">
        <f ca="1">IF(AND($A18&lt;&gt;"",$A18&lt;&gt;"TOTAL"),IF(AND([4]PREMIOS_MASTER!$BY16&lt;&gt;"",[4]PREMIOS_MASTER!$BY16&lt;&gt;0),[4]PREMIOS_MASTER!$BY16,""),IF($A18="TOTAL",SUM(INDIRECT("AS4:AS"&amp;ROW()-1)),""))</f>
        <v/>
      </c>
      <c r="AT18" s="7">
        <f t="shared" ca="1" si="14"/>
        <v>0</v>
      </c>
      <c r="AU18" s="7" t="str">
        <f ca="1">IF(AND($A18&lt;&gt;"",$A18&lt;&gt;"TOTAL"),IF(AND([4]PREMIOS_MASTER!$CB16&lt;&gt;"",[4]PREMIOS_MASTER!$CB16&lt;&gt;0),[4]PREMIOS_MASTER!$CB16,""),IF($A18="TOTAL",SUM(INDIRECT("AU4:AU"&amp;ROW()-1)),""))</f>
        <v/>
      </c>
      <c r="AV18" s="7" t="str">
        <f ca="1">IF(AND($A18&lt;&gt;"",$A18&lt;&gt;"TOTAL"),IF(AND([4]PREMIOS_MASTER!$CD16&lt;&gt;"",[4]PREMIOS_MASTER!$CD16&lt;&gt;0),[4]PREMIOS_MASTER!$CD16,""),IF($A18="TOTAL",SUM(INDIRECT("AV4:AV"&amp;ROW()-1)),""))</f>
        <v/>
      </c>
      <c r="AW18" s="7">
        <f t="shared" ca="1" si="15"/>
        <v>0</v>
      </c>
      <c r="AX18" s="7" t="str">
        <f ca="1">IF(AND($A18&lt;&gt;"",$A18&lt;&gt;"TOTAL"),IF(AND([4]PREMIOS_MASTER!$CG16&lt;&gt;"",[4]PREMIOS_MASTER!$CG16&lt;&gt;0),[4]PREMIOS_MASTER!$CG16,""),IF($A18="TOTAL",SUM(INDIRECT("AX4:AX"&amp;ROW()-1)),""))</f>
        <v/>
      </c>
      <c r="AY18" s="7" t="str">
        <f ca="1">IF(AND($A18&lt;&gt;"",$A18&lt;&gt;"TOTAL"),IF(AND([4]PREMIOS_MASTER!$CI16&lt;&gt;"",[4]PREMIOS_MASTER!$CI16&lt;&gt;0),[4]PREMIOS_MASTER!$CI16,""),IF($A18="TOTAL",SUM(INDIRECT("AY4:AY"&amp;ROW()-1)),""))</f>
        <v/>
      </c>
      <c r="AZ18" s="7">
        <f t="shared" ca="1" si="16"/>
        <v>0</v>
      </c>
      <c r="BA18" s="7" t="str">
        <f ca="1">IF(AND($A18&lt;&gt;"",$A18&lt;&gt;"TOTAL"),IF(AND([4]PREMIOS_MASTER!$CL16&lt;&gt;"",[4]PREMIOS_MASTER!$CL16&lt;&gt;0),[4]PREMIOS_MASTER!$CL16,""),IF($A18="TOTAL",SUM(INDIRECT("BA4:BA"&amp;ROW()-1)),""))</f>
        <v/>
      </c>
      <c r="BB18" s="7" t="str">
        <f ca="1">IF(AND($A18&lt;&gt;"",$A18&lt;&gt;"TOTAL"),IF(AND([4]PREMIOS_MASTER!$CN16&lt;&gt;"",[4]PREMIOS_MASTER!$CN16&lt;&gt;0),[4]PREMIOS_MASTER!$CN16,""),IF($A18="TOTAL",SUM(INDIRECT("BB4:BB"&amp;ROW()-1)),""))</f>
        <v/>
      </c>
      <c r="BC18" s="7">
        <f t="shared" ca="1" si="17"/>
        <v>0</v>
      </c>
      <c r="BD18" s="7" t="str">
        <f ca="1">IF(AND($A18&lt;&gt;"",$A18&lt;&gt;"TOTAL"),IF(AND([4]PREMIOS_MASTER!$CQ16&lt;&gt;"",[4]PREMIOS_MASTER!$CQ16&lt;&gt;0),[4]PREMIOS_MASTER!$CQ16,""),IF($A18="TOTAL",SUM(INDIRECT("BD4:BD"&amp;ROW()-1)),""))</f>
        <v/>
      </c>
      <c r="BE18" s="7" t="str">
        <f ca="1">IF(AND($A18&lt;&gt;"",$A18&lt;&gt;"TOTAL"),IF(AND([4]PREMIOS_MASTER!$CS16&lt;&gt;"",[4]PREMIOS_MASTER!$CS16&lt;&gt;0),[4]PREMIOS_MASTER!$CS16,""),IF($A18="TOTAL",SUM(INDIRECT("BE4:BE"&amp;ROW()-1)),""))</f>
        <v/>
      </c>
      <c r="BF18" s="7">
        <f t="shared" ca="1" si="18"/>
        <v>0</v>
      </c>
    </row>
    <row r="19" spans="1:58" x14ac:dyDescent="0.2">
      <c r="A19" s="12" t="str">
        <f>IF([4]PREMIOS_MASTER!$D17&lt;&gt;"",[4]PREMIOS_MASTER!$D17,IF(AND([4]PREMIOS_MASTER!$D17="",[4]PREMIOS_MASTER!$D18="",[4]PREMIOS_MASTER!$D16=""),"","TOTAL"))</f>
        <v>Máster universitario Perspectivas Linguísticas y Literarias sobre el Texto</v>
      </c>
      <c r="B19" s="7">
        <f ca="1">IF(AND($A19&lt;&gt;"",$A19&lt;&gt;"TOTAL"),IF(AND([4]PREMIOS_MASTER!$E17&lt;&gt;"",[4]PREMIOS_MASTER!$E17&lt;&gt;0),[4]PREMIOS_MASTER!$E17,""),IF($A19="TOTAL",SUM(INDIRECT("B4:B"&amp;ROW()-1)),""))</f>
        <v>1</v>
      </c>
      <c r="C19" s="7" t="str">
        <f ca="1">IF(AND($A19&lt;&gt;"",$A19&lt;&gt;"TOTAL"),IF(AND([4]PREMIOS_MASTER!$G17&lt;&gt;"",[4]PREMIOS_MASTER!$G17&lt;&gt;0),[4]PREMIOS_MASTER!$G17,""),IF($A19="TOTAL",SUM(INDIRECT("C4:C"&amp;ROW()-1)),""))</f>
        <v/>
      </c>
      <c r="D19" s="7">
        <f t="shared" ca="1" si="0"/>
        <v>1</v>
      </c>
      <c r="E19" s="7">
        <f ca="1">IF(AND($A19&lt;&gt;"",$A19&lt;&gt;"TOTAL"),IF(AND([4]PREMIOS_MASTER!$J17&lt;&gt;"",[4]PREMIOS_MASTER!$J17&lt;&gt;0),[4]PREMIOS_MASTER!$J17,""),IF($A19="TOTAL",SUM(INDIRECT("E4:E"&amp;ROW()-1)),""))</f>
        <v>1</v>
      </c>
      <c r="F19" s="7" t="str">
        <f ca="1">IF(AND($A19&lt;&gt;"",$A19&lt;&gt;"TOTAL"),IF(AND([4]PREMIOS_MASTER!$L17&lt;&gt;"",[4]PREMIOS_MASTER!$L17&lt;&gt;0),[4]PREMIOS_MASTER!$L17,""),IF($A19="TOTAL",SUM(INDIRECT("F4:F"&amp;ROW()-1)),""))</f>
        <v/>
      </c>
      <c r="G19" s="7">
        <f t="shared" ca="1" si="1"/>
        <v>1</v>
      </c>
      <c r="H19" s="7">
        <f ca="1">IF(AND($A19&lt;&gt;"",$A19&lt;&gt;"TOTAL"),IF(AND([4]PREMIOS_MASTER!$O17&lt;&gt;"",[4]PREMIOS_MASTER!$O17&lt;&gt;0),[4]PREMIOS_MASTER!$O17,""),IF($A19="TOTAL",SUM(INDIRECT("H4:H"&amp;ROW()-1)),""))</f>
        <v>1</v>
      </c>
      <c r="I19" s="7" t="str">
        <f ca="1">IF(AND($A19&lt;&gt;"",$A19&lt;&gt;"TOTAL"),IF(AND([4]PREMIOS_MASTER!$Q17&lt;&gt;"",[4]PREMIOS_MASTER!$Q17&lt;&gt;0),[4]PREMIOS_MASTER!$Q17,""),IF($A19="TOTAL",SUM(INDIRECT("I4:I"&amp;ROW()-1)),""))</f>
        <v/>
      </c>
      <c r="J19" s="7">
        <f t="shared" ca="1" si="2"/>
        <v>1</v>
      </c>
      <c r="K19" s="7">
        <f ca="1">IF(AND($A19&lt;&gt;"",$A19&lt;&gt;"TOTAL"),IF(AND([4]PREMIOS_MASTER!$T17&lt;&gt;"",[4]PREMIOS_MASTER!$T17&lt;&gt;0),[4]PREMIOS_MASTER!$T17,""),IF($A19="TOTAL",SUM(INDIRECT("K4:K"&amp;ROW()-1)),""))</f>
        <v>1</v>
      </c>
      <c r="L19" s="7" t="str">
        <f ca="1">IF(AND($A19&lt;&gt;"",$A19&lt;&gt;"TOTAL"),IF(AND([4]PREMIOS_MASTER!$V17&lt;&gt;"",[4]PREMIOS_MASTER!$V17&lt;&gt;0),[4]PREMIOS_MASTER!$V17,""),IF($A19="TOTAL",SUM(INDIRECT("L4:L"&amp;ROW()-1)),""))</f>
        <v/>
      </c>
      <c r="M19" s="7">
        <f t="shared" ca="1" si="3"/>
        <v>1</v>
      </c>
      <c r="N19" s="7" t="str">
        <f ca="1">IF(AND($A19&lt;&gt;"",$A19&lt;&gt;"TOTAL"),IF(AND([4]PREMIOS_MASTER!$Y17&lt;&gt;"",[4]PREMIOS_MASTER!$Y17&lt;&gt;0),[4]PREMIOS_MASTER!$Y17,""),IF($A19="TOTAL",SUM(INDIRECT("N4:N"&amp;ROW()-1)),""))</f>
        <v/>
      </c>
      <c r="O19" s="7" t="str">
        <f ca="1">IF(AND($A19&lt;&gt;"",$A19&lt;&gt;"TOTAL"),IF(AND([4]PREMIOS_MASTER!$AA17&lt;&gt;"",[4]PREMIOS_MASTER!$AA17&lt;&gt;0),[4]PREMIOS_MASTER!$AA17,""),IF($A19="TOTAL",SUM(INDIRECT("O4:O"&amp;ROW()-1)),""))</f>
        <v/>
      </c>
      <c r="P19" s="7">
        <f t="shared" ca="1" si="4"/>
        <v>0</v>
      </c>
      <c r="Q19" s="7" t="str">
        <f ca="1">IF(AND($A19&lt;&gt;"",$A19&lt;&gt;"TOTAL"),IF(AND([4]PREMIOS_MASTER!$AD17&lt;&gt;"",[4]PREMIOS_MASTER!$AD17&lt;&gt;0),[4]PREMIOS_MASTER!$AD17,""),IF($A19="TOTAL",SUM(INDIRECT("Q4:Q"&amp;ROW()-1)),""))</f>
        <v/>
      </c>
      <c r="R19" s="7" t="str">
        <f ca="1">IF(AND($A19&lt;&gt;"",$A19&lt;&gt;"TOTAL"),IF(AND([4]PREMIOS_MASTER!$AF17&lt;&gt;"",[4]PREMIOS_MASTER!$AF17&lt;&gt;0),[4]PREMIOS_MASTER!$AF17,""),IF($A19="TOTAL",SUM(INDIRECT("R4:R"&amp;ROW()-1)),""))</f>
        <v/>
      </c>
      <c r="S19" s="7">
        <f t="shared" ca="1" si="5"/>
        <v>0</v>
      </c>
      <c r="T19" s="7" t="str">
        <f ca="1">IF(AND($A19&lt;&gt;"",$A19&lt;&gt;"TOTAL"),IF(AND([4]PREMIOS_MASTER!$AI17&lt;&gt;"",[4]PREMIOS_MASTER!$AI17&lt;&gt;0),[4]PREMIOS_MASTER!$AI17,""),IF($A19="TOTAL",SUM(INDIRECT("T4:T"&amp;ROW()-1)),""))</f>
        <v/>
      </c>
      <c r="U19" s="7" t="str">
        <f ca="1">IF(AND($A19&lt;&gt;"",$A19&lt;&gt;"TOTAL"),IF(AND([4]PREMIOS_MASTER!$AK17&lt;&gt;"",[4]PREMIOS_MASTER!$AK17&lt;&gt;0),[4]PREMIOS_MASTER!$AK17,""),IF($A19="TOTAL",SUM(INDIRECT("U4:U"&amp;ROW()-1)),""))</f>
        <v/>
      </c>
      <c r="V19" s="7">
        <f t="shared" ca="1" si="6"/>
        <v>0</v>
      </c>
      <c r="W19" s="7" t="str">
        <f ca="1">IF(AND($A19&lt;&gt;"",$A19&lt;&gt;"TOTAL"),IF(AND([4]PREMIOS_MASTER!$AN17&lt;&gt;"",[4]PREMIOS_MASTER!$AN17&lt;&gt;0),[4]PREMIOS_MASTER!$AN17,""),IF($A19="TOTAL",SUM(INDIRECT("W4:W"&amp;ROW()-1)),""))</f>
        <v/>
      </c>
      <c r="X19" s="7" t="str">
        <f ca="1">IF(AND($A19&lt;&gt;"",$A19&lt;&gt;"TOTAL"),IF(AND([4]PREMIOS_MASTER!$AP17&lt;&gt;"",[4]PREMIOS_MASTER!$AP17&lt;&gt;0),[4]PREMIOS_MASTER!$AP17,""),IF($A19="TOTAL",SUM(INDIRECT("X4:X"&amp;ROW()-1)),""))</f>
        <v/>
      </c>
      <c r="Y19" s="7">
        <f t="shared" ca="1" si="7"/>
        <v>0</v>
      </c>
      <c r="Z19" s="7" t="str">
        <f ca="1">IF(AND($A19&lt;&gt;"",$A19&lt;&gt;"TOTAL"),IF(AND([4]PREMIOS_MASTER!$AS17&lt;&gt;"",[4]PREMIOS_MASTER!$AS17&lt;&gt;0),[4]PREMIOS_MASTER!$AS17,""),IF($A19="TOTAL",SUM(INDIRECT("Z4:Z"&amp;ROW()-1)),""))</f>
        <v/>
      </c>
      <c r="AA19" s="7" t="str">
        <f ca="1">IF(AND($A19&lt;&gt;"",$A19&lt;&gt;"TOTAL"),IF(AND([4]PREMIOS_MASTER!$AU17&lt;&gt;"",[4]PREMIOS_MASTER!$AU17&lt;&gt;0),[4]PREMIOS_MASTER!$AU17,""),IF($A19="TOTAL",SUM(INDIRECT("AA4:AA"&amp;ROW()-1)),""))</f>
        <v/>
      </c>
      <c r="AB19" s="7">
        <f t="shared" ca="1" si="8"/>
        <v>0</v>
      </c>
      <c r="AC19" s="7" t="str">
        <f ca="1">IF(AND($A19&lt;&gt;"",$A19&lt;&gt;"TOTAL"),IF(AND([4]PREMIOS_MASTER!$AX17&lt;&gt;"",[4]PREMIOS_MASTER!$AX17&lt;&gt;0),[4]PREMIOS_MASTER!$AX17,""),IF($A19="TOTAL",SUM(INDIRECT("AC4:AC"&amp;ROW()-1)),""))</f>
        <v/>
      </c>
      <c r="AD19" s="7" t="str">
        <f ca="1">IF(AND($A19&lt;&gt;"",$A19&lt;&gt;"TOTAL"),IF(AND([4]PREMIOS_MASTER!$AZ17&lt;&gt;"",[4]PREMIOS_MASTER!$AZ17&lt;&gt;0),[4]PREMIOS_MASTER!$AZ17,""),IF($A19="TOTAL",SUM(INDIRECT("AD4:AD"&amp;ROW()-1)),""))</f>
        <v/>
      </c>
      <c r="AE19" s="7">
        <f t="shared" ca="1" si="9"/>
        <v>0</v>
      </c>
      <c r="AF19" s="7" t="str">
        <f ca="1">IF(AND($A19&lt;&gt;"",$A19&lt;&gt;"TOTAL"),IF(AND([4]PREMIOS_MASTER!$BC17&lt;&gt;"",[4]PREMIOS_MASTER!$BC17&lt;&gt;0),[4]PREMIOS_MASTER!$BC17,""),IF($A19="TOTAL",SUM(INDIRECT("AF4:AF"&amp;ROW()-1)),""))</f>
        <v/>
      </c>
      <c r="AG19" s="7" t="str">
        <f ca="1">IF(AND($A19&lt;&gt;"",$A19&lt;&gt;"TOTAL"),IF(AND([4]PREMIOS_MASTER!$BE17&lt;&gt;"",[4]PREMIOS_MASTER!$BE17&lt;&gt;0),[4]PREMIOS_MASTER!$BE17,""),IF($A19="TOTAL",SUM(INDIRECT("AG4:AG"&amp;ROW()-1)),""))</f>
        <v/>
      </c>
      <c r="AH19" s="7">
        <f t="shared" ca="1" si="10"/>
        <v>0</v>
      </c>
      <c r="AI19" s="7" t="str">
        <f ca="1">IF(AND($A19&lt;&gt;"",$A19&lt;&gt;"TOTAL"),IF(AND([4]PREMIOS_MASTER!$BH17&lt;&gt;"",[4]PREMIOS_MASTER!$BH17&lt;&gt;0),[4]PREMIOS_MASTER!$BH17,""),IF($A19="TOTAL",SUM(INDIRECT("AI4:AI"&amp;ROW()-1)),""))</f>
        <v/>
      </c>
      <c r="AJ19" s="7" t="str">
        <f ca="1">IF(AND($A19&lt;&gt;"",$A19&lt;&gt;"TOTAL"),IF(AND([4]PREMIOS_MASTER!$BJ17&lt;&gt;"",[4]PREMIOS_MASTER!$BJ17&lt;&gt;0),[4]PREMIOS_MASTER!$BJ17,""),IF($A19="TOTAL",SUM(INDIRECT("AJ4:AJ"&amp;ROW()-1)),""))</f>
        <v/>
      </c>
      <c r="AK19" s="7">
        <f t="shared" ca="1" si="11"/>
        <v>0</v>
      </c>
      <c r="AL19" s="7" t="str">
        <f ca="1">IF(AND($A19&lt;&gt;"",$A19&lt;&gt;"TOTAL"),IF(AND([4]PREMIOS_MASTER!$BM17&lt;&gt;"",[4]PREMIOS_MASTER!$BM17&lt;&gt;0),[4]PREMIOS_MASTER!$BM17,""),IF($A19="TOTAL",SUM(INDIRECT("AL4:AL"&amp;ROW()-1)),""))</f>
        <v/>
      </c>
      <c r="AM19" s="7" t="str">
        <f ca="1">IF(AND($A19&lt;&gt;"",$A19&lt;&gt;"TOTAL"),IF(AND([4]PREMIOS_MASTER!$BO17&lt;&gt;"",[4]PREMIOS_MASTER!$BO17&lt;&gt;0),[4]PREMIOS_MASTER!$BO17,""),IF($A19="TOTAL",SUM(INDIRECT("AM4:AM"&amp;ROW()-1)),""))</f>
        <v/>
      </c>
      <c r="AN19" s="7">
        <f t="shared" ca="1" si="12"/>
        <v>0</v>
      </c>
      <c r="AO19" s="7" t="str">
        <f ca="1">IF(AND($A19&lt;&gt;"",$A19&lt;&gt;"TOTAL"),IF(AND([4]PREMIOS_MASTER!$BR17&lt;&gt;"",[4]PREMIOS_MASTER!$BR17&lt;&gt;0),[4]PREMIOS_MASTER!$BR17,""),IF($A19="TOTAL",SUM(INDIRECT("AO4:AO"&amp;ROW()-1)),""))</f>
        <v/>
      </c>
      <c r="AP19" s="7" t="str">
        <f ca="1">IF(AND($A19&lt;&gt;"",$A19&lt;&gt;"TOTAL"),IF(AND([4]PREMIOS_MASTER!$BT17&lt;&gt;"",[4]PREMIOS_MASTER!$BT17&lt;&gt;0),[4]PREMIOS_MASTER!$BT17,""),IF($A19="TOTAL",SUM(INDIRECT("AP4:AP"&amp;ROW()-1)),""))</f>
        <v/>
      </c>
      <c r="AQ19" s="7">
        <f t="shared" ca="1" si="13"/>
        <v>0</v>
      </c>
      <c r="AR19" s="7" t="str">
        <f ca="1">IF(AND($A19&lt;&gt;"",$A19&lt;&gt;"TOTAL"),IF(AND([4]PREMIOS_MASTER!$BW17&lt;&gt;"",[4]PREMIOS_MASTER!$BW17&lt;&gt;0),[4]PREMIOS_MASTER!$BW17,""),IF($A19="TOTAL",SUM(INDIRECT("AR4:AR"&amp;ROW()-1)),""))</f>
        <v/>
      </c>
      <c r="AS19" s="7" t="str">
        <f ca="1">IF(AND($A19&lt;&gt;"",$A19&lt;&gt;"TOTAL"),IF(AND([4]PREMIOS_MASTER!$BY17&lt;&gt;"",[4]PREMIOS_MASTER!$BY17&lt;&gt;0),[4]PREMIOS_MASTER!$BY17,""),IF($A19="TOTAL",SUM(INDIRECT("AS4:AS"&amp;ROW()-1)),""))</f>
        <v/>
      </c>
      <c r="AT19" s="7">
        <f t="shared" ca="1" si="14"/>
        <v>0</v>
      </c>
      <c r="AU19" s="7" t="str">
        <f ca="1">IF(AND($A19&lt;&gt;"",$A19&lt;&gt;"TOTAL"),IF(AND([4]PREMIOS_MASTER!$CB17&lt;&gt;"",[4]PREMIOS_MASTER!$CB17&lt;&gt;0),[4]PREMIOS_MASTER!$CB17,""),IF($A19="TOTAL",SUM(INDIRECT("AU4:AU"&amp;ROW()-1)),""))</f>
        <v/>
      </c>
      <c r="AV19" s="7" t="str">
        <f ca="1">IF(AND($A19&lt;&gt;"",$A19&lt;&gt;"TOTAL"),IF(AND([4]PREMIOS_MASTER!$CD17&lt;&gt;"",[4]PREMIOS_MASTER!$CD17&lt;&gt;0),[4]PREMIOS_MASTER!$CD17,""),IF($A19="TOTAL",SUM(INDIRECT("AV4:AV"&amp;ROW()-1)),""))</f>
        <v/>
      </c>
      <c r="AW19" s="7">
        <f t="shared" ca="1" si="15"/>
        <v>0</v>
      </c>
      <c r="AX19" s="7" t="str">
        <f ca="1">IF(AND($A19&lt;&gt;"",$A19&lt;&gt;"TOTAL"),IF(AND([4]PREMIOS_MASTER!$CG17&lt;&gt;"",[4]PREMIOS_MASTER!$CG17&lt;&gt;0),[4]PREMIOS_MASTER!$CG17,""),IF($A19="TOTAL",SUM(INDIRECT("AX4:AX"&amp;ROW()-1)),""))</f>
        <v/>
      </c>
      <c r="AY19" s="7" t="str">
        <f ca="1">IF(AND($A19&lt;&gt;"",$A19&lt;&gt;"TOTAL"),IF(AND([4]PREMIOS_MASTER!$CI17&lt;&gt;"",[4]PREMIOS_MASTER!$CI17&lt;&gt;0),[4]PREMIOS_MASTER!$CI17,""),IF($A19="TOTAL",SUM(INDIRECT("AY4:AY"&amp;ROW()-1)),""))</f>
        <v/>
      </c>
      <c r="AZ19" s="7">
        <f t="shared" ca="1" si="16"/>
        <v>0</v>
      </c>
      <c r="BA19" s="7" t="str">
        <f ca="1">IF(AND($A19&lt;&gt;"",$A19&lt;&gt;"TOTAL"),IF(AND([4]PREMIOS_MASTER!$CL17&lt;&gt;"",[4]PREMIOS_MASTER!$CL17&lt;&gt;0),[4]PREMIOS_MASTER!$CL17,""),IF($A19="TOTAL",SUM(INDIRECT("BA4:BA"&amp;ROW()-1)),""))</f>
        <v/>
      </c>
      <c r="BB19" s="7" t="str">
        <f ca="1">IF(AND($A19&lt;&gt;"",$A19&lt;&gt;"TOTAL"),IF(AND([4]PREMIOS_MASTER!$CN17&lt;&gt;"",[4]PREMIOS_MASTER!$CN17&lt;&gt;0),[4]PREMIOS_MASTER!$CN17,""),IF($A19="TOTAL",SUM(INDIRECT("BB4:BB"&amp;ROW()-1)),""))</f>
        <v/>
      </c>
      <c r="BC19" s="7">
        <f t="shared" ca="1" si="17"/>
        <v>0</v>
      </c>
      <c r="BD19" s="7" t="str">
        <f ca="1">IF(AND($A19&lt;&gt;"",$A19&lt;&gt;"TOTAL"),IF(AND([4]PREMIOS_MASTER!$CQ17&lt;&gt;"",[4]PREMIOS_MASTER!$CQ17&lt;&gt;0),[4]PREMIOS_MASTER!$CQ17,""),IF($A19="TOTAL",SUM(INDIRECT("BD4:BD"&amp;ROW()-1)),""))</f>
        <v/>
      </c>
      <c r="BE19" s="7" t="str">
        <f ca="1">IF(AND($A19&lt;&gt;"",$A19&lt;&gt;"TOTAL"),IF(AND([4]PREMIOS_MASTER!$CS17&lt;&gt;"",[4]PREMIOS_MASTER!$CS17&lt;&gt;0),[4]PREMIOS_MASTER!$CS17,""),IF($A19="TOTAL",SUM(INDIRECT("BE4:BE"&amp;ROW()-1)),""))</f>
        <v/>
      </c>
      <c r="BF19" s="7">
        <f t="shared" ca="1" si="18"/>
        <v>0</v>
      </c>
    </row>
    <row r="20" spans="1:58" x14ac:dyDescent="0.2">
      <c r="A20" s="12" t="str">
        <f>IF([4]PREMIOS_MASTER!$D18&lt;&gt;"",[4]PREMIOS_MASTER!$D18,IF(AND([4]PREMIOS_MASTER!$D18="",[4]PREMIOS_MASTER!$D19="",[4]PREMIOS_MASTER!$D17=""),"","TOTAL"))</f>
        <v>TOTAL</v>
      </c>
      <c r="B20" s="7">
        <f ca="1">IF(AND($A20&lt;&gt;"",$A20&lt;&gt;"TOTAL"),IF(AND([4]PREMIOS_MASTER!$E18&lt;&gt;"",[4]PREMIOS_MASTER!$E18&lt;&gt;0),[4]PREMIOS_MASTER!$E18,""),IF($A20="TOTAL",SUM(INDIRECT("B4:B"&amp;ROW()-1)),""))</f>
        <v>3</v>
      </c>
      <c r="C20" s="7">
        <f ca="1">IF(AND($A20&lt;&gt;"",$A20&lt;&gt;"TOTAL"),IF(AND([4]PREMIOS_MASTER!$G18&lt;&gt;"",[4]PREMIOS_MASTER!$G18&lt;&gt;0),[4]PREMIOS_MASTER!$G18,""),IF($A20="TOTAL",SUM(INDIRECT("C4:C"&amp;ROW()-1)),""))</f>
        <v>2</v>
      </c>
      <c r="D20" s="7">
        <f t="shared" ca="1" si="0"/>
        <v>5</v>
      </c>
      <c r="E20" s="7">
        <f ca="1">IF(AND($A20&lt;&gt;"",$A20&lt;&gt;"TOTAL"),IF(AND([4]PREMIOS_MASTER!$J18&lt;&gt;"",[4]PREMIOS_MASTER!$J18&lt;&gt;0),[4]PREMIOS_MASTER!$J18,""),IF($A20="TOTAL",SUM(INDIRECT("E4:E"&amp;ROW()-1)),""))</f>
        <v>6</v>
      </c>
      <c r="F20" s="7">
        <f ca="1">IF(AND($A20&lt;&gt;"",$A20&lt;&gt;"TOTAL"),IF(AND([4]PREMIOS_MASTER!$L18&lt;&gt;"",[4]PREMIOS_MASTER!$L18&lt;&gt;0),[4]PREMIOS_MASTER!$L18,""),IF($A20="TOTAL",SUM(INDIRECT("F4:F"&amp;ROW()-1)),""))</f>
        <v>0</v>
      </c>
      <c r="G20" s="7">
        <f t="shared" ca="1" si="1"/>
        <v>6</v>
      </c>
      <c r="H20" s="7">
        <f ca="1">IF(AND($A20&lt;&gt;"",$A20&lt;&gt;"TOTAL"),IF(AND([4]PREMIOS_MASTER!$O18&lt;&gt;"",[4]PREMIOS_MASTER!$O18&lt;&gt;0),[4]PREMIOS_MASTER!$O18,""),IF($A20="TOTAL",SUM(INDIRECT("H4:H"&amp;ROW()-1)),""))</f>
        <v>3</v>
      </c>
      <c r="I20" s="7">
        <f ca="1">IF(AND($A20&lt;&gt;"",$A20&lt;&gt;"TOTAL"),IF(AND([4]PREMIOS_MASTER!$Q18&lt;&gt;"",[4]PREMIOS_MASTER!$Q18&lt;&gt;0),[4]PREMIOS_MASTER!$Q18,""),IF($A20="TOTAL",SUM(INDIRECT("I4:I"&amp;ROW()-1)),""))</f>
        <v>2</v>
      </c>
      <c r="J20" s="7">
        <f t="shared" ca="1" si="2"/>
        <v>5</v>
      </c>
      <c r="K20" s="7">
        <f ca="1">IF(AND($A20&lt;&gt;"",$A20&lt;&gt;"TOTAL"),IF(AND([4]PREMIOS_MASTER!$T18&lt;&gt;"",[4]PREMIOS_MASTER!$T18&lt;&gt;0),[4]PREMIOS_MASTER!$T18,""),IF($A20="TOTAL",SUM(INDIRECT("K4:K"&amp;ROW()-1)),""))</f>
        <v>3</v>
      </c>
      <c r="L20" s="7">
        <f ca="1">IF(AND($A20&lt;&gt;"",$A20&lt;&gt;"TOTAL"),IF(AND([4]PREMIOS_MASTER!$V18&lt;&gt;"",[4]PREMIOS_MASTER!$V18&lt;&gt;0),[4]PREMIOS_MASTER!$V18,""),IF($A20="TOTAL",SUM(INDIRECT("L4:L"&amp;ROW()-1)),""))</f>
        <v>5</v>
      </c>
      <c r="M20" s="7">
        <f t="shared" ca="1" si="3"/>
        <v>8</v>
      </c>
      <c r="N20" s="7">
        <f ca="1">IF(AND($A20&lt;&gt;"",$A20&lt;&gt;"TOTAL"),IF(AND([4]PREMIOS_MASTER!$Y18&lt;&gt;"",[4]PREMIOS_MASTER!$Y18&lt;&gt;0),[4]PREMIOS_MASTER!$Y18,""),IF($A20="TOTAL",SUM(INDIRECT("N4:N"&amp;ROW()-1)),""))</f>
        <v>5</v>
      </c>
      <c r="O20" s="7">
        <f ca="1">IF(AND($A20&lt;&gt;"",$A20&lt;&gt;"TOTAL"),IF(AND([4]PREMIOS_MASTER!$AA18&lt;&gt;"",[4]PREMIOS_MASTER!$AA18&lt;&gt;0),[4]PREMIOS_MASTER!$AA18,""),IF($A20="TOTAL",SUM(INDIRECT("O4:O"&amp;ROW()-1)),""))</f>
        <v>6</v>
      </c>
      <c r="P20" s="7">
        <f t="shared" ca="1" si="4"/>
        <v>11</v>
      </c>
      <c r="Q20" s="7">
        <f ca="1">IF(AND($A20&lt;&gt;"",$A20&lt;&gt;"TOTAL"),IF(AND([4]PREMIOS_MASTER!$AD18&lt;&gt;"",[4]PREMIOS_MASTER!$AD18&lt;&gt;0),[4]PREMIOS_MASTER!$AD18,""),IF($A20="TOTAL",SUM(INDIRECT("Q4:Q"&amp;ROW()-1)),""))</f>
        <v>0</v>
      </c>
      <c r="R20" s="7">
        <f ca="1">IF(AND($A20&lt;&gt;"",$A20&lt;&gt;"TOTAL"),IF(AND([4]PREMIOS_MASTER!$AF18&lt;&gt;"",[4]PREMIOS_MASTER!$AF18&lt;&gt;0),[4]PREMIOS_MASTER!$AF18,""),IF($A20="TOTAL",SUM(INDIRECT("R4:R"&amp;ROW()-1)),""))</f>
        <v>0</v>
      </c>
      <c r="S20" s="7">
        <f t="shared" ca="1" si="5"/>
        <v>0</v>
      </c>
      <c r="T20" s="7">
        <f ca="1">IF(AND($A20&lt;&gt;"",$A20&lt;&gt;"TOTAL"),IF(AND([4]PREMIOS_MASTER!$AI18&lt;&gt;"",[4]PREMIOS_MASTER!$AI18&lt;&gt;0),[4]PREMIOS_MASTER!$AI18,""),IF($A20="TOTAL",SUM(INDIRECT("T4:T"&amp;ROW()-1)),""))</f>
        <v>0</v>
      </c>
      <c r="U20" s="7">
        <f ca="1">IF(AND($A20&lt;&gt;"",$A20&lt;&gt;"TOTAL"),IF(AND([4]PREMIOS_MASTER!$AK18&lt;&gt;"",[4]PREMIOS_MASTER!$AK18&lt;&gt;0),[4]PREMIOS_MASTER!$AK18,""),IF($A20="TOTAL",SUM(INDIRECT("U4:U"&amp;ROW()-1)),""))</f>
        <v>0</v>
      </c>
      <c r="V20" s="7">
        <f t="shared" ca="1" si="6"/>
        <v>0</v>
      </c>
      <c r="W20" s="7">
        <f ca="1">IF(AND($A20&lt;&gt;"",$A20&lt;&gt;"TOTAL"),IF(AND([4]PREMIOS_MASTER!$AN18&lt;&gt;"",[4]PREMIOS_MASTER!$AN18&lt;&gt;0),[4]PREMIOS_MASTER!$AN18,""),IF($A20="TOTAL",SUM(INDIRECT("W4:W"&amp;ROW()-1)),""))</f>
        <v>0</v>
      </c>
      <c r="X20" s="7">
        <f ca="1">IF(AND($A20&lt;&gt;"",$A20&lt;&gt;"TOTAL"),IF(AND([4]PREMIOS_MASTER!$AP18&lt;&gt;"",[4]PREMIOS_MASTER!$AP18&lt;&gt;0),[4]PREMIOS_MASTER!$AP18,""),IF($A20="TOTAL",SUM(INDIRECT("X4:X"&amp;ROW()-1)),""))</f>
        <v>0</v>
      </c>
      <c r="Y20" s="7">
        <f t="shared" ca="1" si="7"/>
        <v>0</v>
      </c>
      <c r="Z20" s="7">
        <f ca="1">IF(AND($A20&lt;&gt;"",$A20&lt;&gt;"TOTAL"),IF(AND([4]PREMIOS_MASTER!$AS18&lt;&gt;"",[4]PREMIOS_MASTER!$AS18&lt;&gt;0),[4]PREMIOS_MASTER!$AS18,""),IF($A20="TOTAL",SUM(INDIRECT("Z4:Z"&amp;ROW()-1)),""))</f>
        <v>0</v>
      </c>
      <c r="AA20" s="7">
        <f ca="1">IF(AND($A20&lt;&gt;"",$A20&lt;&gt;"TOTAL"),IF(AND([4]PREMIOS_MASTER!$AU18&lt;&gt;"",[4]PREMIOS_MASTER!$AU18&lt;&gt;0),[4]PREMIOS_MASTER!$AU18,""),IF($A20="TOTAL",SUM(INDIRECT("AA4:AA"&amp;ROW()-1)),""))</f>
        <v>0</v>
      </c>
      <c r="AB20" s="7">
        <f t="shared" ca="1" si="8"/>
        <v>0</v>
      </c>
      <c r="AC20" s="7">
        <f ca="1">IF(AND($A20&lt;&gt;"",$A20&lt;&gt;"TOTAL"),IF(AND([4]PREMIOS_MASTER!$AX18&lt;&gt;"",[4]PREMIOS_MASTER!$AX18&lt;&gt;0),[4]PREMIOS_MASTER!$AX18,""),IF($A20="TOTAL",SUM(INDIRECT("AC4:AC"&amp;ROW()-1)),""))</f>
        <v>0</v>
      </c>
      <c r="AD20" s="7">
        <f ca="1">IF(AND($A20&lt;&gt;"",$A20&lt;&gt;"TOTAL"),IF(AND([4]PREMIOS_MASTER!$AZ18&lt;&gt;"",[4]PREMIOS_MASTER!$AZ18&lt;&gt;0),[4]PREMIOS_MASTER!$AZ18,""),IF($A20="TOTAL",SUM(INDIRECT("AD4:AD"&amp;ROW()-1)),""))</f>
        <v>0</v>
      </c>
      <c r="AE20" s="7">
        <f t="shared" ca="1" si="9"/>
        <v>0</v>
      </c>
      <c r="AF20" s="7">
        <f ca="1">IF(AND($A20&lt;&gt;"",$A20&lt;&gt;"TOTAL"),IF(AND([4]PREMIOS_MASTER!$BC18&lt;&gt;"",[4]PREMIOS_MASTER!$BC18&lt;&gt;0),[4]PREMIOS_MASTER!$BC18,""),IF($A20="TOTAL",SUM(INDIRECT("AF4:AF"&amp;ROW()-1)),""))</f>
        <v>0</v>
      </c>
      <c r="AG20" s="7">
        <f ca="1">IF(AND($A20&lt;&gt;"",$A20&lt;&gt;"TOTAL"),IF(AND([4]PREMIOS_MASTER!$BE18&lt;&gt;"",[4]PREMIOS_MASTER!$BE18&lt;&gt;0),[4]PREMIOS_MASTER!$BE18,""),IF($A20="TOTAL",SUM(INDIRECT("AG4:AG"&amp;ROW()-1)),""))</f>
        <v>0</v>
      </c>
      <c r="AH20" s="7">
        <f t="shared" ca="1" si="10"/>
        <v>0</v>
      </c>
      <c r="AI20" s="7">
        <f ca="1">IF(AND($A20&lt;&gt;"",$A20&lt;&gt;"TOTAL"),IF(AND([4]PREMIOS_MASTER!$BH18&lt;&gt;"",[4]PREMIOS_MASTER!$BH18&lt;&gt;0),[4]PREMIOS_MASTER!$BH18,""),IF($A20="TOTAL",SUM(INDIRECT("AI4:AI"&amp;ROW()-1)),""))</f>
        <v>0</v>
      </c>
      <c r="AJ20" s="7">
        <f ca="1">IF(AND($A20&lt;&gt;"",$A20&lt;&gt;"TOTAL"),IF(AND([4]PREMIOS_MASTER!$BJ18&lt;&gt;"",[4]PREMIOS_MASTER!$BJ18&lt;&gt;0),[4]PREMIOS_MASTER!$BJ18,""),IF($A20="TOTAL",SUM(INDIRECT("AJ4:AJ"&amp;ROW()-1)),""))</f>
        <v>0</v>
      </c>
      <c r="AK20" s="7">
        <f t="shared" ca="1" si="11"/>
        <v>0</v>
      </c>
      <c r="AL20" s="7">
        <f ca="1">IF(AND($A20&lt;&gt;"",$A20&lt;&gt;"TOTAL"),IF(AND([4]PREMIOS_MASTER!$BM18&lt;&gt;"",[4]PREMIOS_MASTER!$BM18&lt;&gt;0),[4]PREMIOS_MASTER!$BM18,""),IF($A20="TOTAL",SUM(INDIRECT("AL4:AL"&amp;ROW()-1)),""))</f>
        <v>0</v>
      </c>
      <c r="AM20" s="7">
        <f ca="1">IF(AND($A20&lt;&gt;"",$A20&lt;&gt;"TOTAL"),IF(AND([4]PREMIOS_MASTER!$BO18&lt;&gt;"",[4]PREMIOS_MASTER!$BO18&lt;&gt;0),[4]PREMIOS_MASTER!$BO18,""),IF($A20="TOTAL",SUM(INDIRECT("AM4:AM"&amp;ROW()-1)),""))</f>
        <v>0</v>
      </c>
      <c r="AN20" s="7">
        <f t="shared" ca="1" si="12"/>
        <v>0</v>
      </c>
      <c r="AO20" s="7">
        <f ca="1">IF(AND($A20&lt;&gt;"",$A20&lt;&gt;"TOTAL"),IF(AND([4]PREMIOS_MASTER!$BR18&lt;&gt;"",[4]PREMIOS_MASTER!$BR18&lt;&gt;0),[4]PREMIOS_MASTER!$BR18,""),IF($A20="TOTAL",SUM(INDIRECT("AO4:AO"&amp;ROW()-1)),""))</f>
        <v>0</v>
      </c>
      <c r="AP20" s="7">
        <f ca="1">IF(AND($A20&lt;&gt;"",$A20&lt;&gt;"TOTAL"),IF(AND([4]PREMIOS_MASTER!$BT18&lt;&gt;"",[4]PREMIOS_MASTER!$BT18&lt;&gt;0),[4]PREMIOS_MASTER!$BT18,""),IF($A20="TOTAL",SUM(INDIRECT("AP4:AP"&amp;ROW()-1)),""))</f>
        <v>0</v>
      </c>
      <c r="AQ20" s="7">
        <f t="shared" ca="1" si="13"/>
        <v>0</v>
      </c>
      <c r="AR20" s="7">
        <f ca="1">IF(AND($A20&lt;&gt;"",$A20&lt;&gt;"TOTAL"),IF(AND([4]PREMIOS_MASTER!$BW18&lt;&gt;"",[4]PREMIOS_MASTER!$BW18&lt;&gt;0),[4]PREMIOS_MASTER!$BW18,""),IF($A20="TOTAL",SUM(INDIRECT("AR4:AR"&amp;ROW()-1)),""))</f>
        <v>0</v>
      </c>
      <c r="AS20" s="7">
        <f ca="1">IF(AND($A20&lt;&gt;"",$A20&lt;&gt;"TOTAL"),IF(AND([4]PREMIOS_MASTER!$BY18&lt;&gt;"",[4]PREMIOS_MASTER!$BY18&lt;&gt;0),[4]PREMIOS_MASTER!$BY18,""),IF($A20="TOTAL",SUM(INDIRECT("AS4:AS"&amp;ROW()-1)),""))</f>
        <v>0</v>
      </c>
      <c r="AT20" s="7">
        <f t="shared" ca="1" si="14"/>
        <v>0</v>
      </c>
      <c r="AU20" s="7">
        <f ca="1">IF(AND($A20&lt;&gt;"",$A20&lt;&gt;"TOTAL"),IF(AND([4]PREMIOS_MASTER!$CB18&lt;&gt;"",[4]PREMIOS_MASTER!$CB18&lt;&gt;0),[4]PREMIOS_MASTER!$CB18,""),IF($A20="TOTAL",SUM(INDIRECT("AU4:AU"&amp;ROW()-1)),""))</f>
        <v>0</v>
      </c>
      <c r="AV20" s="7">
        <f ca="1">IF(AND($A20&lt;&gt;"",$A20&lt;&gt;"TOTAL"),IF(AND([4]PREMIOS_MASTER!$CD18&lt;&gt;"",[4]PREMIOS_MASTER!$CD18&lt;&gt;0),[4]PREMIOS_MASTER!$CD18,""),IF($A20="TOTAL",SUM(INDIRECT("AV4:AV"&amp;ROW()-1)),""))</f>
        <v>0</v>
      </c>
      <c r="AW20" s="7">
        <f t="shared" ca="1" si="15"/>
        <v>0</v>
      </c>
      <c r="AX20" s="7">
        <f ca="1">IF(AND($A20&lt;&gt;"",$A20&lt;&gt;"TOTAL"),IF(AND([4]PREMIOS_MASTER!$CG18&lt;&gt;"",[4]PREMIOS_MASTER!$CG18&lt;&gt;0),[4]PREMIOS_MASTER!$CG18,""),IF($A20="TOTAL",SUM(INDIRECT("AX4:AX"&amp;ROW()-1)),""))</f>
        <v>0</v>
      </c>
      <c r="AY20" s="7">
        <f ca="1">IF(AND($A20&lt;&gt;"",$A20&lt;&gt;"TOTAL"),IF(AND([4]PREMIOS_MASTER!$CI18&lt;&gt;"",[4]PREMIOS_MASTER!$CI18&lt;&gt;0),[4]PREMIOS_MASTER!$CI18,""),IF($A20="TOTAL",SUM(INDIRECT("AY4:AY"&amp;ROW()-1)),""))</f>
        <v>0</v>
      </c>
      <c r="AZ20" s="7">
        <f t="shared" ca="1" si="16"/>
        <v>0</v>
      </c>
      <c r="BA20" s="7">
        <f ca="1">IF(AND($A20&lt;&gt;"",$A20&lt;&gt;"TOTAL"),IF(AND([4]PREMIOS_MASTER!$CL18&lt;&gt;"",[4]PREMIOS_MASTER!$CL18&lt;&gt;0),[4]PREMIOS_MASTER!$CL18,""),IF($A20="TOTAL",SUM(INDIRECT("BA4:BA"&amp;ROW()-1)),""))</f>
        <v>0</v>
      </c>
      <c r="BB20" s="7">
        <f ca="1">IF(AND($A20&lt;&gt;"",$A20&lt;&gt;"TOTAL"),IF(AND([4]PREMIOS_MASTER!$CN18&lt;&gt;"",[4]PREMIOS_MASTER!$CN18&lt;&gt;0),[4]PREMIOS_MASTER!$CN18,""),IF($A20="TOTAL",SUM(INDIRECT("BB4:BB"&amp;ROW()-1)),""))</f>
        <v>0</v>
      </c>
      <c r="BC20" s="7">
        <f t="shared" ca="1" si="17"/>
        <v>0</v>
      </c>
      <c r="BD20" s="7">
        <f ca="1">IF(AND($A20&lt;&gt;"",$A20&lt;&gt;"TOTAL"),IF(AND([4]PREMIOS_MASTER!$CQ18&lt;&gt;"",[4]PREMIOS_MASTER!$CQ18&lt;&gt;0),[4]PREMIOS_MASTER!$CQ18,""),IF($A20="TOTAL",SUM(INDIRECT("BD4:BD"&amp;ROW()-1)),""))</f>
        <v>0</v>
      </c>
      <c r="BE20" s="7">
        <f ca="1">IF(AND($A20&lt;&gt;"",$A20&lt;&gt;"TOTAL"),IF(AND([4]PREMIOS_MASTER!$CS18&lt;&gt;"",[4]PREMIOS_MASTER!$CS18&lt;&gt;0),[4]PREMIOS_MASTER!$CS18,""),IF($A20="TOTAL",SUM(INDIRECT("BE4:BE"&amp;ROW()-1)),""))</f>
        <v>0</v>
      </c>
      <c r="BF20" s="7">
        <f t="shared" ca="1" si="18"/>
        <v>0</v>
      </c>
    </row>
    <row r="21" spans="1:58" x14ac:dyDescent="0.2">
      <c r="A21" s="12" t="str">
        <f>IF([4]PREMIOS_MASTER!$D19&lt;&gt;"",[4]PREMIOS_MASTER!$D19,IF(AND([4]PREMIOS_MASTER!$D19="",[4]PREMIOS_MASTER!$D20="",[4]PREMIOS_MASTER!$D18=""),"","TOTAL"))</f>
        <v/>
      </c>
      <c r="B21" s="7" t="str">
        <f ca="1">IF(AND($A21&lt;&gt;"",$A21&lt;&gt;"TOTAL"),IF(AND([4]PREMIOS_MASTER!$E19&lt;&gt;"",[4]PREMIOS_MASTER!$E19&lt;&gt;0),[4]PREMIOS_MASTER!$E19,""),IF($A21="TOTAL",SUM(INDIRECT("B4:B"&amp;ROW()-1)),""))</f>
        <v/>
      </c>
      <c r="C21" s="7" t="str">
        <f ca="1">IF(AND($A21&lt;&gt;"",$A21&lt;&gt;"TOTAL"),IF(AND([4]PREMIOS_MASTER!$G19&lt;&gt;"",[4]PREMIOS_MASTER!$G19&lt;&gt;0),[4]PREMIOS_MASTER!$G19,""),IF($A21="TOTAL",SUM(INDIRECT("C4:C"&amp;ROW()-1)),""))</f>
        <v/>
      </c>
      <c r="D21" s="7" t="str">
        <f t="shared" ca="1" si="0"/>
        <v/>
      </c>
      <c r="E21" s="7" t="str">
        <f ca="1">IF(AND($A21&lt;&gt;"",$A21&lt;&gt;"TOTAL"),IF(AND([4]PREMIOS_MASTER!$J19&lt;&gt;"",[4]PREMIOS_MASTER!$J19&lt;&gt;0),[4]PREMIOS_MASTER!$J19,""),IF($A21="TOTAL",SUM(INDIRECT("E4:E"&amp;ROW()-1)),""))</f>
        <v/>
      </c>
      <c r="F21" s="7" t="str">
        <f ca="1">IF(AND($A21&lt;&gt;"",$A21&lt;&gt;"TOTAL"),IF(AND([4]PREMIOS_MASTER!$L19&lt;&gt;"",[4]PREMIOS_MASTER!$L19&lt;&gt;0),[4]PREMIOS_MASTER!$L19,""),IF($A21="TOTAL",SUM(INDIRECT("F4:F"&amp;ROW()-1)),""))</f>
        <v/>
      </c>
      <c r="G21" s="7" t="str">
        <f t="shared" ca="1" si="1"/>
        <v/>
      </c>
      <c r="H21" s="7" t="str">
        <f ca="1">IF(AND($A21&lt;&gt;"",$A21&lt;&gt;"TOTAL"),IF(AND([4]PREMIOS_MASTER!$O19&lt;&gt;"",[4]PREMIOS_MASTER!$O19&lt;&gt;0),[4]PREMIOS_MASTER!$O19,""),IF($A21="TOTAL",SUM(INDIRECT("H4:H"&amp;ROW()-1)),""))</f>
        <v/>
      </c>
      <c r="I21" s="7" t="str">
        <f ca="1">IF(AND($A21&lt;&gt;"",$A21&lt;&gt;"TOTAL"),IF(AND([4]PREMIOS_MASTER!$Q19&lt;&gt;"",[4]PREMIOS_MASTER!$Q19&lt;&gt;0),[4]PREMIOS_MASTER!$Q19,""),IF($A21="TOTAL",SUM(INDIRECT("I4:I"&amp;ROW()-1)),""))</f>
        <v/>
      </c>
      <c r="J21" s="7" t="str">
        <f t="shared" ca="1" si="2"/>
        <v/>
      </c>
      <c r="K21" s="7" t="str">
        <f ca="1">IF(AND($A21&lt;&gt;"",$A21&lt;&gt;"TOTAL"),IF(AND([4]PREMIOS_MASTER!$T19&lt;&gt;"",[4]PREMIOS_MASTER!$T19&lt;&gt;0),[4]PREMIOS_MASTER!$T19,""),IF($A21="TOTAL",SUM(INDIRECT("K4:K"&amp;ROW()-1)),""))</f>
        <v/>
      </c>
      <c r="L21" s="7" t="str">
        <f ca="1">IF(AND($A21&lt;&gt;"",$A21&lt;&gt;"TOTAL"),IF(AND([4]PREMIOS_MASTER!$V19&lt;&gt;"",[4]PREMIOS_MASTER!$V19&lt;&gt;0),[4]PREMIOS_MASTER!$V19,""),IF($A21="TOTAL",SUM(INDIRECT("L4:L"&amp;ROW()-1)),""))</f>
        <v/>
      </c>
      <c r="M21" s="7" t="str">
        <f t="shared" ca="1" si="3"/>
        <v/>
      </c>
      <c r="N21" s="7" t="str">
        <f ca="1">IF(AND($A21&lt;&gt;"",$A21&lt;&gt;"TOTAL"),IF(AND([4]PREMIOS_MASTER!$Y19&lt;&gt;"",[4]PREMIOS_MASTER!$Y19&lt;&gt;0),[4]PREMIOS_MASTER!$Y19,""),IF($A21="TOTAL",SUM(INDIRECT("N4:N"&amp;ROW()-1)),""))</f>
        <v/>
      </c>
      <c r="O21" s="7" t="str">
        <f ca="1">IF(AND($A21&lt;&gt;"",$A21&lt;&gt;"TOTAL"),IF(AND([4]PREMIOS_MASTER!$AA19&lt;&gt;"",[4]PREMIOS_MASTER!$AA19&lt;&gt;0),[4]PREMIOS_MASTER!$AA19,""),IF($A21="TOTAL",SUM(INDIRECT("O4:O"&amp;ROW()-1)),""))</f>
        <v/>
      </c>
      <c r="P21" s="7" t="str">
        <f t="shared" ca="1" si="4"/>
        <v/>
      </c>
      <c r="Q21" s="7" t="str">
        <f ca="1">IF(AND($A21&lt;&gt;"",$A21&lt;&gt;"TOTAL"),IF(AND([4]PREMIOS_MASTER!$AD19&lt;&gt;"",[4]PREMIOS_MASTER!$AD19&lt;&gt;0),[4]PREMIOS_MASTER!$AD19,""),IF($A21="TOTAL",SUM(INDIRECT("Q4:Q"&amp;ROW()-1)),""))</f>
        <v/>
      </c>
      <c r="R21" s="7" t="str">
        <f ca="1">IF(AND($A21&lt;&gt;"",$A21&lt;&gt;"TOTAL"),IF(AND([4]PREMIOS_MASTER!$AF19&lt;&gt;"",[4]PREMIOS_MASTER!$AF19&lt;&gt;0),[4]PREMIOS_MASTER!$AF19,""),IF($A21="TOTAL",SUM(INDIRECT("R4:R"&amp;ROW()-1)),""))</f>
        <v/>
      </c>
      <c r="S21" s="7" t="str">
        <f t="shared" ca="1" si="5"/>
        <v/>
      </c>
      <c r="T21" s="7" t="str">
        <f ca="1">IF(AND($A21&lt;&gt;"",$A21&lt;&gt;"TOTAL"),IF(AND([4]PREMIOS_MASTER!$AI19&lt;&gt;"",[4]PREMIOS_MASTER!$AI19&lt;&gt;0),[4]PREMIOS_MASTER!$AI19,""),IF($A21="TOTAL",SUM(INDIRECT("T4:T"&amp;ROW()-1)),""))</f>
        <v/>
      </c>
      <c r="U21" s="7" t="str">
        <f ca="1">IF(AND($A21&lt;&gt;"",$A21&lt;&gt;"TOTAL"),IF(AND([4]PREMIOS_MASTER!$AK19&lt;&gt;"",[4]PREMIOS_MASTER!$AK19&lt;&gt;0),[4]PREMIOS_MASTER!$AK19,""),IF($A21="TOTAL",SUM(INDIRECT("U4:U"&amp;ROW()-1)),""))</f>
        <v/>
      </c>
      <c r="V21" s="7" t="str">
        <f t="shared" ca="1" si="6"/>
        <v/>
      </c>
      <c r="W21" s="7" t="str">
        <f ca="1">IF(AND($A21&lt;&gt;"",$A21&lt;&gt;"TOTAL"),IF(AND([4]PREMIOS_MASTER!$AN19&lt;&gt;"",[4]PREMIOS_MASTER!$AN19&lt;&gt;0),[4]PREMIOS_MASTER!$AN19,""),IF($A21="TOTAL",SUM(INDIRECT("W4:W"&amp;ROW()-1)),""))</f>
        <v/>
      </c>
      <c r="X21" s="7" t="str">
        <f ca="1">IF(AND($A21&lt;&gt;"",$A21&lt;&gt;"TOTAL"),IF(AND([4]PREMIOS_MASTER!$AP19&lt;&gt;"",[4]PREMIOS_MASTER!$AP19&lt;&gt;0),[4]PREMIOS_MASTER!$AP19,""),IF($A21="TOTAL",SUM(INDIRECT("X4:X"&amp;ROW()-1)),""))</f>
        <v/>
      </c>
      <c r="Y21" s="7" t="str">
        <f t="shared" ca="1" si="7"/>
        <v/>
      </c>
      <c r="Z21" s="7" t="str">
        <f ca="1">IF(AND($A21&lt;&gt;"",$A21&lt;&gt;"TOTAL"),IF(AND([4]PREMIOS_MASTER!$AS19&lt;&gt;"",[4]PREMIOS_MASTER!$AS19&lt;&gt;0),[4]PREMIOS_MASTER!$AS19,""),IF($A21="TOTAL",SUM(INDIRECT("Z4:Z"&amp;ROW()-1)),""))</f>
        <v/>
      </c>
      <c r="AA21" s="7" t="str">
        <f ca="1">IF(AND($A21&lt;&gt;"",$A21&lt;&gt;"TOTAL"),IF(AND([4]PREMIOS_MASTER!$AU19&lt;&gt;"",[4]PREMIOS_MASTER!$AU19&lt;&gt;0),[4]PREMIOS_MASTER!$AU19,""),IF($A21="TOTAL",SUM(INDIRECT("AA4:AA"&amp;ROW()-1)),""))</f>
        <v/>
      </c>
      <c r="AB21" s="7" t="str">
        <f t="shared" ca="1" si="8"/>
        <v/>
      </c>
      <c r="AC21" s="7" t="str">
        <f ca="1">IF(AND($A21&lt;&gt;"",$A21&lt;&gt;"TOTAL"),IF(AND([4]PREMIOS_MASTER!$AX19&lt;&gt;"",[4]PREMIOS_MASTER!$AX19&lt;&gt;0),[4]PREMIOS_MASTER!$AX19,""),IF($A21="TOTAL",SUM(INDIRECT("AC4:AC"&amp;ROW()-1)),""))</f>
        <v/>
      </c>
      <c r="AD21" s="7" t="str">
        <f ca="1">IF(AND($A21&lt;&gt;"",$A21&lt;&gt;"TOTAL"),IF(AND([4]PREMIOS_MASTER!$AZ19&lt;&gt;"",[4]PREMIOS_MASTER!$AZ19&lt;&gt;0),[4]PREMIOS_MASTER!$AZ19,""),IF($A21="TOTAL",SUM(INDIRECT("AD4:AD"&amp;ROW()-1)),""))</f>
        <v/>
      </c>
      <c r="AE21" s="7" t="str">
        <f t="shared" ca="1" si="9"/>
        <v/>
      </c>
      <c r="AF21" s="7" t="str">
        <f ca="1">IF(AND($A21&lt;&gt;"",$A21&lt;&gt;"TOTAL"),IF(AND([4]PREMIOS_MASTER!$BC19&lt;&gt;"",[4]PREMIOS_MASTER!$BC19&lt;&gt;0),[4]PREMIOS_MASTER!$BC19,""),IF($A21="TOTAL",SUM(INDIRECT("AF4:AF"&amp;ROW()-1)),""))</f>
        <v/>
      </c>
      <c r="AG21" s="7" t="str">
        <f ca="1">IF(AND($A21&lt;&gt;"",$A21&lt;&gt;"TOTAL"),IF(AND([4]PREMIOS_MASTER!$BE19&lt;&gt;"",[4]PREMIOS_MASTER!$BE19&lt;&gt;0),[4]PREMIOS_MASTER!$BE19,""),IF($A21="TOTAL",SUM(INDIRECT("AG4:AG"&amp;ROW()-1)),""))</f>
        <v/>
      </c>
      <c r="AH21" s="7" t="str">
        <f t="shared" ca="1" si="10"/>
        <v/>
      </c>
      <c r="AI21" s="7" t="str">
        <f ca="1">IF(AND($A21&lt;&gt;"",$A21&lt;&gt;"TOTAL"),IF(AND([4]PREMIOS_MASTER!$BH19&lt;&gt;"",[4]PREMIOS_MASTER!$BH19&lt;&gt;0),[4]PREMIOS_MASTER!$BH19,""),IF($A21="TOTAL",SUM(INDIRECT("AI4:AI"&amp;ROW()-1)),""))</f>
        <v/>
      </c>
      <c r="AJ21" s="7" t="str">
        <f ca="1">IF(AND($A21&lt;&gt;"",$A21&lt;&gt;"TOTAL"),IF(AND([4]PREMIOS_MASTER!$BJ19&lt;&gt;"",[4]PREMIOS_MASTER!$BJ19&lt;&gt;0),[4]PREMIOS_MASTER!$BJ19,""),IF($A21="TOTAL",SUM(INDIRECT("AJ4:AJ"&amp;ROW()-1)),""))</f>
        <v/>
      </c>
      <c r="AK21" s="7" t="str">
        <f t="shared" ca="1" si="11"/>
        <v/>
      </c>
      <c r="AL21" s="7" t="str">
        <f ca="1">IF(AND($A21&lt;&gt;"",$A21&lt;&gt;"TOTAL"),IF(AND([4]PREMIOS_MASTER!$BM19&lt;&gt;"",[4]PREMIOS_MASTER!$BM19&lt;&gt;0),[4]PREMIOS_MASTER!$BM19,""),IF($A21="TOTAL",SUM(INDIRECT("AL4:AL"&amp;ROW()-1)),""))</f>
        <v/>
      </c>
      <c r="AM21" s="7" t="str">
        <f ca="1">IF(AND($A21&lt;&gt;"",$A21&lt;&gt;"TOTAL"),IF(AND([4]PREMIOS_MASTER!$BO19&lt;&gt;"",[4]PREMIOS_MASTER!$BO19&lt;&gt;0),[4]PREMIOS_MASTER!$BO19,""),IF($A21="TOTAL",SUM(INDIRECT("AM4:AM"&amp;ROW()-1)),""))</f>
        <v/>
      </c>
      <c r="AN21" s="7" t="str">
        <f t="shared" ca="1" si="12"/>
        <v/>
      </c>
      <c r="AO21" s="7" t="str">
        <f ca="1">IF(AND($A21&lt;&gt;"",$A21&lt;&gt;"TOTAL"),IF(AND([4]PREMIOS_MASTER!$BR19&lt;&gt;"",[4]PREMIOS_MASTER!$BR19&lt;&gt;0),[4]PREMIOS_MASTER!$BR19,""),IF($A21="TOTAL",SUM(INDIRECT("AO4:AO"&amp;ROW()-1)),""))</f>
        <v/>
      </c>
      <c r="AP21" s="7" t="str">
        <f ca="1">IF(AND($A21&lt;&gt;"",$A21&lt;&gt;"TOTAL"),IF(AND([4]PREMIOS_MASTER!$BT19&lt;&gt;"",[4]PREMIOS_MASTER!$BT19&lt;&gt;0),[4]PREMIOS_MASTER!$BT19,""),IF($A21="TOTAL",SUM(INDIRECT("AP4:AP"&amp;ROW()-1)),""))</f>
        <v/>
      </c>
      <c r="AQ21" s="7" t="str">
        <f t="shared" ca="1" si="13"/>
        <v/>
      </c>
      <c r="AR21" s="7" t="str">
        <f ca="1">IF(AND($A21&lt;&gt;"",$A21&lt;&gt;"TOTAL"),IF(AND([4]PREMIOS_MASTER!$BW19&lt;&gt;"",[4]PREMIOS_MASTER!$BW19&lt;&gt;0),[4]PREMIOS_MASTER!$BW19,""),IF($A21="TOTAL",SUM(INDIRECT("AR4:AR"&amp;ROW()-1)),""))</f>
        <v/>
      </c>
      <c r="AS21" s="7" t="str">
        <f ca="1">IF(AND($A21&lt;&gt;"",$A21&lt;&gt;"TOTAL"),IF(AND([4]PREMIOS_MASTER!$BY19&lt;&gt;"",[4]PREMIOS_MASTER!$BY19&lt;&gt;0),[4]PREMIOS_MASTER!$BY19,""),IF($A21="TOTAL",SUM(INDIRECT("AS4:AS"&amp;ROW()-1)),""))</f>
        <v/>
      </c>
      <c r="AT21" s="7" t="str">
        <f t="shared" ca="1" si="14"/>
        <v/>
      </c>
      <c r="AU21" s="7" t="str">
        <f ca="1">IF(AND($A21&lt;&gt;"",$A21&lt;&gt;"TOTAL"),IF(AND([4]PREMIOS_MASTER!$CB19&lt;&gt;"",[4]PREMIOS_MASTER!$CB19&lt;&gt;0),[4]PREMIOS_MASTER!$CB19,""),IF($A21="TOTAL",SUM(INDIRECT("AU4:AU"&amp;ROW()-1)),""))</f>
        <v/>
      </c>
      <c r="AV21" s="7" t="str">
        <f ca="1">IF(AND($A21&lt;&gt;"",$A21&lt;&gt;"TOTAL"),IF(AND([4]PREMIOS_MASTER!$CD19&lt;&gt;"",[4]PREMIOS_MASTER!$CD19&lt;&gt;0),[4]PREMIOS_MASTER!$CD19,""),IF($A21="TOTAL",SUM(INDIRECT("AV4:AV"&amp;ROW()-1)),""))</f>
        <v/>
      </c>
      <c r="AW21" s="7" t="str">
        <f t="shared" ca="1" si="15"/>
        <v/>
      </c>
      <c r="AX21" s="7" t="str">
        <f ca="1">IF(AND($A21&lt;&gt;"",$A21&lt;&gt;"TOTAL"),IF(AND([4]PREMIOS_MASTER!$CG19&lt;&gt;"",[4]PREMIOS_MASTER!$CG19&lt;&gt;0),[4]PREMIOS_MASTER!$CG19,""),IF($A21="TOTAL",SUM(INDIRECT("AX4:AX"&amp;ROW()-1)),""))</f>
        <v/>
      </c>
      <c r="AY21" s="7" t="str">
        <f ca="1">IF(AND($A21&lt;&gt;"",$A21&lt;&gt;"TOTAL"),IF(AND([4]PREMIOS_MASTER!$CI19&lt;&gt;"",[4]PREMIOS_MASTER!$CI19&lt;&gt;0),[4]PREMIOS_MASTER!$CI19,""),IF($A21="TOTAL",SUM(INDIRECT("AY4:AY"&amp;ROW()-1)),""))</f>
        <v/>
      </c>
      <c r="AZ21" s="7" t="str">
        <f t="shared" ca="1" si="16"/>
        <v/>
      </c>
      <c r="BA21" s="7" t="str">
        <f ca="1">IF(AND($A21&lt;&gt;"",$A21&lt;&gt;"TOTAL"),IF(AND([4]PREMIOS_MASTER!$CL19&lt;&gt;"",[4]PREMIOS_MASTER!$CL19&lt;&gt;0),[4]PREMIOS_MASTER!$CL19,""),IF($A21="TOTAL",SUM(INDIRECT("BA4:BA"&amp;ROW()-1)),""))</f>
        <v/>
      </c>
      <c r="BB21" s="7" t="str">
        <f ca="1">IF(AND($A21&lt;&gt;"",$A21&lt;&gt;"TOTAL"),IF(AND([4]PREMIOS_MASTER!$CN19&lt;&gt;"",[4]PREMIOS_MASTER!$CN19&lt;&gt;0),[4]PREMIOS_MASTER!$CN19,""),IF($A21="TOTAL",SUM(INDIRECT("BB4:BB"&amp;ROW()-1)),""))</f>
        <v/>
      </c>
      <c r="BC21" s="7" t="str">
        <f t="shared" ca="1" si="17"/>
        <v/>
      </c>
      <c r="BD21" s="7" t="str">
        <f ca="1">IF(AND($A21&lt;&gt;"",$A21&lt;&gt;"TOTAL"),IF(AND([4]PREMIOS_MASTER!$CQ19&lt;&gt;"",[4]PREMIOS_MASTER!$CQ19&lt;&gt;0),[4]PREMIOS_MASTER!$CQ19,""),IF($A21="TOTAL",SUM(INDIRECT("BD4:BD"&amp;ROW()-1)),""))</f>
        <v/>
      </c>
      <c r="BE21" s="7" t="str">
        <f ca="1">IF(AND($A21&lt;&gt;"",$A21&lt;&gt;"TOTAL"),IF(AND([4]PREMIOS_MASTER!$CS19&lt;&gt;"",[4]PREMIOS_MASTER!$CS19&lt;&gt;0),[4]PREMIOS_MASTER!$CS19,""),IF($A21="TOTAL",SUM(INDIRECT("BE4:BE"&amp;ROW()-1)),""))</f>
        <v/>
      </c>
      <c r="BF21" s="7" t="str">
        <f t="shared" ca="1" si="18"/>
        <v/>
      </c>
    </row>
    <row r="22" spans="1:58" x14ac:dyDescent="0.2">
      <c r="A22" s="12" t="str">
        <f>IF([4]PREMIOS_MASTER!$D20&lt;&gt;"",[4]PREMIOS_MASTER!$D20,IF(AND([4]PREMIOS_MASTER!$D20="",[4]PREMIOS_MASTER!$D21="",[4]PREMIOS_MASTER!$D19=""),"","TOTAL"))</f>
        <v/>
      </c>
      <c r="B22" s="7" t="str">
        <f ca="1">IF(AND($A22&lt;&gt;"",$A22&lt;&gt;"TOTAL"),IF(AND([4]PREMIOS_MASTER!$E20&lt;&gt;"",[4]PREMIOS_MASTER!$E20&lt;&gt;0),[4]PREMIOS_MASTER!$E20,""),IF($A22="TOTAL",SUM(INDIRECT("B4:B"&amp;ROW()-1)),""))</f>
        <v/>
      </c>
      <c r="C22" s="7" t="str">
        <f ca="1">IF(AND($A22&lt;&gt;"",$A22&lt;&gt;"TOTAL"),IF(AND([4]PREMIOS_MASTER!$G20&lt;&gt;"",[4]PREMIOS_MASTER!$G20&lt;&gt;0),[4]PREMIOS_MASTER!$G20,""),IF($A22="TOTAL",SUM(INDIRECT("C4:C"&amp;ROW()-1)),""))</f>
        <v/>
      </c>
      <c r="D22" s="7" t="str">
        <f t="shared" ca="1" si="0"/>
        <v/>
      </c>
      <c r="E22" s="7" t="str">
        <f ca="1">IF(AND($A22&lt;&gt;"",$A22&lt;&gt;"TOTAL"),IF(AND([4]PREMIOS_MASTER!$J20&lt;&gt;"",[4]PREMIOS_MASTER!$J20&lt;&gt;0),[4]PREMIOS_MASTER!$J20,""),IF($A22="TOTAL",SUM(INDIRECT("E4:E"&amp;ROW()-1)),""))</f>
        <v/>
      </c>
      <c r="F22" s="7" t="str">
        <f ca="1">IF(AND($A22&lt;&gt;"",$A22&lt;&gt;"TOTAL"),IF(AND([4]PREMIOS_MASTER!$L20&lt;&gt;"",[4]PREMIOS_MASTER!$L20&lt;&gt;0),[4]PREMIOS_MASTER!$L20,""),IF($A22="TOTAL",SUM(INDIRECT("F4:F"&amp;ROW()-1)),""))</f>
        <v/>
      </c>
      <c r="G22" s="7" t="str">
        <f t="shared" ca="1" si="1"/>
        <v/>
      </c>
      <c r="H22" s="7" t="str">
        <f ca="1">IF(AND($A22&lt;&gt;"",$A22&lt;&gt;"TOTAL"),IF(AND([4]PREMIOS_MASTER!$O20&lt;&gt;"",[4]PREMIOS_MASTER!$O20&lt;&gt;0),[4]PREMIOS_MASTER!$O20,""),IF($A22="TOTAL",SUM(INDIRECT("H4:H"&amp;ROW()-1)),""))</f>
        <v/>
      </c>
      <c r="I22" s="7" t="str">
        <f ca="1">IF(AND($A22&lt;&gt;"",$A22&lt;&gt;"TOTAL"),IF(AND([4]PREMIOS_MASTER!$Q20&lt;&gt;"",[4]PREMIOS_MASTER!$Q20&lt;&gt;0),[4]PREMIOS_MASTER!$Q20,""),IF($A22="TOTAL",SUM(INDIRECT("I4:I"&amp;ROW()-1)),""))</f>
        <v/>
      </c>
      <c r="J22" s="7" t="str">
        <f t="shared" ca="1" si="2"/>
        <v/>
      </c>
      <c r="K22" s="7" t="str">
        <f ca="1">IF(AND($A22&lt;&gt;"",$A22&lt;&gt;"TOTAL"),IF(AND([4]PREMIOS_MASTER!$T20&lt;&gt;"",[4]PREMIOS_MASTER!$T20&lt;&gt;0),[4]PREMIOS_MASTER!$T20,""),IF($A22="TOTAL",SUM(INDIRECT("K4:K"&amp;ROW()-1)),""))</f>
        <v/>
      </c>
      <c r="L22" s="7" t="str">
        <f ca="1">IF(AND($A22&lt;&gt;"",$A22&lt;&gt;"TOTAL"),IF(AND([4]PREMIOS_MASTER!$V20&lt;&gt;"",[4]PREMIOS_MASTER!$V20&lt;&gt;0),[4]PREMIOS_MASTER!$V20,""),IF($A22="TOTAL",SUM(INDIRECT("L4:L"&amp;ROW()-1)),""))</f>
        <v/>
      </c>
      <c r="M22" s="7" t="str">
        <f t="shared" ca="1" si="3"/>
        <v/>
      </c>
      <c r="N22" s="7" t="str">
        <f ca="1">IF(AND($A22&lt;&gt;"",$A22&lt;&gt;"TOTAL"),IF(AND([4]PREMIOS_MASTER!$Y20&lt;&gt;"",[4]PREMIOS_MASTER!$Y20&lt;&gt;0),[4]PREMIOS_MASTER!$Y20,""),IF($A22="TOTAL",SUM(INDIRECT("N4:N"&amp;ROW()-1)),""))</f>
        <v/>
      </c>
      <c r="O22" s="7" t="str">
        <f ca="1">IF(AND($A22&lt;&gt;"",$A22&lt;&gt;"TOTAL"),IF(AND([4]PREMIOS_MASTER!$AA20&lt;&gt;"",[4]PREMIOS_MASTER!$AA20&lt;&gt;0),[4]PREMIOS_MASTER!$AA20,""),IF($A22="TOTAL",SUM(INDIRECT("O4:O"&amp;ROW()-1)),""))</f>
        <v/>
      </c>
      <c r="P22" s="7" t="str">
        <f t="shared" ca="1" si="4"/>
        <v/>
      </c>
      <c r="Q22" s="7" t="str">
        <f ca="1">IF(AND($A22&lt;&gt;"",$A22&lt;&gt;"TOTAL"),IF(AND([4]PREMIOS_MASTER!$AD20&lt;&gt;"",[4]PREMIOS_MASTER!$AD20&lt;&gt;0),[4]PREMIOS_MASTER!$AD20,""),IF($A22="TOTAL",SUM(INDIRECT("Q4:Q"&amp;ROW()-1)),""))</f>
        <v/>
      </c>
      <c r="R22" s="7" t="str">
        <f ca="1">IF(AND($A22&lt;&gt;"",$A22&lt;&gt;"TOTAL"),IF(AND([4]PREMIOS_MASTER!$AF20&lt;&gt;"",[4]PREMIOS_MASTER!$AF20&lt;&gt;0),[4]PREMIOS_MASTER!$AF20,""),IF($A22="TOTAL",SUM(INDIRECT("R4:R"&amp;ROW()-1)),""))</f>
        <v/>
      </c>
      <c r="S22" s="7" t="str">
        <f t="shared" ca="1" si="5"/>
        <v/>
      </c>
      <c r="T22" s="7" t="str">
        <f ca="1">IF(AND($A22&lt;&gt;"",$A22&lt;&gt;"TOTAL"),IF(AND([4]PREMIOS_MASTER!$AI20&lt;&gt;"",[4]PREMIOS_MASTER!$AI20&lt;&gt;0),[4]PREMIOS_MASTER!$AI20,""),IF($A22="TOTAL",SUM(INDIRECT("T4:T"&amp;ROW()-1)),""))</f>
        <v/>
      </c>
      <c r="U22" s="7" t="str">
        <f ca="1">IF(AND($A22&lt;&gt;"",$A22&lt;&gt;"TOTAL"),IF(AND([4]PREMIOS_MASTER!$AK20&lt;&gt;"",[4]PREMIOS_MASTER!$AK20&lt;&gt;0),[4]PREMIOS_MASTER!$AK20,""),IF($A22="TOTAL",SUM(INDIRECT("U4:U"&amp;ROW()-1)),""))</f>
        <v/>
      </c>
      <c r="V22" s="7" t="str">
        <f t="shared" ca="1" si="6"/>
        <v/>
      </c>
      <c r="W22" s="7" t="str">
        <f ca="1">IF(AND($A22&lt;&gt;"",$A22&lt;&gt;"TOTAL"),IF(AND([4]PREMIOS_MASTER!$AN20&lt;&gt;"",[4]PREMIOS_MASTER!$AN20&lt;&gt;0),[4]PREMIOS_MASTER!$AN20,""),IF($A22="TOTAL",SUM(INDIRECT("W4:W"&amp;ROW()-1)),""))</f>
        <v/>
      </c>
      <c r="X22" s="7" t="str">
        <f ca="1">IF(AND($A22&lt;&gt;"",$A22&lt;&gt;"TOTAL"),IF(AND([4]PREMIOS_MASTER!$AP20&lt;&gt;"",[4]PREMIOS_MASTER!$AP20&lt;&gt;0),[4]PREMIOS_MASTER!$AP20,""),IF($A22="TOTAL",SUM(INDIRECT("X4:X"&amp;ROW()-1)),""))</f>
        <v/>
      </c>
      <c r="Y22" s="7" t="str">
        <f t="shared" ca="1" si="7"/>
        <v/>
      </c>
      <c r="Z22" s="7" t="str">
        <f ca="1">IF(AND($A22&lt;&gt;"",$A22&lt;&gt;"TOTAL"),IF(AND([4]PREMIOS_MASTER!$AS20&lt;&gt;"",[4]PREMIOS_MASTER!$AS20&lt;&gt;0),[4]PREMIOS_MASTER!$AS20,""),IF($A22="TOTAL",SUM(INDIRECT("Z4:Z"&amp;ROW()-1)),""))</f>
        <v/>
      </c>
      <c r="AA22" s="7" t="str">
        <f ca="1">IF(AND($A22&lt;&gt;"",$A22&lt;&gt;"TOTAL"),IF(AND([4]PREMIOS_MASTER!$AU20&lt;&gt;"",[4]PREMIOS_MASTER!$AU20&lt;&gt;0),[4]PREMIOS_MASTER!$AU20,""),IF($A22="TOTAL",SUM(INDIRECT("AA4:AA"&amp;ROW()-1)),""))</f>
        <v/>
      </c>
      <c r="AB22" s="7" t="str">
        <f t="shared" ca="1" si="8"/>
        <v/>
      </c>
      <c r="AC22" s="7" t="str">
        <f ca="1">IF(AND($A22&lt;&gt;"",$A22&lt;&gt;"TOTAL"),IF(AND([4]PREMIOS_MASTER!$AX20&lt;&gt;"",[4]PREMIOS_MASTER!$AX20&lt;&gt;0),[4]PREMIOS_MASTER!$AX20,""),IF($A22="TOTAL",SUM(INDIRECT("AC4:AC"&amp;ROW()-1)),""))</f>
        <v/>
      </c>
      <c r="AD22" s="7" t="str">
        <f ca="1">IF(AND($A22&lt;&gt;"",$A22&lt;&gt;"TOTAL"),IF(AND([4]PREMIOS_MASTER!$AZ20&lt;&gt;"",[4]PREMIOS_MASTER!$AZ20&lt;&gt;0),[4]PREMIOS_MASTER!$AZ20,""),IF($A22="TOTAL",SUM(INDIRECT("AD4:AD"&amp;ROW()-1)),""))</f>
        <v/>
      </c>
      <c r="AE22" s="7" t="str">
        <f t="shared" ca="1" si="9"/>
        <v/>
      </c>
      <c r="AF22" s="7" t="str">
        <f ca="1">IF(AND($A22&lt;&gt;"",$A22&lt;&gt;"TOTAL"),IF(AND([4]PREMIOS_MASTER!$BC20&lt;&gt;"",[4]PREMIOS_MASTER!$BC20&lt;&gt;0),[4]PREMIOS_MASTER!$BC20,""),IF($A22="TOTAL",SUM(INDIRECT("AF4:AF"&amp;ROW()-1)),""))</f>
        <v/>
      </c>
      <c r="AG22" s="7" t="str">
        <f ca="1">IF(AND($A22&lt;&gt;"",$A22&lt;&gt;"TOTAL"),IF(AND([4]PREMIOS_MASTER!$BE20&lt;&gt;"",[4]PREMIOS_MASTER!$BE20&lt;&gt;0),[4]PREMIOS_MASTER!$BE20,""),IF($A22="TOTAL",SUM(INDIRECT("AG4:AG"&amp;ROW()-1)),""))</f>
        <v/>
      </c>
      <c r="AH22" s="7" t="str">
        <f t="shared" ca="1" si="10"/>
        <v/>
      </c>
      <c r="AI22" s="7" t="str">
        <f ca="1">IF(AND($A22&lt;&gt;"",$A22&lt;&gt;"TOTAL"),IF(AND([4]PREMIOS_MASTER!$BH20&lt;&gt;"",[4]PREMIOS_MASTER!$BH20&lt;&gt;0),[4]PREMIOS_MASTER!$BH20,""),IF($A22="TOTAL",SUM(INDIRECT("AI4:AI"&amp;ROW()-1)),""))</f>
        <v/>
      </c>
      <c r="AJ22" s="7" t="str">
        <f ca="1">IF(AND($A22&lt;&gt;"",$A22&lt;&gt;"TOTAL"),IF(AND([4]PREMIOS_MASTER!$BJ20&lt;&gt;"",[4]PREMIOS_MASTER!$BJ20&lt;&gt;0),[4]PREMIOS_MASTER!$BJ20,""),IF($A22="TOTAL",SUM(INDIRECT("AJ4:AJ"&amp;ROW()-1)),""))</f>
        <v/>
      </c>
      <c r="AK22" s="7" t="str">
        <f t="shared" ca="1" si="11"/>
        <v/>
      </c>
      <c r="AL22" s="7" t="str">
        <f ca="1">IF(AND($A22&lt;&gt;"",$A22&lt;&gt;"TOTAL"),IF(AND([4]PREMIOS_MASTER!$BM20&lt;&gt;"",[4]PREMIOS_MASTER!$BM20&lt;&gt;0),[4]PREMIOS_MASTER!$BM20,""),IF($A22="TOTAL",SUM(INDIRECT("AL4:AL"&amp;ROW()-1)),""))</f>
        <v/>
      </c>
      <c r="AM22" s="7" t="str">
        <f ca="1">IF(AND($A22&lt;&gt;"",$A22&lt;&gt;"TOTAL"),IF(AND([4]PREMIOS_MASTER!$BO20&lt;&gt;"",[4]PREMIOS_MASTER!$BO20&lt;&gt;0),[4]PREMIOS_MASTER!$BO20,""),IF($A22="TOTAL",SUM(INDIRECT("AM4:AM"&amp;ROW()-1)),""))</f>
        <v/>
      </c>
      <c r="AN22" s="7" t="str">
        <f t="shared" ca="1" si="12"/>
        <v/>
      </c>
      <c r="AO22" s="7" t="str">
        <f ca="1">IF(AND($A22&lt;&gt;"",$A22&lt;&gt;"TOTAL"),IF(AND([4]PREMIOS_MASTER!$BR20&lt;&gt;"",[4]PREMIOS_MASTER!$BR20&lt;&gt;0),[4]PREMIOS_MASTER!$BR20,""),IF($A22="TOTAL",SUM(INDIRECT("AO4:AO"&amp;ROW()-1)),""))</f>
        <v/>
      </c>
      <c r="AP22" s="7" t="str">
        <f ca="1">IF(AND($A22&lt;&gt;"",$A22&lt;&gt;"TOTAL"),IF(AND([4]PREMIOS_MASTER!$BT20&lt;&gt;"",[4]PREMIOS_MASTER!$BT20&lt;&gt;0),[4]PREMIOS_MASTER!$BT20,""),IF($A22="TOTAL",SUM(INDIRECT("AP4:AP"&amp;ROW()-1)),""))</f>
        <v/>
      </c>
      <c r="AQ22" s="7" t="str">
        <f t="shared" ca="1" si="13"/>
        <v/>
      </c>
      <c r="AR22" s="7" t="str">
        <f ca="1">IF(AND($A22&lt;&gt;"",$A22&lt;&gt;"TOTAL"),IF(AND([4]PREMIOS_MASTER!$BW20&lt;&gt;"",[4]PREMIOS_MASTER!$BW20&lt;&gt;0),[4]PREMIOS_MASTER!$BW20,""),IF($A22="TOTAL",SUM(INDIRECT("AR4:AR"&amp;ROW()-1)),""))</f>
        <v/>
      </c>
      <c r="AS22" s="7" t="str">
        <f ca="1">IF(AND($A22&lt;&gt;"",$A22&lt;&gt;"TOTAL"),IF(AND([4]PREMIOS_MASTER!$BY20&lt;&gt;"",[4]PREMIOS_MASTER!$BY20&lt;&gt;0),[4]PREMIOS_MASTER!$BY20,""),IF($A22="TOTAL",SUM(INDIRECT("AS4:AS"&amp;ROW()-1)),""))</f>
        <v/>
      </c>
      <c r="AT22" s="7" t="str">
        <f t="shared" ca="1" si="14"/>
        <v/>
      </c>
      <c r="AU22" s="7" t="str">
        <f ca="1">IF(AND($A22&lt;&gt;"",$A22&lt;&gt;"TOTAL"),IF(AND([4]PREMIOS_MASTER!$CB20&lt;&gt;"",[4]PREMIOS_MASTER!$CB20&lt;&gt;0),[4]PREMIOS_MASTER!$CB20,""),IF($A22="TOTAL",SUM(INDIRECT("AU4:AU"&amp;ROW()-1)),""))</f>
        <v/>
      </c>
      <c r="AV22" s="7" t="str">
        <f ca="1">IF(AND($A22&lt;&gt;"",$A22&lt;&gt;"TOTAL"),IF(AND([4]PREMIOS_MASTER!$CD20&lt;&gt;"",[4]PREMIOS_MASTER!$CD20&lt;&gt;0),[4]PREMIOS_MASTER!$CD20,""),IF($A22="TOTAL",SUM(INDIRECT("AV4:AV"&amp;ROW()-1)),""))</f>
        <v/>
      </c>
      <c r="AW22" s="7" t="str">
        <f t="shared" ca="1" si="15"/>
        <v/>
      </c>
      <c r="AX22" s="7" t="str">
        <f ca="1">IF(AND($A22&lt;&gt;"",$A22&lt;&gt;"TOTAL"),IF(AND([4]PREMIOS_MASTER!$CG20&lt;&gt;"",[4]PREMIOS_MASTER!$CG20&lt;&gt;0),[4]PREMIOS_MASTER!$CG20,""),IF($A22="TOTAL",SUM(INDIRECT("AX4:AX"&amp;ROW()-1)),""))</f>
        <v/>
      </c>
      <c r="AY22" s="7" t="str">
        <f ca="1">IF(AND($A22&lt;&gt;"",$A22&lt;&gt;"TOTAL"),IF(AND([4]PREMIOS_MASTER!$CI20&lt;&gt;"",[4]PREMIOS_MASTER!$CI20&lt;&gt;0),[4]PREMIOS_MASTER!$CI20,""),IF($A22="TOTAL",SUM(INDIRECT("AY4:AY"&amp;ROW()-1)),""))</f>
        <v/>
      </c>
      <c r="AZ22" s="7" t="str">
        <f t="shared" ca="1" si="16"/>
        <v/>
      </c>
      <c r="BA22" s="7" t="str">
        <f ca="1">IF(AND($A22&lt;&gt;"",$A22&lt;&gt;"TOTAL"),IF(AND([4]PREMIOS_MASTER!$CL20&lt;&gt;"",[4]PREMIOS_MASTER!$CL20&lt;&gt;0),[4]PREMIOS_MASTER!$CL20,""),IF($A22="TOTAL",SUM(INDIRECT("BA4:BA"&amp;ROW()-1)),""))</f>
        <v/>
      </c>
      <c r="BB22" s="7" t="str">
        <f ca="1">IF(AND($A22&lt;&gt;"",$A22&lt;&gt;"TOTAL"),IF(AND([4]PREMIOS_MASTER!$CN20&lt;&gt;"",[4]PREMIOS_MASTER!$CN20&lt;&gt;0),[4]PREMIOS_MASTER!$CN20,""),IF($A22="TOTAL",SUM(INDIRECT("BB4:BB"&amp;ROW()-1)),""))</f>
        <v/>
      </c>
      <c r="BC22" s="7" t="str">
        <f t="shared" ca="1" si="17"/>
        <v/>
      </c>
      <c r="BD22" s="7" t="str">
        <f ca="1">IF(AND($A22&lt;&gt;"",$A22&lt;&gt;"TOTAL"),IF(AND([4]PREMIOS_MASTER!$CQ20&lt;&gt;"",[4]PREMIOS_MASTER!$CQ20&lt;&gt;0),[4]PREMIOS_MASTER!$CQ20,""),IF($A22="TOTAL",SUM(INDIRECT("BD4:BD"&amp;ROW()-1)),""))</f>
        <v/>
      </c>
      <c r="BE22" s="7" t="str">
        <f ca="1">IF(AND($A22&lt;&gt;"",$A22&lt;&gt;"TOTAL"),IF(AND([4]PREMIOS_MASTER!$CS20&lt;&gt;"",[4]PREMIOS_MASTER!$CS20&lt;&gt;0),[4]PREMIOS_MASTER!$CS20,""),IF($A22="TOTAL",SUM(INDIRECT("BE4:BE"&amp;ROW()-1)),""))</f>
        <v/>
      </c>
      <c r="BF22" s="7" t="str">
        <f t="shared" ca="1" si="18"/>
        <v/>
      </c>
    </row>
    <row r="23" spans="1:58" x14ac:dyDescent="0.2">
      <c r="A23" s="12" t="str">
        <f>IF([4]PREMIOS_MASTER!$D21&lt;&gt;"",[4]PREMIOS_MASTER!$D21,IF(AND([4]PREMIOS_MASTER!$D21="",[4]PREMIOS_MASTER!$D22="",[4]PREMIOS_MASTER!$D20=""),"","TOTAL"))</f>
        <v/>
      </c>
      <c r="B23" s="7" t="str">
        <f ca="1">IF(AND($A23&lt;&gt;"",$A23&lt;&gt;"TOTAL"),IF(AND([4]PREMIOS_MASTER!$E21&lt;&gt;"",[4]PREMIOS_MASTER!$E21&lt;&gt;0),[4]PREMIOS_MASTER!$E21,""),IF($A23="TOTAL",SUM(INDIRECT("B4:B"&amp;ROW()-1)),""))</f>
        <v/>
      </c>
      <c r="C23" s="7" t="str">
        <f ca="1">IF(AND($A23&lt;&gt;"",$A23&lt;&gt;"TOTAL"),IF(AND([4]PREMIOS_MASTER!$G21&lt;&gt;"",[4]PREMIOS_MASTER!$G21&lt;&gt;0),[4]PREMIOS_MASTER!$G21,""),IF($A23="TOTAL",SUM(INDIRECT("C4:C"&amp;ROW()-1)),""))</f>
        <v/>
      </c>
      <c r="D23" s="7" t="str">
        <f t="shared" ca="1" si="0"/>
        <v/>
      </c>
      <c r="E23" s="7" t="str">
        <f ca="1">IF(AND($A23&lt;&gt;"",$A23&lt;&gt;"TOTAL"),IF(AND([4]PREMIOS_MASTER!$J21&lt;&gt;"",[4]PREMIOS_MASTER!$J21&lt;&gt;0),[4]PREMIOS_MASTER!$J21,""),IF($A23="TOTAL",SUM(INDIRECT("E4:E"&amp;ROW()-1)),""))</f>
        <v/>
      </c>
      <c r="F23" s="7" t="str">
        <f ca="1">IF(AND($A23&lt;&gt;"",$A23&lt;&gt;"TOTAL"),IF(AND([4]PREMIOS_MASTER!$L21&lt;&gt;"",[4]PREMIOS_MASTER!$L21&lt;&gt;0),[4]PREMIOS_MASTER!$L21,""),IF($A23="TOTAL",SUM(INDIRECT("F4:F"&amp;ROW()-1)),""))</f>
        <v/>
      </c>
      <c r="G23" s="7" t="str">
        <f t="shared" ca="1" si="1"/>
        <v/>
      </c>
      <c r="H23" s="7" t="str">
        <f ca="1">IF(AND($A23&lt;&gt;"",$A23&lt;&gt;"TOTAL"),IF(AND([4]PREMIOS_MASTER!$O21&lt;&gt;"",[4]PREMIOS_MASTER!$O21&lt;&gt;0),[4]PREMIOS_MASTER!$O21,""),IF($A23="TOTAL",SUM(INDIRECT("H4:H"&amp;ROW()-1)),""))</f>
        <v/>
      </c>
      <c r="I23" s="7" t="str">
        <f ca="1">IF(AND($A23&lt;&gt;"",$A23&lt;&gt;"TOTAL"),IF(AND([4]PREMIOS_MASTER!$Q21&lt;&gt;"",[4]PREMIOS_MASTER!$Q21&lt;&gt;0),[4]PREMIOS_MASTER!$Q21,""),IF($A23="TOTAL",SUM(INDIRECT("I4:I"&amp;ROW()-1)),""))</f>
        <v/>
      </c>
      <c r="J23" s="7" t="str">
        <f t="shared" ca="1" si="2"/>
        <v/>
      </c>
      <c r="K23" s="7" t="str">
        <f ca="1">IF(AND($A23&lt;&gt;"",$A23&lt;&gt;"TOTAL"),IF(AND([4]PREMIOS_MASTER!$T21&lt;&gt;"",[4]PREMIOS_MASTER!$T21&lt;&gt;0),[4]PREMIOS_MASTER!$T21,""),IF($A23="TOTAL",SUM(INDIRECT("K4:K"&amp;ROW()-1)),""))</f>
        <v/>
      </c>
      <c r="L23" s="7" t="str">
        <f ca="1">IF(AND($A23&lt;&gt;"",$A23&lt;&gt;"TOTAL"),IF(AND([4]PREMIOS_MASTER!$V21&lt;&gt;"",[4]PREMIOS_MASTER!$V21&lt;&gt;0),[4]PREMIOS_MASTER!$V21,""),IF($A23="TOTAL",SUM(INDIRECT("L4:L"&amp;ROW()-1)),""))</f>
        <v/>
      </c>
      <c r="M23" s="7" t="str">
        <f t="shared" ca="1" si="3"/>
        <v/>
      </c>
      <c r="N23" s="7" t="str">
        <f ca="1">IF(AND($A23&lt;&gt;"",$A23&lt;&gt;"TOTAL"),IF(AND([4]PREMIOS_MASTER!$Y21&lt;&gt;"",[4]PREMIOS_MASTER!$Y21&lt;&gt;0),[4]PREMIOS_MASTER!$Y21,""),IF($A23="TOTAL",SUM(INDIRECT("N4:N"&amp;ROW()-1)),""))</f>
        <v/>
      </c>
      <c r="O23" s="7" t="str">
        <f ca="1">IF(AND($A23&lt;&gt;"",$A23&lt;&gt;"TOTAL"),IF(AND([4]PREMIOS_MASTER!$AA21&lt;&gt;"",[4]PREMIOS_MASTER!$AA21&lt;&gt;0),[4]PREMIOS_MASTER!$AA21,""),IF($A23="TOTAL",SUM(INDIRECT("O4:O"&amp;ROW()-1)),""))</f>
        <v/>
      </c>
      <c r="P23" s="7" t="str">
        <f t="shared" ca="1" si="4"/>
        <v/>
      </c>
      <c r="Q23" s="7" t="str">
        <f ca="1">IF(AND($A23&lt;&gt;"",$A23&lt;&gt;"TOTAL"),IF(AND([4]PREMIOS_MASTER!$AD21&lt;&gt;"",[4]PREMIOS_MASTER!$AD21&lt;&gt;0),[4]PREMIOS_MASTER!$AD21,""),IF($A23="TOTAL",SUM(INDIRECT("Q4:Q"&amp;ROW()-1)),""))</f>
        <v/>
      </c>
      <c r="R23" s="7" t="str">
        <f ca="1">IF(AND($A23&lt;&gt;"",$A23&lt;&gt;"TOTAL"),IF(AND([4]PREMIOS_MASTER!$AF21&lt;&gt;"",[4]PREMIOS_MASTER!$AF21&lt;&gt;0),[4]PREMIOS_MASTER!$AF21,""),IF($A23="TOTAL",SUM(INDIRECT("R4:R"&amp;ROW()-1)),""))</f>
        <v/>
      </c>
      <c r="S23" s="7" t="str">
        <f t="shared" ca="1" si="5"/>
        <v/>
      </c>
      <c r="T23" s="7" t="str">
        <f ca="1">IF(AND($A23&lt;&gt;"",$A23&lt;&gt;"TOTAL"),IF(AND([4]PREMIOS_MASTER!$AI21&lt;&gt;"",[4]PREMIOS_MASTER!$AI21&lt;&gt;0),[4]PREMIOS_MASTER!$AI21,""),IF($A23="TOTAL",SUM(INDIRECT("T4:T"&amp;ROW()-1)),""))</f>
        <v/>
      </c>
      <c r="U23" s="7" t="str">
        <f ca="1">IF(AND($A23&lt;&gt;"",$A23&lt;&gt;"TOTAL"),IF(AND([4]PREMIOS_MASTER!$AK21&lt;&gt;"",[4]PREMIOS_MASTER!$AK21&lt;&gt;0),[4]PREMIOS_MASTER!$AK21,""),IF($A23="TOTAL",SUM(INDIRECT("U4:U"&amp;ROW()-1)),""))</f>
        <v/>
      </c>
      <c r="V23" s="7" t="str">
        <f t="shared" ca="1" si="6"/>
        <v/>
      </c>
      <c r="W23" s="7" t="str">
        <f ca="1">IF(AND($A23&lt;&gt;"",$A23&lt;&gt;"TOTAL"),IF(AND([4]PREMIOS_MASTER!$AN21&lt;&gt;"",[4]PREMIOS_MASTER!$AN21&lt;&gt;0),[4]PREMIOS_MASTER!$AN21,""),IF($A23="TOTAL",SUM(INDIRECT("W4:W"&amp;ROW()-1)),""))</f>
        <v/>
      </c>
      <c r="X23" s="7" t="str">
        <f ca="1">IF(AND($A23&lt;&gt;"",$A23&lt;&gt;"TOTAL"),IF(AND([4]PREMIOS_MASTER!$AP21&lt;&gt;"",[4]PREMIOS_MASTER!$AP21&lt;&gt;0),[4]PREMIOS_MASTER!$AP21,""),IF($A23="TOTAL",SUM(INDIRECT("X4:X"&amp;ROW()-1)),""))</f>
        <v/>
      </c>
      <c r="Y23" s="7" t="str">
        <f t="shared" ca="1" si="7"/>
        <v/>
      </c>
      <c r="Z23" s="7" t="str">
        <f ca="1">IF(AND($A23&lt;&gt;"",$A23&lt;&gt;"TOTAL"),IF(AND([4]PREMIOS_MASTER!$AS21&lt;&gt;"",[4]PREMIOS_MASTER!$AS21&lt;&gt;0),[4]PREMIOS_MASTER!$AS21,""),IF($A23="TOTAL",SUM(INDIRECT("Z4:Z"&amp;ROW()-1)),""))</f>
        <v/>
      </c>
      <c r="AA23" s="7" t="str">
        <f ca="1">IF(AND($A23&lt;&gt;"",$A23&lt;&gt;"TOTAL"),IF(AND([4]PREMIOS_MASTER!$AU21&lt;&gt;"",[4]PREMIOS_MASTER!$AU21&lt;&gt;0),[4]PREMIOS_MASTER!$AU21,""),IF($A23="TOTAL",SUM(INDIRECT("AA4:AA"&amp;ROW()-1)),""))</f>
        <v/>
      </c>
      <c r="AB23" s="7" t="str">
        <f t="shared" ca="1" si="8"/>
        <v/>
      </c>
      <c r="AC23" s="7" t="str">
        <f ca="1">IF(AND($A23&lt;&gt;"",$A23&lt;&gt;"TOTAL"),IF(AND([4]PREMIOS_MASTER!$AX21&lt;&gt;"",[4]PREMIOS_MASTER!$AX21&lt;&gt;0),[4]PREMIOS_MASTER!$AX21,""),IF($A23="TOTAL",SUM(INDIRECT("AC4:AC"&amp;ROW()-1)),""))</f>
        <v/>
      </c>
      <c r="AD23" s="7" t="str">
        <f ca="1">IF(AND($A23&lt;&gt;"",$A23&lt;&gt;"TOTAL"),IF(AND([4]PREMIOS_MASTER!$AZ21&lt;&gt;"",[4]PREMIOS_MASTER!$AZ21&lt;&gt;0),[4]PREMIOS_MASTER!$AZ21,""),IF($A23="TOTAL",SUM(INDIRECT("AD4:AD"&amp;ROW()-1)),""))</f>
        <v/>
      </c>
      <c r="AE23" s="7" t="str">
        <f t="shared" ca="1" si="9"/>
        <v/>
      </c>
      <c r="AF23" s="7" t="str">
        <f ca="1">IF(AND($A23&lt;&gt;"",$A23&lt;&gt;"TOTAL"),IF(AND([4]PREMIOS_MASTER!$BC21&lt;&gt;"",[4]PREMIOS_MASTER!$BC21&lt;&gt;0),[4]PREMIOS_MASTER!$BC21,""),IF($A23="TOTAL",SUM(INDIRECT("AF4:AF"&amp;ROW()-1)),""))</f>
        <v/>
      </c>
      <c r="AG23" s="7" t="str">
        <f ca="1">IF(AND($A23&lt;&gt;"",$A23&lt;&gt;"TOTAL"),IF(AND([4]PREMIOS_MASTER!$BE21&lt;&gt;"",[4]PREMIOS_MASTER!$BE21&lt;&gt;0),[4]PREMIOS_MASTER!$BE21,""),IF($A23="TOTAL",SUM(INDIRECT("AG4:AG"&amp;ROW()-1)),""))</f>
        <v/>
      </c>
      <c r="AH23" s="7" t="str">
        <f t="shared" ca="1" si="10"/>
        <v/>
      </c>
      <c r="AI23" s="7" t="str">
        <f ca="1">IF(AND($A23&lt;&gt;"",$A23&lt;&gt;"TOTAL"),IF(AND([4]PREMIOS_MASTER!$BH21&lt;&gt;"",[4]PREMIOS_MASTER!$BH21&lt;&gt;0),[4]PREMIOS_MASTER!$BH21,""),IF($A23="TOTAL",SUM(INDIRECT("AI4:AI"&amp;ROW()-1)),""))</f>
        <v/>
      </c>
      <c r="AJ23" s="7" t="str">
        <f ca="1">IF(AND($A23&lt;&gt;"",$A23&lt;&gt;"TOTAL"),IF(AND([4]PREMIOS_MASTER!$BJ21&lt;&gt;"",[4]PREMIOS_MASTER!$BJ21&lt;&gt;0),[4]PREMIOS_MASTER!$BJ21,""),IF($A23="TOTAL",SUM(INDIRECT("AJ4:AJ"&amp;ROW()-1)),""))</f>
        <v/>
      </c>
      <c r="AK23" s="7" t="str">
        <f t="shared" ca="1" si="11"/>
        <v/>
      </c>
      <c r="AL23" s="7" t="str">
        <f ca="1">IF(AND($A23&lt;&gt;"",$A23&lt;&gt;"TOTAL"),IF(AND([4]PREMIOS_MASTER!$BM21&lt;&gt;"",[4]PREMIOS_MASTER!$BM21&lt;&gt;0),[4]PREMIOS_MASTER!$BM21,""),IF($A23="TOTAL",SUM(INDIRECT("AL4:AL"&amp;ROW()-1)),""))</f>
        <v/>
      </c>
      <c r="AM23" s="7" t="str">
        <f ca="1">IF(AND($A23&lt;&gt;"",$A23&lt;&gt;"TOTAL"),IF(AND([4]PREMIOS_MASTER!$BO21&lt;&gt;"",[4]PREMIOS_MASTER!$BO21&lt;&gt;0),[4]PREMIOS_MASTER!$BO21,""),IF($A23="TOTAL",SUM(INDIRECT("AM4:AM"&amp;ROW()-1)),""))</f>
        <v/>
      </c>
      <c r="AN23" s="7" t="str">
        <f t="shared" ca="1" si="12"/>
        <v/>
      </c>
      <c r="AO23" s="7" t="str">
        <f ca="1">IF(AND($A23&lt;&gt;"",$A23&lt;&gt;"TOTAL"),IF(AND([4]PREMIOS_MASTER!$BR21&lt;&gt;"",[4]PREMIOS_MASTER!$BR21&lt;&gt;0),[4]PREMIOS_MASTER!$BR21,""),IF($A23="TOTAL",SUM(INDIRECT("AO4:AO"&amp;ROW()-1)),""))</f>
        <v/>
      </c>
      <c r="AP23" s="7" t="str">
        <f ca="1">IF(AND($A23&lt;&gt;"",$A23&lt;&gt;"TOTAL"),IF(AND([4]PREMIOS_MASTER!$BT21&lt;&gt;"",[4]PREMIOS_MASTER!$BT21&lt;&gt;0),[4]PREMIOS_MASTER!$BT21,""),IF($A23="TOTAL",SUM(INDIRECT("AP4:AP"&amp;ROW()-1)),""))</f>
        <v/>
      </c>
      <c r="AQ23" s="7" t="str">
        <f t="shared" ca="1" si="13"/>
        <v/>
      </c>
      <c r="AR23" s="7" t="str">
        <f ca="1">IF(AND($A23&lt;&gt;"",$A23&lt;&gt;"TOTAL"),IF(AND([4]PREMIOS_MASTER!$BW21&lt;&gt;"",[4]PREMIOS_MASTER!$BW21&lt;&gt;0),[4]PREMIOS_MASTER!$BW21,""),IF($A23="TOTAL",SUM(INDIRECT("AR4:AR"&amp;ROW()-1)),""))</f>
        <v/>
      </c>
      <c r="AS23" s="7" t="str">
        <f ca="1">IF(AND($A23&lt;&gt;"",$A23&lt;&gt;"TOTAL"),IF(AND([4]PREMIOS_MASTER!$BY21&lt;&gt;"",[4]PREMIOS_MASTER!$BY21&lt;&gt;0),[4]PREMIOS_MASTER!$BY21,""),IF($A23="TOTAL",SUM(INDIRECT("AS4:AS"&amp;ROW()-1)),""))</f>
        <v/>
      </c>
      <c r="AT23" s="7" t="str">
        <f t="shared" ca="1" si="14"/>
        <v/>
      </c>
      <c r="AU23" s="7" t="str">
        <f ca="1">IF(AND($A23&lt;&gt;"",$A23&lt;&gt;"TOTAL"),IF(AND([4]PREMIOS_MASTER!$CB21&lt;&gt;"",[4]PREMIOS_MASTER!$CB21&lt;&gt;0),[4]PREMIOS_MASTER!$CB21,""),IF($A23="TOTAL",SUM(INDIRECT("AU4:AU"&amp;ROW()-1)),""))</f>
        <v/>
      </c>
      <c r="AV23" s="7" t="str">
        <f ca="1">IF(AND($A23&lt;&gt;"",$A23&lt;&gt;"TOTAL"),IF(AND([4]PREMIOS_MASTER!$CD21&lt;&gt;"",[4]PREMIOS_MASTER!$CD21&lt;&gt;0),[4]PREMIOS_MASTER!$CD21,""),IF($A23="TOTAL",SUM(INDIRECT("AV4:AV"&amp;ROW()-1)),""))</f>
        <v/>
      </c>
      <c r="AW23" s="7" t="str">
        <f t="shared" ca="1" si="15"/>
        <v/>
      </c>
      <c r="AX23" s="7" t="str">
        <f ca="1">IF(AND($A23&lt;&gt;"",$A23&lt;&gt;"TOTAL"),IF(AND([4]PREMIOS_MASTER!$CG21&lt;&gt;"",[4]PREMIOS_MASTER!$CG21&lt;&gt;0),[4]PREMIOS_MASTER!$CG21,""),IF($A23="TOTAL",SUM(INDIRECT("AX4:AX"&amp;ROW()-1)),""))</f>
        <v/>
      </c>
      <c r="AY23" s="7" t="str">
        <f ca="1">IF(AND($A23&lt;&gt;"",$A23&lt;&gt;"TOTAL"),IF(AND([4]PREMIOS_MASTER!$CI21&lt;&gt;"",[4]PREMIOS_MASTER!$CI21&lt;&gt;0),[4]PREMIOS_MASTER!$CI21,""),IF($A23="TOTAL",SUM(INDIRECT("AY4:AY"&amp;ROW()-1)),""))</f>
        <v/>
      </c>
      <c r="AZ23" s="7" t="str">
        <f t="shared" ca="1" si="16"/>
        <v/>
      </c>
      <c r="BA23" s="7" t="str">
        <f ca="1">IF(AND($A23&lt;&gt;"",$A23&lt;&gt;"TOTAL"),IF(AND([4]PREMIOS_MASTER!$CL21&lt;&gt;"",[4]PREMIOS_MASTER!$CL21&lt;&gt;0),[4]PREMIOS_MASTER!$CL21,""),IF($A23="TOTAL",SUM(INDIRECT("BA4:BA"&amp;ROW()-1)),""))</f>
        <v/>
      </c>
      <c r="BB23" s="7" t="str">
        <f ca="1">IF(AND($A23&lt;&gt;"",$A23&lt;&gt;"TOTAL"),IF(AND([4]PREMIOS_MASTER!$CN21&lt;&gt;"",[4]PREMIOS_MASTER!$CN21&lt;&gt;0),[4]PREMIOS_MASTER!$CN21,""),IF($A23="TOTAL",SUM(INDIRECT("BB4:BB"&amp;ROW()-1)),""))</f>
        <v/>
      </c>
      <c r="BC23" s="7" t="str">
        <f t="shared" ca="1" si="17"/>
        <v/>
      </c>
      <c r="BD23" s="7" t="str">
        <f ca="1">IF(AND($A23&lt;&gt;"",$A23&lt;&gt;"TOTAL"),IF(AND([4]PREMIOS_MASTER!$CQ21&lt;&gt;"",[4]PREMIOS_MASTER!$CQ21&lt;&gt;0),[4]PREMIOS_MASTER!$CQ21,""),IF($A23="TOTAL",SUM(INDIRECT("BD4:BD"&amp;ROW()-1)),""))</f>
        <v/>
      </c>
      <c r="BE23" s="7" t="str">
        <f ca="1">IF(AND($A23&lt;&gt;"",$A23&lt;&gt;"TOTAL"),IF(AND([4]PREMIOS_MASTER!$CS21&lt;&gt;"",[4]PREMIOS_MASTER!$CS21&lt;&gt;0),[4]PREMIOS_MASTER!$CS21,""),IF($A23="TOTAL",SUM(INDIRECT("BE4:BE"&amp;ROW()-1)),""))</f>
        <v/>
      </c>
      <c r="BF23" s="7" t="str">
        <f t="shared" ca="1" si="18"/>
        <v/>
      </c>
    </row>
    <row r="24" spans="1:58" x14ac:dyDescent="0.2">
      <c r="A24" s="12" t="str">
        <f>IF([4]PREMIOS_MASTER!$D22&lt;&gt;"",[4]PREMIOS_MASTER!$D22,IF(AND([4]PREMIOS_MASTER!$D22="",[4]PREMIOS_MASTER!$D23="",[4]PREMIOS_MASTER!$D21=""),"","TOTAL"))</f>
        <v/>
      </c>
      <c r="B24" s="7" t="str">
        <f ca="1">IF(AND($A24&lt;&gt;"",$A24&lt;&gt;"TOTAL"),IF(AND([4]PREMIOS_MASTER!$E22&lt;&gt;"",[4]PREMIOS_MASTER!$E22&lt;&gt;0),[4]PREMIOS_MASTER!$E22,""),IF($A24="TOTAL",SUM(INDIRECT("B4:B"&amp;ROW()-1)),""))</f>
        <v/>
      </c>
      <c r="C24" s="7" t="str">
        <f ca="1">IF(AND($A24&lt;&gt;"",$A24&lt;&gt;"TOTAL"),IF(AND([4]PREMIOS_MASTER!$G22&lt;&gt;"",[4]PREMIOS_MASTER!$G22&lt;&gt;0),[4]PREMIOS_MASTER!$G22,""),IF($A24="TOTAL",SUM(INDIRECT("C4:C"&amp;ROW()-1)),""))</f>
        <v/>
      </c>
      <c r="D24" s="7" t="str">
        <f t="shared" ca="1" si="0"/>
        <v/>
      </c>
      <c r="E24" s="7" t="str">
        <f ca="1">IF(AND($A24&lt;&gt;"",$A24&lt;&gt;"TOTAL"),IF(AND([4]PREMIOS_MASTER!$J22&lt;&gt;"",[4]PREMIOS_MASTER!$J22&lt;&gt;0),[4]PREMIOS_MASTER!$J22,""),IF($A24="TOTAL",SUM(INDIRECT("E4:E"&amp;ROW()-1)),""))</f>
        <v/>
      </c>
      <c r="F24" s="7" t="str">
        <f ca="1">IF(AND($A24&lt;&gt;"",$A24&lt;&gt;"TOTAL"),IF(AND([4]PREMIOS_MASTER!$L22&lt;&gt;"",[4]PREMIOS_MASTER!$L22&lt;&gt;0),[4]PREMIOS_MASTER!$L22,""),IF($A24="TOTAL",SUM(INDIRECT("F4:F"&amp;ROW()-1)),""))</f>
        <v/>
      </c>
      <c r="G24" s="7" t="str">
        <f t="shared" ca="1" si="1"/>
        <v/>
      </c>
      <c r="H24" s="7" t="str">
        <f ca="1">IF(AND($A24&lt;&gt;"",$A24&lt;&gt;"TOTAL"),IF(AND([4]PREMIOS_MASTER!$O22&lt;&gt;"",[4]PREMIOS_MASTER!$O22&lt;&gt;0),[4]PREMIOS_MASTER!$O22,""),IF($A24="TOTAL",SUM(INDIRECT("H4:H"&amp;ROW()-1)),""))</f>
        <v/>
      </c>
      <c r="I24" s="7" t="str">
        <f ca="1">IF(AND($A24&lt;&gt;"",$A24&lt;&gt;"TOTAL"),IF(AND([4]PREMIOS_MASTER!$Q22&lt;&gt;"",[4]PREMIOS_MASTER!$Q22&lt;&gt;0),[4]PREMIOS_MASTER!$Q22,""),IF($A24="TOTAL",SUM(INDIRECT("I4:I"&amp;ROW()-1)),""))</f>
        <v/>
      </c>
      <c r="J24" s="7" t="str">
        <f t="shared" ca="1" si="2"/>
        <v/>
      </c>
      <c r="K24" s="7" t="str">
        <f ca="1">IF(AND($A24&lt;&gt;"",$A24&lt;&gt;"TOTAL"),IF(AND([4]PREMIOS_MASTER!$T22&lt;&gt;"",[4]PREMIOS_MASTER!$T22&lt;&gt;0),[4]PREMIOS_MASTER!$T22,""),IF($A24="TOTAL",SUM(INDIRECT("K4:K"&amp;ROW()-1)),""))</f>
        <v/>
      </c>
      <c r="L24" s="7" t="str">
        <f ca="1">IF(AND($A24&lt;&gt;"",$A24&lt;&gt;"TOTAL"),IF(AND([4]PREMIOS_MASTER!$V22&lt;&gt;"",[4]PREMIOS_MASTER!$V22&lt;&gt;0),[4]PREMIOS_MASTER!$V22,""),IF($A24="TOTAL",SUM(INDIRECT("L4:L"&amp;ROW()-1)),""))</f>
        <v/>
      </c>
      <c r="M24" s="7" t="str">
        <f t="shared" ca="1" si="3"/>
        <v/>
      </c>
      <c r="N24" s="7" t="str">
        <f ca="1">IF(AND($A24&lt;&gt;"",$A24&lt;&gt;"TOTAL"),IF(AND([4]PREMIOS_MASTER!$Y22&lt;&gt;"",[4]PREMIOS_MASTER!$Y22&lt;&gt;0),[4]PREMIOS_MASTER!$Y22,""),IF($A24="TOTAL",SUM(INDIRECT("N4:N"&amp;ROW()-1)),""))</f>
        <v/>
      </c>
      <c r="O24" s="7" t="str">
        <f ca="1">IF(AND($A24&lt;&gt;"",$A24&lt;&gt;"TOTAL"),IF(AND([4]PREMIOS_MASTER!$AA22&lt;&gt;"",[4]PREMIOS_MASTER!$AA22&lt;&gt;0),[4]PREMIOS_MASTER!$AA22,""),IF($A24="TOTAL",SUM(INDIRECT("O4:O"&amp;ROW()-1)),""))</f>
        <v/>
      </c>
      <c r="P24" s="7" t="str">
        <f t="shared" ca="1" si="4"/>
        <v/>
      </c>
      <c r="Q24" s="7" t="str">
        <f ca="1">IF(AND($A24&lt;&gt;"",$A24&lt;&gt;"TOTAL"),IF(AND([4]PREMIOS_MASTER!$AD22&lt;&gt;"",[4]PREMIOS_MASTER!$AD22&lt;&gt;0),[4]PREMIOS_MASTER!$AD22,""),IF($A24="TOTAL",SUM(INDIRECT("Q4:Q"&amp;ROW()-1)),""))</f>
        <v/>
      </c>
      <c r="R24" s="7" t="str">
        <f ca="1">IF(AND($A24&lt;&gt;"",$A24&lt;&gt;"TOTAL"),IF(AND([4]PREMIOS_MASTER!$AF22&lt;&gt;"",[4]PREMIOS_MASTER!$AF22&lt;&gt;0),[4]PREMIOS_MASTER!$AF22,""),IF($A24="TOTAL",SUM(INDIRECT("R4:R"&amp;ROW()-1)),""))</f>
        <v/>
      </c>
      <c r="S24" s="7" t="str">
        <f t="shared" ca="1" si="5"/>
        <v/>
      </c>
      <c r="T24" s="7" t="str">
        <f ca="1">IF(AND($A24&lt;&gt;"",$A24&lt;&gt;"TOTAL"),IF(AND([4]PREMIOS_MASTER!$AI22&lt;&gt;"",[4]PREMIOS_MASTER!$AI22&lt;&gt;0),[4]PREMIOS_MASTER!$AI22,""),IF($A24="TOTAL",SUM(INDIRECT("T4:T"&amp;ROW()-1)),""))</f>
        <v/>
      </c>
      <c r="U24" s="7" t="str">
        <f ca="1">IF(AND($A24&lt;&gt;"",$A24&lt;&gt;"TOTAL"),IF(AND([4]PREMIOS_MASTER!$AK22&lt;&gt;"",[4]PREMIOS_MASTER!$AK22&lt;&gt;0),[4]PREMIOS_MASTER!$AK22,""),IF($A24="TOTAL",SUM(INDIRECT("U4:U"&amp;ROW()-1)),""))</f>
        <v/>
      </c>
      <c r="V24" s="7" t="str">
        <f t="shared" ca="1" si="6"/>
        <v/>
      </c>
      <c r="W24" s="7" t="str">
        <f ca="1">IF(AND($A24&lt;&gt;"",$A24&lt;&gt;"TOTAL"),IF(AND([4]PREMIOS_MASTER!$AN22&lt;&gt;"",[4]PREMIOS_MASTER!$AN22&lt;&gt;0),[4]PREMIOS_MASTER!$AN22,""),IF($A24="TOTAL",SUM(INDIRECT("W4:W"&amp;ROW()-1)),""))</f>
        <v/>
      </c>
      <c r="X24" s="7" t="str">
        <f ca="1">IF(AND($A24&lt;&gt;"",$A24&lt;&gt;"TOTAL"),IF(AND([4]PREMIOS_MASTER!$AP22&lt;&gt;"",[4]PREMIOS_MASTER!$AP22&lt;&gt;0),[4]PREMIOS_MASTER!$AP22,""),IF($A24="TOTAL",SUM(INDIRECT("X4:X"&amp;ROW()-1)),""))</f>
        <v/>
      </c>
      <c r="Y24" s="7" t="str">
        <f t="shared" ca="1" si="7"/>
        <v/>
      </c>
      <c r="Z24" s="7" t="str">
        <f ca="1">IF(AND($A24&lt;&gt;"",$A24&lt;&gt;"TOTAL"),IF(AND([4]PREMIOS_MASTER!$AS22&lt;&gt;"",[4]PREMIOS_MASTER!$AS22&lt;&gt;0),[4]PREMIOS_MASTER!$AS22,""),IF($A24="TOTAL",SUM(INDIRECT("Z4:Z"&amp;ROW()-1)),""))</f>
        <v/>
      </c>
      <c r="AA24" s="7" t="str">
        <f ca="1">IF(AND($A24&lt;&gt;"",$A24&lt;&gt;"TOTAL"),IF(AND([4]PREMIOS_MASTER!$AU22&lt;&gt;"",[4]PREMIOS_MASTER!$AU22&lt;&gt;0),[4]PREMIOS_MASTER!$AU22,""),IF($A24="TOTAL",SUM(INDIRECT("AA4:AA"&amp;ROW()-1)),""))</f>
        <v/>
      </c>
      <c r="AB24" s="7" t="str">
        <f t="shared" ca="1" si="8"/>
        <v/>
      </c>
      <c r="AC24" s="7" t="str">
        <f ca="1">IF(AND($A24&lt;&gt;"",$A24&lt;&gt;"TOTAL"),IF(AND([4]PREMIOS_MASTER!$AX22&lt;&gt;"",[4]PREMIOS_MASTER!$AX22&lt;&gt;0),[4]PREMIOS_MASTER!$AX22,""),IF($A24="TOTAL",SUM(INDIRECT("AC4:AC"&amp;ROW()-1)),""))</f>
        <v/>
      </c>
      <c r="AD24" s="7" t="str">
        <f ca="1">IF(AND($A24&lt;&gt;"",$A24&lt;&gt;"TOTAL"),IF(AND([4]PREMIOS_MASTER!$AZ22&lt;&gt;"",[4]PREMIOS_MASTER!$AZ22&lt;&gt;0),[4]PREMIOS_MASTER!$AZ22,""),IF($A24="TOTAL",SUM(INDIRECT("AD4:AD"&amp;ROW()-1)),""))</f>
        <v/>
      </c>
      <c r="AE24" s="7" t="str">
        <f t="shared" ca="1" si="9"/>
        <v/>
      </c>
      <c r="AF24" s="7" t="str">
        <f ca="1">IF(AND($A24&lt;&gt;"",$A24&lt;&gt;"TOTAL"),IF(AND([4]PREMIOS_MASTER!$BC22&lt;&gt;"",[4]PREMIOS_MASTER!$BC22&lt;&gt;0),[4]PREMIOS_MASTER!$BC22,""),IF($A24="TOTAL",SUM(INDIRECT("AF4:AF"&amp;ROW()-1)),""))</f>
        <v/>
      </c>
      <c r="AG24" s="7" t="str">
        <f ca="1">IF(AND($A24&lt;&gt;"",$A24&lt;&gt;"TOTAL"),IF(AND([4]PREMIOS_MASTER!$BE22&lt;&gt;"",[4]PREMIOS_MASTER!$BE22&lt;&gt;0),[4]PREMIOS_MASTER!$BE22,""),IF($A24="TOTAL",SUM(INDIRECT("AG4:AG"&amp;ROW()-1)),""))</f>
        <v/>
      </c>
      <c r="AH24" s="7" t="str">
        <f t="shared" ca="1" si="10"/>
        <v/>
      </c>
      <c r="AI24" s="7" t="str">
        <f ca="1">IF(AND($A24&lt;&gt;"",$A24&lt;&gt;"TOTAL"),IF(AND([4]PREMIOS_MASTER!$BH22&lt;&gt;"",[4]PREMIOS_MASTER!$BH22&lt;&gt;0),[4]PREMIOS_MASTER!$BH22,""),IF($A24="TOTAL",SUM(INDIRECT("AI4:AI"&amp;ROW()-1)),""))</f>
        <v/>
      </c>
      <c r="AJ24" s="7" t="str">
        <f ca="1">IF(AND($A24&lt;&gt;"",$A24&lt;&gt;"TOTAL"),IF(AND([4]PREMIOS_MASTER!$BJ22&lt;&gt;"",[4]PREMIOS_MASTER!$BJ22&lt;&gt;0),[4]PREMIOS_MASTER!$BJ22,""),IF($A24="TOTAL",SUM(INDIRECT("AJ4:AJ"&amp;ROW()-1)),""))</f>
        <v/>
      </c>
      <c r="AK24" s="7" t="str">
        <f t="shared" ca="1" si="11"/>
        <v/>
      </c>
      <c r="AL24" s="7" t="str">
        <f ca="1">IF(AND($A24&lt;&gt;"",$A24&lt;&gt;"TOTAL"),IF(AND([4]PREMIOS_MASTER!$BM22&lt;&gt;"",[4]PREMIOS_MASTER!$BM22&lt;&gt;0),[4]PREMIOS_MASTER!$BM22,""),IF($A24="TOTAL",SUM(INDIRECT("AL4:AL"&amp;ROW()-1)),""))</f>
        <v/>
      </c>
      <c r="AM24" s="7" t="str">
        <f ca="1">IF(AND($A24&lt;&gt;"",$A24&lt;&gt;"TOTAL"),IF(AND([4]PREMIOS_MASTER!$BO22&lt;&gt;"",[4]PREMIOS_MASTER!$BO22&lt;&gt;0),[4]PREMIOS_MASTER!$BO22,""),IF($A24="TOTAL",SUM(INDIRECT("AM4:AM"&amp;ROW()-1)),""))</f>
        <v/>
      </c>
      <c r="AN24" s="7" t="str">
        <f t="shared" ca="1" si="12"/>
        <v/>
      </c>
      <c r="AO24" s="7" t="str">
        <f ca="1">IF(AND($A24&lt;&gt;"",$A24&lt;&gt;"TOTAL"),IF(AND([4]PREMIOS_MASTER!$BR22&lt;&gt;"",[4]PREMIOS_MASTER!$BR22&lt;&gt;0),[4]PREMIOS_MASTER!$BR22,""),IF($A24="TOTAL",SUM(INDIRECT("AO4:AO"&amp;ROW()-1)),""))</f>
        <v/>
      </c>
      <c r="AP24" s="7" t="str">
        <f ca="1">IF(AND($A24&lt;&gt;"",$A24&lt;&gt;"TOTAL"),IF(AND([4]PREMIOS_MASTER!$BT22&lt;&gt;"",[4]PREMIOS_MASTER!$BT22&lt;&gt;0),[4]PREMIOS_MASTER!$BT22,""),IF($A24="TOTAL",SUM(INDIRECT("AP4:AP"&amp;ROW()-1)),""))</f>
        <v/>
      </c>
      <c r="AQ24" s="7" t="str">
        <f t="shared" ca="1" si="13"/>
        <v/>
      </c>
      <c r="AR24" s="7" t="str">
        <f ca="1">IF(AND($A24&lt;&gt;"",$A24&lt;&gt;"TOTAL"),IF(AND([4]PREMIOS_MASTER!$BW22&lt;&gt;"",[4]PREMIOS_MASTER!$BW22&lt;&gt;0),[4]PREMIOS_MASTER!$BW22,""),IF($A24="TOTAL",SUM(INDIRECT("AR4:AR"&amp;ROW()-1)),""))</f>
        <v/>
      </c>
      <c r="AS24" s="7" t="str">
        <f ca="1">IF(AND($A24&lt;&gt;"",$A24&lt;&gt;"TOTAL"),IF(AND([4]PREMIOS_MASTER!$BY22&lt;&gt;"",[4]PREMIOS_MASTER!$BY22&lt;&gt;0),[4]PREMIOS_MASTER!$BY22,""),IF($A24="TOTAL",SUM(INDIRECT("AS4:AS"&amp;ROW()-1)),""))</f>
        <v/>
      </c>
      <c r="AT24" s="7" t="str">
        <f t="shared" ca="1" si="14"/>
        <v/>
      </c>
      <c r="AU24" s="7" t="str">
        <f ca="1">IF(AND($A24&lt;&gt;"",$A24&lt;&gt;"TOTAL"),IF(AND([4]PREMIOS_MASTER!$CB22&lt;&gt;"",[4]PREMIOS_MASTER!$CB22&lt;&gt;0),[4]PREMIOS_MASTER!$CB22,""),IF($A24="TOTAL",SUM(INDIRECT("AU4:AU"&amp;ROW()-1)),""))</f>
        <v/>
      </c>
      <c r="AV24" s="7" t="str">
        <f ca="1">IF(AND($A24&lt;&gt;"",$A24&lt;&gt;"TOTAL"),IF(AND([4]PREMIOS_MASTER!$CD22&lt;&gt;"",[4]PREMIOS_MASTER!$CD22&lt;&gt;0),[4]PREMIOS_MASTER!$CD22,""),IF($A24="TOTAL",SUM(INDIRECT("AV4:AV"&amp;ROW()-1)),""))</f>
        <v/>
      </c>
      <c r="AW24" s="7" t="str">
        <f t="shared" ca="1" si="15"/>
        <v/>
      </c>
      <c r="AX24" s="7" t="str">
        <f ca="1">IF(AND($A24&lt;&gt;"",$A24&lt;&gt;"TOTAL"),IF(AND([4]PREMIOS_MASTER!$CG22&lt;&gt;"",[4]PREMIOS_MASTER!$CG22&lt;&gt;0),[4]PREMIOS_MASTER!$CG22,""),IF($A24="TOTAL",SUM(INDIRECT("AX4:AX"&amp;ROW()-1)),""))</f>
        <v/>
      </c>
      <c r="AY24" s="7" t="str">
        <f ca="1">IF(AND($A24&lt;&gt;"",$A24&lt;&gt;"TOTAL"),IF(AND([4]PREMIOS_MASTER!$CI22&lt;&gt;"",[4]PREMIOS_MASTER!$CI22&lt;&gt;0),[4]PREMIOS_MASTER!$CI22,""),IF($A24="TOTAL",SUM(INDIRECT("AY4:AY"&amp;ROW()-1)),""))</f>
        <v/>
      </c>
      <c r="AZ24" s="7" t="str">
        <f t="shared" ca="1" si="16"/>
        <v/>
      </c>
      <c r="BA24" s="7" t="str">
        <f ca="1">IF(AND($A24&lt;&gt;"",$A24&lt;&gt;"TOTAL"),IF(AND([4]PREMIOS_MASTER!$CL22&lt;&gt;"",[4]PREMIOS_MASTER!$CL22&lt;&gt;0),[4]PREMIOS_MASTER!$CL22,""),IF($A24="TOTAL",SUM(INDIRECT("BA4:BA"&amp;ROW()-1)),""))</f>
        <v/>
      </c>
      <c r="BB24" s="7" t="str">
        <f ca="1">IF(AND($A24&lt;&gt;"",$A24&lt;&gt;"TOTAL"),IF(AND([4]PREMIOS_MASTER!$CN22&lt;&gt;"",[4]PREMIOS_MASTER!$CN22&lt;&gt;0),[4]PREMIOS_MASTER!$CN22,""),IF($A24="TOTAL",SUM(INDIRECT("BB4:BB"&amp;ROW()-1)),""))</f>
        <v/>
      </c>
      <c r="BC24" s="7" t="str">
        <f t="shared" ca="1" si="17"/>
        <v/>
      </c>
      <c r="BD24" s="7" t="str">
        <f ca="1">IF(AND($A24&lt;&gt;"",$A24&lt;&gt;"TOTAL"),IF(AND([4]PREMIOS_MASTER!$CQ22&lt;&gt;"",[4]PREMIOS_MASTER!$CQ22&lt;&gt;0),[4]PREMIOS_MASTER!$CQ22,""),IF($A24="TOTAL",SUM(INDIRECT("BD4:BD"&amp;ROW()-1)),""))</f>
        <v/>
      </c>
      <c r="BE24" s="7" t="str">
        <f ca="1">IF(AND($A24&lt;&gt;"",$A24&lt;&gt;"TOTAL"),IF(AND([4]PREMIOS_MASTER!$CS22&lt;&gt;"",[4]PREMIOS_MASTER!$CS22&lt;&gt;0),[4]PREMIOS_MASTER!$CS22,""),IF($A24="TOTAL",SUM(INDIRECT("BE4:BE"&amp;ROW()-1)),""))</f>
        <v/>
      </c>
      <c r="BF24" s="7" t="str">
        <f t="shared" ca="1" si="18"/>
        <v/>
      </c>
    </row>
    <row r="25" spans="1:58" x14ac:dyDescent="0.2">
      <c r="A25" s="12" t="str">
        <f>IF([4]PREMIOS_MASTER!$D23&lt;&gt;"",[4]PREMIOS_MASTER!$D23,IF(AND([4]PREMIOS_MASTER!$D23="",[4]PREMIOS_MASTER!$D24="",[4]PREMIOS_MASTER!$D22=""),"","TOTAL"))</f>
        <v/>
      </c>
      <c r="B25" s="7" t="str">
        <f ca="1">IF(AND($A25&lt;&gt;"",$A25&lt;&gt;"TOTAL"),IF(AND([4]PREMIOS_MASTER!$E23&lt;&gt;"",[4]PREMIOS_MASTER!$E23&lt;&gt;0),[4]PREMIOS_MASTER!$E23,""),IF($A25="TOTAL",SUM(INDIRECT("B4:B"&amp;ROW()-1)),""))</f>
        <v/>
      </c>
      <c r="C25" s="7" t="str">
        <f ca="1">IF(AND($A25&lt;&gt;"",$A25&lt;&gt;"TOTAL"),IF(AND([4]PREMIOS_MASTER!$G23&lt;&gt;"",[4]PREMIOS_MASTER!$G23&lt;&gt;0),[4]PREMIOS_MASTER!$G23,""),IF($A25="TOTAL",SUM(INDIRECT("C4:C"&amp;ROW()-1)),""))</f>
        <v/>
      </c>
      <c r="D25" s="7" t="str">
        <f t="shared" ca="1" si="0"/>
        <v/>
      </c>
      <c r="E25" s="7" t="str">
        <f ca="1">IF(AND($A25&lt;&gt;"",$A25&lt;&gt;"TOTAL"),IF(AND([4]PREMIOS_MASTER!$J23&lt;&gt;"",[4]PREMIOS_MASTER!$J23&lt;&gt;0),[4]PREMIOS_MASTER!$J23,""),IF($A25="TOTAL",SUM(INDIRECT("E4:E"&amp;ROW()-1)),""))</f>
        <v/>
      </c>
      <c r="F25" s="7" t="str">
        <f ca="1">IF(AND($A25&lt;&gt;"",$A25&lt;&gt;"TOTAL"),IF(AND([4]PREMIOS_MASTER!$L23&lt;&gt;"",[4]PREMIOS_MASTER!$L23&lt;&gt;0),[4]PREMIOS_MASTER!$L23,""),IF($A25="TOTAL",SUM(INDIRECT("F4:F"&amp;ROW()-1)),""))</f>
        <v/>
      </c>
      <c r="G25" s="7" t="str">
        <f t="shared" ca="1" si="1"/>
        <v/>
      </c>
      <c r="H25" s="7" t="str">
        <f ca="1">IF(AND($A25&lt;&gt;"",$A25&lt;&gt;"TOTAL"),IF(AND([4]PREMIOS_MASTER!$O23&lt;&gt;"",[4]PREMIOS_MASTER!$O23&lt;&gt;0),[4]PREMIOS_MASTER!$O23,""),IF($A25="TOTAL",SUM(INDIRECT("H4:H"&amp;ROW()-1)),""))</f>
        <v/>
      </c>
      <c r="I25" s="7" t="str">
        <f ca="1">IF(AND($A25&lt;&gt;"",$A25&lt;&gt;"TOTAL"),IF(AND([4]PREMIOS_MASTER!$Q23&lt;&gt;"",[4]PREMIOS_MASTER!$Q23&lt;&gt;0),[4]PREMIOS_MASTER!$Q23,""),IF($A25="TOTAL",SUM(INDIRECT("I4:I"&amp;ROW()-1)),""))</f>
        <v/>
      </c>
      <c r="J25" s="7" t="str">
        <f t="shared" ca="1" si="2"/>
        <v/>
      </c>
      <c r="K25" s="7" t="str">
        <f ca="1">IF(AND($A25&lt;&gt;"",$A25&lt;&gt;"TOTAL"),IF(AND([4]PREMIOS_MASTER!$T23&lt;&gt;"",[4]PREMIOS_MASTER!$T23&lt;&gt;0),[4]PREMIOS_MASTER!$T23,""),IF($A25="TOTAL",SUM(INDIRECT("K4:K"&amp;ROW()-1)),""))</f>
        <v/>
      </c>
      <c r="L25" s="7" t="str">
        <f ca="1">IF(AND($A25&lt;&gt;"",$A25&lt;&gt;"TOTAL"),IF(AND([4]PREMIOS_MASTER!$V23&lt;&gt;"",[4]PREMIOS_MASTER!$V23&lt;&gt;0),[4]PREMIOS_MASTER!$V23,""),IF($A25="TOTAL",SUM(INDIRECT("L4:L"&amp;ROW()-1)),""))</f>
        <v/>
      </c>
      <c r="M25" s="7" t="str">
        <f t="shared" ca="1" si="3"/>
        <v/>
      </c>
      <c r="N25" s="7" t="str">
        <f ca="1">IF(AND($A25&lt;&gt;"",$A25&lt;&gt;"TOTAL"),IF(AND([4]PREMIOS_MASTER!$Y23&lt;&gt;"",[4]PREMIOS_MASTER!$Y23&lt;&gt;0),[4]PREMIOS_MASTER!$Y23,""),IF($A25="TOTAL",SUM(INDIRECT("N4:N"&amp;ROW()-1)),""))</f>
        <v/>
      </c>
      <c r="O25" s="7" t="str">
        <f ca="1">IF(AND($A25&lt;&gt;"",$A25&lt;&gt;"TOTAL"),IF(AND([4]PREMIOS_MASTER!$AA23&lt;&gt;"",[4]PREMIOS_MASTER!$AA23&lt;&gt;0),[4]PREMIOS_MASTER!$AA23,""),IF($A25="TOTAL",SUM(INDIRECT("O4:O"&amp;ROW()-1)),""))</f>
        <v/>
      </c>
      <c r="P25" s="7" t="str">
        <f t="shared" ca="1" si="4"/>
        <v/>
      </c>
      <c r="Q25" s="7" t="str">
        <f ca="1">IF(AND($A25&lt;&gt;"",$A25&lt;&gt;"TOTAL"),IF(AND([4]PREMIOS_MASTER!$AD23&lt;&gt;"",[4]PREMIOS_MASTER!$AD23&lt;&gt;0),[4]PREMIOS_MASTER!$AD23,""),IF($A25="TOTAL",SUM(INDIRECT("Q4:Q"&amp;ROW()-1)),""))</f>
        <v/>
      </c>
      <c r="R25" s="7" t="str">
        <f ca="1">IF(AND($A25&lt;&gt;"",$A25&lt;&gt;"TOTAL"),IF(AND([4]PREMIOS_MASTER!$AF23&lt;&gt;"",[4]PREMIOS_MASTER!$AF23&lt;&gt;0),[4]PREMIOS_MASTER!$AF23,""),IF($A25="TOTAL",SUM(INDIRECT("R4:R"&amp;ROW()-1)),""))</f>
        <v/>
      </c>
      <c r="S25" s="7" t="str">
        <f t="shared" ca="1" si="5"/>
        <v/>
      </c>
      <c r="T25" s="7" t="str">
        <f ca="1">IF(AND($A25&lt;&gt;"",$A25&lt;&gt;"TOTAL"),IF(AND([4]PREMIOS_MASTER!$AI23&lt;&gt;"",[4]PREMIOS_MASTER!$AI23&lt;&gt;0),[4]PREMIOS_MASTER!$AI23,""),IF($A25="TOTAL",SUM(INDIRECT("T4:T"&amp;ROW()-1)),""))</f>
        <v/>
      </c>
      <c r="U25" s="7" t="str">
        <f ca="1">IF(AND($A25&lt;&gt;"",$A25&lt;&gt;"TOTAL"),IF(AND([4]PREMIOS_MASTER!$AK23&lt;&gt;"",[4]PREMIOS_MASTER!$AK23&lt;&gt;0),[4]PREMIOS_MASTER!$AK23,""),IF($A25="TOTAL",SUM(INDIRECT("U4:U"&amp;ROW()-1)),""))</f>
        <v/>
      </c>
      <c r="V25" s="7" t="str">
        <f t="shared" ca="1" si="6"/>
        <v/>
      </c>
      <c r="W25" s="7" t="str">
        <f ca="1">IF(AND($A25&lt;&gt;"",$A25&lt;&gt;"TOTAL"),IF(AND([4]PREMIOS_MASTER!$AN23&lt;&gt;"",[4]PREMIOS_MASTER!$AN23&lt;&gt;0),[4]PREMIOS_MASTER!$AN23,""),IF($A25="TOTAL",SUM(INDIRECT("W4:W"&amp;ROW()-1)),""))</f>
        <v/>
      </c>
      <c r="X25" s="7" t="str">
        <f ca="1">IF(AND($A25&lt;&gt;"",$A25&lt;&gt;"TOTAL"),IF(AND([4]PREMIOS_MASTER!$AP23&lt;&gt;"",[4]PREMIOS_MASTER!$AP23&lt;&gt;0),[4]PREMIOS_MASTER!$AP23,""),IF($A25="TOTAL",SUM(INDIRECT("X4:X"&amp;ROW()-1)),""))</f>
        <v/>
      </c>
      <c r="Y25" s="7" t="str">
        <f t="shared" ca="1" si="7"/>
        <v/>
      </c>
      <c r="Z25" s="7" t="str">
        <f ca="1">IF(AND($A25&lt;&gt;"",$A25&lt;&gt;"TOTAL"),IF(AND([4]PREMIOS_MASTER!$AS23&lt;&gt;"",[4]PREMIOS_MASTER!$AS23&lt;&gt;0),[4]PREMIOS_MASTER!$AS23,""),IF($A25="TOTAL",SUM(INDIRECT("Z4:Z"&amp;ROW()-1)),""))</f>
        <v/>
      </c>
      <c r="AA25" s="7" t="str">
        <f ca="1">IF(AND($A25&lt;&gt;"",$A25&lt;&gt;"TOTAL"),IF(AND([4]PREMIOS_MASTER!$AU23&lt;&gt;"",[4]PREMIOS_MASTER!$AU23&lt;&gt;0),[4]PREMIOS_MASTER!$AU23,""),IF($A25="TOTAL",SUM(INDIRECT("AA4:AA"&amp;ROW()-1)),""))</f>
        <v/>
      </c>
      <c r="AB25" s="7" t="str">
        <f t="shared" ca="1" si="8"/>
        <v/>
      </c>
      <c r="AC25" s="7" t="str">
        <f ca="1">IF(AND($A25&lt;&gt;"",$A25&lt;&gt;"TOTAL"),IF(AND([4]PREMIOS_MASTER!$AX23&lt;&gt;"",[4]PREMIOS_MASTER!$AX23&lt;&gt;0),[4]PREMIOS_MASTER!$AX23,""),IF($A25="TOTAL",SUM(INDIRECT("AC4:AC"&amp;ROW()-1)),""))</f>
        <v/>
      </c>
      <c r="AD25" s="7" t="str">
        <f ca="1">IF(AND($A25&lt;&gt;"",$A25&lt;&gt;"TOTAL"),IF(AND([4]PREMIOS_MASTER!$AZ23&lt;&gt;"",[4]PREMIOS_MASTER!$AZ23&lt;&gt;0),[4]PREMIOS_MASTER!$AZ23,""),IF($A25="TOTAL",SUM(INDIRECT("AD4:AD"&amp;ROW()-1)),""))</f>
        <v/>
      </c>
      <c r="AE25" s="7" t="str">
        <f t="shared" ca="1" si="9"/>
        <v/>
      </c>
      <c r="AF25" s="7" t="str">
        <f ca="1">IF(AND($A25&lt;&gt;"",$A25&lt;&gt;"TOTAL"),IF(AND([4]PREMIOS_MASTER!$BC23&lt;&gt;"",[4]PREMIOS_MASTER!$BC23&lt;&gt;0),[4]PREMIOS_MASTER!$BC23,""),IF($A25="TOTAL",SUM(INDIRECT("AF4:AF"&amp;ROW()-1)),""))</f>
        <v/>
      </c>
      <c r="AG25" s="7" t="str">
        <f ca="1">IF(AND($A25&lt;&gt;"",$A25&lt;&gt;"TOTAL"),IF(AND([4]PREMIOS_MASTER!$BE23&lt;&gt;"",[4]PREMIOS_MASTER!$BE23&lt;&gt;0),[4]PREMIOS_MASTER!$BE23,""),IF($A25="TOTAL",SUM(INDIRECT("AG4:AG"&amp;ROW()-1)),""))</f>
        <v/>
      </c>
      <c r="AH25" s="7" t="str">
        <f t="shared" ca="1" si="10"/>
        <v/>
      </c>
      <c r="AI25" s="7" t="str">
        <f ca="1">IF(AND($A25&lt;&gt;"",$A25&lt;&gt;"TOTAL"),IF(AND([4]PREMIOS_MASTER!$BH23&lt;&gt;"",[4]PREMIOS_MASTER!$BH23&lt;&gt;0),[4]PREMIOS_MASTER!$BH23,""),IF($A25="TOTAL",SUM(INDIRECT("AI4:AI"&amp;ROW()-1)),""))</f>
        <v/>
      </c>
      <c r="AJ25" s="7" t="str">
        <f ca="1">IF(AND($A25&lt;&gt;"",$A25&lt;&gt;"TOTAL"),IF(AND([4]PREMIOS_MASTER!$BJ23&lt;&gt;"",[4]PREMIOS_MASTER!$BJ23&lt;&gt;0),[4]PREMIOS_MASTER!$BJ23,""),IF($A25="TOTAL",SUM(INDIRECT("AJ4:AJ"&amp;ROW()-1)),""))</f>
        <v/>
      </c>
      <c r="AK25" s="7" t="str">
        <f t="shared" ca="1" si="11"/>
        <v/>
      </c>
      <c r="AL25" s="7" t="str">
        <f ca="1">IF(AND($A25&lt;&gt;"",$A25&lt;&gt;"TOTAL"),IF(AND([4]PREMIOS_MASTER!$BM23&lt;&gt;"",[4]PREMIOS_MASTER!$BM23&lt;&gt;0),[4]PREMIOS_MASTER!$BM23,""),IF($A25="TOTAL",SUM(INDIRECT("AL4:AL"&amp;ROW()-1)),""))</f>
        <v/>
      </c>
      <c r="AM25" s="7" t="str">
        <f ca="1">IF(AND($A25&lt;&gt;"",$A25&lt;&gt;"TOTAL"),IF(AND([4]PREMIOS_MASTER!$BO23&lt;&gt;"",[4]PREMIOS_MASTER!$BO23&lt;&gt;0),[4]PREMIOS_MASTER!$BO23,""),IF($A25="TOTAL",SUM(INDIRECT("AM4:AM"&amp;ROW()-1)),""))</f>
        <v/>
      </c>
      <c r="AN25" s="7" t="str">
        <f t="shared" ca="1" si="12"/>
        <v/>
      </c>
      <c r="AO25" s="7" t="str">
        <f ca="1">IF(AND($A25&lt;&gt;"",$A25&lt;&gt;"TOTAL"),IF(AND([4]PREMIOS_MASTER!$BR23&lt;&gt;"",[4]PREMIOS_MASTER!$BR23&lt;&gt;0),[4]PREMIOS_MASTER!$BR23,""),IF($A25="TOTAL",SUM(INDIRECT("AO4:AO"&amp;ROW()-1)),""))</f>
        <v/>
      </c>
      <c r="AP25" s="7" t="str">
        <f ca="1">IF(AND($A25&lt;&gt;"",$A25&lt;&gt;"TOTAL"),IF(AND([4]PREMIOS_MASTER!$BT23&lt;&gt;"",[4]PREMIOS_MASTER!$BT23&lt;&gt;0),[4]PREMIOS_MASTER!$BT23,""),IF($A25="TOTAL",SUM(INDIRECT("AP4:AP"&amp;ROW()-1)),""))</f>
        <v/>
      </c>
      <c r="AQ25" s="7" t="str">
        <f t="shared" ca="1" si="13"/>
        <v/>
      </c>
      <c r="AR25" s="7" t="str">
        <f ca="1">IF(AND($A25&lt;&gt;"",$A25&lt;&gt;"TOTAL"),IF(AND([4]PREMIOS_MASTER!$BW23&lt;&gt;"",[4]PREMIOS_MASTER!$BW23&lt;&gt;0),[4]PREMIOS_MASTER!$BW23,""),IF($A25="TOTAL",SUM(INDIRECT("AR4:AR"&amp;ROW()-1)),""))</f>
        <v/>
      </c>
      <c r="AS25" s="7" t="str">
        <f ca="1">IF(AND($A25&lt;&gt;"",$A25&lt;&gt;"TOTAL"),IF(AND([4]PREMIOS_MASTER!$BY23&lt;&gt;"",[4]PREMIOS_MASTER!$BY23&lt;&gt;0),[4]PREMIOS_MASTER!$BY23,""),IF($A25="TOTAL",SUM(INDIRECT("AS4:AS"&amp;ROW()-1)),""))</f>
        <v/>
      </c>
      <c r="AT25" s="7" t="str">
        <f t="shared" ca="1" si="14"/>
        <v/>
      </c>
      <c r="AU25" s="7" t="str">
        <f ca="1">IF(AND($A25&lt;&gt;"",$A25&lt;&gt;"TOTAL"),IF(AND([4]PREMIOS_MASTER!$CB23&lt;&gt;"",[4]PREMIOS_MASTER!$CB23&lt;&gt;0),[4]PREMIOS_MASTER!$CB23,""),IF($A25="TOTAL",SUM(INDIRECT("AU4:AU"&amp;ROW()-1)),""))</f>
        <v/>
      </c>
      <c r="AV25" s="7" t="str">
        <f ca="1">IF(AND($A25&lt;&gt;"",$A25&lt;&gt;"TOTAL"),IF(AND([4]PREMIOS_MASTER!$CD23&lt;&gt;"",[4]PREMIOS_MASTER!$CD23&lt;&gt;0),[4]PREMIOS_MASTER!$CD23,""),IF($A25="TOTAL",SUM(INDIRECT("AV4:AV"&amp;ROW()-1)),""))</f>
        <v/>
      </c>
      <c r="AW25" s="7" t="str">
        <f t="shared" ca="1" si="15"/>
        <v/>
      </c>
      <c r="AX25" s="7" t="str">
        <f ca="1">IF(AND($A25&lt;&gt;"",$A25&lt;&gt;"TOTAL"),IF(AND([4]PREMIOS_MASTER!$CG23&lt;&gt;"",[4]PREMIOS_MASTER!$CG23&lt;&gt;0),[4]PREMIOS_MASTER!$CG23,""),IF($A25="TOTAL",SUM(INDIRECT("AX4:AX"&amp;ROW()-1)),""))</f>
        <v/>
      </c>
      <c r="AY25" s="7" t="str">
        <f ca="1">IF(AND($A25&lt;&gt;"",$A25&lt;&gt;"TOTAL"),IF(AND([4]PREMIOS_MASTER!$CI23&lt;&gt;"",[4]PREMIOS_MASTER!$CI23&lt;&gt;0),[4]PREMIOS_MASTER!$CI23,""),IF($A25="TOTAL",SUM(INDIRECT("AY4:AY"&amp;ROW()-1)),""))</f>
        <v/>
      </c>
      <c r="AZ25" s="7" t="str">
        <f t="shared" ca="1" si="16"/>
        <v/>
      </c>
      <c r="BA25" s="7" t="str">
        <f ca="1">IF(AND($A25&lt;&gt;"",$A25&lt;&gt;"TOTAL"),IF(AND([4]PREMIOS_MASTER!$CL23&lt;&gt;"",[4]PREMIOS_MASTER!$CL23&lt;&gt;0),[4]PREMIOS_MASTER!$CL23,""),IF($A25="TOTAL",SUM(INDIRECT("BA4:BA"&amp;ROW()-1)),""))</f>
        <v/>
      </c>
      <c r="BB25" s="7" t="str">
        <f ca="1">IF(AND($A25&lt;&gt;"",$A25&lt;&gt;"TOTAL"),IF(AND([4]PREMIOS_MASTER!$CN23&lt;&gt;"",[4]PREMIOS_MASTER!$CN23&lt;&gt;0),[4]PREMIOS_MASTER!$CN23,""),IF($A25="TOTAL",SUM(INDIRECT("BB4:BB"&amp;ROW()-1)),""))</f>
        <v/>
      </c>
      <c r="BC25" s="7" t="str">
        <f t="shared" ca="1" si="17"/>
        <v/>
      </c>
      <c r="BD25" s="7" t="str">
        <f ca="1">IF(AND($A25&lt;&gt;"",$A25&lt;&gt;"TOTAL"),IF(AND([4]PREMIOS_MASTER!$CQ23&lt;&gt;"",[4]PREMIOS_MASTER!$CQ23&lt;&gt;0),[4]PREMIOS_MASTER!$CQ23,""),IF($A25="TOTAL",SUM(INDIRECT("BD4:BD"&amp;ROW()-1)),""))</f>
        <v/>
      </c>
      <c r="BE25" s="7" t="str">
        <f ca="1">IF(AND($A25&lt;&gt;"",$A25&lt;&gt;"TOTAL"),IF(AND([4]PREMIOS_MASTER!$CS23&lt;&gt;"",[4]PREMIOS_MASTER!$CS23&lt;&gt;0),[4]PREMIOS_MASTER!$CS23,""),IF($A25="TOTAL",SUM(INDIRECT("BE4:BE"&amp;ROW()-1)),""))</f>
        <v/>
      </c>
      <c r="BF25" s="7" t="str">
        <f t="shared" ca="1" si="18"/>
        <v/>
      </c>
    </row>
    <row r="26" spans="1:58" x14ac:dyDescent="0.2">
      <c r="A26" s="12" t="str">
        <f>IF([4]PREMIOS_MASTER!$D24&lt;&gt;"",[4]PREMIOS_MASTER!$D24,IF(AND([4]PREMIOS_MASTER!$D24="",[4]PREMIOS_MASTER!$D25="",[4]PREMIOS_MASTER!$D23=""),"","TOTAL"))</f>
        <v/>
      </c>
      <c r="B26" s="7" t="str">
        <f ca="1">IF(AND($A26&lt;&gt;"",$A26&lt;&gt;"TOTAL"),IF(AND([4]PREMIOS_MASTER!$E24&lt;&gt;"",[4]PREMIOS_MASTER!$E24&lt;&gt;0),[4]PREMIOS_MASTER!$E24,""),IF($A26="TOTAL",SUM(INDIRECT("B4:B"&amp;ROW()-1)),""))</f>
        <v/>
      </c>
      <c r="C26" s="7" t="str">
        <f ca="1">IF(AND($A26&lt;&gt;"",$A26&lt;&gt;"TOTAL"),IF(AND([4]PREMIOS_MASTER!$G24&lt;&gt;"",[4]PREMIOS_MASTER!$G24&lt;&gt;0),[4]PREMIOS_MASTER!$G24,""),IF($A26="TOTAL",SUM(INDIRECT("C4:C"&amp;ROW()-1)),""))</f>
        <v/>
      </c>
      <c r="D26" s="7" t="str">
        <f t="shared" ca="1" si="0"/>
        <v/>
      </c>
      <c r="E26" s="7" t="str">
        <f ca="1">IF(AND($A26&lt;&gt;"",$A26&lt;&gt;"TOTAL"),IF(AND([4]PREMIOS_MASTER!$J24&lt;&gt;"",[4]PREMIOS_MASTER!$J24&lt;&gt;0),[4]PREMIOS_MASTER!$J24,""),IF($A26="TOTAL",SUM(INDIRECT("E4:E"&amp;ROW()-1)),""))</f>
        <v/>
      </c>
      <c r="F26" s="7" t="str">
        <f ca="1">IF(AND($A26&lt;&gt;"",$A26&lt;&gt;"TOTAL"),IF(AND([4]PREMIOS_MASTER!$L24&lt;&gt;"",[4]PREMIOS_MASTER!$L24&lt;&gt;0),[4]PREMIOS_MASTER!$L24,""),IF($A26="TOTAL",SUM(INDIRECT("F4:F"&amp;ROW()-1)),""))</f>
        <v/>
      </c>
      <c r="G26" s="7" t="str">
        <f t="shared" ca="1" si="1"/>
        <v/>
      </c>
      <c r="H26" s="7" t="str">
        <f ca="1">IF(AND($A26&lt;&gt;"",$A26&lt;&gt;"TOTAL"),IF(AND([4]PREMIOS_MASTER!$O24&lt;&gt;"",[4]PREMIOS_MASTER!$O24&lt;&gt;0),[4]PREMIOS_MASTER!$O24,""),IF($A26="TOTAL",SUM(INDIRECT("H4:H"&amp;ROW()-1)),""))</f>
        <v/>
      </c>
      <c r="I26" s="7" t="str">
        <f ca="1">IF(AND($A26&lt;&gt;"",$A26&lt;&gt;"TOTAL"),IF(AND([4]PREMIOS_MASTER!$Q24&lt;&gt;"",[4]PREMIOS_MASTER!$Q24&lt;&gt;0),[4]PREMIOS_MASTER!$Q24,""),IF($A26="TOTAL",SUM(INDIRECT("I4:I"&amp;ROW()-1)),""))</f>
        <v/>
      </c>
      <c r="J26" s="7" t="str">
        <f t="shared" ca="1" si="2"/>
        <v/>
      </c>
      <c r="K26" s="7" t="str">
        <f ca="1">IF(AND($A26&lt;&gt;"",$A26&lt;&gt;"TOTAL"),IF(AND([4]PREMIOS_MASTER!$T24&lt;&gt;"",[4]PREMIOS_MASTER!$T24&lt;&gt;0),[4]PREMIOS_MASTER!$T24,""),IF($A26="TOTAL",SUM(INDIRECT("K4:K"&amp;ROW()-1)),""))</f>
        <v/>
      </c>
      <c r="L26" s="7" t="str">
        <f ca="1">IF(AND($A26&lt;&gt;"",$A26&lt;&gt;"TOTAL"),IF(AND([4]PREMIOS_MASTER!$V24&lt;&gt;"",[4]PREMIOS_MASTER!$V24&lt;&gt;0),[4]PREMIOS_MASTER!$V24,""),IF($A26="TOTAL",SUM(INDIRECT("L4:L"&amp;ROW()-1)),""))</f>
        <v/>
      </c>
      <c r="M26" s="7" t="str">
        <f t="shared" ca="1" si="3"/>
        <v/>
      </c>
      <c r="N26" s="7" t="str">
        <f ca="1">IF(AND($A26&lt;&gt;"",$A26&lt;&gt;"TOTAL"),IF(AND([4]PREMIOS_MASTER!$Y24&lt;&gt;"",[4]PREMIOS_MASTER!$Y24&lt;&gt;0),[4]PREMIOS_MASTER!$Y24,""),IF($A26="TOTAL",SUM(INDIRECT("N4:N"&amp;ROW()-1)),""))</f>
        <v/>
      </c>
      <c r="O26" s="7" t="str">
        <f ca="1">IF(AND($A26&lt;&gt;"",$A26&lt;&gt;"TOTAL"),IF(AND([4]PREMIOS_MASTER!$AA24&lt;&gt;"",[4]PREMIOS_MASTER!$AA24&lt;&gt;0),[4]PREMIOS_MASTER!$AA24,""),IF($A26="TOTAL",SUM(INDIRECT("O4:O"&amp;ROW()-1)),""))</f>
        <v/>
      </c>
      <c r="P26" s="7" t="str">
        <f t="shared" ca="1" si="4"/>
        <v/>
      </c>
      <c r="Q26" s="7" t="str">
        <f ca="1">IF(AND($A26&lt;&gt;"",$A26&lt;&gt;"TOTAL"),IF(AND([4]PREMIOS_MASTER!$AD24&lt;&gt;"",[4]PREMIOS_MASTER!$AD24&lt;&gt;0),[4]PREMIOS_MASTER!$AD24,""),IF($A26="TOTAL",SUM(INDIRECT("Q4:Q"&amp;ROW()-1)),""))</f>
        <v/>
      </c>
      <c r="R26" s="7" t="str">
        <f ca="1">IF(AND($A26&lt;&gt;"",$A26&lt;&gt;"TOTAL"),IF(AND([4]PREMIOS_MASTER!$AF24&lt;&gt;"",[4]PREMIOS_MASTER!$AF24&lt;&gt;0),[4]PREMIOS_MASTER!$AF24,""),IF($A26="TOTAL",SUM(INDIRECT("R4:R"&amp;ROW()-1)),""))</f>
        <v/>
      </c>
      <c r="S26" s="7" t="str">
        <f t="shared" ca="1" si="5"/>
        <v/>
      </c>
      <c r="T26" s="7" t="str">
        <f ca="1">IF(AND($A26&lt;&gt;"",$A26&lt;&gt;"TOTAL"),IF(AND([4]PREMIOS_MASTER!$AI24&lt;&gt;"",[4]PREMIOS_MASTER!$AI24&lt;&gt;0),[4]PREMIOS_MASTER!$AI24,""),IF($A26="TOTAL",SUM(INDIRECT("T4:T"&amp;ROW()-1)),""))</f>
        <v/>
      </c>
      <c r="U26" s="7" t="str">
        <f ca="1">IF(AND($A26&lt;&gt;"",$A26&lt;&gt;"TOTAL"),IF(AND([4]PREMIOS_MASTER!$AK24&lt;&gt;"",[4]PREMIOS_MASTER!$AK24&lt;&gt;0),[4]PREMIOS_MASTER!$AK24,""),IF($A26="TOTAL",SUM(INDIRECT("U4:U"&amp;ROW()-1)),""))</f>
        <v/>
      </c>
      <c r="V26" s="7" t="str">
        <f t="shared" ca="1" si="6"/>
        <v/>
      </c>
      <c r="W26" s="7" t="str">
        <f ca="1">IF(AND($A26&lt;&gt;"",$A26&lt;&gt;"TOTAL"),IF(AND([4]PREMIOS_MASTER!$AN24&lt;&gt;"",[4]PREMIOS_MASTER!$AN24&lt;&gt;0),[4]PREMIOS_MASTER!$AN24,""),IF($A26="TOTAL",SUM(INDIRECT("W4:W"&amp;ROW()-1)),""))</f>
        <v/>
      </c>
      <c r="X26" s="7" t="str">
        <f ca="1">IF(AND($A26&lt;&gt;"",$A26&lt;&gt;"TOTAL"),IF(AND([4]PREMIOS_MASTER!$AP24&lt;&gt;"",[4]PREMIOS_MASTER!$AP24&lt;&gt;0),[4]PREMIOS_MASTER!$AP24,""),IF($A26="TOTAL",SUM(INDIRECT("X4:X"&amp;ROW()-1)),""))</f>
        <v/>
      </c>
      <c r="Y26" s="7" t="str">
        <f t="shared" ca="1" si="7"/>
        <v/>
      </c>
      <c r="Z26" s="7" t="str">
        <f ca="1">IF(AND($A26&lt;&gt;"",$A26&lt;&gt;"TOTAL"),IF(AND([4]PREMIOS_MASTER!$AS24&lt;&gt;"",[4]PREMIOS_MASTER!$AS24&lt;&gt;0),[4]PREMIOS_MASTER!$AS24,""),IF($A26="TOTAL",SUM(INDIRECT("Z4:Z"&amp;ROW()-1)),""))</f>
        <v/>
      </c>
      <c r="AA26" s="7" t="str">
        <f ca="1">IF(AND($A26&lt;&gt;"",$A26&lt;&gt;"TOTAL"),IF(AND([4]PREMIOS_MASTER!$AU24&lt;&gt;"",[4]PREMIOS_MASTER!$AU24&lt;&gt;0),[4]PREMIOS_MASTER!$AU24,""),IF($A26="TOTAL",SUM(INDIRECT("AA4:AA"&amp;ROW()-1)),""))</f>
        <v/>
      </c>
      <c r="AB26" s="7" t="str">
        <f t="shared" ca="1" si="8"/>
        <v/>
      </c>
      <c r="AC26" s="7" t="str">
        <f ca="1">IF(AND($A26&lt;&gt;"",$A26&lt;&gt;"TOTAL"),IF(AND([4]PREMIOS_MASTER!$AX24&lt;&gt;"",[4]PREMIOS_MASTER!$AX24&lt;&gt;0),[4]PREMIOS_MASTER!$AX24,""),IF($A26="TOTAL",SUM(INDIRECT("AC4:AC"&amp;ROW()-1)),""))</f>
        <v/>
      </c>
      <c r="AD26" s="7" t="str">
        <f ca="1">IF(AND($A26&lt;&gt;"",$A26&lt;&gt;"TOTAL"),IF(AND([4]PREMIOS_MASTER!$AZ24&lt;&gt;"",[4]PREMIOS_MASTER!$AZ24&lt;&gt;0),[4]PREMIOS_MASTER!$AZ24,""),IF($A26="TOTAL",SUM(INDIRECT("AD4:AD"&amp;ROW()-1)),""))</f>
        <v/>
      </c>
      <c r="AE26" s="7" t="str">
        <f t="shared" ca="1" si="9"/>
        <v/>
      </c>
      <c r="AF26" s="7" t="str">
        <f ca="1">IF(AND($A26&lt;&gt;"",$A26&lt;&gt;"TOTAL"),IF(AND([4]PREMIOS_MASTER!$BC24&lt;&gt;"",[4]PREMIOS_MASTER!$BC24&lt;&gt;0),[4]PREMIOS_MASTER!$BC24,""),IF($A26="TOTAL",SUM(INDIRECT("AF4:AF"&amp;ROW()-1)),""))</f>
        <v/>
      </c>
      <c r="AG26" s="7" t="str">
        <f ca="1">IF(AND($A26&lt;&gt;"",$A26&lt;&gt;"TOTAL"),IF(AND([4]PREMIOS_MASTER!$BE24&lt;&gt;"",[4]PREMIOS_MASTER!$BE24&lt;&gt;0),[4]PREMIOS_MASTER!$BE24,""),IF($A26="TOTAL",SUM(INDIRECT("AG4:AG"&amp;ROW()-1)),""))</f>
        <v/>
      </c>
      <c r="AH26" s="7" t="str">
        <f t="shared" ca="1" si="10"/>
        <v/>
      </c>
      <c r="AI26" s="7" t="str">
        <f ca="1">IF(AND($A26&lt;&gt;"",$A26&lt;&gt;"TOTAL"),IF(AND([4]PREMIOS_MASTER!$BH24&lt;&gt;"",[4]PREMIOS_MASTER!$BH24&lt;&gt;0),[4]PREMIOS_MASTER!$BH24,""),IF($A26="TOTAL",SUM(INDIRECT("AI4:AI"&amp;ROW()-1)),""))</f>
        <v/>
      </c>
      <c r="AJ26" s="7" t="str">
        <f ca="1">IF(AND($A26&lt;&gt;"",$A26&lt;&gt;"TOTAL"),IF(AND([4]PREMIOS_MASTER!$BJ24&lt;&gt;"",[4]PREMIOS_MASTER!$BJ24&lt;&gt;0),[4]PREMIOS_MASTER!$BJ24,""),IF($A26="TOTAL",SUM(INDIRECT("AJ4:AJ"&amp;ROW()-1)),""))</f>
        <v/>
      </c>
      <c r="AK26" s="7" t="str">
        <f t="shared" ca="1" si="11"/>
        <v/>
      </c>
      <c r="AL26" s="7" t="str">
        <f ca="1">IF(AND($A26&lt;&gt;"",$A26&lt;&gt;"TOTAL"),IF(AND([4]PREMIOS_MASTER!$BM24&lt;&gt;"",[4]PREMIOS_MASTER!$BM24&lt;&gt;0),[4]PREMIOS_MASTER!$BM24,""),IF($A26="TOTAL",SUM(INDIRECT("AL4:AL"&amp;ROW()-1)),""))</f>
        <v/>
      </c>
      <c r="AM26" s="7" t="str">
        <f ca="1">IF(AND($A26&lt;&gt;"",$A26&lt;&gt;"TOTAL"),IF(AND([4]PREMIOS_MASTER!$BO24&lt;&gt;"",[4]PREMIOS_MASTER!$BO24&lt;&gt;0),[4]PREMIOS_MASTER!$BO24,""),IF($A26="TOTAL",SUM(INDIRECT("AM4:AM"&amp;ROW()-1)),""))</f>
        <v/>
      </c>
      <c r="AN26" s="7" t="str">
        <f t="shared" ca="1" si="12"/>
        <v/>
      </c>
      <c r="AO26" s="7" t="str">
        <f ca="1">IF(AND($A26&lt;&gt;"",$A26&lt;&gt;"TOTAL"),IF(AND([4]PREMIOS_MASTER!$BR24&lt;&gt;"",[4]PREMIOS_MASTER!$BR24&lt;&gt;0),[4]PREMIOS_MASTER!$BR24,""),IF($A26="TOTAL",SUM(INDIRECT("AO4:AO"&amp;ROW()-1)),""))</f>
        <v/>
      </c>
      <c r="AP26" s="7" t="str">
        <f ca="1">IF(AND($A26&lt;&gt;"",$A26&lt;&gt;"TOTAL"),IF(AND([4]PREMIOS_MASTER!$BT24&lt;&gt;"",[4]PREMIOS_MASTER!$BT24&lt;&gt;0),[4]PREMIOS_MASTER!$BT24,""),IF($A26="TOTAL",SUM(INDIRECT("AP4:AP"&amp;ROW()-1)),""))</f>
        <v/>
      </c>
      <c r="AQ26" s="7" t="str">
        <f t="shared" ca="1" si="13"/>
        <v/>
      </c>
      <c r="AR26" s="7" t="str">
        <f ca="1">IF(AND($A26&lt;&gt;"",$A26&lt;&gt;"TOTAL"),IF(AND([4]PREMIOS_MASTER!$BW24&lt;&gt;"",[4]PREMIOS_MASTER!$BW24&lt;&gt;0),[4]PREMIOS_MASTER!$BW24,""),IF($A26="TOTAL",SUM(INDIRECT("AR4:AR"&amp;ROW()-1)),""))</f>
        <v/>
      </c>
      <c r="AS26" s="7" t="str">
        <f ca="1">IF(AND($A26&lt;&gt;"",$A26&lt;&gt;"TOTAL"),IF(AND([4]PREMIOS_MASTER!$BY24&lt;&gt;"",[4]PREMIOS_MASTER!$BY24&lt;&gt;0),[4]PREMIOS_MASTER!$BY24,""),IF($A26="TOTAL",SUM(INDIRECT("AS4:AS"&amp;ROW()-1)),""))</f>
        <v/>
      </c>
      <c r="AT26" s="7" t="str">
        <f t="shared" ca="1" si="14"/>
        <v/>
      </c>
      <c r="AU26" s="7" t="str">
        <f ca="1">IF(AND($A26&lt;&gt;"",$A26&lt;&gt;"TOTAL"),IF(AND([4]PREMIOS_MASTER!$CB24&lt;&gt;"",[4]PREMIOS_MASTER!$CB24&lt;&gt;0),[4]PREMIOS_MASTER!$CB24,""),IF($A26="TOTAL",SUM(INDIRECT("AU4:AU"&amp;ROW()-1)),""))</f>
        <v/>
      </c>
      <c r="AV26" s="7" t="str">
        <f ca="1">IF(AND($A26&lt;&gt;"",$A26&lt;&gt;"TOTAL"),IF(AND([4]PREMIOS_MASTER!$CD24&lt;&gt;"",[4]PREMIOS_MASTER!$CD24&lt;&gt;0),[4]PREMIOS_MASTER!$CD24,""),IF($A26="TOTAL",SUM(INDIRECT("AV4:AV"&amp;ROW()-1)),""))</f>
        <v/>
      </c>
      <c r="AW26" s="7" t="str">
        <f t="shared" ca="1" si="15"/>
        <v/>
      </c>
      <c r="AX26" s="7" t="str">
        <f ca="1">IF(AND($A26&lt;&gt;"",$A26&lt;&gt;"TOTAL"),IF(AND([4]PREMIOS_MASTER!$CG24&lt;&gt;"",[4]PREMIOS_MASTER!$CG24&lt;&gt;0),[4]PREMIOS_MASTER!$CG24,""),IF($A26="TOTAL",SUM(INDIRECT("AX4:AX"&amp;ROW()-1)),""))</f>
        <v/>
      </c>
      <c r="AY26" s="7" t="str">
        <f ca="1">IF(AND($A26&lt;&gt;"",$A26&lt;&gt;"TOTAL"),IF(AND([4]PREMIOS_MASTER!$CI24&lt;&gt;"",[4]PREMIOS_MASTER!$CI24&lt;&gt;0),[4]PREMIOS_MASTER!$CI24,""),IF($A26="TOTAL",SUM(INDIRECT("AY4:AY"&amp;ROW()-1)),""))</f>
        <v/>
      </c>
      <c r="AZ26" s="7" t="str">
        <f t="shared" ca="1" si="16"/>
        <v/>
      </c>
      <c r="BA26" s="7" t="str">
        <f ca="1">IF(AND($A26&lt;&gt;"",$A26&lt;&gt;"TOTAL"),IF(AND([4]PREMIOS_MASTER!$CL24&lt;&gt;"",[4]PREMIOS_MASTER!$CL24&lt;&gt;0),[4]PREMIOS_MASTER!$CL24,""),IF($A26="TOTAL",SUM(INDIRECT("BA4:BA"&amp;ROW()-1)),""))</f>
        <v/>
      </c>
      <c r="BB26" s="7" t="str">
        <f ca="1">IF(AND($A26&lt;&gt;"",$A26&lt;&gt;"TOTAL"),IF(AND([4]PREMIOS_MASTER!$CN24&lt;&gt;"",[4]PREMIOS_MASTER!$CN24&lt;&gt;0),[4]PREMIOS_MASTER!$CN24,""),IF($A26="TOTAL",SUM(INDIRECT("BB4:BB"&amp;ROW()-1)),""))</f>
        <v/>
      </c>
      <c r="BC26" s="7" t="str">
        <f t="shared" ca="1" si="17"/>
        <v/>
      </c>
      <c r="BD26" s="7" t="str">
        <f ca="1">IF(AND($A26&lt;&gt;"",$A26&lt;&gt;"TOTAL"),IF(AND([4]PREMIOS_MASTER!$CQ24&lt;&gt;"",[4]PREMIOS_MASTER!$CQ24&lt;&gt;0),[4]PREMIOS_MASTER!$CQ24,""),IF($A26="TOTAL",SUM(INDIRECT("BD4:BD"&amp;ROW()-1)),""))</f>
        <v/>
      </c>
      <c r="BE26" s="7" t="str">
        <f ca="1">IF(AND($A26&lt;&gt;"",$A26&lt;&gt;"TOTAL"),IF(AND([4]PREMIOS_MASTER!$CS24&lt;&gt;"",[4]PREMIOS_MASTER!$CS24&lt;&gt;0),[4]PREMIOS_MASTER!$CS24,""),IF($A26="TOTAL",SUM(INDIRECT("BE4:BE"&amp;ROW()-1)),""))</f>
        <v/>
      </c>
      <c r="BF26" s="7" t="str">
        <f t="shared" ca="1" si="18"/>
        <v/>
      </c>
    </row>
    <row r="27" spans="1:58" x14ac:dyDescent="0.2">
      <c r="A27" s="12" t="str">
        <f>IF([4]PREMIOS_MASTER!$D25&lt;&gt;"",[4]PREMIOS_MASTER!$D25,IF(AND([4]PREMIOS_MASTER!$D25="",[4]PREMIOS_MASTER!$D26="",[4]PREMIOS_MASTER!$D24=""),"","TOTAL"))</f>
        <v/>
      </c>
      <c r="B27" s="7" t="str">
        <f ca="1">IF(AND($A27&lt;&gt;"",$A27&lt;&gt;"TOTAL"),IF(AND([4]PREMIOS_MASTER!$E25&lt;&gt;"",[4]PREMIOS_MASTER!$E25&lt;&gt;0),[4]PREMIOS_MASTER!$E25,""),IF($A27="TOTAL",SUM(INDIRECT("B4:B"&amp;ROW()-1)),""))</f>
        <v/>
      </c>
      <c r="C27" s="7" t="str">
        <f ca="1">IF(AND($A27&lt;&gt;"",$A27&lt;&gt;"TOTAL"),IF(AND([4]PREMIOS_MASTER!$G25&lt;&gt;"",[4]PREMIOS_MASTER!$G25&lt;&gt;0),[4]PREMIOS_MASTER!$G25,""),IF($A27="TOTAL",SUM(INDIRECT("C4:C"&amp;ROW()-1)),""))</f>
        <v/>
      </c>
      <c r="D27" s="7" t="str">
        <f t="shared" ca="1" si="0"/>
        <v/>
      </c>
      <c r="E27" s="7" t="str">
        <f ca="1">IF(AND($A27&lt;&gt;"",$A27&lt;&gt;"TOTAL"),IF(AND([4]PREMIOS_MASTER!$J25&lt;&gt;"",[4]PREMIOS_MASTER!$J25&lt;&gt;0),[4]PREMIOS_MASTER!$J25,""),IF($A27="TOTAL",SUM(INDIRECT("E4:E"&amp;ROW()-1)),""))</f>
        <v/>
      </c>
      <c r="F27" s="7" t="str">
        <f ca="1">IF(AND($A27&lt;&gt;"",$A27&lt;&gt;"TOTAL"),IF(AND([4]PREMIOS_MASTER!$L25&lt;&gt;"",[4]PREMIOS_MASTER!$L25&lt;&gt;0),[4]PREMIOS_MASTER!$L25,""),IF($A27="TOTAL",SUM(INDIRECT("F4:F"&amp;ROW()-1)),""))</f>
        <v/>
      </c>
      <c r="G27" s="7" t="str">
        <f t="shared" ca="1" si="1"/>
        <v/>
      </c>
      <c r="H27" s="7" t="str">
        <f ca="1">IF(AND($A27&lt;&gt;"",$A27&lt;&gt;"TOTAL"),IF(AND([4]PREMIOS_MASTER!$O25&lt;&gt;"",[4]PREMIOS_MASTER!$O25&lt;&gt;0),[4]PREMIOS_MASTER!$O25,""),IF($A27="TOTAL",SUM(INDIRECT("H4:H"&amp;ROW()-1)),""))</f>
        <v/>
      </c>
      <c r="I27" s="7" t="str">
        <f ca="1">IF(AND($A27&lt;&gt;"",$A27&lt;&gt;"TOTAL"),IF(AND([4]PREMIOS_MASTER!$Q25&lt;&gt;"",[4]PREMIOS_MASTER!$Q25&lt;&gt;0),[4]PREMIOS_MASTER!$Q25,""),IF($A27="TOTAL",SUM(INDIRECT("I4:I"&amp;ROW()-1)),""))</f>
        <v/>
      </c>
      <c r="J27" s="7" t="str">
        <f t="shared" ca="1" si="2"/>
        <v/>
      </c>
      <c r="K27" s="7" t="str">
        <f ca="1">IF(AND($A27&lt;&gt;"",$A27&lt;&gt;"TOTAL"),IF(AND([4]PREMIOS_MASTER!$T25&lt;&gt;"",[4]PREMIOS_MASTER!$T25&lt;&gt;0),[4]PREMIOS_MASTER!$T25,""),IF($A27="TOTAL",SUM(INDIRECT("K4:K"&amp;ROW()-1)),""))</f>
        <v/>
      </c>
      <c r="L27" s="7" t="str">
        <f ca="1">IF(AND($A27&lt;&gt;"",$A27&lt;&gt;"TOTAL"),IF(AND([4]PREMIOS_MASTER!$V25&lt;&gt;"",[4]PREMIOS_MASTER!$V25&lt;&gt;0),[4]PREMIOS_MASTER!$V25,""),IF($A27="TOTAL",SUM(INDIRECT("L4:L"&amp;ROW()-1)),""))</f>
        <v/>
      </c>
      <c r="M27" s="7" t="str">
        <f t="shared" ca="1" si="3"/>
        <v/>
      </c>
      <c r="N27" s="7" t="str">
        <f ca="1">IF(AND($A27&lt;&gt;"",$A27&lt;&gt;"TOTAL"),IF(AND([4]PREMIOS_MASTER!$Y25&lt;&gt;"",[4]PREMIOS_MASTER!$Y25&lt;&gt;0),[4]PREMIOS_MASTER!$Y25,""),IF($A27="TOTAL",SUM(INDIRECT("N4:N"&amp;ROW()-1)),""))</f>
        <v/>
      </c>
      <c r="O27" s="7" t="str">
        <f ca="1">IF(AND($A27&lt;&gt;"",$A27&lt;&gt;"TOTAL"),IF(AND([4]PREMIOS_MASTER!$AA25&lt;&gt;"",[4]PREMIOS_MASTER!$AA25&lt;&gt;0),[4]PREMIOS_MASTER!$AA25,""),IF($A27="TOTAL",SUM(INDIRECT("O4:O"&amp;ROW()-1)),""))</f>
        <v/>
      </c>
      <c r="P27" s="7" t="str">
        <f t="shared" ca="1" si="4"/>
        <v/>
      </c>
      <c r="Q27" s="7" t="str">
        <f ca="1">IF(AND($A27&lt;&gt;"",$A27&lt;&gt;"TOTAL"),IF(AND([4]PREMIOS_MASTER!$AD25&lt;&gt;"",[4]PREMIOS_MASTER!$AD25&lt;&gt;0),[4]PREMIOS_MASTER!$AD25,""),IF($A27="TOTAL",SUM(INDIRECT("Q4:Q"&amp;ROW()-1)),""))</f>
        <v/>
      </c>
      <c r="R27" s="7" t="str">
        <f ca="1">IF(AND($A27&lt;&gt;"",$A27&lt;&gt;"TOTAL"),IF(AND([4]PREMIOS_MASTER!$AF25&lt;&gt;"",[4]PREMIOS_MASTER!$AF25&lt;&gt;0),[4]PREMIOS_MASTER!$AF25,""),IF($A27="TOTAL",SUM(INDIRECT("R4:R"&amp;ROW()-1)),""))</f>
        <v/>
      </c>
      <c r="S27" s="7" t="str">
        <f t="shared" ca="1" si="5"/>
        <v/>
      </c>
      <c r="T27" s="7" t="str">
        <f ca="1">IF(AND($A27&lt;&gt;"",$A27&lt;&gt;"TOTAL"),IF(AND([4]PREMIOS_MASTER!$AI25&lt;&gt;"",[4]PREMIOS_MASTER!$AI25&lt;&gt;0),[4]PREMIOS_MASTER!$AI25,""),IF($A27="TOTAL",SUM(INDIRECT("T4:T"&amp;ROW()-1)),""))</f>
        <v/>
      </c>
      <c r="U27" s="7" t="str">
        <f ca="1">IF(AND($A27&lt;&gt;"",$A27&lt;&gt;"TOTAL"),IF(AND([4]PREMIOS_MASTER!$AK25&lt;&gt;"",[4]PREMIOS_MASTER!$AK25&lt;&gt;0),[4]PREMIOS_MASTER!$AK25,""),IF($A27="TOTAL",SUM(INDIRECT("U4:U"&amp;ROW()-1)),""))</f>
        <v/>
      </c>
      <c r="V27" s="7" t="str">
        <f t="shared" ca="1" si="6"/>
        <v/>
      </c>
      <c r="W27" s="7" t="str">
        <f ca="1">IF(AND($A27&lt;&gt;"",$A27&lt;&gt;"TOTAL"),IF(AND([4]PREMIOS_MASTER!$AN25&lt;&gt;"",[4]PREMIOS_MASTER!$AN25&lt;&gt;0),[4]PREMIOS_MASTER!$AN25,""),IF($A27="TOTAL",SUM(INDIRECT("W4:W"&amp;ROW()-1)),""))</f>
        <v/>
      </c>
      <c r="X27" s="7" t="str">
        <f ca="1">IF(AND($A27&lt;&gt;"",$A27&lt;&gt;"TOTAL"),IF(AND([4]PREMIOS_MASTER!$AP25&lt;&gt;"",[4]PREMIOS_MASTER!$AP25&lt;&gt;0),[4]PREMIOS_MASTER!$AP25,""),IF($A27="TOTAL",SUM(INDIRECT("X4:X"&amp;ROW()-1)),""))</f>
        <v/>
      </c>
      <c r="Y27" s="7" t="str">
        <f t="shared" ca="1" si="7"/>
        <v/>
      </c>
      <c r="Z27" s="7" t="str">
        <f ca="1">IF(AND($A27&lt;&gt;"",$A27&lt;&gt;"TOTAL"),IF(AND([4]PREMIOS_MASTER!$AS25&lt;&gt;"",[4]PREMIOS_MASTER!$AS25&lt;&gt;0),[4]PREMIOS_MASTER!$AS25,""),IF($A27="TOTAL",SUM(INDIRECT("Z4:Z"&amp;ROW()-1)),""))</f>
        <v/>
      </c>
      <c r="AA27" s="7" t="str">
        <f ca="1">IF(AND($A27&lt;&gt;"",$A27&lt;&gt;"TOTAL"),IF(AND([4]PREMIOS_MASTER!$AU25&lt;&gt;"",[4]PREMIOS_MASTER!$AU25&lt;&gt;0),[4]PREMIOS_MASTER!$AU25,""),IF($A27="TOTAL",SUM(INDIRECT("AA4:AA"&amp;ROW()-1)),""))</f>
        <v/>
      </c>
      <c r="AB27" s="7" t="str">
        <f t="shared" ca="1" si="8"/>
        <v/>
      </c>
      <c r="AC27" s="7" t="str">
        <f ca="1">IF(AND($A27&lt;&gt;"",$A27&lt;&gt;"TOTAL"),IF(AND([4]PREMIOS_MASTER!$AX25&lt;&gt;"",[4]PREMIOS_MASTER!$AX25&lt;&gt;0),[4]PREMIOS_MASTER!$AX25,""),IF($A27="TOTAL",SUM(INDIRECT("AC4:AC"&amp;ROW()-1)),""))</f>
        <v/>
      </c>
      <c r="AD27" s="7" t="str">
        <f ca="1">IF(AND($A27&lt;&gt;"",$A27&lt;&gt;"TOTAL"),IF(AND([4]PREMIOS_MASTER!$AZ25&lt;&gt;"",[4]PREMIOS_MASTER!$AZ25&lt;&gt;0),[4]PREMIOS_MASTER!$AZ25,""),IF($A27="TOTAL",SUM(INDIRECT("AD4:AD"&amp;ROW()-1)),""))</f>
        <v/>
      </c>
      <c r="AE27" s="7" t="str">
        <f t="shared" ca="1" si="9"/>
        <v/>
      </c>
      <c r="AF27" s="7" t="str">
        <f ca="1">IF(AND($A27&lt;&gt;"",$A27&lt;&gt;"TOTAL"),IF(AND([4]PREMIOS_MASTER!$BC25&lt;&gt;"",[4]PREMIOS_MASTER!$BC25&lt;&gt;0),[4]PREMIOS_MASTER!$BC25,""),IF($A27="TOTAL",SUM(INDIRECT("AF4:AF"&amp;ROW()-1)),""))</f>
        <v/>
      </c>
      <c r="AG27" s="7" t="str">
        <f ca="1">IF(AND($A27&lt;&gt;"",$A27&lt;&gt;"TOTAL"),IF(AND([4]PREMIOS_MASTER!$BE25&lt;&gt;"",[4]PREMIOS_MASTER!$BE25&lt;&gt;0),[4]PREMIOS_MASTER!$BE25,""),IF($A27="TOTAL",SUM(INDIRECT("AG4:AG"&amp;ROW()-1)),""))</f>
        <v/>
      </c>
      <c r="AH27" s="7" t="str">
        <f t="shared" ca="1" si="10"/>
        <v/>
      </c>
      <c r="AI27" s="7" t="str">
        <f ca="1">IF(AND($A27&lt;&gt;"",$A27&lt;&gt;"TOTAL"),IF(AND([4]PREMIOS_MASTER!$BH25&lt;&gt;"",[4]PREMIOS_MASTER!$BH25&lt;&gt;0),[4]PREMIOS_MASTER!$BH25,""),IF($A27="TOTAL",SUM(INDIRECT("AI4:AI"&amp;ROW()-1)),""))</f>
        <v/>
      </c>
      <c r="AJ27" s="7" t="str">
        <f ca="1">IF(AND($A27&lt;&gt;"",$A27&lt;&gt;"TOTAL"),IF(AND([4]PREMIOS_MASTER!$BJ25&lt;&gt;"",[4]PREMIOS_MASTER!$BJ25&lt;&gt;0),[4]PREMIOS_MASTER!$BJ25,""),IF($A27="TOTAL",SUM(INDIRECT("AJ4:AJ"&amp;ROW()-1)),""))</f>
        <v/>
      </c>
      <c r="AK27" s="7" t="str">
        <f t="shared" ca="1" si="11"/>
        <v/>
      </c>
      <c r="AL27" s="7" t="str">
        <f ca="1">IF(AND($A27&lt;&gt;"",$A27&lt;&gt;"TOTAL"),IF(AND([4]PREMIOS_MASTER!$BM25&lt;&gt;"",[4]PREMIOS_MASTER!$BM25&lt;&gt;0),[4]PREMIOS_MASTER!$BM25,""),IF($A27="TOTAL",SUM(INDIRECT("AL4:AL"&amp;ROW()-1)),""))</f>
        <v/>
      </c>
      <c r="AM27" s="7" t="str">
        <f ca="1">IF(AND($A27&lt;&gt;"",$A27&lt;&gt;"TOTAL"),IF(AND([4]PREMIOS_MASTER!$BO25&lt;&gt;"",[4]PREMIOS_MASTER!$BO25&lt;&gt;0),[4]PREMIOS_MASTER!$BO25,""),IF($A27="TOTAL",SUM(INDIRECT("AM4:AM"&amp;ROW()-1)),""))</f>
        <v/>
      </c>
      <c r="AN27" s="7" t="str">
        <f t="shared" ca="1" si="12"/>
        <v/>
      </c>
      <c r="AO27" s="7" t="str">
        <f ca="1">IF(AND($A27&lt;&gt;"",$A27&lt;&gt;"TOTAL"),IF(AND([4]PREMIOS_MASTER!$BR25&lt;&gt;"",[4]PREMIOS_MASTER!$BR25&lt;&gt;0),[4]PREMIOS_MASTER!$BR25,""),IF($A27="TOTAL",SUM(INDIRECT("AO4:AO"&amp;ROW()-1)),""))</f>
        <v/>
      </c>
      <c r="AP27" s="7" t="str">
        <f ca="1">IF(AND($A27&lt;&gt;"",$A27&lt;&gt;"TOTAL"),IF(AND([4]PREMIOS_MASTER!$BT25&lt;&gt;"",[4]PREMIOS_MASTER!$BT25&lt;&gt;0),[4]PREMIOS_MASTER!$BT25,""),IF($A27="TOTAL",SUM(INDIRECT("AP4:AP"&amp;ROW()-1)),""))</f>
        <v/>
      </c>
      <c r="AQ27" s="7" t="str">
        <f t="shared" ca="1" si="13"/>
        <v/>
      </c>
      <c r="AR27" s="7" t="str">
        <f ca="1">IF(AND($A27&lt;&gt;"",$A27&lt;&gt;"TOTAL"),IF(AND([4]PREMIOS_MASTER!$BW25&lt;&gt;"",[4]PREMIOS_MASTER!$BW25&lt;&gt;0),[4]PREMIOS_MASTER!$BW25,""),IF($A27="TOTAL",SUM(INDIRECT("AR4:AR"&amp;ROW()-1)),""))</f>
        <v/>
      </c>
      <c r="AS27" s="7" t="str">
        <f ca="1">IF(AND($A27&lt;&gt;"",$A27&lt;&gt;"TOTAL"),IF(AND([4]PREMIOS_MASTER!$BY25&lt;&gt;"",[4]PREMIOS_MASTER!$BY25&lt;&gt;0),[4]PREMIOS_MASTER!$BY25,""),IF($A27="TOTAL",SUM(INDIRECT("AS4:AS"&amp;ROW()-1)),""))</f>
        <v/>
      </c>
      <c r="AT27" s="7" t="str">
        <f t="shared" ca="1" si="14"/>
        <v/>
      </c>
      <c r="AU27" s="7" t="str">
        <f ca="1">IF(AND($A27&lt;&gt;"",$A27&lt;&gt;"TOTAL"),IF(AND([4]PREMIOS_MASTER!$CB25&lt;&gt;"",[4]PREMIOS_MASTER!$CB25&lt;&gt;0),[4]PREMIOS_MASTER!$CB25,""),IF($A27="TOTAL",SUM(INDIRECT("AU4:AU"&amp;ROW()-1)),""))</f>
        <v/>
      </c>
      <c r="AV27" s="7" t="str">
        <f ca="1">IF(AND($A27&lt;&gt;"",$A27&lt;&gt;"TOTAL"),IF(AND([4]PREMIOS_MASTER!$CD25&lt;&gt;"",[4]PREMIOS_MASTER!$CD25&lt;&gt;0),[4]PREMIOS_MASTER!$CD25,""),IF($A27="TOTAL",SUM(INDIRECT("AV4:AV"&amp;ROW()-1)),""))</f>
        <v/>
      </c>
      <c r="AW27" s="7" t="str">
        <f t="shared" ca="1" si="15"/>
        <v/>
      </c>
      <c r="AX27" s="7" t="str">
        <f ca="1">IF(AND($A27&lt;&gt;"",$A27&lt;&gt;"TOTAL"),IF(AND([4]PREMIOS_MASTER!$CG25&lt;&gt;"",[4]PREMIOS_MASTER!$CG25&lt;&gt;0),[4]PREMIOS_MASTER!$CG25,""),IF($A27="TOTAL",SUM(INDIRECT("AX4:AX"&amp;ROW()-1)),""))</f>
        <v/>
      </c>
      <c r="AY27" s="7" t="str">
        <f ca="1">IF(AND($A27&lt;&gt;"",$A27&lt;&gt;"TOTAL"),IF(AND([4]PREMIOS_MASTER!$CI25&lt;&gt;"",[4]PREMIOS_MASTER!$CI25&lt;&gt;0),[4]PREMIOS_MASTER!$CI25,""),IF($A27="TOTAL",SUM(INDIRECT("AY4:AY"&amp;ROW()-1)),""))</f>
        <v/>
      </c>
      <c r="AZ27" s="7" t="str">
        <f t="shared" ca="1" si="16"/>
        <v/>
      </c>
      <c r="BA27" s="7" t="str">
        <f ca="1">IF(AND($A27&lt;&gt;"",$A27&lt;&gt;"TOTAL"),IF(AND([4]PREMIOS_MASTER!$CL25&lt;&gt;"",[4]PREMIOS_MASTER!$CL25&lt;&gt;0),[4]PREMIOS_MASTER!$CL25,""),IF($A27="TOTAL",SUM(INDIRECT("BA4:BA"&amp;ROW()-1)),""))</f>
        <v/>
      </c>
      <c r="BB27" s="7" t="str">
        <f ca="1">IF(AND($A27&lt;&gt;"",$A27&lt;&gt;"TOTAL"),IF(AND([4]PREMIOS_MASTER!$CN25&lt;&gt;"",[4]PREMIOS_MASTER!$CN25&lt;&gt;0),[4]PREMIOS_MASTER!$CN25,""),IF($A27="TOTAL",SUM(INDIRECT("BB4:BB"&amp;ROW()-1)),""))</f>
        <v/>
      </c>
      <c r="BC27" s="7" t="str">
        <f t="shared" ca="1" si="17"/>
        <v/>
      </c>
      <c r="BD27" s="7" t="str">
        <f ca="1">IF(AND($A27&lt;&gt;"",$A27&lt;&gt;"TOTAL"),IF(AND([4]PREMIOS_MASTER!$CQ25&lt;&gt;"",[4]PREMIOS_MASTER!$CQ25&lt;&gt;0),[4]PREMIOS_MASTER!$CQ25,""),IF($A27="TOTAL",SUM(INDIRECT("BD4:BD"&amp;ROW()-1)),""))</f>
        <v/>
      </c>
      <c r="BE27" s="7" t="str">
        <f ca="1">IF(AND($A27&lt;&gt;"",$A27&lt;&gt;"TOTAL"),IF(AND([4]PREMIOS_MASTER!$CS25&lt;&gt;"",[4]PREMIOS_MASTER!$CS25&lt;&gt;0),[4]PREMIOS_MASTER!$CS25,""),IF($A27="TOTAL",SUM(INDIRECT("BE4:BE"&amp;ROW()-1)),""))</f>
        <v/>
      </c>
      <c r="BF27" s="7" t="str">
        <f t="shared" ca="1" si="18"/>
        <v/>
      </c>
    </row>
    <row r="28" spans="1:58" x14ac:dyDescent="0.2">
      <c r="A28" s="12" t="str">
        <f>IF([4]PREMIOS_MASTER!$D26&lt;&gt;"",[4]PREMIOS_MASTER!$D26,IF(AND([4]PREMIOS_MASTER!$D26="",[4]PREMIOS_MASTER!$D27="",[4]PREMIOS_MASTER!$D25=""),"","TOTAL"))</f>
        <v/>
      </c>
      <c r="B28" s="7" t="str">
        <f ca="1">IF(AND($A28&lt;&gt;"",$A28&lt;&gt;"TOTAL"),IF(AND([4]PREMIOS_MASTER!$E26&lt;&gt;"",[4]PREMIOS_MASTER!$E26&lt;&gt;0),[4]PREMIOS_MASTER!$E26,""),IF($A28="TOTAL",SUM(INDIRECT("B4:B"&amp;ROW()-1)),""))</f>
        <v/>
      </c>
      <c r="C28" s="7" t="str">
        <f ca="1">IF(AND($A28&lt;&gt;"",$A28&lt;&gt;"TOTAL"),IF(AND([4]PREMIOS_MASTER!$G26&lt;&gt;"",[4]PREMIOS_MASTER!$G26&lt;&gt;0),[4]PREMIOS_MASTER!$G26,""),IF($A28="TOTAL",SUM(INDIRECT("C4:C"&amp;ROW()-1)),""))</f>
        <v/>
      </c>
      <c r="D28" s="7" t="str">
        <f t="shared" ca="1" si="0"/>
        <v/>
      </c>
      <c r="E28" s="7" t="str">
        <f ca="1">IF(AND($A28&lt;&gt;"",$A28&lt;&gt;"TOTAL"),IF(AND([4]PREMIOS_MASTER!$J26&lt;&gt;"",[4]PREMIOS_MASTER!$J26&lt;&gt;0),[4]PREMIOS_MASTER!$J26,""),IF($A28="TOTAL",SUM(INDIRECT("E4:E"&amp;ROW()-1)),""))</f>
        <v/>
      </c>
      <c r="F28" s="7" t="str">
        <f ca="1">IF(AND($A28&lt;&gt;"",$A28&lt;&gt;"TOTAL"),IF(AND([4]PREMIOS_MASTER!$L26&lt;&gt;"",[4]PREMIOS_MASTER!$L26&lt;&gt;0),[4]PREMIOS_MASTER!$L26,""),IF($A28="TOTAL",SUM(INDIRECT("F4:F"&amp;ROW()-1)),""))</f>
        <v/>
      </c>
      <c r="G28" s="7" t="str">
        <f t="shared" ca="1" si="1"/>
        <v/>
      </c>
      <c r="H28" s="7" t="str">
        <f ca="1">IF(AND($A28&lt;&gt;"",$A28&lt;&gt;"TOTAL"),IF(AND([4]PREMIOS_MASTER!$O26&lt;&gt;"",[4]PREMIOS_MASTER!$O26&lt;&gt;0),[4]PREMIOS_MASTER!$O26,""),IF($A28="TOTAL",SUM(INDIRECT("H4:H"&amp;ROW()-1)),""))</f>
        <v/>
      </c>
      <c r="I28" s="7" t="str">
        <f ca="1">IF(AND($A28&lt;&gt;"",$A28&lt;&gt;"TOTAL"),IF(AND([4]PREMIOS_MASTER!$Q26&lt;&gt;"",[4]PREMIOS_MASTER!$Q26&lt;&gt;0),[4]PREMIOS_MASTER!$Q26,""),IF($A28="TOTAL",SUM(INDIRECT("I4:I"&amp;ROW()-1)),""))</f>
        <v/>
      </c>
      <c r="J28" s="7" t="str">
        <f t="shared" ca="1" si="2"/>
        <v/>
      </c>
      <c r="K28" s="7" t="str">
        <f ca="1">IF(AND($A28&lt;&gt;"",$A28&lt;&gt;"TOTAL"),IF(AND([4]PREMIOS_MASTER!$T26&lt;&gt;"",[4]PREMIOS_MASTER!$T26&lt;&gt;0),[4]PREMIOS_MASTER!$T26,""),IF($A28="TOTAL",SUM(INDIRECT("K4:K"&amp;ROW()-1)),""))</f>
        <v/>
      </c>
      <c r="L28" s="7" t="str">
        <f ca="1">IF(AND($A28&lt;&gt;"",$A28&lt;&gt;"TOTAL"),IF(AND([4]PREMIOS_MASTER!$V26&lt;&gt;"",[4]PREMIOS_MASTER!$V26&lt;&gt;0),[4]PREMIOS_MASTER!$V26,""),IF($A28="TOTAL",SUM(INDIRECT("L4:L"&amp;ROW()-1)),""))</f>
        <v/>
      </c>
      <c r="M28" s="7" t="str">
        <f t="shared" ca="1" si="3"/>
        <v/>
      </c>
      <c r="N28" s="7" t="str">
        <f ca="1">IF(AND($A28&lt;&gt;"",$A28&lt;&gt;"TOTAL"),IF(AND([4]PREMIOS_MASTER!$Y26&lt;&gt;"",[4]PREMIOS_MASTER!$Y26&lt;&gt;0),[4]PREMIOS_MASTER!$Y26,""),IF($A28="TOTAL",SUM(INDIRECT("N4:N"&amp;ROW()-1)),""))</f>
        <v/>
      </c>
      <c r="O28" s="7" t="str">
        <f ca="1">IF(AND($A28&lt;&gt;"",$A28&lt;&gt;"TOTAL"),IF(AND([4]PREMIOS_MASTER!$AA26&lt;&gt;"",[4]PREMIOS_MASTER!$AA26&lt;&gt;0),[4]PREMIOS_MASTER!$AA26,""),IF($A28="TOTAL",SUM(INDIRECT("O4:O"&amp;ROW()-1)),""))</f>
        <v/>
      </c>
      <c r="P28" s="7" t="str">
        <f t="shared" ca="1" si="4"/>
        <v/>
      </c>
      <c r="Q28" s="7" t="str">
        <f ca="1">IF(AND($A28&lt;&gt;"",$A28&lt;&gt;"TOTAL"),IF(AND([4]PREMIOS_MASTER!$AD26&lt;&gt;"",[4]PREMIOS_MASTER!$AD26&lt;&gt;0),[4]PREMIOS_MASTER!$AD26,""),IF($A28="TOTAL",SUM(INDIRECT("Q4:Q"&amp;ROW()-1)),""))</f>
        <v/>
      </c>
      <c r="R28" s="7" t="str">
        <f ca="1">IF(AND($A28&lt;&gt;"",$A28&lt;&gt;"TOTAL"),IF(AND([4]PREMIOS_MASTER!$AF26&lt;&gt;"",[4]PREMIOS_MASTER!$AF26&lt;&gt;0),[4]PREMIOS_MASTER!$AF26,""),IF($A28="TOTAL",SUM(INDIRECT("R4:R"&amp;ROW()-1)),""))</f>
        <v/>
      </c>
      <c r="S28" s="7" t="str">
        <f t="shared" ca="1" si="5"/>
        <v/>
      </c>
      <c r="T28" s="7" t="str">
        <f ca="1">IF(AND($A28&lt;&gt;"",$A28&lt;&gt;"TOTAL"),IF(AND([4]PREMIOS_MASTER!$AI26&lt;&gt;"",[4]PREMIOS_MASTER!$AI26&lt;&gt;0),[4]PREMIOS_MASTER!$AI26,""),IF($A28="TOTAL",SUM(INDIRECT("T4:T"&amp;ROW()-1)),""))</f>
        <v/>
      </c>
      <c r="U28" s="7" t="str">
        <f ca="1">IF(AND($A28&lt;&gt;"",$A28&lt;&gt;"TOTAL"),IF(AND([4]PREMIOS_MASTER!$AK26&lt;&gt;"",[4]PREMIOS_MASTER!$AK26&lt;&gt;0),[4]PREMIOS_MASTER!$AK26,""),IF($A28="TOTAL",SUM(INDIRECT("U4:U"&amp;ROW()-1)),""))</f>
        <v/>
      </c>
      <c r="V28" s="7" t="str">
        <f t="shared" ca="1" si="6"/>
        <v/>
      </c>
      <c r="W28" s="7" t="str">
        <f ca="1">IF(AND($A28&lt;&gt;"",$A28&lt;&gt;"TOTAL"),IF(AND([4]PREMIOS_MASTER!$AN26&lt;&gt;"",[4]PREMIOS_MASTER!$AN26&lt;&gt;0),[4]PREMIOS_MASTER!$AN26,""),IF($A28="TOTAL",SUM(INDIRECT("W4:W"&amp;ROW()-1)),""))</f>
        <v/>
      </c>
      <c r="X28" s="7" t="str">
        <f ca="1">IF(AND($A28&lt;&gt;"",$A28&lt;&gt;"TOTAL"),IF(AND([4]PREMIOS_MASTER!$AP26&lt;&gt;"",[4]PREMIOS_MASTER!$AP26&lt;&gt;0),[4]PREMIOS_MASTER!$AP26,""),IF($A28="TOTAL",SUM(INDIRECT("X4:X"&amp;ROW()-1)),""))</f>
        <v/>
      </c>
      <c r="Y28" s="7" t="str">
        <f t="shared" ca="1" si="7"/>
        <v/>
      </c>
      <c r="Z28" s="7" t="str">
        <f ca="1">IF(AND($A28&lt;&gt;"",$A28&lt;&gt;"TOTAL"),IF(AND([4]PREMIOS_MASTER!$AS26&lt;&gt;"",[4]PREMIOS_MASTER!$AS26&lt;&gt;0),[4]PREMIOS_MASTER!$AS26,""),IF($A28="TOTAL",SUM(INDIRECT("Z4:Z"&amp;ROW()-1)),""))</f>
        <v/>
      </c>
      <c r="AA28" s="7" t="str">
        <f ca="1">IF(AND($A28&lt;&gt;"",$A28&lt;&gt;"TOTAL"),IF(AND([4]PREMIOS_MASTER!$AU26&lt;&gt;"",[4]PREMIOS_MASTER!$AU26&lt;&gt;0),[4]PREMIOS_MASTER!$AU26,""),IF($A28="TOTAL",SUM(INDIRECT("AA4:AA"&amp;ROW()-1)),""))</f>
        <v/>
      </c>
      <c r="AB28" s="7" t="str">
        <f t="shared" ca="1" si="8"/>
        <v/>
      </c>
      <c r="AC28" s="7" t="str">
        <f ca="1">IF(AND($A28&lt;&gt;"",$A28&lt;&gt;"TOTAL"),IF(AND([4]PREMIOS_MASTER!$AX26&lt;&gt;"",[4]PREMIOS_MASTER!$AX26&lt;&gt;0),[4]PREMIOS_MASTER!$AX26,""),IF($A28="TOTAL",SUM(INDIRECT("AC4:AC"&amp;ROW()-1)),""))</f>
        <v/>
      </c>
      <c r="AD28" s="7" t="str">
        <f ca="1">IF(AND($A28&lt;&gt;"",$A28&lt;&gt;"TOTAL"),IF(AND([4]PREMIOS_MASTER!$AZ26&lt;&gt;"",[4]PREMIOS_MASTER!$AZ26&lt;&gt;0),[4]PREMIOS_MASTER!$AZ26,""),IF($A28="TOTAL",SUM(INDIRECT("AD4:AD"&amp;ROW()-1)),""))</f>
        <v/>
      </c>
      <c r="AE28" s="7" t="str">
        <f t="shared" ca="1" si="9"/>
        <v/>
      </c>
      <c r="AF28" s="7" t="str">
        <f ca="1">IF(AND($A28&lt;&gt;"",$A28&lt;&gt;"TOTAL"),IF(AND([4]PREMIOS_MASTER!$BC26&lt;&gt;"",[4]PREMIOS_MASTER!$BC26&lt;&gt;0),[4]PREMIOS_MASTER!$BC26,""),IF($A28="TOTAL",SUM(INDIRECT("AF4:AF"&amp;ROW()-1)),""))</f>
        <v/>
      </c>
      <c r="AG28" s="7" t="str">
        <f ca="1">IF(AND($A28&lt;&gt;"",$A28&lt;&gt;"TOTAL"),IF(AND([4]PREMIOS_MASTER!$BE26&lt;&gt;"",[4]PREMIOS_MASTER!$BE26&lt;&gt;0),[4]PREMIOS_MASTER!$BE26,""),IF($A28="TOTAL",SUM(INDIRECT("AG4:AG"&amp;ROW()-1)),""))</f>
        <v/>
      </c>
      <c r="AH28" s="7" t="str">
        <f t="shared" ca="1" si="10"/>
        <v/>
      </c>
      <c r="AI28" s="7" t="str">
        <f ca="1">IF(AND($A28&lt;&gt;"",$A28&lt;&gt;"TOTAL"),IF(AND([4]PREMIOS_MASTER!$BH26&lt;&gt;"",[4]PREMIOS_MASTER!$BH26&lt;&gt;0),[4]PREMIOS_MASTER!$BH26,""),IF($A28="TOTAL",SUM(INDIRECT("AI4:AI"&amp;ROW()-1)),""))</f>
        <v/>
      </c>
      <c r="AJ28" s="7" t="str">
        <f ca="1">IF(AND($A28&lt;&gt;"",$A28&lt;&gt;"TOTAL"),IF(AND([4]PREMIOS_MASTER!$BJ26&lt;&gt;"",[4]PREMIOS_MASTER!$BJ26&lt;&gt;0),[4]PREMIOS_MASTER!$BJ26,""),IF($A28="TOTAL",SUM(INDIRECT("AJ4:AJ"&amp;ROW()-1)),""))</f>
        <v/>
      </c>
      <c r="AK28" s="7" t="str">
        <f t="shared" ca="1" si="11"/>
        <v/>
      </c>
      <c r="AL28" s="7" t="str">
        <f ca="1">IF(AND($A28&lt;&gt;"",$A28&lt;&gt;"TOTAL"),IF(AND([4]PREMIOS_MASTER!$BM26&lt;&gt;"",[4]PREMIOS_MASTER!$BM26&lt;&gt;0),[4]PREMIOS_MASTER!$BM26,""),IF($A28="TOTAL",SUM(INDIRECT("AL4:AL"&amp;ROW()-1)),""))</f>
        <v/>
      </c>
      <c r="AM28" s="7" t="str">
        <f ca="1">IF(AND($A28&lt;&gt;"",$A28&lt;&gt;"TOTAL"),IF(AND([4]PREMIOS_MASTER!$BO26&lt;&gt;"",[4]PREMIOS_MASTER!$BO26&lt;&gt;0),[4]PREMIOS_MASTER!$BO26,""),IF($A28="TOTAL",SUM(INDIRECT("AM4:AM"&amp;ROW()-1)),""))</f>
        <v/>
      </c>
      <c r="AN28" s="7" t="str">
        <f t="shared" ca="1" si="12"/>
        <v/>
      </c>
      <c r="AO28" s="7" t="str">
        <f ca="1">IF(AND($A28&lt;&gt;"",$A28&lt;&gt;"TOTAL"),IF(AND([4]PREMIOS_MASTER!$BR26&lt;&gt;"",[4]PREMIOS_MASTER!$BR26&lt;&gt;0),[4]PREMIOS_MASTER!$BR26,""),IF($A28="TOTAL",SUM(INDIRECT("AO4:AO"&amp;ROW()-1)),""))</f>
        <v/>
      </c>
      <c r="AP28" s="7" t="str">
        <f ca="1">IF(AND($A28&lt;&gt;"",$A28&lt;&gt;"TOTAL"),IF(AND([4]PREMIOS_MASTER!$BT26&lt;&gt;"",[4]PREMIOS_MASTER!$BT26&lt;&gt;0),[4]PREMIOS_MASTER!$BT26,""),IF($A28="TOTAL",SUM(INDIRECT("AP4:AP"&amp;ROW()-1)),""))</f>
        <v/>
      </c>
      <c r="AQ28" s="7" t="str">
        <f t="shared" ca="1" si="13"/>
        <v/>
      </c>
      <c r="AR28" s="7" t="str">
        <f ca="1">IF(AND($A28&lt;&gt;"",$A28&lt;&gt;"TOTAL"),IF(AND([4]PREMIOS_MASTER!$BW26&lt;&gt;"",[4]PREMIOS_MASTER!$BW26&lt;&gt;0),[4]PREMIOS_MASTER!$BW26,""),IF($A28="TOTAL",SUM(INDIRECT("AR4:AR"&amp;ROW()-1)),""))</f>
        <v/>
      </c>
      <c r="AS28" s="7" t="str">
        <f ca="1">IF(AND($A28&lt;&gt;"",$A28&lt;&gt;"TOTAL"),IF(AND([4]PREMIOS_MASTER!$BY26&lt;&gt;"",[4]PREMIOS_MASTER!$BY26&lt;&gt;0),[4]PREMIOS_MASTER!$BY26,""),IF($A28="TOTAL",SUM(INDIRECT("AS4:AS"&amp;ROW()-1)),""))</f>
        <v/>
      </c>
      <c r="AT28" s="7" t="str">
        <f t="shared" ca="1" si="14"/>
        <v/>
      </c>
      <c r="AU28" s="7" t="str">
        <f ca="1">IF(AND($A28&lt;&gt;"",$A28&lt;&gt;"TOTAL"),IF(AND([4]PREMIOS_MASTER!$CB26&lt;&gt;"",[4]PREMIOS_MASTER!$CB26&lt;&gt;0),[4]PREMIOS_MASTER!$CB26,""),IF($A28="TOTAL",SUM(INDIRECT("AU4:AU"&amp;ROW()-1)),""))</f>
        <v/>
      </c>
      <c r="AV28" s="7" t="str">
        <f ca="1">IF(AND($A28&lt;&gt;"",$A28&lt;&gt;"TOTAL"),IF(AND([4]PREMIOS_MASTER!$CD26&lt;&gt;"",[4]PREMIOS_MASTER!$CD26&lt;&gt;0),[4]PREMIOS_MASTER!$CD26,""),IF($A28="TOTAL",SUM(INDIRECT("AV4:AV"&amp;ROW()-1)),""))</f>
        <v/>
      </c>
      <c r="AW28" s="7" t="str">
        <f t="shared" ca="1" si="15"/>
        <v/>
      </c>
      <c r="AX28" s="7" t="str">
        <f ca="1">IF(AND($A28&lt;&gt;"",$A28&lt;&gt;"TOTAL"),IF(AND([4]PREMIOS_MASTER!$CG26&lt;&gt;"",[4]PREMIOS_MASTER!$CG26&lt;&gt;0),[4]PREMIOS_MASTER!$CG26,""),IF($A28="TOTAL",SUM(INDIRECT("AX4:AX"&amp;ROW()-1)),""))</f>
        <v/>
      </c>
      <c r="AY28" s="7" t="str">
        <f ca="1">IF(AND($A28&lt;&gt;"",$A28&lt;&gt;"TOTAL"),IF(AND([4]PREMIOS_MASTER!$CI26&lt;&gt;"",[4]PREMIOS_MASTER!$CI26&lt;&gt;0),[4]PREMIOS_MASTER!$CI26,""),IF($A28="TOTAL",SUM(INDIRECT("AY4:AY"&amp;ROW()-1)),""))</f>
        <v/>
      </c>
      <c r="AZ28" s="7" t="str">
        <f t="shared" ca="1" si="16"/>
        <v/>
      </c>
      <c r="BA28" s="7" t="str">
        <f ca="1">IF(AND($A28&lt;&gt;"",$A28&lt;&gt;"TOTAL"),IF(AND([4]PREMIOS_MASTER!$CL26&lt;&gt;"",[4]PREMIOS_MASTER!$CL26&lt;&gt;0),[4]PREMIOS_MASTER!$CL26,""),IF($A28="TOTAL",SUM(INDIRECT("BA4:BA"&amp;ROW()-1)),""))</f>
        <v/>
      </c>
      <c r="BB28" s="7" t="str">
        <f ca="1">IF(AND($A28&lt;&gt;"",$A28&lt;&gt;"TOTAL"),IF(AND([4]PREMIOS_MASTER!$CN26&lt;&gt;"",[4]PREMIOS_MASTER!$CN26&lt;&gt;0),[4]PREMIOS_MASTER!$CN26,""),IF($A28="TOTAL",SUM(INDIRECT("BB4:BB"&amp;ROW()-1)),""))</f>
        <v/>
      </c>
      <c r="BC28" s="7" t="str">
        <f t="shared" ca="1" si="17"/>
        <v/>
      </c>
      <c r="BD28" s="7" t="str">
        <f ca="1">IF(AND($A28&lt;&gt;"",$A28&lt;&gt;"TOTAL"),IF(AND([4]PREMIOS_MASTER!$CQ26&lt;&gt;"",[4]PREMIOS_MASTER!$CQ26&lt;&gt;0),[4]PREMIOS_MASTER!$CQ26,""),IF($A28="TOTAL",SUM(INDIRECT("BD4:BD"&amp;ROW()-1)),""))</f>
        <v/>
      </c>
      <c r="BE28" s="7" t="str">
        <f ca="1">IF(AND($A28&lt;&gt;"",$A28&lt;&gt;"TOTAL"),IF(AND([4]PREMIOS_MASTER!$CS26&lt;&gt;"",[4]PREMIOS_MASTER!$CS26&lt;&gt;0),[4]PREMIOS_MASTER!$CS26,""),IF($A28="TOTAL",SUM(INDIRECT("BE4:BE"&amp;ROW()-1)),""))</f>
        <v/>
      </c>
      <c r="BF28" s="7" t="str">
        <f t="shared" ca="1" si="18"/>
        <v/>
      </c>
    </row>
    <row r="29" spans="1:58" x14ac:dyDescent="0.2">
      <c r="A29" s="12" t="str">
        <f>IF([4]PREMIOS_MASTER!$D27&lt;&gt;"",[4]PREMIOS_MASTER!$D27,IF(AND([4]PREMIOS_MASTER!$D27="",[4]PREMIOS_MASTER!$D28="",[4]PREMIOS_MASTER!$D26=""),"","TOTAL"))</f>
        <v/>
      </c>
      <c r="B29" s="7" t="str">
        <f ca="1">IF(AND($A29&lt;&gt;"",$A29&lt;&gt;"TOTAL"),IF(AND([4]PREMIOS_MASTER!$E27&lt;&gt;"",[4]PREMIOS_MASTER!$E27&lt;&gt;0),[4]PREMIOS_MASTER!$E27,""),IF($A29="TOTAL",SUM(INDIRECT("B4:B"&amp;ROW()-1)),""))</f>
        <v/>
      </c>
      <c r="C29" s="7" t="str">
        <f ca="1">IF(AND($A29&lt;&gt;"",$A29&lt;&gt;"TOTAL"),IF(AND([4]PREMIOS_MASTER!$G27&lt;&gt;"",[4]PREMIOS_MASTER!$G27&lt;&gt;0),[4]PREMIOS_MASTER!$G27,""),IF($A29="TOTAL",SUM(INDIRECT("C4:C"&amp;ROW()-1)),""))</f>
        <v/>
      </c>
      <c r="D29" s="7" t="str">
        <f t="shared" ca="1" si="0"/>
        <v/>
      </c>
      <c r="E29" s="7" t="str">
        <f ca="1">IF(AND($A29&lt;&gt;"",$A29&lt;&gt;"TOTAL"),IF(AND([4]PREMIOS_MASTER!$J27&lt;&gt;"",[4]PREMIOS_MASTER!$J27&lt;&gt;0),[4]PREMIOS_MASTER!$J27,""),IF($A29="TOTAL",SUM(INDIRECT("E4:E"&amp;ROW()-1)),""))</f>
        <v/>
      </c>
      <c r="F29" s="7" t="str">
        <f ca="1">IF(AND($A29&lt;&gt;"",$A29&lt;&gt;"TOTAL"),IF(AND([4]PREMIOS_MASTER!$L27&lt;&gt;"",[4]PREMIOS_MASTER!$L27&lt;&gt;0),[4]PREMIOS_MASTER!$L27,""),IF($A29="TOTAL",SUM(INDIRECT("F4:F"&amp;ROW()-1)),""))</f>
        <v/>
      </c>
      <c r="G29" s="7" t="str">
        <f t="shared" ca="1" si="1"/>
        <v/>
      </c>
      <c r="H29" s="7" t="str">
        <f ca="1">IF(AND($A29&lt;&gt;"",$A29&lt;&gt;"TOTAL"),IF(AND([4]PREMIOS_MASTER!$O27&lt;&gt;"",[4]PREMIOS_MASTER!$O27&lt;&gt;0),[4]PREMIOS_MASTER!$O27,""),IF($A29="TOTAL",SUM(INDIRECT("H4:H"&amp;ROW()-1)),""))</f>
        <v/>
      </c>
      <c r="I29" s="7" t="str">
        <f ca="1">IF(AND($A29&lt;&gt;"",$A29&lt;&gt;"TOTAL"),IF(AND([4]PREMIOS_MASTER!$Q27&lt;&gt;"",[4]PREMIOS_MASTER!$Q27&lt;&gt;0),[4]PREMIOS_MASTER!$Q27,""),IF($A29="TOTAL",SUM(INDIRECT("I4:I"&amp;ROW()-1)),""))</f>
        <v/>
      </c>
      <c r="J29" s="7" t="str">
        <f t="shared" ca="1" si="2"/>
        <v/>
      </c>
      <c r="K29" s="7" t="str">
        <f ca="1">IF(AND($A29&lt;&gt;"",$A29&lt;&gt;"TOTAL"),IF(AND([4]PREMIOS_MASTER!$T27&lt;&gt;"",[4]PREMIOS_MASTER!$T27&lt;&gt;0),[4]PREMIOS_MASTER!$T27,""),IF($A29="TOTAL",SUM(INDIRECT("K4:K"&amp;ROW()-1)),""))</f>
        <v/>
      </c>
      <c r="L29" s="7" t="str">
        <f ca="1">IF(AND($A29&lt;&gt;"",$A29&lt;&gt;"TOTAL"),IF(AND([4]PREMIOS_MASTER!$V27&lt;&gt;"",[4]PREMIOS_MASTER!$V27&lt;&gt;0),[4]PREMIOS_MASTER!$V27,""),IF($A29="TOTAL",SUM(INDIRECT("L4:L"&amp;ROW()-1)),""))</f>
        <v/>
      </c>
      <c r="M29" s="7" t="str">
        <f t="shared" ca="1" si="3"/>
        <v/>
      </c>
      <c r="N29" s="7" t="str">
        <f ca="1">IF(AND($A29&lt;&gt;"",$A29&lt;&gt;"TOTAL"),IF(AND([4]PREMIOS_MASTER!$Y27&lt;&gt;"",[4]PREMIOS_MASTER!$Y27&lt;&gt;0),[4]PREMIOS_MASTER!$Y27,""),IF($A29="TOTAL",SUM(INDIRECT("N4:N"&amp;ROW()-1)),""))</f>
        <v/>
      </c>
      <c r="O29" s="7" t="str">
        <f ca="1">IF(AND($A29&lt;&gt;"",$A29&lt;&gt;"TOTAL"),IF(AND([4]PREMIOS_MASTER!$AA27&lt;&gt;"",[4]PREMIOS_MASTER!$AA27&lt;&gt;0),[4]PREMIOS_MASTER!$AA27,""),IF($A29="TOTAL",SUM(INDIRECT("O4:O"&amp;ROW()-1)),""))</f>
        <v/>
      </c>
      <c r="P29" s="7" t="str">
        <f t="shared" ca="1" si="4"/>
        <v/>
      </c>
      <c r="Q29" s="7" t="str">
        <f ca="1">IF(AND($A29&lt;&gt;"",$A29&lt;&gt;"TOTAL"),IF(AND([4]PREMIOS_MASTER!$AD27&lt;&gt;"",[4]PREMIOS_MASTER!$AD27&lt;&gt;0),[4]PREMIOS_MASTER!$AD27,""),IF($A29="TOTAL",SUM(INDIRECT("Q4:Q"&amp;ROW()-1)),""))</f>
        <v/>
      </c>
      <c r="R29" s="7" t="str">
        <f ca="1">IF(AND($A29&lt;&gt;"",$A29&lt;&gt;"TOTAL"),IF(AND([4]PREMIOS_MASTER!$AF27&lt;&gt;"",[4]PREMIOS_MASTER!$AF27&lt;&gt;0),[4]PREMIOS_MASTER!$AF27,""),IF($A29="TOTAL",SUM(INDIRECT("R4:R"&amp;ROW()-1)),""))</f>
        <v/>
      </c>
      <c r="S29" s="7" t="str">
        <f t="shared" ca="1" si="5"/>
        <v/>
      </c>
      <c r="T29" s="7" t="str">
        <f ca="1">IF(AND($A29&lt;&gt;"",$A29&lt;&gt;"TOTAL"),IF(AND([4]PREMIOS_MASTER!$AI27&lt;&gt;"",[4]PREMIOS_MASTER!$AI27&lt;&gt;0),[4]PREMIOS_MASTER!$AI27,""),IF($A29="TOTAL",SUM(INDIRECT("T4:T"&amp;ROW()-1)),""))</f>
        <v/>
      </c>
      <c r="U29" s="7" t="str">
        <f ca="1">IF(AND($A29&lt;&gt;"",$A29&lt;&gt;"TOTAL"),IF(AND([4]PREMIOS_MASTER!$AK27&lt;&gt;"",[4]PREMIOS_MASTER!$AK27&lt;&gt;0),[4]PREMIOS_MASTER!$AK27,""),IF($A29="TOTAL",SUM(INDIRECT("U4:U"&amp;ROW()-1)),""))</f>
        <v/>
      </c>
      <c r="V29" s="7" t="str">
        <f t="shared" ca="1" si="6"/>
        <v/>
      </c>
      <c r="W29" s="7" t="str">
        <f ca="1">IF(AND($A29&lt;&gt;"",$A29&lt;&gt;"TOTAL"),IF(AND([4]PREMIOS_MASTER!$AN27&lt;&gt;"",[4]PREMIOS_MASTER!$AN27&lt;&gt;0),[4]PREMIOS_MASTER!$AN27,""),IF($A29="TOTAL",SUM(INDIRECT("W4:W"&amp;ROW()-1)),""))</f>
        <v/>
      </c>
      <c r="X29" s="7" t="str">
        <f ca="1">IF(AND($A29&lt;&gt;"",$A29&lt;&gt;"TOTAL"),IF(AND([4]PREMIOS_MASTER!$AP27&lt;&gt;"",[4]PREMIOS_MASTER!$AP27&lt;&gt;0),[4]PREMIOS_MASTER!$AP27,""),IF($A29="TOTAL",SUM(INDIRECT("X4:X"&amp;ROW()-1)),""))</f>
        <v/>
      </c>
      <c r="Y29" s="7" t="str">
        <f t="shared" ca="1" si="7"/>
        <v/>
      </c>
      <c r="Z29" s="7" t="str">
        <f ca="1">IF(AND($A29&lt;&gt;"",$A29&lt;&gt;"TOTAL"),IF(AND([4]PREMIOS_MASTER!$AS27&lt;&gt;"",[4]PREMIOS_MASTER!$AS27&lt;&gt;0),[4]PREMIOS_MASTER!$AS27,""),IF($A29="TOTAL",SUM(INDIRECT("Z4:Z"&amp;ROW()-1)),""))</f>
        <v/>
      </c>
      <c r="AA29" s="7" t="str">
        <f ca="1">IF(AND($A29&lt;&gt;"",$A29&lt;&gt;"TOTAL"),IF(AND([4]PREMIOS_MASTER!$AU27&lt;&gt;"",[4]PREMIOS_MASTER!$AU27&lt;&gt;0),[4]PREMIOS_MASTER!$AU27,""),IF($A29="TOTAL",SUM(INDIRECT("AA4:AA"&amp;ROW()-1)),""))</f>
        <v/>
      </c>
      <c r="AB29" s="7" t="str">
        <f t="shared" ca="1" si="8"/>
        <v/>
      </c>
      <c r="AC29" s="7" t="str">
        <f ca="1">IF(AND($A29&lt;&gt;"",$A29&lt;&gt;"TOTAL"),IF(AND([4]PREMIOS_MASTER!$AX27&lt;&gt;"",[4]PREMIOS_MASTER!$AX27&lt;&gt;0),[4]PREMIOS_MASTER!$AX27,""),IF($A29="TOTAL",SUM(INDIRECT("AC4:AC"&amp;ROW()-1)),""))</f>
        <v/>
      </c>
      <c r="AD29" s="7" t="str">
        <f ca="1">IF(AND($A29&lt;&gt;"",$A29&lt;&gt;"TOTAL"),IF(AND([4]PREMIOS_MASTER!$AZ27&lt;&gt;"",[4]PREMIOS_MASTER!$AZ27&lt;&gt;0),[4]PREMIOS_MASTER!$AZ27,""),IF($A29="TOTAL",SUM(INDIRECT("AD4:AD"&amp;ROW()-1)),""))</f>
        <v/>
      </c>
      <c r="AE29" s="7" t="str">
        <f t="shared" ca="1" si="9"/>
        <v/>
      </c>
      <c r="AF29" s="7" t="str">
        <f ca="1">IF(AND($A29&lt;&gt;"",$A29&lt;&gt;"TOTAL"),IF(AND([4]PREMIOS_MASTER!$BC27&lt;&gt;"",[4]PREMIOS_MASTER!$BC27&lt;&gt;0),[4]PREMIOS_MASTER!$BC27,""),IF($A29="TOTAL",SUM(INDIRECT("AF4:AF"&amp;ROW()-1)),""))</f>
        <v/>
      </c>
      <c r="AG29" s="7" t="str">
        <f ca="1">IF(AND($A29&lt;&gt;"",$A29&lt;&gt;"TOTAL"),IF(AND([4]PREMIOS_MASTER!$BE27&lt;&gt;"",[4]PREMIOS_MASTER!$BE27&lt;&gt;0),[4]PREMIOS_MASTER!$BE27,""),IF($A29="TOTAL",SUM(INDIRECT("AG4:AG"&amp;ROW()-1)),""))</f>
        <v/>
      </c>
      <c r="AH29" s="7" t="str">
        <f t="shared" ca="1" si="10"/>
        <v/>
      </c>
      <c r="AI29" s="7" t="str">
        <f ca="1">IF(AND($A29&lt;&gt;"",$A29&lt;&gt;"TOTAL"),IF(AND([4]PREMIOS_MASTER!$BH27&lt;&gt;"",[4]PREMIOS_MASTER!$BH27&lt;&gt;0),[4]PREMIOS_MASTER!$BH27,""),IF($A29="TOTAL",SUM(INDIRECT("AI4:AI"&amp;ROW()-1)),""))</f>
        <v/>
      </c>
      <c r="AJ29" s="7" t="str">
        <f ca="1">IF(AND($A29&lt;&gt;"",$A29&lt;&gt;"TOTAL"),IF(AND([4]PREMIOS_MASTER!$BJ27&lt;&gt;"",[4]PREMIOS_MASTER!$BJ27&lt;&gt;0),[4]PREMIOS_MASTER!$BJ27,""),IF($A29="TOTAL",SUM(INDIRECT("AJ4:AJ"&amp;ROW()-1)),""))</f>
        <v/>
      </c>
      <c r="AK29" s="7" t="str">
        <f t="shared" ca="1" si="11"/>
        <v/>
      </c>
      <c r="AL29" s="7" t="str">
        <f ca="1">IF(AND($A29&lt;&gt;"",$A29&lt;&gt;"TOTAL"),IF(AND([4]PREMIOS_MASTER!$BM27&lt;&gt;"",[4]PREMIOS_MASTER!$BM27&lt;&gt;0),[4]PREMIOS_MASTER!$BM27,""),IF($A29="TOTAL",SUM(INDIRECT("AL4:AL"&amp;ROW()-1)),""))</f>
        <v/>
      </c>
      <c r="AM29" s="7" t="str">
        <f ca="1">IF(AND($A29&lt;&gt;"",$A29&lt;&gt;"TOTAL"),IF(AND([4]PREMIOS_MASTER!$BO27&lt;&gt;"",[4]PREMIOS_MASTER!$BO27&lt;&gt;0),[4]PREMIOS_MASTER!$BO27,""),IF($A29="TOTAL",SUM(INDIRECT("AM4:AM"&amp;ROW()-1)),""))</f>
        <v/>
      </c>
      <c r="AN29" s="7" t="str">
        <f t="shared" ca="1" si="12"/>
        <v/>
      </c>
      <c r="AO29" s="7" t="str">
        <f ca="1">IF(AND($A29&lt;&gt;"",$A29&lt;&gt;"TOTAL"),IF(AND([4]PREMIOS_MASTER!$BR27&lt;&gt;"",[4]PREMIOS_MASTER!$BR27&lt;&gt;0),[4]PREMIOS_MASTER!$BR27,""),IF($A29="TOTAL",SUM(INDIRECT("AO4:AO"&amp;ROW()-1)),""))</f>
        <v/>
      </c>
      <c r="AP29" s="7" t="str">
        <f ca="1">IF(AND($A29&lt;&gt;"",$A29&lt;&gt;"TOTAL"),IF(AND([4]PREMIOS_MASTER!$BT27&lt;&gt;"",[4]PREMIOS_MASTER!$BT27&lt;&gt;0),[4]PREMIOS_MASTER!$BT27,""),IF($A29="TOTAL",SUM(INDIRECT("AP4:AP"&amp;ROW()-1)),""))</f>
        <v/>
      </c>
      <c r="AQ29" s="7" t="str">
        <f t="shared" ca="1" si="13"/>
        <v/>
      </c>
      <c r="AR29" s="7" t="str">
        <f ca="1">IF(AND($A29&lt;&gt;"",$A29&lt;&gt;"TOTAL"),IF(AND([4]PREMIOS_MASTER!$BW27&lt;&gt;"",[4]PREMIOS_MASTER!$BW27&lt;&gt;0),[4]PREMIOS_MASTER!$BW27,""),IF($A29="TOTAL",SUM(INDIRECT("AR4:AR"&amp;ROW()-1)),""))</f>
        <v/>
      </c>
      <c r="AS29" s="7" t="str">
        <f ca="1">IF(AND($A29&lt;&gt;"",$A29&lt;&gt;"TOTAL"),IF(AND([4]PREMIOS_MASTER!$BY27&lt;&gt;"",[4]PREMIOS_MASTER!$BY27&lt;&gt;0),[4]PREMIOS_MASTER!$BY27,""),IF($A29="TOTAL",SUM(INDIRECT("AS4:AS"&amp;ROW()-1)),""))</f>
        <v/>
      </c>
      <c r="AT29" s="7" t="str">
        <f t="shared" ca="1" si="14"/>
        <v/>
      </c>
      <c r="AU29" s="7" t="str">
        <f ca="1">IF(AND($A29&lt;&gt;"",$A29&lt;&gt;"TOTAL"),IF(AND([4]PREMIOS_MASTER!$CB27&lt;&gt;"",[4]PREMIOS_MASTER!$CB27&lt;&gt;0),[4]PREMIOS_MASTER!$CB27,""),IF($A29="TOTAL",SUM(INDIRECT("AU4:AU"&amp;ROW()-1)),""))</f>
        <v/>
      </c>
      <c r="AV29" s="7" t="str">
        <f ca="1">IF(AND($A29&lt;&gt;"",$A29&lt;&gt;"TOTAL"),IF(AND([4]PREMIOS_MASTER!$CD27&lt;&gt;"",[4]PREMIOS_MASTER!$CD27&lt;&gt;0),[4]PREMIOS_MASTER!$CD27,""),IF($A29="TOTAL",SUM(INDIRECT("AV4:AV"&amp;ROW()-1)),""))</f>
        <v/>
      </c>
      <c r="AW29" s="7" t="str">
        <f t="shared" ca="1" si="15"/>
        <v/>
      </c>
      <c r="AX29" s="7" t="str">
        <f ca="1">IF(AND($A29&lt;&gt;"",$A29&lt;&gt;"TOTAL"),IF(AND([4]PREMIOS_MASTER!$CG27&lt;&gt;"",[4]PREMIOS_MASTER!$CG27&lt;&gt;0),[4]PREMIOS_MASTER!$CG27,""),IF($A29="TOTAL",SUM(INDIRECT("AX4:AX"&amp;ROW()-1)),""))</f>
        <v/>
      </c>
      <c r="AY29" s="7" t="str">
        <f ca="1">IF(AND($A29&lt;&gt;"",$A29&lt;&gt;"TOTAL"),IF(AND([4]PREMIOS_MASTER!$CI27&lt;&gt;"",[4]PREMIOS_MASTER!$CI27&lt;&gt;0),[4]PREMIOS_MASTER!$CI27,""),IF($A29="TOTAL",SUM(INDIRECT("AY4:AY"&amp;ROW()-1)),""))</f>
        <v/>
      </c>
      <c r="AZ29" s="7" t="str">
        <f t="shared" ca="1" si="16"/>
        <v/>
      </c>
      <c r="BA29" s="7" t="str">
        <f ca="1">IF(AND($A29&lt;&gt;"",$A29&lt;&gt;"TOTAL"),IF(AND([4]PREMIOS_MASTER!$CL27&lt;&gt;"",[4]PREMIOS_MASTER!$CL27&lt;&gt;0),[4]PREMIOS_MASTER!$CL27,""),IF($A29="TOTAL",SUM(INDIRECT("BA4:BA"&amp;ROW()-1)),""))</f>
        <v/>
      </c>
      <c r="BB29" s="7" t="str">
        <f ca="1">IF(AND($A29&lt;&gt;"",$A29&lt;&gt;"TOTAL"),IF(AND([4]PREMIOS_MASTER!$CN27&lt;&gt;"",[4]PREMIOS_MASTER!$CN27&lt;&gt;0),[4]PREMIOS_MASTER!$CN27,""),IF($A29="TOTAL",SUM(INDIRECT("BB4:BB"&amp;ROW()-1)),""))</f>
        <v/>
      </c>
      <c r="BC29" s="7" t="str">
        <f t="shared" ca="1" si="17"/>
        <v/>
      </c>
      <c r="BD29" s="7" t="str">
        <f ca="1">IF(AND($A29&lt;&gt;"",$A29&lt;&gt;"TOTAL"),IF(AND([4]PREMIOS_MASTER!$CQ27&lt;&gt;"",[4]PREMIOS_MASTER!$CQ27&lt;&gt;0),[4]PREMIOS_MASTER!$CQ27,""),IF($A29="TOTAL",SUM(INDIRECT("BD4:BD"&amp;ROW()-1)),""))</f>
        <v/>
      </c>
      <c r="BE29" s="7" t="str">
        <f ca="1">IF(AND($A29&lt;&gt;"",$A29&lt;&gt;"TOTAL"),IF(AND([4]PREMIOS_MASTER!$CS27&lt;&gt;"",[4]PREMIOS_MASTER!$CS27&lt;&gt;0),[4]PREMIOS_MASTER!$CS27,""),IF($A29="TOTAL",SUM(INDIRECT("BE4:BE"&amp;ROW()-1)),""))</f>
        <v/>
      </c>
      <c r="BF29" s="7" t="str">
        <f t="shared" ca="1" si="18"/>
        <v/>
      </c>
    </row>
    <row r="30" spans="1:58" x14ac:dyDescent="0.2">
      <c r="A30" s="12" t="str">
        <f>IF([4]PREMIOS_MASTER!$D28&lt;&gt;"",[4]PREMIOS_MASTER!$D28,IF(AND([4]PREMIOS_MASTER!$D28="",[4]PREMIOS_MASTER!$D29="",[4]PREMIOS_MASTER!$D27=""),"","TOTAL"))</f>
        <v/>
      </c>
      <c r="B30" s="7" t="str">
        <f ca="1">IF(AND($A30&lt;&gt;"",$A30&lt;&gt;"TOTAL"),IF(AND([4]PREMIOS_MASTER!$E28&lt;&gt;"",[4]PREMIOS_MASTER!$E28&lt;&gt;0),[4]PREMIOS_MASTER!$E28,""),IF($A30="TOTAL",SUM(INDIRECT("B4:B"&amp;ROW()-1)),""))</f>
        <v/>
      </c>
      <c r="C30" s="7" t="str">
        <f ca="1">IF(AND($A30&lt;&gt;"",$A30&lt;&gt;"TOTAL"),IF(AND([4]PREMIOS_MASTER!$G28&lt;&gt;"",[4]PREMIOS_MASTER!$G28&lt;&gt;0),[4]PREMIOS_MASTER!$G28,""),IF($A30="TOTAL",SUM(INDIRECT("C4:C"&amp;ROW()-1)),""))</f>
        <v/>
      </c>
      <c r="D30" s="7" t="str">
        <f t="shared" ca="1" si="0"/>
        <v/>
      </c>
      <c r="E30" s="7" t="str">
        <f ca="1">IF(AND($A30&lt;&gt;"",$A30&lt;&gt;"TOTAL"),IF(AND([4]PREMIOS_MASTER!$J28&lt;&gt;"",[4]PREMIOS_MASTER!$J28&lt;&gt;0),[4]PREMIOS_MASTER!$J28,""),IF($A30="TOTAL",SUM(INDIRECT("E4:E"&amp;ROW()-1)),""))</f>
        <v/>
      </c>
      <c r="F30" s="7" t="str">
        <f ca="1">IF(AND($A30&lt;&gt;"",$A30&lt;&gt;"TOTAL"),IF(AND([4]PREMIOS_MASTER!$L28&lt;&gt;"",[4]PREMIOS_MASTER!$L28&lt;&gt;0),[4]PREMIOS_MASTER!$L28,""),IF($A30="TOTAL",SUM(INDIRECT("F4:F"&amp;ROW()-1)),""))</f>
        <v/>
      </c>
      <c r="G30" s="7" t="str">
        <f t="shared" ca="1" si="1"/>
        <v/>
      </c>
      <c r="H30" s="7" t="str">
        <f ca="1">IF(AND($A30&lt;&gt;"",$A30&lt;&gt;"TOTAL"),IF(AND([4]PREMIOS_MASTER!$O28&lt;&gt;"",[4]PREMIOS_MASTER!$O28&lt;&gt;0),[4]PREMIOS_MASTER!$O28,""),IF($A30="TOTAL",SUM(INDIRECT("H4:H"&amp;ROW()-1)),""))</f>
        <v/>
      </c>
      <c r="I30" s="7" t="str">
        <f ca="1">IF(AND($A30&lt;&gt;"",$A30&lt;&gt;"TOTAL"),IF(AND([4]PREMIOS_MASTER!$Q28&lt;&gt;"",[4]PREMIOS_MASTER!$Q28&lt;&gt;0),[4]PREMIOS_MASTER!$Q28,""),IF($A30="TOTAL",SUM(INDIRECT("I4:I"&amp;ROW()-1)),""))</f>
        <v/>
      </c>
      <c r="J30" s="7" t="str">
        <f t="shared" ca="1" si="2"/>
        <v/>
      </c>
      <c r="K30" s="7" t="str">
        <f ca="1">IF(AND($A30&lt;&gt;"",$A30&lt;&gt;"TOTAL"),IF(AND([4]PREMIOS_MASTER!$T28&lt;&gt;"",[4]PREMIOS_MASTER!$T28&lt;&gt;0),[4]PREMIOS_MASTER!$T28,""),IF($A30="TOTAL",SUM(INDIRECT("K4:K"&amp;ROW()-1)),""))</f>
        <v/>
      </c>
      <c r="L30" s="7" t="str">
        <f ca="1">IF(AND($A30&lt;&gt;"",$A30&lt;&gt;"TOTAL"),IF(AND([4]PREMIOS_MASTER!$V28&lt;&gt;"",[4]PREMIOS_MASTER!$V28&lt;&gt;0),[4]PREMIOS_MASTER!$V28,""),IF($A30="TOTAL",SUM(INDIRECT("L4:L"&amp;ROW()-1)),""))</f>
        <v/>
      </c>
      <c r="M30" s="7" t="str">
        <f t="shared" ca="1" si="3"/>
        <v/>
      </c>
      <c r="N30" s="7" t="str">
        <f ca="1">IF(AND($A30&lt;&gt;"",$A30&lt;&gt;"TOTAL"),IF(AND([4]PREMIOS_MASTER!$Y28&lt;&gt;"",[4]PREMIOS_MASTER!$Y28&lt;&gt;0),[4]PREMIOS_MASTER!$Y28,""),IF($A30="TOTAL",SUM(INDIRECT("N4:N"&amp;ROW()-1)),""))</f>
        <v/>
      </c>
      <c r="O30" s="7" t="str">
        <f ca="1">IF(AND($A30&lt;&gt;"",$A30&lt;&gt;"TOTAL"),IF(AND([4]PREMIOS_MASTER!$AA28&lt;&gt;"",[4]PREMIOS_MASTER!$AA28&lt;&gt;0),[4]PREMIOS_MASTER!$AA28,""),IF($A30="TOTAL",SUM(INDIRECT("O4:O"&amp;ROW()-1)),""))</f>
        <v/>
      </c>
      <c r="P30" s="7" t="str">
        <f t="shared" ca="1" si="4"/>
        <v/>
      </c>
      <c r="Q30" s="7" t="str">
        <f ca="1">IF(AND($A30&lt;&gt;"",$A30&lt;&gt;"TOTAL"),IF(AND([4]PREMIOS_MASTER!$AD28&lt;&gt;"",[4]PREMIOS_MASTER!$AD28&lt;&gt;0),[4]PREMIOS_MASTER!$AD28,""),IF($A30="TOTAL",SUM(INDIRECT("Q4:Q"&amp;ROW()-1)),""))</f>
        <v/>
      </c>
      <c r="R30" s="7" t="str">
        <f ca="1">IF(AND($A30&lt;&gt;"",$A30&lt;&gt;"TOTAL"),IF(AND([4]PREMIOS_MASTER!$AF28&lt;&gt;"",[4]PREMIOS_MASTER!$AF28&lt;&gt;0),[4]PREMIOS_MASTER!$AF28,""),IF($A30="TOTAL",SUM(INDIRECT("R4:R"&amp;ROW()-1)),""))</f>
        <v/>
      </c>
      <c r="S30" s="7" t="str">
        <f t="shared" ca="1" si="5"/>
        <v/>
      </c>
      <c r="T30" s="7" t="str">
        <f ca="1">IF(AND($A30&lt;&gt;"",$A30&lt;&gt;"TOTAL"),IF(AND([4]PREMIOS_MASTER!$AI28&lt;&gt;"",[4]PREMIOS_MASTER!$AI28&lt;&gt;0),[4]PREMIOS_MASTER!$AI28,""),IF($A30="TOTAL",SUM(INDIRECT("T4:T"&amp;ROW()-1)),""))</f>
        <v/>
      </c>
      <c r="U30" s="7" t="str">
        <f ca="1">IF(AND($A30&lt;&gt;"",$A30&lt;&gt;"TOTAL"),IF(AND([4]PREMIOS_MASTER!$AK28&lt;&gt;"",[4]PREMIOS_MASTER!$AK28&lt;&gt;0),[4]PREMIOS_MASTER!$AK28,""),IF($A30="TOTAL",SUM(INDIRECT("U4:U"&amp;ROW()-1)),""))</f>
        <v/>
      </c>
      <c r="V30" s="7" t="str">
        <f t="shared" ca="1" si="6"/>
        <v/>
      </c>
      <c r="W30" s="7" t="str">
        <f ca="1">IF(AND($A30&lt;&gt;"",$A30&lt;&gt;"TOTAL"),IF(AND([4]PREMIOS_MASTER!$AN28&lt;&gt;"",[4]PREMIOS_MASTER!$AN28&lt;&gt;0),[4]PREMIOS_MASTER!$AN28,""),IF($A30="TOTAL",SUM(INDIRECT("W4:W"&amp;ROW()-1)),""))</f>
        <v/>
      </c>
      <c r="X30" s="7" t="str">
        <f ca="1">IF(AND($A30&lt;&gt;"",$A30&lt;&gt;"TOTAL"),IF(AND([4]PREMIOS_MASTER!$AP28&lt;&gt;"",[4]PREMIOS_MASTER!$AP28&lt;&gt;0),[4]PREMIOS_MASTER!$AP28,""),IF($A30="TOTAL",SUM(INDIRECT("X4:X"&amp;ROW()-1)),""))</f>
        <v/>
      </c>
      <c r="Y30" s="7" t="str">
        <f t="shared" ca="1" si="7"/>
        <v/>
      </c>
      <c r="Z30" s="7" t="str">
        <f ca="1">IF(AND($A30&lt;&gt;"",$A30&lt;&gt;"TOTAL"),IF(AND([4]PREMIOS_MASTER!$AS28&lt;&gt;"",[4]PREMIOS_MASTER!$AS28&lt;&gt;0),[4]PREMIOS_MASTER!$AS28,""),IF($A30="TOTAL",SUM(INDIRECT("Z4:Z"&amp;ROW()-1)),""))</f>
        <v/>
      </c>
      <c r="AA30" s="7" t="str">
        <f ca="1">IF(AND($A30&lt;&gt;"",$A30&lt;&gt;"TOTAL"),IF(AND([4]PREMIOS_MASTER!$AU28&lt;&gt;"",[4]PREMIOS_MASTER!$AU28&lt;&gt;0),[4]PREMIOS_MASTER!$AU28,""),IF($A30="TOTAL",SUM(INDIRECT("AA4:AA"&amp;ROW()-1)),""))</f>
        <v/>
      </c>
      <c r="AB30" s="7" t="str">
        <f t="shared" ca="1" si="8"/>
        <v/>
      </c>
      <c r="AC30" s="7" t="str">
        <f ca="1">IF(AND($A30&lt;&gt;"",$A30&lt;&gt;"TOTAL"),IF(AND([4]PREMIOS_MASTER!$AX28&lt;&gt;"",[4]PREMIOS_MASTER!$AX28&lt;&gt;0),[4]PREMIOS_MASTER!$AX28,""),IF($A30="TOTAL",SUM(INDIRECT("AC4:AC"&amp;ROW()-1)),""))</f>
        <v/>
      </c>
      <c r="AD30" s="7" t="str">
        <f ca="1">IF(AND($A30&lt;&gt;"",$A30&lt;&gt;"TOTAL"),IF(AND([4]PREMIOS_MASTER!$AZ28&lt;&gt;"",[4]PREMIOS_MASTER!$AZ28&lt;&gt;0),[4]PREMIOS_MASTER!$AZ28,""),IF($A30="TOTAL",SUM(INDIRECT("AD4:AD"&amp;ROW()-1)),""))</f>
        <v/>
      </c>
      <c r="AE30" s="7" t="str">
        <f t="shared" ca="1" si="9"/>
        <v/>
      </c>
      <c r="AF30" s="7" t="str">
        <f ca="1">IF(AND($A30&lt;&gt;"",$A30&lt;&gt;"TOTAL"),IF(AND([4]PREMIOS_MASTER!$BC28&lt;&gt;"",[4]PREMIOS_MASTER!$BC28&lt;&gt;0),[4]PREMIOS_MASTER!$BC28,""),IF($A30="TOTAL",SUM(INDIRECT("AF4:AF"&amp;ROW()-1)),""))</f>
        <v/>
      </c>
      <c r="AG30" s="7" t="str">
        <f ca="1">IF(AND($A30&lt;&gt;"",$A30&lt;&gt;"TOTAL"),IF(AND([4]PREMIOS_MASTER!$BE28&lt;&gt;"",[4]PREMIOS_MASTER!$BE28&lt;&gt;0),[4]PREMIOS_MASTER!$BE28,""),IF($A30="TOTAL",SUM(INDIRECT("AG4:AG"&amp;ROW()-1)),""))</f>
        <v/>
      </c>
      <c r="AH30" s="7" t="str">
        <f t="shared" ca="1" si="10"/>
        <v/>
      </c>
      <c r="AI30" s="7" t="str">
        <f ca="1">IF(AND($A30&lt;&gt;"",$A30&lt;&gt;"TOTAL"),IF(AND([4]PREMIOS_MASTER!$BH28&lt;&gt;"",[4]PREMIOS_MASTER!$BH28&lt;&gt;0),[4]PREMIOS_MASTER!$BH28,""),IF($A30="TOTAL",SUM(INDIRECT("AI4:AI"&amp;ROW()-1)),""))</f>
        <v/>
      </c>
      <c r="AJ30" s="7" t="str">
        <f ca="1">IF(AND($A30&lt;&gt;"",$A30&lt;&gt;"TOTAL"),IF(AND([4]PREMIOS_MASTER!$BJ28&lt;&gt;"",[4]PREMIOS_MASTER!$BJ28&lt;&gt;0),[4]PREMIOS_MASTER!$BJ28,""),IF($A30="TOTAL",SUM(INDIRECT("AJ4:AJ"&amp;ROW()-1)),""))</f>
        <v/>
      </c>
      <c r="AK30" s="7" t="str">
        <f t="shared" ca="1" si="11"/>
        <v/>
      </c>
      <c r="AL30" s="7" t="str">
        <f ca="1">IF(AND($A30&lt;&gt;"",$A30&lt;&gt;"TOTAL"),IF(AND([4]PREMIOS_MASTER!$BM28&lt;&gt;"",[4]PREMIOS_MASTER!$BM28&lt;&gt;0),[4]PREMIOS_MASTER!$BM28,""),IF($A30="TOTAL",SUM(INDIRECT("AL4:AL"&amp;ROW()-1)),""))</f>
        <v/>
      </c>
      <c r="AM30" s="7" t="str">
        <f ca="1">IF(AND($A30&lt;&gt;"",$A30&lt;&gt;"TOTAL"),IF(AND([4]PREMIOS_MASTER!$BO28&lt;&gt;"",[4]PREMIOS_MASTER!$BO28&lt;&gt;0),[4]PREMIOS_MASTER!$BO28,""),IF($A30="TOTAL",SUM(INDIRECT("AM4:AM"&amp;ROW()-1)),""))</f>
        <v/>
      </c>
      <c r="AN30" s="7" t="str">
        <f t="shared" ca="1" si="12"/>
        <v/>
      </c>
      <c r="AO30" s="7" t="str">
        <f ca="1">IF(AND($A30&lt;&gt;"",$A30&lt;&gt;"TOTAL"),IF(AND([4]PREMIOS_MASTER!$BR28&lt;&gt;"",[4]PREMIOS_MASTER!$BR28&lt;&gt;0),[4]PREMIOS_MASTER!$BR28,""),IF($A30="TOTAL",SUM(INDIRECT("AO4:AO"&amp;ROW()-1)),""))</f>
        <v/>
      </c>
      <c r="AP30" s="7" t="str">
        <f ca="1">IF(AND($A30&lt;&gt;"",$A30&lt;&gt;"TOTAL"),IF(AND([4]PREMIOS_MASTER!$BT28&lt;&gt;"",[4]PREMIOS_MASTER!$BT28&lt;&gt;0),[4]PREMIOS_MASTER!$BT28,""),IF($A30="TOTAL",SUM(INDIRECT("AP4:AP"&amp;ROW()-1)),""))</f>
        <v/>
      </c>
      <c r="AQ30" s="7" t="str">
        <f t="shared" ca="1" si="13"/>
        <v/>
      </c>
      <c r="AR30" s="7" t="str">
        <f ca="1">IF(AND($A30&lt;&gt;"",$A30&lt;&gt;"TOTAL"),IF(AND([4]PREMIOS_MASTER!$BW28&lt;&gt;"",[4]PREMIOS_MASTER!$BW28&lt;&gt;0),[4]PREMIOS_MASTER!$BW28,""),IF($A30="TOTAL",SUM(INDIRECT("AR4:AR"&amp;ROW()-1)),""))</f>
        <v/>
      </c>
      <c r="AS30" s="7" t="str">
        <f ca="1">IF(AND($A30&lt;&gt;"",$A30&lt;&gt;"TOTAL"),IF(AND([4]PREMIOS_MASTER!$BY28&lt;&gt;"",[4]PREMIOS_MASTER!$BY28&lt;&gt;0),[4]PREMIOS_MASTER!$BY28,""),IF($A30="TOTAL",SUM(INDIRECT("AS4:AS"&amp;ROW()-1)),""))</f>
        <v/>
      </c>
      <c r="AT30" s="7" t="str">
        <f t="shared" ca="1" si="14"/>
        <v/>
      </c>
      <c r="AU30" s="7" t="str">
        <f ca="1">IF(AND($A30&lt;&gt;"",$A30&lt;&gt;"TOTAL"),IF(AND([4]PREMIOS_MASTER!$CB28&lt;&gt;"",[4]PREMIOS_MASTER!$CB28&lt;&gt;0),[4]PREMIOS_MASTER!$CB28,""),IF($A30="TOTAL",SUM(INDIRECT("AU4:AU"&amp;ROW()-1)),""))</f>
        <v/>
      </c>
      <c r="AV30" s="7" t="str">
        <f ca="1">IF(AND($A30&lt;&gt;"",$A30&lt;&gt;"TOTAL"),IF(AND([4]PREMIOS_MASTER!$CD28&lt;&gt;"",[4]PREMIOS_MASTER!$CD28&lt;&gt;0),[4]PREMIOS_MASTER!$CD28,""),IF($A30="TOTAL",SUM(INDIRECT("AV4:AV"&amp;ROW()-1)),""))</f>
        <v/>
      </c>
      <c r="AW30" s="7" t="str">
        <f t="shared" ca="1" si="15"/>
        <v/>
      </c>
      <c r="AX30" s="7" t="str">
        <f ca="1">IF(AND($A30&lt;&gt;"",$A30&lt;&gt;"TOTAL"),IF(AND([4]PREMIOS_MASTER!$CG28&lt;&gt;"",[4]PREMIOS_MASTER!$CG28&lt;&gt;0),[4]PREMIOS_MASTER!$CG28,""),IF($A30="TOTAL",SUM(INDIRECT("AX4:AX"&amp;ROW()-1)),""))</f>
        <v/>
      </c>
      <c r="AY30" s="7" t="str">
        <f ca="1">IF(AND($A30&lt;&gt;"",$A30&lt;&gt;"TOTAL"),IF(AND([4]PREMIOS_MASTER!$CI28&lt;&gt;"",[4]PREMIOS_MASTER!$CI28&lt;&gt;0),[4]PREMIOS_MASTER!$CI28,""),IF($A30="TOTAL",SUM(INDIRECT("AY4:AY"&amp;ROW()-1)),""))</f>
        <v/>
      </c>
      <c r="AZ30" s="7" t="str">
        <f t="shared" ca="1" si="16"/>
        <v/>
      </c>
      <c r="BA30" s="7" t="str">
        <f ca="1">IF(AND($A30&lt;&gt;"",$A30&lt;&gt;"TOTAL"),IF(AND([4]PREMIOS_MASTER!$CL28&lt;&gt;"",[4]PREMIOS_MASTER!$CL28&lt;&gt;0),[4]PREMIOS_MASTER!$CL28,""),IF($A30="TOTAL",SUM(INDIRECT("BA4:BA"&amp;ROW()-1)),""))</f>
        <v/>
      </c>
      <c r="BB30" s="7" t="str">
        <f ca="1">IF(AND($A30&lt;&gt;"",$A30&lt;&gt;"TOTAL"),IF(AND([4]PREMIOS_MASTER!$CN28&lt;&gt;"",[4]PREMIOS_MASTER!$CN28&lt;&gt;0),[4]PREMIOS_MASTER!$CN28,""),IF($A30="TOTAL",SUM(INDIRECT("BB4:BB"&amp;ROW()-1)),""))</f>
        <v/>
      </c>
      <c r="BC30" s="7" t="str">
        <f t="shared" ca="1" si="17"/>
        <v/>
      </c>
      <c r="BD30" s="7" t="str">
        <f ca="1">IF(AND($A30&lt;&gt;"",$A30&lt;&gt;"TOTAL"),IF(AND([4]PREMIOS_MASTER!$CQ28&lt;&gt;"",[4]PREMIOS_MASTER!$CQ28&lt;&gt;0),[4]PREMIOS_MASTER!$CQ28,""),IF($A30="TOTAL",SUM(INDIRECT("BD4:BD"&amp;ROW()-1)),""))</f>
        <v/>
      </c>
      <c r="BE30" s="7" t="str">
        <f ca="1">IF(AND($A30&lt;&gt;"",$A30&lt;&gt;"TOTAL"),IF(AND([4]PREMIOS_MASTER!$CS28&lt;&gt;"",[4]PREMIOS_MASTER!$CS28&lt;&gt;0),[4]PREMIOS_MASTER!$CS28,""),IF($A30="TOTAL",SUM(INDIRECT("BE4:BE"&amp;ROW()-1)),""))</f>
        <v/>
      </c>
      <c r="BF30" s="7" t="str">
        <f t="shared" ca="1" si="18"/>
        <v/>
      </c>
    </row>
    <row r="31" spans="1:58" x14ac:dyDescent="0.2">
      <c r="A31" s="12" t="str">
        <f>IF([4]PREMIOS_MASTER!$D29&lt;&gt;"",[4]PREMIOS_MASTER!$D29,IF(AND([4]PREMIOS_MASTER!$D29="",[4]PREMIOS_MASTER!$D30="",[4]PREMIOS_MASTER!$D28=""),"","TOTAL"))</f>
        <v/>
      </c>
      <c r="B31" s="7" t="str">
        <f ca="1">IF(AND($A31&lt;&gt;"",$A31&lt;&gt;"TOTAL"),IF(AND([4]PREMIOS_MASTER!$E29&lt;&gt;"",[4]PREMIOS_MASTER!$E29&lt;&gt;0),[4]PREMIOS_MASTER!$E29,""),IF($A31="TOTAL",SUM(INDIRECT("B4:B"&amp;ROW()-1)),""))</f>
        <v/>
      </c>
      <c r="C31" s="7" t="str">
        <f ca="1">IF(AND($A31&lt;&gt;"",$A31&lt;&gt;"TOTAL"),IF(AND([4]PREMIOS_MASTER!$G29&lt;&gt;"",[4]PREMIOS_MASTER!$G29&lt;&gt;0),[4]PREMIOS_MASTER!$G29,""),IF($A31="TOTAL",SUM(INDIRECT("C4:C"&amp;ROW()-1)),""))</f>
        <v/>
      </c>
      <c r="D31" s="7" t="str">
        <f t="shared" ca="1" si="0"/>
        <v/>
      </c>
      <c r="E31" s="7" t="str">
        <f ca="1">IF(AND($A31&lt;&gt;"",$A31&lt;&gt;"TOTAL"),IF(AND([4]PREMIOS_MASTER!$J29&lt;&gt;"",[4]PREMIOS_MASTER!$J29&lt;&gt;0),[4]PREMIOS_MASTER!$J29,""),IF($A31="TOTAL",SUM(INDIRECT("E4:E"&amp;ROW()-1)),""))</f>
        <v/>
      </c>
      <c r="F31" s="7" t="str">
        <f ca="1">IF(AND($A31&lt;&gt;"",$A31&lt;&gt;"TOTAL"),IF(AND([4]PREMIOS_MASTER!$L29&lt;&gt;"",[4]PREMIOS_MASTER!$L29&lt;&gt;0),[4]PREMIOS_MASTER!$L29,""),IF($A31="TOTAL",SUM(INDIRECT("F4:F"&amp;ROW()-1)),""))</f>
        <v/>
      </c>
      <c r="G31" s="7" t="str">
        <f t="shared" ca="1" si="1"/>
        <v/>
      </c>
      <c r="H31" s="7" t="str">
        <f ca="1">IF(AND($A31&lt;&gt;"",$A31&lt;&gt;"TOTAL"),IF(AND([4]PREMIOS_MASTER!$O29&lt;&gt;"",[4]PREMIOS_MASTER!$O29&lt;&gt;0),[4]PREMIOS_MASTER!$O29,""),IF($A31="TOTAL",SUM(INDIRECT("H4:H"&amp;ROW()-1)),""))</f>
        <v/>
      </c>
      <c r="I31" s="7" t="str">
        <f ca="1">IF(AND($A31&lt;&gt;"",$A31&lt;&gt;"TOTAL"),IF(AND([4]PREMIOS_MASTER!$Q29&lt;&gt;"",[4]PREMIOS_MASTER!$Q29&lt;&gt;0),[4]PREMIOS_MASTER!$Q29,""),IF($A31="TOTAL",SUM(INDIRECT("I4:I"&amp;ROW()-1)),""))</f>
        <v/>
      </c>
      <c r="J31" s="7" t="str">
        <f t="shared" ca="1" si="2"/>
        <v/>
      </c>
      <c r="K31" s="7" t="str">
        <f ca="1">IF(AND($A31&lt;&gt;"",$A31&lt;&gt;"TOTAL"),IF(AND([4]PREMIOS_MASTER!$T29&lt;&gt;"",[4]PREMIOS_MASTER!$T29&lt;&gt;0),[4]PREMIOS_MASTER!$T29,""),IF($A31="TOTAL",SUM(INDIRECT("K4:K"&amp;ROW()-1)),""))</f>
        <v/>
      </c>
      <c r="L31" s="7" t="str">
        <f ca="1">IF(AND($A31&lt;&gt;"",$A31&lt;&gt;"TOTAL"),IF(AND([4]PREMIOS_MASTER!$V29&lt;&gt;"",[4]PREMIOS_MASTER!$V29&lt;&gt;0),[4]PREMIOS_MASTER!$V29,""),IF($A31="TOTAL",SUM(INDIRECT("L4:L"&amp;ROW()-1)),""))</f>
        <v/>
      </c>
      <c r="M31" s="7" t="str">
        <f t="shared" ca="1" si="3"/>
        <v/>
      </c>
      <c r="N31" s="7" t="str">
        <f ca="1">IF(AND($A31&lt;&gt;"",$A31&lt;&gt;"TOTAL"),IF(AND([4]PREMIOS_MASTER!$Y29&lt;&gt;"",[4]PREMIOS_MASTER!$Y29&lt;&gt;0),[4]PREMIOS_MASTER!$Y29,""),IF($A31="TOTAL",SUM(INDIRECT("N4:N"&amp;ROW()-1)),""))</f>
        <v/>
      </c>
      <c r="O31" s="7" t="str">
        <f ca="1">IF(AND($A31&lt;&gt;"",$A31&lt;&gt;"TOTAL"),IF(AND([4]PREMIOS_MASTER!$AA29&lt;&gt;"",[4]PREMIOS_MASTER!$AA29&lt;&gt;0),[4]PREMIOS_MASTER!$AA29,""),IF($A31="TOTAL",SUM(INDIRECT("O4:O"&amp;ROW()-1)),""))</f>
        <v/>
      </c>
      <c r="P31" s="7" t="str">
        <f t="shared" ca="1" si="4"/>
        <v/>
      </c>
      <c r="Q31" s="7" t="str">
        <f ca="1">IF(AND($A31&lt;&gt;"",$A31&lt;&gt;"TOTAL"),IF(AND([4]PREMIOS_MASTER!$AD29&lt;&gt;"",[4]PREMIOS_MASTER!$AD29&lt;&gt;0),[4]PREMIOS_MASTER!$AD29,""),IF($A31="TOTAL",SUM(INDIRECT("Q4:Q"&amp;ROW()-1)),""))</f>
        <v/>
      </c>
      <c r="R31" s="7" t="str">
        <f ca="1">IF(AND($A31&lt;&gt;"",$A31&lt;&gt;"TOTAL"),IF(AND([4]PREMIOS_MASTER!$AF29&lt;&gt;"",[4]PREMIOS_MASTER!$AF29&lt;&gt;0),[4]PREMIOS_MASTER!$AF29,""),IF($A31="TOTAL",SUM(INDIRECT("R4:R"&amp;ROW()-1)),""))</f>
        <v/>
      </c>
      <c r="S31" s="7" t="str">
        <f t="shared" ca="1" si="5"/>
        <v/>
      </c>
      <c r="T31" s="7" t="str">
        <f ca="1">IF(AND($A31&lt;&gt;"",$A31&lt;&gt;"TOTAL"),IF(AND([4]PREMIOS_MASTER!$AI29&lt;&gt;"",[4]PREMIOS_MASTER!$AI29&lt;&gt;0),[4]PREMIOS_MASTER!$AI29,""),IF($A31="TOTAL",SUM(INDIRECT("T4:T"&amp;ROW()-1)),""))</f>
        <v/>
      </c>
      <c r="U31" s="7" t="str">
        <f ca="1">IF(AND($A31&lt;&gt;"",$A31&lt;&gt;"TOTAL"),IF(AND([4]PREMIOS_MASTER!$AK29&lt;&gt;"",[4]PREMIOS_MASTER!$AK29&lt;&gt;0),[4]PREMIOS_MASTER!$AK29,""),IF($A31="TOTAL",SUM(INDIRECT("U4:U"&amp;ROW()-1)),""))</f>
        <v/>
      </c>
      <c r="V31" s="7" t="str">
        <f t="shared" ca="1" si="6"/>
        <v/>
      </c>
      <c r="W31" s="7" t="str">
        <f ca="1">IF(AND($A31&lt;&gt;"",$A31&lt;&gt;"TOTAL"),IF(AND([4]PREMIOS_MASTER!$AN29&lt;&gt;"",[4]PREMIOS_MASTER!$AN29&lt;&gt;0),[4]PREMIOS_MASTER!$AN29,""),IF($A31="TOTAL",SUM(INDIRECT("W4:W"&amp;ROW()-1)),""))</f>
        <v/>
      </c>
      <c r="X31" s="7" t="str">
        <f ca="1">IF(AND($A31&lt;&gt;"",$A31&lt;&gt;"TOTAL"),IF(AND([4]PREMIOS_MASTER!$AP29&lt;&gt;"",[4]PREMIOS_MASTER!$AP29&lt;&gt;0),[4]PREMIOS_MASTER!$AP29,""),IF($A31="TOTAL",SUM(INDIRECT("X4:X"&amp;ROW()-1)),""))</f>
        <v/>
      </c>
      <c r="Y31" s="7" t="str">
        <f t="shared" ca="1" si="7"/>
        <v/>
      </c>
      <c r="Z31" s="7" t="str">
        <f ca="1">IF(AND($A31&lt;&gt;"",$A31&lt;&gt;"TOTAL"),IF(AND([4]PREMIOS_MASTER!$AS29&lt;&gt;"",[4]PREMIOS_MASTER!$AS29&lt;&gt;0),[4]PREMIOS_MASTER!$AS29,""),IF($A31="TOTAL",SUM(INDIRECT("Z4:Z"&amp;ROW()-1)),""))</f>
        <v/>
      </c>
      <c r="AA31" s="7" t="str">
        <f ca="1">IF(AND($A31&lt;&gt;"",$A31&lt;&gt;"TOTAL"),IF(AND([4]PREMIOS_MASTER!$AU29&lt;&gt;"",[4]PREMIOS_MASTER!$AU29&lt;&gt;0),[4]PREMIOS_MASTER!$AU29,""),IF($A31="TOTAL",SUM(INDIRECT("AA4:AA"&amp;ROW()-1)),""))</f>
        <v/>
      </c>
      <c r="AB31" s="7" t="str">
        <f t="shared" ca="1" si="8"/>
        <v/>
      </c>
      <c r="AC31" s="7" t="str">
        <f ca="1">IF(AND($A31&lt;&gt;"",$A31&lt;&gt;"TOTAL"),IF(AND([4]PREMIOS_MASTER!$AX29&lt;&gt;"",[4]PREMIOS_MASTER!$AX29&lt;&gt;0),[4]PREMIOS_MASTER!$AX29,""),IF($A31="TOTAL",SUM(INDIRECT("AC4:AC"&amp;ROW()-1)),""))</f>
        <v/>
      </c>
      <c r="AD31" s="7" t="str">
        <f ca="1">IF(AND($A31&lt;&gt;"",$A31&lt;&gt;"TOTAL"),IF(AND([4]PREMIOS_MASTER!$AZ29&lt;&gt;"",[4]PREMIOS_MASTER!$AZ29&lt;&gt;0),[4]PREMIOS_MASTER!$AZ29,""),IF($A31="TOTAL",SUM(INDIRECT("AD4:AD"&amp;ROW()-1)),""))</f>
        <v/>
      </c>
      <c r="AE31" s="7" t="str">
        <f t="shared" ca="1" si="9"/>
        <v/>
      </c>
      <c r="AF31" s="7" t="str">
        <f ca="1">IF(AND($A31&lt;&gt;"",$A31&lt;&gt;"TOTAL"),IF(AND([4]PREMIOS_MASTER!$BC29&lt;&gt;"",[4]PREMIOS_MASTER!$BC29&lt;&gt;0),[4]PREMIOS_MASTER!$BC29,""),IF($A31="TOTAL",SUM(INDIRECT("AF4:AF"&amp;ROW()-1)),""))</f>
        <v/>
      </c>
      <c r="AG31" s="7" t="str">
        <f ca="1">IF(AND($A31&lt;&gt;"",$A31&lt;&gt;"TOTAL"),IF(AND([4]PREMIOS_MASTER!$BE29&lt;&gt;"",[4]PREMIOS_MASTER!$BE29&lt;&gt;0),[4]PREMIOS_MASTER!$BE29,""),IF($A31="TOTAL",SUM(INDIRECT("AG4:AG"&amp;ROW()-1)),""))</f>
        <v/>
      </c>
      <c r="AH31" s="7" t="str">
        <f t="shared" ca="1" si="10"/>
        <v/>
      </c>
      <c r="AI31" s="7" t="str">
        <f ca="1">IF(AND($A31&lt;&gt;"",$A31&lt;&gt;"TOTAL"),IF(AND([4]PREMIOS_MASTER!$BH29&lt;&gt;"",[4]PREMIOS_MASTER!$BH29&lt;&gt;0),[4]PREMIOS_MASTER!$BH29,""),IF($A31="TOTAL",SUM(INDIRECT("AI4:AI"&amp;ROW()-1)),""))</f>
        <v/>
      </c>
      <c r="AJ31" s="7" t="str">
        <f ca="1">IF(AND($A31&lt;&gt;"",$A31&lt;&gt;"TOTAL"),IF(AND([4]PREMIOS_MASTER!$BJ29&lt;&gt;"",[4]PREMIOS_MASTER!$BJ29&lt;&gt;0),[4]PREMIOS_MASTER!$BJ29,""),IF($A31="TOTAL",SUM(INDIRECT("AJ4:AJ"&amp;ROW()-1)),""))</f>
        <v/>
      </c>
      <c r="AK31" s="7" t="str">
        <f t="shared" ca="1" si="11"/>
        <v/>
      </c>
      <c r="AL31" s="7" t="str">
        <f ca="1">IF(AND($A31&lt;&gt;"",$A31&lt;&gt;"TOTAL"),IF(AND([4]PREMIOS_MASTER!$BM29&lt;&gt;"",[4]PREMIOS_MASTER!$BM29&lt;&gt;0),[4]PREMIOS_MASTER!$BM29,""),IF($A31="TOTAL",SUM(INDIRECT("AL4:AL"&amp;ROW()-1)),""))</f>
        <v/>
      </c>
      <c r="AM31" s="7" t="str">
        <f ca="1">IF(AND($A31&lt;&gt;"",$A31&lt;&gt;"TOTAL"),IF(AND([4]PREMIOS_MASTER!$BO29&lt;&gt;"",[4]PREMIOS_MASTER!$BO29&lt;&gt;0),[4]PREMIOS_MASTER!$BO29,""),IF($A31="TOTAL",SUM(INDIRECT("AM4:AM"&amp;ROW()-1)),""))</f>
        <v/>
      </c>
      <c r="AN31" s="7" t="str">
        <f t="shared" ca="1" si="12"/>
        <v/>
      </c>
      <c r="AO31" s="7" t="str">
        <f ca="1">IF(AND($A31&lt;&gt;"",$A31&lt;&gt;"TOTAL"),IF(AND([4]PREMIOS_MASTER!$BR29&lt;&gt;"",[4]PREMIOS_MASTER!$BR29&lt;&gt;0),[4]PREMIOS_MASTER!$BR29,""),IF($A31="TOTAL",SUM(INDIRECT("AO4:AO"&amp;ROW()-1)),""))</f>
        <v/>
      </c>
      <c r="AP31" s="7" t="str">
        <f ca="1">IF(AND($A31&lt;&gt;"",$A31&lt;&gt;"TOTAL"),IF(AND([4]PREMIOS_MASTER!$BT29&lt;&gt;"",[4]PREMIOS_MASTER!$BT29&lt;&gt;0),[4]PREMIOS_MASTER!$BT29,""),IF($A31="TOTAL",SUM(INDIRECT("AP4:AP"&amp;ROW()-1)),""))</f>
        <v/>
      </c>
      <c r="AQ31" s="7" t="str">
        <f t="shared" ca="1" si="13"/>
        <v/>
      </c>
      <c r="AR31" s="7" t="str">
        <f ca="1">IF(AND($A31&lt;&gt;"",$A31&lt;&gt;"TOTAL"),IF(AND([4]PREMIOS_MASTER!$BW29&lt;&gt;"",[4]PREMIOS_MASTER!$BW29&lt;&gt;0),[4]PREMIOS_MASTER!$BW29,""),IF($A31="TOTAL",SUM(INDIRECT("AR4:AR"&amp;ROW()-1)),""))</f>
        <v/>
      </c>
      <c r="AS31" s="7" t="str">
        <f ca="1">IF(AND($A31&lt;&gt;"",$A31&lt;&gt;"TOTAL"),IF(AND([4]PREMIOS_MASTER!$BY29&lt;&gt;"",[4]PREMIOS_MASTER!$BY29&lt;&gt;0),[4]PREMIOS_MASTER!$BY29,""),IF($A31="TOTAL",SUM(INDIRECT("AS4:AS"&amp;ROW()-1)),""))</f>
        <v/>
      </c>
      <c r="AT31" s="7" t="str">
        <f t="shared" ca="1" si="14"/>
        <v/>
      </c>
      <c r="AU31" s="7" t="str">
        <f ca="1">IF(AND($A31&lt;&gt;"",$A31&lt;&gt;"TOTAL"),IF(AND([4]PREMIOS_MASTER!$CB29&lt;&gt;"",[4]PREMIOS_MASTER!$CB29&lt;&gt;0),[4]PREMIOS_MASTER!$CB29,""),IF($A31="TOTAL",SUM(INDIRECT("AU4:AU"&amp;ROW()-1)),""))</f>
        <v/>
      </c>
      <c r="AV31" s="7" t="str">
        <f ca="1">IF(AND($A31&lt;&gt;"",$A31&lt;&gt;"TOTAL"),IF(AND([4]PREMIOS_MASTER!$CD29&lt;&gt;"",[4]PREMIOS_MASTER!$CD29&lt;&gt;0),[4]PREMIOS_MASTER!$CD29,""),IF($A31="TOTAL",SUM(INDIRECT("AV4:AV"&amp;ROW()-1)),""))</f>
        <v/>
      </c>
      <c r="AW31" s="7" t="str">
        <f t="shared" ca="1" si="15"/>
        <v/>
      </c>
      <c r="AX31" s="7" t="str">
        <f ca="1">IF(AND($A31&lt;&gt;"",$A31&lt;&gt;"TOTAL"),IF(AND([4]PREMIOS_MASTER!$CG29&lt;&gt;"",[4]PREMIOS_MASTER!$CG29&lt;&gt;0),[4]PREMIOS_MASTER!$CG29,""),IF($A31="TOTAL",SUM(INDIRECT("AX4:AX"&amp;ROW()-1)),""))</f>
        <v/>
      </c>
      <c r="AY31" s="7" t="str">
        <f ca="1">IF(AND($A31&lt;&gt;"",$A31&lt;&gt;"TOTAL"),IF(AND([4]PREMIOS_MASTER!$CI29&lt;&gt;"",[4]PREMIOS_MASTER!$CI29&lt;&gt;0),[4]PREMIOS_MASTER!$CI29,""),IF($A31="TOTAL",SUM(INDIRECT("AY4:AY"&amp;ROW()-1)),""))</f>
        <v/>
      </c>
      <c r="AZ31" s="7" t="str">
        <f t="shared" ca="1" si="16"/>
        <v/>
      </c>
      <c r="BA31" s="7" t="str">
        <f ca="1">IF(AND($A31&lt;&gt;"",$A31&lt;&gt;"TOTAL"),IF(AND([4]PREMIOS_MASTER!$CL29&lt;&gt;"",[4]PREMIOS_MASTER!$CL29&lt;&gt;0),[4]PREMIOS_MASTER!$CL29,""),IF($A31="TOTAL",SUM(INDIRECT("BA4:BA"&amp;ROW()-1)),""))</f>
        <v/>
      </c>
      <c r="BB31" s="7" t="str">
        <f ca="1">IF(AND($A31&lt;&gt;"",$A31&lt;&gt;"TOTAL"),IF(AND([4]PREMIOS_MASTER!$CN29&lt;&gt;"",[4]PREMIOS_MASTER!$CN29&lt;&gt;0),[4]PREMIOS_MASTER!$CN29,""),IF($A31="TOTAL",SUM(INDIRECT("BB4:BB"&amp;ROW()-1)),""))</f>
        <v/>
      </c>
      <c r="BC31" s="7" t="str">
        <f t="shared" ca="1" si="17"/>
        <v/>
      </c>
      <c r="BD31" s="7" t="str">
        <f ca="1">IF(AND($A31&lt;&gt;"",$A31&lt;&gt;"TOTAL"),IF(AND([4]PREMIOS_MASTER!$CQ29&lt;&gt;"",[4]PREMIOS_MASTER!$CQ29&lt;&gt;0),[4]PREMIOS_MASTER!$CQ29,""),IF($A31="TOTAL",SUM(INDIRECT("BD4:BD"&amp;ROW()-1)),""))</f>
        <v/>
      </c>
      <c r="BE31" s="7" t="str">
        <f ca="1">IF(AND($A31&lt;&gt;"",$A31&lt;&gt;"TOTAL"),IF(AND([4]PREMIOS_MASTER!$CS29&lt;&gt;"",[4]PREMIOS_MASTER!$CS29&lt;&gt;0),[4]PREMIOS_MASTER!$CS29,""),IF($A31="TOTAL",SUM(INDIRECT("BE4:BE"&amp;ROW()-1)),""))</f>
        <v/>
      </c>
      <c r="BF31" s="7" t="str">
        <f t="shared" ca="1" si="18"/>
        <v/>
      </c>
    </row>
    <row r="32" spans="1:58" x14ac:dyDescent="0.2">
      <c r="A32" s="12" t="str">
        <f>IF([4]PREMIOS_MASTER!$D30&lt;&gt;"",[4]PREMIOS_MASTER!$D30,IF(AND([4]PREMIOS_MASTER!$D30="",[4]PREMIOS_MASTER!$D31="",[4]PREMIOS_MASTER!$D29=""),"","TOTAL"))</f>
        <v/>
      </c>
      <c r="B32" s="7" t="str">
        <f ca="1">IF(AND($A32&lt;&gt;"",$A32&lt;&gt;"TOTAL"),IF(AND([4]PREMIOS_MASTER!$E30&lt;&gt;"",[4]PREMIOS_MASTER!$E30&lt;&gt;0),[4]PREMIOS_MASTER!$E30,""),IF($A32="TOTAL",SUM(INDIRECT("B4:B"&amp;ROW()-1)),""))</f>
        <v/>
      </c>
      <c r="C32" s="7" t="str">
        <f ca="1">IF(AND($A32&lt;&gt;"",$A32&lt;&gt;"TOTAL"),IF(AND([4]PREMIOS_MASTER!$G30&lt;&gt;"",[4]PREMIOS_MASTER!$G30&lt;&gt;0),[4]PREMIOS_MASTER!$G30,""),IF($A32="TOTAL",SUM(INDIRECT("C4:C"&amp;ROW()-1)),""))</f>
        <v/>
      </c>
      <c r="D32" s="7" t="str">
        <f t="shared" ca="1" si="0"/>
        <v/>
      </c>
      <c r="E32" s="7" t="str">
        <f ca="1">IF(AND($A32&lt;&gt;"",$A32&lt;&gt;"TOTAL"),IF(AND([4]PREMIOS_MASTER!$J30&lt;&gt;"",[4]PREMIOS_MASTER!$J30&lt;&gt;0),[4]PREMIOS_MASTER!$J30,""),IF($A32="TOTAL",SUM(INDIRECT("E4:E"&amp;ROW()-1)),""))</f>
        <v/>
      </c>
      <c r="F32" s="7" t="str">
        <f ca="1">IF(AND($A32&lt;&gt;"",$A32&lt;&gt;"TOTAL"),IF(AND([4]PREMIOS_MASTER!$L30&lt;&gt;"",[4]PREMIOS_MASTER!$L30&lt;&gt;0),[4]PREMIOS_MASTER!$L30,""),IF($A32="TOTAL",SUM(INDIRECT("F4:F"&amp;ROW()-1)),""))</f>
        <v/>
      </c>
      <c r="G32" s="7" t="str">
        <f t="shared" ca="1" si="1"/>
        <v/>
      </c>
      <c r="H32" s="7" t="str">
        <f ca="1">IF(AND($A32&lt;&gt;"",$A32&lt;&gt;"TOTAL"),IF(AND([4]PREMIOS_MASTER!$O30&lt;&gt;"",[4]PREMIOS_MASTER!$O30&lt;&gt;0),[4]PREMIOS_MASTER!$O30,""),IF($A32="TOTAL",SUM(INDIRECT("H4:H"&amp;ROW()-1)),""))</f>
        <v/>
      </c>
      <c r="I32" s="7" t="str">
        <f ca="1">IF(AND($A32&lt;&gt;"",$A32&lt;&gt;"TOTAL"),IF(AND([4]PREMIOS_MASTER!$Q30&lt;&gt;"",[4]PREMIOS_MASTER!$Q30&lt;&gt;0),[4]PREMIOS_MASTER!$Q30,""),IF($A32="TOTAL",SUM(INDIRECT("I4:I"&amp;ROW()-1)),""))</f>
        <v/>
      </c>
      <c r="J32" s="7" t="str">
        <f t="shared" ca="1" si="2"/>
        <v/>
      </c>
      <c r="K32" s="7" t="str">
        <f ca="1">IF(AND($A32&lt;&gt;"",$A32&lt;&gt;"TOTAL"),IF(AND([4]PREMIOS_MASTER!$T30&lt;&gt;"",[4]PREMIOS_MASTER!$T30&lt;&gt;0),[4]PREMIOS_MASTER!$T30,""),IF($A32="TOTAL",SUM(INDIRECT("K4:K"&amp;ROW()-1)),""))</f>
        <v/>
      </c>
      <c r="L32" s="7" t="str">
        <f ca="1">IF(AND($A32&lt;&gt;"",$A32&lt;&gt;"TOTAL"),IF(AND([4]PREMIOS_MASTER!$V30&lt;&gt;"",[4]PREMIOS_MASTER!$V30&lt;&gt;0),[4]PREMIOS_MASTER!$V30,""),IF($A32="TOTAL",SUM(INDIRECT("L4:L"&amp;ROW()-1)),""))</f>
        <v/>
      </c>
      <c r="M32" s="7" t="str">
        <f t="shared" ca="1" si="3"/>
        <v/>
      </c>
      <c r="N32" s="7" t="str">
        <f ca="1">IF(AND($A32&lt;&gt;"",$A32&lt;&gt;"TOTAL"),IF(AND([4]PREMIOS_MASTER!$Y30&lt;&gt;"",[4]PREMIOS_MASTER!$Y30&lt;&gt;0),[4]PREMIOS_MASTER!$Y30,""),IF($A32="TOTAL",SUM(INDIRECT("N4:N"&amp;ROW()-1)),""))</f>
        <v/>
      </c>
      <c r="O32" s="7" t="str">
        <f ca="1">IF(AND($A32&lt;&gt;"",$A32&lt;&gt;"TOTAL"),IF(AND([4]PREMIOS_MASTER!$AA30&lt;&gt;"",[4]PREMIOS_MASTER!$AA30&lt;&gt;0),[4]PREMIOS_MASTER!$AA30,""),IF($A32="TOTAL",SUM(INDIRECT("O4:O"&amp;ROW()-1)),""))</f>
        <v/>
      </c>
      <c r="P32" s="7" t="str">
        <f t="shared" ca="1" si="4"/>
        <v/>
      </c>
      <c r="Q32" s="7" t="str">
        <f ca="1">IF(AND($A32&lt;&gt;"",$A32&lt;&gt;"TOTAL"),IF(AND([4]PREMIOS_MASTER!$AD30&lt;&gt;"",[4]PREMIOS_MASTER!$AD30&lt;&gt;0),[4]PREMIOS_MASTER!$AD30,""),IF($A32="TOTAL",SUM(INDIRECT("Q4:Q"&amp;ROW()-1)),""))</f>
        <v/>
      </c>
      <c r="R32" s="7" t="str">
        <f ca="1">IF(AND($A32&lt;&gt;"",$A32&lt;&gt;"TOTAL"),IF(AND([4]PREMIOS_MASTER!$AF30&lt;&gt;"",[4]PREMIOS_MASTER!$AF30&lt;&gt;0),[4]PREMIOS_MASTER!$AF30,""),IF($A32="TOTAL",SUM(INDIRECT("R4:R"&amp;ROW()-1)),""))</f>
        <v/>
      </c>
      <c r="S32" s="7" t="str">
        <f t="shared" ca="1" si="5"/>
        <v/>
      </c>
      <c r="T32" s="7" t="str">
        <f ca="1">IF(AND($A32&lt;&gt;"",$A32&lt;&gt;"TOTAL"),IF(AND([4]PREMIOS_MASTER!$AI30&lt;&gt;"",[4]PREMIOS_MASTER!$AI30&lt;&gt;0),[4]PREMIOS_MASTER!$AI30,""),IF($A32="TOTAL",SUM(INDIRECT("T4:T"&amp;ROW()-1)),""))</f>
        <v/>
      </c>
      <c r="U32" s="7" t="str">
        <f ca="1">IF(AND($A32&lt;&gt;"",$A32&lt;&gt;"TOTAL"),IF(AND([4]PREMIOS_MASTER!$AK30&lt;&gt;"",[4]PREMIOS_MASTER!$AK30&lt;&gt;0),[4]PREMIOS_MASTER!$AK30,""),IF($A32="TOTAL",SUM(INDIRECT("U4:U"&amp;ROW()-1)),""))</f>
        <v/>
      </c>
      <c r="V32" s="7" t="str">
        <f t="shared" ca="1" si="6"/>
        <v/>
      </c>
      <c r="W32" s="7" t="str">
        <f ca="1">IF(AND($A32&lt;&gt;"",$A32&lt;&gt;"TOTAL"),IF(AND([4]PREMIOS_MASTER!$AN30&lt;&gt;"",[4]PREMIOS_MASTER!$AN30&lt;&gt;0),[4]PREMIOS_MASTER!$AN30,""),IF($A32="TOTAL",SUM(INDIRECT("W4:W"&amp;ROW()-1)),""))</f>
        <v/>
      </c>
      <c r="X32" s="7" t="str">
        <f ca="1">IF(AND($A32&lt;&gt;"",$A32&lt;&gt;"TOTAL"),IF(AND([4]PREMIOS_MASTER!$AP30&lt;&gt;"",[4]PREMIOS_MASTER!$AP30&lt;&gt;0),[4]PREMIOS_MASTER!$AP30,""),IF($A32="TOTAL",SUM(INDIRECT("X4:X"&amp;ROW()-1)),""))</f>
        <v/>
      </c>
      <c r="Y32" s="7" t="str">
        <f t="shared" ca="1" si="7"/>
        <v/>
      </c>
      <c r="Z32" s="7" t="str">
        <f ca="1">IF(AND($A32&lt;&gt;"",$A32&lt;&gt;"TOTAL"),IF(AND([4]PREMIOS_MASTER!$AS30&lt;&gt;"",[4]PREMIOS_MASTER!$AS30&lt;&gt;0),[4]PREMIOS_MASTER!$AS30,""),IF($A32="TOTAL",SUM(INDIRECT("Z4:Z"&amp;ROW()-1)),""))</f>
        <v/>
      </c>
      <c r="AA32" s="7" t="str">
        <f ca="1">IF(AND($A32&lt;&gt;"",$A32&lt;&gt;"TOTAL"),IF(AND([4]PREMIOS_MASTER!$AU30&lt;&gt;"",[4]PREMIOS_MASTER!$AU30&lt;&gt;0),[4]PREMIOS_MASTER!$AU30,""),IF($A32="TOTAL",SUM(INDIRECT("AA4:AA"&amp;ROW()-1)),""))</f>
        <v/>
      </c>
      <c r="AB32" s="7" t="str">
        <f t="shared" ca="1" si="8"/>
        <v/>
      </c>
      <c r="AC32" s="7" t="str">
        <f ca="1">IF(AND($A32&lt;&gt;"",$A32&lt;&gt;"TOTAL"),IF(AND([4]PREMIOS_MASTER!$AX30&lt;&gt;"",[4]PREMIOS_MASTER!$AX30&lt;&gt;0),[4]PREMIOS_MASTER!$AX30,""),IF($A32="TOTAL",SUM(INDIRECT("AC4:AC"&amp;ROW()-1)),""))</f>
        <v/>
      </c>
      <c r="AD32" s="7" t="str">
        <f ca="1">IF(AND($A32&lt;&gt;"",$A32&lt;&gt;"TOTAL"),IF(AND([4]PREMIOS_MASTER!$AZ30&lt;&gt;"",[4]PREMIOS_MASTER!$AZ30&lt;&gt;0),[4]PREMIOS_MASTER!$AZ30,""),IF($A32="TOTAL",SUM(INDIRECT("AD4:AD"&amp;ROW()-1)),""))</f>
        <v/>
      </c>
      <c r="AE32" s="7" t="str">
        <f t="shared" ca="1" si="9"/>
        <v/>
      </c>
      <c r="AF32" s="7" t="str">
        <f ca="1">IF(AND($A32&lt;&gt;"",$A32&lt;&gt;"TOTAL"),IF(AND([4]PREMIOS_MASTER!$BC30&lt;&gt;"",[4]PREMIOS_MASTER!$BC30&lt;&gt;0),[4]PREMIOS_MASTER!$BC30,""),IF($A32="TOTAL",SUM(INDIRECT("AF4:AF"&amp;ROW()-1)),""))</f>
        <v/>
      </c>
      <c r="AG32" s="7" t="str">
        <f ca="1">IF(AND($A32&lt;&gt;"",$A32&lt;&gt;"TOTAL"),IF(AND([4]PREMIOS_MASTER!$BE30&lt;&gt;"",[4]PREMIOS_MASTER!$BE30&lt;&gt;0),[4]PREMIOS_MASTER!$BE30,""),IF($A32="TOTAL",SUM(INDIRECT("AG4:AG"&amp;ROW()-1)),""))</f>
        <v/>
      </c>
      <c r="AH32" s="7" t="str">
        <f t="shared" ca="1" si="10"/>
        <v/>
      </c>
      <c r="AI32" s="7" t="str">
        <f ca="1">IF(AND($A32&lt;&gt;"",$A32&lt;&gt;"TOTAL"),IF(AND([4]PREMIOS_MASTER!$BH30&lt;&gt;"",[4]PREMIOS_MASTER!$BH30&lt;&gt;0),[4]PREMIOS_MASTER!$BH30,""),IF($A32="TOTAL",SUM(INDIRECT("AI4:AI"&amp;ROW()-1)),""))</f>
        <v/>
      </c>
      <c r="AJ32" s="7" t="str">
        <f ca="1">IF(AND($A32&lt;&gt;"",$A32&lt;&gt;"TOTAL"),IF(AND([4]PREMIOS_MASTER!$BJ30&lt;&gt;"",[4]PREMIOS_MASTER!$BJ30&lt;&gt;0),[4]PREMIOS_MASTER!$BJ30,""),IF($A32="TOTAL",SUM(INDIRECT("AJ4:AJ"&amp;ROW()-1)),""))</f>
        <v/>
      </c>
      <c r="AK32" s="7" t="str">
        <f t="shared" ca="1" si="11"/>
        <v/>
      </c>
      <c r="AL32" s="7" t="str">
        <f ca="1">IF(AND($A32&lt;&gt;"",$A32&lt;&gt;"TOTAL"),IF(AND([4]PREMIOS_MASTER!$BM30&lt;&gt;"",[4]PREMIOS_MASTER!$BM30&lt;&gt;0),[4]PREMIOS_MASTER!$BM30,""),IF($A32="TOTAL",SUM(INDIRECT("AL4:AL"&amp;ROW()-1)),""))</f>
        <v/>
      </c>
      <c r="AM32" s="7" t="str">
        <f ca="1">IF(AND($A32&lt;&gt;"",$A32&lt;&gt;"TOTAL"),IF(AND([4]PREMIOS_MASTER!$BO30&lt;&gt;"",[4]PREMIOS_MASTER!$BO30&lt;&gt;0),[4]PREMIOS_MASTER!$BO30,""),IF($A32="TOTAL",SUM(INDIRECT("AM4:AM"&amp;ROW()-1)),""))</f>
        <v/>
      </c>
      <c r="AN32" s="7" t="str">
        <f t="shared" ca="1" si="12"/>
        <v/>
      </c>
      <c r="AO32" s="7" t="str">
        <f ca="1">IF(AND($A32&lt;&gt;"",$A32&lt;&gt;"TOTAL"),IF(AND([4]PREMIOS_MASTER!$BR30&lt;&gt;"",[4]PREMIOS_MASTER!$BR30&lt;&gt;0),[4]PREMIOS_MASTER!$BR30,""),IF($A32="TOTAL",SUM(INDIRECT("AO4:AO"&amp;ROW()-1)),""))</f>
        <v/>
      </c>
      <c r="AP32" s="7" t="str">
        <f ca="1">IF(AND($A32&lt;&gt;"",$A32&lt;&gt;"TOTAL"),IF(AND([4]PREMIOS_MASTER!$BT30&lt;&gt;"",[4]PREMIOS_MASTER!$BT30&lt;&gt;0),[4]PREMIOS_MASTER!$BT30,""),IF($A32="TOTAL",SUM(INDIRECT("AP4:AP"&amp;ROW()-1)),""))</f>
        <v/>
      </c>
      <c r="AQ32" s="7" t="str">
        <f t="shared" ca="1" si="13"/>
        <v/>
      </c>
      <c r="AR32" s="7" t="str">
        <f ca="1">IF(AND($A32&lt;&gt;"",$A32&lt;&gt;"TOTAL"),IF(AND([4]PREMIOS_MASTER!$BW30&lt;&gt;"",[4]PREMIOS_MASTER!$BW30&lt;&gt;0),[4]PREMIOS_MASTER!$BW30,""),IF($A32="TOTAL",SUM(INDIRECT("AR4:AR"&amp;ROW()-1)),""))</f>
        <v/>
      </c>
      <c r="AS32" s="7" t="str">
        <f ca="1">IF(AND($A32&lt;&gt;"",$A32&lt;&gt;"TOTAL"),IF(AND([4]PREMIOS_MASTER!$BY30&lt;&gt;"",[4]PREMIOS_MASTER!$BY30&lt;&gt;0),[4]PREMIOS_MASTER!$BY30,""),IF($A32="TOTAL",SUM(INDIRECT("AS4:AS"&amp;ROW()-1)),""))</f>
        <v/>
      </c>
      <c r="AT32" s="7" t="str">
        <f t="shared" ca="1" si="14"/>
        <v/>
      </c>
      <c r="AU32" s="7" t="str">
        <f ca="1">IF(AND($A32&lt;&gt;"",$A32&lt;&gt;"TOTAL"),IF(AND([4]PREMIOS_MASTER!$CB30&lt;&gt;"",[4]PREMIOS_MASTER!$CB30&lt;&gt;0),[4]PREMIOS_MASTER!$CB30,""),IF($A32="TOTAL",SUM(INDIRECT("AU4:AU"&amp;ROW()-1)),""))</f>
        <v/>
      </c>
      <c r="AV32" s="7" t="str">
        <f ca="1">IF(AND($A32&lt;&gt;"",$A32&lt;&gt;"TOTAL"),IF(AND([4]PREMIOS_MASTER!$CD30&lt;&gt;"",[4]PREMIOS_MASTER!$CD30&lt;&gt;0),[4]PREMIOS_MASTER!$CD30,""),IF($A32="TOTAL",SUM(INDIRECT("AV4:AV"&amp;ROW()-1)),""))</f>
        <v/>
      </c>
      <c r="AW32" s="7" t="str">
        <f t="shared" ca="1" si="15"/>
        <v/>
      </c>
      <c r="AX32" s="7" t="str">
        <f ca="1">IF(AND($A32&lt;&gt;"",$A32&lt;&gt;"TOTAL"),IF(AND([4]PREMIOS_MASTER!$CG30&lt;&gt;"",[4]PREMIOS_MASTER!$CG30&lt;&gt;0),[4]PREMIOS_MASTER!$CG30,""),IF($A32="TOTAL",SUM(INDIRECT("AX4:AX"&amp;ROW()-1)),""))</f>
        <v/>
      </c>
      <c r="AY32" s="7" t="str">
        <f ca="1">IF(AND($A32&lt;&gt;"",$A32&lt;&gt;"TOTAL"),IF(AND([4]PREMIOS_MASTER!$CI30&lt;&gt;"",[4]PREMIOS_MASTER!$CI30&lt;&gt;0),[4]PREMIOS_MASTER!$CI30,""),IF($A32="TOTAL",SUM(INDIRECT("AY4:AY"&amp;ROW()-1)),""))</f>
        <v/>
      </c>
      <c r="AZ32" s="7" t="str">
        <f t="shared" ca="1" si="16"/>
        <v/>
      </c>
      <c r="BA32" s="7" t="str">
        <f ca="1">IF(AND($A32&lt;&gt;"",$A32&lt;&gt;"TOTAL"),IF(AND([4]PREMIOS_MASTER!$CL30&lt;&gt;"",[4]PREMIOS_MASTER!$CL30&lt;&gt;0),[4]PREMIOS_MASTER!$CL30,""),IF($A32="TOTAL",SUM(INDIRECT("BA4:BA"&amp;ROW()-1)),""))</f>
        <v/>
      </c>
      <c r="BB32" s="7" t="str">
        <f ca="1">IF(AND($A32&lt;&gt;"",$A32&lt;&gt;"TOTAL"),IF(AND([4]PREMIOS_MASTER!$CN30&lt;&gt;"",[4]PREMIOS_MASTER!$CN30&lt;&gt;0),[4]PREMIOS_MASTER!$CN30,""),IF($A32="TOTAL",SUM(INDIRECT("BB4:BB"&amp;ROW()-1)),""))</f>
        <v/>
      </c>
      <c r="BC32" s="7" t="str">
        <f t="shared" ca="1" si="17"/>
        <v/>
      </c>
      <c r="BD32" s="7" t="str">
        <f ca="1">IF(AND($A32&lt;&gt;"",$A32&lt;&gt;"TOTAL"),IF(AND([4]PREMIOS_MASTER!$CQ30&lt;&gt;"",[4]PREMIOS_MASTER!$CQ30&lt;&gt;0),[4]PREMIOS_MASTER!$CQ30,""),IF($A32="TOTAL",SUM(INDIRECT("BD4:BD"&amp;ROW()-1)),""))</f>
        <v/>
      </c>
      <c r="BE32" s="7" t="str">
        <f ca="1">IF(AND($A32&lt;&gt;"",$A32&lt;&gt;"TOTAL"),IF(AND([4]PREMIOS_MASTER!$CS30&lt;&gt;"",[4]PREMIOS_MASTER!$CS30&lt;&gt;0),[4]PREMIOS_MASTER!$CS30,""),IF($A32="TOTAL",SUM(INDIRECT("BE4:BE"&amp;ROW()-1)),""))</f>
        <v/>
      </c>
      <c r="BF32" s="7" t="str">
        <f t="shared" ca="1" si="18"/>
        <v/>
      </c>
    </row>
    <row r="33" spans="1:58" x14ac:dyDescent="0.2">
      <c r="A33" s="12" t="str">
        <f>IF([4]PREMIOS_MASTER!$D31&lt;&gt;"",[4]PREMIOS_MASTER!$D31,IF(AND([4]PREMIOS_MASTER!$D31="",[4]PREMIOS_MASTER!$D32="",[4]PREMIOS_MASTER!$D30=""),"","TOTAL"))</f>
        <v/>
      </c>
      <c r="B33" s="7" t="str">
        <f ca="1">IF(AND($A33&lt;&gt;"",$A33&lt;&gt;"TOTAL"),IF(AND([4]PREMIOS_MASTER!$E31&lt;&gt;"",[4]PREMIOS_MASTER!$E31&lt;&gt;0),[4]PREMIOS_MASTER!$E31,""),IF($A33="TOTAL",SUM(INDIRECT("B4:B"&amp;ROW()-1)),""))</f>
        <v/>
      </c>
      <c r="C33" s="7" t="str">
        <f ca="1">IF(AND($A33&lt;&gt;"",$A33&lt;&gt;"TOTAL"),IF(AND([4]PREMIOS_MASTER!$G31&lt;&gt;"",[4]PREMIOS_MASTER!$G31&lt;&gt;0),[4]PREMIOS_MASTER!$G31,""),IF($A33="TOTAL",SUM(INDIRECT("C4:C"&amp;ROW()-1)),""))</f>
        <v/>
      </c>
      <c r="D33" s="7" t="str">
        <f t="shared" ca="1" si="0"/>
        <v/>
      </c>
      <c r="E33" s="7" t="str">
        <f ca="1">IF(AND($A33&lt;&gt;"",$A33&lt;&gt;"TOTAL"),IF(AND([4]PREMIOS_MASTER!$J31&lt;&gt;"",[4]PREMIOS_MASTER!$J31&lt;&gt;0),[4]PREMIOS_MASTER!$J31,""),IF($A33="TOTAL",SUM(INDIRECT("E4:E"&amp;ROW()-1)),""))</f>
        <v/>
      </c>
      <c r="F33" s="7" t="str">
        <f ca="1">IF(AND($A33&lt;&gt;"",$A33&lt;&gt;"TOTAL"),IF(AND([4]PREMIOS_MASTER!$L31&lt;&gt;"",[4]PREMIOS_MASTER!$L31&lt;&gt;0),[4]PREMIOS_MASTER!$L31,""),IF($A33="TOTAL",SUM(INDIRECT("F4:F"&amp;ROW()-1)),""))</f>
        <v/>
      </c>
      <c r="G33" s="7" t="str">
        <f t="shared" ca="1" si="1"/>
        <v/>
      </c>
      <c r="H33" s="7" t="str">
        <f ca="1">IF(AND($A33&lt;&gt;"",$A33&lt;&gt;"TOTAL"),IF(AND([4]PREMIOS_MASTER!$O31&lt;&gt;"",[4]PREMIOS_MASTER!$O31&lt;&gt;0),[4]PREMIOS_MASTER!$O31,""),IF($A33="TOTAL",SUM(INDIRECT("H4:H"&amp;ROW()-1)),""))</f>
        <v/>
      </c>
      <c r="I33" s="7" t="str">
        <f ca="1">IF(AND($A33&lt;&gt;"",$A33&lt;&gt;"TOTAL"),IF(AND([4]PREMIOS_MASTER!$Q31&lt;&gt;"",[4]PREMIOS_MASTER!$Q31&lt;&gt;0),[4]PREMIOS_MASTER!$Q31,""),IF($A33="TOTAL",SUM(INDIRECT("I4:I"&amp;ROW()-1)),""))</f>
        <v/>
      </c>
      <c r="J33" s="7" t="str">
        <f t="shared" ca="1" si="2"/>
        <v/>
      </c>
      <c r="K33" s="7" t="str">
        <f ca="1">IF(AND($A33&lt;&gt;"",$A33&lt;&gt;"TOTAL"),IF(AND([4]PREMIOS_MASTER!$T31&lt;&gt;"",[4]PREMIOS_MASTER!$T31&lt;&gt;0),[4]PREMIOS_MASTER!$T31,""),IF($A33="TOTAL",SUM(INDIRECT("K4:K"&amp;ROW()-1)),""))</f>
        <v/>
      </c>
      <c r="L33" s="7" t="str">
        <f ca="1">IF(AND($A33&lt;&gt;"",$A33&lt;&gt;"TOTAL"),IF(AND([4]PREMIOS_MASTER!$V31&lt;&gt;"",[4]PREMIOS_MASTER!$V31&lt;&gt;0),[4]PREMIOS_MASTER!$V31,""),IF($A33="TOTAL",SUM(INDIRECT("L4:L"&amp;ROW()-1)),""))</f>
        <v/>
      </c>
      <c r="M33" s="7" t="str">
        <f t="shared" ca="1" si="3"/>
        <v/>
      </c>
      <c r="N33" s="7" t="str">
        <f ca="1">IF(AND($A33&lt;&gt;"",$A33&lt;&gt;"TOTAL"),IF(AND([4]PREMIOS_MASTER!$Y31&lt;&gt;"",[4]PREMIOS_MASTER!$Y31&lt;&gt;0),[4]PREMIOS_MASTER!$Y31,""),IF($A33="TOTAL",SUM(INDIRECT("N4:N"&amp;ROW()-1)),""))</f>
        <v/>
      </c>
      <c r="O33" s="7" t="str">
        <f ca="1">IF(AND($A33&lt;&gt;"",$A33&lt;&gt;"TOTAL"),IF(AND([4]PREMIOS_MASTER!$AA31&lt;&gt;"",[4]PREMIOS_MASTER!$AA31&lt;&gt;0),[4]PREMIOS_MASTER!$AA31,""),IF($A33="TOTAL",SUM(INDIRECT("O4:O"&amp;ROW()-1)),""))</f>
        <v/>
      </c>
      <c r="P33" s="7" t="str">
        <f t="shared" ca="1" si="4"/>
        <v/>
      </c>
      <c r="Q33" s="7" t="str">
        <f ca="1">IF(AND($A33&lt;&gt;"",$A33&lt;&gt;"TOTAL"),IF(AND([4]PREMIOS_MASTER!$AD31&lt;&gt;"",[4]PREMIOS_MASTER!$AD31&lt;&gt;0),[4]PREMIOS_MASTER!$AD31,""),IF($A33="TOTAL",SUM(INDIRECT("Q4:Q"&amp;ROW()-1)),""))</f>
        <v/>
      </c>
      <c r="R33" s="7" t="str">
        <f ca="1">IF(AND($A33&lt;&gt;"",$A33&lt;&gt;"TOTAL"),IF(AND([4]PREMIOS_MASTER!$AF31&lt;&gt;"",[4]PREMIOS_MASTER!$AF31&lt;&gt;0),[4]PREMIOS_MASTER!$AF31,""),IF($A33="TOTAL",SUM(INDIRECT("R4:R"&amp;ROW()-1)),""))</f>
        <v/>
      </c>
      <c r="S33" s="7" t="str">
        <f t="shared" ca="1" si="5"/>
        <v/>
      </c>
      <c r="T33" s="7" t="str">
        <f ca="1">IF(AND($A33&lt;&gt;"",$A33&lt;&gt;"TOTAL"),IF(AND([4]PREMIOS_MASTER!$AI31&lt;&gt;"",[4]PREMIOS_MASTER!$AI31&lt;&gt;0),[4]PREMIOS_MASTER!$AI31,""),IF($A33="TOTAL",SUM(INDIRECT("T4:T"&amp;ROW()-1)),""))</f>
        <v/>
      </c>
      <c r="U33" s="7" t="str">
        <f ca="1">IF(AND($A33&lt;&gt;"",$A33&lt;&gt;"TOTAL"),IF(AND([4]PREMIOS_MASTER!$AK31&lt;&gt;"",[4]PREMIOS_MASTER!$AK31&lt;&gt;0),[4]PREMIOS_MASTER!$AK31,""),IF($A33="TOTAL",SUM(INDIRECT("U4:U"&amp;ROW()-1)),""))</f>
        <v/>
      </c>
      <c r="V33" s="7" t="str">
        <f t="shared" ca="1" si="6"/>
        <v/>
      </c>
      <c r="W33" s="7" t="str">
        <f ca="1">IF(AND($A33&lt;&gt;"",$A33&lt;&gt;"TOTAL"),IF(AND([4]PREMIOS_MASTER!$AN31&lt;&gt;"",[4]PREMIOS_MASTER!$AN31&lt;&gt;0),[4]PREMIOS_MASTER!$AN31,""),IF($A33="TOTAL",SUM(INDIRECT("W4:W"&amp;ROW()-1)),""))</f>
        <v/>
      </c>
      <c r="X33" s="7" t="str">
        <f ca="1">IF(AND($A33&lt;&gt;"",$A33&lt;&gt;"TOTAL"),IF(AND([4]PREMIOS_MASTER!$AP31&lt;&gt;"",[4]PREMIOS_MASTER!$AP31&lt;&gt;0),[4]PREMIOS_MASTER!$AP31,""),IF($A33="TOTAL",SUM(INDIRECT("X4:X"&amp;ROW()-1)),""))</f>
        <v/>
      </c>
      <c r="Y33" s="7" t="str">
        <f t="shared" ca="1" si="7"/>
        <v/>
      </c>
      <c r="Z33" s="7" t="str">
        <f ca="1">IF(AND($A33&lt;&gt;"",$A33&lt;&gt;"TOTAL"),IF(AND([4]PREMIOS_MASTER!$AS31&lt;&gt;"",[4]PREMIOS_MASTER!$AS31&lt;&gt;0),[4]PREMIOS_MASTER!$AS31,""),IF($A33="TOTAL",SUM(INDIRECT("Z4:Z"&amp;ROW()-1)),""))</f>
        <v/>
      </c>
      <c r="AA33" s="7" t="str">
        <f ca="1">IF(AND($A33&lt;&gt;"",$A33&lt;&gt;"TOTAL"),IF(AND([4]PREMIOS_MASTER!$AU31&lt;&gt;"",[4]PREMIOS_MASTER!$AU31&lt;&gt;0),[4]PREMIOS_MASTER!$AU31,""),IF($A33="TOTAL",SUM(INDIRECT("AA4:AA"&amp;ROW()-1)),""))</f>
        <v/>
      </c>
      <c r="AB33" s="7" t="str">
        <f t="shared" ca="1" si="8"/>
        <v/>
      </c>
      <c r="AC33" s="7" t="str">
        <f ca="1">IF(AND($A33&lt;&gt;"",$A33&lt;&gt;"TOTAL"),IF(AND([4]PREMIOS_MASTER!$AX31&lt;&gt;"",[4]PREMIOS_MASTER!$AX31&lt;&gt;0),[4]PREMIOS_MASTER!$AX31,""),IF($A33="TOTAL",SUM(INDIRECT("AC4:AC"&amp;ROW()-1)),""))</f>
        <v/>
      </c>
      <c r="AD33" s="7" t="str">
        <f ca="1">IF(AND($A33&lt;&gt;"",$A33&lt;&gt;"TOTAL"),IF(AND([4]PREMIOS_MASTER!$AZ31&lt;&gt;"",[4]PREMIOS_MASTER!$AZ31&lt;&gt;0),[4]PREMIOS_MASTER!$AZ31,""),IF($A33="TOTAL",SUM(INDIRECT("AD4:AD"&amp;ROW()-1)),""))</f>
        <v/>
      </c>
      <c r="AE33" s="7" t="str">
        <f t="shared" ca="1" si="9"/>
        <v/>
      </c>
      <c r="AF33" s="7" t="str">
        <f ca="1">IF(AND($A33&lt;&gt;"",$A33&lt;&gt;"TOTAL"),IF(AND([4]PREMIOS_MASTER!$BC31&lt;&gt;"",[4]PREMIOS_MASTER!$BC31&lt;&gt;0),[4]PREMIOS_MASTER!$BC31,""),IF($A33="TOTAL",SUM(INDIRECT("AF4:AF"&amp;ROW()-1)),""))</f>
        <v/>
      </c>
      <c r="AG33" s="7" t="str">
        <f ca="1">IF(AND($A33&lt;&gt;"",$A33&lt;&gt;"TOTAL"),IF(AND([4]PREMIOS_MASTER!$BE31&lt;&gt;"",[4]PREMIOS_MASTER!$BE31&lt;&gt;0),[4]PREMIOS_MASTER!$BE31,""),IF($A33="TOTAL",SUM(INDIRECT("AG4:AG"&amp;ROW()-1)),""))</f>
        <v/>
      </c>
      <c r="AH33" s="7" t="str">
        <f t="shared" ca="1" si="10"/>
        <v/>
      </c>
      <c r="AI33" s="7" t="str">
        <f ca="1">IF(AND($A33&lt;&gt;"",$A33&lt;&gt;"TOTAL"),IF(AND([4]PREMIOS_MASTER!$BH31&lt;&gt;"",[4]PREMIOS_MASTER!$BH31&lt;&gt;0),[4]PREMIOS_MASTER!$BH31,""),IF($A33="TOTAL",SUM(INDIRECT("AI4:AI"&amp;ROW()-1)),""))</f>
        <v/>
      </c>
      <c r="AJ33" s="7" t="str">
        <f ca="1">IF(AND($A33&lt;&gt;"",$A33&lt;&gt;"TOTAL"),IF(AND([4]PREMIOS_MASTER!$BJ31&lt;&gt;"",[4]PREMIOS_MASTER!$BJ31&lt;&gt;0),[4]PREMIOS_MASTER!$BJ31,""),IF($A33="TOTAL",SUM(INDIRECT("AJ4:AJ"&amp;ROW()-1)),""))</f>
        <v/>
      </c>
      <c r="AK33" s="7" t="str">
        <f t="shared" ca="1" si="11"/>
        <v/>
      </c>
      <c r="AL33" s="7" t="str">
        <f ca="1">IF(AND($A33&lt;&gt;"",$A33&lt;&gt;"TOTAL"),IF(AND([4]PREMIOS_MASTER!$BM31&lt;&gt;"",[4]PREMIOS_MASTER!$BM31&lt;&gt;0),[4]PREMIOS_MASTER!$BM31,""),IF($A33="TOTAL",SUM(INDIRECT("AL4:AL"&amp;ROW()-1)),""))</f>
        <v/>
      </c>
      <c r="AM33" s="7" t="str">
        <f ca="1">IF(AND($A33&lt;&gt;"",$A33&lt;&gt;"TOTAL"),IF(AND([4]PREMIOS_MASTER!$BO31&lt;&gt;"",[4]PREMIOS_MASTER!$BO31&lt;&gt;0),[4]PREMIOS_MASTER!$BO31,""),IF($A33="TOTAL",SUM(INDIRECT("AM4:AM"&amp;ROW()-1)),""))</f>
        <v/>
      </c>
      <c r="AN33" s="7" t="str">
        <f t="shared" ca="1" si="12"/>
        <v/>
      </c>
      <c r="AO33" s="7" t="str">
        <f ca="1">IF(AND($A33&lt;&gt;"",$A33&lt;&gt;"TOTAL"),IF(AND([4]PREMIOS_MASTER!$BR31&lt;&gt;"",[4]PREMIOS_MASTER!$BR31&lt;&gt;0),[4]PREMIOS_MASTER!$BR31,""),IF($A33="TOTAL",SUM(INDIRECT("AO4:AO"&amp;ROW()-1)),""))</f>
        <v/>
      </c>
      <c r="AP33" s="7" t="str">
        <f ca="1">IF(AND($A33&lt;&gt;"",$A33&lt;&gt;"TOTAL"),IF(AND([4]PREMIOS_MASTER!$BT31&lt;&gt;"",[4]PREMIOS_MASTER!$BT31&lt;&gt;0),[4]PREMIOS_MASTER!$BT31,""),IF($A33="TOTAL",SUM(INDIRECT("AP4:AP"&amp;ROW()-1)),""))</f>
        <v/>
      </c>
      <c r="AQ33" s="7" t="str">
        <f t="shared" ca="1" si="13"/>
        <v/>
      </c>
      <c r="AR33" s="7" t="str">
        <f ca="1">IF(AND($A33&lt;&gt;"",$A33&lt;&gt;"TOTAL"),IF(AND([4]PREMIOS_MASTER!$BW31&lt;&gt;"",[4]PREMIOS_MASTER!$BW31&lt;&gt;0),[4]PREMIOS_MASTER!$BW31,""),IF($A33="TOTAL",SUM(INDIRECT("AR4:AR"&amp;ROW()-1)),""))</f>
        <v/>
      </c>
      <c r="AS33" s="7" t="str">
        <f ca="1">IF(AND($A33&lt;&gt;"",$A33&lt;&gt;"TOTAL"),IF(AND([4]PREMIOS_MASTER!$BY31&lt;&gt;"",[4]PREMIOS_MASTER!$BY31&lt;&gt;0),[4]PREMIOS_MASTER!$BY31,""),IF($A33="TOTAL",SUM(INDIRECT("AS4:AS"&amp;ROW()-1)),""))</f>
        <v/>
      </c>
      <c r="AT33" s="7" t="str">
        <f t="shared" ca="1" si="14"/>
        <v/>
      </c>
      <c r="AU33" s="7" t="str">
        <f ca="1">IF(AND($A33&lt;&gt;"",$A33&lt;&gt;"TOTAL"),IF(AND([4]PREMIOS_MASTER!$CB31&lt;&gt;"",[4]PREMIOS_MASTER!$CB31&lt;&gt;0),[4]PREMIOS_MASTER!$CB31,""),IF($A33="TOTAL",SUM(INDIRECT("AU4:AU"&amp;ROW()-1)),""))</f>
        <v/>
      </c>
      <c r="AV33" s="7" t="str">
        <f ca="1">IF(AND($A33&lt;&gt;"",$A33&lt;&gt;"TOTAL"),IF(AND([4]PREMIOS_MASTER!$CD31&lt;&gt;"",[4]PREMIOS_MASTER!$CD31&lt;&gt;0),[4]PREMIOS_MASTER!$CD31,""),IF($A33="TOTAL",SUM(INDIRECT("AV4:AV"&amp;ROW()-1)),""))</f>
        <v/>
      </c>
      <c r="AW33" s="7" t="str">
        <f t="shared" ca="1" si="15"/>
        <v/>
      </c>
      <c r="AX33" s="7" t="str">
        <f ca="1">IF(AND($A33&lt;&gt;"",$A33&lt;&gt;"TOTAL"),IF(AND([4]PREMIOS_MASTER!$CG31&lt;&gt;"",[4]PREMIOS_MASTER!$CG31&lt;&gt;0),[4]PREMIOS_MASTER!$CG31,""),IF($A33="TOTAL",SUM(INDIRECT("AX4:AX"&amp;ROW()-1)),""))</f>
        <v/>
      </c>
      <c r="AY33" s="7" t="str">
        <f ca="1">IF(AND($A33&lt;&gt;"",$A33&lt;&gt;"TOTAL"),IF(AND([4]PREMIOS_MASTER!$CI31&lt;&gt;"",[4]PREMIOS_MASTER!$CI31&lt;&gt;0),[4]PREMIOS_MASTER!$CI31,""),IF($A33="TOTAL",SUM(INDIRECT("AY4:AY"&amp;ROW()-1)),""))</f>
        <v/>
      </c>
      <c r="AZ33" s="7" t="str">
        <f t="shared" ca="1" si="16"/>
        <v/>
      </c>
      <c r="BA33" s="7" t="str">
        <f ca="1">IF(AND($A33&lt;&gt;"",$A33&lt;&gt;"TOTAL"),IF(AND([4]PREMIOS_MASTER!$CL31&lt;&gt;"",[4]PREMIOS_MASTER!$CL31&lt;&gt;0),[4]PREMIOS_MASTER!$CL31,""),IF($A33="TOTAL",SUM(INDIRECT("BA4:BA"&amp;ROW()-1)),""))</f>
        <v/>
      </c>
      <c r="BB33" s="7" t="str">
        <f ca="1">IF(AND($A33&lt;&gt;"",$A33&lt;&gt;"TOTAL"),IF(AND([4]PREMIOS_MASTER!$CN31&lt;&gt;"",[4]PREMIOS_MASTER!$CN31&lt;&gt;0),[4]PREMIOS_MASTER!$CN31,""),IF($A33="TOTAL",SUM(INDIRECT("BB4:BB"&amp;ROW()-1)),""))</f>
        <v/>
      </c>
      <c r="BC33" s="7" t="str">
        <f t="shared" ca="1" si="17"/>
        <v/>
      </c>
      <c r="BD33" s="7" t="str">
        <f ca="1">IF(AND($A33&lt;&gt;"",$A33&lt;&gt;"TOTAL"),IF(AND([4]PREMIOS_MASTER!$CQ31&lt;&gt;"",[4]PREMIOS_MASTER!$CQ31&lt;&gt;0),[4]PREMIOS_MASTER!$CQ31,""),IF($A33="TOTAL",SUM(INDIRECT("BD4:BD"&amp;ROW()-1)),""))</f>
        <v/>
      </c>
      <c r="BE33" s="7" t="str">
        <f ca="1">IF(AND($A33&lt;&gt;"",$A33&lt;&gt;"TOTAL"),IF(AND([4]PREMIOS_MASTER!$CS31&lt;&gt;"",[4]PREMIOS_MASTER!$CS31&lt;&gt;0),[4]PREMIOS_MASTER!$CS31,""),IF($A33="TOTAL",SUM(INDIRECT("BE4:BE"&amp;ROW()-1)),""))</f>
        <v/>
      </c>
      <c r="BF33" s="7" t="str">
        <f t="shared" ca="1" si="18"/>
        <v/>
      </c>
    </row>
    <row r="34" spans="1:58" x14ac:dyDescent="0.2">
      <c r="A34" s="12" t="str">
        <f>IF([4]PREMIOS_MASTER!$D32&lt;&gt;"",[4]PREMIOS_MASTER!$D32,IF(AND([4]PREMIOS_MASTER!$D32="",[4]PREMIOS_MASTER!$D33="",[4]PREMIOS_MASTER!$D31=""),"","TOTAL"))</f>
        <v/>
      </c>
      <c r="B34" s="7" t="str">
        <f ca="1">IF(AND($A34&lt;&gt;"",$A34&lt;&gt;"TOTAL"),IF(AND([4]PREMIOS_MASTER!$E32&lt;&gt;"",[4]PREMIOS_MASTER!$E32&lt;&gt;0),[4]PREMIOS_MASTER!$E32,""),IF($A34="TOTAL",SUM(INDIRECT("B4:B"&amp;ROW()-1)),""))</f>
        <v/>
      </c>
      <c r="C34" s="7" t="str">
        <f ca="1">IF(AND($A34&lt;&gt;"",$A34&lt;&gt;"TOTAL"),IF(AND([4]PREMIOS_MASTER!$G32&lt;&gt;"",[4]PREMIOS_MASTER!$G32&lt;&gt;0),[4]PREMIOS_MASTER!$G32,""),IF($A34="TOTAL",SUM(INDIRECT("C4:C"&amp;ROW()-1)),""))</f>
        <v/>
      </c>
      <c r="D34" s="7" t="str">
        <f t="shared" ca="1" si="0"/>
        <v/>
      </c>
      <c r="E34" s="7" t="str">
        <f ca="1">IF(AND($A34&lt;&gt;"",$A34&lt;&gt;"TOTAL"),IF(AND([4]PREMIOS_MASTER!$J32&lt;&gt;"",[4]PREMIOS_MASTER!$J32&lt;&gt;0),[4]PREMIOS_MASTER!$J32,""),IF($A34="TOTAL",SUM(INDIRECT("E4:E"&amp;ROW()-1)),""))</f>
        <v/>
      </c>
      <c r="F34" s="7" t="str">
        <f ca="1">IF(AND($A34&lt;&gt;"",$A34&lt;&gt;"TOTAL"),IF(AND([4]PREMIOS_MASTER!$L32&lt;&gt;"",[4]PREMIOS_MASTER!$L32&lt;&gt;0),[4]PREMIOS_MASTER!$L32,""),IF($A34="TOTAL",SUM(INDIRECT("F4:F"&amp;ROW()-1)),""))</f>
        <v/>
      </c>
      <c r="G34" s="7" t="str">
        <f t="shared" ca="1" si="1"/>
        <v/>
      </c>
      <c r="H34" s="7" t="str">
        <f ca="1">IF(AND($A34&lt;&gt;"",$A34&lt;&gt;"TOTAL"),IF(AND([4]PREMIOS_MASTER!$O32&lt;&gt;"",[4]PREMIOS_MASTER!$O32&lt;&gt;0),[4]PREMIOS_MASTER!$O32,""),IF($A34="TOTAL",SUM(INDIRECT("H4:H"&amp;ROW()-1)),""))</f>
        <v/>
      </c>
      <c r="I34" s="7" t="str">
        <f ca="1">IF(AND($A34&lt;&gt;"",$A34&lt;&gt;"TOTAL"),IF(AND([4]PREMIOS_MASTER!$Q32&lt;&gt;"",[4]PREMIOS_MASTER!$Q32&lt;&gt;0),[4]PREMIOS_MASTER!$Q32,""),IF($A34="TOTAL",SUM(INDIRECT("I4:I"&amp;ROW()-1)),""))</f>
        <v/>
      </c>
      <c r="J34" s="7" t="str">
        <f t="shared" ca="1" si="2"/>
        <v/>
      </c>
      <c r="K34" s="7" t="str">
        <f ca="1">IF(AND($A34&lt;&gt;"",$A34&lt;&gt;"TOTAL"),IF(AND([4]PREMIOS_MASTER!$T32&lt;&gt;"",[4]PREMIOS_MASTER!$T32&lt;&gt;0),[4]PREMIOS_MASTER!$T32,""),IF($A34="TOTAL",SUM(INDIRECT("K4:K"&amp;ROW()-1)),""))</f>
        <v/>
      </c>
      <c r="L34" s="7" t="str">
        <f ca="1">IF(AND($A34&lt;&gt;"",$A34&lt;&gt;"TOTAL"),IF(AND([4]PREMIOS_MASTER!$V32&lt;&gt;"",[4]PREMIOS_MASTER!$V32&lt;&gt;0),[4]PREMIOS_MASTER!$V32,""),IF($A34="TOTAL",SUM(INDIRECT("L4:L"&amp;ROW()-1)),""))</f>
        <v/>
      </c>
      <c r="M34" s="7" t="str">
        <f t="shared" ca="1" si="3"/>
        <v/>
      </c>
      <c r="N34" s="7" t="str">
        <f ca="1">IF(AND($A34&lt;&gt;"",$A34&lt;&gt;"TOTAL"),IF(AND([4]PREMIOS_MASTER!$Y32&lt;&gt;"",[4]PREMIOS_MASTER!$Y32&lt;&gt;0),[4]PREMIOS_MASTER!$Y32,""),IF($A34="TOTAL",SUM(INDIRECT("N4:N"&amp;ROW()-1)),""))</f>
        <v/>
      </c>
      <c r="O34" s="7" t="str">
        <f ca="1">IF(AND($A34&lt;&gt;"",$A34&lt;&gt;"TOTAL"),IF(AND([4]PREMIOS_MASTER!$AA32&lt;&gt;"",[4]PREMIOS_MASTER!$AA32&lt;&gt;0),[4]PREMIOS_MASTER!$AA32,""),IF($A34="TOTAL",SUM(INDIRECT("O4:O"&amp;ROW()-1)),""))</f>
        <v/>
      </c>
      <c r="P34" s="7" t="str">
        <f t="shared" ca="1" si="4"/>
        <v/>
      </c>
      <c r="Q34" s="7" t="str">
        <f ca="1">IF(AND($A34&lt;&gt;"",$A34&lt;&gt;"TOTAL"),IF(AND([4]PREMIOS_MASTER!$AD32&lt;&gt;"",[4]PREMIOS_MASTER!$AD32&lt;&gt;0),[4]PREMIOS_MASTER!$AD32,""),IF($A34="TOTAL",SUM(INDIRECT("Q4:Q"&amp;ROW()-1)),""))</f>
        <v/>
      </c>
      <c r="R34" s="7" t="str">
        <f ca="1">IF(AND($A34&lt;&gt;"",$A34&lt;&gt;"TOTAL"),IF(AND([4]PREMIOS_MASTER!$AF32&lt;&gt;"",[4]PREMIOS_MASTER!$AF32&lt;&gt;0),[4]PREMIOS_MASTER!$AF32,""),IF($A34="TOTAL",SUM(INDIRECT("R4:R"&amp;ROW()-1)),""))</f>
        <v/>
      </c>
      <c r="S34" s="7" t="str">
        <f t="shared" ca="1" si="5"/>
        <v/>
      </c>
      <c r="T34" s="7" t="str">
        <f ca="1">IF(AND($A34&lt;&gt;"",$A34&lt;&gt;"TOTAL"),IF(AND([4]PREMIOS_MASTER!$AI32&lt;&gt;"",[4]PREMIOS_MASTER!$AI32&lt;&gt;0),[4]PREMIOS_MASTER!$AI32,""),IF($A34="TOTAL",SUM(INDIRECT("T4:T"&amp;ROW()-1)),""))</f>
        <v/>
      </c>
      <c r="U34" s="7" t="str">
        <f ca="1">IF(AND($A34&lt;&gt;"",$A34&lt;&gt;"TOTAL"),IF(AND([4]PREMIOS_MASTER!$AK32&lt;&gt;"",[4]PREMIOS_MASTER!$AK32&lt;&gt;0),[4]PREMIOS_MASTER!$AK32,""),IF($A34="TOTAL",SUM(INDIRECT("U4:U"&amp;ROW()-1)),""))</f>
        <v/>
      </c>
      <c r="V34" s="7" t="str">
        <f t="shared" ca="1" si="6"/>
        <v/>
      </c>
      <c r="W34" s="7" t="str">
        <f ca="1">IF(AND($A34&lt;&gt;"",$A34&lt;&gt;"TOTAL"),IF(AND([4]PREMIOS_MASTER!$AN32&lt;&gt;"",[4]PREMIOS_MASTER!$AN32&lt;&gt;0),[4]PREMIOS_MASTER!$AN32,""),IF($A34="TOTAL",SUM(INDIRECT("W4:W"&amp;ROW()-1)),""))</f>
        <v/>
      </c>
      <c r="X34" s="7" t="str">
        <f ca="1">IF(AND($A34&lt;&gt;"",$A34&lt;&gt;"TOTAL"),IF(AND([4]PREMIOS_MASTER!$AP32&lt;&gt;"",[4]PREMIOS_MASTER!$AP32&lt;&gt;0),[4]PREMIOS_MASTER!$AP32,""),IF($A34="TOTAL",SUM(INDIRECT("X4:X"&amp;ROW()-1)),""))</f>
        <v/>
      </c>
      <c r="Y34" s="7" t="str">
        <f t="shared" ca="1" si="7"/>
        <v/>
      </c>
      <c r="Z34" s="7" t="str">
        <f ca="1">IF(AND($A34&lt;&gt;"",$A34&lt;&gt;"TOTAL"),IF(AND([4]PREMIOS_MASTER!$AS32&lt;&gt;"",[4]PREMIOS_MASTER!$AS32&lt;&gt;0),[4]PREMIOS_MASTER!$AS32,""),IF($A34="TOTAL",SUM(INDIRECT("Z4:Z"&amp;ROW()-1)),""))</f>
        <v/>
      </c>
      <c r="AA34" s="7" t="str">
        <f ca="1">IF(AND($A34&lt;&gt;"",$A34&lt;&gt;"TOTAL"),IF(AND([4]PREMIOS_MASTER!$AU32&lt;&gt;"",[4]PREMIOS_MASTER!$AU32&lt;&gt;0),[4]PREMIOS_MASTER!$AU32,""),IF($A34="TOTAL",SUM(INDIRECT("AA4:AA"&amp;ROW()-1)),""))</f>
        <v/>
      </c>
      <c r="AB34" s="7" t="str">
        <f t="shared" ca="1" si="8"/>
        <v/>
      </c>
      <c r="AC34" s="7" t="str">
        <f ca="1">IF(AND($A34&lt;&gt;"",$A34&lt;&gt;"TOTAL"),IF(AND([4]PREMIOS_MASTER!$AX32&lt;&gt;"",[4]PREMIOS_MASTER!$AX32&lt;&gt;0),[4]PREMIOS_MASTER!$AX32,""),IF($A34="TOTAL",SUM(INDIRECT("AC4:AC"&amp;ROW()-1)),""))</f>
        <v/>
      </c>
      <c r="AD34" s="7" t="str">
        <f ca="1">IF(AND($A34&lt;&gt;"",$A34&lt;&gt;"TOTAL"),IF(AND([4]PREMIOS_MASTER!$AZ32&lt;&gt;"",[4]PREMIOS_MASTER!$AZ32&lt;&gt;0),[4]PREMIOS_MASTER!$AZ32,""),IF($A34="TOTAL",SUM(INDIRECT("AD4:AD"&amp;ROW()-1)),""))</f>
        <v/>
      </c>
      <c r="AE34" s="7" t="str">
        <f t="shared" ca="1" si="9"/>
        <v/>
      </c>
      <c r="AF34" s="7" t="str">
        <f ca="1">IF(AND($A34&lt;&gt;"",$A34&lt;&gt;"TOTAL"),IF(AND([4]PREMIOS_MASTER!$BC32&lt;&gt;"",[4]PREMIOS_MASTER!$BC32&lt;&gt;0),[4]PREMIOS_MASTER!$BC32,""),IF($A34="TOTAL",SUM(INDIRECT("AF4:AF"&amp;ROW()-1)),""))</f>
        <v/>
      </c>
      <c r="AG34" s="7" t="str">
        <f ca="1">IF(AND($A34&lt;&gt;"",$A34&lt;&gt;"TOTAL"),IF(AND([4]PREMIOS_MASTER!$BE32&lt;&gt;"",[4]PREMIOS_MASTER!$BE32&lt;&gt;0),[4]PREMIOS_MASTER!$BE32,""),IF($A34="TOTAL",SUM(INDIRECT("AG4:AG"&amp;ROW()-1)),""))</f>
        <v/>
      </c>
      <c r="AH34" s="7" t="str">
        <f t="shared" ca="1" si="10"/>
        <v/>
      </c>
      <c r="AI34" s="7" t="str">
        <f ca="1">IF(AND($A34&lt;&gt;"",$A34&lt;&gt;"TOTAL"),IF(AND([4]PREMIOS_MASTER!$BH32&lt;&gt;"",[4]PREMIOS_MASTER!$BH32&lt;&gt;0),[4]PREMIOS_MASTER!$BH32,""),IF($A34="TOTAL",SUM(INDIRECT("AI4:AI"&amp;ROW()-1)),""))</f>
        <v/>
      </c>
      <c r="AJ34" s="7" t="str">
        <f ca="1">IF(AND($A34&lt;&gt;"",$A34&lt;&gt;"TOTAL"),IF(AND([4]PREMIOS_MASTER!$BJ32&lt;&gt;"",[4]PREMIOS_MASTER!$BJ32&lt;&gt;0),[4]PREMIOS_MASTER!$BJ32,""),IF($A34="TOTAL",SUM(INDIRECT("AJ4:AJ"&amp;ROW()-1)),""))</f>
        <v/>
      </c>
      <c r="AK34" s="7" t="str">
        <f t="shared" ca="1" si="11"/>
        <v/>
      </c>
      <c r="AL34" s="7" t="str">
        <f ca="1">IF(AND($A34&lt;&gt;"",$A34&lt;&gt;"TOTAL"),IF(AND([4]PREMIOS_MASTER!$BM32&lt;&gt;"",[4]PREMIOS_MASTER!$BM32&lt;&gt;0),[4]PREMIOS_MASTER!$BM32,""),IF($A34="TOTAL",SUM(INDIRECT("AL4:AL"&amp;ROW()-1)),""))</f>
        <v/>
      </c>
      <c r="AM34" s="7" t="str">
        <f ca="1">IF(AND($A34&lt;&gt;"",$A34&lt;&gt;"TOTAL"),IF(AND([4]PREMIOS_MASTER!$BO32&lt;&gt;"",[4]PREMIOS_MASTER!$BO32&lt;&gt;0),[4]PREMIOS_MASTER!$BO32,""),IF($A34="TOTAL",SUM(INDIRECT("AM4:AM"&amp;ROW()-1)),""))</f>
        <v/>
      </c>
      <c r="AN34" s="7" t="str">
        <f t="shared" ca="1" si="12"/>
        <v/>
      </c>
      <c r="AO34" s="7" t="str">
        <f ca="1">IF(AND($A34&lt;&gt;"",$A34&lt;&gt;"TOTAL"),IF(AND([4]PREMIOS_MASTER!$BR32&lt;&gt;"",[4]PREMIOS_MASTER!$BR32&lt;&gt;0),[4]PREMIOS_MASTER!$BR32,""),IF($A34="TOTAL",SUM(INDIRECT("AO4:AO"&amp;ROW()-1)),""))</f>
        <v/>
      </c>
      <c r="AP34" s="7" t="str">
        <f ca="1">IF(AND($A34&lt;&gt;"",$A34&lt;&gt;"TOTAL"),IF(AND([4]PREMIOS_MASTER!$BT32&lt;&gt;"",[4]PREMIOS_MASTER!$BT32&lt;&gt;0),[4]PREMIOS_MASTER!$BT32,""),IF($A34="TOTAL",SUM(INDIRECT("AP4:AP"&amp;ROW()-1)),""))</f>
        <v/>
      </c>
      <c r="AQ34" s="7" t="str">
        <f t="shared" ca="1" si="13"/>
        <v/>
      </c>
      <c r="AR34" s="7" t="str">
        <f ca="1">IF(AND($A34&lt;&gt;"",$A34&lt;&gt;"TOTAL"),IF(AND([4]PREMIOS_MASTER!$BW32&lt;&gt;"",[4]PREMIOS_MASTER!$BW32&lt;&gt;0),[4]PREMIOS_MASTER!$BW32,""),IF($A34="TOTAL",SUM(INDIRECT("AR4:AR"&amp;ROW()-1)),""))</f>
        <v/>
      </c>
      <c r="AS34" s="7" t="str">
        <f ca="1">IF(AND($A34&lt;&gt;"",$A34&lt;&gt;"TOTAL"),IF(AND([4]PREMIOS_MASTER!$BY32&lt;&gt;"",[4]PREMIOS_MASTER!$BY32&lt;&gt;0),[4]PREMIOS_MASTER!$BY32,""),IF($A34="TOTAL",SUM(INDIRECT("AS4:AS"&amp;ROW()-1)),""))</f>
        <v/>
      </c>
      <c r="AT34" s="7" t="str">
        <f t="shared" ca="1" si="14"/>
        <v/>
      </c>
      <c r="AU34" s="7" t="str">
        <f ca="1">IF(AND($A34&lt;&gt;"",$A34&lt;&gt;"TOTAL"),IF(AND([4]PREMIOS_MASTER!$CB32&lt;&gt;"",[4]PREMIOS_MASTER!$CB32&lt;&gt;0),[4]PREMIOS_MASTER!$CB32,""),IF($A34="TOTAL",SUM(INDIRECT("AU4:AU"&amp;ROW()-1)),""))</f>
        <v/>
      </c>
      <c r="AV34" s="7" t="str">
        <f ca="1">IF(AND($A34&lt;&gt;"",$A34&lt;&gt;"TOTAL"),IF(AND([4]PREMIOS_MASTER!$CD32&lt;&gt;"",[4]PREMIOS_MASTER!$CD32&lt;&gt;0),[4]PREMIOS_MASTER!$CD32,""),IF($A34="TOTAL",SUM(INDIRECT("AV4:AV"&amp;ROW()-1)),""))</f>
        <v/>
      </c>
      <c r="AW34" s="7" t="str">
        <f t="shared" ca="1" si="15"/>
        <v/>
      </c>
      <c r="AX34" s="7" t="str">
        <f ca="1">IF(AND($A34&lt;&gt;"",$A34&lt;&gt;"TOTAL"),IF(AND([4]PREMIOS_MASTER!$CG32&lt;&gt;"",[4]PREMIOS_MASTER!$CG32&lt;&gt;0),[4]PREMIOS_MASTER!$CG32,""),IF($A34="TOTAL",SUM(INDIRECT("AX4:AX"&amp;ROW()-1)),""))</f>
        <v/>
      </c>
      <c r="AY34" s="7" t="str">
        <f ca="1">IF(AND($A34&lt;&gt;"",$A34&lt;&gt;"TOTAL"),IF(AND([4]PREMIOS_MASTER!$CI32&lt;&gt;"",[4]PREMIOS_MASTER!$CI32&lt;&gt;0),[4]PREMIOS_MASTER!$CI32,""),IF($A34="TOTAL",SUM(INDIRECT("AY4:AY"&amp;ROW()-1)),""))</f>
        <v/>
      </c>
      <c r="AZ34" s="7" t="str">
        <f t="shared" ca="1" si="16"/>
        <v/>
      </c>
      <c r="BA34" s="7" t="str">
        <f ca="1">IF(AND($A34&lt;&gt;"",$A34&lt;&gt;"TOTAL"),IF(AND([4]PREMIOS_MASTER!$CL32&lt;&gt;"",[4]PREMIOS_MASTER!$CL32&lt;&gt;0),[4]PREMIOS_MASTER!$CL32,""),IF($A34="TOTAL",SUM(INDIRECT("BA4:BA"&amp;ROW()-1)),""))</f>
        <v/>
      </c>
      <c r="BB34" s="7" t="str">
        <f ca="1">IF(AND($A34&lt;&gt;"",$A34&lt;&gt;"TOTAL"),IF(AND([4]PREMIOS_MASTER!$CN32&lt;&gt;"",[4]PREMIOS_MASTER!$CN32&lt;&gt;0),[4]PREMIOS_MASTER!$CN32,""),IF($A34="TOTAL",SUM(INDIRECT("BB4:BB"&amp;ROW()-1)),""))</f>
        <v/>
      </c>
      <c r="BC34" s="7" t="str">
        <f t="shared" ca="1" si="17"/>
        <v/>
      </c>
      <c r="BD34" s="7" t="str">
        <f ca="1">IF(AND($A34&lt;&gt;"",$A34&lt;&gt;"TOTAL"),IF(AND([4]PREMIOS_MASTER!$CQ32&lt;&gt;"",[4]PREMIOS_MASTER!$CQ32&lt;&gt;0),[4]PREMIOS_MASTER!$CQ32,""),IF($A34="TOTAL",SUM(INDIRECT("BD4:BD"&amp;ROW()-1)),""))</f>
        <v/>
      </c>
      <c r="BE34" s="7" t="str">
        <f ca="1">IF(AND($A34&lt;&gt;"",$A34&lt;&gt;"TOTAL"),IF(AND([4]PREMIOS_MASTER!$CS32&lt;&gt;"",[4]PREMIOS_MASTER!$CS32&lt;&gt;0),[4]PREMIOS_MASTER!$CS32,""),IF($A34="TOTAL",SUM(INDIRECT("BE4:BE"&amp;ROW()-1)),""))</f>
        <v/>
      </c>
      <c r="BF34" s="7" t="str">
        <f t="shared" ca="1" si="18"/>
        <v/>
      </c>
    </row>
    <row r="35" spans="1:58" x14ac:dyDescent="0.2">
      <c r="A35" s="12" t="str">
        <f>IF([4]PREMIOS_MASTER!$D33&lt;&gt;"",[4]PREMIOS_MASTER!$D33,IF(AND([4]PREMIOS_MASTER!$D33="",[4]PREMIOS_MASTER!$D34="",[4]PREMIOS_MASTER!$D32=""),"","TOTAL"))</f>
        <v/>
      </c>
      <c r="B35" s="7" t="str">
        <f ca="1">IF(AND($A35&lt;&gt;"",$A35&lt;&gt;"TOTAL"),IF(AND([4]PREMIOS_MASTER!$E33&lt;&gt;"",[4]PREMIOS_MASTER!$E33&lt;&gt;0),[4]PREMIOS_MASTER!$E33,""),IF($A35="TOTAL",SUM(INDIRECT("B4:B"&amp;ROW()-1)),""))</f>
        <v/>
      </c>
      <c r="C35" s="7" t="str">
        <f ca="1">IF(AND($A35&lt;&gt;"",$A35&lt;&gt;"TOTAL"),IF(AND([4]PREMIOS_MASTER!$G33&lt;&gt;"",[4]PREMIOS_MASTER!$G33&lt;&gt;0),[4]PREMIOS_MASTER!$G33,""),IF($A35="TOTAL",SUM(INDIRECT("C4:C"&amp;ROW()-1)),""))</f>
        <v/>
      </c>
      <c r="D35" s="7" t="str">
        <f t="shared" ca="1" si="0"/>
        <v/>
      </c>
      <c r="E35" s="7" t="str">
        <f ca="1">IF(AND($A35&lt;&gt;"",$A35&lt;&gt;"TOTAL"),IF(AND([4]PREMIOS_MASTER!$J33&lt;&gt;"",[4]PREMIOS_MASTER!$J33&lt;&gt;0),[4]PREMIOS_MASTER!$J33,""),IF($A35="TOTAL",SUM(INDIRECT("E4:E"&amp;ROW()-1)),""))</f>
        <v/>
      </c>
      <c r="F35" s="7" t="str">
        <f ca="1">IF(AND($A35&lt;&gt;"",$A35&lt;&gt;"TOTAL"),IF(AND([4]PREMIOS_MASTER!$L33&lt;&gt;"",[4]PREMIOS_MASTER!$L33&lt;&gt;0),[4]PREMIOS_MASTER!$L33,""),IF($A35="TOTAL",SUM(INDIRECT("F4:F"&amp;ROW()-1)),""))</f>
        <v/>
      </c>
      <c r="G35" s="7" t="str">
        <f t="shared" ca="1" si="1"/>
        <v/>
      </c>
      <c r="H35" s="7" t="str">
        <f ca="1">IF(AND($A35&lt;&gt;"",$A35&lt;&gt;"TOTAL"),IF(AND([4]PREMIOS_MASTER!$O33&lt;&gt;"",[4]PREMIOS_MASTER!$O33&lt;&gt;0),[4]PREMIOS_MASTER!$O33,""),IF($A35="TOTAL",SUM(INDIRECT("H4:H"&amp;ROW()-1)),""))</f>
        <v/>
      </c>
      <c r="I35" s="7" t="str">
        <f ca="1">IF(AND($A35&lt;&gt;"",$A35&lt;&gt;"TOTAL"),IF(AND([4]PREMIOS_MASTER!$Q33&lt;&gt;"",[4]PREMIOS_MASTER!$Q33&lt;&gt;0),[4]PREMIOS_MASTER!$Q33,""),IF($A35="TOTAL",SUM(INDIRECT("I4:I"&amp;ROW()-1)),""))</f>
        <v/>
      </c>
      <c r="J35" s="7" t="str">
        <f t="shared" ca="1" si="2"/>
        <v/>
      </c>
      <c r="K35" s="7" t="str">
        <f ca="1">IF(AND($A35&lt;&gt;"",$A35&lt;&gt;"TOTAL"),IF(AND([4]PREMIOS_MASTER!$T33&lt;&gt;"",[4]PREMIOS_MASTER!$T33&lt;&gt;0),[4]PREMIOS_MASTER!$T33,""),IF($A35="TOTAL",SUM(INDIRECT("K4:K"&amp;ROW()-1)),""))</f>
        <v/>
      </c>
      <c r="L35" s="7" t="str">
        <f ca="1">IF(AND($A35&lt;&gt;"",$A35&lt;&gt;"TOTAL"),IF(AND([4]PREMIOS_MASTER!$V33&lt;&gt;"",[4]PREMIOS_MASTER!$V33&lt;&gt;0),[4]PREMIOS_MASTER!$V33,""),IF($A35="TOTAL",SUM(INDIRECT("L4:L"&amp;ROW()-1)),""))</f>
        <v/>
      </c>
      <c r="M35" s="7" t="str">
        <f t="shared" ca="1" si="3"/>
        <v/>
      </c>
      <c r="N35" s="7" t="str">
        <f ca="1">IF(AND($A35&lt;&gt;"",$A35&lt;&gt;"TOTAL"),IF(AND([4]PREMIOS_MASTER!$Y33&lt;&gt;"",[4]PREMIOS_MASTER!$Y33&lt;&gt;0),[4]PREMIOS_MASTER!$Y33,""),IF($A35="TOTAL",SUM(INDIRECT("N4:N"&amp;ROW()-1)),""))</f>
        <v/>
      </c>
      <c r="O35" s="7" t="str">
        <f ca="1">IF(AND($A35&lt;&gt;"",$A35&lt;&gt;"TOTAL"),IF(AND([4]PREMIOS_MASTER!$AA33&lt;&gt;"",[4]PREMIOS_MASTER!$AA33&lt;&gt;0),[4]PREMIOS_MASTER!$AA33,""),IF($A35="TOTAL",SUM(INDIRECT("O4:O"&amp;ROW()-1)),""))</f>
        <v/>
      </c>
      <c r="P35" s="7" t="str">
        <f t="shared" ca="1" si="4"/>
        <v/>
      </c>
      <c r="Q35" s="7" t="str">
        <f ca="1">IF(AND($A35&lt;&gt;"",$A35&lt;&gt;"TOTAL"),IF(AND([4]PREMIOS_MASTER!$AD33&lt;&gt;"",[4]PREMIOS_MASTER!$AD33&lt;&gt;0),[4]PREMIOS_MASTER!$AD33,""),IF($A35="TOTAL",SUM(INDIRECT("Q4:Q"&amp;ROW()-1)),""))</f>
        <v/>
      </c>
      <c r="R35" s="7" t="str">
        <f ca="1">IF(AND($A35&lt;&gt;"",$A35&lt;&gt;"TOTAL"),IF(AND([4]PREMIOS_MASTER!$AF33&lt;&gt;"",[4]PREMIOS_MASTER!$AF33&lt;&gt;0),[4]PREMIOS_MASTER!$AF33,""),IF($A35="TOTAL",SUM(INDIRECT("R4:R"&amp;ROW()-1)),""))</f>
        <v/>
      </c>
      <c r="S35" s="7" t="str">
        <f t="shared" ca="1" si="5"/>
        <v/>
      </c>
      <c r="T35" s="7" t="str">
        <f ca="1">IF(AND($A35&lt;&gt;"",$A35&lt;&gt;"TOTAL"),IF(AND([4]PREMIOS_MASTER!$AI33&lt;&gt;"",[4]PREMIOS_MASTER!$AI33&lt;&gt;0),[4]PREMIOS_MASTER!$AI33,""),IF($A35="TOTAL",SUM(INDIRECT("T4:T"&amp;ROW()-1)),""))</f>
        <v/>
      </c>
      <c r="U35" s="7" t="str">
        <f ca="1">IF(AND($A35&lt;&gt;"",$A35&lt;&gt;"TOTAL"),IF(AND([4]PREMIOS_MASTER!$AK33&lt;&gt;"",[4]PREMIOS_MASTER!$AK33&lt;&gt;0),[4]PREMIOS_MASTER!$AK33,""),IF($A35="TOTAL",SUM(INDIRECT("U4:U"&amp;ROW()-1)),""))</f>
        <v/>
      </c>
      <c r="V35" s="7" t="str">
        <f t="shared" ca="1" si="6"/>
        <v/>
      </c>
      <c r="W35" s="7" t="str">
        <f ca="1">IF(AND($A35&lt;&gt;"",$A35&lt;&gt;"TOTAL"),IF(AND([4]PREMIOS_MASTER!$AN33&lt;&gt;"",[4]PREMIOS_MASTER!$AN33&lt;&gt;0),[4]PREMIOS_MASTER!$AN33,""),IF($A35="TOTAL",SUM(INDIRECT("W4:W"&amp;ROW()-1)),""))</f>
        <v/>
      </c>
      <c r="X35" s="7" t="str">
        <f ca="1">IF(AND($A35&lt;&gt;"",$A35&lt;&gt;"TOTAL"),IF(AND([4]PREMIOS_MASTER!$AP33&lt;&gt;"",[4]PREMIOS_MASTER!$AP33&lt;&gt;0),[4]PREMIOS_MASTER!$AP33,""),IF($A35="TOTAL",SUM(INDIRECT("X4:X"&amp;ROW()-1)),""))</f>
        <v/>
      </c>
      <c r="Y35" s="7" t="str">
        <f t="shared" ca="1" si="7"/>
        <v/>
      </c>
      <c r="Z35" s="7" t="str">
        <f ca="1">IF(AND($A35&lt;&gt;"",$A35&lt;&gt;"TOTAL"),IF(AND([4]PREMIOS_MASTER!$AS33&lt;&gt;"",[4]PREMIOS_MASTER!$AS33&lt;&gt;0),[4]PREMIOS_MASTER!$AS33,""),IF($A35="TOTAL",SUM(INDIRECT("Z4:Z"&amp;ROW()-1)),""))</f>
        <v/>
      </c>
      <c r="AA35" s="7" t="str">
        <f ca="1">IF(AND($A35&lt;&gt;"",$A35&lt;&gt;"TOTAL"),IF(AND([4]PREMIOS_MASTER!$AU33&lt;&gt;"",[4]PREMIOS_MASTER!$AU33&lt;&gt;0),[4]PREMIOS_MASTER!$AU33,""),IF($A35="TOTAL",SUM(INDIRECT("AA4:AA"&amp;ROW()-1)),""))</f>
        <v/>
      </c>
      <c r="AB35" s="7" t="str">
        <f t="shared" ca="1" si="8"/>
        <v/>
      </c>
      <c r="AC35" s="7" t="str">
        <f ca="1">IF(AND($A35&lt;&gt;"",$A35&lt;&gt;"TOTAL"),IF(AND([4]PREMIOS_MASTER!$AX33&lt;&gt;"",[4]PREMIOS_MASTER!$AX33&lt;&gt;0),[4]PREMIOS_MASTER!$AX33,""),IF($A35="TOTAL",SUM(INDIRECT("AC4:AC"&amp;ROW()-1)),""))</f>
        <v/>
      </c>
      <c r="AD35" s="7" t="str">
        <f ca="1">IF(AND($A35&lt;&gt;"",$A35&lt;&gt;"TOTAL"),IF(AND([4]PREMIOS_MASTER!$AZ33&lt;&gt;"",[4]PREMIOS_MASTER!$AZ33&lt;&gt;0),[4]PREMIOS_MASTER!$AZ33,""),IF($A35="TOTAL",SUM(INDIRECT("AD4:AD"&amp;ROW()-1)),""))</f>
        <v/>
      </c>
      <c r="AE35" s="7" t="str">
        <f t="shared" ca="1" si="9"/>
        <v/>
      </c>
      <c r="AF35" s="7" t="str">
        <f ca="1">IF(AND($A35&lt;&gt;"",$A35&lt;&gt;"TOTAL"),IF(AND([4]PREMIOS_MASTER!$BC33&lt;&gt;"",[4]PREMIOS_MASTER!$BC33&lt;&gt;0),[4]PREMIOS_MASTER!$BC33,""),IF($A35="TOTAL",SUM(INDIRECT("AF4:AF"&amp;ROW()-1)),""))</f>
        <v/>
      </c>
      <c r="AG35" s="7" t="str">
        <f ca="1">IF(AND($A35&lt;&gt;"",$A35&lt;&gt;"TOTAL"),IF(AND([4]PREMIOS_MASTER!$BE33&lt;&gt;"",[4]PREMIOS_MASTER!$BE33&lt;&gt;0),[4]PREMIOS_MASTER!$BE33,""),IF($A35="TOTAL",SUM(INDIRECT("AG4:AG"&amp;ROW()-1)),""))</f>
        <v/>
      </c>
      <c r="AH35" s="7" t="str">
        <f t="shared" ca="1" si="10"/>
        <v/>
      </c>
      <c r="AI35" s="7" t="str">
        <f ca="1">IF(AND($A35&lt;&gt;"",$A35&lt;&gt;"TOTAL"),IF(AND([4]PREMIOS_MASTER!$BH33&lt;&gt;"",[4]PREMIOS_MASTER!$BH33&lt;&gt;0),[4]PREMIOS_MASTER!$BH33,""),IF($A35="TOTAL",SUM(INDIRECT("AI4:AI"&amp;ROW()-1)),""))</f>
        <v/>
      </c>
      <c r="AJ35" s="7" t="str">
        <f ca="1">IF(AND($A35&lt;&gt;"",$A35&lt;&gt;"TOTAL"),IF(AND([4]PREMIOS_MASTER!$BJ33&lt;&gt;"",[4]PREMIOS_MASTER!$BJ33&lt;&gt;0),[4]PREMIOS_MASTER!$BJ33,""),IF($A35="TOTAL",SUM(INDIRECT("AJ4:AJ"&amp;ROW()-1)),""))</f>
        <v/>
      </c>
      <c r="AK35" s="7" t="str">
        <f t="shared" ca="1" si="11"/>
        <v/>
      </c>
      <c r="AL35" s="7" t="str">
        <f ca="1">IF(AND($A35&lt;&gt;"",$A35&lt;&gt;"TOTAL"),IF(AND([4]PREMIOS_MASTER!$BM33&lt;&gt;"",[4]PREMIOS_MASTER!$BM33&lt;&gt;0),[4]PREMIOS_MASTER!$BM33,""),IF($A35="TOTAL",SUM(INDIRECT("AL4:AL"&amp;ROW()-1)),""))</f>
        <v/>
      </c>
      <c r="AM35" s="7" t="str">
        <f ca="1">IF(AND($A35&lt;&gt;"",$A35&lt;&gt;"TOTAL"),IF(AND([4]PREMIOS_MASTER!$BO33&lt;&gt;"",[4]PREMIOS_MASTER!$BO33&lt;&gt;0),[4]PREMIOS_MASTER!$BO33,""),IF($A35="TOTAL",SUM(INDIRECT("AM4:AM"&amp;ROW()-1)),""))</f>
        <v/>
      </c>
      <c r="AN35" s="7" t="str">
        <f t="shared" ca="1" si="12"/>
        <v/>
      </c>
      <c r="AO35" s="7" t="str">
        <f ca="1">IF(AND($A35&lt;&gt;"",$A35&lt;&gt;"TOTAL"),IF(AND([4]PREMIOS_MASTER!$BR33&lt;&gt;"",[4]PREMIOS_MASTER!$BR33&lt;&gt;0),[4]PREMIOS_MASTER!$BR33,""),IF($A35="TOTAL",SUM(INDIRECT("AO4:AO"&amp;ROW()-1)),""))</f>
        <v/>
      </c>
      <c r="AP35" s="7" t="str">
        <f ca="1">IF(AND($A35&lt;&gt;"",$A35&lt;&gt;"TOTAL"),IF(AND([4]PREMIOS_MASTER!$BT33&lt;&gt;"",[4]PREMIOS_MASTER!$BT33&lt;&gt;0),[4]PREMIOS_MASTER!$BT33,""),IF($A35="TOTAL",SUM(INDIRECT("AP4:AP"&amp;ROW()-1)),""))</f>
        <v/>
      </c>
      <c r="AQ35" s="7" t="str">
        <f t="shared" ca="1" si="13"/>
        <v/>
      </c>
      <c r="AR35" s="7" t="str">
        <f ca="1">IF(AND($A35&lt;&gt;"",$A35&lt;&gt;"TOTAL"),IF(AND([4]PREMIOS_MASTER!$BW33&lt;&gt;"",[4]PREMIOS_MASTER!$BW33&lt;&gt;0),[4]PREMIOS_MASTER!$BW33,""),IF($A35="TOTAL",SUM(INDIRECT("AR4:AR"&amp;ROW()-1)),""))</f>
        <v/>
      </c>
      <c r="AS35" s="7" t="str">
        <f ca="1">IF(AND($A35&lt;&gt;"",$A35&lt;&gt;"TOTAL"),IF(AND([4]PREMIOS_MASTER!$BY33&lt;&gt;"",[4]PREMIOS_MASTER!$BY33&lt;&gt;0),[4]PREMIOS_MASTER!$BY33,""),IF($A35="TOTAL",SUM(INDIRECT("AS4:AS"&amp;ROW()-1)),""))</f>
        <v/>
      </c>
      <c r="AT35" s="7" t="str">
        <f t="shared" ca="1" si="14"/>
        <v/>
      </c>
      <c r="AU35" s="7" t="str">
        <f ca="1">IF(AND($A35&lt;&gt;"",$A35&lt;&gt;"TOTAL"),IF(AND([4]PREMIOS_MASTER!$CB33&lt;&gt;"",[4]PREMIOS_MASTER!$CB33&lt;&gt;0),[4]PREMIOS_MASTER!$CB33,""),IF($A35="TOTAL",SUM(INDIRECT("AU4:AU"&amp;ROW()-1)),""))</f>
        <v/>
      </c>
      <c r="AV35" s="7" t="str">
        <f ca="1">IF(AND($A35&lt;&gt;"",$A35&lt;&gt;"TOTAL"),IF(AND([4]PREMIOS_MASTER!$CD33&lt;&gt;"",[4]PREMIOS_MASTER!$CD33&lt;&gt;0),[4]PREMIOS_MASTER!$CD33,""),IF($A35="TOTAL",SUM(INDIRECT("AV4:AV"&amp;ROW()-1)),""))</f>
        <v/>
      </c>
      <c r="AW35" s="7" t="str">
        <f t="shared" ca="1" si="15"/>
        <v/>
      </c>
      <c r="AX35" s="7" t="str">
        <f ca="1">IF(AND($A35&lt;&gt;"",$A35&lt;&gt;"TOTAL"),IF(AND([4]PREMIOS_MASTER!$CG33&lt;&gt;"",[4]PREMIOS_MASTER!$CG33&lt;&gt;0),[4]PREMIOS_MASTER!$CG33,""),IF($A35="TOTAL",SUM(INDIRECT("AX4:AX"&amp;ROW()-1)),""))</f>
        <v/>
      </c>
      <c r="AY35" s="7" t="str">
        <f ca="1">IF(AND($A35&lt;&gt;"",$A35&lt;&gt;"TOTAL"),IF(AND([4]PREMIOS_MASTER!$CI33&lt;&gt;"",[4]PREMIOS_MASTER!$CI33&lt;&gt;0),[4]PREMIOS_MASTER!$CI33,""),IF($A35="TOTAL",SUM(INDIRECT("AY4:AY"&amp;ROW()-1)),""))</f>
        <v/>
      </c>
      <c r="AZ35" s="7" t="str">
        <f t="shared" ca="1" si="16"/>
        <v/>
      </c>
      <c r="BA35" s="7" t="str">
        <f ca="1">IF(AND($A35&lt;&gt;"",$A35&lt;&gt;"TOTAL"),IF(AND([4]PREMIOS_MASTER!$CL33&lt;&gt;"",[4]PREMIOS_MASTER!$CL33&lt;&gt;0),[4]PREMIOS_MASTER!$CL33,""),IF($A35="TOTAL",SUM(INDIRECT("BA4:BA"&amp;ROW()-1)),""))</f>
        <v/>
      </c>
      <c r="BB35" s="7" t="str">
        <f ca="1">IF(AND($A35&lt;&gt;"",$A35&lt;&gt;"TOTAL"),IF(AND([4]PREMIOS_MASTER!$CN33&lt;&gt;"",[4]PREMIOS_MASTER!$CN33&lt;&gt;0),[4]PREMIOS_MASTER!$CN33,""),IF($A35="TOTAL",SUM(INDIRECT("BB4:BB"&amp;ROW()-1)),""))</f>
        <v/>
      </c>
      <c r="BC35" s="7" t="str">
        <f t="shared" ca="1" si="17"/>
        <v/>
      </c>
      <c r="BD35" s="7" t="str">
        <f ca="1">IF(AND($A35&lt;&gt;"",$A35&lt;&gt;"TOTAL"),IF(AND([4]PREMIOS_MASTER!$CQ33&lt;&gt;"",[4]PREMIOS_MASTER!$CQ33&lt;&gt;0),[4]PREMIOS_MASTER!$CQ33,""),IF($A35="TOTAL",SUM(INDIRECT("BD4:BD"&amp;ROW()-1)),""))</f>
        <v/>
      </c>
      <c r="BE35" s="7" t="str">
        <f ca="1">IF(AND($A35&lt;&gt;"",$A35&lt;&gt;"TOTAL"),IF(AND([4]PREMIOS_MASTER!$CS33&lt;&gt;"",[4]PREMIOS_MASTER!$CS33&lt;&gt;0),[4]PREMIOS_MASTER!$CS33,""),IF($A35="TOTAL",SUM(INDIRECT("BE4:BE"&amp;ROW()-1)),""))</f>
        <v/>
      </c>
      <c r="BF35" s="7" t="str">
        <f t="shared" ca="1" si="18"/>
        <v/>
      </c>
    </row>
    <row r="36" spans="1:58" x14ac:dyDescent="0.2">
      <c r="A36" s="12" t="str">
        <f>IF([4]PREMIOS_MASTER!$D34&lt;&gt;"",[4]PREMIOS_MASTER!$D34,IF(AND([4]PREMIOS_MASTER!$D34="",[4]PREMIOS_MASTER!$D35="",[4]PREMIOS_MASTER!$D33=""),"","TOTAL"))</f>
        <v/>
      </c>
      <c r="B36" s="7" t="str">
        <f ca="1">IF(AND($A36&lt;&gt;"",$A36&lt;&gt;"TOTAL"),IF(AND([4]PREMIOS_MASTER!$E34&lt;&gt;"",[4]PREMIOS_MASTER!$E34&lt;&gt;0),[4]PREMIOS_MASTER!$E34,""),IF($A36="TOTAL",SUM(INDIRECT("B4:B"&amp;ROW()-1)),""))</f>
        <v/>
      </c>
      <c r="C36" s="7" t="str">
        <f ca="1">IF(AND($A36&lt;&gt;"",$A36&lt;&gt;"TOTAL"),IF(AND([4]PREMIOS_MASTER!$G34&lt;&gt;"",[4]PREMIOS_MASTER!$G34&lt;&gt;0),[4]PREMIOS_MASTER!$G34,""),IF($A36="TOTAL",SUM(INDIRECT("C4:C"&amp;ROW()-1)),""))</f>
        <v/>
      </c>
      <c r="D36" s="7" t="str">
        <f t="shared" ca="1" si="0"/>
        <v/>
      </c>
      <c r="E36" s="7" t="str">
        <f ca="1">IF(AND($A36&lt;&gt;"",$A36&lt;&gt;"TOTAL"),IF(AND([4]PREMIOS_MASTER!$J34&lt;&gt;"",[4]PREMIOS_MASTER!$J34&lt;&gt;0),[4]PREMIOS_MASTER!$J34,""),IF($A36="TOTAL",SUM(INDIRECT("E4:E"&amp;ROW()-1)),""))</f>
        <v/>
      </c>
      <c r="F36" s="7" t="str">
        <f ca="1">IF(AND($A36&lt;&gt;"",$A36&lt;&gt;"TOTAL"),IF(AND([4]PREMIOS_MASTER!$L34&lt;&gt;"",[4]PREMIOS_MASTER!$L34&lt;&gt;0),[4]PREMIOS_MASTER!$L34,""),IF($A36="TOTAL",SUM(INDIRECT("F4:F"&amp;ROW()-1)),""))</f>
        <v/>
      </c>
      <c r="G36" s="7" t="str">
        <f t="shared" ca="1" si="1"/>
        <v/>
      </c>
      <c r="H36" s="7" t="str">
        <f ca="1">IF(AND($A36&lt;&gt;"",$A36&lt;&gt;"TOTAL"),IF(AND([4]PREMIOS_MASTER!$O34&lt;&gt;"",[4]PREMIOS_MASTER!$O34&lt;&gt;0),[4]PREMIOS_MASTER!$O34,""),IF($A36="TOTAL",SUM(INDIRECT("H4:H"&amp;ROW()-1)),""))</f>
        <v/>
      </c>
      <c r="I36" s="7" t="str">
        <f ca="1">IF(AND($A36&lt;&gt;"",$A36&lt;&gt;"TOTAL"),IF(AND([4]PREMIOS_MASTER!$Q34&lt;&gt;"",[4]PREMIOS_MASTER!$Q34&lt;&gt;0),[4]PREMIOS_MASTER!$Q34,""),IF($A36="TOTAL",SUM(INDIRECT("I4:I"&amp;ROW()-1)),""))</f>
        <v/>
      </c>
      <c r="J36" s="7" t="str">
        <f t="shared" ca="1" si="2"/>
        <v/>
      </c>
      <c r="K36" s="7" t="str">
        <f ca="1">IF(AND($A36&lt;&gt;"",$A36&lt;&gt;"TOTAL"),IF(AND([4]PREMIOS_MASTER!$T34&lt;&gt;"",[4]PREMIOS_MASTER!$T34&lt;&gt;0),[4]PREMIOS_MASTER!$T34,""),IF($A36="TOTAL",SUM(INDIRECT("K4:K"&amp;ROW()-1)),""))</f>
        <v/>
      </c>
      <c r="L36" s="7" t="str">
        <f ca="1">IF(AND($A36&lt;&gt;"",$A36&lt;&gt;"TOTAL"),IF(AND([4]PREMIOS_MASTER!$V34&lt;&gt;"",[4]PREMIOS_MASTER!$V34&lt;&gt;0),[4]PREMIOS_MASTER!$V34,""),IF($A36="TOTAL",SUM(INDIRECT("L4:L"&amp;ROW()-1)),""))</f>
        <v/>
      </c>
      <c r="M36" s="7" t="str">
        <f t="shared" ca="1" si="3"/>
        <v/>
      </c>
      <c r="N36" s="7" t="str">
        <f ca="1">IF(AND($A36&lt;&gt;"",$A36&lt;&gt;"TOTAL"),IF(AND([4]PREMIOS_MASTER!$Y34&lt;&gt;"",[4]PREMIOS_MASTER!$Y34&lt;&gt;0),[4]PREMIOS_MASTER!$Y34,""),IF($A36="TOTAL",SUM(INDIRECT("N4:N"&amp;ROW()-1)),""))</f>
        <v/>
      </c>
      <c r="O36" s="7" t="str">
        <f ca="1">IF(AND($A36&lt;&gt;"",$A36&lt;&gt;"TOTAL"),IF(AND([4]PREMIOS_MASTER!$AA34&lt;&gt;"",[4]PREMIOS_MASTER!$AA34&lt;&gt;0),[4]PREMIOS_MASTER!$AA34,""),IF($A36="TOTAL",SUM(INDIRECT("O4:O"&amp;ROW()-1)),""))</f>
        <v/>
      </c>
      <c r="P36" s="7" t="str">
        <f t="shared" ca="1" si="4"/>
        <v/>
      </c>
      <c r="Q36" s="7" t="str">
        <f ca="1">IF(AND($A36&lt;&gt;"",$A36&lt;&gt;"TOTAL"),IF(AND([4]PREMIOS_MASTER!$AD34&lt;&gt;"",[4]PREMIOS_MASTER!$AD34&lt;&gt;0),[4]PREMIOS_MASTER!$AD34,""),IF($A36="TOTAL",SUM(INDIRECT("Q4:Q"&amp;ROW()-1)),""))</f>
        <v/>
      </c>
      <c r="R36" s="7" t="str">
        <f ca="1">IF(AND($A36&lt;&gt;"",$A36&lt;&gt;"TOTAL"),IF(AND([4]PREMIOS_MASTER!$AF34&lt;&gt;"",[4]PREMIOS_MASTER!$AF34&lt;&gt;0),[4]PREMIOS_MASTER!$AF34,""),IF($A36="TOTAL",SUM(INDIRECT("R4:R"&amp;ROW()-1)),""))</f>
        <v/>
      </c>
      <c r="S36" s="7" t="str">
        <f t="shared" ca="1" si="5"/>
        <v/>
      </c>
      <c r="T36" s="7" t="str">
        <f ca="1">IF(AND($A36&lt;&gt;"",$A36&lt;&gt;"TOTAL"),IF(AND([4]PREMIOS_MASTER!$AI34&lt;&gt;"",[4]PREMIOS_MASTER!$AI34&lt;&gt;0),[4]PREMIOS_MASTER!$AI34,""),IF($A36="TOTAL",SUM(INDIRECT("T4:T"&amp;ROW()-1)),""))</f>
        <v/>
      </c>
      <c r="U36" s="7" t="str">
        <f ca="1">IF(AND($A36&lt;&gt;"",$A36&lt;&gt;"TOTAL"),IF(AND([4]PREMIOS_MASTER!$AK34&lt;&gt;"",[4]PREMIOS_MASTER!$AK34&lt;&gt;0),[4]PREMIOS_MASTER!$AK34,""),IF($A36="TOTAL",SUM(INDIRECT("U4:U"&amp;ROW()-1)),""))</f>
        <v/>
      </c>
      <c r="V36" s="7" t="str">
        <f t="shared" ca="1" si="6"/>
        <v/>
      </c>
      <c r="W36" s="7" t="str">
        <f ca="1">IF(AND($A36&lt;&gt;"",$A36&lt;&gt;"TOTAL"),IF(AND([4]PREMIOS_MASTER!$AN34&lt;&gt;"",[4]PREMIOS_MASTER!$AN34&lt;&gt;0),[4]PREMIOS_MASTER!$AN34,""),IF($A36="TOTAL",SUM(INDIRECT("W4:W"&amp;ROW()-1)),""))</f>
        <v/>
      </c>
      <c r="X36" s="7" t="str">
        <f ca="1">IF(AND($A36&lt;&gt;"",$A36&lt;&gt;"TOTAL"),IF(AND([4]PREMIOS_MASTER!$AP34&lt;&gt;"",[4]PREMIOS_MASTER!$AP34&lt;&gt;0),[4]PREMIOS_MASTER!$AP34,""),IF($A36="TOTAL",SUM(INDIRECT("X4:X"&amp;ROW()-1)),""))</f>
        <v/>
      </c>
      <c r="Y36" s="7" t="str">
        <f t="shared" ca="1" si="7"/>
        <v/>
      </c>
      <c r="Z36" s="7" t="str">
        <f ca="1">IF(AND($A36&lt;&gt;"",$A36&lt;&gt;"TOTAL"),IF(AND([4]PREMIOS_MASTER!$AS34&lt;&gt;"",[4]PREMIOS_MASTER!$AS34&lt;&gt;0),[4]PREMIOS_MASTER!$AS34,""),IF($A36="TOTAL",SUM(INDIRECT("Z4:Z"&amp;ROW()-1)),""))</f>
        <v/>
      </c>
      <c r="AA36" s="7" t="str">
        <f ca="1">IF(AND($A36&lt;&gt;"",$A36&lt;&gt;"TOTAL"),IF(AND([4]PREMIOS_MASTER!$AU34&lt;&gt;"",[4]PREMIOS_MASTER!$AU34&lt;&gt;0),[4]PREMIOS_MASTER!$AU34,""),IF($A36="TOTAL",SUM(INDIRECT("AA4:AA"&amp;ROW()-1)),""))</f>
        <v/>
      </c>
      <c r="AB36" s="7" t="str">
        <f t="shared" ca="1" si="8"/>
        <v/>
      </c>
      <c r="AC36" s="7" t="str">
        <f ca="1">IF(AND($A36&lt;&gt;"",$A36&lt;&gt;"TOTAL"),IF(AND([4]PREMIOS_MASTER!$AX34&lt;&gt;"",[4]PREMIOS_MASTER!$AX34&lt;&gt;0),[4]PREMIOS_MASTER!$AX34,""),IF($A36="TOTAL",SUM(INDIRECT("AC4:AC"&amp;ROW()-1)),""))</f>
        <v/>
      </c>
      <c r="AD36" s="7" t="str">
        <f ca="1">IF(AND($A36&lt;&gt;"",$A36&lt;&gt;"TOTAL"),IF(AND([4]PREMIOS_MASTER!$AZ34&lt;&gt;"",[4]PREMIOS_MASTER!$AZ34&lt;&gt;0),[4]PREMIOS_MASTER!$AZ34,""),IF($A36="TOTAL",SUM(INDIRECT("AD4:AD"&amp;ROW()-1)),""))</f>
        <v/>
      </c>
      <c r="AE36" s="7" t="str">
        <f t="shared" ca="1" si="9"/>
        <v/>
      </c>
      <c r="AF36" s="7" t="str">
        <f ca="1">IF(AND($A36&lt;&gt;"",$A36&lt;&gt;"TOTAL"),IF(AND([4]PREMIOS_MASTER!$BC34&lt;&gt;"",[4]PREMIOS_MASTER!$BC34&lt;&gt;0),[4]PREMIOS_MASTER!$BC34,""),IF($A36="TOTAL",SUM(INDIRECT("AF4:AF"&amp;ROW()-1)),""))</f>
        <v/>
      </c>
      <c r="AG36" s="7" t="str">
        <f ca="1">IF(AND($A36&lt;&gt;"",$A36&lt;&gt;"TOTAL"),IF(AND([4]PREMIOS_MASTER!$BE34&lt;&gt;"",[4]PREMIOS_MASTER!$BE34&lt;&gt;0),[4]PREMIOS_MASTER!$BE34,""),IF($A36="TOTAL",SUM(INDIRECT("AG4:AG"&amp;ROW()-1)),""))</f>
        <v/>
      </c>
      <c r="AH36" s="7" t="str">
        <f t="shared" ca="1" si="10"/>
        <v/>
      </c>
      <c r="AI36" s="7" t="str">
        <f ca="1">IF(AND($A36&lt;&gt;"",$A36&lt;&gt;"TOTAL"),IF(AND([4]PREMIOS_MASTER!$BH34&lt;&gt;"",[4]PREMIOS_MASTER!$BH34&lt;&gt;0),[4]PREMIOS_MASTER!$BH34,""),IF($A36="TOTAL",SUM(INDIRECT("AI4:AI"&amp;ROW()-1)),""))</f>
        <v/>
      </c>
      <c r="AJ36" s="7" t="str">
        <f ca="1">IF(AND($A36&lt;&gt;"",$A36&lt;&gt;"TOTAL"),IF(AND([4]PREMIOS_MASTER!$BJ34&lt;&gt;"",[4]PREMIOS_MASTER!$BJ34&lt;&gt;0),[4]PREMIOS_MASTER!$BJ34,""),IF($A36="TOTAL",SUM(INDIRECT("AJ4:AJ"&amp;ROW()-1)),""))</f>
        <v/>
      </c>
      <c r="AK36" s="7" t="str">
        <f t="shared" ca="1" si="11"/>
        <v/>
      </c>
      <c r="AL36" s="7" t="str">
        <f ca="1">IF(AND($A36&lt;&gt;"",$A36&lt;&gt;"TOTAL"),IF(AND([4]PREMIOS_MASTER!$BM34&lt;&gt;"",[4]PREMIOS_MASTER!$BM34&lt;&gt;0),[4]PREMIOS_MASTER!$BM34,""),IF($A36="TOTAL",SUM(INDIRECT("AL4:AL"&amp;ROW()-1)),""))</f>
        <v/>
      </c>
      <c r="AM36" s="7" t="str">
        <f ca="1">IF(AND($A36&lt;&gt;"",$A36&lt;&gt;"TOTAL"),IF(AND([4]PREMIOS_MASTER!$BO34&lt;&gt;"",[4]PREMIOS_MASTER!$BO34&lt;&gt;0),[4]PREMIOS_MASTER!$BO34,""),IF($A36="TOTAL",SUM(INDIRECT("AM4:AM"&amp;ROW()-1)),""))</f>
        <v/>
      </c>
      <c r="AN36" s="7" t="str">
        <f t="shared" ca="1" si="12"/>
        <v/>
      </c>
      <c r="AO36" s="7" t="str">
        <f ca="1">IF(AND($A36&lt;&gt;"",$A36&lt;&gt;"TOTAL"),IF(AND([4]PREMIOS_MASTER!$BR34&lt;&gt;"",[4]PREMIOS_MASTER!$BR34&lt;&gt;0),[4]PREMIOS_MASTER!$BR34,""),IF($A36="TOTAL",SUM(INDIRECT("AO4:AO"&amp;ROW()-1)),""))</f>
        <v/>
      </c>
      <c r="AP36" s="7" t="str">
        <f ca="1">IF(AND($A36&lt;&gt;"",$A36&lt;&gt;"TOTAL"),IF(AND([4]PREMIOS_MASTER!$BT34&lt;&gt;"",[4]PREMIOS_MASTER!$BT34&lt;&gt;0),[4]PREMIOS_MASTER!$BT34,""),IF($A36="TOTAL",SUM(INDIRECT("AP4:AP"&amp;ROW()-1)),""))</f>
        <v/>
      </c>
      <c r="AQ36" s="7" t="str">
        <f t="shared" ca="1" si="13"/>
        <v/>
      </c>
      <c r="AR36" s="7" t="str">
        <f ca="1">IF(AND($A36&lt;&gt;"",$A36&lt;&gt;"TOTAL"),IF(AND([4]PREMIOS_MASTER!$BW34&lt;&gt;"",[4]PREMIOS_MASTER!$BW34&lt;&gt;0),[4]PREMIOS_MASTER!$BW34,""),IF($A36="TOTAL",SUM(INDIRECT("AR4:AR"&amp;ROW()-1)),""))</f>
        <v/>
      </c>
      <c r="AS36" s="7" t="str">
        <f ca="1">IF(AND($A36&lt;&gt;"",$A36&lt;&gt;"TOTAL"),IF(AND([4]PREMIOS_MASTER!$BY34&lt;&gt;"",[4]PREMIOS_MASTER!$BY34&lt;&gt;0),[4]PREMIOS_MASTER!$BY34,""),IF($A36="TOTAL",SUM(INDIRECT("AS4:AS"&amp;ROW()-1)),""))</f>
        <v/>
      </c>
      <c r="AT36" s="7" t="str">
        <f t="shared" ca="1" si="14"/>
        <v/>
      </c>
      <c r="AU36" s="7" t="str">
        <f ca="1">IF(AND($A36&lt;&gt;"",$A36&lt;&gt;"TOTAL"),IF(AND([4]PREMIOS_MASTER!$CB34&lt;&gt;"",[4]PREMIOS_MASTER!$CB34&lt;&gt;0),[4]PREMIOS_MASTER!$CB34,""),IF($A36="TOTAL",SUM(INDIRECT("AU4:AU"&amp;ROW()-1)),""))</f>
        <v/>
      </c>
      <c r="AV36" s="7" t="str">
        <f ca="1">IF(AND($A36&lt;&gt;"",$A36&lt;&gt;"TOTAL"),IF(AND([4]PREMIOS_MASTER!$CD34&lt;&gt;"",[4]PREMIOS_MASTER!$CD34&lt;&gt;0),[4]PREMIOS_MASTER!$CD34,""),IF($A36="TOTAL",SUM(INDIRECT("AV4:AV"&amp;ROW()-1)),""))</f>
        <v/>
      </c>
      <c r="AW36" s="7" t="str">
        <f t="shared" ca="1" si="15"/>
        <v/>
      </c>
      <c r="AX36" s="7" t="str">
        <f ca="1">IF(AND($A36&lt;&gt;"",$A36&lt;&gt;"TOTAL"),IF(AND([4]PREMIOS_MASTER!$CG34&lt;&gt;"",[4]PREMIOS_MASTER!$CG34&lt;&gt;0),[4]PREMIOS_MASTER!$CG34,""),IF($A36="TOTAL",SUM(INDIRECT("AX4:AX"&amp;ROW()-1)),""))</f>
        <v/>
      </c>
      <c r="AY36" s="7" t="str">
        <f ca="1">IF(AND($A36&lt;&gt;"",$A36&lt;&gt;"TOTAL"),IF(AND([4]PREMIOS_MASTER!$CI34&lt;&gt;"",[4]PREMIOS_MASTER!$CI34&lt;&gt;0),[4]PREMIOS_MASTER!$CI34,""),IF($A36="TOTAL",SUM(INDIRECT("AY4:AY"&amp;ROW()-1)),""))</f>
        <v/>
      </c>
      <c r="AZ36" s="7" t="str">
        <f t="shared" ca="1" si="16"/>
        <v/>
      </c>
      <c r="BA36" s="7" t="str">
        <f ca="1">IF(AND($A36&lt;&gt;"",$A36&lt;&gt;"TOTAL"),IF(AND([4]PREMIOS_MASTER!$CL34&lt;&gt;"",[4]PREMIOS_MASTER!$CL34&lt;&gt;0),[4]PREMIOS_MASTER!$CL34,""),IF($A36="TOTAL",SUM(INDIRECT("BA4:BA"&amp;ROW()-1)),""))</f>
        <v/>
      </c>
      <c r="BB36" s="7" t="str">
        <f ca="1">IF(AND($A36&lt;&gt;"",$A36&lt;&gt;"TOTAL"),IF(AND([4]PREMIOS_MASTER!$CN34&lt;&gt;"",[4]PREMIOS_MASTER!$CN34&lt;&gt;0),[4]PREMIOS_MASTER!$CN34,""),IF($A36="TOTAL",SUM(INDIRECT("BB4:BB"&amp;ROW()-1)),""))</f>
        <v/>
      </c>
      <c r="BC36" s="7" t="str">
        <f t="shared" ca="1" si="17"/>
        <v/>
      </c>
      <c r="BD36" s="7" t="str">
        <f ca="1">IF(AND($A36&lt;&gt;"",$A36&lt;&gt;"TOTAL"),IF(AND([4]PREMIOS_MASTER!$CQ34&lt;&gt;"",[4]PREMIOS_MASTER!$CQ34&lt;&gt;0),[4]PREMIOS_MASTER!$CQ34,""),IF($A36="TOTAL",SUM(INDIRECT("BD4:BD"&amp;ROW()-1)),""))</f>
        <v/>
      </c>
      <c r="BE36" s="7" t="str">
        <f ca="1">IF(AND($A36&lt;&gt;"",$A36&lt;&gt;"TOTAL"),IF(AND([4]PREMIOS_MASTER!$CS34&lt;&gt;"",[4]PREMIOS_MASTER!$CS34&lt;&gt;0),[4]PREMIOS_MASTER!$CS34,""),IF($A36="TOTAL",SUM(INDIRECT("BE4:BE"&amp;ROW()-1)),""))</f>
        <v/>
      </c>
      <c r="BF36" s="7" t="str">
        <f t="shared" ca="1" si="18"/>
        <v/>
      </c>
    </row>
    <row r="37" spans="1:58" x14ac:dyDescent="0.2">
      <c r="A37" s="12" t="str">
        <f>IF([4]PREMIOS_MASTER!$D35&lt;&gt;"",[4]PREMIOS_MASTER!$D35,IF(AND([4]PREMIOS_MASTER!$D35="",[4]PREMIOS_MASTER!$D36="",[4]PREMIOS_MASTER!$D34=""),"","TOTAL"))</f>
        <v/>
      </c>
      <c r="B37" s="7" t="str">
        <f ca="1">IF(AND($A37&lt;&gt;"",$A37&lt;&gt;"TOTAL"),IF(AND([4]PREMIOS_MASTER!$E35&lt;&gt;"",[4]PREMIOS_MASTER!$E35&lt;&gt;0),[4]PREMIOS_MASTER!$E35,""),IF($A37="TOTAL",SUM(INDIRECT("B4:B"&amp;ROW()-1)),""))</f>
        <v/>
      </c>
      <c r="C37" s="7" t="str">
        <f ca="1">IF(AND($A37&lt;&gt;"",$A37&lt;&gt;"TOTAL"),IF(AND([4]PREMIOS_MASTER!$G35&lt;&gt;"",[4]PREMIOS_MASTER!$G35&lt;&gt;0),[4]PREMIOS_MASTER!$G35,""),IF($A37="TOTAL",SUM(INDIRECT("C4:C"&amp;ROW()-1)),""))</f>
        <v/>
      </c>
      <c r="D37" s="7" t="str">
        <f t="shared" ca="1" si="0"/>
        <v/>
      </c>
      <c r="E37" s="7" t="str">
        <f ca="1">IF(AND($A37&lt;&gt;"",$A37&lt;&gt;"TOTAL"),IF(AND([4]PREMIOS_MASTER!$J35&lt;&gt;"",[4]PREMIOS_MASTER!$J35&lt;&gt;0),[4]PREMIOS_MASTER!$J35,""),IF($A37="TOTAL",SUM(INDIRECT("E4:E"&amp;ROW()-1)),""))</f>
        <v/>
      </c>
      <c r="F37" s="7" t="str">
        <f ca="1">IF(AND($A37&lt;&gt;"",$A37&lt;&gt;"TOTAL"),IF(AND([4]PREMIOS_MASTER!$L35&lt;&gt;"",[4]PREMIOS_MASTER!$L35&lt;&gt;0),[4]PREMIOS_MASTER!$L35,""),IF($A37="TOTAL",SUM(INDIRECT("F4:F"&amp;ROW()-1)),""))</f>
        <v/>
      </c>
      <c r="G37" s="7" t="str">
        <f t="shared" ca="1" si="1"/>
        <v/>
      </c>
      <c r="H37" s="7" t="str">
        <f ca="1">IF(AND($A37&lt;&gt;"",$A37&lt;&gt;"TOTAL"),IF(AND([4]PREMIOS_MASTER!$O35&lt;&gt;"",[4]PREMIOS_MASTER!$O35&lt;&gt;0),[4]PREMIOS_MASTER!$O35,""),IF($A37="TOTAL",SUM(INDIRECT("H4:H"&amp;ROW()-1)),""))</f>
        <v/>
      </c>
      <c r="I37" s="7" t="str">
        <f ca="1">IF(AND($A37&lt;&gt;"",$A37&lt;&gt;"TOTAL"),IF(AND([4]PREMIOS_MASTER!$Q35&lt;&gt;"",[4]PREMIOS_MASTER!$Q35&lt;&gt;0),[4]PREMIOS_MASTER!$Q35,""),IF($A37="TOTAL",SUM(INDIRECT("I4:I"&amp;ROW()-1)),""))</f>
        <v/>
      </c>
      <c r="J37" s="7" t="str">
        <f t="shared" ca="1" si="2"/>
        <v/>
      </c>
      <c r="K37" s="7" t="str">
        <f ca="1">IF(AND($A37&lt;&gt;"",$A37&lt;&gt;"TOTAL"),IF(AND([4]PREMIOS_MASTER!$T35&lt;&gt;"",[4]PREMIOS_MASTER!$T35&lt;&gt;0),[4]PREMIOS_MASTER!$T35,""),IF($A37="TOTAL",SUM(INDIRECT("K4:K"&amp;ROW()-1)),""))</f>
        <v/>
      </c>
      <c r="L37" s="7" t="str">
        <f ca="1">IF(AND($A37&lt;&gt;"",$A37&lt;&gt;"TOTAL"),IF(AND([4]PREMIOS_MASTER!$V35&lt;&gt;"",[4]PREMIOS_MASTER!$V35&lt;&gt;0),[4]PREMIOS_MASTER!$V35,""),IF($A37="TOTAL",SUM(INDIRECT("L4:L"&amp;ROW()-1)),""))</f>
        <v/>
      </c>
      <c r="M37" s="7" t="str">
        <f t="shared" ca="1" si="3"/>
        <v/>
      </c>
      <c r="N37" s="7" t="str">
        <f ca="1">IF(AND($A37&lt;&gt;"",$A37&lt;&gt;"TOTAL"),IF(AND([4]PREMIOS_MASTER!$Y35&lt;&gt;"",[4]PREMIOS_MASTER!$Y35&lt;&gt;0),[4]PREMIOS_MASTER!$Y35,""),IF($A37="TOTAL",SUM(INDIRECT("N4:N"&amp;ROW()-1)),""))</f>
        <v/>
      </c>
      <c r="O37" s="7" t="str">
        <f ca="1">IF(AND($A37&lt;&gt;"",$A37&lt;&gt;"TOTAL"),IF(AND([4]PREMIOS_MASTER!$AA35&lt;&gt;"",[4]PREMIOS_MASTER!$AA35&lt;&gt;0),[4]PREMIOS_MASTER!$AA35,""),IF($A37="TOTAL",SUM(INDIRECT("O4:O"&amp;ROW()-1)),""))</f>
        <v/>
      </c>
      <c r="P37" s="7" t="str">
        <f t="shared" ca="1" si="4"/>
        <v/>
      </c>
      <c r="Q37" s="7" t="str">
        <f ca="1">IF(AND($A37&lt;&gt;"",$A37&lt;&gt;"TOTAL"),IF(AND([4]PREMIOS_MASTER!$AD35&lt;&gt;"",[4]PREMIOS_MASTER!$AD35&lt;&gt;0),[4]PREMIOS_MASTER!$AD35,""),IF($A37="TOTAL",SUM(INDIRECT("Q4:Q"&amp;ROW()-1)),""))</f>
        <v/>
      </c>
      <c r="R37" s="7" t="str">
        <f ca="1">IF(AND($A37&lt;&gt;"",$A37&lt;&gt;"TOTAL"),IF(AND([4]PREMIOS_MASTER!$AF35&lt;&gt;"",[4]PREMIOS_MASTER!$AF35&lt;&gt;0),[4]PREMIOS_MASTER!$AF35,""),IF($A37="TOTAL",SUM(INDIRECT("R4:R"&amp;ROW()-1)),""))</f>
        <v/>
      </c>
      <c r="S37" s="7" t="str">
        <f t="shared" ca="1" si="5"/>
        <v/>
      </c>
      <c r="T37" s="7" t="str">
        <f ca="1">IF(AND($A37&lt;&gt;"",$A37&lt;&gt;"TOTAL"),IF(AND([4]PREMIOS_MASTER!$AI35&lt;&gt;"",[4]PREMIOS_MASTER!$AI35&lt;&gt;0),[4]PREMIOS_MASTER!$AI35,""),IF($A37="TOTAL",SUM(INDIRECT("T4:T"&amp;ROW()-1)),""))</f>
        <v/>
      </c>
      <c r="U37" s="7" t="str">
        <f ca="1">IF(AND($A37&lt;&gt;"",$A37&lt;&gt;"TOTAL"),IF(AND([4]PREMIOS_MASTER!$AK35&lt;&gt;"",[4]PREMIOS_MASTER!$AK35&lt;&gt;0),[4]PREMIOS_MASTER!$AK35,""),IF($A37="TOTAL",SUM(INDIRECT("U4:U"&amp;ROW()-1)),""))</f>
        <v/>
      </c>
      <c r="V37" s="7" t="str">
        <f t="shared" ca="1" si="6"/>
        <v/>
      </c>
      <c r="W37" s="7" t="str">
        <f ca="1">IF(AND($A37&lt;&gt;"",$A37&lt;&gt;"TOTAL"),IF(AND([4]PREMIOS_MASTER!$AN35&lt;&gt;"",[4]PREMIOS_MASTER!$AN35&lt;&gt;0),[4]PREMIOS_MASTER!$AN35,""),IF($A37="TOTAL",SUM(INDIRECT("W4:W"&amp;ROW()-1)),""))</f>
        <v/>
      </c>
      <c r="X37" s="7" t="str">
        <f ca="1">IF(AND($A37&lt;&gt;"",$A37&lt;&gt;"TOTAL"),IF(AND([4]PREMIOS_MASTER!$AP35&lt;&gt;"",[4]PREMIOS_MASTER!$AP35&lt;&gt;0),[4]PREMIOS_MASTER!$AP35,""),IF($A37="TOTAL",SUM(INDIRECT("X4:X"&amp;ROW()-1)),""))</f>
        <v/>
      </c>
      <c r="Y37" s="7" t="str">
        <f t="shared" ca="1" si="7"/>
        <v/>
      </c>
      <c r="Z37" s="7" t="str">
        <f ca="1">IF(AND($A37&lt;&gt;"",$A37&lt;&gt;"TOTAL"),IF(AND([4]PREMIOS_MASTER!$AS35&lt;&gt;"",[4]PREMIOS_MASTER!$AS35&lt;&gt;0),[4]PREMIOS_MASTER!$AS35,""),IF($A37="TOTAL",SUM(INDIRECT("Z4:Z"&amp;ROW()-1)),""))</f>
        <v/>
      </c>
      <c r="AA37" s="7" t="str">
        <f ca="1">IF(AND($A37&lt;&gt;"",$A37&lt;&gt;"TOTAL"),IF(AND([4]PREMIOS_MASTER!$AU35&lt;&gt;"",[4]PREMIOS_MASTER!$AU35&lt;&gt;0),[4]PREMIOS_MASTER!$AU35,""),IF($A37="TOTAL",SUM(INDIRECT("AA4:AA"&amp;ROW()-1)),""))</f>
        <v/>
      </c>
      <c r="AB37" s="7" t="str">
        <f t="shared" ca="1" si="8"/>
        <v/>
      </c>
      <c r="AC37" s="7" t="str">
        <f ca="1">IF(AND($A37&lt;&gt;"",$A37&lt;&gt;"TOTAL"),IF(AND([4]PREMIOS_MASTER!$AX35&lt;&gt;"",[4]PREMIOS_MASTER!$AX35&lt;&gt;0),[4]PREMIOS_MASTER!$AX35,""),IF($A37="TOTAL",SUM(INDIRECT("AC4:AC"&amp;ROW()-1)),""))</f>
        <v/>
      </c>
      <c r="AD37" s="7" t="str">
        <f ca="1">IF(AND($A37&lt;&gt;"",$A37&lt;&gt;"TOTAL"),IF(AND([4]PREMIOS_MASTER!$AZ35&lt;&gt;"",[4]PREMIOS_MASTER!$AZ35&lt;&gt;0),[4]PREMIOS_MASTER!$AZ35,""),IF($A37="TOTAL",SUM(INDIRECT("AD4:AD"&amp;ROW()-1)),""))</f>
        <v/>
      </c>
      <c r="AE37" s="7" t="str">
        <f t="shared" ca="1" si="9"/>
        <v/>
      </c>
      <c r="AF37" s="7" t="str">
        <f ca="1">IF(AND($A37&lt;&gt;"",$A37&lt;&gt;"TOTAL"),IF(AND([4]PREMIOS_MASTER!$BC35&lt;&gt;"",[4]PREMIOS_MASTER!$BC35&lt;&gt;0),[4]PREMIOS_MASTER!$BC35,""),IF($A37="TOTAL",SUM(INDIRECT("AF4:AF"&amp;ROW()-1)),""))</f>
        <v/>
      </c>
      <c r="AG37" s="7" t="str">
        <f ca="1">IF(AND($A37&lt;&gt;"",$A37&lt;&gt;"TOTAL"),IF(AND([4]PREMIOS_MASTER!$BE35&lt;&gt;"",[4]PREMIOS_MASTER!$BE35&lt;&gt;0),[4]PREMIOS_MASTER!$BE35,""),IF($A37="TOTAL",SUM(INDIRECT("AG4:AG"&amp;ROW()-1)),""))</f>
        <v/>
      </c>
      <c r="AH37" s="7" t="str">
        <f t="shared" ca="1" si="10"/>
        <v/>
      </c>
      <c r="AI37" s="7" t="str">
        <f ca="1">IF(AND($A37&lt;&gt;"",$A37&lt;&gt;"TOTAL"),IF(AND([4]PREMIOS_MASTER!$BH35&lt;&gt;"",[4]PREMIOS_MASTER!$BH35&lt;&gt;0),[4]PREMIOS_MASTER!$BH35,""),IF($A37="TOTAL",SUM(INDIRECT("AI4:AI"&amp;ROW()-1)),""))</f>
        <v/>
      </c>
      <c r="AJ37" s="7" t="str">
        <f ca="1">IF(AND($A37&lt;&gt;"",$A37&lt;&gt;"TOTAL"),IF(AND([4]PREMIOS_MASTER!$BJ35&lt;&gt;"",[4]PREMIOS_MASTER!$BJ35&lt;&gt;0),[4]PREMIOS_MASTER!$BJ35,""),IF($A37="TOTAL",SUM(INDIRECT("AJ4:AJ"&amp;ROW()-1)),""))</f>
        <v/>
      </c>
      <c r="AK37" s="7" t="str">
        <f t="shared" ca="1" si="11"/>
        <v/>
      </c>
      <c r="AL37" s="7" t="str">
        <f ca="1">IF(AND($A37&lt;&gt;"",$A37&lt;&gt;"TOTAL"),IF(AND([4]PREMIOS_MASTER!$BM35&lt;&gt;"",[4]PREMIOS_MASTER!$BM35&lt;&gt;0),[4]PREMIOS_MASTER!$BM35,""),IF($A37="TOTAL",SUM(INDIRECT("AL4:AL"&amp;ROW()-1)),""))</f>
        <v/>
      </c>
      <c r="AM37" s="7" t="str">
        <f ca="1">IF(AND($A37&lt;&gt;"",$A37&lt;&gt;"TOTAL"),IF(AND([4]PREMIOS_MASTER!$BO35&lt;&gt;"",[4]PREMIOS_MASTER!$BO35&lt;&gt;0),[4]PREMIOS_MASTER!$BO35,""),IF($A37="TOTAL",SUM(INDIRECT("AM4:AM"&amp;ROW()-1)),""))</f>
        <v/>
      </c>
      <c r="AN37" s="7" t="str">
        <f t="shared" ca="1" si="12"/>
        <v/>
      </c>
      <c r="AO37" s="7" t="str">
        <f ca="1">IF(AND($A37&lt;&gt;"",$A37&lt;&gt;"TOTAL"),IF(AND([4]PREMIOS_MASTER!$BR35&lt;&gt;"",[4]PREMIOS_MASTER!$BR35&lt;&gt;0),[4]PREMIOS_MASTER!$BR35,""),IF($A37="TOTAL",SUM(INDIRECT("AO4:AO"&amp;ROW()-1)),""))</f>
        <v/>
      </c>
      <c r="AP37" s="7" t="str">
        <f ca="1">IF(AND($A37&lt;&gt;"",$A37&lt;&gt;"TOTAL"),IF(AND([4]PREMIOS_MASTER!$BT35&lt;&gt;"",[4]PREMIOS_MASTER!$BT35&lt;&gt;0),[4]PREMIOS_MASTER!$BT35,""),IF($A37="TOTAL",SUM(INDIRECT("AP4:AP"&amp;ROW()-1)),""))</f>
        <v/>
      </c>
      <c r="AQ37" s="7" t="str">
        <f t="shared" ca="1" si="13"/>
        <v/>
      </c>
      <c r="AR37" s="7" t="str">
        <f ca="1">IF(AND($A37&lt;&gt;"",$A37&lt;&gt;"TOTAL"),IF(AND([4]PREMIOS_MASTER!$BW35&lt;&gt;"",[4]PREMIOS_MASTER!$BW35&lt;&gt;0),[4]PREMIOS_MASTER!$BW35,""),IF($A37="TOTAL",SUM(INDIRECT("AR4:AR"&amp;ROW()-1)),""))</f>
        <v/>
      </c>
      <c r="AS37" s="7" t="str">
        <f ca="1">IF(AND($A37&lt;&gt;"",$A37&lt;&gt;"TOTAL"),IF(AND([4]PREMIOS_MASTER!$BY35&lt;&gt;"",[4]PREMIOS_MASTER!$BY35&lt;&gt;0),[4]PREMIOS_MASTER!$BY35,""),IF($A37="TOTAL",SUM(INDIRECT("AS4:AS"&amp;ROW()-1)),""))</f>
        <v/>
      </c>
      <c r="AT37" s="7" t="str">
        <f t="shared" ca="1" si="14"/>
        <v/>
      </c>
      <c r="AU37" s="7" t="str">
        <f ca="1">IF(AND($A37&lt;&gt;"",$A37&lt;&gt;"TOTAL"),IF(AND([4]PREMIOS_MASTER!$CB35&lt;&gt;"",[4]PREMIOS_MASTER!$CB35&lt;&gt;0),[4]PREMIOS_MASTER!$CB35,""),IF($A37="TOTAL",SUM(INDIRECT("AU4:AU"&amp;ROW()-1)),""))</f>
        <v/>
      </c>
      <c r="AV37" s="7" t="str">
        <f ca="1">IF(AND($A37&lt;&gt;"",$A37&lt;&gt;"TOTAL"),IF(AND([4]PREMIOS_MASTER!$CD35&lt;&gt;"",[4]PREMIOS_MASTER!$CD35&lt;&gt;0),[4]PREMIOS_MASTER!$CD35,""),IF($A37="TOTAL",SUM(INDIRECT("AV4:AV"&amp;ROW()-1)),""))</f>
        <v/>
      </c>
      <c r="AW37" s="7" t="str">
        <f t="shared" ca="1" si="15"/>
        <v/>
      </c>
      <c r="AX37" s="7" t="str">
        <f ca="1">IF(AND($A37&lt;&gt;"",$A37&lt;&gt;"TOTAL"),IF(AND([4]PREMIOS_MASTER!$CG35&lt;&gt;"",[4]PREMIOS_MASTER!$CG35&lt;&gt;0),[4]PREMIOS_MASTER!$CG35,""),IF($A37="TOTAL",SUM(INDIRECT("AX4:AX"&amp;ROW()-1)),""))</f>
        <v/>
      </c>
      <c r="AY37" s="7" t="str">
        <f ca="1">IF(AND($A37&lt;&gt;"",$A37&lt;&gt;"TOTAL"),IF(AND([4]PREMIOS_MASTER!$CI35&lt;&gt;"",[4]PREMIOS_MASTER!$CI35&lt;&gt;0),[4]PREMIOS_MASTER!$CI35,""),IF($A37="TOTAL",SUM(INDIRECT("AY4:AY"&amp;ROW()-1)),""))</f>
        <v/>
      </c>
      <c r="AZ37" s="7" t="str">
        <f t="shared" ca="1" si="16"/>
        <v/>
      </c>
      <c r="BA37" s="7" t="str">
        <f ca="1">IF(AND($A37&lt;&gt;"",$A37&lt;&gt;"TOTAL"),IF(AND([4]PREMIOS_MASTER!$CL35&lt;&gt;"",[4]PREMIOS_MASTER!$CL35&lt;&gt;0),[4]PREMIOS_MASTER!$CL35,""),IF($A37="TOTAL",SUM(INDIRECT("BA4:BA"&amp;ROW()-1)),""))</f>
        <v/>
      </c>
      <c r="BB37" s="7" t="str">
        <f ca="1">IF(AND($A37&lt;&gt;"",$A37&lt;&gt;"TOTAL"),IF(AND([4]PREMIOS_MASTER!$CN35&lt;&gt;"",[4]PREMIOS_MASTER!$CN35&lt;&gt;0),[4]PREMIOS_MASTER!$CN35,""),IF($A37="TOTAL",SUM(INDIRECT("BB4:BB"&amp;ROW()-1)),""))</f>
        <v/>
      </c>
      <c r="BC37" s="7" t="str">
        <f t="shared" ca="1" si="17"/>
        <v/>
      </c>
      <c r="BD37" s="7" t="str">
        <f ca="1">IF(AND($A37&lt;&gt;"",$A37&lt;&gt;"TOTAL"),IF(AND([4]PREMIOS_MASTER!$CQ35&lt;&gt;"",[4]PREMIOS_MASTER!$CQ35&lt;&gt;0),[4]PREMIOS_MASTER!$CQ35,""),IF($A37="TOTAL",SUM(INDIRECT("BD4:BD"&amp;ROW()-1)),""))</f>
        <v/>
      </c>
      <c r="BE37" s="7" t="str">
        <f ca="1">IF(AND($A37&lt;&gt;"",$A37&lt;&gt;"TOTAL"),IF(AND([4]PREMIOS_MASTER!$CS35&lt;&gt;"",[4]PREMIOS_MASTER!$CS35&lt;&gt;0),[4]PREMIOS_MASTER!$CS35,""),IF($A37="TOTAL",SUM(INDIRECT("BE4:BE"&amp;ROW()-1)),""))</f>
        <v/>
      </c>
      <c r="BF37" s="7" t="str">
        <f t="shared" ca="1" si="18"/>
        <v/>
      </c>
    </row>
    <row r="38" spans="1:58" x14ac:dyDescent="0.2">
      <c r="A38" s="12" t="str">
        <f>IF([4]PREMIOS_MASTER!$D36&lt;&gt;"",[4]PREMIOS_MASTER!$D36,IF(AND([4]PREMIOS_MASTER!$D36="",[4]PREMIOS_MASTER!$D37="",[4]PREMIOS_MASTER!$D35=""),"","TOTAL"))</f>
        <v/>
      </c>
      <c r="B38" s="7" t="str">
        <f ca="1">IF(AND($A38&lt;&gt;"",$A38&lt;&gt;"TOTAL"),IF(AND([4]PREMIOS_MASTER!$E36&lt;&gt;"",[4]PREMIOS_MASTER!$E36&lt;&gt;0),[4]PREMIOS_MASTER!$E36,""),IF($A38="TOTAL",SUM(INDIRECT("B4:B"&amp;ROW()-1)),""))</f>
        <v/>
      </c>
      <c r="C38" s="7" t="str">
        <f ca="1">IF(AND($A38&lt;&gt;"",$A38&lt;&gt;"TOTAL"),IF(AND([4]PREMIOS_MASTER!$G36&lt;&gt;"",[4]PREMIOS_MASTER!$G36&lt;&gt;0),[4]PREMIOS_MASTER!$G36,""),IF($A38="TOTAL",SUM(INDIRECT("C4:C"&amp;ROW()-1)),""))</f>
        <v/>
      </c>
      <c r="D38" s="7" t="str">
        <f t="shared" ca="1" si="0"/>
        <v/>
      </c>
      <c r="E38" s="7" t="str">
        <f ca="1">IF(AND($A38&lt;&gt;"",$A38&lt;&gt;"TOTAL"),IF(AND([4]PREMIOS_MASTER!$J36&lt;&gt;"",[4]PREMIOS_MASTER!$J36&lt;&gt;0),[4]PREMIOS_MASTER!$J36,""),IF($A38="TOTAL",SUM(INDIRECT("E4:E"&amp;ROW()-1)),""))</f>
        <v/>
      </c>
      <c r="F38" s="7" t="str">
        <f ca="1">IF(AND($A38&lt;&gt;"",$A38&lt;&gt;"TOTAL"),IF(AND([4]PREMIOS_MASTER!$L36&lt;&gt;"",[4]PREMIOS_MASTER!$L36&lt;&gt;0),[4]PREMIOS_MASTER!$L36,""),IF($A38="TOTAL",SUM(INDIRECT("F4:F"&amp;ROW()-1)),""))</f>
        <v/>
      </c>
      <c r="G38" s="7" t="str">
        <f t="shared" ca="1" si="1"/>
        <v/>
      </c>
      <c r="H38" s="7" t="str">
        <f ca="1">IF(AND($A38&lt;&gt;"",$A38&lt;&gt;"TOTAL"),IF(AND([4]PREMIOS_MASTER!$O36&lt;&gt;"",[4]PREMIOS_MASTER!$O36&lt;&gt;0),[4]PREMIOS_MASTER!$O36,""),IF($A38="TOTAL",SUM(INDIRECT("H4:H"&amp;ROW()-1)),""))</f>
        <v/>
      </c>
      <c r="I38" s="7" t="str">
        <f ca="1">IF(AND($A38&lt;&gt;"",$A38&lt;&gt;"TOTAL"),IF(AND([4]PREMIOS_MASTER!$Q36&lt;&gt;"",[4]PREMIOS_MASTER!$Q36&lt;&gt;0),[4]PREMIOS_MASTER!$Q36,""),IF($A38="TOTAL",SUM(INDIRECT("I4:I"&amp;ROW()-1)),""))</f>
        <v/>
      </c>
      <c r="J38" s="7" t="str">
        <f t="shared" ca="1" si="2"/>
        <v/>
      </c>
      <c r="K38" s="7" t="str">
        <f ca="1">IF(AND($A38&lt;&gt;"",$A38&lt;&gt;"TOTAL"),IF(AND([4]PREMIOS_MASTER!$T36&lt;&gt;"",[4]PREMIOS_MASTER!$T36&lt;&gt;0),[4]PREMIOS_MASTER!$T36,""),IF($A38="TOTAL",SUM(INDIRECT("K4:K"&amp;ROW()-1)),""))</f>
        <v/>
      </c>
      <c r="L38" s="7" t="str">
        <f ca="1">IF(AND($A38&lt;&gt;"",$A38&lt;&gt;"TOTAL"),IF(AND([4]PREMIOS_MASTER!$V36&lt;&gt;"",[4]PREMIOS_MASTER!$V36&lt;&gt;0),[4]PREMIOS_MASTER!$V36,""),IF($A38="TOTAL",SUM(INDIRECT("L4:L"&amp;ROW()-1)),""))</f>
        <v/>
      </c>
      <c r="M38" s="7" t="str">
        <f t="shared" ca="1" si="3"/>
        <v/>
      </c>
      <c r="N38" s="7" t="str">
        <f ca="1">IF(AND($A38&lt;&gt;"",$A38&lt;&gt;"TOTAL"),IF(AND([4]PREMIOS_MASTER!$Y36&lt;&gt;"",[4]PREMIOS_MASTER!$Y36&lt;&gt;0),[4]PREMIOS_MASTER!$Y36,""),IF($A38="TOTAL",SUM(INDIRECT("N4:N"&amp;ROW()-1)),""))</f>
        <v/>
      </c>
      <c r="O38" s="7" t="str">
        <f ca="1">IF(AND($A38&lt;&gt;"",$A38&lt;&gt;"TOTAL"),IF(AND([4]PREMIOS_MASTER!$AA36&lt;&gt;"",[4]PREMIOS_MASTER!$AA36&lt;&gt;0),[4]PREMIOS_MASTER!$AA36,""),IF($A38="TOTAL",SUM(INDIRECT("O4:O"&amp;ROW()-1)),""))</f>
        <v/>
      </c>
      <c r="P38" s="7" t="str">
        <f t="shared" ca="1" si="4"/>
        <v/>
      </c>
      <c r="Q38" s="7" t="str">
        <f ca="1">IF(AND($A38&lt;&gt;"",$A38&lt;&gt;"TOTAL"),IF(AND([4]PREMIOS_MASTER!$AD36&lt;&gt;"",[4]PREMIOS_MASTER!$AD36&lt;&gt;0),[4]PREMIOS_MASTER!$AD36,""),IF($A38="TOTAL",SUM(INDIRECT("Q4:Q"&amp;ROW()-1)),""))</f>
        <v/>
      </c>
      <c r="R38" s="7" t="str">
        <f ca="1">IF(AND($A38&lt;&gt;"",$A38&lt;&gt;"TOTAL"),IF(AND([4]PREMIOS_MASTER!$AF36&lt;&gt;"",[4]PREMIOS_MASTER!$AF36&lt;&gt;0),[4]PREMIOS_MASTER!$AF36,""),IF($A38="TOTAL",SUM(INDIRECT("R4:R"&amp;ROW()-1)),""))</f>
        <v/>
      </c>
      <c r="S38" s="7" t="str">
        <f t="shared" ca="1" si="5"/>
        <v/>
      </c>
      <c r="T38" s="7" t="str">
        <f ca="1">IF(AND($A38&lt;&gt;"",$A38&lt;&gt;"TOTAL"),IF(AND([4]PREMIOS_MASTER!$AI36&lt;&gt;"",[4]PREMIOS_MASTER!$AI36&lt;&gt;0),[4]PREMIOS_MASTER!$AI36,""),IF($A38="TOTAL",SUM(INDIRECT("T4:T"&amp;ROW()-1)),""))</f>
        <v/>
      </c>
      <c r="U38" s="7" t="str">
        <f ca="1">IF(AND($A38&lt;&gt;"",$A38&lt;&gt;"TOTAL"),IF(AND([4]PREMIOS_MASTER!$AK36&lt;&gt;"",[4]PREMIOS_MASTER!$AK36&lt;&gt;0),[4]PREMIOS_MASTER!$AK36,""),IF($A38="TOTAL",SUM(INDIRECT("U4:U"&amp;ROW()-1)),""))</f>
        <v/>
      </c>
      <c r="V38" s="7" t="str">
        <f t="shared" ca="1" si="6"/>
        <v/>
      </c>
      <c r="W38" s="7" t="str">
        <f ca="1">IF(AND($A38&lt;&gt;"",$A38&lt;&gt;"TOTAL"),IF(AND([4]PREMIOS_MASTER!$AN36&lt;&gt;"",[4]PREMIOS_MASTER!$AN36&lt;&gt;0),[4]PREMIOS_MASTER!$AN36,""),IF($A38="TOTAL",SUM(INDIRECT("W4:W"&amp;ROW()-1)),""))</f>
        <v/>
      </c>
      <c r="X38" s="7" t="str">
        <f ca="1">IF(AND($A38&lt;&gt;"",$A38&lt;&gt;"TOTAL"),IF(AND([4]PREMIOS_MASTER!$AP36&lt;&gt;"",[4]PREMIOS_MASTER!$AP36&lt;&gt;0),[4]PREMIOS_MASTER!$AP36,""),IF($A38="TOTAL",SUM(INDIRECT("X4:X"&amp;ROW()-1)),""))</f>
        <v/>
      </c>
      <c r="Y38" s="7" t="str">
        <f t="shared" ca="1" si="7"/>
        <v/>
      </c>
      <c r="Z38" s="7" t="str">
        <f ca="1">IF(AND($A38&lt;&gt;"",$A38&lt;&gt;"TOTAL"),IF(AND([4]PREMIOS_MASTER!$AS36&lt;&gt;"",[4]PREMIOS_MASTER!$AS36&lt;&gt;0),[4]PREMIOS_MASTER!$AS36,""),IF($A38="TOTAL",SUM(INDIRECT("Z4:Z"&amp;ROW()-1)),""))</f>
        <v/>
      </c>
      <c r="AA38" s="7" t="str">
        <f ca="1">IF(AND($A38&lt;&gt;"",$A38&lt;&gt;"TOTAL"),IF(AND([4]PREMIOS_MASTER!$AU36&lt;&gt;"",[4]PREMIOS_MASTER!$AU36&lt;&gt;0),[4]PREMIOS_MASTER!$AU36,""),IF($A38="TOTAL",SUM(INDIRECT("AA4:AA"&amp;ROW()-1)),""))</f>
        <v/>
      </c>
      <c r="AB38" s="7" t="str">
        <f t="shared" ca="1" si="8"/>
        <v/>
      </c>
      <c r="AC38" s="7" t="str">
        <f ca="1">IF(AND($A38&lt;&gt;"",$A38&lt;&gt;"TOTAL"),IF(AND([4]PREMIOS_MASTER!$AX36&lt;&gt;"",[4]PREMIOS_MASTER!$AX36&lt;&gt;0),[4]PREMIOS_MASTER!$AX36,""),IF($A38="TOTAL",SUM(INDIRECT("AC4:AC"&amp;ROW()-1)),""))</f>
        <v/>
      </c>
      <c r="AD38" s="7" t="str">
        <f ca="1">IF(AND($A38&lt;&gt;"",$A38&lt;&gt;"TOTAL"),IF(AND([4]PREMIOS_MASTER!$AZ36&lt;&gt;"",[4]PREMIOS_MASTER!$AZ36&lt;&gt;0),[4]PREMIOS_MASTER!$AZ36,""),IF($A38="TOTAL",SUM(INDIRECT("AD4:AD"&amp;ROW()-1)),""))</f>
        <v/>
      </c>
      <c r="AE38" s="7" t="str">
        <f t="shared" ca="1" si="9"/>
        <v/>
      </c>
      <c r="AF38" s="7" t="str">
        <f ca="1">IF(AND($A38&lt;&gt;"",$A38&lt;&gt;"TOTAL"),IF(AND([4]PREMIOS_MASTER!$BC36&lt;&gt;"",[4]PREMIOS_MASTER!$BC36&lt;&gt;0),[4]PREMIOS_MASTER!$BC36,""),IF($A38="TOTAL",SUM(INDIRECT("AF4:AF"&amp;ROW()-1)),""))</f>
        <v/>
      </c>
      <c r="AG38" s="7" t="str">
        <f ca="1">IF(AND($A38&lt;&gt;"",$A38&lt;&gt;"TOTAL"),IF(AND([4]PREMIOS_MASTER!$BE36&lt;&gt;"",[4]PREMIOS_MASTER!$BE36&lt;&gt;0),[4]PREMIOS_MASTER!$BE36,""),IF($A38="TOTAL",SUM(INDIRECT("AG4:AG"&amp;ROW()-1)),""))</f>
        <v/>
      </c>
      <c r="AH38" s="7" t="str">
        <f t="shared" ca="1" si="10"/>
        <v/>
      </c>
      <c r="AI38" s="7" t="str">
        <f ca="1">IF(AND($A38&lt;&gt;"",$A38&lt;&gt;"TOTAL"),IF(AND([4]PREMIOS_MASTER!$BH36&lt;&gt;"",[4]PREMIOS_MASTER!$BH36&lt;&gt;0),[4]PREMIOS_MASTER!$BH36,""),IF($A38="TOTAL",SUM(INDIRECT("AI4:AI"&amp;ROW()-1)),""))</f>
        <v/>
      </c>
      <c r="AJ38" s="7" t="str">
        <f ca="1">IF(AND($A38&lt;&gt;"",$A38&lt;&gt;"TOTAL"),IF(AND([4]PREMIOS_MASTER!$BJ36&lt;&gt;"",[4]PREMIOS_MASTER!$BJ36&lt;&gt;0),[4]PREMIOS_MASTER!$BJ36,""),IF($A38="TOTAL",SUM(INDIRECT("AJ4:AJ"&amp;ROW()-1)),""))</f>
        <v/>
      </c>
      <c r="AK38" s="7" t="str">
        <f t="shared" ca="1" si="11"/>
        <v/>
      </c>
      <c r="AL38" s="7" t="str">
        <f ca="1">IF(AND($A38&lt;&gt;"",$A38&lt;&gt;"TOTAL"),IF(AND([4]PREMIOS_MASTER!$BM36&lt;&gt;"",[4]PREMIOS_MASTER!$BM36&lt;&gt;0),[4]PREMIOS_MASTER!$BM36,""),IF($A38="TOTAL",SUM(INDIRECT("AL4:AL"&amp;ROW()-1)),""))</f>
        <v/>
      </c>
      <c r="AM38" s="7" t="str">
        <f ca="1">IF(AND($A38&lt;&gt;"",$A38&lt;&gt;"TOTAL"),IF(AND([4]PREMIOS_MASTER!$BO36&lt;&gt;"",[4]PREMIOS_MASTER!$BO36&lt;&gt;0),[4]PREMIOS_MASTER!$BO36,""),IF($A38="TOTAL",SUM(INDIRECT("AM4:AM"&amp;ROW()-1)),""))</f>
        <v/>
      </c>
      <c r="AN38" s="7" t="str">
        <f t="shared" ca="1" si="12"/>
        <v/>
      </c>
      <c r="AO38" s="7" t="str">
        <f ca="1">IF(AND($A38&lt;&gt;"",$A38&lt;&gt;"TOTAL"),IF(AND([4]PREMIOS_MASTER!$BR36&lt;&gt;"",[4]PREMIOS_MASTER!$BR36&lt;&gt;0),[4]PREMIOS_MASTER!$BR36,""),IF($A38="TOTAL",SUM(INDIRECT("AO4:AO"&amp;ROW()-1)),""))</f>
        <v/>
      </c>
      <c r="AP38" s="7" t="str">
        <f ca="1">IF(AND($A38&lt;&gt;"",$A38&lt;&gt;"TOTAL"),IF(AND([4]PREMIOS_MASTER!$BT36&lt;&gt;"",[4]PREMIOS_MASTER!$BT36&lt;&gt;0),[4]PREMIOS_MASTER!$BT36,""),IF($A38="TOTAL",SUM(INDIRECT("AP4:AP"&amp;ROW()-1)),""))</f>
        <v/>
      </c>
      <c r="AQ38" s="7" t="str">
        <f t="shared" ca="1" si="13"/>
        <v/>
      </c>
      <c r="AR38" s="7" t="str">
        <f ca="1">IF(AND($A38&lt;&gt;"",$A38&lt;&gt;"TOTAL"),IF(AND([4]PREMIOS_MASTER!$BW36&lt;&gt;"",[4]PREMIOS_MASTER!$BW36&lt;&gt;0),[4]PREMIOS_MASTER!$BW36,""),IF($A38="TOTAL",SUM(INDIRECT("AR4:AR"&amp;ROW()-1)),""))</f>
        <v/>
      </c>
      <c r="AS38" s="7" t="str">
        <f ca="1">IF(AND($A38&lt;&gt;"",$A38&lt;&gt;"TOTAL"),IF(AND([4]PREMIOS_MASTER!$BY36&lt;&gt;"",[4]PREMIOS_MASTER!$BY36&lt;&gt;0),[4]PREMIOS_MASTER!$BY36,""),IF($A38="TOTAL",SUM(INDIRECT("AS4:AS"&amp;ROW()-1)),""))</f>
        <v/>
      </c>
      <c r="AT38" s="7" t="str">
        <f t="shared" ca="1" si="14"/>
        <v/>
      </c>
      <c r="AU38" s="7" t="str">
        <f ca="1">IF(AND($A38&lt;&gt;"",$A38&lt;&gt;"TOTAL"),IF(AND([4]PREMIOS_MASTER!$CB36&lt;&gt;"",[4]PREMIOS_MASTER!$CB36&lt;&gt;0),[4]PREMIOS_MASTER!$CB36,""),IF($A38="TOTAL",SUM(INDIRECT("AU4:AU"&amp;ROW()-1)),""))</f>
        <v/>
      </c>
      <c r="AV38" s="7" t="str">
        <f ca="1">IF(AND($A38&lt;&gt;"",$A38&lt;&gt;"TOTAL"),IF(AND([4]PREMIOS_MASTER!$CD36&lt;&gt;"",[4]PREMIOS_MASTER!$CD36&lt;&gt;0),[4]PREMIOS_MASTER!$CD36,""),IF($A38="TOTAL",SUM(INDIRECT("AV4:AV"&amp;ROW()-1)),""))</f>
        <v/>
      </c>
      <c r="AW38" s="7" t="str">
        <f t="shared" ca="1" si="15"/>
        <v/>
      </c>
      <c r="AX38" s="7" t="str">
        <f ca="1">IF(AND($A38&lt;&gt;"",$A38&lt;&gt;"TOTAL"),IF(AND([4]PREMIOS_MASTER!$CG36&lt;&gt;"",[4]PREMIOS_MASTER!$CG36&lt;&gt;0),[4]PREMIOS_MASTER!$CG36,""),IF($A38="TOTAL",SUM(INDIRECT("AX4:AX"&amp;ROW()-1)),""))</f>
        <v/>
      </c>
      <c r="AY38" s="7" t="str">
        <f ca="1">IF(AND($A38&lt;&gt;"",$A38&lt;&gt;"TOTAL"),IF(AND([4]PREMIOS_MASTER!$CI36&lt;&gt;"",[4]PREMIOS_MASTER!$CI36&lt;&gt;0),[4]PREMIOS_MASTER!$CI36,""),IF($A38="TOTAL",SUM(INDIRECT("AY4:AY"&amp;ROW()-1)),""))</f>
        <v/>
      </c>
      <c r="AZ38" s="7" t="str">
        <f t="shared" ca="1" si="16"/>
        <v/>
      </c>
      <c r="BA38" s="7" t="str">
        <f ca="1">IF(AND($A38&lt;&gt;"",$A38&lt;&gt;"TOTAL"),IF(AND([4]PREMIOS_MASTER!$CL36&lt;&gt;"",[4]PREMIOS_MASTER!$CL36&lt;&gt;0),[4]PREMIOS_MASTER!$CL36,""),IF($A38="TOTAL",SUM(INDIRECT("BA4:BA"&amp;ROW()-1)),""))</f>
        <v/>
      </c>
      <c r="BB38" s="7" t="str">
        <f ca="1">IF(AND($A38&lt;&gt;"",$A38&lt;&gt;"TOTAL"),IF(AND([4]PREMIOS_MASTER!$CN36&lt;&gt;"",[4]PREMIOS_MASTER!$CN36&lt;&gt;0),[4]PREMIOS_MASTER!$CN36,""),IF($A38="TOTAL",SUM(INDIRECT("BB4:BB"&amp;ROW()-1)),""))</f>
        <v/>
      </c>
      <c r="BC38" s="7" t="str">
        <f t="shared" ca="1" si="17"/>
        <v/>
      </c>
      <c r="BD38" s="7" t="str">
        <f ca="1">IF(AND($A38&lt;&gt;"",$A38&lt;&gt;"TOTAL"),IF(AND([4]PREMIOS_MASTER!$CQ36&lt;&gt;"",[4]PREMIOS_MASTER!$CQ36&lt;&gt;0),[4]PREMIOS_MASTER!$CQ36,""),IF($A38="TOTAL",SUM(INDIRECT("BD4:BD"&amp;ROW()-1)),""))</f>
        <v/>
      </c>
      <c r="BE38" s="7" t="str">
        <f ca="1">IF(AND($A38&lt;&gt;"",$A38&lt;&gt;"TOTAL"),IF(AND([4]PREMIOS_MASTER!$CS36&lt;&gt;"",[4]PREMIOS_MASTER!$CS36&lt;&gt;0),[4]PREMIOS_MASTER!$CS36,""),IF($A38="TOTAL",SUM(INDIRECT("BE4:BE"&amp;ROW()-1)),""))</f>
        <v/>
      </c>
      <c r="BF38" s="7" t="str">
        <f t="shared" ca="1" si="18"/>
        <v/>
      </c>
    </row>
    <row r="39" spans="1:58" x14ac:dyDescent="0.2">
      <c r="A39" s="12" t="str">
        <f>IF([4]PREMIOS_MASTER!$D37&lt;&gt;"",[4]PREMIOS_MASTER!$D37,IF(AND([4]PREMIOS_MASTER!$D37="",[4]PREMIOS_MASTER!$D38="",[4]PREMIOS_MASTER!$D36=""),"","TOTAL"))</f>
        <v/>
      </c>
      <c r="B39" s="7" t="str">
        <f ca="1">IF(AND($A39&lt;&gt;"",$A39&lt;&gt;"TOTAL"),IF(AND([4]PREMIOS_MASTER!$E37&lt;&gt;"",[4]PREMIOS_MASTER!$E37&lt;&gt;0),[4]PREMIOS_MASTER!$E37,""),IF($A39="TOTAL",SUM(INDIRECT("B4:B"&amp;ROW()-1)),""))</f>
        <v/>
      </c>
      <c r="C39" s="7" t="str">
        <f ca="1">IF(AND($A39&lt;&gt;"",$A39&lt;&gt;"TOTAL"),IF(AND([4]PREMIOS_MASTER!$G37&lt;&gt;"",[4]PREMIOS_MASTER!$G37&lt;&gt;0),[4]PREMIOS_MASTER!$G37,""),IF($A39="TOTAL",SUM(INDIRECT("C4:C"&amp;ROW()-1)),""))</f>
        <v/>
      </c>
      <c r="D39" s="7" t="str">
        <f t="shared" ca="1" si="0"/>
        <v/>
      </c>
      <c r="E39" s="7" t="str">
        <f ca="1">IF(AND($A39&lt;&gt;"",$A39&lt;&gt;"TOTAL"),IF(AND([4]PREMIOS_MASTER!$J37&lt;&gt;"",[4]PREMIOS_MASTER!$J37&lt;&gt;0),[4]PREMIOS_MASTER!$J37,""),IF($A39="TOTAL",SUM(INDIRECT("E4:E"&amp;ROW()-1)),""))</f>
        <v/>
      </c>
      <c r="F39" s="7" t="str">
        <f ca="1">IF(AND($A39&lt;&gt;"",$A39&lt;&gt;"TOTAL"),IF(AND([4]PREMIOS_MASTER!$L37&lt;&gt;"",[4]PREMIOS_MASTER!$L37&lt;&gt;0),[4]PREMIOS_MASTER!$L37,""),IF($A39="TOTAL",SUM(INDIRECT("F4:F"&amp;ROW()-1)),""))</f>
        <v/>
      </c>
      <c r="G39" s="7" t="str">
        <f t="shared" ca="1" si="1"/>
        <v/>
      </c>
      <c r="H39" s="7" t="str">
        <f ca="1">IF(AND($A39&lt;&gt;"",$A39&lt;&gt;"TOTAL"),IF(AND([4]PREMIOS_MASTER!$O37&lt;&gt;"",[4]PREMIOS_MASTER!$O37&lt;&gt;0),[4]PREMIOS_MASTER!$O37,""),IF($A39="TOTAL",SUM(INDIRECT("H4:H"&amp;ROW()-1)),""))</f>
        <v/>
      </c>
      <c r="I39" s="7" t="str">
        <f ca="1">IF(AND($A39&lt;&gt;"",$A39&lt;&gt;"TOTAL"),IF(AND([4]PREMIOS_MASTER!$Q37&lt;&gt;"",[4]PREMIOS_MASTER!$Q37&lt;&gt;0),[4]PREMIOS_MASTER!$Q37,""),IF($A39="TOTAL",SUM(INDIRECT("I4:I"&amp;ROW()-1)),""))</f>
        <v/>
      </c>
      <c r="J39" s="7" t="str">
        <f t="shared" ca="1" si="2"/>
        <v/>
      </c>
      <c r="K39" s="7" t="str">
        <f ca="1">IF(AND($A39&lt;&gt;"",$A39&lt;&gt;"TOTAL"),IF(AND([4]PREMIOS_MASTER!$T37&lt;&gt;"",[4]PREMIOS_MASTER!$T37&lt;&gt;0),[4]PREMIOS_MASTER!$T37,""),IF($A39="TOTAL",SUM(INDIRECT("K4:K"&amp;ROW()-1)),""))</f>
        <v/>
      </c>
      <c r="L39" s="7" t="str">
        <f ca="1">IF(AND($A39&lt;&gt;"",$A39&lt;&gt;"TOTAL"),IF(AND([4]PREMIOS_MASTER!$V37&lt;&gt;"",[4]PREMIOS_MASTER!$V37&lt;&gt;0),[4]PREMIOS_MASTER!$V37,""),IF($A39="TOTAL",SUM(INDIRECT("L4:L"&amp;ROW()-1)),""))</f>
        <v/>
      </c>
      <c r="M39" s="7" t="str">
        <f t="shared" ca="1" si="3"/>
        <v/>
      </c>
      <c r="N39" s="7" t="str">
        <f ca="1">IF(AND($A39&lt;&gt;"",$A39&lt;&gt;"TOTAL"),IF(AND([4]PREMIOS_MASTER!$Y37&lt;&gt;"",[4]PREMIOS_MASTER!$Y37&lt;&gt;0),[4]PREMIOS_MASTER!$Y37,""),IF($A39="TOTAL",SUM(INDIRECT("N4:N"&amp;ROW()-1)),""))</f>
        <v/>
      </c>
      <c r="O39" s="7" t="str">
        <f ca="1">IF(AND($A39&lt;&gt;"",$A39&lt;&gt;"TOTAL"),IF(AND([4]PREMIOS_MASTER!$AA37&lt;&gt;"",[4]PREMIOS_MASTER!$AA37&lt;&gt;0),[4]PREMIOS_MASTER!$AA37,""),IF($A39="TOTAL",SUM(INDIRECT("O4:O"&amp;ROW()-1)),""))</f>
        <v/>
      </c>
      <c r="P39" s="7" t="str">
        <f t="shared" ca="1" si="4"/>
        <v/>
      </c>
      <c r="Q39" s="7" t="str">
        <f ca="1">IF(AND($A39&lt;&gt;"",$A39&lt;&gt;"TOTAL"),IF(AND([4]PREMIOS_MASTER!$AD37&lt;&gt;"",[4]PREMIOS_MASTER!$AD37&lt;&gt;0),[4]PREMIOS_MASTER!$AD37,""),IF($A39="TOTAL",SUM(INDIRECT("Q4:Q"&amp;ROW()-1)),""))</f>
        <v/>
      </c>
      <c r="R39" s="7" t="str">
        <f ca="1">IF(AND($A39&lt;&gt;"",$A39&lt;&gt;"TOTAL"),IF(AND([4]PREMIOS_MASTER!$AF37&lt;&gt;"",[4]PREMIOS_MASTER!$AF37&lt;&gt;0),[4]PREMIOS_MASTER!$AF37,""),IF($A39="TOTAL",SUM(INDIRECT("R4:R"&amp;ROW()-1)),""))</f>
        <v/>
      </c>
      <c r="S39" s="7" t="str">
        <f t="shared" ca="1" si="5"/>
        <v/>
      </c>
      <c r="T39" s="7" t="str">
        <f ca="1">IF(AND($A39&lt;&gt;"",$A39&lt;&gt;"TOTAL"),IF(AND([4]PREMIOS_MASTER!$AI37&lt;&gt;"",[4]PREMIOS_MASTER!$AI37&lt;&gt;0),[4]PREMIOS_MASTER!$AI37,""),IF($A39="TOTAL",SUM(INDIRECT("T4:T"&amp;ROW()-1)),""))</f>
        <v/>
      </c>
      <c r="U39" s="7" t="str">
        <f ca="1">IF(AND($A39&lt;&gt;"",$A39&lt;&gt;"TOTAL"),IF(AND([4]PREMIOS_MASTER!$AK37&lt;&gt;"",[4]PREMIOS_MASTER!$AK37&lt;&gt;0),[4]PREMIOS_MASTER!$AK37,""),IF($A39="TOTAL",SUM(INDIRECT("U4:U"&amp;ROW()-1)),""))</f>
        <v/>
      </c>
      <c r="V39" s="7" t="str">
        <f t="shared" ca="1" si="6"/>
        <v/>
      </c>
      <c r="W39" s="7" t="str">
        <f ca="1">IF(AND($A39&lt;&gt;"",$A39&lt;&gt;"TOTAL"),IF(AND([4]PREMIOS_MASTER!$AN37&lt;&gt;"",[4]PREMIOS_MASTER!$AN37&lt;&gt;0),[4]PREMIOS_MASTER!$AN37,""),IF($A39="TOTAL",SUM(INDIRECT("W4:W"&amp;ROW()-1)),""))</f>
        <v/>
      </c>
      <c r="X39" s="7" t="str">
        <f ca="1">IF(AND($A39&lt;&gt;"",$A39&lt;&gt;"TOTAL"),IF(AND([4]PREMIOS_MASTER!$AP37&lt;&gt;"",[4]PREMIOS_MASTER!$AP37&lt;&gt;0),[4]PREMIOS_MASTER!$AP37,""),IF($A39="TOTAL",SUM(INDIRECT("X4:X"&amp;ROW()-1)),""))</f>
        <v/>
      </c>
      <c r="Y39" s="7" t="str">
        <f t="shared" ca="1" si="7"/>
        <v/>
      </c>
      <c r="Z39" s="7" t="str">
        <f ca="1">IF(AND($A39&lt;&gt;"",$A39&lt;&gt;"TOTAL"),IF(AND([4]PREMIOS_MASTER!$AS37&lt;&gt;"",[4]PREMIOS_MASTER!$AS37&lt;&gt;0),[4]PREMIOS_MASTER!$AS37,""),IF($A39="TOTAL",SUM(INDIRECT("Z4:Z"&amp;ROW()-1)),""))</f>
        <v/>
      </c>
      <c r="AA39" s="7" t="str">
        <f ca="1">IF(AND($A39&lt;&gt;"",$A39&lt;&gt;"TOTAL"),IF(AND([4]PREMIOS_MASTER!$AU37&lt;&gt;"",[4]PREMIOS_MASTER!$AU37&lt;&gt;0),[4]PREMIOS_MASTER!$AU37,""),IF($A39="TOTAL",SUM(INDIRECT("AA4:AA"&amp;ROW()-1)),""))</f>
        <v/>
      </c>
      <c r="AB39" s="7" t="str">
        <f t="shared" ca="1" si="8"/>
        <v/>
      </c>
      <c r="AC39" s="7" t="str">
        <f ca="1">IF(AND($A39&lt;&gt;"",$A39&lt;&gt;"TOTAL"),IF(AND([4]PREMIOS_MASTER!$AX37&lt;&gt;"",[4]PREMIOS_MASTER!$AX37&lt;&gt;0),[4]PREMIOS_MASTER!$AX37,""),IF($A39="TOTAL",SUM(INDIRECT("AC4:AC"&amp;ROW()-1)),""))</f>
        <v/>
      </c>
      <c r="AD39" s="7" t="str">
        <f ca="1">IF(AND($A39&lt;&gt;"",$A39&lt;&gt;"TOTAL"),IF(AND([4]PREMIOS_MASTER!$AZ37&lt;&gt;"",[4]PREMIOS_MASTER!$AZ37&lt;&gt;0),[4]PREMIOS_MASTER!$AZ37,""),IF($A39="TOTAL",SUM(INDIRECT("AD4:AD"&amp;ROW()-1)),""))</f>
        <v/>
      </c>
      <c r="AE39" s="7" t="str">
        <f t="shared" ca="1" si="9"/>
        <v/>
      </c>
      <c r="AF39" s="7" t="str">
        <f ca="1">IF(AND($A39&lt;&gt;"",$A39&lt;&gt;"TOTAL"),IF(AND([4]PREMIOS_MASTER!$BC37&lt;&gt;"",[4]PREMIOS_MASTER!$BC37&lt;&gt;0),[4]PREMIOS_MASTER!$BC37,""),IF($A39="TOTAL",SUM(INDIRECT("AF4:AF"&amp;ROW()-1)),""))</f>
        <v/>
      </c>
      <c r="AG39" s="7" t="str">
        <f ca="1">IF(AND($A39&lt;&gt;"",$A39&lt;&gt;"TOTAL"),IF(AND([4]PREMIOS_MASTER!$BE37&lt;&gt;"",[4]PREMIOS_MASTER!$BE37&lt;&gt;0),[4]PREMIOS_MASTER!$BE37,""),IF($A39="TOTAL",SUM(INDIRECT("AG4:AG"&amp;ROW()-1)),""))</f>
        <v/>
      </c>
      <c r="AH39" s="7" t="str">
        <f t="shared" ca="1" si="10"/>
        <v/>
      </c>
      <c r="AI39" s="7" t="str">
        <f ca="1">IF(AND($A39&lt;&gt;"",$A39&lt;&gt;"TOTAL"),IF(AND([4]PREMIOS_MASTER!$BH37&lt;&gt;"",[4]PREMIOS_MASTER!$BH37&lt;&gt;0),[4]PREMIOS_MASTER!$BH37,""),IF($A39="TOTAL",SUM(INDIRECT("AI4:AI"&amp;ROW()-1)),""))</f>
        <v/>
      </c>
      <c r="AJ39" s="7" t="str">
        <f ca="1">IF(AND($A39&lt;&gt;"",$A39&lt;&gt;"TOTAL"),IF(AND([4]PREMIOS_MASTER!$BJ37&lt;&gt;"",[4]PREMIOS_MASTER!$BJ37&lt;&gt;0),[4]PREMIOS_MASTER!$BJ37,""),IF($A39="TOTAL",SUM(INDIRECT("AJ4:AJ"&amp;ROW()-1)),""))</f>
        <v/>
      </c>
      <c r="AK39" s="7" t="str">
        <f t="shared" ca="1" si="11"/>
        <v/>
      </c>
      <c r="AL39" s="7" t="str">
        <f ca="1">IF(AND($A39&lt;&gt;"",$A39&lt;&gt;"TOTAL"),IF(AND([4]PREMIOS_MASTER!$BM37&lt;&gt;"",[4]PREMIOS_MASTER!$BM37&lt;&gt;0),[4]PREMIOS_MASTER!$BM37,""),IF($A39="TOTAL",SUM(INDIRECT("AL4:AL"&amp;ROW()-1)),""))</f>
        <v/>
      </c>
      <c r="AM39" s="7" t="str">
        <f ca="1">IF(AND($A39&lt;&gt;"",$A39&lt;&gt;"TOTAL"),IF(AND([4]PREMIOS_MASTER!$BO37&lt;&gt;"",[4]PREMIOS_MASTER!$BO37&lt;&gt;0),[4]PREMIOS_MASTER!$BO37,""),IF($A39="TOTAL",SUM(INDIRECT("AM4:AM"&amp;ROW()-1)),""))</f>
        <v/>
      </c>
      <c r="AN39" s="7" t="str">
        <f t="shared" ca="1" si="12"/>
        <v/>
      </c>
      <c r="AO39" s="7" t="str">
        <f ca="1">IF(AND($A39&lt;&gt;"",$A39&lt;&gt;"TOTAL"),IF(AND([4]PREMIOS_MASTER!$BR37&lt;&gt;"",[4]PREMIOS_MASTER!$BR37&lt;&gt;0),[4]PREMIOS_MASTER!$BR37,""),IF($A39="TOTAL",SUM(INDIRECT("AO4:AO"&amp;ROW()-1)),""))</f>
        <v/>
      </c>
      <c r="AP39" s="7" t="str">
        <f ca="1">IF(AND($A39&lt;&gt;"",$A39&lt;&gt;"TOTAL"),IF(AND([4]PREMIOS_MASTER!$BT37&lt;&gt;"",[4]PREMIOS_MASTER!$BT37&lt;&gt;0),[4]PREMIOS_MASTER!$BT37,""),IF($A39="TOTAL",SUM(INDIRECT("AP4:AP"&amp;ROW()-1)),""))</f>
        <v/>
      </c>
      <c r="AQ39" s="7" t="str">
        <f t="shared" ca="1" si="13"/>
        <v/>
      </c>
      <c r="AR39" s="7" t="str">
        <f ca="1">IF(AND($A39&lt;&gt;"",$A39&lt;&gt;"TOTAL"),IF(AND([4]PREMIOS_MASTER!$BW37&lt;&gt;"",[4]PREMIOS_MASTER!$BW37&lt;&gt;0),[4]PREMIOS_MASTER!$BW37,""),IF($A39="TOTAL",SUM(INDIRECT("AR4:AR"&amp;ROW()-1)),""))</f>
        <v/>
      </c>
      <c r="AS39" s="7" t="str">
        <f ca="1">IF(AND($A39&lt;&gt;"",$A39&lt;&gt;"TOTAL"),IF(AND([4]PREMIOS_MASTER!$BY37&lt;&gt;"",[4]PREMIOS_MASTER!$BY37&lt;&gt;0),[4]PREMIOS_MASTER!$BY37,""),IF($A39="TOTAL",SUM(INDIRECT("AS4:AS"&amp;ROW()-1)),""))</f>
        <v/>
      </c>
      <c r="AT39" s="7" t="str">
        <f t="shared" ca="1" si="14"/>
        <v/>
      </c>
      <c r="AU39" s="7" t="str">
        <f ca="1">IF(AND($A39&lt;&gt;"",$A39&lt;&gt;"TOTAL"),IF(AND([4]PREMIOS_MASTER!$CB37&lt;&gt;"",[4]PREMIOS_MASTER!$CB37&lt;&gt;0),[4]PREMIOS_MASTER!$CB37,""),IF($A39="TOTAL",SUM(INDIRECT("AU4:AU"&amp;ROW()-1)),""))</f>
        <v/>
      </c>
      <c r="AV39" s="7" t="str">
        <f ca="1">IF(AND($A39&lt;&gt;"",$A39&lt;&gt;"TOTAL"),IF(AND([4]PREMIOS_MASTER!$CD37&lt;&gt;"",[4]PREMIOS_MASTER!$CD37&lt;&gt;0),[4]PREMIOS_MASTER!$CD37,""),IF($A39="TOTAL",SUM(INDIRECT("AV4:AV"&amp;ROW()-1)),""))</f>
        <v/>
      </c>
      <c r="AW39" s="7" t="str">
        <f t="shared" ca="1" si="15"/>
        <v/>
      </c>
      <c r="AX39" s="7" t="str">
        <f ca="1">IF(AND($A39&lt;&gt;"",$A39&lt;&gt;"TOTAL"),IF(AND([4]PREMIOS_MASTER!$CG37&lt;&gt;"",[4]PREMIOS_MASTER!$CG37&lt;&gt;0),[4]PREMIOS_MASTER!$CG37,""),IF($A39="TOTAL",SUM(INDIRECT("AX4:AX"&amp;ROW()-1)),""))</f>
        <v/>
      </c>
      <c r="AY39" s="7" t="str">
        <f ca="1">IF(AND($A39&lt;&gt;"",$A39&lt;&gt;"TOTAL"),IF(AND([4]PREMIOS_MASTER!$CI37&lt;&gt;"",[4]PREMIOS_MASTER!$CI37&lt;&gt;0),[4]PREMIOS_MASTER!$CI37,""),IF($A39="TOTAL",SUM(INDIRECT("AY4:AY"&amp;ROW()-1)),""))</f>
        <v/>
      </c>
      <c r="AZ39" s="7" t="str">
        <f t="shared" ca="1" si="16"/>
        <v/>
      </c>
      <c r="BA39" s="7" t="str">
        <f ca="1">IF(AND($A39&lt;&gt;"",$A39&lt;&gt;"TOTAL"),IF(AND([4]PREMIOS_MASTER!$CL37&lt;&gt;"",[4]PREMIOS_MASTER!$CL37&lt;&gt;0),[4]PREMIOS_MASTER!$CL37,""),IF($A39="TOTAL",SUM(INDIRECT("BA4:BA"&amp;ROW()-1)),""))</f>
        <v/>
      </c>
      <c r="BB39" s="7" t="str">
        <f ca="1">IF(AND($A39&lt;&gt;"",$A39&lt;&gt;"TOTAL"),IF(AND([4]PREMIOS_MASTER!$CN37&lt;&gt;"",[4]PREMIOS_MASTER!$CN37&lt;&gt;0),[4]PREMIOS_MASTER!$CN37,""),IF($A39="TOTAL",SUM(INDIRECT("BB4:BB"&amp;ROW()-1)),""))</f>
        <v/>
      </c>
      <c r="BC39" s="7" t="str">
        <f t="shared" ca="1" si="17"/>
        <v/>
      </c>
      <c r="BD39" s="7" t="str">
        <f ca="1">IF(AND($A39&lt;&gt;"",$A39&lt;&gt;"TOTAL"),IF(AND([4]PREMIOS_MASTER!$CQ37&lt;&gt;"",[4]PREMIOS_MASTER!$CQ37&lt;&gt;0),[4]PREMIOS_MASTER!$CQ37,""),IF($A39="TOTAL",SUM(INDIRECT("BD4:BD"&amp;ROW()-1)),""))</f>
        <v/>
      </c>
      <c r="BE39" s="7" t="str">
        <f ca="1">IF(AND($A39&lt;&gt;"",$A39&lt;&gt;"TOTAL"),IF(AND([4]PREMIOS_MASTER!$CS37&lt;&gt;"",[4]PREMIOS_MASTER!$CS37&lt;&gt;0),[4]PREMIOS_MASTER!$CS37,""),IF($A39="TOTAL",SUM(INDIRECT("BE4:BE"&amp;ROW()-1)),""))</f>
        <v/>
      </c>
      <c r="BF39" s="7" t="str">
        <f t="shared" ca="1" si="18"/>
        <v/>
      </c>
    </row>
    <row r="40" spans="1:58" x14ac:dyDescent="0.2">
      <c r="A40" s="12" t="str">
        <f>IF([4]PREMIOS_MASTER!$D38&lt;&gt;"",[4]PREMIOS_MASTER!$D38,IF(AND([4]PREMIOS_MASTER!$D38="",[4]PREMIOS_MASTER!$D39="",[4]PREMIOS_MASTER!$D37=""),"","TOTAL"))</f>
        <v/>
      </c>
      <c r="B40" s="7" t="str">
        <f ca="1">IF(AND($A40&lt;&gt;"",$A40&lt;&gt;"TOTAL"),IF(AND([4]PREMIOS_MASTER!$E38&lt;&gt;"",[4]PREMIOS_MASTER!$E38&lt;&gt;0),[4]PREMIOS_MASTER!$E38,""),IF($A40="TOTAL",SUM(INDIRECT("B4:B"&amp;ROW()-1)),""))</f>
        <v/>
      </c>
      <c r="C40" s="7" t="str">
        <f ca="1">IF(AND($A40&lt;&gt;"",$A40&lt;&gt;"TOTAL"),IF(AND([4]PREMIOS_MASTER!$G38&lt;&gt;"",[4]PREMIOS_MASTER!$G38&lt;&gt;0),[4]PREMIOS_MASTER!$G38,""),IF($A40="TOTAL",SUM(INDIRECT("C4:C"&amp;ROW()-1)),""))</f>
        <v/>
      </c>
      <c r="D40" s="7" t="str">
        <f t="shared" ca="1" si="0"/>
        <v/>
      </c>
      <c r="E40" s="7" t="str">
        <f ca="1">IF(AND($A40&lt;&gt;"",$A40&lt;&gt;"TOTAL"),IF(AND([4]PREMIOS_MASTER!$J38&lt;&gt;"",[4]PREMIOS_MASTER!$J38&lt;&gt;0),[4]PREMIOS_MASTER!$J38,""),IF($A40="TOTAL",SUM(INDIRECT("E4:E"&amp;ROW()-1)),""))</f>
        <v/>
      </c>
      <c r="F40" s="7" t="str">
        <f ca="1">IF(AND($A40&lt;&gt;"",$A40&lt;&gt;"TOTAL"),IF(AND([4]PREMIOS_MASTER!$L38&lt;&gt;"",[4]PREMIOS_MASTER!$L38&lt;&gt;0),[4]PREMIOS_MASTER!$L38,""),IF($A40="TOTAL",SUM(INDIRECT("F4:F"&amp;ROW()-1)),""))</f>
        <v/>
      </c>
      <c r="G40" s="7" t="str">
        <f t="shared" ca="1" si="1"/>
        <v/>
      </c>
      <c r="H40" s="7" t="str">
        <f ca="1">IF(AND($A40&lt;&gt;"",$A40&lt;&gt;"TOTAL"),IF(AND([4]PREMIOS_MASTER!$O38&lt;&gt;"",[4]PREMIOS_MASTER!$O38&lt;&gt;0),[4]PREMIOS_MASTER!$O38,""),IF($A40="TOTAL",SUM(INDIRECT("H4:H"&amp;ROW()-1)),""))</f>
        <v/>
      </c>
      <c r="I40" s="7" t="str">
        <f ca="1">IF(AND($A40&lt;&gt;"",$A40&lt;&gt;"TOTAL"),IF(AND([4]PREMIOS_MASTER!$Q38&lt;&gt;"",[4]PREMIOS_MASTER!$Q38&lt;&gt;0),[4]PREMIOS_MASTER!$Q38,""),IF($A40="TOTAL",SUM(INDIRECT("I4:I"&amp;ROW()-1)),""))</f>
        <v/>
      </c>
      <c r="J40" s="7" t="str">
        <f t="shared" ca="1" si="2"/>
        <v/>
      </c>
      <c r="K40" s="7" t="str">
        <f ca="1">IF(AND($A40&lt;&gt;"",$A40&lt;&gt;"TOTAL"),IF(AND([4]PREMIOS_MASTER!$T38&lt;&gt;"",[4]PREMIOS_MASTER!$T38&lt;&gt;0),[4]PREMIOS_MASTER!$T38,""),IF($A40="TOTAL",SUM(INDIRECT("K4:K"&amp;ROW()-1)),""))</f>
        <v/>
      </c>
      <c r="L40" s="7" t="str">
        <f ca="1">IF(AND($A40&lt;&gt;"",$A40&lt;&gt;"TOTAL"),IF(AND([4]PREMIOS_MASTER!$V38&lt;&gt;"",[4]PREMIOS_MASTER!$V38&lt;&gt;0),[4]PREMIOS_MASTER!$V38,""),IF($A40="TOTAL",SUM(INDIRECT("L4:L"&amp;ROW()-1)),""))</f>
        <v/>
      </c>
      <c r="M40" s="7" t="str">
        <f t="shared" ca="1" si="3"/>
        <v/>
      </c>
      <c r="N40" s="7" t="str">
        <f ca="1">IF(AND($A40&lt;&gt;"",$A40&lt;&gt;"TOTAL"),IF(AND([4]PREMIOS_MASTER!$Y38&lt;&gt;"",[4]PREMIOS_MASTER!$Y38&lt;&gt;0),[4]PREMIOS_MASTER!$Y38,""),IF($A40="TOTAL",SUM(INDIRECT("N4:N"&amp;ROW()-1)),""))</f>
        <v/>
      </c>
      <c r="O40" s="7" t="str">
        <f ca="1">IF(AND($A40&lt;&gt;"",$A40&lt;&gt;"TOTAL"),IF(AND([4]PREMIOS_MASTER!$AA38&lt;&gt;"",[4]PREMIOS_MASTER!$AA38&lt;&gt;0),[4]PREMIOS_MASTER!$AA38,""),IF($A40="TOTAL",SUM(INDIRECT("O4:O"&amp;ROW()-1)),""))</f>
        <v/>
      </c>
      <c r="P40" s="7" t="str">
        <f t="shared" ca="1" si="4"/>
        <v/>
      </c>
      <c r="Q40" s="7" t="str">
        <f ca="1">IF(AND($A40&lt;&gt;"",$A40&lt;&gt;"TOTAL"),IF(AND([4]PREMIOS_MASTER!$AD38&lt;&gt;"",[4]PREMIOS_MASTER!$AD38&lt;&gt;0),[4]PREMIOS_MASTER!$AD38,""),IF($A40="TOTAL",SUM(INDIRECT("Q4:Q"&amp;ROW()-1)),""))</f>
        <v/>
      </c>
      <c r="R40" s="7" t="str">
        <f ca="1">IF(AND($A40&lt;&gt;"",$A40&lt;&gt;"TOTAL"),IF(AND([4]PREMIOS_MASTER!$AF38&lt;&gt;"",[4]PREMIOS_MASTER!$AF38&lt;&gt;0),[4]PREMIOS_MASTER!$AF38,""),IF($A40="TOTAL",SUM(INDIRECT("R4:R"&amp;ROW()-1)),""))</f>
        <v/>
      </c>
      <c r="S40" s="7" t="str">
        <f t="shared" ca="1" si="5"/>
        <v/>
      </c>
      <c r="T40" s="7" t="str">
        <f ca="1">IF(AND($A40&lt;&gt;"",$A40&lt;&gt;"TOTAL"),IF(AND([4]PREMIOS_MASTER!$AI38&lt;&gt;"",[4]PREMIOS_MASTER!$AI38&lt;&gt;0),[4]PREMIOS_MASTER!$AI38,""),IF($A40="TOTAL",SUM(INDIRECT("T4:T"&amp;ROW()-1)),""))</f>
        <v/>
      </c>
      <c r="U40" s="7" t="str">
        <f ca="1">IF(AND($A40&lt;&gt;"",$A40&lt;&gt;"TOTAL"),IF(AND([4]PREMIOS_MASTER!$AK38&lt;&gt;"",[4]PREMIOS_MASTER!$AK38&lt;&gt;0),[4]PREMIOS_MASTER!$AK38,""),IF($A40="TOTAL",SUM(INDIRECT("U4:U"&amp;ROW()-1)),""))</f>
        <v/>
      </c>
      <c r="V40" s="7" t="str">
        <f t="shared" ca="1" si="6"/>
        <v/>
      </c>
      <c r="W40" s="7" t="str">
        <f ca="1">IF(AND($A40&lt;&gt;"",$A40&lt;&gt;"TOTAL"),IF(AND([4]PREMIOS_MASTER!$AN38&lt;&gt;"",[4]PREMIOS_MASTER!$AN38&lt;&gt;0),[4]PREMIOS_MASTER!$AN38,""),IF($A40="TOTAL",SUM(INDIRECT("W4:W"&amp;ROW()-1)),""))</f>
        <v/>
      </c>
      <c r="X40" s="7" t="str">
        <f ca="1">IF(AND($A40&lt;&gt;"",$A40&lt;&gt;"TOTAL"),IF(AND([4]PREMIOS_MASTER!$AP38&lt;&gt;"",[4]PREMIOS_MASTER!$AP38&lt;&gt;0),[4]PREMIOS_MASTER!$AP38,""),IF($A40="TOTAL",SUM(INDIRECT("X4:X"&amp;ROW()-1)),""))</f>
        <v/>
      </c>
      <c r="Y40" s="7" t="str">
        <f t="shared" ca="1" si="7"/>
        <v/>
      </c>
      <c r="Z40" s="7" t="str">
        <f ca="1">IF(AND($A40&lt;&gt;"",$A40&lt;&gt;"TOTAL"),IF(AND([4]PREMIOS_MASTER!$AS38&lt;&gt;"",[4]PREMIOS_MASTER!$AS38&lt;&gt;0),[4]PREMIOS_MASTER!$AS38,""),IF($A40="TOTAL",SUM(INDIRECT("Z4:Z"&amp;ROW()-1)),""))</f>
        <v/>
      </c>
      <c r="AA40" s="7" t="str">
        <f ca="1">IF(AND($A40&lt;&gt;"",$A40&lt;&gt;"TOTAL"),IF(AND([4]PREMIOS_MASTER!$AU38&lt;&gt;"",[4]PREMIOS_MASTER!$AU38&lt;&gt;0),[4]PREMIOS_MASTER!$AU38,""),IF($A40="TOTAL",SUM(INDIRECT("AA4:AA"&amp;ROW()-1)),""))</f>
        <v/>
      </c>
      <c r="AB40" s="7" t="str">
        <f t="shared" ca="1" si="8"/>
        <v/>
      </c>
      <c r="AC40" s="7" t="str">
        <f ca="1">IF(AND($A40&lt;&gt;"",$A40&lt;&gt;"TOTAL"),IF(AND([4]PREMIOS_MASTER!$AX38&lt;&gt;"",[4]PREMIOS_MASTER!$AX38&lt;&gt;0),[4]PREMIOS_MASTER!$AX38,""),IF($A40="TOTAL",SUM(INDIRECT("AC4:AC"&amp;ROW()-1)),""))</f>
        <v/>
      </c>
      <c r="AD40" s="7" t="str">
        <f ca="1">IF(AND($A40&lt;&gt;"",$A40&lt;&gt;"TOTAL"),IF(AND([4]PREMIOS_MASTER!$AZ38&lt;&gt;"",[4]PREMIOS_MASTER!$AZ38&lt;&gt;0),[4]PREMIOS_MASTER!$AZ38,""),IF($A40="TOTAL",SUM(INDIRECT("AD4:AD"&amp;ROW()-1)),""))</f>
        <v/>
      </c>
      <c r="AE40" s="7" t="str">
        <f t="shared" ca="1" si="9"/>
        <v/>
      </c>
      <c r="AF40" s="7" t="str">
        <f ca="1">IF(AND($A40&lt;&gt;"",$A40&lt;&gt;"TOTAL"),IF(AND([4]PREMIOS_MASTER!$BC38&lt;&gt;"",[4]PREMIOS_MASTER!$BC38&lt;&gt;0),[4]PREMIOS_MASTER!$BC38,""),IF($A40="TOTAL",SUM(INDIRECT("AF4:AF"&amp;ROW()-1)),""))</f>
        <v/>
      </c>
      <c r="AG40" s="7" t="str">
        <f ca="1">IF(AND($A40&lt;&gt;"",$A40&lt;&gt;"TOTAL"),IF(AND([4]PREMIOS_MASTER!$BE38&lt;&gt;"",[4]PREMIOS_MASTER!$BE38&lt;&gt;0),[4]PREMIOS_MASTER!$BE38,""),IF($A40="TOTAL",SUM(INDIRECT("AG4:AG"&amp;ROW()-1)),""))</f>
        <v/>
      </c>
      <c r="AH40" s="7" t="str">
        <f t="shared" ca="1" si="10"/>
        <v/>
      </c>
      <c r="AI40" s="7" t="str">
        <f ca="1">IF(AND($A40&lt;&gt;"",$A40&lt;&gt;"TOTAL"),IF(AND([4]PREMIOS_MASTER!$BH38&lt;&gt;"",[4]PREMIOS_MASTER!$BH38&lt;&gt;0),[4]PREMIOS_MASTER!$BH38,""),IF($A40="TOTAL",SUM(INDIRECT("AI4:AI"&amp;ROW()-1)),""))</f>
        <v/>
      </c>
      <c r="AJ40" s="7" t="str">
        <f ca="1">IF(AND($A40&lt;&gt;"",$A40&lt;&gt;"TOTAL"),IF(AND([4]PREMIOS_MASTER!$BJ38&lt;&gt;"",[4]PREMIOS_MASTER!$BJ38&lt;&gt;0),[4]PREMIOS_MASTER!$BJ38,""),IF($A40="TOTAL",SUM(INDIRECT("AJ4:AJ"&amp;ROW()-1)),""))</f>
        <v/>
      </c>
      <c r="AK40" s="7" t="str">
        <f t="shared" ca="1" si="11"/>
        <v/>
      </c>
      <c r="AL40" s="7" t="str">
        <f ca="1">IF(AND($A40&lt;&gt;"",$A40&lt;&gt;"TOTAL"),IF(AND([4]PREMIOS_MASTER!$BM38&lt;&gt;"",[4]PREMIOS_MASTER!$BM38&lt;&gt;0),[4]PREMIOS_MASTER!$BM38,""),IF($A40="TOTAL",SUM(INDIRECT("AL4:AL"&amp;ROW()-1)),""))</f>
        <v/>
      </c>
      <c r="AM40" s="7" t="str">
        <f ca="1">IF(AND($A40&lt;&gt;"",$A40&lt;&gt;"TOTAL"),IF(AND([4]PREMIOS_MASTER!$BO38&lt;&gt;"",[4]PREMIOS_MASTER!$BO38&lt;&gt;0),[4]PREMIOS_MASTER!$BO38,""),IF($A40="TOTAL",SUM(INDIRECT("AM4:AM"&amp;ROW()-1)),""))</f>
        <v/>
      </c>
      <c r="AN40" s="7" t="str">
        <f t="shared" ca="1" si="12"/>
        <v/>
      </c>
      <c r="AO40" s="7" t="str">
        <f ca="1">IF(AND($A40&lt;&gt;"",$A40&lt;&gt;"TOTAL"),IF(AND([4]PREMIOS_MASTER!$BR38&lt;&gt;"",[4]PREMIOS_MASTER!$BR38&lt;&gt;0),[4]PREMIOS_MASTER!$BR38,""),IF($A40="TOTAL",SUM(INDIRECT("AO4:AO"&amp;ROW()-1)),""))</f>
        <v/>
      </c>
      <c r="AP40" s="7" t="str">
        <f ca="1">IF(AND($A40&lt;&gt;"",$A40&lt;&gt;"TOTAL"),IF(AND([4]PREMIOS_MASTER!$BT38&lt;&gt;"",[4]PREMIOS_MASTER!$BT38&lt;&gt;0),[4]PREMIOS_MASTER!$BT38,""),IF($A40="TOTAL",SUM(INDIRECT("AP4:AP"&amp;ROW()-1)),""))</f>
        <v/>
      </c>
      <c r="AQ40" s="7" t="str">
        <f t="shared" ca="1" si="13"/>
        <v/>
      </c>
      <c r="AR40" s="7" t="str">
        <f ca="1">IF(AND($A40&lt;&gt;"",$A40&lt;&gt;"TOTAL"),IF(AND([4]PREMIOS_MASTER!$BW38&lt;&gt;"",[4]PREMIOS_MASTER!$BW38&lt;&gt;0),[4]PREMIOS_MASTER!$BW38,""),IF($A40="TOTAL",SUM(INDIRECT("AR4:AR"&amp;ROW()-1)),""))</f>
        <v/>
      </c>
      <c r="AS40" s="7" t="str">
        <f ca="1">IF(AND($A40&lt;&gt;"",$A40&lt;&gt;"TOTAL"),IF(AND([4]PREMIOS_MASTER!$BY38&lt;&gt;"",[4]PREMIOS_MASTER!$BY38&lt;&gt;0),[4]PREMIOS_MASTER!$BY38,""),IF($A40="TOTAL",SUM(INDIRECT("AS4:AS"&amp;ROW()-1)),""))</f>
        <v/>
      </c>
      <c r="AT40" s="7" t="str">
        <f t="shared" ca="1" si="14"/>
        <v/>
      </c>
      <c r="AU40" s="7" t="str">
        <f ca="1">IF(AND($A40&lt;&gt;"",$A40&lt;&gt;"TOTAL"),IF(AND([4]PREMIOS_MASTER!$CB38&lt;&gt;"",[4]PREMIOS_MASTER!$CB38&lt;&gt;0),[4]PREMIOS_MASTER!$CB38,""),IF($A40="TOTAL",SUM(INDIRECT("AU4:AU"&amp;ROW()-1)),""))</f>
        <v/>
      </c>
      <c r="AV40" s="7" t="str">
        <f ca="1">IF(AND($A40&lt;&gt;"",$A40&lt;&gt;"TOTAL"),IF(AND([4]PREMIOS_MASTER!$CD38&lt;&gt;"",[4]PREMIOS_MASTER!$CD38&lt;&gt;0),[4]PREMIOS_MASTER!$CD38,""),IF($A40="TOTAL",SUM(INDIRECT("AV4:AV"&amp;ROW()-1)),""))</f>
        <v/>
      </c>
      <c r="AW40" s="7" t="str">
        <f t="shared" ca="1" si="15"/>
        <v/>
      </c>
      <c r="AX40" s="7" t="str">
        <f ca="1">IF(AND($A40&lt;&gt;"",$A40&lt;&gt;"TOTAL"),IF(AND([4]PREMIOS_MASTER!$CG38&lt;&gt;"",[4]PREMIOS_MASTER!$CG38&lt;&gt;0),[4]PREMIOS_MASTER!$CG38,""),IF($A40="TOTAL",SUM(INDIRECT("AX4:AX"&amp;ROW()-1)),""))</f>
        <v/>
      </c>
      <c r="AY40" s="7" t="str">
        <f ca="1">IF(AND($A40&lt;&gt;"",$A40&lt;&gt;"TOTAL"),IF(AND([4]PREMIOS_MASTER!$CI38&lt;&gt;"",[4]PREMIOS_MASTER!$CI38&lt;&gt;0),[4]PREMIOS_MASTER!$CI38,""),IF($A40="TOTAL",SUM(INDIRECT("AY4:AY"&amp;ROW()-1)),""))</f>
        <v/>
      </c>
      <c r="AZ40" s="7" t="str">
        <f t="shared" ca="1" si="16"/>
        <v/>
      </c>
      <c r="BA40" s="7" t="str">
        <f ca="1">IF(AND($A40&lt;&gt;"",$A40&lt;&gt;"TOTAL"),IF(AND([4]PREMIOS_MASTER!$CL38&lt;&gt;"",[4]PREMIOS_MASTER!$CL38&lt;&gt;0),[4]PREMIOS_MASTER!$CL38,""),IF($A40="TOTAL",SUM(INDIRECT("BA4:BA"&amp;ROW()-1)),""))</f>
        <v/>
      </c>
      <c r="BB40" s="7" t="str">
        <f ca="1">IF(AND($A40&lt;&gt;"",$A40&lt;&gt;"TOTAL"),IF(AND([4]PREMIOS_MASTER!$CN38&lt;&gt;"",[4]PREMIOS_MASTER!$CN38&lt;&gt;0),[4]PREMIOS_MASTER!$CN38,""),IF($A40="TOTAL",SUM(INDIRECT("BB4:BB"&amp;ROW()-1)),""))</f>
        <v/>
      </c>
      <c r="BC40" s="7" t="str">
        <f t="shared" ca="1" si="17"/>
        <v/>
      </c>
      <c r="BD40" s="7" t="str">
        <f ca="1">IF(AND($A40&lt;&gt;"",$A40&lt;&gt;"TOTAL"),IF(AND([4]PREMIOS_MASTER!$CQ38&lt;&gt;"",[4]PREMIOS_MASTER!$CQ38&lt;&gt;0),[4]PREMIOS_MASTER!$CQ38,""),IF($A40="TOTAL",SUM(INDIRECT("BD4:BD"&amp;ROW()-1)),""))</f>
        <v/>
      </c>
      <c r="BE40" s="7" t="str">
        <f ca="1">IF(AND($A40&lt;&gt;"",$A40&lt;&gt;"TOTAL"),IF(AND([4]PREMIOS_MASTER!$CS38&lt;&gt;"",[4]PREMIOS_MASTER!$CS38&lt;&gt;0),[4]PREMIOS_MASTER!$CS38,""),IF($A40="TOTAL",SUM(INDIRECT("BE4:BE"&amp;ROW()-1)),""))</f>
        <v/>
      </c>
      <c r="BF40" s="7" t="str">
        <f t="shared" ca="1" si="18"/>
        <v/>
      </c>
    </row>
    <row r="41" spans="1:58" x14ac:dyDescent="0.2">
      <c r="A41" s="12" t="str">
        <f>IF([4]PREMIOS_MASTER!$D39&lt;&gt;"",[4]PREMIOS_MASTER!$D39,IF(AND([4]PREMIOS_MASTER!$D39="",[4]PREMIOS_MASTER!$D40="",[4]PREMIOS_MASTER!$D38=""),"","TOTAL"))</f>
        <v/>
      </c>
      <c r="B41" s="7" t="str">
        <f ca="1">IF(AND($A41&lt;&gt;"",$A41&lt;&gt;"TOTAL"),IF(AND([4]PREMIOS_MASTER!$E39&lt;&gt;"",[4]PREMIOS_MASTER!$E39&lt;&gt;0),[4]PREMIOS_MASTER!$E39,""),IF($A41="TOTAL",SUM(INDIRECT("B4:B"&amp;ROW()-1)),""))</f>
        <v/>
      </c>
      <c r="C41" s="7" t="str">
        <f ca="1">IF(AND($A41&lt;&gt;"",$A41&lt;&gt;"TOTAL"),IF(AND([4]PREMIOS_MASTER!$G39&lt;&gt;"",[4]PREMIOS_MASTER!$G39&lt;&gt;0),[4]PREMIOS_MASTER!$G39,""),IF($A41="TOTAL",SUM(INDIRECT("C4:C"&amp;ROW()-1)),""))</f>
        <v/>
      </c>
      <c r="D41" s="7" t="str">
        <f t="shared" ca="1" si="0"/>
        <v/>
      </c>
      <c r="E41" s="7" t="str">
        <f ca="1">IF(AND($A41&lt;&gt;"",$A41&lt;&gt;"TOTAL"),IF(AND([4]PREMIOS_MASTER!$J39&lt;&gt;"",[4]PREMIOS_MASTER!$J39&lt;&gt;0),[4]PREMIOS_MASTER!$J39,""),IF($A41="TOTAL",SUM(INDIRECT("E4:E"&amp;ROW()-1)),""))</f>
        <v/>
      </c>
      <c r="F41" s="7" t="str">
        <f ca="1">IF(AND($A41&lt;&gt;"",$A41&lt;&gt;"TOTAL"),IF(AND([4]PREMIOS_MASTER!$L39&lt;&gt;"",[4]PREMIOS_MASTER!$L39&lt;&gt;0),[4]PREMIOS_MASTER!$L39,""),IF($A41="TOTAL",SUM(INDIRECT("F4:F"&amp;ROW()-1)),""))</f>
        <v/>
      </c>
      <c r="G41" s="7" t="str">
        <f t="shared" ca="1" si="1"/>
        <v/>
      </c>
      <c r="H41" s="7" t="str">
        <f ca="1">IF(AND($A41&lt;&gt;"",$A41&lt;&gt;"TOTAL"),IF(AND([4]PREMIOS_MASTER!$O39&lt;&gt;"",[4]PREMIOS_MASTER!$O39&lt;&gt;0),[4]PREMIOS_MASTER!$O39,""),IF($A41="TOTAL",SUM(INDIRECT("H4:H"&amp;ROW()-1)),""))</f>
        <v/>
      </c>
      <c r="I41" s="7" t="str">
        <f ca="1">IF(AND($A41&lt;&gt;"",$A41&lt;&gt;"TOTAL"),IF(AND([4]PREMIOS_MASTER!$Q39&lt;&gt;"",[4]PREMIOS_MASTER!$Q39&lt;&gt;0),[4]PREMIOS_MASTER!$Q39,""),IF($A41="TOTAL",SUM(INDIRECT("I4:I"&amp;ROW()-1)),""))</f>
        <v/>
      </c>
      <c r="J41" s="7" t="str">
        <f t="shared" ca="1" si="2"/>
        <v/>
      </c>
      <c r="K41" s="7" t="str">
        <f ca="1">IF(AND($A41&lt;&gt;"",$A41&lt;&gt;"TOTAL"),IF(AND([4]PREMIOS_MASTER!$T39&lt;&gt;"",[4]PREMIOS_MASTER!$T39&lt;&gt;0),[4]PREMIOS_MASTER!$T39,""),IF($A41="TOTAL",SUM(INDIRECT("K4:K"&amp;ROW()-1)),""))</f>
        <v/>
      </c>
      <c r="L41" s="7" t="str">
        <f ca="1">IF(AND($A41&lt;&gt;"",$A41&lt;&gt;"TOTAL"),IF(AND([4]PREMIOS_MASTER!$V39&lt;&gt;"",[4]PREMIOS_MASTER!$V39&lt;&gt;0),[4]PREMIOS_MASTER!$V39,""),IF($A41="TOTAL",SUM(INDIRECT("L4:L"&amp;ROW()-1)),""))</f>
        <v/>
      </c>
      <c r="M41" s="7" t="str">
        <f t="shared" ca="1" si="3"/>
        <v/>
      </c>
      <c r="N41" s="7" t="str">
        <f ca="1">IF(AND($A41&lt;&gt;"",$A41&lt;&gt;"TOTAL"),IF(AND([4]PREMIOS_MASTER!$Y39&lt;&gt;"",[4]PREMIOS_MASTER!$Y39&lt;&gt;0),[4]PREMIOS_MASTER!$Y39,""),IF($A41="TOTAL",SUM(INDIRECT("N4:N"&amp;ROW()-1)),""))</f>
        <v/>
      </c>
      <c r="O41" s="7" t="str">
        <f ca="1">IF(AND($A41&lt;&gt;"",$A41&lt;&gt;"TOTAL"),IF(AND([4]PREMIOS_MASTER!$AA39&lt;&gt;"",[4]PREMIOS_MASTER!$AA39&lt;&gt;0),[4]PREMIOS_MASTER!$AA39,""),IF($A41="TOTAL",SUM(INDIRECT("O4:O"&amp;ROW()-1)),""))</f>
        <v/>
      </c>
      <c r="P41" s="7" t="str">
        <f t="shared" ca="1" si="4"/>
        <v/>
      </c>
      <c r="Q41" s="7" t="str">
        <f ca="1">IF(AND($A41&lt;&gt;"",$A41&lt;&gt;"TOTAL"),IF(AND([4]PREMIOS_MASTER!$AD39&lt;&gt;"",[4]PREMIOS_MASTER!$AD39&lt;&gt;0),[4]PREMIOS_MASTER!$AD39,""),IF($A41="TOTAL",SUM(INDIRECT("Q4:Q"&amp;ROW()-1)),""))</f>
        <v/>
      </c>
      <c r="R41" s="7" t="str">
        <f ca="1">IF(AND($A41&lt;&gt;"",$A41&lt;&gt;"TOTAL"),IF(AND([4]PREMIOS_MASTER!$AF39&lt;&gt;"",[4]PREMIOS_MASTER!$AF39&lt;&gt;0),[4]PREMIOS_MASTER!$AF39,""),IF($A41="TOTAL",SUM(INDIRECT("R4:R"&amp;ROW()-1)),""))</f>
        <v/>
      </c>
      <c r="S41" s="7" t="str">
        <f t="shared" ca="1" si="5"/>
        <v/>
      </c>
      <c r="T41" s="7" t="str">
        <f ca="1">IF(AND($A41&lt;&gt;"",$A41&lt;&gt;"TOTAL"),IF(AND([4]PREMIOS_MASTER!$AI39&lt;&gt;"",[4]PREMIOS_MASTER!$AI39&lt;&gt;0),[4]PREMIOS_MASTER!$AI39,""),IF($A41="TOTAL",SUM(INDIRECT("T4:T"&amp;ROW()-1)),""))</f>
        <v/>
      </c>
      <c r="U41" s="7" t="str">
        <f ca="1">IF(AND($A41&lt;&gt;"",$A41&lt;&gt;"TOTAL"),IF(AND([4]PREMIOS_MASTER!$AK39&lt;&gt;"",[4]PREMIOS_MASTER!$AK39&lt;&gt;0),[4]PREMIOS_MASTER!$AK39,""),IF($A41="TOTAL",SUM(INDIRECT("U4:U"&amp;ROW()-1)),""))</f>
        <v/>
      </c>
      <c r="V41" s="7" t="str">
        <f t="shared" ca="1" si="6"/>
        <v/>
      </c>
      <c r="W41" s="7" t="str">
        <f ca="1">IF(AND($A41&lt;&gt;"",$A41&lt;&gt;"TOTAL"),IF(AND([4]PREMIOS_MASTER!$AN39&lt;&gt;"",[4]PREMIOS_MASTER!$AN39&lt;&gt;0),[4]PREMIOS_MASTER!$AN39,""),IF($A41="TOTAL",SUM(INDIRECT("W4:W"&amp;ROW()-1)),""))</f>
        <v/>
      </c>
      <c r="X41" s="7" t="str">
        <f ca="1">IF(AND($A41&lt;&gt;"",$A41&lt;&gt;"TOTAL"),IF(AND([4]PREMIOS_MASTER!$AP39&lt;&gt;"",[4]PREMIOS_MASTER!$AP39&lt;&gt;0),[4]PREMIOS_MASTER!$AP39,""),IF($A41="TOTAL",SUM(INDIRECT("X4:X"&amp;ROW()-1)),""))</f>
        <v/>
      </c>
      <c r="Y41" s="7" t="str">
        <f t="shared" ca="1" si="7"/>
        <v/>
      </c>
      <c r="Z41" s="7" t="str">
        <f ca="1">IF(AND($A41&lt;&gt;"",$A41&lt;&gt;"TOTAL"),IF(AND([4]PREMIOS_MASTER!$AS39&lt;&gt;"",[4]PREMIOS_MASTER!$AS39&lt;&gt;0),[4]PREMIOS_MASTER!$AS39,""),IF($A41="TOTAL",SUM(INDIRECT("Z4:Z"&amp;ROW()-1)),""))</f>
        <v/>
      </c>
      <c r="AA41" s="7" t="str">
        <f ca="1">IF(AND($A41&lt;&gt;"",$A41&lt;&gt;"TOTAL"),IF(AND([4]PREMIOS_MASTER!$AU39&lt;&gt;"",[4]PREMIOS_MASTER!$AU39&lt;&gt;0),[4]PREMIOS_MASTER!$AU39,""),IF($A41="TOTAL",SUM(INDIRECT("AA4:AA"&amp;ROW()-1)),""))</f>
        <v/>
      </c>
      <c r="AB41" s="7" t="str">
        <f t="shared" ca="1" si="8"/>
        <v/>
      </c>
      <c r="AC41" s="7" t="str">
        <f ca="1">IF(AND($A41&lt;&gt;"",$A41&lt;&gt;"TOTAL"),IF(AND([4]PREMIOS_MASTER!$AX39&lt;&gt;"",[4]PREMIOS_MASTER!$AX39&lt;&gt;0),[4]PREMIOS_MASTER!$AX39,""),IF($A41="TOTAL",SUM(INDIRECT("AC4:AC"&amp;ROW()-1)),""))</f>
        <v/>
      </c>
      <c r="AD41" s="7" t="str">
        <f ca="1">IF(AND($A41&lt;&gt;"",$A41&lt;&gt;"TOTAL"),IF(AND([4]PREMIOS_MASTER!$AZ39&lt;&gt;"",[4]PREMIOS_MASTER!$AZ39&lt;&gt;0),[4]PREMIOS_MASTER!$AZ39,""),IF($A41="TOTAL",SUM(INDIRECT("AD4:AD"&amp;ROW()-1)),""))</f>
        <v/>
      </c>
      <c r="AE41" s="7" t="str">
        <f t="shared" ca="1" si="9"/>
        <v/>
      </c>
      <c r="AF41" s="7" t="str">
        <f ca="1">IF(AND($A41&lt;&gt;"",$A41&lt;&gt;"TOTAL"),IF(AND([4]PREMIOS_MASTER!$BC39&lt;&gt;"",[4]PREMIOS_MASTER!$BC39&lt;&gt;0),[4]PREMIOS_MASTER!$BC39,""),IF($A41="TOTAL",SUM(INDIRECT("AF4:AF"&amp;ROW()-1)),""))</f>
        <v/>
      </c>
      <c r="AG41" s="7" t="str">
        <f ca="1">IF(AND($A41&lt;&gt;"",$A41&lt;&gt;"TOTAL"),IF(AND([4]PREMIOS_MASTER!$BE39&lt;&gt;"",[4]PREMIOS_MASTER!$BE39&lt;&gt;0),[4]PREMIOS_MASTER!$BE39,""),IF($A41="TOTAL",SUM(INDIRECT("AG4:AG"&amp;ROW()-1)),""))</f>
        <v/>
      </c>
      <c r="AH41" s="7" t="str">
        <f t="shared" ca="1" si="10"/>
        <v/>
      </c>
      <c r="AI41" s="7" t="str">
        <f ca="1">IF(AND($A41&lt;&gt;"",$A41&lt;&gt;"TOTAL"),IF(AND([4]PREMIOS_MASTER!$BH39&lt;&gt;"",[4]PREMIOS_MASTER!$BH39&lt;&gt;0),[4]PREMIOS_MASTER!$BH39,""),IF($A41="TOTAL",SUM(INDIRECT("AI4:AI"&amp;ROW()-1)),""))</f>
        <v/>
      </c>
      <c r="AJ41" s="7" t="str">
        <f ca="1">IF(AND($A41&lt;&gt;"",$A41&lt;&gt;"TOTAL"),IF(AND([4]PREMIOS_MASTER!$BJ39&lt;&gt;"",[4]PREMIOS_MASTER!$BJ39&lt;&gt;0),[4]PREMIOS_MASTER!$BJ39,""),IF($A41="TOTAL",SUM(INDIRECT("AJ4:AJ"&amp;ROW()-1)),""))</f>
        <v/>
      </c>
      <c r="AK41" s="7" t="str">
        <f t="shared" ca="1" si="11"/>
        <v/>
      </c>
      <c r="AL41" s="7" t="str">
        <f ca="1">IF(AND($A41&lt;&gt;"",$A41&lt;&gt;"TOTAL"),IF(AND([4]PREMIOS_MASTER!$BM39&lt;&gt;"",[4]PREMIOS_MASTER!$BM39&lt;&gt;0),[4]PREMIOS_MASTER!$BM39,""),IF($A41="TOTAL",SUM(INDIRECT("AL4:AL"&amp;ROW()-1)),""))</f>
        <v/>
      </c>
      <c r="AM41" s="7" t="str">
        <f ca="1">IF(AND($A41&lt;&gt;"",$A41&lt;&gt;"TOTAL"),IF(AND([4]PREMIOS_MASTER!$BO39&lt;&gt;"",[4]PREMIOS_MASTER!$BO39&lt;&gt;0),[4]PREMIOS_MASTER!$BO39,""),IF($A41="TOTAL",SUM(INDIRECT("AM4:AM"&amp;ROW()-1)),""))</f>
        <v/>
      </c>
      <c r="AN41" s="7" t="str">
        <f t="shared" ca="1" si="12"/>
        <v/>
      </c>
      <c r="AO41" s="7" t="str">
        <f ca="1">IF(AND($A41&lt;&gt;"",$A41&lt;&gt;"TOTAL"),IF(AND([4]PREMIOS_MASTER!$BR39&lt;&gt;"",[4]PREMIOS_MASTER!$BR39&lt;&gt;0),[4]PREMIOS_MASTER!$BR39,""),IF($A41="TOTAL",SUM(INDIRECT("AO4:AO"&amp;ROW()-1)),""))</f>
        <v/>
      </c>
      <c r="AP41" s="7" t="str">
        <f ca="1">IF(AND($A41&lt;&gt;"",$A41&lt;&gt;"TOTAL"),IF(AND([4]PREMIOS_MASTER!$BT39&lt;&gt;"",[4]PREMIOS_MASTER!$BT39&lt;&gt;0),[4]PREMIOS_MASTER!$BT39,""),IF($A41="TOTAL",SUM(INDIRECT("AP4:AP"&amp;ROW()-1)),""))</f>
        <v/>
      </c>
      <c r="AQ41" s="7" t="str">
        <f t="shared" ca="1" si="13"/>
        <v/>
      </c>
      <c r="AR41" s="7" t="str">
        <f ca="1">IF(AND($A41&lt;&gt;"",$A41&lt;&gt;"TOTAL"),IF(AND([4]PREMIOS_MASTER!$BW39&lt;&gt;"",[4]PREMIOS_MASTER!$BW39&lt;&gt;0),[4]PREMIOS_MASTER!$BW39,""),IF($A41="TOTAL",SUM(INDIRECT("AR4:AR"&amp;ROW()-1)),""))</f>
        <v/>
      </c>
      <c r="AS41" s="7" t="str">
        <f ca="1">IF(AND($A41&lt;&gt;"",$A41&lt;&gt;"TOTAL"),IF(AND([4]PREMIOS_MASTER!$BY39&lt;&gt;"",[4]PREMIOS_MASTER!$BY39&lt;&gt;0),[4]PREMIOS_MASTER!$BY39,""),IF($A41="TOTAL",SUM(INDIRECT("AS4:AS"&amp;ROW()-1)),""))</f>
        <v/>
      </c>
      <c r="AT41" s="7" t="str">
        <f t="shared" ca="1" si="14"/>
        <v/>
      </c>
      <c r="AU41" s="7" t="str">
        <f ca="1">IF(AND($A41&lt;&gt;"",$A41&lt;&gt;"TOTAL"),IF(AND([4]PREMIOS_MASTER!$CB39&lt;&gt;"",[4]PREMIOS_MASTER!$CB39&lt;&gt;0),[4]PREMIOS_MASTER!$CB39,""),IF($A41="TOTAL",SUM(INDIRECT("AU4:AU"&amp;ROW()-1)),""))</f>
        <v/>
      </c>
      <c r="AV41" s="7" t="str">
        <f ca="1">IF(AND($A41&lt;&gt;"",$A41&lt;&gt;"TOTAL"),IF(AND([4]PREMIOS_MASTER!$CD39&lt;&gt;"",[4]PREMIOS_MASTER!$CD39&lt;&gt;0),[4]PREMIOS_MASTER!$CD39,""),IF($A41="TOTAL",SUM(INDIRECT("AV4:AV"&amp;ROW()-1)),""))</f>
        <v/>
      </c>
      <c r="AW41" s="7" t="str">
        <f t="shared" ca="1" si="15"/>
        <v/>
      </c>
      <c r="AX41" s="7" t="str">
        <f ca="1">IF(AND($A41&lt;&gt;"",$A41&lt;&gt;"TOTAL"),IF(AND([4]PREMIOS_MASTER!$CG39&lt;&gt;"",[4]PREMIOS_MASTER!$CG39&lt;&gt;0),[4]PREMIOS_MASTER!$CG39,""),IF($A41="TOTAL",SUM(INDIRECT("AX4:AX"&amp;ROW()-1)),""))</f>
        <v/>
      </c>
      <c r="AY41" s="7" t="str">
        <f ca="1">IF(AND($A41&lt;&gt;"",$A41&lt;&gt;"TOTAL"),IF(AND([4]PREMIOS_MASTER!$CI39&lt;&gt;"",[4]PREMIOS_MASTER!$CI39&lt;&gt;0),[4]PREMIOS_MASTER!$CI39,""),IF($A41="TOTAL",SUM(INDIRECT("AY4:AY"&amp;ROW()-1)),""))</f>
        <v/>
      </c>
      <c r="AZ41" s="7" t="str">
        <f t="shared" ca="1" si="16"/>
        <v/>
      </c>
      <c r="BA41" s="7" t="str">
        <f ca="1">IF(AND($A41&lt;&gt;"",$A41&lt;&gt;"TOTAL"),IF(AND([4]PREMIOS_MASTER!$CL39&lt;&gt;"",[4]PREMIOS_MASTER!$CL39&lt;&gt;0),[4]PREMIOS_MASTER!$CL39,""),IF($A41="TOTAL",SUM(INDIRECT("BA4:BA"&amp;ROW()-1)),""))</f>
        <v/>
      </c>
      <c r="BB41" s="7" t="str">
        <f ca="1">IF(AND($A41&lt;&gt;"",$A41&lt;&gt;"TOTAL"),IF(AND([4]PREMIOS_MASTER!$CN39&lt;&gt;"",[4]PREMIOS_MASTER!$CN39&lt;&gt;0),[4]PREMIOS_MASTER!$CN39,""),IF($A41="TOTAL",SUM(INDIRECT("BB4:BB"&amp;ROW()-1)),""))</f>
        <v/>
      </c>
      <c r="BC41" s="7" t="str">
        <f t="shared" ca="1" si="17"/>
        <v/>
      </c>
      <c r="BD41" s="7" t="str">
        <f ca="1">IF(AND($A41&lt;&gt;"",$A41&lt;&gt;"TOTAL"),IF(AND([4]PREMIOS_MASTER!$CQ39&lt;&gt;"",[4]PREMIOS_MASTER!$CQ39&lt;&gt;0),[4]PREMIOS_MASTER!$CQ39,""),IF($A41="TOTAL",SUM(INDIRECT("BD4:BD"&amp;ROW()-1)),""))</f>
        <v/>
      </c>
      <c r="BE41" s="7" t="str">
        <f ca="1">IF(AND($A41&lt;&gt;"",$A41&lt;&gt;"TOTAL"),IF(AND([4]PREMIOS_MASTER!$CS39&lt;&gt;"",[4]PREMIOS_MASTER!$CS39&lt;&gt;0),[4]PREMIOS_MASTER!$CS39,""),IF($A41="TOTAL",SUM(INDIRECT("BE4:BE"&amp;ROW()-1)),""))</f>
        <v/>
      </c>
      <c r="BF41" s="7" t="str">
        <f t="shared" ca="1" si="18"/>
        <v/>
      </c>
    </row>
    <row r="42" spans="1:58" x14ac:dyDescent="0.2">
      <c r="A42" s="12" t="str">
        <f>IF([4]PREMIOS_MASTER!$D40&lt;&gt;"",[4]PREMIOS_MASTER!$D40,IF(AND([4]PREMIOS_MASTER!$D40="",[4]PREMIOS_MASTER!$D41="",[4]PREMIOS_MASTER!$D39=""),"","TOTAL"))</f>
        <v/>
      </c>
      <c r="B42" s="7" t="str">
        <f ca="1">IF(AND($A42&lt;&gt;"",$A42&lt;&gt;"TOTAL"),IF(AND([4]PREMIOS_MASTER!$E40&lt;&gt;"",[4]PREMIOS_MASTER!$E40&lt;&gt;0),[4]PREMIOS_MASTER!$E40,""),IF($A42="TOTAL",SUM(INDIRECT("B4:B"&amp;ROW()-1)),""))</f>
        <v/>
      </c>
      <c r="C42" s="7" t="str">
        <f ca="1">IF(AND($A42&lt;&gt;"",$A42&lt;&gt;"TOTAL"),IF(AND([4]PREMIOS_MASTER!$G40&lt;&gt;"",[4]PREMIOS_MASTER!$G40&lt;&gt;0),[4]PREMIOS_MASTER!$G40,""),IF($A42="TOTAL",SUM(INDIRECT("C4:C"&amp;ROW()-1)),""))</f>
        <v/>
      </c>
      <c r="D42" s="7" t="str">
        <f t="shared" ca="1" si="0"/>
        <v/>
      </c>
      <c r="E42" s="7" t="str">
        <f ca="1">IF(AND($A42&lt;&gt;"",$A42&lt;&gt;"TOTAL"),IF(AND([4]PREMIOS_MASTER!$J40&lt;&gt;"",[4]PREMIOS_MASTER!$J40&lt;&gt;0),[4]PREMIOS_MASTER!$J40,""),IF($A42="TOTAL",SUM(INDIRECT("E4:E"&amp;ROW()-1)),""))</f>
        <v/>
      </c>
      <c r="F42" s="7" t="str">
        <f ca="1">IF(AND($A42&lt;&gt;"",$A42&lt;&gt;"TOTAL"),IF(AND([4]PREMIOS_MASTER!$L40&lt;&gt;"",[4]PREMIOS_MASTER!$L40&lt;&gt;0),[4]PREMIOS_MASTER!$L40,""),IF($A42="TOTAL",SUM(INDIRECT("F4:F"&amp;ROW()-1)),""))</f>
        <v/>
      </c>
      <c r="G42" s="7" t="str">
        <f t="shared" ca="1" si="1"/>
        <v/>
      </c>
      <c r="H42" s="7" t="str">
        <f ca="1">IF(AND($A42&lt;&gt;"",$A42&lt;&gt;"TOTAL"),IF(AND([4]PREMIOS_MASTER!$O40&lt;&gt;"",[4]PREMIOS_MASTER!$O40&lt;&gt;0),[4]PREMIOS_MASTER!$O40,""),IF($A42="TOTAL",SUM(INDIRECT("H4:H"&amp;ROW()-1)),""))</f>
        <v/>
      </c>
      <c r="I42" s="7" t="str">
        <f ca="1">IF(AND($A42&lt;&gt;"",$A42&lt;&gt;"TOTAL"),IF(AND([4]PREMIOS_MASTER!$Q40&lt;&gt;"",[4]PREMIOS_MASTER!$Q40&lt;&gt;0),[4]PREMIOS_MASTER!$Q40,""),IF($A42="TOTAL",SUM(INDIRECT("I4:I"&amp;ROW()-1)),""))</f>
        <v/>
      </c>
      <c r="J42" s="7" t="str">
        <f t="shared" ca="1" si="2"/>
        <v/>
      </c>
      <c r="K42" s="7" t="str">
        <f ca="1">IF(AND($A42&lt;&gt;"",$A42&lt;&gt;"TOTAL"),IF(AND([4]PREMIOS_MASTER!$T40&lt;&gt;"",[4]PREMIOS_MASTER!$T40&lt;&gt;0),[4]PREMIOS_MASTER!$T40,""),IF($A42="TOTAL",SUM(INDIRECT("K4:K"&amp;ROW()-1)),""))</f>
        <v/>
      </c>
      <c r="L42" s="7" t="str">
        <f ca="1">IF(AND($A42&lt;&gt;"",$A42&lt;&gt;"TOTAL"),IF(AND([4]PREMIOS_MASTER!$V40&lt;&gt;"",[4]PREMIOS_MASTER!$V40&lt;&gt;0),[4]PREMIOS_MASTER!$V40,""),IF($A42="TOTAL",SUM(INDIRECT("L4:L"&amp;ROW()-1)),""))</f>
        <v/>
      </c>
      <c r="M42" s="7" t="str">
        <f t="shared" ca="1" si="3"/>
        <v/>
      </c>
      <c r="N42" s="7" t="str">
        <f ca="1">IF(AND($A42&lt;&gt;"",$A42&lt;&gt;"TOTAL"),IF(AND([4]PREMIOS_MASTER!$Y40&lt;&gt;"",[4]PREMIOS_MASTER!$Y40&lt;&gt;0),[4]PREMIOS_MASTER!$Y40,""),IF($A42="TOTAL",SUM(INDIRECT("N4:N"&amp;ROW()-1)),""))</f>
        <v/>
      </c>
      <c r="O42" s="7" t="str">
        <f ca="1">IF(AND($A42&lt;&gt;"",$A42&lt;&gt;"TOTAL"),IF(AND([4]PREMIOS_MASTER!$AA40&lt;&gt;"",[4]PREMIOS_MASTER!$AA40&lt;&gt;0),[4]PREMIOS_MASTER!$AA40,""),IF($A42="TOTAL",SUM(INDIRECT("O4:O"&amp;ROW()-1)),""))</f>
        <v/>
      </c>
      <c r="P42" s="7" t="str">
        <f t="shared" ca="1" si="4"/>
        <v/>
      </c>
      <c r="Q42" s="7" t="str">
        <f ca="1">IF(AND($A42&lt;&gt;"",$A42&lt;&gt;"TOTAL"),IF(AND([4]PREMIOS_MASTER!$AD40&lt;&gt;"",[4]PREMIOS_MASTER!$AD40&lt;&gt;0),[4]PREMIOS_MASTER!$AD40,""),IF($A42="TOTAL",SUM(INDIRECT("Q4:Q"&amp;ROW()-1)),""))</f>
        <v/>
      </c>
      <c r="R42" s="7" t="str">
        <f ca="1">IF(AND($A42&lt;&gt;"",$A42&lt;&gt;"TOTAL"),IF(AND([4]PREMIOS_MASTER!$AF40&lt;&gt;"",[4]PREMIOS_MASTER!$AF40&lt;&gt;0),[4]PREMIOS_MASTER!$AF40,""),IF($A42="TOTAL",SUM(INDIRECT("R4:R"&amp;ROW()-1)),""))</f>
        <v/>
      </c>
      <c r="S42" s="7" t="str">
        <f t="shared" ca="1" si="5"/>
        <v/>
      </c>
      <c r="T42" s="7" t="str">
        <f ca="1">IF(AND($A42&lt;&gt;"",$A42&lt;&gt;"TOTAL"),IF(AND([4]PREMIOS_MASTER!$AI40&lt;&gt;"",[4]PREMIOS_MASTER!$AI40&lt;&gt;0),[4]PREMIOS_MASTER!$AI40,""),IF($A42="TOTAL",SUM(INDIRECT("T4:T"&amp;ROW()-1)),""))</f>
        <v/>
      </c>
      <c r="U42" s="7" t="str">
        <f ca="1">IF(AND($A42&lt;&gt;"",$A42&lt;&gt;"TOTAL"),IF(AND([4]PREMIOS_MASTER!$AK40&lt;&gt;"",[4]PREMIOS_MASTER!$AK40&lt;&gt;0),[4]PREMIOS_MASTER!$AK40,""),IF($A42="TOTAL",SUM(INDIRECT("U4:U"&amp;ROW()-1)),""))</f>
        <v/>
      </c>
      <c r="V42" s="7" t="str">
        <f t="shared" ca="1" si="6"/>
        <v/>
      </c>
      <c r="W42" s="7" t="str">
        <f ca="1">IF(AND($A42&lt;&gt;"",$A42&lt;&gt;"TOTAL"),IF(AND([4]PREMIOS_MASTER!$AN40&lt;&gt;"",[4]PREMIOS_MASTER!$AN40&lt;&gt;0),[4]PREMIOS_MASTER!$AN40,""),IF($A42="TOTAL",SUM(INDIRECT("W4:W"&amp;ROW()-1)),""))</f>
        <v/>
      </c>
      <c r="X42" s="7" t="str">
        <f ca="1">IF(AND($A42&lt;&gt;"",$A42&lt;&gt;"TOTAL"),IF(AND([4]PREMIOS_MASTER!$AP40&lt;&gt;"",[4]PREMIOS_MASTER!$AP40&lt;&gt;0),[4]PREMIOS_MASTER!$AP40,""),IF($A42="TOTAL",SUM(INDIRECT("X4:X"&amp;ROW()-1)),""))</f>
        <v/>
      </c>
      <c r="Y42" s="7" t="str">
        <f t="shared" ca="1" si="7"/>
        <v/>
      </c>
      <c r="Z42" s="7" t="str">
        <f ca="1">IF(AND($A42&lt;&gt;"",$A42&lt;&gt;"TOTAL"),IF(AND([4]PREMIOS_MASTER!$AS40&lt;&gt;"",[4]PREMIOS_MASTER!$AS40&lt;&gt;0),[4]PREMIOS_MASTER!$AS40,""),IF($A42="TOTAL",SUM(INDIRECT("Z4:Z"&amp;ROW()-1)),""))</f>
        <v/>
      </c>
      <c r="AA42" s="7" t="str">
        <f ca="1">IF(AND($A42&lt;&gt;"",$A42&lt;&gt;"TOTAL"),IF(AND([4]PREMIOS_MASTER!$AU40&lt;&gt;"",[4]PREMIOS_MASTER!$AU40&lt;&gt;0),[4]PREMIOS_MASTER!$AU40,""),IF($A42="TOTAL",SUM(INDIRECT("AA4:AA"&amp;ROW()-1)),""))</f>
        <v/>
      </c>
      <c r="AB42" s="7" t="str">
        <f t="shared" ca="1" si="8"/>
        <v/>
      </c>
      <c r="AC42" s="7" t="str">
        <f ca="1">IF(AND($A42&lt;&gt;"",$A42&lt;&gt;"TOTAL"),IF(AND([4]PREMIOS_MASTER!$AX40&lt;&gt;"",[4]PREMIOS_MASTER!$AX40&lt;&gt;0),[4]PREMIOS_MASTER!$AX40,""),IF($A42="TOTAL",SUM(INDIRECT("AC4:AC"&amp;ROW()-1)),""))</f>
        <v/>
      </c>
      <c r="AD42" s="7" t="str">
        <f ca="1">IF(AND($A42&lt;&gt;"",$A42&lt;&gt;"TOTAL"),IF(AND([4]PREMIOS_MASTER!$AZ40&lt;&gt;"",[4]PREMIOS_MASTER!$AZ40&lt;&gt;0),[4]PREMIOS_MASTER!$AZ40,""),IF($A42="TOTAL",SUM(INDIRECT("AD4:AD"&amp;ROW()-1)),""))</f>
        <v/>
      </c>
      <c r="AE42" s="7" t="str">
        <f t="shared" ca="1" si="9"/>
        <v/>
      </c>
      <c r="AF42" s="7" t="str">
        <f ca="1">IF(AND($A42&lt;&gt;"",$A42&lt;&gt;"TOTAL"),IF(AND([4]PREMIOS_MASTER!$BC40&lt;&gt;"",[4]PREMIOS_MASTER!$BC40&lt;&gt;0),[4]PREMIOS_MASTER!$BC40,""),IF($A42="TOTAL",SUM(INDIRECT("AF4:AF"&amp;ROW()-1)),""))</f>
        <v/>
      </c>
      <c r="AG42" s="7" t="str">
        <f ca="1">IF(AND($A42&lt;&gt;"",$A42&lt;&gt;"TOTAL"),IF(AND([4]PREMIOS_MASTER!$BE40&lt;&gt;"",[4]PREMIOS_MASTER!$BE40&lt;&gt;0),[4]PREMIOS_MASTER!$BE40,""),IF($A42="TOTAL",SUM(INDIRECT("AG4:AG"&amp;ROW()-1)),""))</f>
        <v/>
      </c>
      <c r="AH42" s="7" t="str">
        <f t="shared" ca="1" si="10"/>
        <v/>
      </c>
      <c r="AI42" s="7" t="str">
        <f ca="1">IF(AND($A42&lt;&gt;"",$A42&lt;&gt;"TOTAL"),IF(AND([4]PREMIOS_MASTER!$BH40&lt;&gt;"",[4]PREMIOS_MASTER!$BH40&lt;&gt;0),[4]PREMIOS_MASTER!$BH40,""),IF($A42="TOTAL",SUM(INDIRECT("AI4:AI"&amp;ROW()-1)),""))</f>
        <v/>
      </c>
      <c r="AJ42" s="7" t="str">
        <f ca="1">IF(AND($A42&lt;&gt;"",$A42&lt;&gt;"TOTAL"),IF(AND([4]PREMIOS_MASTER!$BJ40&lt;&gt;"",[4]PREMIOS_MASTER!$BJ40&lt;&gt;0),[4]PREMIOS_MASTER!$BJ40,""),IF($A42="TOTAL",SUM(INDIRECT("AJ4:AJ"&amp;ROW()-1)),""))</f>
        <v/>
      </c>
      <c r="AK42" s="7" t="str">
        <f t="shared" ca="1" si="11"/>
        <v/>
      </c>
      <c r="AL42" s="7" t="str">
        <f ca="1">IF(AND($A42&lt;&gt;"",$A42&lt;&gt;"TOTAL"),IF(AND([4]PREMIOS_MASTER!$BM40&lt;&gt;"",[4]PREMIOS_MASTER!$BM40&lt;&gt;0),[4]PREMIOS_MASTER!$BM40,""),IF($A42="TOTAL",SUM(INDIRECT("AL4:AL"&amp;ROW()-1)),""))</f>
        <v/>
      </c>
      <c r="AM42" s="7" t="str">
        <f ca="1">IF(AND($A42&lt;&gt;"",$A42&lt;&gt;"TOTAL"),IF(AND([4]PREMIOS_MASTER!$BO40&lt;&gt;"",[4]PREMIOS_MASTER!$BO40&lt;&gt;0),[4]PREMIOS_MASTER!$BO40,""),IF($A42="TOTAL",SUM(INDIRECT("AM4:AM"&amp;ROW()-1)),""))</f>
        <v/>
      </c>
      <c r="AN42" s="7" t="str">
        <f t="shared" ca="1" si="12"/>
        <v/>
      </c>
      <c r="AO42" s="7" t="str">
        <f ca="1">IF(AND($A42&lt;&gt;"",$A42&lt;&gt;"TOTAL"),IF(AND([4]PREMIOS_MASTER!$BR40&lt;&gt;"",[4]PREMIOS_MASTER!$BR40&lt;&gt;0),[4]PREMIOS_MASTER!$BR40,""),IF($A42="TOTAL",SUM(INDIRECT("AO4:AO"&amp;ROW()-1)),""))</f>
        <v/>
      </c>
      <c r="AP42" s="7" t="str">
        <f ca="1">IF(AND($A42&lt;&gt;"",$A42&lt;&gt;"TOTAL"),IF(AND([4]PREMIOS_MASTER!$BT40&lt;&gt;"",[4]PREMIOS_MASTER!$BT40&lt;&gt;0),[4]PREMIOS_MASTER!$BT40,""),IF($A42="TOTAL",SUM(INDIRECT("AP4:AP"&amp;ROW()-1)),""))</f>
        <v/>
      </c>
      <c r="AQ42" s="7" t="str">
        <f t="shared" ca="1" si="13"/>
        <v/>
      </c>
      <c r="AR42" s="7" t="str">
        <f ca="1">IF(AND($A42&lt;&gt;"",$A42&lt;&gt;"TOTAL"),IF(AND([4]PREMIOS_MASTER!$BW40&lt;&gt;"",[4]PREMIOS_MASTER!$BW40&lt;&gt;0),[4]PREMIOS_MASTER!$BW40,""),IF($A42="TOTAL",SUM(INDIRECT("AR4:AR"&amp;ROW()-1)),""))</f>
        <v/>
      </c>
      <c r="AS42" s="7" t="str">
        <f ca="1">IF(AND($A42&lt;&gt;"",$A42&lt;&gt;"TOTAL"),IF(AND([4]PREMIOS_MASTER!$BY40&lt;&gt;"",[4]PREMIOS_MASTER!$BY40&lt;&gt;0),[4]PREMIOS_MASTER!$BY40,""),IF($A42="TOTAL",SUM(INDIRECT("AS4:AS"&amp;ROW()-1)),""))</f>
        <v/>
      </c>
      <c r="AT42" s="7" t="str">
        <f t="shared" ca="1" si="14"/>
        <v/>
      </c>
      <c r="AU42" s="7" t="str">
        <f ca="1">IF(AND($A42&lt;&gt;"",$A42&lt;&gt;"TOTAL"),IF(AND([4]PREMIOS_MASTER!$CB40&lt;&gt;"",[4]PREMIOS_MASTER!$CB40&lt;&gt;0),[4]PREMIOS_MASTER!$CB40,""),IF($A42="TOTAL",SUM(INDIRECT("AU4:AU"&amp;ROW()-1)),""))</f>
        <v/>
      </c>
      <c r="AV42" s="7" t="str">
        <f ca="1">IF(AND($A42&lt;&gt;"",$A42&lt;&gt;"TOTAL"),IF(AND([4]PREMIOS_MASTER!$CD40&lt;&gt;"",[4]PREMIOS_MASTER!$CD40&lt;&gt;0),[4]PREMIOS_MASTER!$CD40,""),IF($A42="TOTAL",SUM(INDIRECT("AV4:AV"&amp;ROW()-1)),""))</f>
        <v/>
      </c>
      <c r="AW42" s="7" t="str">
        <f t="shared" ca="1" si="15"/>
        <v/>
      </c>
      <c r="AX42" s="7" t="str">
        <f ca="1">IF(AND($A42&lt;&gt;"",$A42&lt;&gt;"TOTAL"),IF(AND([4]PREMIOS_MASTER!$CG40&lt;&gt;"",[4]PREMIOS_MASTER!$CG40&lt;&gt;0),[4]PREMIOS_MASTER!$CG40,""),IF($A42="TOTAL",SUM(INDIRECT("AX4:AX"&amp;ROW()-1)),""))</f>
        <v/>
      </c>
      <c r="AY42" s="7" t="str">
        <f ca="1">IF(AND($A42&lt;&gt;"",$A42&lt;&gt;"TOTAL"),IF(AND([4]PREMIOS_MASTER!$CI40&lt;&gt;"",[4]PREMIOS_MASTER!$CI40&lt;&gt;0),[4]PREMIOS_MASTER!$CI40,""),IF($A42="TOTAL",SUM(INDIRECT("AY4:AY"&amp;ROW()-1)),""))</f>
        <v/>
      </c>
      <c r="AZ42" s="7" t="str">
        <f t="shared" ca="1" si="16"/>
        <v/>
      </c>
      <c r="BA42" s="7" t="str">
        <f ca="1">IF(AND($A42&lt;&gt;"",$A42&lt;&gt;"TOTAL"),IF(AND([4]PREMIOS_MASTER!$CL40&lt;&gt;"",[4]PREMIOS_MASTER!$CL40&lt;&gt;0),[4]PREMIOS_MASTER!$CL40,""),IF($A42="TOTAL",SUM(INDIRECT("BA4:BA"&amp;ROW()-1)),""))</f>
        <v/>
      </c>
      <c r="BB42" s="7" t="str">
        <f ca="1">IF(AND($A42&lt;&gt;"",$A42&lt;&gt;"TOTAL"),IF(AND([4]PREMIOS_MASTER!$CN40&lt;&gt;"",[4]PREMIOS_MASTER!$CN40&lt;&gt;0),[4]PREMIOS_MASTER!$CN40,""),IF($A42="TOTAL",SUM(INDIRECT("BB4:BB"&amp;ROW()-1)),""))</f>
        <v/>
      </c>
      <c r="BC42" s="7" t="str">
        <f t="shared" ca="1" si="17"/>
        <v/>
      </c>
      <c r="BD42" s="7" t="str">
        <f ca="1">IF(AND($A42&lt;&gt;"",$A42&lt;&gt;"TOTAL"),IF(AND([4]PREMIOS_MASTER!$CQ40&lt;&gt;"",[4]PREMIOS_MASTER!$CQ40&lt;&gt;0),[4]PREMIOS_MASTER!$CQ40,""),IF($A42="TOTAL",SUM(INDIRECT("BD4:BD"&amp;ROW()-1)),""))</f>
        <v/>
      </c>
      <c r="BE42" s="7" t="str">
        <f ca="1">IF(AND($A42&lt;&gt;"",$A42&lt;&gt;"TOTAL"),IF(AND([4]PREMIOS_MASTER!$CS40&lt;&gt;"",[4]PREMIOS_MASTER!$CS40&lt;&gt;0),[4]PREMIOS_MASTER!$CS40,""),IF($A42="TOTAL",SUM(INDIRECT("BE4:BE"&amp;ROW()-1)),""))</f>
        <v/>
      </c>
      <c r="BF42" s="7" t="str">
        <f t="shared" ca="1" si="18"/>
        <v/>
      </c>
    </row>
    <row r="43" spans="1:58" x14ac:dyDescent="0.2">
      <c r="A43" s="12" t="str">
        <f>IF([4]PREMIOS_MASTER!$D41&lt;&gt;"",[4]PREMIOS_MASTER!$D41,IF(AND([4]PREMIOS_MASTER!$D41="",[4]PREMIOS_MASTER!$D42="",[4]PREMIOS_MASTER!$D40=""),"","TOTAL"))</f>
        <v/>
      </c>
      <c r="B43" s="7" t="str">
        <f ca="1">IF(AND($A43&lt;&gt;"",$A43&lt;&gt;"TOTAL"),IF(AND([4]PREMIOS_MASTER!$E41&lt;&gt;"",[4]PREMIOS_MASTER!$E41&lt;&gt;0),[4]PREMIOS_MASTER!$E41,""),IF($A43="TOTAL",SUM(INDIRECT("B4:B"&amp;ROW()-1)),""))</f>
        <v/>
      </c>
      <c r="C43" s="7" t="str">
        <f ca="1">IF(AND($A43&lt;&gt;"",$A43&lt;&gt;"TOTAL"),IF(AND([4]PREMIOS_MASTER!$G41&lt;&gt;"",[4]PREMIOS_MASTER!$G41&lt;&gt;0),[4]PREMIOS_MASTER!$G41,""),IF($A43="TOTAL",SUM(INDIRECT("C4:C"&amp;ROW()-1)),""))</f>
        <v/>
      </c>
      <c r="D43" s="7" t="str">
        <f t="shared" ca="1" si="0"/>
        <v/>
      </c>
      <c r="E43" s="7" t="str">
        <f ca="1">IF(AND($A43&lt;&gt;"",$A43&lt;&gt;"TOTAL"),IF(AND([4]PREMIOS_MASTER!$J41&lt;&gt;"",[4]PREMIOS_MASTER!$J41&lt;&gt;0),[4]PREMIOS_MASTER!$J41,""),IF($A43="TOTAL",SUM(INDIRECT("E4:E"&amp;ROW()-1)),""))</f>
        <v/>
      </c>
      <c r="F43" s="7" t="str">
        <f ca="1">IF(AND($A43&lt;&gt;"",$A43&lt;&gt;"TOTAL"),IF(AND([4]PREMIOS_MASTER!$L41&lt;&gt;"",[4]PREMIOS_MASTER!$L41&lt;&gt;0),[4]PREMIOS_MASTER!$L41,""),IF($A43="TOTAL",SUM(INDIRECT("F4:F"&amp;ROW()-1)),""))</f>
        <v/>
      </c>
      <c r="G43" s="7" t="str">
        <f t="shared" ca="1" si="1"/>
        <v/>
      </c>
      <c r="H43" s="7" t="str">
        <f ca="1">IF(AND($A43&lt;&gt;"",$A43&lt;&gt;"TOTAL"),IF(AND([4]PREMIOS_MASTER!$O41&lt;&gt;"",[4]PREMIOS_MASTER!$O41&lt;&gt;0),[4]PREMIOS_MASTER!$O41,""),IF($A43="TOTAL",SUM(INDIRECT("H4:H"&amp;ROW()-1)),""))</f>
        <v/>
      </c>
      <c r="I43" s="7" t="str">
        <f ca="1">IF(AND($A43&lt;&gt;"",$A43&lt;&gt;"TOTAL"),IF(AND([4]PREMIOS_MASTER!$Q41&lt;&gt;"",[4]PREMIOS_MASTER!$Q41&lt;&gt;0),[4]PREMIOS_MASTER!$Q41,""),IF($A43="TOTAL",SUM(INDIRECT("I4:I"&amp;ROW()-1)),""))</f>
        <v/>
      </c>
      <c r="J43" s="7" t="str">
        <f t="shared" ca="1" si="2"/>
        <v/>
      </c>
      <c r="K43" s="7" t="str">
        <f ca="1">IF(AND($A43&lt;&gt;"",$A43&lt;&gt;"TOTAL"),IF(AND([4]PREMIOS_MASTER!$T41&lt;&gt;"",[4]PREMIOS_MASTER!$T41&lt;&gt;0),[4]PREMIOS_MASTER!$T41,""),IF($A43="TOTAL",SUM(INDIRECT("K4:K"&amp;ROW()-1)),""))</f>
        <v/>
      </c>
      <c r="L43" s="7" t="str">
        <f ca="1">IF(AND($A43&lt;&gt;"",$A43&lt;&gt;"TOTAL"),IF(AND([4]PREMIOS_MASTER!$V41&lt;&gt;"",[4]PREMIOS_MASTER!$V41&lt;&gt;0),[4]PREMIOS_MASTER!$V41,""),IF($A43="TOTAL",SUM(INDIRECT("L4:L"&amp;ROW()-1)),""))</f>
        <v/>
      </c>
      <c r="M43" s="7" t="str">
        <f t="shared" ca="1" si="3"/>
        <v/>
      </c>
      <c r="N43" s="7" t="str">
        <f ca="1">IF(AND($A43&lt;&gt;"",$A43&lt;&gt;"TOTAL"),IF(AND([4]PREMIOS_MASTER!$Y41&lt;&gt;"",[4]PREMIOS_MASTER!$Y41&lt;&gt;0),[4]PREMIOS_MASTER!$Y41,""),IF($A43="TOTAL",SUM(INDIRECT("N4:N"&amp;ROW()-1)),""))</f>
        <v/>
      </c>
      <c r="O43" s="7" t="str">
        <f ca="1">IF(AND($A43&lt;&gt;"",$A43&lt;&gt;"TOTAL"),IF(AND([4]PREMIOS_MASTER!$AA41&lt;&gt;"",[4]PREMIOS_MASTER!$AA41&lt;&gt;0),[4]PREMIOS_MASTER!$AA41,""),IF($A43="TOTAL",SUM(INDIRECT("O4:O"&amp;ROW()-1)),""))</f>
        <v/>
      </c>
      <c r="P43" s="7" t="str">
        <f t="shared" ca="1" si="4"/>
        <v/>
      </c>
      <c r="Q43" s="7" t="str">
        <f ca="1">IF(AND($A43&lt;&gt;"",$A43&lt;&gt;"TOTAL"),IF(AND([4]PREMIOS_MASTER!$AD41&lt;&gt;"",[4]PREMIOS_MASTER!$AD41&lt;&gt;0),[4]PREMIOS_MASTER!$AD41,""),IF($A43="TOTAL",SUM(INDIRECT("Q4:Q"&amp;ROW()-1)),""))</f>
        <v/>
      </c>
      <c r="R43" s="7" t="str">
        <f ca="1">IF(AND($A43&lt;&gt;"",$A43&lt;&gt;"TOTAL"),IF(AND([4]PREMIOS_MASTER!$AF41&lt;&gt;"",[4]PREMIOS_MASTER!$AF41&lt;&gt;0),[4]PREMIOS_MASTER!$AF41,""),IF($A43="TOTAL",SUM(INDIRECT("R4:R"&amp;ROW()-1)),""))</f>
        <v/>
      </c>
      <c r="S43" s="7" t="str">
        <f t="shared" ca="1" si="5"/>
        <v/>
      </c>
      <c r="T43" s="7" t="str">
        <f ca="1">IF(AND($A43&lt;&gt;"",$A43&lt;&gt;"TOTAL"),IF(AND([4]PREMIOS_MASTER!$AI41&lt;&gt;"",[4]PREMIOS_MASTER!$AI41&lt;&gt;0),[4]PREMIOS_MASTER!$AI41,""),IF($A43="TOTAL",SUM(INDIRECT("T4:T"&amp;ROW()-1)),""))</f>
        <v/>
      </c>
      <c r="U43" s="7" t="str">
        <f ca="1">IF(AND($A43&lt;&gt;"",$A43&lt;&gt;"TOTAL"),IF(AND([4]PREMIOS_MASTER!$AK41&lt;&gt;"",[4]PREMIOS_MASTER!$AK41&lt;&gt;0),[4]PREMIOS_MASTER!$AK41,""),IF($A43="TOTAL",SUM(INDIRECT("U4:U"&amp;ROW()-1)),""))</f>
        <v/>
      </c>
      <c r="V43" s="7" t="str">
        <f t="shared" ca="1" si="6"/>
        <v/>
      </c>
      <c r="W43" s="7" t="str">
        <f ca="1">IF(AND($A43&lt;&gt;"",$A43&lt;&gt;"TOTAL"),IF(AND([4]PREMIOS_MASTER!$AN41&lt;&gt;"",[4]PREMIOS_MASTER!$AN41&lt;&gt;0),[4]PREMIOS_MASTER!$AN41,""),IF($A43="TOTAL",SUM(INDIRECT("W4:W"&amp;ROW()-1)),""))</f>
        <v/>
      </c>
      <c r="X43" s="7" t="str">
        <f ca="1">IF(AND($A43&lt;&gt;"",$A43&lt;&gt;"TOTAL"),IF(AND([4]PREMIOS_MASTER!$AP41&lt;&gt;"",[4]PREMIOS_MASTER!$AP41&lt;&gt;0),[4]PREMIOS_MASTER!$AP41,""),IF($A43="TOTAL",SUM(INDIRECT("X4:X"&amp;ROW()-1)),""))</f>
        <v/>
      </c>
      <c r="Y43" s="7" t="str">
        <f t="shared" ca="1" si="7"/>
        <v/>
      </c>
      <c r="Z43" s="7" t="str">
        <f ca="1">IF(AND($A43&lt;&gt;"",$A43&lt;&gt;"TOTAL"),IF(AND([4]PREMIOS_MASTER!$AS41&lt;&gt;"",[4]PREMIOS_MASTER!$AS41&lt;&gt;0),[4]PREMIOS_MASTER!$AS41,""),IF($A43="TOTAL",SUM(INDIRECT("Z4:Z"&amp;ROW()-1)),""))</f>
        <v/>
      </c>
      <c r="AA43" s="7" t="str">
        <f ca="1">IF(AND($A43&lt;&gt;"",$A43&lt;&gt;"TOTAL"),IF(AND([4]PREMIOS_MASTER!$AU41&lt;&gt;"",[4]PREMIOS_MASTER!$AU41&lt;&gt;0),[4]PREMIOS_MASTER!$AU41,""),IF($A43="TOTAL",SUM(INDIRECT("AA4:AA"&amp;ROW()-1)),""))</f>
        <v/>
      </c>
      <c r="AB43" s="7" t="str">
        <f t="shared" ca="1" si="8"/>
        <v/>
      </c>
      <c r="AC43" s="7" t="str">
        <f ca="1">IF(AND($A43&lt;&gt;"",$A43&lt;&gt;"TOTAL"),IF(AND([4]PREMIOS_MASTER!$AX41&lt;&gt;"",[4]PREMIOS_MASTER!$AX41&lt;&gt;0),[4]PREMIOS_MASTER!$AX41,""),IF($A43="TOTAL",SUM(INDIRECT("AC4:AC"&amp;ROW()-1)),""))</f>
        <v/>
      </c>
      <c r="AD43" s="7" t="str">
        <f ca="1">IF(AND($A43&lt;&gt;"",$A43&lt;&gt;"TOTAL"),IF(AND([4]PREMIOS_MASTER!$AZ41&lt;&gt;"",[4]PREMIOS_MASTER!$AZ41&lt;&gt;0),[4]PREMIOS_MASTER!$AZ41,""),IF($A43="TOTAL",SUM(INDIRECT("AD4:AD"&amp;ROW()-1)),""))</f>
        <v/>
      </c>
      <c r="AE43" s="7" t="str">
        <f t="shared" ca="1" si="9"/>
        <v/>
      </c>
      <c r="AF43" s="7" t="str">
        <f ca="1">IF(AND($A43&lt;&gt;"",$A43&lt;&gt;"TOTAL"),IF(AND([4]PREMIOS_MASTER!$BC41&lt;&gt;"",[4]PREMIOS_MASTER!$BC41&lt;&gt;0),[4]PREMIOS_MASTER!$BC41,""),IF($A43="TOTAL",SUM(INDIRECT("AF4:AF"&amp;ROW()-1)),""))</f>
        <v/>
      </c>
      <c r="AG43" s="7" t="str">
        <f ca="1">IF(AND($A43&lt;&gt;"",$A43&lt;&gt;"TOTAL"),IF(AND([4]PREMIOS_MASTER!$BE41&lt;&gt;"",[4]PREMIOS_MASTER!$BE41&lt;&gt;0),[4]PREMIOS_MASTER!$BE41,""),IF($A43="TOTAL",SUM(INDIRECT("AG4:AG"&amp;ROW()-1)),""))</f>
        <v/>
      </c>
      <c r="AH43" s="7" t="str">
        <f t="shared" ca="1" si="10"/>
        <v/>
      </c>
      <c r="AI43" s="7" t="str">
        <f ca="1">IF(AND($A43&lt;&gt;"",$A43&lt;&gt;"TOTAL"),IF(AND([4]PREMIOS_MASTER!$BH41&lt;&gt;"",[4]PREMIOS_MASTER!$BH41&lt;&gt;0),[4]PREMIOS_MASTER!$BH41,""),IF($A43="TOTAL",SUM(INDIRECT("AI4:AI"&amp;ROW()-1)),""))</f>
        <v/>
      </c>
      <c r="AJ43" s="7" t="str">
        <f ca="1">IF(AND($A43&lt;&gt;"",$A43&lt;&gt;"TOTAL"),IF(AND([4]PREMIOS_MASTER!$BJ41&lt;&gt;"",[4]PREMIOS_MASTER!$BJ41&lt;&gt;0),[4]PREMIOS_MASTER!$BJ41,""),IF($A43="TOTAL",SUM(INDIRECT("AJ4:AJ"&amp;ROW()-1)),""))</f>
        <v/>
      </c>
      <c r="AK43" s="7" t="str">
        <f t="shared" ca="1" si="11"/>
        <v/>
      </c>
      <c r="AL43" s="7" t="str">
        <f ca="1">IF(AND($A43&lt;&gt;"",$A43&lt;&gt;"TOTAL"),IF(AND([4]PREMIOS_MASTER!$BM41&lt;&gt;"",[4]PREMIOS_MASTER!$BM41&lt;&gt;0),[4]PREMIOS_MASTER!$BM41,""),IF($A43="TOTAL",SUM(INDIRECT("AL4:AL"&amp;ROW()-1)),""))</f>
        <v/>
      </c>
      <c r="AM43" s="7" t="str">
        <f ca="1">IF(AND($A43&lt;&gt;"",$A43&lt;&gt;"TOTAL"),IF(AND([4]PREMIOS_MASTER!$BO41&lt;&gt;"",[4]PREMIOS_MASTER!$BO41&lt;&gt;0),[4]PREMIOS_MASTER!$BO41,""),IF($A43="TOTAL",SUM(INDIRECT("AM4:AM"&amp;ROW()-1)),""))</f>
        <v/>
      </c>
      <c r="AN43" s="7" t="str">
        <f t="shared" ca="1" si="12"/>
        <v/>
      </c>
      <c r="AO43" s="7" t="str">
        <f ca="1">IF(AND($A43&lt;&gt;"",$A43&lt;&gt;"TOTAL"),IF(AND([4]PREMIOS_MASTER!$BR41&lt;&gt;"",[4]PREMIOS_MASTER!$BR41&lt;&gt;0),[4]PREMIOS_MASTER!$BR41,""),IF($A43="TOTAL",SUM(INDIRECT("AO4:AO"&amp;ROW()-1)),""))</f>
        <v/>
      </c>
      <c r="AP43" s="7" t="str">
        <f ca="1">IF(AND($A43&lt;&gt;"",$A43&lt;&gt;"TOTAL"),IF(AND([4]PREMIOS_MASTER!$BT41&lt;&gt;"",[4]PREMIOS_MASTER!$BT41&lt;&gt;0),[4]PREMIOS_MASTER!$BT41,""),IF($A43="TOTAL",SUM(INDIRECT("AP4:AP"&amp;ROW()-1)),""))</f>
        <v/>
      </c>
      <c r="AQ43" s="7" t="str">
        <f t="shared" ca="1" si="13"/>
        <v/>
      </c>
      <c r="AR43" s="7" t="str">
        <f ca="1">IF(AND($A43&lt;&gt;"",$A43&lt;&gt;"TOTAL"),IF(AND([4]PREMIOS_MASTER!$BW41&lt;&gt;"",[4]PREMIOS_MASTER!$BW41&lt;&gt;0),[4]PREMIOS_MASTER!$BW41,""),IF($A43="TOTAL",SUM(INDIRECT("AR4:AR"&amp;ROW()-1)),""))</f>
        <v/>
      </c>
      <c r="AS43" s="7" t="str">
        <f ca="1">IF(AND($A43&lt;&gt;"",$A43&lt;&gt;"TOTAL"),IF(AND([4]PREMIOS_MASTER!$BY41&lt;&gt;"",[4]PREMIOS_MASTER!$BY41&lt;&gt;0),[4]PREMIOS_MASTER!$BY41,""),IF($A43="TOTAL",SUM(INDIRECT("AS4:AS"&amp;ROW()-1)),""))</f>
        <v/>
      </c>
      <c r="AT43" s="7" t="str">
        <f t="shared" ca="1" si="14"/>
        <v/>
      </c>
      <c r="AU43" s="7" t="str">
        <f ca="1">IF(AND($A43&lt;&gt;"",$A43&lt;&gt;"TOTAL"),IF(AND([4]PREMIOS_MASTER!$CB41&lt;&gt;"",[4]PREMIOS_MASTER!$CB41&lt;&gt;0),[4]PREMIOS_MASTER!$CB41,""),IF($A43="TOTAL",SUM(INDIRECT("AU4:AU"&amp;ROW()-1)),""))</f>
        <v/>
      </c>
      <c r="AV43" s="7" t="str">
        <f ca="1">IF(AND($A43&lt;&gt;"",$A43&lt;&gt;"TOTAL"),IF(AND([4]PREMIOS_MASTER!$CD41&lt;&gt;"",[4]PREMIOS_MASTER!$CD41&lt;&gt;0),[4]PREMIOS_MASTER!$CD41,""),IF($A43="TOTAL",SUM(INDIRECT("AV4:AV"&amp;ROW()-1)),""))</f>
        <v/>
      </c>
      <c r="AW43" s="7" t="str">
        <f t="shared" ca="1" si="15"/>
        <v/>
      </c>
      <c r="AX43" s="7" t="str">
        <f ca="1">IF(AND($A43&lt;&gt;"",$A43&lt;&gt;"TOTAL"),IF(AND([4]PREMIOS_MASTER!$CG41&lt;&gt;"",[4]PREMIOS_MASTER!$CG41&lt;&gt;0),[4]PREMIOS_MASTER!$CG41,""),IF($A43="TOTAL",SUM(INDIRECT("AX4:AX"&amp;ROW()-1)),""))</f>
        <v/>
      </c>
      <c r="AY43" s="7" t="str">
        <f ca="1">IF(AND($A43&lt;&gt;"",$A43&lt;&gt;"TOTAL"),IF(AND([4]PREMIOS_MASTER!$CI41&lt;&gt;"",[4]PREMIOS_MASTER!$CI41&lt;&gt;0),[4]PREMIOS_MASTER!$CI41,""),IF($A43="TOTAL",SUM(INDIRECT("AY4:AY"&amp;ROW()-1)),""))</f>
        <v/>
      </c>
      <c r="AZ43" s="7" t="str">
        <f t="shared" ca="1" si="16"/>
        <v/>
      </c>
      <c r="BA43" s="7" t="str">
        <f ca="1">IF(AND($A43&lt;&gt;"",$A43&lt;&gt;"TOTAL"),IF(AND([4]PREMIOS_MASTER!$CL41&lt;&gt;"",[4]PREMIOS_MASTER!$CL41&lt;&gt;0),[4]PREMIOS_MASTER!$CL41,""),IF($A43="TOTAL",SUM(INDIRECT("BA4:BA"&amp;ROW()-1)),""))</f>
        <v/>
      </c>
      <c r="BB43" s="7" t="str">
        <f ca="1">IF(AND($A43&lt;&gt;"",$A43&lt;&gt;"TOTAL"),IF(AND([4]PREMIOS_MASTER!$CN41&lt;&gt;"",[4]PREMIOS_MASTER!$CN41&lt;&gt;0),[4]PREMIOS_MASTER!$CN41,""),IF($A43="TOTAL",SUM(INDIRECT("BB4:BB"&amp;ROW()-1)),""))</f>
        <v/>
      </c>
      <c r="BC43" s="7" t="str">
        <f t="shared" ca="1" si="17"/>
        <v/>
      </c>
      <c r="BD43" s="7" t="str">
        <f ca="1">IF(AND($A43&lt;&gt;"",$A43&lt;&gt;"TOTAL"),IF(AND([4]PREMIOS_MASTER!$CQ41&lt;&gt;"",[4]PREMIOS_MASTER!$CQ41&lt;&gt;0),[4]PREMIOS_MASTER!$CQ41,""),IF($A43="TOTAL",SUM(INDIRECT("BD4:BD"&amp;ROW()-1)),""))</f>
        <v/>
      </c>
      <c r="BE43" s="7" t="str">
        <f ca="1">IF(AND($A43&lt;&gt;"",$A43&lt;&gt;"TOTAL"),IF(AND([4]PREMIOS_MASTER!$CS41&lt;&gt;"",[4]PREMIOS_MASTER!$CS41&lt;&gt;0),[4]PREMIOS_MASTER!$CS41,""),IF($A43="TOTAL",SUM(INDIRECT("BE4:BE"&amp;ROW()-1)),""))</f>
        <v/>
      </c>
      <c r="BF43" s="7" t="str">
        <f t="shared" ca="1" si="18"/>
        <v/>
      </c>
    </row>
    <row r="44" spans="1:58" x14ac:dyDescent="0.2">
      <c r="A44" s="12" t="str">
        <f>IF([4]PREMIOS_MASTER!$D42&lt;&gt;"",[4]PREMIOS_MASTER!$D42,IF(AND([4]PREMIOS_MASTER!$D42="",[4]PREMIOS_MASTER!$D43="",[4]PREMIOS_MASTER!$D41=""),"","TOTAL"))</f>
        <v/>
      </c>
      <c r="B44" s="7" t="str">
        <f ca="1">IF(AND($A44&lt;&gt;"",$A44&lt;&gt;"TOTAL"),IF(AND([4]PREMIOS_MASTER!$E42&lt;&gt;"",[4]PREMIOS_MASTER!$E42&lt;&gt;0),[4]PREMIOS_MASTER!$E42,""),IF($A44="TOTAL",SUM(INDIRECT("B4:B"&amp;ROW()-1)),""))</f>
        <v/>
      </c>
      <c r="C44" s="7" t="str">
        <f ca="1">IF(AND($A44&lt;&gt;"",$A44&lt;&gt;"TOTAL"),IF(AND([4]PREMIOS_MASTER!$G42&lt;&gt;"",[4]PREMIOS_MASTER!$G42&lt;&gt;0),[4]PREMIOS_MASTER!$G42,""),IF($A44="TOTAL",SUM(INDIRECT("C4:C"&amp;ROW()-1)),""))</f>
        <v/>
      </c>
      <c r="D44" s="7" t="str">
        <f t="shared" ca="1" si="0"/>
        <v/>
      </c>
      <c r="E44" s="7" t="str">
        <f ca="1">IF(AND($A44&lt;&gt;"",$A44&lt;&gt;"TOTAL"),IF(AND([4]PREMIOS_MASTER!$J42&lt;&gt;"",[4]PREMIOS_MASTER!$J42&lt;&gt;0),[4]PREMIOS_MASTER!$J42,""),IF($A44="TOTAL",SUM(INDIRECT("E4:E"&amp;ROW()-1)),""))</f>
        <v/>
      </c>
      <c r="F44" s="7" t="str">
        <f ca="1">IF(AND($A44&lt;&gt;"",$A44&lt;&gt;"TOTAL"),IF(AND([4]PREMIOS_MASTER!$L42&lt;&gt;"",[4]PREMIOS_MASTER!$L42&lt;&gt;0),[4]PREMIOS_MASTER!$L42,""),IF($A44="TOTAL",SUM(INDIRECT("F4:F"&amp;ROW()-1)),""))</f>
        <v/>
      </c>
      <c r="G44" s="7" t="str">
        <f t="shared" ca="1" si="1"/>
        <v/>
      </c>
      <c r="H44" s="7" t="str">
        <f ca="1">IF(AND($A44&lt;&gt;"",$A44&lt;&gt;"TOTAL"),IF(AND([4]PREMIOS_MASTER!$O42&lt;&gt;"",[4]PREMIOS_MASTER!$O42&lt;&gt;0),[4]PREMIOS_MASTER!$O42,""),IF($A44="TOTAL",SUM(INDIRECT("H4:H"&amp;ROW()-1)),""))</f>
        <v/>
      </c>
      <c r="I44" s="7" t="str">
        <f ca="1">IF(AND($A44&lt;&gt;"",$A44&lt;&gt;"TOTAL"),IF(AND([4]PREMIOS_MASTER!$Q42&lt;&gt;"",[4]PREMIOS_MASTER!$Q42&lt;&gt;0),[4]PREMIOS_MASTER!$Q42,""),IF($A44="TOTAL",SUM(INDIRECT("I4:I"&amp;ROW()-1)),""))</f>
        <v/>
      </c>
      <c r="J44" s="7" t="str">
        <f t="shared" ca="1" si="2"/>
        <v/>
      </c>
      <c r="K44" s="7" t="str">
        <f ca="1">IF(AND($A44&lt;&gt;"",$A44&lt;&gt;"TOTAL"),IF(AND([4]PREMIOS_MASTER!$T42&lt;&gt;"",[4]PREMIOS_MASTER!$T42&lt;&gt;0),[4]PREMIOS_MASTER!$T42,""),IF($A44="TOTAL",SUM(INDIRECT("K4:K"&amp;ROW()-1)),""))</f>
        <v/>
      </c>
      <c r="L44" s="7" t="str">
        <f ca="1">IF(AND($A44&lt;&gt;"",$A44&lt;&gt;"TOTAL"),IF(AND([4]PREMIOS_MASTER!$V42&lt;&gt;"",[4]PREMIOS_MASTER!$V42&lt;&gt;0),[4]PREMIOS_MASTER!$V42,""),IF($A44="TOTAL",SUM(INDIRECT("L4:L"&amp;ROW()-1)),""))</f>
        <v/>
      </c>
      <c r="M44" s="7" t="str">
        <f t="shared" ca="1" si="3"/>
        <v/>
      </c>
      <c r="N44" s="7" t="str">
        <f ca="1">IF(AND($A44&lt;&gt;"",$A44&lt;&gt;"TOTAL"),IF(AND([4]PREMIOS_MASTER!$Y42&lt;&gt;"",[4]PREMIOS_MASTER!$Y42&lt;&gt;0),[4]PREMIOS_MASTER!$Y42,""),IF($A44="TOTAL",SUM(INDIRECT("N4:N"&amp;ROW()-1)),""))</f>
        <v/>
      </c>
      <c r="O44" s="7" t="str">
        <f ca="1">IF(AND($A44&lt;&gt;"",$A44&lt;&gt;"TOTAL"),IF(AND([4]PREMIOS_MASTER!$AA42&lt;&gt;"",[4]PREMIOS_MASTER!$AA42&lt;&gt;0),[4]PREMIOS_MASTER!$AA42,""),IF($A44="TOTAL",SUM(INDIRECT("O4:O"&amp;ROW()-1)),""))</f>
        <v/>
      </c>
      <c r="P44" s="7" t="str">
        <f t="shared" ca="1" si="4"/>
        <v/>
      </c>
      <c r="Q44" s="7" t="str">
        <f ca="1">IF(AND($A44&lt;&gt;"",$A44&lt;&gt;"TOTAL"),IF(AND([4]PREMIOS_MASTER!$AD42&lt;&gt;"",[4]PREMIOS_MASTER!$AD42&lt;&gt;0),[4]PREMIOS_MASTER!$AD42,""),IF($A44="TOTAL",SUM(INDIRECT("Q4:Q"&amp;ROW()-1)),""))</f>
        <v/>
      </c>
      <c r="R44" s="7" t="str">
        <f ca="1">IF(AND($A44&lt;&gt;"",$A44&lt;&gt;"TOTAL"),IF(AND([4]PREMIOS_MASTER!$AF42&lt;&gt;"",[4]PREMIOS_MASTER!$AF42&lt;&gt;0),[4]PREMIOS_MASTER!$AF42,""),IF($A44="TOTAL",SUM(INDIRECT("R4:R"&amp;ROW()-1)),""))</f>
        <v/>
      </c>
      <c r="S44" s="7" t="str">
        <f t="shared" ca="1" si="5"/>
        <v/>
      </c>
      <c r="T44" s="7" t="str">
        <f ca="1">IF(AND($A44&lt;&gt;"",$A44&lt;&gt;"TOTAL"),IF(AND([4]PREMIOS_MASTER!$AI42&lt;&gt;"",[4]PREMIOS_MASTER!$AI42&lt;&gt;0),[4]PREMIOS_MASTER!$AI42,""),IF($A44="TOTAL",SUM(INDIRECT("T4:T"&amp;ROW()-1)),""))</f>
        <v/>
      </c>
      <c r="U44" s="7" t="str">
        <f ca="1">IF(AND($A44&lt;&gt;"",$A44&lt;&gt;"TOTAL"),IF(AND([4]PREMIOS_MASTER!$AK42&lt;&gt;"",[4]PREMIOS_MASTER!$AK42&lt;&gt;0),[4]PREMIOS_MASTER!$AK42,""),IF($A44="TOTAL",SUM(INDIRECT("U4:U"&amp;ROW()-1)),""))</f>
        <v/>
      </c>
      <c r="V44" s="7" t="str">
        <f t="shared" ca="1" si="6"/>
        <v/>
      </c>
      <c r="W44" s="7" t="str">
        <f ca="1">IF(AND($A44&lt;&gt;"",$A44&lt;&gt;"TOTAL"),IF(AND([4]PREMIOS_MASTER!$AN42&lt;&gt;"",[4]PREMIOS_MASTER!$AN42&lt;&gt;0),[4]PREMIOS_MASTER!$AN42,""),IF($A44="TOTAL",SUM(INDIRECT("W4:W"&amp;ROW()-1)),""))</f>
        <v/>
      </c>
      <c r="X44" s="7" t="str">
        <f ca="1">IF(AND($A44&lt;&gt;"",$A44&lt;&gt;"TOTAL"),IF(AND([4]PREMIOS_MASTER!$AP42&lt;&gt;"",[4]PREMIOS_MASTER!$AP42&lt;&gt;0),[4]PREMIOS_MASTER!$AP42,""),IF($A44="TOTAL",SUM(INDIRECT("X4:X"&amp;ROW()-1)),""))</f>
        <v/>
      </c>
      <c r="Y44" s="7" t="str">
        <f t="shared" ca="1" si="7"/>
        <v/>
      </c>
      <c r="Z44" s="7" t="str">
        <f ca="1">IF(AND($A44&lt;&gt;"",$A44&lt;&gt;"TOTAL"),IF(AND([4]PREMIOS_MASTER!$AS42&lt;&gt;"",[4]PREMIOS_MASTER!$AS42&lt;&gt;0),[4]PREMIOS_MASTER!$AS42,""),IF($A44="TOTAL",SUM(INDIRECT("Z4:Z"&amp;ROW()-1)),""))</f>
        <v/>
      </c>
      <c r="AA44" s="7" t="str">
        <f ca="1">IF(AND($A44&lt;&gt;"",$A44&lt;&gt;"TOTAL"),IF(AND([4]PREMIOS_MASTER!$AU42&lt;&gt;"",[4]PREMIOS_MASTER!$AU42&lt;&gt;0),[4]PREMIOS_MASTER!$AU42,""),IF($A44="TOTAL",SUM(INDIRECT("AA4:AA"&amp;ROW()-1)),""))</f>
        <v/>
      </c>
      <c r="AB44" s="7" t="str">
        <f t="shared" ca="1" si="8"/>
        <v/>
      </c>
      <c r="AC44" s="7" t="str">
        <f ca="1">IF(AND($A44&lt;&gt;"",$A44&lt;&gt;"TOTAL"),IF(AND([4]PREMIOS_MASTER!$AX42&lt;&gt;"",[4]PREMIOS_MASTER!$AX42&lt;&gt;0),[4]PREMIOS_MASTER!$AX42,""),IF($A44="TOTAL",SUM(INDIRECT("AC4:AC"&amp;ROW()-1)),""))</f>
        <v/>
      </c>
      <c r="AD44" s="7" t="str">
        <f ca="1">IF(AND($A44&lt;&gt;"",$A44&lt;&gt;"TOTAL"),IF(AND([4]PREMIOS_MASTER!$AZ42&lt;&gt;"",[4]PREMIOS_MASTER!$AZ42&lt;&gt;0),[4]PREMIOS_MASTER!$AZ42,""),IF($A44="TOTAL",SUM(INDIRECT("AD4:AD"&amp;ROW()-1)),""))</f>
        <v/>
      </c>
      <c r="AE44" s="7" t="str">
        <f t="shared" ca="1" si="9"/>
        <v/>
      </c>
      <c r="AF44" s="7" t="str">
        <f ca="1">IF(AND($A44&lt;&gt;"",$A44&lt;&gt;"TOTAL"),IF(AND([4]PREMIOS_MASTER!$BC42&lt;&gt;"",[4]PREMIOS_MASTER!$BC42&lt;&gt;0),[4]PREMIOS_MASTER!$BC42,""),IF($A44="TOTAL",SUM(INDIRECT("AF4:AF"&amp;ROW()-1)),""))</f>
        <v/>
      </c>
      <c r="AG44" s="7" t="str">
        <f ca="1">IF(AND($A44&lt;&gt;"",$A44&lt;&gt;"TOTAL"),IF(AND([4]PREMIOS_MASTER!$BE42&lt;&gt;"",[4]PREMIOS_MASTER!$BE42&lt;&gt;0),[4]PREMIOS_MASTER!$BE42,""),IF($A44="TOTAL",SUM(INDIRECT("AG4:AG"&amp;ROW()-1)),""))</f>
        <v/>
      </c>
      <c r="AH44" s="7" t="str">
        <f t="shared" ca="1" si="10"/>
        <v/>
      </c>
      <c r="AI44" s="7" t="str">
        <f ca="1">IF(AND($A44&lt;&gt;"",$A44&lt;&gt;"TOTAL"),IF(AND([4]PREMIOS_MASTER!$BH42&lt;&gt;"",[4]PREMIOS_MASTER!$BH42&lt;&gt;0),[4]PREMIOS_MASTER!$BH42,""),IF($A44="TOTAL",SUM(INDIRECT("AI4:AI"&amp;ROW()-1)),""))</f>
        <v/>
      </c>
      <c r="AJ44" s="7" t="str">
        <f ca="1">IF(AND($A44&lt;&gt;"",$A44&lt;&gt;"TOTAL"),IF(AND([4]PREMIOS_MASTER!$BJ42&lt;&gt;"",[4]PREMIOS_MASTER!$BJ42&lt;&gt;0),[4]PREMIOS_MASTER!$BJ42,""),IF($A44="TOTAL",SUM(INDIRECT("AJ4:AJ"&amp;ROW()-1)),""))</f>
        <v/>
      </c>
      <c r="AK44" s="7" t="str">
        <f t="shared" ca="1" si="11"/>
        <v/>
      </c>
      <c r="AL44" s="7" t="str">
        <f ca="1">IF(AND($A44&lt;&gt;"",$A44&lt;&gt;"TOTAL"),IF(AND([4]PREMIOS_MASTER!$BM42&lt;&gt;"",[4]PREMIOS_MASTER!$BM42&lt;&gt;0),[4]PREMIOS_MASTER!$BM42,""),IF($A44="TOTAL",SUM(INDIRECT("AL4:AL"&amp;ROW()-1)),""))</f>
        <v/>
      </c>
      <c r="AM44" s="7" t="str">
        <f ca="1">IF(AND($A44&lt;&gt;"",$A44&lt;&gt;"TOTAL"),IF(AND([4]PREMIOS_MASTER!$BO42&lt;&gt;"",[4]PREMIOS_MASTER!$BO42&lt;&gt;0),[4]PREMIOS_MASTER!$BO42,""),IF($A44="TOTAL",SUM(INDIRECT("AM4:AM"&amp;ROW()-1)),""))</f>
        <v/>
      </c>
      <c r="AN44" s="7" t="str">
        <f t="shared" ca="1" si="12"/>
        <v/>
      </c>
      <c r="AO44" s="7" t="str">
        <f ca="1">IF(AND($A44&lt;&gt;"",$A44&lt;&gt;"TOTAL"),IF(AND([4]PREMIOS_MASTER!$BR42&lt;&gt;"",[4]PREMIOS_MASTER!$BR42&lt;&gt;0),[4]PREMIOS_MASTER!$BR42,""),IF($A44="TOTAL",SUM(INDIRECT("AO4:AO"&amp;ROW()-1)),""))</f>
        <v/>
      </c>
      <c r="AP44" s="7" t="str">
        <f ca="1">IF(AND($A44&lt;&gt;"",$A44&lt;&gt;"TOTAL"),IF(AND([4]PREMIOS_MASTER!$BT42&lt;&gt;"",[4]PREMIOS_MASTER!$BT42&lt;&gt;0),[4]PREMIOS_MASTER!$BT42,""),IF($A44="TOTAL",SUM(INDIRECT("AP4:AP"&amp;ROW()-1)),""))</f>
        <v/>
      </c>
      <c r="AQ44" s="7" t="str">
        <f t="shared" ca="1" si="13"/>
        <v/>
      </c>
      <c r="AR44" s="7" t="str">
        <f ca="1">IF(AND($A44&lt;&gt;"",$A44&lt;&gt;"TOTAL"),IF(AND([4]PREMIOS_MASTER!$BW42&lt;&gt;"",[4]PREMIOS_MASTER!$BW42&lt;&gt;0),[4]PREMIOS_MASTER!$BW42,""),IF($A44="TOTAL",SUM(INDIRECT("AR4:AR"&amp;ROW()-1)),""))</f>
        <v/>
      </c>
      <c r="AS44" s="7" t="str">
        <f ca="1">IF(AND($A44&lt;&gt;"",$A44&lt;&gt;"TOTAL"),IF(AND([4]PREMIOS_MASTER!$BY42&lt;&gt;"",[4]PREMIOS_MASTER!$BY42&lt;&gt;0),[4]PREMIOS_MASTER!$BY42,""),IF($A44="TOTAL",SUM(INDIRECT("AS4:AS"&amp;ROW()-1)),""))</f>
        <v/>
      </c>
      <c r="AT44" s="7" t="str">
        <f t="shared" ca="1" si="14"/>
        <v/>
      </c>
      <c r="AU44" s="7" t="str">
        <f ca="1">IF(AND($A44&lt;&gt;"",$A44&lt;&gt;"TOTAL"),IF(AND([4]PREMIOS_MASTER!$CB42&lt;&gt;"",[4]PREMIOS_MASTER!$CB42&lt;&gt;0),[4]PREMIOS_MASTER!$CB42,""),IF($A44="TOTAL",SUM(INDIRECT("AU4:AU"&amp;ROW()-1)),""))</f>
        <v/>
      </c>
      <c r="AV44" s="7" t="str">
        <f ca="1">IF(AND($A44&lt;&gt;"",$A44&lt;&gt;"TOTAL"),IF(AND([4]PREMIOS_MASTER!$CD42&lt;&gt;"",[4]PREMIOS_MASTER!$CD42&lt;&gt;0),[4]PREMIOS_MASTER!$CD42,""),IF($A44="TOTAL",SUM(INDIRECT("AV4:AV"&amp;ROW()-1)),""))</f>
        <v/>
      </c>
      <c r="AW44" s="7" t="str">
        <f t="shared" ca="1" si="15"/>
        <v/>
      </c>
      <c r="AX44" s="7" t="str">
        <f ca="1">IF(AND($A44&lt;&gt;"",$A44&lt;&gt;"TOTAL"),IF(AND([4]PREMIOS_MASTER!$CG42&lt;&gt;"",[4]PREMIOS_MASTER!$CG42&lt;&gt;0),[4]PREMIOS_MASTER!$CG42,""),IF($A44="TOTAL",SUM(INDIRECT("AX4:AX"&amp;ROW()-1)),""))</f>
        <v/>
      </c>
      <c r="AY44" s="7" t="str">
        <f ca="1">IF(AND($A44&lt;&gt;"",$A44&lt;&gt;"TOTAL"),IF(AND([4]PREMIOS_MASTER!$CI42&lt;&gt;"",[4]PREMIOS_MASTER!$CI42&lt;&gt;0),[4]PREMIOS_MASTER!$CI42,""),IF($A44="TOTAL",SUM(INDIRECT("AY4:AY"&amp;ROW()-1)),""))</f>
        <v/>
      </c>
      <c r="AZ44" s="7" t="str">
        <f t="shared" ca="1" si="16"/>
        <v/>
      </c>
      <c r="BA44" s="7" t="str">
        <f ca="1">IF(AND($A44&lt;&gt;"",$A44&lt;&gt;"TOTAL"),IF(AND([4]PREMIOS_MASTER!$CL42&lt;&gt;"",[4]PREMIOS_MASTER!$CL42&lt;&gt;0),[4]PREMIOS_MASTER!$CL42,""),IF($A44="TOTAL",SUM(INDIRECT("BA4:BA"&amp;ROW()-1)),""))</f>
        <v/>
      </c>
      <c r="BB44" s="7" t="str">
        <f ca="1">IF(AND($A44&lt;&gt;"",$A44&lt;&gt;"TOTAL"),IF(AND([4]PREMIOS_MASTER!$CN42&lt;&gt;"",[4]PREMIOS_MASTER!$CN42&lt;&gt;0),[4]PREMIOS_MASTER!$CN42,""),IF($A44="TOTAL",SUM(INDIRECT("BB4:BB"&amp;ROW()-1)),""))</f>
        <v/>
      </c>
      <c r="BC44" s="7" t="str">
        <f t="shared" ca="1" si="17"/>
        <v/>
      </c>
      <c r="BD44" s="7" t="str">
        <f ca="1">IF(AND($A44&lt;&gt;"",$A44&lt;&gt;"TOTAL"),IF(AND([4]PREMIOS_MASTER!$CQ42&lt;&gt;"",[4]PREMIOS_MASTER!$CQ42&lt;&gt;0),[4]PREMIOS_MASTER!$CQ42,""),IF($A44="TOTAL",SUM(INDIRECT("BD4:BD"&amp;ROW()-1)),""))</f>
        <v/>
      </c>
      <c r="BE44" s="7" t="str">
        <f ca="1">IF(AND($A44&lt;&gt;"",$A44&lt;&gt;"TOTAL"),IF(AND([4]PREMIOS_MASTER!$CS42&lt;&gt;"",[4]PREMIOS_MASTER!$CS42&lt;&gt;0),[4]PREMIOS_MASTER!$CS42,""),IF($A44="TOTAL",SUM(INDIRECT("BE4:BE"&amp;ROW()-1)),""))</f>
        <v/>
      </c>
      <c r="BF44" s="7" t="str">
        <f t="shared" ca="1" si="18"/>
        <v/>
      </c>
    </row>
    <row r="45" spans="1:58" x14ac:dyDescent="0.2">
      <c r="A45" s="12" t="str">
        <f>IF([4]PREMIOS_MASTER!$D43&lt;&gt;"",[4]PREMIOS_MASTER!$D43,IF(AND([4]PREMIOS_MASTER!$D43="",[4]PREMIOS_MASTER!$D44="",[4]PREMIOS_MASTER!$D42=""),"","TOTAL"))</f>
        <v/>
      </c>
      <c r="B45" s="7" t="str">
        <f ca="1">IF(AND($A45&lt;&gt;"",$A45&lt;&gt;"TOTAL"),IF(AND([4]PREMIOS_MASTER!$E43&lt;&gt;"",[4]PREMIOS_MASTER!$E43&lt;&gt;0),[4]PREMIOS_MASTER!$E43,""),IF($A45="TOTAL",SUM(INDIRECT("B4:B"&amp;ROW()-1)),""))</f>
        <v/>
      </c>
      <c r="C45" s="7" t="str">
        <f ca="1">IF(AND($A45&lt;&gt;"",$A45&lt;&gt;"TOTAL"),IF(AND([4]PREMIOS_MASTER!$G43&lt;&gt;"",[4]PREMIOS_MASTER!$G43&lt;&gt;0),[4]PREMIOS_MASTER!$G43,""),IF($A45="TOTAL",SUM(INDIRECT("C4:C"&amp;ROW()-1)),""))</f>
        <v/>
      </c>
      <c r="D45" s="7" t="str">
        <f t="shared" ca="1" si="0"/>
        <v/>
      </c>
      <c r="E45" s="7" t="str">
        <f ca="1">IF(AND($A45&lt;&gt;"",$A45&lt;&gt;"TOTAL"),IF(AND([4]PREMIOS_MASTER!$J43&lt;&gt;"",[4]PREMIOS_MASTER!$J43&lt;&gt;0),[4]PREMIOS_MASTER!$J43,""),IF($A45="TOTAL",SUM(INDIRECT("E4:E"&amp;ROW()-1)),""))</f>
        <v/>
      </c>
      <c r="F45" s="7" t="str">
        <f ca="1">IF(AND($A45&lt;&gt;"",$A45&lt;&gt;"TOTAL"),IF(AND([4]PREMIOS_MASTER!$L43&lt;&gt;"",[4]PREMIOS_MASTER!$L43&lt;&gt;0),[4]PREMIOS_MASTER!$L43,""),IF($A45="TOTAL",SUM(INDIRECT("F4:F"&amp;ROW()-1)),""))</f>
        <v/>
      </c>
      <c r="G45" s="7" t="str">
        <f t="shared" ca="1" si="1"/>
        <v/>
      </c>
      <c r="H45" s="7" t="str">
        <f ca="1">IF(AND($A45&lt;&gt;"",$A45&lt;&gt;"TOTAL"),IF(AND([4]PREMIOS_MASTER!$O43&lt;&gt;"",[4]PREMIOS_MASTER!$O43&lt;&gt;0),[4]PREMIOS_MASTER!$O43,""),IF($A45="TOTAL",SUM(INDIRECT("H4:H"&amp;ROW()-1)),""))</f>
        <v/>
      </c>
      <c r="I45" s="7" t="str">
        <f ca="1">IF(AND($A45&lt;&gt;"",$A45&lt;&gt;"TOTAL"),IF(AND([4]PREMIOS_MASTER!$Q43&lt;&gt;"",[4]PREMIOS_MASTER!$Q43&lt;&gt;0),[4]PREMIOS_MASTER!$Q43,""),IF($A45="TOTAL",SUM(INDIRECT("I4:I"&amp;ROW()-1)),""))</f>
        <v/>
      </c>
      <c r="J45" s="7" t="str">
        <f t="shared" ca="1" si="2"/>
        <v/>
      </c>
      <c r="K45" s="7" t="str">
        <f ca="1">IF(AND($A45&lt;&gt;"",$A45&lt;&gt;"TOTAL"),IF(AND([4]PREMIOS_MASTER!$T43&lt;&gt;"",[4]PREMIOS_MASTER!$T43&lt;&gt;0),[4]PREMIOS_MASTER!$T43,""),IF($A45="TOTAL",SUM(INDIRECT("K4:K"&amp;ROW()-1)),""))</f>
        <v/>
      </c>
      <c r="L45" s="7" t="str">
        <f ca="1">IF(AND($A45&lt;&gt;"",$A45&lt;&gt;"TOTAL"),IF(AND([4]PREMIOS_MASTER!$V43&lt;&gt;"",[4]PREMIOS_MASTER!$V43&lt;&gt;0),[4]PREMIOS_MASTER!$V43,""),IF($A45="TOTAL",SUM(INDIRECT("L4:L"&amp;ROW()-1)),""))</f>
        <v/>
      </c>
      <c r="M45" s="7" t="str">
        <f t="shared" ca="1" si="3"/>
        <v/>
      </c>
      <c r="N45" s="7" t="str">
        <f ca="1">IF(AND($A45&lt;&gt;"",$A45&lt;&gt;"TOTAL"),IF(AND([4]PREMIOS_MASTER!$Y43&lt;&gt;"",[4]PREMIOS_MASTER!$Y43&lt;&gt;0),[4]PREMIOS_MASTER!$Y43,""),IF($A45="TOTAL",SUM(INDIRECT("N4:N"&amp;ROW()-1)),""))</f>
        <v/>
      </c>
      <c r="O45" s="7" t="str">
        <f ca="1">IF(AND($A45&lt;&gt;"",$A45&lt;&gt;"TOTAL"),IF(AND([4]PREMIOS_MASTER!$AA43&lt;&gt;"",[4]PREMIOS_MASTER!$AA43&lt;&gt;0),[4]PREMIOS_MASTER!$AA43,""),IF($A45="TOTAL",SUM(INDIRECT("O4:O"&amp;ROW()-1)),""))</f>
        <v/>
      </c>
      <c r="P45" s="7" t="str">
        <f t="shared" ca="1" si="4"/>
        <v/>
      </c>
      <c r="Q45" s="7" t="str">
        <f ca="1">IF(AND($A45&lt;&gt;"",$A45&lt;&gt;"TOTAL"),IF(AND([4]PREMIOS_MASTER!$AD43&lt;&gt;"",[4]PREMIOS_MASTER!$AD43&lt;&gt;0),[4]PREMIOS_MASTER!$AD43,""),IF($A45="TOTAL",SUM(INDIRECT("Q4:Q"&amp;ROW()-1)),""))</f>
        <v/>
      </c>
      <c r="R45" s="7" t="str">
        <f ca="1">IF(AND($A45&lt;&gt;"",$A45&lt;&gt;"TOTAL"),IF(AND([4]PREMIOS_MASTER!$AF43&lt;&gt;"",[4]PREMIOS_MASTER!$AF43&lt;&gt;0),[4]PREMIOS_MASTER!$AF43,""),IF($A45="TOTAL",SUM(INDIRECT("R4:R"&amp;ROW()-1)),""))</f>
        <v/>
      </c>
      <c r="S45" s="7" t="str">
        <f t="shared" ca="1" si="5"/>
        <v/>
      </c>
      <c r="T45" s="7" t="str">
        <f ca="1">IF(AND($A45&lt;&gt;"",$A45&lt;&gt;"TOTAL"),IF(AND([4]PREMIOS_MASTER!$AI43&lt;&gt;"",[4]PREMIOS_MASTER!$AI43&lt;&gt;0),[4]PREMIOS_MASTER!$AI43,""),IF($A45="TOTAL",SUM(INDIRECT("T4:T"&amp;ROW()-1)),""))</f>
        <v/>
      </c>
      <c r="U45" s="7" t="str">
        <f ca="1">IF(AND($A45&lt;&gt;"",$A45&lt;&gt;"TOTAL"),IF(AND([4]PREMIOS_MASTER!$AK43&lt;&gt;"",[4]PREMIOS_MASTER!$AK43&lt;&gt;0),[4]PREMIOS_MASTER!$AK43,""),IF($A45="TOTAL",SUM(INDIRECT("U4:U"&amp;ROW()-1)),""))</f>
        <v/>
      </c>
      <c r="V45" s="7" t="str">
        <f t="shared" ca="1" si="6"/>
        <v/>
      </c>
      <c r="W45" s="7" t="str">
        <f ca="1">IF(AND($A45&lt;&gt;"",$A45&lt;&gt;"TOTAL"),IF(AND([4]PREMIOS_MASTER!$AN43&lt;&gt;"",[4]PREMIOS_MASTER!$AN43&lt;&gt;0),[4]PREMIOS_MASTER!$AN43,""),IF($A45="TOTAL",SUM(INDIRECT("W4:W"&amp;ROW()-1)),""))</f>
        <v/>
      </c>
      <c r="X45" s="7" t="str">
        <f ca="1">IF(AND($A45&lt;&gt;"",$A45&lt;&gt;"TOTAL"),IF(AND([4]PREMIOS_MASTER!$AP43&lt;&gt;"",[4]PREMIOS_MASTER!$AP43&lt;&gt;0),[4]PREMIOS_MASTER!$AP43,""),IF($A45="TOTAL",SUM(INDIRECT("X4:X"&amp;ROW()-1)),""))</f>
        <v/>
      </c>
      <c r="Y45" s="7" t="str">
        <f t="shared" ca="1" si="7"/>
        <v/>
      </c>
      <c r="Z45" s="7" t="str">
        <f ca="1">IF(AND($A45&lt;&gt;"",$A45&lt;&gt;"TOTAL"),IF(AND([4]PREMIOS_MASTER!$AS43&lt;&gt;"",[4]PREMIOS_MASTER!$AS43&lt;&gt;0),[4]PREMIOS_MASTER!$AS43,""),IF($A45="TOTAL",SUM(INDIRECT("Z4:Z"&amp;ROW()-1)),""))</f>
        <v/>
      </c>
      <c r="AA45" s="7" t="str">
        <f ca="1">IF(AND($A45&lt;&gt;"",$A45&lt;&gt;"TOTAL"),IF(AND([4]PREMIOS_MASTER!$AU43&lt;&gt;"",[4]PREMIOS_MASTER!$AU43&lt;&gt;0),[4]PREMIOS_MASTER!$AU43,""),IF($A45="TOTAL",SUM(INDIRECT("AA4:AA"&amp;ROW()-1)),""))</f>
        <v/>
      </c>
      <c r="AB45" s="7" t="str">
        <f t="shared" ca="1" si="8"/>
        <v/>
      </c>
      <c r="AC45" s="7" t="str">
        <f ca="1">IF(AND($A45&lt;&gt;"",$A45&lt;&gt;"TOTAL"),IF(AND([4]PREMIOS_MASTER!$AX43&lt;&gt;"",[4]PREMIOS_MASTER!$AX43&lt;&gt;0),[4]PREMIOS_MASTER!$AX43,""),IF($A45="TOTAL",SUM(INDIRECT("AC4:AC"&amp;ROW()-1)),""))</f>
        <v/>
      </c>
      <c r="AD45" s="7" t="str">
        <f ca="1">IF(AND($A45&lt;&gt;"",$A45&lt;&gt;"TOTAL"),IF(AND([4]PREMIOS_MASTER!$AZ43&lt;&gt;"",[4]PREMIOS_MASTER!$AZ43&lt;&gt;0),[4]PREMIOS_MASTER!$AZ43,""),IF($A45="TOTAL",SUM(INDIRECT("AD4:AD"&amp;ROW()-1)),""))</f>
        <v/>
      </c>
      <c r="AE45" s="7" t="str">
        <f t="shared" ca="1" si="9"/>
        <v/>
      </c>
      <c r="AF45" s="7" t="str">
        <f ca="1">IF(AND($A45&lt;&gt;"",$A45&lt;&gt;"TOTAL"),IF(AND([4]PREMIOS_MASTER!$BC43&lt;&gt;"",[4]PREMIOS_MASTER!$BC43&lt;&gt;0),[4]PREMIOS_MASTER!$BC43,""),IF($A45="TOTAL",SUM(INDIRECT("AF4:AF"&amp;ROW()-1)),""))</f>
        <v/>
      </c>
      <c r="AG45" s="7" t="str">
        <f ca="1">IF(AND($A45&lt;&gt;"",$A45&lt;&gt;"TOTAL"),IF(AND([4]PREMIOS_MASTER!$BE43&lt;&gt;"",[4]PREMIOS_MASTER!$BE43&lt;&gt;0),[4]PREMIOS_MASTER!$BE43,""),IF($A45="TOTAL",SUM(INDIRECT("AG4:AG"&amp;ROW()-1)),""))</f>
        <v/>
      </c>
      <c r="AH45" s="7" t="str">
        <f t="shared" ca="1" si="10"/>
        <v/>
      </c>
      <c r="AI45" s="7" t="str">
        <f ca="1">IF(AND($A45&lt;&gt;"",$A45&lt;&gt;"TOTAL"),IF(AND([4]PREMIOS_MASTER!$BH43&lt;&gt;"",[4]PREMIOS_MASTER!$BH43&lt;&gt;0),[4]PREMIOS_MASTER!$BH43,""),IF($A45="TOTAL",SUM(INDIRECT("AI4:AI"&amp;ROW()-1)),""))</f>
        <v/>
      </c>
      <c r="AJ45" s="7" t="str">
        <f ca="1">IF(AND($A45&lt;&gt;"",$A45&lt;&gt;"TOTAL"),IF(AND([4]PREMIOS_MASTER!$BJ43&lt;&gt;"",[4]PREMIOS_MASTER!$BJ43&lt;&gt;0),[4]PREMIOS_MASTER!$BJ43,""),IF($A45="TOTAL",SUM(INDIRECT("AJ4:AJ"&amp;ROW()-1)),""))</f>
        <v/>
      </c>
      <c r="AK45" s="7" t="str">
        <f t="shared" ca="1" si="11"/>
        <v/>
      </c>
      <c r="AL45" s="7" t="str">
        <f ca="1">IF(AND($A45&lt;&gt;"",$A45&lt;&gt;"TOTAL"),IF(AND([4]PREMIOS_MASTER!$BM43&lt;&gt;"",[4]PREMIOS_MASTER!$BM43&lt;&gt;0),[4]PREMIOS_MASTER!$BM43,""),IF($A45="TOTAL",SUM(INDIRECT("AL4:AL"&amp;ROW()-1)),""))</f>
        <v/>
      </c>
      <c r="AM45" s="7" t="str">
        <f ca="1">IF(AND($A45&lt;&gt;"",$A45&lt;&gt;"TOTAL"),IF(AND([4]PREMIOS_MASTER!$BO43&lt;&gt;"",[4]PREMIOS_MASTER!$BO43&lt;&gt;0),[4]PREMIOS_MASTER!$BO43,""),IF($A45="TOTAL",SUM(INDIRECT("AM4:AM"&amp;ROW()-1)),""))</f>
        <v/>
      </c>
      <c r="AN45" s="7" t="str">
        <f t="shared" ca="1" si="12"/>
        <v/>
      </c>
      <c r="AO45" s="7" t="str">
        <f ca="1">IF(AND($A45&lt;&gt;"",$A45&lt;&gt;"TOTAL"),IF(AND([4]PREMIOS_MASTER!$BR43&lt;&gt;"",[4]PREMIOS_MASTER!$BR43&lt;&gt;0),[4]PREMIOS_MASTER!$BR43,""),IF($A45="TOTAL",SUM(INDIRECT("AO4:AO"&amp;ROW()-1)),""))</f>
        <v/>
      </c>
      <c r="AP45" s="7" t="str">
        <f ca="1">IF(AND($A45&lt;&gt;"",$A45&lt;&gt;"TOTAL"),IF(AND([4]PREMIOS_MASTER!$BT43&lt;&gt;"",[4]PREMIOS_MASTER!$BT43&lt;&gt;0),[4]PREMIOS_MASTER!$BT43,""),IF($A45="TOTAL",SUM(INDIRECT("AP4:AP"&amp;ROW()-1)),""))</f>
        <v/>
      </c>
      <c r="AQ45" s="7" t="str">
        <f t="shared" ca="1" si="13"/>
        <v/>
      </c>
      <c r="AR45" s="7" t="str">
        <f ca="1">IF(AND($A45&lt;&gt;"",$A45&lt;&gt;"TOTAL"),IF(AND([4]PREMIOS_MASTER!$BW43&lt;&gt;"",[4]PREMIOS_MASTER!$BW43&lt;&gt;0),[4]PREMIOS_MASTER!$BW43,""),IF($A45="TOTAL",SUM(INDIRECT("AR4:AR"&amp;ROW()-1)),""))</f>
        <v/>
      </c>
      <c r="AS45" s="7" t="str">
        <f ca="1">IF(AND($A45&lt;&gt;"",$A45&lt;&gt;"TOTAL"),IF(AND([4]PREMIOS_MASTER!$BY43&lt;&gt;"",[4]PREMIOS_MASTER!$BY43&lt;&gt;0),[4]PREMIOS_MASTER!$BY43,""),IF($A45="TOTAL",SUM(INDIRECT("AS4:AS"&amp;ROW()-1)),""))</f>
        <v/>
      </c>
      <c r="AT45" s="7" t="str">
        <f t="shared" ca="1" si="14"/>
        <v/>
      </c>
      <c r="AU45" s="7" t="str">
        <f ca="1">IF(AND($A45&lt;&gt;"",$A45&lt;&gt;"TOTAL"),IF(AND([4]PREMIOS_MASTER!$CB43&lt;&gt;"",[4]PREMIOS_MASTER!$CB43&lt;&gt;0),[4]PREMIOS_MASTER!$CB43,""),IF($A45="TOTAL",SUM(INDIRECT("AU4:AU"&amp;ROW()-1)),""))</f>
        <v/>
      </c>
      <c r="AV45" s="7" t="str">
        <f ca="1">IF(AND($A45&lt;&gt;"",$A45&lt;&gt;"TOTAL"),IF(AND([4]PREMIOS_MASTER!$CD43&lt;&gt;"",[4]PREMIOS_MASTER!$CD43&lt;&gt;0),[4]PREMIOS_MASTER!$CD43,""),IF($A45="TOTAL",SUM(INDIRECT("AV4:AV"&amp;ROW()-1)),""))</f>
        <v/>
      </c>
      <c r="AW45" s="7" t="str">
        <f t="shared" ca="1" si="15"/>
        <v/>
      </c>
      <c r="AX45" s="7" t="str">
        <f ca="1">IF(AND($A45&lt;&gt;"",$A45&lt;&gt;"TOTAL"),IF(AND([4]PREMIOS_MASTER!$CG43&lt;&gt;"",[4]PREMIOS_MASTER!$CG43&lt;&gt;0),[4]PREMIOS_MASTER!$CG43,""),IF($A45="TOTAL",SUM(INDIRECT("AX4:AX"&amp;ROW()-1)),""))</f>
        <v/>
      </c>
      <c r="AY45" s="7" t="str">
        <f ca="1">IF(AND($A45&lt;&gt;"",$A45&lt;&gt;"TOTAL"),IF(AND([4]PREMIOS_MASTER!$CI43&lt;&gt;"",[4]PREMIOS_MASTER!$CI43&lt;&gt;0),[4]PREMIOS_MASTER!$CI43,""),IF($A45="TOTAL",SUM(INDIRECT("AY4:AY"&amp;ROW()-1)),""))</f>
        <v/>
      </c>
      <c r="AZ45" s="7" t="str">
        <f t="shared" ca="1" si="16"/>
        <v/>
      </c>
      <c r="BA45" s="7" t="str">
        <f ca="1">IF(AND($A45&lt;&gt;"",$A45&lt;&gt;"TOTAL"),IF(AND([4]PREMIOS_MASTER!$CL43&lt;&gt;"",[4]PREMIOS_MASTER!$CL43&lt;&gt;0),[4]PREMIOS_MASTER!$CL43,""),IF($A45="TOTAL",SUM(INDIRECT("BA4:BA"&amp;ROW()-1)),""))</f>
        <v/>
      </c>
      <c r="BB45" s="7" t="str">
        <f ca="1">IF(AND($A45&lt;&gt;"",$A45&lt;&gt;"TOTAL"),IF(AND([4]PREMIOS_MASTER!$CN43&lt;&gt;"",[4]PREMIOS_MASTER!$CN43&lt;&gt;0),[4]PREMIOS_MASTER!$CN43,""),IF($A45="TOTAL",SUM(INDIRECT("BB4:BB"&amp;ROW()-1)),""))</f>
        <v/>
      </c>
      <c r="BC45" s="7" t="str">
        <f t="shared" ca="1" si="17"/>
        <v/>
      </c>
      <c r="BD45" s="7" t="str">
        <f ca="1">IF(AND($A45&lt;&gt;"",$A45&lt;&gt;"TOTAL"),IF(AND([4]PREMIOS_MASTER!$CQ43&lt;&gt;"",[4]PREMIOS_MASTER!$CQ43&lt;&gt;0),[4]PREMIOS_MASTER!$CQ43,""),IF($A45="TOTAL",SUM(INDIRECT("BD4:BD"&amp;ROW()-1)),""))</f>
        <v/>
      </c>
      <c r="BE45" s="7" t="str">
        <f ca="1">IF(AND($A45&lt;&gt;"",$A45&lt;&gt;"TOTAL"),IF(AND([4]PREMIOS_MASTER!$CS43&lt;&gt;"",[4]PREMIOS_MASTER!$CS43&lt;&gt;0),[4]PREMIOS_MASTER!$CS43,""),IF($A45="TOTAL",SUM(INDIRECT("BE4:BE"&amp;ROW()-1)),""))</f>
        <v/>
      </c>
      <c r="BF45" s="7" t="str">
        <f t="shared" ca="1" si="18"/>
        <v/>
      </c>
    </row>
    <row r="46" spans="1:58" x14ac:dyDescent="0.2">
      <c r="A46" s="12" t="str">
        <f>IF([4]PREMIOS_MASTER!$D44&lt;&gt;"",[4]PREMIOS_MASTER!$D44,IF(AND([4]PREMIOS_MASTER!$D44="",[4]PREMIOS_MASTER!$D45="",[4]PREMIOS_MASTER!$D43=""),"","TOTAL"))</f>
        <v/>
      </c>
      <c r="B46" s="7" t="str">
        <f ca="1">IF(AND($A46&lt;&gt;"",$A46&lt;&gt;"TOTAL"),IF(AND([4]PREMIOS_MASTER!$E44&lt;&gt;"",[4]PREMIOS_MASTER!$E44&lt;&gt;0),[4]PREMIOS_MASTER!$E44,""),IF($A46="TOTAL",SUM(INDIRECT("B4:B"&amp;ROW()-1)),""))</f>
        <v/>
      </c>
      <c r="C46" s="7" t="str">
        <f ca="1">IF(AND($A46&lt;&gt;"",$A46&lt;&gt;"TOTAL"),IF(AND([4]PREMIOS_MASTER!$G44&lt;&gt;"",[4]PREMIOS_MASTER!$G44&lt;&gt;0),[4]PREMIOS_MASTER!$G44,""),IF($A46="TOTAL",SUM(INDIRECT("C4:C"&amp;ROW()-1)),""))</f>
        <v/>
      </c>
      <c r="D46" s="7" t="str">
        <f t="shared" ca="1" si="0"/>
        <v/>
      </c>
      <c r="E46" s="7" t="str">
        <f ca="1">IF(AND($A46&lt;&gt;"",$A46&lt;&gt;"TOTAL"),IF(AND([4]PREMIOS_MASTER!$J44&lt;&gt;"",[4]PREMIOS_MASTER!$J44&lt;&gt;0),[4]PREMIOS_MASTER!$J44,""),IF($A46="TOTAL",SUM(INDIRECT("E4:E"&amp;ROW()-1)),""))</f>
        <v/>
      </c>
      <c r="F46" s="7" t="str">
        <f ca="1">IF(AND($A46&lt;&gt;"",$A46&lt;&gt;"TOTAL"),IF(AND([4]PREMIOS_MASTER!$L44&lt;&gt;"",[4]PREMIOS_MASTER!$L44&lt;&gt;0),[4]PREMIOS_MASTER!$L44,""),IF($A46="TOTAL",SUM(INDIRECT("F4:F"&amp;ROW()-1)),""))</f>
        <v/>
      </c>
      <c r="G46" s="7" t="str">
        <f t="shared" ca="1" si="1"/>
        <v/>
      </c>
      <c r="H46" s="7" t="str">
        <f ca="1">IF(AND($A46&lt;&gt;"",$A46&lt;&gt;"TOTAL"),IF(AND([4]PREMIOS_MASTER!$O44&lt;&gt;"",[4]PREMIOS_MASTER!$O44&lt;&gt;0),[4]PREMIOS_MASTER!$O44,""),IF($A46="TOTAL",SUM(INDIRECT("H4:H"&amp;ROW()-1)),""))</f>
        <v/>
      </c>
      <c r="I46" s="7" t="str">
        <f ca="1">IF(AND($A46&lt;&gt;"",$A46&lt;&gt;"TOTAL"),IF(AND([4]PREMIOS_MASTER!$Q44&lt;&gt;"",[4]PREMIOS_MASTER!$Q44&lt;&gt;0),[4]PREMIOS_MASTER!$Q44,""),IF($A46="TOTAL",SUM(INDIRECT("I4:I"&amp;ROW()-1)),""))</f>
        <v/>
      </c>
      <c r="J46" s="7" t="str">
        <f t="shared" ca="1" si="2"/>
        <v/>
      </c>
      <c r="K46" s="7" t="str">
        <f ca="1">IF(AND($A46&lt;&gt;"",$A46&lt;&gt;"TOTAL"),IF(AND([4]PREMIOS_MASTER!$T44&lt;&gt;"",[4]PREMIOS_MASTER!$T44&lt;&gt;0),[4]PREMIOS_MASTER!$T44,""),IF($A46="TOTAL",SUM(INDIRECT("K4:K"&amp;ROW()-1)),""))</f>
        <v/>
      </c>
      <c r="L46" s="7" t="str">
        <f ca="1">IF(AND($A46&lt;&gt;"",$A46&lt;&gt;"TOTAL"),IF(AND([4]PREMIOS_MASTER!$V44&lt;&gt;"",[4]PREMIOS_MASTER!$V44&lt;&gt;0),[4]PREMIOS_MASTER!$V44,""),IF($A46="TOTAL",SUM(INDIRECT("L4:L"&amp;ROW()-1)),""))</f>
        <v/>
      </c>
      <c r="M46" s="7" t="str">
        <f t="shared" ca="1" si="3"/>
        <v/>
      </c>
      <c r="N46" s="7" t="str">
        <f ca="1">IF(AND($A46&lt;&gt;"",$A46&lt;&gt;"TOTAL"),IF(AND([4]PREMIOS_MASTER!$Y44&lt;&gt;"",[4]PREMIOS_MASTER!$Y44&lt;&gt;0),[4]PREMIOS_MASTER!$Y44,""),IF($A46="TOTAL",SUM(INDIRECT("N4:N"&amp;ROW()-1)),""))</f>
        <v/>
      </c>
      <c r="O46" s="7" t="str">
        <f ca="1">IF(AND($A46&lt;&gt;"",$A46&lt;&gt;"TOTAL"),IF(AND([4]PREMIOS_MASTER!$AA44&lt;&gt;"",[4]PREMIOS_MASTER!$AA44&lt;&gt;0),[4]PREMIOS_MASTER!$AA44,""),IF($A46="TOTAL",SUM(INDIRECT("O4:O"&amp;ROW()-1)),""))</f>
        <v/>
      </c>
      <c r="P46" s="7" t="str">
        <f t="shared" ca="1" si="4"/>
        <v/>
      </c>
      <c r="Q46" s="7" t="str">
        <f ca="1">IF(AND($A46&lt;&gt;"",$A46&lt;&gt;"TOTAL"),IF(AND([4]PREMIOS_MASTER!$AD44&lt;&gt;"",[4]PREMIOS_MASTER!$AD44&lt;&gt;0),[4]PREMIOS_MASTER!$AD44,""),IF($A46="TOTAL",SUM(INDIRECT("Q4:Q"&amp;ROW()-1)),""))</f>
        <v/>
      </c>
      <c r="R46" s="7" t="str">
        <f ca="1">IF(AND($A46&lt;&gt;"",$A46&lt;&gt;"TOTAL"),IF(AND([4]PREMIOS_MASTER!$AF44&lt;&gt;"",[4]PREMIOS_MASTER!$AF44&lt;&gt;0),[4]PREMIOS_MASTER!$AF44,""),IF($A46="TOTAL",SUM(INDIRECT("R4:R"&amp;ROW()-1)),""))</f>
        <v/>
      </c>
      <c r="S46" s="7" t="str">
        <f t="shared" ca="1" si="5"/>
        <v/>
      </c>
      <c r="T46" s="7" t="str">
        <f ca="1">IF(AND($A46&lt;&gt;"",$A46&lt;&gt;"TOTAL"),IF(AND([4]PREMIOS_MASTER!$AI44&lt;&gt;"",[4]PREMIOS_MASTER!$AI44&lt;&gt;0),[4]PREMIOS_MASTER!$AI44,""),IF($A46="TOTAL",SUM(INDIRECT("T4:T"&amp;ROW()-1)),""))</f>
        <v/>
      </c>
      <c r="U46" s="7" t="str">
        <f ca="1">IF(AND($A46&lt;&gt;"",$A46&lt;&gt;"TOTAL"),IF(AND([4]PREMIOS_MASTER!$AK44&lt;&gt;"",[4]PREMIOS_MASTER!$AK44&lt;&gt;0),[4]PREMIOS_MASTER!$AK44,""),IF($A46="TOTAL",SUM(INDIRECT("U4:U"&amp;ROW()-1)),""))</f>
        <v/>
      </c>
      <c r="V46" s="7" t="str">
        <f t="shared" ca="1" si="6"/>
        <v/>
      </c>
      <c r="W46" s="7" t="str">
        <f ca="1">IF(AND($A46&lt;&gt;"",$A46&lt;&gt;"TOTAL"),IF(AND([4]PREMIOS_MASTER!$AN44&lt;&gt;"",[4]PREMIOS_MASTER!$AN44&lt;&gt;0),[4]PREMIOS_MASTER!$AN44,""),IF($A46="TOTAL",SUM(INDIRECT("W4:W"&amp;ROW()-1)),""))</f>
        <v/>
      </c>
      <c r="X46" s="7" t="str">
        <f ca="1">IF(AND($A46&lt;&gt;"",$A46&lt;&gt;"TOTAL"),IF(AND([4]PREMIOS_MASTER!$AP44&lt;&gt;"",[4]PREMIOS_MASTER!$AP44&lt;&gt;0),[4]PREMIOS_MASTER!$AP44,""),IF($A46="TOTAL",SUM(INDIRECT("X4:X"&amp;ROW()-1)),""))</f>
        <v/>
      </c>
      <c r="Y46" s="7" t="str">
        <f t="shared" ca="1" si="7"/>
        <v/>
      </c>
      <c r="Z46" s="7" t="str">
        <f ca="1">IF(AND($A46&lt;&gt;"",$A46&lt;&gt;"TOTAL"),IF(AND([4]PREMIOS_MASTER!$AS44&lt;&gt;"",[4]PREMIOS_MASTER!$AS44&lt;&gt;0),[4]PREMIOS_MASTER!$AS44,""),IF($A46="TOTAL",SUM(INDIRECT("Z4:Z"&amp;ROW()-1)),""))</f>
        <v/>
      </c>
      <c r="AA46" s="7" t="str">
        <f ca="1">IF(AND($A46&lt;&gt;"",$A46&lt;&gt;"TOTAL"),IF(AND([4]PREMIOS_MASTER!$AU44&lt;&gt;"",[4]PREMIOS_MASTER!$AU44&lt;&gt;0),[4]PREMIOS_MASTER!$AU44,""),IF($A46="TOTAL",SUM(INDIRECT("AA4:AA"&amp;ROW()-1)),""))</f>
        <v/>
      </c>
      <c r="AB46" s="7" t="str">
        <f t="shared" ca="1" si="8"/>
        <v/>
      </c>
      <c r="AC46" s="7" t="str">
        <f ca="1">IF(AND($A46&lt;&gt;"",$A46&lt;&gt;"TOTAL"),IF(AND([4]PREMIOS_MASTER!$AX44&lt;&gt;"",[4]PREMIOS_MASTER!$AX44&lt;&gt;0),[4]PREMIOS_MASTER!$AX44,""),IF($A46="TOTAL",SUM(INDIRECT("AC4:AC"&amp;ROW()-1)),""))</f>
        <v/>
      </c>
      <c r="AD46" s="7" t="str">
        <f ca="1">IF(AND($A46&lt;&gt;"",$A46&lt;&gt;"TOTAL"),IF(AND([4]PREMIOS_MASTER!$AZ44&lt;&gt;"",[4]PREMIOS_MASTER!$AZ44&lt;&gt;0),[4]PREMIOS_MASTER!$AZ44,""),IF($A46="TOTAL",SUM(INDIRECT("AD4:AD"&amp;ROW()-1)),""))</f>
        <v/>
      </c>
      <c r="AE46" s="7" t="str">
        <f t="shared" ca="1" si="9"/>
        <v/>
      </c>
      <c r="AF46" s="7" t="str">
        <f ca="1">IF(AND($A46&lt;&gt;"",$A46&lt;&gt;"TOTAL"),IF(AND([4]PREMIOS_MASTER!$BC44&lt;&gt;"",[4]PREMIOS_MASTER!$BC44&lt;&gt;0),[4]PREMIOS_MASTER!$BC44,""),IF($A46="TOTAL",SUM(INDIRECT("AF4:AF"&amp;ROW()-1)),""))</f>
        <v/>
      </c>
      <c r="AG46" s="7" t="str">
        <f ca="1">IF(AND($A46&lt;&gt;"",$A46&lt;&gt;"TOTAL"),IF(AND([4]PREMIOS_MASTER!$BE44&lt;&gt;"",[4]PREMIOS_MASTER!$BE44&lt;&gt;0),[4]PREMIOS_MASTER!$BE44,""),IF($A46="TOTAL",SUM(INDIRECT("AG4:AG"&amp;ROW()-1)),""))</f>
        <v/>
      </c>
      <c r="AH46" s="7" t="str">
        <f t="shared" ca="1" si="10"/>
        <v/>
      </c>
      <c r="AI46" s="7" t="str">
        <f ca="1">IF(AND($A46&lt;&gt;"",$A46&lt;&gt;"TOTAL"),IF(AND([4]PREMIOS_MASTER!$BH44&lt;&gt;"",[4]PREMIOS_MASTER!$BH44&lt;&gt;0),[4]PREMIOS_MASTER!$BH44,""),IF($A46="TOTAL",SUM(INDIRECT("AI4:AI"&amp;ROW()-1)),""))</f>
        <v/>
      </c>
      <c r="AJ46" s="7" t="str">
        <f ca="1">IF(AND($A46&lt;&gt;"",$A46&lt;&gt;"TOTAL"),IF(AND([4]PREMIOS_MASTER!$BJ44&lt;&gt;"",[4]PREMIOS_MASTER!$BJ44&lt;&gt;0),[4]PREMIOS_MASTER!$BJ44,""),IF($A46="TOTAL",SUM(INDIRECT("AJ4:AJ"&amp;ROW()-1)),""))</f>
        <v/>
      </c>
      <c r="AK46" s="7" t="str">
        <f t="shared" ca="1" si="11"/>
        <v/>
      </c>
      <c r="AL46" s="7" t="str">
        <f ca="1">IF(AND($A46&lt;&gt;"",$A46&lt;&gt;"TOTAL"),IF(AND([4]PREMIOS_MASTER!$BM44&lt;&gt;"",[4]PREMIOS_MASTER!$BM44&lt;&gt;0),[4]PREMIOS_MASTER!$BM44,""),IF($A46="TOTAL",SUM(INDIRECT("AL4:AL"&amp;ROW()-1)),""))</f>
        <v/>
      </c>
      <c r="AM46" s="7" t="str">
        <f ca="1">IF(AND($A46&lt;&gt;"",$A46&lt;&gt;"TOTAL"),IF(AND([4]PREMIOS_MASTER!$BO44&lt;&gt;"",[4]PREMIOS_MASTER!$BO44&lt;&gt;0),[4]PREMIOS_MASTER!$BO44,""),IF($A46="TOTAL",SUM(INDIRECT("AM4:AM"&amp;ROW()-1)),""))</f>
        <v/>
      </c>
      <c r="AN46" s="7" t="str">
        <f t="shared" ca="1" si="12"/>
        <v/>
      </c>
      <c r="AO46" s="7" t="str">
        <f ca="1">IF(AND($A46&lt;&gt;"",$A46&lt;&gt;"TOTAL"),IF(AND([4]PREMIOS_MASTER!$BR44&lt;&gt;"",[4]PREMIOS_MASTER!$BR44&lt;&gt;0),[4]PREMIOS_MASTER!$BR44,""),IF($A46="TOTAL",SUM(INDIRECT("AO4:AO"&amp;ROW()-1)),""))</f>
        <v/>
      </c>
      <c r="AP46" s="7" t="str">
        <f ca="1">IF(AND($A46&lt;&gt;"",$A46&lt;&gt;"TOTAL"),IF(AND([4]PREMIOS_MASTER!$BT44&lt;&gt;"",[4]PREMIOS_MASTER!$BT44&lt;&gt;0),[4]PREMIOS_MASTER!$BT44,""),IF($A46="TOTAL",SUM(INDIRECT("AP4:AP"&amp;ROW()-1)),""))</f>
        <v/>
      </c>
      <c r="AQ46" s="7" t="str">
        <f t="shared" ca="1" si="13"/>
        <v/>
      </c>
      <c r="AR46" s="7" t="str">
        <f ca="1">IF(AND($A46&lt;&gt;"",$A46&lt;&gt;"TOTAL"),IF(AND([4]PREMIOS_MASTER!$BW44&lt;&gt;"",[4]PREMIOS_MASTER!$BW44&lt;&gt;0),[4]PREMIOS_MASTER!$BW44,""),IF($A46="TOTAL",SUM(INDIRECT("AR4:AR"&amp;ROW()-1)),""))</f>
        <v/>
      </c>
      <c r="AS46" s="7" t="str">
        <f ca="1">IF(AND($A46&lt;&gt;"",$A46&lt;&gt;"TOTAL"),IF(AND([4]PREMIOS_MASTER!$BY44&lt;&gt;"",[4]PREMIOS_MASTER!$BY44&lt;&gt;0),[4]PREMIOS_MASTER!$BY44,""),IF($A46="TOTAL",SUM(INDIRECT("AS4:AS"&amp;ROW()-1)),""))</f>
        <v/>
      </c>
      <c r="AT46" s="7" t="str">
        <f t="shared" ca="1" si="14"/>
        <v/>
      </c>
      <c r="AU46" s="7" t="str">
        <f ca="1">IF(AND($A46&lt;&gt;"",$A46&lt;&gt;"TOTAL"),IF(AND([4]PREMIOS_MASTER!$CB44&lt;&gt;"",[4]PREMIOS_MASTER!$CB44&lt;&gt;0),[4]PREMIOS_MASTER!$CB44,""),IF($A46="TOTAL",SUM(INDIRECT("AU4:AU"&amp;ROW()-1)),""))</f>
        <v/>
      </c>
      <c r="AV46" s="7" t="str">
        <f ca="1">IF(AND($A46&lt;&gt;"",$A46&lt;&gt;"TOTAL"),IF(AND([4]PREMIOS_MASTER!$CD44&lt;&gt;"",[4]PREMIOS_MASTER!$CD44&lt;&gt;0),[4]PREMIOS_MASTER!$CD44,""),IF($A46="TOTAL",SUM(INDIRECT("AV4:AV"&amp;ROW()-1)),""))</f>
        <v/>
      </c>
      <c r="AW46" s="7" t="str">
        <f t="shared" ca="1" si="15"/>
        <v/>
      </c>
      <c r="AX46" s="7" t="str">
        <f ca="1">IF(AND($A46&lt;&gt;"",$A46&lt;&gt;"TOTAL"),IF(AND([4]PREMIOS_MASTER!$CG44&lt;&gt;"",[4]PREMIOS_MASTER!$CG44&lt;&gt;0),[4]PREMIOS_MASTER!$CG44,""),IF($A46="TOTAL",SUM(INDIRECT("AX4:AX"&amp;ROW()-1)),""))</f>
        <v/>
      </c>
      <c r="AY46" s="7" t="str">
        <f ca="1">IF(AND($A46&lt;&gt;"",$A46&lt;&gt;"TOTAL"),IF(AND([4]PREMIOS_MASTER!$CI44&lt;&gt;"",[4]PREMIOS_MASTER!$CI44&lt;&gt;0),[4]PREMIOS_MASTER!$CI44,""),IF($A46="TOTAL",SUM(INDIRECT("AY4:AY"&amp;ROW()-1)),""))</f>
        <v/>
      </c>
      <c r="AZ46" s="7" t="str">
        <f t="shared" ca="1" si="16"/>
        <v/>
      </c>
      <c r="BA46" s="7" t="str">
        <f ca="1">IF(AND($A46&lt;&gt;"",$A46&lt;&gt;"TOTAL"),IF(AND([4]PREMIOS_MASTER!$CL44&lt;&gt;"",[4]PREMIOS_MASTER!$CL44&lt;&gt;0),[4]PREMIOS_MASTER!$CL44,""),IF($A46="TOTAL",SUM(INDIRECT("BA4:BA"&amp;ROW()-1)),""))</f>
        <v/>
      </c>
      <c r="BB46" s="7" t="str">
        <f ca="1">IF(AND($A46&lt;&gt;"",$A46&lt;&gt;"TOTAL"),IF(AND([4]PREMIOS_MASTER!$CN44&lt;&gt;"",[4]PREMIOS_MASTER!$CN44&lt;&gt;0),[4]PREMIOS_MASTER!$CN44,""),IF($A46="TOTAL",SUM(INDIRECT("BB4:BB"&amp;ROW()-1)),""))</f>
        <v/>
      </c>
      <c r="BC46" s="7" t="str">
        <f t="shared" ca="1" si="17"/>
        <v/>
      </c>
      <c r="BD46" s="7" t="str">
        <f ca="1">IF(AND($A46&lt;&gt;"",$A46&lt;&gt;"TOTAL"),IF(AND([4]PREMIOS_MASTER!$CQ44&lt;&gt;"",[4]PREMIOS_MASTER!$CQ44&lt;&gt;0),[4]PREMIOS_MASTER!$CQ44,""),IF($A46="TOTAL",SUM(INDIRECT("BD4:BD"&amp;ROW()-1)),""))</f>
        <v/>
      </c>
      <c r="BE46" s="7" t="str">
        <f ca="1">IF(AND($A46&lt;&gt;"",$A46&lt;&gt;"TOTAL"),IF(AND([4]PREMIOS_MASTER!$CS44&lt;&gt;"",[4]PREMIOS_MASTER!$CS44&lt;&gt;0),[4]PREMIOS_MASTER!$CS44,""),IF($A46="TOTAL",SUM(INDIRECT("BE4:BE"&amp;ROW()-1)),""))</f>
        <v/>
      </c>
      <c r="BF46" s="7" t="str">
        <f t="shared" ca="1" si="18"/>
        <v/>
      </c>
    </row>
    <row r="47" spans="1:58" x14ac:dyDescent="0.2">
      <c r="A47" s="12" t="str">
        <f>IF([4]PREMIOS_MASTER!$D45&lt;&gt;"",[4]PREMIOS_MASTER!$D45,IF(AND([4]PREMIOS_MASTER!$D45="",[4]PREMIOS_MASTER!$D46="",[4]PREMIOS_MASTER!$D44=""),"","TOTAL"))</f>
        <v/>
      </c>
      <c r="B47" s="7" t="str">
        <f ca="1">IF(AND($A47&lt;&gt;"",$A47&lt;&gt;"TOTAL"),IF(AND([4]PREMIOS_MASTER!$E45&lt;&gt;"",[4]PREMIOS_MASTER!$E45&lt;&gt;0),[4]PREMIOS_MASTER!$E45,""),IF($A47="TOTAL",SUM(INDIRECT("B4:B"&amp;ROW()-1)),""))</f>
        <v/>
      </c>
      <c r="C47" s="7" t="str">
        <f ca="1">IF(AND($A47&lt;&gt;"",$A47&lt;&gt;"TOTAL"),IF(AND([4]PREMIOS_MASTER!$G45&lt;&gt;"",[4]PREMIOS_MASTER!$G45&lt;&gt;0),[4]PREMIOS_MASTER!$G45,""),IF($A47="TOTAL",SUM(INDIRECT("C4:C"&amp;ROW()-1)),""))</f>
        <v/>
      </c>
      <c r="D47" s="7" t="str">
        <f t="shared" ca="1" si="0"/>
        <v/>
      </c>
      <c r="E47" s="7" t="str">
        <f ca="1">IF(AND($A47&lt;&gt;"",$A47&lt;&gt;"TOTAL"),IF(AND([4]PREMIOS_MASTER!$J45&lt;&gt;"",[4]PREMIOS_MASTER!$J45&lt;&gt;0),[4]PREMIOS_MASTER!$J45,""),IF($A47="TOTAL",SUM(INDIRECT("E4:E"&amp;ROW()-1)),""))</f>
        <v/>
      </c>
      <c r="F47" s="7" t="str">
        <f ca="1">IF(AND($A47&lt;&gt;"",$A47&lt;&gt;"TOTAL"),IF(AND([4]PREMIOS_MASTER!$L45&lt;&gt;"",[4]PREMIOS_MASTER!$L45&lt;&gt;0),[4]PREMIOS_MASTER!$L45,""),IF($A47="TOTAL",SUM(INDIRECT("F4:F"&amp;ROW()-1)),""))</f>
        <v/>
      </c>
      <c r="G47" s="7" t="str">
        <f t="shared" ca="1" si="1"/>
        <v/>
      </c>
      <c r="H47" s="7" t="str">
        <f ca="1">IF(AND($A47&lt;&gt;"",$A47&lt;&gt;"TOTAL"),IF(AND([4]PREMIOS_MASTER!$O45&lt;&gt;"",[4]PREMIOS_MASTER!$O45&lt;&gt;0),[4]PREMIOS_MASTER!$O45,""),IF($A47="TOTAL",SUM(INDIRECT("H4:H"&amp;ROW()-1)),""))</f>
        <v/>
      </c>
      <c r="I47" s="7" t="str">
        <f ca="1">IF(AND($A47&lt;&gt;"",$A47&lt;&gt;"TOTAL"),IF(AND([4]PREMIOS_MASTER!$Q45&lt;&gt;"",[4]PREMIOS_MASTER!$Q45&lt;&gt;0),[4]PREMIOS_MASTER!$Q45,""),IF($A47="TOTAL",SUM(INDIRECT("I4:I"&amp;ROW()-1)),""))</f>
        <v/>
      </c>
      <c r="J47" s="7" t="str">
        <f t="shared" ca="1" si="2"/>
        <v/>
      </c>
      <c r="K47" s="7" t="str">
        <f ca="1">IF(AND($A47&lt;&gt;"",$A47&lt;&gt;"TOTAL"),IF(AND([4]PREMIOS_MASTER!$T45&lt;&gt;"",[4]PREMIOS_MASTER!$T45&lt;&gt;0),[4]PREMIOS_MASTER!$T45,""),IF($A47="TOTAL",SUM(INDIRECT("K4:K"&amp;ROW()-1)),""))</f>
        <v/>
      </c>
      <c r="L47" s="7" t="str">
        <f ca="1">IF(AND($A47&lt;&gt;"",$A47&lt;&gt;"TOTAL"),IF(AND([4]PREMIOS_MASTER!$V45&lt;&gt;"",[4]PREMIOS_MASTER!$V45&lt;&gt;0),[4]PREMIOS_MASTER!$V45,""),IF($A47="TOTAL",SUM(INDIRECT("L4:L"&amp;ROW()-1)),""))</f>
        <v/>
      </c>
      <c r="M47" s="7" t="str">
        <f t="shared" ca="1" si="3"/>
        <v/>
      </c>
      <c r="N47" s="7" t="str">
        <f ca="1">IF(AND($A47&lt;&gt;"",$A47&lt;&gt;"TOTAL"),IF(AND([4]PREMIOS_MASTER!$Y45&lt;&gt;"",[4]PREMIOS_MASTER!$Y45&lt;&gt;0),[4]PREMIOS_MASTER!$Y45,""),IF($A47="TOTAL",SUM(INDIRECT("N4:N"&amp;ROW()-1)),""))</f>
        <v/>
      </c>
      <c r="O47" s="7" t="str">
        <f ca="1">IF(AND($A47&lt;&gt;"",$A47&lt;&gt;"TOTAL"),IF(AND([4]PREMIOS_MASTER!$AA45&lt;&gt;"",[4]PREMIOS_MASTER!$AA45&lt;&gt;0),[4]PREMIOS_MASTER!$AA45,""),IF($A47="TOTAL",SUM(INDIRECT("O4:O"&amp;ROW()-1)),""))</f>
        <v/>
      </c>
      <c r="P47" s="7" t="str">
        <f t="shared" ca="1" si="4"/>
        <v/>
      </c>
      <c r="Q47" s="7" t="str">
        <f ca="1">IF(AND($A47&lt;&gt;"",$A47&lt;&gt;"TOTAL"),IF(AND([4]PREMIOS_MASTER!$AD45&lt;&gt;"",[4]PREMIOS_MASTER!$AD45&lt;&gt;0),[4]PREMIOS_MASTER!$AD45,""),IF($A47="TOTAL",SUM(INDIRECT("Q4:Q"&amp;ROW()-1)),""))</f>
        <v/>
      </c>
      <c r="R47" s="7" t="str">
        <f ca="1">IF(AND($A47&lt;&gt;"",$A47&lt;&gt;"TOTAL"),IF(AND([4]PREMIOS_MASTER!$AF45&lt;&gt;"",[4]PREMIOS_MASTER!$AF45&lt;&gt;0),[4]PREMIOS_MASTER!$AF45,""),IF($A47="TOTAL",SUM(INDIRECT("R4:R"&amp;ROW()-1)),""))</f>
        <v/>
      </c>
      <c r="S47" s="7" t="str">
        <f t="shared" ca="1" si="5"/>
        <v/>
      </c>
      <c r="T47" s="7" t="str">
        <f ca="1">IF(AND($A47&lt;&gt;"",$A47&lt;&gt;"TOTAL"),IF(AND([4]PREMIOS_MASTER!$AI45&lt;&gt;"",[4]PREMIOS_MASTER!$AI45&lt;&gt;0),[4]PREMIOS_MASTER!$AI45,""),IF($A47="TOTAL",SUM(INDIRECT("T4:T"&amp;ROW()-1)),""))</f>
        <v/>
      </c>
      <c r="U47" s="7" t="str">
        <f ca="1">IF(AND($A47&lt;&gt;"",$A47&lt;&gt;"TOTAL"),IF(AND([4]PREMIOS_MASTER!$AK45&lt;&gt;"",[4]PREMIOS_MASTER!$AK45&lt;&gt;0),[4]PREMIOS_MASTER!$AK45,""),IF($A47="TOTAL",SUM(INDIRECT("U4:U"&amp;ROW()-1)),""))</f>
        <v/>
      </c>
      <c r="V47" s="7" t="str">
        <f t="shared" ca="1" si="6"/>
        <v/>
      </c>
      <c r="W47" s="7" t="str">
        <f ca="1">IF(AND($A47&lt;&gt;"",$A47&lt;&gt;"TOTAL"),IF(AND([4]PREMIOS_MASTER!$AN45&lt;&gt;"",[4]PREMIOS_MASTER!$AN45&lt;&gt;0),[4]PREMIOS_MASTER!$AN45,""),IF($A47="TOTAL",SUM(INDIRECT("W4:W"&amp;ROW()-1)),""))</f>
        <v/>
      </c>
      <c r="X47" s="7" t="str">
        <f ca="1">IF(AND($A47&lt;&gt;"",$A47&lt;&gt;"TOTAL"),IF(AND([4]PREMIOS_MASTER!$AP45&lt;&gt;"",[4]PREMIOS_MASTER!$AP45&lt;&gt;0),[4]PREMIOS_MASTER!$AP45,""),IF($A47="TOTAL",SUM(INDIRECT("X4:X"&amp;ROW()-1)),""))</f>
        <v/>
      </c>
      <c r="Y47" s="7" t="str">
        <f t="shared" ca="1" si="7"/>
        <v/>
      </c>
      <c r="Z47" s="7" t="str">
        <f ca="1">IF(AND($A47&lt;&gt;"",$A47&lt;&gt;"TOTAL"),IF(AND([4]PREMIOS_MASTER!$AS45&lt;&gt;"",[4]PREMIOS_MASTER!$AS45&lt;&gt;0),[4]PREMIOS_MASTER!$AS45,""),IF($A47="TOTAL",SUM(INDIRECT("Z4:Z"&amp;ROW()-1)),""))</f>
        <v/>
      </c>
      <c r="AA47" s="7" t="str">
        <f ca="1">IF(AND($A47&lt;&gt;"",$A47&lt;&gt;"TOTAL"),IF(AND([4]PREMIOS_MASTER!$AU45&lt;&gt;"",[4]PREMIOS_MASTER!$AU45&lt;&gt;0),[4]PREMIOS_MASTER!$AU45,""),IF($A47="TOTAL",SUM(INDIRECT("AA4:AA"&amp;ROW()-1)),""))</f>
        <v/>
      </c>
      <c r="AB47" s="7" t="str">
        <f t="shared" ca="1" si="8"/>
        <v/>
      </c>
      <c r="AC47" s="7" t="str">
        <f ca="1">IF(AND($A47&lt;&gt;"",$A47&lt;&gt;"TOTAL"),IF(AND([4]PREMIOS_MASTER!$AX45&lt;&gt;"",[4]PREMIOS_MASTER!$AX45&lt;&gt;0),[4]PREMIOS_MASTER!$AX45,""),IF($A47="TOTAL",SUM(INDIRECT("AC4:AC"&amp;ROW()-1)),""))</f>
        <v/>
      </c>
      <c r="AD47" s="7" t="str">
        <f ca="1">IF(AND($A47&lt;&gt;"",$A47&lt;&gt;"TOTAL"),IF(AND([4]PREMIOS_MASTER!$AZ45&lt;&gt;"",[4]PREMIOS_MASTER!$AZ45&lt;&gt;0),[4]PREMIOS_MASTER!$AZ45,""),IF($A47="TOTAL",SUM(INDIRECT("AD4:AD"&amp;ROW()-1)),""))</f>
        <v/>
      </c>
      <c r="AE47" s="7" t="str">
        <f t="shared" ca="1" si="9"/>
        <v/>
      </c>
      <c r="AF47" s="7" t="str">
        <f ca="1">IF(AND($A47&lt;&gt;"",$A47&lt;&gt;"TOTAL"),IF(AND([4]PREMIOS_MASTER!$BC45&lt;&gt;"",[4]PREMIOS_MASTER!$BC45&lt;&gt;0),[4]PREMIOS_MASTER!$BC45,""),IF($A47="TOTAL",SUM(INDIRECT("AF4:AF"&amp;ROW()-1)),""))</f>
        <v/>
      </c>
      <c r="AG47" s="7" t="str">
        <f ca="1">IF(AND($A47&lt;&gt;"",$A47&lt;&gt;"TOTAL"),IF(AND([4]PREMIOS_MASTER!$BE45&lt;&gt;"",[4]PREMIOS_MASTER!$BE45&lt;&gt;0),[4]PREMIOS_MASTER!$BE45,""),IF($A47="TOTAL",SUM(INDIRECT("AG4:AG"&amp;ROW()-1)),""))</f>
        <v/>
      </c>
      <c r="AH47" s="7" t="str">
        <f t="shared" ca="1" si="10"/>
        <v/>
      </c>
      <c r="AI47" s="7" t="str">
        <f ca="1">IF(AND($A47&lt;&gt;"",$A47&lt;&gt;"TOTAL"),IF(AND([4]PREMIOS_MASTER!$BH45&lt;&gt;"",[4]PREMIOS_MASTER!$BH45&lt;&gt;0),[4]PREMIOS_MASTER!$BH45,""),IF($A47="TOTAL",SUM(INDIRECT("AI4:AI"&amp;ROW()-1)),""))</f>
        <v/>
      </c>
      <c r="AJ47" s="7" t="str">
        <f ca="1">IF(AND($A47&lt;&gt;"",$A47&lt;&gt;"TOTAL"),IF(AND([4]PREMIOS_MASTER!$BJ45&lt;&gt;"",[4]PREMIOS_MASTER!$BJ45&lt;&gt;0),[4]PREMIOS_MASTER!$BJ45,""),IF($A47="TOTAL",SUM(INDIRECT("AJ4:AJ"&amp;ROW()-1)),""))</f>
        <v/>
      </c>
      <c r="AK47" s="7" t="str">
        <f t="shared" ca="1" si="11"/>
        <v/>
      </c>
      <c r="AL47" s="7" t="str">
        <f ca="1">IF(AND($A47&lt;&gt;"",$A47&lt;&gt;"TOTAL"),IF(AND([4]PREMIOS_MASTER!$BM45&lt;&gt;"",[4]PREMIOS_MASTER!$BM45&lt;&gt;0),[4]PREMIOS_MASTER!$BM45,""),IF($A47="TOTAL",SUM(INDIRECT("AL4:AL"&amp;ROW()-1)),""))</f>
        <v/>
      </c>
      <c r="AM47" s="7" t="str">
        <f ca="1">IF(AND($A47&lt;&gt;"",$A47&lt;&gt;"TOTAL"),IF(AND([4]PREMIOS_MASTER!$BO45&lt;&gt;"",[4]PREMIOS_MASTER!$BO45&lt;&gt;0),[4]PREMIOS_MASTER!$BO45,""),IF($A47="TOTAL",SUM(INDIRECT("AM4:AM"&amp;ROW()-1)),""))</f>
        <v/>
      </c>
      <c r="AN47" s="7" t="str">
        <f t="shared" ca="1" si="12"/>
        <v/>
      </c>
      <c r="AO47" s="7" t="str">
        <f ca="1">IF(AND($A47&lt;&gt;"",$A47&lt;&gt;"TOTAL"),IF(AND([4]PREMIOS_MASTER!$BR45&lt;&gt;"",[4]PREMIOS_MASTER!$BR45&lt;&gt;0),[4]PREMIOS_MASTER!$BR45,""),IF($A47="TOTAL",SUM(INDIRECT("AO4:AO"&amp;ROW()-1)),""))</f>
        <v/>
      </c>
      <c r="AP47" s="7" t="str">
        <f ca="1">IF(AND($A47&lt;&gt;"",$A47&lt;&gt;"TOTAL"),IF(AND([4]PREMIOS_MASTER!$BT45&lt;&gt;"",[4]PREMIOS_MASTER!$BT45&lt;&gt;0),[4]PREMIOS_MASTER!$BT45,""),IF($A47="TOTAL",SUM(INDIRECT("AP4:AP"&amp;ROW()-1)),""))</f>
        <v/>
      </c>
      <c r="AQ47" s="7" t="str">
        <f t="shared" ca="1" si="13"/>
        <v/>
      </c>
      <c r="AR47" s="7" t="str">
        <f ca="1">IF(AND($A47&lt;&gt;"",$A47&lt;&gt;"TOTAL"),IF(AND([4]PREMIOS_MASTER!$BW45&lt;&gt;"",[4]PREMIOS_MASTER!$BW45&lt;&gt;0),[4]PREMIOS_MASTER!$BW45,""),IF($A47="TOTAL",SUM(INDIRECT("AR4:AR"&amp;ROW()-1)),""))</f>
        <v/>
      </c>
      <c r="AS47" s="7" t="str">
        <f ca="1">IF(AND($A47&lt;&gt;"",$A47&lt;&gt;"TOTAL"),IF(AND([4]PREMIOS_MASTER!$BY45&lt;&gt;"",[4]PREMIOS_MASTER!$BY45&lt;&gt;0),[4]PREMIOS_MASTER!$BY45,""),IF($A47="TOTAL",SUM(INDIRECT("AS4:AS"&amp;ROW()-1)),""))</f>
        <v/>
      </c>
      <c r="AT47" s="7" t="str">
        <f t="shared" ca="1" si="14"/>
        <v/>
      </c>
      <c r="AU47" s="7" t="str">
        <f ca="1">IF(AND($A47&lt;&gt;"",$A47&lt;&gt;"TOTAL"),IF(AND([4]PREMIOS_MASTER!$CB45&lt;&gt;"",[4]PREMIOS_MASTER!$CB45&lt;&gt;0),[4]PREMIOS_MASTER!$CB45,""),IF($A47="TOTAL",SUM(INDIRECT("AU4:AU"&amp;ROW()-1)),""))</f>
        <v/>
      </c>
      <c r="AV47" s="7" t="str">
        <f ca="1">IF(AND($A47&lt;&gt;"",$A47&lt;&gt;"TOTAL"),IF(AND([4]PREMIOS_MASTER!$CD45&lt;&gt;"",[4]PREMIOS_MASTER!$CD45&lt;&gt;0),[4]PREMIOS_MASTER!$CD45,""),IF($A47="TOTAL",SUM(INDIRECT("AV4:AV"&amp;ROW()-1)),""))</f>
        <v/>
      </c>
      <c r="AW47" s="7" t="str">
        <f t="shared" ca="1" si="15"/>
        <v/>
      </c>
      <c r="AX47" s="7" t="str">
        <f ca="1">IF(AND($A47&lt;&gt;"",$A47&lt;&gt;"TOTAL"),IF(AND([4]PREMIOS_MASTER!$CG45&lt;&gt;"",[4]PREMIOS_MASTER!$CG45&lt;&gt;0),[4]PREMIOS_MASTER!$CG45,""),IF($A47="TOTAL",SUM(INDIRECT("AX4:AX"&amp;ROW()-1)),""))</f>
        <v/>
      </c>
      <c r="AY47" s="7" t="str">
        <f ca="1">IF(AND($A47&lt;&gt;"",$A47&lt;&gt;"TOTAL"),IF(AND([4]PREMIOS_MASTER!$CI45&lt;&gt;"",[4]PREMIOS_MASTER!$CI45&lt;&gt;0),[4]PREMIOS_MASTER!$CI45,""),IF($A47="TOTAL",SUM(INDIRECT("AY4:AY"&amp;ROW()-1)),""))</f>
        <v/>
      </c>
      <c r="AZ47" s="7" t="str">
        <f t="shared" ca="1" si="16"/>
        <v/>
      </c>
      <c r="BA47" s="7" t="str">
        <f ca="1">IF(AND($A47&lt;&gt;"",$A47&lt;&gt;"TOTAL"),IF(AND([4]PREMIOS_MASTER!$CL45&lt;&gt;"",[4]PREMIOS_MASTER!$CL45&lt;&gt;0),[4]PREMIOS_MASTER!$CL45,""),IF($A47="TOTAL",SUM(INDIRECT("BA4:BA"&amp;ROW()-1)),""))</f>
        <v/>
      </c>
      <c r="BB47" s="7" t="str">
        <f ca="1">IF(AND($A47&lt;&gt;"",$A47&lt;&gt;"TOTAL"),IF(AND([4]PREMIOS_MASTER!$CN45&lt;&gt;"",[4]PREMIOS_MASTER!$CN45&lt;&gt;0),[4]PREMIOS_MASTER!$CN45,""),IF($A47="TOTAL",SUM(INDIRECT("BB4:BB"&amp;ROW()-1)),""))</f>
        <v/>
      </c>
      <c r="BC47" s="7" t="str">
        <f t="shared" ca="1" si="17"/>
        <v/>
      </c>
      <c r="BD47" s="7" t="str">
        <f ca="1">IF(AND($A47&lt;&gt;"",$A47&lt;&gt;"TOTAL"),IF(AND([4]PREMIOS_MASTER!$CQ45&lt;&gt;"",[4]PREMIOS_MASTER!$CQ45&lt;&gt;0),[4]PREMIOS_MASTER!$CQ45,""),IF($A47="TOTAL",SUM(INDIRECT("BD4:BD"&amp;ROW()-1)),""))</f>
        <v/>
      </c>
      <c r="BE47" s="7" t="str">
        <f ca="1">IF(AND($A47&lt;&gt;"",$A47&lt;&gt;"TOTAL"),IF(AND([4]PREMIOS_MASTER!$CS45&lt;&gt;"",[4]PREMIOS_MASTER!$CS45&lt;&gt;0),[4]PREMIOS_MASTER!$CS45,""),IF($A47="TOTAL",SUM(INDIRECT("BE4:BE"&amp;ROW()-1)),""))</f>
        <v/>
      </c>
      <c r="BF47" s="7" t="str">
        <f t="shared" ca="1" si="18"/>
        <v/>
      </c>
    </row>
    <row r="48" spans="1:58" x14ac:dyDescent="0.2">
      <c r="A48" s="12" t="str">
        <f>IF([4]PREMIOS_MASTER!$D46&lt;&gt;"",[4]PREMIOS_MASTER!$D46,IF(AND([4]PREMIOS_MASTER!$D46="",[4]PREMIOS_MASTER!$D47="",[4]PREMIOS_MASTER!$D45=""),"","TOTAL"))</f>
        <v/>
      </c>
      <c r="B48" s="7" t="str">
        <f ca="1">IF(AND($A48&lt;&gt;"",$A48&lt;&gt;"TOTAL"),IF(AND([4]PREMIOS_MASTER!$E46&lt;&gt;"",[4]PREMIOS_MASTER!$E46&lt;&gt;0),[4]PREMIOS_MASTER!$E46,""),IF($A48="TOTAL",SUM(INDIRECT("B4:B"&amp;ROW()-1)),""))</f>
        <v/>
      </c>
      <c r="C48" s="7" t="str">
        <f ca="1">IF(AND($A48&lt;&gt;"",$A48&lt;&gt;"TOTAL"),IF(AND([4]PREMIOS_MASTER!$G46&lt;&gt;"",[4]PREMIOS_MASTER!$G46&lt;&gt;0),[4]PREMIOS_MASTER!$G46,""),IF($A48="TOTAL",SUM(INDIRECT("C4:C"&amp;ROW()-1)),""))</f>
        <v/>
      </c>
      <c r="D48" s="7" t="str">
        <f t="shared" ca="1" si="0"/>
        <v/>
      </c>
      <c r="E48" s="7" t="str">
        <f ca="1">IF(AND($A48&lt;&gt;"",$A48&lt;&gt;"TOTAL"),IF(AND([4]PREMIOS_MASTER!$J46&lt;&gt;"",[4]PREMIOS_MASTER!$J46&lt;&gt;0),[4]PREMIOS_MASTER!$J46,""),IF($A48="TOTAL",SUM(INDIRECT("E4:E"&amp;ROW()-1)),""))</f>
        <v/>
      </c>
      <c r="F48" s="7" t="str">
        <f ca="1">IF(AND($A48&lt;&gt;"",$A48&lt;&gt;"TOTAL"),IF(AND([4]PREMIOS_MASTER!$L46&lt;&gt;"",[4]PREMIOS_MASTER!$L46&lt;&gt;0),[4]PREMIOS_MASTER!$L46,""),IF($A48="TOTAL",SUM(INDIRECT("F4:F"&amp;ROW()-1)),""))</f>
        <v/>
      </c>
      <c r="G48" s="7" t="str">
        <f t="shared" ca="1" si="1"/>
        <v/>
      </c>
      <c r="H48" s="7" t="str">
        <f ca="1">IF(AND($A48&lt;&gt;"",$A48&lt;&gt;"TOTAL"),IF(AND([4]PREMIOS_MASTER!$O46&lt;&gt;"",[4]PREMIOS_MASTER!$O46&lt;&gt;0),[4]PREMIOS_MASTER!$O46,""),IF($A48="TOTAL",SUM(INDIRECT("H4:H"&amp;ROW()-1)),""))</f>
        <v/>
      </c>
      <c r="I48" s="7" t="str">
        <f ca="1">IF(AND($A48&lt;&gt;"",$A48&lt;&gt;"TOTAL"),IF(AND([4]PREMIOS_MASTER!$Q46&lt;&gt;"",[4]PREMIOS_MASTER!$Q46&lt;&gt;0),[4]PREMIOS_MASTER!$Q46,""),IF($A48="TOTAL",SUM(INDIRECT("I4:I"&amp;ROW()-1)),""))</f>
        <v/>
      </c>
      <c r="J48" s="7" t="str">
        <f t="shared" ca="1" si="2"/>
        <v/>
      </c>
      <c r="K48" s="7" t="str">
        <f ca="1">IF(AND($A48&lt;&gt;"",$A48&lt;&gt;"TOTAL"),IF(AND([4]PREMIOS_MASTER!$T46&lt;&gt;"",[4]PREMIOS_MASTER!$T46&lt;&gt;0),[4]PREMIOS_MASTER!$T46,""),IF($A48="TOTAL",SUM(INDIRECT("K4:K"&amp;ROW()-1)),""))</f>
        <v/>
      </c>
      <c r="L48" s="7" t="str">
        <f ca="1">IF(AND($A48&lt;&gt;"",$A48&lt;&gt;"TOTAL"),IF(AND([4]PREMIOS_MASTER!$V46&lt;&gt;"",[4]PREMIOS_MASTER!$V46&lt;&gt;0),[4]PREMIOS_MASTER!$V46,""),IF($A48="TOTAL",SUM(INDIRECT("L4:L"&amp;ROW()-1)),""))</f>
        <v/>
      </c>
      <c r="M48" s="7" t="str">
        <f t="shared" ca="1" si="3"/>
        <v/>
      </c>
      <c r="N48" s="7" t="str">
        <f ca="1">IF(AND($A48&lt;&gt;"",$A48&lt;&gt;"TOTAL"),IF(AND([4]PREMIOS_MASTER!$Y46&lt;&gt;"",[4]PREMIOS_MASTER!$Y46&lt;&gt;0),[4]PREMIOS_MASTER!$Y46,""),IF($A48="TOTAL",SUM(INDIRECT("N4:N"&amp;ROW()-1)),""))</f>
        <v/>
      </c>
      <c r="O48" s="7" t="str">
        <f ca="1">IF(AND($A48&lt;&gt;"",$A48&lt;&gt;"TOTAL"),IF(AND([4]PREMIOS_MASTER!$AA46&lt;&gt;"",[4]PREMIOS_MASTER!$AA46&lt;&gt;0),[4]PREMIOS_MASTER!$AA46,""),IF($A48="TOTAL",SUM(INDIRECT("O4:O"&amp;ROW()-1)),""))</f>
        <v/>
      </c>
      <c r="P48" s="7" t="str">
        <f t="shared" ca="1" si="4"/>
        <v/>
      </c>
      <c r="Q48" s="7" t="str">
        <f ca="1">IF(AND($A48&lt;&gt;"",$A48&lt;&gt;"TOTAL"),IF(AND([4]PREMIOS_MASTER!$AD46&lt;&gt;"",[4]PREMIOS_MASTER!$AD46&lt;&gt;0),[4]PREMIOS_MASTER!$AD46,""),IF($A48="TOTAL",SUM(INDIRECT("Q4:Q"&amp;ROW()-1)),""))</f>
        <v/>
      </c>
      <c r="R48" s="7" t="str">
        <f ca="1">IF(AND($A48&lt;&gt;"",$A48&lt;&gt;"TOTAL"),IF(AND([4]PREMIOS_MASTER!$AF46&lt;&gt;"",[4]PREMIOS_MASTER!$AF46&lt;&gt;0),[4]PREMIOS_MASTER!$AF46,""),IF($A48="TOTAL",SUM(INDIRECT("R4:R"&amp;ROW()-1)),""))</f>
        <v/>
      </c>
      <c r="S48" s="7" t="str">
        <f t="shared" ca="1" si="5"/>
        <v/>
      </c>
      <c r="T48" s="7" t="str">
        <f ca="1">IF(AND($A48&lt;&gt;"",$A48&lt;&gt;"TOTAL"),IF(AND([4]PREMIOS_MASTER!$AI46&lt;&gt;"",[4]PREMIOS_MASTER!$AI46&lt;&gt;0),[4]PREMIOS_MASTER!$AI46,""),IF($A48="TOTAL",SUM(INDIRECT("T4:T"&amp;ROW()-1)),""))</f>
        <v/>
      </c>
      <c r="U48" s="7" t="str">
        <f ca="1">IF(AND($A48&lt;&gt;"",$A48&lt;&gt;"TOTAL"),IF(AND([4]PREMIOS_MASTER!$AK46&lt;&gt;"",[4]PREMIOS_MASTER!$AK46&lt;&gt;0),[4]PREMIOS_MASTER!$AK46,""),IF($A48="TOTAL",SUM(INDIRECT("U4:U"&amp;ROW()-1)),""))</f>
        <v/>
      </c>
      <c r="V48" s="7" t="str">
        <f t="shared" ca="1" si="6"/>
        <v/>
      </c>
      <c r="W48" s="7" t="str">
        <f ca="1">IF(AND($A48&lt;&gt;"",$A48&lt;&gt;"TOTAL"),IF(AND([4]PREMIOS_MASTER!$AN46&lt;&gt;"",[4]PREMIOS_MASTER!$AN46&lt;&gt;0),[4]PREMIOS_MASTER!$AN46,""),IF($A48="TOTAL",SUM(INDIRECT("W4:W"&amp;ROW()-1)),""))</f>
        <v/>
      </c>
      <c r="X48" s="7" t="str">
        <f ca="1">IF(AND($A48&lt;&gt;"",$A48&lt;&gt;"TOTAL"),IF(AND([4]PREMIOS_MASTER!$AP46&lt;&gt;"",[4]PREMIOS_MASTER!$AP46&lt;&gt;0),[4]PREMIOS_MASTER!$AP46,""),IF($A48="TOTAL",SUM(INDIRECT("X4:X"&amp;ROW()-1)),""))</f>
        <v/>
      </c>
      <c r="Y48" s="7" t="str">
        <f t="shared" ca="1" si="7"/>
        <v/>
      </c>
      <c r="Z48" s="7" t="str">
        <f ca="1">IF(AND($A48&lt;&gt;"",$A48&lt;&gt;"TOTAL"),IF(AND([4]PREMIOS_MASTER!$AS46&lt;&gt;"",[4]PREMIOS_MASTER!$AS46&lt;&gt;0),[4]PREMIOS_MASTER!$AS46,""),IF($A48="TOTAL",SUM(INDIRECT("Z4:Z"&amp;ROW()-1)),""))</f>
        <v/>
      </c>
      <c r="AA48" s="7" t="str">
        <f ca="1">IF(AND($A48&lt;&gt;"",$A48&lt;&gt;"TOTAL"),IF(AND([4]PREMIOS_MASTER!$AU46&lt;&gt;"",[4]PREMIOS_MASTER!$AU46&lt;&gt;0),[4]PREMIOS_MASTER!$AU46,""),IF($A48="TOTAL",SUM(INDIRECT("AA4:AA"&amp;ROW()-1)),""))</f>
        <v/>
      </c>
      <c r="AB48" s="7" t="str">
        <f t="shared" ca="1" si="8"/>
        <v/>
      </c>
      <c r="AC48" s="7" t="str">
        <f ca="1">IF(AND($A48&lt;&gt;"",$A48&lt;&gt;"TOTAL"),IF(AND([4]PREMIOS_MASTER!$AX46&lt;&gt;"",[4]PREMIOS_MASTER!$AX46&lt;&gt;0),[4]PREMIOS_MASTER!$AX46,""),IF($A48="TOTAL",SUM(INDIRECT("AC4:AC"&amp;ROW()-1)),""))</f>
        <v/>
      </c>
      <c r="AD48" s="7" t="str">
        <f ca="1">IF(AND($A48&lt;&gt;"",$A48&lt;&gt;"TOTAL"),IF(AND([4]PREMIOS_MASTER!$AZ46&lt;&gt;"",[4]PREMIOS_MASTER!$AZ46&lt;&gt;0),[4]PREMIOS_MASTER!$AZ46,""),IF($A48="TOTAL",SUM(INDIRECT("AD4:AD"&amp;ROW()-1)),""))</f>
        <v/>
      </c>
      <c r="AE48" s="7" t="str">
        <f t="shared" ca="1" si="9"/>
        <v/>
      </c>
      <c r="AF48" s="7" t="str">
        <f ca="1">IF(AND($A48&lt;&gt;"",$A48&lt;&gt;"TOTAL"),IF(AND([4]PREMIOS_MASTER!$BC46&lt;&gt;"",[4]PREMIOS_MASTER!$BC46&lt;&gt;0),[4]PREMIOS_MASTER!$BC46,""),IF($A48="TOTAL",SUM(INDIRECT("AF4:AF"&amp;ROW()-1)),""))</f>
        <v/>
      </c>
      <c r="AG48" s="7" t="str">
        <f ca="1">IF(AND($A48&lt;&gt;"",$A48&lt;&gt;"TOTAL"),IF(AND([4]PREMIOS_MASTER!$BE46&lt;&gt;"",[4]PREMIOS_MASTER!$BE46&lt;&gt;0),[4]PREMIOS_MASTER!$BE46,""),IF($A48="TOTAL",SUM(INDIRECT("AG4:AG"&amp;ROW()-1)),""))</f>
        <v/>
      </c>
      <c r="AH48" s="7" t="str">
        <f t="shared" ca="1" si="10"/>
        <v/>
      </c>
      <c r="AI48" s="7" t="str">
        <f ca="1">IF(AND($A48&lt;&gt;"",$A48&lt;&gt;"TOTAL"),IF(AND([4]PREMIOS_MASTER!$BH46&lt;&gt;"",[4]PREMIOS_MASTER!$BH46&lt;&gt;0),[4]PREMIOS_MASTER!$BH46,""),IF($A48="TOTAL",SUM(INDIRECT("AI4:AI"&amp;ROW()-1)),""))</f>
        <v/>
      </c>
      <c r="AJ48" s="7" t="str">
        <f ca="1">IF(AND($A48&lt;&gt;"",$A48&lt;&gt;"TOTAL"),IF(AND([4]PREMIOS_MASTER!$BJ46&lt;&gt;"",[4]PREMIOS_MASTER!$BJ46&lt;&gt;0),[4]PREMIOS_MASTER!$BJ46,""),IF($A48="TOTAL",SUM(INDIRECT("AJ4:AJ"&amp;ROW()-1)),""))</f>
        <v/>
      </c>
      <c r="AK48" s="7" t="str">
        <f t="shared" ca="1" si="11"/>
        <v/>
      </c>
      <c r="AL48" s="7" t="str">
        <f ca="1">IF(AND($A48&lt;&gt;"",$A48&lt;&gt;"TOTAL"),IF(AND([4]PREMIOS_MASTER!$BM46&lt;&gt;"",[4]PREMIOS_MASTER!$BM46&lt;&gt;0),[4]PREMIOS_MASTER!$BM46,""),IF($A48="TOTAL",SUM(INDIRECT("AL4:AL"&amp;ROW()-1)),""))</f>
        <v/>
      </c>
      <c r="AM48" s="7" t="str">
        <f ca="1">IF(AND($A48&lt;&gt;"",$A48&lt;&gt;"TOTAL"),IF(AND([4]PREMIOS_MASTER!$BO46&lt;&gt;"",[4]PREMIOS_MASTER!$BO46&lt;&gt;0),[4]PREMIOS_MASTER!$BO46,""),IF($A48="TOTAL",SUM(INDIRECT("AM4:AM"&amp;ROW()-1)),""))</f>
        <v/>
      </c>
      <c r="AN48" s="7" t="str">
        <f t="shared" ca="1" si="12"/>
        <v/>
      </c>
      <c r="AO48" s="7" t="str">
        <f ca="1">IF(AND($A48&lt;&gt;"",$A48&lt;&gt;"TOTAL"),IF(AND([4]PREMIOS_MASTER!$BR46&lt;&gt;"",[4]PREMIOS_MASTER!$BR46&lt;&gt;0),[4]PREMIOS_MASTER!$BR46,""),IF($A48="TOTAL",SUM(INDIRECT("AO4:AO"&amp;ROW()-1)),""))</f>
        <v/>
      </c>
      <c r="AP48" s="7" t="str">
        <f ca="1">IF(AND($A48&lt;&gt;"",$A48&lt;&gt;"TOTAL"),IF(AND([4]PREMIOS_MASTER!$BT46&lt;&gt;"",[4]PREMIOS_MASTER!$BT46&lt;&gt;0),[4]PREMIOS_MASTER!$BT46,""),IF($A48="TOTAL",SUM(INDIRECT("AP4:AP"&amp;ROW()-1)),""))</f>
        <v/>
      </c>
      <c r="AQ48" s="7" t="str">
        <f t="shared" ca="1" si="13"/>
        <v/>
      </c>
      <c r="AR48" s="7" t="str">
        <f ca="1">IF(AND($A48&lt;&gt;"",$A48&lt;&gt;"TOTAL"),IF(AND([4]PREMIOS_MASTER!$BW46&lt;&gt;"",[4]PREMIOS_MASTER!$BW46&lt;&gt;0),[4]PREMIOS_MASTER!$BW46,""),IF($A48="TOTAL",SUM(INDIRECT("AR4:AR"&amp;ROW()-1)),""))</f>
        <v/>
      </c>
      <c r="AS48" s="7" t="str">
        <f ca="1">IF(AND($A48&lt;&gt;"",$A48&lt;&gt;"TOTAL"),IF(AND([4]PREMIOS_MASTER!$BY46&lt;&gt;"",[4]PREMIOS_MASTER!$BY46&lt;&gt;0),[4]PREMIOS_MASTER!$BY46,""),IF($A48="TOTAL",SUM(INDIRECT("AS4:AS"&amp;ROW()-1)),""))</f>
        <v/>
      </c>
      <c r="AT48" s="7" t="str">
        <f t="shared" ca="1" si="14"/>
        <v/>
      </c>
      <c r="AU48" s="7" t="str">
        <f ca="1">IF(AND($A48&lt;&gt;"",$A48&lt;&gt;"TOTAL"),IF(AND([4]PREMIOS_MASTER!$CB46&lt;&gt;"",[4]PREMIOS_MASTER!$CB46&lt;&gt;0),[4]PREMIOS_MASTER!$CB46,""),IF($A48="TOTAL",SUM(INDIRECT("AU4:AU"&amp;ROW()-1)),""))</f>
        <v/>
      </c>
      <c r="AV48" s="7" t="str">
        <f ca="1">IF(AND($A48&lt;&gt;"",$A48&lt;&gt;"TOTAL"),IF(AND([4]PREMIOS_MASTER!$CD46&lt;&gt;"",[4]PREMIOS_MASTER!$CD46&lt;&gt;0),[4]PREMIOS_MASTER!$CD46,""),IF($A48="TOTAL",SUM(INDIRECT("AV4:AV"&amp;ROW()-1)),""))</f>
        <v/>
      </c>
      <c r="AW48" s="7" t="str">
        <f t="shared" ca="1" si="15"/>
        <v/>
      </c>
      <c r="AX48" s="7" t="str">
        <f ca="1">IF(AND($A48&lt;&gt;"",$A48&lt;&gt;"TOTAL"),IF(AND([4]PREMIOS_MASTER!$CG46&lt;&gt;"",[4]PREMIOS_MASTER!$CG46&lt;&gt;0),[4]PREMIOS_MASTER!$CG46,""),IF($A48="TOTAL",SUM(INDIRECT("AX4:AX"&amp;ROW()-1)),""))</f>
        <v/>
      </c>
      <c r="AY48" s="7" t="str">
        <f ca="1">IF(AND($A48&lt;&gt;"",$A48&lt;&gt;"TOTAL"),IF(AND([4]PREMIOS_MASTER!$CI46&lt;&gt;"",[4]PREMIOS_MASTER!$CI46&lt;&gt;0),[4]PREMIOS_MASTER!$CI46,""),IF($A48="TOTAL",SUM(INDIRECT("AY4:AY"&amp;ROW()-1)),""))</f>
        <v/>
      </c>
      <c r="AZ48" s="7" t="str">
        <f t="shared" ca="1" si="16"/>
        <v/>
      </c>
      <c r="BA48" s="7" t="str">
        <f ca="1">IF(AND($A48&lt;&gt;"",$A48&lt;&gt;"TOTAL"),IF(AND([4]PREMIOS_MASTER!$CL46&lt;&gt;"",[4]PREMIOS_MASTER!$CL46&lt;&gt;0),[4]PREMIOS_MASTER!$CL46,""),IF($A48="TOTAL",SUM(INDIRECT("BA4:BA"&amp;ROW()-1)),""))</f>
        <v/>
      </c>
      <c r="BB48" s="7" t="str">
        <f ca="1">IF(AND($A48&lt;&gt;"",$A48&lt;&gt;"TOTAL"),IF(AND([4]PREMIOS_MASTER!$CN46&lt;&gt;"",[4]PREMIOS_MASTER!$CN46&lt;&gt;0),[4]PREMIOS_MASTER!$CN46,""),IF($A48="TOTAL",SUM(INDIRECT("BB4:BB"&amp;ROW()-1)),""))</f>
        <v/>
      </c>
      <c r="BC48" s="7" t="str">
        <f t="shared" ca="1" si="17"/>
        <v/>
      </c>
      <c r="BD48" s="7" t="str">
        <f ca="1">IF(AND($A48&lt;&gt;"",$A48&lt;&gt;"TOTAL"),IF(AND([4]PREMIOS_MASTER!$CQ46&lt;&gt;"",[4]PREMIOS_MASTER!$CQ46&lt;&gt;0),[4]PREMIOS_MASTER!$CQ46,""),IF($A48="TOTAL",SUM(INDIRECT("BD4:BD"&amp;ROW()-1)),""))</f>
        <v/>
      </c>
      <c r="BE48" s="7" t="str">
        <f ca="1">IF(AND($A48&lt;&gt;"",$A48&lt;&gt;"TOTAL"),IF(AND([4]PREMIOS_MASTER!$CS46&lt;&gt;"",[4]PREMIOS_MASTER!$CS46&lt;&gt;0),[4]PREMIOS_MASTER!$CS46,""),IF($A48="TOTAL",SUM(INDIRECT("BE4:BE"&amp;ROW()-1)),""))</f>
        <v/>
      </c>
      <c r="BF48" s="7" t="str">
        <f t="shared" ca="1" si="18"/>
        <v/>
      </c>
    </row>
    <row r="49" spans="1:58" x14ac:dyDescent="0.2">
      <c r="A49" s="12" t="str">
        <f>IF([4]PREMIOS_MASTER!$D47&lt;&gt;"",[4]PREMIOS_MASTER!$D47,IF(AND([4]PREMIOS_MASTER!$D47="",[4]PREMIOS_MASTER!$D48="",[4]PREMIOS_MASTER!$D46=""),"","TOTAL"))</f>
        <v/>
      </c>
      <c r="B49" s="7" t="str">
        <f ca="1">IF(AND($A49&lt;&gt;"",$A49&lt;&gt;"TOTAL"),IF(AND([4]PREMIOS_MASTER!$E47&lt;&gt;"",[4]PREMIOS_MASTER!$E47&lt;&gt;0),[4]PREMIOS_MASTER!$E47,""),IF($A49="TOTAL",SUM(INDIRECT("B4:B"&amp;ROW()-1)),""))</f>
        <v/>
      </c>
      <c r="C49" s="7" t="str">
        <f ca="1">IF(AND($A49&lt;&gt;"",$A49&lt;&gt;"TOTAL"),IF(AND([4]PREMIOS_MASTER!$G47&lt;&gt;"",[4]PREMIOS_MASTER!$G47&lt;&gt;0),[4]PREMIOS_MASTER!$G47,""),IF($A49="TOTAL",SUM(INDIRECT("C4:C"&amp;ROW()-1)),""))</f>
        <v/>
      </c>
      <c r="D49" s="7" t="str">
        <f t="shared" ca="1" si="0"/>
        <v/>
      </c>
      <c r="E49" s="7" t="str">
        <f ca="1">IF(AND($A49&lt;&gt;"",$A49&lt;&gt;"TOTAL"),IF(AND([4]PREMIOS_MASTER!$J47&lt;&gt;"",[4]PREMIOS_MASTER!$J47&lt;&gt;0),[4]PREMIOS_MASTER!$J47,""),IF($A49="TOTAL",SUM(INDIRECT("E4:E"&amp;ROW()-1)),""))</f>
        <v/>
      </c>
      <c r="F49" s="7" t="str">
        <f ca="1">IF(AND($A49&lt;&gt;"",$A49&lt;&gt;"TOTAL"),IF(AND([4]PREMIOS_MASTER!$L47&lt;&gt;"",[4]PREMIOS_MASTER!$L47&lt;&gt;0),[4]PREMIOS_MASTER!$L47,""),IF($A49="TOTAL",SUM(INDIRECT("F4:F"&amp;ROW()-1)),""))</f>
        <v/>
      </c>
      <c r="G49" s="7" t="str">
        <f t="shared" ca="1" si="1"/>
        <v/>
      </c>
      <c r="H49" s="7" t="str">
        <f ca="1">IF(AND($A49&lt;&gt;"",$A49&lt;&gt;"TOTAL"),IF(AND([4]PREMIOS_MASTER!$O47&lt;&gt;"",[4]PREMIOS_MASTER!$O47&lt;&gt;0),[4]PREMIOS_MASTER!$O47,""),IF($A49="TOTAL",SUM(INDIRECT("H4:H"&amp;ROW()-1)),""))</f>
        <v/>
      </c>
      <c r="I49" s="7" t="str">
        <f ca="1">IF(AND($A49&lt;&gt;"",$A49&lt;&gt;"TOTAL"),IF(AND([4]PREMIOS_MASTER!$Q47&lt;&gt;"",[4]PREMIOS_MASTER!$Q47&lt;&gt;0),[4]PREMIOS_MASTER!$Q47,""),IF($A49="TOTAL",SUM(INDIRECT("I4:I"&amp;ROW()-1)),""))</f>
        <v/>
      </c>
      <c r="J49" s="7" t="str">
        <f t="shared" ca="1" si="2"/>
        <v/>
      </c>
      <c r="K49" s="7" t="str">
        <f ca="1">IF(AND($A49&lt;&gt;"",$A49&lt;&gt;"TOTAL"),IF(AND([4]PREMIOS_MASTER!$T47&lt;&gt;"",[4]PREMIOS_MASTER!$T47&lt;&gt;0),[4]PREMIOS_MASTER!$T47,""),IF($A49="TOTAL",SUM(INDIRECT("K4:K"&amp;ROW()-1)),""))</f>
        <v/>
      </c>
      <c r="L49" s="7" t="str">
        <f ca="1">IF(AND($A49&lt;&gt;"",$A49&lt;&gt;"TOTAL"),IF(AND([4]PREMIOS_MASTER!$V47&lt;&gt;"",[4]PREMIOS_MASTER!$V47&lt;&gt;0),[4]PREMIOS_MASTER!$V47,""),IF($A49="TOTAL",SUM(INDIRECT("L4:L"&amp;ROW()-1)),""))</f>
        <v/>
      </c>
      <c r="M49" s="7" t="str">
        <f t="shared" ca="1" si="3"/>
        <v/>
      </c>
      <c r="N49" s="7" t="str">
        <f ca="1">IF(AND($A49&lt;&gt;"",$A49&lt;&gt;"TOTAL"),IF(AND([4]PREMIOS_MASTER!$Y47&lt;&gt;"",[4]PREMIOS_MASTER!$Y47&lt;&gt;0),[4]PREMIOS_MASTER!$Y47,""),IF($A49="TOTAL",SUM(INDIRECT("N4:N"&amp;ROW()-1)),""))</f>
        <v/>
      </c>
      <c r="O49" s="7" t="str">
        <f ca="1">IF(AND($A49&lt;&gt;"",$A49&lt;&gt;"TOTAL"),IF(AND([4]PREMIOS_MASTER!$AA47&lt;&gt;"",[4]PREMIOS_MASTER!$AA47&lt;&gt;0),[4]PREMIOS_MASTER!$AA47,""),IF($A49="TOTAL",SUM(INDIRECT("O4:O"&amp;ROW()-1)),""))</f>
        <v/>
      </c>
      <c r="P49" s="7" t="str">
        <f t="shared" ca="1" si="4"/>
        <v/>
      </c>
      <c r="Q49" s="7" t="str">
        <f ca="1">IF(AND($A49&lt;&gt;"",$A49&lt;&gt;"TOTAL"),IF(AND([4]PREMIOS_MASTER!$AD47&lt;&gt;"",[4]PREMIOS_MASTER!$AD47&lt;&gt;0),[4]PREMIOS_MASTER!$AD47,""),IF($A49="TOTAL",SUM(INDIRECT("Q4:Q"&amp;ROW()-1)),""))</f>
        <v/>
      </c>
      <c r="R49" s="7" t="str">
        <f ca="1">IF(AND($A49&lt;&gt;"",$A49&lt;&gt;"TOTAL"),IF(AND([4]PREMIOS_MASTER!$AF47&lt;&gt;"",[4]PREMIOS_MASTER!$AF47&lt;&gt;0),[4]PREMIOS_MASTER!$AF47,""),IF($A49="TOTAL",SUM(INDIRECT("R4:R"&amp;ROW()-1)),""))</f>
        <v/>
      </c>
      <c r="S49" s="7" t="str">
        <f t="shared" ca="1" si="5"/>
        <v/>
      </c>
      <c r="T49" s="7" t="str">
        <f ca="1">IF(AND($A49&lt;&gt;"",$A49&lt;&gt;"TOTAL"),IF(AND([4]PREMIOS_MASTER!$AI47&lt;&gt;"",[4]PREMIOS_MASTER!$AI47&lt;&gt;0),[4]PREMIOS_MASTER!$AI47,""),IF($A49="TOTAL",SUM(INDIRECT("T4:T"&amp;ROW()-1)),""))</f>
        <v/>
      </c>
      <c r="U49" s="7" t="str">
        <f ca="1">IF(AND($A49&lt;&gt;"",$A49&lt;&gt;"TOTAL"),IF(AND([4]PREMIOS_MASTER!$AK47&lt;&gt;"",[4]PREMIOS_MASTER!$AK47&lt;&gt;0),[4]PREMIOS_MASTER!$AK47,""),IF($A49="TOTAL",SUM(INDIRECT("U4:U"&amp;ROW()-1)),""))</f>
        <v/>
      </c>
      <c r="V49" s="7" t="str">
        <f t="shared" ca="1" si="6"/>
        <v/>
      </c>
      <c r="W49" s="7" t="str">
        <f ca="1">IF(AND($A49&lt;&gt;"",$A49&lt;&gt;"TOTAL"),IF(AND([4]PREMIOS_MASTER!$AN47&lt;&gt;"",[4]PREMIOS_MASTER!$AN47&lt;&gt;0),[4]PREMIOS_MASTER!$AN47,""),IF($A49="TOTAL",SUM(INDIRECT("W4:W"&amp;ROW()-1)),""))</f>
        <v/>
      </c>
      <c r="X49" s="7" t="str">
        <f ca="1">IF(AND($A49&lt;&gt;"",$A49&lt;&gt;"TOTAL"),IF(AND([4]PREMIOS_MASTER!$AP47&lt;&gt;"",[4]PREMIOS_MASTER!$AP47&lt;&gt;0),[4]PREMIOS_MASTER!$AP47,""),IF($A49="TOTAL",SUM(INDIRECT("X4:X"&amp;ROW()-1)),""))</f>
        <v/>
      </c>
      <c r="Y49" s="7" t="str">
        <f t="shared" ca="1" si="7"/>
        <v/>
      </c>
      <c r="Z49" s="7" t="str">
        <f ca="1">IF(AND($A49&lt;&gt;"",$A49&lt;&gt;"TOTAL"),IF(AND([4]PREMIOS_MASTER!$AS47&lt;&gt;"",[4]PREMIOS_MASTER!$AS47&lt;&gt;0),[4]PREMIOS_MASTER!$AS47,""),IF($A49="TOTAL",SUM(INDIRECT("Z4:Z"&amp;ROW()-1)),""))</f>
        <v/>
      </c>
      <c r="AA49" s="7" t="str">
        <f ca="1">IF(AND($A49&lt;&gt;"",$A49&lt;&gt;"TOTAL"),IF(AND([4]PREMIOS_MASTER!$AU47&lt;&gt;"",[4]PREMIOS_MASTER!$AU47&lt;&gt;0),[4]PREMIOS_MASTER!$AU47,""),IF($A49="TOTAL",SUM(INDIRECT("AA4:AA"&amp;ROW()-1)),""))</f>
        <v/>
      </c>
      <c r="AB49" s="7" t="str">
        <f t="shared" ca="1" si="8"/>
        <v/>
      </c>
      <c r="AC49" s="7" t="str">
        <f ca="1">IF(AND($A49&lt;&gt;"",$A49&lt;&gt;"TOTAL"),IF(AND([4]PREMIOS_MASTER!$AX47&lt;&gt;"",[4]PREMIOS_MASTER!$AX47&lt;&gt;0),[4]PREMIOS_MASTER!$AX47,""),IF($A49="TOTAL",SUM(INDIRECT("AC4:AC"&amp;ROW()-1)),""))</f>
        <v/>
      </c>
      <c r="AD49" s="7" t="str">
        <f ca="1">IF(AND($A49&lt;&gt;"",$A49&lt;&gt;"TOTAL"),IF(AND([4]PREMIOS_MASTER!$AZ47&lt;&gt;"",[4]PREMIOS_MASTER!$AZ47&lt;&gt;0),[4]PREMIOS_MASTER!$AZ47,""),IF($A49="TOTAL",SUM(INDIRECT("AD4:AD"&amp;ROW()-1)),""))</f>
        <v/>
      </c>
      <c r="AE49" s="7" t="str">
        <f t="shared" ca="1" si="9"/>
        <v/>
      </c>
      <c r="AF49" s="7" t="str">
        <f ca="1">IF(AND($A49&lt;&gt;"",$A49&lt;&gt;"TOTAL"),IF(AND([4]PREMIOS_MASTER!$BC47&lt;&gt;"",[4]PREMIOS_MASTER!$BC47&lt;&gt;0),[4]PREMIOS_MASTER!$BC47,""),IF($A49="TOTAL",SUM(INDIRECT("AF4:AF"&amp;ROW()-1)),""))</f>
        <v/>
      </c>
      <c r="AG49" s="7" t="str">
        <f ca="1">IF(AND($A49&lt;&gt;"",$A49&lt;&gt;"TOTAL"),IF(AND([4]PREMIOS_MASTER!$BE47&lt;&gt;"",[4]PREMIOS_MASTER!$BE47&lt;&gt;0),[4]PREMIOS_MASTER!$BE47,""),IF($A49="TOTAL",SUM(INDIRECT("AG4:AG"&amp;ROW()-1)),""))</f>
        <v/>
      </c>
      <c r="AH49" s="7" t="str">
        <f t="shared" ca="1" si="10"/>
        <v/>
      </c>
      <c r="AI49" s="7" t="str">
        <f ca="1">IF(AND($A49&lt;&gt;"",$A49&lt;&gt;"TOTAL"),IF(AND([4]PREMIOS_MASTER!$BH47&lt;&gt;"",[4]PREMIOS_MASTER!$BH47&lt;&gt;0),[4]PREMIOS_MASTER!$BH47,""),IF($A49="TOTAL",SUM(INDIRECT("AI4:AI"&amp;ROW()-1)),""))</f>
        <v/>
      </c>
      <c r="AJ49" s="7" t="str">
        <f ca="1">IF(AND($A49&lt;&gt;"",$A49&lt;&gt;"TOTAL"),IF(AND([4]PREMIOS_MASTER!$BJ47&lt;&gt;"",[4]PREMIOS_MASTER!$BJ47&lt;&gt;0),[4]PREMIOS_MASTER!$BJ47,""),IF($A49="TOTAL",SUM(INDIRECT("AJ4:AJ"&amp;ROW()-1)),""))</f>
        <v/>
      </c>
      <c r="AK49" s="7" t="str">
        <f t="shared" ca="1" si="11"/>
        <v/>
      </c>
      <c r="AL49" s="7" t="str">
        <f ca="1">IF(AND($A49&lt;&gt;"",$A49&lt;&gt;"TOTAL"),IF(AND([4]PREMIOS_MASTER!$BM47&lt;&gt;"",[4]PREMIOS_MASTER!$BM47&lt;&gt;0),[4]PREMIOS_MASTER!$BM47,""),IF($A49="TOTAL",SUM(INDIRECT("AL4:AL"&amp;ROW()-1)),""))</f>
        <v/>
      </c>
      <c r="AM49" s="7" t="str">
        <f ca="1">IF(AND($A49&lt;&gt;"",$A49&lt;&gt;"TOTAL"),IF(AND([4]PREMIOS_MASTER!$BO47&lt;&gt;"",[4]PREMIOS_MASTER!$BO47&lt;&gt;0),[4]PREMIOS_MASTER!$BO47,""),IF($A49="TOTAL",SUM(INDIRECT("AM4:AM"&amp;ROW()-1)),""))</f>
        <v/>
      </c>
      <c r="AN49" s="7" t="str">
        <f t="shared" ca="1" si="12"/>
        <v/>
      </c>
      <c r="AO49" s="7" t="str">
        <f ca="1">IF(AND($A49&lt;&gt;"",$A49&lt;&gt;"TOTAL"),IF(AND([4]PREMIOS_MASTER!$BR47&lt;&gt;"",[4]PREMIOS_MASTER!$BR47&lt;&gt;0),[4]PREMIOS_MASTER!$BR47,""),IF($A49="TOTAL",SUM(INDIRECT("AO4:AO"&amp;ROW()-1)),""))</f>
        <v/>
      </c>
      <c r="AP49" s="7" t="str">
        <f ca="1">IF(AND($A49&lt;&gt;"",$A49&lt;&gt;"TOTAL"),IF(AND([4]PREMIOS_MASTER!$BT47&lt;&gt;"",[4]PREMIOS_MASTER!$BT47&lt;&gt;0),[4]PREMIOS_MASTER!$BT47,""),IF($A49="TOTAL",SUM(INDIRECT("AP4:AP"&amp;ROW()-1)),""))</f>
        <v/>
      </c>
      <c r="AQ49" s="7" t="str">
        <f t="shared" ca="1" si="13"/>
        <v/>
      </c>
      <c r="AR49" s="7" t="str">
        <f ca="1">IF(AND($A49&lt;&gt;"",$A49&lt;&gt;"TOTAL"),IF(AND([4]PREMIOS_MASTER!$BW47&lt;&gt;"",[4]PREMIOS_MASTER!$BW47&lt;&gt;0),[4]PREMIOS_MASTER!$BW47,""),IF($A49="TOTAL",SUM(INDIRECT("AR4:AR"&amp;ROW()-1)),""))</f>
        <v/>
      </c>
      <c r="AS49" s="7" t="str">
        <f ca="1">IF(AND($A49&lt;&gt;"",$A49&lt;&gt;"TOTAL"),IF(AND([4]PREMIOS_MASTER!$BY47&lt;&gt;"",[4]PREMIOS_MASTER!$BY47&lt;&gt;0),[4]PREMIOS_MASTER!$BY47,""),IF($A49="TOTAL",SUM(INDIRECT("AS4:AS"&amp;ROW()-1)),""))</f>
        <v/>
      </c>
      <c r="AT49" s="7" t="str">
        <f t="shared" ca="1" si="14"/>
        <v/>
      </c>
      <c r="AU49" s="7" t="str">
        <f ca="1">IF(AND($A49&lt;&gt;"",$A49&lt;&gt;"TOTAL"),IF(AND([4]PREMIOS_MASTER!$CB47&lt;&gt;"",[4]PREMIOS_MASTER!$CB47&lt;&gt;0),[4]PREMIOS_MASTER!$CB47,""),IF($A49="TOTAL",SUM(INDIRECT("AU4:AU"&amp;ROW()-1)),""))</f>
        <v/>
      </c>
      <c r="AV49" s="7" t="str">
        <f ca="1">IF(AND($A49&lt;&gt;"",$A49&lt;&gt;"TOTAL"),IF(AND([4]PREMIOS_MASTER!$CD47&lt;&gt;"",[4]PREMIOS_MASTER!$CD47&lt;&gt;0),[4]PREMIOS_MASTER!$CD47,""),IF($A49="TOTAL",SUM(INDIRECT("AV4:AV"&amp;ROW()-1)),""))</f>
        <v/>
      </c>
      <c r="AW49" s="7" t="str">
        <f t="shared" ca="1" si="15"/>
        <v/>
      </c>
      <c r="AX49" s="7" t="str">
        <f ca="1">IF(AND($A49&lt;&gt;"",$A49&lt;&gt;"TOTAL"),IF(AND([4]PREMIOS_MASTER!$CG47&lt;&gt;"",[4]PREMIOS_MASTER!$CG47&lt;&gt;0),[4]PREMIOS_MASTER!$CG47,""),IF($A49="TOTAL",SUM(INDIRECT("AX4:AX"&amp;ROW()-1)),""))</f>
        <v/>
      </c>
      <c r="AY49" s="7" t="str">
        <f ca="1">IF(AND($A49&lt;&gt;"",$A49&lt;&gt;"TOTAL"),IF(AND([4]PREMIOS_MASTER!$CI47&lt;&gt;"",[4]PREMIOS_MASTER!$CI47&lt;&gt;0),[4]PREMIOS_MASTER!$CI47,""),IF($A49="TOTAL",SUM(INDIRECT("AY4:AY"&amp;ROW()-1)),""))</f>
        <v/>
      </c>
      <c r="AZ49" s="7" t="str">
        <f t="shared" ca="1" si="16"/>
        <v/>
      </c>
      <c r="BA49" s="7" t="str">
        <f ca="1">IF(AND($A49&lt;&gt;"",$A49&lt;&gt;"TOTAL"),IF(AND([4]PREMIOS_MASTER!$CL47&lt;&gt;"",[4]PREMIOS_MASTER!$CL47&lt;&gt;0),[4]PREMIOS_MASTER!$CL47,""),IF($A49="TOTAL",SUM(INDIRECT("BA4:BA"&amp;ROW()-1)),""))</f>
        <v/>
      </c>
      <c r="BB49" s="7" t="str">
        <f ca="1">IF(AND($A49&lt;&gt;"",$A49&lt;&gt;"TOTAL"),IF(AND([4]PREMIOS_MASTER!$CN47&lt;&gt;"",[4]PREMIOS_MASTER!$CN47&lt;&gt;0),[4]PREMIOS_MASTER!$CN47,""),IF($A49="TOTAL",SUM(INDIRECT("BB4:BB"&amp;ROW()-1)),""))</f>
        <v/>
      </c>
      <c r="BC49" s="7" t="str">
        <f t="shared" ca="1" si="17"/>
        <v/>
      </c>
      <c r="BD49" s="7" t="str">
        <f ca="1">IF(AND($A49&lt;&gt;"",$A49&lt;&gt;"TOTAL"),IF(AND([4]PREMIOS_MASTER!$CQ47&lt;&gt;"",[4]PREMIOS_MASTER!$CQ47&lt;&gt;0),[4]PREMIOS_MASTER!$CQ47,""),IF($A49="TOTAL",SUM(INDIRECT("BD4:BD"&amp;ROW()-1)),""))</f>
        <v/>
      </c>
      <c r="BE49" s="7" t="str">
        <f ca="1">IF(AND($A49&lt;&gt;"",$A49&lt;&gt;"TOTAL"),IF(AND([4]PREMIOS_MASTER!$CS47&lt;&gt;"",[4]PREMIOS_MASTER!$CS47&lt;&gt;0),[4]PREMIOS_MASTER!$CS47,""),IF($A49="TOTAL",SUM(INDIRECT("BE4:BE"&amp;ROW()-1)),""))</f>
        <v/>
      </c>
      <c r="BF49" s="7" t="str">
        <f t="shared" ca="1" si="18"/>
        <v/>
      </c>
    </row>
    <row r="50" spans="1:58" x14ac:dyDescent="0.2">
      <c r="A50" s="12" t="str">
        <f>IF([4]PREMIOS_MASTER!$D48&lt;&gt;"",[4]PREMIOS_MASTER!$D48,IF(AND([4]PREMIOS_MASTER!$D48="",[4]PREMIOS_MASTER!$D49="",[4]PREMIOS_MASTER!$D47=""),"","TOTAL"))</f>
        <v/>
      </c>
      <c r="B50" s="7" t="str">
        <f ca="1">IF(AND($A50&lt;&gt;"",$A50&lt;&gt;"TOTAL"),IF(AND([4]PREMIOS_MASTER!$E48&lt;&gt;"",[4]PREMIOS_MASTER!$E48&lt;&gt;0),[4]PREMIOS_MASTER!$E48,""),IF($A50="TOTAL",SUM(INDIRECT("B4:B"&amp;ROW()-1)),""))</f>
        <v/>
      </c>
      <c r="C50" s="7" t="str">
        <f ca="1">IF(AND($A50&lt;&gt;"",$A50&lt;&gt;"TOTAL"),IF(AND([4]PREMIOS_MASTER!$G48&lt;&gt;"",[4]PREMIOS_MASTER!$G48&lt;&gt;0),[4]PREMIOS_MASTER!$G48,""),IF($A50="TOTAL",SUM(INDIRECT("C4:C"&amp;ROW()-1)),""))</f>
        <v/>
      </c>
      <c r="D50" s="7" t="str">
        <f t="shared" ca="1" si="0"/>
        <v/>
      </c>
      <c r="E50" s="7" t="str">
        <f ca="1">IF(AND($A50&lt;&gt;"",$A50&lt;&gt;"TOTAL"),IF(AND([4]PREMIOS_MASTER!$J48&lt;&gt;"",[4]PREMIOS_MASTER!$J48&lt;&gt;0),[4]PREMIOS_MASTER!$J48,""),IF($A50="TOTAL",SUM(INDIRECT("E4:E"&amp;ROW()-1)),""))</f>
        <v/>
      </c>
      <c r="F50" s="7" t="str">
        <f ca="1">IF(AND($A50&lt;&gt;"",$A50&lt;&gt;"TOTAL"),IF(AND([4]PREMIOS_MASTER!$L48&lt;&gt;"",[4]PREMIOS_MASTER!$L48&lt;&gt;0),[4]PREMIOS_MASTER!$L48,""),IF($A50="TOTAL",SUM(INDIRECT("F4:F"&amp;ROW()-1)),""))</f>
        <v/>
      </c>
      <c r="G50" s="7" t="str">
        <f t="shared" ca="1" si="1"/>
        <v/>
      </c>
      <c r="H50" s="7" t="str">
        <f ca="1">IF(AND($A50&lt;&gt;"",$A50&lt;&gt;"TOTAL"),IF(AND([4]PREMIOS_MASTER!$O48&lt;&gt;"",[4]PREMIOS_MASTER!$O48&lt;&gt;0),[4]PREMIOS_MASTER!$O48,""),IF($A50="TOTAL",SUM(INDIRECT("H4:H"&amp;ROW()-1)),""))</f>
        <v/>
      </c>
      <c r="I50" s="7" t="str">
        <f ca="1">IF(AND($A50&lt;&gt;"",$A50&lt;&gt;"TOTAL"),IF(AND([4]PREMIOS_MASTER!$Q48&lt;&gt;"",[4]PREMIOS_MASTER!$Q48&lt;&gt;0),[4]PREMIOS_MASTER!$Q48,""),IF($A50="TOTAL",SUM(INDIRECT("I4:I"&amp;ROW()-1)),""))</f>
        <v/>
      </c>
      <c r="J50" s="7" t="str">
        <f t="shared" ca="1" si="2"/>
        <v/>
      </c>
      <c r="K50" s="7" t="str">
        <f ca="1">IF(AND($A50&lt;&gt;"",$A50&lt;&gt;"TOTAL"),IF(AND([4]PREMIOS_MASTER!$T48&lt;&gt;"",[4]PREMIOS_MASTER!$T48&lt;&gt;0),[4]PREMIOS_MASTER!$T48,""),IF($A50="TOTAL",SUM(INDIRECT("K4:K"&amp;ROW()-1)),""))</f>
        <v/>
      </c>
      <c r="L50" s="7" t="str">
        <f ca="1">IF(AND($A50&lt;&gt;"",$A50&lt;&gt;"TOTAL"),IF(AND([4]PREMIOS_MASTER!$V48&lt;&gt;"",[4]PREMIOS_MASTER!$V48&lt;&gt;0),[4]PREMIOS_MASTER!$V48,""),IF($A50="TOTAL",SUM(INDIRECT("L4:L"&amp;ROW()-1)),""))</f>
        <v/>
      </c>
      <c r="M50" s="7" t="str">
        <f t="shared" ca="1" si="3"/>
        <v/>
      </c>
      <c r="N50" s="7" t="str">
        <f ca="1">IF(AND($A50&lt;&gt;"",$A50&lt;&gt;"TOTAL"),IF(AND([4]PREMIOS_MASTER!$Y48&lt;&gt;"",[4]PREMIOS_MASTER!$Y48&lt;&gt;0),[4]PREMIOS_MASTER!$Y48,""),IF($A50="TOTAL",SUM(INDIRECT("N4:N"&amp;ROW()-1)),""))</f>
        <v/>
      </c>
      <c r="O50" s="7" t="str">
        <f ca="1">IF(AND($A50&lt;&gt;"",$A50&lt;&gt;"TOTAL"),IF(AND([4]PREMIOS_MASTER!$AA48&lt;&gt;"",[4]PREMIOS_MASTER!$AA48&lt;&gt;0),[4]PREMIOS_MASTER!$AA48,""),IF($A50="TOTAL",SUM(INDIRECT("O4:O"&amp;ROW()-1)),""))</f>
        <v/>
      </c>
      <c r="P50" s="7" t="str">
        <f t="shared" ca="1" si="4"/>
        <v/>
      </c>
      <c r="Q50" s="7" t="str">
        <f ca="1">IF(AND($A50&lt;&gt;"",$A50&lt;&gt;"TOTAL"),IF(AND([4]PREMIOS_MASTER!$AD48&lt;&gt;"",[4]PREMIOS_MASTER!$AD48&lt;&gt;0),[4]PREMIOS_MASTER!$AD48,""),IF($A50="TOTAL",SUM(INDIRECT("Q4:Q"&amp;ROW()-1)),""))</f>
        <v/>
      </c>
      <c r="R50" s="7" t="str">
        <f ca="1">IF(AND($A50&lt;&gt;"",$A50&lt;&gt;"TOTAL"),IF(AND([4]PREMIOS_MASTER!$AF48&lt;&gt;"",[4]PREMIOS_MASTER!$AF48&lt;&gt;0),[4]PREMIOS_MASTER!$AF48,""),IF($A50="TOTAL",SUM(INDIRECT("R4:R"&amp;ROW()-1)),""))</f>
        <v/>
      </c>
      <c r="S50" s="7" t="str">
        <f t="shared" ca="1" si="5"/>
        <v/>
      </c>
      <c r="T50" s="7" t="str">
        <f ca="1">IF(AND($A50&lt;&gt;"",$A50&lt;&gt;"TOTAL"),IF(AND([4]PREMIOS_MASTER!$AI48&lt;&gt;"",[4]PREMIOS_MASTER!$AI48&lt;&gt;0),[4]PREMIOS_MASTER!$AI48,""),IF($A50="TOTAL",SUM(INDIRECT("T4:T"&amp;ROW()-1)),""))</f>
        <v/>
      </c>
      <c r="U50" s="7" t="str">
        <f ca="1">IF(AND($A50&lt;&gt;"",$A50&lt;&gt;"TOTAL"),IF(AND([4]PREMIOS_MASTER!$AK48&lt;&gt;"",[4]PREMIOS_MASTER!$AK48&lt;&gt;0),[4]PREMIOS_MASTER!$AK48,""),IF($A50="TOTAL",SUM(INDIRECT("U4:U"&amp;ROW()-1)),""))</f>
        <v/>
      </c>
      <c r="V50" s="7" t="str">
        <f t="shared" ca="1" si="6"/>
        <v/>
      </c>
      <c r="W50" s="7" t="str">
        <f ca="1">IF(AND($A50&lt;&gt;"",$A50&lt;&gt;"TOTAL"),IF(AND([4]PREMIOS_MASTER!$AN48&lt;&gt;"",[4]PREMIOS_MASTER!$AN48&lt;&gt;0),[4]PREMIOS_MASTER!$AN48,""),IF($A50="TOTAL",SUM(INDIRECT("W4:W"&amp;ROW()-1)),""))</f>
        <v/>
      </c>
      <c r="X50" s="7" t="str">
        <f ca="1">IF(AND($A50&lt;&gt;"",$A50&lt;&gt;"TOTAL"),IF(AND([4]PREMIOS_MASTER!$AP48&lt;&gt;"",[4]PREMIOS_MASTER!$AP48&lt;&gt;0),[4]PREMIOS_MASTER!$AP48,""),IF($A50="TOTAL",SUM(INDIRECT("X4:X"&amp;ROW()-1)),""))</f>
        <v/>
      </c>
      <c r="Y50" s="7" t="str">
        <f t="shared" ca="1" si="7"/>
        <v/>
      </c>
      <c r="Z50" s="7" t="str">
        <f ca="1">IF(AND($A50&lt;&gt;"",$A50&lt;&gt;"TOTAL"),IF(AND([4]PREMIOS_MASTER!$AS48&lt;&gt;"",[4]PREMIOS_MASTER!$AS48&lt;&gt;0),[4]PREMIOS_MASTER!$AS48,""),IF($A50="TOTAL",SUM(INDIRECT("Z4:Z"&amp;ROW()-1)),""))</f>
        <v/>
      </c>
      <c r="AA50" s="7" t="str">
        <f ca="1">IF(AND($A50&lt;&gt;"",$A50&lt;&gt;"TOTAL"),IF(AND([4]PREMIOS_MASTER!$AU48&lt;&gt;"",[4]PREMIOS_MASTER!$AU48&lt;&gt;0),[4]PREMIOS_MASTER!$AU48,""),IF($A50="TOTAL",SUM(INDIRECT("AA4:AA"&amp;ROW()-1)),""))</f>
        <v/>
      </c>
      <c r="AB50" s="7" t="str">
        <f t="shared" ca="1" si="8"/>
        <v/>
      </c>
      <c r="AC50" s="7" t="str">
        <f ca="1">IF(AND($A50&lt;&gt;"",$A50&lt;&gt;"TOTAL"),IF(AND([4]PREMIOS_MASTER!$AX48&lt;&gt;"",[4]PREMIOS_MASTER!$AX48&lt;&gt;0),[4]PREMIOS_MASTER!$AX48,""),IF($A50="TOTAL",SUM(INDIRECT("AC4:AC"&amp;ROW()-1)),""))</f>
        <v/>
      </c>
      <c r="AD50" s="7" t="str">
        <f ca="1">IF(AND($A50&lt;&gt;"",$A50&lt;&gt;"TOTAL"),IF(AND([4]PREMIOS_MASTER!$AZ48&lt;&gt;"",[4]PREMIOS_MASTER!$AZ48&lt;&gt;0),[4]PREMIOS_MASTER!$AZ48,""),IF($A50="TOTAL",SUM(INDIRECT("AD4:AD"&amp;ROW()-1)),""))</f>
        <v/>
      </c>
      <c r="AE50" s="7" t="str">
        <f t="shared" ca="1" si="9"/>
        <v/>
      </c>
      <c r="AF50" s="7" t="str">
        <f ca="1">IF(AND($A50&lt;&gt;"",$A50&lt;&gt;"TOTAL"),IF(AND([4]PREMIOS_MASTER!$BC48&lt;&gt;"",[4]PREMIOS_MASTER!$BC48&lt;&gt;0),[4]PREMIOS_MASTER!$BC48,""),IF($A50="TOTAL",SUM(INDIRECT("AF4:AF"&amp;ROW()-1)),""))</f>
        <v/>
      </c>
      <c r="AG50" s="7" t="str">
        <f ca="1">IF(AND($A50&lt;&gt;"",$A50&lt;&gt;"TOTAL"),IF(AND([4]PREMIOS_MASTER!$BE48&lt;&gt;"",[4]PREMIOS_MASTER!$BE48&lt;&gt;0),[4]PREMIOS_MASTER!$BE48,""),IF($A50="TOTAL",SUM(INDIRECT("AG4:AG"&amp;ROW()-1)),""))</f>
        <v/>
      </c>
      <c r="AH50" s="7" t="str">
        <f t="shared" ca="1" si="10"/>
        <v/>
      </c>
      <c r="AI50" s="7" t="str">
        <f ca="1">IF(AND($A50&lt;&gt;"",$A50&lt;&gt;"TOTAL"),IF(AND([4]PREMIOS_MASTER!$BH48&lt;&gt;"",[4]PREMIOS_MASTER!$BH48&lt;&gt;0),[4]PREMIOS_MASTER!$BH48,""),IF($A50="TOTAL",SUM(INDIRECT("AI4:AI"&amp;ROW()-1)),""))</f>
        <v/>
      </c>
      <c r="AJ50" s="7" t="str">
        <f ca="1">IF(AND($A50&lt;&gt;"",$A50&lt;&gt;"TOTAL"),IF(AND([4]PREMIOS_MASTER!$BJ48&lt;&gt;"",[4]PREMIOS_MASTER!$BJ48&lt;&gt;0),[4]PREMIOS_MASTER!$BJ48,""),IF($A50="TOTAL",SUM(INDIRECT("AJ4:AJ"&amp;ROW()-1)),""))</f>
        <v/>
      </c>
      <c r="AK50" s="7" t="str">
        <f t="shared" ca="1" si="11"/>
        <v/>
      </c>
      <c r="AL50" s="7" t="str">
        <f ca="1">IF(AND($A50&lt;&gt;"",$A50&lt;&gt;"TOTAL"),IF(AND([4]PREMIOS_MASTER!$BM48&lt;&gt;"",[4]PREMIOS_MASTER!$BM48&lt;&gt;0),[4]PREMIOS_MASTER!$BM48,""),IF($A50="TOTAL",SUM(INDIRECT("AL4:AL"&amp;ROW()-1)),""))</f>
        <v/>
      </c>
      <c r="AM50" s="7" t="str">
        <f ca="1">IF(AND($A50&lt;&gt;"",$A50&lt;&gt;"TOTAL"),IF(AND([4]PREMIOS_MASTER!$BO48&lt;&gt;"",[4]PREMIOS_MASTER!$BO48&lt;&gt;0),[4]PREMIOS_MASTER!$BO48,""),IF($A50="TOTAL",SUM(INDIRECT("AM4:AM"&amp;ROW()-1)),""))</f>
        <v/>
      </c>
      <c r="AN50" s="7" t="str">
        <f t="shared" ca="1" si="12"/>
        <v/>
      </c>
      <c r="AO50" s="7" t="str">
        <f ca="1">IF(AND($A50&lt;&gt;"",$A50&lt;&gt;"TOTAL"),IF(AND([4]PREMIOS_MASTER!$BR48&lt;&gt;"",[4]PREMIOS_MASTER!$BR48&lt;&gt;0),[4]PREMIOS_MASTER!$BR48,""),IF($A50="TOTAL",SUM(INDIRECT("AO4:AO"&amp;ROW()-1)),""))</f>
        <v/>
      </c>
      <c r="AP50" s="7" t="str">
        <f ca="1">IF(AND($A50&lt;&gt;"",$A50&lt;&gt;"TOTAL"),IF(AND([4]PREMIOS_MASTER!$BT48&lt;&gt;"",[4]PREMIOS_MASTER!$BT48&lt;&gt;0),[4]PREMIOS_MASTER!$BT48,""),IF($A50="TOTAL",SUM(INDIRECT("AP4:AP"&amp;ROW()-1)),""))</f>
        <v/>
      </c>
      <c r="AQ50" s="7" t="str">
        <f t="shared" ca="1" si="13"/>
        <v/>
      </c>
      <c r="AR50" s="7" t="str">
        <f ca="1">IF(AND($A50&lt;&gt;"",$A50&lt;&gt;"TOTAL"),IF(AND([4]PREMIOS_MASTER!$BW48&lt;&gt;"",[4]PREMIOS_MASTER!$BW48&lt;&gt;0),[4]PREMIOS_MASTER!$BW48,""),IF($A50="TOTAL",SUM(INDIRECT("AR4:AR"&amp;ROW()-1)),""))</f>
        <v/>
      </c>
      <c r="AS50" s="7" t="str">
        <f ca="1">IF(AND($A50&lt;&gt;"",$A50&lt;&gt;"TOTAL"),IF(AND([4]PREMIOS_MASTER!$BY48&lt;&gt;"",[4]PREMIOS_MASTER!$BY48&lt;&gt;0),[4]PREMIOS_MASTER!$BY48,""),IF($A50="TOTAL",SUM(INDIRECT("AS4:AS"&amp;ROW()-1)),""))</f>
        <v/>
      </c>
      <c r="AT50" s="7" t="str">
        <f t="shared" ca="1" si="14"/>
        <v/>
      </c>
      <c r="AU50" s="7" t="str">
        <f ca="1">IF(AND($A50&lt;&gt;"",$A50&lt;&gt;"TOTAL"),IF(AND([4]PREMIOS_MASTER!$CB48&lt;&gt;"",[4]PREMIOS_MASTER!$CB48&lt;&gt;0),[4]PREMIOS_MASTER!$CB48,""),IF($A50="TOTAL",SUM(INDIRECT("AU4:AU"&amp;ROW()-1)),""))</f>
        <v/>
      </c>
      <c r="AV50" s="7" t="str">
        <f ca="1">IF(AND($A50&lt;&gt;"",$A50&lt;&gt;"TOTAL"),IF(AND([4]PREMIOS_MASTER!$CD48&lt;&gt;"",[4]PREMIOS_MASTER!$CD48&lt;&gt;0),[4]PREMIOS_MASTER!$CD48,""),IF($A50="TOTAL",SUM(INDIRECT("AV4:AV"&amp;ROW()-1)),""))</f>
        <v/>
      </c>
      <c r="AW50" s="7" t="str">
        <f t="shared" ca="1" si="15"/>
        <v/>
      </c>
      <c r="AX50" s="7" t="str">
        <f ca="1">IF(AND($A50&lt;&gt;"",$A50&lt;&gt;"TOTAL"),IF(AND([4]PREMIOS_MASTER!$CG48&lt;&gt;"",[4]PREMIOS_MASTER!$CG48&lt;&gt;0),[4]PREMIOS_MASTER!$CG48,""),IF($A50="TOTAL",SUM(INDIRECT("AX4:AX"&amp;ROW()-1)),""))</f>
        <v/>
      </c>
      <c r="AY50" s="7" t="str">
        <f ca="1">IF(AND($A50&lt;&gt;"",$A50&lt;&gt;"TOTAL"),IF(AND([4]PREMIOS_MASTER!$CI48&lt;&gt;"",[4]PREMIOS_MASTER!$CI48&lt;&gt;0),[4]PREMIOS_MASTER!$CI48,""),IF($A50="TOTAL",SUM(INDIRECT("AY4:AY"&amp;ROW()-1)),""))</f>
        <v/>
      </c>
      <c r="AZ50" s="7" t="str">
        <f t="shared" ca="1" si="16"/>
        <v/>
      </c>
      <c r="BA50" s="7" t="str">
        <f ca="1">IF(AND($A50&lt;&gt;"",$A50&lt;&gt;"TOTAL"),IF(AND([4]PREMIOS_MASTER!$CL48&lt;&gt;"",[4]PREMIOS_MASTER!$CL48&lt;&gt;0),[4]PREMIOS_MASTER!$CL48,""),IF($A50="TOTAL",SUM(INDIRECT("BA4:BA"&amp;ROW()-1)),""))</f>
        <v/>
      </c>
      <c r="BB50" s="7" t="str">
        <f ca="1">IF(AND($A50&lt;&gt;"",$A50&lt;&gt;"TOTAL"),IF(AND([4]PREMIOS_MASTER!$CN48&lt;&gt;"",[4]PREMIOS_MASTER!$CN48&lt;&gt;0),[4]PREMIOS_MASTER!$CN48,""),IF($A50="TOTAL",SUM(INDIRECT("BB4:BB"&amp;ROW()-1)),""))</f>
        <v/>
      </c>
      <c r="BC50" s="7" t="str">
        <f t="shared" ca="1" si="17"/>
        <v/>
      </c>
      <c r="BD50" s="7" t="str">
        <f ca="1">IF(AND($A50&lt;&gt;"",$A50&lt;&gt;"TOTAL"),IF(AND([4]PREMIOS_MASTER!$CQ48&lt;&gt;"",[4]PREMIOS_MASTER!$CQ48&lt;&gt;0),[4]PREMIOS_MASTER!$CQ48,""),IF($A50="TOTAL",SUM(INDIRECT("BD4:BD"&amp;ROW()-1)),""))</f>
        <v/>
      </c>
      <c r="BE50" s="7" t="str">
        <f ca="1">IF(AND($A50&lt;&gt;"",$A50&lt;&gt;"TOTAL"),IF(AND([4]PREMIOS_MASTER!$CS48&lt;&gt;"",[4]PREMIOS_MASTER!$CS48&lt;&gt;0),[4]PREMIOS_MASTER!$CS48,""),IF($A50="TOTAL",SUM(INDIRECT("BE4:BE"&amp;ROW()-1)),""))</f>
        <v/>
      </c>
      <c r="BF50" s="7" t="str">
        <f t="shared" ca="1" si="18"/>
        <v/>
      </c>
    </row>
    <row r="51" spans="1:58" x14ac:dyDescent="0.2">
      <c r="A51" s="12" t="str">
        <f>IF([4]PREMIOS_MASTER!$D49&lt;&gt;"",[4]PREMIOS_MASTER!$D49,IF(AND([4]PREMIOS_MASTER!$D49="",[4]PREMIOS_MASTER!$D50="",[4]PREMIOS_MASTER!$D48=""),"","TOTAL"))</f>
        <v/>
      </c>
      <c r="B51" s="7" t="str">
        <f ca="1">IF(AND($A51&lt;&gt;"",$A51&lt;&gt;"TOTAL"),IF(AND([4]PREMIOS_MASTER!$E49&lt;&gt;"",[4]PREMIOS_MASTER!$E49&lt;&gt;0),[4]PREMIOS_MASTER!$E49,""),IF($A51="TOTAL",SUM(INDIRECT("B4:B"&amp;ROW()-1)),""))</f>
        <v/>
      </c>
      <c r="C51" s="7" t="str">
        <f ca="1">IF(AND($A51&lt;&gt;"",$A51&lt;&gt;"TOTAL"),IF(AND([4]PREMIOS_MASTER!$G49&lt;&gt;"",[4]PREMIOS_MASTER!$G49&lt;&gt;0),[4]PREMIOS_MASTER!$G49,""),IF($A51="TOTAL",SUM(INDIRECT("C4:C"&amp;ROW()-1)),""))</f>
        <v/>
      </c>
      <c r="D51" s="7" t="str">
        <f t="shared" ca="1" si="0"/>
        <v/>
      </c>
      <c r="E51" s="7" t="str">
        <f ca="1">IF(AND($A51&lt;&gt;"",$A51&lt;&gt;"TOTAL"),IF(AND([4]PREMIOS_MASTER!$J49&lt;&gt;"",[4]PREMIOS_MASTER!$J49&lt;&gt;0),[4]PREMIOS_MASTER!$J49,""),IF($A51="TOTAL",SUM(INDIRECT("E4:E"&amp;ROW()-1)),""))</f>
        <v/>
      </c>
      <c r="F51" s="7" t="str">
        <f ca="1">IF(AND($A51&lt;&gt;"",$A51&lt;&gt;"TOTAL"),IF(AND([4]PREMIOS_MASTER!$L49&lt;&gt;"",[4]PREMIOS_MASTER!$L49&lt;&gt;0),[4]PREMIOS_MASTER!$L49,""),IF($A51="TOTAL",SUM(INDIRECT("F4:F"&amp;ROW()-1)),""))</f>
        <v/>
      </c>
      <c r="G51" s="7" t="str">
        <f t="shared" ca="1" si="1"/>
        <v/>
      </c>
      <c r="H51" s="7" t="str">
        <f ca="1">IF(AND($A51&lt;&gt;"",$A51&lt;&gt;"TOTAL"),IF(AND([4]PREMIOS_MASTER!$O49&lt;&gt;"",[4]PREMIOS_MASTER!$O49&lt;&gt;0),[4]PREMIOS_MASTER!$O49,""),IF($A51="TOTAL",SUM(INDIRECT("H4:H"&amp;ROW()-1)),""))</f>
        <v/>
      </c>
      <c r="I51" s="7" t="str">
        <f ca="1">IF(AND($A51&lt;&gt;"",$A51&lt;&gt;"TOTAL"),IF(AND([4]PREMIOS_MASTER!$Q49&lt;&gt;"",[4]PREMIOS_MASTER!$Q49&lt;&gt;0),[4]PREMIOS_MASTER!$Q49,""),IF($A51="TOTAL",SUM(INDIRECT("I4:I"&amp;ROW()-1)),""))</f>
        <v/>
      </c>
      <c r="J51" s="7" t="str">
        <f t="shared" ca="1" si="2"/>
        <v/>
      </c>
      <c r="K51" s="7" t="str">
        <f ca="1">IF(AND($A51&lt;&gt;"",$A51&lt;&gt;"TOTAL"),IF(AND([4]PREMIOS_MASTER!$T49&lt;&gt;"",[4]PREMIOS_MASTER!$T49&lt;&gt;0),[4]PREMIOS_MASTER!$T49,""),IF($A51="TOTAL",SUM(INDIRECT("K4:K"&amp;ROW()-1)),""))</f>
        <v/>
      </c>
      <c r="L51" s="7" t="str">
        <f ca="1">IF(AND($A51&lt;&gt;"",$A51&lt;&gt;"TOTAL"),IF(AND([4]PREMIOS_MASTER!$V49&lt;&gt;"",[4]PREMIOS_MASTER!$V49&lt;&gt;0),[4]PREMIOS_MASTER!$V49,""),IF($A51="TOTAL",SUM(INDIRECT("L4:L"&amp;ROW()-1)),""))</f>
        <v/>
      </c>
      <c r="M51" s="7" t="str">
        <f t="shared" ca="1" si="3"/>
        <v/>
      </c>
      <c r="N51" s="7" t="str">
        <f ca="1">IF(AND($A51&lt;&gt;"",$A51&lt;&gt;"TOTAL"),IF(AND([4]PREMIOS_MASTER!$Y49&lt;&gt;"",[4]PREMIOS_MASTER!$Y49&lt;&gt;0),[4]PREMIOS_MASTER!$Y49,""),IF($A51="TOTAL",SUM(INDIRECT("N4:N"&amp;ROW()-1)),""))</f>
        <v/>
      </c>
      <c r="O51" s="7" t="str">
        <f ca="1">IF(AND($A51&lt;&gt;"",$A51&lt;&gt;"TOTAL"),IF(AND([4]PREMIOS_MASTER!$AA49&lt;&gt;"",[4]PREMIOS_MASTER!$AA49&lt;&gt;0),[4]PREMIOS_MASTER!$AA49,""),IF($A51="TOTAL",SUM(INDIRECT("O4:O"&amp;ROW()-1)),""))</f>
        <v/>
      </c>
      <c r="P51" s="7" t="str">
        <f t="shared" ca="1" si="4"/>
        <v/>
      </c>
      <c r="Q51" s="7" t="str">
        <f ca="1">IF(AND($A51&lt;&gt;"",$A51&lt;&gt;"TOTAL"),IF(AND([4]PREMIOS_MASTER!$AD49&lt;&gt;"",[4]PREMIOS_MASTER!$AD49&lt;&gt;0),[4]PREMIOS_MASTER!$AD49,""),IF($A51="TOTAL",SUM(INDIRECT("Q4:Q"&amp;ROW()-1)),""))</f>
        <v/>
      </c>
      <c r="R51" s="7" t="str">
        <f ca="1">IF(AND($A51&lt;&gt;"",$A51&lt;&gt;"TOTAL"),IF(AND([4]PREMIOS_MASTER!$AF49&lt;&gt;"",[4]PREMIOS_MASTER!$AF49&lt;&gt;0),[4]PREMIOS_MASTER!$AF49,""),IF($A51="TOTAL",SUM(INDIRECT("R4:R"&amp;ROW()-1)),""))</f>
        <v/>
      </c>
      <c r="S51" s="7" t="str">
        <f t="shared" ca="1" si="5"/>
        <v/>
      </c>
      <c r="T51" s="7" t="str">
        <f ca="1">IF(AND($A51&lt;&gt;"",$A51&lt;&gt;"TOTAL"),IF(AND([4]PREMIOS_MASTER!$AI49&lt;&gt;"",[4]PREMIOS_MASTER!$AI49&lt;&gt;0),[4]PREMIOS_MASTER!$AI49,""),IF($A51="TOTAL",SUM(INDIRECT("T4:T"&amp;ROW()-1)),""))</f>
        <v/>
      </c>
      <c r="U51" s="7" t="str">
        <f ca="1">IF(AND($A51&lt;&gt;"",$A51&lt;&gt;"TOTAL"),IF(AND([4]PREMIOS_MASTER!$AK49&lt;&gt;"",[4]PREMIOS_MASTER!$AK49&lt;&gt;0),[4]PREMIOS_MASTER!$AK49,""),IF($A51="TOTAL",SUM(INDIRECT("U4:U"&amp;ROW()-1)),""))</f>
        <v/>
      </c>
      <c r="V51" s="7" t="str">
        <f t="shared" ca="1" si="6"/>
        <v/>
      </c>
      <c r="W51" s="7" t="str">
        <f ca="1">IF(AND($A51&lt;&gt;"",$A51&lt;&gt;"TOTAL"),IF(AND([4]PREMIOS_MASTER!$AN49&lt;&gt;"",[4]PREMIOS_MASTER!$AN49&lt;&gt;0),[4]PREMIOS_MASTER!$AN49,""),IF($A51="TOTAL",SUM(INDIRECT("W4:W"&amp;ROW()-1)),""))</f>
        <v/>
      </c>
      <c r="X51" s="7" t="str">
        <f ca="1">IF(AND($A51&lt;&gt;"",$A51&lt;&gt;"TOTAL"),IF(AND([4]PREMIOS_MASTER!$AP49&lt;&gt;"",[4]PREMIOS_MASTER!$AP49&lt;&gt;0),[4]PREMIOS_MASTER!$AP49,""),IF($A51="TOTAL",SUM(INDIRECT("X4:X"&amp;ROW()-1)),""))</f>
        <v/>
      </c>
      <c r="Y51" s="7" t="str">
        <f t="shared" ca="1" si="7"/>
        <v/>
      </c>
      <c r="Z51" s="7" t="str">
        <f ca="1">IF(AND($A51&lt;&gt;"",$A51&lt;&gt;"TOTAL"),IF(AND([4]PREMIOS_MASTER!$AS49&lt;&gt;"",[4]PREMIOS_MASTER!$AS49&lt;&gt;0),[4]PREMIOS_MASTER!$AS49,""),IF($A51="TOTAL",SUM(INDIRECT("Z4:Z"&amp;ROW()-1)),""))</f>
        <v/>
      </c>
      <c r="AA51" s="7" t="str">
        <f ca="1">IF(AND($A51&lt;&gt;"",$A51&lt;&gt;"TOTAL"),IF(AND([4]PREMIOS_MASTER!$AU49&lt;&gt;"",[4]PREMIOS_MASTER!$AU49&lt;&gt;0),[4]PREMIOS_MASTER!$AU49,""),IF($A51="TOTAL",SUM(INDIRECT("AA4:AA"&amp;ROW()-1)),""))</f>
        <v/>
      </c>
      <c r="AB51" s="7" t="str">
        <f t="shared" ca="1" si="8"/>
        <v/>
      </c>
      <c r="AC51" s="7" t="str">
        <f ca="1">IF(AND($A51&lt;&gt;"",$A51&lt;&gt;"TOTAL"),IF(AND([4]PREMIOS_MASTER!$AX49&lt;&gt;"",[4]PREMIOS_MASTER!$AX49&lt;&gt;0),[4]PREMIOS_MASTER!$AX49,""),IF($A51="TOTAL",SUM(INDIRECT("AC4:AC"&amp;ROW()-1)),""))</f>
        <v/>
      </c>
      <c r="AD51" s="7" t="str">
        <f ca="1">IF(AND($A51&lt;&gt;"",$A51&lt;&gt;"TOTAL"),IF(AND([4]PREMIOS_MASTER!$AZ49&lt;&gt;"",[4]PREMIOS_MASTER!$AZ49&lt;&gt;0),[4]PREMIOS_MASTER!$AZ49,""),IF($A51="TOTAL",SUM(INDIRECT("AD4:AD"&amp;ROW()-1)),""))</f>
        <v/>
      </c>
      <c r="AE51" s="7" t="str">
        <f t="shared" ca="1" si="9"/>
        <v/>
      </c>
      <c r="AF51" s="7" t="str">
        <f ca="1">IF(AND($A51&lt;&gt;"",$A51&lt;&gt;"TOTAL"),IF(AND([4]PREMIOS_MASTER!$BC49&lt;&gt;"",[4]PREMIOS_MASTER!$BC49&lt;&gt;0),[4]PREMIOS_MASTER!$BC49,""),IF($A51="TOTAL",SUM(INDIRECT("AF4:AF"&amp;ROW()-1)),""))</f>
        <v/>
      </c>
      <c r="AG51" s="7" t="str">
        <f ca="1">IF(AND($A51&lt;&gt;"",$A51&lt;&gt;"TOTAL"),IF(AND([4]PREMIOS_MASTER!$BE49&lt;&gt;"",[4]PREMIOS_MASTER!$BE49&lt;&gt;0),[4]PREMIOS_MASTER!$BE49,""),IF($A51="TOTAL",SUM(INDIRECT("AG4:AG"&amp;ROW()-1)),""))</f>
        <v/>
      </c>
      <c r="AH51" s="7" t="str">
        <f t="shared" ca="1" si="10"/>
        <v/>
      </c>
      <c r="AI51" s="7" t="str">
        <f ca="1">IF(AND($A51&lt;&gt;"",$A51&lt;&gt;"TOTAL"),IF(AND([4]PREMIOS_MASTER!$BH49&lt;&gt;"",[4]PREMIOS_MASTER!$BH49&lt;&gt;0),[4]PREMIOS_MASTER!$BH49,""),IF($A51="TOTAL",SUM(INDIRECT("AI4:AI"&amp;ROW()-1)),""))</f>
        <v/>
      </c>
      <c r="AJ51" s="7" t="str">
        <f ca="1">IF(AND($A51&lt;&gt;"",$A51&lt;&gt;"TOTAL"),IF(AND([4]PREMIOS_MASTER!$BJ49&lt;&gt;"",[4]PREMIOS_MASTER!$BJ49&lt;&gt;0),[4]PREMIOS_MASTER!$BJ49,""),IF($A51="TOTAL",SUM(INDIRECT("AJ4:AJ"&amp;ROW()-1)),""))</f>
        <v/>
      </c>
      <c r="AK51" s="7" t="str">
        <f t="shared" ca="1" si="11"/>
        <v/>
      </c>
      <c r="AL51" s="7" t="str">
        <f ca="1">IF(AND($A51&lt;&gt;"",$A51&lt;&gt;"TOTAL"),IF(AND([4]PREMIOS_MASTER!$BM49&lt;&gt;"",[4]PREMIOS_MASTER!$BM49&lt;&gt;0),[4]PREMIOS_MASTER!$BM49,""),IF($A51="TOTAL",SUM(INDIRECT("AL4:AL"&amp;ROW()-1)),""))</f>
        <v/>
      </c>
      <c r="AM51" s="7" t="str">
        <f ca="1">IF(AND($A51&lt;&gt;"",$A51&lt;&gt;"TOTAL"),IF(AND([4]PREMIOS_MASTER!$BO49&lt;&gt;"",[4]PREMIOS_MASTER!$BO49&lt;&gt;0),[4]PREMIOS_MASTER!$BO49,""),IF($A51="TOTAL",SUM(INDIRECT("AM4:AM"&amp;ROW()-1)),""))</f>
        <v/>
      </c>
      <c r="AN51" s="7" t="str">
        <f t="shared" ca="1" si="12"/>
        <v/>
      </c>
      <c r="AO51" s="7" t="str">
        <f ca="1">IF(AND($A51&lt;&gt;"",$A51&lt;&gt;"TOTAL"),IF(AND([4]PREMIOS_MASTER!$BR49&lt;&gt;"",[4]PREMIOS_MASTER!$BR49&lt;&gt;0),[4]PREMIOS_MASTER!$BR49,""),IF($A51="TOTAL",SUM(INDIRECT("AO4:AO"&amp;ROW()-1)),""))</f>
        <v/>
      </c>
      <c r="AP51" s="7" t="str">
        <f ca="1">IF(AND($A51&lt;&gt;"",$A51&lt;&gt;"TOTAL"),IF(AND([4]PREMIOS_MASTER!$BT49&lt;&gt;"",[4]PREMIOS_MASTER!$BT49&lt;&gt;0),[4]PREMIOS_MASTER!$BT49,""),IF($A51="TOTAL",SUM(INDIRECT("AP4:AP"&amp;ROW()-1)),""))</f>
        <v/>
      </c>
      <c r="AQ51" s="7" t="str">
        <f t="shared" ca="1" si="13"/>
        <v/>
      </c>
      <c r="AR51" s="7" t="str">
        <f ca="1">IF(AND($A51&lt;&gt;"",$A51&lt;&gt;"TOTAL"),IF(AND([4]PREMIOS_MASTER!$BW49&lt;&gt;"",[4]PREMIOS_MASTER!$BW49&lt;&gt;0),[4]PREMIOS_MASTER!$BW49,""),IF($A51="TOTAL",SUM(INDIRECT("AR4:AR"&amp;ROW()-1)),""))</f>
        <v/>
      </c>
      <c r="AS51" s="7" t="str">
        <f ca="1">IF(AND($A51&lt;&gt;"",$A51&lt;&gt;"TOTAL"),IF(AND([4]PREMIOS_MASTER!$BY49&lt;&gt;"",[4]PREMIOS_MASTER!$BY49&lt;&gt;0),[4]PREMIOS_MASTER!$BY49,""),IF($A51="TOTAL",SUM(INDIRECT("AS4:AS"&amp;ROW()-1)),""))</f>
        <v/>
      </c>
      <c r="AT51" s="7" t="str">
        <f t="shared" ca="1" si="14"/>
        <v/>
      </c>
      <c r="AU51" s="7" t="str">
        <f ca="1">IF(AND($A51&lt;&gt;"",$A51&lt;&gt;"TOTAL"),IF(AND([4]PREMIOS_MASTER!$CB49&lt;&gt;"",[4]PREMIOS_MASTER!$CB49&lt;&gt;0),[4]PREMIOS_MASTER!$CB49,""),IF($A51="TOTAL",SUM(INDIRECT("AU4:AU"&amp;ROW()-1)),""))</f>
        <v/>
      </c>
      <c r="AV51" s="7" t="str">
        <f ca="1">IF(AND($A51&lt;&gt;"",$A51&lt;&gt;"TOTAL"),IF(AND([4]PREMIOS_MASTER!$CD49&lt;&gt;"",[4]PREMIOS_MASTER!$CD49&lt;&gt;0),[4]PREMIOS_MASTER!$CD49,""),IF($A51="TOTAL",SUM(INDIRECT("AV4:AV"&amp;ROW()-1)),""))</f>
        <v/>
      </c>
      <c r="AW51" s="7" t="str">
        <f t="shared" ca="1" si="15"/>
        <v/>
      </c>
      <c r="AX51" s="7" t="str">
        <f ca="1">IF(AND($A51&lt;&gt;"",$A51&lt;&gt;"TOTAL"),IF(AND([4]PREMIOS_MASTER!$CG49&lt;&gt;"",[4]PREMIOS_MASTER!$CG49&lt;&gt;0),[4]PREMIOS_MASTER!$CG49,""),IF($A51="TOTAL",SUM(INDIRECT("AX4:AX"&amp;ROW()-1)),""))</f>
        <v/>
      </c>
      <c r="AY51" s="7" t="str">
        <f ca="1">IF(AND($A51&lt;&gt;"",$A51&lt;&gt;"TOTAL"),IF(AND([4]PREMIOS_MASTER!$CI49&lt;&gt;"",[4]PREMIOS_MASTER!$CI49&lt;&gt;0),[4]PREMIOS_MASTER!$CI49,""),IF($A51="TOTAL",SUM(INDIRECT("AY4:AY"&amp;ROW()-1)),""))</f>
        <v/>
      </c>
      <c r="AZ51" s="7" t="str">
        <f t="shared" ca="1" si="16"/>
        <v/>
      </c>
      <c r="BA51" s="7" t="str">
        <f ca="1">IF(AND($A51&lt;&gt;"",$A51&lt;&gt;"TOTAL"),IF(AND([4]PREMIOS_MASTER!$CL49&lt;&gt;"",[4]PREMIOS_MASTER!$CL49&lt;&gt;0),[4]PREMIOS_MASTER!$CL49,""),IF($A51="TOTAL",SUM(INDIRECT("BA4:BA"&amp;ROW()-1)),""))</f>
        <v/>
      </c>
      <c r="BB51" s="7" t="str">
        <f ca="1">IF(AND($A51&lt;&gt;"",$A51&lt;&gt;"TOTAL"),IF(AND([4]PREMIOS_MASTER!$CN49&lt;&gt;"",[4]PREMIOS_MASTER!$CN49&lt;&gt;0),[4]PREMIOS_MASTER!$CN49,""),IF($A51="TOTAL",SUM(INDIRECT("BB4:BB"&amp;ROW()-1)),""))</f>
        <v/>
      </c>
      <c r="BC51" s="7" t="str">
        <f t="shared" ca="1" si="17"/>
        <v/>
      </c>
      <c r="BD51" s="7" t="str">
        <f ca="1">IF(AND($A51&lt;&gt;"",$A51&lt;&gt;"TOTAL"),IF(AND([4]PREMIOS_MASTER!$CQ49&lt;&gt;"",[4]PREMIOS_MASTER!$CQ49&lt;&gt;0),[4]PREMIOS_MASTER!$CQ49,""),IF($A51="TOTAL",SUM(INDIRECT("BD4:BD"&amp;ROW()-1)),""))</f>
        <v/>
      </c>
      <c r="BE51" s="7" t="str">
        <f ca="1">IF(AND($A51&lt;&gt;"",$A51&lt;&gt;"TOTAL"),IF(AND([4]PREMIOS_MASTER!$CS49&lt;&gt;"",[4]PREMIOS_MASTER!$CS49&lt;&gt;0),[4]PREMIOS_MASTER!$CS49,""),IF($A51="TOTAL",SUM(INDIRECT("BE4:BE"&amp;ROW()-1)),""))</f>
        <v/>
      </c>
      <c r="BF51" s="7" t="str">
        <f t="shared" ca="1" si="18"/>
        <v/>
      </c>
    </row>
    <row r="52" spans="1:58" x14ac:dyDescent="0.2">
      <c r="A52" s="12" t="str">
        <f>IF([4]PREMIOS_MASTER!$D50&lt;&gt;"",[4]PREMIOS_MASTER!$D50,IF(AND([4]PREMIOS_MASTER!$D50="",[4]PREMIOS_MASTER!$D51="",[4]PREMIOS_MASTER!$D49=""),"","TOTAL"))</f>
        <v/>
      </c>
      <c r="B52" s="7" t="str">
        <f ca="1">IF(AND($A52&lt;&gt;"",$A52&lt;&gt;"TOTAL"),IF(AND([4]PREMIOS_MASTER!$E50&lt;&gt;"",[4]PREMIOS_MASTER!$E50&lt;&gt;0),[4]PREMIOS_MASTER!$E50,""),IF($A52="TOTAL",SUM(INDIRECT("B4:B"&amp;ROW()-1)),""))</f>
        <v/>
      </c>
      <c r="C52" s="7" t="str">
        <f ca="1">IF(AND($A52&lt;&gt;"",$A52&lt;&gt;"TOTAL"),IF(AND([4]PREMIOS_MASTER!$G50&lt;&gt;"",[4]PREMIOS_MASTER!$G50&lt;&gt;0),[4]PREMIOS_MASTER!$G50,""),IF($A52="TOTAL",SUM(INDIRECT("C4:C"&amp;ROW()-1)),""))</f>
        <v/>
      </c>
      <c r="D52" s="7" t="str">
        <f t="shared" ca="1" si="0"/>
        <v/>
      </c>
      <c r="E52" s="7" t="str">
        <f ca="1">IF(AND($A52&lt;&gt;"",$A52&lt;&gt;"TOTAL"),IF(AND([4]PREMIOS_MASTER!$J50&lt;&gt;"",[4]PREMIOS_MASTER!$J50&lt;&gt;0),[4]PREMIOS_MASTER!$J50,""),IF($A52="TOTAL",SUM(INDIRECT("E4:E"&amp;ROW()-1)),""))</f>
        <v/>
      </c>
      <c r="F52" s="7" t="str">
        <f ca="1">IF(AND($A52&lt;&gt;"",$A52&lt;&gt;"TOTAL"),IF(AND([4]PREMIOS_MASTER!$L50&lt;&gt;"",[4]PREMIOS_MASTER!$L50&lt;&gt;0),[4]PREMIOS_MASTER!$L50,""),IF($A52="TOTAL",SUM(INDIRECT("F4:F"&amp;ROW()-1)),""))</f>
        <v/>
      </c>
      <c r="G52" s="7" t="str">
        <f t="shared" ca="1" si="1"/>
        <v/>
      </c>
      <c r="H52" s="7" t="str">
        <f ca="1">IF(AND($A52&lt;&gt;"",$A52&lt;&gt;"TOTAL"),IF(AND([4]PREMIOS_MASTER!$O50&lt;&gt;"",[4]PREMIOS_MASTER!$O50&lt;&gt;0),[4]PREMIOS_MASTER!$O50,""),IF($A52="TOTAL",SUM(INDIRECT("H4:H"&amp;ROW()-1)),""))</f>
        <v/>
      </c>
      <c r="I52" s="7" t="str">
        <f ca="1">IF(AND($A52&lt;&gt;"",$A52&lt;&gt;"TOTAL"),IF(AND([4]PREMIOS_MASTER!$Q50&lt;&gt;"",[4]PREMIOS_MASTER!$Q50&lt;&gt;0),[4]PREMIOS_MASTER!$Q50,""),IF($A52="TOTAL",SUM(INDIRECT("I4:I"&amp;ROW()-1)),""))</f>
        <v/>
      </c>
      <c r="J52" s="7" t="str">
        <f t="shared" ca="1" si="2"/>
        <v/>
      </c>
      <c r="K52" s="7" t="str">
        <f ca="1">IF(AND($A52&lt;&gt;"",$A52&lt;&gt;"TOTAL"),IF(AND([4]PREMIOS_MASTER!$T50&lt;&gt;"",[4]PREMIOS_MASTER!$T50&lt;&gt;0),[4]PREMIOS_MASTER!$T50,""),IF($A52="TOTAL",SUM(INDIRECT("K4:K"&amp;ROW()-1)),""))</f>
        <v/>
      </c>
      <c r="L52" s="7" t="str">
        <f ca="1">IF(AND($A52&lt;&gt;"",$A52&lt;&gt;"TOTAL"),IF(AND([4]PREMIOS_MASTER!$V50&lt;&gt;"",[4]PREMIOS_MASTER!$V50&lt;&gt;0),[4]PREMIOS_MASTER!$V50,""),IF($A52="TOTAL",SUM(INDIRECT("L4:L"&amp;ROW()-1)),""))</f>
        <v/>
      </c>
      <c r="M52" s="7" t="str">
        <f t="shared" ca="1" si="3"/>
        <v/>
      </c>
      <c r="N52" s="7" t="str">
        <f ca="1">IF(AND($A52&lt;&gt;"",$A52&lt;&gt;"TOTAL"),IF(AND([4]PREMIOS_MASTER!$Y50&lt;&gt;"",[4]PREMIOS_MASTER!$Y50&lt;&gt;0),[4]PREMIOS_MASTER!$Y50,""),IF($A52="TOTAL",SUM(INDIRECT("N4:N"&amp;ROW()-1)),""))</f>
        <v/>
      </c>
      <c r="O52" s="7" t="str">
        <f ca="1">IF(AND($A52&lt;&gt;"",$A52&lt;&gt;"TOTAL"),IF(AND([4]PREMIOS_MASTER!$AA50&lt;&gt;"",[4]PREMIOS_MASTER!$AA50&lt;&gt;0),[4]PREMIOS_MASTER!$AA50,""),IF($A52="TOTAL",SUM(INDIRECT("O4:O"&amp;ROW()-1)),""))</f>
        <v/>
      </c>
      <c r="P52" s="7" t="str">
        <f t="shared" ca="1" si="4"/>
        <v/>
      </c>
      <c r="Q52" s="7" t="str">
        <f ca="1">IF(AND($A52&lt;&gt;"",$A52&lt;&gt;"TOTAL"),IF(AND([4]PREMIOS_MASTER!$AD50&lt;&gt;"",[4]PREMIOS_MASTER!$AD50&lt;&gt;0),[4]PREMIOS_MASTER!$AD50,""),IF($A52="TOTAL",SUM(INDIRECT("Q4:Q"&amp;ROW()-1)),""))</f>
        <v/>
      </c>
      <c r="R52" s="7" t="str">
        <f ca="1">IF(AND($A52&lt;&gt;"",$A52&lt;&gt;"TOTAL"),IF(AND([4]PREMIOS_MASTER!$AF50&lt;&gt;"",[4]PREMIOS_MASTER!$AF50&lt;&gt;0),[4]PREMIOS_MASTER!$AF50,""),IF($A52="TOTAL",SUM(INDIRECT("R4:R"&amp;ROW()-1)),""))</f>
        <v/>
      </c>
      <c r="S52" s="7" t="str">
        <f t="shared" ca="1" si="5"/>
        <v/>
      </c>
      <c r="T52" s="7" t="str">
        <f ca="1">IF(AND($A52&lt;&gt;"",$A52&lt;&gt;"TOTAL"),IF(AND([4]PREMIOS_MASTER!$AI50&lt;&gt;"",[4]PREMIOS_MASTER!$AI50&lt;&gt;0),[4]PREMIOS_MASTER!$AI50,""),IF($A52="TOTAL",SUM(INDIRECT("T4:T"&amp;ROW()-1)),""))</f>
        <v/>
      </c>
      <c r="U52" s="7" t="str">
        <f ca="1">IF(AND($A52&lt;&gt;"",$A52&lt;&gt;"TOTAL"),IF(AND([4]PREMIOS_MASTER!$AK50&lt;&gt;"",[4]PREMIOS_MASTER!$AK50&lt;&gt;0),[4]PREMIOS_MASTER!$AK50,""),IF($A52="TOTAL",SUM(INDIRECT("U4:U"&amp;ROW()-1)),""))</f>
        <v/>
      </c>
      <c r="V52" s="7" t="str">
        <f t="shared" ca="1" si="6"/>
        <v/>
      </c>
      <c r="W52" s="7" t="str">
        <f ca="1">IF(AND($A52&lt;&gt;"",$A52&lt;&gt;"TOTAL"),IF(AND([4]PREMIOS_MASTER!$AN50&lt;&gt;"",[4]PREMIOS_MASTER!$AN50&lt;&gt;0),[4]PREMIOS_MASTER!$AN50,""),IF($A52="TOTAL",SUM(INDIRECT("W4:W"&amp;ROW()-1)),""))</f>
        <v/>
      </c>
      <c r="X52" s="7" t="str">
        <f ca="1">IF(AND($A52&lt;&gt;"",$A52&lt;&gt;"TOTAL"),IF(AND([4]PREMIOS_MASTER!$AP50&lt;&gt;"",[4]PREMIOS_MASTER!$AP50&lt;&gt;0),[4]PREMIOS_MASTER!$AP50,""),IF($A52="TOTAL",SUM(INDIRECT("X4:X"&amp;ROW()-1)),""))</f>
        <v/>
      </c>
      <c r="Y52" s="7" t="str">
        <f t="shared" ca="1" si="7"/>
        <v/>
      </c>
      <c r="Z52" s="7" t="str">
        <f ca="1">IF(AND($A52&lt;&gt;"",$A52&lt;&gt;"TOTAL"),IF(AND([4]PREMIOS_MASTER!$AS50&lt;&gt;"",[4]PREMIOS_MASTER!$AS50&lt;&gt;0),[4]PREMIOS_MASTER!$AS50,""),IF($A52="TOTAL",SUM(INDIRECT("Z4:Z"&amp;ROW()-1)),""))</f>
        <v/>
      </c>
      <c r="AA52" s="7" t="str">
        <f ca="1">IF(AND($A52&lt;&gt;"",$A52&lt;&gt;"TOTAL"),IF(AND([4]PREMIOS_MASTER!$AU50&lt;&gt;"",[4]PREMIOS_MASTER!$AU50&lt;&gt;0),[4]PREMIOS_MASTER!$AU50,""),IF($A52="TOTAL",SUM(INDIRECT("AA4:AA"&amp;ROW()-1)),""))</f>
        <v/>
      </c>
      <c r="AB52" s="7" t="str">
        <f t="shared" ca="1" si="8"/>
        <v/>
      </c>
      <c r="AC52" s="7" t="str">
        <f ca="1">IF(AND($A52&lt;&gt;"",$A52&lt;&gt;"TOTAL"),IF(AND([4]PREMIOS_MASTER!$AX50&lt;&gt;"",[4]PREMIOS_MASTER!$AX50&lt;&gt;0),[4]PREMIOS_MASTER!$AX50,""),IF($A52="TOTAL",SUM(INDIRECT("AC4:AC"&amp;ROW()-1)),""))</f>
        <v/>
      </c>
      <c r="AD52" s="7" t="str">
        <f ca="1">IF(AND($A52&lt;&gt;"",$A52&lt;&gt;"TOTAL"),IF(AND([4]PREMIOS_MASTER!$AZ50&lt;&gt;"",[4]PREMIOS_MASTER!$AZ50&lt;&gt;0),[4]PREMIOS_MASTER!$AZ50,""),IF($A52="TOTAL",SUM(INDIRECT("AD4:AD"&amp;ROW()-1)),""))</f>
        <v/>
      </c>
      <c r="AE52" s="7" t="str">
        <f t="shared" ca="1" si="9"/>
        <v/>
      </c>
      <c r="AF52" s="7" t="str">
        <f ca="1">IF(AND($A52&lt;&gt;"",$A52&lt;&gt;"TOTAL"),IF(AND([4]PREMIOS_MASTER!$BC50&lt;&gt;"",[4]PREMIOS_MASTER!$BC50&lt;&gt;0),[4]PREMIOS_MASTER!$BC50,""),IF($A52="TOTAL",SUM(INDIRECT("AF4:AF"&amp;ROW()-1)),""))</f>
        <v/>
      </c>
      <c r="AG52" s="7" t="str">
        <f ca="1">IF(AND($A52&lt;&gt;"",$A52&lt;&gt;"TOTAL"),IF(AND([4]PREMIOS_MASTER!$BE50&lt;&gt;"",[4]PREMIOS_MASTER!$BE50&lt;&gt;0),[4]PREMIOS_MASTER!$BE50,""),IF($A52="TOTAL",SUM(INDIRECT("AG4:AG"&amp;ROW()-1)),""))</f>
        <v/>
      </c>
      <c r="AH52" s="7" t="str">
        <f t="shared" ca="1" si="10"/>
        <v/>
      </c>
      <c r="AI52" s="7" t="str">
        <f ca="1">IF(AND($A52&lt;&gt;"",$A52&lt;&gt;"TOTAL"),IF(AND([4]PREMIOS_MASTER!$BH50&lt;&gt;"",[4]PREMIOS_MASTER!$BH50&lt;&gt;0),[4]PREMIOS_MASTER!$BH50,""),IF($A52="TOTAL",SUM(INDIRECT("AI4:AI"&amp;ROW()-1)),""))</f>
        <v/>
      </c>
      <c r="AJ52" s="7" t="str">
        <f ca="1">IF(AND($A52&lt;&gt;"",$A52&lt;&gt;"TOTAL"),IF(AND([4]PREMIOS_MASTER!$BJ50&lt;&gt;"",[4]PREMIOS_MASTER!$BJ50&lt;&gt;0),[4]PREMIOS_MASTER!$BJ50,""),IF($A52="TOTAL",SUM(INDIRECT("AJ4:AJ"&amp;ROW()-1)),""))</f>
        <v/>
      </c>
      <c r="AK52" s="7" t="str">
        <f t="shared" ca="1" si="11"/>
        <v/>
      </c>
      <c r="AL52" s="7" t="str">
        <f ca="1">IF(AND($A52&lt;&gt;"",$A52&lt;&gt;"TOTAL"),IF(AND([4]PREMIOS_MASTER!$BM50&lt;&gt;"",[4]PREMIOS_MASTER!$BM50&lt;&gt;0),[4]PREMIOS_MASTER!$BM50,""),IF($A52="TOTAL",SUM(INDIRECT("AL4:AL"&amp;ROW()-1)),""))</f>
        <v/>
      </c>
      <c r="AM52" s="7" t="str">
        <f ca="1">IF(AND($A52&lt;&gt;"",$A52&lt;&gt;"TOTAL"),IF(AND([4]PREMIOS_MASTER!$BO50&lt;&gt;"",[4]PREMIOS_MASTER!$BO50&lt;&gt;0),[4]PREMIOS_MASTER!$BO50,""),IF($A52="TOTAL",SUM(INDIRECT("AM4:AM"&amp;ROW()-1)),""))</f>
        <v/>
      </c>
      <c r="AN52" s="7" t="str">
        <f t="shared" ca="1" si="12"/>
        <v/>
      </c>
      <c r="AO52" s="7" t="str">
        <f ca="1">IF(AND($A52&lt;&gt;"",$A52&lt;&gt;"TOTAL"),IF(AND([4]PREMIOS_MASTER!$BR50&lt;&gt;"",[4]PREMIOS_MASTER!$BR50&lt;&gt;0),[4]PREMIOS_MASTER!$BR50,""),IF($A52="TOTAL",SUM(INDIRECT("AO4:AO"&amp;ROW()-1)),""))</f>
        <v/>
      </c>
      <c r="AP52" s="7" t="str">
        <f ca="1">IF(AND($A52&lt;&gt;"",$A52&lt;&gt;"TOTAL"),IF(AND([4]PREMIOS_MASTER!$BT50&lt;&gt;"",[4]PREMIOS_MASTER!$BT50&lt;&gt;0),[4]PREMIOS_MASTER!$BT50,""),IF($A52="TOTAL",SUM(INDIRECT("AP4:AP"&amp;ROW()-1)),""))</f>
        <v/>
      </c>
      <c r="AQ52" s="7" t="str">
        <f t="shared" ca="1" si="13"/>
        <v/>
      </c>
      <c r="AR52" s="7" t="str">
        <f ca="1">IF(AND($A52&lt;&gt;"",$A52&lt;&gt;"TOTAL"),IF(AND([4]PREMIOS_MASTER!$BW50&lt;&gt;"",[4]PREMIOS_MASTER!$BW50&lt;&gt;0),[4]PREMIOS_MASTER!$BW50,""),IF($A52="TOTAL",SUM(INDIRECT("AR4:AR"&amp;ROW()-1)),""))</f>
        <v/>
      </c>
      <c r="AS52" s="7" t="str">
        <f ca="1">IF(AND($A52&lt;&gt;"",$A52&lt;&gt;"TOTAL"),IF(AND([4]PREMIOS_MASTER!$BY50&lt;&gt;"",[4]PREMIOS_MASTER!$BY50&lt;&gt;0),[4]PREMIOS_MASTER!$BY50,""),IF($A52="TOTAL",SUM(INDIRECT("AS4:AS"&amp;ROW()-1)),""))</f>
        <v/>
      </c>
      <c r="AT52" s="7" t="str">
        <f t="shared" ca="1" si="14"/>
        <v/>
      </c>
      <c r="AU52" s="7" t="str">
        <f ca="1">IF(AND($A52&lt;&gt;"",$A52&lt;&gt;"TOTAL"),IF(AND([4]PREMIOS_MASTER!$CB50&lt;&gt;"",[4]PREMIOS_MASTER!$CB50&lt;&gt;0),[4]PREMIOS_MASTER!$CB50,""),IF($A52="TOTAL",SUM(INDIRECT("AU4:AU"&amp;ROW()-1)),""))</f>
        <v/>
      </c>
      <c r="AV52" s="7" t="str">
        <f ca="1">IF(AND($A52&lt;&gt;"",$A52&lt;&gt;"TOTAL"),IF(AND([4]PREMIOS_MASTER!$CD50&lt;&gt;"",[4]PREMIOS_MASTER!$CD50&lt;&gt;0),[4]PREMIOS_MASTER!$CD50,""),IF($A52="TOTAL",SUM(INDIRECT("AV4:AV"&amp;ROW()-1)),""))</f>
        <v/>
      </c>
      <c r="AW52" s="7" t="str">
        <f t="shared" ca="1" si="15"/>
        <v/>
      </c>
      <c r="AX52" s="7" t="str">
        <f ca="1">IF(AND($A52&lt;&gt;"",$A52&lt;&gt;"TOTAL"),IF(AND([4]PREMIOS_MASTER!$CG50&lt;&gt;"",[4]PREMIOS_MASTER!$CG50&lt;&gt;0),[4]PREMIOS_MASTER!$CG50,""),IF($A52="TOTAL",SUM(INDIRECT("AX4:AX"&amp;ROW()-1)),""))</f>
        <v/>
      </c>
      <c r="AY52" s="7" t="str">
        <f ca="1">IF(AND($A52&lt;&gt;"",$A52&lt;&gt;"TOTAL"),IF(AND([4]PREMIOS_MASTER!$CI50&lt;&gt;"",[4]PREMIOS_MASTER!$CI50&lt;&gt;0),[4]PREMIOS_MASTER!$CI50,""),IF($A52="TOTAL",SUM(INDIRECT("AY4:AY"&amp;ROW()-1)),""))</f>
        <v/>
      </c>
      <c r="AZ52" s="7" t="str">
        <f t="shared" ca="1" si="16"/>
        <v/>
      </c>
      <c r="BA52" s="7" t="str">
        <f ca="1">IF(AND($A52&lt;&gt;"",$A52&lt;&gt;"TOTAL"),IF(AND([4]PREMIOS_MASTER!$CL50&lt;&gt;"",[4]PREMIOS_MASTER!$CL50&lt;&gt;0),[4]PREMIOS_MASTER!$CL50,""),IF($A52="TOTAL",SUM(INDIRECT("BA4:BA"&amp;ROW()-1)),""))</f>
        <v/>
      </c>
      <c r="BB52" s="7" t="str">
        <f ca="1">IF(AND($A52&lt;&gt;"",$A52&lt;&gt;"TOTAL"),IF(AND([4]PREMIOS_MASTER!$CN50&lt;&gt;"",[4]PREMIOS_MASTER!$CN50&lt;&gt;0),[4]PREMIOS_MASTER!$CN50,""),IF($A52="TOTAL",SUM(INDIRECT("BB4:BB"&amp;ROW()-1)),""))</f>
        <v/>
      </c>
      <c r="BC52" s="7" t="str">
        <f t="shared" ca="1" si="17"/>
        <v/>
      </c>
      <c r="BD52" s="7" t="str">
        <f ca="1">IF(AND($A52&lt;&gt;"",$A52&lt;&gt;"TOTAL"),IF(AND([4]PREMIOS_MASTER!$CQ50&lt;&gt;"",[4]PREMIOS_MASTER!$CQ50&lt;&gt;0),[4]PREMIOS_MASTER!$CQ50,""),IF($A52="TOTAL",SUM(INDIRECT("BD4:BD"&amp;ROW()-1)),""))</f>
        <v/>
      </c>
      <c r="BE52" s="7" t="str">
        <f ca="1">IF(AND($A52&lt;&gt;"",$A52&lt;&gt;"TOTAL"),IF(AND([4]PREMIOS_MASTER!$CS50&lt;&gt;"",[4]PREMIOS_MASTER!$CS50&lt;&gt;0),[4]PREMIOS_MASTER!$CS50,""),IF($A52="TOTAL",SUM(INDIRECT("BE4:BE"&amp;ROW()-1)),""))</f>
        <v/>
      </c>
      <c r="BF52" s="7" t="str">
        <f t="shared" ca="1" si="18"/>
        <v/>
      </c>
    </row>
    <row r="53" spans="1:58" x14ac:dyDescent="0.2">
      <c r="A53" s="12" t="str">
        <f>IF([4]PREMIOS_MASTER!$D51&lt;&gt;"",[4]PREMIOS_MASTER!$D51,IF(AND([4]PREMIOS_MASTER!$D51="",[4]PREMIOS_MASTER!$D52="",[4]PREMIOS_MASTER!$D50=""),"","TOTAL"))</f>
        <v/>
      </c>
      <c r="B53" s="7" t="str">
        <f ca="1">IF(AND($A53&lt;&gt;"",$A53&lt;&gt;"TOTAL"),IF(AND([4]PREMIOS_MASTER!$E51&lt;&gt;"",[4]PREMIOS_MASTER!$E51&lt;&gt;0),[4]PREMIOS_MASTER!$E51,""),IF($A53="TOTAL",SUM(INDIRECT("B4:B"&amp;ROW()-1)),""))</f>
        <v/>
      </c>
      <c r="C53" s="7" t="str">
        <f ca="1">IF(AND($A53&lt;&gt;"",$A53&lt;&gt;"TOTAL"),IF(AND([4]PREMIOS_MASTER!$G51&lt;&gt;"",[4]PREMIOS_MASTER!$G51&lt;&gt;0),[4]PREMIOS_MASTER!$G51,""),IF($A53="TOTAL",SUM(INDIRECT("C4:C"&amp;ROW()-1)),""))</f>
        <v/>
      </c>
      <c r="D53" s="7" t="str">
        <f t="shared" ca="1" si="0"/>
        <v/>
      </c>
      <c r="E53" s="7" t="str">
        <f ca="1">IF(AND($A53&lt;&gt;"",$A53&lt;&gt;"TOTAL"),IF(AND([4]PREMIOS_MASTER!$J51&lt;&gt;"",[4]PREMIOS_MASTER!$J51&lt;&gt;0),[4]PREMIOS_MASTER!$J51,""),IF($A53="TOTAL",SUM(INDIRECT("E4:E"&amp;ROW()-1)),""))</f>
        <v/>
      </c>
      <c r="F53" s="7" t="str">
        <f ca="1">IF(AND($A53&lt;&gt;"",$A53&lt;&gt;"TOTAL"),IF(AND([4]PREMIOS_MASTER!$L51&lt;&gt;"",[4]PREMIOS_MASTER!$L51&lt;&gt;0),[4]PREMIOS_MASTER!$L51,""),IF($A53="TOTAL",SUM(INDIRECT("F4:F"&amp;ROW()-1)),""))</f>
        <v/>
      </c>
      <c r="G53" s="7" t="str">
        <f t="shared" ca="1" si="1"/>
        <v/>
      </c>
      <c r="H53" s="7" t="str">
        <f ca="1">IF(AND($A53&lt;&gt;"",$A53&lt;&gt;"TOTAL"),IF(AND([4]PREMIOS_MASTER!$O51&lt;&gt;"",[4]PREMIOS_MASTER!$O51&lt;&gt;0),[4]PREMIOS_MASTER!$O51,""),IF($A53="TOTAL",SUM(INDIRECT("H4:H"&amp;ROW()-1)),""))</f>
        <v/>
      </c>
      <c r="I53" s="7" t="str">
        <f ca="1">IF(AND($A53&lt;&gt;"",$A53&lt;&gt;"TOTAL"),IF(AND([4]PREMIOS_MASTER!$Q51&lt;&gt;"",[4]PREMIOS_MASTER!$Q51&lt;&gt;0),[4]PREMIOS_MASTER!$Q51,""),IF($A53="TOTAL",SUM(INDIRECT("I4:I"&amp;ROW()-1)),""))</f>
        <v/>
      </c>
      <c r="J53" s="7" t="str">
        <f t="shared" ca="1" si="2"/>
        <v/>
      </c>
      <c r="K53" s="7" t="str">
        <f ca="1">IF(AND($A53&lt;&gt;"",$A53&lt;&gt;"TOTAL"),IF(AND([4]PREMIOS_MASTER!$T51&lt;&gt;"",[4]PREMIOS_MASTER!$T51&lt;&gt;0),[4]PREMIOS_MASTER!$T51,""),IF($A53="TOTAL",SUM(INDIRECT("K4:K"&amp;ROW()-1)),""))</f>
        <v/>
      </c>
      <c r="L53" s="7" t="str">
        <f ca="1">IF(AND($A53&lt;&gt;"",$A53&lt;&gt;"TOTAL"),IF(AND([4]PREMIOS_MASTER!$V51&lt;&gt;"",[4]PREMIOS_MASTER!$V51&lt;&gt;0),[4]PREMIOS_MASTER!$V51,""),IF($A53="TOTAL",SUM(INDIRECT("L4:L"&amp;ROW()-1)),""))</f>
        <v/>
      </c>
      <c r="M53" s="7" t="str">
        <f t="shared" ca="1" si="3"/>
        <v/>
      </c>
      <c r="N53" s="7" t="str">
        <f ca="1">IF(AND($A53&lt;&gt;"",$A53&lt;&gt;"TOTAL"),IF(AND([4]PREMIOS_MASTER!$Y51&lt;&gt;"",[4]PREMIOS_MASTER!$Y51&lt;&gt;0),[4]PREMIOS_MASTER!$Y51,""),IF($A53="TOTAL",SUM(INDIRECT("N4:N"&amp;ROW()-1)),""))</f>
        <v/>
      </c>
      <c r="O53" s="7" t="str">
        <f ca="1">IF(AND($A53&lt;&gt;"",$A53&lt;&gt;"TOTAL"),IF(AND([4]PREMIOS_MASTER!$AA51&lt;&gt;"",[4]PREMIOS_MASTER!$AA51&lt;&gt;0),[4]PREMIOS_MASTER!$AA51,""),IF($A53="TOTAL",SUM(INDIRECT("O4:O"&amp;ROW()-1)),""))</f>
        <v/>
      </c>
      <c r="P53" s="7" t="str">
        <f t="shared" ca="1" si="4"/>
        <v/>
      </c>
      <c r="Q53" s="7" t="str">
        <f ca="1">IF(AND($A53&lt;&gt;"",$A53&lt;&gt;"TOTAL"),IF(AND([4]PREMIOS_MASTER!$AD51&lt;&gt;"",[4]PREMIOS_MASTER!$AD51&lt;&gt;0),[4]PREMIOS_MASTER!$AD51,""),IF($A53="TOTAL",SUM(INDIRECT("Q4:Q"&amp;ROW()-1)),""))</f>
        <v/>
      </c>
      <c r="R53" s="7" t="str">
        <f ca="1">IF(AND($A53&lt;&gt;"",$A53&lt;&gt;"TOTAL"),IF(AND([4]PREMIOS_MASTER!$AF51&lt;&gt;"",[4]PREMIOS_MASTER!$AF51&lt;&gt;0),[4]PREMIOS_MASTER!$AF51,""),IF($A53="TOTAL",SUM(INDIRECT("R4:R"&amp;ROW()-1)),""))</f>
        <v/>
      </c>
      <c r="S53" s="7" t="str">
        <f t="shared" ca="1" si="5"/>
        <v/>
      </c>
      <c r="T53" s="7" t="str">
        <f ca="1">IF(AND($A53&lt;&gt;"",$A53&lt;&gt;"TOTAL"),IF(AND([4]PREMIOS_MASTER!$AI51&lt;&gt;"",[4]PREMIOS_MASTER!$AI51&lt;&gt;0),[4]PREMIOS_MASTER!$AI51,""),IF($A53="TOTAL",SUM(INDIRECT("T4:T"&amp;ROW()-1)),""))</f>
        <v/>
      </c>
      <c r="U53" s="7" t="str">
        <f ca="1">IF(AND($A53&lt;&gt;"",$A53&lt;&gt;"TOTAL"),IF(AND([4]PREMIOS_MASTER!$AK51&lt;&gt;"",[4]PREMIOS_MASTER!$AK51&lt;&gt;0),[4]PREMIOS_MASTER!$AK51,""),IF($A53="TOTAL",SUM(INDIRECT("U4:U"&amp;ROW()-1)),""))</f>
        <v/>
      </c>
      <c r="V53" s="7" t="str">
        <f t="shared" ca="1" si="6"/>
        <v/>
      </c>
      <c r="W53" s="7" t="str">
        <f ca="1">IF(AND($A53&lt;&gt;"",$A53&lt;&gt;"TOTAL"),IF(AND([4]PREMIOS_MASTER!$AN51&lt;&gt;"",[4]PREMIOS_MASTER!$AN51&lt;&gt;0),[4]PREMIOS_MASTER!$AN51,""),IF($A53="TOTAL",SUM(INDIRECT("W4:W"&amp;ROW()-1)),""))</f>
        <v/>
      </c>
      <c r="X53" s="7" t="str">
        <f ca="1">IF(AND($A53&lt;&gt;"",$A53&lt;&gt;"TOTAL"),IF(AND([4]PREMIOS_MASTER!$AP51&lt;&gt;"",[4]PREMIOS_MASTER!$AP51&lt;&gt;0),[4]PREMIOS_MASTER!$AP51,""),IF($A53="TOTAL",SUM(INDIRECT("X4:X"&amp;ROW()-1)),""))</f>
        <v/>
      </c>
      <c r="Y53" s="7" t="str">
        <f t="shared" ca="1" si="7"/>
        <v/>
      </c>
      <c r="Z53" s="7" t="str">
        <f ca="1">IF(AND($A53&lt;&gt;"",$A53&lt;&gt;"TOTAL"),IF(AND([4]PREMIOS_MASTER!$AS51&lt;&gt;"",[4]PREMIOS_MASTER!$AS51&lt;&gt;0),[4]PREMIOS_MASTER!$AS51,""),IF($A53="TOTAL",SUM(INDIRECT("Z4:Z"&amp;ROW()-1)),""))</f>
        <v/>
      </c>
      <c r="AA53" s="7" t="str">
        <f ca="1">IF(AND($A53&lt;&gt;"",$A53&lt;&gt;"TOTAL"),IF(AND([4]PREMIOS_MASTER!$AU51&lt;&gt;"",[4]PREMIOS_MASTER!$AU51&lt;&gt;0),[4]PREMIOS_MASTER!$AU51,""),IF($A53="TOTAL",SUM(INDIRECT("AA4:AA"&amp;ROW()-1)),""))</f>
        <v/>
      </c>
      <c r="AB53" s="7" t="str">
        <f t="shared" ca="1" si="8"/>
        <v/>
      </c>
      <c r="AC53" s="7" t="str">
        <f ca="1">IF(AND($A53&lt;&gt;"",$A53&lt;&gt;"TOTAL"),IF(AND([4]PREMIOS_MASTER!$AX51&lt;&gt;"",[4]PREMIOS_MASTER!$AX51&lt;&gt;0),[4]PREMIOS_MASTER!$AX51,""),IF($A53="TOTAL",SUM(INDIRECT("AC4:AC"&amp;ROW()-1)),""))</f>
        <v/>
      </c>
      <c r="AD53" s="7" t="str">
        <f ca="1">IF(AND($A53&lt;&gt;"",$A53&lt;&gt;"TOTAL"),IF(AND([4]PREMIOS_MASTER!$AZ51&lt;&gt;"",[4]PREMIOS_MASTER!$AZ51&lt;&gt;0),[4]PREMIOS_MASTER!$AZ51,""),IF($A53="TOTAL",SUM(INDIRECT("AD4:AD"&amp;ROW()-1)),""))</f>
        <v/>
      </c>
      <c r="AE53" s="7" t="str">
        <f t="shared" ca="1" si="9"/>
        <v/>
      </c>
      <c r="AF53" s="7" t="str">
        <f ca="1">IF(AND($A53&lt;&gt;"",$A53&lt;&gt;"TOTAL"),IF(AND([4]PREMIOS_MASTER!$BC51&lt;&gt;"",[4]PREMIOS_MASTER!$BC51&lt;&gt;0),[4]PREMIOS_MASTER!$BC51,""),IF($A53="TOTAL",SUM(INDIRECT("AF4:AF"&amp;ROW()-1)),""))</f>
        <v/>
      </c>
      <c r="AG53" s="7" t="str">
        <f ca="1">IF(AND($A53&lt;&gt;"",$A53&lt;&gt;"TOTAL"),IF(AND([4]PREMIOS_MASTER!$BE51&lt;&gt;"",[4]PREMIOS_MASTER!$BE51&lt;&gt;0),[4]PREMIOS_MASTER!$BE51,""),IF($A53="TOTAL",SUM(INDIRECT("AG4:AG"&amp;ROW()-1)),""))</f>
        <v/>
      </c>
      <c r="AH53" s="7" t="str">
        <f t="shared" ca="1" si="10"/>
        <v/>
      </c>
      <c r="AI53" s="7" t="str">
        <f ca="1">IF(AND($A53&lt;&gt;"",$A53&lt;&gt;"TOTAL"),IF(AND([4]PREMIOS_MASTER!$BH51&lt;&gt;"",[4]PREMIOS_MASTER!$BH51&lt;&gt;0),[4]PREMIOS_MASTER!$BH51,""),IF($A53="TOTAL",SUM(INDIRECT("AI4:AI"&amp;ROW()-1)),""))</f>
        <v/>
      </c>
      <c r="AJ53" s="7" t="str">
        <f ca="1">IF(AND($A53&lt;&gt;"",$A53&lt;&gt;"TOTAL"),IF(AND([4]PREMIOS_MASTER!$BJ51&lt;&gt;"",[4]PREMIOS_MASTER!$BJ51&lt;&gt;0),[4]PREMIOS_MASTER!$BJ51,""),IF($A53="TOTAL",SUM(INDIRECT("AJ4:AJ"&amp;ROW()-1)),""))</f>
        <v/>
      </c>
      <c r="AK53" s="7" t="str">
        <f t="shared" ca="1" si="11"/>
        <v/>
      </c>
      <c r="AL53" s="7" t="str">
        <f ca="1">IF(AND($A53&lt;&gt;"",$A53&lt;&gt;"TOTAL"),IF(AND([4]PREMIOS_MASTER!$BM51&lt;&gt;"",[4]PREMIOS_MASTER!$BM51&lt;&gt;0),[4]PREMIOS_MASTER!$BM51,""),IF($A53="TOTAL",SUM(INDIRECT("AL4:AL"&amp;ROW()-1)),""))</f>
        <v/>
      </c>
      <c r="AM53" s="7" t="str">
        <f ca="1">IF(AND($A53&lt;&gt;"",$A53&lt;&gt;"TOTAL"),IF(AND([4]PREMIOS_MASTER!$BO51&lt;&gt;"",[4]PREMIOS_MASTER!$BO51&lt;&gt;0),[4]PREMIOS_MASTER!$BO51,""),IF($A53="TOTAL",SUM(INDIRECT("AM4:AM"&amp;ROW()-1)),""))</f>
        <v/>
      </c>
      <c r="AN53" s="7" t="str">
        <f t="shared" ca="1" si="12"/>
        <v/>
      </c>
      <c r="AO53" s="7" t="str">
        <f ca="1">IF(AND($A53&lt;&gt;"",$A53&lt;&gt;"TOTAL"),IF(AND([4]PREMIOS_MASTER!$BR51&lt;&gt;"",[4]PREMIOS_MASTER!$BR51&lt;&gt;0),[4]PREMIOS_MASTER!$BR51,""),IF($A53="TOTAL",SUM(INDIRECT("AO4:AO"&amp;ROW()-1)),""))</f>
        <v/>
      </c>
      <c r="AP53" s="7" t="str">
        <f ca="1">IF(AND($A53&lt;&gt;"",$A53&lt;&gt;"TOTAL"),IF(AND([4]PREMIOS_MASTER!$BT51&lt;&gt;"",[4]PREMIOS_MASTER!$BT51&lt;&gt;0),[4]PREMIOS_MASTER!$BT51,""),IF($A53="TOTAL",SUM(INDIRECT("AP4:AP"&amp;ROW()-1)),""))</f>
        <v/>
      </c>
      <c r="AQ53" s="7" t="str">
        <f t="shared" ca="1" si="13"/>
        <v/>
      </c>
      <c r="AR53" s="7" t="str">
        <f ca="1">IF(AND($A53&lt;&gt;"",$A53&lt;&gt;"TOTAL"),IF(AND([4]PREMIOS_MASTER!$BW51&lt;&gt;"",[4]PREMIOS_MASTER!$BW51&lt;&gt;0),[4]PREMIOS_MASTER!$BW51,""),IF($A53="TOTAL",SUM(INDIRECT("AR4:AR"&amp;ROW()-1)),""))</f>
        <v/>
      </c>
      <c r="AS53" s="7" t="str">
        <f ca="1">IF(AND($A53&lt;&gt;"",$A53&lt;&gt;"TOTAL"),IF(AND([4]PREMIOS_MASTER!$BY51&lt;&gt;"",[4]PREMIOS_MASTER!$BY51&lt;&gt;0),[4]PREMIOS_MASTER!$BY51,""),IF($A53="TOTAL",SUM(INDIRECT("AS4:AS"&amp;ROW()-1)),""))</f>
        <v/>
      </c>
      <c r="AT53" s="7" t="str">
        <f t="shared" ca="1" si="14"/>
        <v/>
      </c>
      <c r="AU53" s="7" t="str">
        <f ca="1">IF(AND($A53&lt;&gt;"",$A53&lt;&gt;"TOTAL"),IF(AND([4]PREMIOS_MASTER!$CB51&lt;&gt;"",[4]PREMIOS_MASTER!$CB51&lt;&gt;0),[4]PREMIOS_MASTER!$CB51,""),IF($A53="TOTAL",SUM(INDIRECT("AU4:AU"&amp;ROW()-1)),""))</f>
        <v/>
      </c>
      <c r="AV53" s="7" t="str">
        <f ca="1">IF(AND($A53&lt;&gt;"",$A53&lt;&gt;"TOTAL"),IF(AND([4]PREMIOS_MASTER!$CD51&lt;&gt;"",[4]PREMIOS_MASTER!$CD51&lt;&gt;0),[4]PREMIOS_MASTER!$CD51,""),IF($A53="TOTAL",SUM(INDIRECT("AV4:AV"&amp;ROW()-1)),""))</f>
        <v/>
      </c>
      <c r="AW53" s="7" t="str">
        <f t="shared" ca="1" si="15"/>
        <v/>
      </c>
      <c r="AX53" s="7" t="str">
        <f ca="1">IF(AND($A53&lt;&gt;"",$A53&lt;&gt;"TOTAL"),IF(AND([4]PREMIOS_MASTER!$CG51&lt;&gt;"",[4]PREMIOS_MASTER!$CG51&lt;&gt;0),[4]PREMIOS_MASTER!$CG51,""),IF($A53="TOTAL",SUM(INDIRECT("AX4:AX"&amp;ROW()-1)),""))</f>
        <v/>
      </c>
      <c r="AY53" s="7" t="str">
        <f ca="1">IF(AND($A53&lt;&gt;"",$A53&lt;&gt;"TOTAL"),IF(AND([4]PREMIOS_MASTER!$CI51&lt;&gt;"",[4]PREMIOS_MASTER!$CI51&lt;&gt;0),[4]PREMIOS_MASTER!$CI51,""),IF($A53="TOTAL",SUM(INDIRECT("AY4:AY"&amp;ROW()-1)),""))</f>
        <v/>
      </c>
      <c r="AZ53" s="7" t="str">
        <f t="shared" ca="1" si="16"/>
        <v/>
      </c>
      <c r="BA53" s="7" t="str">
        <f ca="1">IF(AND($A53&lt;&gt;"",$A53&lt;&gt;"TOTAL"),IF(AND([4]PREMIOS_MASTER!$CL51&lt;&gt;"",[4]PREMIOS_MASTER!$CL51&lt;&gt;0),[4]PREMIOS_MASTER!$CL51,""),IF($A53="TOTAL",SUM(INDIRECT("BA4:BA"&amp;ROW()-1)),""))</f>
        <v/>
      </c>
      <c r="BB53" s="7" t="str">
        <f ca="1">IF(AND($A53&lt;&gt;"",$A53&lt;&gt;"TOTAL"),IF(AND([4]PREMIOS_MASTER!$CN51&lt;&gt;"",[4]PREMIOS_MASTER!$CN51&lt;&gt;0),[4]PREMIOS_MASTER!$CN51,""),IF($A53="TOTAL",SUM(INDIRECT("BB4:BB"&amp;ROW()-1)),""))</f>
        <v/>
      </c>
      <c r="BC53" s="7" t="str">
        <f t="shared" ca="1" si="17"/>
        <v/>
      </c>
      <c r="BD53" s="7" t="str">
        <f ca="1">IF(AND($A53&lt;&gt;"",$A53&lt;&gt;"TOTAL"),IF(AND([4]PREMIOS_MASTER!$CQ51&lt;&gt;"",[4]PREMIOS_MASTER!$CQ51&lt;&gt;0),[4]PREMIOS_MASTER!$CQ51,""),IF($A53="TOTAL",SUM(INDIRECT("BD4:BD"&amp;ROW()-1)),""))</f>
        <v/>
      </c>
      <c r="BE53" s="7" t="str">
        <f ca="1">IF(AND($A53&lt;&gt;"",$A53&lt;&gt;"TOTAL"),IF(AND([4]PREMIOS_MASTER!$CS51&lt;&gt;"",[4]PREMIOS_MASTER!$CS51&lt;&gt;0),[4]PREMIOS_MASTER!$CS51,""),IF($A53="TOTAL",SUM(INDIRECT("BE4:BE"&amp;ROW()-1)),""))</f>
        <v/>
      </c>
      <c r="BF53" s="7" t="str">
        <f t="shared" ca="1" si="18"/>
        <v/>
      </c>
    </row>
    <row r="54" spans="1:58" x14ac:dyDescent="0.2">
      <c r="A54" s="12" t="str">
        <f>IF([4]PREMIOS_MASTER!$D52&lt;&gt;"",[4]PREMIOS_MASTER!$D52,IF(AND([4]PREMIOS_MASTER!$D52="",[4]PREMIOS_MASTER!$D53="",[4]PREMIOS_MASTER!$D51=""),"","TOTAL"))</f>
        <v/>
      </c>
      <c r="B54" s="7" t="str">
        <f ca="1">IF(AND($A54&lt;&gt;"",$A54&lt;&gt;"TOTAL"),IF(AND([4]PREMIOS_MASTER!$E52&lt;&gt;"",[4]PREMIOS_MASTER!$E52&lt;&gt;0),[4]PREMIOS_MASTER!$E52,""),IF($A54="TOTAL",SUM(INDIRECT("B4:B"&amp;ROW()-1)),""))</f>
        <v/>
      </c>
      <c r="C54" s="7" t="str">
        <f ca="1">IF(AND($A54&lt;&gt;"",$A54&lt;&gt;"TOTAL"),IF(AND([4]PREMIOS_MASTER!$G52&lt;&gt;"",[4]PREMIOS_MASTER!$G52&lt;&gt;0),[4]PREMIOS_MASTER!$G52,""),IF($A54="TOTAL",SUM(INDIRECT("C4:C"&amp;ROW()-1)),""))</f>
        <v/>
      </c>
      <c r="D54" s="7" t="str">
        <f t="shared" ca="1" si="0"/>
        <v/>
      </c>
      <c r="E54" s="7" t="str">
        <f ca="1">IF(AND($A54&lt;&gt;"",$A54&lt;&gt;"TOTAL"),IF(AND([4]PREMIOS_MASTER!$J52&lt;&gt;"",[4]PREMIOS_MASTER!$J52&lt;&gt;0),[4]PREMIOS_MASTER!$J52,""),IF($A54="TOTAL",SUM(INDIRECT("E4:E"&amp;ROW()-1)),""))</f>
        <v/>
      </c>
      <c r="F54" s="7" t="str">
        <f ca="1">IF(AND($A54&lt;&gt;"",$A54&lt;&gt;"TOTAL"),IF(AND([4]PREMIOS_MASTER!$L52&lt;&gt;"",[4]PREMIOS_MASTER!$L52&lt;&gt;0),[4]PREMIOS_MASTER!$L52,""),IF($A54="TOTAL",SUM(INDIRECT("F4:F"&amp;ROW()-1)),""))</f>
        <v/>
      </c>
      <c r="G54" s="7" t="str">
        <f t="shared" ca="1" si="1"/>
        <v/>
      </c>
      <c r="H54" s="7" t="str">
        <f ca="1">IF(AND($A54&lt;&gt;"",$A54&lt;&gt;"TOTAL"),IF(AND([4]PREMIOS_MASTER!$O52&lt;&gt;"",[4]PREMIOS_MASTER!$O52&lt;&gt;0),[4]PREMIOS_MASTER!$O52,""),IF($A54="TOTAL",SUM(INDIRECT("H4:H"&amp;ROW()-1)),""))</f>
        <v/>
      </c>
      <c r="I54" s="7" t="str">
        <f ca="1">IF(AND($A54&lt;&gt;"",$A54&lt;&gt;"TOTAL"),IF(AND([4]PREMIOS_MASTER!$Q52&lt;&gt;"",[4]PREMIOS_MASTER!$Q52&lt;&gt;0),[4]PREMIOS_MASTER!$Q52,""),IF($A54="TOTAL",SUM(INDIRECT("I4:I"&amp;ROW()-1)),""))</f>
        <v/>
      </c>
      <c r="J54" s="7" t="str">
        <f t="shared" ca="1" si="2"/>
        <v/>
      </c>
      <c r="K54" s="7" t="str">
        <f ca="1">IF(AND($A54&lt;&gt;"",$A54&lt;&gt;"TOTAL"),IF(AND([4]PREMIOS_MASTER!$T52&lt;&gt;"",[4]PREMIOS_MASTER!$T52&lt;&gt;0),[4]PREMIOS_MASTER!$T52,""),IF($A54="TOTAL",SUM(INDIRECT("K4:K"&amp;ROW()-1)),""))</f>
        <v/>
      </c>
      <c r="L54" s="7" t="str">
        <f ca="1">IF(AND($A54&lt;&gt;"",$A54&lt;&gt;"TOTAL"),IF(AND([4]PREMIOS_MASTER!$V52&lt;&gt;"",[4]PREMIOS_MASTER!$V52&lt;&gt;0),[4]PREMIOS_MASTER!$V52,""),IF($A54="TOTAL",SUM(INDIRECT("L4:L"&amp;ROW()-1)),""))</f>
        <v/>
      </c>
      <c r="M54" s="7" t="str">
        <f t="shared" ca="1" si="3"/>
        <v/>
      </c>
      <c r="N54" s="7" t="str">
        <f ca="1">IF(AND($A54&lt;&gt;"",$A54&lt;&gt;"TOTAL"),IF(AND([4]PREMIOS_MASTER!$Y52&lt;&gt;"",[4]PREMIOS_MASTER!$Y52&lt;&gt;0),[4]PREMIOS_MASTER!$Y52,""),IF($A54="TOTAL",SUM(INDIRECT("N4:N"&amp;ROW()-1)),""))</f>
        <v/>
      </c>
      <c r="O54" s="7" t="str">
        <f ca="1">IF(AND($A54&lt;&gt;"",$A54&lt;&gt;"TOTAL"),IF(AND([4]PREMIOS_MASTER!$AA52&lt;&gt;"",[4]PREMIOS_MASTER!$AA52&lt;&gt;0),[4]PREMIOS_MASTER!$AA52,""),IF($A54="TOTAL",SUM(INDIRECT("O4:O"&amp;ROW()-1)),""))</f>
        <v/>
      </c>
      <c r="P54" s="7" t="str">
        <f t="shared" ca="1" si="4"/>
        <v/>
      </c>
      <c r="Q54" s="7" t="str">
        <f ca="1">IF(AND($A54&lt;&gt;"",$A54&lt;&gt;"TOTAL"),IF(AND([4]PREMIOS_MASTER!$AD52&lt;&gt;"",[4]PREMIOS_MASTER!$AD52&lt;&gt;0),[4]PREMIOS_MASTER!$AD52,""),IF($A54="TOTAL",SUM(INDIRECT("Q4:Q"&amp;ROW()-1)),""))</f>
        <v/>
      </c>
      <c r="R54" s="7" t="str">
        <f ca="1">IF(AND($A54&lt;&gt;"",$A54&lt;&gt;"TOTAL"),IF(AND([4]PREMIOS_MASTER!$AF52&lt;&gt;"",[4]PREMIOS_MASTER!$AF52&lt;&gt;0),[4]PREMIOS_MASTER!$AF52,""),IF($A54="TOTAL",SUM(INDIRECT("R4:R"&amp;ROW()-1)),""))</f>
        <v/>
      </c>
      <c r="S54" s="7" t="str">
        <f t="shared" ca="1" si="5"/>
        <v/>
      </c>
      <c r="T54" s="7" t="str">
        <f ca="1">IF(AND($A54&lt;&gt;"",$A54&lt;&gt;"TOTAL"),IF(AND([4]PREMIOS_MASTER!$AI52&lt;&gt;"",[4]PREMIOS_MASTER!$AI52&lt;&gt;0),[4]PREMIOS_MASTER!$AI52,""),IF($A54="TOTAL",SUM(INDIRECT("T4:T"&amp;ROW()-1)),""))</f>
        <v/>
      </c>
      <c r="U54" s="7" t="str">
        <f ca="1">IF(AND($A54&lt;&gt;"",$A54&lt;&gt;"TOTAL"),IF(AND([4]PREMIOS_MASTER!$AK52&lt;&gt;"",[4]PREMIOS_MASTER!$AK52&lt;&gt;0),[4]PREMIOS_MASTER!$AK52,""),IF($A54="TOTAL",SUM(INDIRECT("U4:U"&amp;ROW()-1)),""))</f>
        <v/>
      </c>
      <c r="V54" s="7" t="str">
        <f t="shared" ca="1" si="6"/>
        <v/>
      </c>
      <c r="W54" s="7" t="str">
        <f ca="1">IF(AND($A54&lt;&gt;"",$A54&lt;&gt;"TOTAL"),IF(AND([4]PREMIOS_MASTER!$AN52&lt;&gt;"",[4]PREMIOS_MASTER!$AN52&lt;&gt;0),[4]PREMIOS_MASTER!$AN52,""),IF($A54="TOTAL",SUM(INDIRECT("W4:W"&amp;ROW()-1)),""))</f>
        <v/>
      </c>
      <c r="X54" s="7" t="str">
        <f ca="1">IF(AND($A54&lt;&gt;"",$A54&lt;&gt;"TOTAL"),IF(AND([4]PREMIOS_MASTER!$AP52&lt;&gt;"",[4]PREMIOS_MASTER!$AP52&lt;&gt;0),[4]PREMIOS_MASTER!$AP52,""),IF($A54="TOTAL",SUM(INDIRECT("X4:X"&amp;ROW()-1)),""))</f>
        <v/>
      </c>
      <c r="Y54" s="7" t="str">
        <f t="shared" ca="1" si="7"/>
        <v/>
      </c>
      <c r="Z54" s="7" t="str">
        <f ca="1">IF(AND($A54&lt;&gt;"",$A54&lt;&gt;"TOTAL"),IF(AND([4]PREMIOS_MASTER!$AS52&lt;&gt;"",[4]PREMIOS_MASTER!$AS52&lt;&gt;0),[4]PREMIOS_MASTER!$AS52,""),IF($A54="TOTAL",SUM(INDIRECT("Z4:Z"&amp;ROW()-1)),""))</f>
        <v/>
      </c>
      <c r="AA54" s="7" t="str">
        <f ca="1">IF(AND($A54&lt;&gt;"",$A54&lt;&gt;"TOTAL"),IF(AND([4]PREMIOS_MASTER!$AU52&lt;&gt;"",[4]PREMIOS_MASTER!$AU52&lt;&gt;0),[4]PREMIOS_MASTER!$AU52,""),IF($A54="TOTAL",SUM(INDIRECT("AA4:AA"&amp;ROW()-1)),""))</f>
        <v/>
      </c>
      <c r="AB54" s="7" t="str">
        <f t="shared" ca="1" si="8"/>
        <v/>
      </c>
      <c r="AC54" s="7" t="str">
        <f ca="1">IF(AND($A54&lt;&gt;"",$A54&lt;&gt;"TOTAL"),IF(AND([4]PREMIOS_MASTER!$AX52&lt;&gt;"",[4]PREMIOS_MASTER!$AX52&lt;&gt;0),[4]PREMIOS_MASTER!$AX52,""),IF($A54="TOTAL",SUM(INDIRECT("AC4:AC"&amp;ROW()-1)),""))</f>
        <v/>
      </c>
      <c r="AD54" s="7" t="str">
        <f ca="1">IF(AND($A54&lt;&gt;"",$A54&lt;&gt;"TOTAL"),IF(AND([4]PREMIOS_MASTER!$AZ52&lt;&gt;"",[4]PREMIOS_MASTER!$AZ52&lt;&gt;0),[4]PREMIOS_MASTER!$AZ52,""),IF($A54="TOTAL",SUM(INDIRECT("AD4:AD"&amp;ROW()-1)),""))</f>
        <v/>
      </c>
      <c r="AE54" s="7" t="str">
        <f t="shared" ca="1" si="9"/>
        <v/>
      </c>
      <c r="AF54" s="7" t="str">
        <f ca="1">IF(AND($A54&lt;&gt;"",$A54&lt;&gt;"TOTAL"),IF(AND([4]PREMIOS_MASTER!$BC52&lt;&gt;"",[4]PREMIOS_MASTER!$BC52&lt;&gt;0),[4]PREMIOS_MASTER!$BC52,""),IF($A54="TOTAL",SUM(INDIRECT("AF4:AF"&amp;ROW()-1)),""))</f>
        <v/>
      </c>
      <c r="AG54" s="7" t="str">
        <f ca="1">IF(AND($A54&lt;&gt;"",$A54&lt;&gt;"TOTAL"),IF(AND([4]PREMIOS_MASTER!$BE52&lt;&gt;"",[4]PREMIOS_MASTER!$BE52&lt;&gt;0),[4]PREMIOS_MASTER!$BE52,""),IF($A54="TOTAL",SUM(INDIRECT("AG4:AG"&amp;ROW()-1)),""))</f>
        <v/>
      </c>
      <c r="AH54" s="7" t="str">
        <f t="shared" ca="1" si="10"/>
        <v/>
      </c>
      <c r="AI54" s="7" t="str">
        <f ca="1">IF(AND($A54&lt;&gt;"",$A54&lt;&gt;"TOTAL"),IF(AND([4]PREMIOS_MASTER!$BH52&lt;&gt;"",[4]PREMIOS_MASTER!$BH52&lt;&gt;0),[4]PREMIOS_MASTER!$BH52,""),IF($A54="TOTAL",SUM(INDIRECT("AI4:AI"&amp;ROW()-1)),""))</f>
        <v/>
      </c>
      <c r="AJ54" s="7" t="str">
        <f ca="1">IF(AND($A54&lt;&gt;"",$A54&lt;&gt;"TOTAL"),IF(AND([4]PREMIOS_MASTER!$BJ52&lt;&gt;"",[4]PREMIOS_MASTER!$BJ52&lt;&gt;0),[4]PREMIOS_MASTER!$BJ52,""),IF($A54="TOTAL",SUM(INDIRECT("AJ4:AJ"&amp;ROW()-1)),""))</f>
        <v/>
      </c>
      <c r="AK54" s="7" t="str">
        <f t="shared" ca="1" si="11"/>
        <v/>
      </c>
      <c r="AL54" s="7" t="str">
        <f ca="1">IF(AND($A54&lt;&gt;"",$A54&lt;&gt;"TOTAL"),IF(AND([4]PREMIOS_MASTER!$BM52&lt;&gt;"",[4]PREMIOS_MASTER!$BM52&lt;&gt;0),[4]PREMIOS_MASTER!$BM52,""),IF($A54="TOTAL",SUM(INDIRECT("AL4:AL"&amp;ROW()-1)),""))</f>
        <v/>
      </c>
      <c r="AM54" s="7" t="str">
        <f ca="1">IF(AND($A54&lt;&gt;"",$A54&lt;&gt;"TOTAL"),IF(AND([4]PREMIOS_MASTER!$BO52&lt;&gt;"",[4]PREMIOS_MASTER!$BO52&lt;&gt;0),[4]PREMIOS_MASTER!$BO52,""),IF($A54="TOTAL",SUM(INDIRECT("AM4:AM"&amp;ROW()-1)),""))</f>
        <v/>
      </c>
      <c r="AN54" s="7" t="str">
        <f t="shared" ca="1" si="12"/>
        <v/>
      </c>
      <c r="AO54" s="7" t="str">
        <f ca="1">IF(AND($A54&lt;&gt;"",$A54&lt;&gt;"TOTAL"),IF(AND([4]PREMIOS_MASTER!$BR52&lt;&gt;"",[4]PREMIOS_MASTER!$BR52&lt;&gt;0),[4]PREMIOS_MASTER!$BR52,""),IF($A54="TOTAL",SUM(INDIRECT("AO4:AO"&amp;ROW()-1)),""))</f>
        <v/>
      </c>
      <c r="AP54" s="7" t="str">
        <f ca="1">IF(AND($A54&lt;&gt;"",$A54&lt;&gt;"TOTAL"),IF(AND([4]PREMIOS_MASTER!$BT52&lt;&gt;"",[4]PREMIOS_MASTER!$BT52&lt;&gt;0),[4]PREMIOS_MASTER!$BT52,""),IF($A54="TOTAL",SUM(INDIRECT("AP4:AP"&amp;ROW()-1)),""))</f>
        <v/>
      </c>
      <c r="AQ54" s="7" t="str">
        <f t="shared" ca="1" si="13"/>
        <v/>
      </c>
      <c r="AR54" s="7" t="str">
        <f ca="1">IF(AND($A54&lt;&gt;"",$A54&lt;&gt;"TOTAL"),IF(AND([4]PREMIOS_MASTER!$BW52&lt;&gt;"",[4]PREMIOS_MASTER!$BW52&lt;&gt;0),[4]PREMIOS_MASTER!$BW52,""),IF($A54="TOTAL",SUM(INDIRECT("AR4:AR"&amp;ROW()-1)),""))</f>
        <v/>
      </c>
      <c r="AS54" s="7" t="str">
        <f ca="1">IF(AND($A54&lt;&gt;"",$A54&lt;&gt;"TOTAL"),IF(AND([4]PREMIOS_MASTER!$BY52&lt;&gt;"",[4]PREMIOS_MASTER!$BY52&lt;&gt;0),[4]PREMIOS_MASTER!$BY52,""),IF($A54="TOTAL",SUM(INDIRECT("AS4:AS"&amp;ROW()-1)),""))</f>
        <v/>
      </c>
      <c r="AT54" s="7" t="str">
        <f t="shared" ca="1" si="14"/>
        <v/>
      </c>
      <c r="AU54" s="7" t="str">
        <f ca="1">IF(AND($A54&lt;&gt;"",$A54&lt;&gt;"TOTAL"),IF(AND([4]PREMIOS_MASTER!$CB52&lt;&gt;"",[4]PREMIOS_MASTER!$CB52&lt;&gt;0),[4]PREMIOS_MASTER!$CB52,""),IF($A54="TOTAL",SUM(INDIRECT("AU4:AU"&amp;ROW()-1)),""))</f>
        <v/>
      </c>
      <c r="AV54" s="7" t="str">
        <f ca="1">IF(AND($A54&lt;&gt;"",$A54&lt;&gt;"TOTAL"),IF(AND([4]PREMIOS_MASTER!$CD52&lt;&gt;"",[4]PREMIOS_MASTER!$CD52&lt;&gt;0),[4]PREMIOS_MASTER!$CD52,""),IF($A54="TOTAL",SUM(INDIRECT("AV4:AV"&amp;ROW()-1)),""))</f>
        <v/>
      </c>
      <c r="AW54" s="7" t="str">
        <f t="shared" ca="1" si="15"/>
        <v/>
      </c>
      <c r="AX54" s="7" t="str">
        <f ca="1">IF(AND($A54&lt;&gt;"",$A54&lt;&gt;"TOTAL"),IF(AND([4]PREMIOS_MASTER!$CG52&lt;&gt;"",[4]PREMIOS_MASTER!$CG52&lt;&gt;0),[4]PREMIOS_MASTER!$CG52,""),IF($A54="TOTAL",SUM(INDIRECT("AX4:AX"&amp;ROW()-1)),""))</f>
        <v/>
      </c>
      <c r="AY54" s="7" t="str">
        <f ca="1">IF(AND($A54&lt;&gt;"",$A54&lt;&gt;"TOTAL"),IF(AND([4]PREMIOS_MASTER!$CI52&lt;&gt;"",[4]PREMIOS_MASTER!$CI52&lt;&gt;0),[4]PREMIOS_MASTER!$CI52,""),IF($A54="TOTAL",SUM(INDIRECT("AY4:AY"&amp;ROW()-1)),""))</f>
        <v/>
      </c>
      <c r="AZ54" s="7" t="str">
        <f t="shared" ca="1" si="16"/>
        <v/>
      </c>
      <c r="BA54" s="7" t="str">
        <f ca="1">IF(AND($A54&lt;&gt;"",$A54&lt;&gt;"TOTAL"),IF(AND([4]PREMIOS_MASTER!$CL52&lt;&gt;"",[4]PREMIOS_MASTER!$CL52&lt;&gt;0),[4]PREMIOS_MASTER!$CL52,""),IF($A54="TOTAL",SUM(INDIRECT("BA4:BA"&amp;ROW()-1)),""))</f>
        <v/>
      </c>
      <c r="BB54" s="7" t="str">
        <f ca="1">IF(AND($A54&lt;&gt;"",$A54&lt;&gt;"TOTAL"),IF(AND([4]PREMIOS_MASTER!$CN52&lt;&gt;"",[4]PREMIOS_MASTER!$CN52&lt;&gt;0),[4]PREMIOS_MASTER!$CN52,""),IF($A54="TOTAL",SUM(INDIRECT("BB4:BB"&amp;ROW()-1)),""))</f>
        <v/>
      </c>
      <c r="BC54" s="7" t="str">
        <f t="shared" ca="1" si="17"/>
        <v/>
      </c>
      <c r="BD54" s="7" t="str">
        <f ca="1">IF(AND($A54&lt;&gt;"",$A54&lt;&gt;"TOTAL"),IF(AND([4]PREMIOS_MASTER!$CQ52&lt;&gt;"",[4]PREMIOS_MASTER!$CQ52&lt;&gt;0),[4]PREMIOS_MASTER!$CQ52,""),IF($A54="TOTAL",SUM(INDIRECT("BD4:BD"&amp;ROW()-1)),""))</f>
        <v/>
      </c>
      <c r="BE54" s="7" t="str">
        <f ca="1">IF(AND($A54&lt;&gt;"",$A54&lt;&gt;"TOTAL"),IF(AND([4]PREMIOS_MASTER!$CS52&lt;&gt;"",[4]PREMIOS_MASTER!$CS52&lt;&gt;0),[4]PREMIOS_MASTER!$CS52,""),IF($A54="TOTAL",SUM(INDIRECT("BE4:BE"&amp;ROW()-1)),""))</f>
        <v/>
      </c>
      <c r="BF54" s="7" t="str">
        <f t="shared" ca="1" si="18"/>
        <v/>
      </c>
    </row>
    <row r="55" spans="1:58" x14ac:dyDescent="0.2">
      <c r="A55" s="12" t="str">
        <f>IF([4]PREMIOS_MASTER!$D53&lt;&gt;"",[4]PREMIOS_MASTER!$D53,IF(AND([4]PREMIOS_MASTER!$D53="",[4]PREMIOS_MASTER!$D54="",[4]PREMIOS_MASTER!$D52=""),"","TOTAL"))</f>
        <v/>
      </c>
      <c r="B55" s="7" t="str">
        <f ca="1">IF(AND($A55&lt;&gt;"",$A55&lt;&gt;"TOTAL"),IF(AND([4]PREMIOS_MASTER!$E53&lt;&gt;"",[4]PREMIOS_MASTER!$E53&lt;&gt;0),[4]PREMIOS_MASTER!$E53,""),IF($A55="TOTAL",SUM(INDIRECT("B4:B"&amp;ROW()-1)),""))</f>
        <v/>
      </c>
      <c r="C55" s="7" t="str">
        <f ca="1">IF(AND($A55&lt;&gt;"",$A55&lt;&gt;"TOTAL"),IF(AND([4]PREMIOS_MASTER!$G53&lt;&gt;"",[4]PREMIOS_MASTER!$G53&lt;&gt;0),[4]PREMIOS_MASTER!$G53,""),IF($A55="TOTAL",SUM(INDIRECT("C4:C"&amp;ROW()-1)),""))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IF(AND($A55&lt;&gt;"",$A55&lt;&gt;"TOTAL"),IF(AND([4]PREMIOS_MASTER!$J53&lt;&gt;"",[4]PREMIOS_MASTER!$J53&lt;&gt;0),[4]PREMIOS_MASTER!$J53,""),IF($A55="TOTAL",SUM(INDIRECT("E4:E"&amp;ROW()-1)),""))</f>
        <v/>
      </c>
      <c r="F55" s="7" t="str">
        <f ca="1">IF(AND($A55&lt;&gt;"",$A55&lt;&gt;"TOTAL"),IF(AND([4]PREMIOS_MASTER!$L53&lt;&gt;"",[4]PREMIOS_MASTER!$L53&lt;&gt;0),[4]PREMIOS_MASTER!$L53,""),IF($A55="TOTAL",SUM(INDIRECT("F4:F"&amp;ROW()-1)),""))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IF(AND($A55&lt;&gt;"",$A55&lt;&gt;"TOTAL"),IF(AND([4]PREMIOS_MASTER!$O53&lt;&gt;"",[4]PREMIOS_MASTER!$O53&lt;&gt;0),[4]PREMIOS_MASTER!$O53,""),IF($A55="TOTAL",SUM(INDIRECT("H4:H"&amp;ROW()-1)),""))</f>
        <v/>
      </c>
      <c r="I55" s="7" t="str">
        <f ca="1">IF(AND($A55&lt;&gt;"",$A55&lt;&gt;"TOTAL"),IF(AND([4]PREMIOS_MASTER!$Q53&lt;&gt;"",[4]PREMIOS_MASTER!$Q53&lt;&gt;0),[4]PREMIOS_MASTER!$Q53,""),IF($A55="TOTAL",SUM(INDIRECT("I4:I"&amp;ROW()-1)),""))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IF(AND($A55&lt;&gt;"",$A55&lt;&gt;"TOTAL"),IF(AND([4]PREMIOS_MASTER!$T53&lt;&gt;"",[4]PREMIOS_MASTER!$T53&lt;&gt;0),[4]PREMIOS_MASTER!$T53,""),IF($A55="TOTAL",SUM(INDIRECT("K4:K"&amp;ROW()-1)),""))</f>
        <v/>
      </c>
      <c r="L55" s="7" t="str">
        <f ca="1">IF(AND($A55&lt;&gt;"",$A55&lt;&gt;"TOTAL"),IF(AND([4]PREMIOS_MASTER!$V53&lt;&gt;"",[4]PREMIOS_MASTER!$V53&lt;&gt;0),[4]PREMIOS_MASTER!$V53,""),IF($A55="TOTAL",SUM(INDIRECT("L4:L"&amp;ROW()-1)),""))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IF(AND($A55&lt;&gt;"",$A55&lt;&gt;"TOTAL"),IF(AND([4]PREMIOS_MASTER!$Y53&lt;&gt;"",[4]PREMIOS_MASTER!$Y53&lt;&gt;0),[4]PREMIOS_MASTER!$Y53,""),IF($A55="TOTAL",SUM(INDIRECT("N4:N"&amp;ROW()-1)),""))</f>
        <v/>
      </c>
      <c r="O55" s="7" t="str">
        <f ca="1">IF(AND($A55&lt;&gt;"",$A55&lt;&gt;"TOTAL"),IF(AND([4]PREMIOS_MASTER!$AA53&lt;&gt;"",[4]PREMIOS_MASTER!$AA53&lt;&gt;0),[4]PREMIOS_MASTER!$AA53,""),IF($A55="TOTAL",SUM(INDIRECT("O4:O"&amp;ROW()-1)),""))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IF(AND($A55&lt;&gt;"",$A55&lt;&gt;"TOTAL"),IF(AND([4]PREMIOS_MASTER!$AD53&lt;&gt;"",[4]PREMIOS_MASTER!$AD53&lt;&gt;0),[4]PREMIOS_MASTER!$AD53,""),IF($A55="TOTAL",SUM(INDIRECT("Q4:Q"&amp;ROW()-1)),""))</f>
        <v/>
      </c>
      <c r="R55" s="7" t="str">
        <f ca="1">IF(AND($A55&lt;&gt;"",$A55&lt;&gt;"TOTAL"),IF(AND([4]PREMIOS_MASTER!$AF53&lt;&gt;"",[4]PREMIOS_MASTER!$AF53&lt;&gt;0),[4]PREMIOS_MASTER!$AF53,""),IF($A55="TOTAL",SUM(INDIRECT("R4:R"&amp;ROW()-1)),""))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IF(AND($A55&lt;&gt;"",$A55&lt;&gt;"TOTAL"),IF(AND([4]PREMIOS_MASTER!$AI53&lt;&gt;"",[4]PREMIOS_MASTER!$AI53&lt;&gt;0),[4]PREMIOS_MASTER!$AI53,""),IF($A55="TOTAL",SUM(INDIRECT("T4:T"&amp;ROW()-1)),""))</f>
        <v/>
      </c>
      <c r="U55" s="7" t="str">
        <f ca="1">IF(AND($A55&lt;&gt;"",$A55&lt;&gt;"TOTAL"),IF(AND([4]PREMIOS_MASTER!$AK53&lt;&gt;"",[4]PREMIOS_MASTER!$AK53&lt;&gt;0),[4]PREMIOS_MASTER!$AK53,""),IF($A55="TOTAL",SUM(INDIRECT("U4:U"&amp;ROW()-1)),""))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IF(AND($A55&lt;&gt;"",$A55&lt;&gt;"TOTAL"),IF(AND([4]PREMIOS_MASTER!$AN53&lt;&gt;"",[4]PREMIOS_MASTER!$AN53&lt;&gt;0),[4]PREMIOS_MASTER!$AN53,""),IF($A55="TOTAL",SUM(INDIRECT("W4:W"&amp;ROW()-1)),""))</f>
        <v/>
      </c>
      <c r="X55" s="7" t="str">
        <f ca="1">IF(AND($A55&lt;&gt;"",$A55&lt;&gt;"TOTAL"),IF(AND([4]PREMIOS_MASTER!$AP53&lt;&gt;"",[4]PREMIOS_MASTER!$AP53&lt;&gt;0),[4]PREMIOS_MASTER!$AP53,""),IF($A55="TOTAL",SUM(INDIRECT("X4:X"&amp;ROW()-1)),""))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IF(AND($A55&lt;&gt;"",$A55&lt;&gt;"TOTAL"),IF(AND([4]PREMIOS_MASTER!$AS53&lt;&gt;"",[4]PREMIOS_MASTER!$AS53&lt;&gt;0),[4]PREMIOS_MASTER!$AS53,""),IF($A55="TOTAL",SUM(INDIRECT("Z4:Z"&amp;ROW()-1)),""))</f>
        <v/>
      </c>
      <c r="AA55" s="7" t="str">
        <f ca="1">IF(AND($A55&lt;&gt;"",$A55&lt;&gt;"TOTAL"),IF(AND([4]PREMIOS_MASTER!$AU53&lt;&gt;"",[4]PREMIOS_MASTER!$AU53&lt;&gt;0),[4]PREMIOS_MASTER!$AU53,""),IF($A55="TOTAL",SUM(INDIRECT("AA4:AA"&amp;ROW()-1)),""))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IF(AND($A55&lt;&gt;"",$A55&lt;&gt;"TOTAL"),IF(AND([4]PREMIOS_MASTER!$AX53&lt;&gt;"",[4]PREMIOS_MASTER!$AX53&lt;&gt;0),[4]PREMIOS_MASTER!$AX53,""),IF($A55="TOTAL",SUM(INDIRECT("AC4:AC"&amp;ROW()-1)),""))</f>
        <v/>
      </c>
      <c r="AD55" s="7" t="str">
        <f ca="1">IF(AND($A55&lt;&gt;"",$A55&lt;&gt;"TOTAL"),IF(AND([4]PREMIOS_MASTER!$AZ53&lt;&gt;"",[4]PREMIOS_MASTER!$AZ53&lt;&gt;0),[4]PREMIOS_MASTER!$AZ53,""),IF($A55="TOTAL",SUM(INDIRECT("AD4:AD"&amp;ROW()-1)),""))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IF(AND($A55&lt;&gt;"",$A55&lt;&gt;"TOTAL"),IF(AND([4]PREMIOS_MASTER!$BC53&lt;&gt;"",[4]PREMIOS_MASTER!$BC53&lt;&gt;0),[4]PREMIOS_MASTER!$BC53,""),IF($A55="TOTAL",SUM(INDIRECT("AF4:AF"&amp;ROW()-1)),""))</f>
        <v/>
      </c>
      <c r="AG55" s="7" t="str">
        <f ca="1">IF(AND($A55&lt;&gt;"",$A55&lt;&gt;"TOTAL"),IF(AND([4]PREMIOS_MASTER!$BE53&lt;&gt;"",[4]PREMIOS_MASTER!$BE53&lt;&gt;0),[4]PREMIOS_MASTER!$BE53,""),IF($A55="TOTAL",SUM(INDIRECT("AG4:AG"&amp;ROW()-1)),""))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IF(AND($A55&lt;&gt;"",$A55&lt;&gt;"TOTAL"),IF(AND([4]PREMIOS_MASTER!$BH53&lt;&gt;"",[4]PREMIOS_MASTER!$BH53&lt;&gt;0),[4]PREMIOS_MASTER!$BH53,""),IF($A55="TOTAL",SUM(INDIRECT("AI4:AI"&amp;ROW()-1)),""))</f>
        <v/>
      </c>
      <c r="AJ55" s="7" t="str">
        <f ca="1">IF(AND($A55&lt;&gt;"",$A55&lt;&gt;"TOTAL"),IF(AND([4]PREMIOS_MASTER!$BJ53&lt;&gt;"",[4]PREMIOS_MASTER!$BJ53&lt;&gt;0),[4]PREMIOS_MASTER!$BJ53,""),IF($A55="TOTAL",SUM(INDIRECT("AJ4:AJ"&amp;ROW()-1)),""))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IF(AND($A55&lt;&gt;"",$A55&lt;&gt;"TOTAL"),IF(AND([4]PREMIOS_MASTER!$BM53&lt;&gt;"",[4]PREMIOS_MASTER!$BM53&lt;&gt;0),[4]PREMIOS_MASTER!$BM53,""),IF($A55="TOTAL",SUM(INDIRECT("AL4:AL"&amp;ROW()-1)),""))</f>
        <v/>
      </c>
      <c r="AM55" s="7" t="str">
        <f ca="1">IF(AND($A55&lt;&gt;"",$A55&lt;&gt;"TOTAL"),IF(AND([4]PREMIOS_MASTER!$BO53&lt;&gt;"",[4]PREMIOS_MASTER!$BO53&lt;&gt;0),[4]PREMIOS_MASTER!$BO53,""),IF($A55="TOTAL",SUM(INDIRECT("AM4:AM"&amp;ROW()-1)),""))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IF(AND($A55&lt;&gt;"",$A55&lt;&gt;"TOTAL"),IF(AND([4]PREMIOS_MASTER!$BR53&lt;&gt;"",[4]PREMIOS_MASTER!$BR53&lt;&gt;0),[4]PREMIOS_MASTER!$BR53,""),IF($A55="TOTAL",SUM(INDIRECT("AO4:AO"&amp;ROW()-1)),""))</f>
        <v/>
      </c>
      <c r="AP55" s="7" t="str">
        <f ca="1">IF(AND($A55&lt;&gt;"",$A55&lt;&gt;"TOTAL"),IF(AND([4]PREMIOS_MASTER!$BT53&lt;&gt;"",[4]PREMIOS_MASTER!$BT53&lt;&gt;0),[4]PREMIOS_MASTER!$BT53,""),IF($A55="TOTAL",SUM(INDIRECT("AP4:AP"&amp;ROW()-1)),""))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IF(AND($A55&lt;&gt;"",$A55&lt;&gt;"TOTAL"),IF(AND([4]PREMIOS_MASTER!$BW53&lt;&gt;"",[4]PREMIOS_MASTER!$BW53&lt;&gt;0),[4]PREMIOS_MASTER!$BW53,""),IF($A55="TOTAL",SUM(INDIRECT("AR4:AR"&amp;ROW()-1)),""))</f>
        <v/>
      </c>
      <c r="AS55" s="7" t="str">
        <f ca="1">IF(AND($A55&lt;&gt;"",$A55&lt;&gt;"TOTAL"),IF(AND([4]PREMIOS_MASTER!$BY53&lt;&gt;"",[4]PREMIOS_MASTER!$BY53&lt;&gt;0),[4]PREMIOS_MASTER!$BY53,""),IF($A55="TOTAL",SUM(INDIRECT("AS4:AS"&amp;ROW()-1)),""))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IF(AND($A55&lt;&gt;"",$A55&lt;&gt;"TOTAL"),IF(AND([4]PREMIOS_MASTER!$CB53&lt;&gt;"",[4]PREMIOS_MASTER!$CB53&lt;&gt;0),[4]PREMIOS_MASTER!$CB53,""),IF($A55="TOTAL",SUM(INDIRECT("AU4:AU"&amp;ROW()-1)),""))</f>
        <v/>
      </c>
      <c r="AV55" s="7" t="str">
        <f ca="1">IF(AND($A55&lt;&gt;"",$A55&lt;&gt;"TOTAL"),IF(AND([4]PREMIOS_MASTER!$CD53&lt;&gt;"",[4]PREMIOS_MASTER!$CD53&lt;&gt;0),[4]PREMIOS_MASTER!$CD53,""),IF($A55="TOTAL",SUM(INDIRECT("AV4:AV"&amp;ROW()-1)),""))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IF(AND($A55&lt;&gt;"",$A55&lt;&gt;"TOTAL"),IF(AND([4]PREMIOS_MASTER!$CG53&lt;&gt;"",[4]PREMIOS_MASTER!$CG53&lt;&gt;0),[4]PREMIOS_MASTER!$CG53,""),IF($A55="TOTAL",SUM(INDIRECT("AX4:AX"&amp;ROW()-1)),""))</f>
        <v/>
      </c>
      <c r="AY55" s="7" t="str">
        <f ca="1">IF(AND($A55&lt;&gt;"",$A55&lt;&gt;"TOTAL"),IF(AND([4]PREMIOS_MASTER!$CI53&lt;&gt;"",[4]PREMIOS_MASTER!$CI53&lt;&gt;0),[4]PREMIOS_MASTER!$CI53,""),IF($A55="TOTAL",SUM(INDIRECT("AY4:AY"&amp;ROW()-1)),""))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IF(AND($A55&lt;&gt;"",$A55&lt;&gt;"TOTAL"),IF(AND([4]PREMIOS_MASTER!$CL53&lt;&gt;"",[4]PREMIOS_MASTER!$CL53&lt;&gt;0),[4]PREMIOS_MASTER!$CL53,""),IF($A55="TOTAL",SUM(INDIRECT("BA4:BA"&amp;ROW()-1)),""))</f>
        <v/>
      </c>
      <c r="BB55" s="7" t="str">
        <f ca="1">IF(AND($A55&lt;&gt;"",$A55&lt;&gt;"TOTAL"),IF(AND([4]PREMIOS_MASTER!$CN53&lt;&gt;"",[4]PREMIOS_MASTER!$CN53&lt;&gt;0),[4]PREMIOS_MASTER!$CN53,""),IF($A55="TOTAL",SUM(INDIRECT("BB4:BB"&amp;ROW()-1)),""))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IF(AND($A55&lt;&gt;"",$A55&lt;&gt;"TOTAL"),IF(AND([4]PREMIOS_MASTER!$CQ53&lt;&gt;"",[4]PREMIOS_MASTER!$CQ53&lt;&gt;0),[4]PREMIOS_MASTER!$CQ53,""),IF($A55="TOTAL",SUM(INDIRECT("BD4:BD"&amp;ROW()-1)),""))</f>
        <v/>
      </c>
      <c r="BE55" s="7" t="str">
        <f ca="1">IF(AND($A55&lt;&gt;"",$A55&lt;&gt;"TOTAL"),IF(AND([4]PREMIOS_MASTER!$CS53&lt;&gt;"",[4]PREMIOS_MASTER!$CS53&lt;&gt;0),[4]PREMIOS_MASTER!$CS53,""),IF($A55="TOTAL",SUM(INDIRECT("BE4:BE"&amp;ROW()-1)),""))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IF([4]PREMIOS_MASTER!$D54&lt;&gt;"",[4]PREMIOS_MASTER!$D54,IF(AND([4]PREMIOS_MASTER!$D54="",[4]PREMIOS_MASTER!$D55="",[4]PREMIOS_MASTER!$D53=""),"","TOTAL"))</f>
        <v/>
      </c>
      <c r="B56" s="7" t="str">
        <f ca="1">IF(AND($A56&lt;&gt;"",$A56&lt;&gt;"TOTAL"),IF(AND([4]PREMIOS_MASTER!$E54&lt;&gt;"",[4]PREMIOS_MASTER!$E54&lt;&gt;0),[4]PREMIOS_MASTER!$E54,""),IF($A56="TOTAL",SUM(INDIRECT("B4:B"&amp;ROW()-1)),""))</f>
        <v/>
      </c>
      <c r="C56" s="7" t="str">
        <f ca="1">IF(AND($A56&lt;&gt;"",$A56&lt;&gt;"TOTAL"),IF(AND([4]PREMIOS_MASTER!$G54&lt;&gt;"",[4]PREMIOS_MASTER!$G54&lt;&gt;0),[4]PREMIOS_MASTER!$G54,""),IF($A56="TOTAL",SUM(INDIRECT("C4:C"&amp;ROW()-1)),""))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IF(AND($A56&lt;&gt;"",$A56&lt;&gt;"TOTAL"),IF(AND([4]PREMIOS_MASTER!$J54&lt;&gt;"",[4]PREMIOS_MASTER!$J54&lt;&gt;0),[4]PREMIOS_MASTER!$J54,""),IF($A56="TOTAL",SUM(INDIRECT("E4:E"&amp;ROW()-1)),""))</f>
        <v/>
      </c>
      <c r="F56" s="7" t="str">
        <f ca="1">IF(AND($A56&lt;&gt;"",$A56&lt;&gt;"TOTAL"),IF(AND([4]PREMIOS_MASTER!$L54&lt;&gt;"",[4]PREMIOS_MASTER!$L54&lt;&gt;0),[4]PREMIOS_MASTER!$L54,""),IF($A56="TOTAL",SUM(INDIRECT("F4:F"&amp;ROW()-1)),""))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IF(AND($A56&lt;&gt;"",$A56&lt;&gt;"TOTAL"),IF(AND([4]PREMIOS_MASTER!$O54&lt;&gt;"",[4]PREMIOS_MASTER!$O54&lt;&gt;0),[4]PREMIOS_MASTER!$O54,""),IF($A56="TOTAL",SUM(INDIRECT("H4:H"&amp;ROW()-1)),""))</f>
        <v/>
      </c>
      <c r="I56" s="7" t="str">
        <f ca="1">IF(AND($A56&lt;&gt;"",$A56&lt;&gt;"TOTAL"),IF(AND([4]PREMIOS_MASTER!$Q54&lt;&gt;"",[4]PREMIOS_MASTER!$Q54&lt;&gt;0),[4]PREMIOS_MASTER!$Q54,""),IF($A56="TOTAL",SUM(INDIRECT("I4:I"&amp;ROW()-1)),""))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IF(AND($A56&lt;&gt;"",$A56&lt;&gt;"TOTAL"),IF(AND([4]PREMIOS_MASTER!$T54&lt;&gt;"",[4]PREMIOS_MASTER!$T54&lt;&gt;0),[4]PREMIOS_MASTER!$T54,""),IF($A56="TOTAL",SUM(INDIRECT("K4:K"&amp;ROW()-1)),""))</f>
        <v/>
      </c>
      <c r="L56" s="7" t="str">
        <f ca="1">IF(AND($A56&lt;&gt;"",$A56&lt;&gt;"TOTAL"),IF(AND([4]PREMIOS_MASTER!$V54&lt;&gt;"",[4]PREMIOS_MASTER!$V54&lt;&gt;0),[4]PREMIOS_MASTER!$V54,""),IF($A56="TOTAL",SUM(INDIRECT("L4:L"&amp;ROW()-1)),""))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IF(AND($A56&lt;&gt;"",$A56&lt;&gt;"TOTAL"),IF(AND([4]PREMIOS_MASTER!$Y54&lt;&gt;"",[4]PREMIOS_MASTER!$Y54&lt;&gt;0),[4]PREMIOS_MASTER!$Y54,""),IF($A56="TOTAL",SUM(INDIRECT("N4:N"&amp;ROW()-1)),""))</f>
        <v/>
      </c>
      <c r="O56" s="7" t="str">
        <f ca="1">IF(AND($A56&lt;&gt;"",$A56&lt;&gt;"TOTAL"),IF(AND([4]PREMIOS_MASTER!$AA54&lt;&gt;"",[4]PREMIOS_MASTER!$AA54&lt;&gt;0),[4]PREMIOS_MASTER!$AA54,""),IF($A56="TOTAL",SUM(INDIRECT("O4:O"&amp;ROW()-1)),""))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IF(AND($A56&lt;&gt;"",$A56&lt;&gt;"TOTAL"),IF(AND([4]PREMIOS_MASTER!$AD54&lt;&gt;"",[4]PREMIOS_MASTER!$AD54&lt;&gt;0),[4]PREMIOS_MASTER!$AD54,""),IF($A56="TOTAL",SUM(INDIRECT("Q4:Q"&amp;ROW()-1)),""))</f>
        <v/>
      </c>
      <c r="R56" s="7" t="str">
        <f ca="1">IF(AND($A56&lt;&gt;"",$A56&lt;&gt;"TOTAL"),IF(AND([4]PREMIOS_MASTER!$AF54&lt;&gt;"",[4]PREMIOS_MASTER!$AF54&lt;&gt;0),[4]PREMIOS_MASTER!$AF54,""),IF($A56="TOTAL",SUM(INDIRECT("R4:R"&amp;ROW()-1)),""))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IF(AND($A56&lt;&gt;"",$A56&lt;&gt;"TOTAL"),IF(AND([4]PREMIOS_MASTER!$AI54&lt;&gt;"",[4]PREMIOS_MASTER!$AI54&lt;&gt;0),[4]PREMIOS_MASTER!$AI54,""),IF($A56="TOTAL",SUM(INDIRECT("T4:T"&amp;ROW()-1)),""))</f>
        <v/>
      </c>
      <c r="U56" s="7" t="str">
        <f ca="1">IF(AND($A56&lt;&gt;"",$A56&lt;&gt;"TOTAL"),IF(AND([4]PREMIOS_MASTER!$AK54&lt;&gt;"",[4]PREMIOS_MASTER!$AK54&lt;&gt;0),[4]PREMIOS_MASTER!$AK54,""),IF($A56="TOTAL",SUM(INDIRECT("U4:U"&amp;ROW()-1)),""))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IF(AND($A56&lt;&gt;"",$A56&lt;&gt;"TOTAL"),IF(AND([4]PREMIOS_MASTER!$AN54&lt;&gt;"",[4]PREMIOS_MASTER!$AN54&lt;&gt;0),[4]PREMIOS_MASTER!$AN54,""),IF($A56="TOTAL",SUM(INDIRECT("W4:W"&amp;ROW()-1)),""))</f>
        <v/>
      </c>
      <c r="X56" s="7" t="str">
        <f ca="1">IF(AND($A56&lt;&gt;"",$A56&lt;&gt;"TOTAL"),IF(AND([4]PREMIOS_MASTER!$AP54&lt;&gt;"",[4]PREMIOS_MASTER!$AP54&lt;&gt;0),[4]PREMIOS_MASTER!$AP54,""),IF($A56="TOTAL",SUM(INDIRECT("X4:X"&amp;ROW()-1)),""))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IF(AND($A56&lt;&gt;"",$A56&lt;&gt;"TOTAL"),IF(AND([4]PREMIOS_MASTER!$AS54&lt;&gt;"",[4]PREMIOS_MASTER!$AS54&lt;&gt;0),[4]PREMIOS_MASTER!$AS54,""),IF($A56="TOTAL",SUM(INDIRECT("Z4:Z"&amp;ROW()-1)),""))</f>
        <v/>
      </c>
      <c r="AA56" s="7" t="str">
        <f ca="1">IF(AND($A56&lt;&gt;"",$A56&lt;&gt;"TOTAL"),IF(AND([4]PREMIOS_MASTER!$AU54&lt;&gt;"",[4]PREMIOS_MASTER!$AU54&lt;&gt;0),[4]PREMIOS_MASTER!$AU54,""),IF($A56="TOTAL",SUM(INDIRECT("AA4:AA"&amp;ROW()-1)),""))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IF(AND($A56&lt;&gt;"",$A56&lt;&gt;"TOTAL"),IF(AND([4]PREMIOS_MASTER!$AX54&lt;&gt;"",[4]PREMIOS_MASTER!$AX54&lt;&gt;0),[4]PREMIOS_MASTER!$AX54,""),IF($A56="TOTAL",SUM(INDIRECT("AC4:AC"&amp;ROW()-1)),""))</f>
        <v/>
      </c>
      <c r="AD56" s="7" t="str">
        <f ca="1">IF(AND($A56&lt;&gt;"",$A56&lt;&gt;"TOTAL"),IF(AND([4]PREMIOS_MASTER!$AZ54&lt;&gt;"",[4]PREMIOS_MASTER!$AZ54&lt;&gt;0),[4]PREMIOS_MASTER!$AZ54,""),IF($A56="TOTAL",SUM(INDIRECT("AD4:AD"&amp;ROW()-1)),""))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IF(AND($A56&lt;&gt;"",$A56&lt;&gt;"TOTAL"),IF(AND([4]PREMIOS_MASTER!$BC54&lt;&gt;"",[4]PREMIOS_MASTER!$BC54&lt;&gt;0),[4]PREMIOS_MASTER!$BC54,""),IF($A56="TOTAL",SUM(INDIRECT("AF4:AF"&amp;ROW()-1)),""))</f>
        <v/>
      </c>
      <c r="AG56" s="7" t="str">
        <f ca="1">IF(AND($A56&lt;&gt;"",$A56&lt;&gt;"TOTAL"),IF(AND([4]PREMIOS_MASTER!$BE54&lt;&gt;"",[4]PREMIOS_MASTER!$BE54&lt;&gt;0),[4]PREMIOS_MASTER!$BE54,""),IF($A56="TOTAL",SUM(INDIRECT("AG4:AG"&amp;ROW()-1)),""))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IF(AND($A56&lt;&gt;"",$A56&lt;&gt;"TOTAL"),IF(AND([4]PREMIOS_MASTER!$BH54&lt;&gt;"",[4]PREMIOS_MASTER!$BH54&lt;&gt;0),[4]PREMIOS_MASTER!$BH54,""),IF($A56="TOTAL",SUM(INDIRECT("AI4:AI"&amp;ROW()-1)),""))</f>
        <v/>
      </c>
      <c r="AJ56" s="7" t="str">
        <f ca="1">IF(AND($A56&lt;&gt;"",$A56&lt;&gt;"TOTAL"),IF(AND([4]PREMIOS_MASTER!$BJ54&lt;&gt;"",[4]PREMIOS_MASTER!$BJ54&lt;&gt;0),[4]PREMIOS_MASTER!$BJ54,""),IF($A56="TOTAL",SUM(INDIRECT("AJ4:AJ"&amp;ROW()-1)),""))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IF(AND($A56&lt;&gt;"",$A56&lt;&gt;"TOTAL"),IF(AND([4]PREMIOS_MASTER!$BM54&lt;&gt;"",[4]PREMIOS_MASTER!$BM54&lt;&gt;0),[4]PREMIOS_MASTER!$BM54,""),IF($A56="TOTAL",SUM(INDIRECT("AL4:AL"&amp;ROW()-1)),""))</f>
        <v/>
      </c>
      <c r="AM56" s="7" t="str">
        <f ca="1">IF(AND($A56&lt;&gt;"",$A56&lt;&gt;"TOTAL"),IF(AND([4]PREMIOS_MASTER!$BO54&lt;&gt;"",[4]PREMIOS_MASTER!$BO54&lt;&gt;0),[4]PREMIOS_MASTER!$BO54,""),IF($A56="TOTAL",SUM(INDIRECT("AM4:AM"&amp;ROW()-1)),""))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IF(AND($A56&lt;&gt;"",$A56&lt;&gt;"TOTAL"),IF(AND([4]PREMIOS_MASTER!$BR54&lt;&gt;"",[4]PREMIOS_MASTER!$BR54&lt;&gt;0),[4]PREMIOS_MASTER!$BR54,""),IF($A56="TOTAL",SUM(INDIRECT("AO4:AO"&amp;ROW()-1)),""))</f>
        <v/>
      </c>
      <c r="AP56" s="7" t="str">
        <f ca="1">IF(AND($A56&lt;&gt;"",$A56&lt;&gt;"TOTAL"),IF(AND([4]PREMIOS_MASTER!$BT54&lt;&gt;"",[4]PREMIOS_MASTER!$BT54&lt;&gt;0),[4]PREMIOS_MASTER!$BT54,""),IF($A56="TOTAL",SUM(INDIRECT("AP4:AP"&amp;ROW()-1)),""))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IF(AND($A56&lt;&gt;"",$A56&lt;&gt;"TOTAL"),IF(AND([4]PREMIOS_MASTER!$BW54&lt;&gt;"",[4]PREMIOS_MASTER!$BW54&lt;&gt;0),[4]PREMIOS_MASTER!$BW54,""),IF($A56="TOTAL",SUM(INDIRECT("AR4:AR"&amp;ROW()-1)),""))</f>
        <v/>
      </c>
      <c r="AS56" s="7" t="str">
        <f ca="1">IF(AND($A56&lt;&gt;"",$A56&lt;&gt;"TOTAL"),IF(AND([4]PREMIOS_MASTER!$BY54&lt;&gt;"",[4]PREMIOS_MASTER!$BY54&lt;&gt;0),[4]PREMIOS_MASTER!$BY54,""),IF($A56="TOTAL",SUM(INDIRECT("AS4:AS"&amp;ROW()-1)),""))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IF(AND($A56&lt;&gt;"",$A56&lt;&gt;"TOTAL"),IF(AND([4]PREMIOS_MASTER!$CB54&lt;&gt;"",[4]PREMIOS_MASTER!$CB54&lt;&gt;0),[4]PREMIOS_MASTER!$CB54,""),IF($A56="TOTAL",SUM(INDIRECT("AU4:AU"&amp;ROW()-1)),""))</f>
        <v/>
      </c>
      <c r="AV56" s="7" t="str">
        <f ca="1">IF(AND($A56&lt;&gt;"",$A56&lt;&gt;"TOTAL"),IF(AND([4]PREMIOS_MASTER!$CD54&lt;&gt;"",[4]PREMIOS_MASTER!$CD54&lt;&gt;0),[4]PREMIOS_MASTER!$CD54,""),IF($A56="TOTAL",SUM(INDIRECT("AV4:AV"&amp;ROW()-1)),""))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IF(AND($A56&lt;&gt;"",$A56&lt;&gt;"TOTAL"),IF(AND([4]PREMIOS_MASTER!$CG54&lt;&gt;"",[4]PREMIOS_MASTER!$CG54&lt;&gt;0),[4]PREMIOS_MASTER!$CG54,""),IF($A56="TOTAL",SUM(INDIRECT("AX4:AX"&amp;ROW()-1)),""))</f>
        <v/>
      </c>
      <c r="AY56" s="7" t="str">
        <f ca="1">IF(AND($A56&lt;&gt;"",$A56&lt;&gt;"TOTAL"),IF(AND([4]PREMIOS_MASTER!$CI54&lt;&gt;"",[4]PREMIOS_MASTER!$CI54&lt;&gt;0),[4]PREMIOS_MASTER!$CI54,""),IF($A56="TOTAL",SUM(INDIRECT("AY4:AY"&amp;ROW()-1)),""))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IF(AND($A56&lt;&gt;"",$A56&lt;&gt;"TOTAL"),IF(AND([4]PREMIOS_MASTER!$CL54&lt;&gt;"",[4]PREMIOS_MASTER!$CL54&lt;&gt;0),[4]PREMIOS_MASTER!$CL54,""),IF($A56="TOTAL",SUM(INDIRECT("BA4:BA"&amp;ROW()-1)),""))</f>
        <v/>
      </c>
      <c r="BB56" s="7" t="str">
        <f ca="1">IF(AND($A56&lt;&gt;"",$A56&lt;&gt;"TOTAL"),IF(AND([4]PREMIOS_MASTER!$CN54&lt;&gt;"",[4]PREMIOS_MASTER!$CN54&lt;&gt;0),[4]PREMIOS_MASTER!$CN54,""),IF($A56="TOTAL",SUM(INDIRECT("BB4:BB"&amp;ROW()-1)),""))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IF(AND($A56&lt;&gt;"",$A56&lt;&gt;"TOTAL"),IF(AND([4]PREMIOS_MASTER!$CQ54&lt;&gt;"",[4]PREMIOS_MASTER!$CQ54&lt;&gt;0),[4]PREMIOS_MASTER!$CQ54,""),IF($A56="TOTAL",SUM(INDIRECT("BD4:BD"&amp;ROW()-1)),""))</f>
        <v/>
      </c>
      <c r="BE56" s="7" t="str">
        <f ca="1">IF(AND($A56&lt;&gt;"",$A56&lt;&gt;"TOTAL"),IF(AND([4]PREMIOS_MASTER!$CS54&lt;&gt;"",[4]PREMIOS_MASTER!$CS54&lt;&gt;0),[4]PREMIOS_MASTER!$CS54,""),IF($A56="TOTAL",SUM(INDIRECT("BE4:BE"&amp;ROW()-1)),""))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IF([4]PREMIOS_MASTER!$D55&lt;&gt;"",[4]PREMIOS_MASTER!$D55,IF(AND([4]PREMIOS_MASTER!$D55="",[4]PREMIOS_MASTER!$D56="",[4]PREMIOS_MASTER!$D54=""),"","TOTAL"))</f>
        <v/>
      </c>
      <c r="B57" s="7" t="str">
        <f ca="1">IF(AND($A57&lt;&gt;"",$A57&lt;&gt;"TOTAL"),IF(AND([4]PREMIOS_MASTER!$E55&lt;&gt;"",[4]PREMIOS_MASTER!$E55&lt;&gt;0),[4]PREMIOS_MASTER!$E55,""),IF($A57="TOTAL",SUM(INDIRECT("B4:B"&amp;ROW()-1)),""))</f>
        <v/>
      </c>
      <c r="C57" s="7" t="str">
        <f ca="1">IF(AND($A57&lt;&gt;"",$A57&lt;&gt;"TOTAL"),IF(AND([4]PREMIOS_MASTER!$G55&lt;&gt;"",[4]PREMIOS_MASTER!$G55&lt;&gt;0),[4]PREMIOS_MASTER!$G55,""),IF($A57="TOTAL",SUM(INDIRECT("C4:C"&amp;ROW()-1)),""))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IF(AND($A57&lt;&gt;"",$A57&lt;&gt;"TOTAL"),IF(AND([4]PREMIOS_MASTER!$J55&lt;&gt;"",[4]PREMIOS_MASTER!$J55&lt;&gt;0),[4]PREMIOS_MASTER!$J55,""),IF($A57="TOTAL",SUM(INDIRECT("E4:E"&amp;ROW()-1)),""))</f>
        <v/>
      </c>
      <c r="F57" s="7" t="str">
        <f ca="1">IF(AND($A57&lt;&gt;"",$A57&lt;&gt;"TOTAL"),IF(AND([4]PREMIOS_MASTER!$L55&lt;&gt;"",[4]PREMIOS_MASTER!$L55&lt;&gt;0),[4]PREMIOS_MASTER!$L55,""),IF($A57="TOTAL",SUM(INDIRECT("F4:F"&amp;ROW()-1)),""))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IF(AND($A57&lt;&gt;"",$A57&lt;&gt;"TOTAL"),IF(AND([4]PREMIOS_MASTER!$O55&lt;&gt;"",[4]PREMIOS_MASTER!$O55&lt;&gt;0),[4]PREMIOS_MASTER!$O55,""),IF($A57="TOTAL",SUM(INDIRECT("H4:H"&amp;ROW()-1)),""))</f>
        <v/>
      </c>
      <c r="I57" s="7" t="str">
        <f ca="1">IF(AND($A57&lt;&gt;"",$A57&lt;&gt;"TOTAL"),IF(AND([4]PREMIOS_MASTER!$Q55&lt;&gt;"",[4]PREMIOS_MASTER!$Q55&lt;&gt;0),[4]PREMIOS_MASTER!$Q55,""),IF($A57="TOTAL",SUM(INDIRECT("I4:I"&amp;ROW()-1)),""))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IF(AND($A57&lt;&gt;"",$A57&lt;&gt;"TOTAL"),IF(AND([4]PREMIOS_MASTER!$T55&lt;&gt;"",[4]PREMIOS_MASTER!$T55&lt;&gt;0),[4]PREMIOS_MASTER!$T55,""),IF($A57="TOTAL",SUM(INDIRECT("K4:K"&amp;ROW()-1)),""))</f>
        <v/>
      </c>
      <c r="L57" s="7" t="str">
        <f ca="1">IF(AND($A57&lt;&gt;"",$A57&lt;&gt;"TOTAL"),IF(AND([4]PREMIOS_MASTER!$V55&lt;&gt;"",[4]PREMIOS_MASTER!$V55&lt;&gt;0),[4]PREMIOS_MASTER!$V55,""),IF($A57="TOTAL",SUM(INDIRECT("L4:L"&amp;ROW()-1)),""))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IF(AND($A57&lt;&gt;"",$A57&lt;&gt;"TOTAL"),IF(AND([4]PREMIOS_MASTER!$Y55&lt;&gt;"",[4]PREMIOS_MASTER!$Y55&lt;&gt;0),[4]PREMIOS_MASTER!$Y55,""),IF($A57="TOTAL",SUM(INDIRECT("N4:N"&amp;ROW()-1)),""))</f>
        <v/>
      </c>
      <c r="O57" s="7" t="str">
        <f ca="1">IF(AND($A57&lt;&gt;"",$A57&lt;&gt;"TOTAL"),IF(AND([4]PREMIOS_MASTER!$AA55&lt;&gt;"",[4]PREMIOS_MASTER!$AA55&lt;&gt;0),[4]PREMIOS_MASTER!$AA55,""),IF($A57="TOTAL",SUM(INDIRECT("O4:O"&amp;ROW()-1)),""))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IF(AND($A57&lt;&gt;"",$A57&lt;&gt;"TOTAL"),IF(AND([4]PREMIOS_MASTER!$AD55&lt;&gt;"",[4]PREMIOS_MASTER!$AD55&lt;&gt;0),[4]PREMIOS_MASTER!$AD55,""),IF($A57="TOTAL",SUM(INDIRECT("Q4:Q"&amp;ROW()-1)),""))</f>
        <v/>
      </c>
      <c r="R57" s="7" t="str">
        <f ca="1">IF(AND($A57&lt;&gt;"",$A57&lt;&gt;"TOTAL"),IF(AND([4]PREMIOS_MASTER!$AF55&lt;&gt;"",[4]PREMIOS_MASTER!$AF55&lt;&gt;0),[4]PREMIOS_MASTER!$AF55,""),IF($A57="TOTAL",SUM(INDIRECT("R4:R"&amp;ROW()-1)),""))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IF(AND($A57&lt;&gt;"",$A57&lt;&gt;"TOTAL"),IF(AND([4]PREMIOS_MASTER!$AI55&lt;&gt;"",[4]PREMIOS_MASTER!$AI55&lt;&gt;0),[4]PREMIOS_MASTER!$AI55,""),IF($A57="TOTAL",SUM(INDIRECT("T4:T"&amp;ROW()-1)),""))</f>
        <v/>
      </c>
      <c r="U57" s="7" t="str">
        <f ca="1">IF(AND($A57&lt;&gt;"",$A57&lt;&gt;"TOTAL"),IF(AND([4]PREMIOS_MASTER!$AK55&lt;&gt;"",[4]PREMIOS_MASTER!$AK55&lt;&gt;0),[4]PREMIOS_MASTER!$AK55,""),IF($A57="TOTAL",SUM(INDIRECT("U4:U"&amp;ROW()-1)),""))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IF(AND($A57&lt;&gt;"",$A57&lt;&gt;"TOTAL"),IF(AND([4]PREMIOS_MASTER!$AN55&lt;&gt;"",[4]PREMIOS_MASTER!$AN55&lt;&gt;0),[4]PREMIOS_MASTER!$AN55,""),IF($A57="TOTAL",SUM(INDIRECT("W4:W"&amp;ROW()-1)),""))</f>
        <v/>
      </c>
      <c r="X57" s="7" t="str">
        <f ca="1">IF(AND($A57&lt;&gt;"",$A57&lt;&gt;"TOTAL"),IF(AND([4]PREMIOS_MASTER!$AP55&lt;&gt;"",[4]PREMIOS_MASTER!$AP55&lt;&gt;0),[4]PREMIOS_MASTER!$AP55,""),IF($A57="TOTAL",SUM(INDIRECT("X4:X"&amp;ROW()-1)),""))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IF(AND($A57&lt;&gt;"",$A57&lt;&gt;"TOTAL"),IF(AND([4]PREMIOS_MASTER!$AS55&lt;&gt;"",[4]PREMIOS_MASTER!$AS55&lt;&gt;0),[4]PREMIOS_MASTER!$AS55,""),IF($A57="TOTAL",SUM(INDIRECT("Z4:Z"&amp;ROW()-1)),""))</f>
        <v/>
      </c>
      <c r="AA57" s="7" t="str">
        <f ca="1">IF(AND($A57&lt;&gt;"",$A57&lt;&gt;"TOTAL"),IF(AND([4]PREMIOS_MASTER!$AU55&lt;&gt;"",[4]PREMIOS_MASTER!$AU55&lt;&gt;0),[4]PREMIOS_MASTER!$AU55,""),IF($A57="TOTAL",SUM(INDIRECT("AA4:AA"&amp;ROW()-1)),""))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IF(AND($A57&lt;&gt;"",$A57&lt;&gt;"TOTAL"),IF(AND([4]PREMIOS_MASTER!$AX55&lt;&gt;"",[4]PREMIOS_MASTER!$AX55&lt;&gt;0),[4]PREMIOS_MASTER!$AX55,""),IF($A57="TOTAL",SUM(INDIRECT("AC4:AC"&amp;ROW()-1)),""))</f>
        <v/>
      </c>
      <c r="AD57" s="7" t="str">
        <f ca="1">IF(AND($A57&lt;&gt;"",$A57&lt;&gt;"TOTAL"),IF(AND([4]PREMIOS_MASTER!$AZ55&lt;&gt;"",[4]PREMIOS_MASTER!$AZ55&lt;&gt;0),[4]PREMIOS_MASTER!$AZ55,""),IF($A57="TOTAL",SUM(INDIRECT("AD4:AD"&amp;ROW()-1)),""))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IF(AND($A57&lt;&gt;"",$A57&lt;&gt;"TOTAL"),IF(AND([4]PREMIOS_MASTER!$BC55&lt;&gt;"",[4]PREMIOS_MASTER!$BC55&lt;&gt;0),[4]PREMIOS_MASTER!$BC55,""),IF($A57="TOTAL",SUM(INDIRECT("AF4:AF"&amp;ROW()-1)),""))</f>
        <v/>
      </c>
      <c r="AG57" s="7" t="str">
        <f ca="1">IF(AND($A57&lt;&gt;"",$A57&lt;&gt;"TOTAL"),IF(AND([4]PREMIOS_MASTER!$BE55&lt;&gt;"",[4]PREMIOS_MASTER!$BE55&lt;&gt;0),[4]PREMIOS_MASTER!$BE55,""),IF($A57="TOTAL",SUM(INDIRECT("AG4:AG"&amp;ROW()-1)),""))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IF(AND($A57&lt;&gt;"",$A57&lt;&gt;"TOTAL"),IF(AND([4]PREMIOS_MASTER!$BH55&lt;&gt;"",[4]PREMIOS_MASTER!$BH55&lt;&gt;0),[4]PREMIOS_MASTER!$BH55,""),IF($A57="TOTAL",SUM(INDIRECT("AI4:AI"&amp;ROW()-1)),""))</f>
        <v/>
      </c>
      <c r="AJ57" s="7" t="str">
        <f ca="1">IF(AND($A57&lt;&gt;"",$A57&lt;&gt;"TOTAL"),IF(AND([4]PREMIOS_MASTER!$BJ55&lt;&gt;"",[4]PREMIOS_MASTER!$BJ55&lt;&gt;0),[4]PREMIOS_MASTER!$BJ55,""),IF($A57="TOTAL",SUM(INDIRECT("AJ4:AJ"&amp;ROW()-1)),""))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IF(AND($A57&lt;&gt;"",$A57&lt;&gt;"TOTAL"),IF(AND([4]PREMIOS_MASTER!$BM55&lt;&gt;"",[4]PREMIOS_MASTER!$BM55&lt;&gt;0),[4]PREMIOS_MASTER!$BM55,""),IF($A57="TOTAL",SUM(INDIRECT("AL4:AL"&amp;ROW()-1)),""))</f>
        <v/>
      </c>
      <c r="AM57" s="7" t="str">
        <f ca="1">IF(AND($A57&lt;&gt;"",$A57&lt;&gt;"TOTAL"),IF(AND([4]PREMIOS_MASTER!$BO55&lt;&gt;"",[4]PREMIOS_MASTER!$BO55&lt;&gt;0),[4]PREMIOS_MASTER!$BO55,""),IF($A57="TOTAL",SUM(INDIRECT("AM4:AM"&amp;ROW()-1)),""))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IF(AND($A57&lt;&gt;"",$A57&lt;&gt;"TOTAL"),IF(AND([4]PREMIOS_MASTER!$BR55&lt;&gt;"",[4]PREMIOS_MASTER!$BR55&lt;&gt;0),[4]PREMIOS_MASTER!$BR55,""),IF($A57="TOTAL",SUM(INDIRECT("AO4:AO"&amp;ROW()-1)),""))</f>
        <v/>
      </c>
      <c r="AP57" s="7" t="str">
        <f ca="1">IF(AND($A57&lt;&gt;"",$A57&lt;&gt;"TOTAL"),IF(AND([4]PREMIOS_MASTER!$BT55&lt;&gt;"",[4]PREMIOS_MASTER!$BT55&lt;&gt;0),[4]PREMIOS_MASTER!$BT55,""),IF($A57="TOTAL",SUM(INDIRECT("AP4:AP"&amp;ROW()-1)),""))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IF(AND($A57&lt;&gt;"",$A57&lt;&gt;"TOTAL"),IF(AND([4]PREMIOS_MASTER!$BW55&lt;&gt;"",[4]PREMIOS_MASTER!$BW55&lt;&gt;0),[4]PREMIOS_MASTER!$BW55,""),IF($A57="TOTAL",SUM(INDIRECT("AR4:AR"&amp;ROW()-1)),""))</f>
        <v/>
      </c>
      <c r="AS57" s="7" t="str">
        <f ca="1">IF(AND($A57&lt;&gt;"",$A57&lt;&gt;"TOTAL"),IF(AND([4]PREMIOS_MASTER!$BY55&lt;&gt;"",[4]PREMIOS_MASTER!$BY55&lt;&gt;0),[4]PREMIOS_MASTER!$BY55,""),IF($A57="TOTAL",SUM(INDIRECT("AS4:AS"&amp;ROW()-1)),""))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IF(AND($A57&lt;&gt;"",$A57&lt;&gt;"TOTAL"),IF(AND([4]PREMIOS_MASTER!$CB55&lt;&gt;"",[4]PREMIOS_MASTER!$CB55&lt;&gt;0),[4]PREMIOS_MASTER!$CB55,""),IF($A57="TOTAL",SUM(INDIRECT("AU4:AU"&amp;ROW()-1)),""))</f>
        <v/>
      </c>
      <c r="AV57" s="7" t="str">
        <f ca="1">IF(AND($A57&lt;&gt;"",$A57&lt;&gt;"TOTAL"),IF(AND([4]PREMIOS_MASTER!$CD55&lt;&gt;"",[4]PREMIOS_MASTER!$CD55&lt;&gt;0),[4]PREMIOS_MASTER!$CD55,""),IF($A57="TOTAL",SUM(INDIRECT("AV4:AV"&amp;ROW()-1)),""))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IF(AND($A57&lt;&gt;"",$A57&lt;&gt;"TOTAL"),IF(AND([4]PREMIOS_MASTER!$CG55&lt;&gt;"",[4]PREMIOS_MASTER!$CG55&lt;&gt;0),[4]PREMIOS_MASTER!$CG55,""),IF($A57="TOTAL",SUM(INDIRECT("AX4:AX"&amp;ROW()-1)),""))</f>
        <v/>
      </c>
      <c r="AY57" s="7" t="str">
        <f ca="1">IF(AND($A57&lt;&gt;"",$A57&lt;&gt;"TOTAL"),IF(AND([4]PREMIOS_MASTER!$CI55&lt;&gt;"",[4]PREMIOS_MASTER!$CI55&lt;&gt;0),[4]PREMIOS_MASTER!$CI55,""),IF($A57="TOTAL",SUM(INDIRECT("AY4:AY"&amp;ROW()-1)),""))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IF(AND($A57&lt;&gt;"",$A57&lt;&gt;"TOTAL"),IF(AND([4]PREMIOS_MASTER!$CL55&lt;&gt;"",[4]PREMIOS_MASTER!$CL55&lt;&gt;0),[4]PREMIOS_MASTER!$CL55,""),IF($A57="TOTAL",SUM(INDIRECT("BA4:BA"&amp;ROW()-1)),""))</f>
        <v/>
      </c>
      <c r="BB57" s="7" t="str">
        <f ca="1">IF(AND($A57&lt;&gt;"",$A57&lt;&gt;"TOTAL"),IF(AND([4]PREMIOS_MASTER!$CN55&lt;&gt;"",[4]PREMIOS_MASTER!$CN55&lt;&gt;0),[4]PREMIOS_MASTER!$CN55,""),IF($A57="TOTAL",SUM(INDIRECT("BB4:BB"&amp;ROW()-1)),""))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IF(AND($A57&lt;&gt;"",$A57&lt;&gt;"TOTAL"),IF(AND([4]PREMIOS_MASTER!$CQ55&lt;&gt;"",[4]PREMIOS_MASTER!$CQ55&lt;&gt;0),[4]PREMIOS_MASTER!$CQ55,""),IF($A57="TOTAL",SUM(INDIRECT("BD4:BD"&amp;ROW()-1)),""))</f>
        <v/>
      </c>
      <c r="BE57" s="7" t="str">
        <f ca="1">IF(AND($A57&lt;&gt;"",$A57&lt;&gt;"TOTAL"),IF(AND([4]PREMIOS_MASTER!$CS55&lt;&gt;"",[4]PREMIOS_MASTER!$CS55&lt;&gt;0),[4]PREMIOS_MASTER!$CS55,""),IF($A57="TOTAL",SUM(INDIRECT("BE4:BE"&amp;ROW()-1)),""))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IF([4]PREMIOS_MASTER!$D56&lt;&gt;"",[4]PREMIOS_MASTER!$D56,IF(AND([4]PREMIOS_MASTER!$D56="",[4]PREMIOS_MASTER!$D57="",[4]PREMIOS_MASTER!$D55=""),"","TOTAL"))</f>
        <v/>
      </c>
      <c r="B58" s="7" t="str">
        <f ca="1">IF(AND($A58&lt;&gt;"",$A58&lt;&gt;"TOTAL"),IF(AND([4]PREMIOS_MASTER!$E56&lt;&gt;"",[4]PREMIOS_MASTER!$E56&lt;&gt;0),[4]PREMIOS_MASTER!$E56,""),IF($A58="TOTAL",SUM(INDIRECT("B4:B"&amp;ROW()-1)),""))</f>
        <v/>
      </c>
      <c r="C58" s="7" t="str">
        <f ca="1">IF(AND($A58&lt;&gt;"",$A58&lt;&gt;"TOTAL"),IF(AND([4]PREMIOS_MASTER!$G56&lt;&gt;"",[4]PREMIOS_MASTER!$G56&lt;&gt;0),[4]PREMIOS_MASTER!$G56,""),IF($A58="TOTAL",SUM(INDIRECT("C4:C"&amp;ROW()-1)),""))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IF(AND($A58&lt;&gt;"",$A58&lt;&gt;"TOTAL"),IF(AND([4]PREMIOS_MASTER!$J56&lt;&gt;"",[4]PREMIOS_MASTER!$J56&lt;&gt;0),[4]PREMIOS_MASTER!$J56,""),IF($A58="TOTAL",SUM(INDIRECT("E4:E"&amp;ROW()-1)),""))</f>
        <v/>
      </c>
      <c r="F58" s="7" t="str">
        <f ca="1">IF(AND($A58&lt;&gt;"",$A58&lt;&gt;"TOTAL"),IF(AND([4]PREMIOS_MASTER!$L56&lt;&gt;"",[4]PREMIOS_MASTER!$L56&lt;&gt;0),[4]PREMIOS_MASTER!$L56,""),IF($A58="TOTAL",SUM(INDIRECT("F4:F"&amp;ROW()-1)),""))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IF(AND($A58&lt;&gt;"",$A58&lt;&gt;"TOTAL"),IF(AND([4]PREMIOS_MASTER!$O56&lt;&gt;"",[4]PREMIOS_MASTER!$O56&lt;&gt;0),[4]PREMIOS_MASTER!$O56,""),IF($A58="TOTAL",SUM(INDIRECT("H4:H"&amp;ROW()-1)),""))</f>
        <v/>
      </c>
      <c r="I58" s="7" t="str">
        <f ca="1">IF(AND($A58&lt;&gt;"",$A58&lt;&gt;"TOTAL"),IF(AND([4]PREMIOS_MASTER!$Q56&lt;&gt;"",[4]PREMIOS_MASTER!$Q56&lt;&gt;0),[4]PREMIOS_MASTER!$Q56,""),IF($A58="TOTAL",SUM(INDIRECT("I4:I"&amp;ROW()-1)),""))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IF(AND($A58&lt;&gt;"",$A58&lt;&gt;"TOTAL"),IF(AND([4]PREMIOS_MASTER!$T56&lt;&gt;"",[4]PREMIOS_MASTER!$T56&lt;&gt;0),[4]PREMIOS_MASTER!$T56,""),IF($A58="TOTAL",SUM(INDIRECT("K4:K"&amp;ROW()-1)),""))</f>
        <v/>
      </c>
      <c r="L58" s="7" t="str">
        <f ca="1">IF(AND($A58&lt;&gt;"",$A58&lt;&gt;"TOTAL"),IF(AND([4]PREMIOS_MASTER!$V56&lt;&gt;"",[4]PREMIOS_MASTER!$V56&lt;&gt;0),[4]PREMIOS_MASTER!$V56,""),IF($A58="TOTAL",SUM(INDIRECT("L4:L"&amp;ROW()-1)),""))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IF(AND($A58&lt;&gt;"",$A58&lt;&gt;"TOTAL"),IF(AND([4]PREMIOS_MASTER!$Y56&lt;&gt;"",[4]PREMIOS_MASTER!$Y56&lt;&gt;0),[4]PREMIOS_MASTER!$Y56,""),IF($A58="TOTAL",SUM(INDIRECT("N4:N"&amp;ROW()-1)),""))</f>
        <v/>
      </c>
      <c r="O58" s="7" t="str">
        <f ca="1">IF(AND($A58&lt;&gt;"",$A58&lt;&gt;"TOTAL"),IF(AND([4]PREMIOS_MASTER!$AA56&lt;&gt;"",[4]PREMIOS_MASTER!$AA56&lt;&gt;0),[4]PREMIOS_MASTER!$AA56,""),IF($A58="TOTAL",SUM(INDIRECT("O4:O"&amp;ROW()-1)),""))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IF(AND($A58&lt;&gt;"",$A58&lt;&gt;"TOTAL"),IF(AND([4]PREMIOS_MASTER!$AD56&lt;&gt;"",[4]PREMIOS_MASTER!$AD56&lt;&gt;0),[4]PREMIOS_MASTER!$AD56,""),IF($A58="TOTAL",SUM(INDIRECT("Q4:Q"&amp;ROW()-1)),""))</f>
        <v/>
      </c>
      <c r="R58" s="7" t="str">
        <f ca="1">IF(AND($A58&lt;&gt;"",$A58&lt;&gt;"TOTAL"),IF(AND([4]PREMIOS_MASTER!$AF56&lt;&gt;"",[4]PREMIOS_MASTER!$AF56&lt;&gt;0),[4]PREMIOS_MASTER!$AF56,""),IF($A58="TOTAL",SUM(INDIRECT("R4:R"&amp;ROW()-1)),""))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IF(AND($A58&lt;&gt;"",$A58&lt;&gt;"TOTAL"),IF(AND([4]PREMIOS_MASTER!$AI56&lt;&gt;"",[4]PREMIOS_MASTER!$AI56&lt;&gt;0),[4]PREMIOS_MASTER!$AI56,""),IF($A58="TOTAL",SUM(INDIRECT("T4:T"&amp;ROW()-1)),""))</f>
        <v/>
      </c>
      <c r="U58" s="7" t="str">
        <f ca="1">IF(AND($A58&lt;&gt;"",$A58&lt;&gt;"TOTAL"),IF(AND([4]PREMIOS_MASTER!$AK56&lt;&gt;"",[4]PREMIOS_MASTER!$AK56&lt;&gt;0),[4]PREMIOS_MASTER!$AK56,""),IF($A58="TOTAL",SUM(INDIRECT("U4:U"&amp;ROW()-1)),""))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IF(AND($A58&lt;&gt;"",$A58&lt;&gt;"TOTAL"),IF(AND([4]PREMIOS_MASTER!$AN56&lt;&gt;"",[4]PREMIOS_MASTER!$AN56&lt;&gt;0),[4]PREMIOS_MASTER!$AN56,""),IF($A58="TOTAL",SUM(INDIRECT("W4:W"&amp;ROW()-1)),""))</f>
        <v/>
      </c>
      <c r="X58" s="7" t="str">
        <f ca="1">IF(AND($A58&lt;&gt;"",$A58&lt;&gt;"TOTAL"),IF(AND([4]PREMIOS_MASTER!$AP56&lt;&gt;"",[4]PREMIOS_MASTER!$AP56&lt;&gt;0),[4]PREMIOS_MASTER!$AP56,""),IF($A58="TOTAL",SUM(INDIRECT("X4:X"&amp;ROW()-1)),""))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IF(AND($A58&lt;&gt;"",$A58&lt;&gt;"TOTAL"),IF(AND([4]PREMIOS_MASTER!$AS56&lt;&gt;"",[4]PREMIOS_MASTER!$AS56&lt;&gt;0),[4]PREMIOS_MASTER!$AS56,""),IF($A58="TOTAL",SUM(INDIRECT("Z4:Z"&amp;ROW()-1)),""))</f>
        <v/>
      </c>
      <c r="AA58" s="7" t="str">
        <f ca="1">IF(AND($A58&lt;&gt;"",$A58&lt;&gt;"TOTAL"),IF(AND([4]PREMIOS_MASTER!$AU56&lt;&gt;"",[4]PREMIOS_MASTER!$AU56&lt;&gt;0),[4]PREMIOS_MASTER!$AU56,""),IF($A58="TOTAL",SUM(INDIRECT("AA4:AA"&amp;ROW()-1)),""))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IF(AND($A58&lt;&gt;"",$A58&lt;&gt;"TOTAL"),IF(AND([4]PREMIOS_MASTER!$AX56&lt;&gt;"",[4]PREMIOS_MASTER!$AX56&lt;&gt;0),[4]PREMIOS_MASTER!$AX56,""),IF($A58="TOTAL",SUM(INDIRECT("AC4:AC"&amp;ROW()-1)),""))</f>
        <v/>
      </c>
      <c r="AD58" s="7" t="str">
        <f ca="1">IF(AND($A58&lt;&gt;"",$A58&lt;&gt;"TOTAL"),IF(AND([4]PREMIOS_MASTER!$AZ56&lt;&gt;"",[4]PREMIOS_MASTER!$AZ56&lt;&gt;0),[4]PREMIOS_MASTER!$AZ56,""),IF($A58="TOTAL",SUM(INDIRECT("AD4:AD"&amp;ROW()-1)),""))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IF(AND($A58&lt;&gt;"",$A58&lt;&gt;"TOTAL"),IF(AND([4]PREMIOS_MASTER!$BC56&lt;&gt;"",[4]PREMIOS_MASTER!$BC56&lt;&gt;0),[4]PREMIOS_MASTER!$BC56,""),IF($A58="TOTAL",SUM(INDIRECT("AF4:AF"&amp;ROW()-1)),""))</f>
        <v/>
      </c>
      <c r="AG58" s="7" t="str">
        <f ca="1">IF(AND($A58&lt;&gt;"",$A58&lt;&gt;"TOTAL"),IF(AND([4]PREMIOS_MASTER!$BE56&lt;&gt;"",[4]PREMIOS_MASTER!$BE56&lt;&gt;0),[4]PREMIOS_MASTER!$BE56,""),IF($A58="TOTAL",SUM(INDIRECT("AG4:AG"&amp;ROW()-1)),""))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IF(AND($A58&lt;&gt;"",$A58&lt;&gt;"TOTAL"),IF(AND([4]PREMIOS_MASTER!$BH56&lt;&gt;"",[4]PREMIOS_MASTER!$BH56&lt;&gt;0),[4]PREMIOS_MASTER!$BH56,""),IF($A58="TOTAL",SUM(INDIRECT("AI4:AI"&amp;ROW()-1)),""))</f>
        <v/>
      </c>
      <c r="AJ58" s="7" t="str">
        <f ca="1">IF(AND($A58&lt;&gt;"",$A58&lt;&gt;"TOTAL"),IF(AND([4]PREMIOS_MASTER!$BJ56&lt;&gt;"",[4]PREMIOS_MASTER!$BJ56&lt;&gt;0),[4]PREMIOS_MASTER!$BJ56,""),IF($A58="TOTAL",SUM(INDIRECT("AJ4:AJ"&amp;ROW()-1)),""))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IF(AND($A58&lt;&gt;"",$A58&lt;&gt;"TOTAL"),IF(AND([4]PREMIOS_MASTER!$BM56&lt;&gt;"",[4]PREMIOS_MASTER!$BM56&lt;&gt;0),[4]PREMIOS_MASTER!$BM56,""),IF($A58="TOTAL",SUM(INDIRECT("AL4:AL"&amp;ROW()-1)),""))</f>
        <v/>
      </c>
      <c r="AM58" s="7" t="str">
        <f ca="1">IF(AND($A58&lt;&gt;"",$A58&lt;&gt;"TOTAL"),IF(AND([4]PREMIOS_MASTER!$BO56&lt;&gt;"",[4]PREMIOS_MASTER!$BO56&lt;&gt;0),[4]PREMIOS_MASTER!$BO56,""),IF($A58="TOTAL",SUM(INDIRECT("AM4:AM"&amp;ROW()-1)),""))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IF(AND($A58&lt;&gt;"",$A58&lt;&gt;"TOTAL"),IF(AND([4]PREMIOS_MASTER!$BR56&lt;&gt;"",[4]PREMIOS_MASTER!$BR56&lt;&gt;0),[4]PREMIOS_MASTER!$BR56,""),IF($A58="TOTAL",SUM(INDIRECT("AO4:AO"&amp;ROW()-1)),""))</f>
        <v/>
      </c>
      <c r="AP58" s="7" t="str">
        <f ca="1">IF(AND($A58&lt;&gt;"",$A58&lt;&gt;"TOTAL"),IF(AND([4]PREMIOS_MASTER!$BT56&lt;&gt;"",[4]PREMIOS_MASTER!$BT56&lt;&gt;0),[4]PREMIOS_MASTER!$BT56,""),IF($A58="TOTAL",SUM(INDIRECT("AP4:AP"&amp;ROW()-1)),""))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IF(AND($A58&lt;&gt;"",$A58&lt;&gt;"TOTAL"),IF(AND([4]PREMIOS_MASTER!$BW56&lt;&gt;"",[4]PREMIOS_MASTER!$BW56&lt;&gt;0),[4]PREMIOS_MASTER!$BW56,""),IF($A58="TOTAL",SUM(INDIRECT("AR4:AR"&amp;ROW()-1)),""))</f>
        <v/>
      </c>
      <c r="AS58" s="7" t="str">
        <f ca="1">IF(AND($A58&lt;&gt;"",$A58&lt;&gt;"TOTAL"),IF(AND([4]PREMIOS_MASTER!$BY56&lt;&gt;"",[4]PREMIOS_MASTER!$BY56&lt;&gt;0),[4]PREMIOS_MASTER!$BY56,""),IF($A58="TOTAL",SUM(INDIRECT("AS4:AS"&amp;ROW()-1)),""))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IF(AND($A58&lt;&gt;"",$A58&lt;&gt;"TOTAL"),IF(AND([4]PREMIOS_MASTER!$CB56&lt;&gt;"",[4]PREMIOS_MASTER!$CB56&lt;&gt;0),[4]PREMIOS_MASTER!$CB56,""),IF($A58="TOTAL",SUM(INDIRECT("AU4:AU"&amp;ROW()-1)),""))</f>
        <v/>
      </c>
      <c r="AV58" s="7" t="str">
        <f ca="1">IF(AND($A58&lt;&gt;"",$A58&lt;&gt;"TOTAL"),IF(AND([4]PREMIOS_MASTER!$CD56&lt;&gt;"",[4]PREMIOS_MASTER!$CD56&lt;&gt;0),[4]PREMIOS_MASTER!$CD56,""),IF($A58="TOTAL",SUM(INDIRECT("AV4:AV"&amp;ROW()-1)),""))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IF(AND($A58&lt;&gt;"",$A58&lt;&gt;"TOTAL"),IF(AND([4]PREMIOS_MASTER!$CG56&lt;&gt;"",[4]PREMIOS_MASTER!$CG56&lt;&gt;0),[4]PREMIOS_MASTER!$CG56,""),IF($A58="TOTAL",SUM(INDIRECT("AX4:AX"&amp;ROW()-1)),""))</f>
        <v/>
      </c>
      <c r="AY58" s="7" t="str">
        <f ca="1">IF(AND($A58&lt;&gt;"",$A58&lt;&gt;"TOTAL"),IF(AND([4]PREMIOS_MASTER!$CI56&lt;&gt;"",[4]PREMIOS_MASTER!$CI56&lt;&gt;0),[4]PREMIOS_MASTER!$CI56,""),IF($A58="TOTAL",SUM(INDIRECT("AY4:AY"&amp;ROW()-1)),""))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IF(AND($A58&lt;&gt;"",$A58&lt;&gt;"TOTAL"),IF(AND([4]PREMIOS_MASTER!$CL56&lt;&gt;"",[4]PREMIOS_MASTER!$CL56&lt;&gt;0),[4]PREMIOS_MASTER!$CL56,""),IF($A58="TOTAL",SUM(INDIRECT("BA4:BA"&amp;ROW()-1)),""))</f>
        <v/>
      </c>
      <c r="BB58" s="7" t="str">
        <f ca="1">IF(AND($A58&lt;&gt;"",$A58&lt;&gt;"TOTAL"),IF(AND([4]PREMIOS_MASTER!$CN56&lt;&gt;"",[4]PREMIOS_MASTER!$CN56&lt;&gt;0),[4]PREMIOS_MASTER!$CN56,""),IF($A58="TOTAL",SUM(INDIRECT("BB4:BB"&amp;ROW()-1)),""))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IF(AND($A58&lt;&gt;"",$A58&lt;&gt;"TOTAL"),IF(AND([4]PREMIOS_MASTER!$CQ56&lt;&gt;"",[4]PREMIOS_MASTER!$CQ56&lt;&gt;0),[4]PREMIOS_MASTER!$CQ56,""),IF($A58="TOTAL",SUM(INDIRECT("BD4:BD"&amp;ROW()-1)),""))</f>
        <v/>
      </c>
      <c r="BE58" s="7" t="str">
        <f ca="1">IF(AND($A58&lt;&gt;"",$A58&lt;&gt;"TOTAL"),IF(AND([4]PREMIOS_MASTER!$CS56&lt;&gt;"",[4]PREMIOS_MASTER!$CS56&lt;&gt;0),[4]PREMIOS_MASTER!$CS56,""),IF($A58="TOTAL",SUM(INDIRECT("BE4:BE"&amp;ROW()-1)),""))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IF([4]PREMIOS_MASTER!$D57&lt;&gt;"",[4]PREMIOS_MASTER!$D57,IF(AND([4]PREMIOS_MASTER!$D57="",[4]PREMIOS_MASTER!$D58="",[4]PREMIOS_MASTER!$D56=""),"","TOTAL"))</f>
        <v/>
      </c>
      <c r="B59" s="7" t="str">
        <f ca="1">IF(AND($A59&lt;&gt;"",$A59&lt;&gt;"TOTAL"),IF(AND([4]PREMIOS_MASTER!$E57&lt;&gt;"",[4]PREMIOS_MASTER!$E57&lt;&gt;0),[4]PREMIOS_MASTER!$E57,""),IF($A59="TOTAL",SUM(INDIRECT("B4:B"&amp;ROW()-1)),""))</f>
        <v/>
      </c>
      <c r="C59" s="7" t="str">
        <f ca="1">IF(AND($A59&lt;&gt;"",$A59&lt;&gt;"TOTAL"),IF(AND([4]PREMIOS_MASTER!$G57&lt;&gt;"",[4]PREMIOS_MASTER!$G57&lt;&gt;0),[4]PREMIOS_MASTER!$G57,""),IF($A59="TOTAL",SUM(INDIRECT("C4:C"&amp;ROW()-1)),""))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IF(AND($A59&lt;&gt;"",$A59&lt;&gt;"TOTAL"),IF(AND([4]PREMIOS_MASTER!$J57&lt;&gt;"",[4]PREMIOS_MASTER!$J57&lt;&gt;0),[4]PREMIOS_MASTER!$J57,""),IF($A59="TOTAL",SUM(INDIRECT("E4:E"&amp;ROW()-1)),""))</f>
        <v/>
      </c>
      <c r="F59" s="7" t="str">
        <f ca="1">IF(AND($A59&lt;&gt;"",$A59&lt;&gt;"TOTAL"),IF(AND([4]PREMIOS_MASTER!$L57&lt;&gt;"",[4]PREMIOS_MASTER!$L57&lt;&gt;0),[4]PREMIOS_MASTER!$L57,""),IF($A59="TOTAL",SUM(INDIRECT("F4:F"&amp;ROW()-1)),""))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IF(AND($A59&lt;&gt;"",$A59&lt;&gt;"TOTAL"),IF(AND([4]PREMIOS_MASTER!$O57&lt;&gt;"",[4]PREMIOS_MASTER!$O57&lt;&gt;0),[4]PREMIOS_MASTER!$O57,""),IF($A59="TOTAL",SUM(INDIRECT("H4:H"&amp;ROW()-1)),""))</f>
        <v/>
      </c>
      <c r="I59" s="7" t="str">
        <f ca="1">IF(AND($A59&lt;&gt;"",$A59&lt;&gt;"TOTAL"),IF(AND([4]PREMIOS_MASTER!$Q57&lt;&gt;"",[4]PREMIOS_MASTER!$Q57&lt;&gt;0),[4]PREMIOS_MASTER!$Q57,""),IF($A59="TOTAL",SUM(INDIRECT("I4:I"&amp;ROW()-1)),""))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IF(AND($A59&lt;&gt;"",$A59&lt;&gt;"TOTAL"),IF(AND([4]PREMIOS_MASTER!$T57&lt;&gt;"",[4]PREMIOS_MASTER!$T57&lt;&gt;0),[4]PREMIOS_MASTER!$T57,""),IF($A59="TOTAL",SUM(INDIRECT("K4:K"&amp;ROW()-1)),""))</f>
        <v/>
      </c>
      <c r="L59" s="7" t="str">
        <f ca="1">IF(AND($A59&lt;&gt;"",$A59&lt;&gt;"TOTAL"),IF(AND([4]PREMIOS_MASTER!$V57&lt;&gt;"",[4]PREMIOS_MASTER!$V57&lt;&gt;0),[4]PREMIOS_MASTER!$V57,""),IF($A59="TOTAL",SUM(INDIRECT("L4:L"&amp;ROW()-1)),""))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IF(AND($A59&lt;&gt;"",$A59&lt;&gt;"TOTAL"),IF(AND([4]PREMIOS_MASTER!$Y57&lt;&gt;"",[4]PREMIOS_MASTER!$Y57&lt;&gt;0),[4]PREMIOS_MASTER!$Y57,""),IF($A59="TOTAL",SUM(INDIRECT("N4:N"&amp;ROW()-1)),""))</f>
        <v/>
      </c>
      <c r="O59" s="7" t="str">
        <f ca="1">IF(AND($A59&lt;&gt;"",$A59&lt;&gt;"TOTAL"),IF(AND([4]PREMIOS_MASTER!$AA57&lt;&gt;"",[4]PREMIOS_MASTER!$AA57&lt;&gt;0),[4]PREMIOS_MASTER!$AA57,""),IF($A59="TOTAL",SUM(INDIRECT("O4:O"&amp;ROW()-1)),""))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IF(AND($A59&lt;&gt;"",$A59&lt;&gt;"TOTAL"),IF(AND([4]PREMIOS_MASTER!$AD57&lt;&gt;"",[4]PREMIOS_MASTER!$AD57&lt;&gt;0),[4]PREMIOS_MASTER!$AD57,""),IF($A59="TOTAL",SUM(INDIRECT("Q4:Q"&amp;ROW()-1)),""))</f>
        <v/>
      </c>
      <c r="R59" s="7" t="str">
        <f ca="1">IF(AND($A59&lt;&gt;"",$A59&lt;&gt;"TOTAL"),IF(AND([4]PREMIOS_MASTER!$AF57&lt;&gt;"",[4]PREMIOS_MASTER!$AF57&lt;&gt;0),[4]PREMIOS_MASTER!$AF57,""),IF($A59="TOTAL",SUM(INDIRECT("R4:R"&amp;ROW()-1)),""))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IF(AND($A59&lt;&gt;"",$A59&lt;&gt;"TOTAL"),IF(AND([4]PREMIOS_MASTER!$AI57&lt;&gt;"",[4]PREMIOS_MASTER!$AI57&lt;&gt;0),[4]PREMIOS_MASTER!$AI57,""),IF($A59="TOTAL",SUM(INDIRECT("T4:T"&amp;ROW()-1)),""))</f>
        <v/>
      </c>
      <c r="U59" s="7" t="str">
        <f ca="1">IF(AND($A59&lt;&gt;"",$A59&lt;&gt;"TOTAL"),IF(AND([4]PREMIOS_MASTER!$AK57&lt;&gt;"",[4]PREMIOS_MASTER!$AK57&lt;&gt;0),[4]PREMIOS_MASTER!$AK57,""),IF($A59="TOTAL",SUM(INDIRECT("U4:U"&amp;ROW()-1)),""))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IF(AND($A59&lt;&gt;"",$A59&lt;&gt;"TOTAL"),IF(AND([4]PREMIOS_MASTER!$AN57&lt;&gt;"",[4]PREMIOS_MASTER!$AN57&lt;&gt;0),[4]PREMIOS_MASTER!$AN57,""),IF($A59="TOTAL",SUM(INDIRECT("W4:W"&amp;ROW()-1)),""))</f>
        <v/>
      </c>
      <c r="X59" s="7" t="str">
        <f ca="1">IF(AND($A59&lt;&gt;"",$A59&lt;&gt;"TOTAL"),IF(AND([4]PREMIOS_MASTER!$AP57&lt;&gt;"",[4]PREMIOS_MASTER!$AP57&lt;&gt;0),[4]PREMIOS_MASTER!$AP57,""),IF($A59="TOTAL",SUM(INDIRECT("X4:X"&amp;ROW()-1)),""))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IF(AND($A59&lt;&gt;"",$A59&lt;&gt;"TOTAL"),IF(AND([4]PREMIOS_MASTER!$AS57&lt;&gt;"",[4]PREMIOS_MASTER!$AS57&lt;&gt;0),[4]PREMIOS_MASTER!$AS57,""),IF($A59="TOTAL",SUM(INDIRECT("Z4:Z"&amp;ROW()-1)),""))</f>
        <v/>
      </c>
      <c r="AA59" s="7" t="str">
        <f ca="1">IF(AND($A59&lt;&gt;"",$A59&lt;&gt;"TOTAL"),IF(AND([4]PREMIOS_MASTER!$AU57&lt;&gt;"",[4]PREMIOS_MASTER!$AU57&lt;&gt;0),[4]PREMIOS_MASTER!$AU57,""),IF($A59="TOTAL",SUM(INDIRECT("AA4:AA"&amp;ROW()-1)),""))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IF(AND($A59&lt;&gt;"",$A59&lt;&gt;"TOTAL"),IF(AND([4]PREMIOS_MASTER!$AX57&lt;&gt;"",[4]PREMIOS_MASTER!$AX57&lt;&gt;0),[4]PREMIOS_MASTER!$AX57,""),IF($A59="TOTAL",SUM(INDIRECT("AC4:AC"&amp;ROW()-1)),""))</f>
        <v/>
      </c>
      <c r="AD59" s="7" t="str">
        <f ca="1">IF(AND($A59&lt;&gt;"",$A59&lt;&gt;"TOTAL"),IF(AND([4]PREMIOS_MASTER!$AZ57&lt;&gt;"",[4]PREMIOS_MASTER!$AZ57&lt;&gt;0),[4]PREMIOS_MASTER!$AZ57,""),IF($A59="TOTAL",SUM(INDIRECT("AD4:AD"&amp;ROW()-1)),""))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IF(AND($A59&lt;&gt;"",$A59&lt;&gt;"TOTAL"),IF(AND([4]PREMIOS_MASTER!$BC57&lt;&gt;"",[4]PREMIOS_MASTER!$BC57&lt;&gt;0),[4]PREMIOS_MASTER!$BC57,""),IF($A59="TOTAL",SUM(INDIRECT("AF4:AF"&amp;ROW()-1)),""))</f>
        <v/>
      </c>
      <c r="AG59" s="7" t="str">
        <f ca="1">IF(AND($A59&lt;&gt;"",$A59&lt;&gt;"TOTAL"),IF(AND([4]PREMIOS_MASTER!$BE57&lt;&gt;"",[4]PREMIOS_MASTER!$BE57&lt;&gt;0),[4]PREMIOS_MASTER!$BE57,""),IF($A59="TOTAL",SUM(INDIRECT("AG4:AG"&amp;ROW()-1)),""))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IF(AND($A59&lt;&gt;"",$A59&lt;&gt;"TOTAL"),IF(AND([4]PREMIOS_MASTER!$BH57&lt;&gt;"",[4]PREMIOS_MASTER!$BH57&lt;&gt;0),[4]PREMIOS_MASTER!$BH57,""),IF($A59="TOTAL",SUM(INDIRECT("AI4:AI"&amp;ROW()-1)),""))</f>
        <v/>
      </c>
      <c r="AJ59" s="7" t="str">
        <f ca="1">IF(AND($A59&lt;&gt;"",$A59&lt;&gt;"TOTAL"),IF(AND([4]PREMIOS_MASTER!$BJ57&lt;&gt;"",[4]PREMIOS_MASTER!$BJ57&lt;&gt;0),[4]PREMIOS_MASTER!$BJ57,""),IF($A59="TOTAL",SUM(INDIRECT("AJ4:AJ"&amp;ROW()-1)),""))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IF(AND($A59&lt;&gt;"",$A59&lt;&gt;"TOTAL"),IF(AND([4]PREMIOS_MASTER!$BM57&lt;&gt;"",[4]PREMIOS_MASTER!$BM57&lt;&gt;0),[4]PREMIOS_MASTER!$BM57,""),IF($A59="TOTAL",SUM(INDIRECT("AL4:AL"&amp;ROW()-1)),""))</f>
        <v/>
      </c>
      <c r="AM59" s="7" t="str">
        <f ca="1">IF(AND($A59&lt;&gt;"",$A59&lt;&gt;"TOTAL"),IF(AND([4]PREMIOS_MASTER!$BO57&lt;&gt;"",[4]PREMIOS_MASTER!$BO57&lt;&gt;0),[4]PREMIOS_MASTER!$BO57,""),IF($A59="TOTAL",SUM(INDIRECT("AM4:AM"&amp;ROW()-1)),""))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IF(AND($A59&lt;&gt;"",$A59&lt;&gt;"TOTAL"),IF(AND([4]PREMIOS_MASTER!$BR57&lt;&gt;"",[4]PREMIOS_MASTER!$BR57&lt;&gt;0),[4]PREMIOS_MASTER!$BR57,""),IF($A59="TOTAL",SUM(INDIRECT("AO4:AO"&amp;ROW()-1)),""))</f>
        <v/>
      </c>
      <c r="AP59" s="7" t="str">
        <f ca="1">IF(AND($A59&lt;&gt;"",$A59&lt;&gt;"TOTAL"),IF(AND([4]PREMIOS_MASTER!$BT57&lt;&gt;"",[4]PREMIOS_MASTER!$BT57&lt;&gt;0),[4]PREMIOS_MASTER!$BT57,""),IF($A59="TOTAL",SUM(INDIRECT("AP4:AP"&amp;ROW()-1)),""))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IF(AND($A59&lt;&gt;"",$A59&lt;&gt;"TOTAL"),IF(AND([4]PREMIOS_MASTER!$BW57&lt;&gt;"",[4]PREMIOS_MASTER!$BW57&lt;&gt;0),[4]PREMIOS_MASTER!$BW57,""),IF($A59="TOTAL",SUM(INDIRECT("AR4:AR"&amp;ROW()-1)),""))</f>
        <v/>
      </c>
      <c r="AS59" s="7" t="str">
        <f ca="1">IF(AND($A59&lt;&gt;"",$A59&lt;&gt;"TOTAL"),IF(AND([4]PREMIOS_MASTER!$BY57&lt;&gt;"",[4]PREMIOS_MASTER!$BY57&lt;&gt;0),[4]PREMIOS_MASTER!$BY57,""),IF($A59="TOTAL",SUM(INDIRECT("AS4:AS"&amp;ROW()-1)),""))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IF(AND($A59&lt;&gt;"",$A59&lt;&gt;"TOTAL"),IF(AND([4]PREMIOS_MASTER!$CB57&lt;&gt;"",[4]PREMIOS_MASTER!$CB57&lt;&gt;0),[4]PREMIOS_MASTER!$CB57,""),IF($A59="TOTAL",SUM(INDIRECT("AU4:AU"&amp;ROW()-1)),""))</f>
        <v/>
      </c>
      <c r="AV59" s="7" t="str">
        <f ca="1">IF(AND($A59&lt;&gt;"",$A59&lt;&gt;"TOTAL"),IF(AND([4]PREMIOS_MASTER!$CD57&lt;&gt;"",[4]PREMIOS_MASTER!$CD57&lt;&gt;0),[4]PREMIOS_MASTER!$CD57,""),IF($A59="TOTAL",SUM(INDIRECT("AV4:AV"&amp;ROW()-1)),""))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IF(AND($A59&lt;&gt;"",$A59&lt;&gt;"TOTAL"),IF(AND([4]PREMIOS_MASTER!$CG57&lt;&gt;"",[4]PREMIOS_MASTER!$CG57&lt;&gt;0),[4]PREMIOS_MASTER!$CG57,""),IF($A59="TOTAL",SUM(INDIRECT("AX4:AX"&amp;ROW()-1)),""))</f>
        <v/>
      </c>
      <c r="AY59" s="7" t="str">
        <f ca="1">IF(AND($A59&lt;&gt;"",$A59&lt;&gt;"TOTAL"),IF(AND([4]PREMIOS_MASTER!$CI57&lt;&gt;"",[4]PREMIOS_MASTER!$CI57&lt;&gt;0),[4]PREMIOS_MASTER!$CI57,""),IF($A59="TOTAL",SUM(INDIRECT("AY4:AY"&amp;ROW()-1)),""))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IF(AND($A59&lt;&gt;"",$A59&lt;&gt;"TOTAL"),IF(AND([4]PREMIOS_MASTER!$CL57&lt;&gt;"",[4]PREMIOS_MASTER!$CL57&lt;&gt;0),[4]PREMIOS_MASTER!$CL57,""),IF($A59="TOTAL",SUM(INDIRECT("BA4:BA"&amp;ROW()-1)),""))</f>
        <v/>
      </c>
      <c r="BB59" s="7" t="str">
        <f ca="1">IF(AND($A59&lt;&gt;"",$A59&lt;&gt;"TOTAL"),IF(AND([4]PREMIOS_MASTER!$CN57&lt;&gt;"",[4]PREMIOS_MASTER!$CN57&lt;&gt;0),[4]PREMIOS_MASTER!$CN57,""),IF($A59="TOTAL",SUM(INDIRECT("BB4:BB"&amp;ROW()-1)),""))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IF(AND($A59&lt;&gt;"",$A59&lt;&gt;"TOTAL"),IF(AND([4]PREMIOS_MASTER!$CQ57&lt;&gt;"",[4]PREMIOS_MASTER!$CQ57&lt;&gt;0),[4]PREMIOS_MASTER!$CQ57,""),IF($A59="TOTAL",SUM(INDIRECT("BD4:BD"&amp;ROW()-1)),""))</f>
        <v/>
      </c>
      <c r="BE59" s="7" t="str">
        <f ca="1">IF(AND($A59&lt;&gt;"",$A59&lt;&gt;"TOTAL"),IF(AND([4]PREMIOS_MASTER!$CS57&lt;&gt;"",[4]PREMIOS_MASTER!$CS57&lt;&gt;0),[4]PREMIOS_MASTER!$CS57,""),IF($A59="TOTAL",SUM(INDIRECT("BE4:BE"&amp;ROW()-1)),""))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IF([4]PREMIOS_MASTER!$D58&lt;&gt;"",[4]PREMIOS_MASTER!$D58,IF(AND([4]PREMIOS_MASTER!$D58="",[4]PREMIOS_MASTER!$D59="",[4]PREMIOS_MASTER!$D57=""),"","TOTAL"))</f>
        <v/>
      </c>
      <c r="B60" s="7" t="str">
        <f ca="1">IF(AND($A60&lt;&gt;"",$A60&lt;&gt;"TOTAL"),IF(AND([4]PREMIOS_MASTER!$E58&lt;&gt;"",[4]PREMIOS_MASTER!$E58&lt;&gt;0),[4]PREMIOS_MASTER!$E58,""),IF($A60="TOTAL",SUM(INDIRECT("B4:B"&amp;ROW()-1)),""))</f>
        <v/>
      </c>
      <c r="C60" s="7" t="str">
        <f ca="1">IF(AND($A60&lt;&gt;"",$A60&lt;&gt;"TOTAL"),IF(AND([4]PREMIOS_MASTER!$G58&lt;&gt;"",[4]PREMIOS_MASTER!$G58&lt;&gt;0),[4]PREMIOS_MASTER!$G58,""),IF($A60="TOTAL",SUM(INDIRECT("C4:C"&amp;ROW()-1)),""))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IF(AND($A60&lt;&gt;"",$A60&lt;&gt;"TOTAL"),IF(AND([4]PREMIOS_MASTER!$J58&lt;&gt;"",[4]PREMIOS_MASTER!$J58&lt;&gt;0),[4]PREMIOS_MASTER!$J58,""),IF($A60="TOTAL",SUM(INDIRECT("E4:E"&amp;ROW()-1)),""))</f>
        <v/>
      </c>
      <c r="F60" s="7" t="str">
        <f ca="1">IF(AND($A60&lt;&gt;"",$A60&lt;&gt;"TOTAL"),IF(AND([4]PREMIOS_MASTER!$L58&lt;&gt;"",[4]PREMIOS_MASTER!$L58&lt;&gt;0),[4]PREMIOS_MASTER!$L58,""),IF($A60="TOTAL",SUM(INDIRECT("F4:F"&amp;ROW()-1)),""))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IF(AND($A60&lt;&gt;"",$A60&lt;&gt;"TOTAL"),IF(AND([4]PREMIOS_MASTER!$O58&lt;&gt;"",[4]PREMIOS_MASTER!$O58&lt;&gt;0),[4]PREMIOS_MASTER!$O58,""),IF($A60="TOTAL",SUM(INDIRECT("H4:H"&amp;ROW()-1)),""))</f>
        <v/>
      </c>
      <c r="I60" s="7" t="str">
        <f ca="1">IF(AND($A60&lt;&gt;"",$A60&lt;&gt;"TOTAL"),IF(AND([4]PREMIOS_MASTER!$Q58&lt;&gt;"",[4]PREMIOS_MASTER!$Q58&lt;&gt;0),[4]PREMIOS_MASTER!$Q58,""),IF($A60="TOTAL",SUM(INDIRECT("I4:I"&amp;ROW()-1)),""))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IF(AND($A60&lt;&gt;"",$A60&lt;&gt;"TOTAL"),IF(AND([4]PREMIOS_MASTER!$T58&lt;&gt;"",[4]PREMIOS_MASTER!$T58&lt;&gt;0),[4]PREMIOS_MASTER!$T58,""),IF($A60="TOTAL",SUM(INDIRECT("K4:K"&amp;ROW()-1)),""))</f>
        <v/>
      </c>
      <c r="L60" s="7" t="str">
        <f ca="1">IF(AND($A60&lt;&gt;"",$A60&lt;&gt;"TOTAL"),IF(AND([4]PREMIOS_MASTER!$V58&lt;&gt;"",[4]PREMIOS_MASTER!$V58&lt;&gt;0),[4]PREMIOS_MASTER!$V58,""),IF($A60="TOTAL",SUM(INDIRECT("L4:L"&amp;ROW()-1)),""))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IF(AND($A60&lt;&gt;"",$A60&lt;&gt;"TOTAL"),IF(AND([4]PREMIOS_MASTER!$Y58&lt;&gt;"",[4]PREMIOS_MASTER!$Y58&lt;&gt;0),[4]PREMIOS_MASTER!$Y58,""),IF($A60="TOTAL",SUM(INDIRECT("N4:N"&amp;ROW()-1)),""))</f>
        <v/>
      </c>
      <c r="O60" s="7" t="str">
        <f ca="1">IF(AND($A60&lt;&gt;"",$A60&lt;&gt;"TOTAL"),IF(AND([4]PREMIOS_MASTER!$AA58&lt;&gt;"",[4]PREMIOS_MASTER!$AA58&lt;&gt;0),[4]PREMIOS_MASTER!$AA58,""),IF($A60="TOTAL",SUM(INDIRECT("O4:O"&amp;ROW()-1)),""))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IF(AND($A60&lt;&gt;"",$A60&lt;&gt;"TOTAL"),IF(AND([4]PREMIOS_MASTER!$AD58&lt;&gt;"",[4]PREMIOS_MASTER!$AD58&lt;&gt;0),[4]PREMIOS_MASTER!$AD58,""),IF($A60="TOTAL",SUM(INDIRECT("Q4:Q"&amp;ROW()-1)),""))</f>
        <v/>
      </c>
      <c r="R60" s="7" t="str">
        <f ca="1">IF(AND($A60&lt;&gt;"",$A60&lt;&gt;"TOTAL"),IF(AND([4]PREMIOS_MASTER!$AF58&lt;&gt;"",[4]PREMIOS_MASTER!$AF58&lt;&gt;0),[4]PREMIOS_MASTER!$AF58,""),IF($A60="TOTAL",SUM(INDIRECT("R4:R"&amp;ROW()-1)),""))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IF(AND($A60&lt;&gt;"",$A60&lt;&gt;"TOTAL"),IF(AND([4]PREMIOS_MASTER!$AI58&lt;&gt;"",[4]PREMIOS_MASTER!$AI58&lt;&gt;0),[4]PREMIOS_MASTER!$AI58,""),IF($A60="TOTAL",SUM(INDIRECT("T4:T"&amp;ROW()-1)),""))</f>
        <v/>
      </c>
      <c r="U60" s="7" t="str">
        <f ca="1">IF(AND($A60&lt;&gt;"",$A60&lt;&gt;"TOTAL"),IF(AND([4]PREMIOS_MASTER!$AK58&lt;&gt;"",[4]PREMIOS_MASTER!$AK58&lt;&gt;0),[4]PREMIOS_MASTER!$AK58,""),IF($A60="TOTAL",SUM(INDIRECT("U4:U"&amp;ROW()-1)),""))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IF(AND($A60&lt;&gt;"",$A60&lt;&gt;"TOTAL"),IF(AND([4]PREMIOS_MASTER!$AN58&lt;&gt;"",[4]PREMIOS_MASTER!$AN58&lt;&gt;0),[4]PREMIOS_MASTER!$AN58,""),IF($A60="TOTAL",SUM(INDIRECT("W4:W"&amp;ROW()-1)),""))</f>
        <v/>
      </c>
      <c r="X60" s="7" t="str">
        <f ca="1">IF(AND($A60&lt;&gt;"",$A60&lt;&gt;"TOTAL"),IF(AND([4]PREMIOS_MASTER!$AP58&lt;&gt;"",[4]PREMIOS_MASTER!$AP58&lt;&gt;0),[4]PREMIOS_MASTER!$AP58,""),IF($A60="TOTAL",SUM(INDIRECT("X4:X"&amp;ROW()-1)),""))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IF(AND($A60&lt;&gt;"",$A60&lt;&gt;"TOTAL"),IF(AND([4]PREMIOS_MASTER!$AS58&lt;&gt;"",[4]PREMIOS_MASTER!$AS58&lt;&gt;0),[4]PREMIOS_MASTER!$AS58,""),IF($A60="TOTAL",SUM(INDIRECT("Z4:Z"&amp;ROW()-1)),""))</f>
        <v/>
      </c>
      <c r="AA60" s="7" t="str">
        <f ca="1">IF(AND($A60&lt;&gt;"",$A60&lt;&gt;"TOTAL"),IF(AND([4]PREMIOS_MASTER!$AU58&lt;&gt;"",[4]PREMIOS_MASTER!$AU58&lt;&gt;0),[4]PREMIOS_MASTER!$AU58,""),IF($A60="TOTAL",SUM(INDIRECT("AA4:AA"&amp;ROW()-1)),""))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IF(AND($A60&lt;&gt;"",$A60&lt;&gt;"TOTAL"),IF(AND([4]PREMIOS_MASTER!$AX58&lt;&gt;"",[4]PREMIOS_MASTER!$AX58&lt;&gt;0),[4]PREMIOS_MASTER!$AX58,""),IF($A60="TOTAL",SUM(INDIRECT("AC4:AC"&amp;ROW()-1)),""))</f>
        <v/>
      </c>
      <c r="AD60" s="7" t="str">
        <f ca="1">IF(AND($A60&lt;&gt;"",$A60&lt;&gt;"TOTAL"),IF(AND([4]PREMIOS_MASTER!$AZ58&lt;&gt;"",[4]PREMIOS_MASTER!$AZ58&lt;&gt;0),[4]PREMIOS_MASTER!$AZ58,""),IF($A60="TOTAL",SUM(INDIRECT("AD4:AD"&amp;ROW()-1)),""))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IF(AND($A60&lt;&gt;"",$A60&lt;&gt;"TOTAL"),IF(AND([4]PREMIOS_MASTER!$BC58&lt;&gt;"",[4]PREMIOS_MASTER!$BC58&lt;&gt;0),[4]PREMIOS_MASTER!$BC58,""),IF($A60="TOTAL",SUM(INDIRECT("AF4:AF"&amp;ROW()-1)),""))</f>
        <v/>
      </c>
      <c r="AG60" s="7" t="str">
        <f ca="1">IF(AND($A60&lt;&gt;"",$A60&lt;&gt;"TOTAL"),IF(AND([4]PREMIOS_MASTER!$BE58&lt;&gt;"",[4]PREMIOS_MASTER!$BE58&lt;&gt;0),[4]PREMIOS_MASTER!$BE58,""),IF($A60="TOTAL",SUM(INDIRECT("AG4:AG"&amp;ROW()-1)),""))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IF(AND($A60&lt;&gt;"",$A60&lt;&gt;"TOTAL"),IF(AND([4]PREMIOS_MASTER!$BH58&lt;&gt;"",[4]PREMIOS_MASTER!$BH58&lt;&gt;0),[4]PREMIOS_MASTER!$BH58,""),IF($A60="TOTAL",SUM(INDIRECT("AI4:AI"&amp;ROW()-1)),""))</f>
        <v/>
      </c>
      <c r="AJ60" s="7" t="str">
        <f ca="1">IF(AND($A60&lt;&gt;"",$A60&lt;&gt;"TOTAL"),IF(AND([4]PREMIOS_MASTER!$BJ58&lt;&gt;"",[4]PREMIOS_MASTER!$BJ58&lt;&gt;0),[4]PREMIOS_MASTER!$BJ58,""),IF($A60="TOTAL",SUM(INDIRECT("AJ4:AJ"&amp;ROW()-1)),""))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IF(AND($A60&lt;&gt;"",$A60&lt;&gt;"TOTAL"),IF(AND([4]PREMIOS_MASTER!$BM58&lt;&gt;"",[4]PREMIOS_MASTER!$BM58&lt;&gt;0),[4]PREMIOS_MASTER!$BM58,""),IF($A60="TOTAL",SUM(INDIRECT("AL4:AL"&amp;ROW()-1)),""))</f>
        <v/>
      </c>
      <c r="AM60" s="7" t="str">
        <f ca="1">IF(AND($A60&lt;&gt;"",$A60&lt;&gt;"TOTAL"),IF(AND([4]PREMIOS_MASTER!$BO58&lt;&gt;"",[4]PREMIOS_MASTER!$BO58&lt;&gt;0),[4]PREMIOS_MASTER!$BO58,""),IF($A60="TOTAL",SUM(INDIRECT("AM4:AM"&amp;ROW()-1)),""))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IF(AND($A60&lt;&gt;"",$A60&lt;&gt;"TOTAL"),IF(AND([4]PREMIOS_MASTER!$BR58&lt;&gt;"",[4]PREMIOS_MASTER!$BR58&lt;&gt;0),[4]PREMIOS_MASTER!$BR58,""),IF($A60="TOTAL",SUM(INDIRECT("AO4:AO"&amp;ROW()-1)),""))</f>
        <v/>
      </c>
      <c r="AP60" s="7" t="str">
        <f ca="1">IF(AND($A60&lt;&gt;"",$A60&lt;&gt;"TOTAL"),IF(AND([4]PREMIOS_MASTER!$BT58&lt;&gt;"",[4]PREMIOS_MASTER!$BT58&lt;&gt;0),[4]PREMIOS_MASTER!$BT58,""),IF($A60="TOTAL",SUM(INDIRECT("AP4:AP"&amp;ROW()-1)),""))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IF(AND($A60&lt;&gt;"",$A60&lt;&gt;"TOTAL"),IF(AND([4]PREMIOS_MASTER!$BW58&lt;&gt;"",[4]PREMIOS_MASTER!$BW58&lt;&gt;0),[4]PREMIOS_MASTER!$BW58,""),IF($A60="TOTAL",SUM(INDIRECT("AR4:AR"&amp;ROW()-1)),""))</f>
        <v/>
      </c>
      <c r="AS60" s="7" t="str">
        <f ca="1">IF(AND($A60&lt;&gt;"",$A60&lt;&gt;"TOTAL"),IF(AND([4]PREMIOS_MASTER!$BY58&lt;&gt;"",[4]PREMIOS_MASTER!$BY58&lt;&gt;0),[4]PREMIOS_MASTER!$BY58,""),IF($A60="TOTAL",SUM(INDIRECT("AS4:AS"&amp;ROW()-1)),""))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IF(AND($A60&lt;&gt;"",$A60&lt;&gt;"TOTAL"),IF(AND([4]PREMIOS_MASTER!$CB58&lt;&gt;"",[4]PREMIOS_MASTER!$CB58&lt;&gt;0),[4]PREMIOS_MASTER!$CB58,""),IF($A60="TOTAL",SUM(INDIRECT("AU4:AU"&amp;ROW()-1)),""))</f>
        <v/>
      </c>
      <c r="AV60" s="7" t="str">
        <f ca="1">IF(AND($A60&lt;&gt;"",$A60&lt;&gt;"TOTAL"),IF(AND([4]PREMIOS_MASTER!$CD58&lt;&gt;"",[4]PREMIOS_MASTER!$CD58&lt;&gt;0),[4]PREMIOS_MASTER!$CD58,""),IF($A60="TOTAL",SUM(INDIRECT("AV4:AV"&amp;ROW()-1)),""))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IF(AND($A60&lt;&gt;"",$A60&lt;&gt;"TOTAL"),IF(AND([4]PREMIOS_MASTER!$CG58&lt;&gt;"",[4]PREMIOS_MASTER!$CG58&lt;&gt;0),[4]PREMIOS_MASTER!$CG58,""),IF($A60="TOTAL",SUM(INDIRECT("AX4:AX"&amp;ROW()-1)),""))</f>
        <v/>
      </c>
      <c r="AY60" s="7" t="str">
        <f ca="1">IF(AND($A60&lt;&gt;"",$A60&lt;&gt;"TOTAL"),IF(AND([4]PREMIOS_MASTER!$CI58&lt;&gt;"",[4]PREMIOS_MASTER!$CI58&lt;&gt;0),[4]PREMIOS_MASTER!$CI58,""),IF($A60="TOTAL",SUM(INDIRECT("AY4:AY"&amp;ROW()-1)),""))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IF(AND($A60&lt;&gt;"",$A60&lt;&gt;"TOTAL"),IF(AND([4]PREMIOS_MASTER!$CL58&lt;&gt;"",[4]PREMIOS_MASTER!$CL58&lt;&gt;0),[4]PREMIOS_MASTER!$CL58,""),IF($A60="TOTAL",SUM(INDIRECT("BA4:BA"&amp;ROW()-1)),""))</f>
        <v/>
      </c>
      <c r="BB60" s="7" t="str">
        <f ca="1">IF(AND($A60&lt;&gt;"",$A60&lt;&gt;"TOTAL"),IF(AND([4]PREMIOS_MASTER!$CN58&lt;&gt;"",[4]PREMIOS_MASTER!$CN58&lt;&gt;0),[4]PREMIOS_MASTER!$CN58,""),IF($A60="TOTAL",SUM(INDIRECT("BB4:BB"&amp;ROW()-1)),""))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IF(AND($A60&lt;&gt;"",$A60&lt;&gt;"TOTAL"),IF(AND([4]PREMIOS_MASTER!$CQ58&lt;&gt;"",[4]PREMIOS_MASTER!$CQ58&lt;&gt;0),[4]PREMIOS_MASTER!$CQ58,""),IF($A60="TOTAL",SUM(INDIRECT("BD4:BD"&amp;ROW()-1)),""))</f>
        <v/>
      </c>
      <c r="BE60" s="7" t="str">
        <f ca="1">IF(AND($A60&lt;&gt;"",$A60&lt;&gt;"TOTAL"),IF(AND([4]PREMIOS_MASTER!$CS58&lt;&gt;"",[4]PREMIOS_MASTER!$CS58&lt;&gt;0),[4]PREMIOS_MASTER!$CS58,""),IF($A60="TOTAL",SUM(INDIRECT("BE4:BE"&amp;ROW()-1)),""))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IF([4]PREMIOS_MASTER!$D59&lt;&gt;"",[4]PREMIOS_MASTER!$D59,IF(AND([4]PREMIOS_MASTER!$D59="",[4]PREMIOS_MASTER!$D60="",[4]PREMIOS_MASTER!$D58=""),"","TOTAL"))</f>
        <v/>
      </c>
      <c r="B61" s="7" t="str">
        <f ca="1">IF(AND($A61&lt;&gt;"",$A61&lt;&gt;"TOTAL"),IF(AND([4]PREMIOS_MASTER!$E59&lt;&gt;"",[4]PREMIOS_MASTER!$E59&lt;&gt;0),[4]PREMIOS_MASTER!$E59,""),IF($A61="TOTAL",SUM(INDIRECT("B4:B"&amp;ROW()-1)),""))</f>
        <v/>
      </c>
      <c r="C61" s="7" t="str">
        <f ca="1">IF(AND($A61&lt;&gt;"",$A61&lt;&gt;"TOTAL"),IF(AND([4]PREMIOS_MASTER!$G59&lt;&gt;"",[4]PREMIOS_MASTER!$G59&lt;&gt;0),[4]PREMIOS_MASTER!$G59,""),IF($A61="TOTAL",SUM(INDIRECT("C4:C"&amp;ROW()-1)),""))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IF(AND($A61&lt;&gt;"",$A61&lt;&gt;"TOTAL"),IF(AND([4]PREMIOS_MASTER!$J59&lt;&gt;"",[4]PREMIOS_MASTER!$J59&lt;&gt;0),[4]PREMIOS_MASTER!$J59,""),IF($A61="TOTAL",SUM(INDIRECT("E4:E"&amp;ROW()-1)),""))</f>
        <v/>
      </c>
      <c r="F61" s="7" t="str">
        <f ca="1">IF(AND($A61&lt;&gt;"",$A61&lt;&gt;"TOTAL"),IF(AND([4]PREMIOS_MASTER!$L59&lt;&gt;"",[4]PREMIOS_MASTER!$L59&lt;&gt;0),[4]PREMIOS_MASTER!$L59,""),IF($A61="TOTAL",SUM(INDIRECT("F4:F"&amp;ROW()-1)),""))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IF(AND($A61&lt;&gt;"",$A61&lt;&gt;"TOTAL"),IF(AND([4]PREMIOS_MASTER!$O59&lt;&gt;"",[4]PREMIOS_MASTER!$O59&lt;&gt;0),[4]PREMIOS_MASTER!$O59,""),IF($A61="TOTAL",SUM(INDIRECT("H4:H"&amp;ROW()-1)),""))</f>
        <v/>
      </c>
      <c r="I61" s="7" t="str">
        <f ca="1">IF(AND($A61&lt;&gt;"",$A61&lt;&gt;"TOTAL"),IF(AND([4]PREMIOS_MASTER!$Q59&lt;&gt;"",[4]PREMIOS_MASTER!$Q59&lt;&gt;0),[4]PREMIOS_MASTER!$Q59,""),IF($A61="TOTAL",SUM(INDIRECT("I4:I"&amp;ROW()-1)),""))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IF(AND($A61&lt;&gt;"",$A61&lt;&gt;"TOTAL"),IF(AND([4]PREMIOS_MASTER!$T59&lt;&gt;"",[4]PREMIOS_MASTER!$T59&lt;&gt;0),[4]PREMIOS_MASTER!$T59,""),IF($A61="TOTAL",SUM(INDIRECT("K4:K"&amp;ROW()-1)),""))</f>
        <v/>
      </c>
      <c r="L61" s="7" t="str">
        <f ca="1">IF(AND($A61&lt;&gt;"",$A61&lt;&gt;"TOTAL"),IF(AND([4]PREMIOS_MASTER!$V59&lt;&gt;"",[4]PREMIOS_MASTER!$V59&lt;&gt;0),[4]PREMIOS_MASTER!$V59,""),IF($A61="TOTAL",SUM(INDIRECT("L4:L"&amp;ROW()-1)),""))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IF(AND($A61&lt;&gt;"",$A61&lt;&gt;"TOTAL"),IF(AND([4]PREMIOS_MASTER!$Y59&lt;&gt;"",[4]PREMIOS_MASTER!$Y59&lt;&gt;0),[4]PREMIOS_MASTER!$Y59,""),IF($A61="TOTAL",SUM(INDIRECT("N4:N"&amp;ROW()-1)),""))</f>
        <v/>
      </c>
      <c r="O61" s="7" t="str">
        <f ca="1">IF(AND($A61&lt;&gt;"",$A61&lt;&gt;"TOTAL"),IF(AND([4]PREMIOS_MASTER!$AA59&lt;&gt;"",[4]PREMIOS_MASTER!$AA59&lt;&gt;0),[4]PREMIOS_MASTER!$AA59,""),IF($A61="TOTAL",SUM(INDIRECT("O4:O"&amp;ROW()-1)),""))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IF(AND($A61&lt;&gt;"",$A61&lt;&gt;"TOTAL"),IF(AND([4]PREMIOS_MASTER!$AD59&lt;&gt;"",[4]PREMIOS_MASTER!$AD59&lt;&gt;0),[4]PREMIOS_MASTER!$AD59,""),IF($A61="TOTAL",SUM(INDIRECT("Q4:Q"&amp;ROW()-1)),""))</f>
        <v/>
      </c>
      <c r="R61" s="7" t="str">
        <f ca="1">IF(AND($A61&lt;&gt;"",$A61&lt;&gt;"TOTAL"),IF(AND([4]PREMIOS_MASTER!$AF59&lt;&gt;"",[4]PREMIOS_MASTER!$AF59&lt;&gt;0),[4]PREMIOS_MASTER!$AF59,""),IF($A61="TOTAL",SUM(INDIRECT("R4:R"&amp;ROW()-1)),""))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IF(AND($A61&lt;&gt;"",$A61&lt;&gt;"TOTAL"),IF(AND([4]PREMIOS_MASTER!$AI59&lt;&gt;"",[4]PREMIOS_MASTER!$AI59&lt;&gt;0),[4]PREMIOS_MASTER!$AI59,""),IF($A61="TOTAL",SUM(INDIRECT("T4:T"&amp;ROW()-1)),""))</f>
        <v/>
      </c>
      <c r="U61" s="7" t="str">
        <f ca="1">IF(AND($A61&lt;&gt;"",$A61&lt;&gt;"TOTAL"),IF(AND([4]PREMIOS_MASTER!$AK59&lt;&gt;"",[4]PREMIOS_MASTER!$AK59&lt;&gt;0),[4]PREMIOS_MASTER!$AK59,""),IF($A61="TOTAL",SUM(INDIRECT("U4:U"&amp;ROW()-1)),""))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IF(AND($A61&lt;&gt;"",$A61&lt;&gt;"TOTAL"),IF(AND([4]PREMIOS_MASTER!$AN59&lt;&gt;"",[4]PREMIOS_MASTER!$AN59&lt;&gt;0),[4]PREMIOS_MASTER!$AN59,""),IF($A61="TOTAL",SUM(INDIRECT("W4:W"&amp;ROW()-1)),""))</f>
        <v/>
      </c>
      <c r="X61" s="7" t="str">
        <f ca="1">IF(AND($A61&lt;&gt;"",$A61&lt;&gt;"TOTAL"),IF(AND([4]PREMIOS_MASTER!$AP59&lt;&gt;"",[4]PREMIOS_MASTER!$AP59&lt;&gt;0),[4]PREMIOS_MASTER!$AP59,""),IF($A61="TOTAL",SUM(INDIRECT("X4:X"&amp;ROW()-1)),""))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IF(AND($A61&lt;&gt;"",$A61&lt;&gt;"TOTAL"),IF(AND([4]PREMIOS_MASTER!$AS59&lt;&gt;"",[4]PREMIOS_MASTER!$AS59&lt;&gt;0),[4]PREMIOS_MASTER!$AS59,""),IF($A61="TOTAL",SUM(INDIRECT("Z4:Z"&amp;ROW()-1)),""))</f>
        <v/>
      </c>
      <c r="AA61" s="7" t="str">
        <f ca="1">IF(AND($A61&lt;&gt;"",$A61&lt;&gt;"TOTAL"),IF(AND([4]PREMIOS_MASTER!$AU59&lt;&gt;"",[4]PREMIOS_MASTER!$AU59&lt;&gt;0),[4]PREMIOS_MASTER!$AU59,""),IF($A61="TOTAL",SUM(INDIRECT("AA4:AA"&amp;ROW()-1)),""))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IF(AND($A61&lt;&gt;"",$A61&lt;&gt;"TOTAL"),IF(AND([4]PREMIOS_MASTER!$AX59&lt;&gt;"",[4]PREMIOS_MASTER!$AX59&lt;&gt;0),[4]PREMIOS_MASTER!$AX59,""),IF($A61="TOTAL",SUM(INDIRECT("AC4:AC"&amp;ROW()-1)),""))</f>
        <v/>
      </c>
      <c r="AD61" s="7" t="str">
        <f ca="1">IF(AND($A61&lt;&gt;"",$A61&lt;&gt;"TOTAL"),IF(AND([4]PREMIOS_MASTER!$AZ59&lt;&gt;"",[4]PREMIOS_MASTER!$AZ59&lt;&gt;0),[4]PREMIOS_MASTER!$AZ59,""),IF($A61="TOTAL",SUM(INDIRECT("AD4:AD"&amp;ROW()-1)),""))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IF(AND($A61&lt;&gt;"",$A61&lt;&gt;"TOTAL"),IF(AND([4]PREMIOS_MASTER!$BC59&lt;&gt;"",[4]PREMIOS_MASTER!$BC59&lt;&gt;0),[4]PREMIOS_MASTER!$BC59,""),IF($A61="TOTAL",SUM(INDIRECT("AF4:AF"&amp;ROW()-1)),""))</f>
        <v/>
      </c>
      <c r="AG61" s="7" t="str">
        <f ca="1">IF(AND($A61&lt;&gt;"",$A61&lt;&gt;"TOTAL"),IF(AND([4]PREMIOS_MASTER!$BE59&lt;&gt;"",[4]PREMIOS_MASTER!$BE59&lt;&gt;0),[4]PREMIOS_MASTER!$BE59,""),IF($A61="TOTAL",SUM(INDIRECT("AG4:AG"&amp;ROW()-1)),""))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IF(AND($A61&lt;&gt;"",$A61&lt;&gt;"TOTAL"),IF(AND([4]PREMIOS_MASTER!$BH59&lt;&gt;"",[4]PREMIOS_MASTER!$BH59&lt;&gt;0),[4]PREMIOS_MASTER!$BH59,""),IF($A61="TOTAL",SUM(INDIRECT("AI4:AI"&amp;ROW()-1)),""))</f>
        <v/>
      </c>
      <c r="AJ61" s="7" t="str">
        <f ca="1">IF(AND($A61&lt;&gt;"",$A61&lt;&gt;"TOTAL"),IF(AND([4]PREMIOS_MASTER!$BJ59&lt;&gt;"",[4]PREMIOS_MASTER!$BJ59&lt;&gt;0),[4]PREMIOS_MASTER!$BJ59,""),IF($A61="TOTAL",SUM(INDIRECT("AJ4:AJ"&amp;ROW()-1)),""))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IF(AND($A61&lt;&gt;"",$A61&lt;&gt;"TOTAL"),IF(AND([4]PREMIOS_MASTER!$BM59&lt;&gt;"",[4]PREMIOS_MASTER!$BM59&lt;&gt;0),[4]PREMIOS_MASTER!$BM59,""),IF($A61="TOTAL",SUM(INDIRECT("AL4:AL"&amp;ROW()-1)),""))</f>
        <v/>
      </c>
      <c r="AM61" s="7" t="str">
        <f ca="1">IF(AND($A61&lt;&gt;"",$A61&lt;&gt;"TOTAL"),IF(AND([4]PREMIOS_MASTER!$BO59&lt;&gt;"",[4]PREMIOS_MASTER!$BO59&lt;&gt;0),[4]PREMIOS_MASTER!$BO59,""),IF($A61="TOTAL",SUM(INDIRECT("AM4:AM"&amp;ROW()-1)),""))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IF(AND($A61&lt;&gt;"",$A61&lt;&gt;"TOTAL"),IF(AND([4]PREMIOS_MASTER!$BR59&lt;&gt;"",[4]PREMIOS_MASTER!$BR59&lt;&gt;0),[4]PREMIOS_MASTER!$BR59,""),IF($A61="TOTAL",SUM(INDIRECT("AO4:AO"&amp;ROW()-1)),""))</f>
        <v/>
      </c>
      <c r="AP61" s="7" t="str">
        <f ca="1">IF(AND($A61&lt;&gt;"",$A61&lt;&gt;"TOTAL"),IF(AND([4]PREMIOS_MASTER!$BT59&lt;&gt;"",[4]PREMIOS_MASTER!$BT59&lt;&gt;0),[4]PREMIOS_MASTER!$BT59,""),IF($A61="TOTAL",SUM(INDIRECT("AP4:AP"&amp;ROW()-1)),""))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IF(AND($A61&lt;&gt;"",$A61&lt;&gt;"TOTAL"),IF(AND([4]PREMIOS_MASTER!$BW59&lt;&gt;"",[4]PREMIOS_MASTER!$BW59&lt;&gt;0),[4]PREMIOS_MASTER!$BW59,""),IF($A61="TOTAL",SUM(INDIRECT("AR4:AR"&amp;ROW()-1)),""))</f>
        <v/>
      </c>
      <c r="AS61" s="7" t="str">
        <f ca="1">IF(AND($A61&lt;&gt;"",$A61&lt;&gt;"TOTAL"),IF(AND([4]PREMIOS_MASTER!$BY59&lt;&gt;"",[4]PREMIOS_MASTER!$BY59&lt;&gt;0),[4]PREMIOS_MASTER!$BY59,""),IF($A61="TOTAL",SUM(INDIRECT("AS4:AS"&amp;ROW()-1)),""))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IF(AND($A61&lt;&gt;"",$A61&lt;&gt;"TOTAL"),IF(AND([4]PREMIOS_MASTER!$CB59&lt;&gt;"",[4]PREMIOS_MASTER!$CB59&lt;&gt;0),[4]PREMIOS_MASTER!$CB59,""),IF($A61="TOTAL",SUM(INDIRECT("AU4:AU"&amp;ROW()-1)),""))</f>
        <v/>
      </c>
      <c r="AV61" s="7" t="str">
        <f ca="1">IF(AND($A61&lt;&gt;"",$A61&lt;&gt;"TOTAL"),IF(AND([4]PREMIOS_MASTER!$CD59&lt;&gt;"",[4]PREMIOS_MASTER!$CD59&lt;&gt;0),[4]PREMIOS_MASTER!$CD59,""),IF($A61="TOTAL",SUM(INDIRECT("AV4:AV"&amp;ROW()-1)),""))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IF(AND($A61&lt;&gt;"",$A61&lt;&gt;"TOTAL"),IF(AND([4]PREMIOS_MASTER!$CG59&lt;&gt;"",[4]PREMIOS_MASTER!$CG59&lt;&gt;0),[4]PREMIOS_MASTER!$CG59,""),IF($A61="TOTAL",SUM(INDIRECT("AX4:AX"&amp;ROW()-1)),""))</f>
        <v/>
      </c>
      <c r="AY61" s="7" t="str">
        <f ca="1">IF(AND($A61&lt;&gt;"",$A61&lt;&gt;"TOTAL"),IF(AND([4]PREMIOS_MASTER!$CI59&lt;&gt;"",[4]PREMIOS_MASTER!$CI59&lt;&gt;0),[4]PREMIOS_MASTER!$CI59,""),IF($A61="TOTAL",SUM(INDIRECT("AY4:AY"&amp;ROW()-1)),""))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IF(AND($A61&lt;&gt;"",$A61&lt;&gt;"TOTAL"),IF(AND([4]PREMIOS_MASTER!$CL59&lt;&gt;"",[4]PREMIOS_MASTER!$CL59&lt;&gt;0),[4]PREMIOS_MASTER!$CL59,""),IF($A61="TOTAL",SUM(INDIRECT("BA4:BA"&amp;ROW()-1)),""))</f>
        <v/>
      </c>
      <c r="BB61" s="7" t="str">
        <f ca="1">IF(AND($A61&lt;&gt;"",$A61&lt;&gt;"TOTAL"),IF(AND([4]PREMIOS_MASTER!$CN59&lt;&gt;"",[4]PREMIOS_MASTER!$CN59&lt;&gt;0),[4]PREMIOS_MASTER!$CN59,""),IF($A61="TOTAL",SUM(INDIRECT("BB4:BB"&amp;ROW()-1)),""))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IF(AND($A61&lt;&gt;"",$A61&lt;&gt;"TOTAL"),IF(AND([4]PREMIOS_MASTER!$CQ59&lt;&gt;"",[4]PREMIOS_MASTER!$CQ59&lt;&gt;0),[4]PREMIOS_MASTER!$CQ59,""),IF($A61="TOTAL",SUM(INDIRECT("BD4:BD"&amp;ROW()-1)),""))</f>
        <v/>
      </c>
      <c r="BE61" s="7" t="str">
        <f ca="1">IF(AND($A61&lt;&gt;"",$A61&lt;&gt;"TOTAL"),IF(AND([4]PREMIOS_MASTER!$CS59&lt;&gt;"",[4]PREMIOS_MASTER!$CS59&lt;&gt;0),[4]PREMIOS_MASTER!$CS59,""),IF($A61="TOTAL",SUM(INDIRECT("BE4:BE"&amp;ROW()-1)),""))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IF([4]PREMIOS_MASTER!$D60&lt;&gt;"",[4]PREMIOS_MASTER!$D60,IF(AND([4]PREMIOS_MASTER!$D60="",[4]PREMIOS_MASTER!$D61="",[4]PREMIOS_MASTER!$D59=""),"","TOTAL"))</f>
        <v/>
      </c>
      <c r="B62" s="7" t="str">
        <f ca="1">IF(AND($A62&lt;&gt;"",$A62&lt;&gt;"TOTAL"),IF(AND([4]PREMIOS_MASTER!$E60&lt;&gt;"",[4]PREMIOS_MASTER!$E60&lt;&gt;0),[4]PREMIOS_MASTER!$E60,""),IF($A62="TOTAL",SUM(INDIRECT("B4:B"&amp;ROW()-1)),""))</f>
        <v/>
      </c>
      <c r="C62" s="7" t="str">
        <f ca="1">IF(AND($A62&lt;&gt;"",$A62&lt;&gt;"TOTAL"),IF(AND([4]PREMIOS_MASTER!$G60&lt;&gt;"",[4]PREMIOS_MASTER!$G60&lt;&gt;0),[4]PREMIOS_MASTER!$G60,""),IF($A62="TOTAL",SUM(INDIRECT("C4:C"&amp;ROW()-1)),""))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IF(AND($A62&lt;&gt;"",$A62&lt;&gt;"TOTAL"),IF(AND([4]PREMIOS_MASTER!$J60&lt;&gt;"",[4]PREMIOS_MASTER!$J60&lt;&gt;0),[4]PREMIOS_MASTER!$J60,""),IF($A62="TOTAL",SUM(INDIRECT("E4:E"&amp;ROW()-1)),""))</f>
        <v/>
      </c>
      <c r="F62" s="7" t="str">
        <f ca="1">IF(AND($A62&lt;&gt;"",$A62&lt;&gt;"TOTAL"),IF(AND([4]PREMIOS_MASTER!$L60&lt;&gt;"",[4]PREMIOS_MASTER!$L60&lt;&gt;0),[4]PREMIOS_MASTER!$L60,""),IF($A62="TOTAL",SUM(INDIRECT("F4:F"&amp;ROW()-1)),""))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IF(AND($A62&lt;&gt;"",$A62&lt;&gt;"TOTAL"),IF(AND([4]PREMIOS_MASTER!$O60&lt;&gt;"",[4]PREMIOS_MASTER!$O60&lt;&gt;0),[4]PREMIOS_MASTER!$O60,""),IF($A62="TOTAL",SUM(INDIRECT("H4:H"&amp;ROW()-1)),""))</f>
        <v/>
      </c>
      <c r="I62" s="7" t="str">
        <f ca="1">IF(AND($A62&lt;&gt;"",$A62&lt;&gt;"TOTAL"),IF(AND([4]PREMIOS_MASTER!$Q60&lt;&gt;"",[4]PREMIOS_MASTER!$Q60&lt;&gt;0),[4]PREMIOS_MASTER!$Q60,""),IF($A62="TOTAL",SUM(INDIRECT("I4:I"&amp;ROW()-1)),""))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IF(AND($A62&lt;&gt;"",$A62&lt;&gt;"TOTAL"),IF(AND([4]PREMIOS_MASTER!$T60&lt;&gt;"",[4]PREMIOS_MASTER!$T60&lt;&gt;0),[4]PREMIOS_MASTER!$T60,""),IF($A62="TOTAL",SUM(INDIRECT("K4:K"&amp;ROW()-1)),""))</f>
        <v/>
      </c>
      <c r="L62" s="7" t="str">
        <f ca="1">IF(AND($A62&lt;&gt;"",$A62&lt;&gt;"TOTAL"),IF(AND([4]PREMIOS_MASTER!$V60&lt;&gt;"",[4]PREMIOS_MASTER!$V60&lt;&gt;0),[4]PREMIOS_MASTER!$V60,""),IF($A62="TOTAL",SUM(INDIRECT("L4:L"&amp;ROW()-1)),""))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IF(AND($A62&lt;&gt;"",$A62&lt;&gt;"TOTAL"),IF(AND([4]PREMIOS_MASTER!$Y60&lt;&gt;"",[4]PREMIOS_MASTER!$Y60&lt;&gt;0),[4]PREMIOS_MASTER!$Y60,""),IF($A62="TOTAL",SUM(INDIRECT("N4:N"&amp;ROW()-1)),""))</f>
        <v/>
      </c>
      <c r="O62" s="7" t="str">
        <f ca="1">IF(AND($A62&lt;&gt;"",$A62&lt;&gt;"TOTAL"),IF(AND([4]PREMIOS_MASTER!$AA60&lt;&gt;"",[4]PREMIOS_MASTER!$AA60&lt;&gt;0),[4]PREMIOS_MASTER!$AA60,""),IF($A62="TOTAL",SUM(INDIRECT("O4:O"&amp;ROW()-1)),""))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IF(AND($A62&lt;&gt;"",$A62&lt;&gt;"TOTAL"),IF(AND([4]PREMIOS_MASTER!$AD60&lt;&gt;"",[4]PREMIOS_MASTER!$AD60&lt;&gt;0),[4]PREMIOS_MASTER!$AD60,""),IF($A62="TOTAL",SUM(INDIRECT("Q4:Q"&amp;ROW()-1)),""))</f>
        <v/>
      </c>
      <c r="R62" s="7" t="str">
        <f ca="1">IF(AND($A62&lt;&gt;"",$A62&lt;&gt;"TOTAL"),IF(AND([4]PREMIOS_MASTER!$AF60&lt;&gt;"",[4]PREMIOS_MASTER!$AF60&lt;&gt;0),[4]PREMIOS_MASTER!$AF60,""),IF($A62="TOTAL",SUM(INDIRECT("R4:R"&amp;ROW()-1)),""))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IF(AND($A62&lt;&gt;"",$A62&lt;&gt;"TOTAL"),IF(AND([4]PREMIOS_MASTER!$AI60&lt;&gt;"",[4]PREMIOS_MASTER!$AI60&lt;&gt;0),[4]PREMIOS_MASTER!$AI60,""),IF($A62="TOTAL",SUM(INDIRECT("T4:T"&amp;ROW()-1)),""))</f>
        <v/>
      </c>
      <c r="U62" s="7" t="str">
        <f ca="1">IF(AND($A62&lt;&gt;"",$A62&lt;&gt;"TOTAL"),IF(AND([4]PREMIOS_MASTER!$AK60&lt;&gt;"",[4]PREMIOS_MASTER!$AK60&lt;&gt;0),[4]PREMIOS_MASTER!$AK60,""),IF($A62="TOTAL",SUM(INDIRECT("U4:U"&amp;ROW()-1)),""))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IF(AND($A62&lt;&gt;"",$A62&lt;&gt;"TOTAL"),IF(AND([4]PREMIOS_MASTER!$AN60&lt;&gt;"",[4]PREMIOS_MASTER!$AN60&lt;&gt;0),[4]PREMIOS_MASTER!$AN60,""),IF($A62="TOTAL",SUM(INDIRECT("W4:W"&amp;ROW()-1)),""))</f>
        <v/>
      </c>
      <c r="X62" s="7" t="str">
        <f ca="1">IF(AND($A62&lt;&gt;"",$A62&lt;&gt;"TOTAL"),IF(AND([4]PREMIOS_MASTER!$AP60&lt;&gt;"",[4]PREMIOS_MASTER!$AP60&lt;&gt;0),[4]PREMIOS_MASTER!$AP60,""),IF($A62="TOTAL",SUM(INDIRECT("X4:X"&amp;ROW()-1)),""))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IF(AND($A62&lt;&gt;"",$A62&lt;&gt;"TOTAL"),IF(AND([4]PREMIOS_MASTER!$AS60&lt;&gt;"",[4]PREMIOS_MASTER!$AS60&lt;&gt;0),[4]PREMIOS_MASTER!$AS60,""),IF($A62="TOTAL",SUM(INDIRECT("Z4:Z"&amp;ROW()-1)),""))</f>
        <v/>
      </c>
      <c r="AA62" s="7" t="str">
        <f ca="1">IF(AND($A62&lt;&gt;"",$A62&lt;&gt;"TOTAL"),IF(AND([4]PREMIOS_MASTER!$AU60&lt;&gt;"",[4]PREMIOS_MASTER!$AU60&lt;&gt;0),[4]PREMIOS_MASTER!$AU60,""),IF($A62="TOTAL",SUM(INDIRECT("AA4:AA"&amp;ROW()-1)),""))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IF(AND($A62&lt;&gt;"",$A62&lt;&gt;"TOTAL"),IF(AND([4]PREMIOS_MASTER!$AX60&lt;&gt;"",[4]PREMIOS_MASTER!$AX60&lt;&gt;0),[4]PREMIOS_MASTER!$AX60,""),IF($A62="TOTAL",SUM(INDIRECT("AC4:AC"&amp;ROW()-1)),""))</f>
        <v/>
      </c>
      <c r="AD62" s="7" t="str">
        <f ca="1">IF(AND($A62&lt;&gt;"",$A62&lt;&gt;"TOTAL"),IF(AND([4]PREMIOS_MASTER!$AZ60&lt;&gt;"",[4]PREMIOS_MASTER!$AZ60&lt;&gt;0),[4]PREMIOS_MASTER!$AZ60,""),IF($A62="TOTAL",SUM(INDIRECT("AD4:AD"&amp;ROW()-1)),""))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IF(AND($A62&lt;&gt;"",$A62&lt;&gt;"TOTAL"),IF(AND([4]PREMIOS_MASTER!$BC60&lt;&gt;"",[4]PREMIOS_MASTER!$BC60&lt;&gt;0),[4]PREMIOS_MASTER!$BC60,""),IF($A62="TOTAL",SUM(INDIRECT("AF4:AF"&amp;ROW()-1)),""))</f>
        <v/>
      </c>
      <c r="AG62" s="7" t="str">
        <f ca="1">IF(AND($A62&lt;&gt;"",$A62&lt;&gt;"TOTAL"),IF(AND([4]PREMIOS_MASTER!$BE60&lt;&gt;"",[4]PREMIOS_MASTER!$BE60&lt;&gt;0),[4]PREMIOS_MASTER!$BE60,""),IF($A62="TOTAL",SUM(INDIRECT("AG4:AG"&amp;ROW()-1)),""))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IF(AND($A62&lt;&gt;"",$A62&lt;&gt;"TOTAL"),IF(AND([4]PREMIOS_MASTER!$BH60&lt;&gt;"",[4]PREMIOS_MASTER!$BH60&lt;&gt;0),[4]PREMIOS_MASTER!$BH60,""),IF($A62="TOTAL",SUM(INDIRECT("AI4:AI"&amp;ROW()-1)),""))</f>
        <v/>
      </c>
      <c r="AJ62" s="7" t="str">
        <f ca="1">IF(AND($A62&lt;&gt;"",$A62&lt;&gt;"TOTAL"),IF(AND([4]PREMIOS_MASTER!$BJ60&lt;&gt;"",[4]PREMIOS_MASTER!$BJ60&lt;&gt;0),[4]PREMIOS_MASTER!$BJ60,""),IF($A62="TOTAL",SUM(INDIRECT("AJ4:AJ"&amp;ROW()-1)),""))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IF(AND($A62&lt;&gt;"",$A62&lt;&gt;"TOTAL"),IF(AND([4]PREMIOS_MASTER!$BM60&lt;&gt;"",[4]PREMIOS_MASTER!$BM60&lt;&gt;0),[4]PREMIOS_MASTER!$BM60,""),IF($A62="TOTAL",SUM(INDIRECT("AL4:AL"&amp;ROW()-1)),""))</f>
        <v/>
      </c>
      <c r="AM62" s="7" t="str">
        <f ca="1">IF(AND($A62&lt;&gt;"",$A62&lt;&gt;"TOTAL"),IF(AND([4]PREMIOS_MASTER!$BO60&lt;&gt;"",[4]PREMIOS_MASTER!$BO60&lt;&gt;0),[4]PREMIOS_MASTER!$BO60,""),IF($A62="TOTAL",SUM(INDIRECT("AM4:AM"&amp;ROW()-1)),""))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IF(AND($A62&lt;&gt;"",$A62&lt;&gt;"TOTAL"),IF(AND([4]PREMIOS_MASTER!$BR60&lt;&gt;"",[4]PREMIOS_MASTER!$BR60&lt;&gt;0),[4]PREMIOS_MASTER!$BR60,""),IF($A62="TOTAL",SUM(INDIRECT("AO4:AO"&amp;ROW()-1)),""))</f>
        <v/>
      </c>
      <c r="AP62" s="7" t="str">
        <f ca="1">IF(AND($A62&lt;&gt;"",$A62&lt;&gt;"TOTAL"),IF(AND([4]PREMIOS_MASTER!$BT60&lt;&gt;"",[4]PREMIOS_MASTER!$BT60&lt;&gt;0),[4]PREMIOS_MASTER!$BT60,""),IF($A62="TOTAL",SUM(INDIRECT("AP4:AP"&amp;ROW()-1)),""))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IF(AND($A62&lt;&gt;"",$A62&lt;&gt;"TOTAL"),IF(AND([4]PREMIOS_MASTER!$BW60&lt;&gt;"",[4]PREMIOS_MASTER!$BW60&lt;&gt;0),[4]PREMIOS_MASTER!$BW60,""),IF($A62="TOTAL",SUM(INDIRECT("AR4:AR"&amp;ROW()-1)),""))</f>
        <v/>
      </c>
      <c r="AS62" s="7" t="str">
        <f ca="1">IF(AND($A62&lt;&gt;"",$A62&lt;&gt;"TOTAL"),IF(AND([4]PREMIOS_MASTER!$BY60&lt;&gt;"",[4]PREMIOS_MASTER!$BY60&lt;&gt;0),[4]PREMIOS_MASTER!$BY60,""),IF($A62="TOTAL",SUM(INDIRECT("AS4:AS"&amp;ROW()-1)),""))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IF(AND($A62&lt;&gt;"",$A62&lt;&gt;"TOTAL"),IF(AND([4]PREMIOS_MASTER!$CB60&lt;&gt;"",[4]PREMIOS_MASTER!$CB60&lt;&gt;0),[4]PREMIOS_MASTER!$CB60,""),IF($A62="TOTAL",SUM(INDIRECT("AU4:AU"&amp;ROW()-1)),""))</f>
        <v/>
      </c>
      <c r="AV62" s="7" t="str">
        <f ca="1">IF(AND($A62&lt;&gt;"",$A62&lt;&gt;"TOTAL"),IF(AND([4]PREMIOS_MASTER!$CD60&lt;&gt;"",[4]PREMIOS_MASTER!$CD60&lt;&gt;0),[4]PREMIOS_MASTER!$CD60,""),IF($A62="TOTAL",SUM(INDIRECT("AV4:AV"&amp;ROW()-1)),""))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IF(AND($A62&lt;&gt;"",$A62&lt;&gt;"TOTAL"),IF(AND([4]PREMIOS_MASTER!$CG60&lt;&gt;"",[4]PREMIOS_MASTER!$CG60&lt;&gt;0),[4]PREMIOS_MASTER!$CG60,""),IF($A62="TOTAL",SUM(INDIRECT("AX4:AX"&amp;ROW()-1)),""))</f>
        <v/>
      </c>
      <c r="AY62" s="7" t="str">
        <f ca="1">IF(AND($A62&lt;&gt;"",$A62&lt;&gt;"TOTAL"),IF(AND([4]PREMIOS_MASTER!$CI60&lt;&gt;"",[4]PREMIOS_MASTER!$CI60&lt;&gt;0),[4]PREMIOS_MASTER!$CI60,""),IF($A62="TOTAL",SUM(INDIRECT("AY4:AY"&amp;ROW()-1)),""))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IF(AND($A62&lt;&gt;"",$A62&lt;&gt;"TOTAL"),IF(AND([4]PREMIOS_MASTER!$CL60&lt;&gt;"",[4]PREMIOS_MASTER!$CL60&lt;&gt;0),[4]PREMIOS_MASTER!$CL60,""),IF($A62="TOTAL",SUM(INDIRECT("BA4:BA"&amp;ROW()-1)),""))</f>
        <v/>
      </c>
      <c r="BB62" s="7" t="str">
        <f ca="1">IF(AND($A62&lt;&gt;"",$A62&lt;&gt;"TOTAL"),IF(AND([4]PREMIOS_MASTER!$CN60&lt;&gt;"",[4]PREMIOS_MASTER!$CN60&lt;&gt;0),[4]PREMIOS_MASTER!$CN60,""),IF($A62="TOTAL",SUM(INDIRECT("BB4:BB"&amp;ROW()-1)),""))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IF(AND($A62&lt;&gt;"",$A62&lt;&gt;"TOTAL"),IF(AND([4]PREMIOS_MASTER!$CQ60&lt;&gt;"",[4]PREMIOS_MASTER!$CQ60&lt;&gt;0),[4]PREMIOS_MASTER!$CQ60,""),IF($A62="TOTAL",SUM(INDIRECT("BD4:BD"&amp;ROW()-1)),""))</f>
        <v/>
      </c>
      <c r="BE62" s="7" t="str">
        <f ca="1">IF(AND($A62&lt;&gt;"",$A62&lt;&gt;"TOTAL"),IF(AND([4]PREMIOS_MASTER!$CS60&lt;&gt;"",[4]PREMIOS_MASTER!$CS60&lt;&gt;0),[4]PREMIOS_MASTER!$CS60,""),IF($A62="TOTAL",SUM(INDIRECT("BE4:BE"&amp;ROW()-1)),""))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IF([4]PREMIOS_MASTER!$D61&lt;&gt;"",[4]PREMIOS_MASTER!$D61,IF(AND([4]PREMIOS_MASTER!$D61="",[4]PREMIOS_MASTER!$D62="",[4]PREMIOS_MASTER!$D60=""),"","TOTAL"))</f>
        <v/>
      </c>
      <c r="B63" s="7" t="str">
        <f ca="1">IF(AND($A63&lt;&gt;"",$A63&lt;&gt;"TOTAL"),IF(AND([4]PREMIOS_MASTER!$E61&lt;&gt;"",[4]PREMIOS_MASTER!$E61&lt;&gt;0),[4]PREMIOS_MASTER!$E61,""),IF($A63="TOTAL",SUM(INDIRECT("B4:B"&amp;ROW()-1)),""))</f>
        <v/>
      </c>
      <c r="C63" s="7" t="str">
        <f ca="1">IF(AND($A63&lt;&gt;"",$A63&lt;&gt;"TOTAL"),IF(AND([4]PREMIOS_MASTER!$G61&lt;&gt;"",[4]PREMIOS_MASTER!$G61&lt;&gt;0),[4]PREMIOS_MASTER!$G61,""),IF($A63="TOTAL",SUM(INDIRECT("C4:C"&amp;ROW()-1)),""))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IF(AND($A63&lt;&gt;"",$A63&lt;&gt;"TOTAL"),IF(AND([4]PREMIOS_MASTER!$J61&lt;&gt;"",[4]PREMIOS_MASTER!$J61&lt;&gt;0),[4]PREMIOS_MASTER!$J61,""),IF($A63="TOTAL",SUM(INDIRECT("E4:E"&amp;ROW()-1)),""))</f>
        <v/>
      </c>
      <c r="F63" s="7" t="str">
        <f ca="1">IF(AND($A63&lt;&gt;"",$A63&lt;&gt;"TOTAL"),IF(AND([4]PREMIOS_MASTER!$L61&lt;&gt;"",[4]PREMIOS_MASTER!$L61&lt;&gt;0),[4]PREMIOS_MASTER!$L61,""),IF($A63="TOTAL",SUM(INDIRECT("F4:F"&amp;ROW()-1)),""))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IF(AND($A63&lt;&gt;"",$A63&lt;&gt;"TOTAL"),IF(AND([4]PREMIOS_MASTER!$O61&lt;&gt;"",[4]PREMIOS_MASTER!$O61&lt;&gt;0),[4]PREMIOS_MASTER!$O61,""),IF($A63="TOTAL",SUM(INDIRECT("H4:H"&amp;ROW()-1)),""))</f>
        <v/>
      </c>
      <c r="I63" s="7" t="str">
        <f ca="1">IF(AND($A63&lt;&gt;"",$A63&lt;&gt;"TOTAL"),IF(AND([4]PREMIOS_MASTER!$Q61&lt;&gt;"",[4]PREMIOS_MASTER!$Q61&lt;&gt;0),[4]PREMIOS_MASTER!$Q61,""),IF($A63="TOTAL",SUM(INDIRECT("I4:I"&amp;ROW()-1)),""))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IF(AND($A63&lt;&gt;"",$A63&lt;&gt;"TOTAL"),IF(AND([4]PREMIOS_MASTER!$T61&lt;&gt;"",[4]PREMIOS_MASTER!$T61&lt;&gt;0),[4]PREMIOS_MASTER!$T61,""),IF($A63="TOTAL",SUM(INDIRECT("K4:K"&amp;ROW()-1)),""))</f>
        <v/>
      </c>
      <c r="L63" s="7" t="str">
        <f ca="1">IF(AND($A63&lt;&gt;"",$A63&lt;&gt;"TOTAL"),IF(AND([4]PREMIOS_MASTER!$V61&lt;&gt;"",[4]PREMIOS_MASTER!$V61&lt;&gt;0),[4]PREMIOS_MASTER!$V61,""),IF($A63="TOTAL",SUM(INDIRECT("L4:L"&amp;ROW()-1)),""))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IF(AND($A63&lt;&gt;"",$A63&lt;&gt;"TOTAL"),IF(AND([4]PREMIOS_MASTER!$Y61&lt;&gt;"",[4]PREMIOS_MASTER!$Y61&lt;&gt;0),[4]PREMIOS_MASTER!$Y61,""),IF($A63="TOTAL",SUM(INDIRECT("N4:N"&amp;ROW()-1)),""))</f>
        <v/>
      </c>
      <c r="O63" s="7" t="str">
        <f ca="1">IF(AND($A63&lt;&gt;"",$A63&lt;&gt;"TOTAL"),IF(AND([4]PREMIOS_MASTER!$AA61&lt;&gt;"",[4]PREMIOS_MASTER!$AA61&lt;&gt;0),[4]PREMIOS_MASTER!$AA61,""),IF($A63="TOTAL",SUM(INDIRECT("O4:O"&amp;ROW()-1)),""))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IF(AND($A63&lt;&gt;"",$A63&lt;&gt;"TOTAL"),IF(AND([4]PREMIOS_MASTER!$AD61&lt;&gt;"",[4]PREMIOS_MASTER!$AD61&lt;&gt;0),[4]PREMIOS_MASTER!$AD61,""),IF($A63="TOTAL",SUM(INDIRECT("Q4:Q"&amp;ROW()-1)),""))</f>
        <v/>
      </c>
      <c r="R63" s="7" t="str">
        <f ca="1">IF(AND($A63&lt;&gt;"",$A63&lt;&gt;"TOTAL"),IF(AND([4]PREMIOS_MASTER!$AF61&lt;&gt;"",[4]PREMIOS_MASTER!$AF61&lt;&gt;0),[4]PREMIOS_MASTER!$AF61,""),IF($A63="TOTAL",SUM(INDIRECT("R4:R"&amp;ROW()-1)),""))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IF(AND($A63&lt;&gt;"",$A63&lt;&gt;"TOTAL"),IF(AND([4]PREMIOS_MASTER!$AI61&lt;&gt;"",[4]PREMIOS_MASTER!$AI61&lt;&gt;0),[4]PREMIOS_MASTER!$AI61,""),IF($A63="TOTAL",SUM(INDIRECT("T4:T"&amp;ROW()-1)),""))</f>
        <v/>
      </c>
      <c r="U63" s="7" t="str">
        <f ca="1">IF(AND($A63&lt;&gt;"",$A63&lt;&gt;"TOTAL"),IF(AND([4]PREMIOS_MASTER!$AK61&lt;&gt;"",[4]PREMIOS_MASTER!$AK61&lt;&gt;0),[4]PREMIOS_MASTER!$AK61,""),IF($A63="TOTAL",SUM(INDIRECT("U4:U"&amp;ROW()-1)),""))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IF(AND($A63&lt;&gt;"",$A63&lt;&gt;"TOTAL"),IF(AND([4]PREMIOS_MASTER!$AN61&lt;&gt;"",[4]PREMIOS_MASTER!$AN61&lt;&gt;0),[4]PREMIOS_MASTER!$AN61,""),IF($A63="TOTAL",SUM(INDIRECT("W4:W"&amp;ROW()-1)),""))</f>
        <v/>
      </c>
      <c r="X63" s="7" t="str">
        <f ca="1">IF(AND($A63&lt;&gt;"",$A63&lt;&gt;"TOTAL"),IF(AND([4]PREMIOS_MASTER!$AP61&lt;&gt;"",[4]PREMIOS_MASTER!$AP61&lt;&gt;0),[4]PREMIOS_MASTER!$AP61,""),IF($A63="TOTAL",SUM(INDIRECT("X4:X"&amp;ROW()-1)),""))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IF(AND($A63&lt;&gt;"",$A63&lt;&gt;"TOTAL"),IF(AND([4]PREMIOS_MASTER!$AS61&lt;&gt;"",[4]PREMIOS_MASTER!$AS61&lt;&gt;0),[4]PREMIOS_MASTER!$AS61,""),IF($A63="TOTAL",SUM(INDIRECT("Z4:Z"&amp;ROW()-1)),""))</f>
        <v/>
      </c>
      <c r="AA63" s="7" t="str">
        <f ca="1">IF(AND($A63&lt;&gt;"",$A63&lt;&gt;"TOTAL"),IF(AND([4]PREMIOS_MASTER!$AU61&lt;&gt;"",[4]PREMIOS_MASTER!$AU61&lt;&gt;0),[4]PREMIOS_MASTER!$AU61,""),IF($A63="TOTAL",SUM(INDIRECT("AA4:AA"&amp;ROW()-1)),""))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IF(AND($A63&lt;&gt;"",$A63&lt;&gt;"TOTAL"),IF(AND([4]PREMIOS_MASTER!$AX61&lt;&gt;"",[4]PREMIOS_MASTER!$AX61&lt;&gt;0),[4]PREMIOS_MASTER!$AX61,""),IF($A63="TOTAL",SUM(INDIRECT("AC4:AC"&amp;ROW()-1)),""))</f>
        <v/>
      </c>
      <c r="AD63" s="7" t="str">
        <f ca="1">IF(AND($A63&lt;&gt;"",$A63&lt;&gt;"TOTAL"),IF(AND([4]PREMIOS_MASTER!$AZ61&lt;&gt;"",[4]PREMIOS_MASTER!$AZ61&lt;&gt;0),[4]PREMIOS_MASTER!$AZ61,""),IF($A63="TOTAL",SUM(INDIRECT("AD4:AD"&amp;ROW()-1)),""))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IF(AND($A63&lt;&gt;"",$A63&lt;&gt;"TOTAL"),IF(AND([4]PREMIOS_MASTER!$BC61&lt;&gt;"",[4]PREMIOS_MASTER!$BC61&lt;&gt;0),[4]PREMIOS_MASTER!$BC61,""),IF($A63="TOTAL",SUM(INDIRECT("AF4:AF"&amp;ROW()-1)),""))</f>
        <v/>
      </c>
      <c r="AG63" s="7" t="str">
        <f ca="1">IF(AND($A63&lt;&gt;"",$A63&lt;&gt;"TOTAL"),IF(AND([4]PREMIOS_MASTER!$BE61&lt;&gt;"",[4]PREMIOS_MASTER!$BE61&lt;&gt;0),[4]PREMIOS_MASTER!$BE61,""),IF($A63="TOTAL",SUM(INDIRECT("AG4:AG"&amp;ROW()-1)),""))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IF(AND($A63&lt;&gt;"",$A63&lt;&gt;"TOTAL"),IF(AND([4]PREMIOS_MASTER!$BH61&lt;&gt;"",[4]PREMIOS_MASTER!$BH61&lt;&gt;0),[4]PREMIOS_MASTER!$BH61,""),IF($A63="TOTAL",SUM(INDIRECT("AI4:AI"&amp;ROW()-1)),""))</f>
        <v/>
      </c>
      <c r="AJ63" s="7" t="str">
        <f ca="1">IF(AND($A63&lt;&gt;"",$A63&lt;&gt;"TOTAL"),IF(AND([4]PREMIOS_MASTER!$BJ61&lt;&gt;"",[4]PREMIOS_MASTER!$BJ61&lt;&gt;0),[4]PREMIOS_MASTER!$BJ61,""),IF($A63="TOTAL",SUM(INDIRECT("AJ4:AJ"&amp;ROW()-1)),""))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IF(AND($A63&lt;&gt;"",$A63&lt;&gt;"TOTAL"),IF(AND([4]PREMIOS_MASTER!$BM61&lt;&gt;"",[4]PREMIOS_MASTER!$BM61&lt;&gt;0),[4]PREMIOS_MASTER!$BM61,""),IF($A63="TOTAL",SUM(INDIRECT("AL4:AL"&amp;ROW()-1)),""))</f>
        <v/>
      </c>
      <c r="AM63" s="7" t="str">
        <f ca="1">IF(AND($A63&lt;&gt;"",$A63&lt;&gt;"TOTAL"),IF(AND([4]PREMIOS_MASTER!$BO61&lt;&gt;"",[4]PREMIOS_MASTER!$BO61&lt;&gt;0),[4]PREMIOS_MASTER!$BO61,""),IF($A63="TOTAL",SUM(INDIRECT("AM4:AM"&amp;ROW()-1)),""))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IF(AND($A63&lt;&gt;"",$A63&lt;&gt;"TOTAL"),IF(AND([4]PREMIOS_MASTER!$BR61&lt;&gt;"",[4]PREMIOS_MASTER!$BR61&lt;&gt;0),[4]PREMIOS_MASTER!$BR61,""),IF($A63="TOTAL",SUM(INDIRECT("AO4:AO"&amp;ROW()-1)),""))</f>
        <v/>
      </c>
      <c r="AP63" s="7" t="str">
        <f ca="1">IF(AND($A63&lt;&gt;"",$A63&lt;&gt;"TOTAL"),IF(AND([4]PREMIOS_MASTER!$BT61&lt;&gt;"",[4]PREMIOS_MASTER!$BT61&lt;&gt;0),[4]PREMIOS_MASTER!$BT61,""),IF($A63="TOTAL",SUM(INDIRECT("AP4:AP"&amp;ROW()-1)),""))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IF(AND($A63&lt;&gt;"",$A63&lt;&gt;"TOTAL"),IF(AND([4]PREMIOS_MASTER!$BW61&lt;&gt;"",[4]PREMIOS_MASTER!$BW61&lt;&gt;0),[4]PREMIOS_MASTER!$BW61,""),IF($A63="TOTAL",SUM(INDIRECT("AR4:AR"&amp;ROW()-1)),""))</f>
        <v/>
      </c>
      <c r="AS63" s="7" t="str">
        <f ca="1">IF(AND($A63&lt;&gt;"",$A63&lt;&gt;"TOTAL"),IF(AND([4]PREMIOS_MASTER!$BY61&lt;&gt;"",[4]PREMIOS_MASTER!$BY61&lt;&gt;0),[4]PREMIOS_MASTER!$BY61,""),IF($A63="TOTAL",SUM(INDIRECT("AS4:AS"&amp;ROW()-1)),""))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IF(AND($A63&lt;&gt;"",$A63&lt;&gt;"TOTAL"),IF(AND([4]PREMIOS_MASTER!$CB61&lt;&gt;"",[4]PREMIOS_MASTER!$CB61&lt;&gt;0),[4]PREMIOS_MASTER!$CB61,""),IF($A63="TOTAL",SUM(INDIRECT("AU4:AU"&amp;ROW()-1)),""))</f>
        <v/>
      </c>
      <c r="AV63" s="7" t="str">
        <f ca="1">IF(AND($A63&lt;&gt;"",$A63&lt;&gt;"TOTAL"),IF(AND([4]PREMIOS_MASTER!$CD61&lt;&gt;"",[4]PREMIOS_MASTER!$CD61&lt;&gt;0),[4]PREMIOS_MASTER!$CD61,""),IF($A63="TOTAL",SUM(INDIRECT("AV4:AV"&amp;ROW()-1)),""))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IF(AND($A63&lt;&gt;"",$A63&lt;&gt;"TOTAL"),IF(AND([4]PREMIOS_MASTER!$CG61&lt;&gt;"",[4]PREMIOS_MASTER!$CG61&lt;&gt;0),[4]PREMIOS_MASTER!$CG61,""),IF($A63="TOTAL",SUM(INDIRECT("AX4:AX"&amp;ROW()-1)),""))</f>
        <v/>
      </c>
      <c r="AY63" s="7" t="str">
        <f ca="1">IF(AND($A63&lt;&gt;"",$A63&lt;&gt;"TOTAL"),IF(AND([4]PREMIOS_MASTER!$CI61&lt;&gt;"",[4]PREMIOS_MASTER!$CI61&lt;&gt;0),[4]PREMIOS_MASTER!$CI61,""),IF($A63="TOTAL",SUM(INDIRECT("AY4:AY"&amp;ROW()-1)),""))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IF(AND($A63&lt;&gt;"",$A63&lt;&gt;"TOTAL"),IF(AND([4]PREMIOS_MASTER!$CL61&lt;&gt;"",[4]PREMIOS_MASTER!$CL61&lt;&gt;0),[4]PREMIOS_MASTER!$CL61,""),IF($A63="TOTAL",SUM(INDIRECT("BA4:BA"&amp;ROW()-1)),""))</f>
        <v/>
      </c>
      <c r="BB63" s="7" t="str">
        <f ca="1">IF(AND($A63&lt;&gt;"",$A63&lt;&gt;"TOTAL"),IF(AND([4]PREMIOS_MASTER!$CN61&lt;&gt;"",[4]PREMIOS_MASTER!$CN61&lt;&gt;0),[4]PREMIOS_MASTER!$CN61,""),IF($A63="TOTAL",SUM(INDIRECT("BB4:BB"&amp;ROW()-1)),""))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IF(AND($A63&lt;&gt;"",$A63&lt;&gt;"TOTAL"),IF(AND([4]PREMIOS_MASTER!$CQ61&lt;&gt;"",[4]PREMIOS_MASTER!$CQ61&lt;&gt;0),[4]PREMIOS_MASTER!$CQ61,""),IF($A63="TOTAL",SUM(INDIRECT("BD4:BD"&amp;ROW()-1)),""))</f>
        <v/>
      </c>
      <c r="BE63" s="7" t="str">
        <f ca="1">IF(AND($A63&lt;&gt;"",$A63&lt;&gt;"TOTAL"),IF(AND([4]PREMIOS_MASTER!$CS61&lt;&gt;"",[4]PREMIOS_MASTER!$CS61&lt;&gt;0),[4]PREMIOS_MASTER!$CS61,""),IF($A63="TOTAL",SUM(INDIRECT("BE4:BE"&amp;ROW()-1)),""))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IF([4]PREMIOS_MASTER!$D62&lt;&gt;"",[4]PREMIOS_MASTER!$D62,IF(AND([4]PREMIOS_MASTER!$D62="",[4]PREMIOS_MASTER!$D63="",[4]PREMIOS_MASTER!$D61=""),"","TOTAL"))</f>
        <v/>
      </c>
      <c r="B64" s="7" t="str">
        <f ca="1">IF(AND($A64&lt;&gt;"",$A64&lt;&gt;"TOTAL"),IF(AND([4]PREMIOS_MASTER!$E62&lt;&gt;"",[4]PREMIOS_MASTER!$E62&lt;&gt;0),[4]PREMIOS_MASTER!$E62,""),IF($A64="TOTAL",SUM(INDIRECT("B4:B"&amp;ROW()-1)),""))</f>
        <v/>
      </c>
      <c r="C64" s="7" t="str">
        <f ca="1">IF(AND($A64&lt;&gt;"",$A64&lt;&gt;"TOTAL"),IF(AND([4]PREMIOS_MASTER!$G62&lt;&gt;"",[4]PREMIOS_MASTER!$G62&lt;&gt;0),[4]PREMIOS_MASTER!$G62,""),IF($A64="TOTAL",SUM(INDIRECT("C4:C"&amp;ROW()-1)),""))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IF(AND($A64&lt;&gt;"",$A64&lt;&gt;"TOTAL"),IF(AND([4]PREMIOS_MASTER!$J62&lt;&gt;"",[4]PREMIOS_MASTER!$J62&lt;&gt;0),[4]PREMIOS_MASTER!$J62,""),IF($A64="TOTAL",SUM(INDIRECT("E4:E"&amp;ROW()-1)),""))</f>
        <v/>
      </c>
      <c r="F64" s="7" t="str">
        <f ca="1">IF(AND($A64&lt;&gt;"",$A64&lt;&gt;"TOTAL"),IF(AND([4]PREMIOS_MASTER!$L62&lt;&gt;"",[4]PREMIOS_MASTER!$L62&lt;&gt;0),[4]PREMIOS_MASTER!$L62,""),IF($A64="TOTAL",SUM(INDIRECT("F4:F"&amp;ROW()-1)),""))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IF(AND($A64&lt;&gt;"",$A64&lt;&gt;"TOTAL"),IF(AND([4]PREMIOS_MASTER!$O62&lt;&gt;"",[4]PREMIOS_MASTER!$O62&lt;&gt;0),[4]PREMIOS_MASTER!$O62,""),IF($A64="TOTAL",SUM(INDIRECT("H4:H"&amp;ROW()-1)),""))</f>
        <v/>
      </c>
      <c r="I64" s="7" t="str">
        <f ca="1">IF(AND($A64&lt;&gt;"",$A64&lt;&gt;"TOTAL"),IF(AND([4]PREMIOS_MASTER!$Q62&lt;&gt;"",[4]PREMIOS_MASTER!$Q62&lt;&gt;0),[4]PREMIOS_MASTER!$Q62,""),IF($A64="TOTAL",SUM(INDIRECT("I4:I"&amp;ROW()-1)),""))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IF(AND($A64&lt;&gt;"",$A64&lt;&gt;"TOTAL"),IF(AND([4]PREMIOS_MASTER!$T62&lt;&gt;"",[4]PREMIOS_MASTER!$T62&lt;&gt;0),[4]PREMIOS_MASTER!$T62,""),IF($A64="TOTAL",SUM(INDIRECT("K4:K"&amp;ROW()-1)),""))</f>
        <v/>
      </c>
      <c r="L64" s="7" t="str">
        <f ca="1">IF(AND($A64&lt;&gt;"",$A64&lt;&gt;"TOTAL"),IF(AND([4]PREMIOS_MASTER!$V62&lt;&gt;"",[4]PREMIOS_MASTER!$V62&lt;&gt;0),[4]PREMIOS_MASTER!$V62,""),IF($A64="TOTAL",SUM(INDIRECT("L4:L"&amp;ROW()-1)),""))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IF(AND($A64&lt;&gt;"",$A64&lt;&gt;"TOTAL"),IF(AND([4]PREMIOS_MASTER!$Y62&lt;&gt;"",[4]PREMIOS_MASTER!$Y62&lt;&gt;0),[4]PREMIOS_MASTER!$Y62,""),IF($A64="TOTAL",SUM(INDIRECT("N4:N"&amp;ROW()-1)),""))</f>
        <v/>
      </c>
      <c r="O64" s="7" t="str">
        <f ca="1">IF(AND($A64&lt;&gt;"",$A64&lt;&gt;"TOTAL"),IF(AND([4]PREMIOS_MASTER!$AA62&lt;&gt;"",[4]PREMIOS_MASTER!$AA62&lt;&gt;0),[4]PREMIOS_MASTER!$AA62,""),IF($A64="TOTAL",SUM(INDIRECT("O4:O"&amp;ROW()-1)),""))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IF(AND($A64&lt;&gt;"",$A64&lt;&gt;"TOTAL"),IF(AND([4]PREMIOS_MASTER!$AD62&lt;&gt;"",[4]PREMIOS_MASTER!$AD62&lt;&gt;0),[4]PREMIOS_MASTER!$AD62,""),IF($A64="TOTAL",SUM(INDIRECT("Q4:Q"&amp;ROW()-1)),""))</f>
        <v/>
      </c>
      <c r="R64" s="7" t="str">
        <f ca="1">IF(AND($A64&lt;&gt;"",$A64&lt;&gt;"TOTAL"),IF(AND([4]PREMIOS_MASTER!$AF62&lt;&gt;"",[4]PREMIOS_MASTER!$AF62&lt;&gt;0),[4]PREMIOS_MASTER!$AF62,""),IF($A64="TOTAL",SUM(INDIRECT("R4:R"&amp;ROW()-1)),""))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IF(AND($A64&lt;&gt;"",$A64&lt;&gt;"TOTAL"),IF(AND([4]PREMIOS_MASTER!$AI62&lt;&gt;"",[4]PREMIOS_MASTER!$AI62&lt;&gt;0),[4]PREMIOS_MASTER!$AI62,""),IF($A64="TOTAL",SUM(INDIRECT("T4:T"&amp;ROW()-1)),""))</f>
        <v/>
      </c>
      <c r="U64" s="7" t="str">
        <f ca="1">IF(AND($A64&lt;&gt;"",$A64&lt;&gt;"TOTAL"),IF(AND([4]PREMIOS_MASTER!$AK62&lt;&gt;"",[4]PREMIOS_MASTER!$AK62&lt;&gt;0),[4]PREMIOS_MASTER!$AK62,""),IF($A64="TOTAL",SUM(INDIRECT("U4:U"&amp;ROW()-1)),""))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IF(AND($A64&lt;&gt;"",$A64&lt;&gt;"TOTAL"),IF(AND([4]PREMIOS_MASTER!$AN62&lt;&gt;"",[4]PREMIOS_MASTER!$AN62&lt;&gt;0),[4]PREMIOS_MASTER!$AN62,""),IF($A64="TOTAL",SUM(INDIRECT("W4:W"&amp;ROW()-1)),""))</f>
        <v/>
      </c>
      <c r="X64" s="7" t="str">
        <f ca="1">IF(AND($A64&lt;&gt;"",$A64&lt;&gt;"TOTAL"),IF(AND([4]PREMIOS_MASTER!$AP62&lt;&gt;"",[4]PREMIOS_MASTER!$AP62&lt;&gt;0),[4]PREMIOS_MASTER!$AP62,""),IF($A64="TOTAL",SUM(INDIRECT("X4:X"&amp;ROW()-1)),""))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IF(AND($A64&lt;&gt;"",$A64&lt;&gt;"TOTAL"),IF(AND([4]PREMIOS_MASTER!$AS62&lt;&gt;"",[4]PREMIOS_MASTER!$AS62&lt;&gt;0),[4]PREMIOS_MASTER!$AS62,""),IF($A64="TOTAL",SUM(INDIRECT("Z4:Z"&amp;ROW()-1)),""))</f>
        <v/>
      </c>
      <c r="AA64" s="7" t="str">
        <f ca="1">IF(AND($A64&lt;&gt;"",$A64&lt;&gt;"TOTAL"),IF(AND([4]PREMIOS_MASTER!$AU62&lt;&gt;"",[4]PREMIOS_MASTER!$AU62&lt;&gt;0),[4]PREMIOS_MASTER!$AU62,""),IF($A64="TOTAL",SUM(INDIRECT("AA4:AA"&amp;ROW()-1)),""))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IF(AND($A64&lt;&gt;"",$A64&lt;&gt;"TOTAL"),IF(AND([4]PREMIOS_MASTER!$AX62&lt;&gt;"",[4]PREMIOS_MASTER!$AX62&lt;&gt;0),[4]PREMIOS_MASTER!$AX62,""),IF($A64="TOTAL",SUM(INDIRECT("AC4:AC"&amp;ROW()-1)),""))</f>
        <v/>
      </c>
      <c r="AD64" s="7" t="str">
        <f ca="1">IF(AND($A64&lt;&gt;"",$A64&lt;&gt;"TOTAL"),IF(AND([4]PREMIOS_MASTER!$AZ62&lt;&gt;"",[4]PREMIOS_MASTER!$AZ62&lt;&gt;0),[4]PREMIOS_MASTER!$AZ62,""),IF($A64="TOTAL",SUM(INDIRECT("AD4:AD"&amp;ROW()-1)),""))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IF(AND($A64&lt;&gt;"",$A64&lt;&gt;"TOTAL"),IF(AND([4]PREMIOS_MASTER!$BC62&lt;&gt;"",[4]PREMIOS_MASTER!$BC62&lt;&gt;0),[4]PREMIOS_MASTER!$BC62,""),IF($A64="TOTAL",SUM(INDIRECT("AF4:AF"&amp;ROW()-1)),""))</f>
        <v/>
      </c>
      <c r="AG64" s="7" t="str">
        <f ca="1">IF(AND($A64&lt;&gt;"",$A64&lt;&gt;"TOTAL"),IF(AND([4]PREMIOS_MASTER!$BE62&lt;&gt;"",[4]PREMIOS_MASTER!$BE62&lt;&gt;0),[4]PREMIOS_MASTER!$BE62,""),IF($A64="TOTAL",SUM(INDIRECT("AG4:AG"&amp;ROW()-1)),""))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IF(AND($A64&lt;&gt;"",$A64&lt;&gt;"TOTAL"),IF(AND([4]PREMIOS_MASTER!$BH62&lt;&gt;"",[4]PREMIOS_MASTER!$BH62&lt;&gt;0),[4]PREMIOS_MASTER!$BH62,""),IF($A64="TOTAL",SUM(INDIRECT("AI4:AI"&amp;ROW()-1)),""))</f>
        <v/>
      </c>
      <c r="AJ64" s="7" t="str">
        <f ca="1">IF(AND($A64&lt;&gt;"",$A64&lt;&gt;"TOTAL"),IF(AND([4]PREMIOS_MASTER!$BJ62&lt;&gt;"",[4]PREMIOS_MASTER!$BJ62&lt;&gt;0),[4]PREMIOS_MASTER!$BJ62,""),IF($A64="TOTAL",SUM(INDIRECT("AJ4:AJ"&amp;ROW()-1)),""))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IF(AND($A64&lt;&gt;"",$A64&lt;&gt;"TOTAL"),IF(AND([4]PREMIOS_MASTER!$BM62&lt;&gt;"",[4]PREMIOS_MASTER!$BM62&lt;&gt;0),[4]PREMIOS_MASTER!$BM62,""),IF($A64="TOTAL",SUM(INDIRECT("AL4:AL"&amp;ROW()-1)),""))</f>
        <v/>
      </c>
      <c r="AM64" s="7" t="str">
        <f ca="1">IF(AND($A64&lt;&gt;"",$A64&lt;&gt;"TOTAL"),IF(AND([4]PREMIOS_MASTER!$BO62&lt;&gt;"",[4]PREMIOS_MASTER!$BO62&lt;&gt;0),[4]PREMIOS_MASTER!$BO62,""),IF($A64="TOTAL",SUM(INDIRECT("AM4:AM"&amp;ROW()-1)),""))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IF(AND($A64&lt;&gt;"",$A64&lt;&gt;"TOTAL"),IF(AND([4]PREMIOS_MASTER!$BR62&lt;&gt;"",[4]PREMIOS_MASTER!$BR62&lt;&gt;0),[4]PREMIOS_MASTER!$BR62,""),IF($A64="TOTAL",SUM(INDIRECT("AO4:AO"&amp;ROW()-1)),""))</f>
        <v/>
      </c>
      <c r="AP64" s="7" t="str">
        <f ca="1">IF(AND($A64&lt;&gt;"",$A64&lt;&gt;"TOTAL"),IF(AND([4]PREMIOS_MASTER!$BT62&lt;&gt;"",[4]PREMIOS_MASTER!$BT62&lt;&gt;0),[4]PREMIOS_MASTER!$BT62,""),IF($A64="TOTAL",SUM(INDIRECT("AP4:AP"&amp;ROW()-1)),""))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IF(AND($A64&lt;&gt;"",$A64&lt;&gt;"TOTAL"),IF(AND([4]PREMIOS_MASTER!$BW62&lt;&gt;"",[4]PREMIOS_MASTER!$BW62&lt;&gt;0),[4]PREMIOS_MASTER!$BW62,""),IF($A64="TOTAL",SUM(INDIRECT("AR4:AR"&amp;ROW()-1)),""))</f>
        <v/>
      </c>
      <c r="AS64" s="7" t="str">
        <f ca="1">IF(AND($A64&lt;&gt;"",$A64&lt;&gt;"TOTAL"),IF(AND([4]PREMIOS_MASTER!$BY62&lt;&gt;"",[4]PREMIOS_MASTER!$BY62&lt;&gt;0),[4]PREMIOS_MASTER!$BY62,""),IF($A64="TOTAL",SUM(INDIRECT("AS4:AS"&amp;ROW()-1)),""))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IF(AND($A64&lt;&gt;"",$A64&lt;&gt;"TOTAL"),IF(AND([4]PREMIOS_MASTER!$CB62&lt;&gt;"",[4]PREMIOS_MASTER!$CB62&lt;&gt;0),[4]PREMIOS_MASTER!$CB62,""),IF($A64="TOTAL",SUM(INDIRECT("AU4:AU"&amp;ROW()-1)),""))</f>
        <v/>
      </c>
      <c r="AV64" s="7" t="str">
        <f ca="1">IF(AND($A64&lt;&gt;"",$A64&lt;&gt;"TOTAL"),IF(AND([4]PREMIOS_MASTER!$CD62&lt;&gt;"",[4]PREMIOS_MASTER!$CD62&lt;&gt;0),[4]PREMIOS_MASTER!$CD62,""),IF($A64="TOTAL",SUM(INDIRECT("AV4:AV"&amp;ROW()-1)),""))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IF(AND($A64&lt;&gt;"",$A64&lt;&gt;"TOTAL"),IF(AND([4]PREMIOS_MASTER!$CG62&lt;&gt;"",[4]PREMIOS_MASTER!$CG62&lt;&gt;0),[4]PREMIOS_MASTER!$CG62,""),IF($A64="TOTAL",SUM(INDIRECT("AX4:AX"&amp;ROW()-1)),""))</f>
        <v/>
      </c>
      <c r="AY64" s="7" t="str">
        <f ca="1">IF(AND($A64&lt;&gt;"",$A64&lt;&gt;"TOTAL"),IF(AND([4]PREMIOS_MASTER!$CI62&lt;&gt;"",[4]PREMIOS_MASTER!$CI62&lt;&gt;0),[4]PREMIOS_MASTER!$CI62,""),IF($A64="TOTAL",SUM(INDIRECT("AY4:AY"&amp;ROW()-1)),""))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IF(AND($A64&lt;&gt;"",$A64&lt;&gt;"TOTAL"),IF(AND([4]PREMIOS_MASTER!$CL62&lt;&gt;"",[4]PREMIOS_MASTER!$CL62&lt;&gt;0),[4]PREMIOS_MASTER!$CL62,""),IF($A64="TOTAL",SUM(INDIRECT("BA4:BA"&amp;ROW()-1)),""))</f>
        <v/>
      </c>
      <c r="BB64" s="7" t="str">
        <f ca="1">IF(AND($A64&lt;&gt;"",$A64&lt;&gt;"TOTAL"),IF(AND([4]PREMIOS_MASTER!$CN62&lt;&gt;"",[4]PREMIOS_MASTER!$CN62&lt;&gt;0),[4]PREMIOS_MASTER!$CN62,""),IF($A64="TOTAL",SUM(INDIRECT("BB4:BB"&amp;ROW()-1)),""))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IF(AND($A64&lt;&gt;"",$A64&lt;&gt;"TOTAL"),IF(AND([4]PREMIOS_MASTER!$CQ62&lt;&gt;"",[4]PREMIOS_MASTER!$CQ62&lt;&gt;0),[4]PREMIOS_MASTER!$CQ62,""),IF($A64="TOTAL",SUM(INDIRECT("BD4:BD"&amp;ROW()-1)),""))</f>
        <v/>
      </c>
      <c r="BE64" s="7" t="str">
        <f ca="1">IF(AND($A64&lt;&gt;"",$A64&lt;&gt;"TOTAL"),IF(AND([4]PREMIOS_MASTER!$CS62&lt;&gt;"",[4]PREMIOS_MASTER!$CS62&lt;&gt;0),[4]PREMIOS_MASTER!$CS62,""),IF($A64="TOTAL",SUM(INDIRECT("BE4:BE"&amp;ROW()-1)),""))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IF([4]PREMIOS_MASTER!$D63&lt;&gt;"",[4]PREMIOS_MASTER!$D63,IF(AND([4]PREMIOS_MASTER!$D63="",[4]PREMIOS_MASTER!$D64="",[4]PREMIOS_MASTER!$D62=""),"","TOTAL"))</f>
        <v/>
      </c>
      <c r="B65" s="7" t="str">
        <f ca="1">IF(AND($A65&lt;&gt;"",$A65&lt;&gt;"TOTAL"),IF(AND([4]PREMIOS_MASTER!$E63&lt;&gt;"",[4]PREMIOS_MASTER!$E63&lt;&gt;0),[4]PREMIOS_MASTER!$E63,""),IF($A65="TOTAL",SUM(INDIRECT("B4:B"&amp;ROW()-1)),""))</f>
        <v/>
      </c>
      <c r="C65" s="7" t="str">
        <f ca="1">IF(AND($A65&lt;&gt;"",$A65&lt;&gt;"TOTAL"),IF(AND([4]PREMIOS_MASTER!$G63&lt;&gt;"",[4]PREMIOS_MASTER!$G63&lt;&gt;0),[4]PREMIOS_MASTER!$G63,""),IF($A65="TOTAL",SUM(INDIRECT("C4:C"&amp;ROW()-1)),""))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IF(AND($A65&lt;&gt;"",$A65&lt;&gt;"TOTAL"),IF(AND([4]PREMIOS_MASTER!$J63&lt;&gt;"",[4]PREMIOS_MASTER!$J63&lt;&gt;0),[4]PREMIOS_MASTER!$J63,""),IF($A65="TOTAL",SUM(INDIRECT("E4:E"&amp;ROW()-1)),""))</f>
        <v/>
      </c>
      <c r="F65" s="7" t="str">
        <f ca="1">IF(AND($A65&lt;&gt;"",$A65&lt;&gt;"TOTAL"),IF(AND([4]PREMIOS_MASTER!$L63&lt;&gt;"",[4]PREMIOS_MASTER!$L63&lt;&gt;0),[4]PREMIOS_MASTER!$L63,""),IF($A65="TOTAL",SUM(INDIRECT("F4:F"&amp;ROW()-1)),""))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IF(AND($A65&lt;&gt;"",$A65&lt;&gt;"TOTAL"),IF(AND([4]PREMIOS_MASTER!$O63&lt;&gt;"",[4]PREMIOS_MASTER!$O63&lt;&gt;0),[4]PREMIOS_MASTER!$O63,""),IF($A65="TOTAL",SUM(INDIRECT("H4:H"&amp;ROW()-1)),""))</f>
        <v/>
      </c>
      <c r="I65" s="7" t="str">
        <f ca="1">IF(AND($A65&lt;&gt;"",$A65&lt;&gt;"TOTAL"),IF(AND([4]PREMIOS_MASTER!$Q63&lt;&gt;"",[4]PREMIOS_MASTER!$Q63&lt;&gt;0),[4]PREMIOS_MASTER!$Q63,""),IF($A65="TOTAL",SUM(INDIRECT("I4:I"&amp;ROW()-1)),""))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IF(AND($A65&lt;&gt;"",$A65&lt;&gt;"TOTAL"),IF(AND([4]PREMIOS_MASTER!$T63&lt;&gt;"",[4]PREMIOS_MASTER!$T63&lt;&gt;0),[4]PREMIOS_MASTER!$T63,""),IF($A65="TOTAL",SUM(INDIRECT("K4:K"&amp;ROW()-1)),""))</f>
        <v/>
      </c>
      <c r="L65" s="7" t="str">
        <f ca="1">IF(AND($A65&lt;&gt;"",$A65&lt;&gt;"TOTAL"),IF(AND([4]PREMIOS_MASTER!$V63&lt;&gt;"",[4]PREMIOS_MASTER!$V63&lt;&gt;0),[4]PREMIOS_MASTER!$V63,""),IF($A65="TOTAL",SUM(INDIRECT("L4:L"&amp;ROW()-1)),""))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IF(AND($A65&lt;&gt;"",$A65&lt;&gt;"TOTAL"),IF(AND([4]PREMIOS_MASTER!$Y63&lt;&gt;"",[4]PREMIOS_MASTER!$Y63&lt;&gt;0),[4]PREMIOS_MASTER!$Y63,""),IF($A65="TOTAL",SUM(INDIRECT("N4:N"&amp;ROW()-1)),""))</f>
        <v/>
      </c>
      <c r="O65" s="7" t="str">
        <f ca="1">IF(AND($A65&lt;&gt;"",$A65&lt;&gt;"TOTAL"),IF(AND([4]PREMIOS_MASTER!$AA63&lt;&gt;"",[4]PREMIOS_MASTER!$AA63&lt;&gt;0),[4]PREMIOS_MASTER!$AA63,""),IF($A65="TOTAL",SUM(INDIRECT("O4:O"&amp;ROW()-1)),""))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IF(AND($A65&lt;&gt;"",$A65&lt;&gt;"TOTAL"),IF(AND([4]PREMIOS_MASTER!$AD63&lt;&gt;"",[4]PREMIOS_MASTER!$AD63&lt;&gt;0),[4]PREMIOS_MASTER!$AD63,""),IF($A65="TOTAL",SUM(INDIRECT("Q4:Q"&amp;ROW()-1)),""))</f>
        <v/>
      </c>
      <c r="R65" s="7" t="str">
        <f ca="1">IF(AND($A65&lt;&gt;"",$A65&lt;&gt;"TOTAL"),IF(AND([4]PREMIOS_MASTER!$AF63&lt;&gt;"",[4]PREMIOS_MASTER!$AF63&lt;&gt;0),[4]PREMIOS_MASTER!$AF63,""),IF($A65="TOTAL",SUM(INDIRECT("R4:R"&amp;ROW()-1)),""))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IF(AND($A65&lt;&gt;"",$A65&lt;&gt;"TOTAL"),IF(AND([4]PREMIOS_MASTER!$AI63&lt;&gt;"",[4]PREMIOS_MASTER!$AI63&lt;&gt;0),[4]PREMIOS_MASTER!$AI63,""),IF($A65="TOTAL",SUM(INDIRECT("T4:T"&amp;ROW()-1)),""))</f>
        <v/>
      </c>
      <c r="U65" s="7" t="str">
        <f ca="1">IF(AND($A65&lt;&gt;"",$A65&lt;&gt;"TOTAL"),IF(AND([4]PREMIOS_MASTER!$AK63&lt;&gt;"",[4]PREMIOS_MASTER!$AK63&lt;&gt;0),[4]PREMIOS_MASTER!$AK63,""),IF($A65="TOTAL",SUM(INDIRECT("U4:U"&amp;ROW()-1)),""))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IF(AND($A65&lt;&gt;"",$A65&lt;&gt;"TOTAL"),IF(AND([4]PREMIOS_MASTER!$AN63&lt;&gt;"",[4]PREMIOS_MASTER!$AN63&lt;&gt;0),[4]PREMIOS_MASTER!$AN63,""),IF($A65="TOTAL",SUM(INDIRECT("W4:W"&amp;ROW()-1)),""))</f>
        <v/>
      </c>
      <c r="X65" s="7" t="str">
        <f ca="1">IF(AND($A65&lt;&gt;"",$A65&lt;&gt;"TOTAL"),IF(AND([4]PREMIOS_MASTER!$AP63&lt;&gt;"",[4]PREMIOS_MASTER!$AP63&lt;&gt;0),[4]PREMIOS_MASTER!$AP63,""),IF($A65="TOTAL",SUM(INDIRECT("X4:X"&amp;ROW()-1)),""))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IF(AND($A65&lt;&gt;"",$A65&lt;&gt;"TOTAL"),IF(AND([4]PREMIOS_MASTER!$AS63&lt;&gt;"",[4]PREMIOS_MASTER!$AS63&lt;&gt;0),[4]PREMIOS_MASTER!$AS63,""),IF($A65="TOTAL",SUM(INDIRECT("Z4:Z"&amp;ROW()-1)),""))</f>
        <v/>
      </c>
      <c r="AA65" s="7" t="str">
        <f ca="1">IF(AND($A65&lt;&gt;"",$A65&lt;&gt;"TOTAL"),IF(AND([4]PREMIOS_MASTER!$AU63&lt;&gt;"",[4]PREMIOS_MASTER!$AU63&lt;&gt;0),[4]PREMIOS_MASTER!$AU63,""),IF($A65="TOTAL",SUM(INDIRECT("AA4:AA"&amp;ROW()-1)),""))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IF(AND($A65&lt;&gt;"",$A65&lt;&gt;"TOTAL"),IF(AND([4]PREMIOS_MASTER!$AX63&lt;&gt;"",[4]PREMIOS_MASTER!$AX63&lt;&gt;0),[4]PREMIOS_MASTER!$AX63,""),IF($A65="TOTAL",SUM(INDIRECT("AC4:AC"&amp;ROW()-1)),""))</f>
        <v/>
      </c>
      <c r="AD65" s="7" t="str">
        <f ca="1">IF(AND($A65&lt;&gt;"",$A65&lt;&gt;"TOTAL"),IF(AND([4]PREMIOS_MASTER!$AZ63&lt;&gt;"",[4]PREMIOS_MASTER!$AZ63&lt;&gt;0),[4]PREMIOS_MASTER!$AZ63,""),IF($A65="TOTAL",SUM(INDIRECT("AD4:AD"&amp;ROW()-1)),""))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IF(AND($A65&lt;&gt;"",$A65&lt;&gt;"TOTAL"),IF(AND([4]PREMIOS_MASTER!$BC63&lt;&gt;"",[4]PREMIOS_MASTER!$BC63&lt;&gt;0),[4]PREMIOS_MASTER!$BC63,""),IF($A65="TOTAL",SUM(INDIRECT("AF4:AF"&amp;ROW()-1)),""))</f>
        <v/>
      </c>
      <c r="AG65" s="7" t="str">
        <f ca="1">IF(AND($A65&lt;&gt;"",$A65&lt;&gt;"TOTAL"),IF(AND([4]PREMIOS_MASTER!$BE63&lt;&gt;"",[4]PREMIOS_MASTER!$BE63&lt;&gt;0),[4]PREMIOS_MASTER!$BE63,""),IF($A65="TOTAL",SUM(INDIRECT("AG4:AG"&amp;ROW()-1)),""))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IF(AND($A65&lt;&gt;"",$A65&lt;&gt;"TOTAL"),IF(AND([4]PREMIOS_MASTER!$BH63&lt;&gt;"",[4]PREMIOS_MASTER!$BH63&lt;&gt;0),[4]PREMIOS_MASTER!$BH63,""),IF($A65="TOTAL",SUM(INDIRECT("AI4:AI"&amp;ROW()-1)),""))</f>
        <v/>
      </c>
      <c r="AJ65" s="7" t="str">
        <f ca="1">IF(AND($A65&lt;&gt;"",$A65&lt;&gt;"TOTAL"),IF(AND([4]PREMIOS_MASTER!$BJ63&lt;&gt;"",[4]PREMIOS_MASTER!$BJ63&lt;&gt;0),[4]PREMIOS_MASTER!$BJ63,""),IF($A65="TOTAL",SUM(INDIRECT("AJ4:AJ"&amp;ROW()-1)),""))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IF(AND($A65&lt;&gt;"",$A65&lt;&gt;"TOTAL"),IF(AND([4]PREMIOS_MASTER!$BM63&lt;&gt;"",[4]PREMIOS_MASTER!$BM63&lt;&gt;0),[4]PREMIOS_MASTER!$BM63,""),IF($A65="TOTAL",SUM(INDIRECT("AL4:AL"&amp;ROW()-1)),""))</f>
        <v/>
      </c>
      <c r="AM65" s="7" t="str">
        <f ca="1">IF(AND($A65&lt;&gt;"",$A65&lt;&gt;"TOTAL"),IF(AND([4]PREMIOS_MASTER!$BO63&lt;&gt;"",[4]PREMIOS_MASTER!$BO63&lt;&gt;0),[4]PREMIOS_MASTER!$BO63,""),IF($A65="TOTAL",SUM(INDIRECT("AM4:AM"&amp;ROW()-1)),""))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IF(AND($A65&lt;&gt;"",$A65&lt;&gt;"TOTAL"),IF(AND([4]PREMIOS_MASTER!$BR63&lt;&gt;"",[4]PREMIOS_MASTER!$BR63&lt;&gt;0),[4]PREMIOS_MASTER!$BR63,""),IF($A65="TOTAL",SUM(INDIRECT("AO4:AO"&amp;ROW()-1)),""))</f>
        <v/>
      </c>
      <c r="AP65" s="7" t="str">
        <f ca="1">IF(AND($A65&lt;&gt;"",$A65&lt;&gt;"TOTAL"),IF(AND([4]PREMIOS_MASTER!$BT63&lt;&gt;"",[4]PREMIOS_MASTER!$BT63&lt;&gt;0),[4]PREMIOS_MASTER!$BT63,""),IF($A65="TOTAL",SUM(INDIRECT("AP4:AP"&amp;ROW()-1)),""))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IF(AND($A65&lt;&gt;"",$A65&lt;&gt;"TOTAL"),IF(AND([4]PREMIOS_MASTER!$BW63&lt;&gt;"",[4]PREMIOS_MASTER!$BW63&lt;&gt;0),[4]PREMIOS_MASTER!$BW63,""),IF($A65="TOTAL",SUM(INDIRECT("AR4:AR"&amp;ROW()-1)),""))</f>
        <v/>
      </c>
      <c r="AS65" s="7" t="str">
        <f ca="1">IF(AND($A65&lt;&gt;"",$A65&lt;&gt;"TOTAL"),IF(AND([4]PREMIOS_MASTER!$BY63&lt;&gt;"",[4]PREMIOS_MASTER!$BY63&lt;&gt;0),[4]PREMIOS_MASTER!$BY63,""),IF($A65="TOTAL",SUM(INDIRECT("AS4:AS"&amp;ROW()-1)),""))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IF(AND($A65&lt;&gt;"",$A65&lt;&gt;"TOTAL"),IF(AND([4]PREMIOS_MASTER!$CB63&lt;&gt;"",[4]PREMIOS_MASTER!$CB63&lt;&gt;0),[4]PREMIOS_MASTER!$CB63,""),IF($A65="TOTAL",SUM(INDIRECT("AU4:AU"&amp;ROW()-1)),""))</f>
        <v/>
      </c>
      <c r="AV65" s="7" t="str">
        <f ca="1">IF(AND($A65&lt;&gt;"",$A65&lt;&gt;"TOTAL"),IF(AND([4]PREMIOS_MASTER!$CD63&lt;&gt;"",[4]PREMIOS_MASTER!$CD63&lt;&gt;0),[4]PREMIOS_MASTER!$CD63,""),IF($A65="TOTAL",SUM(INDIRECT("AV4:AV"&amp;ROW()-1)),""))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IF(AND($A65&lt;&gt;"",$A65&lt;&gt;"TOTAL"),IF(AND([4]PREMIOS_MASTER!$CG63&lt;&gt;"",[4]PREMIOS_MASTER!$CG63&lt;&gt;0),[4]PREMIOS_MASTER!$CG63,""),IF($A65="TOTAL",SUM(INDIRECT("AX4:AX"&amp;ROW()-1)),""))</f>
        <v/>
      </c>
      <c r="AY65" s="7" t="str">
        <f ca="1">IF(AND($A65&lt;&gt;"",$A65&lt;&gt;"TOTAL"),IF(AND([4]PREMIOS_MASTER!$CI63&lt;&gt;"",[4]PREMIOS_MASTER!$CI63&lt;&gt;0),[4]PREMIOS_MASTER!$CI63,""),IF($A65="TOTAL",SUM(INDIRECT("AY4:AY"&amp;ROW()-1)),""))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IF(AND($A65&lt;&gt;"",$A65&lt;&gt;"TOTAL"),IF(AND([4]PREMIOS_MASTER!$CL63&lt;&gt;"",[4]PREMIOS_MASTER!$CL63&lt;&gt;0),[4]PREMIOS_MASTER!$CL63,""),IF($A65="TOTAL",SUM(INDIRECT("BA4:BA"&amp;ROW()-1)),""))</f>
        <v/>
      </c>
      <c r="BB65" s="7" t="str">
        <f ca="1">IF(AND($A65&lt;&gt;"",$A65&lt;&gt;"TOTAL"),IF(AND([4]PREMIOS_MASTER!$CN63&lt;&gt;"",[4]PREMIOS_MASTER!$CN63&lt;&gt;0),[4]PREMIOS_MASTER!$CN63,""),IF($A65="TOTAL",SUM(INDIRECT("BB4:BB"&amp;ROW()-1)),""))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IF(AND($A65&lt;&gt;"",$A65&lt;&gt;"TOTAL"),IF(AND([4]PREMIOS_MASTER!$CQ63&lt;&gt;"",[4]PREMIOS_MASTER!$CQ63&lt;&gt;0),[4]PREMIOS_MASTER!$CQ63,""),IF($A65="TOTAL",SUM(INDIRECT("BD4:BD"&amp;ROW()-1)),""))</f>
        <v/>
      </c>
      <c r="BE65" s="7" t="str">
        <f ca="1">IF(AND($A65&lt;&gt;"",$A65&lt;&gt;"TOTAL"),IF(AND([4]PREMIOS_MASTER!$CS63&lt;&gt;"",[4]PREMIOS_MASTER!$CS63&lt;&gt;0),[4]PREMIOS_MASTER!$CS63,""),IF($A65="TOTAL",SUM(INDIRECT("BE4:BE"&amp;ROW()-1)),""))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IF([4]PREMIOS_MASTER!$D64&lt;&gt;"",[4]PREMIOS_MASTER!$D64,IF(AND([4]PREMIOS_MASTER!$D64="",[4]PREMIOS_MASTER!$D65="",[4]PREMIOS_MASTER!$D63=""),"","TOTAL"))</f>
        <v/>
      </c>
      <c r="B66" s="7" t="str">
        <f ca="1">IF(AND($A66&lt;&gt;"",$A66&lt;&gt;"TOTAL"),IF(AND([4]PREMIOS_MASTER!$E64&lt;&gt;"",[4]PREMIOS_MASTER!$E64&lt;&gt;0),[4]PREMIOS_MASTER!$E64,""),IF($A66="TOTAL",SUM(INDIRECT("B4:B"&amp;ROW()-1)),""))</f>
        <v/>
      </c>
      <c r="C66" s="7" t="str">
        <f ca="1">IF(AND($A66&lt;&gt;"",$A66&lt;&gt;"TOTAL"),IF(AND([4]PREMIOS_MASTER!$G64&lt;&gt;"",[4]PREMIOS_MASTER!$G64&lt;&gt;0),[4]PREMIOS_MASTER!$G64,""),IF($A66="TOTAL",SUM(INDIRECT("C4:C"&amp;ROW()-1)),""))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IF(AND($A66&lt;&gt;"",$A66&lt;&gt;"TOTAL"),IF(AND([4]PREMIOS_MASTER!$J64&lt;&gt;"",[4]PREMIOS_MASTER!$J64&lt;&gt;0),[4]PREMIOS_MASTER!$J64,""),IF($A66="TOTAL",SUM(INDIRECT("E4:E"&amp;ROW()-1)),""))</f>
        <v/>
      </c>
      <c r="F66" s="7" t="str">
        <f ca="1">IF(AND($A66&lt;&gt;"",$A66&lt;&gt;"TOTAL"),IF(AND([4]PREMIOS_MASTER!$L64&lt;&gt;"",[4]PREMIOS_MASTER!$L64&lt;&gt;0),[4]PREMIOS_MASTER!$L64,""),IF($A66="TOTAL",SUM(INDIRECT("F4:F"&amp;ROW()-1)),""))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IF(AND($A66&lt;&gt;"",$A66&lt;&gt;"TOTAL"),IF(AND([4]PREMIOS_MASTER!$O64&lt;&gt;"",[4]PREMIOS_MASTER!$O64&lt;&gt;0),[4]PREMIOS_MASTER!$O64,""),IF($A66="TOTAL",SUM(INDIRECT("H4:H"&amp;ROW()-1)),""))</f>
        <v/>
      </c>
      <c r="I66" s="7" t="str">
        <f ca="1">IF(AND($A66&lt;&gt;"",$A66&lt;&gt;"TOTAL"),IF(AND([4]PREMIOS_MASTER!$Q64&lt;&gt;"",[4]PREMIOS_MASTER!$Q64&lt;&gt;0),[4]PREMIOS_MASTER!$Q64,""),IF($A66="TOTAL",SUM(INDIRECT("I4:I"&amp;ROW()-1)),""))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IF(AND($A66&lt;&gt;"",$A66&lt;&gt;"TOTAL"),IF(AND([4]PREMIOS_MASTER!$T64&lt;&gt;"",[4]PREMIOS_MASTER!$T64&lt;&gt;0),[4]PREMIOS_MASTER!$T64,""),IF($A66="TOTAL",SUM(INDIRECT("K4:K"&amp;ROW()-1)),""))</f>
        <v/>
      </c>
      <c r="L66" s="7" t="str">
        <f ca="1">IF(AND($A66&lt;&gt;"",$A66&lt;&gt;"TOTAL"),IF(AND([4]PREMIOS_MASTER!$V64&lt;&gt;"",[4]PREMIOS_MASTER!$V64&lt;&gt;0),[4]PREMIOS_MASTER!$V64,""),IF($A66="TOTAL",SUM(INDIRECT("L4:L"&amp;ROW()-1)),""))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IF(AND($A66&lt;&gt;"",$A66&lt;&gt;"TOTAL"),IF(AND([4]PREMIOS_MASTER!$Y64&lt;&gt;"",[4]PREMIOS_MASTER!$Y64&lt;&gt;0),[4]PREMIOS_MASTER!$Y64,""),IF($A66="TOTAL",SUM(INDIRECT("N4:N"&amp;ROW()-1)),""))</f>
        <v/>
      </c>
      <c r="O66" s="7" t="str">
        <f ca="1">IF(AND($A66&lt;&gt;"",$A66&lt;&gt;"TOTAL"),IF(AND([4]PREMIOS_MASTER!$AA64&lt;&gt;"",[4]PREMIOS_MASTER!$AA64&lt;&gt;0),[4]PREMIOS_MASTER!$AA64,""),IF($A66="TOTAL",SUM(INDIRECT("O4:O"&amp;ROW()-1)),""))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IF(AND($A66&lt;&gt;"",$A66&lt;&gt;"TOTAL"),IF(AND([4]PREMIOS_MASTER!$AD64&lt;&gt;"",[4]PREMIOS_MASTER!$AD64&lt;&gt;0),[4]PREMIOS_MASTER!$AD64,""),IF($A66="TOTAL",SUM(INDIRECT("Q4:Q"&amp;ROW()-1)),""))</f>
        <v/>
      </c>
      <c r="R66" s="7" t="str">
        <f ca="1">IF(AND($A66&lt;&gt;"",$A66&lt;&gt;"TOTAL"),IF(AND([4]PREMIOS_MASTER!$AF64&lt;&gt;"",[4]PREMIOS_MASTER!$AF64&lt;&gt;0),[4]PREMIOS_MASTER!$AF64,""),IF($A66="TOTAL",SUM(INDIRECT("R4:R"&amp;ROW()-1)),""))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IF(AND($A66&lt;&gt;"",$A66&lt;&gt;"TOTAL"),IF(AND([4]PREMIOS_MASTER!$AI64&lt;&gt;"",[4]PREMIOS_MASTER!$AI64&lt;&gt;0),[4]PREMIOS_MASTER!$AI64,""),IF($A66="TOTAL",SUM(INDIRECT("T4:T"&amp;ROW()-1)),""))</f>
        <v/>
      </c>
      <c r="U66" s="7" t="str">
        <f ca="1">IF(AND($A66&lt;&gt;"",$A66&lt;&gt;"TOTAL"),IF(AND([4]PREMIOS_MASTER!$AK64&lt;&gt;"",[4]PREMIOS_MASTER!$AK64&lt;&gt;0),[4]PREMIOS_MASTER!$AK64,""),IF($A66="TOTAL",SUM(INDIRECT("U4:U"&amp;ROW()-1)),""))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IF(AND($A66&lt;&gt;"",$A66&lt;&gt;"TOTAL"),IF(AND([4]PREMIOS_MASTER!$AN64&lt;&gt;"",[4]PREMIOS_MASTER!$AN64&lt;&gt;0),[4]PREMIOS_MASTER!$AN64,""),IF($A66="TOTAL",SUM(INDIRECT("W4:W"&amp;ROW()-1)),""))</f>
        <v/>
      </c>
      <c r="X66" s="7" t="str">
        <f ca="1">IF(AND($A66&lt;&gt;"",$A66&lt;&gt;"TOTAL"),IF(AND([4]PREMIOS_MASTER!$AP64&lt;&gt;"",[4]PREMIOS_MASTER!$AP64&lt;&gt;0),[4]PREMIOS_MASTER!$AP64,""),IF($A66="TOTAL",SUM(INDIRECT("X4:X"&amp;ROW()-1)),""))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IF(AND($A66&lt;&gt;"",$A66&lt;&gt;"TOTAL"),IF(AND([4]PREMIOS_MASTER!$AS64&lt;&gt;"",[4]PREMIOS_MASTER!$AS64&lt;&gt;0),[4]PREMIOS_MASTER!$AS64,""),IF($A66="TOTAL",SUM(INDIRECT("Z4:Z"&amp;ROW()-1)),""))</f>
        <v/>
      </c>
      <c r="AA66" s="7" t="str">
        <f ca="1">IF(AND($A66&lt;&gt;"",$A66&lt;&gt;"TOTAL"),IF(AND([4]PREMIOS_MASTER!$AU64&lt;&gt;"",[4]PREMIOS_MASTER!$AU64&lt;&gt;0),[4]PREMIOS_MASTER!$AU64,""),IF($A66="TOTAL",SUM(INDIRECT("AA4:AA"&amp;ROW()-1)),""))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IF(AND($A66&lt;&gt;"",$A66&lt;&gt;"TOTAL"),IF(AND([4]PREMIOS_MASTER!$AX64&lt;&gt;"",[4]PREMIOS_MASTER!$AX64&lt;&gt;0),[4]PREMIOS_MASTER!$AX64,""),IF($A66="TOTAL",SUM(INDIRECT("AC4:AC"&amp;ROW()-1)),""))</f>
        <v/>
      </c>
      <c r="AD66" s="7" t="str">
        <f ca="1">IF(AND($A66&lt;&gt;"",$A66&lt;&gt;"TOTAL"),IF(AND([4]PREMIOS_MASTER!$AZ64&lt;&gt;"",[4]PREMIOS_MASTER!$AZ64&lt;&gt;0),[4]PREMIOS_MASTER!$AZ64,""),IF($A66="TOTAL",SUM(INDIRECT("AD4:AD"&amp;ROW()-1)),""))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IF(AND($A66&lt;&gt;"",$A66&lt;&gt;"TOTAL"),IF(AND([4]PREMIOS_MASTER!$BC64&lt;&gt;"",[4]PREMIOS_MASTER!$BC64&lt;&gt;0),[4]PREMIOS_MASTER!$BC64,""),IF($A66="TOTAL",SUM(INDIRECT("AF4:AF"&amp;ROW()-1)),""))</f>
        <v/>
      </c>
      <c r="AG66" s="7" t="str">
        <f ca="1">IF(AND($A66&lt;&gt;"",$A66&lt;&gt;"TOTAL"),IF(AND([4]PREMIOS_MASTER!$BE64&lt;&gt;"",[4]PREMIOS_MASTER!$BE64&lt;&gt;0),[4]PREMIOS_MASTER!$BE64,""),IF($A66="TOTAL",SUM(INDIRECT("AG4:AG"&amp;ROW()-1)),""))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IF(AND($A66&lt;&gt;"",$A66&lt;&gt;"TOTAL"),IF(AND([4]PREMIOS_MASTER!$BH64&lt;&gt;"",[4]PREMIOS_MASTER!$BH64&lt;&gt;0),[4]PREMIOS_MASTER!$BH64,""),IF($A66="TOTAL",SUM(INDIRECT("AI4:AI"&amp;ROW()-1)),""))</f>
        <v/>
      </c>
      <c r="AJ66" s="7" t="str">
        <f ca="1">IF(AND($A66&lt;&gt;"",$A66&lt;&gt;"TOTAL"),IF(AND([4]PREMIOS_MASTER!$BJ64&lt;&gt;"",[4]PREMIOS_MASTER!$BJ64&lt;&gt;0),[4]PREMIOS_MASTER!$BJ64,""),IF($A66="TOTAL",SUM(INDIRECT("AJ4:AJ"&amp;ROW()-1)),""))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IF(AND($A66&lt;&gt;"",$A66&lt;&gt;"TOTAL"),IF(AND([4]PREMIOS_MASTER!$BM64&lt;&gt;"",[4]PREMIOS_MASTER!$BM64&lt;&gt;0),[4]PREMIOS_MASTER!$BM64,""),IF($A66="TOTAL",SUM(INDIRECT("AL4:AL"&amp;ROW()-1)),""))</f>
        <v/>
      </c>
      <c r="AM66" s="7" t="str">
        <f ca="1">IF(AND($A66&lt;&gt;"",$A66&lt;&gt;"TOTAL"),IF(AND([4]PREMIOS_MASTER!$BO64&lt;&gt;"",[4]PREMIOS_MASTER!$BO64&lt;&gt;0),[4]PREMIOS_MASTER!$BO64,""),IF($A66="TOTAL",SUM(INDIRECT("AM4:AM"&amp;ROW()-1)),""))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IF(AND($A66&lt;&gt;"",$A66&lt;&gt;"TOTAL"),IF(AND([4]PREMIOS_MASTER!$BR64&lt;&gt;"",[4]PREMIOS_MASTER!$BR64&lt;&gt;0),[4]PREMIOS_MASTER!$BR64,""),IF($A66="TOTAL",SUM(INDIRECT("AO4:AO"&amp;ROW()-1)),""))</f>
        <v/>
      </c>
      <c r="AP66" s="7" t="str">
        <f ca="1">IF(AND($A66&lt;&gt;"",$A66&lt;&gt;"TOTAL"),IF(AND([4]PREMIOS_MASTER!$BT64&lt;&gt;"",[4]PREMIOS_MASTER!$BT64&lt;&gt;0),[4]PREMIOS_MASTER!$BT64,""),IF($A66="TOTAL",SUM(INDIRECT("AP4:AP"&amp;ROW()-1)),""))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IF(AND($A66&lt;&gt;"",$A66&lt;&gt;"TOTAL"),IF(AND([4]PREMIOS_MASTER!$BW64&lt;&gt;"",[4]PREMIOS_MASTER!$BW64&lt;&gt;0),[4]PREMIOS_MASTER!$BW64,""),IF($A66="TOTAL",SUM(INDIRECT("AR4:AR"&amp;ROW()-1)),""))</f>
        <v/>
      </c>
      <c r="AS66" s="7" t="str">
        <f ca="1">IF(AND($A66&lt;&gt;"",$A66&lt;&gt;"TOTAL"),IF(AND([4]PREMIOS_MASTER!$BY64&lt;&gt;"",[4]PREMIOS_MASTER!$BY64&lt;&gt;0),[4]PREMIOS_MASTER!$BY64,""),IF($A66="TOTAL",SUM(INDIRECT("AS4:AS"&amp;ROW()-1)),""))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IF(AND($A66&lt;&gt;"",$A66&lt;&gt;"TOTAL"),IF(AND([4]PREMIOS_MASTER!$CB64&lt;&gt;"",[4]PREMIOS_MASTER!$CB64&lt;&gt;0),[4]PREMIOS_MASTER!$CB64,""),IF($A66="TOTAL",SUM(INDIRECT("AU4:AU"&amp;ROW()-1)),""))</f>
        <v/>
      </c>
      <c r="AV66" s="7" t="str">
        <f ca="1">IF(AND($A66&lt;&gt;"",$A66&lt;&gt;"TOTAL"),IF(AND([4]PREMIOS_MASTER!$CD64&lt;&gt;"",[4]PREMIOS_MASTER!$CD64&lt;&gt;0),[4]PREMIOS_MASTER!$CD64,""),IF($A66="TOTAL",SUM(INDIRECT("AV4:AV"&amp;ROW()-1)),""))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IF(AND($A66&lt;&gt;"",$A66&lt;&gt;"TOTAL"),IF(AND([4]PREMIOS_MASTER!$CG64&lt;&gt;"",[4]PREMIOS_MASTER!$CG64&lt;&gt;0),[4]PREMIOS_MASTER!$CG64,""),IF($A66="TOTAL",SUM(INDIRECT("AX4:AX"&amp;ROW()-1)),""))</f>
        <v/>
      </c>
      <c r="AY66" s="7" t="str">
        <f ca="1">IF(AND($A66&lt;&gt;"",$A66&lt;&gt;"TOTAL"),IF(AND([4]PREMIOS_MASTER!$CI64&lt;&gt;"",[4]PREMIOS_MASTER!$CI64&lt;&gt;0),[4]PREMIOS_MASTER!$CI64,""),IF($A66="TOTAL",SUM(INDIRECT("AY4:AY"&amp;ROW()-1)),""))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IF(AND($A66&lt;&gt;"",$A66&lt;&gt;"TOTAL"),IF(AND([4]PREMIOS_MASTER!$CL64&lt;&gt;"",[4]PREMIOS_MASTER!$CL64&lt;&gt;0),[4]PREMIOS_MASTER!$CL64,""),IF($A66="TOTAL",SUM(INDIRECT("BA4:BA"&amp;ROW()-1)),""))</f>
        <v/>
      </c>
      <c r="BB66" s="7" t="str">
        <f ca="1">IF(AND($A66&lt;&gt;"",$A66&lt;&gt;"TOTAL"),IF(AND([4]PREMIOS_MASTER!$CN64&lt;&gt;"",[4]PREMIOS_MASTER!$CN64&lt;&gt;0),[4]PREMIOS_MASTER!$CN64,""),IF($A66="TOTAL",SUM(INDIRECT("BB4:BB"&amp;ROW()-1)),""))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IF(AND($A66&lt;&gt;"",$A66&lt;&gt;"TOTAL"),IF(AND([4]PREMIOS_MASTER!$CQ64&lt;&gt;"",[4]PREMIOS_MASTER!$CQ64&lt;&gt;0),[4]PREMIOS_MASTER!$CQ64,""),IF($A66="TOTAL",SUM(INDIRECT("BD4:BD"&amp;ROW()-1)),""))</f>
        <v/>
      </c>
      <c r="BE66" s="7" t="str">
        <f ca="1">IF(AND($A66&lt;&gt;"",$A66&lt;&gt;"TOTAL"),IF(AND([4]PREMIOS_MASTER!$CS64&lt;&gt;"",[4]PREMIOS_MASTER!$CS64&lt;&gt;0),[4]PREMIOS_MASTER!$CS64,""),IF($A66="TOTAL",SUM(INDIRECT("BE4:BE"&amp;ROW()-1)),""))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IF([4]PREMIOS_MASTER!$D65&lt;&gt;"",[4]PREMIOS_MASTER!$D65,IF(AND([4]PREMIOS_MASTER!$D65="",[4]PREMIOS_MASTER!$D66="",[4]PREMIOS_MASTER!$D64=""),"","TOTAL"))</f>
        <v/>
      </c>
      <c r="B67" s="7" t="str">
        <f ca="1">IF(AND($A67&lt;&gt;"",$A67&lt;&gt;"TOTAL"),IF(AND([4]PREMIOS_MASTER!$E65&lt;&gt;"",[4]PREMIOS_MASTER!$E65&lt;&gt;0),[4]PREMIOS_MASTER!$E65,""),IF($A67="TOTAL",SUM(INDIRECT("B4:B"&amp;ROW()-1)),""))</f>
        <v/>
      </c>
      <c r="C67" s="7" t="str">
        <f ca="1">IF(AND($A67&lt;&gt;"",$A67&lt;&gt;"TOTAL"),IF(AND([4]PREMIOS_MASTER!$G65&lt;&gt;"",[4]PREMIOS_MASTER!$G65&lt;&gt;0),[4]PREMIOS_MASTER!$G65,""),IF($A67="TOTAL",SUM(INDIRECT("C4:C"&amp;ROW()-1)),""))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IF(AND($A67&lt;&gt;"",$A67&lt;&gt;"TOTAL"),IF(AND([4]PREMIOS_MASTER!$J65&lt;&gt;"",[4]PREMIOS_MASTER!$J65&lt;&gt;0),[4]PREMIOS_MASTER!$J65,""),IF($A67="TOTAL",SUM(INDIRECT("E4:E"&amp;ROW()-1)),""))</f>
        <v/>
      </c>
      <c r="F67" s="7" t="str">
        <f ca="1">IF(AND($A67&lt;&gt;"",$A67&lt;&gt;"TOTAL"),IF(AND([4]PREMIOS_MASTER!$L65&lt;&gt;"",[4]PREMIOS_MASTER!$L65&lt;&gt;0),[4]PREMIOS_MASTER!$L65,""),IF($A67="TOTAL",SUM(INDIRECT("F4:F"&amp;ROW()-1)),""))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IF(AND($A67&lt;&gt;"",$A67&lt;&gt;"TOTAL"),IF(AND([4]PREMIOS_MASTER!$O65&lt;&gt;"",[4]PREMIOS_MASTER!$O65&lt;&gt;0),[4]PREMIOS_MASTER!$O65,""),IF($A67="TOTAL",SUM(INDIRECT("H4:H"&amp;ROW()-1)),""))</f>
        <v/>
      </c>
      <c r="I67" s="7" t="str">
        <f ca="1">IF(AND($A67&lt;&gt;"",$A67&lt;&gt;"TOTAL"),IF(AND([4]PREMIOS_MASTER!$Q65&lt;&gt;"",[4]PREMIOS_MASTER!$Q65&lt;&gt;0),[4]PREMIOS_MASTER!$Q65,""),IF($A67="TOTAL",SUM(INDIRECT("I4:I"&amp;ROW()-1)),""))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IF(AND($A67&lt;&gt;"",$A67&lt;&gt;"TOTAL"),IF(AND([4]PREMIOS_MASTER!$T65&lt;&gt;"",[4]PREMIOS_MASTER!$T65&lt;&gt;0),[4]PREMIOS_MASTER!$T65,""),IF($A67="TOTAL",SUM(INDIRECT("K4:K"&amp;ROW()-1)),""))</f>
        <v/>
      </c>
      <c r="L67" s="7" t="str">
        <f ca="1">IF(AND($A67&lt;&gt;"",$A67&lt;&gt;"TOTAL"),IF(AND([4]PREMIOS_MASTER!$V65&lt;&gt;"",[4]PREMIOS_MASTER!$V65&lt;&gt;0),[4]PREMIOS_MASTER!$V65,""),IF($A67="TOTAL",SUM(INDIRECT("L4:L"&amp;ROW()-1)),""))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IF(AND($A67&lt;&gt;"",$A67&lt;&gt;"TOTAL"),IF(AND([4]PREMIOS_MASTER!$Y65&lt;&gt;"",[4]PREMIOS_MASTER!$Y65&lt;&gt;0),[4]PREMIOS_MASTER!$Y65,""),IF($A67="TOTAL",SUM(INDIRECT("N4:N"&amp;ROW()-1)),""))</f>
        <v/>
      </c>
      <c r="O67" s="7" t="str">
        <f ca="1">IF(AND($A67&lt;&gt;"",$A67&lt;&gt;"TOTAL"),IF(AND([4]PREMIOS_MASTER!$AA65&lt;&gt;"",[4]PREMIOS_MASTER!$AA65&lt;&gt;0),[4]PREMIOS_MASTER!$AA65,""),IF($A67="TOTAL",SUM(INDIRECT("O4:O"&amp;ROW()-1)),""))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IF(AND($A67&lt;&gt;"",$A67&lt;&gt;"TOTAL"),IF(AND([4]PREMIOS_MASTER!$AD65&lt;&gt;"",[4]PREMIOS_MASTER!$AD65&lt;&gt;0),[4]PREMIOS_MASTER!$AD65,""),IF($A67="TOTAL",SUM(INDIRECT("Q4:Q"&amp;ROW()-1)),""))</f>
        <v/>
      </c>
      <c r="R67" s="7" t="str">
        <f ca="1">IF(AND($A67&lt;&gt;"",$A67&lt;&gt;"TOTAL"),IF(AND([4]PREMIOS_MASTER!$AF65&lt;&gt;"",[4]PREMIOS_MASTER!$AF65&lt;&gt;0),[4]PREMIOS_MASTER!$AF65,""),IF($A67="TOTAL",SUM(INDIRECT("R4:R"&amp;ROW()-1)),""))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IF(AND($A67&lt;&gt;"",$A67&lt;&gt;"TOTAL"),IF(AND([4]PREMIOS_MASTER!$AI65&lt;&gt;"",[4]PREMIOS_MASTER!$AI65&lt;&gt;0),[4]PREMIOS_MASTER!$AI65,""),IF($A67="TOTAL",SUM(INDIRECT("T4:T"&amp;ROW()-1)),""))</f>
        <v/>
      </c>
      <c r="U67" s="7" t="str">
        <f ca="1">IF(AND($A67&lt;&gt;"",$A67&lt;&gt;"TOTAL"),IF(AND([4]PREMIOS_MASTER!$AK65&lt;&gt;"",[4]PREMIOS_MASTER!$AK65&lt;&gt;0),[4]PREMIOS_MASTER!$AK65,""),IF($A67="TOTAL",SUM(INDIRECT("U4:U"&amp;ROW()-1)),""))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IF(AND($A67&lt;&gt;"",$A67&lt;&gt;"TOTAL"),IF(AND([4]PREMIOS_MASTER!$AN65&lt;&gt;"",[4]PREMIOS_MASTER!$AN65&lt;&gt;0),[4]PREMIOS_MASTER!$AN65,""),IF($A67="TOTAL",SUM(INDIRECT("W4:W"&amp;ROW()-1)),""))</f>
        <v/>
      </c>
      <c r="X67" s="7" t="str">
        <f ca="1">IF(AND($A67&lt;&gt;"",$A67&lt;&gt;"TOTAL"),IF(AND([4]PREMIOS_MASTER!$AP65&lt;&gt;"",[4]PREMIOS_MASTER!$AP65&lt;&gt;0),[4]PREMIOS_MASTER!$AP65,""),IF($A67="TOTAL",SUM(INDIRECT("X4:X"&amp;ROW()-1)),""))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IF(AND($A67&lt;&gt;"",$A67&lt;&gt;"TOTAL"),IF(AND([4]PREMIOS_MASTER!$AS65&lt;&gt;"",[4]PREMIOS_MASTER!$AS65&lt;&gt;0),[4]PREMIOS_MASTER!$AS65,""),IF($A67="TOTAL",SUM(INDIRECT("Z4:Z"&amp;ROW()-1)),""))</f>
        <v/>
      </c>
      <c r="AA67" s="7" t="str">
        <f ca="1">IF(AND($A67&lt;&gt;"",$A67&lt;&gt;"TOTAL"),IF(AND([4]PREMIOS_MASTER!$AU65&lt;&gt;"",[4]PREMIOS_MASTER!$AU65&lt;&gt;0),[4]PREMIOS_MASTER!$AU65,""),IF($A67="TOTAL",SUM(INDIRECT("AA4:AA"&amp;ROW()-1)),""))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IF(AND($A67&lt;&gt;"",$A67&lt;&gt;"TOTAL"),IF(AND([4]PREMIOS_MASTER!$AX65&lt;&gt;"",[4]PREMIOS_MASTER!$AX65&lt;&gt;0),[4]PREMIOS_MASTER!$AX65,""),IF($A67="TOTAL",SUM(INDIRECT("AC4:AC"&amp;ROW()-1)),""))</f>
        <v/>
      </c>
      <c r="AD67" s="7" t="str">
        <f ca="1">IF(AND($A67&lt;&gt;"",$A67&lt;&gt;"TOTAL"),IF(AND([4]PREMIOS_MASTER!$AZ65&lt;&gt;"",[4]PREMIOS_MASTER!$AZ65&lt;&gt;0),[4]PREMIOS_MASTER!$AZ65,""),IF($A67="TOTAL",SUM(INDIRECT("AD4:AD"&amp;ROW()-1)),""))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IF(AND($A67&lt;&gt;"",$A67&lt;&gt;"TOTAL"),IF(AND([4]PREMIOS_MASTER!$BC65&lt;&gt;"",[4]PREMIOS_MASTER!$BC65&lt;&gt;0),[4]PREMIOS_MASTER!$BC65,""),IF($A67="TOTAL",SUM(INDIRECT("AF4:AF"&amp;ROW()-1)),""))</f>
        <v/>
      </c>
      <c r="AG67" s="7" t="str">
        <f ca="1">IF(AND($A67&lt;&gt;"",$A67&lt;&gt;"TOTAL"),IF(AND([4]PREMIOS_MASTER!$BE65&lt;&gt;"",[4]PREMIOS_MASTER!$BE65&lt;&gt;0),[4]PREMIOS_MASTER!$BE65,""),IF($A67="TOTAL",SUM(INDIRECT("AG4:AG"&amp;ROW()-1)),""))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IF(AND($A67&lt;&gt;"",$A67&lt;&gt;"TOTAL"),IF(AND([4]PREMIOS_MASTER!$BH65&lt;&gt;"",[4]PREMIOS_MASTER!$BH65&lt;&gt;0),[4]PREMIOS_MASTER!$BH65,""),IF($A67="TOTAL",SUM(INDIRECT("AI4:AI"&amp;ROW()-1)),""))</f>
        <v/>
      </c>
      <c r="AJ67" s="7" t="str">
        <f ca="1">IF(AND($A67&lt;&gt;"",$A67&lt;&gt;"TOTAL"),IF(AND([4]PREMIOS_MASTER!$BJ65&lt;&gt;"",[4]PREMIOS_MASTER!$BJ65&lt;&gt;0),[4]PREMIOS_MASTER!$BJ65,""),IF($A67="TOTAL",SUM(INDIRECT("AJ4:AJ"&amp;ROW()-1)),""))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IF(AND($A67&lt;&gt;"",$A67&lt;&gt;"TOTAL"),IF(AND([4]PREMIOS_MASTER!$BM65&lt;&gt;"",[4]PREMIOS_MASTER!$BM65&lt;&gt;0),[4]PREMIOS_MASTER!$BM65,""),IF($A67="TOTAL",SUM(INDIRECT("AL4:AL"&amp;ROW()-1)),""))</f>
        <v/>
      </c>
      <c r="AM67" s="7" t="str">
        <f ca="1">IF(AND($A67&lt;&gt;"",$A67&lt;&gt;"TOTAL"),IF(AND([4]PREMIOS_MASTER!$BO65&lt;&gt;"",[4]PREMIOS_MASTER!$BO65&lt;&gt;0),[4]PREMIOS_MASTER!$BO65,""),IF($A67="TOTAL",SUM(INDIRECT("AM4:AM"&amp;ROW()-1)),""))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IF(AND($A67&lt;&gt;"",$A67&lt;&gt;"TOTAL"),IF(AND([4]PREMIOS_MASTER!$BR65&lt;&gt;"",[4]PREMIOS_MASTER!$BR65&lt;&gt;0),[4]PREMIOS_MASTER!$BR65,""),IF($A67="TOTAL",SUM(INDIRECT("AO4:AO"&amp;ROW()-1)),""))</f>
        <v/>
      </c>
      <c r="AP67" s="7" t="str">
        <f ca="1">IF(AND($A67&lt;&gt;"",$A67&lt;&gt;"TOTAL"),IF(AND([4]PREMIOS_MASTER!$BT65&lt;&gt;"",[4]PREMIOS_MASTER!$BT65&lt;&gt;0),[4]PREMIOS_MASTER!$BT65,""),IF($A67="TOTAL",SUM(INDIRECT("AP4:AP"&amp;ROW()-1)),""))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IF(AND($A67&lt;&gt;"",$A67&lt;&gt;"TOTAL"),IF(AND([4]PREMIOS_MASTER!$BW65&lt;&gt;"",[4]PREMIOS_MASTER!$BW65&lt;&gt;0),[4]PREMIOS_MASTER!$BW65,""),IF($A67="TOTAL",SUM(INDIRECT("AR4:AR"&amp;ROW()-1)),""))</f>
        <v/>
      </c>
      <c r="AS67" s="7" t="str">
        <f ca="1">IF(AND($A67&lt;&gt;"",$A67&lt;&gt;"TOTAL"),IF(AND([4]PREMIOS_MASTER!$BY65&lt;&gt;"",[4]PREMIOS_MASTER!$BY65&lt;&gt;0),[4]PREMIOS_MASTER!$BY65,""),IF($A67="TOTAL",SUM(INDIRECT("AS4:AS"&amp;ROW()-1)),""))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IF(AND($A67&lt;&gt;"",$A67&lt;&gt;"TOTAL"),IF(AND([4]PREMIOS_MASTER!$CB65&lt;&gt;"",[4]PREMIOS_MASTER!$CB65&lt;&gt;0),[4]PREMIOS_MASTER!$CB65,""),IF($A67="TOTAL",SUM(INDIRECT("AU4:AU"&amp;ROW()-1)),""))</f>
        <v/>
      </c>
      <c r="AV67" s="7" t="str">
        <f ca="1">IF(AND($A67&lt;&gt;"",$A67&lt;&gt;"TOTAL"),IF(AND([4]PREMIOS_MASTER!$CD65&lt;&gt;"",[4]PREMIOS_MASTER!$CD65&lt;&gt;0),[4]PREMIOS_MASTER!$CD65,""),IF($A67="TOTAL",SUM(INDIRECT("AV4:AV"&amp;ROW()-1)),""))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IF(AND($A67&lt;&gt;"",$A67&lt;&gt;"TOTAL"),IF(AND([4]PREMIOS_MASTER!$CG65&lt;&gt;"",[4]PREMIOS_MASTER!$CG65&lt;&gt;0),[4]PREMIOS_MASTER!$CG65,""),IF($A67="TOTAL",SUM(INDIRECT("AX4:AX"&amp;ROW()-1)),""))</f>
        <v/>
      </c>
      <c r="AY67" s="7" t="str">
        <f ca="1">IF(AND($A67&lt;&gt;"",$A67&lt;&gt;"TOTAL"),IF(AND([4]PREMIOS_MASTER!$CI65&lt;&gt;"",[4]PREMIOS_MASTER!$CI65&lt;&gt;0),[4]PREMIOS_MASTER!$CI65,""),IF($A67="TOTAL",SUM(INDIRECT("AY4:AY"&amp;ROW()-1)),""))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IF(AND($A67&lt;&gt;"",$A67&lt;&gt;"TOTAL"),IF(AND([4]PREMIOS_MASTER!$CL65&lt;&gt;"",[4]PREMIOS_MASTER!$CL65&lt;&gt;0),[4]PREMIOS_MASTER!$CL65,""),IF($A67="TOTAL",SUM(INDIRECT("BA4:BA"&amp;ROW()-1)),""))</f>
        <v/>
      </c>
      <c r="BB67" s="7" t="str">
        <f ca="1">IF(AND($A67&lt;&gt;"",$A67&lt;&gt;"TOTAL"),IF(AND([4]PREMIOS_MASTER!$CN65&lt;&gt;"",[4]PREMIOS_MASTER!$CN65&lt;&gt;0),[4]PREMIOS_MASTER!$CN65,""),IF($A67="TOTAL",SUM(INDIRECT("BB4:BB"&amp;ROW()-1)),""))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IF(AND($A67&lt;&gt;"",$A67&lt;&gt;"TOTAL"),IF(AND([4]PREMIOS_MASTER!$CQ65&lt;&gt;"",[4]PREMIOS_MASTER!$CQ65&lt;&gt;0),[4]PREMIOS_MASTER!$CQ65,""),IF($A67="TOTAL",SUM(INDIRECT("BD4:BD"&amp;ROW()-1)),""))</f>
        <v/>
      </c>
      <c r="BE67" s="7" t="str">
        <f ca="1">IF(AND($A67&lt;&gt;"",$A67&lt;&gt;"TOTAL"),IF(AND([4]PREMIOS_MASTER!$CS65&lt;&gt;"",[4]PREMIOS_MASTER!$CS65&lt;&gt;0),[4]PREMIOS_MASTER!$CS65,""),IF($A67="TOTAL",SUM(INDIRECT("BE4:BE"&amp;ROW()-1)),""))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IF([4]PREMIOS_MASTER!$D66&lt;&gt;"",[4]PREMIOS_MASTER!$D66,IF(AND([4]PREMIOS_MASTER!$D66="",[4]PREMIOS_MASTER!$D67="",[4]PREMIOS_MASTER!$D65=""),"","TOTAL"))</f>
        <v/>
      </c>
      <c r="B68" s="7" t="str">
        <f ca="1">IF(AND($A68&lt;&gt;"",$A68&lt;&gt;"TOTAL"),IF(AND([4]PREMIOS_MASTER!$E66&lt;&gt;"",[4]PREMIOS_MASTER!$E66&lt;&gt;0),[4]PREMIOS_MASTER!$E66,""),IF($A68="TOTAL",SUM(INDIRECT("B4:B"&amp;ROW()-1)),""))</f>
        <v/>
      </c>
      <c r="C68" s="7" t="str">
        <f ca="1">IF(AND($A68&lt;&gt;"",$A68&lt;&gt;"TOTAL"),IF(AND([4]PREMIOS_MASTER!$G66&lt;&gt;"",[4]PREMIOS_MASTER!$G66&lt;&gt;0),[4]PREMIOS_MASTER!$G66,""),IF($A68="TOTAL",SUM(INDIRECT("C4:C"&amp;ROW()-1)),""))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IF(AND($A68&lt;&gt;"",$A68&lt;&gt;"TOTAL"),IF(AND([4]PREMIOS_MASTER!$J66&lt;&gt;"",[4]PREMIOS_MASTER!$J66&lt;&gt;0),[4]PREMIOS_MASTER!$J66,""),IF($A68="TOTAL",SUM(INDIRECT("E4:E"&amp;ROW()-1)),""))</f>
        <v/>
      </c>
      <c r="F68" s="7" t="str">
        <f ca="1">IF(AND($A68&lt;&gt;"",$A68&lt;&gt;"TOTAL"),IF(AND([4]PREMIOS_MASTER!$L66&lt;&gt;"",[4]PREMIOS_MASTER!$L66&lt;&gt;0),[4]PREMIOS_MASTER!$L66,""),IF($A68="TOTAL",SUM(INDIRECT("F4:F"&amp;ROW()-1)),""))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IF(AND($A68&lt;&gt;"",$A68&lt;&gt;"TOTAL"),IF(AND([4]PREMIOS_MASTER!$O66&lt;&gt;"",[4]PREMIOS_MASTER!$O66&lt;&gt;0),[4]PREMIOS_MASTER!$O66,""),IF($A68="TOTAL",SUM(INDIRECT("H4:H"&amp;ROW()-1)),""))</f>
        <v/>
      </c>
      <c r="I68" s="7" t="str">
        <f ca="1">IF(AND($A68&lt;&gt;"",$A68&lt;&gt;"TOTAL"),IF(AND([4]PREMIOS_MASTER!$Q66&lt;&gt;"",[4]PREMIOS_MASTER!$Q66&lt;&gt;0),[4]PREMIOS_MASTER!$Q66,""),IF($A68="TOTAL",SUM(INDIRECT("I4:I"&amp;ROW()-1)),""))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IF(AND($A68&lt;&gt;"",$A68&lt;&gt;"TOTAL"),IF(AND([4]PREMIOS_MASTER!$T66&lt;&gt;"",[4]PREMIOS_MASTER!$T66&lt;&gt;0),[4]PREMIOS_MASTER!$T66,""),IF($A68="TOTAL",SUM(INDIRECT("K4:K"&amp;ROW()-1)),""))</f>
        <v/>
      </c>
      <c r="L68" s="7" t="str">
        <f ca="1">IF(AND($A68&lt;&gt;"",$A68&lt;&gt;"TOTAL"),IF(AND([4]PREMIOS_MASTER!$V66&lt;&gt;"",[4]PREMIOS_MASTER!$V66&lt;&gt;0),[4]PREMIOS_MASTER!$V66,""),IF($A68="TOTAL",SUM(INDIRECT("L4:L"&amp;ROW()-1)),""))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IF(AND($A68&lt;&gt;"",$A68&lt;&gt;"TOTAL"),IF(AND([4]PREMIOS_MASTER!$Y66&lt;&gt;"",[4]PREMIOS_MASTER!$Y66&lt;&gt;0),[4]PREMIOS_MASTER!$Y66,""),IF($A68="TOTAL",SUM(INDIRECT("N4:N"&amp;ROW()-1)),""))</f>
        <v/>
      </c>
      <c r="O68" s="7" t="str">
        <f ca="1">IF(AND($A68&lt;&gt;"",$A68&lt;&gt;"TOTAL"),IF(AND([4]PREMIOS_MASTER!$AA66&lt;&gt;"",[4]PREMIOS_MASTER!$AA66&lt;&gt;0),[4]PREMIOS_MASTER!$AA66,""),IF($A68="TOTAL",SUM(INDIRECT("O4:O"&amp;ROW()-1)),""))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IF(AND($A68&lt;&gt;"",$A68&lt;&gt;"TOTAL"),IF(AND([4]PREMIOS_MASTER!$AD66&lt;&gt;"",[4]PREMIOS_MASTER!$AD66&lt;&gt;0),[4]PREMIOS_MASTER!$AD66,""),IF($A68="TOTAL",SUM(INDIRECT("Q4:Q"&amp;ROW()-1)),""))</f>
        <v/>
      </c>
      <c r="R68" s="7" t="str">
        <f ca="1">IF(AND($A68&lt;&gt;"",$A68&lt;&gt;"TOTAL"),IF(AND([4]PREMIOS_MASTER!$AF66&lt;&gt;"",[4]PREMIOS_MASTER!$AF66&lt;&gt;0),[4]PREMIOS_MASTER!$AF66,""),IF($A68="TOTAL",SUM(INDIRECT("R4:R"&amp;ROW()-1)),""))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IF(AND($A68&lt;&gt;"",$A68&lt;&gt;"TOTAL"),IF(AND([4]PREMIOS_MASTER!$AI66&lt;&gt;"",[4]PREMIOS_MASTER!$AI66&lt;&gt;0),[4]PREMIOS_MASTER!$AI66,""),IF($A68="TOTAL",SUM(INDIRECT("T4:T"&amp;ROW()-1)),""))</f>
        <v/>
      </c>
      <c r="U68" s="7" t="str">
        <f ca="1">IF(AND($A68&lt;&gt;"",$A68&lt;&gt;"TOTAL"),IF(AND([4]PREMIOS_MASTER!$AK66&lt;&gt;"",[4]PREMIOS_MASTER!$AK66&lt;&gt;0),[4]PREMIOS_MASTER!$AK66,""),IF($A68="TOTAL",SUM(INDIRECT("U4:U"&amp;ROW()-1)),""))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IF(AND($A68&lt;&gt;"",$A68&lt;&gt;"TOTAL"),IF(AND([4]PREMIOS_MASTER!$AN66&lt;&gt;"",[4]PREMIOS_MASTER!$AN66&lt;&gt;0),[4]PREMIOS_MASTER!$AN66,""),IF($A68="TOTAL",SUM(INDIRECT("W4:W"&amp;ROW()-1)),""))</f>
        <v/>
      </c>
      <c r="X68" s="7" t="str">
        <f ca="1">IF(AND($A68&lt;&gt;"",$A68&lt;&gt;"TOTAL"),IF(AND([4]PREMIOS_MASTER!$AP66&lt;&gt;"",[4]PREMIOS_MASTER!$AP66&lt;&gt;0),[4]PREMIOS_MASTER!$AP66,""),IF($A68="TOTAL",SUM(INDIRECT("X4:X"&amp;ROW()-1)),""))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IF(AND($A68&lt;&gt;"",$A68&lt;&gt;"TOTAL"),IF(AND([4]PREMIOS_MASTER!$AS66&lt;&gt;"",[4]PREMIOS_MASTER!$AS66&lt;&gt;0),[4]PREMIOS_MASTER!$AS66,""),IF($A68="TOTAL",SUM(INDIRECT("Z4:Z"&amp;ROW()-1)),""))</f>
        <v/>
      </c>
      <c r="AA68" s="7" t="str">
        <f ca="1">IF(AND($A68&lt;&gt;"",$A68&lt;&gt;"TOTAL"),IF(AND([4]PREMIOS_MASTER!$AU66&lt;&gt;"",[4]PREMIOS_MASTER!$AU66&lt;&gt;0),[4]PREMIOS_MASTER!$AU66,""),IF($A68="TOTAL",SUM(INDIRECT("AA4:AA"&amp;ROW()-1)),""))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IF(AND($A68&lt;&gt;"",$A68&lt;&gt;"TOTAL"),IF(AND([4]PREMIOS_MASTER!$AX66&lt;&gt;"",[4]PREMIOS_MASTER!$AX66&lt;&gt;0),[4]PREMIOS_MASTER!$AX66,""),IF($A68="TOTAL",SUM(INDIRECT("AC4:AC"&amp;ROW()-1)),""))</f>
        <v/>
      </c>
      <c r="AD68" s="7" t="str">
        <f ca="1">IF(AND($A68&lt;&gt;"",$A68&lt;&gt;"TOTAL"),IF(AND([4]PREMIOS_MASTER!$AZ66&lt;&gt;"",[4]PREMIOS_MASTER!$AZ66&lt;&gt;0),[4]PREMIOS_MASTER!$AZ66,""),IF($A68="TOTAL",SUM(INDIRECT("AD4:AD"&amp;ROW()-1)),""))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IF(AND($A68&lt;&gt;"",$A68&lt;&gt;"TOTAL"),IF(AND([4]PREMIOS_MASTER!$BC66&lt;&gt;"",[4]PREMIOS_MASTER!$BC66&lt;&gt;0),[4]PREMIOS_MASTER!$BC66,""),IF($A68="TOTAL",SUM(INDIRECT("AF4:AF"&amp;ROW()-1)),""))</f>
        <v/>
      </c>
      <c r="AG68" s="7" t="str">
        <f ca="1">IF(AND($A68&lt;&gt;"",$A68&lt;&gt;"TOTAL"),IF(AND([4]PREMIOS_MASTER!$BE66&lt;&gt;"",[4]PREMIOS_MASTER!$BE66&lt;&gt;0),[4]PREMIOS_MASTER!$BE66,""),IF($A68="TOTAL",SUM(INDIRECT("AG4:AG"&amp;ROW()-1)),""))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IF(AND($A68&lt;&gt;"",$A68&lt;&gt;"TOTAL"),IF(AND([4]PREMIOS_MASTER!$BH66&lt;&gt;"",[4]PREMIOS_MASTER!$BH66&lt;&gt;0),[4]PREMIOS_MASTER!$BH66,""),IF($A68="TOTAL",SUM(INDIRECT("AI4:AI"&amp;ROW()-1)),""))</f>
        <v/>
      </c>
      <c r="AJ68" s="7" t="str">
        <f ca="1">IF(AND($A68&lt;&gt;"",$A68&lt;&gt;"TOTAL"),IF(AND([4]PREMIOS_MASTER!$BJ66&lt;&gt;"",[4]PREMIOS_MASTER!$BJ66&lt;&gt;0),[4]PREMIOS_MASTER!$BJ66,""),IF($A68="TOTAL",SUM(INDIRECT("AJ4:AJ"&amp;ROW()-1)),""))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IF(AND($A68&lt;&gt;"",$A68&lt;&gt;"TOTAL"),IF(AND([4]PREMIOS_MASTER!$BM66&lt;&gt;"",[4]PREMIOS_MASTER!$BM66&lt;&gt;0),[4]PREMIOS_MASTER!$BM66,""),IF($A68="TOTAL",SUM(INDIRECT("AL4:AL"&amp;ROW()-1)),""))</f>
        <v/>
      </c>
      <c r="AM68" s="7" t="str">
        <f ca="1">IF(AND($A68&lt;&gt;"",$A68&lt;&gt;"TOTAL"),IF(AND([4]PREMIOS_MASTER!$BO66&lt;&gt;"",[4]PREMIOS_MASTER!$BO66&lt;&gt;0),[4]PREMIOS_MASTER!$BO66,""),IF($A68="TOTAL",SUM(INDIRECT("AM4:AM"&amp;ROW()-1)),""))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IF(AND($A68&lt;&gt;"",$A68&lt;&gt;"TOTAL"),IF(AND([4]PREMIOS_MASTER!$BR66&lt;&gt;"",[4]PREMIOS_MASTER!$BR66&lt;&gt;0),[4]PREMIOS_MASTER!$BR66,""),IF($A68="TOTAL",SUM(INDIRECT("AO4:AO"&amp;ROW()-1)),""))</f>
        <v/>
      </c>
      <c r="AP68" s="7" t="str">
        <f ca="1">IF(AND($A68&lt;&gt;"",$A68&lt;&gt;"TOTAL"),IF(AND([4]PREMIOS_MASTER!$BT66&lt;&gt;"",[4]PREMIOS_MASTER!$BT66&lt;&gt;0),[4]PREMIOS_MASTER!$BT66,""),IF($A68="TOTAL",SUM(INDIRECT("AP4:AP"&amp;ROW()-1)),""))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IF(AND($A68&lt;&gt;"",$A68&lt;&gt;"TOTAL"),IF(AND([4]PREMIOS_MASTER!$BW66&lt;&gt;"",[4]PREMIOS_MASTER!$BW66&lt;&gt;0),[4]PREMIOS_MASTER!$BW66,""),IF($A68="TOTAL",SUM(INDIRECT("AR4:AR"&amp;ROW()-1)),""))</f>
        <v/>
      </c>
      <c r="AS68" s="7" t="str">
        <f ca="1">IF(AND($A68&lt;&gt;"",$A68&lt;&gt;"TOTAL"),IF(AND([4]PREMIOS_MASTER!$BY66&lt;&gt;"",[4]PREMIOS_MASTER!$BY66&lt;&gt;0),[4]PREMIOS_MASTER!$BY66,""),IF($A68="TOTAL",SUM(INDIRECT("AS4:AS"&amp;ROW()-1)),""))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IF(AND($A68&lt;&gt;"",$A68&lt;&gt;"TOTAL"),IF(AND([4]PREMIOS_MASTER!$CB66&lt;&gt;"",[4]PREMIOS_MASTER!$CB66&lt;&gt;0),[4]PREMIOS_MASTER!$CB66,""),IF($A68="TOTAL",SUM(INDIRECT("AU4:AU"&amp;ROW()-1)),""))</f>
        <v/>
      </c>
      <c r="AV68" s="7" t="str">
        <f ca="1">IF(AND($A68&lt;&gt;"",$A68&lt;&gt;"TOTAL"),IF(AND([4]PREMIOS_MASTER!$CD66&lt;&gt;"",[4]PREMIOS_MASTER!$CD66&lt;&gt;0),[4]PREMIOS_MASTER!$CD66,""),IF($A68="TOTAL",SUM(INDIRECT("AV4:AV"&amp;ROW()-1)),""))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IF(AND($A68&lt;&gt;"",$A68&lt;&gt;"TOTAL"),IF(AND([4]PREMIOS_MASTER!$CG66&lt;&gt;"",[4]PREMIOS_MASTER!$CG66&lt;&gt;0),[4]PREMIOS_MASTER!$CG66,""),IF($A68="TOTAL",SUM(INDIRECT("AX4:AX"&amp;ROW()-1)),""))</f>
        <v/>
      </c>
      <c r="AY68" s="7" t="str">
        <f ca="1">IF(AND($A68&lt;&gt;"",$A68&lt;&gt;"TOTAL"),IF(AND([4]PREMIOS_MASTER!$CI66&lt;&gt;"",[4]PREMIOS_MASTER!$CI66&lt;&gt;0),[4]PREMIOS_MASTER!$CI66,""),IF($A68="TOTAL",SUM(INDIRECT("AY4:AY"&amp;ROW()-1)),""))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IF(AND($A68&lt;&gt;"",$A68&lt;&gt;"TOTAL"),IF(AND([4]PREMIOS_MASTER!$CL66&lt;&gt;"",[4]PREMIOS_MASTER!$CL66&lt;&gt;0),[4]PREMIOS_MASTER!$CL66,""),IF($A68="TOTAL",SUM(INDIRECT("BA4:BA"&amp;ROW()-1)),""))</f>
        <v/>
      </c>
      <c r="BB68" s="7" t="str">
        <f ca="1">IF(AND($A68&lt;&gt;"",$A68&lt;&gt;"TOTAL"),IF(AND([4]PREMIOS_MASTER!$CN66&lt;&gt;"",[4]PREMIOS_MASTER!$CN66&lt;&gt;0),[4]PREMIOS_MASTER!$CN66,""),IF($A68="TOTAL",SUM(INDIRECT("BB4:BB"&amp;ROW()-1)),""))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IF(AND($A68&lt;&gt;"",$A68&lt;&gt;"TOTAL"),IF(AND([4]PREMIOS_MASTER!$CQ66&lt;&gt;"",[4]PREMIOS_MASTER!$CQ66&lt;&gt;0),[4]PREMIOS_MASTER!$CQ66,""),IF($A68="TOTAL",SUM(INDIRECT("BD4:BD"&amp;ROW()-1)),""))</f>
        <v/>
      </c>
      <c r="BE68" s="7" t="str">
        <f ca="1">IF(AND($A68&lt;&gt;"",$A68&lt;&gt;"TOTAL"),IF(AND([4]PREMIOS_MASTER!$CS66&lt;&gt;"",[4]PREMIOS_MASTER!$CS66&lt;&gt;0),[4]PREMIOS_MASTER!$CS66,""),IF($A68="TOTAL",SUM(INDIRECT("BE4:BE"&amp;ROW()-1)),""))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IF([4]PREMIOS_MASTER!$D67&lt;&gt;"",[4]PREMIOS_MASTER!$D67,IF(AND([4]PREMIOS_MASTER!$D67="",[4]PREMIOS_MASTER!$D68="",[4]PREMIOS_MASTER!$D66=""),"","TOTAL"))</f>
        <v/>
      </c>
      <c r="B69" s="7" t="str">
        <f ca="1">IF(AND($A69&lt;&gt;"",$A69&lt;&gt;"TOTAL"),IF(AND([4]PREMIOS_MASTER!$E67&lt;&gt;"",[4]PREMIOS_MASTER!$E67&lt;&gt;0),[4]PREMIOS_MASTER!$E67,""),IF($A69="TOTAL",SUM(INDIRECT("B4:B"&amp;ROW()-1)),""))</f>
        <v/>
      </c>
      <c r="C69" s="7" t="str">
        <f ca="1">IF(AND($A69&lt;&gt;"",$A69&lt;&gt;"TOTAL"),IF(AND([4]PREMIOS_MASTER!$G67&lt;&gt;"",[4]PREMIOS_MASTER!$G67&lt;&gt;0),[4]PREMIOS_MASTER!$G67,""),IF($A69="TOTAL",SUM(INDIRECT("C4:C"&amp;ROW()-1)),""))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IF(AND($A69&lt;&gt;"",$A69&lt;&gt;"TOTAL"),IF(AND([4]PREMIOS_MASTER!$J67&lt;&gt;"",[4]PREMIOS_MASTER!$J67&lt;&gt;0),[4]PREMIOS_MASTER!$J67,""),IF($A69="TOTAL",SUM(INDIRECT("E4:E"&amp;ROW()-1)),""))</f>
        <v/>
      </c>
      <c r="F69" s="7" t="str">
        <f ca="1">IF(AND($A69&lt;&gt;"",$A69&lt;&gt;"TOTAL"),IF(AND([4]PREMIOS_MASTER!$L67&lt;&gt;"",[4]PREMIOS_MASTER!$L67&lt;&gt;0),[4]PREMIOS_MASTER!$L67,""),IF($A69="TOTAL",SUM(INDIRECT("F4:F"&amp;ROW()-1)),""))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IF(AND($A69&lt;&gt;"",$A69&lt;&gt;"TOTAL"),IF(AND([4]PREMIOS_MASTER!$O67&lt;&gt;"",[4]PREMIOS_MASTER!$O67&lt;&gt;0),[4]PREMIOS_MASTER!$O67,""),IF($A69="TOTAL",SUM(INDIRECT("H4:H"&amp;ROW()-1)),""))</f>
        <v/>
      </c>
      <c r="I69" s="7" t="str">
        <f ca="1">IF(AND($A69&lt;&gt;"",$A69&lt;&gt;"TOTAL"),IF(AND([4]PREMIOS_MASTER!$Q67&lt;&gt;"",[4]PREMIOS_MASTER!$Q67&lt;&gt;0),[4]PREMIOS_MASTER!$Q67,""),IF($A69="TOTAL",SUM(INDIRECT("I4:I"&amp;ROW()-1)),""))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IF(AND($A69&lt;&gt;"",$A69&lt;&gt;"TOTAL"),IF(AND([4]PREMIOS_MASTER!$T67&lt;&gt;"",[4]PREMIOS_MASTER!$T67&lt;&gt;0),[4]PREMIOS_MASTER!$T67,""),IF($A69="TOTAL",SUM(INDIRECT("K4:K"&amp;ROW()-1)),""))</f>
        <v/>
      </c>
      <c r="L69" s="7" t="str">
        <f ca="1">IF(AND($A69&lt;&gt;"",$A69&lt;&gt;"TOTAL"),IF(AND([4]PREMIOS_MASTER!$V67&lt;&gt;"",[4]PREMIOS_MASTER!$V67&lt;&gt;0),[4]PREMIOS_MASTER!$V67,""),IF($A69="TOTAL",SUM(INDIRECT("L4:L"&amp;ROW()-1)),""))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IF(AND($A69&lt;&gt;"",$A69&lt;&gt;"TOTAL"),IF(AND([4]PREMIOS_MASTER!$Y67&lt;&gt;"",[4]PREMIOS_MASTER!$Y67&lt;&gt;0),[4]PREMIOS_MASTER!$Y67,""),IF($A69="TOTAL",SUM(INDIRECT("N4:N"&amp;ROW()-1)),""))</f>
        <v/>
      </c>
      <c r="O69" s="7" t="str">
        <f ca="1">IF(AND($A69&lt;&gt;"",$A69&lt;&gt;"TOTAL"),IF(AND([4]PREMIOS_MASTER!$AA67&lt;&gt;"",[4]PREMIOS_MASTER!$AA67&lt;&gt;0),[4]PREMIOS_MASTER!$AA67,""),IF($A69="TOTAL",SUM(INDIRECT("O4:O"&amp;ROW()-1)),""))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IF(AND($A69&lt;&gt;"",$A69&lt;&gt;"TOTAL"),IF(AND([4]PREMIOS_MASTER!$AD67&lt;&gt;"",[4]PREMIOS_MASTER!$AD67&lt;&gt;0),[4]PREMIOS_MASTER!$AD67,""),IF($A69="TOTAL",SUM(INDIRECT("Q4:Q"&amp;ROW()-1)),""))</f>
        <v/>
      </c>
      <c r="R69" s="7" t="str">
        <f ca="1">IF(AND($A69&lt;&gt;"",$A69&lt;&gt;"TOTAL"),IF(AND([4]PREMIOS_MASTER!$AF67&lt;&gt;"",[4]PREMIOS_MASTER!$AF67&lt;&gt;0),[4]PREMIOS_MASTER!$AF67,""),IF($A69="TOTAL",SUM(INDIRECT("R4:R"&amp;ROW()-1)),""))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IF(AND($A69&lt;&gt;"",$A69&lt;&gt;"TOTAL"),IF(AND([4]PREMIOS_MASTER!$AI67&lt;&gt;"",[4]PREMIOS_MASTER!$AI67&lt;&gt;0),[4]PREMIOS_MASTER!$AI67,""),IF($A69="TOTAL",SUM(INDIRECT("T4:T"&amp;ROW()-1)),""))</f>
        <v/>
      </c>
      <c r="U69" s="7" t="str">
        <f ca="1">IF(AND($A69&lt;&gt;"",$A69&lt;&gt;"TOTAL"),IF(AND([4]PREMIOS_MASTER!$AK67&lt;&gt;"",[4]PREMIOS_MASTER!$AK67&lt;&gt;0),[4]PREMIOS_MASTER!$AK67,""),IF($A69="TOTAL",SUM(INDIRECT("U4:U"&amp;ROW()-1)),""))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IF(AND($A69&lt;&gt;"",$A69&lt;&gt;"TOTAL"),IF(AND([4]PREMIOS_MASTER!$AN67&lt;&gt;"",[4]PREMIOS_MASTER!$AN67&lt;&gt;0),[4]PREMIOS_MASTER!$AN67,""),IF($A69="TOTAL",SUM(INDIRECT("W4:W"&amp;ROW()-1)),""))</f>
        <v/>
      </c>
      <c r="X69" s="7" t="str">
        <f ca="1">IF(AND($A69&lt;&gt;"",$A69&lt;&gt;"TOTAL"),IF(AND([4]PREMIOS_MASTER!$AP67&lt;&gt;"",[4]PREMIOS_MASTER!$AP67&lt;&gt;0),[4]PREMIOS_MASTER!$AP67,""),IF($A69="TOTAL",SUM(INDIRECT("X4:X"&amp;ROW()-1)),""))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IF(AND($A69&lt;&gt;"",$A69&lt;&gt;"TOTAL"),IF(AND([4]PREMIOS_MASTER!$AS67&lt;&gt;"",[4]PREMIOS_MASTER!$AS67&lt;&gt;0),[4]PREMIOS_MASTER!$AS67,""),IF($A69="TOTAL",SUM(INDIRECT("Z4:Z"&amp;ROW()-1)),""))</f>
        <v/>
      </c>
      <c r="AA69" s="7" t="str">
        <f ca="1">IF(AND($A69&lt;&gt;"",$A69&lt;&gt;"TOTAL"),IF(AND([4]PREMIOS_MASTER!$AU67&lt;&gt;"",[4]PREMIOS_MASTER!$AU67&lt;&gt;0),[4]PREMIOS_MASTER!$AU67,""),IF($A69="TOTAL",SUM(INDIRECT("AA4:AA"&amp;ROW()-1)),""))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IF(AND($A69&lt;&gt;"",$A69&lt;&gt;"TOTAL"),IF(AND([4]PREMIOS_MASTER!$AX67&lt;&gt;"",[4]PREMIOS_MASTER!$AX67&lt;&gt;0),[4]PREMIOS_MASTER!$AX67,""),IF($A69="TOTAL",SUM(INDIRECT("AC4:AC"&amp;ROW()-1)),""))</f>
        <v/>
      </c>
      <c r="AD69" s="7" t="str">
        <f ca="1">IF(AND($A69&lt;&gt;"",$A69&lt;&gt;"TOTAL"),IF(AND([4]PREMIOS_MASTER!$AZ67&lt;&gt;"",[4]PREMIOS_MASTER!$AZ67&lt;&gt;0),[4]PREMIOS_MASTER!$AZ67,""),IF($A69="TOTAL",SUM(INDIRECT("AD4:AD"&amp;ROW()-1)),""))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IF(AND($A69&lt;&gt;"",$A69&lt;&gt;"TOTAL"),IF(AND([4]PREMIOS_MASTER!$BC67&lt;&gt;"",[4]PREMIOS_MASTER!$BC67&lt;&gt;0),[4]PREMIOS_MASTER!$BC67,""),IF($A69="TOTAL",SUM(INDIRECT("AF4:AF"&amp;ROW()-1)),""))</f>
        <v/>
      </c>
      <c r="AG69" s="7" t="str">
        <f ca="1">IF(AND($A69&lt;&gt;"",$A69&lt;&gt;"TOTAL"),IF(AND([4]PREMIOS_MASTER!$BE67&lt;&gt;"",[4]PREMIOS_MASTER!$BE67&lt;&gt;0),[4]PREMIOS_MASTER!$BE67,""),IF($A69="TOTAL",SUM(INDIRECT("AG4:AG"&amp;ROW()-1)),""))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IF(AND($A69&lt;&gt;"",$A69&lt;&gt;"TOTAL"),IF(AND([4]PREMIOS_MASTER!$BH67&lt;&gt;"",[4]PREMIOS_MASTER!$BH67&lt;&gt;0),[4]PREMIOS_MASTER!$BH67,""),IF($A69="TOTAL",SUM(INDIRECT("AI4:AI"&amp;ROW()-1)),""))</f>
        <v/>
      </c>
      <c r="AJ69" s="7" t="str">
        <f ca="1">IF(AND($A69&lt;&gt;"",$A69&lt;&gt;"TOTAL"),IF(AND([4]PREMIOS_MASTER!$BJ67&lt;&gt;"",[4]PREMIOS_MASTER!$BJ67&lt;&gt;0),[4]PREMIOS_MASTER!$BJ67,""),IF($A69="TOTAL",SUM(INDIRECT("AJ4:AJ"&amp;ROW()-1)),""))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IF(AND($A69&lt;&gt;"",$A69&lt;&gt;"TOTAL"),IF(AND([4]PREMIOS_MASTER!$BM67&lt;&gt;"",[4]PREMIOS_MASTER!$BM67&lt;&gt;0),[4]PREMIOS_MASTER!$BM67,""),IF($A69="TOTAL",SUM(INDIRECT("AL4:AL"&amp;ROW()-1)),""))</f>
        <v/>
      </c>
      <c r="AM69" s="7" t="str">
        <f ca="1">IF(AND($A69&lt;&gt;"",$A69&lt;&gt;"TOTAL"),IF(AND([4]PREMIOS_MASTER!$BO67&lt;&gt;"",[4]PREMIOS_MASTER!$BO67&lt;&gt;0),[4]PREMIOS_MASTER!$BO67,""),IF($A69="TOTAL",SUM(INDIRECT("AM4:AM"&amp;ROW()-1)),""))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IF(AND($A69&lt;&gt;"",$A69&lt;&gt;"TOTAL"),IF(AND([4]PREMIOS_MASTER!$BR67&lt;&gt;"",[4]PREMIOS_MASTER!$BR67&lt;&gt;0),[4]PREMIOS_MASTER!$BR67,""),IF($A69="TOTAL",SUM(INDIRECT("AO4:AO"&amp;ROW()-1)),""))</f>
        <v/>
      </c>
      <c r="AP69" s="7" t="str">
        <f ca="1">IF(AND($A69&lt;&gt;"",$A69&lt;&gt;"TOTAL"),IF(AND([4]PREMIOS_MASTER!$BT67&lt;&gt;"",[4]PREMIOS_MASTER!$BT67&lt;&gt;0),[4]PREMIOS_MASTER!$BT67,""),IF($A69="TOTAL",SUM(INDIRECT("AP4:AP"&amp;ROW()-1)),""))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IF(AND($A69&lt;&gt;"",$A69&lt;&gt;"TOTAL"),IF(AND([4]PREMIOS_MASTER!$BW67&lt;&gt;"",[4]PREMIOS_MASTER!$BW67&lt;&gt;0),[4]PREMIOS_MASTER!$BW67,""),IF($A69="TOTAL",SUM(INDIRECT("AR4:AR"&amp;ROW()-1)),""))</f>
        <v/>
      </c>
      <c r="AS69" s="7" t="str">
        <f ca="1">IF(AND($A69&lt;&gt;"",$A69&lt;&gt;"TOTAL"),IF(AND([4]PREMIOS_MASTER!$BY67&lt;&gt;"",[4]PREMIOS_MASTER!$BY67&lt;&gt;0),[4]PREMIOS_MASTER!$BY67,""),IF($A69="TOTAL",SUM(INDIRECT("AS4:AS"&amp;ROW()-1)),""))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IF(AND($A69&lt;&gt;"",$A69&lt;&gt;"TOTAL"),IF(AND([4]PREMIOS_MASTER!$CB67&lt;&gt;"",[4]PREMIOS_MASTER!$CB67&lt;&gt;0),[4]PREMIOS_MASTER!$CB67,""),IF($A69="TOTAL",SUM(INDIRECT("AU4:AU"&amp;ROW()-1)),""))</f>
        <v/>
      </c>
      <c r="AV69" s="7" t="str">
        <f ca="1">IF(AND($A69&lt;&gt;"",$A69&lt;&gt;"TOTAL"),IF(AND([4]PREMIOS_MASTER!$CD67&lt;&gt;"",[4]PREMIOS_MASTER!$CD67&lt;&gt;0),[4]PREMIOS_MASTER!$CD67,""),IF($A69="TOTAL",SUM(INDIRECT("AV4:AV"&amp;ROW()-1)),""))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IF(AND($A69&lt;&gt;"",$A69&lt;&gt;"TOTAL"),IF(AND([4]PREMIOS_MASTER!$CG67&lt;&gt;"",[4]PREMIOS_MASTER!$CG67&lt;&gt;0),[4]PREMIOS_MASTER!$CG67,""),IF($A69="TOTAL",SUM(INDIRECT("AX4:AX"&amp;ROW()-1)),""))</f>
        <v/>
      </c>
      <c r="AY69" s="7" t="str">
        <f ca="1">IF(AND($A69&lt;&gt;"",$A69&lt;&gt;"TOTAL"),IF(AND([4]PREMIOS_MASTER!$CI67&lt;&gt;"",[4]PREMIOS_MASTER!$CI67&lt;&gt;0),[4]PREMIOS_MASTER!$CI67,""),IF($A69="TOTAL",SUM(INDIRECT("AY4:AY"&amp;ROW()-1)),""))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IF(AND($A69&lt;&gt;"",$A69&lt;&gt;"TOTAL"),IF(AND([4]PREMIOS_MASTER!$CL67&lt;&gt;"",[4]PREMIOS_MASTER!$CL67&lt;&gt;0),[4]PREMIOS_MASTER!$CL67,""),IF($A69="TOTAL",SUM(INDIRECT("BA4:BA"&amp;ROW()-1)),""))</f>
        <v/>
      </c>
      <c r="BB69" s="7" t="str">
        <f ca="1">IF(AND($A69&lt;&gt;"",$A69&lt;&gt;"TOTAL"),IF(AND([4]PREMIOS_MASTER!$CN67&lt;&gt;"",[4]PREMIOS_MASTER!$CN67&lt;&gt;0),[4]PREMIOS_MASTER!$CN67,""),IF($A69="TOTAL",SUM(INDIRECT("BB4:BB"&amp;ROW()-1)),""))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IF(AND($A69&lt;&gt;"",$A69&lt;&gt;"TOTAL"),IF(AND([4]PREMIOS_MASTER!$CQ67&lt;&gt;"",[4]PREMIOS_MASTER!$CQ67&lt;&gt;0),[4]PREMIOS_MASTER!$CQ67,""),IF($A69="TOTAL",SUM(INDIRECT("BD4:BD"&amp;ROW()-1)),""))</f>
        <v/>
      </c>
      <c r="BE69" s="7" t="str">
        <f ca="1">IF(AND($A69&lt;&gt;"",$A69&lt;&gt;"TOTAL"),IF(AND([4]PREMIOS_MASTER!$CS67&lt;&gt;"",[4]PREMIOS_MASTER!$CS67&lt;&gt;0),[4]PREMIOS_MASTER!$CS67,""),IF($A69="TOTAL",SUM(INDIRECT("BE4:BE"&amp;ROW()-1)),""))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IF([4]PREMIOS_MASTER!$D68&lt;&gt;"",[4]PREMIOS_MASTER!$D68,IF(AND([4]PREMIOS_MASTER!$D68="",[4]PREMIOS_MASTER!$D69="",[4]PREMIOS_MASTER!$D67=""),"","TOTAL"))</f>
        <v/>
      </c>
      <c r="B70" s="7" t="str">
        <f ca="1">IF(AND($A70&lt;&gt;"",$A70&lt;&gt;"TOTAL"),IF(AND([4]PREMIOS_MASTER!$E68&lt;&gt;"",[4]PREMIOS_MASTER!$E68&lt;&gt;0),[4]PREMIOS_MASTER!$E68,""),IF($A70="TOTAL",SUM(INDIRECT("B4:B"&amp;ROW()-1)),""))</f>
        <v/>
      </c>
      <c r="C70" s="7" t="str">
        <f ca="1">IF(AND($A70&lt;&gt;"",$A70&lt;&gt;"TOTAL"),IF(AND([4]PREMIOS_MASTER!$G68&lt;&gt;"",[4]PREMIOS_MASTER!$G68&lt;&gt;0),[4]PREMIOS_MASTER!$G68,""),IF($A70="TOTAL",SUM(INDIRECT("C4:C"&amp;ROW()-1)),""))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IF(AND($A70&lt;&gt;"",$A70&lt;&gt;"TOTAL"),IF(AND([4]PREMIOS_MASTER!$J68&lt;&gt;"",[4]PREMIOS_MASTER!$J68&lt;&gt;0),[4]PREMIOS_MASTER!$J68,""),IF($A70="TOTAL",SUM(INDIRECT("E4:E"&amp;ROW()-1)),""))</f>
        <v/>
      </c>
      <c r="F70" s="7" t="str">
        <f ca="1">IF(AND($A70&lt;&gt;"",$A70&lt;&gt;"TOTAL"),IF(AND([4]PREMIOS_MASTER!$L68&lt;&gt;"",[4]PREMIOS_MASTER!$L68&lt;&gt;0),[4]PREMIOS_MASTER!$L68,""),IF($A70="TOTAL",SUM(INDIRECT("F4:F"&amp;ROW()-1)),""))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IF(AND($A70&lt;&gt;"",$A70&lt;&gt;"TOTAL"),IF(AND([4]PREMIOS_MASTER!$O68&lt;&gt;"",[4]PREMIOS_MASTER!$O68&lt;&gt;0),[4]PREMIOS_MASTER!$O68,""),IF($A70="TOTAL",SUM(INDIRECT("H4:H"&amp;ROW()-1)),""))</f>
        <v/>
      </c>
      <c r="I70" s="7" t="str">
        <f ca="1">IF(AND($A70&lt;&gt;"",$A70&lt;&gt;"TOTAL"),IF(AND([4]PREMIOS_MASTER!$Q68&lt;&gt;"",[4]PREMIOS_MASTER!$Q68&lt;&gt;0),[4]PREMIOS_MASTER!$Q68,""),IF($A70="TOTAL",SUM(INDIRECT("I4:I"&amp;ROW()-1)),""))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IF(AND($A70&lt;&gt;"",$A70&lt;&gt;"TOTAL"),IF(AND([4]PREMIOS_MASTER!$T68&lt;&gt;"",[4]PREMIOS_MASTER!$T68&lt;&gt;0),[4]PREMIOS_MASTER!$T68,""),IF($A70="TOTAL",SUM(INDIRECT("K4:K"&amp;ROW()-1)),""))</f>
        <v/>
      </c>
      <c r="L70" s="7" t="str">
        <f ca="1">IF(AND($A70&lt;&gt;"",$A70&lt;&gt;"TOTAL"),IF(AND([4]PREMIOS_MASTER!$V68&lt;&gt;"",[4]PREMIOS_MASTER!$V68&lt;&gt;0),[4]PREMIOS_MASTER!$V68,""),IF($A70="TOTAL",SUM(INDIRECT("L4:L"&amp;ROW()-1)),""))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IF(AND($A70&lt;&gt;"",$A70&lt;&gt;"TOTAL"),IF(AND([4]PREMIOS_MASTER!$Y68&lt;&gt;"",[4]PREMIOS_MASTER!$Y68&lt;&gt;0),[4]PREMIOS_MASTER!$Y68,""),IF($A70="TOTAL",SUM(INDIRECT("N4:N"&amp;ROW()-1)),""))</f>
        <v/>
      </c>
      <c r="O70" s="7" t="str">
        <f ca="1">IF(AND($A70&lt;&gt;"",$A70&lt;&gt;"TOTAL"),IF(AND([4]PREMIOS_MASTER!$AA68&lt;&gt;"",[4]PREMIOS_MASTER!$AA68&lt;&gt;0),[4]PREMIOS_MASTER!$AA68,""),IF($A70="TOTAL",SUM(INDIRECT("O4:O"&amp;ROW()-1)),""))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IF(AND($A70&lt;&gt;"",$A70&lt;&gt;"TOTAL"),IF(AND([4]PREMIOS_MASTER!$AD68&lt;&gt;"",[4]PREMIOS_MASTER!$AD68&lt;&gt;0),[4]PREMIOS_MASTER!$AD68,""),IF($A70="TOTAL",SUM(INDIRECT("Q4:Q"&amp;ROW()-1)),""))</f>
        <v/>
      </c>
      <c r="R70" s="7" t="str">
        <f ca="1">IF(AND($A70&lt;&gt;"",$A70&lt;&gt;"TOTAL"),IF(AND([4]PREMIOS_MASTER!$AF68&lt;&gt;"",[4]PREMIOS_MASTER!$AF68&lt;&gt;0),[4]PREMIOS_MASTER!$AF68,""),IF($A70="TOTAL",SUM(INDIRECT("R4:R"&amp;ROW()-1)),""))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IF(AND($A70&lt;&gt;"",$A70&lt;&gt;"TOTAL"),IF(AND([4]PREMIOS_MASTER!$AI68&lt;&gt;"",[4]PREMIOS_MASTER!$AI68&lt;&gt;0),[4]PREMIOS_MASTER!$AI68,""),IF($A70="TOTAL",SUM(INDIRECT("T4:T"&amp;ROW()-1)),""))</f>
        <v/>
      </c>
      <c r="U70" s="7" t="str">
        <f ca="1">IF(AND($A70&lt;&gt;"",$A70&lt;&gt;"TOTAL"),IF(AND([4]PREMIOS_MASTER!$AK68&lt;&gt;"",[4]PREMIOS_MASTER!$AK68&lt;&gt;0),[4]PREMIOS_MASTER!$AK68,""),IF($A70="TOTAL",SUM(INDIRECT("U4:U"&amp;ROW()-1)),""))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IF(AND($A70&lt;&gt;"",$A70&lt;&gt;"TOTAL"),IF(AND([4]PREMIOS_MASTER!$AN68&lt;&gt;"",[4]PREMIOS_MASTER!$AN68&lt;&gt;0),[4]PREMIOS_MASTER!$AN68,""),IF($A70="TOTAL",SUM(INDIRECT("W4:W"&amp;ROW()-1)),""))</f>
        <v/>
      </c>
      <c r="X70" s="7" t="str">
        <f ca="1">IF(AND($A70&lt;&gt;"",$A70&lt;&gt;"TOTAL"),IF(AND([4]PREMIOS_MASTER!$AP68&lt;&gt;"",[4]PREMIOS_MASTER!$AP68&lt;&gt;0),[4]PREMIOS_MASTER!$AP68,""),IF($A70="TOTAL",SUM(INDIRECT("X4:X"&amp;ROW()-1)),""))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IF(AND($A70&lt;&gt;"",$A70&lt;&gt;"TOTAL"),IF(AND([4]PREMIOS_MASTER!$AS68&lt;&gt;"",[4]PREMIOS_MASTER!$AS68&lt;&gt;0),[4]PREMIOS_MASTER!$AS68,""),IF($A70="TOTAL",SUM(INDIRECT("Z4:Z"&amp;ROW()-1)),""))</f>
        <v/>
      </c>
      <c r="AA70" s="7" t="str">
        <f ca="1">IF(AND($A70&lt;&gt;"",$A70&lt;&gt;"TOTAL"),IF(AND([4]PREMIOS_MASTER!$AU68&lt;&gt;"",[4]PREMIOS_MASTER!$AU68&lt;&gt;0),[4]PREMIOS_MASTER!$AU68,""),IF($A70="TOTAL",SUM(INDIRECT("AA4:AA"&amp;ROW()-1)),""))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IF(AND($A70&lt;&gt;"",$A70&lt;&gt;"TOTAL"),IF(AND([4]PREMIOS_MASTER!$AX68&lt;&gt;"",[4]PREMIOS_MASTER!$AX68&lt;&gt;0),[4]PREMIOS_MASTER!$AX68,""),IF($A70="TOTAL",SUM(INDIRECT("AC4:AC"&amp;ROW()-1)),""))</f>
        <v/>
      </c>
      <c r="AD70" s="7" t="str">
        <f ca="1">IF(AND($A70&lt;&gt;"",$A70&lt;&gt;"TOTAL"),IF(AND([4]PREMIOS_MASTER!$AZ68&lt;&gt;"",[4]PREMIOS_MASTER!$AZ68&lt;&gt;0),[4]PREMIOS_MASTER!$AZ68,""),IF($A70="TOTAL",SUM(INDIRECT("AD4:AD"&amp;ROW()-1)),""))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IF(AND($A70&lt;&gt;"",$A70&lt;&gt;"TOTAL"),IF(AND([4]PREMIOS_MASTER!$BC68&lt;&gt;"",[4]PREMIOS_MASTER!$BC68&lt;&gt;0),[4]PREMIOS_MASTER!$BC68,""),IF($A70="TOTAL",SUM(INDIRECT("AF4:AF"&amp;ROW()-1)),""))</f>
        <v/>
      </c>
      <c r="AG70" s="7" t="str">
        <f ca="1">IF(AND($A70&lt;&gt;"",$A70&lt;&gt;"TOTAL"),IF(AND([4]PREMIOS_MASTER!$BE68&lt;&gt;"",[4]PREMIOS_MASTER!$BE68&lt;&gt;0),[4]PREMIOS_MASTER!$BE68,""),IF($A70="TOTAL",SUM(INDIRECT("AG4:AG"&amp;ROW()-1)),""))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IF(AND($A70&lt;&gt;"",$A70&lt;&gt;"TOTAL"),IF(AND([4]PREMIOS_MASTER!$BH68&lt;&gt;"",[4]PREMIOS_MASTER!$BH68&lt;&gt;0),[4]PREMIOS_MASTER!$BH68,""),IF($A70="TOTAL",SUM(INDIRECT("AI4:AI"&amp;ROW()-1)),""))</f>
        <v/>
      </c>
      <c r="AJ70" s="7" t="str">
        <f ca="1">IF(AND($A70&lt;&gt;"",$A70&lt;&gt;"TOTAL"),IF(AND([4]PREMIOS_MASTER!$BJ68&lt;&gt;"",[4]PREMIOS_MASTER!$BJ68&lt;&gt;0),[4]PREMIOS_MASTER!$BJ68,""),IF($A70="TOTAL",SUM(INDIRECT("AJ4:AJ"&amp;ROW()-1)),""))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IF(AND($A70&lt;&gt;"",$A70&lt;&gt;"TOTAL"),IF(AND([4]PREMIOS_MASTER!$BM68&lt;&gt;"",[4]PREMIOS_MASTER!$BM68&lt;&gt;0),[4]PREMIOS_MASTER!$BM68,""),IF($A70="TOTAL",SUM(INDIRECT("AL4:AL"&amp;ROW()-1)),""))</f>
        <v/>
      </c>
      <c r="AM70" s="7" t="str">
        <f ca="1">IF(AND($A70&lt;&gt;"",$A70&lt;&gt;"TOTAL"),IF(AND([4]PREMIOS_MASTER!$BO68&lt;&gt;"",[4]PREMIOS_MASTER!$BO68&lt;&gt;0),[4]PREMIOS_MASTER!$BO68,""),IF($A70="TOTAL",SUM(INDIRECT("AM4:AM"&amp;ROW()-1)),""))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IF(AND($A70&lt;&gt;"",$A70&lt;&gt;"TOTAL"),IF(AND([4]PREMIOS_MASTER!$BR68&lt;&gt;"",[4]PREMIOS_MASTER!$BR68&lt;&gt;0),[4]PREMIOS_MASTER!$BR68,""),IF($A70="TOTAL",SUM(INDIRECT("AO4:AO"&amp;ROW()-1)),""))</f>
        <v/>
      </c>
      <c r="AP70" s="7" t="str">
        <f ca="1">IF(AND($A70&lt;&gt;"",$A70&lt;&gt;"TOTAL"),IF(AND([4]PREMIOS_MASTER!$BT68&lt;&gt;"",[4]PREMIOS_MASTER!$BT68&lt;&gt;0),[4]PREMIOS_MASTER!$BT68,""),IF($A70="TOTAL",SUM(INDIRECT("AP4:AP"&amp;ROW()-1)),""))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IF(AND($A70&lt;&gt;"",$A70&lt;&gt;"TOTAL"),IF(AND([4]PREMIOS_MASTER!$BW68&lt;&gt;"",[4]PREMIOS_MASTER!$BW68&lt;&gt;0),[4]PREMIOS_MASTER!$BW68,""),IF($A70="TOTAL",SUM(INDIRECT("AR4:AR"&amp;ROW()-1)),""))</f>
        <v/>
      </c>
      <c r="AS70" s="7" t="str">
        <f ca="1">IF(AND($A70&lt;&gt;"",$A70&lt;&gt;"TOTAL"),IF(AND([4]PREMIOS_MASTER!$BY68&lt;&gt;"",[4]PREMIOS_MASTER!$BY68&lt;&gt;0),[4]PREMIOS_MASTER!$BY68,""),IF($A70="TOTAL",SUM(INDIRECT("AS4:AS"&amp;ROW()-1)),""))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IF(AND($A70&lt;&gt;"",$A70&lt;&gt;"TOTAL"),IF(AND([4]PREMIOS_MASTER!$CB68&lt;&gt;"",[4]PREMIOS_MASTER!$CB68&lt;&gt;0),[4]PREMIOS_MASTER!$CB68,""),IF($A70="TOTAL",SUM(INDIRECT("AU4:AU"&amp;ROW()-1)),""))</f>
        <v/>
      </c>
      <c r="AV70" s="7" t="str">
        <f ca="1">IF(AND($A70&lt;&gt;"",$A70&lt;&gt;"TOTAL"),IF(AND([4]PREMIOS_MASTER!$CD68&lt;&gt;"",[4]PREMIOS_MASTER!$CD68&lt;&gt;0),[4]PREMIOS_MASTER!$CD68,""),IF($A70="TOTAL",SUM(INDIRECT("AV4:AV"&amp;ROW()-1)),""))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IF(AND($A70&lt;&gt;"",$A70&lt;&gt;"TOTAL"),IF(AND([4]PREMIOS_MASTER!$CG68&lt;&gt;"",[4]PREMIOS_MASTER!$CG68&lt;&gt;0),[4]PREMIOS_MASTER!$CG68,""),IF($A70="TOTAL",SUM(INDIRECT("AX4:AX"&amp;ROW()-1)),""))</f>
        <v/>
      </c>
      <c r="AY70" s="7" t="str">
        <f ca="1">IF(AND($A70&lt;&gt;"",$A70&lt;&gt;"TOTAL"),IF(AND([4]PREMIOS_MASTER!$CI68&lt;&gt;"",[4]PREMIOS_MASTER!$CI68&lt;&gt;0),[4]PREMIOS_MASTER!$CI68,""),IF($A70="TOTAL",SUM(INDIRECT("AY4:AY"&amp;ROW()-1)),""))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IF(AND($A70&lt;&gt;"",$A70&lt;&gt;"TOTAL"),IF(AND([4]PREMIOS_MASTER!$CL68&lt;&gt;"",[4]PREMIOS_MASTER!$CL68&lt;&gt;0),[4]PREMIOS_MASTER!$CL68,""),IF($A70="TOTAL",SUM(INDIRECT("BA4:BA"&amp;ROW()-1)),""))</f>
        <v/>
      </c>
      <c r="BB70" s="7" t="str">
        <f ca="1">IF(AND($A70&lt;&gt;"",$A70&lt;&gt;"TOTAL"),IF(AND([4]PREMIOS_MASTER!$CN68&lt;&gt;"",[4]PREMIOS_MASTER!$CN68&lt;&gt;0),[4]PREMIOS_MASTER!$CN68,""),IF($A70="TOTAL",SUM(INDIRECT("BB4:BB"&amp;ROW()-1)),""))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IF(AND($A70&lt;&gt;"",$A70&lt;&gt;"TOTAL"),IF(AND([4]PREMIOS_MASTER!$CQ68&lt;&gt;"",[4]PREMIOS_MASTER!$CQ68&lt;&gt;0),[4]PREMIOS_MASTER!$CQ68,""),IF($A70="TOTAL",SUM(INDIRECT("BD4:BD"&amp;ROW()-1)),""))</f>
        <v/>
      </c>
      <c r="BE70" s="7" t="str">
        <f ca="1">IF(AND($A70&lt;&gt;"",$A70&lt;&gt;"TOTAL"),IF(AND([4]PREMIOS_MASTER!$CS68&lt;&gt;"",[4]PREMIOS_MASTER!$CS68&lt;&gt;0),[4]PREMIOS_MASTER!$CS68,""),IF($A70="TOTAL",SUM(INDIRECT("BE4:BE"&amp;ROW()-1)),""))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IF([4]PREMIOS_MASTER!$D69&lt;&gt;"",[4]PREMIOS_MASTER!$D69,IF(AND([4]PREMIOS_MASTER!$D69="",[4]PREMIOS_MASTER!$D70="",[4]PREMIOS_MASTER!$D68=""),"","TOTAL"))</f>
        <v/>
      </c>
      <c r="B71" s="7" t="str">
        <f ca="1">IF(AND($A71&lt;&gt;"",$A71&lt;&gt;"TOTAL"),IF(AND([4]PREMIOS_MASTER!$E69&lt;&gt;"",[4]PREMIOS_MASTER!$E69&lt;&gt;0),[4]PREMIOS_MASTER!$E69,""),IF($A71="TOTAL",SUM(INDIRECT("B4:B"&amp;ROW()-1)),""))</f>
        <v/>
      </c>
      <c r="C71" s="7" t="str">
        <f ca="1">IF(AND($A71&lt;&gt;"",$A71&lt;&gt;"TOTAL"),IF(AND([4]PREMIOS_MASTER!$G69&lt;&gt;"",[4]PREMIOS_MASTER!$G69&lt;&gt;0),[4]PREMIOS_MASTER!$G69,""),IF($A71="TOTAL",SUM(INDIRECT("C4:C"&amp;ROW()-1)),""))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IF(AND($A71&lt;&gt;"",$A71&lt;&gt;"TOTAL"),IF(AND([4]PREMIOS_MASTER!$J69&lt;&gt;"",[4]PREMIOS_MASTER!$J69&lt;&gt;0),[4]PREMIOS_MASTER!$J69,""),IF($A71="TOTAL",SUM(INDIRECT("E4:E"&amp;ROW()-1)),""))</f>
        <v/>
      </c>
      <c r="F71" s="7" t="str">
        <f ca="1">IF(AND($A71&lt;&gt;"",$A71&lt;&gt;"TOTAL"),IF(AND([4]PREMIOS_MASTER!$L69&lt;&gt;"",[4]PREMIOS_MASTER!$L69&lt;&gt;0),[4]PREMIOS_MASTER!$L69,""),IF($A71="TOTAL",SUM(INDIRECT("F4:F"&amp;ROW()-1)),""))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IF(AND($A71&lt;&gt;"",$A71&lt;&gt;"TOTAL"),IF(AND([4]PREMIOS_MASTER!$O69&lt;&gt;"",[4]PREMIOS_MASTER!$O69&lt;&gt;0),[4]PREMIOS_MASTER!$O69,""),IF($A71="TOTAL",SUM(INDIRECT("H4:H"&amp;ROW()-1)),""))</f>
        <v/>
      </c>
      <c r="I71" s="7" t="str">
        <f ca="1">IF(AND($A71&lt;&gt;"",$A71&lt;&gt;"TOTAL"),IF(AND([4]PREMIOS_MASTER!$Q69&lt;&gt;"",[4]PREMIOS_MASTER!$Q69&lt;&gt;0),[4]PREMIOS_MASTER!$Q69,""),IF($A71="TOTAL",SUM(INDIRECT("I4:I"&amp;ROW()-1)),""))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IF(AND($A71&lt;&gt;"",$A71&lt;&gt;"TOTAL"),IF(AND([4]PREMIOS_MASTER!$T69&lt;&gt;"",[4]PREMIOS_MASTER!$T69&lt;&gt;0),[4]PREMIOS_MASTER!$T69,""),IF($A71="TOTAL",SUM(INDIRECT("K4:K"&amp;ROW()-1)),""))</f>
        <v/>
      </c>
      <c r="L71" s="7" t="str">
        <f ca="1">IF(AND($A71&lt;&gt;"",$A71&lt;&gt;"TOTAL"),IF(AND([4]PREMIOS_MASTER!$V69&lt;&gt;"",[4]PREMIOS_MASTER!$V69&lt;&gt;0),[4]PREMIOS_MASTER!$V69,""),IF($A71="TOTAL",SUM(INDIRECT("L4:L"&amp;ROW()-1)),""))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IF(AND($A71&lt;&gt;"",$A71&lt;&gt;"TOTAL"),IF(AND([4]PREMIOS_MASTER!$Y69&lt;&gt;"",[4]PREMIOS_MASTER!$Y69&lt;&gt;0),[4]PREMIOS_MASTER!$Y69,""),IF($A71="TOTAL",SUM(INDIRECT("N4:N"&amp;ROW()-1)),""))</f>
        <v/>
      </c>
      <c r="O71" s="7" t="str">
        <f ca="1">IF(AND($A71&lt;&gt;"",$A71&lt;&gt;"TOTAL"),IF(AND([4]PREMIOS_MASTER!$AA69&lt;&gt;"",[4]PREMIOS_MASTER!$AA69&lt;&gt;0),[4]PREMIOS_MASTER!$AA69,""),IF($A71="TOTAL",SUM(INDIRECT("O4:O"&amp;ROW()-1)),""))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IF(AND($A71&lt;&gt;"",$A71&lt;&gt;"TOTAL"),IF(AND([4]PREMIOS_MASTER!$AD69&lt;&gt;"",[4]PREMIOS_MASTER!$AD69&lt;&gt;0),[4]PREMIOS_MASTER!$AD69,""),IF($A71="TOTAL",SUM(INDIRECT("Q4:Q"&amp;ROW()-1)),""))</f>
        <v/>
      </c>
      <c r="R71" s="7" t="str">
        <f ca="1">IF(AND($A71&lt;&gt;"",$A71&lt;&gt;"TOTAL"),IF(AND([4]PREMIOS_MASTER!$AF69&lt;&gt;"",[4]PREMIOS_MASTER!$AF69&lt;&gt;0),[4]PREMIOS_MASTER!$AF69,""),IF($A71="TOTAL",SUM(INDIRECT("R4:R"&amp;ROW()-1)),""))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IF(AND($A71&lt;&gt;"",$A71&lt;&gt;"TOTAL"),IF(AND([4]PREMIOS_MASTER!$AI69&lt;&gt;"",[4]PREMIOS_MASTER!$AI69&lt;&gt;0),[4]PREMIOS_MASTER!$AI69,""),IF($A71="TOTAL",SUM(INDIRECT("T4:T"&amp;ROW()-1)),""))</f>
        <v/>
      </c>
      <c r="U71" s="7" t="str">
        <f ca="1">IF(AND($A71&lt;&gt;"",$A71&lt;&gt;"TOTAL"),IF(AND([4]PREMIOS_MASTER!$AK69&lt;&gt;"",[4]PREMIOS_MASTER!$AK69&lt;&gt;0),[4]PREMIOS_MASTER!$AK69,""),IF($A71="TOTAL",SUM(INDIRECT("U4:U"&amp;ROW()-1)),""))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IF(AND($A71&lt;&gt;"",$A71&lt;&gt;"TOTAL"),IF(AND([4]PREMIOS_MASTER!$AN69&lt;&gt;"",[4]PREMIOS_MASTER!$AN69&lt;&gt;0),[4]PREMIOS_MASTER!$AN69,""),IF($A71="TOTAL",SUM(INDIRECT("W4:W"&amp;ROW()-1)),""))</f>
        <v/>
      </c>
      <c r="X71" s="7" t="str">
        <f ca="1">IF(AND($A71&lt;&gt;"",$A71&lt;&gt;"TOTAL"),IF(AND([4]PREMIOS_MASTER!$AP69&lt;&gt;"",[4]PREMIOS_MASTER!$AP69&lt;&gt;0),[4]PREMIOS_MASTER!$AP69,""),IF($A71="TOTAL",SUM(INDIRECT("X4:X"&amp;ROW()-1)),""))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IF(AND($A71&lt;&gt;"",$A71&lt;&gt;"TOTAL"),IF(AND([4]PREMIOS_MASTER!$AS69&lt;&gt;"",[4]PREMIOS_MASTER!$AS69&lt;&gt;0),[4]PREMIOS_MASTER!$AS69,""),IF($A71="TOTAL",SUM(INDIRECT("Z4:Z"&amp;ROW()-1)),""))</f>
        <v/>
      </c>
      <c r="AA71" s="7" t="str">
        <f ca="1">IF(AND($A71&lt;&gt;"",$A71&lt;&gt;"TOTAL"),IF(AND([4]PREMIOS_MASTER!$AU69&lt;&gt;"",[4]PREMIOS_MASTER!$AU69&lt;&gt;0),[4]PREMIOS_MASTER!$AU69,""),IF($A71="TOTAL",SUM(INDIRECT("AA4:AA"&amp;ROW()-1)),""))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IF(AND($A71&lt;&gt;"",$A71&lt;&gt;"TOTAL"),IF(AND([4]PREMIOS_MASTER!$AX69&lt;&gt;"",[4]PREMIOS_MASTER!$AX69&lt;&gt;0),[4]PREMIOS_MASTER!$AX69,""),IF($A71="TOTAL",SUM(INDIRECT("AC4:AC"&amp;ROW()-1)),""))</f>
        <v/>
      </c>
      <c r="AD71" s="7" t="str">
        <f ca="1">IF(AND($A71&lt;&gt;"",$A71&lt;&gt;"TOTAL"),IF(AND([4]PREMIOS_MASTER!$AZ69&lt;&gt;"",[4]PREMIOS_MASTER!$AZ69&lt;&gt;0),[4]PREMIOS_MASTER!$AZ69,""),IF($A71="TOTAL",SUM(INDIRECT("AD4:AD"&amp;ROW()-1)),""))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IF(AND($A71&lt;&gt;"",$A71&lt;&gt;"TOTAL"),IF(AND([4]PREMIOS_MASTER!$BC69&lt;&gt;"",[4]PREMIOS_MASTER!$BC69&lt;&gt;0),[4]PREMIOS_MASTER!$BC69,""),IF($A71="TOTAL",SUM(INDIRECT("AF4:AF"&amp;ROW()-1)),""))</f>
        <v/>
      </c>
      <c r="AG71" s="7" t="str">
        <f ca="1">IF(AND($A71&lt;&gt;"",$A71&lt;&gt;"TOTAL"),IF(AND([4]PREMIOS_MASTER!$BE69&lt;&gt;"",[4]PREMIOS_MASTER!$BE69&lt;&gt;0),[4]PREMIOS_MASTER!$BE69,""),IF($A71="TOTAL",SUM(INDIRECT("AG4:AG"&amp;ROW()-1)),""))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IF(AND($A71&lt;&gt;"",$A71&lt;&gt;"TOTAL"),IF(AND([4]PREMIOS_MASTER!$BH69&lt;&gt;"",[4]PREMIOS_MASTER!$BH69&lt;&gt;0),[4]PREMIOS_MASTER!$BH69,""),IF($A71="TOTAL",SUM(INDIRECT("AI4:AI"&amp;ROW()-1)),""))</f>
        <v/>
      </c>
      <c r="AJ71" s="7" t="str">
        <f ca="1">IF(AND($A71&lt;&gt;"",$A71&lt;&gt;"TOTAL"),IF(AND([4]PREMIOS_MASTER!$BJ69&lt;&gt;"",[4]PREMIOS_MASTER!$BJ69&lt;&gt;0),[4]PREMIOS_MASTER!$BJ69,""),IF($A71="TOTAL",SUM(INDIRECT("AJ4:AJ"&amp;ROW()-1)),""))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IF(AND($A71&lt;&gt;"",$A71&lt;&gt;"TOTAL"),IF(AND([4]PREMIOS_MASTER!$BM69&lt;&gt;"",[4]PREMIOS_MASTER!$BM69&lt;&gt;0),[4]PREMIOS_MASTER!$BM69,""),IF($A71="TOTAL",SUM(INDIRECT("AL4:AL"&amp;ROW()-1)),""))</f>
        <v/>
      </c>
      <c r="AM71" s="7" t="str">
        <f ca="1">IF(AND($A71&lt;&gt;"",$A71&lt;&gt;"TOTAL"),IF(AND([4]PREMIOS_MASTER!$BO69&lt;&gt;"",[4]PREMIOS_MASTER!$BO69&lt;&gt;0),[4]PREMIOS_MASTER!$BO69,""),IF($A71="TOTAL",SUM(INDIRECT("AM4:AM"&amp;ROW()-1)),""))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IF(AND($A71&lt;&gt;"",$A71&lt;&gt;"TOTAL"),IF(AND([4]PREMIOS_MASTER!$BR69&lt;&gt;"",[4]PREMIOS_MASTER!$BR69&lt;&gt;0),[4]PREMIOS_MASTER!$BR69,""),IF($A71="TOTAL",SUM(INDIRECT("AO4:AO"&amp;ROW()-1)),""))</f>
        <v/>
      </c>
      <c r="AP71" s="7" t="str">
        <f ca="1">IF(AND($A71&lt;&gt;"",$A71&lt;&gt;"TOTAL"),IF(AND([4]PREMIOS_MASTER!$BT69&lt;&gt;"",[4]PREMIOS_MASTER!$BT69&lt;&gt;0),[4]PREMIOS_MASTER!$BT69,""),IF($A71="TOTAL",SUM(INDIRECT("AP4:AP"&amp;ROW()-1)),""))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IF(AND($A71&lt;&gt;"",$A71&lt;&gt;"TOTAL"),IF(AND([4]PREMIOS_MASTER!$BW69&lt;&gt;"",[4]PREMIOS_MASTER!$BW69&lt;&gt;0),[4]PREMIOS_MASTER!$BW69,""),IF($A71="TOTAL",SUM(INDIRECT("AR4:AR"&amp;ROW()-1)),""))</f>
        <v/>
      </c>
      <c r="AS71" s="7" t="str">
        <f ca="1">IF(AND($A71&lt;&gt;"",$A71&lt;&gt;"TOTAL"),IF(AND([4]PREMIOS_MASTER!$BY69&lt;&gt;"",[4]PREMIOS_MASTER!$BY69&lt;&gt;0),[4]PREMIOS_MASTER!$BY69,""),IF($A71="TOTAL",SUM(INDIRECT("AS4:AS"&amp;ROW()-1)),""))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IF(AND($A71&lt;&gt;"",$A71&lt;&gt;"TOTAL"),IF(AND([4]PREMIOS_MASTER!$CB69&lt;&gt;"",[4]PREMIOS_MASTER!$CB69&lt;&gt;0),[4]PREMIOS_MASTER!$CB69,""),IF($A71="TOTAL",SUM(INDIRECT("AU4:AU"&amp;ROW()-1)),""))</f>
        <v/>
      </c>
      <c r="AV71" s="7" t="str">
        <f ca="1">IF(AND($A71&lt;&gt;"",$A71&lt;&gt;"TOTAL"),IF(AND([4]PREMIOS_MASTER!$CD69&lt;&gt;"",[4]PREMIOS_MASTER!$CD69&lt;&gt;0),[4]PREMIOS_MASTER!$CD69,""),IF($A71="TOTAL",SUM(INDIRECT("AV4:AV"&amp;ROW()-1)),""))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IF(AND($A71&lt;&gt;"",$A71&lt;&gt;"TOTAL"),IF(AND([4]PREMIOS_MASTER!$CG69&lt;&gt;"",[4]PREMIOS_MASTER!$CG69&lt;&gt;0),[4]PREMIOS_MASTER!$CG69,""),IF($A71="TOTAL",SUM(INDIRECT("AX4:AX"&amp;ROW()-1)),""))</f>
        <v/>
      </c>
      <c r="AY71" s="7" t="str">
        <f ca="1">IF(AND($A71&lt;&gt;"",$A71&lt;&gt;"TOTAL"),IF(AND([4]PREMIOS_MASTER!$CI69&lt;&gt;"",[4]PREMIOS_MASTER!$CI69&lt;&gt;0),[4]PREMIOS_MASTER!$CI69,""),IF($A71="TOTAL",SUM(INDIRECT("AY4:AY"&amp;ROW()-1)),""))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IF(AND($A71&lt;&gt;"",$A71&lt;&gt;"TOTAL"),IF(AND([4]PREMIOS_MASTER!$CL69&lt;&gt;"",[4]PREMIOS_MASTER!$CL69&lt;&gt;0),[4]PREMIOS_MASTER!$CL69,""),IF($A71="TOTAL",SUM(INDIRECT("BA4:BA"&amp;ROW()-1)),""))</f>
        <v/>
      </c>
      <c r="BB71" s="7" t="str">
        <f ca="1">IF(AND($A71&lt;&gt;"",$A71&lt;&gt;"TOTAL"),IF(AND([4]PREMIOS_MASTER!$CN69&lt;&gt;"",[4]PREMIOS_MASTER!$CN69&lt;&gt;0),[4]PREMIOS_MASTER!$CN69,""),IF($A71="TOTAL",SUM(INDIRECT("BB4:BB"&amp;ROW()-1)),""))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IF(AND($A71&lt;&gt;"",$A71&lt;&gt;"TOTAL"),IF(AND([4]PREMIOS_MASTER!$CQ69&lt;&gt;"",[4]PREMIOS_MASTER!$CQ69&lt;&gt;0),[4]PREMIOS_MASTER!$CQ69,""),IF($A71="TOTAL",SUM(INDIRECT("BD4:BD"&amp;ROW()-1)),""))</f>
        <v/>
      </c>
      <c r="BE71" s="7" t="str">
        <f ca="1">IF(AND($A71&lt;&gt;"",$A71&lt;&gt;"TOTAL"),IF(AND([4]PREMIOS_MASTER!$CS69&lt;&gt;"",[4]PREMIOS_MASTER!$CS69&lt;&gt;0),[4]PREMIOS_MASTER!$CS69,""),IF($A71="TOTAL",SUM(INDIRECT("BE4:BE"&amp;ROW()-1)),""))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IF([4]PREMIOS_MASTER!$D70&lt;&gt;"",[4]PREMIOS_MASTER!$D70,IF(AND([4]PREMIOS_MASTER!$D70="",[4]PREMIOS_MASTER!$D71="",[4]PREMIOS_MASTER!$D69=""),"","TOTAL"))</f>
        <v/>
      </c>
      <c r="B72" s="7" t="str">
        <f ca="1">IF(AND($A72&lt;&gt;"",$A72&lt;&gt;"TOTAL"),IF(AND([4]PREMIOS_MASTER!$E70&lt;&gt;"",[4]PREMIOS_MASTER!$E70&lt;&gt;0),[4]PREMIOS_MASTER!$E70,""),IF($A72="TOTAL",SUM(INDIRECT("B4:B"&amp;ROW()-1)),""))</f>
        <v/>
      </c>
      <c r="C72" s="7" t="str">
        <f ca="1">IF(AND($A72&lt;&gt;"",$A72&lt;&gt;"TOTAL"),IF(AND([4]PREMIOS_MASTER!$G70&lt;&gt;"",[4]PREMIOS_MASTER!$G70&lt;&gt;0),[4]PREMIOS_MASTER!$G70,""),IF($A72="TOTAL",SUM(INDIRECT("C4:C"&amp;ROW()-1)),""))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IF(AND($A72&lt;&gt;"",$A72&lt;&gt;"TOTAL"),IF(AND([4]PREMIOS_MASTER!$J70&lt;&gt;"",[4]PREMIOS_MASTER!$J70&lt;&gt;0),[4]PREMIOS_MASTER!$J70,""),IF($A72="TOTAL",SUM(INDIRECT("E4:E"&amp;ROW()-1)),""))</f>
        <v/>
      </c>
      <c r="F72" s="7" t="str">
        <f ca="1">IF(AND($A72&lt;&gt;"",$A72&lt;&gt;"TOTAL"),IF(AND([4]PREMIOS_MASTER!$L70&lt;&gt;"",[4]PREMIOS_MASTER!$L70&lt;&gt;0),[4]PREMIOS_MASTER!$L70,""),IF($A72="TOTAL",SUM(INDIRECT("F4:F"&amp;ROW()-1)),""))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IF(AND($A72&lt;&gt;"",$A72&lt;&gt;"TOTAL"),IF(AND([4]PREMIOS_MASTER!$O70&lt;&gt;"",[4]PREMIOS_MASTER!$O70&lt;&gt;0),[4]PREMIOS_MASTER!$O70,""),IF($A72="TOTAL",SUM(INDIRECT("H4:H"&amp;ROW()-1)),""))</f>
        <v/>
      </c>
      <c r="I72" s="7" t="str">
        <f ca="1">IF(AND($A72&lt;&gt;"",$A72&lt;&gt;"TOTAL"),IF(AND([4]PREMIOS_MASTER!$Q70&lt;&gt;"",[4]PREMIOS_MASTER!$Q70&lt;&gt;0),[4]PREMIOS_MASTER!$Q70,""),IF($A72="TOTAL",SUM(INDIRECT("I4:I"&amp;ROW()-1)),""))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IF(AND($A72&lt;&gt;"",$A72&lt;&gt;"TOTAL"),IF(AND([4]PREMIOS_MASTER!$T70&lt;&gt;"",[4]PREMIOS_MASTER!$T70&lt;&gt;0),[4]PREMIOS_MASTER!$T70,""),IF($A72="TOTAL",SUM(INDIRECT("K4:K"&amp;ROW()-1)),""))</f>
        <v/>
      </c>
      <c r="L72" s="7" t="str">
        <f ca="1">IF(AND($A72&lt;&gt;"",$A72&lt;&gt;"TOTAL"),IF(AND([4]PREMIOS_MASTER!$V70&lt;&gt;"",[4]PREMIOS_MASTER!$V70&lt;&gt;0),[4]PREMIOS_MASTER!$V70,""),IF($A72="TOTAL",SUM(INDIRECT("L4:L"&amp;ROW()-1)),""))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IF(AND($A72&lt;&gt;"",$A72&lt;&gt;"TOTAL"),IF(AND([4]PREMIOS_MASTER!$Y70&lt;&gt;"",[4]PREMIOS_MASTER!$Y70&lt;&gt;0),[4]PREMIOS_MASTER!$Y70,""),IF($A72="TOTAL",SUM(INDIRECT("N4:N"&amp;ROW()-1)),""))</f>
        <v/>
      </c>
      <c r="O72" s="7" t="str">
        <f ca="1">IF(AND($A72&lt;&gt;"",$A72&lt;&gt;"TOTAL"),IF(AND([4]PREMIOS_MASTER!$AA70&lt;&gt;"",[4]PREMIOS_MASTER!$AA70&lt;&gt;0),[4]PREMIOS_MASTER!$AA70,""),IF($A72="TOTAL",SUM(INDIRECT("O4:O"&amp;ROW()-1)),""))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IF(AND($A72&lt;&gt;"",$A72&lt;&gt;"TOTAL"),IF(AND([4]PREMIOS_MASTER!$AD70&lt;&gt;"",[4]PREMIOS_MASTER!$AD70&lt;&gt;0),[4]PREMIOS_MASTER!$AD70,""),IF($A72="TOTAL",SUM(INDIRECT("Q4:Q"&amp;ROW()-1)),""))</f>
        <v/>
      </c>
      <c r="R72" s="7" t="str">
        <f ca="1">IF(AND($A72&lt;&gt;"",$A72&lt;&gt;"TOTAL"),IF(AND([4]PREMIOS_MASTER!$AF70&lt;&gt;"",[4]PREMIOS_MASTER!$AF70&lt;&gt;0),[4]PREMIOS_MASTER!$AF70,""),IF($A72="TOTAL",SUM(INDIRECT("R4:R"&amp;ROW()-1)),""))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IF(AND($A72&lt;&gt;"",$A72&lt;&gt;"TOTAL"),IF(AND([4]PREMIOS_MASTER!$AI70&lt;&gt;"",[4]PREMIOS_MASTER!$AI70&lt;&gt;0),[4]PREMIOS_MASTER!$AI70,""),IF($A72="TOTAL",SUM(INDIRECT("T4:T"&amp;ROW()-1)),""))</f>
        <v/>
      </c>
      <c r="U72" s="7" t="str">
        <f ca="1">IF(AND($A72&lt;&gt;"",$A72&lt;&gt;"TOTAL"),IF(AND([4]PREMIOS_MASTER!$AK70&lt;&gt;"",[4]PREMIOS_MASTER!$AK70&lt;&gt;0),[4]PREMIOS_MASTER!$AK70,""),IF($A72="TOTAL",SUM(INDIRECT("U4:U"&amp;ROW()-1)),""))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IF(AND($A72&lt;&gt;"",$A72&lt;&gt;"TOTAL"),IF(AND([4]PREMIOS_MASTER!$AN70&lt;&gt;"",[4]PREMIOS_MASTER!$AN70&lt;&gt;0),[4]PREMIOS_MASTER!$AN70,""),IF($A72="TOTAL",SUM(INDIRECT("W4:W"&amp;ROW()-1)),""))</f>
        <v/>
      </c>
      <c r="X72" s="7" t="str">
        <f ca="1">IF(AND($A72&lt;&gt;"",$A72&lt;&gt;"TOTAL"),IF(AND([4]PREMIOS_MASTER!$AP70&lt;&gt;"",[4]PREMIOS_MASTER!$AP70&lt;&gt;0),[4]PREMIOS_MASTER!$AP70,""),IF($A72="TOTAL",SUM(INDIRECT("X4:X"&amp;ROW()-1)),""))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IF(AND($A72&lt;&gt;"",$A72&lt;&gt;"TOTAL"),IF(AND([4]PREMIOS_MASTER!$AS70&lt;&gt;"",[4]PREMIOS_MASTER!$AS70&lt;&gt;0),[4]PREMIOS_MASTER!$AS70,""),IF($A72="TOTAL",SUM(INDIRECT("Z4:Z"&amp;ROW()-1)),""))</f>
        <v/>
      </c>
      <c r="AA72" s="7" t="str">
        <f ca="1">IF(AND($A72&lt;&gt;"",$A72&lt;&gt;"TOTAL"),IF(AND([4]PREMIOS_MASTER!$AU70&lt;&gt;"",[4]PREMIOS_MASTER!$AU70&lt;&gt;0),[4]PREMIOS_MASTER!$AU70,""),IF($A72="TOTAL",SUM(INDIRECT("AA4:AA"&amp;ROW()-1)),""))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IF(AND($A72&lt;&gt;"",$A72&lt;&gt;"TOTAL"),IF(AND([4]PREMIOS_MASTER!$AX70&lt;&gt;"",[4]PREMIOS_MASTER!$AX70&lt;&gt;0),[4]PREMIOS_MASTER!$AX70,""),IF($A72="TOTAL",SUM(INDIRECT("AC4:AC"&amp;ROW()-1)),""))</f>
        <v/>
      </c>
      <c r="AD72" s="7" t="str">
        <f ca="1">IF(AND($A72&lt;&gt;"",$A72&lt;&gt;"TOTAL"),IF(AND([4]PREMIOS_MASTER!$AZ70&lt;&gt;"",[4]PREMIOS_MASTER!$AZ70&lt;&gt;0),[4]PREMIOS_MASTER!$AZ70,""),IF($A72="TOTAL",SUM(INDIRECT("AD4:AD"&amp;ROW()-1)),""))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IF(AND($A72&lt;&gt;"",$A72&lt;&gt;"TOTAL"),IF(AND([4]PREMIOS_MASTER!$BC70&lt;&gt;"",[4]PREMIOS_MASTER!$BC70&lt;&gt;0),[4]PREMIOS_MASTER!$BC70,""),IF($A72="TOTAL",SUM(INDIRECT("AF4:AF"&amp;ROW()-1)),""))</f>
        <v/>
      </c>
      <c r="AG72" s="7" t="str">
        <f ca="1">IF(AND($A72&lt;&gt;"",$A72&lt;&gt;"TOTAL"),IF(AND([4]PREMIOS_MASTER!$BE70&lt;&gt;"",[4]PREMIOS_MASTER!$BE70&lt;&gt;0),[4]PREMIOS_MASTER!$BE70,""),IF($A72="TOTAL",SUM(INDIRECT("AG4:AG"&amp;ROW()-1)),""))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IF(AND($A72&lt;&gt;"",$A72&lt;&gt;"TOTAL"),IF(AND([4]PREMIOS_MASTER!$BH70&lt;&gt;"",[4]PREMIOS_MASTER!$BH70&lt;&gt;0),[4]PREMIOS_MASTER!$BH70,""),IF($A72="TOTAL",SUM(INDIRECT("AI4:AI"&amp;ROW()-1)),""))</f>
        <v/>
      </c>
      <c r="AJ72" s="7" t="str">
        <f ca="1">IF(AND($A72&lt;&gt;"",$A72&lt;&gt;"TOTAL"),IF(AND([4]PREMIOS_MASTER!$BJ70&lt;&gt;"",[4]PREMIOS_MASTER!$BJ70&lt;&gt;0),[4]PREMIOS_MASTER!$BJ70,""),IF($A72="TOTAL",SUM(INDIRECT("AJ4:AJ"&amp;ROW()-1)),""))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IF(AND($A72&lt;&gt;"",$A72&lt;&gt;"TOTAL"),IF(AND([4]PREMIOS_MASTER!$BM70&lt;&gt;"",[4]PREMIOS_MASTER!$BM70&lt;&gt;0),[4]PREMIOS_MASTER!$BM70,""),IF($A72="TOTAL",SUM(INDIRECT("AL4:AL"&amp;ROW()-1)),""))</f>
        <v/>
      </c>
      <c r="AM72" s="7" t="str">
        <f ca="1">IF(AND($A72&lt;&gt;"",$A72&lt;&gt;"TOTAL"),IF(AND([4]PREMIOS_MASTER!$BO70&lt;&gt;"",[4]PREMIOS_MASTER!$BO70&lt;&gt;0),[4]PREMIOS_MASTER!$BO70,""),IF($A72="TOTAL",SUM(INDIRECT("AM4:AM"&amp;ROW()-1)),""))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IF(AND($A72&lt;&gt;"",$A72&lt;&gt;"TOTAL"),IF(AND([4]PREMIOS_MASTER!$BR70&lt;&gt;"",[4]PREMIOS_MASTER!$BR70&lt;&gt;0),[4]PREMIOS_MASTER!$BR70,""),IF($A72="TOTAL",SUM(INDIRECT("AO4:AO"&amp;ROW()-1)),""))</f>
        <v/>
      </c>
      <c r="AP72" s="7" t="str">
        <f ca="1">IF(AND($A72&lt;&gt;"",$A72&lt;&gt;"TOTAL"),IF(AND([4]PREMIOS_MASTER!$BT70&lt;&gt;"",[4]PREMIOS_MASTER!$BT70&lt;&gt;0),[4]PREMIOS_MASTER!$BT70,""),IF($A72="TOTAL",SUM(INDIRECT("AP4:AP"&amp;ROW()-1)),""))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IF(AND($A72&lt;&gt;"",$A72&lt;&gt;"TOTAL"),IF(AND([4]PREMIOS_MASTER!$BW70&lt;&gt;"",[4]PREMIOS_MASTER!$BW70&lt;&gt;0),[4]PREMIOS_MASTER!$BW70,""),IF($A72="TOTAL",SUM(INDIRECT("AR4:AR"&amp;ROW()-1)),""))</f>
        <v/>
      </c>
      <c r="AS72" s="7" t="str">
        <f ca="1">IF(AND($A72&lt;&gt;"",$A72&lt;&gt;"TOTAL"),IF(AND([4]PREMIOS_MASTER!$BY70&lt;&gt;"",[4]PREMIOS_MASTER!$BY70&lt;&gt;0),[4]PREMIOS_MASTER!$BY70,""),IF($A72="TOTAL",SUM(INDIRECT("AS4:AS"&amp;ROW()-1)),""))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IF(AND($A72&lt;&gt;"",$A72&lt;&gt;"TOTAL"),IF(AND([4]PREMIOS_MASTER!$CB70&lt;&gt;"",[4]PREMIOS_MASTER!$CB70&lt;&gt;0),[4]PREMIOS_MASTER!$CB70,""),IF($A72="TOTAL",SUM(INDIRECT("AU4:AU"&amp;ROW()-1)),""))</f>
        <v/>
      </c>
      <c r="AV72" s="7" t="str">
        <f ca="1">IF(AND($A72&lt;&gt;"",$A72&lt;&gt;"TOTAL"),IF(AND([4]PREMIOS_MASTER!$CD70&lt;&gt;"",[4]PREMIOS_MASTER!$CD70&lt;&gt;0),[4]PREMIOS_MASTER!$CD70,""),IF($A72="TOTAL",SUM(INDIRECT("AV4:AV"&amp;ROW()-1)),""))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IF(AND($A72&lt;&gt;"",$A72&lt;&gt;"TOTAL"),IF(AND([4]PREMIOS_MASTER!$CG70&lt;&gt;"",[4]PREMIOS_MASTER!$CG70&lt;&gt;0),[4]PREMIOS_MASTER!$CG70,""),IF($A72="TOTAL",SUM(INDIRECT("AX4:AX"&amp;ROW()-1)),""))</f>
        <v/>
      </c>
      <c r="AY72" s="7" t="str">
        <f ca="1">IF(AND($A72&lt;&gt;"",$A72&lt;&gt;"TOTAL"),IF(AND([4]PREMIOS_MASTER!$CI70&lt;&gt;"",[4]PREMIOS_MASTER!$CI70&lt;&gt;0),[4]PREMIOS_MASTER!$CI70,""),IF($A72="TOTAL",SUM(INDIRECT("AY4:AY"&amp;ROW()-1)),""))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IF(AND($A72&lt;&gt;"",$A72&lt;&gt;"TOTAL"),IF(AND([4]PREMIOS_MASTER!$CL70&lt;&gt;"",[4]PREMIOS_MASTER!$CL70&lt;&gt;0),[4]PREMIOS_MASTER!$CL70,""),IF($A72="TOTAL",SUM(INDIRECT("BA4:BA"&amp;ROW()-1)),""))</f>
        <v/>
      </c>
      <c r="BB72" s="7" t="str">
        <f ca="1">IF(AND($A72&lt;&gt;"",$A72&lt;&gt;"TOTAL"),IF(AND([4]PREMIOS_MASTER!$CN70&lt;&gt;"",[4]PREMIOS_MASTER!$CN70&lt;&gt;0),[4]PREMIOS_MASTER!$CN70,""),IF($A72="TOTAL",SUM(INDIRECT("BB4:BB"&amp;ROW()-1)),""))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IF(AND($A72&lt;&gt;"",$A72&lt;&gt;"TOTAL"),IF(AND([4]PREMIOS_MASTER!$CQ70&lt;&gt;"",[4]PREMIOS_MASTER!$CQ70&lt;&gt;0),[4]PREMIOS_MASTER!$CQ70,""),IF($A72="TOTAL",SUM(INDIRECT("BD4:BD"&amp;ROW()-1)),""))</f>
        <v/>
      </c>
      <c r="BE72" s="7" t="str">
        <f ca="1">IF(AND($A72&lt;&gt;"",$A72&lt;&gt;"TOTAL"),IF(AND([4]PREMIOS_MASTER!$CS70&lt;&gt;"",[4]PREMIOS_MASTER!$CS70&lt;&gt;0),[4]PREMIOS_MASTER!$CS70,""),IF($A72="TOTAL",SUM(INDIRECT("BE4:BE"&amp;ROW()-1)),""))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IF([4]PREMIOS_MASTER!$D71&lt;&gt;"",[4]PREMIOS_MASTER!$D71,IF(AND([4]PREMIOS_MASTER!$D71="",[4]PREMIOS_MASTER!$D72="",[4]PREMIOS_MASTER!$D70=""),"","TOTAL"))</f>
        <v/>
      </c>
      <c r="B73" s="7" t="str">
        <f ca="1">IF(AND($A73&lt;&gt;"",$A73&lt;&gt;"TOTAL"),IF(AND([4]PREMIOS_MASTER!$E71&lt;&gt;"",[4]PREMIOS_MASTER!$E71&lt;&gt;0),[4]PREMIOS_MASTER!$E71,""),IF($A73="TOTAL",SUM(INDIRECT("B4:B"&amp;ROW()-1)),""))</f>
        <v/>
      </c>
      <c r="C73" s="7" t="str">
        <f ca="1">IF(AND($A73&lt;&gt;"",$A73&lt;&gt;"TOTAL"),IF(AND([4]PREMIOS_MASTER!$G71&lt;&gt;"",[4]PREMIOS_MASTER!$G71&lt;&gt;0),[4]PREMIOS_MASTER!$G71,""),IF($A73="TOTAL",SUM(INDIRECT("C4:C"&amp;ROW()-1)),""))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IF(AND($A73&lt;&gt;"",$A73&lt;&gt;"TOTAL"),IF(AND([4]PREMIOS_MASTER!$J71&lt;&gt;"",[4]PREMIOS_MASTER!$J71&lt;&gt;0),[4]PREMIOS_MASTER!$J71,""),IF($A73="TOTAL",SUM(INDIRECT("E4:E"&amp;ROW()-1)),""))</f>
        <v/>
      </c>
      <c r="F73" s="7" t="str">
        <f ca="1">IF(AND($A73&lt;&gt;"",$A73&lt;&gt;"TOTAL"),IF(AND([4]PREMIOS_MASTER!$L71&lt;&gt;"",[4]PREMIOS_MASTER!$L71&lt;&gt;0),[4]PREMIOS_MASTER!$L71,""),IF($A73="TOTAL",SUM(INDIRECT("F4:F"&amp;ROW()-1)),""))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IF(AND($A73&lt;&gt;"",$A73&lt;&gt;"TOTAL"),IF(AND([4]PREMIOS_MASTER!$O71&lt;&gt;"",[4]PREMIOS_MASTER!$O71&lt;&gt;0),[4]PREMIOS_MASTER!$O71,""),IF($A73="TOTAL",SUM(INDIRECT("H4:H"&amp;ROW()-1)),""))</f>
        <v/>
      </c>
      <c r="I73" s="7" t="str">
        <f ca="1">IF(AND($A73&lt;&gt;"",$A73&lt;&gt;"TOTAL"),IF(AND([4]PREMIOS_MASTER!$Q71&lt;&gt;"",[4]PREMIOS_MASTER!$Q71&lt;&gt;0),[4]PREMIOS_MASTER!$Q71,""),IF($A73="TOTAL",SUM(INDIRECT("I4:I"&amp;ROW()-1)),""))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IF(AND($A73&lt;&gt;"",$A73&lt;&gt;"TOTAL"),IF(AND([4]PREMIOS_MASTER!$T71&lt;&gt;"",[4]PREMIOS_MASTER!$T71&lt;&gt;0),[4]PREMIOS_MASTER!$T71,""),IF($A73="TOTAL",SUM(INDIRECT("K4:K"&amp;ROW()-1)),""))</f>
        <v/>
      </c>
      <c r="L73" s="7" t="str">
        <f ca="1">IF(AND($A73&lt;&gt;"",$A73&lt;&gt;"TOTAL"),IF(AND([4]PREMIOS_MASTER!$V71&lt;&gt;"",[4]PREMIOS_MASTER!$V71&lt;&gt;0),[4]PREMIOS_MASTER!$V71,""),IF($A73="TOTAL",SUM(INDIRECT("L4:L"&amp;ROW()-1)),""))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IF(AND($A73&lt;&gt;"",$A73&lt;&gt;"TOTAL"),IF(AND([4]PREMIOS_MASTER!$Y71&lt;&gt;"",[4]PREMIOS_MASTER!$Y71&lt;&gt;0),[4]PREMIOS_MASTER!$Y71,""),IF($A73="TOTAL",SUM(INDIRECT("N4:N"&amp;ROW()-1)),""))</f>
        <v/>
      </c>
      <c r="O73" s="7" t="str">
        <f ca="1">IF(AND($A73&lt;&gt;"",$A73&lt;&gt;"TOTAL"),IF(AND([4]PREMIOS_MASTER!$AA71&lt;&gt;"",[4]PREMIOS_MASTER!$AA71&lt;&gt;0),[4]PREMIOS_MASTER!$AA71,""),IF($A73="TOTAL",SUM(INDIRECT("O4:O"&amp;ROW()-1)),""))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IF(AND($A73&lt;&gt;"",$A73&lt;&gt;"TOTAL"),IF(AND([4]PREMIOS_MASTER!$AD71&lt;&gt;"",[4]PREMIOS_MASTER!$AD71&lt;&gt;0),[4]PREMIOS_MASTER!$AD71,""),IF($A73="TOTAL",SUM(INDIRECT("Q4:Q"&amp;ROW()-1)),""))</f>
        <v/>
      </c>
      <c r="R73" s="7" t="str">
        <f ca="1">IF(AND($A73&lt;&gt;"",$A73&lt;&gt;"TOTAL"),IF(AND([4]PREMIOS_MASTER!$AF71&lt;&gt;"",[4]PREMIOS_MASTER!$AF71&lt;&gt;0),[4]PREMIOS_MASTER!$AF71,""),IF($A73="TOTAL",SUM(INDIRECT("R4:R"&amp;ROW()-1)),""))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IF(AND($A73&lt;&gt;"",$A73&lt;&gt;"TOTAL"),IF(AND([4]PREMIOS_MASTER!$AI71&lt;&gt;"",[4]PREMIOS_MASTER!$AI71&lt;&gt;0),[4]PREMIOS_MASTER!$AI71,""),IF($A73="TOTAL",SUM(INDIRECT("T4:T"&amp;ROW()-1)),""))</f>
        <v/>
      </c>
      <c r="U73" s="7" t="str">
        <f ca="1">IF(AND($A73&lt;&gt;"",$A73&lt;&gt;"TOTAL"),IF(AND([4]PREMIOS_MASTER!$AK71&lt;&gt;"",[4]PREMIOS_MASTER!$AK71&lt;&gt;0),[4]PREMIOS_MASTER!$AK71,""),IF($A73="TOTAL",SUM(INDIRECT("U4:U"&amp;ROW()-1)),""))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IF(AND($A73&lt;&gt;"",$A73&lt;&gt;"TOTAL"),IF(AND([4]PREMIOS_MASTER!$AN71&lt;&gt;"",[4]PREMIOS_MASTER!$AN71&lt;&gt;0),[4]PREMIOS_MASTER!$AN71,""),IF($A73="TOTAL",SUM(INDIRECT("W4:W"&amp;ROW()-1)),""))</f>
        <v/>
      </c>
      <c r="X73" s="7" t="str">
        <f ca="1">IF(AND($A73&lt;&gt;"",$A73&lt;&gt;"TOTAL"),IF(AND([4]PREMIOS_MASTER!$AP71&lt;&gt;"",[4]PREMIOS_MASTER!$AP71&lt;&gt;0),[4]PREMIOS_MASTER!$AP71,""),IF($A73="TOTAL",SUM(INDIRECT("X4:X"&amp;ROW()-1)),""))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IF(AND($A73&lt;&gt;"",$A73&lt;&gt;"TOTAL"),IF(AND([4]PREMIOS_MASTER!$AS71&lt;&gt;"",[4]PREMIOS_MASTER!$AS71&lt;&gt;0),[4]PREMIOS_MASTER!$AS71,""),IF($A73="TOTAL",SUM(INDIRECT("Z4:Z"&amp;ROW()-1)),""))</f>
        <v/>
      </c>
      <c r="AA73" s="7" t="str">
        <f ca="1">IF(AND($A73&lt;&gt;"",$A73&lt;&gt;"TOTAL"),IF(AND([4]PREMIOS_MASTER!$AU71&lt;&gt;"",[4]PREMIOS_MASTER!$AU71&lt;&gt;0),[4]PREMIOS_MASTER!$AU71,""),IF($A73="TOTAL",SUM(INDIRECT("AA4:AA"&amp;ROW()-1)),""))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IF(AND($A73&lt;&gt;"",$A73&lt;&gt;"TOTAL"),IF(AND([4]PREMIOS_MASTER!$AX71&lt;&gt;"",[4]PREMIOS_MASTER!$AX71&lt;&gt;0),[4]PREMIOS_MASTER!$AX71,""),IF($A73="TOTAL",SUM(INDIRECT("AC4:AC"&amp;ROW()-1)),""))</f>
        <v/>
      </c>
      <c r="AD73" s="7" t="str">
        <f ca="1">IF(AND($A73&lt;&gt;"",$A73&lt;&gt;"TOTAL"),IF(AND([4]PREMIOS_MASTER!$AZ71&lt;&gt;"",[4]PREMIOS_MASTER!$AZ71&lt;&gt;0),[4]PREMIOS_MASTER!$AZ71,""),IF($A73="TOTAL",SUM(INDIRECT("AD4:AD"&amp;ROW()-1)),""))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IF(AND($A73&lt;&gt;"",$A73&lt;&gt;"TOTAL"),IF(AND([4]PREMIOS_MASTER!$BC71&lt;&gt;"",[4]PREMIOS_MASTER!$BC71&lt;&gt;0),[4]PREMIOS_MASTER!$BC71,""),IF($A73="TOTAL",SUM(INDIRECT("AF4:AF"&amp;ROW()-1)),""))</f>
        <v/>
      </c>
      <c r="AG73" s="7" t="str">
        <f ca="1">IF(AND($A73&lt;&gt;"",$A73&lt;&gt;"TOTAL"),IF(AND([4]PREMIOS_MASTER!$BE71&lt;&gt;"",[4]PREMIOS_MASTER!$BE71&lt;&gt;0),[4]PREMIOS_MASTER!$BE71,""),IF($A73="TOTAL",SUM(INDIRECT("AG4:AG"&amp;ROW()-1)),""))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IF(AND($A73&lt;&gt;"",$A73&lt;&gt;"TOTAL"),IF(AND([4]PREMIOS_MASTER!$BH71&lt;&gt;"",[4]PREMIOS_MASTER!$BH71&lt;&gt;0),[4]PREMIOS_MASTER!$BH71,""),IF($A73="TOTAL",SUM(INDIRECT("AI4:AI"&amp;ROW()-1)),""))</f>
        <v/>
      </c>
      <c r="AJ73" s="7" t="str">
        <f ca="1">IF(AND($A73&lt;&gt;"",$A73&lt;&gt;"TOTAL"),IF(AND([4]PREMIOS_MASTER!$BJ71&lt;&gt;"",[4]PREMIOS_MASTER!$BJ71&lt;&gt;0),[4]PREMIOS_MASTER!$BJ71,""),IF($A73="TOTAL",SUM(INDIRECT("AJ4:AJ"&amp;ROW()-1)),""))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IF(AND($A73&lt;&gt;"",$A73&lt;&gt;"TOTAL"),IF(AND([4]PREMIOS_MASTER!$BM71&lt;&gt;"",[4]PREMIOS_MASTER!$BM71&lt;&gt;0),[4]PREMIOS_MASTER!$BM71,""),IF($A73="TOTAL",SUM(INDIRECT("AL4:AL"&amp;ROW()-1)),""))</f>
        <v/>
      </c>
      <c r="AM73" s="7" t="str">
        <f ca="1">IF(AND($A73&lt;&gt;"",$A73&lt;&gt;"TOTAL"),IF(AND([4]PREMIOS_MASTER!$BO71&lt;&gt;"",[4]PREMIOS_MASTER!$BO71&lt;&gt;0),[4]PREMIOS_MASTER!$BO71,""),IF($A73="TOTAL",SUM(INDIRECT("AM4:AM"&amp;ROW()-1)),""))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IF(AND($A73&lt;&gt;"",$A73&lt;&gt;"TOTAL"),IF(AND([4]PREMIOS_MASTER!$BR71&lt;&gt;"",[4]PREMIOS_MASTER!$BR71&lt;&gt;0),[4]PREMIOS_MASTER!$BR71,""),IF($A73="TOTAL",SUM(INDIRECT("AO4:AO"&amp;ROW()-1)),""))</f>
        <v/>
      </c>
      <c r="AP73" s="7" t="str">
        <f ca="1">IF(AND($A73&lt;&gt;"",$A73&lt;&gt;"TOTAL"),IF(AND([4]PREMIOS_MASTER!$BT71&lt;&gt;"",[4]PREMIOS_MASTER!$BT71&lt;&gt;0),[4]PREMIOS_MASTER!$BT71,""),IF($A73="TOTAL",SUM(INDIRECT("AP4:AP"&amp;ROW()-1)),""))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IF(AND($A73&lt;&gt;"",$A73&lt;&gt;"TOTAL"),IF(AND([4]PREMIOS_MASTER!$BW71&lt;&gt;"",[4]PREMIOS_MASTER!$BW71&lt;&gt;0),[4]PREMIOS_MASTER!$BW71,""),IF($A73="TOTAL",SUM(INDIRECT("AR4:AR"&amp;ROW()-1)),""))</f>
        <v/>
      </c>
      <c r="AS73" s="7" t="str">
        <f ca="1">IF(AND($A73&lt;&gt;"",$A73&lt;&gt;"TOTAL"),IF(AND([4]PREMIOS_MASTER!$BY71&lt;&gt;"",[4]PREMIOS_MASTER!$BY71&lt;&gt;0),[4]PREMIOS_MASTER!$BY71,""),IF($A73="TOTAL",SUM(INDIRECT("AS4:AS"&amp;ROW()-1)),""))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IF(AND($A73&lt;&gt;"",$A73&lt;&gt;"TOTAL"),IF(AND([4]PREMIOS_MASTER!$CB71&lt;&gt;"",[4]PREMIOS_MASTER!$CB71&lt;&gt;0),[4]PREMIOS_MASTER!$CB71,""),IF($A73="TOTAL",SUM(INDIRECT("AU4:AU"&amp;ROW()-1)),""))</f>
        <v/>
      </c>
      <c r="AV73" s="7" t="str">
        <f ca="1">IF(AND($A73&lt;&gt;"",$A73&lt;&gt;"TOTAL"),IF(AND([4]PREMIOS_MASTER!$CD71&lt;&gt;"",[4]PREMIOS_MASTER!$CD71&lt;&gt;0),[4]PREMIOS_MASTER!$CD71,""),IF($A73="TOTAL",SUM(INDIRECT("AV4:AV"&amp;ROW()-1)),""))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IF(AND($A73&lt;&gt;"",$A73&lt;&gt;"TOTAL"),IF(AND([4]PREMIOS_MASTER!$CG71&lt;&gt;"",[4]PREMIOS_MASTER!$CG71&lt;&gt;0),[4]PREMIOS_MASTER!$CG71,""),IF($A73="TOTAL",SUM(INDIRECT("AX4:AX"&amp;ROW()-1)),""))</f>
        <v/>
      </c>
      <c r="AY73" s="7" t="str">
        <f ca="1">IF(AND($A73&lt;&gt;"",$A73&lt;&gt;"TOTAL"),IF(AND([4]PREMIOS_MASTER!$CI71&lt;&gt;"",[4]PREMIOS_MASTER!$CI71&lt;&gt;0),[4]PREMIOS_MASTER!$CI71,""),IF($A73="TOTAL",SUM(INDIRECT("AY4:AY"&amp;ROW()-1)),""))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IF(AND($A73&lt;&gt;"",$A73&lt;&gt;"TOTAL"),IF(AND([4]PREMIOS_MASTER!$CL71&lt;&gt;"",[4]PREMIOS_MASTER!$CL71&lt;&gt;0),[4]PREMIOS_MASTER!$CL71,""),IF($A73="TOTAL",SUM(INDIRECT("BA4:BA"&amp;ROW()-1)),""))</f>
        <v/>
      </c>
      <c r="BB73" s="7" t="str">
        <f ca="1">IF(AND($A73&lt;&gt;"",$A73&lt;&gt;"TOTAL"),IF(AND([4]PREMIOS_MASTER!$CN71&lt;&gt;"",[4]PREMIOS_MASTER!$CN71&lt;&gt;0),[4]PREMIOS_MASTER!$CN71,""),IF($A73="TOTAL",SUM(INDIRECT("BB4:BB"&amp;ROW()-1)),""))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IF(AND($A73&lt;&gt;"",$A73&lt;&gt;"TOTAL"),IF(AND([4]PREMIOS_MASTER!$CQ71&lt;&gt;"",[4]PREMIOS_MASTER!$CQ71&lt;&gt;0),[4]PREMIOS_MASTER!$CQ71,""),IF($A73="TOTAL",SUM(INDIRECT("BD4:BD"&amp;ROW()-1)),""))</f>
        <v/>
      </c>
      <c r="BE73" s="7" t="str">
        <f ca="1">IF(AND($A73&lt;&gt;"",$A73&lt;&gt;"TOTAL"),IF(AND([4]PREMIOS_MASTER!$CS71&lt;&gt;"",[4]PREMIOS_MASTER!$CS71&lt;&gt;0),[4]PREMIOS_MASTER!$CS71,""),IF($A73="TOTAL",SUM(INDIRECT("BE4:BE"&amp;ROW()-1)),""))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IF([4]PREMIOS_MASTER!$D72&lt;&gt;"",[4]PREMIOS_MASTER!$D72,IF(AND([4]PREMIOS_MASTER!$D72="",[4]PREMIOS_MASTER!$D73="",[4]PREMIOS_MASTER!$D71=""),"","TOTAL"))</f>
        <v/>
      </c>
      <c r="B74" s="7" t="str">
        <f ca="1">IF(AND($A74&lt;&gt;"",$A74&lt;&gt;"TOTAL"),IF(AND([4]PREMIOS_MASTER!$E72&lt;&gt;"",[4]PREMIOS_MASTER!$E72&lt;&gt;0),[4]PREMIOS_MASTER!$E72,""),IF($A74="TOTAL",SUM(INDIRECT("B4:B"&amp;ROW()-1)),""))</f>
        <v/>
      </c>
      <c r="C74" s="7" t="str">
        <f ca="1">IF(AND($A74&lt;&gt;"",$A74&lt;&gt;"TOTAL"),IF(AND([4]PREMIOS_MASTER!$G72&lt;&gt;"",[4]PREMIOS_MASTER!$G72&lt;&gt;0),[4]PREMIOS_MASTER!$G72,""),IF($A74="TOTAL",SUM(INDIRECT("C4:C"&amp;ROW()-1)),""))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IF(AND($A74&lt;&gt;"",$A74&lt;&gt;"TOTAL"),IF(AND([4]PREMIOS_MASTER!$J72&lt;&gt;"",[4]PREMIOS_MASTER!$J72&lt;&gt;0),[4]PREMIOS_MASTER!$J72,""),IF($A74="TOTAL",SUM(INDIRECT("E4:E"&amp;ROW()-1)),""))</f>
        <v/>
      </c>
      <c r="F74" s="7" t="str">
        <f ca="1">IF(AND($A74&lt;&gt;"",$A74&lt;&gt;"TOTAL"),IF(AND([4]PREMIOS_MASTER!$L72&lt;&gt;"",[4]PREMIOS_MASTER!$L72&lt;&gt;0),[4]PREMIOS_MASTER!$L72,""),IF($A74="TOTAL",SUM(INDIRECT("F4:F"&amp;ROW()-1)),""))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IF(AND($A74&lt;&gt;"",$A74&lt;&gt;"TOTAL"),IF(AND([4]PREMIOS_MASTER!$O72&lt;&gt;"",[4]PREMIOS_MASTER!$O72&lt;&gt;0),[4]PREMIOS_MASTER!$O72,""),IF($A74="TOTAL",SUM(INDIRECT("H4:H"&amp;ROW()-1)),""))</f>
        <v/>
      </c>
      <c r="I74" s="7" t="str">
        <f ca="1">IF(AND($A74&lt;&gt;"",$A74&lt;&gt;"TOTAL"),IF(AND([4]PREMIOS_MASTER!$Q72&lt;&gt;"",[4]PREMIOS_MASTER!$Q72&lt;&gt;0),[4]PREMIOS_MASTER!$Q72,""),IF($A74="TOTAL",SUM(INDIRECT("I4:I"&amp;ROW()-1)),""))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IF(AND($A74&lt;&gt;"",$A74&lt;&gt;"TOTAL"),IF(AND([4]PREMIOS_MASTER!$T72&lt;&gt;"",[4]PREMIOS_MASTER!$T72&lt;&gt;0),[4]PREMIOS_MASTER!$T72,""),IF($A74="TOTAL",SUM(INDIRECT("K4:K"&amp;ROW()-1)),""))</f>
        <v/>
      </c>
      <c r="L74" s="7" t="str">
        <f ca="1">IF(AND($A74&lt;&gt;"",$A74&lt;&gt;"TOTAL"),IF(AND([4]PREMIOS_MASTER!$V72&lt;&gt;"",[4]PREMIOS_MASTER!$V72&lt;&gt;0),[4]PREMIOS_MASTER!$V72,""),IF($A74="TOTAL",SUM(INDIRECT("L4:L"&amp;ROW()-1)),""))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IF(AND($A74&lt;&gt;"",$A74&lt;&gt;"TOTAL"),IF(AND([4]PREMIOS_MASTER!$Y72&lt;&gt;"",[4]PREMIOS_MASTER!$Y72&lt;&gt;0),[4]PREMIOS_MASTER!$Y72,""),IF($A74="TOTAL",SUM(INDIRECT("N4:N"&amp;ROW()-1)),""))</f>
        <v/>
      </c>
      <c r="O74" s="7" t="str">
        <f ca="1">IF(AND($A74&lt;&gt;"",$A74&lt;&gt;"TOTAL"),IF(AND([4]PREMIOS_MASTER!$AA72&lt;&gt;"",[4]PREMIOS_MASTER!$AA72&lt;&gt;0),[4]PREMIOS_MASTER!$AA72,""),IF($A74="TOTAL",SUM(INDIRECT("O4:O"&amp;ROW()-1)),""))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IF(AND($A74&lt;&gt;"",$A74&lt;&gt;"TOTAL"),IF(AND([4]PREMIOS_MASTER!$AD72&lt;&gt;"",[4]PREMIOS_MASTER!$AD72&lt;&gt;0),[4]PREMIOS_MASTER!$AD72,""),IF($A74="TOTAL",SUM(INDIRECT("Q4:Q"&amp;ROW()-1)),""))</f>
        <v/>
      </c>
      <c r="R74" s="7" t="str">
        <f ca="1">IF(AND($A74&lt;&gt;"",$A74&lt;&gt;"TOTAL"),IF(AND([4]PREMIOS_MASTER!$AF72&lt;&gt;"",[4]PREMIOS_MASTER!$AF72&lt;&gt;0),[4]PREMIOS_MASTER!$AF72,""),IF($A74="TOTAL",SUM(INDIRECT("R4:R"&amp;ROW()-1)),""))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IF(AND($A74&lt;&gt;"",$A74&lt;&gt;"TOTAL"),IF(AND([4]PREMIOS_MASTER!$AI72&lt;&gt;"",[4]PREMIOS_MASTER!$AI72&lt;&gt;0),[4]PREMIOS_MASTER!$AI72,""),IF($A74="TOTAL",SUM(INDIRECT("T4:T"&amp;ROW()-1)),""))</f>
        <v/>
      </c>
      <c r="U74" s="7" t="str">
        <f ca="1">IF(AND($A74&lt;&gt;"",$A74&lt;&gt;"TOTAL"),IF(AND([4]PREMIOS_MASTER!$AK72&lt;&gt;"",[4]PREMIOS_MASTER!$AK72&lt;&gt;0),[4]PREMIOS_MASTER!$AK72,""),IF($A74="TOTAL",SUM(INDIRECT("U4:U"&amp;ROW()-1)),""))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IF(AND($A74&lt;&gt;"",$A74&lt;&gt;"TOTAL"),IF(AND([4]PREMIOS_MASTER!$AN72&lt;&gt;"",[4]PREMIOS_MASTER!$AN72&lt;&gt;0),[4]PREMIOS_MASTER!$AN72,""),IF($A74="TOTAL",SUM(INDIRECT("W4:W"&amp;ROW()-1)),""))</f>
        <v/>
      </c>
      <c r="X74" s="7" t="str">
        <f ca="1">IF(AND($A74&lt;&gt;"",$A74&lt;&gt;"TOTAL"),IF(AND([4]PREMIOS_MASTER!$AP72&lt;&gt;"",[4]PREMIOS_MASTER!$AP72&lt;&gt;0),[4]PREMIOS_MASTER!$AP72,""),IF($A74="TOTAL",SUM(INDIRECT("X4:X"&amp;ROW()-1)),""))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IF(AND($A74&lt;&gt;"",$A74&lt;&gt;"TOTAL"),IF(AND([4]PREMIOS_MASTER!$AS72&lt;&gt;"",[4]PREMIOS_MASTER!$AS72&lt;&gt;0),[4]PREMIOS_MASTER!$AS72,""),IF($A74="TOTAL",SUM(INDIRECT("Z4:Z"&amp;ROW()-1)),""))</f>
        <v/>
      </c>
      <c r="AA74" s="7" t="str">
        <f ca="1">IF(AND($A74&lt;&gt;"",$A74&lt;&gt;"TOTAL"),IF(AND([4]PREMIOS_MASTER!$AU72&lt;&gt;"",[4]PREMIOS_MASTER!$AU72&lt;&gt;0),[4]PREMIOS_MASTER!$AU72,""),IF($A74="TOTAL",SUM(INDIRECT("AA4:AA"&amp;ROW()-1)),""))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IF(AND($A74&lt;&gt;"",$A74&lt;&gt;"TOTAL"),IF(AND([4]PREMIOS_MASTER!$AX72&lt;&gt;"",[4]PREMIOS_MASTER!$AX72&lt;&gt;0),[4]PREMIOS_MASTER!$AX72,""),IF($A74="TOTAL",SUM(INDIRECT("AC4:AC"&amp;ROW()-1)),""))</f>
        <v/>
      </c>
      <c r="AD74" s="7" t="str">
        <f ca="1">IF(AND($A74&lt;&gt;"",$A74&lt;&gt;"TOTAL"),IF(AND([4]PREMIOS_MASTER!$AZ72&lt;&gt;"",[4]PREMIOS_MASTER!$AZ72&lt;&gt;0),[4]PREMIOS_MASTER!$AZ72,""),IF($A74="TOTAL",SUM(INDIRECT("AD4:AD"&amp;ROW()-1)),""))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IF(AND($A74&lt;&gt;"",$A74&lt;&gt;"TOTAL"),IF(AND([4]PREMIOS_MASTER!$BC72&lt;&gt;"",[4]PREMIOS_MASTER!$BC72&lt;&gt;0),[4]PREMIOS_MASTER!$BC72,""),IF($A74="TOTAL",SUM(INDIRECT("AF4:AF"&amp;ROW()-1)),""))</f>
        <v/>
      </c>
      <c r="AG74" s="7" t="str">
        <f ca="1">IF(AND($A74&lt;&gt;"",$A74&lt;&gt;"TOTAL"),IF(AND([4]PREMIOS_MASTER!$BE72&lt;&gt;"",[4]PREMIOS_MASTER!$BE72&lt;&gt;0),[4]PREMIOS_MASTER!$BE72,""),IF($A74="TOTAL",SUM(INDIRECT("AG4:AG"&amp;ROW()-1)),""))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IF(AND($A74&lt;&gt;"",$A74&lt;&gt;"TOTAL"),IF(AND([4]PREMIOS_MASTER!$BH72&lt;&gt;"",[4]PREMIOS_MASTER!$BH72&lt;&gt;0),[4]PREMIOS_MASTER!$BH72,""),IF($A74="TOTAL",SUM(INDIRECT("AI4:AI"&amp;ROW()-1)),""))</f>
        <v/>
      </c>
      <c r="AJ74" s="7" t="str">
        <f ca="1">IF(AND($A74&lt;&gt;"",$A74&lt;&gt;"TOTAL"),IF(AND([4]PREMIOS_MASTER!$BJ72&lt;&gt;"",[4]PREMIOS_MASTER!$BJ72&lt;&gt;0),[4]PREMIOS_MASTER!$BJ72,""),IF($A74="TOTAL",SUM(INDIRECT("AJ4:AJ"&amp;ROW()-1)),""))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IF(AND($A74&lt;&gt;"",$A74&lt;&gt;"TOTAL"),IF(AND([4]PREMIOS_MASTER!$BM72&lt;&gt;"",[4]PREMIOS_MASTER!$BM72&lt;&gt;0),[4]PREMIOS_MASTER!$BM72,""),IF($A74="TOTAL",SUM(INDIRECT("AL4:AL"&amp;ROW()-1)),""))</f>
        <v/>
      </c>
      <c r="AM74" s="7" t="str">
        <f ca="1">IF(AND($A74&lt;&gt;"",$A74&lt;&gt;"TOTAL"),IF(AND([4]PREMIOS_MASTER!$BO72&lt;&gt;"",[4]PREMIOS_MASTER!$BO72&lt;&gt;0),[4]PREMIOS_MASTER!$BO72,""),IF($A74="TOTAL",SUM(INDIRECT("AM4:AM"&amp;ROW()-1)),""))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IF(AND($A74&lt;&gt;"",$A74&lt;&gt;"TOTAL"),IF(AND([4]PREMIOS_MASTER!$BR72&lt;&gt;"",[4]PREMIOS_MASTER!$BR72&lt;&gt;0),[4]PREMIOS_MASTER!$BR72,""),IF($A74="TOTAL",SUM(INDIRECT("AO4:AO"&amp;ROW()-1)),""))</f>
        <v/>
      </c>
      <c r="AP74" s="7" t="str">
        <f ca="1">IF(AND($A74&lt;&gt;"",$A74&lt;&gt;"TOTAL"),IF(AND([4]PREMIOS_MASTER!$BT72&lt;&gt;"",[4]PREMIOS_MASTER!$BT72&lt;&gt;0),[4]PREMIOS_MASTER!$BT72,""),IF($A74="TOTAL",SUM(INDIRECT("AP4:AP"&amp;ROW()-1)),""))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IF(AND($A74&lt;&gt;"",$A74&lt;&gt;"TOTAL"),IF(AND([4]PREMIOS_MASTER!$BW72&lt;&gt;"",[4]PREMIOS_MASTER!$BW72&lt;&gt;0),[4]PREMIOS_MASTER!$BW72,""),IF($A74="TOTAL",SUM(INDIRECT("AR4:AR"&amp;ROW()-1)),""))</f>
        <v/>
      </c>
      <c r="AS74" s="7" t="str">
        <f ca="1">IF(AND($A74&lt;&gt;"",$A74&lt;&gt;"TOTAL"),IF(AND([4]PREMIOS_MASTER!$BY72&lt;&gt;"",[4]PREMIOS_MASTER!$BY72&lt;&gt;0),[4]PREMIOS_MASTER!$BY72,""),IF($A74="TOTAL",SUM(INDIRECT("AS4:AS"&amp;ROW()-1)),""))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IF(AND($A74&lt;&gt;"",$A74&lt;&gt;"TOTAL"),IF(AND([4]PREMIOS_MASTER!$CB72&lt;&gt;"",[4]PREMIOS_MASTER!$CB72&lt;&gt;0),[4]PREMIOS_MASTER!$CB72,""),IF($A74="TOTAL",SUM(INDIRECT("AU4:AU"&amp;ROW()-1)),""))</f>
        <v/>
      </c>
      <c r="AV74" s="7" t="str">
        <f ca="1">IF(AND($A74&lt;&gt;"",$A74&lt;&gt;"TOTAL"),IF(AND([4]PREMIOS_MASTER!$CD72&lt;&gt;"",[4]PREMIOS_MASTER!$CD72&lt;&gt;0),[4]PREMIOS_MASTER!$CD72,""),IF($A74="TOTAL",SUM(INDIRECT("AV4:AV"&amp;ROW()-1)),""))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IF(AND($A74&lt;&gt;"",$A74&lt;&gt;"TOTAL"),IF(AND([4]PREMIOS_MASTER!$CG72&lt;&gt;"",[4]PREMIOS_MASTER!$CG72&lt;&gt;0),[4]PREMIOS_MASTER!$CG72,""),IF($A74="TOTAL",SUM(INDIRECT("AX4:AX"&amp;ROW()-1)),""))</f>
        <v/>
      </c>
      <c r="AY74" s="7" t="str">
        <f ca="1">IF(AND($A74&lt;&gt;"",$A74&lt;&gt;"TOTAL"),IF(AND([4]PREMIOS_MASTER!$CI72&lt;&gt;"",[4]PREMIOS_MASTER!$CI72&lt;&gt;0),[4]PREMIOS_MASTER!$CI72,""),IF($A74="TOTAL",SUM(INDIRECT("AY4:AY"&amp;ROW()-1)),""))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IF(AND($A74&lt;&gt;"",$A74&lt;&gt;"TOTAL"),IF(AND([4]PREMIOS_MASTER!$CL72&lt;&gt;"",[4]PREMIOS_MASTER!$CL72&lt;&gt;0),[4]PREMIOS_MASTER!$CL72,""),IF($A74="TOTAL",SUM(INDIRECT("BA4:BA"&amp;ROW()-1)),""))</f>
        <v/>
      </c>
      <c r="BB74" s="7" t="str">
        <f ca="1">IF(AND($A74&lt;&gt;"",$A74&lt;&gt;"TOTAL"),IF(AND([4]PREMIOS_MASTER!$CN72&lt;&gt;"",[4]PREMIOS_MASTER!$CN72&lt;&gt;0),[4]PREMIOS_MASTER!$CN72,""),IF($A74="TOTAL",SUM(INDIRECT("BB4:BB"&amp;ROW()-1)),""))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IF(AND($A74&lt;&gt;"",$A74&lt;&gt;"TOTAL"),IF(AND([4]PREMIOS_MASTER!$CQ72&lt;&gt;"",[4]PREMIOS_MASTER!$CQ72&lt;&gt;0),[4]PREMIOS_MASTER!$CQ72,""),IF($A74="TOTAL",SUM(INDIRECT("BD4:BD"&amp;ROW()-1)),""))</f>
        <v/>
      </c>
      <c r="BE74" s="7" t="str">
        <f ca="1">IF(AND($A74&lt;&gt;"",$A74&lt;&gt;"TOTAL"),IF(AND([4]PREMIOS_MASTER!$CS72&lt;&gt;"",[4]PREMIOS_MASTER!$CS72&lt;&gt;0),[4]PREMIOS_MASTER!$CS72,""),IF($A74="TOTAL",SUM(INDIRECT("BE4:BE"&amp;ROW()-1)),""))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IF([4]PREMIOS_MASTER!$D73&lt;&gt;"",[4]PREMIOS_MASTER!$D73,IF(AND([4]PREMIOS_MASTER!$D73="",[4]PREMIOS_MASTER!$D74="",[4]PREMIOS_MASTER!$D72=""),"","TOTAL"))</f>
        <v/>
      </c>
      <c r="B75" s="7" t="str">
        <f ca="1">IF(AND($A75&lt;&gt;"",$A75&lt;&gt;"TOTAL"),IF(AND([4]PREMIOS_MASTER!$E73&lt;&gt;"",[4]PREMIOS_MASTER!$E73&lt;&gt;0),[4]PREMIOS_MASTER!$E73,""),IF($A75="TOTAL",SUM(INDIRECT("B4:B"&amp;ROW()-1)),""))</f>
        <v/>
      </c>
      <c r="C75" s="7" t="str">
        <f ca="1">IF(AND($A75&lt;&gt;"",$A75&lt;&gt;"TOTAL"),IF(AND([4]PREMIOS_MASTER!$G73&lt;&gt;"",[4]PREMIOS_MASTER!$G73&lt;&gt;0),[4]PREMIOS_MASTER!$G73,""),IF($A75="TOTAL",SUM(INDIRECT("C4:C"&amp;ROW()-1)),""))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IF(AND($A75&lt;&gt;"",$A75&lt;&gt;"TOTAL"),IF(AND([4]PREMIOS_MASTER!$J73&lt;&gt;"",[4]PREMIOS_MASTER!$J73&lt;&gt;0),[4]PREMIOS_MASTER!$J73,""),IF($A75="TOTAL",SUM(INDIRECT("E4:E"&amp;ROW()-1)),""))</f>
        <v/>
      </c>
      <c r="F75" s="7" t="str">
        <f ca="1">IF(AND($A75&lt;&gt;"",$A75&lt;&gt;"TOTAL"),IF(AND([4]PREMIOS_MASTER!$L73&lt;&gt;"",[4]PREMIOS_MASTER!$L73&lt;&gt;0),[4]PREMIOS_MASTER!$L73,""),IF($A75="TOTAL",SUM(INDIRECT("F4:F"&amp;ROW()-1)),""))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IF(AND($A75&lt;&gt;"",$A75&lt;&gt;"TOTAL"),IF(AND([4]PREMIOS_MASTER!$O73&lt;&gt;"",[4]PREMIOS_MASTER!$O73&lt;&gt;0),[4]PREMIOS_MASTER!$O73,""),IF($A75="TOTAL",SUM(INDIRECT("H4:H"&amp;ROW()-1)),""))</f>
        <v/>
      </c>
      <c r="I75" s="7" t="str">
        <f ca="1">IF(AND($A75&lt;&gt;"",$A75&lt;&gt;"TOTAL"),IF(AND([4]PREMIOS_MASTER!$Q73&lt;&gt;"",[4]PREMIOS_MASTER!$Q73&lt;&gt;0),[4]PREMIOS_MASTER!$Q73,""),IF($A75="TOTAL",SUM(INDIRECT("I4:I"&amp;ROW()-1)),""))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IF(AND($A75&lt;&gt;"",$A75&lt;&gt;"TOTAL"),IF(AND([4]PREMIOS_MASTER!$T73&lt;&gt;"",[4]PREMIOS_MASTER!$T73&lt;&gt;0),[4]PREMIOS_MASTER!$T73,""),IF($A75="TOTAL",SUM(INDIRECT("K4:K"&amp;ROW()-1)),""))</f>
        <v/>
      </c>
      <c r="L75" s="7" t="str">
        <f ca="1">IF(AND($A75&lt;&gt;"",$A75&lt;&gt;"TOTAL"),IF(AND([4]PREMIOS_MASTER!$V73&lt;&gt;"",[4]PREMIOS_MASTER!$V73&lt;&gt;0),[4]PREMIOS_MASTER!$V73,""),IF($A75="TOTAL",SUM(INDIRECT("L4:L"&amp;ROW()-1)),""))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IF(AND($A75&lt;&gt;"",$A75&lt;&gt;"TOTAL"),IF(AND([4]PREMIOS_MASTER!$Y73&lt;&gt;"",[4]PREMIOS_MASTER!$Y73&lt;&gt;0),[4]PREMIOS_MASTER!$Y73,""),IF($A75="TOTAL",SUM(INDIRECT("N4:N"&amp;ROW()-1)),""))</f>
        <v/>
      </c>
      <c r="O75" s="7" t="str">
        <f ca="1">IF(AND($A75&lt;&gt;"",$A75&lt;&gt;"TOTAL"),IF(AND([4]PREMIOS_MASTER!$AA73&lt;&gt;"",[4]PREMIOS_MASTER!$AA73&lt;&gt;0),[4]PREMIOS_MASTER!$AA73,""),IF($A75="TOTAL",SUM(INDIRECT("O4:O"&amp;ROW()-1)),""))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IF(AND($A75&lt;&gt;"",$A75&lt;&gt;"TOTAL"),IF(AND([4]PREMIOS_MASTER!$AD73&lt;&gt;"",[4]PREMIOS_MASTER!$AD73&lt;&gt;0),[4]PREMIOS_MASTER!$AD73,""),IF($A75="TOTAL",SUM(INDIRECT("Q4:Q"&amp;ROW()-1)),""))</f>
        <v/>
      </c>
      <c r="R75" s="7" t="str">
        <f ca="1">IF(AND($A75&lt;&gt;"",$A75&lt;&gt;"TOTAL"),IF(AND([4]PREMIOS_MASTER!$AF73&lt;&gt;"",[4]PREMIOS_MASTER!$AF73&lt;&gt;0),[4]PREMIOS_MASTER!$AF73,""),IF($A75="TOTAL",SUM(INDIRECT("R4:R"&amp;ROW()-1)),""))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IF(AND($A75&lt;&gt;"",$A75&lt;&gt;"TOTAL"),IF(AND([4]PREMIOS_MASTER!$AI73&lt;&gt;"",[4]PREMIOS_MASTER!$AI73&lt;&gt;0),[4]PREMIOS_MASTER!$AI73,""),IF($A75="TOTAL",SUM(INDIRECT("T4:T"&amp;ROW()-1)),""))</f>
        <v/>
      </c>
      <c r="U75" s="7" t="str">
        <f ca="1">IF(AND($A75&lt;&gt;"",$A75&lt;&gt;"TOTAL"),IF(AND([4]PREMIOS_MASTER!$AK73&lt;&gt;"",[4]PREMIOS_MASTER!$AK73&lt;&gt;0),[4]PREMIOS_MASTER!$AK73,""),IF($A75="TOTAL",SUM(INDIRECT("U4:U"&amp;ROW()-1)),""))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IF(AND($A75&lt;&gt;"",$A75&lt;&gt;"TOTAL"),IF(AND([4]PREMIOS_MASTER!$AN73&lt;&gt;"",[4]PREMIOS_MASTER!$AN73&lt;&gt;0),[4]PREMIOS_MASTER!$AN73,""),IF($A75="TOTAL",SUM(INDIRECT("W4:W"&amp;ROW()-1)),""))</f>
        <v/>
      </c>
      <c r="X75" s="7" t="str">
        <f ca="1">IF(AND($A75&lt;&gt;"",$A75&lt;&gt;"TOTAL"),IF(AND([4]PREMIOS_MASTER!$AP73&lt;&gt;"",[4]PREMIOS_MASTER!$AP73&lt;&gt;0),[4]PREMIOS_MASTER!$AP73,""),IF($A75="TOTAL",SUM(INDIRECT("X4:X"&amp;ROW()-1)),""))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IF(AND($A75&lt;&gt;"",$A75&lt;&gt;"TOTAL"),IF(AND([4]PREMIOS_MASTER!$AS73&lt;&gt;"",[4]PREMIOS_MASTER!$AS73&lt;&gt;0),[4]PREMIOS_MASTER!$AS73,""),IF($A75="TOTAL",SUM(INDIRECT("Z4:Z"&amp;ROW()-1)),""))</f>
        <v/>
      </c>
      <c r="AA75" s="7" t="str">
        <f ca="1">IF(AND($A75&lt;&gt;"",$A75&lt;&gt;"TOTAL"),IF(AND([4]PREMIOS_MASTER!$AU73&lt;&gt;"",[4]PREMIOS_MASTER!$AU73&lt;&gt;0),[4]PREMIOS_MASTER!$AU73,""),IF($A75="TOTAL",SUM(INDIRECT("AA4:AA"&amp;ROW()-1)),""))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IF(AND($A75&lt;&gt;"",$A75&lt;&gt;"TOTAL"),IF(AND([4]PREMIOS_MASTER!$AX73&lt;&gt;"",[4]PREMIOS_MASTER!$AX73&lt;&gt;0),[4]PREMIOS_MASTER!$AX73,""),IF($A75="TOTAL",SUM(INDIRECT("AC4:AC"&amp;ROW()-1)),""))</f>
        <v/>
      </c>
      <c r="AD75" s="7" t="str">
        <f ca="1">IF(AND($A75&lt;&gt;"",$A75&lt;&gt;"TOTAL"),IF(AND([4]PREMIOS_MASTER!$AZ73&lt;&gt;"",[4]PREMIOS_MASTER!$AZ73&lt;&gt;0),[4]PREMIOS_MASTER!$AZ73,""),IF($A75="TOTAL",SUM(INDIRECT("AD4:AD"&amp;ROW()-1)),""))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IF(AND($A75&lt;&gt;"",$A75&lt;&gt;"TOTAL"),IF(AND([4]PREMIOS_MASTER!$BC73&lt;&gt;"",[4]PREMIOS_MASTER!$BC73&lt;&gt;0),[4]PREMIOS_MASTER!$BC73,""),IF($A75="TOTAL",SUM(INDIRECT("AF4:AF"&amp;ROW()-1)),""))</f>
        <v/>
      </c>
      <c r="AG75" s="7" t="str">
        <f ca="1">IF(AND($A75&lt;&gt;"",$A75&lt;&gt;"TOTAL"),IF(AND([4]PREMIOS_MASTER!$BE73&lt;&gt;"",[4]PREMIOS_MASTER!$BE73&lt;&gt;0),[4]PREMIOS_MASTER!$BE73,""),IF($A75="TOTAL",SUM(INDIRECT("AG4:AG"&amp;ROW()-1)),""))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IF(AND($A75&lt;&gt;"",$A75&lt;&gt;"TOTAL"),IF(AND([4]PREMIOS_MASTER!$BH73&lt;&gt;"",[4]PREMIOS_MASTER!$BH73&lt;&gt;0),[4]PREMIOS_MASTER!$BH73,""),IF($A75="TOTAL",SUM(INDIRECT("AI4:AI"&amp;ROW()-1)),""))</f>
        <v/>
      </c>
      <c r="AJ75" s="7" t="str">
        <f ca="1">IF(AND($A75&lt;&gt;"",$A75&lt;&gt;"TOTAL"),IF(AND([4]PREMIOS_MASTER!$BJ73&lt;&gt;"",[4]PREMIOS_MASTER!$BJ73&lt;&gt;0),[4]PREMIOS_MASTER!$BJ73,""),IF($A75="TOTAL",SUM(INDIRECT("AJ4:AJ"&amp;ROW()-1)),""))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IF(AND($A75&lt;&gt;"",$A75&lt;&gt;"TOTAL"),IF(AND([4]PREMIOS_MASTER!$BM73&lt;&gt;"",[4]PREMIOS_MASTER!$BM73&lt;&gt;0),[4]PREMIOS_MASTER!$BM73,""),IF($A75="TOTAL",SUM(INDIRECT("AL4:AL"&amp;ROW()-1)),""))</f>
        <v/>
      </c>
      <c r="AM75" s="7" t="str">
        <f ca="1">IF(AND($A75&lt;&gt;"",$A75&lt;&gt;"TOTAL"),IF(AND([4]PREMIOS_MASTER!$BO73&lt;&gt;"",[4]PREMIOS_MASTER!$BO73&lt;&gt;0),[4]PREMIOS_MASTER!$BO73,""),IF($A75="TOTAL",SUM(INDIRECT("AM4:AM"&amp;ROW()-1)),""))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IF(AND($A75&lt;&gt;"",$A75&lt;&gt;"TOTAL"),IF(AND([4]PREMIOS_MASTER!$BR73&lt;&gt;"",[4]PREMIOS_MASTER!$BR73&lt;&gt;0),[4]PREMIOS_MASTER!$BR73,""),IF($A75="TOTAL",SUM(INDIRECT("AO4:AO"&amp;ROW()-1)),""))</f>
        <v/>
      </c>
      <c r="AP75" s="7" t="str">
        <f ca="1">IF(AND($A75&lt;&gt;"",$A75&lt;&gt;"TOTAL"),IF(AND([4]PREMIOS_MASTER!$BT73&lt;&gt;"",[4]PREMIOS_MASTER!$BT73&lt;&gt;0),[4]PREMIOS_MASTER!$BT73,""),IF($A75="TOTAL",SUM(INDIRECT("AP4:AP"&amp;ROW()-1)),""))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IF(AND($A75&lt;&gt;"",$A75&lt;&gt;"TOTAL"),IF(AND([4]PREMIOS_MASTER!$BW73&lt;&gt;"",[4]PREMIOS_MASTER!$BW73&lt;&gt;0),[4]PREMIOS_MASTER!$BW73,""),IF($A75="TOTAL",SUM(INDIRECT("AR4:AR"&amp;ROW()-1)),""))</f>
        <v/>
      </c>
      <c r="AS75" s="7" t="str">
        <f ca="1">IF(AND($A75&lt;&gt;"",$A75&lt;&gt;"TOTAL"),IF(AND([4]PREMIOS_MASTER!$BY73&lt;&gt;"",[4]PREMIOS_MASTER!$BY73&lt;&gt;0),[4]PREMIOS_MASTER!$BY73,""),IF($A75="TOTAL",SUM(INDIRECT("AS4:AS"&amp;ROW()-1)),""))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IF(AND($A75&lt;&gt;"",$A75&lt;&gt;"TOTAL"),IF(AND([4]PREMIOS_MASTER!$CB73&lt;&gt;"",[4]PREMIOS_MASTER!$CB73&lt;&gt;0),[4]PREMIOS_MASTER!$CB73,""),IF($A75="TOTAL",SUM(INDIRECT("AU4:AU"&amp;ROW()-1)),""))</f>
        <v/>
      </c>
      <c r="AV75" s="7" t="str">
        <f ca="1">IF(AND($A75&lt;&gt;"",$A75&lt;&gt;"TOTAL"),IF(AND([4]PREMIOS_MASTER!$CD73&lt;&gt;"",[4]PREMIOS_MASTER!$CD73&lt;&gt;0),[4]PREMIOS_MASTER!$CD73,""),IF($A75="TOTAL",SUM(INDIRECT("AV4:AV"&amp;ROW()-1)),""))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IF(AND($A75&lt;&gt;"",$A75&lt;&gt;"TOTAL"),IF(AND([4]PREMIOS_MASTER!$CG73&lt;&gt;"",[4]PREMIOS_MASTER!$CG73&lt;&gt;0),[4]PREMIOS_MASTER!$CG73,""),IF($A75="TOTAL",SUM(INDIRECT("AX4:AX"&amp;ROW()-1)),""))</f>
        <v/>
      </c>
      <c r="AY75" s="7" t="str">
        <f ca="1">IF(AND($A75&lt;&gt;"",$A75&lt;&gt;"TOTAL"),IF(AND([4]PREMIOS_MASTER!$CI73&lt;&gt;"",[4]PREMIOS_MASTER!$CI73&lt;&gt;0),[4]PREMIOS_MASTER!$CI73,""),IF($A75="TOTAL",SUM(INDIRECT("AY4:AY"&amp;ROW()-1)),""))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IF(AND($A75&lt;&gt;"",$A75&lt;&gt;"TOTAL"),IF(AND([4]PREMIOS_MASTER!$CL73&lt;&gt;"",[4]PREMIOS_MASTER!$CL73&lt;&gt;0),[4]PREMIOS_MASTER!$CL73,""),IF($A75="TOTAL",SUM(INDIRECT("BA4:BA"&amp;ROW()-1)),""))</f>
        <v/>
      </c>
      <c r="BB75" s="7" t="str">
        <f ca="1">IF(AND($A75&lt;&gt;"",$A75&lt;&gt;"TOTAL"),IF(AND([4]PREMIOS_MASTER!$CN73&lt;&gt;"",[4]PREMIOS_MASTER!$CN73&lt;&gt;0),[4]PREMIOS_MASTER!$CN73,""),IF($A75="TOTAL",SUM(INDIRECT("BB4:BB"&amp;ROW()-1)),""))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IF(AND($A75&lt;&gt;"",$A75&lt;&gt;"TOTAL"),IF(AND([4]PREMIOS_MASTER!$CQ73&lt;&gt;"",[4]PREMIOS_MASTER!$CQ73&lt;&gt;0),[4]PREMIOS_MASTER!$CQ73,""),IF($A75="TOTAL",SUM(INDIRECT("BD4:BD"&amp;ROW()-1)),""))</f>
        <v/>
      </c>
      <c r="BE75" s="7" t="str">
        <f ca="1">IF(AND($A75&lt;&gt;"",$A75&lt;&gt;"TOTAL"),IF(AND([4]PREMIOS_MASTER!$CS73&lt;&gt;"",[4]PREMIOS_MASTER!$CS73&lt;&gt;0),[4]PREMIOS_MASTER!$CS73,""),IF($A75="TOTAL",SUM(INDIRECT("BE4:BE"&amp;ROW()-1)),""))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IF([4]PREMIOS_MASTER!$D74&lt;&gt;"",[4]PREMIOS_MASTER!$D74,IF(AND([4]PREMIOS_MASTER!$D74="",[4]PREMIOS_MASTER!$D75="",[4]PREMIOS_MASTER!$D73=""),"","TOTAL"))</f>
        <v/>
      </c>
      <c r="B76" s="7" t="str">
        <f ca="1">IF(AND($A76&lt;&gt;"",$A76&lt;&gt;"TOTAL"),IF(AND([4]PREMIOS_MASTER!$E74&lt;&gt;"",[4]PREMIOS_MASTER!$E74&lt;&gt;0),[4]PREMIOS_MASTER!$E74,""),IF($A76="TOTAL",SUM(INDIRECT("B4:B"&amp;ROW()-1)),""))</f>
        <v/>
      </c>
      <c r="C76" s="7" t="str">
        <f ca="1">IF(AND($A76&lt;&gt;"",$A76&lt;&gt;"TOTAL"),IF(AND([4]PREMIOS_MASTER!$G74&lt;&gt;"",[4]PREMIOS_MASTER!$G74&lt;&gt;0),[4]PREMIOS_MASTER!$G74,""),IF($A76="TOTAL",SUM(INDIRECT("C4:C"&amp;ROW()-1)),""))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IF(AND($A76&lt;&gt;"",$A76&lt;&gt;"TOTAL"),IF(AND([4]PREMIOS_MASTER!$J74&lt;&gt;"",[4]PREMIOS_MASTER!$J74&lt;&gt;0),[4]PREMIOS_MASTER!$J74,""),IF($A76="TOTAL",SUM(INDIRECT("E4:E"&amp;ROW()-1)),""))</f>
        <v/>
      </c>
      <c r="F76" s="7" t="str">
        <f ca="1">IF(AND($A76&lt;&gt;"",$A76&lt;&gt;"TOTAL"),IF(AND([4]PREMIOS_MASTER!$L74&lt;&gt;"",[4]PREMIOS_MASTER!$L74&lt;&gt;0),[4]PREMIOS_MASTER!$L74,""),IF($A76="TOTAL",SUM(INDIRECT("F4:F"&amp;ROW()-1)),""))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IF(AND($A76&lt;&gt;"",$A76&lt;&gt;"TOTAL"),IF(AND([4]PREMIOS_MASTER!$O74&lt;&gt;"",[4]PREMIOS_MASTER!$O74&lt;&gt;0),[4]PREMIOS_MASTER!$O74,""),IF($A76="TOTAL",SUM(INDIRECT("H4:H"&amp;ROW()-1)),""))</f>
        <v/>
      </c>
      <c r="I76" s="7" t="str">
        <f ca="1">IF(AND($A76&lt;&gt;"",$A76&lt;&gt;"TOTAL"),IF(AND([4]PREMIOS_MASTER!$Q74&lt;&gt;"",[4]PREMIOS_MASTER!$Q74&lt;&gt;0),[4]PREMIOS_MASTER!$Q74,""),IF($A76="TOTAL",SUM(INDIRECT("I4:I"&amp;ROW()-1)),""))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IF(AND($A76&lt;&gt;"",$A76&lt;&gt;"TOTAL"),IF(AND([4]PREMIOS_MASTER!$T74&lt;&gt;"",[4]PREMIOS_MASTER!$T74&lt;&gt;0),[4]PREMIOS_MASTER!$T74,""),IF($A76="TOTAL",SUM(INDIRECT("K4:K"&amp;ROW()-1)),""))</f>
        <v/>
      </c>
      <c r="L76" s="7" t="str">
        <f ca="1">IF(AND($A76&lt;&gt;"",$A76&lt;&gt;"TOTAL"),IF(AND([4]PREMIOS_MASTER!$V74&lt;&gt;"",[4]PREMIOS_MASTER!$V74&lt;&gt;0),[4]PREMIOS_MASTER!$V74,""),IF($A76="TOTAL",SUM(INDIRECT("L4:L"&amp;ROW()-1)),""))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IF(AND($A76&lt;&gt;"",$A76&lt;&gt;"TOTAL"),IF(AND([4]PREMIOS_MASTER!$Y74&lt;&gt;"",[4]PREMIOS_MASTER!$Y74&lt;&gt;0),[4]PREMIOS_MASTER!$Y74,""),IF($A76="TOTAL",SUM(INDIRECT("N4:N"&amp;ROW()-1)),""))</f>
        <v/>
      </c>
      <c r="O76" s="7" t="str">
        <f ca="1">IF(AND($A76&lt;&gt;"",$A76&lt;&gt;"TOTAL"),IF(AND([4]PREMIOS_MASTER!$AA74&lt;&gt;"",[4]PREMIOS_MASTER!$AA74&lt;&gt;0),[4]PREMIOS_MASTER!$AA74,""),IF($A76="TOTAL",SUM(INDIRECT("O4:O"&amp;ROW()-1)),""))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IF(AND($A76&lt;&gt;"",$A76&lt;&gt;"TOTAL"),IF(AND([4]PREMIOS_MASTER!$AD74&lt;&gt;"",[4]PREMIOS_MASTER!$AD74&lt;&gt;0),[4]PREMIOS_MASTER!$AD74,""),IF($A76="TOTAL",SUM(INDIRECT("Q4:Q"&amp;ROW()-1)),""))</f>
        <v/>
      </c>
      <c r="R76" s="7" t="str">
        <f ca="1">IF(AND($A76&lt;&gt;"",$A76&lt;&gt;"TOTAL"),IF(AND([4]PREMIOS_MASTER!$AF74&lt;&gt;"",[4]PREMIOS_MASTER!$AF74&lt;&gt;0),[4]PREMIOS_MASTER!$AF74,""),IF($A76="TOTAL",SUM(INDIRECT("R4:R"&amp;ROW()-1)),""))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IF(AND($A76&lt;&gt;"",$A76&lt;&gt;"TOTAL"),IF(AND([4]PREMIOS_MASTER!$AI74&lt;&gt;"",[4]PREMIOS_MASTER!$AI74&lt;&gt;0),[4]PREMIOS_MASTER!$AI74,""),IF($A76="TOTAL",SUM(INDIRECT("T4:T"&amp;ROW()-1)),""))</f>
        <v/>
      </c>
      <c r="U76" s="7" t="str">
        <f ca="1">IF(AND($A76&lt;&gt;"",$A76&lt;&gt;"TOTAL"),IF(AND([4]PREMIOS_MASTER!$AK74&lt;&gt;"",[4]PREMIOS_MASTER!$AK74&lt;&gt;0),[4]PREMIOS_MASTER!$AK74,""),IF($A76="TOTAL",SUM(INDIRECT("U4:U"&amp;ROW()-1)),""))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IF(AND($A76&lt;&gt;"",$A76&lt;&gt;"TOTAL"),IF(AND([4]PREMIOS_MASTER!$AN74&lt;&gt;"",[4]PREMIOS_MASTER!$AN74&lt;&gt;0),[4]PREMIOS_MASTER!$AN74,""),IF($A76="TOTAL",SUM(INDIRECT("W4:W"&amp;ROW()-1)),""))</f>
        <v/>
      </c>
      <c r="X76" s="7" t="str">
        <f ca="1">IF(AND($A76&lt;&gt;"",$A76&lt;&gt;"TOTAL"),IF(AND([4]PREMIOS_MASTER!$AP74&lt;&gt;"",[4]PREMIOS_MASTER!$AP74&lt;&gt;0),[4]PREMIOS_MASTER!$AP74,""),IF($A76="TOTAL",SUM(INDIRECT("X4:X"&amp;ROW()-1)),""))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IF(AND($A76&lt;&gt;"",$A76&lt;&gt;"TOTAL"),IF(AND([4]PREMIOS_MASTER!$AS74&lt;&gt;"",[4]PREMIOS_MASTER!$AS74&lt;&gt;0),[4]PREMIOS_MASTER!$AS74,""),IF($A76="TOTAL",SUM(INDIRECT("Z4:Z"&amp;ROW()-1)),""))</f>
        <v/>
      </c>
      <c r="AA76" s="7" t="str">
        <f ca="1">IF(AND($A76&lt;&gt;"",$A76&lt;&gt;"TOTAL"),IF(AND([4]PREMIOS_MASTER!$AU74&lt;&gt;"",[4]PREMIOS_MASTER!$AU74&lt;&gt;0),[4]PREMIOS_MASTER!$AU74,""),IF($A76="TOTAL",SUM(INDIRECT("AA4:AA"&amp;ROW()-1)),""))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IF(AND($A76&lt;&gt;"",$A76&lt;&gt;"TOTAL"),IF(AND([4]PREMIOS_MASTER!$AX74&lt;&gt;"",[4]PREMIOS_MASTER!$AX74&lt;&gt;0),[4]PREMIOS_MASTER!$AX74,""),IF($A76="TOTAL",SUM(INDIRECT("AC4:AC"&amp;ROW()-1)),""))</f>
        <v/>
      </c>
      <c r="AD76" s="7" t="str">
        <f ca="1">IF(AND($A76&lt;&gt;"",$A76&lt;&gt;"TOTAL"),IF(AND([4]PREMIOS_MASTER!$AZ74&lt;&gt;"",[4]PREMIOS_MASTER!$AZ74&lt;&gt;0),[4]PREMIOS_MASTER!$AZ74,""),IF($A76="TOTAL",SUM(INDIRECT("AD4:AD"&amp;ROW()-1)),""))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IF(AND($A76&lt;&gt;"",$A76&lt;&gt;"TOTAL"),IF(AND([4]PREMIOS_MASTER!$BC74&lt;&gt;"",[4]PREMIOS_MASTER!$BC74&lt;&gt;0),[4]PREMIOS_MASTER!$BC74,""),IF($A76="TOTAL",SUM(INDIRECT("AF4:AF"&amp;ROW()-1)),""))</f>
        <v/>
      </c>
      <c r="AG76" s="7" t="str">
        <f ca="1">IF(AND($A76&lt;&gt;"",$A76&lt;&gt;"TOTAL"),IF(AND([4]PREMIOS_MASTER!$BE74&lt;&gt;"",[4]PREMIOS_MASTER!$BE74&lt;&gt;0),[4]PREMIOS_MASTER!$BE74,""),IF($A76="TOTAL",SUM(INDIRECT("AG4:AG"&amp;ROW()-1)),""))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IF(AND($A76&lt;&gt;"",$A76&lt;&gt;"TOTAL"),IF(AND([4]PREMIOS_MASTER!$BH74&lt;&gt;"",[4]PREMIOS_MASTER!$BH74&lt;&gt;0),[4]PREMIOS_MASTER!$BH74,""),IF($A76="TOTAL",SUM(INDIRECT("AI4:AI"&amp;ROW()-1)),""))</f>
        <v/>
      </c>
      <c r="AJ76" s="7" t="str">
        <f ca="1">IF(AND($A76&lt;&gt;"",$A76&lt;&gt;"TOTAL"),IF(AND([4]PREMIOS_MASTER!$BJ74&lt;&gt;"",[4]PREMIOS_MASTER!$BJ74&lt;&gt;0),[4]PREMIOS_MASTER!$BJ74,""),IF($A76="TOTAL",SUM(INDIRECT("AJ4:AJ"&amp;ROW()-1)),""))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IF(AND($A76&lt;&gt;"",$A76&lt;&gt;"TOTAL"),IF(AND([4]PREMIOS_MASTER!$BM74&lt;&gt;"",[4]PREMIOS_MASTER!$BM74&lt;&gt;0),[4]PREMIOS_MASTER!$BM74,""),IF($A76="TOTAL",SUM(INDIRECT("AL4:AL"&amp;ROW()-1)),""))</f>
        <v/>
      </c>
      <c r="AM76" s="7" t="str">
        <f ca="1">IF(AND($A76&lt;&gt;"",$A76&lt;&gt;"TOTAL"),IF(AND([4]PREMIOS_MASTER!$BO74&lt;&gt;"",[4]PREMIOS_MASTER!$BO74&lt;&gt;0),[4]PREMIOS_MASTER!$BO74,""),IF($A76="TOTAL",SUM(INDIRECT("AM4:AM"&amp;ROW()-1)),""))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IF(AND($A76&lt;&gt;"",$A76&lt;&gt;"TOTAL"),IF(AND([4]PREMIOS_MASTER!$BR74&lt;&gt;"",[4]PREMIOS_MASTER!$BR74&lt;&gt;0),[4]PREMIOS_MASTER!$BR74,""),IF($A76="TOTAL",SUM(INDIRECT("AO4:AO"&amp;ROW()-1)),""))</f>
        <v/>
      </c>
      <c r="AP76" s="7" t="str">
        <f ca="1">IF(AND($A76&lt;&gt;"",$A76&lt;&gt;"TOTAL"),IF(AND([4]PREMIOS_MASTER!$BT74&lt;&gt;"",[4]PREMIOS_MASTER!$BT74&lt;&gt;0),[4]PREMIOS_MASTER!$BT74,""),IF($A76="TOTAL",SUM(INDIRECT("AP4:AP"&amp;ROW()-1)),""))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IF(AND($A76&lt;&gt;"",$A76&lt;&gt;"TOTAL"),IF(AND([4]PREMIOS_MASTER!$BW74&lt;&gt;"",[4]PREMIOS_MASTER!$BW74&lt;&gt;0),[4]PREMIOS_MASTER!$BW74,""),IF($A76="TOTAL",SUM(INDIRECT("AR4:AR"&amp;ROW()-1)),""))</f>
        <v/>
      </c>
      <c r="AS76" s="7" t="str">
        <f ca="1">IF(AND($A76&lt;&gt;"",$A76&lt;&gt;"TOTAL"),IF(AND([4]PREMIOS_MASTER!$BY74&lt;&gt;"",[4]PREMIOS_MASTER!$BY74&lt;&gt;0),[4]PREMIOS_MASTER!$BY74,""),IF($A76="TOTAL",SUM(INDIRECT("AS4:AS"&amp;ROW()-1)),""))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IF(AND($A76&lt;&gt;"",$A76&lt;&gt;"TOTAL"),IF(AND([4]PREMIOS_MASTER!$CB74&lt;&gt;"",[4]PREMIOS_MASTER!$CB74&lt;&gt;0),[4]PREMIOS_MASTER!$CB74,""),IF($A76="TOTAL",SUM(INDIRECT("AU4:AU"&amp;ROW()-1)),""))</f>
        <v/>
      </c>
      <c r="AV76" s="7" t="str">
        <f ca="1">IF(AND($A76&lt;&gt;"",$A76&lt;&gt;"TOTAL"),IF(AND([4]PREMIOS_MASTER!$CD74&lt;&gt;"",[4]PREMIOS_MASTER!$CD74&lt;&gt;0),[4]PREMIOS_MASTER!$CD74,""),IF($A76="TOTAL",SUM(INDIRECT("AV4:AV"&amp;ROW()-1)),""))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IF(AND($A76&lt;&gt;"",$A76&lt;&gt;"TOTAL"),IF(AND([4]PREMIOS_MASTER!$CG74&lt;&gt;"",[4]PREMIOS_MASTER!$CG74&lt;&gt;0),[4]PREMIOS_MASTER!$CG74,""),IF($A76="TOTAL",SUM(INDIRECT("AX4:AX"&amp;ROW()-1)),""))</f>
        <v/>
      </c>
      <c r="AY76" s="7" t="str">
        <f ca="1">IF(AND($A76&lt;&gt;"",$A76&lt;&gt;"TOTAL"),IF(AND([4]PREMIOS_MASTER!$CI74&lt;&gt;"",[4]PREMIOS_MASTER!$CI74&lt;&gt;0),[4]PREMIOS_MASTER!$CI74,""),IF($A76="TOTAL",SUM(INDIRECT("AY4:AY"&amp;ROW()-1)),""))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IF(AND($A76&lt;&gt;"",$A76&lt;&gt;"TOTAL"),IF(AND([4]PREMIOS_MASTER!$CL74&lt;&gt;"",[4]PREMIOS_MASTER!$CL74&lt;&gt;0),[4]PREMIOS_MASTER!$CL74,""),IF($A76="TOTAL",SUM(INDIRECT("BA4:BA"&amp;ROW()-1)),""))</f>
        <v/>
      </c>
      <c r="BB76" s="7" t="str">
        <f ca="1">IF(AND($A76&lt;&gt;"",$A76&lt;&gt;"TOTAL"),IF(AND([4]PREMIOS_MASTER!$CN74&lt;&gt;"",[4]PREMIOS_MASTER!$CN74&lt;&gt;0),[4]PREMIOS_MASTER!$CN74,""),IF($A76="TOTAL",SUM(INDIRECT("BB4:BB"&amp;ROW()-1)),""))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IF(AND($A76&lt;&gt;"",$A76&lt;&gt;"TOTAL"),IF(AND([4]PREMIOS_MASTER!$CQ74&lt;&gt;"",[4]PREMIOS_MASTER!$CQ74&lt;&gt;0),[4]PREMIOS_MASTER!$CQ74,""),IF($A76="TOTAL",SUM(INDIRECT("BD4:BD"&amp;ROW()-1)),""))</f>
        <v/>
      </c>
      <c r="BE76" s="7" t="str">
        <f ca="1">IF(AND($A76&lt;&gt;"",$A76&lt;&gt;"TOTAL"),IF(AND([4]PREMIOS_MASTER!$CS74&lt;&gt;"",[4]PREMIOS_MASTER!$CS74&lt;&gt;0),[4]PREMIOS_MASTER!$CS74,""),IF($A76="TOTAL",SUM(INDIRECT("BE4:BE"&amp;ROW()-1)),""))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IF([4]PREMIOS_MASTER!$D75&lt;&gt;"",[4]PREMIOS_MASTER!$D75,IF(AND([4]PREMIOS_MASTER!$D75="",[4]PREMIOS_MASTER!$D76="",[4]PREMIOS_MASTER!$D74=""),"","TOTAL"))</f>
        <v/>
      </c>
      <c r="B77" s="7" t="str">
        <f ca="1">IF(AND($A77&lt;&gt;"",$A77&lt;&gt;"TOTAL"),IF(AND([4]PREMIOS_MASTER!$E75&lt;&gt;"",[4]PREMIOS_MASTER!$E75&lt;&gt;0),[4]PREMIOS_MASTER!$E75,""),IF($A77="TOTAL",SUM(INDIRECT("B4:B"&amp;ROW()-1)),""))</f>
        <v/>
      </c>
      <c r="C77" s="7" t="str">
        <f ca="1">IF(AND($A77&lt;&gt;"",$A77&lt;&gt;"TOTAL"),IF(AND([4]PREMIOS_MASTER!$G75&lt;&gt;"",[4]PREMIOS_MASTER!$G75&lt;&gt;0),[4]PREMIOS_MASTER!$G75,""),IF($A77="TOTAL",SUM(INDIRECT("C4:C"&amp;ROW()-1)),""))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IF(AND($A77&lt;&gt;"",$A77&lt;&gt;"TOTAL"),IF(AND([4]PREMIOS_MASTER!$J75&lt;&gt;"",[4]PREMIOS_MASTER!$J75&lt;&gt;0),[4]PREMIOS_MASTER!$J75,""),IF($A77="TOTAL",SUM(INDIRECT("E4:E"&amp;ROW()-1)),""))</f>
        <v/>
      </c>
      <c r="F77" s="7" t="str">
        <f ca="1">IF(AND($A77&lt;&gt;"",$A77&lt;&gt;"TOTAL"),IF(AND([4]PREMIOS_MASTER!$L75&lt;&gt;"",[4]PREMIOS_MASTER!$L75&lt;&gt;0),[4]PREMIOS_MASTER!$L75,""),IF($A77="TOTAL",SUM(INDIRECT("F4:F"&amp;ROW()-1)),""))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IF(AND($A77&lt;&gt;"",$A77&lt;&gt;"TOTAL"),IF(AND([4]PREMIOS_MASTER!$O75&lt;&gt;"",[4]PREMIOS_MASTER!$O75&lt;&gt;0),[4]PREMIOS_MASTER!$O75,""),IF($A77="TOTAL",SUM(INDIRECT("H4:H"&amp;ROW()-1)),""))</f>
        <v/>
      </c>
      <c r="I77" s="7" t="str">
        <f ca="1">IF(AND($A77&lt;&gt;"",$A77&lt;&gt;"TOTAL"),IF(AND([4]PREMIOS_MASTER!$Q75&lt;&gt;"",[4]PREMIOS_MASTER!$Q75&lt;&gt;0),[4]PREMIOS_MASTER!$Q75,""),IF($A77="TOTAL",SUM(INDIRECT("I4:I"&amp;ROW()-1)),""))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IF(AND($A77&lt;&gt;"",$A77&lt;&gt;"TOTAL"),IF(AND([4]PREMIOS_MASTER!$T75&lt;&gt;"",[4]PREMIOS_MASTER!$T75&lt;&gt;0),[4]PREMIOS_MASTER!$T75,""),IF($A77="TOTAL",SUM(INDIRECT("K4:K"&amp;ROW()-1)),""))</f>
        <v/>
      </c>
      <c r="L77" s="7" t="str">
        <f ca="1">IF(AND($A77&lt;&gt;"",$A77&lt;&gt;"TOTAL"),IF(AND([4]PREMIOS_MASTER!$V75&lt;&gt;"",[4]PREMIOS_MASTER!$V75&lt;&gt;0),[4]PREMIOS_MASTER!$V75,""),IF($A77="TOTAL",SUM(INDIRECT("L4:L"&amp;ROW()-1)),""))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IF(AND($A77&lt;&gt;"",$A77&lt;&gt;"TOTAL"),IF(AND([4]PREMIOS_MASTER!$Y75&lt;&gt;"",[4]PREMIOS_MASTER!$Y75&lt;&gt;0),[4]PREMIOS_MASTER!$Y75,""),IF($A77="TOTAL",SUM(INDIRECT("N4:N"&amp;ROW()-1)),""))</f>
        <v/>
      </c>
      <c r="O77" s="7" t="str">
        <f ca="1">IF(AND($A77&lt;&gt;"",$A77&lt;&gt;"TOTAL"),IF(AND([4]PREMIOS_MASTER!$AA75&lt;&gt;"",[4]PREMIOS_MASTER!$AA75&lt;&gt;0),[4]PREMIOS_MASTER!$AA75,""),IF($A77="TOTAL",SUM(INDIRECT("O4:O"&amp;ROW()-1)),""))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IF(AND($A77&lt;&gt;"",$A77&lt;&gt;"TOTAL"),IF(AND([4]PREMIOS_MASTER!$AD75&lt;&gt;"",[4]PREMIOS_MASTER!$AD75&lt;&gt;0),[4]PREMIOS_MASTER!$AD75,""),IF($A77="TOTAL",SUM(INDIRECT("Q4:Q"&amp;ROW()-1)),""))</f>
        <v/>
      </c>
      <c r="R77" s="7" t="str">
        <f ca="1">IF(AND($A77&lt;&gt;"",$A77&lt;&gt;"TOTAL"),IF(AND([4]PREMIOS_MASTER!$AF75&lt;&gt;"",[4]PREMIOS_MASTER!$AF75&lt;&gt;0),[4]PREMIOS_MASTER!$AF75,""),IF($A77="TOTAL",SUM(INDIRECT("R4:R"&amp;ROW()-1)),""))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IF(AND($A77&lt;&gt;"",$A77&lt;&gt;"TOTAL"),IF(AND([4]PREMIOS_MASTER!$AI75&lt;&gt;"",[4]PREMIOS_MASTER!$AI75&lt;&gt;0),[4]PREMIOS_MASTER!$AI75,""),IF($A77="TOTAL",SUM(INDIRECT("T4:T"&amp;ROW()-1)),""))</f>
        <v/>
      </c>
      <c r="U77" s="7" t="str">
        <f ca="1">IF(AND($A77&lt;&gt;"",$A77&lt;&gt;"TOTAL"),IF(AND([4]PREMIOS_MASTER!$AK75&lt;&gt;"",[4]PREMIOS_MASTER!$AK75&lt;&gt;0),[4]PREMIOS_MASTER!$AK75,""),IF($A77="TOTAL",SUM(INDIRECT("U4:U"&amp;ROW()-1)),""))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IF(AND($A77&lt;&gt;"",$A77&lt;&gt;"TOTAL"),IF(AND([4]PREMIOS_MASTER!$AN75&lt;&gt;"",[4]PREMIOS_MASTER!$AN75&lt;&gt;0),[4]PREMIOS_MASTER!$AN75,""),IF($A77="TOTAL",SUM(INDIRECT("W4:W"&amp;ROW()-1)),""))</f>
        <v/>
      </c>
      <c r="X77" s="7" t="str">
        <f ca="1">IF(AND($A77&lt;&gt;"",$A77&lt;&gt;"TOTAL"),IF(AND([4]PREMIOS_MASTER!$AP75&lt;&gt;"",[4]PREMIOS_MASTER!$AP75&lt;&gt;0),[4]PREMIOS_MASTER!$AP75,""),IF($A77="TOTAL",SUM(INDIRECT("X4:X"&amp;ROW()-1)),""))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IF(AND($A77&lt;&gt;"",$A77&lt;&gt;"TOTAL"),IF(AND([4]PREMIOS_MASTER!$AS75&lt;&gt;"",[4]PREMIOS_MASTER!$AS75&lt;&gt;0),[4]PREMIOS_MASTER!$AS75,""),IF($A77="TOTAL",SUM(INDIRECT("Z4:Z"&amp;ROW()-1)),""))</f>
        <v/>
      </c>
      <c r="AA77" s="7" t="str">
        <f ca="1">IF(AND($A77&lt;&gt;"",$A77&lt;&gt;"TOTAL"),IF(AND([4]PREMIOS_MASTER!$AU75&lt;&gt;"",[4]PREMIOS_MASTER!$AU75&lt;&gt;0),[4]PREMIOS_MASTER!$AU75,""),IF($A77="TOTAL",SUM(INDIRECT("AA4:AA"&amp;ROW()-1)),""))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IF(AND($A77&lt;&gt;"",$A77&lt;&gt;"TOTAL"),IF(AND([4]PREMIOS_MASTER!$AX75&lt;&gt;"",[4]PREMIOS_MASTER!$AX75&lt;&gt;0),[4]PREMIOS_MASTER!$AX75,""),IF($A77="TOTAL",SUM(INDIRECT("AC4:AC"&amp;ROW()-1)),""))</f>
        <v/>
      </c>
      <c r="AD77" s="7" t="str">
        <f ca="1">IF(AND($A77&lt;&gt;"",$A77&lt;&gt;"TOTAL"),IF(AND([4]PREMIOS_MASTER!$AZ75&lt;&gt;"",[4]PREMIOS_MASTER!$AZ75&lt;&gt;0),[4]PREMIOS_MASTER!$AZ75,""),IF($A77="TOTAL",SUM(INDIRECT("AD4:AD"&amp;ROW()-1)),""))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IF(AND($A77&lt;&gt;"",$A77&lt;&gt;"TOTAL"),IF(AND([4]PREMIOS_MASTER!$BC75&lt;&gt;"",[4]PREMIOS_MASTER!$BC75&lt;&gt;0),[4]PREMIOS_MASTER!$BC75,""),IF($A77="TOTAL",SUM(INDIRECT("AF4:AF"&amp;ROW()-1)),""))</f>
        <v/>
      </c>
      <c r="AG77" s="7" t="str">
        <f ca="1">IF(AND($A77&lt;&gt;"",$A77&lt;&gt;"TOTAL"),IF(AND([4]PREMIOS_MASTER!$BE75&lt;&gt;"",[4]PREMIOS_MASTER!$BE75&lt;&gt;0),[4]PREMIOS_MASTER!$BE75,""),IF($A77="TOTAL",SUM(INDIRECT("AG4:AG"&amp;ROW()-1)),""))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IF(AND($A77&lt;&gt;"",$A77&lt;&gt;"TOTAL"),IF(AND([4]PREMIOS_MASTER!$BH75&lt;&gt;"",[4]PREMIOS_MASTER!$BH75&lt;&gt;0),[4]PREMIOS_MASTER!$BH75,""),IF($A77="TOTAL",SUM(INDIRECT("AI4:AI"&amp;ROW()-1)),""))</f>
        <v/>
      </c>
      <c r="AJ77" s="7" t="str">
        <f ca="1">IF(AND($A77&lt;&gt;"",$A77&lt;&gt;"TOTAL"),IF(AND([4]PREMIOS_MASTER!$BJ75&lt;&gt;"",[4]PREMIOS_MASTER!$BJ75&lt;&gt;0),[4]PREMIOS_MASTER!$BJ75,""),IF($A77="TOTAL",SUM(INDIRECT("AJ4:AJ"&amp;ROW()-1)),""))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IF(AND($A77&lt;&gt;"",$A77&lt;&gt;"TOTAL"),IF(AND([4]PREMIOS_MASTER!$BM75&lt;&gt;"",[4]PREMIOS_MASTER!$BM75&lt;&gt;0),[4]PREMIOS_MASTER!$BM75,""),IF($A77="TOTAL",SUM(INDIRECT("AL4:AL"&amp;ROW()-1)),""))</f>
        <v/>
      </c>
      <c r="AM77" s="7" t="str">
        <f ca="1">IF(AND($A77&lt;&gt;"",$A77&lt;&gt;"TOTAL"),IF(AND([4]PREMIOS_MASTER!$BO75&lt;&gt;"",[4]PREMIOS_MASTER!$BO75&lt;&gt;0),[4]PREMIOS_MASTER!$BO75,""),IF($A77="TOTAL",SUM(INDIRECT("AM4:AM"&amp;ROW()-1)),""))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IF(AND($A77&lt;&gt;"",$A77&lt;&gt;"TOTAL"),IF(AND([4]PREMIOS_MASTER!$BR75&lt;&gt;"",[4]PREMIOS_MASTER!$BR75&lt;&gt;0),[4]PREMIOS_MASTER!$BR75,""),IF($A77="TOTAL",SUM(INDIRECT("AO4:AO"&amp;ROW()-1)),""))</f>
        <v/>
      </c>
      <c r="AP77" s="7" t="str">
        <f ca="1">IF(AND($A77&lt;&gt;"",$A77&lt;&gt;"TOTAL"),IF(AND([4]PREMIOS_MASTER!$BT75&lt;&gt;"",[4]PREMIOS_MASTER!$BT75&lt;&gt;0),[4]PREMIOS_MASTER!$BT75,""),IF($A77="TOTAL",SUM(INDIRECT("AP4:AP"&amp;ROW()-1)),""))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IF(AND($A77&lt;&gt;"",$A77&lt;&gt;"TOTAL"),IF(AND([4]PREMIOS_MASTER!$BW75&lt;&gt;"",[4]PREMIOS_MASTER!$BW75&lt;&gt;0),[4]PREMIOS_MASTER!$BW75,""),IF($A77="TOTAL",SUM(INDIRECT("AR4:AR"&amp;ROW()-1)),""))</f>
        <v/>
      </c>
      <c r="AS77" s="7" t="str">
        <f ca="1">IF(AND($A77&lt;&gt;"",$A77&lt;&gt;"TOTAL"),IF(AND([4]PREMIOS_MASTER!$BY75&lt;&gt;"",[4]PREMIOS_MASTER!$BY75&lt;&gt;0),[4]PREMIOS_MASTER!$BY75,""),IF($A77="TOTAL",SUM(INDIRECT("AS4:AS"&amp;ROW()-1)),""))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IF(AND($A77&lt;&gt;"",$A77&lt;&gt;"TOTAL"),IF(AND([4]PREMIOS_MASTER!$CB75&lt;&gt;"",[4]PREMIOS_MASTER!$CB75&lt;&gt;0),[4]PREMIOS_MASTER!$CB75,""),IF($A77="TOTAL",SUM(INDIRECT("AU4:AU"&amp;ROW()-1)),""))</f>
        <v/>
      </c>
      <c r="AV77" s="7" t="str">
        <f ca="1">IF(AND($A77&lt;&gt;"",$A77&lt;&gt;"TOTAL"),IF(AND([4]PREMIOS_MASTER!$CD75&lt;&gt;"",[4]PREMIOS_MASTER!$CD75&lt;&gt;0),[4]PREMIOS_MASTER!$CD75,""),IF($A77="TOTAL",SUM(INDIRECT("AV4:AV"&amp;ROW()-1)),""))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IF(AND($A77&lt;&gt;"",$A77&lt;&gt;"TOTAL"),IF(AND([4]PREMIOS_MASTER!$CG75&lt;&gt;"",[4]PREMIOS_MASTER!$CG75&lt;&gt;0),[4]PREMIOS_MASTER!$CG75,""),IF($A77="TOTAL",SUM(INDIRECT("AX4:AX"&amp;ROW()-1)),""))</f>
        <v/>
      </c>
      <c r="AY77" s="7" t="str">
        <f ca="1">IF(AND($A77&lt;&gt;"",$A77&lt;&gt;"TOTAL"),IF(AND([4]PREMIOS_MASTER!$CI75&lt;&gt;"",[4]PREMIOS_MASTER!$CI75&lt;&gt;0),[4]PREMIOS_MASTER!$CI75,""),IF($A77="TOTAL",SUM(INDIRECT("AY4:AY"&amp;ROW()-1)),""))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IF(AND($A77&lt;&gt;"",$A77&lt;&gt;"TOTAL"),IF(AND([4]PREMIOS_MASTER!$CL75&lt;&gt;"",[4]PREMIOS_MASTER!$CL75&lt;&gt;0),[4]PREMIOS_MASTER!$CL75,""),IF($A77="TOTAL",SUM(INDIRECT("BA4:BA"&amp;ROW()-1)),""))</f>
        <v/>
      </c>
      <c r="BB77" s="7" t="str">
        <f ca="1">IF(AND($A77&lt;&gt;"",$A77&lt;&gt;"TOTAL"),IF(AND([4]PREMIOS_MASTER!$CN75&lt;&gt;"",[4]PREMIOS_MASTER!$CN75&lt;&gt;0),[4]PREMIOS_MASTER!$CN75,""),IF($A77="TOTAL",SUM(INDIRECT("BB4:BB"&amp;ROW()-1)),""))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IF(AND($A77&lt;&gt;"",$A77&lt;&gt;"TOTAL"),IF(AND([4]PREMIOS_MASTER!$CQ75&lt;&gt;"",[4]PREMIOS_MASTER!$CQ75&lt;&gt;0),[4]PREMIOS_MASTER!$CQ75,""),IF($A77="TOTAL",SUM(INDIRECT("BD4:BD"&amp;ROW()-1)),""))</f>
        <v/>
      </c>
      <c r="BE77" s="7" t="str">
        <f ca="1">IF(AND($A77&lt;&gt;"",$A77&lt;&gt;"TOTAL"),IF(AND([4]PREMIOS_MASTER!$CS75&lt;&gt;"",[4]PREMIOS_MASTER!$CS75&lt;&gt;0),[4]PREMIOS_MASTER!$CS75,""),IF($A77="TOTAL",SUM(INDIRECT("BE4:BE"&amp;ROW()-1)),""))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IF([4]PREMIOS_MASTER!$D76&lt;&gt;"",[4]PREMIOS_MASTER!$D76,IF(AND([4]PREMIOS_MASTER!$D76="",[4]PREMIOS_MASTER!$D77="",[4]PREMIOS_MASTER!$D75=""),"","TOTAL"))</f>
        <v/>
      </c>
      <c r="B78" s="7" t="str">
        <f ca="1">IF(AND($A78&lt;&gt;"",$A78&lt;&gt;"TOTAL"),IF(AND([4]PREMIOS_MASTER!$E76&lt;&gt;"",[4]PREMIOS_MASTER!$E76&lt;&gt;0),[4]PREMIOS_MASTER!$E76,""),IF($A78="TOTAL",SUM(INDIRECT("B4:B"&amp;ROW()-1)),""))</f>
        <v/>
      </c>
      <c r="C78" s="7" t="str">
        <f ca="1">IF(AND($A78&lt;&gt;"",$A78&lt;&gt;"TOTAL"),IF(AND([4]PREMIOS_MASTER!$G76&lt;&gt;"",[4]PREMIOS_MASTER!$G76&lt;&gt;0),[4]PREMIOS_MASTER!$G76,""),IF($A78="TOTAL",SUM(INDIRECT("C4:C"&amp;ROW()-1)),""))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IF(AND($A78&lt;&gt;"",$A78&lt;&gt;"TOTAL"),IF(AND([4]PREMIOS_MASTER!$J76&lt;&gt;"",[4]PREMIOS_MASTER!$J76&lt;&gt;0),[4]PREMIOS_MASTER!$J76,""),IF($A78="TOTAL",SUM(INDIRECT("E4:E"&amp;ROW()-1)),""))</f>
        <v/>
      </c>
      <c r="F78" s="7" t="str">
        <f ca="1">IF(AND($A78&lt;&gt;"",$A78&lt;&gt;"TOTAL"),IF(AND([4]PREMIOS_MASTER!$L76&lt;&gt;"",[4]PREMIOS_MASTER!$L76&lt;&gt;0),[4]PREMIOS_MASTER!$L76,""),IF($A78="TOTAL",SUM(INDIRECT("F4:F"&amp;ROW()-1)),""))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IF(AND($A78&lt;&gt;"",$A78&lt;&gt;"TOTAL"),IF(AND([4]PREMIOS_MASTER!$O76&lt;&gt;"",[4]PREMIOS_MASTER!$O76&lt;&gt;0),[4]PREMIOS_MASTER!$O76,""),IF($A78="TOTAL",SUM(INDIRECT("H4:H"&amp;ROW()-1)),""))</f>
        <v/>
      </c>
      <c r="I78" s="7" t="str">
        <f ca="1">IF(AND($A78&lt;&gt;"",$A78&lt;&gt;"TOTAL"),IF(AND([4]PREMIOS_MASTER!$Q76&lt;&gt;"",[4]PREMIOS_MASTER!$Q76&lt;&gt;0),[4]PREMIOS_MASTER!$Q76,""),IF($A78="TOTAL",SUM(INDIRECT("I4:I"&amp;ROW()-1)),""))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IF(AND($A78&lt;&gt;"",$A78&lt;&gt;"TOTAL"),IF(AND([4]PREMIOS_MASTER!$T76&lt;&gt;"",[4]PREMIOS_MASTER!$T76&lt;&gt;0),[4]PREMIOS_MASTER!$T76,""),IF($A78="TOTAL",SUM(INDIRECT("K4:K"&amp;ROW()-1)),""))</f>
        <v/>
      </c>
      <c r="L78" s="7" t="str">
        <f ca="1">IF(AND($A78&lt;&gt;"",$A78&lt;&gt;"TOTAL"),IF(AND([4]PREMIOS_MASTER!$V76&lt;&gt;"",[4]PREMIOS_MASTER!$V76&lt;&gt;0),[4]PREMIOS_MASTER!$V76,""),IF($A78="TOTAL",SUM(INDIRECT("L4:L"&amp;ROW()-1)),""))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IF(AND($A78&lt;&gt;"",$A78&lt;&gt;"TOTAL"),IF(AND([4]PREMIOS_MASTER!$Y76&lt;&gt;"",[4]PREMIOS_MASTER!$Y76&lt;&gt;0),[4]PREMIOS_MASTER!$Y76,""),IF($A78="TOTAL",SUM(INDIRECT("N4:N"&amp;ROW()-1)),""))</f>
        <v/>
      </c>
      <c r="O78" s="7" t="str">
        <f ca="1">IF(AND($A78&lt;&gt;"",$A78&lt;&gt;"TOTAL"),IF(AND([4]PREMIOS_MASTER!$AA76&lt;&gt;"",[4]PREMIOS_MASTER!$AA76&lt;&gt;0),[4]PREMIOS_MASTER!$AA76,""),IF($A78="TOTAL",SUM(INDIRECT("O4:O"&amp;ROW()-1)),""))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IF(AND($A78&lt;&gt;"",$A78&lt;&gt;"TOTAL"),IF(AND([4]PREMIOS_MASTER!$AD76&lt;&gt;"",[4]PREMIOS_MASTER!$AD76&lt;&gt;0),[4]PREMIOS_MASTER!$AD76,""),IF($A78="TOTAL",SUM(INDIRECT("Q4:Q"&amp;ROW()-1)),""))</f>
        <v/>
      </c>
      <c r="R78" s="7" t="str">
        <f ca="1">IF(AND($A78&lt;&gt;"",$A78&lt;&gt;"TOTAL"),IF(AND([4]PREMIOS_MASTER!$AF76&lt;&gt;"",[4]PREMIOS_MASTER!$AF76&lt;&gt;0),[4]PREMIOS_MASTER!$AF76,""),IF($A78="TOTAL",SUM(INDIRECT("R4:R"&amp;ROW()-1)),""))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IF(AND($A78&lt;&gt;"",$A78&lt;&gt;"TOTAL"),IF(AND([4]PREMIOS_MASTER!$AI76&lt;&gt;"",[4]PREMIOS_MASTER!$AI76&lt;&gt;0),[4]PREMIOS_MASTER!$AI76,""),IF($A78="TOTAL",SUM(INDIRECT("T4:T"&amp;ROW()-1)),""))</f>
        <v/>
      </c>
      <c r="U78" s="7" t="str">
        <f ca="1">IF(AND($A78&lt;&gt;"",$A78&lt;&gt;"TOTAL"),IF(AND([4]PREMIOS_MASTER!$AK76&lt;&gt;"",[4]PREMIOS_MASTER!$AK76&lt;&gt;0),[4]PREMIOS_MASTER!$AK76,""),IF($A78="TOTAL",SUM(INDIRECT("U4:U"&amp;ROW()-1)),""))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IF(AND($A78&lt;&gt;"",$A78&lt;&gt;"TOTAL"),IF(AND([4]PREMIOS_MASTER!$AN76&lt;&gt;"",[4]PREMIOS_MASTER!$AN76&lt;&gt;0),[4]PREMIOS_MASTER!$AN76,""),IF($A78="TOTAL",SUM(INDIRECT("W4:W"&amp;ROW()-1)),""))</f>
        <v/>
      </c>
      <c r="X78" s="7" t="str">
        <f ca="1">IF(AND($A78&lt;&gt;"",$A78&lt;&gt;"TOTAL"),IF(AND([4]PREMIOS_MASTER!$AP76&lt;&gt;"",[4]PREMIOS_MASTER!$AP76&lt;&gt;0),[4]PREMIOS_MASTER!$AP76,""),IF($A78="TOTAL",SUM(INDIRECT("X4:X"&amp;ROW()-1)),""))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IF(AND($A78&lt;&gt;"",$A78&lt;&gt;"TOTAL"),IF(AND([4]PREMIOS_MASTER!$AS76&lt;&gt;"",[4]PREMIOS_MASTER!$AS76&lt;&gt;0),[4]PREMIOS_MASTER!$AS76,""),IF($A78="TOTAL",SUM(INDIRECT("Z4:Z"&amp;ROW()-1)),""))</f>
        <v/>
      </c>
      <c r="AA78" s="7" t="str">
        <f ca="1">IF(AND($A78&lt;&gt;"",$A78&lt;&gt;"TOTAL"),IF(AND([4]PREMIOS_MASTER!$AU76&lt;&gt;"",[4]PREMIOS_MASTER!$AU76&lt;&gt;0),[4]PREMIOS_MASTER!$AU76,""),IF($A78="TOTAL",SUM(INDIRECT("AA4:AA"&amp;ROW()-1)),""))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IF(AND($A78&lt;&gt;"",$A78&lt;&gt;"TOTAL"),IF(AND([4]PREMIOS_MASTER!$AX76&lt;&gt;"",[4]PREMIOS_MASTER!$AX76&lt;&gt;0),[4]PREMIOS_MASTER!$AX76,""),IF($A78="TOTAL",SUM(INDIRECT("AC4:AC"&amp;ROW()-1)),""))</f>
        <v/>
      </c>
      <c r="AD78" s="7" t="str">
        <f ca="1">IF(AND($A78&lt;&gt;"",$A78&lt;&gt;"TOTAL"),IF(AND([4]PREMIOS_MASTER!$AZ76&lt;&gt;"",[4]PREMIOS_MASTER!$AZ76&lt;&gt;0),[4]PREMIOS_MASTER!$AZ76,""),IF($A78="TOTAL",SUM(INDIRECT("AD4:AD"&amp;ROW()-1)),""))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IF(AND($A78&lt;&gt;"",$A78&lt;&gt;"TOTAL"),IF(AND([4]PREMIOS_MASTER!$BC76&lt;&gt;"",[4]PREMIOS_MASTER!$BC76&lt;&gt;0),[4]PREMIOS_MASTER!$BC76,""),IF($A78="TOTAL",SUM(INDIRECT("AF4:AF"&amp;ROW()-1)),""))</f>
        <v/>
      </c>
      <c r="AG78" s="7" t="str">
        <f ca="1">IF(AND($A78&lt;&gt;"",$A78&lt;&gt;"TOTAL"),IF(AND([4]PREMIOS_MASTER!$BE76&lt;&gt;"",[4]PREMIOS_MASTER!$BE76&lt;&gt;0),[4]PREMIOS_MASTER!$BE76,""),IF($A78="TOTAL",SUM(INDIRECT("AG4:AG"&amp;ROW()-1)),""))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IF(AND($A78&lt;&gt;"",$A78&lt;&gt;"TOTAL"),IF(AND([4]PREMIOS_MASTER!$BH76&lt;&gt;"",[4]PREMIOS_MASTER!$BH76&lt;&gt;0),[4]PREMIOS_MASTER!$BH76,""),IF($A78="TOTAL",SUM(INDIRECT("AI4:AI"&amp;ROW()-1)),""))</f>
        <v/>
      </c>
      <c r="AJ78" s="7" t="str">
        <f ca="1">IF(AND($A78&lt;&gt;"",$A78&lt;&gt;"TOTAL"),IF(AND([4]PREMIOS_MASTER!$BJ76&lt;&gt;"",[4]PREMIOS_MASTER!$BJ76&lt;&gt;0),[4]PREMIOS_MASTER!$BJ76,""),IF($A78="TOTAL",SUM(INDIRECT("AJ4:AJ"&amp;ROW()-1)),""))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IF(AND($A78&lt;&gt;"",$A78&lt;&gt;"TOTAL"),IF(AND([4]PREMIOS_MASTER!$BM76&lt;&gt;"",[4]PREMIOS_MASTER!$BM76&lt;&gt;0),[4]PREMIOS_MASTER!$BM76,""),IF($A78="TOTAL",SUM(INDIRECT("AL4:AL"&amp;ROW()-1)),""))</f>
        <v/>
      </c>
      <c r="AM78" s="7" t="str">
        <f ca="1">IF(AND($A78&lt;&gt;"",$A78&lt;&gt;"TOTAL"),IF(AND([4]PREMIOS_MASTER!$BO76&lt;&gt;"",[4]PREMIOS_MASTER!$BO76&lt;&gt;0),[4]PREMIOS_MASTER!$BO76,""),IF($A78="TOTAL",SUM(INDIRECT("AM4:AM"&amp;ROW()-1)),""))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IF(AND($A78&lt;&gt;"",$A78&lt;&gt;"TOTAL"),IF(AND([4]PREMIOS_MASTER!$BR76&lt;&gt;"",[4]PREMIOS_MASTER!$BR76&lt;&gt;0),[4]PREMIOS_MASTER!$BR76,""),IF($A78="TOTAL",SUM(INDIRECT("AO4:AO"&amp;ROW()-1)),""))</f>
        <v/>
      </c>
      <c r="AP78" s="7" t="str">
        <f ca="1">IF(AND($A78&lt;&gt;"",$A78&lt;&gt;"TOTAL"),IF(AND([4]PREMIOS_MASTER!$BT76&lt;&gt;"",[4]PREMIOS_MASTER!$BT76&lt;&gt;0),[4]PREMIOS_MASTER!$BT76,""),IF($A78="TOTAL",SUM(INDIRECT("AP4:AP"&amp;ROW()-1)),""))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IF(AND($A78&lt;&gt;"",$A78&lt;&gt;"TOTAL"),IF(AND([4]PREMIOS_MASTER!$BW76&lt;&gt;"",[4]PREMIOS_MASTER!$BW76&lt;&gt;0),[4]PREMIOS_MASTER!$BW76,""),IF($A78="TOTAL",SUM(INDIRECT("AR4:AR"&amp;ROW()-1)),""))</f>
        <v/>
      </c>
      <c r="AS78" s="7" t="str">
        <f ca="1">IF(AND($A78&lt;&gt;"",$A78&lt;&gt;"TOTAL"),IF(AND([4]PREMIOS_MASTER!$BY76&lt;&gt;"",[4]PREMIOS_MASTER!$BY76&lt;&gt;0),[4]PREMIOS_MASTER!$BY76,""),IF($A78="TOTAL",SUM(INDIRECT("AS4:AS"&amp;ROW()-1)),""))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IF(AND($A78&lt;&gt;"",$A78&lt;&gt;"TOTAL"),IF(AND([4]PREMIOS_MASTER!$CB76&lt;&gt;"",[4]PREMIOS_MASTER!$CB76&lt;&gt;0),[4]PREMIOS_MASTER!$CB76,""),IF($A78="TOTAL",SUM(INDIRECT("AU4:AU"&amp;ROW()-1)),""))</f>
        <v/>
      </c>
      <c r="AV78" s="7" t="str">
        <f ca="1">IF(AND($A78&lt;&gt;"",$A78&lt;&gt;"TOTAL"),IF(AND([4]PREMIOS_MASTER!$CD76&lt;&gt;"",[4]PREMIOS_MASTER!$CD76&lt;&gt;0),[4]PREMIOS_MASTER!$CD76,""),IF($A78="TOTAL",SUM(INDIRECT("AV4:AV"&amp;ROW()-1)),""))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IF(AND($A78&lt;&gt;"",$A78&lt;&gt;"TOTAL"),IF(AND([4]PREMIOS_MASTER!$CG76&lt;&gt;"",[4]PREMIOS_MASTER!$CG76&lt;&gt;0),[4]PREMIOS_MASTER!$CG76,""),IF($A78="TOTAL",SUM(INDIRECT("AX4:AX"&amp;ROW()-1)),""))</f>
        <v/>
      </c>
      <c r="AY78" s="7" t="str">
        <f ca="1">IF(AND($A78&lt;&gt;"",$A78&lt;&gt;"TOTAL"),IF(AND([4]PREMIOS_MASTER!$CI76&lt;&gt;"",[4]PREMIOS_MASTER!$CI76&lt;&gt;0),[4]PREMIOS_MASTER!$CI76,""),IF($A78="TOTAL",SUM(INDIRECT("AY4:AY"&amp;ROW()-1)),""))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IF(AND($A78&lt;&gt;"",$A78&lt;&gt;"TOTAL"),IF(AND([4]PREMIOS_MASTER!$CL76&lt;&gt;"",[4]PREMIOS_MASTER!$CL76&lt;&gt;0),[4]PREMIOS_MASTER!$CL76,""),IF($A78="TOTAL",SUM(INDIRECT("BA4:BA"&amp;ROW()-1)),""))</f>
        <v/>
      </c>
      <c r="BB78" s="7" t="str">
        <f ca="1">IF(AND($A78&lt;&gt;"",$A78&lt;&gt;"TOTAL"),IF(AND([4]PREMIOS_MASTER!$CN76&lt;&gt;"",[4]PREMIOS_MASTER!$CN76&lt;&gt;0),[4]PREMIOS_MASTER!$CN76,""),IF($A78="TOTAL",SUM(INDIRECT("BB4:BB"&amp;ROW()-1)),""))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IF(AND($A78&lt;&gt;"",$A78&lt;&gt;"TOTAL"),IF(AND([4]PREMIOS_MASTER!$CQ76&lt;&gt;"",[4]PREMIOS_MASTER!$CQ76&lt;&gt;0),[4]PREMIOS_MASTER!$CQ76,""),IF($A78="TOTAL",SUM(INDIRECT("BD4:BD"&amp;ROW()-1)),""))</f>
        <v/>
      </c>
      <c r="BE78" s="7" t="str">
        <f ca="1">IF(AND($A78&lt;&gt;"",$A78&lt;&gt;"TOTAL"),IF(AND([4]PREMIOS_MASTER!$CS76&lt;&gt;"",[4]PREMIOS_MASTER!$CS76&lt;&gt;0),[4]PREMIOS_MASTER!$CS76,""),IF($A78="TOTAL",SUM(INDIRECT("BE4:BE"&amp;ROW()-1)),""))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IF([4]PREMIOS_MASTER!$D77&lt;&gt;"",[4]PREMIOS_MASTER!$D77,IF(AND([4]PREMIOS_MASTER!$D77="",[4]PREMIOS_MASTER!$D78="",[4]PREMIOS_MASTER!$D76=""),"","TOTAL"))</f>
        <v/>
      </c>
      <c r="B79" s="7" t="str">
        <f ca="1">IF(AND($A79&lt;&gt;"",$A79&lt;&gt;"TOTAL"),IF(AND([4]PREMIOS_MASTER!$E77&lt;&gt;"",[4]PREMIOS_MASTER!$E77&lt;&gt;0),[4]PREMIOS_MASTER!$E77,""),IF($A79="TOTAL",SUM(INDIRECT("B4:B"&amp;ROW()-1)),""))</f>
        <v/>
      </c>
      <c r="C79" s="7" t="str">
        <f ca="1">IF(AND($A79&lt;&gt;"",$A79&lt;&gt;"TOTAL"),IF(AND([4]PREMIOS_MASTER!$G77&lt;&gt;"",[4]PREMIOS_MASTER!$G77&lt;&gt;0),[4]PREMIOS_MASTER!$G77,""),IF($A79="TOTAL",SUM(INDIRECT("C4:C"&amp;ROW()-1)),""))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IF(AND($A79&lt;&gt;"",$A79&lt;&gt;"TOTAL"),IF(AND([4]PREMIOS_MASTER!$J77&lt;&gt;"",[4]PREMIOS_MASTER!$J77&lt;&gt;0),[4]PREMIOS_MASTER!$J77,""),IF($A79="TOTAL",SUM(INDIRECT("E4:E"&amp;ROW()-1)),""))</f>
        <v/>
      </c>
      <c r="F79" s="7" t="str">
        <f ca="1">IF(AND($A79&lt;&gt;"",$A79&lt;&gt;"TOTAL"),IF(AND([4]PREMIOS_MASTER!$L77&lt;&gt;"",[4]PREMIOS_MASTER!$L77&lt;&gt;0),[4]PREMIOS_MASTER!$L77,""),IF($A79="TOTAL",SUM(INDIRECT("F4:F"&amp;ROW()-1)),""))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IF(AND($A79&lt;&gt;"",$A79&lt;&gt;"TOTAL"),IF(AND([4]PREMIOS_MASTER!$O77&lt;&gt;"",[4]PREMIOS_MASTER!$O77&lt;&gt;0),[4]PREMIOS_MASTER!$O77,""),IF($A79="TOTAL",SUM(INDIRECT("H4:H"&amp;ROW()-1)),""))</f>
        <v/>
      </c>
      <c r="I79" s="7" t="str">
        <f ca="1">IF(AND($A79&lt;&gt;"",$A79&lt;&gt;"TOTAL"),IF(AND([4]PREMIOS_MASTER!$Q77&lt;&gt;"",[4]PREMIOS_MASTER!$Q77&lt;&gt;0),[4]PREMIOS_MASTER!$Q77,""),IF($A79="TOTAL",SUM(INDIRECT("I4:I"&amp;ROW()-1)),""))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IF(AND($A79&lt;&gt;"",$A79&lt;&gt;"TOTAL"),IF(AND([4]PREMIOS_MASTER!$T77&lt;&gt;"",[4]PREMIOS_MASTER!$T77&lt;&gt;0),[4]PREMIOS_MASTER!$T77,""),IF($A79="TOTAL",SUM(INDIRECT("K4:K"&amp;ROW()-1)),""))</f>
        <v/>
      </c>
      <c r="L79" s="7" t="str">
        <f ca="1">IF(AND($A79&lt;&gt;"",$A79&lt;&gt;"TOTAL"),IF(AND([4]PREMIOS_MASTER!$V77&lt;&gt;"",[4]PREMIOS_MASTER!$V77&lt;&gt;0),[4]PREMIOS_MASTER!$V77,""),IF($A79="TOTAL",SUM(INDIRECT("L4:L"&amp;ROW()-1)),""))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IF(AND($A79&lt;&gt;"",$A79&lt;&gt;"TOTAL"),IF(AND([4]PREMIOS_MASTER!$Y77&lt;&gt;"",[4]PREMIOS_MASTER!$Y77&lt;&gt;0),[4]PREMIOS_MASTER!$Y77,""),IF($A79="TOTAL",SUM(INDIRECT("N4:N"&amp;ROW()-1)),""))</f>
        <v/>
      </c>
      <c r="O79" s="7" t="str">
        <f ca="1">IF(AND($A79&lt;&gt;"",$A79&lt;&gt;"TOTAL"),IF(AND([4]PREMIOS_MASTER!$AA77&lt;&gt;"",[4]PREMIOS_MASTER!$AA77&lt;&gt;0),[4]PREMIOS_MASTER!$AA77,""),IF($A79="TOTAL",SUM(INDIRECT("O4:O"&amp;ROW()-1)),""))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IF(AND($A79&lt;&gt;"",$A79&lt;&gt;"TOTAL"),IF(AND([4]PREMIOS_MASTER!$AD77&lt;&gt;"",[4]PREMIOS_MASTER!$AD77&lt;&gt;0),[4]PREMIOS_MASTER!$AD77,""),IF($A79="TOTAL",SUM(INDIRECT("Q4:Q"&amp;ROW()-1)),""))</f>
        <v/>
      </c>
      <c r="R79" s="7" t="str">
        <f ca="1">IF(AND($A79&lt;&gt;"",$A79&lt;&gt;"TOTAL"),IF(AND([4]PREMIOS_MASTER!$AF77&lt;&gt;"",[4]PREMIOS_MASTER!$AF77&lt;&gt;0),[4]PREMIOS_MASTER!$AF77,""),IF($A79="TOTAL",SUM(INDIRECT("R4:R"&amp;ROW()-1)),""))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IF(AND($A79&lt;&gt;"",$A79&lt;&gt;"TOTAL"),IF(AND([4]PREMIOS_MASTER!$AI77&lt;&gt;"",[4]PREMIOS_MASTER!$AI77&lt;&gt;0),[4]PREMIOS_MASTER!$AI77,""),IF($A79="TOTAL",SUM(INDIRECT("T4:T"&amp;ROW()-1)),""))</f>
        <v/>
      </c>
      <c r="U79" s="7" t="str">
        <f ca="1">IF(AND($A79&lt;&gt;"",$A79&lt;&gt;"TOTAL"),IF(AND([4]PREMIOS_MASTER!$AK77&lt;&gt;"",[4]PREMIOS_MASTER!$AK77&lt;&gt;0),[4]PREMIOS_MASTER!$AK77,""),IF($A79="TOTAL",SUM(INDIRECT("U4:U"&amp;ROW()-1)),""))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IF(AND($A79&lt;&gt;"",$A79&lt;&gt;"TOTAL"),IF(AND([4]PREMIOS_MASTER!$AN77&lt;&gt;"",[4]PREMIOS_MASTER!$AN77&lt;&gt;0),[4]PREMIOS_MASTER!$AN77,""),IF($A79="TOTAL",SUM(INDIRECT("W4:W"&amp;ROW()-1)),""))</f>
        <v/>
      </c>
      <c r="X79" s="7" t="str">
        <f ca="1">IF(AND($A79&lt;&gt;"",$A79&lt;&gt;"TOTAL"),IF(AND([4]PREMIOS_MASTER!$AP77&lt;&gt;"",[4]PREMIOS_MASTER!$AP77&lt;&gt;0),[4]PREMIOS_MASTER!$AP77,""),IF($A79="TOTAL",SUM(INDIRECT("X4:X"&amp;ROW()-1)),""))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IF(AND($A79&lt;&gt;"",$A79&lt;&gt;"TOTAL"),IF(AND([4]PREMIOS_MASTER!$AS77&lt;&gt;"",[4]PREMIOS_MASTER!$AS77&lt;&gt;0),[4]PREMIOS_MASTER!$AS77,""),IF($A79="TOTAL",SUM(INDIRECT("Z4:Z"&amp;ROW()-1)),""))</f>
        <v/>
      </c>
      <c r="AA79" s="7" t="str">
        <f ca="1">IF(AND($A79&lt;&gt;"",$A79&lt;&gt;"TOTAL"),IF(AND([4]PREMIOS_MASTER!$AU77&lt;&gt;"",[4]PREMIOS_MASTER!$AU77&lt;&gt;0),[4]PREMIOS_MASTER!$AU77,""),IF($A79="TOTAL",SUM(INDIRECT("AA4:AA"&amp;ROW()-1)),""))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IF(AND($A79&lt;&gt;"",$A79&lt;&gt;"TOTAL"),IF(AND([4]PREMIOS_MASTER!$AX77&lt;&gt;"",[4]PREMIOS_MASTER!$AX77&lt;&gt;0),[4]PREMIOS_MASTER!$AX77,""),IF($A79="TOTAL",SUM(INDIRECT("AC4:AC"&amp;ROW()-1)),""))</f>
        <v/>
      </c>
      <c r="AD79" s="7" t="str">
        <f ca="1">IF(AND($A79&lt;&gt;"",$A79&lt;&gt;"TOTAL"),IF(AND([4]PREMIOS_MASTER!$AZ77&lt;&gt;"",[4]PREMIOS_MASTER!$AZ77&lt;&gt;0),[4]PREMIOS_MASTER!$AZ77,""),IF($A79="TOTAL",SUM(INDIRECT("AD4:AD"&amp;ROW()-1)),""))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IF(AND($A79&lt;&gt;"",$A79&lt;&gt;"TOTAL"),IF(AND([4]PREMIOS_MASTER!$BC77&lt;&gt;"",[4]PREMIOS_MASTER!$BC77&lt;&gt;0),[4]PREMIOS_MASTER!$BC77,""),IF($A79="TOTAL",SUM(INDIRECT("AF4:AF"&amp;ROW()-1)),""))</f>
        <v/>
      </c>
      <c r="AG79" s="7" t="str">
        <f ca="1">IF(AND($A79&lt;&gt;"",$A79&lt;&gt;"TOTAL"),IF(AND([4]PREMIOS_MASTER!$BE77&lt;&gt;"",[4]PREMIOS_MASTER!$BE77&lt;&gt;0),[4]PREMIOS_MASTER!$BE77,""),IF($A79="TOTAL",SUM(INDIRECT("AG4:AG"&amp;ROW()-1)),""))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IF(AND($A79&lt;&gt;"",$A79&lt;&gt;"TOTAL"),IF(AND([4]PREMIOS_MASTER!$BH77&lt;&gt;"",[4]PREMIOS_MASTER!$BH77&lt;&gt;0),[4]PREMIOS_MASTER!$BH77,""),IF($A79="TOTAL",SUM(INDIRECT("AI4:AI"&amp;ROW()-1)),""))</f>
        <v/>
      </c>
      <c r="AJ79" s="7" t="str">
        <f ca="1">IF(AND($A79&lt;&gt;"",$A79&lt;&gt;"TOTAL"),IF(AND([4]PREMIOS_MASTER!$BJ77&lt;&gt;"",[4]PREMIOS_MASTER!$BJ77&lt;&gt;0),[4]PREMIOS_MASTER!$BJ77,""),IF($A79="TOTAL",SUM(INDIRECT("AJ4:AJ"&amp;ROW()-1)),""))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IF(AND($A79&lt;&gt;"",$A79&lt;&gt;"TOTAL"),IF(AND([4]PREMIOS_MASTER!$BM77&lt;&gt;"",[4]PREMIOS_MASTER!$BM77&lt;&gt;0),[4]PREMIOS_MASTER!$BM77,""),IF($A79="TOTAL",SUM(INDIRECT("AL4:AL"&amp;ROW()-1)),""))</f>
        <v/>
      </c>
      <c r="AM79" s="7" t="str">
        <f ca="1">IF(AND($A79&lt;&gt;"",$A79&lt;&gt;"TOTAL"),IF(AND([4]PREMIOS_MASTER!$BO77&lt;&gt;"",[4]PREMIOS_MASTER!$BO77&lt;&gt;0),[4]PREMIOS_MASTER!$BO77,""),IF($A79="TOTAL",SUM(INDIRECT("AM4:AM"&amp;ROW()-1)),""))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IF(AND($A79&lt;&gt;"",$A79&lt;&gt;"TOTAL"),IF(AND([4]PREMIOS_MASTER!$BR77&lt;&gt;"",[4]PREMIOS_MASTER!$BR77&lt;&gt;0),[4]PREMIOS_MASTER!$BR77,""),IF($A79="TOTAL",SUM(INDIRECT("AO4:AO"&amp;ROW()-1)),""))</f>
        <v/>
      </c>
      <c r="AP79" s="7" t="str">
        <f ca="1">IF(AND($A79&lt;&gt;"",$A79&lt;&gt;"TOTAL"),IF(AND([4]PREMIOS_MASTER!$BT77&lt;&gt;"",[4]PREMIOS_MASTER!$BT77&lt;&gt;0),[4]PREMIOS_MASTER!$BT77,""),IF($A79="TOTAL",SUM(INDIRECT("AP4:AP"&amp;ROW()-1)),""))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IF(AND($A79&lt;&gt;"",$A79&lt;&gt;"TOTAL"),IF(AND([4]PREMIOS_MASTER!$BW77&lt;&gt;"",[4]PREMIOS_MASTER!$BW77&lt;&gt;0),[4]PREMIOS_MASTER!$BW77,""),IF($A79="TOTAL",SUM(INDIRECT("AR4:AR"&amp;ROW()-1)),""))</f>
        <v/>
      </c>
      <c r="AS79" s="7" t="str">
        <f ca="1">IF(AND($A79&lt;&gt;"",$A79&lt;&gt;"TOTAL"),IF(AND([4]PREMIOS_MASTER!$BY77&lt;&gt;"",[4]PREMIOS_MASTER!$BY77&lt;&gt;0),[4]PREMIOS_MASTER!$BY77,""),IF($A79="TOTAL",SUM(INDIRECT("AS4:AS"&amp;ROW()-1)),""))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IF(AND($A79&lt;&gt;"",$A79&lt;&gt;"TOTAL"),IF(AND([4]PREMIOS_MASTER!$CB77&lt;&gt;"",[4]PREMIOS_MASTER!$CB77&lt;&gt;0),[4]PREMIOS_MASTER!$CB77,""),IF($A79="TOTAL",SUM(INDIRECT("AU4:AU"&amp;ROW()-1)),""))</f>
        <v/>
      </c>
      <c r="AV79" s="7" t="str">
        <f ca="1">IF(AND($A79&lt;&gt;"",$A79&lt;&gt;"TOTAL"),IF(AND([4]PREMIOS_MASTER!$CD77&lt;&gt;"",[4]PREMIOS_MASTER!$CD77&lt;&gt;0),[4]PREMIOS_MASTER!$CD77,""),IF($A79="TOTAL",SUM(INDIRECT("AV4:AV"&amp;ROW()-1)),""))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IF(AND($A79&lt;&gt;"",$A79&lt;&gt;"TOTAL"),IF(AND([4]PREMIOS_MASTER!$CG77&lt;&gt;"",[4]PREMIOS_MASTER!$CG77&lt;&gt;0),[4]PREMIOS_MASTER!$CG77,""),IF($A79="TOTAL",SUM(INDIRECT("AX4:AX"&amp;ROW()-1)),""))</f>
        <v/>
      </c>
      <c r="AY79" s="7" t="str">
        <f ca="1">IF(AND($A79&lt;&gt;"",$A79&lt;&gt;"TOTAL"),IF(AND([4]PREMIOS_MASTER!$CI77&lt;&gt;"",[4]PREMIOS_MASTER!$CI77&lt;&gt;0),[4]PREMIOS_MASTER!$CI77,""),IF($A79="TOTAL",SUM(INDIRECT("AY4:AY"&amp;ROW()-1)),""))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IF(AND($A79&lt;&gt;"",$A79&lt;&gt;"TOTAL"),IF(AND([4]PREMIOS_MASTER!$CL77&lt;&gt;"",[4]PREMIOS_MASTER!$CL77&lt;&gt;0),[4]PREMIOS_MASTER!$CL77,""),IF($A79="TOTAL",SUM(INDIRECT("BA4:BA"&amp;ROW()-1)),""))</f>
        <v/>
      </c>
      <c r="BB79" s="7" t="str">
        <f ca="1">IF(AND($A79&lt;&gt;"",$A79&lt;&gt;"TOTAL"),IF(AND([4]PREMIOS_MASTER!$CN77&lt;&gt;"",[4]PREMIOS_MASTER!$CN77&lt;&gt;0),[4]PREMIOS_MASTER!$CN77,""),IF($A79="TOTAL",SUM(INDIRECT("BB4:BB"&amp;ROW()-1)),""))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IF(AND($A79&lt;&gt;"",$A79&lt;&gt;"TOTAL"),IF(AND([4]PREMIOS_MASTER!$CQ77&lt;&gt;"",[4]PREMIOS_MASTER!$CQ77&lt;&gt;0),[4]PREMIOS_MASTER!$CQ77,""),IF($A79="TOTAL",SUM(INDIRECT("BD4:BD"&amp;ROW()-1)),""))</f>
        <v/>
      </c>
      <c r="BE79" s="7" t="str">
        <f ca="1">IF(AND($A79&lt;&gt;"",$A79&lt;&gt;"TOTAL"),IF(AND([4]PREMIOS_MASTER!$CS77&lt;&gt;"",[4]PREMIOS_MASTER!$CS77&lt;&gt;0),[4]PREMIOS_MASTER!$CS77,""),IF($A79="TOTAL",SUM(INDIRECT("BE4:BE"&amp;ROW()-1)),""))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IF([4]PREMIOS_MASTER!$D78&lt;&gt;"",[4]PREMIOS_MASTER!$D78,IF(AND([4]PREMIOS_MASTER!$D78="",[4]PREMIOS_MASTER!$D79="",[4]PREMIOS_MASTER!$D77=""),"","TOTAL"))</f>
        <v/>
      </c>
      <c r="B80" s="7" t="str">
        <f ca="1">IF(AND($A80&lt;&gt;"",$A80&lt;&gt;"TOTAL"),IF(AND([4]PREMIOS_MASTER!$E78&lt;&gt;"",[4]PREMIOS_MASTER!$E78&lt;&gt;0),[4]PREMIOS_MASTER!$E78,""),IF($A80="TOTAL",SUM(INDIRECT("B4:B"&amp;ROW()-1)),""))</f>
        <v/>
      </c>
      <c r="C80" s="7" t="str">
        <f ca="1">IF(AND($A80&lt;&gt;"",$A80&lt;&gt;"TOTAL"),IF(AND([4]PREMIOS_MASTER!$G78&lt;&gt;"",[4]PREMIOS_MASTER!$G78&lt;&gt;0),[4]PREMIOS_MASTER!$G78,""),IF($A80="TOTAL",SUM(INDIRECT("C4:C"&amp;ROW()-1)),""))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IF(AND($A80&lt;&gt;"",$A80&lt;&gt;"TOTAL"),IF(AND([4]PREMIOS_MASTER!$J78&lt;&gt;"",[4]PREMIOS_MASTER!$J78&lt;&gt;0),[4]PREMIOS_MASTER!$J78,""),IF($A80="TOTAL",SUM(INDIRECT("E4:E"&amp;ROW()-1)),""))</f>
        <v/>
      </c>
      <c r="F80" s="7" t="str">
        <f ca="1">IF(AND($A80&lt;&gt;"",$A80&lt;&gt;"TOTAL"),IF(AND([4]PREMIOS_MASTER!$L78&lt;&gt;"",[4]PREMIOS_MASTER!$L78&lt;&gt;0),[4]PREMIOS_MASTER!$L78,""),IF($A80="TOTAL",SUM(INDIRECT("F4:F"&amp;ROW()-1)),""))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IF(AND($A80&lt;&gt;"",$A80&lt;&gt;"TOTAL"),IF(AND([4]PREMIOS_MASTER!$O78&lt;&gt;"",[4]PREMIOS_MASTER!$O78&lt;&gt;0),[4]PREMIOS_MASTER!$O78,""),IF($A80="TOTAL",SUM(INDIRECT("H4:H"&amp;ROW()-1)),""))</f>
        <v/>
      </c>
      <c r="I80" s="7" t="str">
        <f ca="1">IF(AND($A80&lt;&gt;"",$A80&lt;&gt;"TOTAL"),IF(AND([4]PREMIOS_MASTER!$Q78&lt;&gt;"",[4]PREMIOS_MASTER!$Q78&lt;&gt;0),[4]PREMIOS_MASTER!$Q78,""),IF($A80="TOTAL",SUM(INDIRECT("I4:I"&amp;ROW()-1)),""))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IF(AND($A80&lt;&gt;"",$A80&lt;&gt;"TOTAL"),IF(AND([4]PREMIOS_MASTER!$T78&lt;&gt;"",[4]PREMIOS_MASTER!$T78&lt;&gt;0),[4]PREMIOS_MASTER!$T78,""),IF($A80="TOTAL",SUM(INDIRECT("K4:K"&amp;ROW()-1)),""))</f>
        <v/>
      </c>
      <c r="L80" s="7" t="str">
        <f ca="1">IF(AND($A80&lt;&gt;"",$A80&lt;&gt;"TOTAL"),IF(AND([4]PREMIOS_MASTER!$V78&lt;&gt;"",[4]PREMIOS_MASTER!$V78&lt;&gt;0),[4]PREMIOS_MASTER!$V78,""),IF($A80="TOTAL",SUM(INDIRECT("L4:L"&amp;ROW()-1)),""))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IF(AND($A80&lt;&gt;"",$A80&lt;&gt;"TOTAL"),IF(AND([4]PREMIOS_MASTER!$Y78&lt;&gt;"",[4]PREMIOS_MASTER!$Y78&lt;&gt;0),[4]PREMIOS_MASTER!$Y78,""),IF($A80="TOTAL",SUM(INDIRECT("N4:N"&amp;ROW()-1)),""))</f>
        <v/>
      </c>
      <c r="O80" s="7" t="str">
        <f ca="1">IF(AND($A80&lt;&gt;"",$A80&lt;&gt;"TOTAL"),IF(AND([4]PREMIOS_MASTER!$AA78&lt;&gt;"",[4]PREMIOS_MASTER!$AA78&lt;&gt;0),[4]PREMIOS_MASTER!$AA78,""),IF($A80="TOTAL",SUM(INDIRECT("O4:O"&amp;ROW()-1)),""))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IF(AND($A80&lt;&gt;"",$A80&lt;&gt;"TOTAL"),IF(AND([4]PREMIOS_MASTER!$AD78&lt;&gt;"",[4]PREMIOS_MASTER!$AD78&lt;&gt;0),[4]PREMIOS_MASTER!$AD78,""),IF($A80="TOTAL",SUM(INDIRECT("Q4:Q"&amp;ROW()-1)),""))</f>
        <v/>
      </c>
      <c r="R80" s="7" t="str">
        <f ca="1">IF(AND($A80&lt;&gt;"",$A80&lt;&gt;"TOTAL"),IF(AND([4]PREMIOS_MASTER!$AF78&lt;&gt;"",[4]PREMIOS_MASTER!$AF78&lt;&gt;0),[4]PREMIOS_MASTER!$AF78,""),IF($A80="TOTAL",SUM(INDIRECT("R4:R"&amp;ROW()-1)),""))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IF(AND($A80&lt;&gt;"",$A80&lt;&gt;"TOTAL"),IF(AND([4]PREMIOS_MASTER!$AI78&lt;&gt;"",[4]PREMIOS_MASTER!$AI78&lt;&gt;0),[4]PREMIOS_MASTER!$AI78,""),IF($A80="TOTAL",SUM(INDIRECT("T4:T"&amp;ROW()-1)),""))</f>
        <v/>
      </c>
      <c r="U80" s="7" t="str">
        <f ca="1">IF(AND($A80&lt;&gt;"",$A80&lt;&gt;"TOTAL"),IF(AND([4]PREMIOS_MASTER!$AK78&lt;&gt;"",[4]PREMIOS_MASTER!$AK78&lt;&gt;0),[4]PREMIOS_MASTER!$AK78,""),IF($A80="TOTAL",SUM(INDIRECT("U4:U"&amp;ROW()-1)),""))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IF(AND($A80&lt;&gt;"",$A80&lt;&gt;"TOTAL"),IF(AND([4]PREMIOS_MASTER!$AN78&lt;&gt;"",[4]PREMIOS_MASTER!$AN78&lt;&gt;0),[4]PREMIOS_MASTER!$AN78,""),IF($A80="TOTAL",SUM(INDIRECT("W4:W"&amp;ROW()-1)),""))</f>
        <v/>
      </c>
      <c r="X80" s="7" t="str">
        <f ca="1">IF(AND($A80&lt;&gt;"",$A80&lt;&gt;"TOTAL"),IF(AND([4]PREMIOS_MASTER!$AP78&lt;&gt;"",[4]PREMIOS_MASTER!$AP78&lt;&gt;0),[4]PREMIOS_MASTER!$AP78,""),IF($A80="TOTAL",SUM(INDIRECT("X4:X"&amp;ROW()-1)),""))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IF(AND($A80&lt;&gt;"",$A80&lt;&gt;"TOTAL"),IF(AND([4]PREMIOS_MASTER!$AS78&lt;&gt;"",[4]PREMIOS_MASTER!$AS78&lt;&gt;0),[4]PREMIOS_MASTER!$AS78,""),IF($A80="TOTAL",SUM(INDIRECT("Z4:Z"&amp;ROW()-1)),""))</f>
        <v/>
      </c>
      <c r="AA80" s="7" t="str">
        <f ca="1">IF(AND($A80&lt;&gt;"",$A80&lt;&gt;"TOTAL"),IF(AND([4]PREMIOS_MASTER!$AU78&lt;&gt;"",[4]PREMIOS_MASTER!$AU78&lt;&gt;0),[4]PREMIOS_MASTER!$AU78,""),IF($A80="TOTAL",SUM(INDIRECT("AA4:AA"&amp;ROW()-1)),""))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IF(AND($A80&lt;&gt;"",$A80&lt;&gt;"TOTAL"),IF(AND([4]PREMIOS_MASTER!$AX78&lt;&gt;"",[4]PREMIOS_MASTER!$AX78&lt;&gt;0),[4]PREMIOS_MASTER!$AX78,""),IF($A80="TOTAL",SUM(INDIRECT("AC4:AC"&amp;ROW()-1)),""))</f>
        <v/>
      </c>
      <c r="AD80" s="7" t="str">
        <f ca="1">IF(AND($A80&lt;&gt;"",$A80&lt;&gt;"TOTAL"),IF(AND([4]PREMIOS_MASTER!$AZ78&lt;&gt;"",[4]PREMIOS_MASTER!$AZ78&lt;&gt;0),[4]PREMIOS_MASTER!$AZ78,""),IF($A80="TOTAL",SUM(INDIRECT("AD4:AD"&amp;ROW()-1)),""))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IF(AND($A80&lt;&gt;"",$A80&lt;&gt;"TOTAL"),IF(AND([4]PREMIOS_MASTER!$BC78&lt;&gt;"",[4]PREMIOS_MASTER!$BC78&lt;&gt;0),[4]PREMIOS_MASTER!$BC78,""),IF($A80="TOTAL",SUM(INDIRECT("AF4:AF"&amp;ROW()-1)),""))</f>
        <v/>
      </c>
      <c r="AG80" s="7" t="str">
        <f ca="1">IF(AND($A80&lt;&gt;"",$A80&lt;&gt;"TOTAL"),IF(AND([4]PREMIOS_MASTER!$BE78&lt;&gt;"",[4]PREMIOS_MASTER!$BE78&lt;&gt;0),[4]PREMIOS_MASTER!$BE78,""),IF($A80="TOTAL",SUM(INDIRECT("AG4:AG"&amp;ROW()-1)),""))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IF(AND($A80&lt;&gt;"",$A80&lt;&gt;"TOTAL"),IF(AND([4]PREMIOS_MASTER!$BH78&lt;&gt;"",[4]PREMIOS_MASTER!$BH78&lt;&gt;0),[4]PREMIOS_MASTER!$BH78,""),IF($A80="TOTAL",SUM(INDIRECT("AI4:AI"&amp;ROW()-1)),""))</f>
        <v/>
      </c>
      <c r="AJ80" s="7" t="str">
        <f ca="1">IF(AND($A80&lt;&gt;"",$A80&lt;&gt;"TOTAL"),IF(AND([4]PREMIOS_MASTER!$BJ78&lt;&gt;"",[4]PREMIOS_MASTER!$BJ78&lt;&gt;0),[4]PREMIOS_MASTER!$BJ78,""),IF($A80="TOTAL",SUM(INDIRECT("AJ4:AJ"&amp;ROW()-1)),""))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IF(AND($A80&lt;&gt;"",$A80&lt;&gt;"TOTAL"),IF(AND([4]PREMIOS_MASTER!$BM78&lt;&gt;"",[4]PREMIOS_MASTER!$BM78&lt;&gt;0),[4]PREMIOS_MASTER!$BM78,""),IF($A80="TOTAL",SUM(INDIRECT("AL4:AL"&amp;ROW()-1)),""))</f>
        <v/>
      </c>
      <c r="AM80" s="7" t="str">
        <f ca="1">IF(AND($A80&lt;&gt;"",$A80&lt;&gt;"TOTAL"),IF(AND([4]PREMIOS_MASTER!$BO78&lt;&gt;"",[4]PREMIOS_MASTER!$BO78&lt;&gt;0),[4]PREMIOS_MASTER!$BO78,""),IF($A80="TOTAL",SUM(INDIRECT("AM4:AM"&amp;ROW()-1)),""))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IF(AND($A80&lt;&gt;"",$A80&lt;&gt;"TOTAL"),IF(AND([4]PREMIOS_MASTER!$BR78&lt;&gt;"",[4]PREMIOS_MASTER!$BR78&lt;&gt;0),[4]PREMIOS_MASTER!$BR78,""),IF($A80="TOTAL",SUM(INDIRECT("AO4:AO"&amp;ROW()-1)),""))</f>
        <v/>
      </c>
      <c r="AP80" s="7" t="str">
        <f ca="1">IF(AND($A80&lt;&gt;"",$A80&lt;&gt;"TOTAL"),IF(AND([4]PREMIOS_MASTER!$BT78&lt;&gt;"",[4]PREMIOS_MASTER!$BT78&lt;&gt;0),[4]PREMIOS_MASTER!$BT78,""),IF($A80="TOTAL",SUM(INDIRECT("AP4:AP"&amp;ROW()-1)),""))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IF(AND($A80&lt;&gt;"",$A80&lt;&gt;"TOTAL"),IF(AND([4]PREMIOS_MASTER!$BW78&lt;&gt;"",[4]PREMIOS_MASTER!$BW78&lt;&gt;0),[4]PREMIOS_MASTER!$BW78,""),IF($A80="TOTAL",SUM(INDIRECT("AR4:AR"&amp;ROW()-1)),""))</f>
        <v/>
      </c>
      <c r="AS80" s="7" t="str">
        <f ca="1">IF(AND($A80&lt;&gt;"",$A80&lt;&gt;"TOTAL"),IF(AND([4]PREMIOS_MASTER!$BY78&lt;&gt;"",[4]PREMIOS_MASTER!$BY78&lt;&gt;0),[4]PREMIOS_MASTER!$BY78,""),IF($A80="TOTAL",SUM(INDIRECT("AS4:AS"&amp;ROW()-1)),""))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IF(AND($A80&lt;&gt;"",$A80&lt;&gt;"TOTAL"),IF(AND([4]PREMIOS_MASTER!$CB78&lt;&gt;"",[4]PREMIOS_MASTER!$CB78&lt;&gt;0),[4]PREMIOS_MASTER!$CB78,""),IF($A80="TOTAL",SUM(INDIRECT("AU4:AU"&amp;ROW()-1)),""))</f>
        <v/>
      </c>
      <c r="AV80" s="7" t="str">
        <f ca="1">IF(AND($A80&lt;&gt;"",$A80&lt;&gt;"TOTAL"),IF(AND([4]PREMIOS_MASTER!$CD78&lt;&gt;"",[4]PREMIOS_MASTER!$CD78&lt;&gt;0),[4]PREMIOS_MASTER!$CD78,""),IF($A80="TOTAL",SUM(INDIRECT("AV4:AV"&amp;ROW()-1)),""))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IF(AND($A80&lt;&gt;"",$A80&lt;&gt;"TOTAL"),IF(AND([4]PREMIOS_MASTER!$CG78&lt;&gt;"",[4]PREMIOS_MASTER!$CG78&lt;&gt;0),[4]PREMIOS_MASTER!$CG78,""),IF($A80="TOTAL",SUM(INDIRECT("AX4:AX"&amp;ROW()-1)),""))</f>
        <v/>
      </c>
      <c r="AY80" s="7" t="str">
        <f ca="1">IF(AND($A80&lt;&gt;"",$A80&lt;&gt;"TOTAL"),IF(AND([4]PREMIOS_MASTER!$CI78&lt;&gt;"",[4]PREMIOS_MASTER!$CI78&lt;&gt;0),[4]PREMIOS_MASTER!$CI78,""),IF($A80="TOTAL",SUM(INDIRECT("AY4:AY"&amp;ROW()-1)),""))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IF(AND($A80&lt;&gt;"",$A80&lt;&gt;"TOTAL"),IF(AND([4]PREMIOS_MASTER!$CL78&lt;&gt;"",[4]PREMIOS_MASTER!$CL78&lt;&gt;0),[4]PREMIOS_MASTER!$CL78,""),IF($A80="TOTAL",SUM(INDIRECT("BA4:BA"&amp;ROW()-1)),""))</f>
        <v/>
      </c>
      <c r="BB80" s="7" t="str">
        <f ca="1">IF(AND($A80&lt;&gt;"",$A80&lt;&gt;"TOTAL"),IF(AND([4]PREMIOS_MASTER!$CN78&lt;&gt;"",[4]PREMIOS_MASTER!$CN78&lt;&gt;0),[4]PREMIOS_MASTER!$CN78,""),IF($A80="TOTAL",SUM(INDIRECT("BB4:BB"&amp;ROW()-1)),""))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IF(AND($A80&lt;&gt;"",$A80&lt;&gt;"TOTAL"),IF(AND([4]PREMIOS_MASTER!$CQ78&lt;&gt;"",[4]PREMIOS_MASTER!$CQ78&lt;&gt;0),[4]PREMIOS_MASTER!$CQ78,""),IF($A80="TOTAL",SUM(INDIRECT("BD4:BD"&amp;ROW()-1)),""))</f>
        <v/>
      </c>
      <c r="BE80" s="7" t="str">
        <f ca="1">IF(AND($A80&lt;&gt;"",$A80&lt;&gt;"TOTAL"),IF(AND([4]PREMIOS_MASTER!$CS78&lt;&gt;"",[4]PREMIOS_MASTER!$CS78&lt;&gt;0),[4]PREMIOS_MASTER!$CS78,""),IF($A80="TOTAL",SUM(INDIRECT("BE4:BE"&amp;ROW()-1)),""))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IF([4]PREMIOS_MASTER!$D79&lt;&gt;"",[4]PREMIOS_MASTER!$D79,IF(AND([4]PREMIOS_MASTER!$D79="",[4]PREMIOS_MASTER!$D80="",[4]PREMIOS_MASTER!$D78=""),"","TOTAL"))</f>
        <v/>
      </c>
      <c r="B81" s="7" t="str">
        <f ca="1">IF(AND($A81&lt;&gt;"",$A81&lt;&gt;"TOTAL"),IF(AND([4]PREMIOS_MASTER!$E79&lt;&gt;"",[4]PREMIOS_MASTER!$E79&lt;&gt;0),[4]PREMIOS_MASTER!$E79,""),IF($A81="TOTAL",SUM(INDIRECT("B4:B"&amp;ROW()-1)),""))</f>
        <v/>
      </c>
      <c r="C81" s="7" t="str">
        <f ca="1">IF(AND($A81&lt;&gt;"",$A81&lt;&gt;"TOTAL"),IF(AND([4]PREMIOS_MASTER!$G79&lt;&gt;"",[4]PREMIOS_MASTER!$G79&lt;&gt;0),[4]PREMIOS_MASTER!$G79,""),IF($A81="TOTAL",SUM(INDIRECT("C4:C"&amp;ROW()-1)),""))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IF(AND($A81&lt;&gt;"",$A81&lt;&gt;"TOTAL"),IF(AND([4]PREMIOS_MASTER!$J79&lt;&gt;"",[4]PREMIOS_MASTER!$J79&lt;&gt;0),[4]PREMIOS_MASTER!$J79,""),IF($A81="TOTAL",SUM(INDIRECT("E4:E"&amp;ROW()-1)),""))</f>
        <v/>
      </c>
      <c r="F81" s="7" t="str">
        <f ca="1">IF(AND($A81&lt;&gt;"",$A81&lt;&gt;"TOTAL"),IF(AND([4]PREMIOS_MASTER!$L79&lt;&gt;"",[4]PREMIOS_MASTER!$L79&lt;&gt;0),[4]PREMIOS_MASTER!$L79,""),IF($A81="TOTAL",SUM(INDIRECT("F4:F"&amp;ROW()-1)),""))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IF(AND($A81&lt;&gt;"",$A81&lt;&gt;"TOTAL"),IF(AND([4]PREMIOS_MASTER!$O79&lt;&gt;"",[4]PREMIOS_MASTER!$O79&lt;&gt;0),[4]PREMIOS_MASTER!$O79,""),IF($A81="TOTAL",SUM(INDIRECT("H4:H"&amp;ROW()-1)),""))</f>
        <v/>
      </c>
      <c r="I81" s="7" t="str">
        <f ca="1">IF(AND($A81&lt;&gt;"",$A81&lt;&gt;"TOTAL"),IF(AND([4]PREMIOS_MASTER!$Q79&lt;&gt;"",[4]PREMIOS_MASTER!$Q79&lt;&gt;0),[4]PREMIOS_MASTER!$Q79,""),IF($A81="TOTAL",SUM(INDIRECT("I4:I"&amp;ROW()-1)),""))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IF(AND($A81&lt;&gt;"",$A81&lt;&gt;"TOTAL"),IF(AND([4]PREMIOS_MASTER!$T79&lt;&gt;"",[4]PREMIOS_MASTER!$T79&lt;&gt;0),[4]PREMIOS_MASTER!$T79,""),IF($A81="TOTAL",SUM(INDIRECT("K4:K"&amp;ROW()-1)),""))</f>
        <v/>
      </c>
      <c r="L81" s="7" t="str">
        <f ca="1">IF(AND($A81&lt;&gt;"",$A81&lt;&gt;"TOTAL"),IF(AND([4]PREMIOS_MASTER!$V79&lt;&gt;"",[4]PREMIOS_MASTER!$V79&lt;&gt;0),[4]PREMIOS_MASTER!$V79,""),IF($A81="TOTAL",SUM(INDIRECT("L4:L"&amp;ROW()-1)),""))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IF(AND($A81&lt;&gt;"",$A81&lt;&gt;"TOTAL"),IF(AND([4]PREMIOS_MASTER!$Y79&lt;&gt;"",[4]PREMIOS_MASTER!$Y79&lt;&gt;0),[4]PREMIOS_MASTER!$Y79,""),IF($A81="TOTAL",SUM(INDIRECT("N4:N"&amp;ROW()-1)),""))</f>
        <v/>
      </c>
      <c r="O81" s="7" t="str">
        <f ca="1">IF(AND($A81&lt;&gt;"",$A81&lt;&gt;"TOTAL"),IF(AND([4]PREMIOS_MASTER!$AA79&lt;&gt;"",[4]PREMIOS_MASTER!$AA79&lt;&gt;0),[4]PREMIOS_MASTER!$AA79,""),IF($A81="TOTAL",SUM(INDIRECT("O4:O"&amp;ROW()-1)),""))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IF(AND($A81&lt;&gt;"",$A81&lt;&gt;"TOTAL"),IF(AND([4]PREMIOS_MASTER!$AD79&lt;&gt;"",[4]PREMIOS_MASTER!$AD79&lt;&gt;0),[4]PREMIOS_MASTER!$AD79,""),IF($A81="TOTAL",SUM(INDIRECT("Q4:Q"&amp;ROW()-1)),""))</f>
        <v/>
      </c>
      <c r="R81" s="7" t="str">
        <f ca="1">IF(AND($A81&lt;&gt;"",$A81&lt;&gt;"TOTAL"),IF(AND([4]PREMIOS_MASTER!$AF79&lt;&gt;"",[4]PREMIOS_MASTER!$AF79&lt;&gt;0),[4]PREMIOS_MASTER!$AF79,""),IF($A81="TOTAL",SUM(INDIRECT("R4:R"&amp;ROW()-1)),""))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IF(AND($A81&lt;&gt;"",$A81&lt;&gt;"TOTAL"),IF(AND([4]PREMIOS_MASTER!$AI79&lt;&gt;"",[4]PREMIOS_MASTER!$AI79&lt;&gt;0),[4]PREMIOS_MASTER!$AI79,""),IF($A81="TOTAL",SUM(INDIRECT("T4:T"&amp;ROW()-1)),""))</f>
        <v/>
      </c>
      <c r="U81" s="7" t="str">
        <f ca="1">IF(AND($A81&lt;&gt;"",$A81&lt;&gt;"TOTAL"),IF(AND([4]PREMIOS_MASTER!$AK79&lt;&gt;"",[4]PREMIOS_MASTER!$AK79&lt;&gt;0),[4]PREMIOS_MASTER!$AK79,""),IF($A81="TOTAL",SUM(INDIRECT("U4:U"&amp;ROW()-1)),""))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IF(AND($A81&lt;&gt;"",$A81&lt;&gt;"TOTAL"),IF(AND([4]PREMIOS_MASTER!$AN79&lt;&gt;"",[4]PREMIOS_MASTER!$AN79&lt;&gt;0),[4]PREMIOS_MASTER!$AN79,""),IF($A81="TOTAL",SUM(INDIRECT("W4:W"&amp;ROW()-1)),""))</f>
        <v/>
      </c>
      <c r="X81" s="7" t="str">
        <f ca="1">IF(AND($A81&lt;&gt;"",$A81&lt;&gt;"TOTAL"),IF(AND([4]PREMIOS_MASTER!$AP79&lt;&gt;"",[4]PREMIOS_MASTER!$AP79&lt;&gt;0),[4]PREMIOS_MASTER!$AP79,""),IF($A81="TOTAL",SUM(INDIRECT("X4:X"&amp;ROW()-1)),""))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IF(AND($A81&lt;&gt;"",$A81&lt;&gt;"TOTAL"),IF(AND([4]PREMIOS_MASTER!$AS79&lt;&gt;"",[4]PREMIOS_MASTER!$AS79&lt;&gt;0),[4]PREMIOS_MASTER!$AS79,""),IF($A81="TOTAL",SUM(INDIRECT("Z4:Z"&amp;ROW()-1)),""))</f>
        <v/>
      </c>
      <c r="AA81" s="7" t="str">
        <f ca="1">IF(AND($A81&lt;&gt;"",$A81&lt;&gt;"TOTAL"),IF(AND([4]PREMIOS_MASTER!$AU79&lt;&gt;"",[4]PREMIOS_MASTER!$AU79&lt;&gt;0),[4]PREMIOS_MASTER!$AU79,""),IF($A81="TOTAL",SUM(INDIRECT("AA4:AA"&amp;ROW()-1)),""))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IF(AND($A81&lt;&gt;"",$A81&lt;&gt;"TOTAL"),IF(AND([4]PREMIOS_MASTER!$AX79&lt;&gt;"",[4]PREMIOS_MASTER!$AX79&lt;&gt;0),[4]PREMIOS_MASTER!$AX79,""),IF($A81="TOTAL",SUM(INDIRECT("AC4:AC"&amp;ROW()-1)),""))</f>
        <v/>
      </c>
      <c r="AD81" s="7" t="str">
        <f ca="1">IF(AND($A81&lt;&gt;"",$A81&lt;&gt;"TOTAL"),IF(AND([4]PREMIOS_MASTER!$AZ79&lt;&gt;"",[4]PREMIOS_MASTER!$AZ79&lt;&gt;0),[4]PREMIOS_MASTER!$AZ79,""),IF($A81="TOTAL",SUM(INDIRECT("AD4:AD"&amp;ROW()-1)),""))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IF(AND($A81&lt;&gt;"",$A81&lt;&gt;"TOTAL"),IF(AND([4]PREMIOS_MASTER!$BC79&lt;&gt;"",[4]PREMIOS_MASTER!$BC79&lt;&gt;0),[4]PREMIOS_MASTER!$BC79,""),IF($A81="TOTAL",SUM(INDIRECT("AF4:AF"&amp;ROW()-1)),""))</f>
        <v/>
      </c>
      <c r="AG81" s="7" t="str">
        <f ca="1">IF(AND($A81&lt;&gt;"",$A81&lt;&gt;"TOTAL"),IF(AND([4]PREMIOS_MASTER!$BE79&lt;&gt;"",[4]PREMIOS_MASTER!$BE79&lt;&gt;0),[4]PREMIOS_MASTER!$BE79,""),IF($A81="TOTAL",SUM(INDIRECT("AG4:AG"&amp;ROW()-1)),""))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IF(AND($A81&lt;&gt;"",$A81&lt;&gt;"TOTAL"),IF(AND([4]PREMIOS_MASTER!$BH79&lt;&gt;"",[4]PREMIOS_MASTER!$BH79&lt;&gt;0),[4]PREMIOS_MASTER!$BH79,""),IF($A81="TOTAL",SUM(INDIRECT("AI4:AI"&amp;ROW()-1)),""))</f>
        <v/>
      </c>
      <c r="AJ81" s="7" t="str">
        <f ca="1">IF(AND($A81&lt;&gt;"",$A81&lt;&gt;"TOTAL"),IF(AND([4]PREMIOS_MASTER!$BJ79&lt;&gt;"",[4]PREMIOS_MASTER!$BJ79&lt;&gt;0),[4]PREMIOS_MASTER!$BJ79,""),IF($A81="TOTAL",SUM(INDIRECT("AJ4:AJ"&amp;ROW()-1)),""))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IF(AND($A81&lt;&gt;"",$A81&lt;&gt;"TOTAL"),IF(AND([4]PREMIOS_MASTER!$BM79&lt;&gt;"",[4]PREMIOS_MASTER!$BM79&lt;&gt;0),[4]PREMIOS_MASTER!$BM79,""),IF($A81="TOTAL",SUM(INDIRECT("AL4:AL"&amp;ROW()-1)),""))</f>
        <v/>
      </c>
      <c r="AM81" s="7" t="str">
        <f ca="1">IF(AND($A81&lt;&gt;"",$A81&lt;&gt;"TOTAL"),IF(AND([4]PREMIOS_MASTER!$BO79&lt;&gt;"",[4]PREMIOS_MASTER!$BO79&lt;&gt;0),[4]PREMIOS_MASTER!$BO79,""),IF($A81="TOTAL",SUM(INDIRECT("AM4:AM"&amp;ROW()-1)),""))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IF(AND($A81&lt;&gt;"",$A81&lt;&gt;"TOTAL"),IF(AND([4]PREMIOS_MASTER!$BR79&lt;&gt;"",[4]PREMIOS_MASTER!$BR79&lt;&gt;0),[4]PREMIOS_MASTER!$BR79,""),IF($A81="TOTAL",SUM(INDIRECT("AO4:AO"&amp;ROW()-1)),""))</f>
        <v/>
      </c>
      <c r="AP81" s="7" t="str">
        <f ca="1">IF(AND($A81&lt;&gt;"",$A81&lt;&gt;"TOTAL"),IF(AND([4]PREMIOS_MASTER!$BT79&lt;&gt;"",[4]PREMIOS_MASTER!$BT79&lt;&gt;0),[4]PREMIOS_MASTER!$BT79,""),IF($A81="TOTAL",SUM(INDIRECT("AP4:AP"&amp;ROW()-1)),""))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IF(AND($A81&lt;&gt;"",$A81&lt;&gt;"TOTAL"),IF(AND([4]PREMIOS_MASTER!$BW79&lt;&gt;"",[4]PREMIOS_MASTER!$BW79&lt;&gt;0),[4]PREMIOS_MASTER!$BW79,""),IF($A81="TOTAL",SUM(INDIRECT("AR4:AR"&amp;ROW()-1)),""))</f>
        <v/>
      </c>
      <c r="AS81" s="7" t="str">
        <f ca="1">IF(AND($A81&lt;&gt;"",$A81&lt;&gt;"TOTAL"),IF(AND([4]PREMIOS_MASTER!$BY79&lt;&gt;"",[4]PREMIOS_MASTER!$BY79&lt;&gt;0),[4]PREMIOS_MASTER!$BY79,""),IF($A81="TOTAL",SUM(INDIRECT("AS4:AS"&amp;ROW()-1)),""))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IF(AND($A81&lt;&gt;"",$A81&lt;&gt;"TOTAL"),IF(AND([4]PREMIOS_MASTER!$CB79&lt;&gt;"",[4]PREMIOS_MASTER!$CB79&lt;&gt;0),[4]PREMIOS_MASTER!$CB79,""),IF($A81="TOTAL",SUM(INDIRECT("AU4:AU"&amp;ROW()-1)),""))</f>
        <v/>
      </c>
      <c r="AV81" s="7" t="str">
        <f ca="1">IF(AND($A81&lt;&gt;"",$A81&lt;&gt;"TOTAL"),IF(AND([4]PREMIOS_MASTER!$CD79&lt;&gt;"",[4]PREMIOS_MASTER!$CD79&lt;&gt;0),[4]PREMIOS_MASTER!$CD79,""),IF($A81="TOTAL",SUM(INDIRECT("AV4:AV"&amp;ROW()-1)),""))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IF(AND($A81&lt;&gt;"",$A81&lt;&gt;"TOTAL"),IF(AND([4]PREMIOS_MASTER!$CG79&lt;&gt;"",[4]PREMIOS_MASTER!$CG79&lt;&gt;0),[4]PREMIOS_MASTER!$CG79,""),IF($A81="TOTAL",SUM(INDIRECT("AX4:AX"&amp;ROW()-1)),""))</f>
        <v/>
      </c>
      <c r="AY81" s="7" t="str">
        <f ca="1">IF(AND($A81&lt;&gt;"",$A81&lt;&gt;"TOTAL"),IF(AND([4]PREMIOS_MASTER!$CI79&lt;&gt;"",[4]PREMIOS_MASTER!$CI79&lt;&gt;0),[4]PREMIOS_MASTER!$CI79,""),IF($A81="TOTAL",SUM(INDIRECT("AY4:AY"&amp;ROW()-1)),""))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IF(AND($A81&lt;&gt;"",$A81&lt;&gt;"TOTAL"),IF(AND([4]PREMIOS_MASTER!$CL79&lt;&gt;"",[4]PREMIOS_MASTER!$CL79&lt;&gt;0),[4]PREMIOS_MASTER!$CL79,""),IF($A81="TOTAL",SUM(INDIRECT("BA4:BA"&amp;ROW()-1)),""))</f>
        <v/>
      </c>
      <c r="BB81" s="7" t="str">
        <f ca="1">IF(AND($A81&lt;&gt;"",$A81&lt;&gt;"TOTAL"),IF(AND([4]PREMIOS_MASTER!$CN79&lt;&gt;"",[4]PREMIOS_MASTER!$CN79&lt;&gt;0),[4]PREMIOS_MASTER!$CN79,""),IF($A81="TOTAL",SUM(INDIRECT("BB4:BB"&amp;ROW()-1)),""))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IF(AND($A81&lt;&gt;"",$A81&lt;&gt;"TOTAL"),IF(AND([4]PREMIOS_MASTER!$CQ79&lt;&gt;"",[4]PREMIOS_MASTER!$CQ79&lt;&gt;0),[4]PREMIOS_MASTER!$CQ79,""),IF($A81="TOTAL",SUM(INDIRECT("BD4:BD"&amp;ROW()-1)),""))</f>
        <v/>
      </c>
      <c r="BE81" s="7" t="str">
        <f ca="1">IF(AND($A81&lt;&gt;"",$A81&lt;&gt;"TOTAL"),IF(AND([4]PREMIOS_MASTER!$CS79&lt;&gt;"",[4]PREMIOS_MASTER!$CS79&lt;&gt;0),[4]PREMIOS_MASTER!$CS79,""),IF($A81="TOTAL",SUM(INDIRECT("BE4:BE"&amp;ROW()-1)),""))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IF([4]PREMIOS_MASTER!$D80&lt;&gt;"",[4]PREMIOS_MASTER!$D80,IF(AND([4]PREMIOS_MASTER!$D80="",[4]PREMIOS_MASTER!$D81="",[4]PREMIOS_MASTER!$D79=""),"","TOTAL"))</f>
        <v/>
      </c>
      <c r="B82" s="7" t="str">
        <f ca="1">IF(AND($A82&lt;&gt;"",$A82&lt;&gt;"TOTAL"),IF(AND([4]PREMIOS_MASTER!$E80&lt;&gt;"",[4]PREMIOS_MASTER!$E80&lt;&gt;0),[4]PREMIOS_MASTER!$E80,""),IF($A82="TOTAL",SUM(INDIRECT("B4:B"&amp;ROW()-1)),""))</f>
        <v/>
      </c>
      <c r="C82" s="7" t="str">
        <f ca="1">IF(AND($A82&lt;&gt;"",$A82&lt;&gt;"TOTAL"),IF(AND([4]PREMIOS_MASTER!$G80&lt;&gt;"",[4]PREMIOS_MASTER!$G80&lt;&gt;0),[4]PREMIOS_MASTER!$G80,""),IF($A82="TOTAL",SUM(INDIRECT("C4:C"&amp;ROW()-1)),""))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IF(AND($A82&lt;&gt;"",$A82&lt;&gt;"TOTAL"),IF(AND([4]PREMIOS_MASTER!$J80&lt;&gt;"",[4]PREMIOS_MASTER!$J80&lt;&gt;0),[4]PREMIOS_MASTER!$J80,""),IF($A82="TOTAL",SUM(INDIRECT("E4:E"&amp;ROW()-1)),""))</f>
        <v/>
      </c>
      <c r="F82" s="7" t="str">
        <f ca="1">IF(AND($A82&lt;&gt;"",$A82&lt;&gt;"TOTAL"),IF(AND([4]PREMIOS_MASTER!$L80&lt;&gt;"",[4]PREMIOS_MASTER!$L80&lt;&gt;0),[4]PREMIOS_MASTER!$L80,""),IF($A82="TOTAL",SUM(INDIRECT("F4:F"&amp;ROW()-1)),""))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IF(AND($A82&lt;&gt;"",$A82&lt;&gt;"TOTAL"),IF(AND([4]PREMIOS_MASTER!$O80&lt;&gt;"",[4]PREMIOS_MASTER!$O80&lt;&gt;0),[4]PREMIOS_MASTER!$O80,""),IF($A82="TOTAL",SUM(INDIRECT("H4:H"&amp;ROW()-1)),""))</f>
        <v/>
      </c>
      <c r="I82" s="7" t="str">
        <f ca="1">IF(AND($A82&lt;&gt;"",$A82&lt;&gt;"TOTAL"),IF(AND([4]PREMIOS_MASTER!$Q80&lt;&gt;"",[4]PREMIOS_MASTER!$Q80&lt;&gt;0),[4]PREMIOS_MASTER!$Q80,""),IF($A82="TOTAL",SUM(INDIRECT("I4:I"&amp;ROW()-1)),""))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IF(AND($A82&lt;&gt;"",$A82&lt;&gt;"TOTAL"),IF(AND([4]PREMIOS_MASTER!$T80&lt;&gt;"",[4]PREMIOS_MASTER!$T80&lt;&gt;0),[4]PREMIOS_MASTER!$T80,""),IF($A82="TOTAL",SUM(INDIRECT("K4:K"&amp;ROW()-1)),""))</f>
        <v/>
      </c>
      <c r="L82" s="7" t="str">
        <f ca="1">IF(AND($A82&lt;&gt;"",$A82&lt;&gt;"TOTAL"),IF(AND([4]PREMIOS_MASTER!$V80&lt;&gt;"",[4]PREMIOS_MASTER!$V80&lt;&gt;0),[4]PREMIOS_MASTER!$V80,""),IF($A82="TOTAL",SUM(INDIRECT("L4:L"&amp;ROW()-1)),""))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IF(AND($A82&lt;&gt;"",$A82&lt;&gt;"TOTAL"),IF(AND([4]PREMIOS_MASTER!$Y80&lt;&gt;"",[4]PREMIOS_MASTER!$Y80&lt;&gt;0),[4]PREMIOS_MASTER!$Y80,""),IF($A82="TOTAL",SUM(INDIRECT("N4:N"&amp;ROW()-1)),""))</f>
        <v/>
      </c>
      <c r="O82" s="7" t="str">
        <f ca="1">IF(AND($A82&lt;&gt;"",$A82&lt;&gt;"TOTAL"),IF(AND([4]PREMIOS_MASTER!$AA80&lt;&gt;"",[4]PREMIOS_MASTER!$AA80&lt;&gt;0),[4]PREMIOS_MASTER!$AA80,""),IF($A82="TOTAL",SUM(INDIRECT("O4:O"&amp;ROW()-1)),""))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IF(AND($A82&lt;&gt;"",$A82&lt;&gt;"TOTAL"),IF(AND([4]PREMIOS_MASTER!$AD80&lt;&gt;"",[4]PREMIOS_MASTER!$AD80&lt;&gt;0),[4]PREMIOS_MASTER!$AD80,""),IF($A82="TOTAL",SUM(INDIRECT("Q4:Q"&amp;ROW()-1)),""))</f>
        <v/>
      </c>
      <c r="R82" s="7" t="str">
        <f ca="1">IF(AND($A82&lt;&gt;"",$A82&lt;&gt;"TOTAL"),IF(AND([4]PREMIOS_MASTER!$AF80&lt;&gt;"",[4]PREMIOS_MASTER!$AF80&lt;&gt;0),[4]PREMIOS_MASTER!$AF80,""),IF($A82="TOTAL",SUM(INDIRECT("R4:R"&amp;ROW()-1)),""))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IF(AND($A82&lt;&gt;"",$A82&lt;&gt;"TOTAL"),IF(AND([4]PREMIOS_MASTER!$AI80&lt;&gt;"",[4]PREMIOS_MASTER!$AI80&lt;&gt;0),[4]PREMIOS_MASTER!$AI80,""),IF($A82="TOTAL",SUM(INDIRECT("T4:T"&amp;ROW()-1)),""))</f>
        <v/>
      </c>
      <c r="U82" s="7" t="str">
        <f ca="1">IF(AND($A82&lt;&gt;"",$A82&lt;&gt;"TOTAL"),IF(AND([4]PREMIOS_MASTER!$AK80&lt;&gt;"",[4]PREMIOS_MASTER!$AK80&lt;&gt;0),[4]PREMIOS_MASTER!$AK80,""),IF($A82="TOTAL",SUM(INDIRECT("U4:U"&amp;ROW()-1)),""))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IF(AND($A82&lt;&gt;"",$A82&lt;&gt;"TOTAL"),IF(AND([4]PREMIOS_MASTER!$AN80&lt;&gt;"",[4]PREMIOS_MASTER!$AN80&lt;&gt;0),[4]PREMIOS_MASTER!$AN80,""),IF($A82="TOTAL",SUM(INDIRECT("W4:W"&amp;ROW()-1)),""))</f>
        <v/>
      </c>
      <c r="X82" s="7" t="str">
        <f ca="1">IF(AND($A82&lt;&gt;"",$A82&lt;&gt;"TOTAL"),IF(AND([4]PREMIOS_MASTER!$AP80&lt;&gt;"",[4]PREMIOS_MASTER!$AP80&lt;&gt;0),[4]PREMIOS_MASTER!$AP80,""),IF($A82="TOTAL",SUM(INDIRECT("X4:X"&amp;ROW()-1)),""))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IF(AND($A82&lt;&gt;"",$A82&lt;&gt;"TOTAL"),IF(AND([4]PREMIOS_MASTER!$AS80&lt;&gt;"",[4]PREMIOS_MASTER!$AS80&lt;&gt;0),[4]PREMIOS_MASTER!$AS80,""),IF($A82="TOTAL",SUM(INDIRECT("Z4:Z"&amp;ROW()-1)),""))</f>
        <v/>
      </c>
      <c r="AA82" s="7" t="str">
        <f ca="1">IF(AND($A82&lt;&gt;"",$A82&lt;&gt;"TOTAL"),IF(AND([4]PREMIOS_MASTER!$AU80&lt;&gt;"",[4]PREMIOS_MASTER!$AU80&lt;&gt;0),[4]PREMIOS_MASTER!$AU80,""),IF($A82="TOTAL",SUM(INDIRECT("AA4:AA"&amp;ROW()-1)),""))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IF(AND($A82&lt;&gt;"",$A82&lt;&gt;"TOTAL"),IF(AND([4]PREMIOS_MASTER!$AX80&lt;&gt;"",[4]PREMIOS_MASTER!$AX80&lt;&gt;0),[4]PREMIOS_MASTER!$AX80,""),IF($A82="TOTAL",SUM(INDIRECT("AC4:AC"&amp;ROW()-1)),""))</f>
        <v/>
      </c>
      <c r="AD82" s="7" t="str">
        <f ca="1">IF(AND($A82&lt;&gt;"",$A82&lt;&gt;"TOTAL"),IF(AND([4]PREMIOS_MASTER!$AZ80&lt;&gt;"",[4]PREMIOS_MASTER!$AZ80&lt;&gt;0),[4]PREMIOS_MASTER!$AZ80,""),IF($A82="TOTAL",SUM(INDIRECT("AD4:AD"&amp;ROW()-1)),""))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IF(AND($A82&lt;&gt;"",$A82&lt;&gt;"TOTAL"),IF(AND([4]PREMIOS_MASTER!$BC80&lt;&gt;"",[4]PREMIOS_MASTER!$BC80&lt;&gt;0),[4]PREMIOS_MASTER!$BC80,""),IF($A82="TOTAL",SUM(INDIRECT("AF4:AF"&amp;ROW()-1)),""))</f>
        <v/>
      </c>
      <c r="AG82" s="7" t="str">
        <f ca="1">IF(AND($A82&lt;&gt;"",$A82&lt;&gt;"TOTAL"),IF(AND([4]PREMIOS_MASTER!$BE80&lt;&gt;"",[4]PREMIOS_MASTER!$BE80&lt;&gt;0),[4]PREMIOS_MASTER!$BE80,""),IF($A82="TOTAL",SUM(INDIRECT("AG4:AG"&amp;ROW()-1)),""))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IF(AND($A82&lt;&gt;"",$A82&lt;&gt;"TOTAL"),IF(AND([4]PREMIOS_MASTER!$BH80&lt;&gt;"",[4]PREMIOS_MASTER!$BH80&lt;&gt;0),[4]PREMIOS_MASTER!$BH80,""),IF($A82="TOTAL",SUM(INDIRECT("AI4:AI"&amp;ROW()-1)),""))</f>
        <v/>
      </c>
      <c r="AJ82" s="7" t="str">
        <f ca="1">IF(AND($A82&lt;&gt;"",$A82&lt;&gt;"TOTAL"),IF(AND([4]PREMIOS_MASTER!$BJ80&lt;&gt;"",[4]PREMIOS_MASTER!$BJ80&lt;&gt;0),[4]PREMIOS_MASTER!$BJ80,""),IF($A82="TOTAL",SUM(INDIRECT("AJ4:AJ"&amp;ROW()-1)),""))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IF(AND($A82&lt;&gt;"",$A82&lt;&gt;"TOTAL"),IF(AND([4]PREMIOS_MASTER!$BM80&lt;&gt;"",[4]PREMIOS_MASTER!$BM80&lt;&gt;0),[4]PREMIOS_MASTER!$BM80,""),IF($A82="TOTAL",SUM(INDIRECT("AL4:AL"&amp;ROW()-1)),""))</f>
        <v/>
      </c>
      <c r="AM82" s="7" t="str">
        <f ca="1">IF(AND($A82&lt;&gt;"",$A82&lt;&gt;"TOTAL"),IF(AND([4]PREMIOS_MASTER!$BO80&lt;&gt;"",[4]PREMIOS_MASTER!$BO80&lt;&gt;0),[4]PREMIOS_MASTER!$BO80,""),IF($A82="TOTAL",SUM(INDIRECT("AM4:AM"&amp;ROW()-1)),""))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IF(AND($A82&lt;&gt;"",$A82&lt;&gt;"TOTAL"),IF(AND([4]PREMIOS_MASTER!$BR80&lt;&gt;"",[4]PREMIOS_MASTER!$BR80&lt;&gt;0),[4]PREMIOS_MASTER!$BR80,""),IF($A82="TOTAL",SUM(INDIRECT("AO4:AO"&amp;ROW()-1)),""))</f>
        <v/>
      </c>
      <c r="AP82" s="7" t="str">
        <f ca="1">IF(AND($A82&lt;&gt;"",$A82&lt;&gt;"TOTAL"),IF(AND([4]PREMIOS_MASTER!$BT80&lt;&gt;"",[4]PREMIOS_MASTER!$BT80&lt;&gt;0),[4]PREMIOS_MASTER!$BT80,""),IF($A82="TOTAL",SUM(INDIRECT("AP4:AP"&amp;ROW()-1)),""))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IF(AND($A82&lt;&gt;"",$A82&lt;&gt;"TOTAL"),IF(AND([4]PREMIOS_MASTER!$BW80&lt;&gt;"",[4]PREMIOS_MASTER!$BW80&lt;&gt;0),[4]PREMIOS_MASTER!$BW80,""),IF($A82="TOTAL",SUM(INDIRECT("AR4:AR"&amp;ROW()-1)),""))</f>
        <v/>
      </c>
      <c r="AS82" s="7" t="str">
        <f ca="1">IF(AND($A82&lt;&gt;"",$A82&lt;&gt;"TOTAL"),IF(AND([4]PREMIOS_MASTER!$BY80&lt;&gt;"",[4]PREMIOS_MASTER!$BY80&lt;&gt;0),[4]PREMIOS_MASTER!$BY80,""),IF($A82="TOTAL",SUM(INDIRECT("AS4:AS"&amp;ROW()-1)),""))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IF(AND($A82&lt;&gt;"",$A82&lt;&gt;"TOTAL"),IF(AND([4]PREMIOS_MASTER!$CB80&lt;&gt;"",[4]PREMIOS_MASTER!$CB80&lt;&gt;0),[4]PREMIOS_MASTER!$CB80,""),IF($A82="TOTAL",SUM(INDIRECT("AU4:AU"&amp;ROW()-1)),""))</f>
        <v/>
      </c>
      <c r="AV82" s="7" t="str">
        <f ca="1">IF(AND($A82&lt;&gt;"",$A82&lt;&gt;"TOTAL"),IF(AND([4]PREMIOS_MASTER!$CD80&lt;&gt;"",[4]PREMIOS_MASTER!$CD80&lt;&gt;0),[4]PREMIOS_MASTER!$CD80,""),IF($A82="TOTAL",SUM(INDIRECT("AV4:AV"&amp;ROW()-1)),""))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IF(AND($A82&lt;&gt;"",$A82&lt;&gt;"TOTAL"),IF(AND([4]PREMIOS_MASTER!$CG80&lt;&gt;"",[4]PREMIOS_MASTER!$CG80&lt;&gt;0),[4]PREMIOS_MASTER!$CG80,""),IF($A82="TOTAL",SUM(INDIRECT("AX4:AX"&amp;ROW()-1)),""))</f>
        <v/>
      </c>
      <c r="AY82" s="7" t="str">
        <f ca="1">IF(AND($A82&lt;&gt;"",$A82&lt;&gt;"TOTAL"),IF(AND([4]PREMIOS_MASTER!$CI80&lt;&gt;"",[4]PREMIOS_MASTER!$CI80&lt;&gt;0),[4]PREMIOS_MASTER!$CI80,""),IF($A82="TOTAL",SUM(INDIRECT("AY4:AY"&amp;ROW()-1)),""))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IF(AND($A82&lt;&gt;"",$A82&lt;&gt;"TOTAL"),IF(AND([4]PREMIOS_MASTER!$CL80&lt;&gt;"",[4]PREMIOS_MASTER!$CL80&lt;&gt;0),[4]PREMIOS_MASTER!$CL80,""),IF($A82="TOTAL",SUM(INDIRECT("BA4:BA"&amp;ROW()-1)),""))</f>
        <v/>
      </c>
      <c r="BB82" s="7" t="str">
        <f ca="1">IF(AND($A82&lt;&gt;"",$A82&lt;&gt;"TOTAL"),IF(AND([4]PREMIOS_MASTER!$CN80&lt;&gt;"",[4]PREMIOS_MASTER!$CN80&lt;&gt;0),[4]PREMIOS_MASTER!$CN80,""),IF($A82="TOTAL",SUM(INDIRECT("BB4:BB"&amp;ROW()-1)),""))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IF(AND($A82&lt;&gt;"",$A82&lt;&gt;"TOTAL"),IF(AND([4]PREMIOS_MASTER!$CQ80&lt;&gt;"",[4]PREMIOS_MASTER!$CQ80&lt;&gt;0),[4]PREMIOS_MASTER!$CQ80,""),IF($A82="TOTAL",SUM(INDIRECT("BD4:BD"&amp;ROW()-1)),""))</f>
        <v/>
      </c>
      <c r="BE82" s="7" t="str">
        <f ca="1">IF(AND($A82&lt;&gt;"",$A82&lt;&gt;"TOTAL"),IF(AND([4]PREMIOS_MASTER!$CS80&lt;&gt;"",[4]PREMIOS_MASTER!$CS80&lt;&gt;0),[4]PREMIOS_MASTER!$CS80,""),IF($A82="TOTAL",SUM(INDIRECT("BE4:BE"&amp;ROW()-1)),""))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IF([4]PREMIOS_MASTER!$D81&lt;&gt;"",[4]PREMIOS_MASTER!$D81,IF(AND([4]PREMIOS_MASTER!$D81="",[4]PREMIOS_MASTER!$D82="",[4]PREMIOS_MASTER!$D80=""),"","TOTAL"))</f>
        <v/>
      </c>
      <c r="B83" s="7" t="str">
        <f ca="1">IF(AND($A83&lt;&gt;"",$A83&lt;&gt;"TOTAL"),IF(AND([4]PREMIOS_MASTER!$E81&lt;&gt;"",[4]PREMIOS_MASTER!$E81&lt;&gt;0),[4]PREMIOS_MASTER!$E81,""),IF($A83="TOTAL",SUM(INDIRECT("B4:B"&amp;ROW()-1)),""))</f>
        <v/>
      </c>
      <c r="C83" s="7" t="str">
        <f ca="1">IF(AND($A83&lt;&gt;"",$A83&lt;&gt;"TOTAL"),IF(AND([4]PREMIOS_MASTER!$G81&lt;&gt;"",[4]PREMIOS_MASTER!$G81&lt;&gt;0),[4]PREMIOS_MASTER!$G81,""),IF($A83="TOTAL",SUM(INDIRECT("C4:C"&amp;ROW()-1)),""))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IF(AND($A83&lt;&gt;"",$A83&lt;&gt;"TOTAL"),IF(AND([4]PREMIOS_MASTER!$J81&lt;&gt;"",[4]PREMIOS_MASTER!$J81&lt;&gt;0),[4]PREMIOS_MASTER!$J81,""),IF($A83="TOTAL",SUM(INDIRECT("E4:E"&amp;ROW()-1)),""))</f>
        <v/>
      </c>
      <c r="F83" s="7" t="str">
        <f ca="1">IF(AND($A83&lt;&gt;"",$A83&lt;&gt;"TOTAL"),IF(AND([4]PREMIOS_MASTER!$L81&lt;&gt;"",[4]PREMIOS_MASTER!$L81&lt;&gt;0),[4]PREMIOS_MASTER!$L81,""),IF($A83="TOTAL",SUM(INDIRECT("F4:F"&amp;ROW()-1)),""))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IF(AND($A83&lt;&gt;"",$A83&lt;&gt;"TOTAL"),IF(AND([4]PREMIOS_MASTER!$O81&lt;&gt;"",[4]PREMIOS_MASTER!$O81&lt;&gt;0),[4]PREMIOS_MASTER!$O81,""),IF($A83="TOTAL",SUM(INDIRECT("H4:H"&amp;ROW()-1)),""))</f>
        <v/>
      </c>
      <c r="I83" s="7" t="str">
        <f ca="1">IF(AND($A83&lt;&gt;"",$A83&lt;&gt;"TOTAL"),IF(AND([4]PREMIOS_MASTER!$Q81&lt;&gt;"",[4]PREMIOS_MASTER!$Q81&lt;&gt;0),[4]PREMIOS_MASTER!$Q81,""),IF($A83="TOTAL",SUM(INDIRECT("I4:I"&amp;ROW()-1)),""))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IF(AND($A83&lt;&gt;"",$A83&lt;&gt;"TOTAL"),IF(AND([4]PREMIOS_MASTER!$T81&lt;&gt;"",[4]PREMIOS_MASTER!$T81&lt;&gt;0),[4]PREMIOS_MASTER!$T81,""),IF($A83="TOTAL",SUM(INDIRECT("K4:K"&amp;ROW()-1)),""))</f>
        <v/>
      </c>
      <c r="L83" s="7" t="str">
        <f ca="1">IF(AND($A83&lt;&gt;"",$A83&lt;&gt;"TOTAL"),IF(AND([4]PREMIOS_MASTER!$V81&lt;&gt;"",[4]PREMIOS_MASTER!$V81&lt;&gt;0),[4]PREMIOS_MASTER!$V81,""),IF($A83="TOTAL",SUM(INDIRECT("L4:L"&amp;ROW()-1)),""))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IF(AND($A83&lt;&gt;"",$A83&lt;&gt;"TOTAL"),IF(AND([4]PREMIOS_MASTER!$Y81&lt;&gt;"",[4]PREMIOS_MASTER!$Y81&lt;&gt;0),[4]PREMIOS_MASTER!$Y81,""),IF($A83="TOTAL",SUM(INDIRECT("N4:N"&amp;ROW()-1)),""))</f>
        <v/>
      </c>
      <c r="O83" s="7" t="str">
        <f ca="1">IF(AND($A83&lt;&gt;"",$A83&lt;&gt;"TOTAL"),IF(AND([4]PREMIOS_MASTER!$AA81&lt;&gt;"",[4]PREMIOS_MASTER!$AA81&lt;&gt;0),[4]PREMIOS_MASTER!$AA81,""),IF($A83="TOTAL",SUM(INDIRECT("O4:O"&amp;ROW()-1)),""))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IF(AND($A83&lt;&gt;"",$A83&lt;&gt;"TOTAL"),IF(AND([4]PREMIOS_MASTER!$AD81&lt;&gt;"",[4]PREMIOS_MASTER!$AD81&lt;&gt;0),[4]PREMIOS_MASTER!$AD81,""),IF($A83="TOTAL",SUM(INDIRECT("Q4:Q"&amp;ROW()-1)),""))</f>
        <v/>
      </c>
      <c r="R83" s="7" t="str">
        <f ca="1">IF(AND($A83&lt;&gt;"",$A83&lt;&gt;"TOTAL"),IF(AND([4]PREMIOS_MASTER!$AF81&lt;&gt;"",[4]PREMIOS_MASTER!$AF81&lt;&gt;0),[4]PREMIOS_MASTER!$AF81,""),IF($A83="TOTAL",SUM(INDIRECT("R4:R"&amp;ROW()-1)),""))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IF(AND($A83&lt;&gt;"",$A83&lt;&gt;"TOTAL"),IF(AND([4]PREMIOS_MASTER!$AI81&lt;&gt;"",[4]PREMIOS_MASTER!$AI81&lt;&gt;0),[4]PREMIOS_MASTER!$AI81,""),IF($A83="TOTAL",SUM(INDIRECT("T4:T"&amp;ROW()-1)),""))</f>
        <v/>
      </c>
      <c r="U83" s="7" t="str">
        <f ca="1">IF(AND($A83&lt;&gt;"",$A83&lt;&gt;"TOTAL"),IF(AND([4]PREMIOS_MASTER!$AK81&lt;&gt;"",[4]PREMIOS_MASTER!$AK81&lt;&gt;0),[4]PREMIOS_MASTER!$AK81,""),IF($A83="TOTAL",SUM(INDIRECT("U4:U"&amp;ROW()-1)),""))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IF(AND($A83&lt;&gt;"",$A83&lt;&gt;"TOTAL"),IF(AND([4]PREMIOS_MASTER!$AN81&lt;&gt;"",[4]PREMIOS_MASTER!$AN81&lt;&gt;0),[4]PREMIOS_MASTER!$AN81,""),IF($A83="TOTAL",SUM(INDIRECT("W4:W"&amp;ROW()-1)),""))</f>
        <v/>
      </c>
      <c r="X83" s="7" t="str">
        <f ca="1">IF(AND($A83&lt;&gt;"",$A83&lt;&gt;"TOTAL"),IF(AND([4]PREMIOS_MASTER!$AP81&lt;&gt;"",[4]PREMIOS_MASTER!$AP81&lt;&gt;0),[4]PREMIOS_MASTER!$AP81,""),IF($A83="TOTAL",SUM(INDIRECT("X4:X"&amp;ROW()-1)),""))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IF(AND($A83&lt;&gt;"",$A83&lt;&gt;"TOTAL"),IF(AND([4]PREMIOS_MASTER!$AS81&lt;&gt;"",[4]PREMIOS_MASTER!$AS81&lt;&gt;0),[4]PREMIOS_MASTER!$AS81,""),IF($A83="TOTAL",SUM(INDIRECT("Z4:Z"&amp;ROW()-1)),""))</f>
        <v/>
      </c>
      <c r="AA83" s="7" t="str">
        <f ca="1">IF(AND($A83&lt;&gt;"",$A83&lt;&gt;"TOTAL"),IF(AND([4]PREMIOS_MASTER!$AU81&lt;&gt;"",[4]PREMIOS_MASTER!$AU81&lt;&gt;0),[4]PREMIOS_MASTER!$AU81,""),IF($A83="TOTAL",SUM(INDIRECT("AA4:AA"&amp;ROW()-1)),""))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IF(AND($A83&lt;&gt;"",$A83&lt;&gt;"TOTAL"),IF(AND([4]PREMIOS_MASTER!$AX81&lt;&gt;"",[4]PREMIOS_MASTER!$AX81&lt;&gt;0),[4]PREMIOS_MASTER!$AX81,""),IF($A83="TOTAL",SUM(INDIRECT("AC4:AC"&amp;ROW()-1)),""))</f>
        <v/>
      </c>
      <c r="AD83" s="7" t="str">
        <f ca="1">IF(AND($A83&lt;&gt;"",$A83&lt;&gt;"TOTAL"),IF(AND([4]PREMIOS_MASTER!$AZ81&lt;&gt;"",[4]PREMIOS_MASTER!$AZ81&lt;&gt;0),[4]PREMIOS_MASTER!$AZ81,""),IF($A83="TOTAL",SUM(INDIRECT("AD4:AD"&amp;ROW()-1)),""))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IF(AND($A83&lt;&gt;"",$A83&lt;&gt;"TOTAL"),IF(AND([4]PREMIOS_MASTER!$BC81&lt;&gt;"",[4]PREMIOS_MASTER!$BC81&lt;&gt;0),[4]PREMIOS_MASTER!$BC81,""),IF($A83="TOTAL",SUM(INDIRECT("AF4:AF"&amp;ROW()-1)),""))</f>
        <v/>
      </c>
      <c r="AG83" s="7" t="str">
        <f ca="1">IF(AND($A83&lt;&gt;"",$A83&lt;&gt;"TOTAL"),IF(AND([4]PREMIOS_MASTER!$BE81&lt;&gt;"",[4]PREMIOS_MASTER!$BE81&lt;&gt;0),[4]PREMIOS_MASTER!$BE81,""),IF($A83="TOTAL",SUM(INDIRECT("AG4:AG"&amp;ROW()-1)),""))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IF(AND($A83&lt;&gt;"",$A83&lt;&gt;"TOTAL"),IF(AND([4]PREMIOS_MASTER!$BH81&lt;&gt;"",[4]PREMIOS_MASTER!$BH81&lt;&gt;0),[4]PREMIOS_MASTER!$BH81,""),IF($A83="TOTAL",SUM(INDIRECT("AI4:AI"&amp;ROW()-1)),""))</f>
        <v/>
      </c>
      <c r="AJ83" s="7" t="str">
        <f ca="1">IF(AND($A83&lt;&gt;"",$A83&lt;&gt;"TOTAL"),IF(AND([4]PREMIOS_MASTER!$BJ81&lt;&gt;"",[4]PREMIOS_MASTER!$BJ81&lt;&gt;0),[4]PREMIOS_MASTER!$BJ81,""),IF($A83="TOTAL",SUM(INDIRECT("AJ4:AJ"&amp;ROW()-1)),""))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IF(AND($A83&lt;&gt;"",$A83&lt;&gt;"TOTAL"),IF(AND([4]PREMIOS_MASTER!$BM81&lt;&gt;"",[4]PREMIOS_MASTER!$BM81&lt;&gt;0),[4]PREMIOS_MASTER!$BM81,""),IF($A83="TOTAL",SUM(INDIRECT("AL4:AL"&amp;ROW()-1)),""))</f>
        <v/>
      </c>
      <c r="AM83" s="7" t="str">
        <f ca="1">IF(AND($A83&lt;&gt;"",$A83&lt;&gt;"TOTAL"),IF(AND([4]PREMIOS_MASTER!$BO81&lt;&gt;"",[4]PREMIOS_MASTER!$BO81&lt;&gt;0),[4]PREMIOS_MASTER!$BO81,""),IF($A83="TOTAL",SUM(INDIRECT("AM4:AM"&amp;ROW()-1)),""))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IF(AND($A83&lt;&gt;"",$A83&lt;&gt;"TOTAL"),IF(AND([4]PREMIOS_MASTER!$BR81&lt;&gt;"",[4]PREMIOS_MASTER!$BR81&lt;&gt;0),[4]PREMIOS_MASTER!$BR81,""),IF($A83="TOTAL",SUM(INDIRECT("AO4:AO"&amp;ROW()-1)),""))</f>
        <v/>
      </c>
      <c r="AP83" s="7" t="str">
        <f ca="1">IF(AND($A83&lt;&gt;"",$A83&lt;&gt;"TOTAL"),IF(AND([4]PREMIOS_MASTER!$BT81&lt;&gt;"",[4]PREMIOS_MASTER!$BT81&lt;&gt;0),[4]PREMIOS_MASTER!$BT81,""),IF($A83="TOTAL",SUM(INDIRECT("AP4:AP"&amp;ROW()-1)),""))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IF(AND($A83&lt;&gt;"",$A83&lt;&gt;"TOTAL"),IF(AND([4]PREMIOS_MASTER!$BW81&lt;&gt;"",[4]PREMIOS_MASTER!$BW81&lt;&gt;0),[4]PREMIOS_MASTER!$BW81,""),IF($A83="TOTAL",SUM(INDIRECT("AR4:AR"&amp;ROW()-1)),""))</f>
        <v/>
      </c>
      <c r="AS83" s="7" t="str">
        <f ca="1">IF(AND($A83&lt;&gt;"",$A83&lt;&gt;"TOTAL"),IF(AND([4]PREMIOS_MASTER!$BY81&lt;&gt;"",[4]PREMIOS_MASTER!$BY81&lt;&gt;0),[4]PREMIOS_MASTER!$BY81,""),IF($A83="TOTAL",SUM(INDIRECT("AS4:AS"&amp;ROW()-1)),""))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IF(AND($A83&lt;&gt;"",$A83&lt;&gt;"TOTAL"),IF(AND([4]PREMIOS_MASTER!$CB81&lt;&gt;"",[4]PREMIOS_MASTER!$CB81&lt;&gt;0),[4]PREMIOS_MASTER!$CB81,""),IF($A83="TOTAL",SUM(INDIRECT("AU4:AU"&amp;ROW()-1)),""))</f>
        <v/>
      </c>
      <c r="AV83" s="7" t="str">
        <f ca="1">IF(AND($A83&lt;&gt;"",$A83&lt;&gt;"TOTAL"),IF(AND([4]PREMIOS_MASTER!$CD81&lt;&gt;"",[4]PREMIOS_MASTER!$CD81&lt;&gt;0),[4]PREMIOS_MASTER!$CD81,""),IF($A83="TOTAL",SUM(INDIRECT("AV4:AV"&amp;ROW()-1)),""))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IF(AND($A83&lt;&gt;"",$A83&lt;&gt;"TOTAL"),IF(AND([4]PREMIOS_MASTER!$CG81&lt;&gt;"",[4]PREMIOS_MASTER!$CG81&lt;&gt;0),[4]PREMIOS_MASTER!$CG81,""),IF($A83="TOTAL",SUM(INDIRECT("AX4:AX"&amp;ROW()-1)),""))</f>
        <v/>
      </c>
      <c r="AY83" s="7" t="str">
        <f ca="1">IF(AND($A83&lt;&gt;"",$A83&lt;&gt;"TOTAL"),IF(AND([4]PREMIOS_MASTER!$CI81&lt;&gt;"",[4]PREMIOS_MASTER!$CI81&lt;&gt;0),[4]PREMIOS_MASTER!$CI81,""),IF($A83="TOTAL",SUM(INDIRECT("AY4:AY"&amp;ROW()-1)),""))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IF(AND($A83&lt;&gt;"",$A83&lt;&gt;"TOTAL"),IF(AND([4]PREMIOS_MASTER!$CL81&lt;&gt;"",[4]PREMIOS_MASTER!$CL81&lt;&gt;0),[4]PREMIOS_MASTER!$CL81,""),IF($A83="TOTAL",SUM(INDIRECT("BA4:BA"&amp;ROW()-1)),""))</f>
        <v/>
      </c>
      <c r="BB83" s="7" t="str">
        <f ca="1">IF(AND($A83&lt;&gt;"",$A83&lt;&gt;"TOTAL"),IF(AND([4]PREMIOS_MASTER!$CN81&lt;&gt;"",[4]PREMIOS_MASTER!$CN81&lt;&gt;0),[4]PREMIOS_MASTER!$CN81,""),IF($A83="TOTAL",SUM(INDIRECT("BB4:BB"&amp;ROW()-1)),""))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IF(AND($A83&lt;&gt;"",$A83&lt;&gt;"TOTAL"),IF(AND([4]PREMIOS_MASTER!$CQ81&lt;&gt;"",[4]PREMIOS_MASTER!$CQ81&lt;&gt;0),[4]PREMIOS_MASTER!$CQ81,""),IF($A83="TOTAL",SUM(INDIRECT("BD4:BD"&amp;ROW()-1)),""))</f>
        <v/>
      </c>
      <c r="BE83" s="7" t="str">
        <f ca="1">IF(AND($A83&lt;&gt;"",$A83&lt;&gt;"TOTAL"),IF(AND([4]PREMIOS_MASTER!$CS81&lt;&gt;"",[4]PREMIOS_MASTER!$CS81&lt;&gt;0),[4]PREMIOS_MASTER!$CS81,""),IF($A83="TOTAL",SUM(INDIRECT("BE4:BE"&amp;ROW()-1)),""))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IF([4]PREMIOS_MASTER!$D82&lt;&gt;"",[4]PREMIOS_MASTER!$D82,IF(AND([4]PREMIOS_MASTER!$D82="",[4]PREMIOS_MASTER!$D83="",[4]PREMIOS_MASTER!$D81=""),"","TOTAL"))</f>
        <v/>
      </c>
      <c r="B84" s="7" t="str">
        <f ca="1">IF(AND($A84&lt;&gt;"",$A84&lt;&gt;"TOTAL"),IF(AND([4]PREMIOS_MASTER!$E82&lt;&gt;"",[4]PREMIOS_MASTER!$E82&lt;&gt;0),[4]PREMIOS_MASTER!$E82,""),IF($A84="TOTAL",SUM(INDIRECT("B4:B"&amp;ROW()-1)),""))</f>
        <v/>
      </c>
      <c r="C84" s="7" t="str">
        <f ca="1">IF(AND($A84&lt;&gt;"",$A84&lt;&gt;"TOTAL"),IF(AND([4]PREMIOS_MASTER!$G82&lt;&gt;"",[4]PREMIOS_MASTER!$G82&lt;&gt;0),[4]PREMIOS_MASTER!$G82,""),IF($A84="TOTAL",SUM(INDIRECT("C4:C"&amp;ROW()-1)),""))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IF(AND($A84&lt;&gt;"",$A84&lt;&gt;"TOTAL"),IF(AND([4]PREMIOS_MASTER!$J82&lt;&gt;"",[4]PREMIOS_MASTER!$J82&lt;&gt;0),[4]PREMIOS_MASTER!$J82,""),IF($A84="TOTAL",SUM(INDIRECT("E4:E"&amp;ROW()-1)),""))</f>
        <v/>
      </c>
      <c r="F84" s="7" t="str">
        <f ca="1">IF(AND($A84&lt;&gt;"",$A84&lt;&gt;"TOTAL"),IF(AND([4]PREMIOS_MASTER!$L82&lt;&gt;"",[4]PREMIOS_MASTER!$L82&lt;&gt;0),[4]PREMIOS_MASTER!$L82,""),IF($A84="TOTAL",SUM(INDIRECT("F4:F"&amp;ROW()-1)),""))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IF(AND($A84&lt;&gt;"",$A84&lt;&gt;"TOTAL"),IF(AND([4]PREMIOS_MASTER!$O82&lt;&gt;"",[4]PREMIOS_MASTER!$O82&lt;&gt;0),[4]PREMIOS_MASTER!$O82,""),IF($A84="TOTAL",SUM(INDIRECT("H4:H"&amp;ROW()-1)),""))</f>
        <v/>
      </c>
      <c r="I84" s="7" t="str">
        <f ca="1">IF(AND($A84&lt;&gt;"",$A84&lt;&gt;"TOTAL"),IF(AND([4]PREMIOS_MASTER!$Q82&lt;&gt;"",[4]PREMIOS_MASTER!$Q82&lt;&gt;0),[4]PREMIOS_MASTER!$Q82,""),IF($A84="TOTAL",SUM(INDIRECT("I4:I"&amp;ROW()-1)),""))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IF(AND($A84&lt;&gt;"",$A84&lt;&gt;"TOTAL"),IF(AND([4]PREMIOS_MASTER!$T82&lt;&gt;"",[4]PREMIOS_MASTER!$T82&lt;&gt;0),[4]PREMIOS_MASTER!$T82,""),IF($A84="TOTAL",SUM(INDIRECT("K4:K"&amp;ROW()-1)),""))</f>
        <v/>
      </c>
      <c r="L84" s="7" t="str">
        <f ca="1">IF(AND($A84&lt;&gt;"",$A84&lt;&gt;"TOTAL"),IF(AND([4]PREMIOS_MASTER!$V82&lt;&gt;"",[4]PREMIOS_MASTER!$V82&lt;&gt;0),[4]PREMIOS_MASTER!$V82,""),IF($A84="TOTAL",SUM(INDIRECT("L4:L"&amp;ROW()-1)),""))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IF(AND($A84&lt;&gt;"",$A84&lt;&gt;"TOTAL"),IF(AND([4]PREMIOS_MASTER!$Y82&lt;&gt;"",[4]PREMIOS_MASTER!$Y82&lt;&gt;0),[4]PREMIOS_MASTER!$Y82,""),IF($A84="TOTAL",SUM(INDIRECT("N4:N"&amp;ROW()-1)),""))</f>
        <v/>
      </c>
      <c r="O84" s="7" t="str">
        <f ca="1">IF(AND($A84&lt;&gt;"",$A84&lt;&gt;"TOTAL"),IF(AND([4]PREMIOS_MASTER!$AA82&lt;&gt;"",[4]PREMIOS_MASTER!$AA82&lt;&gt;0),[4]PREMIOS_MASTER!$AA82,""),IF($A84="TOTAL",SUM(INDIRECT("O4:O"&amp;ROW()-1)),""))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IF(AND($A84&lt;&gt;"",$A84&lt;&gt;"TOTAL"),IF(AND([4]PREMIOS_MASTER!$AD82&lt;&gt;"",[4]PREMIOS_MASTER!$AD82&lt;&gt;0),[4]PREMIOS_MASTER!$AD82,""),IF($A84="TOTAL",SUM(INDIRECT("Q4:Q"&amp;ROW()-1)),""))</f>
        <v/>
      </c>
      <c r="R84" s="7" t="str">
        <f ca="1">IF(AND($A84&lt;&gt;"",$A84&lt;&gt;"TOTAL"),IF(AND([4]PREMIOS_MASTER!$AF82&lt;&gt;"",[4]PREMIOS_MASTER!$AF82&lt;&gt;0),[4]PREMIOS_MASTER!$AF82,""),IF($A84="TOTAL",SUM(INDIRECT("R4:R"&amp;ROW()-1)),""))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IF(AND($A84&lt;&gt;"",$A84&lt;&gt;"TOTAL"),IF(AND([4]PREMIOS_MASTER!$AI82&lt;&gt;"",[4]PREMIOS_MASTER!$AI82&lt;&gt;0),[4]PREMIOS_MASTER!$AI82,""),IF($A84="TOTAL",SUM(INDIRECT("T4:T"&amp;ROW()-1)),""))</f>
        <v/>
      </c>
      <c r="U84" s="7" t="str">
        <f ca="1">IF(AND($A84&lt;&gt;"",$A84&lt;&gt;"TOTAL"),IF(AND([4]PREMIOS_MASTER!$AK82&lt;&gt;"",[4]PREMIOS_MASTER!$AK82&lt;&gt;0),[4]PREMIOS_MASTER!$AK82,""),IF($A84="TOTAL",SUM(INDIRECT("U4:U"&amp;ROW()-1)),""))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IF(AND($A84&lt;&gt;"",$A84&lt;&gt;"TOTAL"),IF(AND([4]PREMIOS_MASTER!$AN82&lt;&gt;"",[4]PREMIOS_MASTER!$AN82&lt;&gt;0),[4]PREMIOS_MASTER!$AN82,""),IF($A84="TOTAL",SUM(INDIRECT("W4:W"&amp;ROW()-1)),""))</f>
        <v/>
      </c>
      <c r="X84" s="7" t="str">
        <f ca="1">IF(AND($A84&lt;&gt;"",$A84&lt;&gt;"TOTAL"),IF(AND([4]PREMIOS_MASTER!$AP82&lt;&gt;"",[4]PREMIOS_MASTER!$AP82&lt;&gt;0),[4]PREMIOS_MASTER!$AP82,""),IF($A84="TOTAL",SUM(INDIRECT("X4:X"&amp;ROW()-1)),""))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IF(AND($A84&lt;&gt;"",$A84&lt;&gt;"TOTAL"),IF(AND([4]PREMIOS_MASTER!$AS82&lt;&gt;"",[4]PREMIOS_MASTER!$AS82&lt;&gt;0),[4]PREMIOS_MASTER!$AS82,""),IF($A84="TOTAL",SUM(INDIRECT("Z4:Z"&amp;ROW()-1)),""))</f>
        <v/>
      </c>
      <c r="AA84" s="7" t="str">
        <f ca="1">IF(AND($A84&lt;&gt;"",$A84&lt;&gt;"TOTAL"),IF(AND([4]PREMIOS_MASTER!$AU82&lt;&gt;"",[4]PREMIOS_MASTER!$AU82&lt;&gt;0),[4]PREMIOS_MASTER!$AU82,""),IF($A84="TOTAL",SUM(INDIRECT("AA4:AA"&amp;ROW()-1)),""))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IF(AND($A84&lt;&gt;"",$A84&lt;&gt;"TOTAL"),IF(AND([4]PREMIOS_MASTER!$AX82&lt;&gt;"",[4]PREMIOS_MASTER!$AX82&lt;&gt;0),[4]PREMIOS_MASTER!$AX82,""),IF($A84="TOTAL",SUM(INDIRECT("AC4:AC"&amp;ROW()-1)),""))</f>
        <v/>
      </c>
      <c r="AD84" s="7" t="str">
        <f ca="1">IF(AND($A84&lt;&gt;"",$A84&lt;&gt;"TOTAL"),IF(AND([4]PREMIOS_MASTER!$AZ82&lt;&gt;"",[4]PREMIOS_MASTER!$AZ82&lt;&gt;0),[4]PREMIOS_MASTER!$AZ82,""),IF($A84="TOTAL",SUM(INDIRECT("AD4:AD"&amp;ROW()-1)),""))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IF(AND($A84&lt;&gt;"",$A84&lt;&gt;"TOTAL"),IF(AND([4]PREMIOS_MASTER!$BC82&lt;&gt;"",[4]PREMIOS_MASTER!$BC82&lt;&gt;0),[4]PREMIOS_MASTER!$BC82,""),IF($A84="TOTAL",SUM(INDIRECT("AF4:AF"&amp;ROW()-1)),""))</f>
        <v/>
      </c>
      <c r="AG84" s="7" t="str">
        <f ca="1">IF(AND($A84&lt;&gt;"",$A84&lt;&gt;"TOTAL"),IF(AND([4]PREMIOS_MASTER!$BE82&lt;&gt;"",[4]PREMIOS_MASTER!$BE82&lt;&gt;0),[4]PREMIOS_MASTER!$BE82,""),IF($A84="TOTAL",SUM(INDIRECT("AG4:AG"&amp;ROW()-1)),""))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IF(AND($A84&lt;&gt;"",$A84&lt;&gt;"TOTAL"),IF(AND([4]PREMIOS_MASTER!$BH82&lt;&gt;"",[4]PREMIOS_MASTER!$BH82&lt;&gt;0),[4]PREMIOS_MASTER!$BH82,""),IF($A84="TOTAL",SUM(INDIRECT("AI4:AI"&amp;ROW()-1)),""))</f>
        <v/>
      </c>
      <c r="AJ84" s="7" t="str">
        <f ca="1">IF(AND($A84&lt;&gt;"",$A84&lt;&gt;"TOTAL"),IF(AND([4]PREMIOS_MASTER!$BJ82&lt;&gt;"",[4]PREMIOS_MASTER!$BJ82&lt;&gt;0),[4]PREMIOS_MASTER!$BJ82,""),IF($A84="TOTAL",SUM(INDIRECT("AJ4:AJ"&amp;ROW()-1)),""))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IF(AND($A84&lt;&gt;"",$A84&lt;&gt;"TOTAL"),IF(AND([4]PREMIOS_MASTER!$BM82&lt;&gt;"",[4]PREMIOS_MASTER!$BM82&lt;&gt;0),[4]PREMIOS_MASTER!$BM82,""),IF($A84="TOTAL",SUM(INDIRECT("AL4:AL"&amp;ROW()-1)),""))</f>
        <v/>
      </c>
      <c r="AM84" s="7" t="str">
        <f ca="1">IF(AND($A84&lt;&gt;"",$A84&lt;&gt;"TOTAL"),IF(AND([4]PREMIOS_MASTER!$BO82&lt;&gt;"",[4]PREMIOS_MASTER!$BO82&lt;&gt;0),[4]PREMIOS_MASTER!$BO82,""),IF($A84="TOTAL",SUM(INDIRECT("AM4:AM"&amp;ROW()-1)),""))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IF(AND($A84&lt;&gt;"",$A84&lt;&gt;"TOTAL"),IF(AND([4]PREMIOS_MASTER!$BR82&lt;&gt;"",[4]PREMIOS_MASTER!$BR82&lt;&gt;0),[4]PREMIOS_MASTER!$BR82,""),IF($A84="TOTAL",SUM(INDIRECT("AO4:AO"&amp;ROW()-1)),""))</f>
        <v/>
      </c>
      <c r="AP84" s="7" t="str">
        <f ca="1">IF(AND($A84&lt;&gt;"",$A84&lt;&gt;"TOTAL"),IF(AND([4]PREMIOS_MASTER!$BT82&lt;&gt;"",[4]PREMIOS_MASTER!$BT82&lt;&gt;0),[4]PREMIOS_MASTER!$BT82,""),IF($A84="TOTAL",SUM(INDIRECT("AP4:AP"&amp;ROW()-1)),""))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IF(AND($A84&lt;&gt;"",$A84&lt;&gt;"TOTAL"),IF(AND([4]PREMIOS_MASTER!$BW82&lt;&gt;"",[4]PREMIOS_MASTER!$BW82&lt;&gt;0),[4]PREMIOS_MASTER!$BW82,""),IF($A84="TOTAL",SUM(INDIRECT("AR4:AR"&amp;ROW()-1)),""))</f>
        <v/>
      </c>
      <c r="AS84" s="7" t="str">
        <f ca="1">IF(AND($A84&lt;&gt;"",$A84&lt;&gt;"TOTAL"),IF(AND([4]PREMIOS_MASTER!$BY82&lt;&gt;"",[4]PREMIOS_MASTER!$BY82&lt;&gt;0),[4]PREMIOS_MASTER!$BY82,""),IF($A84="TOTAL",SUM(INDIRECT("AS4:AS"&amp;ROW()-1)),""))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IF(AND($A84&lt;&gt;"",$A84&lt;&gt;"TOTAL"),IF(AND([4]PREMIOS_MASTER!$CB82&lt;&gt;"",[4]PREMIOS_MASTER!$CB82&lt;&gt;0),[4]PREMIOS_MASTER!$CB82,""),IF($A84="TOTAL",SUM(INDIRECT("AU4:AU"&amp;ROW()-1)),""))</f>
        <v/>
      </c>
      <c r="AV84" s="7" t="str">
        <f ca="1">IF(AND($A84&lt;&gt;"",$A84&lt;&gt;"TOTAL"),IF(AND([4]PREMIOS_MASTER!$CD82&lt;&gt;"",[4]PREMIOS_MASTER!$CD82&lt;&gt;0),[4]PREMIOS_MASTER!$CD82,""),IF($A84="TOTAL",SUM(INDIRECT("AV4:AV"&amp;ROW()-1)),""))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IF(AND($A84&lt;&gt;"",$A84&lt;&gt;"TOTAL"),IF(AND([4]PREMIOS_MASTER!$CG82&lt;&gt;"",[4]PREMIOS_MASTER!$CG82&lt;&gt;0),[4]PREMIOS_MASTER!$CG82,""),IF($A84="TOTAL",SUM(INDIRECT("AX4:AX"&amp;ROW()-1)),""))</f>
        <v/>
      </c>
      <c r="AY84" s="7" t="str">
        <f ca="1">IF(AND($A84&lt;&gt;"",$A84&lt;&gt;"TOTAL"),IF(AND([4]PREMIOS_MASTER!$CI82&lt;&gt;"",[4]PREMIOS_MASTER!$CI82&lt;&gt;0),[4]PREMIOS_MASTER!$CI82,""),IF($A84="TOTAL",SUM(INDIRECT("AY4:AY"&amp;ROW()-1)),""))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IF(AND($A84&lt;&gt;"",$A84&lt;&gt;"TOTAL"),IF(AND([4]PREMIOS_MASTER!$CL82&lt;&gt;"",[4]PREMIOS_MASTER!$CL82&lt;&gt;0),[4]PREMIOS_MASTER!$CL82,""),IF($A84="TOTAL",SUM(INDIRECT("BA4:BA"&amp;ROW()-1)),""))</f>
        <v/>
      </c>
      <c r="BB84" s="7" t="str">
        <f ca="1">IF(AND($A84&lt;&gt;"",$A84&lt;&gt;"TOTAL"),IF(AND([4]PREMIOS_MASTER!$CN82&lt;&gt;"",[4]PREMIOS_MASTER!$CN82&lt;&gt;0),[4]PREMIOS_MASTER!$CN82,""),IF($A84="TOTAL",SUM(INDIRECT("BB4:BB"&amp;ROW()-1)),""))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IF(AND($A84&lt;&gt;"",$A84&lt;&gt;"TOTAL"),IF(AND([4]PREMIOS_MASTER!$CQ82&lt;&gt;"",[4]PREMIOS_MASTER!$CQ82&lt;&gt;0),[4]PREMIOS_MASTER!$CQ82,""),IF($A84="TOTAL",SUM(INDIRECT("BD4:BD"&amp;ROW()-1)),""))</f>
        <v/>
      </c>
      <c r="BE84" s="7" t="str">
        <f ca="1">IF(AND($A84&lt;&gt;"",$A84&lt;&gt;"TOTAL"),IF(AND([4]PREMIOS_MASTER!$CS82&lt;&gt;"",[4]PREMIOS_MASTER!$CS82&lt;&gt;0),[4]PREMIOS_MASTER!$CS82,""),IF($A84="TOTAL",SUM(INDIRECT("BE4:BE"&amp;ROW()-1)),""))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IF([4]PREMIOS_MASTER!$D83&lt;&gt;"",[4]PREMIOS_MASTER!$D83,IF(AND([4]PREMIOS_MASTER!$D83="",[4]PREMIOS_MASTER!$D84="",[4]PREMIOS_MASTER!$D82=""),"","TOTAL"))</f>
        <v/>
      </c>
      <c r="B85" s="7" t="str">
        <f ca="1">IF(AND($A85&lt;&gt;"",$A85&lt;&gt;"TOTAL"),IF(AND([4]PREMIOS_MASTER!$E83&lt;&gt;"",[4]PREMIOS_MASTER!$E83&lt;&gt;0),[4]PREMIOS_MASTER!$E83,""),IF($A85="TOTAL",SUM(INDIRECT("B4:B"&amp;ROW()-1)),""))</f>
        <v/>
      </c>
      <c r="C85" s="7" t="str">
        <f ca="1">IF(AND($A85&lt;&gt;"",$A85&lt;&gt;"TOTAL"),IF(AND([4]PREMIOS_MASTER!$G83&lt;&gt;"",[4]PREMIOS_MASTER!$G83&lt;&gt;0),[4]PREMIOS_MASTER!$G83,""),IF($A85="TOTAL",SUM(INDIRECT("C4:C"&amp;ROW()-1)),""))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IF(AND($A85&lt;&gt;"",$A85&lt;&gt;"TOTAL"),IF(AND([4]PREMIOS_MASTER!$J83&lt;&gt;"",[4]PREMIOS_MASTER!$J83&lt;&gt;0),[4]PREMIOS_MASTER!$J83,""),IF($A85="TOTAL",SUM(INDIRECT("E4:E"&amp;ROW()-1)),""))</f>
        <v/>
      </c>
      <c r="F85" s="7" t="str">
        <f ca="1">IF(AND($A85&lt;&gt;"",$A85&lt;&gt;"TOTAL"),IF(AND([4]PREMIOS_MASTER!$L83&lt;&gt;"",[4]PREMIOS_MASTER!$L83&lt;&gt;0),[4]PREMIOS_MASTER!$L83,""),IF($A85="TOTAL",SUM(INDIRECT("F4:F"&amp;ROW()-1)),""))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IF(AND($A85&lt;&gt;"",$A85&lt;&gt;"TOTAL"),IF(AND([4]PREMIOS_MASTER!$O83&lt;&gt;"",[4]PREMIOS_MASTER!$O83&lt;&gt;0),[4]PREMIOS_MASTER!$O83,""),IF($A85="TOTAL",SUM(INDIRECT("H4:H"&amp;ROW()-1)),""))</f>
        <v/>
      </c>
      <c r="I85" s="7" t="str">
        <f ca="1">IF(AND($A85&lt;&gt;"",$A85&lt;&gt;"TOTAL"),IF(AND([4]PREMIOS_MASTER!$Q83&lt;&gt;"",[4]PREMIOS_MASTER!$Q83&lt;&gt;0),[4]PREMIOS_MASTER!$Q83,""),IF($A85="TOTAL",SUM(INDIRECT("I4:I"&amp;ROW()-1)),""))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IF(AND($A85&lt;&gt;"",$A85&lt;&gt;"TOTAL"),IF(AND([4]PREMIOS_MASTER!$T83&lt;&gt;"",[4]PREMIOS_MASTER!$T83&lt;&gt;0),[4]PREMIOS_MASTER!$T83,""),IF($A85="TOTAL",SUM(INDIRECT("K4:K"&amp;ROW()-1)),""))</f>
        <v/>
      </c>
      <c r="L85" s="7" t="str">
        <f ca="1">IF(AND($A85&lt;&gt;"",$A85&lt;&gt;"TOTAL"),IF(AND([4]PREMIOS_MASTER!$V83&lt;&gt;"",[4]PREMIOS_MASTER!$V83&lt;&gt;0),[4]PREMIOS_MASTER!$V83,""),IF($A85="TOTAL",SUM(INDIRECT("L4:L"&amp;ROW()-1)),""))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IF(AND($A85&lt;&gt;"",$A85&lt;&gt;"TOTAL"),IF(AND([4]PREMIOS_MASTER!$Y83&lt;&gt;"",[4]PREMIOS_MASTER!$Y83&lt;&gt;0),[4]PREMIOS_MASTER!$Y83,""),IF($A85="TOTAL",SUM(INDIRECT("N4:N"&amp;ROW()-1)),""))</f>
        <v/>
      </c>
      <c r="O85" s="7" t="str">
        <f ca="1">IF(AND($A85&lt;&gt;"",$A85&lt;&gt;"TOTAL"),IF(AND([4]PREMIOS_MASTER!$AA83&lt;&gt;"",[4]PREMIOS_MASTER!$AA83&lt;&gt;0),[4]PREMIOS_MASTER!$AA83,""),IF($A85="TOTAL",SUM(INDIRECT("O4:O"&amp;ROW()-1)),""))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IF(AND($A85&lt;&gt;"",$A85&lt;&gt;"TOTAL"),IF(AND([4]PREMIOS_MASTER!$AD83&lt;&gt;"",[4]PREMIOS_MASTER!$AD83&lt;&gt;0),[4]PREMIOS_MASTER!$AD83,""),IF($A85="TOTAL",SUM(INDIRECT("Q4:Q"&amp;ROW()-1)),""))</f>
        <v/>
      </c>
      <c r="R85" s="7" t="str">
        <f ca="1">IF(AND($A85&lt;&gt;"",$A85&lt;&gt;"TOTAL"),IF(AND([4]PREMIOS_MASTER!$AF83&lt;&gt;"",[4]PREMIOS_MASTER!$AF83&lt;&gt;0),[4]PREMIOS_MASTER!$AF83,""),IF($A85="TOTAL",SUM(INDIRECT("R4:R"&amp;ROW()-1)),""))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IF(AND($A85&lt;&gt;"",$A85&lt;&gt;"TOTAL"),IF(AND([4]PREMIOS_MASTER!$AI83&lt;&gt;"",[4]PREMIOS_MASTER!$AI83&lt;&gt;0),[4]PREMIOS_MASTER!$AI83,""),IF($A85="TOTAL",SUM(INDIRECT("T4:T"&amp;ROW()-1)),""))</f>
        <v/>
      </c>
      <c r="U85" s="7" t="str">
        <f ca="1">IF(AND($A85&lt;&gt;"",$A85&lt;&gt;"TOTAL"),IF(AND([4]PREMIOS_MASTER!$AK83&lt;&gt;"",[4]PREMIOS_MASTER!$AK83&lt;&gt;0),[4]PREMIOS_MASTER!$AK83,""),IF($A85="TOTAL",SUM(INDIRECT("U4:U"&amp;ROW()-1)),""))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IF(AND($A85&lt;&gt;"",$A85&lt;&gt;"TOTAL"),IF(AND([4]PREMIOS_MASTER!$AN83&lt;&gt;"",[4]PREMIOS_MASTER!$AN83&lt;&gt;0),[4]PREMIOS_MASTER!$AN83,""),IF($A85="TOTAL",SUM(INDIRECT("W4:W"&amp;ROW()-1)),""))</f>
        <v/>
      </c>
      <c r="X85" s="7" t="str">
        <f ca="1">IF(AND($A85&lt;&gt;"",$A85&lt;&gt;"TOTAL"),IF(AND([4]PREMIOS_MASTER!$AP83&lt;&gt;"",[4]PREMIOS_MASTER!$AP83&lt;&gt;0),[4]PREMIOS_MASTER!$AP83,""),IF($A85="TOTAL",SUM(INDIRECT("X4:X"&amp;ROW()-1)),""))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IF(AND($A85&lt;&gt;"",$A85&lt;&gt;"TOTAL"),IF(AND([4]PREMIOS_MASTER!$AS83&lt;&gt;"",[4]PREMIOS_MASTER!$AS83&lt;&gt;0),[4]PREMIOS_MASTER!$AS83,""),IF($A85="TOTAL",SUM(INDIRECT("Z4:Z"&amp;ROW()-1)),""))</f>
        <v/>
      </c>
      <c r="AA85" s="7" t="str">
        <f ca="1">IF(AND($A85&lt;&gt;"",$A85&lt;&gt;"TOTAL"),IF(AND([4]PREMIOS_MASTER!$AU83&lt;&gt;"",[4]PREMIOS_MASTER!$AU83&lt;&gt;0),[4]PREMIOS_MASTER!$AU83,""),IF($A85="TOTAL",SUM(INDIRECT("AA4:AA"&amp;ROW()-1)),""))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IF(AND($A85&lt;&gt;"",$A85&lt;&gt;"TOTAL"),IF(AND([4]PREMIOS_MASTER!$AX83&lt;&gt;"",[4]PREMIOS_MASTER!$AX83&lt;&gt;0),[4]PREMIOS_MASTER!$AX83,""),IF($A85="TOTAL",SUM(INDIRECT("AC4:AC"&amp;ROW()-1)),""))</f>
        <v/>
      </c>
      <c r="AD85" s="7" t="str">
        <f ca="1">IF(AND($A85&lt;&gt;"",$A85&lt;&gt;"TOTAL"),IF(AND([4]PREMIOS_MASTER!$AZ83&lt;&gt;"",[4]PREMIOS_MASTER!$AZ83&lt;&gt;0),[4]PREMIOS_MASTER!$AZ83,""),IF($A85="TOTAL",SUM(INDIRECT("AD4:AD"&amp;ROW()-1)),""))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IF(AND($A85&lt;&gt;"",$A85&lt;&gt;"TOTAL"),IF(AND([4]PREMIOS_MASTER!$BC83&lt;&gt;"",[4]PREMIOS_MASTER!$BC83&lt;&gt;0),[4]PREMIOS_MASTER!$BC83,""),IF($A85="TOTAL",SUM(INDIRECT("AF4:AF"&amp;ROW()-1)),""))</f>
        <v/>
      </c>
      <c r="AG85" s="7" t="str">
        <f ca="1">IF(AND($A85&lt;&gt;"",$A85&lt;&gt;"TOTAL"),IF(AND([4]PREMIOS_MASTER!$BE83&lt;&gt;"",[4]PREMIOS_MASTER!$BE83&lt;&gt;0),[4]PREMIOS_MASTER!$BE83,""),IF($A85="TOTAL",SUM(INDIRECT("AG4:AG"&amp;ROW()-1)),""))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IF(AND($A85&lt;&gt;"",$A85&lt;&gt;"TOTAL"),IF(AND([4]PREMIOS_MASTER!$BH83&lt;&gt;"",[4]PREMIOS_MASTER!$BH83&lt;&gt;0),[4]PREMIOS_MASTER!$BH83,""),IF($A85="TOTAL",SUM(INDIRECT("AI4:AI"&amp;ROW()-1)),""))</f>
        <v/>
      </c>
      <c r="AJ85" s="7" t="str">
        <f ca="1">IF(AND($A85&lt;&gt;"",$A85&lt;&gt;"TOTAL"),IF(AND([4]PREMIOS_MASTER!$BJ83&lt;&gt;"",[4]PREMIOS_MASTER!$BJ83&lt;&gt;0),[4]PREMIOS_MASTER!$BJ83,""),IF($A85="TOTAL",SUM(INDIRECT("AJ4:AJ"&amp;ROW()-1)),""))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IF(AND($A85&lt;&gt;"",$A85&lt;&gt;"TOTAL"),IF(AND([4]PREMIOS_MASTER!$BM83&lt;&gt;"",[4]PREMIOS_MASTER!$BM83&lt;&gt;0),[4]PREMIOS_MASTER!$BM83,""),IF($A85="TOTAL",SUM(INDIRECT("AL4:AL"&amp;ROW()-1)),""))</f>
        <v/>
      </c>
      <c r="AM85" s="7" t="str">
        <f ca="1">IF(AND($A85&lt;&gt;"",$A85&lt;&gt;"TOTAL"),IF(AND([4]PREMIOS_MASTER!$BO83&lt;&gt;"",[4]PREMIOS_MASTER!$BO83&lt;&gt;0),[4]PREMIOS_MASTER!$BO83,""),IF($A85="TOTAL",SUM(INDIRECT("AM4:AM"&amp;ROW()-1)),""))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IF(AND($A85&lt;&gt;"",$A85&lt;&gt;"TOTAL"),IF(AND([4]PREMIOS_MASTER!$BR83&lt;&gt;"",[4]PREMIOS_MASTER!$BR83&lt;&gt;0),[4]PREMIOS_MASTER!$BR83,""),IF($A85="TOTAL",SUM(INDIRECT("AO4:AO"&amp;ROW()-1)),""))</f>
        <v/>
      </c>
      <c r="AP85" s="7" t="str">
        <f ca="1">IF(AND($A85&lt;&gt;"",$A85&lt;&gt;"TOTAL"),IF(AND([4]PREMIOS_MASTER!$BT83&lt;&gt;"",[4]PREMIOS_MASTER!$BT83&lt;&gt;0),[4]PREMIOS_MASTER!$BT83,""),IF($A85="TOTAL",SUM(INDIRECT("AP4:AP"&amp;ROW()-1)),""))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IF(AND($A85&lt;&gt;"",$A85&lt;&gt;"TOTAL"),IF(AND([4]PREMIOS_MASTER!$BW83&lt;&gt;"",[4]PREMIOS_MASTER!$BW83&lt;&gt;0),[4]PREMIOS_MASTER!$BW83,""),IF($A85="TOTAL",SUM(INDIRECT("AR4:AR"&amp;ROW()-1)),""))</f>
        <v/>
      </c>
      <c r="AS85" s="7" t="str">
        <f ca="1">IF(AND($A85&lt;&gt;"",$A85&lt;&gt;"TOTAL"),IF(AND([4]PREMIOS_MASTER!$BY83&lt;&gt;"",[4]PREMIOS_MASTER!$BY83&lt;&gt;0),[4]PREMIOS_MASTER!$BY83,""),IF($A85="TOTAL",SUM(INDIRECT("AS4:AS"&amp;ROW()-1)),""))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IF(AND($A85&lt;&gt;"",$A85&lt;&gt;"TOTAL"),IF(AND([4]PREMIOS_MASTER!$CB83&lt;&gt;"",[4]PREMIOS_MASTER!$CB83&lt;&gt;0),[4]PREMIOS_MASTER!$CB83,""),IF($A85="TOTAL",SUM(INDIRECT("AU4:AU"&amp;ROW()-1)),""))</f>
        <v/>
      </c>
      <c r="AV85" s="7" t="str">
        <f ca="1">IF(AND($A85&lt;&gt;"",$A85&lt;&gt;"TOTAL"),IF(AND([4]PREMIOS_MASTER!$CD83&lt;&gt;"",[4]PREMIOS_MASTER!$CD83&lt;&gt;0),[4]PREMIOS_MASTER!$CD83,""),IF($A85="TOTAL",SUM(INDIRECT("AV4:AV"&amp;ROW()-1)),""))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IF(AND($A85&lt;&gt;"",$A85&lt;&gt;"TOTAL"),IF(AND([4]PREMIOS_MASTER!$CG83&lt;&gt;"",[4]PREMIOS_MASTER!$CG83&lt;&gt;0),[4]PREMIOS_MASTER!$CG83,""),IF($A85="TOTAL",SUM(INDIRECT("AX4:AX"&amp;ROW()-1)),""))</f>
        <v/>
      </c>
      <c r="AY85" s="7" t="str">
        <f ca="1">IF(AND($A85&lt;&gt;"",$A85&lt;&gt;"TOTAL"),IF(AND([4]PREMIOS_MASTER!$CI83&lt;&gt;"",[4]PREMIOS_MASTER!$CI83&lt;&gt;0),[4]PREMIOS_MASTER!$CI83,""),IF($A85="TOTAL",SUM(INDIRECT("AY4:AY"&amp;ROW()-1)),""))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IF(AND($A85&lt;&gt;"",$A85&lt;&gt;"TOTAL"),IF(AND([4]PREMIOS_MASTER!$CL83&lt;&gt;"",[4]PREMIOS_MASTER!$CL83&lt;&gt;0),[4]PREMIOS_MASTER!$CL83,""),IF($A85="TOTAL",SUM(INDIRECT("BA4:BA"&amp;ROW()-1)),""))</f>
        <v/>
      </c>
      <c r="BB85" s="7" t="str">
        <f ca="1">IF(AND($A85&lt;&gt;"",$A85&lt;&gt;"TOTAL"),IF(AND([4]PREMIOS_MASTER!$CN83&lt;&gt;"",[4]PREMIOS_MASTER!$CN83&lt;&gt;0),[4]PREMIOS_MASTER!$CN83,""),IF($A85="TOTAL",SUM(INDIRECT("BB4:BB"&amp;ROW()-1)),""))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IF(AND($A85&lt;&gt;"",$A85&lt;&gt;"TOTAL"),IF(AND([4]PREMIOS_MASTER!$CQ83&lt;&gt;"",[4]PREMIOS_MASTER!$CQ83&lt;&gt;0),[4]PREMIOS_MASTER!$CQ83,""),IF($A85="TOTAL",SUM(INDIRECT("BD4:BD"&amp;ROW()-1)),""))</f>
        <v/>
      </c>
      <c r="BE85" s="7" t="str">
        <f ca="1">IF(AND($A85&lt;&gt;"",$A85&lt;&gt;"TOTAL"),IF(AND([4]PREMIOS_MASTER!$CS83&lt;&gt;"",[4]PREMIOS_MASTER!$CS83&lt;&gt;0),[4]PREMIOS_MASTER!$CS83,""),IF($A85="TOTAL",SUM(INDIRECT("BE4:BE"&amp;ROW()-1)),""))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IF([4]PREMIOS_MASTER!$D84&lt;&gt;"",[4]PREMIOS_MASTER!$D84,IF(AND([4]PREMIOS_MASTER!$D84="",[4]PREMIOS_MASTER!$D85="",[4]PREMIOS_MASTER!$D83=""),"","TOTAL"))</f>
        <v/>
      </c>
      <c r="B86" s="7" t="str">
        <f ca="1">IF(AND($A86&lt;&gt;"",$A86&lt;&gt;"TOTAL"),IF(AND([4]PREMIOS_MASTER!$E84&lt;&gt;"",[4]PREMIOS_MASTER!$E84&lt;&gt;0),[4]PREMIOS_MASTER!$E84,""),IF($A86="TOTAL",SUM(INDIRECT("B4:B"&amp;ROW()-1)),""))</f>
        <v/>
      </c>
      <c r="C86" s="7" t="str">
        <f ca="1">IF(AND($A86&lt;&gt;"",$A86&lt;&gt;"TOTAL"),IF(AND([4]PREMIOS_MASTER!$G84&lt;&gt;"",[4]PREMIOS_MASTER!$G84&lt;&gt;0),[4]PREMIOS_MASTER!$G84,""),IF($A86="TOTAL",SUM(INDIRECT("C4:C"&amp;ROW()-1)),""))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IF(AND($A86&lt;&gt;"",$A86&lt;&gt;"TOTAL"),IF(AND([4]PREMIOS_MASTER!$J84&lt;&gt;"",[4]PREMIOS_MASTER!$J84&lt;&gt;0),[4]PREMIOS_MASTER!$J84,""),IF($A86="TOTAL",SUM(INDIRECT("E4:E"&amp;ROW()-1)),""))</f>
        <v/>
      </c>
      <c r="F86" s="7" t="str">
        <f ca="1">IF(AND($A86&lt;&gt;"",$A86&lt;&gt;"TOTAL"),IF(AND([4]PREMIOS_MASTER!$L84&lt;&gt;"",[4]PREMIOS_MASTER!$L84&lt;&gt;0),[4]PREMIOS_MASTER!$L84,""),IF($A86="TOTAL",SUM(INDIRECT("F4:F"&amp;ROW()-1)),""))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IF(AND($A86&lt;&gt;"",$A86&lt;&gt;"TOTAL"),IF(AND([4]PREMIOS_MASTER!$O84&lt;&gt;"",[4]PREMIOS_MASTER!$O84&lt;&gt;0),[4]PREMIOS_MASTER!$O84,""),IF($A86="TOTAL",SUM(INDIRECT("H4:H"&amp;ROW()-1)),""))</f>
        <v/>
      </c>
      <c r="I86" s="7" t="str">
        <f ca="1">IF(AND($A86&lt;&gt;"",$A86&lt;&gt;"TOTAL"),IF(AND([4]PREMIOS_MASTER!$Q84&lt;&gt;"",[4]PREMIOS_MASTER!$Q84&lt;&gt;0),[4]PREMIOS_MASTER!$Q84,""),IF($A86="TOTAL",SUM(INDIRECT("I4:I"&amp;ROW()-1)),""))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IF(AND($A86&lt;&gt;"",$A86&lt;&gt;"TOTAL"),IF(AND([4]PREMIOS_MASTER!$T84&lt;&gt;"",[4]PREMIOS_MASTER!$T84&lt;&gt;0),[4]PREMIOS_MASTER!$T84,""),IF($A86="TOTAL",SUM(INDIRECT("K4:K"&amp;ROW()-1)),""))</f>
        <v/>
      </c>
      <c r="L86" s="7" t="str">
        <f ca="1">IF(AND($A86&lt;&gt;"",$A86&lt;&gt;"TOTAL"),IF(AND([4]PREMIOS_MASTER!$V84&lt;&gt;"",[4]PREMIOS_MASTER!$V84&lt;&gt;0),[4]PREMIOS_MASTER!$V84,""),IF($A86="TOTAL",SUM(INDIRECT("L4:L"&amp;ROW()-1)),""))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IF(AND($A86&lt;&gt;"",$A86&lt;&gt;"TOTAL"),IF(AND([4]PREMIOS_MASTER!$Y84&lt;&gt;"",[4]PREMIOS_MASTER!$Y84&lt;&gt;0),[4]PREMIOS_MASTER!$Y84,""),IF($A86="TOTAL",SUM(INDIRECT("N4:N"&amp;ROW()-1)),""))</f>
        <v/>
      </c>
      <c r="O86" s="7" t="str">
        <f ca="1">IF(AND($A86&lt;&gt;"",$A86&lt;&gt;"TOTAL"),IF(AND([4]PREMIOS_MASTER!$AA84&lt;&gt;"",[4]PREMIOS_MASTER!$AA84&lt;&gt;0),[4]PREMIOS_MASTER!$AA84,""),IF($A86="TOTAL",SUM(INDIRECT("O4:O"&amp;ROW()-1)),""))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IF(AND($A86&lt;&gt;"",$A86&lt;&gt;"TOTAL"),IF(AND([4]PREMIOS_MASTER!$AD84&lt;&gt;"",[4]PREMIOS_MASTER!$AD84&lt;&gt;0),[4]PREMIOS_MASTER!$AD84,""),IF($A86="TOTAL",SUM(INDIRECT("Q4:Q"&amp;ROW()-1)),""))</f>
        <v/>
      </c>
      <c r="R86" s="7" t="str">
        <f ca="1">IF(AND($A86&lt;&gt;"",$A86&lt;&gt;"TOTAL"),IF(AND([4]PREMIOS_MASTER!$AF84&lt;&gt;"",[4]PREMIOS_MASTER!$AF84&lt;&gt;0),[4]PREMIOS_MASTER!$AF84,""),IF($A86="TOTAL",SUM(INDIRECT("R4:R"&amp;ROW()-1)),""))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IF(AND($A86&lt;&gt;"",$A86&lt;&gt;"TOTAL"),IF(AND([4]PREMIOS_MASTER!$AI84&lt;&gt;"",[4]PREMIOS_MASTER!$AI84&lt;&gt;0),[4]PREMIOS_MASTER!$AI84,""),IF($A86="TOTAL",SUM(INDIRECT("T4:T"&amp;ROW()-1)),""))</f>
        <v/>
      </c>
      <c r="U86" s="7" t="str">
        <f ca="1">IF(AND($A86&lt;&gt;"",$A86&lt;&gt;"TOTAL"),IF(AND([4]PREMIOS_MASTER!$AK84&lt;&gt;"",[4]PREMIOS_MASTER!$AK84&lt;&gt;0),[4]PREMIOS_MASTER!$AK84,""),IF($A86="TOTAL",SUM(INDIRECT("U4:U"&amp;ROW()-1)),""))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IF(AND($A86&lt;&gt;"",$A86&lt;&gt;"TOTAL"),IF(AND([4]PREMIOS_MASTER!$AN84&lt;&gt;"",[4]PREMIOS_MASTER!$AN84&lt;&gt;0),[4]PREMIOS_MASTER!$AN84,""),IF($A86="TOTAL",SUM(INDIRECT("W4:W"&amp;ROW()-1)),""))</f>
        <v/>
      </c>
      <c r="X86" s="7" t="str">
        <f ca="1">IF(AND($A86&lt;&gt;"",$A86&lt;&gt;"TOTAL"),IF(AND([4]PREMIOS_MASTER!$AP84&lt;&gt;"",[4]PREMIOS_MASTER!$AP84&lt;&gt;0),[4]PREMIOS_MASTER!$AP84,""),IF($A86="TOTAL",SUM(INDIRECT("X4:X"&amp;ROW()-1)),""))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IF(AND($A86&lt;&gt;"",$A86&lt;&gt;"TOTAL"),IF(AND([4]PREMIOS_MASTER!$AS84&lt;&gt;"",[4]PREMIOS_MASTER!$AS84&lt;&gt;0),[4]PREMIOS_MASTER!$AS84,""),IF($A86="TOTAL",SUM(INDIRECT("Z4:Z"&amp;ROW()-1)),""))</f>
        <v/>
      </c>
      <c r="AA86" s="7" t="str">
        <f ca="1">IF(AND($A86&lt;&gt;"",$A86&lt;&gt;"TOTAL"),IF(AND([4]PREMIOS_MASTER!$AU84&lt;&gt;"",[4]PREMIOS_MASTER!$AU84&lt;&gt;0),[4]PREMIOS_MASTER!$AU84,""),IF($A86="TOTAL",SUM(INDIRECT("AA4:AA"&amp;ROW()-1)),""))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IF(AND($A86&lt;&gt;"",$A86&lt;&gt;"TOTAL"),IF(AND([4]PREMIOS_MASTER!$AX84&lt;&gt;"",[4]PREMIOS_MASTER!$AX84&lt;&gt;0),[4]PREMIOS_MASTER!$AX84,""),IF($A86="TOTAL",SUM(INDIRECT("AC4:AC"&amp;ROW()-1)),""))</f>
        <v/>
      </c>
      <c r="AD86" s="7" t="str">
        <f ca="1">IF(AND($A86&lt;&gt;"",$A86&lt;&gt;"TOTAL"),IF(AND([4]PREMIOS_MASTER!$AZ84&lt;&gt;"",[4]PREMIOS_MASTER!$AZ84&lt;&gt;0),[4]PREMIOS_MASTER!$AZ84,""),IF($A86="TOTAL",SUM(INDIRECT("AD4:AD"&amp;ROW()-1)),""))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IF(AND($A86&lt;&gt;"",$A86&lt;&gt;"TOTAL"),IF(AND([4]PREMIOS_MASTER!$BC84&lt;&gt;"",[4]PREMIOS_MASTER!$BC84&lt;&gt;0),[4]PREMIOS_MASTER!$BC84,""),IF($A86="TOTAL",SUM(INDIRECT("AF4:AF"&amp;ROW()-1)),""))</f>
        <v/>
      </c>
      <c r="AG86" s="7" t="str">
        <f ca="1">IF(AND($A86&lt;&gt;"",$A86&lt;&gt;"TOTAL"),IF(AND([4]PREMIOS_MASTER!$BE84&lt;&gt;"",[4]PREMIOS_MASTER!$BE84&lt;&gt;0),[4]PREMIOS_MASTER!$BE84,""),IF($A86="TOTAL",SUM(INDIRECT("AG4:AG"&amp;ROW()-1)),""))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IF(AND($A86&lt;&gt;"",$A86&lt;&gt;"TOTAL"),IF(AND([4]PREMIOS_MASTER!$BH84&lt;&gt;"",[4]PREMIOS_MASTER!$BH84&lt;&gt;0),[4]PREMIOS_MASTER!$BH84,""),IF($A86="TOTAL",SUM(INDIRECT("AI4:AI"&amp;ROW()-1)),""))</f>
        <v/>
      </c>
      <c r="AJ86" s="7" t="str">
        <f ca="1">IF(AND($A86&lt;&gt;"",$A86&lt;&gt;"TOTAL"),IF(AND([4]PREMIOS_MASTER!$BJ84&lt;&gt;"",[4]PREMIOS_MASTER!$BJ84&lt;&gt;0),[4]PREMIOS_MASTER!$BJ84,""),IF($A86="TOTAL",SUM(INDIRECT("AJ4:AJ"&amp;ROW()-1)),""))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IF(AND($A86&lt;&gt;"",$A86&lt;&gt;"TOTAL"),IF(AND([4]PREMIOS_MASTER!$BM84&lt;&gt;"",[4]PREMIOS_MASTER!$BM84&lt;&gt;0),[4]PREMIOS_MASTER!$BM84,""),IF($A86="TOTAL",SUM(INDIRECT("AL4:AL"&amp;ROW()-1)),""))</f>
        <v/>
      </c>
      <c r="AM86" s="7" t="str">
        <f ca="1">IF(AND($A86&lt;&gt;"",$A86&lt;&gt;"TOTAL"),IF(AND([4]PREMIOS_MASTER!$BO84&lt;&gt;"",[4]PREMIOS_MASTER!$BO84&lt;&gt;0),[4]PREMIOS_MASTER!$BO84,""),IF($A86="TOTAL",SUM(INDIRECT("AM4:AM"&amp;ROW()-1)),""))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IF(AND($A86&lt;&gt;"",$A86&lt;&gt;"TOTAL"),IF(AND([4]PREMIOS_MASTER!$BR84&lt;&gt;"",[4]PREMIOS_MASTER!$BR84&lt;&gt;0),[4]PREMIOS_MASTER!$BR84,""),IF($A86="TOTAL",SUM(INDIRECT("AO4:AO"&amp;ROW()-1)),""))</f>
        <v/>
      </c>
      <c r="AP86" s="7" t="str">
        <f ca="1">IF(AND($A86&lt;&gt;"",$A86&lt;&gt;"TOTAL"),IF(AND([4]PREMIOS_MASTER!$BT84&lt;&gt;"",[4]PREMIOS_MASTER!$BT84&lt;&gt;0),[4]PREMIOS_MASTER!$BT84,""),IF($A86="TOTAL",SUM(INDIRECT("AP4:AP"&amp;ROW()-1)),""))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IF(AND($A86&lt;&gt;"",$A86&lt;&gt;"TOTAL"),IF(AND([4]PREMIOS_MASTER!$BW84&lt;&gt;"",[4]PREMIOS_MASTER!$BW84&lt;&gt;0),[4]PREMIOS_MASTER!$BW84,""),IF($A86="TOTAL",SUM(INDIRECT("AR4:AR"&amp;ROW()-1)),""))</f>
        <v/>
      </c>
      <c r="AS86" s="7" t="str">
        <f ca="1">IF(AND($A86&lt;&gt;"",$A86&lt;&gt;"TOTAL"),IF(AND([4]PREMIOS_MASTER!$BY84&lt;&gt;"",[4]PREMIOS_MASTER!$BY84&lt;&gt;0),[4]PREMIOS_MASTER!$BY84,""),IF($A86="TOTAL",SUM(INDIRECT("AS4:AS"&amp;ROW()-1)),""))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IF(AND($A86&lt;&gt;"",$A86&lt;&gt;"TOTAL"),IF(AND([4]PREMIOS_MASTER!$CB84&lt;&gt;"",[4]PREMIOS_MASTER!$CB84&lt;&gt;0),[4]PREMIOS_MASTER!$CB84,""),IF($A86="TOTAL",SUM(INDIRECT("AU4:AU"&amp;ROW()-1)),""))</f>
        <v/>
      </c>
      <c r="AV86" s="7" t="str">
        <f ca="1">IF(AND($A86&lt;&gt;"",$A86&lt;&gt;"TOTAL"),IF(AND([4]PREMIOS_MASTER!$CD84&lt;&gt;"",[4]PREMIOS_MASTER!$CD84&lt;&gt;0),[4]PREMIOS_MASTER!$CD84,""),IF($A86="TOTAL",SUM(INDIRECT("AV4:AV"&amp;ROW()-1)),""))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IF(AND($A86&lt;&gt;"",$A86&lt;&gt;"TOTAL"),IF(AND([4]PREMIOS_MASTER!$CG84&lt;&gt;"",[4]PREMIOS_MASTER!$CG84&lt;&gt;0),[4]PREMIOS_MASTER!$CG84,""),IF($A86="TOTAL",SUM(INDIRECT("AX4:AX"&amp;ROW()-1)),""))</f>
        <v/>
      </c>
      <c r="AY86" s="7" t="str">
        <f ca="1">IF(AND($A86&lt;&gt;"",$A86&lt;&gt;"TOTAL"),IF(AND([4]PREMIOS_MASTER!$CI84&lt;&gt;"",[4]PREMIOS_MASTER!$CI84&lt;&gt;0),[4]PREMIOS_MASTER!$CI84,""),IF($A86="TOTAL",SUM(INDIRECT("AY4:AY"&amp;ROW()-1)),""))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IF(AND($A86&lt;&gt;"",$A86&lt;&gt;"TOTAL"),IF(AND([4]PREMIOS_MASTER!$CL84&lt;&gt;"",[4]PREMIOS_MASTER!$CL84&lt;&gt;0),[4]PREMIOS_MASTER!$CL84,""),IF($A86="TOTAL",SUM(INDIRECT("BA4:BA"&amp;ROW()-1)),""))</f>
        <v/>
      </c>
      <c r="BB86" s="7" t="str">
        <f ca="1">IF(AND($A86&lt;&gt;"",$A86&lt;&gt;"TOTAL"),IF(AND([4]PREMIOS_MASTER!$CN84&lt;&gt;"",[4]PREMIOS_MASTER!$CN84&lt;&gt;0),[4]PREMIOS_MASTER!$CN84,""),IF($A86="TOTAL",SUM(INDIRECT("BB4:BB"&amp;ROW()-1)),""))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IF(AND($A86&lt;&gt;"",$A86&lt;&gt;"TOTAL"),IF(AND([4]PREMIOS_MASTER!$CQ84&lt;&gt;"",[4]PREMIOS_MASTER!$CQ84&lt;&gt;0),[4]PREMIOS_MASTER!$CQ84,""),IF($A86="TOTAL",SUM(INDIRECT("BD4:BD"&amp;ROW()-1)),""))</f>
        <v/>
      </c>
      <c r="BE86" s="7" t="str">
        <f ca="1">IF(AND($A86&lt;&gt;"",$A86&lt;&gt;"TOTAL"),IF(AND([4]PREMIOS_MASTER!$CS84&lt;&gt;"",[4]PREMIOS_MASTER!$CS84&lt;&gt;0),[4]PREMIOS_MASTER!$CS84,""),IF($A86="TOTAL",SUM(INDIRECT("BE4:BE"&amp;ROW()-1)),""))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IF([4]PREMIOS_MASTER!$D85&lt;&gt;"",[4]PREMIOS_MASTER!$D85,IF(AND([4]PREMIOS_MASTER!$D85="",[4]PREMIOS_MASTER!$D86="",[4]PREMIOS_MASTER!$D84=""),"","TOTAL"))</f>
        <v/>
      </c>
      <c r="B87" s="7" t="str">
        <f ca="1">IF(AND($A87&lt;&gt;"",$A87&lt;&gt;"TOTAL"),IF(AND([4]PREMIOS_MASTER!$E85&lt;&gt;"",[4]PREMIOS_MASTER!$E85&lt;&gt;0),[4]PREMIOS_MASTER!$E85,""),IF($A87="TOTAL",SUM(INDIRECT("B4:B"&amp;ROW()-1)),""))</f>
        <v/>
      </c>
      <c r="C87" s="7" t="str">
        <f ca="1">IF(AND($A87&lt;&gt;"",$A87&lt;&gt;"TOTAL"),IF(AND([4]PREMIOS_MASTER!$G85&lt;&gt;"",[4]PREMIOS_MASTER!$G85&lt;&gt;0),[4]PREMIOS_MASTER!$G85,""),IF($A87="TOTAL",SUM(INDIRECT("C4:C"&amp;ROW()-1)),""))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IF(AND($A87&lt;&gt;"",$A87&lt;&gt;"TOTAL"),IF(AND([4]PREMIOS_MASTER!$J85&lt;&gt;"",[4]PREMIOS_MASTER!$J85&lt;&gt;0),[4]PREMIOS_MASTER!$J85,""),IF($A87="TOTAL",SUM(INDIRECT("E4:E"&amp;ROW()-1)),""))</f>
        <v/>
      </c>
      <c r="F87" s="7" t="str">
        <f ca="1">IF(AND($A87&lt;&gt;"",$A87&lt;&gt;"TOTAL"),IF(AND([4]PREMIOS_MASTER!$L85&lt;&gt;"",[4]PREMIOS_MASTER!$L85&lt;&gt;0),[4]PREMIOS_MASTER!$L85,""),IF($A87="TOTAL",SUM(INDIRECT("F4:F"&amp;ROW()-1)),""))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IF(AND($A87&lt;&gt;"",$A87&lt;&gt;"TOTAL"),IF(AND([4]PREMIOS_MASTER!$O85&lt;&gt;"",[4]PREMIOS_MASTER!$O85&lt;&gt;0),[4]PREMIOS_MASTER!$O85,""),IF($A87="TOTAL",SUM(INDIRECT("H4:H"&amp;ROW()-1)),""))</f>
        <v/>
      </c>
      <c r="I87" s="7" t="str">
        <f ca="1">IF(AND($A87&lt;&gt;"",$A87&lt;&gt;"TOTAL"),IF(AND([4]PREMIOS_MASTER!$Q85&lt;&gt;"",[4]PREMIOS_MASTER!$Q85&lt;&gt;0),[4]PREMIOS_MASTER!$Q85,""),IF($A87="TOTAL",SUM(INDIRECT("I4:I"&amp;ROW()-1)),""))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IF(AND($A87&lt;&gt;"",$A87&lt;&gt;"TOTAL"),IF(AND([4]PREMIOS_MASTER!$T85&lt;&gt;"",[4]PREMIOS_MASTER!$T85&lt;&gt;0),[4]PREMIOS_MASTER!$T85,""),IF($A87="TOTAL",SUM(INDIRECT("K4:K"&amp;ROW()-1)),""))</f>
        <v/>
      </c>
      <c r="L87" s="7" t="str">
        <f ca="1">IF(AND($A87&lt;&gt;"",$A87&lt;&gt;"TOTAL"),IF(AND([4]PREMIOS_MASTER!$V85&lt;&gt;"",[4]PREMIOS_MASTER!$V85&lt;&gt;0),[4]PREMIOS_MASTER!$V85,""),IF($A87="TOTAL",SUM(INDIRECT("L4:L"&amp;ROW()-1)),""))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IF(AND($A87&lt;&gt;"",$A87&lt;&gt;"TOTAL"),IF(AND([4]PREMIOS_MASTER!$Y85&lt;&gt;"",[4]PREMIOS_MASTER!$Y85&lt;&gt;0),[4]PREMIOS_MASTER!$Y85,""),IF($A87="TOTAL",SUM(INDIRECT("N4:N"&amp;ROW()-1)),""))</f>
        <v/>
      </c>
      <c r="O87" s="7" t="str">
        <f ca="1">IF(AND($A87&lt;&gt;"",$A87&lt;&gt;"TOTAL"),IF(AND([4]PREMIOS_MASTER!$AA85&lt;&gt;"",[4]PREMIOS_MASTER!$AA85&lt;&gt;0),[4]PREMIOS_MASTER!$AA85,""),IF($A87="TOTAL",SUM(INDIRECT("O4:O"&amp;ROW()-1)),""))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IF(AND($A87&lt;&gt;"",$A87&lt;&gt;"TOTAL"),IF(AND([4]PREMIOS_MASTER!$AD85&lt;&gt;"",[4]PREMIOS_MASTER!$AD85&lt;&gt;0),[4]PREMIOS_MASTER!$AD85,""),IF($A87="TOTAL",SUM(INDIRECT("Q4:Q"&amp;ROW()-1)),""))</f>
        <v/>
      </c>
      <c r="R87" s="7" t="str">
        <f ca="1">IF(AND($A87&lt;&gt;"",$A87&lt;&gt;"TOTAL"),IF(AND([4]PREMIOS_MASTER!$AF85&lt;&gt;"",[4]PREMIOS_MASTER!$AF85&lt;&gt;0),[4]PREMIOS_MASTER!$AF85,""),IF($A87="TOTAL",SUM(INDIRECT("R4:R"&amp;ROW()-1)),""))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IF(AND($A87&lt;&gt;"",$A87&lt;&gt;"TOTAL"),IF(AND([4]PREMIOS_MASTER!$AI85&lt;&gt;"",[4]PREMIOS_MASTER!$AI85&lt;&gt;0),[4]PREMIOS_MASTER!$AI85,""),IF($A87="TOTAL",SUM(INDIRECT("T4:T"&amp;ROW()-1)),""))</f>
        <v/>
      </c>
      <c r="U87" s="7" t="str">
        <f ca="1">IF(AND($A87&lt;&gt;"",$A87&lt;&gt;"TOTAL"),IF(AND([4]PREMIOS_MASTER!$AK85&lt;&gt;"",[4]PREMIOS_MASTER!$AK85&lt;&gt;0),[4]PREMIOS_MASTER!$AK85,""),IF($A87="TOTAL",SUM(INDIRECT("U4:U"&amp;ROW()-1)),""))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IF(AND($A87&lt;&gt;"",$A87&lt;&gt;"TOTAL"),IF(AND([4]PREMIOS_MASTER!$AN85&lt;&gt;"",[4]PREMIOS_MASTER!$AN85&lt;&gt;0),[4]PREMIOS_MASTER!$AN85,""),IF($A87="TOTAL",SUM(INDIRECT("W4:W"&amp;ROW()-1)),""))</f>
        <v/>
      </c>
      <c r="X87" s="7" t="str">
        <f ca="1">IF(AND($A87&lt;&gt;"",$A87&lt;&gt;"TOTAL"),IF(AND([4]PREMIOS_MASTER!$AP85&lt;&gt;"",[4]PREMIOS_MASTER!$AP85&lt;&gt;0),[4]PREMIOS_MASTER!$AP85,""),IF($A87="TOTAL",SUM(INDIRECT("X4:X"&amp;ROW()-1)),""))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IF(AND($A87&lt;&gt;"",$A87&lt;&gt;"TOTAL"),IF(AND([4]PREMIOS_MASTER!$AS85&lt;&gt;"",[4]PREMIOS_MASTER!$AS85&lt;&gt;0),[4]PREMIOS_MASTER!$AS85,""),IF($A87="TOTAL",SUM(INDIRECT("Z4:Z"&amp;ROW()-1)),""))</f>
        <v/>
      </c>
      <c r="AA87" s="7" t="str">
        <f ca="1">IF(AND($A87&lt;&gt;"",$A87&lt;&gt;"TOTAL"),IF(AND([4]PREMIOS_MASTER!$AU85&lt;&gt;"",[4]PREMIOS_MASTER!$AU85&lt;&gt;0),[4]PREMIOS_MASTER!$AU85,""),IF($A87="TOTAL",SUM(INDIRECT("AA4:AA"&amp;ROW()-1)),""))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IF(AND($A87&lt;&gt;"",$A87&lt;&gt;"TOTAL"),IF(AND([4]PREMIOS_MASTER!$AX85&lt;&gt;"",[4]PREMIOS_MASTER!$AX85&lt;&gt;0),[4]PREMIOS_MASTER!$AX85,""),IF($A87="TOTAL",SUM(INDIRECT("AC4:AC"&amp;ROW()-1)),""))</f>
        <v/>
      </c>
      <c r="AD87" s="7" t="str">
        <f ca="1">IF(AND($A87&lt;&gt;"",$A87&lt;&gt;"TOTAL"),IF(AND([4]PREMIOS_MASTER!$AZ85&lt;&gt;"",[4]PREMIOS_MASTER!$AZ85&lt;&gt;0),[4]PREMIOS_MASTER!$AZ85,""),IF($A87="TOTAL",SUM(INDIRECT("AD4:AD"&amp;ROW()-1)),""))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IF(AND($A87&lt;&gt;"",$A87&lt;&gt;"TOTAL"),IF(AND([4]PREMIOS_MASTER!$BC85&lt;&gt;"",[4]PREMIOS_MASTER!$BC85&lt;&gt;0),[4]PREMIOS_MASTER!$BC85,""),IF($A87="TOTAL",SUM(INDIRECT("AF4:AF"&amp;ROW()-1)),""))</f>
        <v/>
      </c>
      <c r="AG87" s="7" t="str">
        <f ca="1">IF(AND($A87&lt;&gt;"",$A87&lt;&gt;"TOTAL"),IF(AND([4]PREMIOS_MASTER!$BE85&lt;&gt;"",[4]PREMIOS_MASTER!$BE85&lt;&gt;0),[4]PREMIOS_MASTER!$BE85,""),IF($A87="TOTAL",SUM(INDIRECT("AG4:AG"&amp;ROW()-1)),""))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IF(AND($A87&lt;&gt;"",$A87&lt;&gt;"TOTAL"),IF(AND([4]PREMIOS_MASTER!$BH85&lt;&gt;"",[4]PREMIOS_MASTER!$BH85&lt;&gt;0),[4]PREMIOS_MASTER!$BH85,""),IF($A87="TOTAL",SUM(INDIRECT("AI4:AI"&amp;ROW()-1)),""))</f>
        <v/>
      </c>
      <c r="AJ87" s="7" t="str">
        <f ca="1">IF(AND($A87&lt;&gt;"",$A87&lt;&gt;"TOTAL"),IF(AND([4]PREMIOS_MASTER!$BJ85&lt;&gt;"",[4]PREMIOS_MASTER!$BJ85&lt;&gt;0),[4]PREMIOS_MASTER!$BJ85,""),IF($A87="TOTAL",SUM(INDIRECT("AJ4:AJ"&amp;ROW()-1)),""))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IF(AND($A87&lt;&gt;"",$A87&lt;&gt;"TOTAL"),IF(AND([4]PREMIOS_MASTER!$BM85&lt;&gt;"",[4]PREMIOS_MASTER!$BM85&lt;&gt;0),[4]PREMIOS_MASTER!$BM85,""),IF($A87="TOTAL",SUM(INDIRECT("AL4:AL"&amp;ROW()-1)),""))</f>
        <v/>
      </c>
      <c r="AM87" s="7" t="str">
        <f ca="1">IF(AND($A87&lt;&gt;"",$A87&lt;&gt;"TOTAL"),IF(AND([4]PREMIOS_MASTER!$BO85&lt;&gt;"",[4]PREMIOS_MASTER!$BO85&lt;&gt;0),[4]PREMIOS_MASTER!$BO85,""),IF($A87="TOTAL",SUM(INDIRECT("AM4:AM"&amp;ROW()-1)),""))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IF(AND($A87&lt;&gt;"",$A87&lt;&gt;"TOTAL"),IF(AND([4]PREMIOS_MASTER!$BR85&lt;&gt;"",[4]PREMIOS_MASTER!$BR85&lt;&gt;0),[4]PREMIOS_MASTER!$BR85,""),IF($A87="TOTAL",SUM(INDIRECT("AO4:AO"&amp;ROW()-1)),""))</f>
        <v/>
      </c>
      <c r="AP87" s="7" t="str">
        <f ca="1">IF(AND($A87&lt;&gt;"",$A87&lt;&gt;"TOTAL"),IF(AND([4]PREMIOS_MASTER!$BT85&lt;&gt;"",[4]PREMIOS_MASTER!$BT85&lt;&gt;0),[4]PREMIOS_MASTER!$BT85,""),IF($A87="TOTAL",SUM(INDIRECT("AP4:AP"&amp;ROW()-1)),""))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IF(AND($A87&lt;&gt;"",$A87&lt;&gt;"TOTAL"),IF(AND([4]PREMIOS_MASTER!$BW85&lt;&gt;"",[4]PREMIOS_MASTER!$BW85&lt;&gt;0),[4]PREMIOS_MASTER!$BW85,""),IF($A87="TOTAL",SUM(INDIRECT("AR4:AR"&amp;ROW()-1)),""))</f>
        <v/>
      </c>
      <c r="AS87" s="7" t="str">
        <f ca="1">IF(AND($A87&lt;&gt;"",$A87&lt;&gt;"TOTAL"),IF(AND([4]PREMIOS_MASTER!$BY85&lt;&gt;"",[4]PREMIOS_MASTER!$BY85&lt;&gt;0),[4]PREMIOS_MASTER!$BY85,""),IF($A87="TOTAL",SUM(INDIRECT("AS4:AS"&amp;ROW()-1)),""))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IF(AND($A87&lt;&gt;"",$A87&lt;&gt;"TOTAL"),IF(AND([4]PREMIOS_MASTER!$CB85&lt;&gt;"",[4]PREMIOS_MASTER!$CB85&lt;&gt;0),[4]PREMIOS_MASTER!$CB85,""),IF($A87="TOTAL",SUM(INDIRECT("AU4:AU"&amp;ROW()-1)),""))</f>
        <v/>
      </c>
      <c r="AV87" s="7" t="str">
        <f ca="1">IF(AND($A87&lt;&gt;"",$A87&lt;&gt;"TOTAL"),IF(AND([4]PREMIOS_MASTER!$CD85&lt;&gt;"",[4]PREMIOS_MASTER!$CD85&lt;&gt;0),[4]PREMIOS_MASTER!$CD85,""),IF($A87="TOTAL",SUM(INDIRECT("AV4:AV"&amp;ROW()-1)),""))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IF(AND($A87&lt;&gt;"",$A87&lt;&gt;"TOTAL"),IF(AND([4]PREMIOS_MASTER!$CG85&lt;&gt;"",[4]PREMIOS_MASTER!$CG85&lt;&gt;0),[4]PREMIOS_MASTER!$CG85,""),IF($A87="TOTAL",SUM(INDIRECT("AX4:AX"&amp;ROW()-1)),""))</f>
        <v/>
      </c>
      <c r="AY87" s="7" t="str">
        <f ca="1">IF(AND($A87&lt;&gt;"",$A87&lt;&gt;"TOTAL"),IF(AND([4]PREMIOS_MASTER!$CI85&lt;&gt;"",[4]PREMIOS_MASTER!$CI85&lt;&gt;0),[4]PREMIOS_MASTER!$CI85,""),IF($A87="TOTAL",SUM(INDIRECT("AY4:AY"&amp;ROW()-1)),""))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IF(AND($A87&lt;&gt;"",$A87&lt;&gt;"TOTAL"),IF(AND([4]PREMIOS_MASTER!$CL85&lt;&gt;"",[4]PREMIOS_MASTER!$CL85&lt;&gt;0),[4]PREMIOS_MASTER!$CL85,""),IF($A87="TOTAL",SUM(INDIRECT("BA4:BA"&amp;ROW()-1)),""))</f>
        <v/>
      </c>
      <c r="BB87" s="7" t="str">
        <f ca="1">IF(AND($A87&lt;&gt;"",$A87&lt;&gt;"TOTAL"),IF(AND([4]PREMIOS_MASTER!$CN85&lt;&gt;"",[4]PREMIOS_MASTER!$CN85&lt;&gt;0),[4]PREMIOS_MASTER!$CN85,""),IF($A87="TOTAL",SUM(INDIRECT("BB4:BB"&amp;ROW()-1)),""))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IF(AND($A87&lt;&gt;"",$A87&lt;&gt;"TOTAL"),IF(AND([4]PREMIOS_MASTER!$CQ85&lt;&gt;"",[4]PREMIOS_MASTER!$CQ85&lt;&gt;0),[4]PREMIOS_MASTER!$CQ85,""),IF($A87="TOTAL",SUM(INDIRECT("BD4:BD"&amp;ROW()-1)),""))</f>
        <v/>
      </c>
      <c r="BE87" s="7" t="str">
        <f ca="1">IF(AND($A87&lt;&gt;"",$A87&lt;&gt;"TOTAL"),IF(AND([4]PREMIOS_MASTER!$CS85&lt;&gt;"",[4]PREMIOS_MASTER!$CS85&lt;&gt;0),[4]PREMIOS_MASTER!$CS85,""),IF($A87="TOTAL",SUM(INDIRECT("BE4:BE"&amp;ROW()-1)),""))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IF([4]PREMIOS_MASTER!$D86&lt;&gt;"",[4]PREMIOS_MASTER!$D86,IF(AND([4]PREMIOS_MASTER!$D86="",[4]PREMIOS_MASTER!$D87="",[4]PREMIOS_MASTER!$D85=""),"","TOTAL"))</f>
        <v/>
      </c>
      <c r="B88" s="7" t="str">
        <f ca="1">IF(AND($A88&lt;&gt;"",$A88&lt;&gt;"TOTAL"),IF(AND([4]PREMIOS_MASTER!$E86&lt;&gt;"",[4]PREMIOS_MASTER!$E86&lt;&gt;0),[4]PREMIOS_MASTER!$E86,""),IF($A88="TOTAL",SUM(INDIRECT("B4:B"&amp;ROW()-1)),""))</f>
        <v/>
      </c>
      <c r="C88" s="7" t="str">
        <f ca="1">IF(AND($A88&lt;&gt;"",$A88&lt;&gt;"TOTAL"),IF(AND([4]PREMIOS_MASTER!$G86&lt;&gt;"",[4]PREMIOS_MASTER!$G86&lt;&gt;0),[4]PREMIOS_MASTER!$G86,""),IF($A88="TOTAL",SUM(INDIRECT("C4:C"&amp;ROW()-1)),""))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IF(AND($A88&lt;&gt;"",$A88&lt;&gt;"TOTAL"),IF(AND([4]PREMIOS_MASTER!$J86&lt;&gt;"",[4]PREMIOS_MASTER!$J86&lt;&gt;0),[4]PREMIOS_MASTER!$J86,""),IF($A88="TOTAL",SUM(INDIRECT("E4:E"&amp;ROW()-1)),""))</f>
        <v/>
      </c>
      <c r="F88" s="7" t="str">
        <f ca="1">IF(AND($A88&lt;&gt;"",$A88&lt;&gt;"TOTAL"),IF(AND([4]PREMIOS_MASTER!$L86&lt;&gt;"",[4]PREMIOS_MASTER!$L86&lt;&gt;0),[4]PREMIOS_MASTER!$L86,""),IF($A88="TOTAL",SUM(INDIRECT("F4:F"&amp;ROW()-1)),""))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IF(AND($A88&lt;&gt;"",$A88&lt;&gt;"TOTAL"),IF(AND([4]PREMIOS_MASTER!$O86&lt;&gt;"",[4]PREMIOS_MASTER!$O86&lt;&gt;0),[4]PREMIOS_MASTER!$O86,""),IF($A88="TOTAL",SUM(INDIRECT("H4:H"&amp;ROW()-1)),""))</f>
        <v/>
      </c>
      <c r="I88" s="7" t="str">
        <f ca="1">IF(AND($A88&lt;&gt;"",$A88&lt;&gt;"TOTAL"),IF(AND([4]PREMIOS_MASTER!$Q86&lt;&gt;"",[4]PREMIOS_MASTER!$Q86&lt;&gt;0),[4]PREMIOS_MASTER!$Q86,""),IF($A88="TOTAL",SUM(INDIRECT("I4:I"&amp;ROW()-1)),""))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IF(AND($A88&lt;&gt;"",$A88&lt;&gt;"TOTAL"),IF(AND([4]PREMIOS_MASTER!$T86&lt;&gt;"",[4]PREMIOS_MASTER!$T86&lt;&gt;0),[4]PREMIOS_MASTER!$T86,""),IF($A88="TOTAL",SUM(INDIRECT("K4:K"&amp;ROW()-1)),""))</f>
        <v/>
      </c>
      <c r="L88" s="7" t="str">
        <f ca="1">IF(AND($A88&lt;&gt;"",$A88&lt;&gt;"TOTAL"),IF(AND([4]PREMIOS_MASTER!$V86&lt;&gt;"",[4]PREMIOS_MASTER!$V86&lt;&gt;0),[4]PREMIOS_MASTER!$V86,""),IF($A88="TOTAL",SUM(INDIRECT("L4:L"&amp;ROW()-1)),""))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IF(AND($A88&lt;&gt;"",$A88&lt;&gt;"TOTAL"),IF(AND([4]PREMIOS_MASTER!$Y86&lt;&gt;"",[4]PREMIOS_MASTER!$Y86&lt;&gt;0),[4]PREMIOS_MASTER!$Y86,""),IF($A88="TOTAL",SUM(INDIRECT("N4:N"&amp;ROW()-1)),""))</f>
        <v/>
      </c>
      <c r="O88" s="7" t="str">
        <f ca="1">IF(AND($A88&lt;&gt;"",$A88&lt;&gt;"TOTAL"),IF(AND([4]PREMIOS_MASTER!$AA86&lt;&gt;"",[4]PREMIOS_MASTER!$AA86&lt;&gt;0),[4]PREMIOS_MASTER!$AA86,""),IF($A88="TOTAL",SUM(INDIRECT("O4:O"&amp;ROW()-1)),""))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IF(AND($A88&lt;&gt;"",$A88&lt;&gt;"TOTAL"),IF(AND([4]PREMIOS_MASTER!$AD86&lt;&gt;"",[4]PREMIOS_MASTER!$AD86&lt;&gt;0),[4]PREMIOS_MASTER!$AD86,""),IF($A88="TOTAL",SUM(INDIRECT("Q4:Q"&amp;ROW()-1)),""))</f>
        <v/>
      </c>
      <c r="R88" s="7" t="str">
        <f ca="1">IF(AND($A88&lt;&gt;"",$A88&lt;&gt;"TOTAL"),IF(AND([4]PREMIOS_MASTER!$AF86&lt;&gt;"",[4]PREMIOS_MASTER!$AF86&lt;&gt;0),[4]PREMIOS_MASTER!$AF86,""),IF($A88="TOTAL",SUM(INDIRECT("R4:R"&amp;ROW()-1)),""))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IF(AND($A88&lt;&gt;"",$A88&lt;&gt;"TOTAL"),IF(AND([4]PREMIOS_MASTER!$AI86&lt;&gt;"",[4]PREMIOS_MASTER!$AI86&lt;&gt;0),[4]PREMIOS_MASTER!$AI86,""),IF($A88="TOTAL",SUM(INDIRECT("T4:T"&amp;ROW()-1)),""))</f>
        <v/>
      </c>
      <c r="U88" s="7" t="str">
        <f ca="1">IF(AND($A88&lt;&gt;"",$A88&lt;&gt;"TOTAL"),IF(AND([4]PREMIOS_MASTER!$AK86&lt;&gt;"",[4]PREMIOS_MASTER!$AK86&lt;&gt;0),[4]PREMIOS_MASTER!$AK86,""),IF($A88="TOTAL",SUM(INDIRECT("U4:U"&amp;ROW()-1)),""))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IF(AND($A88&lt;&gt;"",$A88&lt;&gt;"TOTAL"),IF(AND([4]PREMIOS_MASTER!$AN86&lt;&gt;"",[4]PREMIOS_MASTER!$AN86&lt;&gt;0),[4]PREMIOS_MASTER!$AN86,""),IF($A88="TOTAL",SUM(INDIRECT("W4:W"&amp;ROW()-1)),""))</f>
        <v/>
      </c>
      <c r="X88" s="7" t="str">
        <f ca="1">IF(AND($A88&lt;&gt;"",$A88&lt;&gt;"TOTAL"),IF(AND([4]PREMIOS_MASTER!$AP86&lt;&gt;"",[4]PREMIOS_MASTER!$AP86&lt;&gt;0),[4]PREMIOS_MASTER!$AP86,""),IF($A88="TOTAL",SUM(INDIRECT("X4:X"&amp;ROW()-1)),""))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IF(AND($A88&lt;&gt;"",$A88&lt;&gt;"TOTAL"),IF(AND([4]PREMIOS_MASTER!$AS86&lt;&gt;"",[4]PREMIOS_MASTER!$AS86&lt;&gt;0),[4]PREMIOS_MASTER!$AS86,""),IF($A88="TOTAL",SUM(INDIRECT("Z4:Z"&amp;ROW()-1)),""))</f>
        <v/>
      </c>
      <c r="AA88" s="7" t="str">
        <f ca="1">IF(AND($A88&lt;&gt;"",$A88&lt;&gt;"TOTAL"),IF(AND([4]PREMIOS_MASTER!$AU86&lt;&gt;"",[4]PREMIOS_MASTER!$AU86&lt;&gt;0),[4]PREMIOS_MASTER!$AU86,""),IF($A88="TOTAL",SUM(INDIRECT("AA4:AA"&amp;ROW()-1)),""))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IF(AND($A88&lt;&gt;"",$A88&lt;&gt;"TOTAL"),IF(AND([4]PREMIOS_MASTER!$AX86&lt;&gt;"",[4]PREMIOS_MASTER!$AX86&lt;&gt;0),[4]PREMIOS_MASTER!$AX86,""),IF($A88="TOTAL",SUM(INDIRECT("AC4:AC"&amp;ROW()-1)),""))</f>
        <v/>
      </c>
      <c r="AD88" s="7" t="str">
        <f ca="1">IF(AND($A88&lt;&gt;"",$A88&lt;&gt;"TOTAL"),IF(AND([4]PREMIOS_MASTER!$AZ86&lt;&gt;"",[4]PREMIOS_MASTER!$AZ86&lt;&gt;0),[4]PREMIOS_MASTER!$AZ86,""),IF($A88="TOTAL",SUM(INDIRECT("AD4:AD"&amp;ROW()-1)),""))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IF(AND($A88&lt;&gt;"",$A88&lt;&gt;"TOTAL"),IF(AND([4]PREMIOS_MASTER!$BC86&lt;&gt;"",[4]PREMIOS_MASTER!$BC86&lt;&gt;0),[4]PREMIOS_MASTER!$BC86,""),IF($A88="TOTAL",SUM(INDIRECT("AF4:AF"&amp;ROW()-1)),""))</f>
        <v/>
      </c>
      <c r="AG88" s="7" t="str">
        <f ca="1">IF(AND($A88&lt;&gt;"",$A88&lt;&gt;"TOTAL"),IF(AND([4]PREMIOS_MASTER!$BE86&lt;&gt;"",[4]PREMIOS_MASTER!$BE86&lt;&gt;0),[4]PREMIOS_MASTER!$BE86,""),IF($A88="TOTAL",SUM(INDIRECT("AG4:AG"&amp;ROW()-1)),""))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IF(AND($A88&lt;&gt;"",$A88&lt;&gt;"TOTAL"),IF(AND([4]PREMIOS_MASTER!$BH86&lt;&gt;"",[4]PREMIOS_MASTER!$BH86&lt;&gt;0),[4]PREMIOS_MASTER!$BH86,""),IF($A88="TOTAL",SUM(INDIRECT("AI4:AI"&amp;ROW()-1)),""))</f>
        <v/>
      </c>
      <c r="AJ88" s="7" t="str">
        <f ca="1">IF(AND($A88&lt;&gt;"",$A88&lt;&gt;"TOTAL"),IF(AND([4]PREMIOS_MASTER!$BJ86&lt;&gt;"",[4]PREMIOS_MASTER!$BJ86&lt;&gt;0),[4]PREMIOS_MASTER!$BJ86,""),IF($A88="TOTAL",SUM(INDIRECT("AJ4:AJ"&amp;ROW()-1)),""))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IF(AND($A88&lt;&gt;"",$A88&lt;&gt;"TOTAL"),IF(AND([4]PREMIOS_MASTER!$BM86&lt;&gt;"",[4]PREMIOS_MASTER!$BM86&lt;&gt;0),[4]PREMIOS_MASTER!$BM86,""),IF($A88="TOTAL",SUM(INDIRECT("AL4:AL"&amp;ROW()-1)),""))</f>
        <v/>
      </c>
      <c r="AM88" s="7" t="str">
        <f ca="1">IF(AND($A88&lt;&gt;"",$A88&lt;&gt;"TOTAL"),IF(AND([4]PREMIOS_MASTER!$BO86&lt;&gt;"",[4]PREMIOS_MASTER!$BO86&lt;&gt;0),[4]PREMIOS_MASTER!$BO86,""),IF($A88="TOTAL",SUM(INDIRECT("AM4:AM"&amp;ROW()-1)),""))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IF(AND($A88&lt;&gt;"",$A88&lt;&gt;"TOTAL"),IF(AND([4]PREMIOS_MASTER!$BR86&lt;&gt;"",[4]PREMIOS_MASTER!$BR86&lt;&gt;0),[4]PREMIOS_MASTER!$BR86,""),IF($A88="TOTAL",SUM(INDIRECT("AO4:AO"&amp;ROW()-1)),""))</f>
        <v/>
      </c>
      <c r="AP88" s="7" t="str">
        <f ca="1">IF(AND($A88&lt;&gt;"",$A88&lt;&gt;"TOTAL"),IF(AND([4]PREMIOS_MASTER!$BT86&lt;&gt;"",[4]PREMIOS_MASTER!$BT86&lt;&gt;0),[4]PREMIOS_MASTER!$BT86,""),IF($A88="TOTAL",SUM(INDIRECT("AP4:AP"&amp;ROW()-1)),""))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IF(AND($A88&lt;&gt;"",$A88&lt;&gt;"TOTAL"),IF(AND([4]PREMIOS_MASTER!$BW86&lt;&gt;"",[4]PREMIOS_MASTER!$BW86&lt;&gt;0),[4]PREMIOS_MASTER!$BW86,""),IF($A88="TOTAL",SUM(INDIRECT("AR4:AR"&amp;ROW()-1)),""))</f>
        <v/>
      </c>
      <c r="AS88" s="7" t="str">
        <f ca="1">IF(AND($A88&lt;&gt;"",$A88&lt;&gt;"TOTAL"),IF(AND([4]PREMIOS_MASTER!$BY86&lt;&gt;"",[4]PREMIOS_MASTER!$BY86&lt;&gt;0),[4]PREMIOS_MASTER!$BY86,""),IF($A88="TOTAL",SUM(INDIRECT("AS4:AS"&amp;ROW()-1)),""))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IF(AND($A88&lt;&gt;"",$A88&lt;&gt;"TOTAL"),IF(AND([4]PREMIOS_MASTER!$CB86&lt;&gt;"",[4]PREMIOS_MASTER!$CB86&lt;&gt;0),[4]PREMIOS_MASTER!$CB86,""),IF($A88="TOTAL",SUM(INDIRECT("AU4:AU"&amp;ROW()-1)),""))</f>
        <v/>
      </c>
      <c r="AV88" s="7" t="str">
        <f ca="1">IF(AND($A88&lt;&gt;"",$A88&lt;&gt;"TOTAL"),IF(AND([4]PREMIOS_MASTER!$CD86&lt;&gt;"",[4]PREMIOS_MASTER!$CD86&lt;&gt;0),[4]PREMIOS_MASTER!$CD86,""),IF($A88="TOTAL",SUM(INDIRECT("AV4:AV"&amp;ROW()-1)),""))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IF(AND($A88&lt;&gt;"",$A88&lt;&gt;"TOTAL"),IF(AND([4]PREMIOS_MASTER!$CG86&lt;&gt;"",[4]PREMIOS_MASTER!$CG86&lt;&gt;0),[4]PREMIOS_MASTER!$CG86,""),IF($A88="TOTAL",SUM(INDIRECT("AX4:AX"&amp;ROW()-1)),""))</f>
        <v/>
      </c>
      <c r="AY88" s="7" t="str">
        <f ca="1">IF(AND($A88&lt;&gt;"",$A88&lt;&gt;"TOTAL"),IF(AND([4]PREMIOS_MASTER!$CI86&lt;&gt;"",[4]PREMIOS_MASTER!$CI86&lt;&gt;0),[4]PREMIOS_MASTER!$CI86,""),IF($A88="TOTAL",SUM(INDIRECT("AY4:AY"&amp;ROW()-1)),""))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IF(AND($A88&lt;&gt;"",$A88&lt;&gt;"TOTAL"),IF(AND([4]PREMIOS_MASTER!$CL86&lt;&gt;"",[4]PREMIOS_MASTER!$CL86&lt;&gt;0),[4]PREMIOS_MASTER!$CL86,""),IF($A88="TOTAL",SUM(INDIRECT("BA4:BA"&amp;ROW()-1)),""))</f>
        <v/>
      </c>
      <c r="BB88" s="7" t="str">
        <f ca="1">IF(AND($A88&lt;&gt;"",$A88&lt;&gt;"TOTAL"),IF(AND([4]PREMIOS_MASTER!$CN86&lt;&gt;"",[4]PREMIOS_MASTER!$CN86&lt;&gt;0),[4]PREMIOS_MASTER!$CN86,""),IF($A88="TOTAL",SUM(INDIRECT("BB4:BB"&amp;ROW()-1)),""))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IF(AND($A88&lt;&gt;"",$A88&lt;&gt;"TOTAL"),IF(AND([4]PREMIOS_MASTER!$CQ86&lt;&gt;"",[4]PREMIOS_MASTER!$CQ86&lt;&gt;0),[4]PREMIOS_MASTER!$CQ86,""),IF($A88="TOTAL",SUM(INDIRECT("BD4:BD"&amp;ROW()-1)),""))</f>
        <v/>
      </c>
      <c r="BE88" s="7" t="str">
        <f ca="1">IF(AND($A88&lt;&gt;"",$A88&lt;&gt;"TOTAL"),IF(AND([4]PREMIOS_MASTER!$CS86&lt;&gt;"",[4]PREMIOS_MASTER!$CS86&lt;&gt;0),[4]PREMIOS_MASTER!$CS86,""),IF($A88="TOTAL",SUM(INDIRECT("BE4:BE"&amp;ROW()-1)),""))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IF([4]PREMIOS_MASTER!$D87&lt;&gt;"",[4]PREMIOS_MASTER!$D87,IF(AND([4]PREMIOS_MASTER!$D87="",[4]PREMIOS_MASTER!$D88="",[4]PREMIOS_MASTER!$D86=""),"","TOTAL"))</f>
        <v/>
      </c>
      <c r="B89" s="7" t="str">
        <f ca="1">IF(AND($A89&lt;&gt;"",$A89&lt;&gt;"TOTAL"),IF(AND([4]PREMIOS_MASTER!$E87&lt;&gt;"",[4]PREMIOS_MASTER!$E87&lt;&gt;0),[4]PREMIOS_MASTER!$E87,""),IF($A89="TOTAL",SUM(INDIRECT("B4:B"&amp;ROW()-1)),""))</f>
        <v/>
      </c>
      <c r="C89" s="7" t="str">
        <f ca="1">IF(AND($A89&lt;&gt;"",$A89&lt;&gt;"TOTAL"),IF(AND([4]PREMIOS_MASTER!$G87&lt;&gt;"",[4]PREMIOS_MASTER!$G87&lt;&gt;0),[4]PREMIOS_MASTER!$G87,""),IF($A89="TOTAL",SUM(INDIRECT("C4:C"&amp;ROW()-1)),""))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IF(AND($A89&lt;&gt;"",$A89&lt;&gt;"TOTAL"),IF(AND([4]PREMIOS_MASTER!$J87&lt;&gt;"",[4]PREMIOS_MASTER!$J87&lt;&gt;0),[4]PREMIOS_MASTER!$J87,""),IF($A89="TOTAL",SUM(INDIRECT("E4:E"&amp;ROW()-1)),""))</f>
        <v/>
      </c>
      <c r="F89" s="7" t="str">
        <f ca="1">IF(AND($A89&lt;&gt;"",$A89&lt;&gt;"TOTAL"),IF(AND([4]PREMIOS_MASTER!$L87&lt;&gt;"",[4]PREMIOS_MASTER!$L87&lt;&gt;0),[4]PREMIOS_MASTER!$L87,""),IF($A89="TOTAL",SUM(INDIRECT("F4:F"&amp;ROW()-1)),""))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IF(AND($A89&lt;&gt;"",$A89&lt;&gt;"TOTAL"),IF(AND([4]PREMIOS_MASTER!$O87&lt;&gt;"",[4]PREMIOS_MASTER!$O87&lt;&gt;0),[4]PREMIOS_MASTER!$O87,""),IF($A89="TOTAL",SUM(INDIRECT("H4:H"&amp;ROW()-1)),""))</f>
        <v/>
      </c>
      <c r="I89" s="7" t="str">
        <f ca="1">IF(AND($A89&lt;&gt;"",$A89&lt;&gt;"TOTAL"),IF(AND([4]PREMIOS_MASTER!$Q87&lt;&gt;"",[4]PREMIOS_MASTER!$Q87&lt;&gt;0),[4]PREMIOS_MASTER!$Q87,""),IF($A89="TOTAL",SUM(INDIRECT("I4:I"&amp;ROW()-1)),""))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IF(AND($A89&lt;&gt;"",$A89&lt;&gt;"TOTAL"),IF(AND([4]PREMIOS_MASTER!$T87&lt;&gt;"",[4]PREMIOS_MASTER!$T87&lt;&gt;0),[4]PREMIOS_MASTER!$T87,""),IF($A89="TOTAL",SUM(INDIRECT("K4:K"&amp;ROW()-1)),""))</f>
        <v/>
      </c>
      <c r="L89" s="7" t="str">
        <f ca="1">IF(AND($A89&lt;&gt;"",$A89&lt;&gt;"TOTAL"),IF(AND([4]PREMIOS_MASTER!$V87&lt;&gt;"",[4]PREMIOS_MASTER!$V87&lt;&gt;0),[4]PREMIOS_MASTER!$V87,""),IF($A89="TOTAL",SUM(INDIRECT("L4:L"&amp;ROW()-1)),""))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IF(AND($A89&lt;&gt;"",$A89&lt;&gt;"TOTAL"),IF(AND([4]PREMIOS_MASTER!$Y87&lt;&gt;"",[4]PREMIOS_MASTER!$Y87&lt;&gt;0),[4]PREMIOS_MASTER!$Y87,""),IF($A89="TOTAL",SUM(INDIRECT("N4:N"&amp;ROW()-1)),""))</f>
        <v/>
      </c>
      <c r="O89" s="7" t="str">
        <f ca="1">IF(AND($A89&lt;&gt;"",$A89&lt;&gt;"TOTAL"),IF(AND([4]PREMIOS_MASTER!$AA87&lt;&gt;"",[4]PREMIOS_MASTER!$AA87&lt;&gt;0),[4]PREMIOS_MASTER!$AA87,""),IF($A89="TOTAL",SUM(INDIRECT("O4:O"&amp;ROW()-1)),""))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IF(AND($A89&lt;&gt;"",$A89&lt;&gt;"TOTAL"),IF(AND([4]PREMIOS_MASTER!$AD87&lt;&gt;"",[4]PREMIOS_MASTER!$AD87&lt;&gt;0),[4]PREMIOS_MASTER!$AD87,""),IF($A89="TOTAL",SUM(INDIRECT("Q4:Q"&amp;ROW()-1)),""))</f>
        <v/>
      </c>
      <c r="R89" s="7" t="str">
        <f ca="1">IF(AND($A89&lt;&gt;"",$A89&lt;&gt;"TOTAL"),IF(AND([4]PREMIOS_MASTER!$AF87&lt;&gt;"",[4]PREMIOS_MASTER!$AF87&lt;&gt;0),[4]PREMIOS_MASTER!$AF87,""),IF($A89="TOTAL",SUM(INDIRECT("R4:R"&amp;ROW()-1)),""))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IF(AND($A89&lt;&gt;"",$A89&lt;&gt;"TOTAL"),IF(AND([4]PREMIOS_MASTER!$AI87&lt;&gt;"",[4]PREMIOS_MASTER!$AI87&lt;&gt;0),[4]PREMIOS_MASTER!$AI87,""),IF($A89="TOTAL",SUM(INDIRECT("T4:T"&amp;ROW()-1)),""))</f>
        <v/>
      </c>
      <c r="U89" s="7" t="str">
        <f ca="1">IF(AND($A89&lt;&gt;"",$A89&lt;&gt;"TOTAL"),IF(AND([4]PREMIOS_MASTER!$AK87&lt;&gt;"",[4]PREMIOS_MASTER!$AK87&lt;&gt;0),[4]PREMIOS_MASTER!$AK87,""),IF($A89="TOTAL",SUM(INDIRECT("U4:U"&amp;ROW()-1)),""))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IF(AND($A89&lt;&gt;"",$A89&lt;&gt;"TOTAL"),IF(AND([4]PREMIOS_MASTER!$AN87&lt;&gt;"",[4]PREMIOS_MASTER!$AN87&lt;&gt;0),[4]PREMIOS_MASTER!$AN87,""),IF($A89="TOTAL",SUM(INDIRECT("W4:W"&amp;ROW()-1)),""))</f>
        <v/>
      </c>
      <c r="X89" s="7" t="str">
        <f ca="1">IF(AND($A89&lt;&gt;"",$A89&lt;&gt;"TOTAL"),IF(AND([4]PREMIOS_MASTER!$AP87&lt;&gt;"",[4]PREMIOS_MASTER!$AP87&lt;&gt;0),[4]PREMIOS_MASTER!$AP87,""),IF($A89="TOTAL",SUM(INDIRECT("X4:X"&amp;ROW()-1)),""))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IF(AND($A89&lt;&gt;"",$A89&lt;&gt;"TOTAL"),IF(AND([4]PREMIOS_MASTER!$AS87&lt;&gt;"",[4]PREMIOS_MASTER!$AS87&lt;&gt;0),[4]PREMIOS_MASTER!$AS87,""),IF($A89="TOTAL",SUM(INDIRECT("Z4:Z"&amp;ROW()-1)),""))</f>
        <v/>
      </c>
      <c r="AA89" s="7" t="str">
        <f ca="1">IF(AND($A89&lt;&gt;"",$A89&lt;&gt;"TOTAL"),IF(AND([4]PREMIOS_MASTER!$AU87&lt;&gt;"",[4]PREMIOS_MASTER!$AU87&lt;&gt;0),[4]PREMIOS_MASTER!$AU87,""),IF($A89="TOTAL",SUM(INDIRECT("AA4:AA"&amp;ROW()-1)),""))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IF(AND($A89&lt;&gt;"",$A89&lt;&gt;"TOTAL"),IF(AND([4]PREMIOS_MASTER!$AX87&lt;&gt;"",[4]PREMIOS_MASTER!$AX87&lt;&gt;0),[4]PREMIOS_MASTER!$AX87,""),IF($A89="TOTAL",SUM(INDIRECT("AC4:AC"&amp;ROW()-1)),""))</f>
        <v/>
      </c>
      <c r="AD89" s="7" t="str">
        <f ca="1">IF(AND($A89&lt;&gt;"",$A89&lt;&gt;"TOTAL"),IF(AND([4]PREMIOS_MASTER!$AZ87&lt;&gt;"",[4]PREMIOS_MASTER!$AZ87&lt;&gt;0),[4]PREMIOS_MASTER!$AZ87,""),IF($A89="TOTAL",SUM(INDIRECT("AD4:AD"&amp;ROW()-1)),""))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IF(AND($A89&lt;&gt;"",$A89&lt;&gt;"TOTAL"),IF(AND([4]PREMIOS_MASTER!$BC87&lt;&gt;"",[4]PREMIOS_MASTER!$BC87&lt;&gt;0),[4]PREMIOS_MASTER!$BC87,""),IF($A89="TOTAL",SUM(INDIRECT("AF4:AF"&amp;ROW()-1)),""))</f>
        <v/>
      </c>
      <c r="AG89" s="7" t="str">
        <f ca="1">IF(AND($A89&lt;&gt;"",$A89&lt;&gt;"TOTAL"),IF(AND([4]PREMIOS_MASTER!$BE87&lt;&gt;"",[4]PREMIOS_MASTER!$BE87&lt;&gt;0),[4]PREMIOS_MASTER!$BE87,""),IF($A89="TOTAL",SUM(INDIRECT("AG4:AG"&amp;ROW()-1)),""))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IF(AND($A89&lt;&gt;"",$A89&lt;&gt;"TOTAL"),IF(AND([4]PREMIOS_MASTER!$BH87&lt;&gt;"",[4]PREMIOS_MASTER!$BH87&lt;&gt;0),[4]PREMIOS_MASTER!$BH87,""),IF($A89="TOTAL",SUM(INDIRECT("AI4:AI"&amp;ROW()-1)),""))</f>
        <v/>
      </c>
      <c r="AJ89" s="7" t="str">
        <f ca="1">IF(AND($A89&lt;&gt;"",$A89&lt;&gt;"TOTAL"),IF(AND([4]PREMIOS_MASTER!$BJ87&lt;&gt;"",[4]PREMIOS_MASTER!$BJ87&lt;&gt;0),[4]PREMIOS_MASTER!$BJ87,""),IF($A89="TOTAL",SUM(INDIRECT("AJ4:AJ"&amp;ROW()-1)),""))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IF(AND($A89&lt;&gt;"",$A89&lt;&gt;"TOTAL"),IF(AND([4]PREMIOS_MASTER!$BM87&lt;&gt;"",[4]PREMIOS_MASTER!$BM87&lt;&gt;0),[4]PREMIOS_MASTER!$BM87,""),IF($A89="TOTAL",SUM(INDIRECT("AL4:AL"&amp;ROW()-1)),""))</f>
        <v/>
      </c>
      <c r="AM89" s="7" t="str">
        <f ca="1">IF(AND($A89&lt;&gt;"",$A89&lt;&gt;"TOTAL"),IF(AND([4]PREMIOS_MASTER!$BO87&lt;&gt;"",[4]PREMIOS_MASTER!$BO87&lt;&gt;0),[4]PREMIOS_MASTER!$BO87,""),IF($A89="TOTAL",SUM(INDIRECT("AM4:AM"&amp;ROW()-1)),""))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IF(AND($A89&lt;&gt;"",$A89&lt;&gt;"TOTAL"),IF(AND([4]PREMIOS_MASTER!$BR87&lt;&gt;"",[4]PREMIOS_MASTER!$BR87&lt;&gt;0),[4]PREMIOS_MASTER!$BR87,""),IF($A89="TOTAL",SUM(INDIRECT("AO4:AO"&amp;ROW()-1)),""))</f>
        <v/>
      </c>
      <c r="AP89" s="7" t="str">
        <f ca="1">IF(AND($A89&lt;&gt;"",$A89&lt;&gt;"TOTAL"),IF(AND([4]PREMIOS_MASTER!$BT87&lt;&gt;"",[4]PREMIOS_MASTER!$BT87&lt;&gt;0),[4]PREMIOS_MASTER!$BT87,""),IF($A89="TOTAL",SUM(INDIRECT("AP4:AP"&amp;ROW()-1)),""))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IF(AND($A89&lt;&gt;"",$A89&lt;&gt;"TOTAL"),IF(AND([4]PREMIOS_MASTER!$BW87&lt;&gt;"",[4]PREMIOS_MASTER!$BW87&lt;&gt;0),[4]PREMIOS_MASTER!$BW87,""),IF($A89="TOTAL",SUM(INDIRECT("AR4:AR"&amp;ROW()-1)),""))</f>
        <v/>
      </c>
      <c r="AS89" s="7" t="str">
        <f ca="1">IF(AND($A89&lt;&gt;"",$A89&lt;&gt;"TOTAL"),IF(AND([4]PREMIOS_MASTER!$BY87&lt;&gt;"",[4]PREMIOS_MASTER!$BY87&lt;&gt;0),[4]PREMIOS_MASTER!$BY87,""),IF($A89="TOTAL",SUM(INDIRECT("AS4:AS"&amp;ROW()-1)),""))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IF(AND($A89&lt;&gt;"",$A89&lt;&gt;"TOTAL"),IF(AND([4]PREMIOS_MASTER!$CB87&lt;&gt;"",[4]PREMIOS_MASTER!$CB87&lt;&gt;0),[4]PREMIOS_MASTER!$CB87,""),IF($A89="TOTAL",SUM(INDIRECT("AU4:AU"&amp;ROW()-1)),""))</f>
        <v/>
      </c>
      <c r="AV89" s="7" t="str">
        <f ca="1">IF(AND($A89&lt;&gt;"",$A89&lt;&gt;"TOTAL"),IF(AND([4]PREMIOS_MASTER!$CD87&lt;&gt;"",[4]PREMIOS_MASTER!$CD87&lt;&gt;0),[4]PREMIOS_MASTER!$CD87,""),IF($A89="TOTAL",SUM(INDIRECT("AV4:AV"&amp;ROW()-1)),""))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IF(AND($A89&lt;&gt;"",$A89&lt;&gt;"TOTAL"),IF(AND([4]PREMIOS_MASTER!$CG87&lt;&gt;"",[4]PREMIOS_MASTER!$CG87&lt;&gt;0),[4]PREMIOS_MASTER!$CG87,""),IF($A89="TOTAL",SUM(INDIRECT("AX4:AX"&amp;ROW()-1)),""))</f>
        <v/>
      </c>
      <c r="AY89" s="7" t="str">
        <f ca="1">IF(AND($A89&lt;&gt;"",$A89&lt;&gt;"TOTAL"),IF(AND([4]PREMIOS_MASTER!$CI87&lt;&gt;"",[4]PREMIOS_MASTER!$CI87&lt;&gt;0),[4]PREMIOS_MASTER!$CI87,""),IF($A89="TOTAL",SUM(INDIRECT("AY4:AY"&amp;ROW()-1)),""))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IF(AND($A89&lt;&gt;"",$A89&lt;&gt;"TOTAL"),IF(AND([4]PREMIOS_MASTER!$CL87&lt;&gt;"",[4]PREMIOS_MASTER!$CL87&lt;&gt;0),[4]PREMIOS_MASTER!$CL87,""),IF($A89="TOTAL",SUM(INDIRECT("BA4:BA"&amp;ROW()-1)),""))</f>
        <v/>
      </c>
      <c r="BB89" s="7" t="str">
        <f ca="1">IF(AND($A89&lt;&gt;"",$A89&lt;&gt;"TOTAL"),IF(AND([4]PREMIOS_MASTER!$CN87&lt;&gt;"",[4]PREMIOS_MASTER!$CN87&lt;&gt;0),[4]PREMIOS_MASTER!$CN87,""),IF($A89="TOTAL",SUM(INDIRECT("BB4:BB"&amp;ROW()-1)),""))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IF(AND($A89&lt;&gt;"",$A89&lt;&gt;"TOTAL"),IF(AND([4]PREMIOS_MASTER!$CQ87&lt;&gt;"",[4]PREMIOS_MASTER!$CQ87&lt;&gt;0),[4]PREMIOS_MASTER!$CQ87,""),IF($A89="TOTAL",SUM(INDIRECT("BD4:BD"&amp;ROW()-1)),""))</f>
        <v/>
      </c>
      <c r="BE89" s="7" t="str">
        <f ca="1">IF(AND($A89&lt;&gt;"",$A89&lt;&gt;"TOTAL"),IF(AND([4]PREMIOS_MASTER!$CS87&lt;&gt;"",[4]PREMIOS_MASTER!$CS87&lt;&gt;0),[4]PREMIOS_MASTER!$CS87,""),IF($A89="TOTAL",SUM(INDIRECT("BE4:BE"&amp;ROW()-1)),""))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IF([4]PREMIOS_MASTER!$D88&lt;&gt;"",[4]PREMIOS_MASTER!$D88,IF(AND([4]PREMIOS_MASTER!$D88="",[4]PREMIOS_MASTER!$D89="",[4]PREMIOS_MASTER!$D87=""),"","TOTAL"))</f>
        <v/>
      </c>
      <c r="B90" s="7" t="str">
        <f ca="1">IF(AND($A90&lt;&gt;"",$A90&lt;&gt;"TOTAL"),IF(AND([4]PREMIOS_MASTER!$E88&lt;&gt;"",[4]PREMIOS_MASTER!$E88&lt;&gt;0),[4]PREMIOS_MASTER!$E88,""),IF($A90="TOTAL",SUM(INDIRECT("B4:B"&amp;ROW()-1)),""))</f>
        <v/>
      </c>
      <c r="C90" s="7" t="str">
        <f ca="1">IF(AND($A90&lt;&gt;"",$A90&lt;&gt;"TOTAL"),IF(AND([4]PREMIOS_MASTER!$G88&lt;&gt;"",[4]PREMIOS_MASTER!$G88&lt;&gt;0),[4]PREMIOS_MASTER!$G88,""),IF($A90="TOTAL",SUM(INDIRECT("C4:C"&amp;ROW()-1)),""))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IF(AND($A90&lt;&gt;"",$A90&lt;&gt;"TOTAL"),IF(AND([4]PREMIOS_MASTER!$J88&lt;&gt;"",[4]PREMIOS_MASTER!$J88&lt;&gt;0),[4]PREMIOS_MASTER!$J88,""),IF($A90="TOTAL",SUM(INDIRECT("E4:E"&amp;ROW()-1)),""))</f>
        <v/>
      </c>
      <c r="F90" s="7" t="str">
        <f ca="1">IF(AND($A90&lt;&gt;"",$A90&lt;&gt;"TOTAL"),IF(AND([4]PREMIOS_MASTER!$L88&lt;&gt;"",[4]PREMIOS_MASTER!$L88&lt;&gt;0),[4]PREMIOS_MASTER!$L88,""),IF($A90="TOTAL",SUM(INDIRECT("F4:F"&amp;ROW()-1)),""))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IF(AND($A90&lt;&gt;"",$A90&lt;&gt;"TOTAL"),IF(AND([4]PREMIOS_MASTER!$O88&lt;&gt;"",[4]PREMIOS_MASTER!$O88&lt;&gt;0),[4]PREMIOS_MASTER!$O88,""),IF($A90="TOTAL",SUM(INDIRECT("H4:H"&amp;ROW()-1)),""))</f>
        <v/>
      </c>
      <c r="I90" s="7" t="str">
        <f ca="1">IF(AND($A90&lt;&gt;"",$A90&lt;&gt;"TOTAL"),IF(AND([4]PREMIOS_MASTER!$Q88&lt;&gt;"",[4]PREMIOS_MASTER!$Q88&lt;&gt;0),[4]PREMIOS_MASTER!$Q88,""),IF($A90="TOTAL",SUM(INDIRECT("I4:I"&amp;ROW()-1)),""))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IF(AND($A90&lt;&gt;"",$A90&lt;&gt;"TOTAL"),IF(AND([4]PREMIOS_MASTER!$T88&lt;&gt;"",[4]PREMIOS_MASTER!$T88&lt;&gt;0),[4]PREMIOS_MASTER!$T88,""),IF($A90="TOTAL",SUM(INDIRECT("K4:K"&amp;ROW()-1)),""))</f>
        <v/>
      </c>
      <c r="L90" s="7" t="str">
        <f ca="1">IF(AND($A90&lt;&gt;"",$A90&lt;&gt;"TOTAL"),IF(AND([4]PREMIOS_MASTER!$V88&lt;&gt;"",[4]PREMIOS_MASTER!$V88&lt;&gt;0),[4]PREMIOS_MASTER!$V88,""),IF($A90="TOTAL",SUM(INDIRECT("L4:L"&amp;ROW()-1)),""))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IF(AND($A90&lt;&gt;"",$A90&lt;&gt;"TOTAL"),IF(AND([4]PREMIOS_MASTER!$Y88&lt;&gt;"",[4]PREMIOS_MASTER!$Y88&lt;&gt;0),[4]PREMIOS_MASTER!$Y88,""),IF($A90="TOTAL",SUM(INDIRECT("N4:N"&amp;ROW()-1)),""))</f>
        <v/>
      </c>
      <c r="O90" s="7" t="str">
        <f ca="1">IF(AND($A90&lt;&gt;"",$A90&lt;&gt;"TOTAL"),IF(AND([4]PREMIOS_MASTER!$AA88&lt;&gt;"",[4]PREMIOS_MASTER!$AA88&lt;&gt;0),[4]PREMIOS_MASTER!$AA88,""),IF($A90="TOTAL",SUM(INDIRECT("O4:O"&amp;ROW()-1)),""))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IF(AND($A90&lt;&gt;"",$A90&lt;&gt;"TOTAL"),IF(AND([4]PREMIOS_MASTER!$AD88&lt;&gt;"",[4]PREMIOS_MASTER!$AD88&lt;&gt;0),[4]PREMIOS_MASTER!$AD88,""),IF($A90="TOTAL",SUM(INDIRECT("Q4:Q"&amp;ROW()-1)),""))</f>
        <v/>
      </c>
      <c r="R90" s="7" t="str">
        <f ca="1">IF(AND($A90&lt;&gt;"",$A90&lt;&gt;"TOTAL"),IF(AND([4]PREMIOS_MASTER!$AF88&lt;&gt;"",[4]PREMIOS_MASTER!$AF88&lt;&gt;0),[4]PREMIOS_MASTER!$AF88,""),IF($A90="TOTAL",SUM(INDIRECT("R4:R"&amp;ROW()-1)),""))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IF(AND($A90&lt;&gt;"",$A90&lt;&gt;"TOTAL"),IF(AND([4]PREMIOS_MASTER!$AI88&lt;&gt;"",[4]PREMIOS_MASTER!$AI88&lt;&gt;0),[4]PREMIOS_MASTER!$AI88,""),IF($A90="TOTAL",SUM(INDIRECT("T4:T"&amp;ROW()-1)),""))</f>
        <v/>
      </c>
      <c r="U90" s="7" t="str">
        <f ca="1">IF(AND($A90&lt;&gt;"",$A90&lt;&gt;"TOTAL"),IF(AND([4]PREMIOS_MASTER!$AK88&lt;&gt;"",[4]PREMIOS_MASTER!$AK88&lt;&gt;0),[4]PREMIOS_MASTER!$AK88,""),IF($A90="TOTAL",SUM(INDIRECT("U4:U"&amp;ROW()-1)),""))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IF(AND($A90&lt;&gt;"",$A90&lt;&gt;"TOTAL"),IF(AND([4]PREMIOS_MASTER!$AN88&lt;&gt;"",[4]PREMIOS_MASTER!$AN88&lt;&gt;0),[4]PREMIOS_MASTER!$AN88,""),IF($A90="TOTAL",SUM(INDIRECT("W4:W"&amp;ROW()-1)),""))</f>
        <v/>
      </c>
      <c r="X90" s="7" t="str">
        <f ca="1">IF(AND($A90&lt;&gt;"",$A90&lt;&gt;"TOTAL"),IF(AND([4]PREMIOS_MASTER!$AP88&lt;&gt;"",[4]PREMIOS_MASTER!$AP88&lt;&gt;0),[4]PREMIOS_MASTER!$AP88,""),IF($A90="TOTAL",SUM(INDIRECT("X4:X"&amp;ROW()-1)),""))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IF(AND($A90&lt;&gt;"",$A90&lt;&gt;"TOTAL"),IF(AND([4]PREMIOS_MASTER!$AS88&lt;&gt;"",[4]PREMIOS_MASTER!$AS88&lt;&gt;0),[4]PREMIOS_MASTER!$AS88,""),IF($A90="TOTAL",SUM(INDIRECT("Z4:Z"&amp;ROW()-1)),""))</f>
        <v/>
      </c>
      <c r="AA90" s="7" t="str">
        <f ca="1">IF(AND($A90&lt;&gt;"",$A90&lt;&gt;"TOTAL"),IF(AND([4]PREMIOS_MASTER!$AU88&lt;&gt;"",[4]PREMIOS_MASTER!$AU88&lt;&gt;0),[4]PREMIOS_MASTER!$AU88,""),IF($A90="TOTAL",SUM(INDIRECT("AA4:AA"&amp;ROW()-1)),""))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IF(AND($A90&lt;&gt;"",$A90&lt;&gt;"TOTAL"),IF(AND([4]PREMIOS_MASTER!$AX88&lt;&gt;"",[4]PREMIOS_MASTER!$AX88&lt;&gt;0),[4]PREMIOS_MASTER!$AX88,""),IF($A90="TOTAL",SUM(INDIRECT("AC4:AC"&amp;ROW()-1)),""))</f>
        <v/>
      </c>
      <c r="AD90" s="7" t="str">
        <f ca="1">IF(AND($A90&lt;&gt;"",$A90&lt;&gt;"TOTAL"),IF(AND([4]PREMIOS_MASTER!$AZ88&lt;&gt;"",[4]PREMIOS_MASTER!$AZ88&lt;&gt;0),[4]PREMIOS_MASTER!$AZ88,""),IF($A90="TOTAL",SUM(INDIRECT("AD4:AD"&amp;ROW()-1)),""))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IF(AND($A90&lt;&gt;"",$A90&lt;&gt;"TOTAL"),IF(AND([4]PREMIOS_MASTER!$BC88&lt;&gt;"",[4]PREMIOS_MASTER!$BC88&lt;&gt;0),[4]PREMIOS_MASTER!$BC88,""),IF($A90="TOTAL",SUM(INDIRECT("AF4:AF"&amp;ROW()-1)),""))</f>
        <v/>
      </c>
      <c r="AG90" s="7" t="str">
        <f ca="1">IF(AND($A90&lt;&gt;"",$A90&lt;&gt;"TOTAL"),IF(AND([4]PREMIOS_MASTER!$BE88&lt;&gt;"",[4]PREMIOS_MASTER!$BE88&lt;&gt;0),[4]PREMIOS_MASTER!$BE88,""),IF($A90="TOTAL",SUM(INDIRECT("AG4:AG"&amp;ROW()-1)),""))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IF(AND($A90&lt;&gt;"",$A90&lt;&gt;"TOTAL"),IF(AND([4]PREMIOS_MASTER!$BH88&lt;&gt;"",[4]PREMIOS_MASTER!$BH88&lt;&gt;0),[4]PREMIOS_MASTER!$BH88,""),IF($A90="TOTAL",SUM(INDIRECT("AI4:AI"&amp;ROW()-1)),""))</f>
        <v/>
      </c>
      <c r="AJ90" s="7" t="str">
        <f ca="1">IF(AND($A90&lt;&gt;"",$A90&lt;&gt;"TOTAL"),IF(AND([4]PREMIOS_MASTER!$BJ88&lt;&gt;"",[4]PREMIOS_MASTER!$BJ88&lt;&gt;0),[4]PREMIOS_MASTER!$BJ88,""),IF($A90="TOTAL",SUM(INDIRECT("AJ4:AJ"&amp;ROW()-1)),""))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IF(AND($A90&lt;&gt;"",$A90&lt;&gt;"TOTAL"),IF(AND([4]PREMIOS_MASTER!$BM88&lt;&gt;"",[4]PREMIOS_MASTER!$BM88&lt;&gt;0),[4]PREMIOS_MASTER!$BM88,""),IF($A90="TOTAL",SUM(INDIRECT("AL4:AL"&amp;ROW()-1)),""))</f>
        <v/>
      </c>
      <c r="AM90" s="7" t="str">
        <f ca="1">IF(AND($A90&lt;&gt;"",$A90&lt;&gt;"TOTAL"),IF(AND([4]PREMIOS_MASTER!$BO88&lt;&gt;"",[4]PREMIOS_MASTER!$BO88&lt;&gt;0),[4]PREMIOS_MASTER!$BO88,""),IF($A90="TOTAL",SUM(INDIRECT("AM4:AM"&amp;ROW()-1)),""))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IF(AND($A90&lt;&gt;"",$A90&lt;&gt;"TOTAL"),IF(AND([4]PREMIOS_MASTER!$BR88&lt;&gt;"",[4]PREMIOS_MASTER!$BR88&lt;&gt;0),[4]PREMIOS_MASTER!$BR88,""),IF($A90="TOTAL",SUM(INDIRECT("AO4:AO"&amp;ROW()-1)),""))</f>
        <v/>
      </c>
      <c r="AP90" s="7" t="str">
        <f ca="1">IF(AND($A90&lt;&gt;"",$A90&lt;&gt;"TOTAL"),IF(AND([4]PREMIOS_MASTER!$BT88&lt;&gt;"",[4]PREMIOS_MASTER!$BT88&lt;&gt;0),[4]PREMIOS_MASTER!$BT88,""),IF($A90="TOTAL",SUM(INDIRECT("AP4:AP"&amp;ROW()-1)),""))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IF(AND($A90&lt;&gt;"",$A90&lt;&gt;"TOTAL"),IF(AND([4]PREMIOS_MASTER!$BW88&lt;&gt;"",[4]PREMIOS_MASTER!$BW88&lt;&gt;0),[4]PREMIOS_MASTER!$BW88,""),IF($A90="TOTAL",SUM(INDIRECT("AR4:AR"&amp;ROW()-1)),""))</f>
        <v/>
      </c>
      <c r="AS90" s="7" t="str">
        <f ca="1">IF(AND($A90&lt;&gt;"",$A90&lt;&gt;"TOTAL"),IF(AND([4]PREMIOS_MASTER!$BY88&lt;&gt;"",[4]PREMIOS_MASTER!$BY88&lt;&gt;0),[4]PREMIOS_MASTER!$BY88,""),IF($A90="TOTAL",SUM(INDIRECT("AS4:AS"&amp;ROW()-1)),""))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IF(AND($A90&lt;&gt;"",$A90&lt;&gt;"TOTAL"),IF(AND([4]PREMIOS_MASTER!$CB88&lt;&gt;"",[4]PREMIOS_MASTER!$CB88&lt;&gt;0),[4]PREMIOS_MASTER!$CB88,""),IF($A90="TOTAL",SUM(INDIRECT("AU4:AU"&amp;ROW()-1)),""))</f>
        <v/>
      </c>
      <c r="AV90" s="7" t="str">
        <f ca="1">IF(AND($A90&lt;&gt;"",$A90&lt;&gt;"TOTAL"),IF(AND([4]PREMIOS_MASTER!$CD88&lt;&gt;"",[4]PREMIOS_MASTER!$CD88&lt;&gt;0),[4]PREMIOS_MASTER!$CD88,""),IF($A90="TOTAL",SUM(INDIRECT("AV4:AV"&amp;ROW()-1)),""))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IF(AND($A90&lt;&gt;"",$A90&lt;&gt;"TOTAL"),IF(AND([4]PREMIOS_MASTER!$CG88&lt;&gt;"",[4]PREMIOS_MASTER!$CG88&lt;&gt;0),[4]PREMIOS_MASTER!$CG88,""),IF($A90="TOTAL",SUM(INDIRECT("AX4:AX"&amp;ROW()-1)),""))</f>
        <v/>
      </c>
      <c r="AY90" s="7" t="str">
        <f ca="1">IF(AND($A90&lt;&gt;"",$A90&lt;&gt;"TOTAL"),IF(AND([4]PREMIOS_MASTER!$CI88&lt;&gt;"",[4]PREMIOS_MASTER!$CI88&lt;&gt;0),[4]PREMIOS_MASTER!$CI88,""),IF($A90="TOTAL",SUM(INDIRECT("AY4:AY"&amp;ROW()-1)),""))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IF(AND($A90&lt;&gt;"",$A90&lt;&gt;"TOTAL"),IF(AND([4]PREMIOS_MASTER!$CL88&lt;&gt;"",[4]PREMIOS_MASTER!$CL88&lt;&gt;0),[4]PREMIOS_MASTER!$CL88,""),IF($A90="TOTAL",SUM(INDIRECT("BA4:BA"&amp;ROW()-1)),""))</f>
        <v/>
      </c>
      <c r="BB90" s="7" t="str">
        <f ca="1">IF(AND($A90&lt;&gt;"",$A90&lt;&gt;"TOTAL"),IF(AND([4]PREMIOS_MASTER!$CN88&lt;&gt;"",[4]PREMIOS_MASTER!$CN88&lt;&gt;0),[4]PREMIOS_MASTER!$CN88,""),IF($A90="TOTAL",SUM(INDIRECT("BB4:BB"&amp;ROW()-1)),""))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IF(AND($A90&lt;&gt;"",$A90&lt;&gt;"TOTAL"),IF(AND([4]PREMIOS_MASTER!$CQ88&lt;&gt;"",[4]PREMIOS_MASTER!$CQ88&lt;&gt;0),[4]PREMIOS_MASTER!$CQ88,""),IF($A90="TOTAL",SUM(INDIRECT("BD4:BD"&amp;ROW()-1)),""))</f>
        <v/>
      </c>
      <c r="BE90" s="7" t="str">
        <f ca="1">IF(AND($A90&lt;&gt;"",$A90&lt;&gt;"TOTAL"),IF(AND([4]PREMIOS_MASTER!$CS88&lt;&gt;"",[4]PREMIOS_MASTER!$CS88&lt;&gt;0),[4]PREMIOS_MASTER!$CS88,""),IF($A90="TOTAL",SUM(INDIRECT("BE4:BE"&amp;ROW()-1)),""))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IF([4]PREMIOS_MASTER!$D89&lt;&gt;"",[4]PREMIOS_MASTER!$D89,IF(AND([4]PREMIOS_MASTER!$D89="",[4]PREMIOS_MASTER!$D90="",[4]PREMIOS_MASTER!$D88=""),"","TOTAL"))</f>
        <v/>
      </c>
      <c r="B91" s="7" t="str">
        <f ca="1">IF(AND($A91&lt;&gt;"",$A91&lt;&gt;"TOTAL"),IF(AND([4]PREMIOS_MASTER!$E89&lt;&gt;"",[4]PREMIOS_MASTER!$E89&lt;&gt;0),[4]PREMIOS_MASTER!$E89,""),IF($A91="TOTAL",SUM(INDIRECT("B4:B"&amp;ROW()-1)),""))</f>
        <v/>
      </c>
      <c r="C91" s="7" t="str">
        <f ca="1">IF(AND($A91&lt;&gt;"",$A91&lt;&gt;"TOTAL"),IF(AND([4]PREMIOS_MASTER!$G89&lt;&gt;"",[4]PREMIOS_MASTER!$G89&lt;&gt;0),[4]PREMIOS_MASTER!$G89,""),IF($A91="TOTAL",SUM(INDIRECT("C4:C"&amp;ROW()-1)),""))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IF(AND($A91&lt;&gt;"",$A91&lt;&gt;"TOTAL"),IF(AND([4]PREMIOS_MASTER!$J89&lt;&gt;"",[4]PREMIOS_MASTER!$J89&lt;&gt;0),[4]PREMIOS_MASTER!$J89,""),IF($A91="TOTAL",SUM(INDIRECT("E4:E"&amp;ROW()-1)),""))</f>
        <v/>
      </c>
      <c r="F91" s="7" t="str">
        <f ca="1">IF(AND($A91&lt;&gt;"",$A91&lt;&gt;"TOTAL"),IF(AND([4]PREMIOS_MASTER!$L89&lt;&gt;"",[4]PREMIOS_MASTER!$L89&lt;&gt;0),[4]PREMIOS_MASTER!$L89,""),IF($A91="TOTAL",SUM(INDIRECT("F4:F"&amp;ROW()-1)),""))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IF(AND($A91&lt;&gt;"",$A91&lt;&gt;"TOTAL"),IF(AND([4]PREMIOS_MASTER!$O89&lt;&gt;"",[4]PREMIOS_MASTER!$O89&lt;&gt;0),[4]PREMIOS_MASTER!$O89,""),IF($A91="TOTAL",SUM(INDIRECT("H4:H"&amp;ROW()-1)),""))</f>
        <v/>
      </c>
      <c r="I91" s="7" t="str">
        <f ca="1">IF(AND($A91&lt;&gt;"",$A91&lt;&gt;"TOTAL"),IF(AND([4]PREMIOS_MASTER!$Q89&lt;&gt;"",[4]PREMIOS_MASTER!$Q89&lt;&gt;0),[4]PREMIOS_MASTER!$Q89,""),IF($A91="TOTAL",SUM(INDIRECT("I4:I"&amp;ROW()-1)),""))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IF(AND($A91&lt;&gt;"",$A91&lt;&gt;"TOTAL"),IF(AND([4]PREMIOS_MASTER!$T89&lt;&gt;"",[4]PREMIOS_MASTER!$T89&lt;&gt;0),[4]PREMIOS_MASTER!$T89,""),IF($A91="TOTAL",SUM(INDIRECT("K4:K"&amp;ROW()-1)),""))</f>
        <v/>
      </c>
      <c r="L91" s="7" t="str">
        <f ca="1">IF(AND($A91&lt;&gt;"",$A91&lt;&gt;"TOTAL"),IF(AND([4]PREMIOS_MASTER!$V89&lt;&gt;"",[4]PREMIOS_MASTER!$V89&lt;&gt;0),[4]PREMIOS_MASTER!$V89,""),IF($A91="TOTAL",SUM(INDIRECT("L4:L"&amp;ROW()-1)),""))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IF(AND($A91&lt;&gt;"",$A91&lt;&gt;"TOTAL"),IF(AND([4]PREMIOS_MASTER!$Y89&lt;&gt;"",[4]PREMIOS_MASTER!$Y89&lt;&gt;0),[4]PREMIOS_MASTER!$Y89,""),IF($A91="TOTAL",SUM(INDIRECT("N4:N"&amp;ROW()-1)),""))</f>
        <v/>
      </c>
      <c r="O91" s="7" t="str">
        <f ca="1">IF(AND($A91&lt;&gt;"",$A91&lt;&gt;"TOTAL"),IF(AND([4]PREMIOS_MASTER!$AA89&lt;&gt;"",[4]PREMIOS_MASTER!$AA89&lt;&gt;0),[4]PREMIOS_MASTER!$AA89,""),IF($A91="TOTAL",SUM(INDIRECT("O4:O"&amp;ROW()-1)),""))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IF(AND($A91&lt;&gt;"",$A91&lt;&gt;"TOTAL"),IF(AND([4]PREMIOS_MASTER!$AD89&lt;&gt;"",[4]PREMIOS_MASTER!$AD89&lt;&gt;0),[4]PREMIOS_MASTER!$AD89,""),IF($A91="TOTAL",SUM(INDIRECT("Q4:Q"&amp;ROW()-1)),""))</f>
        <v/>
      </c>
      <c r="R91" s="7" t="str">
        <f ca="1">IF(AND($A91&lt;&gt;"",$A91&lt;&gt;"TOTAL"),IF(AND([4]PREMIOS_MASTER!$AF89&lt;&gt;"",[4]PREMIOS_MASTER!$AF89&lt;&gt;0),[4]PREMIOS_MASTER!$AF89,""),IF($A91="TOTAL",SUM(INDIRECT("R4:R"&amp;ROW()-1)),""))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IF(AND($A91&lt;&gt;"",$A91&lt;&gt;"TOTAL"),IF(AND([4]PREMIOS_MASTER!$AI89&lt;&gt;"",[4]PREMIOS_MASTER!$AI89&lt;&gt;0),[4]PREMIOS_MASTER!$AI89,""),IF($A91="TOTAL",SUM(INDIRECT("T4:T"&amp;ROW()-1)),""))</f>
        <v/>
      </c>
      <c r="U91" s="7" t="str">
        <f ca="1">IF(AND($A91&lt;&gt;"",$A91&lt;&gt;"TOTAL"),IF(AND([4]PREMIOS_MASTER!$AK89&lt;&gt;"",[4]PREMIOS_MASTER!$AK89&lt;&gt;0),[4]PREMIOS_MASTER!$AK89,""),IF($A91="TOTAL",SUM(INDIRECT("U4:U"&amp;ROW()-1)),""))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IF(AND($A91&lt;&gt;"",$A91&lt;&gt;"TOTAL"),IF(AND([4]PREMIOS_MASTER!$AN89&lt;&gt;"",[4]PREMIOS_MASTER!$AN89&lt;&gt;0),[4]PREMIOS_MASTER!$AN89,""),IF($A91="TOTAL",SUM(INDIRECT("W4:W"&amp;ROW()-1)),""))</f>
        <v/>
      </c>
      <c r="X91" s="7" t="str">
        <f ca="1">IF(AND($A91&lt;&gt;"",$A91&lt;&gt;"TOTAL"),IF(AND([4]PREMIOS_MASTER!$AP89&lt;&gt;"",[4]PREMIOS_MASTER!$AP89&lt;&gt;0),[4]PREMIOS_MASTER!$AP89,""),IF($A91="TOTAL",SUM(INDIRECT("X4:X"&amp;ROW()-1)),""))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IF(AND($A91&lt;&gt;"",$A91&lt;&gt;"TOTAL"),IF(AND([4]PREMIOS_MASTER!$AS89&lt;&gt;"",[4]PREMIOS_MASTER!$AS89&lt;&gt;0),[4]PREMIOS_MASTER!$AS89,""),IF($A91="TOTAL",SUM(INDIRECT("Z4:Z"&amp;ROW()-1)),""))</f>
        <v/>
      </c>
      <c r="AA91" s="7" t="str">
        <f ca="1">IF(AND($A91&lt;&gt;"",$A91&lt;&gt;"TOTAL"),IF(AND([4]PREMIOS_MASTER!$AU89&lt;&gt;"",[4]PREMIOS_MASTER!$AU89&lt;&gt;0),[4]PREMIOS_MASTER!$AU89,""),IF($A91="TOTAL",SUM(INDIRECT("AA4:AA"&amp;ROW()-1)),""))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IF(AND($A91&lt;&gt;"",$A91&lt;&gt;"TOTAL"),IF(AND([4]PREMIOS_MASTER!$AX89&lt;&gt;"",[4]PREMIOS_MASTER!$AX89&lt;&gt;0),[4]PREMIOS_MASTER!$AX89,""),IF($A91="TOTAL",SUM(INDIRECT("AC4:AC"&amp;ROW()-1)),""))</f>
        <v/>
      </c>
      <c r="AD91" s="7" t="str">
        <f ca="1">IF(AND($A91&lt;&gt;"",$A91&lt;&gt;"TOTAL"),IF(AND([4]PREMIOS_MASTER!$AZ89&lt;&gt;"",[4]PREMIOS_MASTER!$AZ89&lt;&gt;0),[4]PREMIOS_MASTER!$AZ89,""),IF($A91="TOTAL",SUM(INDIRECT("AD4:AD"&amp;ROW()-1)),""))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IF(AND($A91&lt;&gt;"",$A91&lt;&gt;"TOTAL"),IF(AND([4]PREMIOS_MASTER!$BC89&lt;&gt;"",[4]PREMIOS_MASTER!$BC89&lt;&gt;0),[4]PREMIOS_MASTER!$BC89,""),IF($A91="TOTAL",SUM(INDIRECT("AF4:AF"&amp;ROW()-1)),""))</f>
        <v/>
      </c>
      <c r="AG91" s="7" t="str">
        <f ca="1">IF(AND($A91&lt;&gt;"",$A91&lt;&gt;"TOTAL"),IF(AND([4]PREMIOS_MASTER!$BE89&lt;&gt;"",[4]PREMIOS_MASTER!$BE89&lt;&gt;0),[4]PREMIOS_MASTER!$BE89,""),IF($A91="TOTAL",SUM(INDIRECT("AG4:AG"&amp;ROW()-1)),""))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IF(AND($A91&lt;&gt;"",$A91&lt;&gt;"TOTAL"),IF(AND([4]PREMIOS_MASTER!$BH89&lt;&gt;"",[4]PREMIOS_MASTER!$BH89&lt;&gt;0),[4]PREMIOS_MASTER!$BH89,""),IF($A91="TOTAL",SUM(INDIRECT("AI4:AI"&amp;ROW()-1)),""))</f>
        <v/>
      </c>
      <c r="AJ91" s="7" t="str">
        <f ca="1">IF(AND($A91&lt;&gt;"",$A91&lt;&gt;"TOTAL"),IF(AND([4]PREMIOS_MASTER!$BJ89&lt;&gt;"",[4]PREMIOS_MASTER!$BJ89&lt;&gt;0),[4]PREMIOS_MASTER!$BJ89,""),IF($A91="TOTAL",SUM(INDIRECT("AJ4:AJ"&amp;ROW()-1)),""))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IF(AND($A91&lt;&gt;"",$A91&lt;&gt;"TOTAL"),IF(AND([4]PREMIOS_MASTER!$BM89&lt;&gt;"",[4]PREMIOS_MASTER!$BM89&lt;&gt;0),[4]PREMIOS_MASTER!$BM89,""),IF($A91="TOTAL",SUM(INDIRECT("AL4:AL"&amp;ROW()-1)),""))</f>
        <v/>
      </c>
      <c r="AM91" s="7" t="str">
        <f ca="1">IF(AND($A91&lt;&gt;"",$A91&lt;&gt;"TOTAL"),IF(AND([4]PREMIOS_MASTER!$BO89&lt;&gt;"",[4]PREMIOS_MASTER!$BO89&lt;&gt;0),[4]PREMIOS_MASTER!$BO89,""),IF($A91="TOTAL",SUM(INDIRECT("AM4:AM"&amp;ROW()-1)),""))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IF(AND($A91&lt;&gt;"",$A91&lt;&gt;"TOTAL"),IF(AND([4]PREMIOS_MASTER!$BR89&lt;&gt;"",[4]PREMIOS_MASTER!$BR89&lt;&gt;0),[4]PREMIOS_MASTER!$BR89,""),IF($A91="TOTAL",SUM(INDIRECT("AO4:AO"&amp;ROW()-1)),""))</f>
        <v/>
      </c>
      <c r="AP91" s="7" t="str">
        <f ca="1">IF(AND($A91&lt;&gt;"",$A91&lt;&gt;"TOTAL"),IF(AND([4]PREMIOS_MASTER!$BT89&lt;&gt;"",[4]PREMIOS_MASTER!$BT89&lt;&gt;0),[4]PREMIOS_MASTER!$BT89,""),IF($A91="TOTAL",SUM(INDIRECT("AP4:AP"&amp;ROW()-1)),""))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IF(AND($A91&lt;&gt;"",$A91&lt;&gt;"TOTAL"),IF(AND([4]PREMIOS_MASTER!$BW89&lt;&gt;"",[4]PREMIOS_MASTER!$BW89&lt;&gt;0),[4]PREMIOS_MASTER!$BW89,""),IF($A91="TOTAL",SUM(INDIRECT("AR4:AR"&amp;ROW()-1)),""))</f>
        <v/>
      </c>
      <c r="AS91" s="7" t="str">
        <f ca="1">IF(AND($A91&lt;&gt;"",$A91&lt;&gt;"TOTAL"),IF(AND([4]PREMIOS_MASTER!$BY89&lt;&gt;"",[4]PREMIOS_MASTER!$BY89&lt;&gt;0),[4]PREMIOS_MASTER!$BY89,""),IF($A91="TOTAL",SUM(INDIRECT("AS4:AS"&amp;ROW()-1)),""))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IF(AND($A91&lt;&gt;"",$A91&lt;&gt;"TOTAL"),IF(AND([4]PREMIOS_MASTER!$CB89&lt;&gt;"",[4]PREMIOS_MASTER!$CB89&lt;&gt;0),[4]PREMIOS_MASTER!$CB89,""),IF($A91="TOTAL",SUM(INDIRECT("AU4:AU"&amp;ROW()-1)),""))</f>
        <v/>
      </c>
      <c r="AV91" s="7" t="str">
        <f ca="1">IF(AND($A91&lt;&gt;"",$A91&lt;&gt;"TOTAL"),IF(AND([4]PREMIOS_MASTER!$CD89&lt;&gt;"",[4]PREMIOS_MASTER!$CD89&lt;&gt;0),[4]PREMIOS_MASTER!$CD89,""),IF($A91="TOTAL",SUM(INDIRECT("AV4:AV"&amp;ROW()-1)),""))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IF(AND($A91&lt;&gt;"",$A91&lt;&gt;"TOTAL"),IF(AND([4]PREMIOS_MASTER!$CG89&lt;&gt;"",[4]PREMIOS_MASTER!$CG89&lt;&gt;0),[4]PREMIOS_MASTER!$CG89,""),IF($A91="TOTAL",SUM(INDIRECT("AX4:AX"&amp;ROW()-1)),""))</f>
        <v/>
      </c>
      <c r="AY91" s="7" t="str">
        <f ca="1">IF(AND($A91&lt;&gt;"",$A91&lt;&gt;"TOTAL"),IF(AND([4]PREMIOS_MASTER!$CI89&lt;&gt;"",[4]PREMIOS_MASTER!$CI89&lt;&gt;0),[4]PREMIOS_MASTER!$CI89,""),IF($A91="TOTAL",SUM(INDIRECT("AY4:AY"&amp;ROW()-1)),""))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IF(AND($A91&lt;&gt;"",$A91&lt;&gt;"TOTAL"),IF(AND([4]PREMIOS_MASTER!$CL89&lt;&gt;"",[4]PREMIOS_MASTER!$CL89&lt;&gt;0),[4]PREMIOS_MASTER!$CL89,""),IF($A91="TOTAL",SUM(INDIRECT("BA4:BA"&amp;ROW()-1)),""))</f>
        <v/>
      </c>
      <c r="BB91" s="7" t="str">
        <f ca="1">IF(AND($A91&lt;&gt;"",$A91&lt;&gt;"TOTAL"),IF(AND([4]PREMIOS_MASTER!$CN89&lt;&gt;"",[4]PREMIOS_MASTER!$CN89&lt;&gt;0),[4]PREMIOS_MASTER!$CN89,""),IF($A91="TOTAL",SUM(INDIRECT("BB4:BB"&amp;ROW()-1)),""))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IF(AND($A91&lt;&gt;"",$A91&lt;&gt;"TOTAL"),IF(AND([4]PREMIOS_MASTER!$CQ89&lt;&gt;"",[4]PREMIOS_MASTER!$CQ89&lt;&gt;0),[4]PREMIOS_MASTER!$CQ89,""),IF($A91="TOTAL",SUM(INDIRECT("BD4:BD"&amp;ROW()-1)),""))</f>
        <v/>
      </c>
      <c r="BE91" s="7" t="str">
        <f ca="1">IF(AND($A91&lt;&gt;"",$A91&lt;&gt;"TOTAL"),IF(AND([4]PREMIOS_MASTER!$CS89&lt;&gt;"",[4]PREMIOS_MASTER!$CS89&lt;&gt;0),[4]PREMIOS_MASTER!$CS89,""),IF($A91="TOTAL",SUM(INDIRECT("BE4:BE"&amp;ROW()-1)),""))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IF([4]PREMIOS_MASTER!$D90&lt;&gt;"",[4]PREMIOS_MASTER!$D90,IF(AND([4]PREMIOS_MASTER!$D90="",[4]PREMIOS_MASTER!$D91="",[4]PREMIOS_MASTER!$D89=""),"","TOTAL"))</f>
        <v/>
      </c>
      <c r="B92" s="7" t="str">
        <f ca="1">IF(AND($A92&lt;&gt;"",$A92&lt;&gt;"TOTAL"),IF(AND([4]PREMIOS_MASTER!$E90&lt;&gt;"",[4]PREMIOS_MASTER!$E90&lt;&gt;0),[4]PREMIOS_MASTER!$E90,""),IF($A92="TOTAL",SUM(INDIRECT("B4:B"&amp;ROW()-1)),""))</f>
        <v/>
      </c>
      <c r="C92" s="7" t="str">
        <f ca="1">IF(AND($A92&lt;&gt;"",$A92&lt;&gt;"TOTAL"),IF(AND([4]PREMIOS_MASTER!$G90&lt;&gt;"",[4]PREMIOS_MASTER!$G90&lt;&gt;0),[4]PREMIOS_MASTER!$G90,""),IF($A92="TOTAL",SUM(INDIRECT("C4:C"&amp;ROW()-1)),""))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IF(AND($A92&lt;&gt;"",$A92&lt;&gt;"TOTAL"),IF(AND([4]PREMIOS_MASTER!$J90&lt;&gt;"",[4]PREMIOS_MASTER!$J90&lt;&gt;0),[4]PREMIOS_MASTER!$J90,""),IF($A92="TOTAL",SUM(INDIRECT("E4:E"&amp;ROW()-1)),""))</f>
        <v/>
      </c>
      <c r="F92" s="7" t="str">
        <f ca="1">IF(AND($A92&lt;&gt;"",$A92&lt;&gt;"TOTAL"),IF(AND([4]PREMIOS_MASTER!$L90&lt;&gt;"",[4]PREMIOS_MASTER!$L90&lt;&gt;0),[4]PREMIOS_MASTER!$L90,""),IF($A92="TOTAL",SUM(INDIRECT("F4:F"&amp;ROW()-1)),""))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IF(AND($A92&lt;&gt;"",$A92&lt;&gt;"TOTAL"),IF(AND([4]PREMIOS_MASTER!$O90&lt;&gt;"",[4]PREMIOS_MASTER!$O90&lt;&gt;0),[4]PREMIOS_MASTER!$O90,""),IF($A92="TOTAL",SUM(INDIRECT("H4:H"&amp;ROW()-1)),""))</f>
        <v/>
      </c>
      <c r="I92" s="7" t="str">
        <f ca="1">IF(AND($A92&lt;&gt;"",$A92&lt;&gt;"TOTAL"),IF(AND([4]PREMIOS_MASTER!$Q90&lt;&gt;"",[4]PREMIOS_MASTER!$Q90&lt;&gt;0),[4]PREMIOS_MASTER!$Q90,""),IF($A92="TOTAL",SUM(INDIRECT("I4:I"&amp;ROW()-1)),""))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IF(AND($A92&lt;&gt;"",$A92&lt;&gt;"TOTAL"),IF(AND([4]PREMIOS_MASTER!$T90&lt;&gt;"",[4]PREMIOS_MASTER!$T90&lt;&gt;0),[4]PREMIOS_MASTER!$T90,""),IF($A92="TOTAL",SUM(INDIRECT("K4:K"&amp;ROW()-1)),""))</f>
        <v/>
      </c>
      <c r="L92" s="7" t="str">
        <f ca="1">IF(AND($A92&lt;&gt;"",$A92&lt;&gt;"TOTAL"),IF(AND([4]PREMIOS_MASTER!$V90&lt;&gt;"",[4]PREMIOS_MASTER!$V90&lt;&gt;0),[4]PREMIOS_MASTER!$V90,""),IF($A92="TOTAL",SUM(INDIRECT("L4:L"&amp;ROW()-1)),""))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IF(AND($A92&lt;&gt;"",$A92&lt;&gt;"TOTAL"),IF(AND([4]PREMIOS_MASTER!$Y90&lt;&gt;"",[4]PREMIOS_MASTER!$Y90&lt;&gt;0),[4]PREMIOS_MASTER!$Y90,""),IF($A92="TOTAL",SUM(INDIRECT("N4:N"&amp;ROW()-1)),""))</f>
        <v/>
      </c>
      <c r="O92" s="7" t="str">
        <f ca="1">IF(AND($A92&lt;&gt;"",$A92&lt;&gt;"TOTAL"),IF(AND([4]PREMIOS_MASTER!$AA90&lt;&gt;"",[4]PREMIOS_MASTER!$AA90&lt;&gt;0),[4]PREMIOS_MASTER!$AA90,""),IF($A92="TOTAL",SUM(INDIRECT("O4:O"&amp;ROW()-1)),""))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IF(AND($A92&lt;&gt;"",$A92&lt;&gt;"TOTAL"),IF(AND([4]PREMIOS_MASTER!$AD90&lt;&gt;"",[4]PREMIOS_MASTER!$AD90&lt;&gt;0),[4]PREMIOS_MASTER!$AD90,""),IF($A92="TOTAL",SUM(INDIRECT("Q4:Q"&amp;ROW()-1)),""))</f>
        <v/>
      </c>
      <c r="R92" s="7" t="str">
        <f ca="1">IF(AND($A92&lt;&gt;"",$A92&lt;&gt;"TOTAL"),IF(AND([4]PREMIOS_MASTER!$AF90&lt;&gt;"",[4]PREMIOS_MASTER!$AF90&lt;&gt;0),[4]PREMIOS_MASTER!$AF90,""),IF($A92="TOTAL",SUM(INDIRECT("R4:R"&amp;ROW()-1)),""))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IF(AND($A92&lt;&gt;"",$A92&lt;&gt;"TOTAL"),IF(AND([4]PREMIOS_MASTER!$AI90&lt;&gt;"",[4]PREMIOS_MASTER!$AI90&lt;&gt;0),[4]PREMIOS_MASTER!$AI90,""),IF($A92="TOTAL",SUM(INDIRECT("T4:T"&amp;ROW()-1)),""))</f>
        <v/>
      </c>
      <c r="U92" s="7" t="str">
        <f ca="1">IF(AND($A92&lt;&gt;"",$A92&lt;&gt;"TOTAL"),IF(AND([4]PREMIOS_MASTER!$AK90&lt;&gt;"",[4]PREMIOS_MASTER!$AK90&lt;&gt;0),[4]PREMIOS_MASTER!$AK90,""),IF($A92="TOTAL",SUM(INDIRECT("U4:U"&amp;ROW()-1)),""))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IF(AND($A92&lt;&gt;"",$A92&lt;&gt;"TOTAL"),IF(AND([4]PREMIOS_MASTER!$AN90&lt;&gt;"",[4]PREMIOS_MASTER!$AN90&lt;&gt;0),[4]PREMIOS_MASTER!$AN90,""),IF($A92="TOTAL",SUM(INDIRECT("W4:W"&amp;ROW()-1)),""))</f>
        <v/>
      </c>
      <c r="X92" s="7" t="str">
        <f ca="1">IF(AND($A92&lt;&gt;"",$A92&lt;&gt;"TOTAL"),IF(AND([4]PREMIOS_MASTER!$AP90&lt;&gt;"",[4]PREMIOS_MASTER!$AP90&lt;&gt;0),[4]PREMIOS_MASTER!$AP90,""),IF($A92="TOTAL",SUM(INDIRECT("X4:X"&amp;ROW()-1)),""))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IF(AND($A92&lt;&gt;"",$A92&lt;&gt;"TOTAL"),IF(AND([4]PREMIOS_MASTER!$AS90&lt;&gt;"",[4]PREMIOS_MASTER!$AS90&lt;&gt;0),[4]PREMIOS_MASTER!$AS90,""),IF($A92="TOTAL",SUM(INDIRECT("Z4:Z"&amp;ROW()-1)),""))</f>
        <v/>
      </c>
      <c r="AA92" s="7" t="str">
        <f ca="1">IF(AND($A92&lt;&gt;"",$A92&lt;&gt;"TOTAL"),IF(AND([4]PREMIOS_MASTER!$AU90&lt;&gt;"",[4]PREMIOS_MASTER!$AU90&lt;&gt;0),[4]PREMIOS_MASTER!$AU90,""),IF($A92="TOTAL",SUM(INDIRECT("AA4:AA"&amp;ROW()-1)),""))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IF(AND($A92&lt;&gt;"",$A92&lt;&gt;"TOTAL"),IF(AND([4]PREMIOS_MASTER!$AX90&lt;&gt;"",[4]PREMIOS_MASTER!$AX90&lt;&gt;0),[4]PREMIOS_MASTER!$AX90,""),IF($A92="TOTAL",SUM(INDIRECT("AC4:AC"&amp;ROW()-1)),""))</f>
        <v/>
      </c>
      <c r="AD92" s="7" t="str">
        <f ca="1">IF(AND($A92&lt;&gt;"",$A92&lt;&gt;"TOTAL"),IF(AND([4]PREMIOS_MASTER!$AZ90&lt;&gt;"",[4]PREMIOS_MASTER!$AZ90&lt;&gt;0),[4]PREMIOS_MASTER!$AZ90,""),IF($A92="TOTAL",SUM(INDIRECT("AD4:AD"&amp;ROW()-1)),""))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IF(AND($A92&lt;&gt;"",$A92&lt;&gt;"TOTAL"),IF(AND([4]PREMIOS_MASTER!$BC90&lt;&gt;"",[4]PREMIOS_MASTER!$BC90&lt;&gt;0),[4]PREMIOS_MASTER!$BC90,""),IF($A92="TOTAL",SUM(INDIRECT("AF4:AF"&amp;ROW()-1)),""))</f>
        <v/>
      </c>
      <c r="AG92" s="7" t="str">
        <f ca="1">IF(AND($A92&lt;&gt;"",$A92&lt;&gt;"TOTAL"),IF(AND([4]PREMIOS_MASTER!$BE90&lt;&gt;"",[4]PREMIOS_MASTER!$BE90&lt;&gt;0),[4]PREMIOS_MASTER!$BE90,""),IF($A92="TOTAL",SUM(INDIRECT("AG4:AG"&amp;ROW()-1)),""))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IF(AND($A92&lt;&gt;"",$A92&lt;&gt;"TOTAL"),IF(AND([4]PREMIOS_MASTER!$BH90&lt;&gt;"",[4]PREMIOS_MASTER!$BH90&lt;&gt;0),[4]PREMIOS_MASTER!$BH90,""),IF($A92="TOTAL",SUM(INDIRECT("AI4:AI"&amp;ROW()-1)),""))</f>
        <v/>
      </c>
      <c r="AJ92" s="7" t="str">
        <f ca="1">IF(AND($A92&lt;&gt;"",$A92&lt;&gt;"TOTAL"),IF(AND([4]PREMIOS_MASTER!$BJ90&lt;&gt;"",[4]PREMIOS_MASTER!$BJ90&lt;&gt;0),[4]PREMIOS_MASTER!$BJ90,""),IF($A92="TOTAL",SUM(INDIRECT("AJ4:AJ"&amp;ROW()-1)),""))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IF(AND($A92&lt;&gt;"",$A92&lt;&gt;"TOTAL"),IF(AND([4]PREMIOS_MASTER!$BM90&lt;&gt;"",[4]PREMIOS_MASTER!$BM90&lt;&gt;0),[4]PREMIOS_MASTER!$BM90,""),IF($A92="TOTAL",SUM(INDIRECT("AL4:AL"&amp;ROW()-1)),""))</f>
        <v/>
      </c>
      <c r="AM92" s="7" t="str">
        <f ca="1">IF(AND($A92&lt;&gt;"",$A92&lt;&gt;"TOTAL"),IF(AND([4]PREMIOS_MASTER!$BO90&lt;&gt;"",[4]PREMIOS_MASTER!$BO90&lt;&gt;0),[4]PREMIOS_MASTER!$BO90,""),IF($A92="TOTAL",SUM(INDIRECT("AM4:AM"&amp;ROW()-1)),""))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IF(AND($A92&lt;&gt;"",$A92&lt;&gt;"TOTAL"),IF(AND([4]PREMIOS_MASTER!$BR90&lt;&gt;"",[4]PREMIOS_MASTER!$BR90&lt;&gt;0),[4]PREMIOS_MASTER!$BR90,""),IF($A92="TOTAL",SUM(INDIRECT("AO4:AO"&amp;ROW()-1)),""))</f>
        <v/>
      </c>
      <c r="AP92" s="7" t="str">
        <f ca="1">IF(AND($A92&lt;&gt;"",$A92&lt;&gt;"TOTAL"),IF(AND([4]PREMIOS_MASTER!$BT90&lt;&gt;"",[4]PREMIOS_MASTER!$BT90&lt;&gt;0),[4]PREMIOS_MASTER!$BT90,""),IF($A92="TOTAL",SUM(INDIRECT("AP4:AP"&amp;ROW()-1)),""))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IF(AND($A92&lt;&gt;"",$A92&lt;&gt;"TOTAL"),IF(AND([4]PREMIOS_MASTER!$BW90&lt;&gt;"",[4]PREMIOS_MASTER!$BW90&lt;&gt;0),[4]PREMIOS_MASTER!$BW90,""),IF($A92="TOTAL",SUM(INDIRECT("AR4:AR"&amp;ROW()-1)),""))</f>
        <v/>
      </c>
      <c r="AS92" s="7" t="str">
        <f ca="1">IF(AND($A92&lt;&gt;"",$A92&lt;&gt;"TOTAL"),IF(AND([4]PREMIOS_MASTER!$BY90&lt;&gt;"",[4]PREMIOS_MASTER!$BY90&lt;&gt;0),[4]PREMIOS_MASTER!$BY90,""),IF($A92="TOTAL",SUM(INDIRECT("AS4:AS"&amp;ROW()-1)),""))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IF(AND($A92&lt;&gt;"",$A92&lt;&gt;"TOTAL"),IF(AND([4]PREMIOS_MASTER!$CB90&lt;&gt;"",[4]PREMIOS_MASTER!$CB90&lt;&gt;0),[4]PREMIOS_MASTER!$CB90,""),IF($A92="TOTAL",SUM(INDIRECT("AU4:AU"&amp;ROW()-1)),""))</f>
        <v/>
      </c>
      <c r="AV92" s="7" t="str">
        <f ca="1">IF(AND($A92&lt;&gt;"",$A92&lt;&gt;"TOTAL"),IF(AND([4]PREMIOS_MASTER!$CD90&lt;&gt;"",[4]PREMIOS_MASTER!$CD90&lt;&gt;0),[4]PREMIOS_MASTER!$CD90,""),IF($A92="TOTAL",SUM(INDIRECT("AV4:AV"&amp;ROW()-1)),""))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IF(AND($A92&lt;&gt;"",$A92&lt;&gt;"TOTAL"),IF(AND([4]PREMIOS_MASTER!$CG90&lt;&gt;"",[4]PREMIOS_MASTER!$CG90&lt;&gt;0),[4]PREMIOS_MASTER!$CG90,""),IF($A92="TOTAL",SUM(INDIRECT("AX4:AX"&amp;ROW()-1)),""))</f>
        <v/>
      </c>
      <c r="AY92" s="7" t="str">
        <f ca="1">IF(AND($A92&lt;&gt;"",$A92&lt;&gt;"TOTAL"),IF(AND([4]PREMIOS_MASTER!$CI90&lt;&gt;"",[4]PREMIOS_MASTER!$CI90&lt;&gt;0),[4]PREMIOS_MASTER!$CI90,""),IF($A92="TOTAL",SUM(INDIRECT("AY4:AY"&amp;ROW()-1)),""))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IF(AND($A92&lt;&gt;"",$A92&lt;&gt;"TOTAL"),IF(AND([4]PREMIOS_MASTER!$CL90&lt;&gt;"",[4]PREMIOS_MASTER!$CL90&lt;&gt;0),[4]PREMIOS_MASTER!$CL90,""),IF($A92="TOTAL",SUM(INDIRECT("BA4:BA"&amp;ROW()-1)),""))</f>
        <v/>
      </c>
      <c r="BB92" s="7" t="str">
        <f ca="1">IF(AND($A92&lt;&gt;"",$A92&lt;&gt;"TOTAL"),IF(AND([4]PREMIOS_MASTER!$CN90&lt;&gt;"",[4]PREMIOS_MASTER!$CN90&lt;&gt;0),[4]PREMIOS_MASTER!$CN90,""),IF($A92="TOTAL",SUM(INDIRECT("BB4:BB"&amp;ROW()-1)),""))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IF(AND($A92&lt;&gt;"",$A92&lt;&gt;"TOTAL"),IF(AND([4]PREMIOS_MASTER!$CQ90&lt;&gt;"",[4]PREMIOS_MASTER!$CQ90&lt;&gt;0),[4]PREMIOS_MASTER!$CQ90,""),IF($A92="TOTAL",SUM(INDIRECT("BD4:BD"&amp;ROW()-1)),""))</f>
        <v/>
      </c>
      <c r="BE92" s="7" t="str">
        <f ca="1">IF(AND($A92&lt;&gt;"",$A92&lt;&gt;"TOTAL"),IF(AND([4]PREMIOS_MASTER!$CS90&lt;&gt;"",[4]PREMIOS_MASTER!$CS90&lt;&gt;0),[4]PREMIOS_MASTER!$CS90,""),IF($A92="TOTAL",SUM(INDIRECT("BE4:BE"&amp;ROW()-1)),""))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IF([4]PREMIOS_MASTER!$D91&lt;&gt;"",[4]PREMIOS_MASTER!$D91,IF(AND([4]PREMIOS_MASTER!$D91="",[4]PREMIOS_MASTER!$D92="",[4]PREMIOS_MASTER!$D90=""),"","TOTAL"))</f>
        <v/>
      </c>
      <c r="B93" s="7" t="str">
        <f ca="1">IF(AND($A93&lt;&gt;"",$A93&lt;&gt;"TOTAL"),IF(AND([4]PREMIOS_MASTER!$E91&lt;&gt;"",[4]PREMIOS_MASTER!$E91&lt;&gt;0),[4]PREMIOS_MASTER!$E91,""),IF($A93="TOTAL",SUM(INDIRECT("B4:B"&amp;ROW()-1)),""))</f>
        <v/>
      </c>
      <c r="C93" s="7" t="str">
        <f ca="1">IF(AND($A93&lt;&gt;"",$A93&lt;&gt;"TOTAL"),IF(AND([4]PREMIOS_MASTER!$G91&lt;&gt;"",[4]PREMIOS_MASTER!$G91&lt;&gt;0),[4]PREMIOS_MASTER!$G91,""),IF($A93="TOTAL",SUM(INDIRECT("C4:C"&amp;ROW()-1)),""))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IF(AND($A93&lt;&gt;"",$A93&lt;&gt;"TOTAL"),IF(AND([4]PREMIOS_MASTER!$J91&lt;&gt;"",[4]PREMIOS_MASTER!$J91&lt;&gt;0),[4]PREMIOS_MASTER!$J91,""),IF($A93="TOTAL",SUM(INDIRECT("E4:E"&amp;ROW()-1)),""))</f>
        <v/>
      </c>
      <c r="F93" s="7" t="str">
        <f ca="1">IF(AND($A93&lt;&gt;"",$A93&lt;&gt;"TOTAL"),IF(AND([4]PREMIOS_MASTER!$L91&lt;&gt;"",[4]PREMIOS_MASTER!$L91&lt;&gt;0),[4]PREMIOS_MASTER!$L91,""),IF($A93="TOTAL",SUM(INDIRECT("F4:F"&amp;ROW()-1)),""))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IF(AND($A93&lt;&gt;"",$A93&lt;&gt;"TOTAL"),IF(AND([4]PREMIOS_MASTER!$O91&lt;&gt;"",[4]PREMIOS_MASTER!$O91&lt;&gt;0),[4]PREMIOS_MASTER!$O91,""),IF($A93="TOTAL",SUM(INDIRECT("H4:H"&amp;ROW()-1)),""))</f>
        <v/>
      </c>
      <c r="I93" s="7" t="str">
        <f ca="1">IF(AND($A93&lt;&gt;"",$A93&lt;&gt;"TOTAL"),IF(AND([4]PREMIOS_MASTER!$Q91&lt;&gt;"",[4]PREMIOS_MASTER!$Q91&lt;&gt;0),[4]PREMIOS_MASTER!$Q91,""),IF($A93="TOTAL",SUM(INDIRECT("I4:I"&amp;ROW()-1)),""))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IF(AND($A93&lt;&gt;"",$A93&lt;&gt;"TOTAL"),IF(AND([4]PREMIOS_MASTER!$T91&lt;&gt;"",[4]PREMIOS_MASTER!$T91&lt;&gt;0),[4]PREMIOS_MASTER!$T91,""),IF($A93="TOTAL",SUM(INDIRECT("K4:K"&amp;ROW()-1)),""))</f>
        <v/>
      </c>
      <c r="L93" s="7" t="str">
        <f ca="1">IF(AND($A93&lt;&gt;"",$A93&lt;&gt;"TOTAL"),IF(AND([4]PREMIOS_MASTER!$V91&lt;&gt;"",[4]PREMIOS_MASTER!$V91&lt;&gt;0),[4]PREMIOS_MASTER!$V91,""),IF($A93="TOTAL",SUM(INDIRECT("L4:L"&amp;ROW()-1)),""))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IF(AND($A93&lt;&gt;"",$A93&lt;&gt;"TOTAL"),IF(AND([4]PREMIOS_MASTER!$Y91&lt;&gt;"",[4]PREMIOS_MASTER!$Y91&lt;&gt;0),[4]PREMIOS_MASTER!$Y91,""),IF($A93="TOTAL",SUM(INDIRECT("N4:N"&amp;ROW()-1)),""))</f>
        <v/>
      </c>
      <c r="O93" s="7" t="str">
        <f ca="1">IF(AND($A93&lt;&gt;"",$A93&lt;&gt;"TOTAL"),IF(AND([4]PREMIOS_MASTER!$AA91&lt;&gt;"",[4]PREMIOS_MASTER!$AA91&lt;&gt;0),[4]PREMIOS_MASTER!$AA91,""),IF($A93="TOTAL",SUM(INDIRECT("O4:O"&amp;ROW()-1)),""))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IF(AND($A93&lt;&gt;"",$A93&lt;&gt;"TOTAL"),IF(AND([4]PREMIOS_MASTER!$AD91&lt;&gt;"",[4]PREMIOS_MASTER!$AD91&lt;&gt;0),[4]PREMIOS_MASTER!$AD91,""),IF($A93="TOTAL",SUM(INDIRECT("Q4:Q"&amp;ROW()-1)),""))</f>
        <v/>
      </c>
      <c r="R93" s="7" t="str">
        <f ca="1">IF(AND($A93&lt;&gt;"",$A93&lt;&gt;"TOTAL"),IF(AND([4]PREMIOS_MASTER!$AF91&lt;&gt;"",[4]PREMIOS_MASTER!$AF91&lt;&gt;0),[4]PREMIOS_MASTER!$AF91,""),IF($A93="TOTAL",SUM(INDIRECT("R4:R"&amp;ROW()-1)),""))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IF(AND($A93&lt;&gt;"",$A93&lt;&gt;"TOTAL"),IF(AND([4]PREMIOS_MASTER!$AI91&lt;&gt;"",[4]PREMIOS_MASTER!$AI91&lt;&gt;0),[4]PREMIOS_MASTER!$AI91,""),IF($A93="TOTAL",SUM(INDIRECT("T4:T"&amp;ROW()-1)),""))</f>
        <v/>
      </c>
      <c r="U93" s="7" t="str">
        <f ca="1">IF(AND($A93&lt;&gt;"",$A93&lt;&gt;"TOTAL"),IF(AND([4]PREMIOS_MASTER!$AK91&lt;&gt;"",[4]PREMIOS_MASTER!$AK91&lt;&gt;0),[4]PREMIOS_MASTER!$AK91,""),IF($A93="TOTAL",SUM(INDIRECT("U4:U"&amp;ROW()-1)),""))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IF(AND($A93&lt;&gt;"",$A93&lt;&gt;"TOTAL"),IF(AND([4]PREMIOS_MASTER!$AN91&lt;&gt;"",[4]PREMIOS_MASTER!$AN91&lt;&gt;0),[4]PREMIOS_MASTER!$AN91,""),IF($A93="TOTAL",SUM(INDIRECT("W4:W"&amp;ROW()-1)),""))</f>
        <v/>
      </c>
      <c r="X93" s="7" t="str">
        <f ca="1">IF(AND($A93&lt;&gt;"",$A93&lt;&gt;"TOTAL"),IF(AND([4]PREMIOS_MASTER!$AP91&lt;&gt;"",[4]PREMIOS_MASTER!$AP91&lt;&gt;0),[4]PREMIOS_MASTER!$AP91,""),IF($A93="TOTAL",SUM(INDIRECT("X4:X"&amp;ROW()-1)),""))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IF(AND($A93&lt;&gt;"",$A93&lt;&gt;"TOTAL"),IF(AND([4]PREMIOS_MASTER!$AS91&lt;&gt;"",[4]PREMIOS_MASTER!$AS91&lt;&gt;0),[4]PREMIOS_MASTER!$AS91,""),IF($A93="TOTAL",SUM(INDIRECT("Z4:Z"&amp;ROW()-1)),""))</f>
        <v/>
      </c>
      <c r="AA93" s="7" t="str">
        <f ca="1">IF(AND($A93&lt;&gt;"",$A93&lt;&gt;"TOTAL"),IF(AND([4]PREMIOS_MASTER!$AU91&lt;&gt;"",[4]PREMIOS_MASTER!$AU91&lt;&gt;0),[4]PREMIOS_MASTER!$AU91,""),IF($A93="TOTAL",SUM(INDIRECT("AA4:AA"&amp;ROW()-1)),""))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IF(AND($A93&lt;&gt;"",$A93&lt;&gt;"TOTAL"),IF(AND([4]PREMIOS_MASTER!$AX91&lt;&gt;"",[4]PREMIOS_MASTER!$AX91&lt;&gt;0),[4]PREMIOS_MASTER!$AX91,""),IF($A93="TOTAL",SUM(INDIRECT("AC4:AC"&amp;ROW()-1)),""))</f>
        <v/>
      </c>
      <c r="AD93" s="7" t="str">
        <f ca="1">IF(AND($A93&lt;&gt;"",$A93&lt;&gt;"TOTAL"),IF(AND([4]PREMIOS_MASTER!$AZ91&lt;&gt;"",[4]PREMIOS_MASTER!$AZ91&lt;&gt;0),[4]PREMIOS_MASTER!$AZ91,""),IF($A93="TOTAL",SUM(INDIRECT("AD4:AD"&amp;ROW()-1)),""))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IF(AND($A93&lt;&gt;"",$A93&lt;&gt;"TOTAL"),IF(AND([4]PREMIOS_MASTER!$BC91&lt;&gt;"",[4]PREMIOS_MASTER!$BC91&lt;&gt;0),[4]PREMIOS_MASTER!$BC91,""),IF($A93="TOTAL",SUM(INDIRECT("AF4:AF"&amp;ROW()-1)),""))</f>
        <v/>
      </c>
      <c r="AG93" s="7" t="str">
        <f ca="1">IF(AND($A93&lt;&gt;"",$A93&lt;&gt;"TOTAL"),IF(AND([4]PREMIOS_MASTER!$BE91&lt;&gt;"",[4]PREMIOS_MASTER!$BE91&lt;&gt;0),[4]PREMIOS_MASTER!$BE91,""),IF($A93="TOTAL",SUM(INDIRECT("AG4:AG"&amp;ROW()-1)),""))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IF(AND($A93&lt;&gt;"",$A93&lt;&gt;"TOTAL"),IF(AND([4]PREMIOS_MASTER!$BH91&lt;&gt;"",[4]PREMIOS_MASTER!$BH91&lt;&gt;0),[4]PREMIOS_MASTER!$BH91,""),IF($A93="TOTAL",SUM(INDIRECT("AI4:AI"&amp;ROW()-1)),""))</f>
        <v/>
      </c>
      <c r="AJ93" s="7" t="str">
        <f ca="1">IF(AND($A93&lt;&gt;"",$A93&lt;&gt;"TOTAL"),IF(AND([4]PREMIOS_MASTER!$BJ91&lt;&gt;"",[4]PREMIOS_MASTER!$BJ91&lt;&gt;0),[4]PREMIOS_MASTER!$BJ91,""),IF($A93="TOTAL",SUM(INDIRECT("AJ4:AJ"&amp;ROW()-1)),""))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IF(AND($A93&lt;&gt;"",$A93&lt;&gt;"TOTAL"),IF(AND([4]PREMIOS_MASTER!$BM91&lt;&gt;"",[4]PREMIOS_MASTER!$BM91&lt;&gt;0),[4]PREMIOS_MASTER!$BM91,""),IF($A93="TOTAL",SUM(INDIRECT("AL4:AL"&amp;ROW()-1)),""))</f>
        <v/>
      </c>
      <c r="AM93" s="7" t="str">
        <f ca="1">IF(AND($A93&lt;&gt;"",$A93&lt;&gt;"TOTAL"),IF(AND([4]PREMIOS_MASTER!$BO91&lt;&gt;"",[4]PREMIOS_MASTER!$BO91&lt;&gt;0),[4]PREMIOS_MASTER!$BO91,""),IF($A93="TOTAL",SUM(INDIRECT("AM4:AM"&amp;ROW()-1)),""))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IF(AND($A93&lt;&gt;"",$A93&lt;&gt;"TOTAL"),IF(AND([4]PREMIOS_MASTER!$BR91&lt;&gt;"",[4]PREMIOS_MASTER!$BR91&lt;&gt;0),[4]PREMIOS_MASTER!$BR91,""),IF($A93="TOTAL",SUM(INDIRECT("AO4:AO"&amp;ROW()-1)),""))</f>
        <v/>
      </c>
      <c r="AP93" s="7" t="str">
        <f ca="1">IF(AND($A93&lt;&gt;"",$A93&lt;&gt;"TOTAL"),IF(AND([4]PREMIOS_MASTER!$BT91&lt;&gt;"",[4]PREMIOS_MASTER!$BT91&lt;&gt;0),[4]PREMIOS_MASTER!$BT91,""),IF($A93="TOTAL",SUM(INDIRECT("AP4:AP"&amp;ROW()-1)),""))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IF(AND($A93&lt;&gt;"",$A93&lt;&gt;"TOTAL"),IF(AND([4]PREMIOS_MASTER!$BW91&lt;&gt;"",[4]PREMIOS_MASTER!$BW91&lt;&gt;0),[4]PREMIOS_MASTER!$BW91,""),IF($A93="TOTAL",SUM(INDIRECT("AR4:AR"&amp;ROW()-1)),""))</f>
        <v/>
      </c>
      <c r="AS93" s="7" t="str">
        <f ca="1">IF(AND($A93&lt;&gt;"",$A93&lt;&gt;"TOTAL"),IF(AND([4]PREMIOS_MASTER!$BY91&lt;&gt;"",[4]PREMIOS_MASTER!$BY91&lt;&gt;0),[4]PREMIOS_MASTER!$BY91,""),IF($A93="TOTAL",SUM(INDIRECT("AS4:AS"&amp;ROW()-1)),""))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IF(AND($A93&lt;&gt;"",$A93&lt;&gt;"TOTAL"),IF(AND([4]PREMIOS_MASTER!$CB91&lt;&gt;"",[4]PREMIOS_MASTER!$CB91&lt;&gt;0),[4]PREMIOS_MASTER!$CB91,""),IF($A93="TOTAL",SUM(INDIRECT("AU4:AU"&amp;ROW()-1)),""))</f>
        <v/>
      </c>
      <c r="AV93" s="7" t="str">
        <f ca="1">IF(AND($A93&lt;&gt;"",$A93&lt;&gt;"TOTAL"),IF(AND([4]PREMIOS_MASTER!$CD91&lt;&gt;"",[4]PREMIOS_MASTER!$CD91&lt;&gt;0),[4]PREMIOS_MASTER!$CD91,""),IF($A93="TOTAL",SUM(INDIRECT("AV4:AV"&amp;ROW()-1)),""))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IF(AND($A93&lt;&gt;"",$A93&lt;&gt;"TOTAL"),IF(AND([4]PREMIOS_MASTER!$CG91&lt;&gt;"",[4]PREMIOS_MASTER!$CG91&lt;&gt;0),[4]PREMIOS_MASTER!$CG91,""),IF($A93="TOTAL",SUM(INDIRECT("AX4:AX"&amp;ROW()-1)),""))</f>
        <v/>
      </c>
      <c r="AY93" s="7" t="str">
        <f ca="1">IF(AND($A93&lt;&gt;"",$A93&lt;&gt;"TOTAL"),IF(AND([4]PREMIOS_MASTER!$CI91&lt;&gt;"",[4]PREMIOS_MASTER!$CI91&lt;&gt;0),[4]PREMIOS_MASTER!$CI91,""),IF($A93="TOTAL",SUM(INDIRECT("AY4:AY"&amp;ROW()-1)),""))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IF(AND($A93&lt;&gt;"",$A93&lt;&gt;"TOTAL"),IF(AND([4]PREMIOS_MASTER!$CL91&lt;&gt;"",[4]PREMIOS_MASTER!$CL91&lt;&gt;0),[4]PREMIOS_MASTER!$CL91,""),IF($A93="TOTAL",SUM(INDIRECT("BA4:BA"&amp;ROW()-1)),""))</f>
        <v/>
      </c>
      <c r="BB93" s="7" t="str">
        <f ca="1">IF(AND($A93&lt;&gt;"",$A93&lt;&gt;"TOTAL"),IF(AND([4]PREMIOS_MASTER!$CN91&lt;&gt;"",[4]PREMIOS_MASTER!$CN91&lt;&gt;0),[4]PREMIOS_MASTER!$CN91,""),IF($A93="TOTAL",SUM(INDIRECT("BB4:BB"&amp;ROW()-1)),""))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IF(AND($A93&lt;&gt;"",$A93&lt;&gt;"TOTAL"),IF(AND([4]PREMIOS_MASTER!$CQ91&lt;&gt;"",[4]PREMIOS_MASTER!$CQ91&lt;&gt;0),[4]PREMIOS_MASTER!$CQ91,""),IF($A93="TOTAL",SUM(INDIRECT("BD4:BD"&amp;ROW()-1)),""))</f>
        <v/>
      </c>
      <c r="BE93" s="7" t="str">
        <f ca="1">IF(AND($A93&lt;&gt;"",$A93&lt;&gt;"TOTAL"),IF(AND([4]PREMIOS_MASTER!$CS91&lt;&gt;"",[4]PREMIOS_MASTER!$CS91&lt;&gt;0),[4]PREMIOS_MASTER!$CS91,""),IF($A93="TOTAL",SUM(INDIRECT("BE4:BE"&amp;ROW()-1)),""))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IF([4]PREMIOS_MASTER!$D92&lt;&gt;"",[4]PREMIOS_MASTER!$D92,IF(AND([4]PREMIOS_MASTER!$D92="",[4]PREMIOS_MASTER!$D93="",[4]PREMIOS_MASTER!$D91=""),"","TOTAL"))</f>
        <v/>
      </c>
      <c r="B94" s="7" t="str">
        <f ca="1">IF(AND($A94&lt;&gt;"",$A94&lt;&gt;"TOTAL"),IF(AND([4]PREMIOS_MASTER!$E92&lt;&gt;"",[4]PREMIOS_MASTER!$E92&lt;&gt;0),[4]PREMIOS_MASTER!$E92,""),IF($A94="TOTAL",SUM(INDIRECT("B4:B"&amp;ROW()-1)),""))</f>
        <v/>
      </c>
      <c r="C94" s="7" t="str">
        <f ca="1">IF(AND($A94&lt;&gt;"",$A94&lt;&gt;"TOTAL"),IF(AND([4]PREMIOS_MASTER!$G92&lt;&gt;"",[4]PREMIOS_MASTER!$G92&lt;&gt;0),[4]PREMIOS_MASTER!$G92,""),IF($A94="TOTAL",SUM(INDIRECT("C4:C"&amp;ROW()-1)),""))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IF(AND($A94&lt;&gt;"",$A94&lt;&gt;"TOTAL"),IF(AND([4]PREMIOS_MASTER!$J92&lt;&gt;"",[4]PREMIOS_MASTER!$J92&lt;&gt;0),[4]PREMIOS_MASTER!$J92,""),IF($A94="TOTAL",SUM(INDIRECT("E4:E"&amp;ROW()-1)),""))</f>
        <v/>
      </c>
      <c r="F94" s="7" t="str">
        <f ca="1">IF(AND($A94&lt;&gt;"",$A94&lt;&gt;"TOTAL"),IF(AND([4]PREMIOS_MASTER!$L92&lt;&gt;"",[4]PREMIOS_MASTER!$L92&lt;&gt;0),[4]PREMIOS_MASTER!$L92,""),IF($A94="TOTAL",SUM(INDIRECT("F4:F"&amp;ROW()-1)),""))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IF(AND($A94&lt;&gt;"",$A94&lt;&gt;"TOTAL"),IF(AND([4]PREMIOS_MASTER!$O92&lt;&gt;"",[4]PREMIOS_MASTER!$O92&lt;&gt;0),[4]PREMIOS_MASTER!$O92,""),IF($A94="TOTAL",SUM(INDIRECT("H4:H"&amp;ROW()-1)),""))</f>
        <v/>
      </c>
      <c r="I94" s="7" t="str">
        <f ca="1">IF(AND($A94&lt;&gt;"",$A94&lt;&gt;"TOTAL"),IF(AND([4]PREMIOS_MASTER!$Q92&lt;&gt;"",[4]PREMIOS_MASTER!$Q92&lt;&gt;0),[4]PREMIOS_MASTER!$Q92,""),IF($A94="TOTAL",SUM(INDIRECT("I4:I"&amp;ROW()-1)),""))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IF(AND($A94&lt;&gt;"",$A94&lt;&gt;"TOTAL"),IF(AND([4]PREMIOS_MASTER!$T92&lt;&gt;"",[4]PREMIOS_MASTER!$T92&lt;&gt;0),[4]PREMIOS_MASTER!$T92,""),IF($A94="TOTAL",SUM(INDIRECT("K4:K"&amp;ROW()-1)),""))</f>
        <v/>
      </c>
      <c r="L94" s="7" t="str">
        <f ca="1">IF(AND($A94&lt;&gt;"",$A94&lt;&gt;"TOTAL"),IF(AND([4]PREMIOS_MASTER!$V92&lt;&gt;"",[4]PREMIOS_MASTER!$V92&lt;&gt;0),[4]PREMIOS_MASTER!$V92,""),IF($A94="TOTAL",SUM(INDIRECT("L4:L"&amp;ROW()-1)),""))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IF(AND($A94&lt;&gt;"",$A94&lt;&gt;"TOTAL"),IF(AND([4]PREMIOS_MASTER!$Y92&lt;&gt;"",[4]PREMIOS_MASTER!$Y92&lt;&gt;0),[4]PREMIOS_MASTER!$Y92,""),IF($A94="TOTAL",SUM(INDIRECT("N4:N"&amp;ROW()-1)),""))</f>
        <v/>
      </c>
      <c r="O94" s="7" t="str">
        <f ca="1">IF(AND($A94&lt;&gt;"",$A94&lt;&gt;"TOTAL"),IF(AND([4]PREMIOS_MASTER!$AA92&lt;&gt;"",[4]PREMIOS_MASTER!$AA92&lt;&gt;0),[4]PREMIOS_MASTER!$AA92,""),IF($A94="TOTAL",SUM(INDIRECT("O4:O"&amp;ROW()-1)),""))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IF(AND($A94&lt;&gt;"",$A94&lt;&gt;"TOTAL"),IF(AND([4]PREMIOS_MASTER!$AD92&lt;&gt;"",[4]PREMIOS_MASTER!$AD92&lt;&gt;0),[4]PREMIOS_MASTER!$AD92,""),IF($A94="TOTAL",SUM(INDIRECT("Q4:Q"&amp;ROW()-1)),""))</f>
        <v/>
      </c>
      <c r="R94" s="7" t="str">
        <f ca="1">IF(AND($A94&lt;&gt;"",$A94&lt;&gt;"TOTAL"),IF(AND([4]PREMIOS_MASTER!$AF92&lt;&gt;"",[4]PREMIOS_MASTER!$AF92&lt;&gt;0),[4]PREMIOS_MASTER!$AF92,""),IF($A94="TOTAL",SUM(INDIRECT("R4:R"&amp;ROW()-1)),""))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IF(AND($A94&lt;&gt;"",$A94&lt;&gt;"TOTAL"),IF(AND([4]PREMIOS_MASTER!$AI92&lt;&gt;"",[4]PREMIOS_MASTER!$AI92&lt;&gt;0),[4]PREMIOS_MASTER!$AI92,""),IF($A94="TOTAL",SUM(INDIRECT("T4:T"&amp;ROW()-1)),""))</f>
        <v/>
      </c>
      <c r="U94" s="7" t="str">
        <f ca="1">IF(AND($A94&lt;&gt;"",$A94&lt;&gt;"TOTAL"),IF(AND([4]PREMIOS_MASTER!$AK92&lt;&gt;"",[4]PREMIOS_MASTER!$AK92&lt;&gt;0),[4]PREMIOS_MASTER!$AK92,""),IF($A94="TOTAL",SUM(INDIRECT("U4:U"&amp;ROW()-1)),""))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IF(AND($A94&lt;&gt;"",$A94&lt;&gt;"TOTAL"),IF(AND([4]PREMIOS_MASTER!$AN92&lt;&gt;"",[4]PREMIOS_MASTER!$AN92&lt;&gt;0),[4]PREMIOS_MASTER!$AN92,""),IF($A94="TOTAL",SUM(INDIRECT("W4:W"&amp;ROW()-1)),""))</f>
        <v/>
      </c>
      <c r="X94" s="7" t="str">
        <f ca="1">IF(AND($A94&lt;&gt;"",$A94&lt;&gt;"TOTAL"),IF(AND([4]PREMIOS_MASTER!$AP92&lt;&gt;"",[4]PREMIOS_MASTER!$AP92&lt;&gt;0),[4]PREMIOS_MASTER!$AP92,""),IF($A94="TOTAL",SUM(INDIRECT("X4:X"&amp;ROW()-1)),""))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IF(AND($A94&lt;&gt;"",$A94&lt;&gt;"TOTAL"),IF(AND([4]PREMIOS_MASTER!$AS92&lt;&gt;"",[4]PREMIOS_MASTER!$AS92&lt;&gt;0),[4]PREMIOS_MASTER!$AS92,""),IF($A94="TOTAL",SUM(INDIRECT("Z4:Z"&amp;ROW()-1)),""))</f>
        <v/>
      </c>
      <c r="AA94" s="7" t="str">
        <f ca="1">IF(AND($A94&lt;&gt;"",$A94&lt;&gt;"TOTAL"),IF(AND([4]PREMIOS_MASTER!$AU92&lt;&gt;"",[4]PREMIOS_MASTER!$AU92&lt;&gt;0),[4]PREMIOS_MASTER!$AU92,""),IF($A94="TOTAL",SUM(INDIRECT("AA4:AA"&amp;ROW()-1)),""))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IF(AND($A94&lt;&gt;"",$A94&lt;&gt;"TOTAL"),IF(AND([4]PREMIOS_MASTER!$AX92&lt;&gt;"",[4]PREMIOS_MASTER!$AX92&lt;&gt;0),[4]PREMIOS_MASTER!$AX92,""),IF($A94="TOTAL",SUM(INDIRECT("AC4:AC"&amp;ROW()-1)),""))</f>
        <v/>
      </c>
      <c r="AD94" s="7" t="str">
        <f ca="1">IF(AND($A94&lt;&gt;"",$A94&lt;&gt;"TOTAL"),IF(AND([4]PREMIOS_MASTER!$AZ92&lt;&gt;"",[4]PREMIOS_MASTER!$AZ92&lt;&gt;0),[4]PREMIOS_MASTER!$AZ92,""),IF($A94="TOTAL",SUM(INDIRECT("AD4:AD"&amp;ROW()-1)),""))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IF(AND($A94&lt;&gt;"",$A94&lt;&gt;"TOTAL"),IF(AND([4]PREMIOS_MASTER!$BC92&lt;&gt;"",[4]PREMIOS_MASTER!$BC92&lt;&gt;0),[4]PREMIOS_MASTER!$BC92,""),IF($A94="TOTAL",SUM(INDIRECT("AF4:AF"&amp;ROW()-1)),""))</f>
        <v/>
      </c>
      <c r="AG94" s="7" t="str">
        <f ca="1">IF(AND($A94&lt;&gt;"",$A94&lt;&gt;"TOTAL"),IF(AND([4]PREMIOS_MASTER!$BE92&lt;&gt;"",[4]PREMIOS_MASTER!$BE92&lt;&gt;0),[4]PREMIOS_MASTER!$BE92,""),IF($A94="TOTAL",SUM(INDIRECT("AG4:AG"&amp;ROW()-1)),""))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IF(AND($A94&lt;&gt;"",$A94&lt;&gt;"TOTAL"),IF(AND([4]PREMIOS_MASTER!$BH92&lt;&gt;"",[4]PREMIOS_MASTER!$BH92&lt;&gt;0),[4]PREMIOS_MASTER!$BH92,""),IF($A94="TOTAL",SUM(INDIRECT("AI4:AI"&amp;ROW()-1)),""))</f>
        <v/>
      </c>
      <c r="AJ94" s="7" t="str">
        <f ca="1">IF(AND($A94&lt;&gt;"",$A94&lt;&gt;"TOTAL"),IF(AND([4]PREMIOS_MASTER!$BJ92&lt;&gt;"",[4]PREMIOS_MASTER!$BJ92&lt;&gt;0),[4]PREMIOS_MASTER!$BJ92,""),IF($A94="TOTAL",SUM(INDIRECT("AJ4:AJ"&amp;ROW()-1)),""))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IF(AND($A94&lt;&gt;"",$A94&lt;&gt;"TOTAL"),IF(AND([4]PREMIOS_MASTER!$BM92&lt;&gt;"",[4]PREMIOS_MASTER!$BM92&lt;&gt;0),[4]PREMIOS_MASTER!$BM92,""),IF($A94="TOTAL",SUM(INDIRECT("AL4:AL"&amp;ROW()-1)),""))</f>
        <v/>
      </c>
      <c r="AM94" s="7" t="str">
        <f ca="1">IF(AND($A94&lt;&gt;"",$A94&lt;&gt;"TOTAL"),IF(AND([4]PREMIOS_MASTER!$BO92&lt;&gt;"",[4]PREMIOS_MASTER!$BO92&lt;&gt;0),[4]PREMIOS_MASTER!$BO92,""),IF($A94="TOTAL",SUM(INDIRECT("AM4:AM"&amp;ROW()-1)),""))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IF(AND($A94&lt;&gt;"",$A94&lt;&gt;"TOTAL"),IF(AND([4]PREMIOS_MASTER!$BR92&lt;&gt;"",[4]PREMIOS_MASTER!$BR92&lt;&gt;0),[4]PREMIOS_MASTER!$BR92,""),IF($A94="TOTAL",SUM(INDIRECT("AO4:AO"&amp;ROW()-1)),""))</f>
        <v/>
      </c>
      <c r="AP94" s="7" t="str">
        <f ca="1">IF(AND($A94&lt;&gt;"",$A94&lt;&gt;"TOTAL"),IF(AND([4]PREMIOS_MASTER!$BT92&lt;&gt;"",[4]PREMIOS_MASTER!$BT92&lt;&gt;0),[4]PREMIOS_MASTER!$BT92,""),IF($A94="TOTAL",SUM(INDIRECT("AP4:AP"&amp;ROW()-1)),""))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IF(AND($A94&lt;&gt;"",$A94&lt;&gt;"TOTAL"),IF(AND([4]PREMIOS_MASTER!$BW92&lt;&gt;"",[4]PREMIOS_MASTER!$BW92&lt;&gt;0),[4]PREMIOS_MASTER!$BW92,""),IF($A94="TOTAL",SUM(INDIRECT("AR4:AR"&amp;ROW()-1)),""))</f>
        <v/>
      </c>
      <c r="AS94" s="7" t="str">
        <f ca="1">IF(AND($A94&lt;&gt;"",$A94&lt;&gt;"TOTAL"),IF(AND([4]PREMIOS_MASTER!$BY92&lt;&gt;"",[4]PREMIOS_MASTER!$BY92&lt;&gt;0),[4]PREMIOS_MASTER!$BY92,""),IF($A94="TOTAL",SUM(INDIRECT("AS4:AS"&amp;ROW()-1)),""))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IF(AND($A94&lt;&gt;"",$A94&lt;&gt;"TOTAL"),IF(AND([4]PREMIOS_MASTER!$CB92&lt;&gt;"",[4]PREMIOS_MASTER!$CB92&lt;&gt;0),[4]PREMIOS_MASTER!$CB92,""),IF($A94="TOTAL",SUM(INDIRECT("AU4:AU"&amp;ROW()-1)),""))</f>
        <v/>
      </c>
      <c r="AV94" s="7" t="str">
        <f ca="1">IF(AND($A94&lt;&gt;"",$A94&lt;&gt;"TOTAL"),IF(AND([4]PREMIOS_MASTER!$CD92&lt;&gt;"",[4]PREMIOS_MASTER!$CD92&lt;&gt;0),[4]PREMIOS_MASTER!$CD92,""),IF($A94="TOTAL",SUM(INDIRECT("AV4:AV"&amp;ROW()-1)),""))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IF(AND($A94&lt;&gt;"",$A94&lt;&gt;"TOTAL"),IF(AND([4]PREMIOS_MASTER!$CG92&lt;&gt;"",[4]PREMIOS_MASTER!$CG92&lt;&gt;0),[4]PREMIOS_MASTER!$CG92,""),IF($A94="TOTAL",SUM(INDIRECT("AX4:AX"&amp;ROW()-1)),""))</f>
        <v/>
      </c>
      <c r="AY94" s="7" t="str">
        <f ca="1">IF(AND($A94&lt;&gt;"",$A94&lt;&gt;"TOTAL"),IF(AND([4]PREMIOS_MASTER!$CI92&lt;&gt;"",[4]PREMIOS_MASTER!$CI92&lt;&gt;0),[4]PREMIOS_MASTER!$CI92,""),IF($A94="TOTAL",SUM(INDIRECT("AY4:AY"&amp;ROW()-1)),""))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IF(AND($A94&lt;&gt;"",$A94&lt;&gt;"TOTAL"),IF(AND([4]PREMIOS_MASTER!$CL92&lt;&gt;"",[4]PREMIOS_MASTER!$CL92&lt;&gt;0),[4]PREMIOS_MASTER!$CL92,""),IF($A94="TOTAL",SUM(INDIRECT("BA4:BA"&amp;ROW()-1)),""))</f>
        <v/>
      </c>
      <c r="BB94" s="7" t="str">
        <f ca="1">IF(AND($A94&lt;&gt;"",$A94&lt;&gt;"TOTAL"),IF(AND([4]PREMIOS_MASTER!$CN92&lt;&gt;"",[4]PREMIOS_MASTER!$CN92&lt;&gt;0),[4]PREMIOS_MASTER!$CN92,""),IF($A94="TOTAL",SUM(INDIRECT("BB4:BB"&amp;ROW()-1)),""))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IF(AND($A94&lt;&gt;"",$A94&lt;&gt;"TOTAL"),IF(AND([4]PREMIOS_MASTER!$CQ92&lt;&gt;"",[4]PREMIOS_MASTER!$CQ92&lt;&gt;0),[4]PREMIOS_MASTER!$CQ92,""),IF($A94="TOTAL",SUM(INDIRECT("BD4:BD"&amp;ROW()-1)),""))</f>
        <v/>
      </c>
      <c r="BE94" s="7" t="str">
        <f ca="1">IF(AND($A94&lt;&gt;"",$A94&lt;&gt;"TOTAL"),IF(AND([4]PREMIOS_MASTER!$CS92&lt;&gt;"",[4]PREMIOS_MASTER!$CS92&lt;&gt;0),[4]PREMIOS_MASTER!$CS92,""),IF($A94="TOTAL",SUM(INDIRECT("BE4:BE"&amp;ROW()-1)),""))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IF([4]PREMIOS_MASTER!$D93&lt;&gt;"",[4]PREMIOS_MASTER!$D93,IF(AND([4]PREMIOS_MASTER!$D93="",[4]PREMIOS_MASTER!$D94="",[4]PREMIOS_MASTER!$D92=""),"","TOTAL"))</f>
        <v/>
      </c>
      <c r="B95" s="7" t="str">
        <f ca="1">IF(AND($A95&lt;&gt;"",$A95&lt;&gt;"TOTAL"),IF(AND([4]PREMIOS_MASTER!$E93&lt;&gt;"",[4]PREMIOS_MASTER!$E93&lt;&gt;0),[4]PREMIOS_MASTER!$E93,""),IF($A95="TOTAL",SUM(INDIRECT("B4:B"&amp;ROW()-1)),""))</f>
        <v/>
      </c>
      <c r="C95" s="7" t="str">
        <f ca="1">IF(AND($A95&lt;&gt;"",$A95&lt;&gt;"TOTAL"),IF(AND([4]PREMIOS_MASTER!$G93&lt;&gt;"",[4]PREMIOS_MASTER!$G93&lt;&gt;0),[4]PREMIOS_MASTER!$G93,""),IF($A95="TOTAL",SUM(INDIRECT("C4:C"&amp;ROW()-1)),""))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IF(AND($A95&lt;&gt;"",$A95&lt;&gt;"TOTAL"),IF(AND([4]PREMIOS_MASTER!$J93&lt;&gt;"",[4]PREMIOS_MASTER!$J93&lt;&gt;0),[4]PREMIOS_MASTER!$J93,""),IF($A95="TOTAL",SUM(INDIRECT("E4:E"&amp;ROW()-1)),""))</f>
        <v/>
      </c>
      <c r="F95" s="7" t="str">
        <f ca="1">IF(AND($A95&lt;&gt;"",$A95&lt;&gt;"TOTAL"),IF(AND([4]PREMIOS_MASTER!$L93&lt;&gt;"",[4]PREMIOS_MASTER!$L93&lt;&gt;0),[4]PREMIOS_MASTER!$L93,""),IF($A95="TOTAL",SUM(INDIRECT("F4:F"&amp;ROW()-1)),""))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IF(AND($A95&lt;&gt;"",$A95&lt;&gt;"TOTAL"),IF(AND([4]PREMIOS_MASTER!$O93&lt;&gt;"",[4]PREMIOS_MASTER!$O93&lt;&gt;0),[4]PREMIOS_MASTER!$O93,""),IF($A95="TOTAL",SUM(INDIRECT("H4:H"&amp;ROW()-1)),""))</f>
        <v/>
      </c>
      <c r="I95" s="7" t="str">
        <f ca="1">IF(AND($A95&lt;&gt;"",$A95&lt;&gt;"TOTAL"),IF(AND([4]PREMIOS_MASTER!$Q93&lt;&gt;"",[4]PREMIOS_MASTER!$Q93&lt;&gt;0),[4]PREMIOS_MASTER!$Q93,""),IF($A95="TOTAL",SUM(INDIRECT("I4:I"&amp;ROW()-1)),""))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IF(AND($A95&lt;&gt;"",$A95&lt;&gt;"TOTAL"),IF(AND([4]PREMIOS_MASTER!$T93&lt;&gt;"",[4]PREMIOS_MASTER!$T93&lt;&gt;0),[4]PREMIOS_MASTER!$T93,""),IF($A95="TOTAL",SUM(INDIRECT("K4:K"&amp;ROW()-1)),""))</f>
        <v/>
      </c>
      <c r="L95" s="7" t="str">
        <f ca="1">IF(AND($A95&lt;&gt;"",$A95&lt;&gt;"TOTAL"),IF(AND([4]PREMIOS_MASTER!$V93&lt;&gt;"",[4]PREMIOS_MASTER!$V93&lt;&gt;0),[4]PREMIOS_MASTER!$V93,""),IF($A95="TOTAL",SUM(INDIRECT("L4:L"&amp;ROW()-1)),""))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IF(AND($A95&lt;&gt;"",$A95&lt;&gt;"TOTAL"),IF(AND([4]PREMIOS_MASTER!$Y93&lt;&gt;"",[4]PREMIOS_MASTER!$Y93&lt;&gt;0),[4]PREMIOS_MASTER!$Y93,""),IF($A95="TOTAL",SUM(INDIRECT("N4:N"&amp;ROW()-1)),""))</f>
        <v/>
      </c>
      <c r="O95" s="7" t="str">
        <f ca="1">IF(AND($A95&lt;&gt;"",$A95&lt;&gt;"TOTAL"),IF(AND([4]PREMIOS_MASTER!$AA93&lt;&gt;"",[4]PREMIOS_MASTER!$AA93&lt;&gt;0),[4]PREMIOS_MASTER!$AA93,""),IF($A95="TOTAL",SUM(INDIRECT("O4:O"&amp;ROW()-1)),""))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IF(AND($A95&lt;&gt;"",$A95&lt;&gt;"TOTAL"),IF(AND([4]PREMIOS_MASTER!$AD93&lt;&gt;"",[4]PREMIOS_MASTER!$AD93&lt;&gt;0),[4]PREMIOS_MASTER!$AD93,""),IF($A95="TOTAL",SUM(INDIRECT("Q4:Q"&amp;ROW()-1)),""))</f>
        <v/>
      </c>
      <c r="R95" s="7" t="str">
        <f ca="1">IF(AND($A95&lt;&gt;"",$A95&lt;&gt;"TOTAL"),IF(AND([4]PREMIOS_MASTER!$AF93&lt;&gt;"",[4]PREMIOS_MASTER!$AF93&lt;&gt;0),[4]PREMIOS_MASTER!$AF93,""),IF($A95="TOTAL",SUM(INDIRECT("R4:R"&amp;ROW()-1)),""))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IF(AND($A95&lt;&gt;"",$A95&lt;&gt;"TOTAL"),IF(AND([4]PREMIOS_MASTER!$AI93&lt;&gt;"",[4]PREMIOS_MASTER!$AI93&lt;&gt;0),[4]PREMIOS_MASTER!$AI93,""),IF($A95="TOTAL",SUM(INDIRECT("T4:T"&amp;ROW()-1)),""))</f>
        <v/>
      </c>
      <c r="U95" s="7" t="str">
        <f ca="1">IF(AND($A95&lt;&gt;"",$A95&lt;&gt;"TOTAL"),IF(AND([4]PREMIOS_MASTER!$AK93&lt;&gt;"",[4]PREMIOS_MASTER!$AK93&lt;&gt;0),[4]PREMIOS_MASTER!$AK93,""),IF($A95="TOTAL",SUM(INDIRECT("U4:U"&amp;ROW()-1)),""))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IF(AND($A95&lt;&gt;"",$A95&lt;&gt;"TOTAL"),IF(AND([4]PREMIOS_MASTER!$AN93&lt;&gt;"",[4]PREMIOS_MASTER!$AN93&lt;&gt;0),[4]PREMIOS_MASTER!$AN93,""),IF($A95="TOTAL",SUM(INDIRECT("W4:W"&amp;ROW()-1)),""))</f>
        <v/>
      </c>
      <c r="X95" s="7" t="str">
        <f ca="1">IF(AND($A95&lt;&gt;"",$A95&lt;&gt;"TOTAL"),IF(AND([4]PREMIOS_MASTER!$AP93&lt;&gt;"",[4]PREMIOS_MASTER!$AP93&lt;&gt;0),[4]PREMIOS_MASTER!$AP93,""),IF($A95="TOTAL",SUM(INDIRECT("X4:X"&amp;ROW()-1)),""))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IF(AND($A95&lt;&gt;"",$A95&lt;&gt;"TOTAL"),IF(AND([4]PREMIOS_MASTER!$AS93&lt;&gt;"",[4]PREMIOS_MASTER!$AS93&lt;&gt;0),[4]PREMIOS_MASTER!$AS93,""),IF($A95="TOTAL",SUM(INDIRECT("Z4:Z"&amp;ROW()-1)),""))</f>
        <v/>
      </c>
      <c r="AA95" s="7" t="str">
        <f ca="1">IF(AND($A95&lt;&gt;"",$A95&lt;&gt;"TOTAL"),IF(AND([4]PREMIOS_MASTER!$AU93&lt;&gt;"",[4]PREMIOS_MASTER!$AU93&lt;&gt;0),[4]PREMIOS_MASTER!$AU93,""),IF($A95="TOTAL",SUM(INDIRECT("AA4:AA"&amp;ROW()-1)),""))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IF(AND($A95&lt;&gt;"",$A95&lt;&gt;"TOTAL"),IF(AND([4]PREMIOS_MASTER!$AX93&lt;&gt;"",[4]PREMIOS_MASTER!$AX93&lt;&gt;0),[4]PREMIOS_MASTER!$AX93,""),IF($A95="TOTAL",SUM(INDIRECT("AC4:AC"&amp;ROW()-1)),""))</f>
        <v/>
      </c>
      <c r="AD95" s="7" t="str">
        <f ca="1">IF(AND($A95&lt;&gt;"",$A95&lt;&gt;"TOTAL"),IF(AND([4]PREMIOS_MASTER!$AZ93&lt;&gt;"",[4]PREMIOS_MASTER!$AZ93&lt;&gt;0),[4]PREMIOS_MASTER!$AZ93,""),IF($A95="TOTAL",SUM(INDIRECT("AD4:AD"&amp;ROW()-1)),""))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IF(AND($A95&lt;&gt;"",$A95&lt;&gt;"TOTAL"),IF(AND([4]PREMIOS_MASTER!$BC93&lt;&gt;"",[4]PREMIOS_MASTER!$BC93&lt;&gt;0),[4]PREMIOS_MASTER!$BC93,""),IF($A95="TOTAL",SUM(INDIRECT("AF4:AF"&amp;ROW()-1)),""))</f>
        <v/>
      </c>
      <c r="AG95" s="7" t="str">
        <f ca="1">IF(AND($A95&lt;&gt;"",$A95&lt;&gt;"TOTAL"),IF(AND([4]PREMIOS_MASTER!$BE93&lt;&gt;"",[4]PREMIOS_MASTER!$BE93&lt;&gt;0),[4]PREMIOS_MASTER!$BE93,""),IF($A95="TOTAL",SUM(INDIRECT("AG4:AG"&amp;ROW()-1)),""))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IF(AND($A95&lt;&gt;"",$A95&lt;&gt;"TOTAL"),IF(AND([4]PREMIOS_MASTER!$BH93&lt;&gt;"",[4]PREMIOS_MASTER!$BH93&lt;&gt;0),[4]PREMIOS_MASTER!$BH93,""),IF($A95="TOTAL",SUM(INDIRECT("AI4:AI"&amp;ROW()-1)),""))</f>
        <v/>
      </c>
      <c r="AJ95" s="7" t="str">
        <f ca="1">IF(AND($A95&lt;&gt;"",$A95&lt;&gt;"TOTAL"),IF(AND([4]PREMIOS_MASTER!$BJ93&lt;&gt;"",[4]PREMIOS_MASTER!$BJ93&lt;&gt;0),[4]PREMIOS_MASTER!$BJ93,""),IF($A95="TOTAL",SUM(INDIRECT("AJ4:AJ"&amp;ROW()-1)),""))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IF(AND($A95&lt;&gt;"",$A95&lt;&gt;"TOTAL"),IF(AND([4]PREMIOS_MASTER!$BM93&lt;&gt;"",[4]PREMIOS_MASTER!$BM93&lt;&gt;0),[4]PREMIOS_MASTER!$BM93,""),IF($A95="TOTAL",SUM(INDIRECT("AL4:AL"&amp;ROW()-1)),""))</f>
        <v/>
      </c>
      <c r="AM95" s="7" t="str">
        <f ca="1">IF(AND($A95&lt;&gt;"",$A95&lt;&gt;"TOTAL"),IF(AND([4]PREMIOS_MASTER!$BO93&lt;&gt;"",[4]PREMIOS_MASTER!$BO93&lt;&gt;0),[4]PREMIOS_MASTER!$BO93,""),IF($A95="TOTAL",SUM(INDIRECT("AM4:AM"&amp;ROW()-1)),""))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IF(AND($A95&lt;&gt;"",$A95&lt;&gt;"TOTAL"),IF(AND([4]PREMIOS_MASTER!$BR93&lt;&gt;"",[4]PREMIOS_MASTER!$BR93&lt;&gt;0),[4]PREMIOS_MASTER!$BR93,""),IF($A95="TOTAL",SUM(INDIRECT("AO4:AO"&amp;ROW()-1)),""))</f>
        <v/>
      </c>
      <c r="AP95" s="7" t="str">
        <f ca="1">IF(AND($A95&lt;&gt;"",$A95&lt;&gt;"TOTAL"),IF(AND([4]PREMIOS_MASTER!$BT93&lt;&gt;"",[4]PREMIOS_MASTER!$BT93&lt;&gt;0),[4]PREMIOS_MASTER!$BT93,""),IF($A95="TOTAL",SUM(INDIRECT("AP4:AP"&amp;ROW()-1)),""))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IF(AND($A95&lt;&gt;"",$A95&lt;&gt;"TOTAL"),IF(AND([4]PREMIOS_MASTER!$BW93&lt;&gt;"",[4]PREMIOS_MASTER!$BW93&lt;&gt;0),[4]PREMIOS_MASTER!$BW93,""),IF($A95="TOTAL",SUM(INDIRECT("AR4:AR"&amp;ROW()-1)),""))</f>
        <v/>
      </c>
      <c r="AS95" s="7" t="str">
        <f ca="1">IF(AND($A95&lt;&gt;"",$A95&lt;&gt;"TOTAL"),IF(AND([4]PREMIOS_MASTER!$BY93&lt;&gt;"",[4]PREMIOS_MASTER!$BY93&lt;&gt;0),[4]PREMIOS_MASTER!$BY93,""),IF($A95="TOTAL",SUM(INDIRECT("AS4:AS"&amp;ROW()-1)),""))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IF(AND($A95&lt;&gt;"",$A95&lt;&gt;"TOTAL"),IF(AND([4]PREMIOS_MASTER!$CB93&lt;&gt;"",[4]PREMIOS_MASTER!$CB93&lt;&gt;0),[4]PREMIOS_MASTER!$CB93,""),IF($A95="TOTAL",SUM(INDIRECT("AU4:AU"&amp;ROW()-1)),""))</f>
        <v/>
      </c>
      <c r="AV95" s="7" t="str">
        <f ca="1">IF(AND($A95&lt;&gt;"",$A95&lt;&gt;"TOTAL"),IF(AND([4]PREMIOS_MASTER!$CD93&lt;&gt;"",[4]PREMIOS_MASTER!$CD93&lt;&gt;0),[4]PREMIOS_MASTER!$CD93,""),IF($A95="TOTAL",SUM(INDIRECT("AV4:AV"&amp;ROW()-1)),""))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IF(AND($A95&lt;&gt;"",$A95&lt;&gt;"TOTAL"),IF(AND([4]PREMIOS_MASTER!$CG93&lt;&gt;"",[4]PREMIOS_MASTER!$CG93&lt;&gt;0),[4]PREMIOS_MASTER!$CG93,""),IF($A95="TOTAL",SUM(INDIRECT("AX4:AX"&amp;ROW()-1)),""))</f>
        <v/>
      </c>
      <c r="AY95" s="7" t="str">
        <f ca="1">IF(AND($A95&lt;&gt;"",$A95&lt;&gt;"TOTAL"),IF(AND([4]PREMIOS_MASTER!$CI93&lt;&gt;"",[4]PREMIOS_MASTER!$CI93&lt;&gt;0),[4]PREMIOS_MASTER!$CI93,""),IF($A95="TOTAL",SUM(INDIRECT("AY4:AY"&amp;ROW()-1)),""))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IF(AND($A95&lt;&gt;"",$A95&lt;&gt;"TOTAL"),IF(AND([4]PREMIOS_MASTER!$CL93&lt;&gt;"",[4]PREMIOS_MASTER!$CL93&lt;&gt;0),[4]PREMIOS_MASTER!$CL93,""),IF($A95="TOTAL",SUM(INDIRECT("BA4:BA"&amp;ROW()-1)),""))</f>
        <v/>
      </c>
      <c r="BB95" s="7" t="str">
        <f ca="1">IF(AND($A95&lt;&gt;"",$A95&lt;&gt;"TOTAL"),IF(AND([4]PREMIOS_MASTER!$CN93&lt;&gt;"",[4]PREMIOS_MASTER!$CN93&lt;&gt;0),[4]PREMIOS_MASTER!$CN93,""),IF($A95="TOTAL",SUM(INDIRECT("BB4:BB"&amp;ROW()-1)),""))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IF(AND($A95&lt;&gt;"",$A95&lt;&gt;"TOTAL"),IF(AND([4]PREMIOS_MASTER!$CQ93&lt;&gt;"",[4]PREMIOS_MASTER!$CQ93&lt;&gt;0),[4]PREMIOS_MASTER!$CQ93,""),IF($A95="TOTAL",SUM(INDIRECT("BD4:BD"&amp;ROW()-1)),""))</f>
        <v/>
      </c>
      <c r="BE95" s="7" t="str">
        <f ca="1">IF(AND($A95&lt;&gt;"",$A95&lt;&gt;"TOTAL"),IF(AND([4]PREMIOS_MASTER!$CS93&lt;&gt;"",[4]PREMIOS_MASTER!$CS93&lt;&gt;0),[4]PREMIOS_MASTER!$CS93,""),IF($A95="TOTAL",SUM(INDIRECT("BE4:BE"&amp;ROW()-1)),""))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IF([4]PREMIOS_MASTER!$D94&lt;&gt;"",[4]PREMIOS_MASTER!$D94,IF(AND([4]PREMIOS_MASTER!$D94="",[4]PREMIOS_MASTER!$D95="",[4]PREMIOS_MASTER!$D93=""),"","TOTAL"))</f>
        <v/>
      </c>
      <c r="B96" s="7" t="str">
        <f ca="1">IF(AND($A96&lt;&gt;"",$A96&lt;&gt;"TOTAL"),IF(AND([4]PREMIOS_MASTER!$E94&lt;&gt;"",[4]PREMIOS_MASTER!$E94&lt;&gt;0),[4]PREMIOS_MASTER!$E94,""),IF($A96="TOTAL",SUM(INDIRECT("B4:B"&amp;ROW()-1)),""))</f>
        <v/>
      </c>
      <c r="C96" s="7" t="str">
        <f ca="1">IF(AND($A96&lt;&gt;"",$A96&lt;&gt;"TOTAL"),IF(AND([4]PREMIOS_MASTER!$G94&lt;&gt;"",[4]PREMIOS_MASTER!$G94&lt;&gt;0),[4]PREMIOS_MASTER!$G94,""),IF($A96="TOTAL",SUM(INDIRECT("C4:C"&amp;ROW()-1)),""))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IF(AND($A96&lt;&gt;"",$A96&lt;&gt;"TOTAL"),IF(AND([4]PREMIOS_MASTER!$J94&lt;&gt;"",[4]PREMIOS_MASTER!$J94&lt;&gt;0),[4]PREMIOS_MASTER!$J94,""),IF($A96="TOTAL",SUM(INDIRECT("E4:E"&amp;ROW()-1)),""))</f>
        <v/>
      </c>
      <c r="F96" s="7" t="str">
        <f ca="1">IF(AND($A96&lt;&gt;"",$A96&lt;&gt;"TOTAL"),IF(AND([4]PREMIOS_MASTER!$L94&lt;&gt;"",[4]PREMIOS_MASTER!$L94&lt;&gt;0),[4]PREMIOS_MASTER!$L94,""),IF($A96="TOTAL",SUM(INDIRECT("F4:F"&amp;ROW()-1)),""))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IF(AND($A96&lt;&gt;"",$A96&lt;&gt;"TOTAL"),IF(AND([4]PREMIOS_MASTER!$O94&lt;&gt;"",[4]PREMIOS_MASTER!$O94&lt;&gt;0),[4]PREMIOS_MASTER!$O94,""),IF($A96="TOTAL",SUM(INDIRECT("H4:H"&amp;ROW()-1)),""))</f>
        <v/>
      </c>
      <c r="I96" s="7" t="str">
        <f ca="1">IF(AND($A96&lt;&gt;"",$A96&lt;&gt;"TOTAL"),IF(AND([4]PREMIOS_MASTER!$Q94&lt;&gt;"",[4]PREMIOS_MASTER!$Q94&lt;&gt;0),[4]PREMIOS_MASTER!$Q94,""),IF($A96="TOTAL",SUM(INDIRECT("I4:I"&amp;ROW()-1)),""))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IF(AND($A96&lt;&gt;"",$A96&lt;&gt;"TOTAL"),IF(AND([4]PREMIOS_MASTER!$T94&lt;&gt;"",[4]PREMIOS_MASTER!$T94&lt;&gt;0),[4]PREMIOS_MASTER!$T94,""),IF($A96="TOTAL",SUM(INDIRECT("K4:K"&amp;ROW()-1)),""))</f>
        <v/>
      </c>
      <c r="L96" s="7" t="str">
        <f ca="1">IF(AND($A96&lt;&gt;"",$A96&lt;&gt;"TOTAL"),IF(AND([4]PREMIOS_MASTER!$V94&lt;&gt;"",[4]PREMIOS_MASTER!$V94&lt;&gt;0),[4]PREMIOS_MASTER!$V94,""),IF($A96="TOTAL",SUM(INDIRECT("L4:L"&amp;ROW()-1)),""))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IF(AND($A96&lt;&gt;"",$A96&lt;&gt;"TOTAL"),IF(AND([4]PREMIOS_MASTER!$Y94&lt;&gt;"",[4]PREMIOS_MASTER!$Y94&lt;&gt;0),[4]PREMIOS_MASTER!$Y94,""),IF($A96="TOTAL",SUM(INDIRECT("N4:N"&amp;ROW()-1)),""))</f>
        <v/>
      </c>
      <c r="O96" s="7" t="str">
        <f ca="1">IF(AND($A96&lt;&gt;"",$A96&lt;&gt;"TOTAL"),IF(AND([4]PREMIOS_MASTER!$AA94&lt;&gt;"",[4]PREMIOS_MASTER!$AA94&lt;&gt;0),[4]PREMIOS_MASTER!$AA94,""),IF($A96="TOTAL",SUM(INDIRECT("O4:O"&amp;ROW()-1)),""))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IF(AND($A96&lt;&gt;"",$A96&lt;&gt;"TOTAL"),IF(AND([4]PREMIOS_MASTER!$AD94&lt;&gt;"",[4]PREMIOS_MASTER!$AD94&lt;&gt;0),[4]PREMIOS_MASTER!$AD94,""),IF($A96="TOTAL",SUM(INDIRECT("Q4:Q"&amp;ROW()-1)),""))</f>
        <v/>
      </c>
      <c r="R96" s="7" t="str">
        <f ca="1">IF(AND($A96&lt;&gt;"",$A96&lt;&gt;"TOTAL"),IF(AND([4]PREMIOS_MASTER!$AF94&lt;&gt;"",[4]PREMIOS_MASTER!$AF94&lt;&gt;0),[4]PREMIOS_MASTER!$AF94,""),IF($A96="TOTAL",SUM(INDIRECT("R4:R"&amp;ROW()-1)),""))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IF(AND($A96&lt;&gt;"",$A96&lt;&gt;"TOTAL"),IF(AND([4]PREMIOS_MASTER!$AI94&lt;&gt;"",[4]PREMIOS_MASTER!$AI94&lt;&gt;0),[4]PREMIOS_MASTER!$AI94,""),IF($A96="TOTAL",SUM(INDIRECT("T4:T"&amp;ROW()-1)),""))</f>
        <v/>
      </c>
      <c r="U96" s="7" t="str">
        <f ca="1">IF(AND($A96&lt;&gt;"",$A96&lt;&gt;"TOTAL"),IF(AND([4]PREMIOS_MASTER!$AK94&lt;&gt;"",[4]PREMIOS_MASTER!$AK94&lt;&gt;0),[4]PREMIOS_MASTER!$AK94,""),IF($A96="TOTAL",SUM(INDIRECT("U4:U"&amp;ROW()-1)),""))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IF(AND($A96&lt;&gt;"",$A96&lt;&gt;"TOTAL"),IF(AND([4]PREMIOS_MASTER!$AN94&lt;&gt;"",[4]PREMIOS_MASTER!$AN94&lt;&gt;0),[4]PREMIOS_MASTER!$AN94,""),IF($A96="TOTAL",SUM(INDIRECT("W4:W"&amp;ROW()-1)),""))</f>
        <v/>
      </c>
      <c r="X96" s="7" t="str">
        <f ca="1">IF(AND($A96&lt;&gt;"",$A96&lt;&gt;"TOTAL"),IF(AND([4]PREMIOS_MASTER!$AP94&lt;&gt;"",[4]PREMIOS_MASTER!$AP94&lt;&gt;0),[4]PREMIOS_MASTER!$AP94,""),IF($A96="TOTAL",SUM(INDIRECT("X4:X"&amp;ROW()-1)),""))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IF(AND($A96&lt;&gt;"",$A96&lt;&gt;"TOTAL"),IF(AND([4]PREMIOS_MASTER!$AS94&lt;&gt;"",[4]PREMIOS_MASTER!$AS94&lt;&gt;0),[4]PREMIOS_MASTER!$AS94,""),IF($A96="TOTAL",SUM(INDIRECT("Z4:Z"&amp;ROW()-1)),""))</f>
        <v/>
      </c>
      <c r="AA96" s="7" t="str">
        <f ca="1">IF(AND($A96&lt;&gt;"",$A96&lt;&gt;"TOTAL"),IF(AND([4]PREMIOS_MASTER!$AU94&lt;&gt;"",[4]PREMIOS_MASTER!$AU94&lt;&gt;0),[4]PREMIOS_MASTER!$AU94,""),IF($A96="TOTAL",SUM(INDIRECT("AA4:AA"&amp;ROW()-1)),""))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IF(AND($A96&lt;&gt;"",$A96&lt;&gt;"TOTAL"),IF(AND([4]PREMIOS_MASTER!$AX94&lt;&gt;"",[4]PREMIOS_MASTER!$AX94&lt;&gt;0),[4]PREMIOS_MASTER!$AX94,""),IF($A96="TOTAL",SUM(INDIRECT("AC4:AC"&amp;ROW()-1)),""))</f>
        <v/>
      </c>
      <c r="AD96" s="7" t="str">
        <f ca="1">IF(AND($A96&lt;&gt;"",$A96&lt;&gt;"TOTAL"),IF(AND([4]PREMIOS_MASTER!$AZ94&lt;&gt;"",[4]PREMIOS_MASTER!$AZ94&lt;&gt;0),[4]PREMIOS_MASTER!$AZ94,""),IF($A96="TOTAL",SUM(INDIRECT("AD4:AD"&amp;ROW()-1)),""))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IF(AND($A96&lt;&gt;"",$A96&lt;&gt;"TOTAL"),IF(AND([4]PREMIOS_MASTER!$BC94&lt;&gt;"",[4]PREMIOS_MASTER!$BC94&lt;&gt;0),[4]PREMIOS_MASTER!$BC94,""),IF($A96="TOTAL",SUM(INDIRECT("AF4:AF"&amp;ROW()-1)),""))</f>
        <v/>
      </c>
      <c r="AG96" s="7" t="str">
        <f ca="1">IF(AND($A96&lt;&gt;"",$A96&lt;&gt;"TOTAL"),IF(AND([4]PREMIOS_MASTER!$BE94&lt;&gt;"",[4]PREMIOS_MASTER!$BE94&lt;&gt;0),[4]PREMIOS_MASTER!$BE94,""),IF($A96="TOTAL",SUM(INDIRECT("AG4:AG"&amp;ROW()-1)),""))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IF(AND($A96&lt;&gt;"",$A96&lt;&gt;"TOTAL"),IF(AND([4]PREMIOS_MASTER!$BH94&lt;&gt;"",[4]PREMIOS_MASTER!$BH94&lt;&gt;0),[4]PREMIOS_MASTER!$BH94,""),IF($A96="TOTAL",SUM(INDIRECT("AI4:AI"&amp;ROW()-1)),""))</f>
        <v/>
      </c>
      <c r="AJ96" s="7" t="str">
        <f ca="1">IF(AND($A96&lt;&gt;"",$A96&lt;&gt;"TOTAL"),IF(AND([4]PREMIOS_MASTER!$BJ94&lt;&gt;"",[4]PREMIOS_MASTER!$BJ94&lt;&gt;0),[4]PREMIOS_MASTER!$BJ94,""),IF($A96="TOTAL",SUM(INDIRECT("AJ4:AJ"&amp;ROW()-1)),""))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IF(AND($A96&lt;&gt;"",$A96&lt;&gt;"TOTAL"),IF(AND([4]PREMIOS_MASTER!$BM94&lt;&gt;"",[4]PREMIOS_MASTER!$BM94&lt;&gt;0),[4]PREMIOS_MASTER!$BM94,""),IF($A96="TOTAL",SUM(INDIRECT("AL4:AL"&amp;ROW()-1)),""))</f>
        <v/>
      </c>
      <c r="AM96" s="7" t="str">
        <f ca="1">IF(AND($A96&lt;&gt;"",$A96&lt;&gt;"TOTAL"),IF(AND([4]PREMIOS_MASTER!$BO94&lt;&gt;"",[4]PREMIOS_MASTER!$BO94&lt;&gt;0),[4]PREMIOS_MASTER!$BO94,""),IF($A96="TOTAL",SUM(INDIRECT("AM4:AM"&amp;ROW()-1)),""))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IF(AND($A96&lt;&gt;"",$A96&lt;&gt;"TOTAL"),IF(AND([4]PREMIOS_MASTER!$BR94&lt;&gt;"",[4]PREMIOS_MASTER!$BR94&lt;&gt;0),[4]PREMIOS_MASTER!$BR94,""),IF($A96="TOTAL",SUM(INDIRECT("AO4:AO"&amp;ROW()-1)),""))</f>
        <v/>
      </c>
      <c r="AP96" s="7" t="str">
        <f ca="1">IF(AND($A96&lt;&gt;"",$A96&lt;&gt;"TOTAL"),IF(AND([4]PREMIOS_MASTER!$BT94&lt;&gt;"",[4]PREMIOS_MASTER!$BT94&lt;&gt;0),[4]PREMIOS_MASTER!$BT94,""),IF($A96="TOTAL",SUM(INDIRECT("AP4:AP"&amp;ROW()-1)),""))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IF(AND($A96&lt;&gt;"",$A96&lt;&gt;"TOTAL"),IF(AND([4]PREMIOS_MASTER!$BW94&lt;&gt;"",[4]PREMIOS_MASTER!$BW94&lt;&gt;0),[4]PREMIOS_MASTER!$BW94,""),IF($A96="TOTAL",SUM(INDIRECT("AR4:AR"&amp;ROW()-1)),""))</f>
        <v/>
      </c>
      <c r="AS96" s="7" t="str">
        <f ca="1">IF(AND($A96&lt;&gt;"",$A96&lt;&gt;"TOTAL"),IF(AND([4]PREMIOS_MASTER!$BY94&lt;&gt;"",[4]PREMIOS_MASTER!$BY94&lt;&gt;0),[4]PREMIOS_MASTER!$BY94,""),IF($A96="TOTAL",SUM(INDIRECT("AS4:AS"&amp;ROW()-1)),""))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IF(AND($A96&lt;&gt;"",$A96&lt;&gt;"TOTAL"),IF(AND([4]PREMIOS_MASTER!$CB94&lt;&gt;"",[4]PREMIOS_MASTER!$CB94&lt;&gt;0),[4]PREMIOS_MASTER!$CB94,""),IF($A96="TOTAL",SUM(INDIRECT("AU4:AU"&amp;ROW()-1)),""))</f>
        <v/>
      </c>
      <c r="AV96" s="7" t="str">
        <f ca="1">IF(AND($A96&lt;&gt;"",$A96&lt;&gt;"TOTAL"),IF(AND([4]PREMIOS_MASTER!$CD94&lt;&gt;"",[4]PREMIOS_MASTER!$CD94&lt;&gt;0),[4]PREMIOS_MASTER!$CD94,""),IF($A96="TOTAL",SUM(INDIRECT("AV4:AV"&amp;ROW()-1)),""))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IF(AND($A96&lt;&gt;"",$A96&lt;&gt;"TOTAL"),IF(AND([4]PREMIOS_MASTER!$CG94&lt;&gt;"",[4]PREMIOS_MASTER!$CG94&lt;&gt;0),[4]PREMIOS_MASTER!$CG94,""),IF($A96="TOTAL",SUM(INDIRECT("AX4:AX"&amp;ROW()-1)),""))</f>
        <v/>
      </c>
      <c r="AY96" s="7" t="str">
        <f ca="1">IF(AND($A96&lt;&gt;"",$A96&lt;&gt;"TOTAL"),IF(AND([4]PREMIOS_MASTER!$CI94&lt;&gt;"",[4]PREMIOS_MASTER!$CI94&lt;&gt;0),[4]PREMIOS_MASTER!$CI94,""),IF($A96="TOTAL",SUM(INDIRECT("AY4:AY"&amp;ROW()-1)),""))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IF(AND($A96&lt;&gt;"",$A96&lt;&gt;"TOTAL"),IF(AND([4]PREMIOS_MASTER!$CL94&lt;&gt;"",[4]PREMIOS_MASTER!$CL94&lt;&gt;0),[4]PREMIOS_MASTER!$CL94,""),IF($A96="TOTAL",SUM(INDIRECT("BA4:BA"&amp;ROW()-1)),""))</f>
        <v/>
      </c>
      <c r="BB96" s="7" t="str">
        <f ca="1">IF(AND($A96&lt;&gt;"",$A96&lt;&gt;"TOTAL"),IF(AND([4]PREMIOS_MASTER!$CN94&lt;&gt;"",[4]PREMIOS_MASTER!$CN94&lt;&gt;0),[4]PREMIOS_MASTER!$CN94,""),IF($A96="TOTAL",SUM(INDIRECT("BB4:BB"&amp;ROW()-1)),""))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IF(AND($A96&lt;&gt;"",$A96&lt;&gt;"TOTAL"),IF(AND([4]PREMIOS_MASTER!$CQ94&lt;&gt;"",[4]PREMIOS_MASTER!$CQ94&lt;&gt;0),[4]PREMIOS_MASTER!$CQ94,""),IF($A96="TOTAL",SUM(INDIRECT("BD4:BD"&amp;ROW()-1)),""))</f>
        <v/>
      </c>
      <c r="BE96" s="7" t="str">
        <f ca="1">IF(AND($A96&lt;&gt;"",$A96&lt;&gt;"TOTAL"),IF(AND([4]PREMIOS_MASTER!$CS94&lt;&gt;"",[4]PREMIOS_MASTER!$CS94&lt;&gt;0),[4]PREMIOS_MASTER!$CS94,""),IF($A96="TOTAL",SUM(INDIRECT("BE4:BE"&amp;ROW()-1)),""))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IF([4]PREMIOS_MASTER!$D95&lt;&gt;"",[4]PREMIOS_MASTER!$D95,IF(AND([4]PREMIOS_MASTER!$D95="",[4]PREMIOS_MASTER!$D96="",[4]PREMIOS_MASTER!$D94=""),"","TOTAL"))</f>
        <v/>
      </c>
      <c r="B97" s="7" t="str">
        <f ca="1">IF(AND($A97&lt;&gt;"",$A97&lt;&gt;"TOTAL"),IF(AND([4]PREMIOS_MASTER!$E95&lt;&gt;"",[4]PREMIOS_MASTER!$E95&lt;&gt;0),[4]PREMIOS_MASTER!$E95,""),IF($A97="TOTAL",SUM(INDIRECT("B4:B"&amp;ROW()-1)),""))</f>
        <v/>
      </c>
      <c r="C97" s="7" t="str">
        <f ca="1">IF(AND($A97&lt;&gt;"",$A97&lt;&gt;"TOTAL"),IF(AND([4]PREMIOS_MASTER!$G95&lt;&gt;"",[4]PREMIOS_MASTER!$G95&lt;&gt;0),[4]PREMIOS_MASTER!$G95,""),IF($A97="TOTAL",SUM(INDIRECT("C4:C"&amp;ROW()-1)),""))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IF(AND($A97&lt;&gt;"",$A97&lt;&gt;"TOTAL"),IF(AND([4]PREMIOS_MASTER!$J95&lt;&gt;"",[4]PREMIOS_MASTER!$J95&lt;&gt;0),[4]PREMIOS_MASTER!$J95,""),IF($A97="TOTAL",SUM(INDIRECT("E4:E"&amp;ROW()-1)),""))</f>
        <v/>
      </c>
      <c r="F97" s="7" t="str">
        <f ca="1">IF(AND($A97&lt;&gt;"",$A97&lt;&gt;"TOTAL"),IF(AND([4]PREMIOS_MASTER!$L95&lt;&gt;"",[4]PREMIOS_MASTER!$L95&lt;&gt;0),[4]PREMIOS_MASTER!$L95,""),IF($A97="TOTAL",SUM(INDIRECT("F4:F"&amp;ROW()-1)),""))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IF(AND($A97&lt;&gt;"",$A97&lt;&gt;"TOTAL"),IF(AND([4]PREMIOS_MASTER!$O95&lt;&gt;"",[4]PREMIOS_MASTER!$O95&lt;&gt;0),[4]PREMIOS_MASTER!$O95,""),IF($A97="TOTAL",SUM(INDIRECT("H4:H"&amp;ROW()-1)),""))</f>
        <v/>
      </c>
      <c r="I97" s="7" t="str">
        <f ca="1">IF(AND($A97&lt;&gt;"",$A97&lt;&gt;"TOTAL"),IF(AND([4]PREMIOS_MASTER!$Q95&lt;&gt;"",[4]PREMIOS_MASTER!$Q95&lt;&gt;0),[4]PREMIOS_MASTER!$Q95,""),IF($A97="TOTAL",SUM(INDIRECT("I4:I"&amp;ROW()-1)),""))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IF(AND($A97&lt;&gt;"",$A97&lt;&gt;"TOTAL"),IF(AND([4]PREMIOS_MASTER!$T95&lt;&gt;"",[4]PREMIOS_MASTER!$T95&lt;&gt;0),[4]PREMIOS_MASTER!$T95,""),IF($A97="TOTAL",SUM(INDIRECT("K4:K"&amp;ROW()-1)),""))</f>
        <v/>
      </c>
      <c r="L97" s="7" t="str">
        <f ca="1">IF(AND($A97&lt;&gt;"",$A97&lt;&gt;"TOTAL"),IF(AND([4]PREMIOS_MASTER!$V95&lt;&gt;"",[4]PREMIOS_MASTER!$V95&lt;&gt;0),[4]PREMIOS_MASTER!$V95,""),IF($A97="TOTAL",SUM(INDIRECT("L4:L"&amp;ROW()-1)),""))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IF(AND($A97&lt;&gt;"",$A97&lt;&gt;"TOTAL"),IF(AND([4]PREMIOS_MASTER!$Y95&lt;&gt;"",[4]PREMIOS_MASTER!$Y95&lt;&gt;0),[4]PREMIOS_MASTER!$Y95,""),IF($A97="TOTAL",SUM(INDIRECT("N4:N"&amp;ROW()-1)),""))</f>
        <v/>
      </c>
      <c r="O97" s="7" t="str">
        <f ca="1">IF(AND($A97&lt;&gt;"",$A97&lt;&gt;"TOTAL"),IF(AND([4]PREMIOS_MASTER!$AA95&lt;&gt;"",[4]PREMIOS_MASTER!$AA95&lt;&gt;0),[4]PREMIOS_MASTER!$AA95,""),IF($A97="TOTAL",SUM(INDIRECT("O4:O"&amp;ROW()-1)),""))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IF(AND($A97&lt;&gt;"",$A97&lt;&gt;"TOTAL"),IF(AND([4]PREMIOS_MASTER!$AD95&lt;&gt;"",[4]PREMIOS_MASTER!$AD95&lt;&gt;0),[4]PREMIOS_MASTER!$AD95,""),IF($A97="TOTAL",SUM(INDIRECT("Q4:Q"&amp;ROW()-1)),""))</f>
        <v/>
      </c>
      <c r="R97" s="7" t="str">
        <f ca="1">IF(AND($A97&lt;&gt;"",$A97&lt;&gt;"TOTAL"),IF(AND([4]PREMIOS_MASTER!$AF95&lt;&gt;"",[4]PREMIOS_MASTER!$AF95&lt;&gt;0),[4]PREMIOS_MASTER!$AF95,""),IF($A97="TOTAL",SUM(INDIRECT("R4:R"&amp;ROW()-1)),""))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IF(AND($A97&lt;&gt;"",$A97&lt;&gt;"TOTAL"),IF(AND([4]PREMIOS_MASTER!$AI95&lt;&gt;"",[4]PREMIOS_MASTER!$AI95&lt;&gt;0),[4]PREMIOS_MASTER!$AI95,""),IF($A97="TOTAL",SUM(INDIRECT("T4:T"&amp;ROW()-1)),""))</f>
        <v/>
      </c>
      <c r="U97" s="7" t="str">
        <f ca="1">IF(AND($A97&lt;&gt;"",$A97&lt;&gt;"TOTAL"),IF(AND([4]PREMIOS_MASTER!$AK95&lt;&gt;"",[4]PREMIOS_MASTER!$AK95&lt;&gt;0),[4]PREMIOS_MASTER!$AK95,""),IF($A97="TOTAL",SUM(INDIRECT("U4:U"&amp;ROW()-1)),""))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IF(AND($A97&lt;&gt;"",$A97&lt;&gt;"TOTAL"),IF(AND([4]PREMIOS_MASTER!$AN95&lt;&gt;"",[4]PREMIOS_MASTER!$AN95&lt;&gt;0),[4]PREMIOS_MASTER!$AN95,""),IF($A97="TOTAL",SUM(INDIRECT("W4:W"&amp;ROW()-1)),""))</f>
        <v/>
      </c>
      <c r="X97" s="7" t="str">
        <f ca="1">IF(AND($A97&lt;&gt;"",$A97&lt;&gt;"TOTAL"),IF(AND([4]PREMIOS_MASTER!$AP95&lt;&gt;"",[4]PREMIOS_MASTER!$AP95&lt;&gt;0),[4]PREMIOS_MASTER!$AP95,""),IF($A97="TOTAL",SUM(INDIRECT("X4:X"&amp;ROW()-1)),""))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IF(AND($A97&lt;&gt;"",$A97&lt;&gt;"TOTAL"),IF(AND([4]PREMIOS_MASTER!$AS95&lt;&gt;"",[4]PREMIOS_MASTER!$AS95&lt;&gt;0),[4]PREMIOS_MASTER!$AS95,""),IF($A97="TOTAL",SUM(INDIRECT("Z4:Z"&amp;ROW()-1)),""))</f>
        <v/>
      </c>
      <c r="AA97" s="7" t="str">
        <f ca="1">IF(AND($A97&lt;&gt;"",$A97&lt;&gt;"TOTAL"),IF(AND([4]PREMIOS_MASTER!$AU95&lt;&gt;"",[4]PREMIOS_MASTER!$AU95&lt;&gt;0),[4]PREMIOS_MASTER!$AU95,""),IF($A97="TOTAL",SUM(INDIRECT("AA4:AA"&amp;ROW()-1)),""))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IF(AND($A97&lt;&gt;"",$A97&lt;&gt;"TOTAL"),IF(AND([4]PREMIOS_MASTER!$AX95&lt;&gt;"",[4]PREMIOS_MASTER!$AX95&lt;&gt;0),[4]PREMIOS_MASTER!$AX95,""),IF($A97="TOTAL",SUM(INDIRECT("AC4:AC"&amp;ROW()-1)),""))</f>
        <v/>
      </c>
      <c r="AD97" s="7" t="str">
        <f ca="1">IF(AND($A97&lt;&gt;"",$A97&lt;&gt;"TOTAL"),IF(AND([4]PREMIOS_MASTER!$AZ95&lt;&gt;"",[4]PREMIOS_MASTER!$AZ95&lt;&gt;0),[4]PREMIOS_MASTER!$AZ95,""),IF($A97="TOTAL",SUM(INDIRECT("AD4:AD"&amp;ROW()-1)),""))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IF(AND($A97&lt;&gt;"",$A97&lt;&gt;"TOTAL"),IF(AND([4]PREMIOS_MASTER!$BC95&lt;&gt;"",[4]PREMIOS_MASTER!$BC95&lt;&gt;0),[4]PREMIOS_MASTER!$BC95,""),IF($A97="TOTAL",SUM(INDIRECT("AF4:AF"&amp;ROW()-1)),""))</f>
        <v/>
      </c>
      <c r="AG97" s="7" t="str">
        <f ca="1">IF(AND($A97&lt;&gt;"",$A97&lt;&gt;"TOTAL"),IF(AND([4]PREMIOS_MASTER!$BE95&lt;&gt;"",[4]PREMIOS_MASTER!$BE95&lt;&gt;0),[4]PREMIOS_MASTER!$BE95,""),IF($A97="TOTAL",SUM(INDIRECT("AG4:AG"&amp;ROW()-1)),""))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IF(AND($A97&lt;&gt;"",$A97&lt;&gt;"TOTAL"),IF(AND([4]PREMIOS_MASTER!$BH95&lt;&gt;"",[4]PREMIOS_MASTER!$BH95&lt;&gt;0),[4]PREMIOS_MASTER!$BH95,""),IF($A97="TOTAL",SUM(INDIRECT("AI4:AI"&amp;ROW()-1)),""))</f>
        <v/>
      </c>
      <c r="AJ97" s="7" t="str">
        <f ca="1">IF(AND($A97&lt;&gt;"",$A97&lt;&gt;"TOTAL"),IF(AND([4]PREMIOS_MASTER!$BJ95&lt;&gt;"",[4]PREMIOS_MASTER!$BJ95&lt;&gt;0),[4]PREMIOS_MASTER!$BJ95,""),IF($A97="TOTAL",SUM(INDIRECT("AJ4:AJ"&amp;ROW()-1)),""))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IF(AND($A97&lt;&gt;"",$A97&lt;&gt;"TOTAL"),IF(AND([4]PREMIOS_MASTER!$BM95&lt;&gt;"",[4]PREMIOS_MASTER!$BM95&lt;&gt;0),[4]PREMIOS_MASTER!$BM95,""),IF($A97="TOTAL",SUM(INDIRECT("AL4:AL"&amp;ROW()-1)),""))</f>
        <v/>
      </c>
      <c r="AM97" s="7" t="str">
        <f ca="1">IF(AND($A97&lt;&gt;"",$A97&lt;&gt;"TOTAL"),IF(AND([4]PREMIOS_MASTER!$BO95&lt;&gt;"",[4]PREMIOS_MASTER!$BO95&lt;&gt;0),[4]PREMIOS_MASTER!$BO95,""),IF($A97="TOTAL",SUM(INDIRECT("AM4:AM"&amp;ROW()-1)),""))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IF(AND($A97&lt;&gt;"",$A97&lt;&gt;"TOTAL"),IF(AND([4]PREMIOS_MASTER!$BR95&lt;&gt;"",[4]PREMIOS_MASTER!$BR95&lt;&gt;0),[4]PREMIOS_MASTER!$BR95,""),IF($A97="TOTAL",SUM(INDIRECT("AO4:AO"&amp;ROW()-1)),""))</f>
        <v/>
      </c>
      <c r="AP97" s="7" t="str">
        <f ca="1">IF(AND($A97&lt;&gt;"",$A97&lt;&gt;"TOTAL"),IF(AND([4]PREMIOS_MASTER!$BT95&lt;&gt;"",[4]PREMIOS_MASTER!$BT95&lt;&gt;0),[4]PREMIOS_MASTER!$BT95,""),IF($A97="TOTAL",SUM(INDIRECT("AP4:AP"&amp;ROW()-1)),""))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IF(AND($A97&lt;&gt;"",$A97&lt;&gt;"TOTAL"),IF(AND([4]PREMIOS_MASTER!$BW95&lt;&gt;"",[4]PREMIOS_MASTER!$BW95&lt;&gt;0),[4]PREMIOS_MASTER!$BW95,""),IF($A97="TOTAL",SUM(INDIRECT("AR4:AR"&amp;ROW()-1)),""))</f>
        <v/>
      </c>
      <c r="AS97" s="7" t="str">
        <f ca="1">IF(AND($A97&lt;&gt;"",$A97&lt;&gt;"TOTAL"),IF(AND([4]PREMIOS_MASTER!$BY95&lt;&gt;"",[4]PREMIOS_MASTER!$BY95&lt;&gt;0),[4]PREMIOS_MASTER!$BY95,""),IF($A97="TOTAL",SUM(INDIRECT("AS4:AS"&amp;ROW()-1)),""))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IF(AND($A97&lt;&gt;"",$A97&lt;&gt;"TOTAL"),IF(AND([4]PREMIOS_MASTER!$CB95&lt;&gt;"",[4]PREMIOS_MASTER!$CB95&lt;&gt;0),[4]PREMIOS_MASTER!$CB95,""),IF($A97="TOTAL",SUM(INDIRECT("AU4:AU"&amp;ROW()-1)),""))</f>
        <v/>
      </c>
      <c r="AV97" s="7" t="str">
        <f ca="1">IF(AND($A97&lt;&gt;"",$A97&lt;&gt;"TOTAL"),IF(AND([4]PREMIOS_MASTER!$CD95&lt;&gt;"",[4]PREMIOS_MASTER!$CD95&lt;&gt;0),[4]PREMIOS_MASTER!$CD95,""),IF($A97="TOTAL",SUM(INDIRECT("AV4:AV"&amp;ROW()-1)),""))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IF(AND($A97&lt;&gt;"",$A97&lt;&gt;"TOTAL"),IF(AND([4]PREMIOS_MASTER!$CG95&lt;&gt;"",[4]PREMIOS_MASTER!$CG95&lt;&gt;0),[4]PREMIOS_MASTER!$CG95,""),IF($A97="TOTAL",SUM(INDIRECT("AX4:AX"&amp;ROW()-1)),""))</f>
        <v/>
      </c>
      <c r="AY97" s="7" t="str">
        <f ca="1">IF(AND($A97&lt;&gt;"",$A97&lt;&gt;"TOTAL"),IF(AND([4]PREMIOS_MASTER!$CI95&lt;&gt;"",[4]PREMIOS_MASTER!$CI95&lt;&gt;0),[4]PREMIOS_MASTER!$CI95,""),IF($A97="TOTAL",SUM(INDIRECT("AY4:AY"&amp;ROW()-1)),""))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IF(AND($A97&lt;&gt;"",$A97&lt;&gt;"TOTAL"),IF(AND([4]PREMIOS_MASTER!$CL95&lt;&gt;"",[4]PREMIOS_MASTER!$CL95&lt;&gt;0),[4]PREMIOS_MASTER!$CL95,""),IF($A97="TOTAL",SUM(INDIRECT("BA4:BA"&amp;ROW()-1)),""))</f>
        <v/>
      </c>
      <c r="BB97" s="7" t="str">
        <f ca="1">IF(AND($A97&lt;&gt;"",$A97&lt;&gt;"TOTAL"),IF(AND([4]PREMIOS_MASTER!$CN95&lt;&gt;"",[4]PREMIOS_MASTER!$CN95&lt;&gt;0),[4]PREMIOS_MASTER!$CN95,""),IF($A97="TOTAL",SUM(INDIRECT("BB4:BB"&amp;ROW()-1)),""))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IF(AND($A97&lt;&gt;"",$A97&lt;&gt;"TOTAL"),IF(AND([4]PREMIOS_MASTER!$CQ95&lt;&gt;"",[4]PREMIOS_MASTER!$CQ95&lt;&gt;0),[4]PREMIOS_MASTER!$CQ95,""),IF($A97="TOTAL",SUM(INDIRECT("BD4:BD"&amp;ROW()-1)),""))</f>
        <v/>
      </c>
      <c r="BE97" s="7" t="str">
        <f ca="1">IF(AND($A97&lt;&gt;"",$A97&lt;&gt;"TOTAL"),IF(AND([4]PREMIOS_MASTER!$CS95&lt;&gt;"",[4]PREMIOS_MASTER!$CS95&lt;&gt;0),[4]PREMIOS_MASTER!$CS95,""),IF($A97="TOTAL",SUM(INDIRECT("BE4:BE"&amp;ROW()-1)),""))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IF([4]PREMIOS_MASTER!$D96&lt;&gt;"",[4]PREMIOS_MASTER!$D96,IF(AND([4]PREMIOS_MASTER!$D96="",[4]PREMIOS_MASTER!$D97="",[4]PREMIOS_MASTER!$D95=""),"","TOTAL"))</f>
        <v/>
      </c>
      <c r="B98" s="7" t="str">
        <f ca="1">IF(AND($A98&lt;&gt;"",$A98&lt;&gt;"TOTAL"),IF(AND([4]PREMIOS_MASTER!$E96&lt;&gt;"",[4]PREMIOS_MASTER!$E96&lt;&gt;0),[4]PREMIOS_MASTER!$E96,""),IF($A98="TOTAL",SUM(INDIRECT("B4:B"&amp;ROW()-1)),""))</f>
        <v/>
      </c>
      <c r="C98" s="7" t="str">
        <f ca="1">IF(AND($A98&lt;&gt;"",$A98&lt;&gt;"TOTAL"),IF(AND([4]PREMIOS_MASTER!$G96&lt;&gt;"",[4]PREMIOS_MASTER!$G96&lt;&gt;0),[4]PREMIOS_MASTER!$G96,""),IF($A98="TOTAL",SUM(INDIRECT("C4:C"&amp;ROW()-1)),""))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IF(AND($A98&lt;&gt;"",$A98&lt;&gt;"TOTAL"),IF(AND([4]PREMIOS_MASTER!$J96&lt;&gt;"",[4]PREMIOS_MASTER!$J96&lt;&gt;0),[4]PREMIOS_MASTER!$J96,""),IF($A98="TOTAL",SUM(INDIRECT("E4:E"&amp;ROW()-1)),""))</f>
        <v/>
      </c>
      <c r="F98" s="7" t="str">
        <f ca="1">IF(AND($A98&lt;&gt;"",$A98&lt;&gt;"TOTAL"),IF(AND([4]PREMIOS_MASTER!$L96&lt;&gt;"",[4]PREMIOS_MASTER!$L96&lt;&gt;0),[4]PREMIOS_MASTER!$L96,""),IF($A98="TOTAL",SUM(INDIRECT("F4:F"&amp;ROW()-1)),""))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IF(AND($A98&lt;&gt;"",$A98&lt;&gt;"TOTAL"),IF(AND([4]PREMIOS_MASTER!$O96&lt;&gt;"",[4]PREMIOS_MASTER!$O96&lt;&gt;0),[4]PREMIOS_MASTER!$O96,""),IF($A98="TOTAL",SUM(INDIRECT("H4:H"&amp;ROW()-1)),""))</f>
        <v/>
      </c>
      <c r="I98" s="7" t="str">
        <f ca="1">IF(AND($A98&lt;&gt;"",$A98&lt;&gt;"TOTAL"),IF(AND([4]PREMIOS_MASTER!$Q96&lt;&gt;"",[4]PREMIOS_MASTER!$Q96&lt;&gt;0),[4]PREMIOS_MASTER!$Q96,""),IF($A98="TOTAL",SUM(INDIRECT("I4:I"&amp;ROW()-1)),""))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IF(AND($A98&lt;&gt;"",$A98&lt;&gt;"TOTAL"),IF(AND([4]PREMIOS_MASTER!$T96&lt;&gt;"",[4]PREMIOS_MASTER!$T96&lt;&gt;0),[4]PREMIOS_MASTER!$T96,""),IF($A98="TOTAL",SUM(INDIRECT("K4:K"&amp;ROW()-1)),""))</f>
        <v/>
      </c>
      <c r="L98" s="7" t="str">
        <f ca="1">IF(AND($A98&lt;&gt;"",$A98&lt;&gt;"TOTAL"),IF(AND([4]PREMIOS_MASTER!$V96&lt;&gt;"",[4]PREMIOS_MASTER!$V96&lt;&gt;0),[4]PREMIOS_MASTER!$V96,""),IF($A98="TOTAL",SUM(INDIRECT("L4:L"&amp;ROW()-1)),""))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IF(AND($A98&lt;&gt;"",$A98&lt;&gt;"TOTAL"),IF(AND([4]PREMIOS_MASTER!$Y96&lt;&gt;"",[4]PREMIOS_MASTER!$Y96&lt;&gt;0),[4]PREMIOS_MASTER!$Y96,""),IF($A98="TOTAL",SUM(INDIRECT("N4:N"&amp;ROW()-1)),""))</f>
        <v/>
      </c>
      <c r="O98" s="7" t="str">
        <f ca="1">IF(AND($A98&lt;&gt;"",$A98&lt;&gt;"TOTAL"),IF(AND([4]PREMIOS_MASTER!$AA96&lt;&gt;"",[4]PREMIOS_MASTER!$AA96&lt;&gt;0),[4]PREMIOS_MASTER!$AA96,""),IF($A98="TOTAL",SUM(INDIRECT("O4:O"&amp;ROW()-1)),""))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IF(AND($A98&lt;&gt;"",$A98&lt;&gt;"TOTAL"),IF(AND([4]PREMIOS_MASTER!$AD96&lt;&gt;"",[4]PREMIOS_MASTER!$AD96&lt;&gt;0),[4]PREMIOS_MASTER!$AD96,""),IF($A98="TOTAL",SUM(INDIRECT("Q4:Q"&amp;ROW()-1)),""))</f>
        <v/>
      </c>
      <c r="R98" s="7" t="str">
        <f ca="1">IF(AND($A98&lt;&gt;"",$A98&lt;&gt;"TOTAL"),IF(AND([4]PREMIOS_MASTER!$AF96&lt;&gt;"",[4]PREMIOS_MASTER!$AF96&lt;&gt;0),[4]PREMIOS_MASTER!$AF96,""),IF($A98="TOTAL",SUM(INDIRECT("R4:R"&amp;ROW()-1)),""))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IF(AND($A98&lt;&gt;"",$A98&lt;&gt;"TOTAL"),IF(AND([4]PREMIOS_MASTER!$AI96&lt;&gt;"",[4]PREMIOS_MASTER!$AI96&lt;&gt;0),[4]PREMIOS_MASTER!$AI96,""),IF($A98="TOTAL",SUM(INDIRECT("T4:T"&amp;ROW()-1)),""))</f>
        <v/>
      </c>
      <c r="U98" s="7" t="str">
        <f ca="1">IF(AND($A98&lt;&gt;"",$A98&lt;&gt;"TOTAL"),IF(AND([4]PREMIOS_MASTER!$AK96&lt;&gt;"",[4]PREMIOS_MASTER!$AK96&lt;&gt;0),[4]PREMIOS_MASTER!$AK96,""),IF($A98="TOTAL",SUM(INDIRECT("U4:U"&amp;ROW()-1)),""))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IF(AND($A98&lt;&gt;"",$A98&lt;&gt;"TOTAL"),IF(AND([4]PREMIOS_MASTER!$AN96&lt;&gt;"",[4]PREMIOS_MASTER!$AN96&lt;&gt;0),[4]PREMIOS_MASTER!$AN96,""),IF($A98="TOTAL",SUM(INDIRECT("W4:W"&amp;ROW()-1)),""))</f>
        <v/>
      </c>
      <c r="X98" s="7" t="str">
        <f ca="1">IF(AND($A98&lt;&gt;"",$A98&lt;&gt;"TOTAL"),IF(AND([4]PREMIOS_MASTER!$AP96&lt;&gt;"",[4]PREMIOS_MASTER!$AP96&lt;&gt;0),[4]PREMIOS_MASTER!$AP96,""),IF($A98="TOTAL",SUM(INDIRECT("X4:X"&amp;ROW()-1)),""))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IF(AND($A98&lt;&gt;"",$A98&lt;&gt;"TOTAL"),IF(AND([4]PREMIOS_MASTER!$AS96&lt;&gt;"",[4]PREMIOS_MASTER!$AS96&lt;&gt;0),[4]PREMIOS_MASTER!$AS96,""),IF($A98="TOTAL",SUM(INDIRECT("Z4:Z"&amp;ROW()-1)),""))</f>
        <v/>
      </c>
      <c r="AA98" s="7" t="str">
        <f ca="1">IF(AND($A98&lt;&gt;"",$A98&lt;&gt;"TOTAL"),IF(AND([4]PREMIOS_MASTER!$AU96&lt;&gt;"",[4]PREMIOS_MASTER!$AU96&lt;&gt;0),[4]PREMIOS_MASTER!$AU96,""),IF($A98="TOTAL",SUM(INDIRECT("AA4:AA"&amp;ROW()-1)),""))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IF(AND($A98&lt;&gt;"",$A98&lt;&gt;"TOTAL"),IF(AND([4]PREMIOS_MASTER!$AX96&lt;&gt;"",[4]PREMIOS_MASTER!$AX96&lt;&gt;0),[4]PREMIOS_MASTER!$AX96,""),IF($A98="TOTAL",SUM(INDIRECT("AC4:AC"&amp;ROW()-1)),""))</f>
        <v/>
      </c>
      <c r="AD98" s="7" t="str">
        <f ca="1">IF(AND($A98&lt;&gt;"",$A98&lt;&gt;"TOTAL"),IF(AND([4]PREMIOS_MASTER!$AZ96&lt;&gt;"",[4]PREMIOS_MASTER!$AZ96&lt;&gt;0),[4]PREMIOS_MASTER!$AZ96,""),IF($A98="TOTAL",SUM(INDIRECT("AD4:AD"&amp;ROW()-1)),""))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IF(AND($A98&lt;&gt;"",$A98&lt;&gt;"TOTAL"),IF(AND([4]PREMIOS_MASTER!$BC96&lt;&gt;"",[4]PREMIOS_MASTER!$BC96&lt;&gt;0),[4]PREMIOS_MASTER!$BC96,""),IF($A98="TOTAL",SUM(INDIRECT("AF4:AF"&amp;ROW()-1)),""))</f>
        <v/>
      </c>
      <c r="AG98" s="7" t="str">
        <f ca="1">IF(AND($A98&lt;&gt;"",$A98&lt;&gt;"TOTAL"),IF(AND([4]PREMIOS_MASTER!$BE96&lt;&gt;"",[4]PREMIOS_MASTER!$BE96&lt;&gt;0),[4]PREMIOS_MASTER!$BE96,""),IF($A98="TOTAL",SUM(INDIRECT("AG4:AG"&amp;ROW()-1)),""))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IF(AND($A98&lt;&gt;"",$A98&lt;&gt;"TOTAL"),IF(AND([4]PREMIOS_MASTER!$BH96&lt;&gt;"",[4]PREMIOS_MASTER!$BH96&lt;&gt;0),[4]PREMIOS_MASTER!$BH96,""),IF($A98="TOTAL",SUM(INDIRECT("AI4:AI"&amp;ROW()-1)),""))</f>
        <v/>
      </c>
      <c r="AJ98" s="7" t="str">
        <f ca="1">IF(AND($A98&lt;&gt;"",$A98&lt;&gt;"TOTAL"),IF(AND([4]PREMIOS_MASTER!$BJ96&lt;&gt;"",[4]PREMIOS_MASTER!$BJ96&lt;&gt;0),[4]PREMIOS_MASTER!$BJ96,""),IF($A98="TOTAL",SUM(INDIRECT("AJ4:AJ"&amp;ROW()-1)),""))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IF(AND($A98&lt;&gt;"",$A98&lt;&gt;"TOTAL"),IF(AND([4]PREMIOS_MASTER!$BM96&lt;&gt;"",[4]PREMIOS_MASTER!$BM96&lt;&gt;0),[4]PREMIOS_MASTER!$BM96,""),IF($A98="TOTAL",SUM(INDIRECT("AL4:AL"&amp;ROW()-1)),""))</f>
        <v/>
      </c>
      <c r="AM98" s="7" t="str">
        <f ca="1">IF(AND($A98&lt;&gt;"",$A98&lt;&gt;"TOTAL"),IF(AND([4]PREMIOS_MASTER!$BO96&lt;&gt;"",[4]PREMIOS_MASTER!$BO96&lt;&gt;0),[4]PREMIOS_MASTER!$BO96,""),IF($A98="TOTAL",SUM(INDIRECT("AM4:AM"&amp;ROW()-1)),""))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IF(AND($A98&lt;&gt;"",$A98&lt;&gt;"TOTAL"),IF(AND([4]PREMIOS_MASTER!$BR96&lt;&gt;"",[4]PREMIOS_MASTER!$BR96&lt;&gt;0),[4]PREMIOS_MASTER!$BR96,""),IF($A98="TOTAL",SUM(INDIRECT("AO4:AO"&amp;ROW()-1)),""))</f>
        <v/>
      </c>
      <c r="AP98" s="7" t="str">
        <f ca="1">IF(AND($A98&lt;&gt;"",$A98&lt;&gt;"TOTAL"),IF(AND([4]PREMIOS_MASTER!$BT96&lt;&gt;"",[4]PREMIOS_MASTER!$BT96&lt;&gt;0),[4]PREMIOS_MASTER!$BT96,""),IF($A98="TOTAL",SUM(INDIRECT("AP4:AP"&amp;ROW()-1)),""))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IF(AND($A98&lt;&gt;"",$A98&lt;&gt;"TOTAL"),IF(AND([4]PREMIOS_MASTER!$BW96&lt;&gt;"",[4]PREMIOS_MASTER!$BW96&lt;&gt;0),[4]PREMIOS_MASTER!$BW96,""),IF($A98="TOTAL",SUM(INDIRECT("AR4:AR"&amp;ROW()-1)),""))</f>
        <v/>
      </c>
      <c r="AS98" s="7" t="str">
        <f ca="1">IF(AND($A98&lt;&gt;"",$A98&lt;&gt;"TOTAL"),IF(AND([4]PREMIOS_MASTER!$BY96&lt;&gt;"",[4]PREMIOS_MASTER!$BY96&lt;&gt;0),[4]PREMIOS_MASTER!$BY96,""),IF($A98="TOTAL",SUM(INDIRECT("AS4:AS"&amp;ROW()-1)),""))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IF(AND($A98&lt;&gt;"",$A98&lt;&gt;"TOTAL"),IF(AND([4]PREMIOS_MASTER!$CB96&lt;&gt;"",[4]PREMIOS_MASTER!$CB96&lt;&gt;0),[4]PREMIOS_MASTER!$CB96,""),IF($A98="TOTAL",SUM(INDIRECT("AU4:AU"&amp;ROW()-1)),""))</f>
        <v/>
      </c>
      <c r="AV98" s="7" t="str">
        <f ca="1">IF(AND($A98&lt;&gt;"",$A98&lt;&gt;"TOTAL"),IF(AND([4]PREMIOS_MASTER!$CD96&lt;&gt;"",[4]PREMIOS_MASTER!$CD96&lt;&gt;0),[4]PREMIOS_MASTER!$CD96,""),IF($A98="TOTAL",SUM(INDIRECT("AV4:AV"&amp;ROW()-1)),""))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IF(AND($A98&lt;&gt;"",$A98&lt;&gt;"TOTAL"),IF(AND([4]PREMIOS_MASTER!$CG96&lt;&gt;"",[4]PREMIOS_MASTER!$CG96&lt;&gt;0),[4]PREMIOS_MASTER!$CG96,""),IF($A98="TOTAL",SUM(INDIRECT("AX4:AX"&amp;ROW()-1)),""))</f>
        <v/>
      </c>
      <c r="AY98" s="7" t="str">
        <f ca="1">IF(AND($A98&lt;&gt;"",$A98&lt;&gt;"TOTAL"),IF(AND([4]PREMIOS_MASTER!$CI96&lt;&gt;"",[4]PREMIOS_MASTER!$CI96&lt;&gt;0),[4]PREMIOS_MASTER!$CI96,""),IF($A98="TOTAL",SUM(INDIRECT("AY4:AY"&amp;ROW()-1)),""))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IF(AND($A98&lt;&gt;"",$A98&lt;&gt;"TOTAL"),IF(AND([4]PREMIOS_MASTER!$CL96&lt;&gt;"",[4]PREMIOS_MASTER!$CL96&lt;&gt;0),[4]PREMIOS_MASTER!$CL96,""),IF($A98="TOTAL",SUM(INDIRECT("BA4:BA"&amp;ROW()-1)),""))</f>
        <v/>
      </c>
      <c r="BB98" s="7" t="str">
        <f ca="1">IF(AND($A98&lt;&gt;"",$A98&lt;&gt;"TOTAL"),IF(AND([4]PREMIOS_MASTER!$CN96&lt;&gt;"",[4]PREMIOS_MASTER!$CN96&lt;&gt;0),[4]PREMIOS_MASTER!$CN96,""),IF($A98="TOTAL",SUM(INDIRECT("BB4:BB"&amp;ROW()-1)),""))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IF(AND($A98&lt;&gt;"",$A98&lt;&gt;"TOTAL"),IF(AND([4]PREMIOS_MASTER!$CQ96&lt;&gt;"",[4]PREMIOS_MASTER!$CQ96&lt;&gt;0),[4]PREMIOS_MASTER!$CQ96,""),IF($A98="TOTAL",SUM(INDIRECT("BD4:BD"&amp;ROW()-1)),""))</f>
        <v/>
      </c>
      <c r="BE98" s="7" t="str">
        <f ca="1">IF(AND($A98&lt;&gt;"",$A98&lt;&gt;"TOTAL"),IF(AND([4]PREMIOS_MASTER!$CS96&lt;&gt;"",[4]PREMIOS_MASTER!$CS96&lt;&gt;0),[4]PREMIOS_MASTER!$CS96,""),IF($A98="TOTAL",SUM(INDIRECT("BE4:BE"&amp;ROW()-1)),""))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IF([4]PREMIOS_MASTER!$D97&lt;&gt;"",[4]PREMIOS_MASTER!$D97,IF(AND([4]PREMIOS_MASTER!$D97="",[4]PREMIOS_MASTER!$D98="",[4]PREMIOS_MASTER!$D96=""),"","TOTAL"))</f>
        <v/>
      </c>
      <c r="B99" s="7" t="str">
        <f ca="1">IF(AND($A99&lt;&gt;"",$A99&lt;&gt;"TOTAL"),IF(AND([4]PREMIOS_MASTER!$E97&lt;&gt;"",[4]PREMIOS_MASTER!$E97&lt;&gt;0),[4]PREMIOS_MASTER!$E97,""),IF($A99="TOTAL",SUM(INDIRECT("B4:B"&amp;ROW()-1)),""))</f>
        <v/>
      </c>
      <c r="C99" s="7" t="str">
        <f ca="1">IF(AND($A99&lt;&gt;"",$A99&lt;&gt;"TOTAL"),IF(AND([4]PREMIOS_MASTER!$G97&lt;&gt;"",[4]PREMIOS_MASTER!$G97&lt;&gt;0),[4]PREMIOS_MASTER!$G97,""),IF($A99="TOTAL",SUM(INDIRECT("C4:C"&amp;ROW()-1)),""))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IF(AND($A99&lt;&gt;"",$A99&lt;&gt;"TOTAL"),IF(AND([4]PREMIOS_MASTER!$J97&lt;&gt;"",[4]PREMIOS_MASTER!$J97&lt;&gt;0),[4]PREMIOS_MASTER!$J97,""),IF($A99="TOTAL",SUM(INDIRECT("E4:E"&amp;ROW()-1)),""))</f>
        <v/>
      </c>
      <c r="F99" s="7" t="str">
        <f ca="1">IF(AND($A99&lt;&gt;"",$A99&lt;&gt;"TOTAL"),IF(AND([4]PREMIOS_MASTER!$L97&lt;&gt;"",[4]PREMIOS_MASTER!$L97&lt;&gt;0),[4]PREMIOS_MASTER!$L97,""),IF($A99="TOTAL",SUM(INDIRECT("F4:F"&amp;ROW()-1)),""))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IF(AND($A99&lt;&gt;"",$A99&lt;&gt;"TOTAL"),IF(AND([4]PREMIOS_MASTER!$O97&lt;&gt;"",[4]PREMIOS_MASTER!$O97&lt;&gt;0),[4]PREMIOS_MASTER!$O97,""),IF($A99="TOTAL",SUM(INDIRECT("H4:H"&amp;ROW()-1)),""))</f>
        <v/>
      </c>
      <c r="I99" s="7" t="str">
        <f ca="1">IF(AND($A99&lt;&gt;"",$A99&lt;&gt;"TOTAL"),IF(AND([4]PREMIOS_MASTER!$Q97&lt;&gt;"",[4]PREMIOS_MASTER!$Q97&lt;&gt;0),[4]PREMIOS_MASTER!$Q97,""),IF($A99="TOTAL",SUM(INDIRECT("I4:I"&amp;ROW()-1)),""))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IF(AND($A99&lt;&gt;"",$A99&lt;&gt;"TOTAL"),IF(AND([4]PREMIOS_MASTER!$T97&lt;&gt;"",[4]PREMIOS_MASTER!$T97&lt;&gt;0),[4]PREMIOS_MASTER!$T97,""),IF($A99="TOTAL",SUM(INDIRECT("K4:K"&amp;ROW()-1)),""))</f>
        <v/>
      </c>
      <c r="L99" s="7" t="str">
        <f ca="1">IF(AND($A99&lt;&gt;"",$A99&lt;&gt;"TOTAL"),IF(AND([4]PREMIOS_MASTER!$V97&lt;&gt;"",[4]PREMIOS_MASTER!$V97&lt;&gt;0),[4]PREMIOS_MASTER!$V97,""),IF($A99="TOTAL",SUM(INDIRECT("L4:L"&amp;ROW()-1)),""))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IF(AND($A99&lt;&gt;"",$A99&lt;&gt;"TOTAL"),IF(AND([4]PREMIOS_MASTER!$Y97&lt;&gt;"",[4]PREMIOS_MASTER!$Y97&lt;&gt;0),[4]PREMIOS_MASTER!$Y97,""),IF($A99="TOTAL",SUM(INDIRECT("N4:N"&amp;ROW()-1)),""))</f>
        <v/>
      </c>
      <c r="O99" s="7" t="str">
        <f ca="1">IF(AND($A99&lt;&gt;"",$A99&lt;&gt;"TOTAL"),IF(AND([4]PREMIOS_MASTER!$AA97&lt;&gt;"",[4]PREMIOS_MASTER!$AA97&lt;&gt;0),[4]PREMIOS_MASTER!$AA97,""),IF($A99="TOTAL",SUM(INDIRECT("O4:O"&amp;ROW()-1)),""))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IF(AND($A99&lt;&gt;"",$A99&lt;&gt;"TOTAL"),IF(AND([4]PREMIOS_MASTER!$AD97&lt;&gt;"",[4]PREMIOS_MASTER!$AD97&lt;&gt;0),[4]PREMIOS_MASTER!$AD97,""),IF($A99="TOTAL",SUM(INDIRECT("Q4:Q"&amp;ROW()-1)),""))</f>
        <v/>
      </c>
      <c r="R99" s="7" t="str">
        <f ca="1">IF(AND($A99&lt;&gt;"",$A99&lt;&gt;"TOTAL"),IF(AND([4]PREMIOS_MASTER!$AF97&lt;&gt;"",[4]PREMIOS_MASTER!$AF97&lt;&gt;0),[4]PREMIOS_MASTER!$AF97,""),IF($A99="TOTAL",SUM(INDIRECT("R4:R"&amp;ROW()-1)),""))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IF(AND($A99&lt;&gt;"",$A99&lt;&gt;"TOTAL"),IF(AND([4]PREMIOS_MASTER!$AI97&lt;&gt;"",[4]PREMIOS_MASTER!$AI97&lt;&gt;0),[4]PREMIOS_MASTER!$AI97,""),IF($A99="TOTAL",SUM(INDIRECT("T4:T"&amp;ROW()-1)),""))</f>
        <v/>
      </c>
      <c r="U99" s="7" t="str">
        <f ca="1">IF(AND($A99&lt;&gt;"",$A99&lt;&gt;"TOTAL"),IF(AND([4]PREMIOS_MASTER!$AK97&lt;&gt;"",[4]PREMIOS_MASTER!$AK97&lt;&gt;0),[4]PREMIOS_MASTER!$AK97,""),IF($A99="TOTAL",SUM(INDIRECT("U4:U"&amp;ROW()-1)),""))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IF(AND($A99&lt;&gt;"",$A99&lt;&gt;"TOTAL"),IF(AND([4]PREMIOS_MASTER!$AN97&lt;&gt;"",[4]PREMIOS_MASTER!$AN97&lt;&gt;0),[4]PREMIOS_MASTER!$AN97,""),IF($A99="TOTAL",SUM(INDIRECT("W4:W"&amp;ROW()-1)),""))</f>
        <v/>
      </c>
      <c r="X99" s="7" t="str">
        <f ca="1">IF(AND($A99&lt;&gt;"",$A99&lt;&gt;"TOTAL"),IF(AND([4]PREMIOS_MASTER!$AP97&lt;&gt;"",[4]PREMIOS_MASTER!$AP97&lt;&gt;0),[4]PREMIOS_MASTER!$AP97,""),IF($A99="TOTAL",SUM(INDIRECT("X4:X"&amp;ROW()-1)),""))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IF(AND($A99&lt;&gt;"",$A99&lt;&gt;"TOTAL"),IF(AND([4]PREMIOS_MASTER!$AS97&lt;&gt;"",[4]PREMIOS_MASTER!$AS97&lt;&gt;0),[4]PREMIOS_MASTER!$AS97,""),IF($A99="TOTAL",SUM(INDIRECT("Z4:Z"&amp;ROW()-1)),""))</f>
        <v/>
      </c>
      <c r="AA99" s="7" t="str">
        <f ca="1">IF(AND($A99&lt;&gt;"",$A99&lt;&gt;"TOTAL"),IF(AND([4]PREMIOS_MASTER!$AU97&lt;&gt;"",[4]PREMIOS_MASTER!$AU97&lt;&gt;0),[4]PREMIOS_MASTER!$AU97,""),IF($A99="TOTAL",SUM(INDIRECT("AA4:AA"&amp;ROW()-1)),""))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IF(AND($A99&lt;&gt;"",$A99&lt;&gt;"TOTAL"),IF(AND([4]PREMIOS_MASTER!$AX97&lt;&gt;"",[4]PREMIOS_MASTER!$AX97&lt;&gt;0),[4]PREMIOS_MASTER!$AX97,""),IF($A99="TOTAL",SUM(INDIRECT("AC4:AC"&amp;ROW()-1)),""))</f>
        <v/>
      </c>
      <c r="AD99" s="7" t="str">
        <f ca="1">IF(AND($A99&lt;&gt;"",$A99&lt;&gt;"TOTAL"),IF(AND([4]PREMIOS_MASTER!$AZ97&lt;&gt;"",[4]PREMIOS_MASTER!$AZ97&lt;&gt;0),[4]PREMIOS_MASTER!$AZ97,""),IF($A99="TOTAL",SUM(INDIRECT("AD4:AD"&amp;ROW()-1)),""))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IF(AND($A99&lt;&gt;"",$A99&lt;&gt;"TOTAL"),IF(AND([4]PREMIOS_MASTER!$BC97&lt;&gt;"",[4]PREMIOS_MASTER!$BC97&lt;&gt;0),[4]PREMIOS_MASTER!$BC97,""),IF($A99="TOTAL",SUM(INDIRECT("AF4:AF"&amp;ROW()-1)),""))</f>
        <v/>
      </c>
      <c r="AG99" s="7" t="str">
        <f ca="1">IF(AND($A99&lt;&gt;"",$A99&lt;&gt;"TOTAL"),IF(AND([4]PREMIOS_MASTER!$BE97&lt;&gt;"",[4]PREMIOS_MASTER!$BE97&lt;&gt;0),[4]PREMIOS_MASTER!$BE97,""),IF($A99="TOTAL",SUM(INDIRECT("AG4:AG"&amp;ROW()-1)),""))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IF(AND($A99&lt;&gt;"",$A99&lt;&gt;"TOTAL"),IF(AND([4]PREMIOS_MASTER!$BH97&lt;&gt;"",[4]PREMIOS_MASTER!$BH97&lt;&gt;0),[4]PREMIOS_MASTER!$BH97,""),IF($A99="TOTAL",SUM(INDIRECT("AI4:AI"&amp;ROW()-1)),""))</f>
        <v/>
      </c>
      <c r="AJ99" s="7" t="str">
        <f ca="1">IF(AND($A99&lt;&gt;"",$A99&lt;&gt;"TOTAL"),IF(AND([4]PREMIOS_MASTER!$BJ97&lt;&gt;"",[4]PREMIOS_MASTER!$BJ97&lt;&gt;0),[4]PREMIOS_MASTER!$BJ97,""),IF($A99="TOTAL",SUM(INDIRECT("AJ4:AJ"&amp;ROW()-1)),""))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IF(AND($A99&lt;&gt;"",$A99&lt;&gt;"TOTAL"),IF(AND([4]PREMIOS_MASTER!$BM97&lt;&gt;"",[4]PREMIOS_MASTER!$BM97&lt;&gt;0),[4]PREMIOS_MASTER!$BM97,""),IF($A99="TOTAL",SUM(INDIRECT("AL4:AL"&amp;ROW()-1)),""))</f>
        <v/>
      </c>
      <c r="AM99" s="7" t="str">
        <f ca="1">IF(AND($A99&lt;&gt;"",$A99&lt;&gt;"TOTAL"),IF(AND([4]PREMIOS_MASTER!$BO97&lt;&gt;"",[4]PREMIOS_MASTER!$BO97&lt;&gt;0),[4]PREMIOS_MASTER!$BO97,""),IF($A99="TOTAL",SUM(INDIRECT("AM4:AM"&amp;ROW()-1)),""))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IF(AND($A99&lt;&gt;"",$A99&lt;&gt;"TOTAL"),IF(AND([4]PREMIOS_MASTER!$BR97&lt;&gt;"",[4]PREMIOS_MASTER!$BR97&lt;&gt;0),[4]PREMIOS_MASTER!$BR97,""),IF($A99="TOTAL",SUM(INDIRECT("AO4:AO"&amp;ROW()-1)),""))</f>
        <v/>
      </c>
      <c r="AP99" s="7" t="str">
        <f ca="1">IF(AND($A99&lt;&gt;"",$A99&lt;&gt;"TOTAL"),IF(AND([4]PREMIOS_MASTER!$BT97&lt;&gt;"",[4]PREMIOS_MASTER!$BT97&lt;&gt;0),[4]PREMIOS_MASTER!$BT97,""),IF($A99="TOTAL",SUM(INDIRECT("AP4:AP"&amp;ROW()-1)),""))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IF(AND($A99&lt;&gt;"",$A99&lt;&gt;"TOTAL"),IF(AND([4]PREMIOS_MASTER!$BW97&lt;&gt;"",[4]PREMIOS_MASTER!$BW97&lt;&gt;0),[4]PREMIOS_MASTER!$BW97,""),IF($A99="TOTAL",SUM(INDIRECT("AR4:AR"&amp;ROW()-1)),""))</f>
        <v/>
      </c>
      <c r="AS99" s="7" t="str">
        <f ca="1">IF(AND($A99&lt;&gt;"",$A99&lt;&gt;"TOTAL"),IF(AND([4]PREMIOS_MASTER!$BY97&lt;&gt;"",[4]PREMIOS_MASTER!$BY97&lt;&gt;0),[4]PREMIOS_MASTER!$BY97,""),IF($A99="TOTAL",SUM(INDIRECT("AS4:AS"&amp;ROW()-1)),""))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IF(AND($A99&lt;&gt;"",$A99&lt;&gt;"TOTAL"),IF(AND([4]PREMIOS_MASTER!$CB97&lt;&gt;"",[4]PREMIOS_MASTER!$CB97&lt;&gt;0),[4]PREMIOS_MASTER!$CB97,""),IF($A99="TOTAL",SUM(INDIRECT("AU4:AU"&amp;ROW()-1)),""))</f>
        <v/>
      </c>
      <c r="AV99" s="7" t="str">
        <f ca="1">IF(AND($A99&lt;&gt;"",$A99&lt;&gt;"TOTAL"),IF(AND([4]PREMIOS_MASTER!$CD97&lt;&gt;"",[4]PREMIOS_MASTER!$CD97&lt;&gt;0),[4]PREMIOS_MASTER!$CD97,""),IF($A99="TOTAL",SUM(INDIRECT("AV4:AV"&amp;ROW()-1)),""))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IF(AND($A99&lt;&gt;"",$A99&lt;&gt;"TOTAL"),IF(AND([4]PREMIOS_MASTER!$CG97&lt;&gt;"",[4]PREMIOS_MASTER!$CG97&lt;&gt;0),[4]PREMIOS_MASTER!$CG97,""),IF($A99="TOTAL",SUM(INDIRECT("AX4:AX"&amp;ROW()-1)),""))</f>
        <v/>
      </c>
      <c r="AY99" s="7" t="str">
        <f ca="1">IF(AND($A99&lt;&gt;"",$A99&lt;&gt;"TOTAL"),IF(AND([4]PREMIOS_MASTER!$CI97&lt;&gt;"",[4]PREMIOS_MASTER!$CI97&lt;&gt;0),[4]PREMIOS_MASTER!$CI97,""),IF($A99="TOTAL",SUM(INDIRECT("AY4:AY"&amp;ROW()-1)),""))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IF(AND($A99&lt;&gt;"",$A99&lt;&gt;"TOTAL"),IF(AND([4]PREMIOS_MASTER!$CL97&lt;&gt;"",[4]PREMIOS_MASTER!$CL97&lt;&gt;0),[4]PREMIOS_MASTER!$CL97,""),IF($A99="TOTAL",SUM(INDIRECT("BA4:BA"&amp;ROW()-1)),""))</f>
        <v/>
      </c>
      <c r="BB99" s="7" t="str">
        <f ca="1">IF(AND($A99&lt;&gt;"",$A99&lt;&gt;"TOTAL"),IF(AND([4]PREMIOS_MASTER!$CN97&lt;&gt;"",[4]PREMIOS_MASTER!$CN97&lt;&gt;0),[4]PREMIOS_MASTER!$CN97,""),IF($A99="TOTAL",SUM(INDIRECT("BB4:BB"&amp;ROW()-1)),""))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IF(AND($A99&lt;&gt;"",$A99&lt;&gt;"TOTAL"),IF(AND([4]PREMIOS_MASTER!$CQ97&lt;&gt;"",[4]PREMIOS_MASTER!$CQ97&lt;&gt;0),[4]PREMIOS_MASTER!$CQ97,""),IF($A99="TOTAL",SUM(INDIRECT("BD4:BD"&amp;ROW()-1)),""))</f>
        <v/>
      </c>
      <c r="BE99" s="7" t="str">
        <f ca="1">IF(AND($A99&lt;&gt;"",$A99&lt;&gt;"TOTAL"),IF(AND([4]PREMIOS_MASTER!$CS97&lt;&gt;"",[4]PREMIOS_MASTER!$CS97&lt;&gt;0),[4]PREMIOS_MASTER!$CS97,""),IF($A99="TOTAL",SUM(INDIRECT("BE4:BE"&amp;ROW()-1)),""))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IF([4]PREMIOS_MASTER!$D98&lt;&gt;"",[4]PREMIOS_MASTER!$D98,IF(AND([4]PREMIOS_MASTER!$D98="",[4]PREMIOS_MASTER!$D99="",[4]PREMIOS_MASTER!$D97=""),"","TOTAL"))</f>
        <v/>
      </c>
      <c r="B100" s="7" t="str">
        <f ca="1">IF(AND($A100&lt;&gt;"",$A100&lt;&gt;"TOTAL"),IF(AND([4]PREMIOS_MASTER!$E98&lt;&gt;"",[4]PREMIOS_MASTER!$E98&lt;&gt;0),[4]PREMIOS_MASTER!$E98,""),IF($A100="TOTAL",SUM(INDIRECT("B4:B"&amp;ROW()-1)),""))</f>
        <v/>
      </c>
      <c r="C100" s="7" t="str">
        <f ca="1">IF(AND($A100&lt;&gt;"",$A100&lt;&gt;"TOTAL"),IF(AND([4]PREMIOS_MASTER!$G98&lt;&gt;"",[4]PREMIOS_MASTER!$G98&lt;&gt;0),[4]PREMIOS_MASTER!$G98,""),IF($A100="TOTAL",SUM(INDIRECT("C4:C"&amp;ROW()-1)),""))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IF(AND($A100&lt;&gt;"",$A100&lt;&gt;"TOTAL"),IF(AND([4]PREMIOS_MASTER!$J98&lt;&gt;"",[4]PREMIOS_MASTER!$J98&lt;&gt;0),[4]PREMIOS_MASTER!$J98,""),IF($A100="TOTAL",SUM(INDIRECT("E4:E"&amp;ROW()-1)),""))</f>
        <v/>
      </c>
      <c r="F100" s="7" t="str">
        <f ca="1">IF(AND($A100&lt;&gt;"",$A100&lt;&gt;"TOTAL"),IF(AND([4]PREMIOS_MASTER!$L98&lt;&gt;"",[4]PREMIOS_MASTER!$L98&lt;&gt;0),[4]PREMIOS_MASTER!$L98,""),IF($A100="TOTAL",SUM(INDIRECT("F4:F"&amp;ROW()-1)),""))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IF(AND($A100&lt;&gt;"",$A100&lt;&gt;"TOTAL"),IF(AND([4]PREMIOS_MASTER!$O98&lt;&gt;"",[4]PREMIOS_MASTER!$O98&lt;&gt;0),[4]PREMIOS_MASTER!$O98,""),IF($A100="TOTAL",SUM(INDIRECT("H4:H"&amp;ROW()-1)),""))</f>
        <v/>
      </c>
      <c r="I100" s="7" t="str">
        <f ca="1">IF(AND($A100&lt;&gt;"",$A100&lt;&gt;"TOTAL"),IF(AND([4]PREMIOS_MASTER!$Q98&lt;&gt;"",[4]PREMIOS_MASTER!$Q98&lt;&gt;0),[4]PREMIOS_MASTER!$Q98,""),IF($A100="TOTAL",SUM(INDIRECT("I4:I"&amp;ROW()-1)),""))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IF(AND($A100&lt;&gt;"",$A100&lt;&gt;"TOTAL"),IF(AND([4]PREMIOS_MASTER!$T98&lt;&gt;"",[4]PREMIOS_MASTER!$T98&lt;&gt;0),[4]PREMIOS_MASTER!$T98,""),IF($A100="TOTAL",SUM(INDIRECT("K4:K"&amp;ROW()-1)),""))</f>
        <v/>
      </c>
      <c r="L100" s="7" t="str">
        <f ca="1">IF(AND($A100&lt;&gt;"",$A100&lt;&gt;"TOTAL"),IF(AND([4]PREMIOS_MASTER!$V98&lt;&gt;"",[4]PREMIOS_MASTER!$V98&lt;&gt;0),[4]PREMIOS_MASTER!$V98,""),IF($A100="TOTAL",SUM(INDIRECT("L4:L"&amp;ROW()-1)),""))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IF(AND($A100&lt;&gt;"",$A100&lt;&gt;"TOTAL"),IF(AND([4]PREMIOS_MASTER!$Y98&lt;&gt;"",[4]PREMIOS_MASTER!$Y98&lt;&gt;0),[4]PREMIOS_MASTER!$Y98,""),IF($A100="TOTAL",SUM(INDIRECT("N4:N"&amp;ROW()-1)),""))</f>
        <v/>
      </c>
      <c r="O100" s="7" t="str">
        <f ca="1">IF(AND($A100&lt;&gt;"",$A100&lt;&gt;"TOTAL"),IF(AND([4]PREMIOS_MASTER!$AA98&lt;&gt;"",[4]PREMIOS_MASTER!$AA98&lt;&gt;0),[4]PREMIOS_MASTER!$AA98,""),IF($A100="TOTAL",SUM(INDIRECT("O4:O"&amp;ROW()-1)),""))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IF(AND($A100&lt;&gt;"",$A100&lt;&gt;"TOTAL"),IF(AND([4]PREMIOS_MASTER!$AD98&lt;&gt;"",[4]PREMIOS_MASTER!$AD98&lt;&gt;0),[4]PREMIOS_MASTER!$AD98,""),IF($A100="TOTAL",SUM(INDIRECT("Q4:Q"&amp;ROW()-1)),""))</f>
        <v/>
      </c>
      <c r="R100" s="7" t="str">
        <f ca="1">IF(AND($A100&lt;&gt;"",$A100&lt;&gt;"TOTAL"),IF(AND([4]PREMIOS_MASTER!$AF98&lt;&gt;"",[4]PREMIOS_MASTER!$AF98&lt;&gt;0),[4]PREMIOS_MASTER!$AF98,""),IF($A100="TOTAL",SUM(INDIRECT("R4:R"&amp;ROW()-1)),""))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IF(AND($A100&lt;&gt;"",$A100&lt;&gt;"TOTAL"),IF(AND([4]PREMIOS_MASTER!$AI98&lt;&gt;"",[4]PREMIOS_MASTER!$AI98&lt;&gt;0),[4]PREMIOS_MASTER!$AI98,""),IF($A100="TOTAL",SUM(INDIRECT("T4:T"&amp;ROW()-1)),""))</f>
        <v/>
      </c>
      <c r="U100" s="7" t="str">
        <f ca="1">IF(AND($A100&lt;&gt;"",$A100&lt;&gt;"TOTAL"),IF(AND([4]PREMIOS_MASTER!$AK98&lt;&gt;"",[4]PREMIOS_MASTER!$AK98&lt;&gt;0),[4]PREMIOS_MASTER!$AK98,""),IF($A100="TOTAL",SUM(INDIRECT("U4:U"&amp;ROW()-1)),""))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IF(AND($A100&lt;&gt;"",$A100&lt;&gt;"TOTAL"),IF(AND([4]PREMIOS_MASTER!$AN98&lt;&gt;"",[4]PREMIOS_MASTER!$AN98&lt;&gt;0),[4]PREMIOS_MASTER!$AN98,""),IF($A100="TOTAL",SUM(INDIRECT("W4:W"&amp;ROW()-1)),""))</f>
        <v/>
      </c>
      <c r="X100" s="7" t="str">
        <f ca="1">IF(AND($A100&lt;&gt;"",$A100&lt;&gt;"TOTAL"),IF(AND([4]PREMIOS_MASTER!$AP98&lt;&gt;"",[4]PREMIOS_MASTER!$AP98&lt;&gt;0),[4]PREMIOS_MASTER!$AP98,""),IF($A100="TOTAL",SUM(INDIRECT("X4:X"&amp;ROW()-1)),""))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IF(AND($A100&lt;&gt;"",$A100&lt;&gt;"TOTAL"),IF(AND([4]PREMIOS_MASTER!$AS98&lt;&gt;"",[4]PREMIOS_MASTER!$AS98&lt;&gt;0),[4]PREMIOS_MASTER!$AS98,""),IF($A100="TOTAL",SUM(INDIRECT("Z4:Z"&amp;ROW()-1)),""))</f>
        <v/>
      </c>
      <c r="AA100" s="7" t="str">
        <f ca="1">IF(AND($A100&lt;&gt;"",$A100&lt;&gt;"TOTAL"),IF(AND([4]PREMIOS_MASTER!$AU98&lt;&gt;"",[4]PREMIOS_MASTER!$AU98&lt;&gt;0),[4]PREMIOS_MASTER!$AU98,""),IF($A100="TOTAL",SUM(INDIRECT("AA4:AA"&amp;ROW()-1)),""))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IF(AND($A100&lt;&gt;"",$A100&lt;&gt;"TOTAL"),IF(AND([4]PREMIOS_MASTER!$AX98&lt;&gt;"",[4]PREMIOS_MASTER!$AX98&lt;&gt;0),[4]PREMIOS_MASTER!$AX98,""),IF($A100="TOTAL",SUM(INDIRECT("AC4:AC"&amp;ROW()-1)),""))</f>
        <v/>
      </c>
      <c r="AD100" s="7" t="str">
        <f ca="1">IF(AND($A100&lt;&gt;"",$A100&lt;&gt;"TOTAL"),IF(AND([4]PREMIOS_MASTER!$AZ98&lt;&gt;"",[4]PREMIOS_MASTER!$AZ98&lt;&gt;0),[4]PREMIOS_MASTER!$AZ98,""),IF($A100="TOTAL",SUM(INDIRECT("AD4:AD"&amp;ROW()-1)),""))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IF(AND($A100&lt;&gt;"",$A100&lt;&gt;"TOTAL"),IF(AND([4]PREMIOS_MASTER!$BC98&lt;&gt;"",[4]PREMIOS_MASTER!$BC98&lt;&gt;0),[4]PREMIOS_MASTER!$BC98,""),IF($A100="TOTAL",SUM(INDIRECT("AF4:AF"&amp;ROW()-1)),""))</f>
        <v/>
      </c>
      <c r="AG100" s="7" t="str">
        <f ca="1">IF(AND($A100&lt;&gt;"",$A100&lt;&gt;"TOTAL"),IF(AND([4]PREMIOS_MASTER!$BE98&lt;&gt;"",[4]PREMIOS_MASTER!$BE98&lt;&gt;0),[4]PREMIOS_MASTER!$BE98,""),IF($A100="TOTAL",SUM(INDIRECT("AG4:AG"&amp;ROW()-1)),""))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IF(AND($A100&lt;&gt;"",$A100&lt;&gt;"TOTAL"),IF(AND([4]PREMIOS_MASTER!$BH98&lt;&gt;"",[4]PREMIOS_MASTER!$BH98&lt;&gt;0),[4]PREMIOS_MASTER!$BH98,""),IF($A100="TOTAL",SUM(INDIRECT("AI4:AI"&amp;ROW()-1)),""))</f>
        <v/>
      </c>
      <c r="AJ100" s="7" t="str">
        <f ca="1">IF(AND($A100&lt;&gt;"",$A100&lt;&gt;"TOTAL"),IF(AND([4]PREMIOS_MASTER!$BJ98&lt;&gt;"",[4]PREMIOS_MASTER!$BJ98&lt;&gt;0),[4]PREMIOS_MASTER!$BJ98,""),IF($A100="TOTAL",SUM(INDIRECT("AJ4:AJ"&amp;ROW()-1)),""))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IF(AND($A100&lt;&gt;"",$A100&lt;&gt;"TOTAL"),IF(AND([4]PREMIOS_MASTER!$BM98&lt;&gt;"",[4]PREMIOS_MASTER!$BM98&lt;&gt;0),[4]PREMIOS_MASTER!$BM98,""),IF($A100="TOTAL",SUM(INDIRECT("AL4:AL"&amp;ROW()-1)),""))</f>
        <v/>
      </c>
      <c r="AM100" s="7" t="str">
        <f ca="1">IF(AND($A100&lt;&gt;"",$A100&lt;&gt;"TOTAL"),IF(AND([4]PREMIOS_MASTER!$BO98&lt;&gt;"",[4]PREMIOS_MASTER!$BO98&lt;&gt;0),[4]PREMIOS_MASTER!$BO98,""),IF($A100="TOTAL",SUM(INDIRECT("AM4:AM"&amp;ROW()-1)),""))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IF(AND($A100&lt;&gt;"",$A100&lt;&gt;"TOTAL"),IF(AND([4]PREMIOS_MASTER!$BR98&lt;&gt;"",[4]PREMIOS_MASTER!$BR98&lt;&gt;0),[4]PREMIOS_MASTER!$BR98,""),IF($A100="TOTAL",SUM(INDIRECT("AO4:AO"&amp;ROW()-1)),""))</f>
        <v/>
      </c>
      <c r="AP100" s="7" t="str">
        <f ca="1">IF(AND($A100&lt;&gt;"",$A100&lt;&gt;"TOTAL"),IF(AND([4]PREMIOS_MASTER!$BT98&lt;&gt;"",[4]PREMIOS_MASTER!$BT98&lt;&gt;0),[4]PREMIOS_MASTER!$BT98,""),IF($A100="TOTAL",SUM(INDIRECT("AP4:AP"&amp;ROW()-1)),""))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IF(AND($A100&lt;&gt;"",$A100&lt;&gt;"TOTAL"),IF(AND([4]PREMIOS_MASTER!$BW98&lt;&gt;"",[4]PREMIOS_MASTER!$BW98&lt;&gt;0),[4]PREMIOS_MASTER!$BW98,""),IF($A100="TOTAL",SUM(INDIRECT("AR4:AR"&amp;ROW()-1)),""))</f>
        <v/>
      </c>
      <c r="AS100" s="7" t="str">
        <f ca="1">IF(AND($A100&lt;&gt;"",$A100&lt;&gt;"TOTAL"),IF(AND([4]PREMIOS_MASTER!$BY98&lt;&gt;"",[4]PREMIOS_MASTER!$BY98&lt;&gt;0),[4]PREMIOS_MASTER!$BY98,""),IF($A100="TOTAL",SUM(INDIRECT("AS4:AS"&amp;ROW()-1)),""))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IF(AND($A100&lt;&gt;"",$A100&lt;&gt;"TOTAL"),IF(AND([4]PREMIOS_MASTER!$CB98&lt;&gt;"",[4]PREMIOS_MASTER!$CB98&lt;&gt;0),[4]PREMIOS_MASTER!$CB98,""),IF($A100="TOTAL",SUM(INDIRECT("AU4:AU"&amp;ROW()-1)),""))</f>
        <v/>
      </c>
      <c r="AV100" s="7" t="str">
        <f ca="1">IF(AND($A100&lt;&gt;"",$A100&lt;&gt;"TOTAL"),IF(AND([4]PREMIOS_MASTER!$CD98&lt;&gt;"",[4]PREMIOS_MASTER!$CD98&lt;&gt;0),[4]PREMIOS_MASTER!$CD98,""),IF($A100="TOTAL",SUM(INDIRECT("AV4:AV"&amp;ROW()-1)),""))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IF(AND($A100&lt;&gt;"",$A100&lt;&gt;"TOTAL"),IF(AND([4]PREMIOS_MASTER!$CG98&lt;&gt;"",[4]PREMIOS_MASTER!$CG98&lt;&gt;0),[4]PREMIOS_MASTER!$CG98,""),IF($A100="TOTAL",SUM(INDIRECT("AX4:AX"&amp;ROW()-1)),""))</f>
        <v/>
      </c>
      <c r="AY100" s="7" t="str">
        <f ca="1">IF(AND($A100&lt;&gt;"",$A100&lt;&gt;"TOTAL"),IF(AND([4]PREMIOS_MASTER!$CI98&lt;&gt;"",[4]PREMIOS_MASTER!$CI98&lt;&gt;0),[4]PREMIOS_MASTER!$CI98,""),IF($A100="TOTAL",SUM(INDIRECT("AY4:AY"&amp;ROW()-1)),""))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IF(AND($A100&lt;&gt;"",$A100&lt;&gt;"TOTAL"),IF(AND([4]PREMIOS_MASTER!$CL98&lt;&gt;"",[4]PREMIOS_MASTER!$CL98&lt;&gt;0),[4]PREMIOS_MASTER!$CL98,""),IF($A100="TOTAL",SUM(INDIRECT("BA4:BA"&amp;ROW()-1)),""))</f>
        <v/>
      </c>
      <c r="BB100" s="7" t="str">
        <f ca="1">IF(AND($A100&lt;&gt;"",$A100&lt;&gt;"TOTAL"),IF(AND([4]PREMIOS_MASTER!$CN98&lt;&gt;"",[4]PREMIOS_MASTER!$CN98&lt;&gt;0),[4]PREMIOS_MASTER!$CN98,""),IF($A100="TOTAL",SUM(INDIRECT("BB4:BB"&amp;ROW()-1)),""))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IF(AND($A100&lt;&gt;"",$A100&lt;&gt;"TOTAL"),IF(AND([4]PREMIOS_MASTER!$CQ98&lt;&gt;"",[4]PREMIOS_MASTER!$CQ98&lt;&gt;0),[4]PREMIOS_MASTER!$CQ98,""),IF($A100="TOTAL",SUM(INDIRECT("BD4:BD"&amp;ROW()-1)),""))</f>
        <v/>
      </c>
      <c r="BE100" s="7" t="str">
        <f ca="1">IF(AND($A100&lt;&gt;"",$A100&lt;&gt;"TOTAL"),IF(AND([4]PREMIOS_MASTER!$CS98&lt;&gt;"",[4]PREMIOS_MASTER!$CS98&lt;&gt;0),[4]PREMIOS_MASTER!$CS98,""),IF($A100="TOTAL",SUM(INDIRECT("BE4:BE"&amp;ROW()-1)),""))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IF([4]PREMIOS_MASTER!$D99&lt;&gt;"",[4]PREMIOS_MASTER!$D99,IF(AND([4]PREMIOS_MASTER!$D99="",[4]PREMIOS_MASTER!$D100="",[4]PREMIOS_MASTER!$D98=""),"","TOTAL"))</f>
        <v/>
      </c>
      <c r="B101" s="7" t="str">
        <f ca="1">IF(AND($A101&lt;&gt;"",$A101&lt;&gt;"TOTAL"),IF(AND([4]PREMIOS_MASTER!$E99&lt;&gt;"",[4]PREMIOS_MASTER!$E99&lt;&gt;0),[4]PREMIOS_MASTER!$E99,""),IF($A101="TOTAL",SUM(INDIRECT("B4:B"&amp;ROW()-1)),""))</f>
        <v/>
      </c>
      <c r="C101" s="7" t="str">
        <f ca="1">IF(AND($A101&lt;&gt;"",$A101&lt;&gt;"TOTAL"),IF(AND([4]PREMIOS_MASTER!$G99&lt;&gt;"",[4]PREMIOS_MASTER!$G99&lt;&gt;0),[4]PREMIOS_MASTER!$G99,""),IF($A101="TOTAL",SUM(INDIRECT("C4:C"&amp;ROW()-1)),""))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IF(AND($A101&lt;&gt;"",$A101&lt;&gt;"TOTAL"),IF(AND([4]PREMIOS_MASTER!$J99&lt;&gt;"",[4]PREMIOS_MASTER!$J99&lt;&gt;0),[4]PREMIOS_MASTER!$J99,""),IF($A101="TOTAL",SUM(INDIRECT("E4:E"&amp;ROW()-1)),""))</f>
        <v/>
      </c>
      <c r="F101" s="7" t="str">
        <f ca="1">IF(AND($A101&lt;&gt;"",$A101&lt;&gt;"TOTAL"),IF(AND([4]PREMIOS_MASTER!$L99&lt;&gt;"",[4]PREMIOS_MASTER!$L99&lt;&gt;0),[4]PREMIOS_MASTER!$L99,""),IF($A101="TOTAL",SUM(INDIRECT("F4:F"&amp;ROW()-1)),""))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IF(AND($A101&lt;&gt;"",$A101&lt;&gt;"TOTAL"),IF(AND([4]PREMIOS_MASTER!$O99&lt;&gt;"",[4]PREMIOS_MASTER!$O99&lt;&gt;0),[4]PREMIOS_MASTER!$O99,""),IF($A101="TOTAL",SUM(INDIRECT("H4:H"&amp;ROW()-1)),""))</f>
        <v/>
      </c>
      <c r="I101" s="7" t="str">
        <f ca="1">IF(AND($A101&lt;&gt;"",$A101&lt;&gt;"TOTAL"),IF(AND([4]PREMIOS_MASTER!$Q99&lt;&gt;"",[4]PREMIOS_MASTER!$Q99&lt;&gt;0),[4]PREMIOS_MASTER!$Q99,""),IF($A101="TOTAL",SUM(INDIRECT("I4:I"&amp;ROW()-1)),""))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IF(AND($A101&lt;&gt;"",$A101&lt;&gt;"TOTAL"),IF(AND([4]PREMIOS_MASTER!$T99&lt;&gt;"",[4]PREMIOS_MASTER!$T99&lt;&gt;0),[4]PREMIOS_MASTER!$T99,""),IF($A101="TOTAL",SUM(INDIRECT("K4:K"&amp;ROW()-1)),""))</f>
        <v/>
      </c>
      <c r="L101" s="7" t="str">
        <f ca="1">IF(AND($A101&lt;&gt;"",$A101&lt;&gt;"TOTAL"),IF(AND([4]PREMIOS_MASTER!$V99&lt;&gt;"",[4]PREMIOS_MASTER!$V99&lt;&gt;0),[4]PREMIOS_MASTER!$V99,""),IF($A101="TOTAL",SUM(INDIRECT("L4:L"&amp;ROW()-1)),""))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IF(AND($A101&lt;&gt;"",$A101&lt;&gt;"TOTAL"),IF(AND([4]PREMIOS_MASTER!$Y99&lt;&gt;"",[4]PREMIOS_MASTER!$Y99&lt;&gt;0),[4]PREMIOS_MASTER!$Y99,""),IF($A101="TOTAL",SUM(INDIRECT("N4:N"&amp;ROW()-1)),""))</f>
        <v/>
      </c>
      <c r="O101" s="7" t="str">
        <f ca="1">IF(AND($A101&lt;&gt;"",$A101&lt;&gt;"TOTAL"),IF(AND([4]PREMIOS_MASTER!$AA99&lt;&gt;"",[4]PREMIOS_MASTER!$AA99&lt;&gt;0),[4]PREMIOS_MASTER!$AA99,""),IF($A101="TOTAL",SUM(INDIRECT("O4:O"&amp;ROW()-1)),""))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IF(AND($A101&lt;&gt;"",$A101&lt;&gt;"TOTAL"),IF(AND([4]PREMIOS_MASTER!$AD99&lt;&gt;"",[4]PREMIOS_MASTER!$AD99&lt;&gt;0),[4]PREMIOS_MASTER!$AD99,""),IF($A101="TOTAL",SUM(INDIRECT("Q4:Q"&amp;ROW()-1)),""))</f>
        <v/>
      </c>
      <c r="R101" s="7" t="str">
        <f ca="1">IF(AND($A101&lt;&gt;"",$A101&lt;&gt;"TOTAL"),IF(AND([4]PREMIOS_MASTER!$AF99&lt;&gt;"",[4]PREMIOS_MASTER!$AF99&lt;&gt;0),[4]PREMIOS_MASTER!$AF99,""),IF($A101="TOTAL",SUM(INDIRECT("R4:R"&amp;ROW()-1)),""))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IF(AND($A101&lt;&gt;"",$A101&lt;&gt;"TOTAL"),IF(AND([4]PREMIOS_MASTER!$AI99&lt;&gt;"",[4]PREMIOS_MASTER!$AI99&lt;&gt;0),[4]PREMIOS_MASTER!$AI99,""),IF($A101="TOTAL",SUM(INDIRECT("T4:T"&amp;ROW()-1)),""))</f>
        <v/>
      </c>
      <c r="U101" s="7" t="str">
        <f ca="1">IF(AND($A101&lt;&gt;"",$A101&lt;&gt;"TOTAL"),IF(AND([4]PREMIOS_MASTER!$AK99&lt;&gt;"",[4]PREMIOS_MASTER!$AK99&lt;&gt;0),[4]PREMIOS_MASTER!$AK99,""),IF($A101="TOTAL",SUM(INDIRECT("U4:U"&amp;ROW()-1)),""))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IF(AND($A101&lt;&gt;"",$A101&lt;&gt;"TOTAL"),IF(AND([4]PREMIOS_MASTER!$AN99&lt;&gt;"",[4]PREMIOS_MASTER!$AN99&lt;&gt;0),[4]PREMIOS_MASTER!$AN99,""),IF($A101="TOTAL",SUM(INDIRECT("W4:W"&amp;ROW()-1)),""))</f>
        <v/>
      </c>
      <c r="X101" s="7" t="str">
        <f ca="1">IF(AND($A101&lt;&gt;"",$A101&lt;&gt;"TOTAL"),IF(AND([4]PREMIOS_MASTER!$AP99&lt;&gt;"",[4]PREMIOS_MASTER!$AP99&lt;&gt;0),[4]PREMIOS_MASTER!$AP99,""),IF($A101="TOTAL",SUM(INDIRECT("X4:X"&amp;ROW()-1)),""))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IF(AND($A101&lt;&gt;"",$A101&lt;&gt;"TOTAL"),IF(AND([4]PREMIOS_MASTER!$AS99&lt;&gt;"",[4]PREMIOS_MASTER!$AS99&lt;&gt;0),[4]PREMIOS_MASTER!$AS99,""),IF($A101="TOTAL",SUM(INDIRECT("Z4:Z"&amp;ROW()-1)),""))</f>
        <v/>
      </c>
      <c r="AA101" s="7" t="str">
        <f ca="1">IF(AND($A101&lt;&gt;"",$A101&lt;&gt;"TOTAL"),IF(AND([4]PREMIOS_MASTER!$AU99&lt;&gt;"",[4]PREMIOS_MASTER!$AU99&lt;&gt;0),[4]PREMIOS_MASTER!$AU99,""),IF($A101="TOTAL",SUM(INDIRECT("AA4:AA"&amp;ROW()-1)),""))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IF(AND($A101&lt;&gt;"",$A101&lt;&gt;"TOTAL"),IF(AND([4]PREMIOS_MASTER!$AX99&lt;&gt;"",[4]PREMIOS_MASTER!$AX99&lt;&gt;0),[4]PREMIOS_MASTER!$AX99,""),IF($A101="TOTAL",SUM(INDIRECT("AC4:AC"&amp;ROW()-1)),""))</f>
        <v/>
      </c>
      <c r="AD101" s="7" t="str">
        <f ca="1">IF(AND($A101&lt;&gt;"",$A101&lt;&gt;"TOTAL"),IF(AND([4]PREMIOS_MASTER!$AZ99&lt;&gt;"",[4]PREMIOS_MASTER!$AZ99&lt;&gt;0),[4]PREMIOS_MASTER!$AZ99,""),IF($A101="TOTAL",SUM(INDIRECT("AD4:AD"&amp;ROW()-1)),""))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IF(AND($A101&lt;&gt;"",$A101&lt;&gt;"TOTAL"),IF(AND([4]PREMIOS_MASTER!$BC99&lt;&gt;"",[4]PREMIOS_MASTER!$BC99&lt;&gt;0),[4]PREMIOS_MASTER!$BC99,""),IF($A101="TOTAL",SUM(INDIRECT("AF4:AF"&amp;ROW()-1)),""))</f>
        <v/>
      </c>
      <c r="AG101" s="7" t="str">
        <f ca="1">IF(AND($A101&lt;&gt;"",$A101&lt;&gt;"TOTAL"),IF(AND([4]PREMIOS_MASTER!$BE99&lt;&gt;"",[4]PREMIOS_MASTER!$BE99&lt;&gt;0),[4]PREMIOS_MASTER!$BE99,""),IF($A101="TOTAL",SUM(INDIRECT("AG4:AG"&amp;ROW()-1)),""))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IF(AND($A101&lt;&gt;"",$A101&lt;&gt;"TOTAL"),IF(AND([4]PREMIOS_MASTER!$BH99&lt;&gt;"",[4]PREMIOS_MASTER!$BH99&lt;&gt;0),[4]PREMIOS_MASTER!$BH99,""),IF($A101="TOTAL",SUM(INDIRECT("AI4:AI"&amp;ROW()-1)),""))</f>
        <v/>
      </c>
      <c r="AJ101" s="7" t="str">
        <f ca="1">IF(AND($A101&lt;&gt;"",$A101&lt;&gt;"TOTAL"),IF(AND([4]PREMIOS_MASTER!$BJ99&lt;&gt;"",[4]PREMIOS_MASTER!$BJ99&lt;&gt;0),[4]PREMIOS_MASTER!$BJ99,""),IF($A101="TOTAL",SUM(INDIRECT("AJ4:AJ"&amp;ROW()-1)),""))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IF(AND($A101&lt;&gt;"",$A101&lt;&gt;"TOTAL"),IF(AND([4]PREMIOS_MASTER!$BM99&lt;&gt;"",[4]PREMIOS_MASTER!$BM99&lt;&gt;0),[4]PREMIOS_MASTER!$BM99,""),IF($A101="TOTAL",SUM(INDIRECT("AL4:AL"&amp;ROW()-1)),""))</f>
        <v/>
      </c>
      <c r="AM101" s="7" t="str">
        <f ca="1">IF(AND($A101&lt;&gt;"",$A101&lt;&gt;"TOTAL"),IF(AND([4]PREMIOS_MASTER!$BO99&lt;&gt;"",[4]PREMIOS_MASTER!$BO99&lt;&gt;0),[4]PREMIOS_MASTER!$BO99,""),IF($A101="TOTAL",SUM(INDIRECT("AM4:AM"&amp;ROW()-1)),""))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IF(AND($A101&lt;&gt;"",$A101&lt;&gt;"TOTAL"),IF(AND([4]PREMIOS_MASTER!$BR99&lt;&gt;"",[4]PREMIOS_MASTER!$BR99&lt;&gt;0),[4]PREMIOS_MASTER!$BR99,""),IF($A101="TOTAL",SUM(INDIRECT("AO4:AO"&amp;ROW()-1)),""))</f>
        <v/>
      </c>
      <c r="AP101" s="7" t="str">
        <f ca="1">IF(AND($A101&lt;&gt;"",$A101&lt;&gt;"TOTAL"),IF(AND([4]PREMIOS_MASTER!$BT99&lt;&gt;"",[4]PREMIOS_MASTER!$BT99&lt;&gt;0),[4]PREMIOS_MASTER!$BT99,""),IF($A101="TOTAL",SUM(INDIRECT("AP4:AP"&amp;ROW()-1)),""))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IF(AND($A101&lt;&gt;"",$A101&lt;&gt;"TOTAL"),IF(AND([4]PREMIOS_MASTER!$BW99&lt;&gt;"",[4]PREMIOS_MASTER!$BW99&lt;&gt;0),[4]PREMIOS_MASTER!$BW99,""),IF($A101="TOTAL",SUM(INDIRECT("AR4:AR"&amp;ROW()-1)),""))</f>
        <v/>
      </c>
      <c r="AS101" s="7" t="str">
        <f ca="1">IF(AND($A101&lt;&gt;"",$A101&lt;&gt;"TOTAL"),IF(AND([4]PREMIOS_MASTER!$BY99&lt;&gt;"",[4]PREMIOS_MASTER!$BY99&lt;&gt;0),[4]PREMIOS_MASTER!$BY99,""),IF($A101="TOTAL",SUM(INDIRECT("AS4:AS"&amp;ROW()-1)),""))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IF(AND($A101&lt;&gt;"",$A101&lt;&gt;"TOTAL"),IF(AND([4]PREMIOS_MASTER!$CB99&lt;&gt;"",[4]PREMIOS_MASTER!$CB99&lt;&gt;0),[4]PREMIOS_MASTER!$CB99,""),IF($A101="TOTAL",SUM(INDIRECT("AU4:AU"&amp;ROW()-1)),""))</f>
        <v/>
      </c>
      <c r="AV101" s="7" t="str">
        <f ca="1">IF(AND($A101&lt;&gt;"",$A101&lt;&gt;"TOTAL"),IF(AND([4]PREMIOS_MASTER!$CD99&lt;&gt;"",[4]PREMIOS_MASTER!$CD99&lt;&gt;0),[4]PREMIOS_MASTER!$CD99,""),IF($A101="TOTAL",SUM(INDIRECT("AV4:AV"&amp;ROW()-1)),""))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IF(AND($A101&lt;&gt;"",$A101&lt;&gt;"TOTAL"),IF(AND([4]PREMIOS_MASTER!$CG99&lt;&gt;"",[4]PREMIOS_MASTER!$CG99&lt;&gt;0),[4]PREMIOS_MASTER!$CG99,""),IF($A101="TOTAL",SUM(INDIRECT("AX4:AX"&amp;ROW()-1)),""))</f>
        <v/>
      </c>
      <c r="AY101" s="7" t="str">
        <f ca="1">IF(AND($A101&lt;&gt;"",$A101&lt;&gt;"TOTAL"),IF(AND([4]PREMIOS_MASTER!$CI99&lt;&gt;"",[4]PREMIOS_MASTER!$CI99&lt;&gt;0),[4]PREMIOS_MASTER!$CI99,""),IF($A101="TOTAL",SUM(INDIRECT("AY4:AY"&amp;ROW()-1)),""))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IF(AND($A101&lt;&gt;"",$A101&lt;&gt;"TOTAL"),IF(AND([4]PREMIOS_MASTER!$CL99&lt;&gt;"",[4]PREMIOS_MASTER!$CL99&lt;&gt;0),[4]PREMIOS_MASTER!$CL99,""),IF($A101="TOTAL",SUM(INDIRECT("BA4:BA"&amp;ROW()-1)),""))</f>
        <v/>
      </c>
      <c r="BB101" s="7" t="str">
        <f ca="1">IF(AND($A101&lt;&gt;"",$A101&lt;&gt;"TOTAL"),IF(AND([4]PREMIOS_MASTER!$CN99&lt;&gt;"",[4]PREMIOS_MASTER!$CN99&lt;&gt;0),[4]PREMIOS_MASTER!$CN99,""),IF($A101="TOTAL",SUM(INDIRECT("BB4:BB"&amp;ROW()-1)),""))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IF(AND($A101&lt;&gt;"",$A101&lt;&gt;"TOTAL"),IF(AND([4]PREMIOS_MASTER!$CQ99&lt;&gt;"",[4]PREMIOS_MASTER!$CQ99&lt;&gt;0),[4]PREMIOS_MASTER!$CQ99,""),IF($A101="TOTAL",SUM(INDIRECT("BD4:BD"&amp;ROW()-1)),""))</f>
        <v/>
      </c>
      <c r="BE101" s="7" t="str">
        <f ca="1">IF(AND($A101&lt;&gt;"",$A101&lt;&gt;"TOTAL"),IF(AND([4]PREMIOS_MASTER!$CS99&lt;&gt;"",[4]PREMIOS_MASTER!$CS99&lt;&gt;0),[4]PREMIOS_MASTER!$CS99,""),IF($A101="TOTAL",SUM(INDIRECT("BE4:BE"&amp;ROW()-1)),""))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IF([4]PREMIOS_MASTER!$D100&lt;&gt;"",[4]PREMIOS_MASTER!$D100,IF(AND([4]PREMIOS_MASTER!$D100="",[4]PREMIOS_MASTER!$D101="",[4]PREMIOS_MASTER!$D99=""),"","TOTAL"))</f>
        <v/>
      </c>
      <c r="B102" s="7" t="str">
        <f ca="1">IF(AND($A102&lt;&gt;"",$A102&lt;&gt;"TOTAL"),IF(AND([4]PREMIOS_MASTER!$E100&lt;&gt;"",[4]PREMIOS_MASTER!$E100&lt;&gt;0),[4]PREMIOS_MASTER!$E100,""),IF($A102="TOTAL",SUM(INDIRECT("B4:B"&amp;ROW()-1)),""))</f>
        <v/>
      </c>
      <c r="C102" s="7" t="str">
        <f ca="1">IF(AND($A102&lt;&gt;"",$A102&lt;&gt;"TOTAL"),IF(AND([4]PREMIOS_MASTER!$G100&lt;&gt;"",[4]PREMIOS_MASTER!$G100&lt;&gt;0),[4]PREMIOS_MASTER!$G100,""),IF($A102="TOTAL",SUM(INDIRECT("C4:C"&amp;ROW()-1)),""))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IF(AND($A102&lt;&gt;"",$A102&lt;&gt;"TOTAL"),IF(AND([4]PREMIOS_MASTER!$J100&lt;&gt;"",[4]PREMIOS_MASTER!$J100&lt;&gt;0),[4]PREMIOS_MASTER!$J100,""),IF($A102="TOTAL",SUM(INDIRECT("E4:E"&amp;ROW()-1)),""))</f>
        <v/>
      </c>
      <c r="F102" s="7" t="str">
        <f ca="1">IF(AND($A102&lt;&gt;"",$A102&lt;&gt;"TOTAL"),IF(AND([4]PREMIOS_MASTER!$L100&lt;&gt;"",[4]PREMIOS_MASTER!$L100&lt;&gt;0),[4]PREMIOS_MASTER!$L100,""),IF($A102="TOTAL",SUM(INDIRECT("F4:F"&amp;ROW()-1)),""))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IF(AND($A102&lt;&gt;"",$A102&lt;&gt;"TOTAL"),IF(AND([4]PREMIOS_MASTER!$O100&lt;&gt;"",[4]PREMIOS_MASTER!$O100&lt;&gt;0),[4]PREMIOS_MASTER!$O100,""),IF($A102="TOTAL",SUM(INDIRECT("H4:H"&amp;ROW()-1)),""))</f>
        <v/>
      </c>
      <c r="I102" s="7" t="str">
        <f ca="1">IF(AND($A102&lt;&gt;"",$A102&lt;&gt;"TOTAL"),IF(AND([4]PREMIOS_MASTER!$Q100&lt;&gt;"",[4]PREMIOS_MASTER!$Q100&lt;&gt;0),[4]PREMIOS_MASTER!$Q100,""),IF($A102="TOTAL",SUM(INDIRECT("I4:I"&amp;ROW()-1)),""))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IF(AND($A102&lt;&gt;"",$A102&lt;&gt;"TOTAL"),IF(AND([4]PREMIOS_MASTER!$T100&lt;&gt;"",[4]PREMIOS_MASTER!$T100&lt;&gt;0),[4]PREMIOS_MASTER!$T100,""),IF($A102="TOTAL",SUM(INDIRECT("K4:K"&amp;ROW()-1)),""))</f>
        <v/>
      </c>
      <c r="L102" s="7" t="str">
        <f ca="1">IF(AND($A102&lt;&gt;"",$A102&lt;&gt;"TOTAL"),IF(AND([4]PREMIOS_MASTER!$V100&lt;&gt;"",[4]PREMIOS_MASTER!$V100&lt;&gt;0),[4]PREMIOS_MASTER!$V100,""),IF($A102="TOTAL",SUM(INDIRECT("L4:L"&amp;ROW()-1)),""))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IF(AND($A102&lt;&gt;"",$A102&lt;&gt;"TOTAL"),IF(AND([4]PREMIOS_MASTER!$Y100&lt;&gt;"",[4]PREMIOS_MASTER!$Y100&lt;&gt;0),[4]PREMIOS_MASTER!$Y100,""),IF($A102="TOTAL",SUM(INDIRECT("N4:N"&amp;ROW()-1)),""))</f>
        <v/>
      </c>
      <c r="O102" s="7" t="str">
        <f ca="1">IF(AND($A102&lt;&gt;"",$A102&lt;&gt;"TOTAL"),IF(AND([4]PREMIOS_MASTER!$AA100&lt;&gt;"",[4]PREMIOS_MASTER!$AA100&lt;&gt;0),[4]PREMIOS_MASTER!$AA100,""),IF($A102="TOTAL",SUM(INDIRECT("O4:O"&amp;ROW()-1)),""))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IF(AND($A102&lt;&gt;"",$A102&lt;&gt;"TOTAL"),IF(AND([4]PREMIOS_MASTER!$AD100&lt;&gt;"",[4]PREMIOS_MASTER!$AD100&lt;&gt;0),[4]PREMIOS_MASTER!$AD100,""),IF($A102="TOTAL",SUM(INDIRECT("Q4:Q"&amp;ROW()-1)),""))</f>
        <v/>
      </c>
      <c r="R102" s="7" t="str">
        <f ca="1">IF(AND($A102&lt;&gt;"",$A102&lt;&gt;"TOTAL"),IF(AND([4]PREMIOS_MASTER!$AF100&lt;&gt;"",[4]PREMIOS_MASTER!$AF100&lt;&gt;0),[4]PREMIOS_MASTER!$AF100,""),IF($A102="TOTAL",SUM(INDIRECT("R4:R"&amp;ROW()-1)),""))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IF(AND($A102&lt;&gt;"",$A102&lt;&gt;"TOTAL"),IF(AND([4]PREMIOS_MASTER!$AI100&lt;&gt;"",[4]PREMIOS_MASTER!$AI100&lt;&gt;0),[4]PREMIOS_MASTER!$AI100,""),IF($A102="TOTAL",SUM(INDIRECT("T4:T"&amp;ROW()-1)),""))</f>
        <v/>
      </c>
      <c r="U102" s="7" t="str">
        <f ca="1">IF(AND($A102&lt;&gt;"",$A102&lt;&gt;"TOTAL"),IF(AND([4]PREMIOS_MASTER!$AK100&lt;&gt;"",[4]PREMIOS_MASTER!$AK100&lt;&gt;0),[4]PREMIOS_MASTER!$AK100,""),IF($A102="TOTAL",SUM(INDIRECT("U4:U"&amp;ROW()-1)),""))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IF(AND($A102&lt;&gt;"",$A102&lt;&gt;"TOTAL"),IF(AND([4]PREMIOS_MASTER!$AN100&lt;&gt;"",[4]PREMIOS_MASTER!$AN100&lt;&gt;0),[4]PREMIOS_MASTER!$AN100,""),IF($A102="TOTAL",SUM(INDIRECT("W4:W"&amp;ROW()-1)),""))</f>
        <v/>
      </c>
      <c r="X102" s="7" t="str">
        <f ca="1">IF(AND($A102&lt;&gt;"",$A102&lt;&gt;"TOTAL"),IF(AND([4]PREMIOS_MASTER!$AP100&lt;&gt;"",[4]PREMIOS_MASTER!$AP100&lt;&gt;0),[4]PREMIOS_MASTER!$AP100,""),IF($A102="TOTAL",SUM(INDIRECT("X4:X"&amp;ROW()-1)),""))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IF(AND($A102&lt;&gt;"",$A102&lt;&gt;"TOTAL"),IF(AND([4]PREMIOS_MASTER!$AS100&lt;&gt;"",[4]PREMIOS_MASTER!$AS100&lt;&gt;0),[4]PREMIOS_MASTER!$AS100,""),IF($A102="TOTAL",SUM(INDIRECT("Z4:Z"&amp;ROW()-1)),""))</f>
        <v/>
      </c>
      <c r="AA102" s="7" t="str">
        <f ca="1">IF(AND($A102&lt;&gt;"",$A102&lt;&gt;"TOTAL"),IF(AND([4]PREMIOS_MASTER!$AU100&lt;&gt;"",[4]PREMIOS_MASTER!$AU100&lt;&gt;0),[4]PREMIOS_MASTER!$AU100,""),IF($A102="TOTAL",SUM(INDIRECT("AA4:AA"&amp;ROW()-1)),""))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IF(AND($A102&lt;&gt;"",$A102&lt;&gt;"TOTAL"),IF(AND([4]PREMIOS_MASTER!$AX100&lt;&gt;"",[4]PREMIOS_MASTER!$AX100&lt;&gt;0),[4]PREMIOS_MASTER!$AX100,""),IF($A102="TOTAL",SUM(INDIRECT("AC4:AC"&amp;ROW()-1)),""))</f>
        <v/>
      </c>
      <c r="AD102" s="7" t="str">
        <f ca="1">IF(AND($A102&lt;&gt;"",$A102&lt;&gt;"TOTAL"),IF(AND([4]PREMIOS_MASTER!$AZ100&lt;&gt;"",[4]PREMIOS_MASTER!$AZ100&lt;&gt;0),[4]PREMIOS_MASTER!$AZ100,""),IF($A102="TOTAL",SUM(INDIRECT("AD4:AD"&amp;ROW()-1)),""))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IF(AND($A102&lt;&gt;"",$A102&lt;&gt;"TOTAL"),IF(AND([4]PREMIOS_MASTER!$BC100&lt;&gt;"",[4]PREMIOS_MASTER!$BC100&lt;&gt;0),[4]PREMIOS_MASTER!$BC100,""),IF($A102="TOTAL",SUM(INDIRECT("AF4:AF"&amp;ROW()-1)),""))</f>
        <v/>
      </c>
      <c r="AG102" s="7" t="str">
        <f ca="1">IF(AND($A102&lt;&gt;"",$A102&lt;&gt;"TOTAL"),IF(AND([4]PREMIOS_MASTER!$BE100&lt;&gt;"",[4]PREMIOS_MASTER!$BE100&lt;&gt;0),[4]PREMIOS_MASTER!$BE100,""),IF($A102="TOTAL",SUM(INDIRECT("AG4:AG"&amp;ROW()-1)),""))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IF(AND($A102&lt;&gt;"",$A102&lt;&gt;"TOTAL"),IF(AND([4]PREMIOS_MASTER!$BH100&lt;&gt;"",[4]PREMIOS_MASTER!$BH100&lt;&gt;0),[4]PREMIOS_MASTER!$BH100,""),IF($A102="TOTAL",SUM(INDIRECT("AI4:AI"&amp;ROW()-1)),""))</f>
        <v/>
      </c>
      <c r="AJ102" s="7" t="str">
        <f ca="1">IF(AND($A102&lt;&gt;"",$A102&lt;&gt;"TOTAL"),IF(AND([4]PREMIOS_MASTER!$BJ100&lt;&gt;"",[4]PREMIOS_MASTER!$BJ100&lt;&gt;0),[4]PREMIOS_MASTER!$BJ100,""),IF($A102="TOTAL",SUM(INDIRECT("AJ4:AJ"&amp;ROW()-1)),""))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IF(AND($A102&lt;&gt;"",$A102&lt;&gt;"TOTAL"),IF(AND([4]PREMIOS_MASTER!$BM100&lt;&gt;"",[4]PREMIOS_MASTER!$BM100&lt;&gt;0),[4]PREMIOS_MASTER!$BM100,""),IF($A102="TOTAL",SUM(INDIRECT("AL4:AL"&amp;ROW()-1)),""))</f>
        <v/>
      </c>
      <c r="AM102" s="7" t="str">
        <f ca="1">IF(AND($A102&lt;&gt;"",$A102&lt;&gt;"TOTAL"),IF(AND([4]PREMIOS_MASTER!$BO100&lt;&gt;"",[4]PREMIOS_MASTER!$BO100&lt;&gt;0),[4]PREMIOS_MASTER!$BO100,""),IF($A102="TOTAL",SUM(INDIRECT("AM4:AM"&amp;ROW()-1)),""))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IF(AND($A102&lt;&gt;"",$A102&lt;&gt;"TOTAL"),IF(AND([4]PREMIOS_MASTER!$BR100&lt;&gt;"",[4]PREMIOS_MASTER!$BR100&lt;&gt;0),[4]PREMIOS_MASTER!$BR100,""),IF($A102="TOTAL",SUM(INDIRECT("AO4:AO"&amp;ROW()-1)),""))</f>
        <v/>
      </c>
      <c r="AP102" s="7" t="str">
        <f ca="1">IF(AND($A102&lt;&gt;"",$A102&lt;&gt;"TOTAL"),IF(AND([4]PREMIOS_MASTER!$BT100&lt;&gt;"",[4]PREMIOS_MASTER!$BT100&lt;&gt;0),[4]PREMIOS_MASTER!$BT100,""),IF($A102="TOTAL",SUM(INDIRECT("AP4:AP"&amp;ROW()-1)),""))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IF(AND($A102&lt;&gt;"",$A102&lt;&gt;"TOTAL"),IF(AND([4]PREMIOS_MASTER!$BW100&lt;&gt;"",[4]PREMIOS_MASTER!$BW100&lt;&gt;0),[4]PREMIOS_MASTER!$BW100,""),IF($A102="TOTAL",SUM(INDIRECT("AR4:AR"&amp;ROW()-1)),""))</f>
        <v/>
      </c>
      <c r="AS102" s="7" t="str">
        <f ca="1">IF(AND($A102&lt;&gt;"",$A102&lt;&gt;"TOTAL"),IF(AND([4]PREMIOS_MASTER!$BY100&lt;&gt;"",[4]PREMIOS_MASTER!$BY100&lt;&gt;0),[4]PREMIOS_MASTER!$BY100,""),IF($A102="TOTAL",SUM(INDIRECT("AS4:AS"&amp;ROW()-1)),""))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IF(AND($A102&lt;&gt;"",$A102&lt;&gt;"TOTAL"),IF(AND([4]PREMIOS_MASTER!$CB100&lt;&gt;"",[4]PREMIOS_MASTER!$CB100&lt;&gt;0),[4]PREMIOS_MASTER!$CB100,""),IF($A102="TOTAL",SUM(INDIRECT("AU4:AU"&amp;ROW()-1)),""))</f>
        <v/>
      </c>
      <c r="AV102" s="7" t="str">
        <f ca="1">IF(AND($A102&lt;&gt;"",$A102&lt;&gt;"TOTAL"),IF(AND([4]PREMIOS_MASTER!$CD100&lt;&gt;"",[4]PREMIOS_MASTER!$CD100&lt;&gt;0),[4]PREMIOS_MASTER!$CD100,""),IF($A102="TOTAL",SUM(INDIRECT("AV4:AV"&amp;ROW()-1)),""))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IF(AND($A102&lt;&gt;"",$A102&lt;&gt;"TOTAL"),IF(AND([4]PREMIOS_MASTER!$CG100&lt;&gt;"",[4]PREMIOS_MASTER!$CG100&lt;&gt;0),[4]PREMIOS_MASTER!$CG100,""),IF($A102="TOTAL",SUM(INDIRECT("AX4:AX"&amp;ROW()-1)),""))</f>
        <v/>
      </c>
      <c r="AY102" s="7" t="str">
        <f ca="1">IF(AND($A102&lt;&gt;"",$A102&lt;&gt;"TOTAL"),IF(AND([4]PREMIOS_MASTER!$CI100&lt;&gt;"",[4]PREMIOS_MASTER!$CI100&lt;&gt;0),[4]PREMIOS_MASTER!$CI100,""),IF($A102="TOTAL",SUM(INDIRECT("AY4:AY"&amp;ROW()-1)),""))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IF(AND($A102&lt;&gt;"",$A102&lt;&gt;"TOTAL"),IF(AND([4]PREMIOS_MASTER!$CL100&lt;&gt;"",[4]PREMIOS_MASTER!$CL100&lt;&gt;0),[4]PREMIOS_MASTER!$CL100,""),IF($A102="TOTAL",SUM(INDIRECT("BA4:BA"&amp;ROW()-1)),""))</f>
        <v/>
      </c>
      <c r="BB102" s="7" t="str">
        <f ca="1">IF(AND($A102&lt;&gt;"",$A102&lt;&gt;"TOTAL"),IF(AND([4]PREMIOS_MASTER!$CN100&lt;&gt;"",[4]PREMIOS_MASTER!$CN100&lt;&gt;0),[4]PREMIOS_MASTER!$CN100,""),IF($A102="TOTAL",SUM(INDIRECT("BB4:BB"&amp;ROW()-1)),""))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IF(AND($A102&lt;&gt;"",$A102&lt;&gt;"TOTAL"),IF(AND([4]PREMIOS_MASTER!$CQ100&lt;&gt;"",[4]PREMIOS_MASTER!$CQ100&lt;&gt;0),[4]PREMIOS_MASTER!$CQ100,""),IF($A102="TOTAL",SUM(INDIRECT("BD4:BD"&amp;ROW()-1)),""))</f>
        <v/>
      </c>
      <c r="BE102" s="7" t="str">
        <f ca="1">IF(AND($A102&lt;&gt;"",$A102&lt;&gt;"TOTAL"),IF(AND([4]PREMIOS_MASTER!$CS100&lt;&gt;"",[4]PREMIOS_MASTER!$CS100&lt;&gt;0),[4]PREMIOS_MASTER!$CS100,""),IF($A102="TOTAL",SUM(INDIRECT("BE4:BE"&amp;ROW()-1)),""))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IF([4]PREMIOS_MASTER!$D101&lt;&gt;"",[4]PREMIOS_MASTER!$D101,IF(AND([4]PREMIOS_MASTER!$D101="",[4]PREMIOS_MASTER!$D102="",[4]PREMIOS_MASTER!$D100=""),"","TOTAL"))</f>
        <v/>
      </c>
      <c r="B103" s="7" t="str">
        <f ca="1">IF(AND($A103&lt;&gt;"",$A103&lt;&gt;"TOTAL"),IF(AND([4]PREMIOS_MASTER!$E101&lt;&gt;"",[4]PREMIOS_MASTER!$E101&lt;&gt;0),[4]PREMIOS_MASTER!$E101,""),IF($A103="TOTAL",SUM(INDIRECT("B4:B"&amp;ROW()-1)),""))</f>
        <v/>
      </c>
      <c r="C103" s="7" t="str">
        <f ca="1">IF(AND($A103&lt;&gt;"",$A103&lt;&gt;"TOTAL"),IF(AND([4]PREMIOS_MASTER!$G101&lt;&gt;"",[4]PREMIOS_MASTER!$G101&lt;&gt;0),[4]PREMIOS_MASTER!$G101,""),IF($A103="TOTAL",SUM(INDIRECT("C4:C"&amp;ROW()-1)),""))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IF(AND($A103&lt;&gt;"",$A103&lt;&gt;"TOTAL"),IF(AND([4]PREMIOS_MASTER!$J101&lt;&gt;"",[4]PREMIOS_MASTER!$J101&lt;&gt;0),[4]PREMIOS_MASTER!$J101,""),IF($A103="TOTAL",SUM(INDIRECT("E4:E"&amp;ROW()-1)),""))</f>
        <v/>
      </c>
      <c r="F103" s="7" t="str">
        <f ca="1">IF(AND($A103&lt;&gt;"",$A103&lt;&gt;"TOTAL"),IF(AND([4]PREMIOS_MASTER!$L101&lt;&gt;"",[4]PREMIOS_MASTER!$L101&lt;&gt;0),[4]PREMIOS_MASTER!$L101,""),IF($A103="TOTAL",SUM(INDIRECT("F4:F"&amp;ROW()-1)),""))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IF(AND($A103&lt;&gt;"",$A103&lt;&gt;"TOTAL"),IF(AND([4]PREMIOS_MASTER!$O101&lt;&gt;"",[4]PREMIOS_MASTER!$O101&lt;&gt;0),[4]PREMIOS_MASTER!$O101,""),IF($A103="TOTAL",SUM(INDIRECT("H4:H"&amp;ROW()-1)),""))</f>
        <v/>
      </c>
      <c r="I103" s="7" t="str">
        <f ca="1">IF(AND($A103&lt;&gt;"",$A103&lt;&gt;"TOTAL"),IF(AND([4]PREMIOS_MASTER!$Q101&lt;&gt;"",[4]PREMIOS_MASTER!$Q101&lt;&gt;0),[4]PREMIOS_MASTER!$Q101,""),IF($A103="TOTAL",SUM(INDIRECT("I4:I"&amp;ROW()-1)),""))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IF(AND($A103&lt;&gt;"",$A103&lt;&gt;"TOTAL"),IF(AND([4]PREMIOS_MASTER!$T101&lt;&gt;"",[4]PREMIOS_MASTER!$T101&lt;&gt;0),[4]PREMIOS_MASTER!$T101,""),IF($A103="TOTAL",SUM(INDIRECT("K4:K"&amp;ROW()-1)),""))</f>
        <v/>
      </c>
      <c r="L103" s="7" t="str">
        <f ca="1">IF(AND($A103&lt;&gt;"",$A103&lt;&gt;"TOTAL"),IF(AND([4]PREMIOS_MASTER!$V101&lt;&gt;"",[4]PREMIOS_MASTER!$V101&lt;&gt;0),[4]PREMIOS_MASTER!$V101,""),IF($A103="TOTAL",SUM(INDIRECT("L4:L"&amp;ROW()-1)),""))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IF(AND($A103&lt;&gt;"",$A103&lt;&gt;"TOTAL"),IF(AND([4]PREMIOS_MASTER!$Y101&lt;&gt;"",[4]PREMIOS_MASTER!$Y101&lt;&gt;0),[4]PREMIOS_MASTER!$Y101,""),IF($A103="TOTAL",SUM(INDIRECT("N4:N"&amp;ROW()-1)),""))</f>
        <v/>
      </c>
      <c r="O103" s="7" t="str">
        <f ca="1">IF(AND($A103&lt;&gt;"",$A103&lt;&gt;"TOTAL"),IF(AND([4]PREMIOS_MASTER!$AA101&lt;&gt;"",[4]PREMIOS_MASTER!$AA101&lt;&gt;0),[4]PREMIOS_MASTER!$AA101,""),IF($A103="TOTAL",SUM(INDIRECT("O4:O"&amp;ROW()-1)),""))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IF(AND($A103&lt;&gt;"",$A103&lt;&gt;"TOTAL"),IF(AND([4]PREMIOS_MASTER!$AD101&lt;&gt;"",[4]PREMIOS_MASTER!$AD101&lt;&gt;0),[4]PREMIOS_MASTER!$AD101,""),IF($A103="TOTAL",SUM(INDIRECT("Q4:Q"&amp;ROW()-1)),""))</f>
        <v/>
      </c>
      <c r="R103" s="7" t="str">
        <f ca="1">IF(AND($A103&lt;&gt;"",$A103&lt;&gt;"TOTAL"),IF(AND([4]PREMIOS_MASTER!$AF101&lt;&gt;"",[4]PREMIOS_MASTER!$AF101&lt;&gt;0),[4]PREMIOS_MASTER!$AF101,""),IF($A103="TOTAL",SUM(INDIRECT("R4:R"&amp;ROW()-1)),""))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IF(AND($A103&lt;&gt;"",$A103&lt;&gt;"TOTAL"),IF(AND([4]PREMIOS_MASTER!$AI101&lt;&gt;"",[4]PREMIOS_MASTER!$AI101&lt;&gt;0),[4]PREMIOS_MASTER!$AI101,""),IF($A103="TOTAL",SUM(INDIRECT("T4:T"&amp;ROW()-1)),""))</f>
        <v/>
      </c>
      <c r="U103" s="7" t="str">
        <f ca="1">IF(AND($A103&lt;&gt;"",$A103&lt;&gt;"TOTAL"),IF(AND([4]PREMIOS_MASTER!$AK101&lt;&gt;"",[4]PREMIOS_MASTER!$AK101&lt;&gt;0),[4]PREMIOS_MASTER!$AK101,""),IF($A103="TOTAL",SUM(INDIRECT("U4:U"&amp;ROW()-1)),""))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IF(AND($A103&lt;&gt;"",$A103&lt;&gt;"TOTAL"),IF(AND([4]PREMIOS_MASTER!$AN101&lt;&gt;"",[4]PREMIOS_MASTER!$AN101&lt;&gt;0),[4]PREMIOS_MASTER!$AN101,""),IF($A103="TOTAL",SUM(INDIRECT("W4:W"&amp;ROW()-1)),""))</f>
        <v/>
      </c>
      <c r="X103" s="7" t="str">
        <f ca="1">IF(AND($A103&lt;&gt;"",$A103&lt;&gt;"TOTAL"),IF(AND([4]PREMIOS_MASTER!$AP101&lt;&gt;"",[4]PREMIOS_MASTER!$AP101&lt;&gt;0),[4]PREMIOS_MASTER!$AP101,""),IF($A103="TOTAL",SUM(INDIRECT("X4:X"&amp;ROW()-1)),""))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IF(AND($A103&lt;&gt;"",$A103&lt;&gt;"TOTAL"),IF(AND([4]PREMIOS_MASTER!$AS101&lt;&gt;"",[4]PREMIOS_MASTER!$AS101&lt;&gt;0),[4]PREMIOS_MASTER!$AS101,""),IF($A103="TOTAL",SUM(INDIRECT("Z4:Z"&amp;ROW()-1)),""))</f>
        <v/>
      </c>
      <c r="AA103" s="7" t="str">
        <f ca="1">IF(AND($A103&lt;&gt;"",$A103&lt;&gt;"TOTAL"),IF(AND([4]PREMIOS_MASTER!$AU101&lt;&gt;"",[4]PREMIOS_MASTER!$AU101&lt;&gt;0),[4]PREMIOS_MASTER!$AU101,""),IF($A103="TOTAL",SUM(INDIRECT("AA4:AA"&amp;ROW()-1)),""))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IF(AND($A103&lt;&gt;"",$A103&lt;&gt;"TOTAL"),IF(AND([4]PREMIOS_MASTER!$AX101&lt;&gt;"",[4]PREMIOS_MASTER!$AX101&lt;&gt;0),[4]PREMIOS_MASTER!$AX101,""),IF($A103="TOTAL",SUM(INDIRECT("AC4:AC"&amp;ROW()-1)),""))</f>
        <v/>
      </c>
      <c r="AD103" s="7" t="str">
        <f ca="1">IF(AND($A103&lt;&gt;"",$A103&lt;&gt;"TOTAL"),IF(AND([4]PREMIOS_MASTER!$AZ101&lt;&gt;"",[4]PREMIOS_MASTER!$AZ101&lt;&gt;0),[4]PREMIOS_MASTER!$AZ101,""),IF($A103="TOTAL",SUM(INDIRECT("AD4:AD"&amp;ROW()-1)),""))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IF(AND($A103&lt;&gt;"",$A103&lt;&gt;"TOTAL"),IF(AND([4]PREMIOS_MASTER!$BC101&lt;&gt;"",[4]PREMIOS_MASTER!$BC101&lt;&gt;0),[4]PREMIOS_MASTER!$BC101,""),IF($A103="TOTAL",SUM(INDIRECT("AF4:AF"&amp;ROW()-1)),""))</f>
        <v/>
      </c>
      <c r="AG103" s="7" t="str">
        <f ca="1">IF(AND($A103&lt;&gt;"",$A103&lt;&gt;"TOTAL"),IF(AND([4]PREMIOS_MASTER!$BE101&lt;&gt;"",[4]PREMIOS_MASTER!$BE101&lt;&gt;0),[4]PREMIOS_MASTER!$BE101,""),IF($A103="TOTAL",SUM(INDIRECT("AG4:AG"&amp;ROW()-1)),""))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IF(AND($A103&lt;&gt;"",$A103&lt;&gt;"TOTAL"),IF(AND([4]PREMIOS_MASTER!$BH101&lt;&gt;"",[4]PREMIOS_MASTER!$BH101&lt;&gt;0),[4]PREMIOS_MASTER!$BH101,""),IF($A103="TOTAL",SUM(INDIRECT("AI4:AI"&amp;ROW()-1)),""))</f>
        <v/>
      </c>
      <c r="AJ103" s="7" t="str">
        <f ca="1">IF(AND($A103&lt;&gt;"",$A103&lt;&gt;"TOTAL"),IF(AND([4]PREMIOS_MASTER!$BJ101&lt;&gt;"",[4]PREMIOS_MASTER!$BJ101&lt;&gt;0),[4]PREMIOS_MASTER!$BJ101,""),IF($A103="TOTAL",SUM(INDIRECT("AJ4:AJ"&amp;ROW()-1)),""))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IF(AND($A103&lt;&gt;"",$A103&lt;&gt;"TOTAL"),IF(AND([4]PREMIOS_MASTER!$BM101&lt;&gt;"",[4]PREMIOS_MASTER!$BM101&lt;&gt;0),[4]PREMIOS_MASTER!$BM101,""),IF($A103="TOTAL",SUM(INDIRECT("AL4:AL"&amp;ROW()-1)),""))</f>
        <v/>
      </c>
      <c r="AM103" s="7" t="str">
        <f ca="1">IF(AND($A103&lt;&gt;"",$A103&lt;&gt;"TOTAL"),IF(AND([4]PREMIOS_MASTER!$BO101&lt;&gt;"",[4]PREMIOS_MASTER!$BO101&lt;&gt;0),[4]PREMIOS_MASTER!$BO101,""),IF($A103="TOTAL",SUM(INDIRECT("AM4:AM"&amp;ROW()-1)),""))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IF(AND($A103&lt;&gt;"",$A103&lt;&gt;"TOTAL"),IF(AND([4]PREMIOS_MASTER!$BR101&lt;&gt;"",[4]PREMIOS_MASTER!$BR101&lt;&gt;0),[4]PREMIOS_MASTER!$BR101,""),IF($A103="TOTAL",SUM(INDIRECT("AO4:AO"&amp;ROW()-1)),""))</f>
        <v/>
      </c>
      <c r="AP103" s="7" t="str">
        <f ca="1">IF(AND($A103&lt;&gt;"",$A103&lt;&gt;"TOTAL"),IF(AND([4]PREMIOS_MASTER!$BT101&lt;&gt;"",[4]PREMIOS_MASTER!$BT101&lt;&gt;0),[4]PREMIOS_MASTER!$BT101,""),IF($A103="TOTAL",SUM(INDIRECT("AP4:AP"&amp;ROW()-1)),""))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IF(AND($A103&lt;&gt;"",$A103&lt;&gt;"TOTAL"),IF(AND([4]PREMIOS_MASTER!$BW101&lt;&gt;"",[4]PREMIOS_MASTER!$BW101&lt;&gt;0),[4]PREMIOS_MASTER!$BW101,""),IF($A103="TOTAL",SUM(INDIRECT("AR4:AR"&amp;ROW()-1)),""))</f>
        <v/>
      </c>
      <c r="AS103" s="7" t="str">
        <f ca="1">IF(AND($A103&lt;&gt;"",$A103&lt;&gt;"TOTAL"),IF(AND([4]PREMIOS_MASTER!$BY101&lt;&gt;"",[4]PREMIOS_MASTER!$BY101&lt;&gt;0),[4]PREMIOS_MASTER!$BY101,""),IF($A103="TOTAL",SUM(INDIRECT("AS4:AS"&amp;ROW()-1)),""))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IF(AND($A103&lt;&gt;"",$A103&lt;&gt;"TOTAL"),IF(AND([4]PREMIOS_MASTER!$CB101&lt;&gt;"",[4]PREMIOS_MASTER!$CB101&lt;&gt;0),[4]PREMIOS_MASTER!$CB101,""),IF($A103="TOTAL",SUM(INDIRECT("AU4:AU"&amp;ROW()-1)),""))</f>
        <v/>
      </c>
      <c r="AV103" s="7" t="str">
        <f ca="1">IF(AND($A103&lt;&gt;"",$A103&lt;&gt;"TOTAL"),IF(AND([4]PREMIOS_MASTER!$CD101&lt;&gt;"",[4]PREMIOS_MASTER!$CD101&lt;&gt;0),[4]PREMIOS_MASTER!$CD101,""),IF($A103="TOTAL",SUM(INDIRECT("AV4:AV"&amp;ROW()-1)),""))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IF(AND($A103&lt;&gt;"",$A103&lt;&gt;"TOTAL"),IF(AND([4]PREMIOS_MASTER!$CG101&lt;&gt;"",[4]PREMIOS_MASTER!$CG101&lt;&gt;0),[4]PREMIOS_MASTER!$CG101,""),IF($A103="TOTAL",SUM(INDIRECT("AX4:AX"&amp;ROW()-1)),""))</f>
        <v/>
      </c>
      <c r="AY103" s="7" t="str">
        <f ca="1">IF(AND($A103&lt;&gt;"",$A103&lt;&gt;"TOTAL"),IF(AND([4]PREMIOS_MASTER!$CI101&lt;&gt;"",[4]PREMIOS_MASTER!$CI101&lt;&gt;0),[4]PREMIOS_MASTER!$CI101,""),IF($A103="TOTAL",SUM(INDIRECT("AY4:AY"&amp;ROW()-1)),""))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IF(AND($A103&lt;&gt;"",$A103&lt;&gt;"TOTAL"),IF(AND([4]PREMIOS_MASTER!$CL101&lt;&gt;"",[4]PREMIOS_MASTER!$CL101&lt;&gt;0),[4]PREMIOS_MASTER!$CL101,""),IF($A103="TOTAL",SUM(INDIRECT("BA4:BA"&amp;ROW()-1)),""))</f>
        <v/>
      </c>
      <c r="BB103" s="7" t="str">
        <f ca="1">IF(AND($A103&lt;&gt;"",$A103&lt;&gt;"TOTAL"),IF(AND([4]PREMIOS_MASTER!$CN101&lt;&gt;"",[4]PREMIOS_MASTER!$CN101&lt;&gt;0),[4]PREMIOS_MASTER!$CN101,""),IF($A103="TOTAL",SUM(INDIRECT("BB4:BB"&amp;ROW()-1)),""))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IF(AND($A103&lt;&gt;"",$A103&lt;&gt;"TOTAL"),IF(AND([4]PREMIOS_MASTER!$CQ101&lt;&gt;"",[4]PREMIOS_MASTER!$CQ101&lt;&gt;0),[4]PREMIOS_MASTER!$CQ101,""),IF($A103="TOTAL",SUM(INDIRECT("BD4:BD"&amp;ROW()-1)),""))</f>
        <v/>
      </c>
      <c r="BE103" s="7" t="str">
        <f ca="1">IF(AND($A103&lt;&gt;"",$A103&lt;&gt;"TOTAL"),IF(AND([4]PREMIOS_MASTER!$CS101&lt;&gt;"",[4]PREMIOS_MASTER!$CS101&lt;&gt;0),[4]PREMIOS_MASTER!$CS101,""),IF($A103="TOTAL",SUM(INDIRECT("BE4:BE"&amp;ROW()-1)),""))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IF([4]PREMIOS_MASTER!$D102&lt;&gt;"",[4]PREMIOS_MASTER!$D102,IF(AND([4]PREMIOS_MASTER!$D102="",[4]PREMIOS_MASTER!$D103="",[4]PREMIOS_MASTER!$D101=""),"","TOTAL"))</f>
        <v/>
      </c>
      <c r="B104" s="7" t="str">
        <f ca="1">IF(AND($A104&lt;&gt;"",$A104&lt;&gt;"TOTAL"),IF(AND([4]PREMIOS_MASTER!$E102&lt;&gt;"",[4]PREMIOS_MASTER!$E102&lt;&gt;0),[4]PREMIOS_MASTER!$E102,""),IF($A104="TOTAL",SUM(INDIRECT("B4:B"&amp;ROW()-1)),""))</f>
        <v/>
      </c>
      <c r="C104" s="7" t="str">
        <f ca="1">IF(AND($A104&lt;&gt;"",$A104&lt;&gt;"TOTAL"),IF(AND([4]PREMIOS_MASTER!$G102&lt;&gt;"",[4]PREMIOS_MASTER!$G102&lt;&gt;0),[4]PREMIOS_MASTER!$G102,""),IF($A104="TOTAL",SUM(INDIRECT("C4:C"&amp;ROW()-1)),""))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IF(AND($A104&lt;&gt;"",$A104&lt;&gt;"TOTAL"),IF(AND([4]PREMIOS_MASTER!$J102&lt;&gt;"",[4]PREMIOS_MASTER!$J102&lt;&gt;0),[4]PREMIOS_MASTER!$J102,""),IF($A104="TOTAL",SUM(INDIRECT("E4:E"&amp;ROW()-1)),""))</f>
        <v/>
      </c>
      <c r="F104" s="7" t="str">
        <f ca="1">IF(AND($A104&lt;&gt;"",$A104&lt;&gt;"TOTAL"),IF(AND([4]PREMIOS_MASTER!$L102&lt;&gt;"",[4]PREMIOS_MASTER!$L102&lt;&gt;0),[4]PREMIOS_MASTER!$L102,""),IF($A104="TOTAL",SUM(INDIRECT("F4:F"&amp;ROW()-1)),""))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IF(AND($A104&lt;&gt;"",$A104&lt;&gt;"TOTAL"),IF(AND([4]PREMIOS_MASTER!$O102&lt;&gt;"",[4]PREMIOS_MASTER!$O102&lt;&gt;0),[4]PREMIOS_MASTER!$O102,""),IF($A104="TOTAL",SUM(INDIRECT("H4:H"&amp;ROW()-1)),""))</f>
        <v/>
      </c>
      <c r="I104" s="7" t="str">
        <f ca="1">IF(AND($A104&lt;&gt;"",$A104&lt;&gt;"TOTAL"),IF(AND([4]PREMIOS_MASTER!$Q102&lt;&gt;"",[4]PREMIOS_MASTER!$Q102&lt;&gt;0),[4]PREMIOS_MASTER!$Q102,""),IF($A104="TOTAL",SUM(INDIRECT("I4:I"&amp;ROW()-1)),""))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IF(AND($A104&lt;&gt;"",$A104&lt;&gt;"TOTAL"),IF(AND([4]PREMIOS_MASTER!$T102&lt;&gt;"",[4]PREMIOS_MASTER!$T102&lt;&gt;0),[4]PREMIOS_MASTER!$T102,""),IF($A104="TOTAL",SUM(INDIRECT("K4:K"&amp;ROW()-1)),""))</f>
        <v/>
      </c>
      <c r="L104" s="7" t="str">
        <f ca="1">IF(AND($A104&lt;&gt;"",$A104&lt;&gt;"TOTAL"),IF(AND([4]PREMIOS_MASTER!$V102&lt;&gt;"",[4]PREMIOS_MASTER!$V102&lt;&gt;0),[4]PREMIOS_MASTER!$V102,""),IF($A104="TOTAL",SUM(INDIRECT("L4:L"&amp;ROW()-1)),""))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IF(AND($A104&lt;&gt;"",$A104&lt;&gt;"TOTAL"),IF(AND([4]PREMIOS_MASTER!$Y102&lt;&gt;"",[4]PREMIOS_MASTER!$Y102&lt;&gt;0),[4]PREMIOS_MASTER!$Y102,""),IF($A104="TOTAL",SUM(INDIRECT("N4:N"&amp;ROW()-1)),""))</f>
        <v/>
      </c>
      <c r="O104" s="7" t="str">
        <f ca="1">IF(AND($A104&lt;&gt;"",$A104&lt;&gt;"TOTAL"),IF(AND([4]PREMIOS_MASTER!$AA102&lt;&gt;"",[4]PREMIOS_MASTER!$AA102&lt;&gt;0),[4]PREMIOS_MASTER!$AA102,""),IF($A104="TOTAL",SUM(INDIRECT("O4:O"&amp;ROW()-1)),""))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IF(AND($A104&lt;&gt;"",$A104&lt;&gt;"TOTAL"),IF(AND([4]PREMIOS_MASTER!$AD102&lt;&gt;"",[4]PREMIOS_MASTER!$AD102&lt;&gt;0),[4]PREMIOS_MASTER!$AD102,""),IF($A104="TOTAL",SUM(INDIRECT("Q4:Q"&amp;ROW()-1)),""))</f>
        <v/>
      </c>
      <c r="R104" s="7" t="str">
        <f ca="1">IF(AND($A104&lt;&gt;"",$A104&lt;&gt;"TOTAL"),IF(AND([4]PREMIOS_MASTER!$AF102&lt;&gt;"",[4]PREMIOS_MASTER!$AF102&lt;&gt;0),[4]PREMIOS_MASTER!$AF102,""),IF($A104="TOTAL",SUM(INDIRECT("R4:R"&amp;ROW()-1)),""))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IF(AND($A104&lt;&gt;"",$A104&lt;&gt;"TOTAL"),IF(AND([4]PREMIOS_MASTER!$AI102&lt;&gt;"",[4]PREMIOS_MASTER!$AI102&lt;&gt;0),[4]PREMIOS_MASTER!$AI102,""),IF($A104="TOTAL",SUM(INDIRECT("T4:T"&amp;ROW()-1)),""))</f>
        <v/>
      </c>
      <c r="U104" s="7" t="str">
        <f ca="1">IF(AND($A104&lt;&gt;"",$A104&lt;&gt;"TOTAL"),IF(AND([4]PREMIOS_MASTER!$AK102&lt;&gt;"",[4]PREMIOS_MASTER!$AK102&lt;&gt;0),[4]PREMIOS_MASTER!$AK102,""),IF($A104="TOTAL",SUM(INDIRECT("U4:U"&amp;ROW()-1)),""))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IF(AND($A104&lt;&gt;"",$A104&lt;&gt;"TOTAL"),IF(AND([4]PREMIOS_MASTER!$AN102&lt;&gt;"",[4]PREMIOS_MASTER!$AN102&lt;&gt;0),[4]PREMIOS_MASTER!$AN102,""),IF($A104="TOTAL",SUM(INDIRECT("W4:W"&amp;ROW()-1)),""))</f>
        <v/>
      </c>
      <c r="X104" s="7" t="str">
        <f ca="1">IF(AND($A104&lt;&gt;"",$A104&lt;&gt;"TOTAL"),IF(AND([4]PREMIOS_MASTER!$AP102&lt;&gt;"",[4]PREMIOS_MASTER!$AP102&lt;&gt;0),[4]PREMIOS_MASTER!$AP102,""),IF($A104="TOTAL",SUM(INDIRECT("X4:X"&amp;ROW()-1)),""))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IF(AND($A104&lt;&gt;"",$A104&lt;&gt;"TOTAL"),IF(AND([4]PREMIOS_MASTER!$AS102&lt;&gt;"",[4]PREMIOS_MASTER!$AS102&lt;&gt;0),[4]PREMIOS_MASTER!$AS102,""),IF($A104="TOTAL",SUM(INDIRECT("Z4:Z"&amp;ROW()-1)),""))</f>
        <v/>
      </c>
      <c r="AA104" s="7" t="str">
        <f ca="1">IF(AND($A104&lt;&gt;"",$A104&lt;&gt;"TOTAL"),IF(AND([4]PREMIOS_MASTER!$AU102&lt;&gt;"",[4]PREMIOS_MASTER!$AU102&lt;&gt;0),[4]PREMIOS_MASTER!$AU102,""),IF($A104="TOTAL",SUM(INDIRECT("AA4:AA"&amp;ROW()-1)),""))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IF(AND($A104&lt;&gt;"",$A104&lt;&gt;"TOTAL"),IF(AND([4]PREMIOS_MASTER!$AX102&lt;&gt;"",[4]PREMIOS_MASTER!$AX102&lt;&gt;0),[4]PREMIOS_MASTER!$AX102,""),IF($A104="TOTAL",SUM(INDIRECT("AC4:AC"&amp;ROW()-1)),""))</f>
        <v/>
      </c>
      <c r="AD104" s="7" t="str">
        <f ca="1">IF(AND($A104&lt;&gt;"",$A104&lt;&gt;"TOTAL"),IF(AND([4]PREMIOS_MASTER!$AZ102&lt;&gt;"",[4]PREMIOS_MASTER!$AZ102&lt;&gt;0),[4]PREMIOS_MASTER!$AZ102,""),IF($A104="TOTAL",SUM(INDIRECT("AD4:AD"&amp;ROW()-1)),""))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IF(AND($A104&lt;&gt;"",$A104&lt;&gt;"TOTAL"),IF(AND([4]PREMIOS_MASTER!$BC102&lt;&gt;"",[4]PREMIOS_MASTER!$BC102&lt;&gt;0),[4]PREMIOS_MASTER!$BC102,""),IF($A104="TOTAL",SUM(INDIRECT("AF4:AF"&amp;ROW()-1)),""))</f>
        <v/>
      </c>
      <c r="AG104" s="7" t="str">
        <f ca="1">IF(AND($A104&lt;&gt;"",$A104&lt;&gt;"TOTAL"),IF(AND([4]PREMIOS_MASTER!$BE102&lt;&gt;"",[4]PREMIOS_MASTER!$BE102&lt;&gt;0),[4]PREMIOS_MASTER!$BE102,""),IF($A104="TOTAL",SUM(INDIRECT("AG4:AG"&amp;ROW()-1)),""))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IF(AND($A104&lt;&gt;"",$A104&lt;&gt;"TOTAL"),IF(AND([4]PREMIOS_MASTER!$BH102&lt;&gt;"",[4]PREMIOS_MASTER!$BH102&lt;&gt;0),[4]PREMIOS_MASTER!$BH102,""),IF($A104="TOTAL",SUM(INDIRECT("AI4:AI"&amp;ROW()-1)),""))</f>
        <v/>
      </c>
      <c r="AJ104" s="7" t="str">
        <f ca="1">IF(AND($A104&lt;&gt;"",$A104&lt;&gt;"TOTAL"),IF(AND([4]PREMIOS_MASTER!$BJ102&lt;&gt;"",[4]PREMIOS_MASTER!$BJ102&lt;&gt;0),[4]PREMIOS_MASTER!$BJ102,""),IF($A104="TOTAL",SUM(INDIRECT("AJ4:AJ"&amp;ROW()-1)),""))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IF(AND($A104&lt;&gt;"",$A104&lt;&gt;"TOTAL"),IF(AND([4]PREMIOS_MASTER!$BM102&lt;&gt;"",[4]PREMIOS_MASTER!$BM102&lt;&gt;0),[4]PREMIOS_MASTER!$BM102,""),IF($A104="TOTAL",SUM(INDIRECT("AL4:AL"&amp;ROW()-1)),""))</f>
        <v/>
      </c>
      <c r="AM104" s="7" t="str">
        <f ca="1">IF(AND($A104&lt;&gt;"",$A104&lt;&gt;"TOTAL"),IF(AND([4]PREMIOS_MASTER!$BO102&lt;&gt;"",[4]PREMIOS_MASTER!$BO102&lt;&gt;0),[4]PREMIOS_MASTER!$BO102,""),IF($A104="TOTAL",SUM(INDIRECT("AM4:AM"&amp;ROW()-1)),""))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IF(AND($A104&lt;&gt;"",$A104&lt;&gt;"TOTAL"),IF(AND([4]PREMIOS_MASTER!$BR102&lt;&gt;"",[4]PREMIOS_MASTER!$BR102&lt;&gt;0),[4]PREMIOS_MASTER!$BR102,""),IF($A104="TOTAL",SUM(INDIRECT("AO4:AO"&amp;ROW()-1)),""))</f>
        <v/>
      </c>
      <c r="AP104" s="7" t="str">
        <f ca="1">IF(AND($A104&lt;&gt;"",$A104&lt;&gt;"TOTAL"),IF(AND([4]PREMIOS_MASTER!$BT102&lt;&gt;"",[4]PREMIOS_MASTER!$BT102&lt;&gt;0),[4]PREMIOS_MASTER!$BT102,""),IF($A104="TOTAL",SUM(INDIRECT("AP4:AP"&amp;ROW()-1)),""))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IF(AND($A104&lt;&gt;"",$A104&lt;&gt;"TOTAL"),IF(AND([4]PREMIOS_MASTER!$BW102&lt;&gt;"",[4]PREMIOS_MASTER!$BW102&lt;&gt;0),[4]PREMIOS_MASTER!$BW102,""),IF($A104="TOTAL",SUM(INDIRECT("AR4:AR"&amp;ROW()-1)),""))</f>
        <v/>
      </c>
      <c r="AS104" s="7" t="str">
        <f ca="1">IF(AND($A104&lt;&gt;"",$A104&lt;&gt;"TOTAL"),IF(AND([4]PREMIOS_MASTER!$BY102&lt;&gt;"",[4]PREMIOS_MASTER!$BY102&lt;&gt;0),[4]PREMIOS_MASTER!$BY102,""),IF($A104="TOTAL",SUM(INDIRECT("AS4:AS"&amp;ROW()-1)),""))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IF(AND($A104&lt;&gt;"",$A104&lt;&gt;"TOTAL"),IF(AND([4]PREMIOS_MASTER!$CB102&lt;&gt;"",[4]PREMIOS_MASTER!$CB102&lt;&gt;0),[4]PREMIOS_MASTER!$CB102,""),IF($A104="TOTAL",SUM(INDIRECT("AU4:AU"&amp;ROW()-1)),""))</f>
        <v/>
      </c>
      <c r="AV104" s="7" t="str">
        <f ca="1">IF(AND($A104&lt;&gt;"",$A104&lt;&gt;"TOTAL"),IF(AND([4]PREMIOS_MASTER!$CD102&lt;&gt;"",[4]PREMIOS_MASTER!$CD102&lt;&gt;0),[4]PREMIOS_MASTER!$CD102,""),IF($A104="TOTAL",SUM(INDIRECT("AV4:AV"&amp;ROW()-1)),""))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IF(AND($A104&lt;&gt;"",$A104&lt;&gt;"TOTAL"),IF(AND([4]PREMIOS_MASTER!$CG102&lt;&gt;"",[4]PREMIOS_MASTER!$CG102&lt;&gt;0),[4]PREMIOS_MASTER!$CG102,""),IF($A104="TOTAL",SUM(INDIRECT("AX4:AX"&amp;ROW()-1)),""))</f>
        <v/>
      </c>
      <c r="AY104" s="7" t="str">
        <f ca="1">IF(AND($A104&lt;&gt;"",$A104&lt;&gt;"TOTAL"),IF(AND([4]PREMIOS_MASTER!$CI102&lt;&gt;"",[4]PREMIOS_MASTER!$CI102&lt;&gt;0),[4]PREMIOS_MASTER!$CI102,""),IF($A104="TOTAL",SUM(INDIRECT("AY4:AY"&amp;ROW()-1)),""))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IF(AND($A104&lt;&gt;"",$A104&lt;&gt;"TOTAL"),IF(AND([4]PREMIOS_MASTER!$CL102&lt;&gt;"",[4]PREMIOS_MASTER!$CL102&lt;&gt;0),[4]PREMIOS_MASTER!$CL102,""),IF($A104="TOTAL",SUM(INDIRECT("BA4:BA"&amp;ROW()-1)),""))</f>
        <v/>
      </c>
      <c r="BB104" s="7" t="str">
        <f ca="1">IF(AND($A104&lt;&gt;"",$A104&lt;&gt;"TOTAL"),IF(AND([4]PREMIOS_MASTER!$CN102&lt;&gt;"",[4]PREMIOS_MASTER!$CN102&lt;&gt;0),[4]PREMIOS_MASTER!$CN102,""),IF($A104="TOTAL",SUM(INDIRECT("BB4:BB"&amp;ROW()-1)),""))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IF(AND($A104&lt;&gt;"",$A104&lt;&gt;"TOTAL"),IF(AND([4]PREMIOS_MASTER!$CQ102&lt;&gt;"",[4]PREMIOS_MASTER!$CQ102&lt;&gt;0),[4]PREMIOS_MASTER!$CQ102,""),IF($A104="TOTAL",SUM(INDIRECT("BD4:BD"&amp;ROW()-1)),""))</f>
        <v/>
      </c>
      <c r="BE104" s="7" t="str">
        <f ca="1">IF(AND($A104&lt;&gt;"",$A104&lt;&gt;"TOTAL"),IF(AND([4]PREMIOS_MASTER!$CS102&lt;&gt;"",[4]PREMIOS_MASTER!$CS102&lt;&gt;0),[4]PREMIOS_MASTER!$CS102,""),IF($A104="TOTAL",SUM(INDIRECT("BE4:BE"&amp;ROW()-1)),""))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IF([4]PREMIOS_MASTER!$D103&lt;&gt;"",[4]PREMIOS_MASTER!$D103,IF(AND([4]PREMIOS_MASTER!$D103="",[4]PREMIOS_MASTER!$D104="",[4]PREMIOS_MASTER!$D102=""),"","TOTAL"))</f>
        <v/>
      </c>
      <c r="B105" s="7" t="str">
        <f ca="1">IF(AND($A105&lt;&gt;"",$A105&lt;&gt;"TOTAL"),IF(AND([4]PREMIOS_MASTER!$E103&lt;&gt;"",[4]PREMIOS_MASTER!$E103&lt;&gt;0),[4]PREMIOS_MASTER!$E103,""),IF($A105="TOTAL",SUM(INDIRECT("B4:B"&amp;ROW()-1)),""))</f>
        <v/>
      </c>
      <c r="C105" s="7" t="str">
        <f ca="1">IF(AND($A105&lt;&gt;"",$A105&lt;&gt;"TOTAL"),IF(AND([4]PREMIOS_MASTER!$G103&lt;&gt;"",[4]PREMIOS_MASTER!$G103&lt;&gt;0),[4]PREMIOS_MASTER!$G103,""),IF($A105="TOTAL",SUM(INDIRECT("C4:C"&amp;ROW()-1)),""))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IF(AND($A105&lt;&gt;"",$A105&lt;&gt;"TOTAL"),IF(AND([4]PREMIOS_MASTER!$J103&lt;&gt;"",[4]PREMIOS_MASTER!$J103&lt;&gt;0),[4]PREMIOS_MASTER!$J103,""),IF($A105="TOTAL",SUM(INDIRECT("E4:E"&amp;ROW()-1)),""))</f>
        <v/>
      </c>
      <c r="F105" s="7" t="str">
        <f ca="1">IF(AND($A105&lt;&gt;"",$A105&lt;&gt;"TOTAL"),IF(AND([4]PREMIOS_MASTER!$L103&lt;&gt;"",[4]PREMIOS_MASTER!$L103&lt;&gt;0),[4]PREMIOS_MASTER!$L103,""),IF($A105="TOTAL",SUM(INDIRECT("F4:F"&amp;ROW()-1)),""))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IF(AND($A105&lt;&gt;"",$A105&lt;&gt;"TOTAL"),IF(AND([4]PREMIOS_MASTER!$O103&lt;&gt;"",[4]PREMIOS_MASTER!$O103&lt;&gt;0),[4]PREMIOS_MASTER!$O103,""),IF($A105="TOTAL",SUM(INDIRECT("H4:H"&amp;ROW()-1)),""))</f>
        <v/>
      </c>
      <c r="I105" s="7" t="str">
        <f ca="1">IF(AND($A105&lt;&gt;"",$A105&lt;&gt;"TOTAL"),IF(AND([4]PREMIOS_MASTER!$Q103&lt;&gt;"",[4]PREMIOS_MASTER!$Q103&lt;&gt;0),[4]PREMIOS_MASTER!$Q103,""),IF($A105="TOTAL",SUM(INDIRECT("I4:I"&amp;ROW()-1)),""))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IF(AND($A105&lt;&gt;"",$A105&lt;&gt;"TOTAL"),IF(AND([4]PREMIOS_MASTER!$T103&lt;&gt;"",[4]PREMIOS_MASTER!$T103&lt;&gt;0),[4]PREMIOS_MASTER!$T103,""),IF($A105="TOTAL",SUM(INDIRECT("K4:K"&amp;ROW()-1)),""))</f>
        <v/>
      </c>
      <c r="L105" s="7" t="str">
        <f ca="1">IF(AND($A105&lt;&gt;"",$A105&lt;&gt;"TOTAL"),IF(AND([4]PREMIOS_MASTER!$V103&lt;&gt;"",[4]PREMIOS_MASTER!$V103&lt;&gt;0),[4]PREMIOS_MASTER!$V103,""),IF($A105="TOTAL",SUM(INDIRECT("L4:L"&amp;ROW()-1)),""))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IF(AND($A105&lt;&gt;"",$A105&lt;&gt;"TOTAL"),IF(AND([4]PREMIOS_MASTER!$Y103&lt;&gt;"",[4]PREMIOS_MASTER!$Y103&lt;&gt;0),[4]PREMIOS_MASTER!$Y103,""),IF($A105="TOTAL",SUM(INDIRECT("N4:N"&amp;ROW()-1)),""))</f>
        <v/>
      </c>
      <c r="O105" s="7" t="str">
        <f ca="1">IF(AND($A105&lt;&gt;"",$A105&lt;&gt;"TOTAL"),IF(AND([4]PREMIOS_MASTER!$AA103&lt;&gt;"",[4]PREMIOS_MASTER!$AA103&lt;&gt;0),[4]PREMIOS_MASTER!$AA103,""),IF($A105="TOTAL",SUM(INDIRECT("O4:O"&amp;ROW()-1)),""))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IF(AND($A105&lt;&gt;"",$A105&lt;&gt;"TOTAL"),IF(AND([4]PREMIOS_MASTER!$AD103&lt;&gt;"",[4]PREMIOS_MASTER!$AD103&lt;&gt;0),[4]PREMIOS_MASTER!$AD103,""),IF($A105="TOTAL",SUM(INDIRECT("Q4:Q"&amp;ROW()-1)),""))</f>
        <v/>
      </c>
      <c r="R105" s="7" t="str">
        <f ca="1">IF(AND($A105&lt;&gt;"",$A105&lt;&gt;"TOTAL"),IF(AND([4]PREMIOS_MASTER!$AF103&lt;&gt;"",[4]PREMIOS_MASTER!$AF103&lt;&gt;0),[4]PREMIOS_MASTER!$AF103,""),IF($A105="TOTAL",SUM(INDIRECT("R4:R"&amp;ROW()-1)),""))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IF(AND($A105&lt;&gt;"",$A105&lt;&gt;"TOTAL"),IF(AND([4]PREMIOS_MASTER!$AI103&lt;&gt;"",[4]PREMIOS_MASTER!$AI103&lt;&gt;0),[4]PREMIOS_MASTER!$AI103,""),IF($A105="TOTAL",SUM(INDIRECT("T4:T"&amp;ROW()-1)),""))</f>
        <v/>
      </c>
      <c r="U105" s="7" t="str">
        <f ca="1">IF(AND($A105&lt;&gt;"",$A105&lt;&gt;"TOTAL"),IF(AND([4]PREMIOS_MASTER!$AK103&lt;&gt;"",[4]PREMIOS_MASTER!$AK103&lt;&gt;0),[4]PREMIOS_MASTER!$AK103,""),IF($A105="TOTAL",SUM(INDIRECT("U4:U"&amp;ROW()-1)),""))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IF(AND($A105&lt;&gt;"",$A105&lt;&gt;"TOTAL"),IF(AND([4]PREMIOS_MASTER!$AN103&lt;&gt;"",[4]PREMIOS_MASTER!$AN103&lt;&gt;0),[4]PREMIOS_MASTER!$AN103,""),IF($A105="TOTAL",SUM(INDIRECT("W4:W"&amp;ROW()-1)),""))</f>
        <v/>
      </c>
      <c r="X105" s="7" t="str">
        <f ca="1">IF(AND($A105&lt;&gt;"",$A105&lt;&gt;"TOTAL"),IF(AND([4]PREMIOS_MASTER!$AP103&lt;&gt;"",[4]PREMIOS_MASTER!$AP103&lt;&gt;0),[4]PREMIOS_MASTER!$AP103,""),IF($A105="TOTAL",SUM(INDIRECT("X4:X"&amp;ROW()-1)),""))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IF(AND($A105&lt;&gt;"",$A105&lt;&gt;"TOTAL"),IF(AND([4]PREMIOS_MASTER!$AS103&lt;&gt;"",[4]PREMIOS_MASTER!$AS103&lt;&gt;0),[4]PREMIOS_MASTER!$AS103,""),IF($A105="TOTAL",SUM(INDIRECT("Z4:Z"&amp;ROW()-1)),""))</f>
        <v/>
      </c>
      <c r="AA105" s="7" t="str">
        <f ca="1">IF(AND($A105&lt;&gt;"",$A105&lt;&gt;"TOTAL"),IF(AND([4]PREMIOS_MASTER!$AU103&lt;&gt;"",[4]PREMIOS_MASTER!$AU103&lt;&gt;0),[4]PREMIOS_MASTER!$AU103,""),IF($A105="TOTAL",SUM(INDIRECT("AA4:AA"&amp;ROW()-1)),""))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IF(AND($A105&lt;&gt;"",$A105&lt;&gt;"TOTAL"),IF(AND([4]PREMIOS_MASTER!$AX103&lt;&gt;"",[4]PREMIOS_MASTER!$AX103&lt;&gt;0),[4]PREMIOS_MASTER!$AX103,""),IF($A105="TOTAL",SUM(INDIRECT("AC4:AC"&amp;ROW()-1)),""))</f>
        <v/>
      </c>
      <c r="AD105" s="7" t="str">
        <f ca="1">IF(AND($A105&lt;&gt;"",$A105&lt;&gt;"TOTAL"),IF(AND([4]PREMIOS_MASTER!$AZ103&lt;&gt;"",[4]PREMIOS_MASTER!$AZ103&lt;&gt;0),[4]PREMIOS_MASTER!$AZ103,""),IF($A105="TOTAL",SUM(INDIRECT("AD4:AD"&amp;ROW()-1)),""))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IF(AND($A105&lt;&gt;"",$A105&lt;&gt;"TOTAL"),IF(AND([4]PREMIOS_MASTER!$BC103&lt;&gt;"",[4]PREMIOS_MASTER!$BC103&lt;&gt;0),[4]PREMIOS_MASTER!$BC103,""),IF($A105="TOTAL",SUM(INDIRECT("AF4:AF"&amp;ROW()-1)),""))</f>
        <v/>
      </c>
      <c r="AG105" s="7" t="str">
        <f ca="1">IF(AND($A105&lt;&gt;"",$A105&lt;&gt;"TOTAL"),IF(AND([4]PREMIOS_MASTER!$BE103&lt;&gt;"",[4]PREMIOS_MASTER!$BE103&lt;&gt;0),[4]PREMIOS_MASTER!$BE103,""),IF($A105="TOTAL",SUM(INDIRECT("AG4:AG"&amp;ROW()-1)),""))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IF(AND($A105&lt;&gt;"",$A105&lt;&gt;"TOTAL"),IF(AND([4]PREMIOS_MASTER!$BH103&lt;&gt;"",[4]PREMIOS_MASTER!$BH103&lt;&gt;0),[4]PREMIOS_MASTER!$BH103,""),IF($A105="TOTAL",SUM(INDIRECT("AI4:AI"&amp;ROW()-1)),""))</f>
        <v/>
      </c>
      <c r="AJ105" s="7" t="str">
        <f ca="1">IF(AND($A105&lt;&gt;"",$A105&lt;&gt;"TOTAL"),IF(AND([4]PREMIOS_MASTER!$BJ103&lt;&gt;"",[4]PREMIOS_MASTER!$BJ103&lt;&gt;0),[4]PREMIOS_MASTER!$BJ103,""),IF($A105="TOTAL",SUM(INDIRECT("AJ4:AJ"&amp;ROW()-1)),""))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IF(AND($A105&lt;&gt;"",$A105&lt;&gt;"TOTAL"),IF(AND([4]PREMIOS_MASTER!$BM103&lt;&gt;"",[4]PREMIOS_MASTER!$BM103&lt;&gt;0),[4]PREMIOS_MASTER!$BM103,""),IF($A105="TOTAL",SUM(INDIRECT("AL4:AL"&amp;ROW()-1)),""))</f>
        <v/>
      </c>
      <c r="AM105" s="7" t="str">
        <f ca="1">IF(AND($A105&lt;&gt;"",$A105&lt;&gt;"TOTAL"),IF(AND([4]PREMIOS_MASTER!$BO103&lt;&gt;"",[4]PREMIOS_MASTER!$BO103&lt;&gt;0),[4]PREMIOS_MASTER!$BO103,""),IF($A105="TOTAL",SUM(INDIRECT("AM4:AM"&amp;ROW()-1)),""))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IF(AND($A105&lt;&gt;"",$A105&lt;&gt;"TOTAL"),IF(AND([4]PREMIOS_MASTER!$BR103&lt;&gt;"",[4]PREMIOS_MASTER!$BR103&lt;&gt;0),[4]PREMIOS_MASTER!$BR103,""),IF($A105="TOTAL",SUM(INDIRECT("AO4:AO"&amp;ROW()-1)),""))</f>
        <v/>
      </c>
      <c r="AP105" s="7" t="str">
        <f ca="1">IF(AND($A105&lt;&gt;"",$A105&lt;&gt;"TOTAL"),IF(AND([4]PREMIOS_MASTER!$BT103&lt;&gt;"",[4]PREMIOS_MASTER!$BT103&lt;&gt;0),[4]PREMIOS_MASTER!$BT103,""),IF($A105="TOTAL",SUM(INDIRECT("AP4:AP"&amp;ROW()-1)),""))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IF(AND($A105&lt;&gt;"",$A105&lt;&gt;"TOTAL"),IF(AND([4]PREMIOS_MASTER!$BW103&lt;&gt;"",[4]PREMIOS_MASTER!$BW103&lt;&gt;0),[4]PREMIOS_MASTER!$BW103,""),IF($A105="TOTAL",SUM(INDIRECT("AR4:AR"&amp;ROW()-1)),""))</f>
        <v/>
      </c>
      <c r="AS105" s="7" t="str">
        <f ca="1">IF(AND($A105&lt;&gt;"",$A105&lt;&gt;"TOTAL"),IF(AND([4]PREMIOS_MASTER!$BY103&lt;&gt;"",[4]PREMIOS_MASTER!$BY103&lt;&gt;0),[4]PREMIOS_MASTER!$BY103,""),IF($A105="TOTAL",SUM(INDIRECT("AS4:AS"&amp;ROW()-1)),""))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IF(AND($A105&lt;&gt;"",$A105&lt;&gt;"TOTAL"),IF(AND([4]PREMIOS_MASTER!$CB103&lt;&gt;"",[4]PREMIOS_MASTER!$CB103&lt;&gt;0),[4]PREMIOS_MASTER!$CB103,""),IF($A105="TOTAL",SUM(INDIRECT("AU4:AU"&amp;ROW()-1)),""))</f>
        <v/>
      </c>
      <c r="AV105" s="7" t="str">
        <f ca="1">IF(AND($A105&lt;&gt;"",$A105&lt;&gt;"TOTAL"),IF(AND([4]PREMIOS_MASTER!$CD103&lt;&gt;"",[4]PREMIOS_MASTER!$CD103&lt;&gt;0),[4]PREMIOS_MASTER!$CD103,""),IF($A105="TOTAL",SUM(INDIRECT("AV4:AV"&amp;ROW()-1)),""))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IF(AND($A105&lt;&gt;"",$A105&lt;&gt;"TOTAL"),IF(AND([4]PREMIOS_MASTER!$CG103&lt;&gt;"",[4]PREMIOS_MASTER!$CG103&lt;&gt;0),[4]PREMIOS_MASTER!$CG103,""),IF($A105="TOTAL",SUM(INDIRECT("AX4:AX"&amp;ROW()-1)),""))</f>
        <v/>
      </c>
      <c r="AY105" s="7" t="str">
        <f ca="1">IF(AND($A105&lt;&gt;"",$A105&lt;&gt;"TOTAL"),IF(AND([4]PREMIOS_MASTER!$CI103&lt;&gt;"",[4]PREMIOS_MASTER!$CI103&lt;&gt;0),[4]PREMIOS_MASTER!$CI103,""),IF($A105="TOTAL",SUM(INDIRECT("AY4:AY"&amp;ROW()-1)),""))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IF(AND($A105&lt;&gt;"",$A105&lt;&gt;"TOTAL"),IF(AND([4]PREMIOS_MASTER!$CL103&lt;&gt;"",[4]PREMIOS_MASTER!$CL103&lt;&gt;0),[4]PREMIOS_MASTER!$CL103,""),IF($A105="TOTAL",SUM(INDIRECT("BA4:BA"&amp;ROW()-1)),""))</f>
        <v/>
      </c>
      <c r="BB105" s="7" t="str">
        <f ca="1">IF(AND($A105&lt;&gt;"",$A105&lt;&gt;"TOTAL"),IF(AND([4]PREMIOS_MASTER!$CN103&lt;&gt;"",[4]PREMIOS_MASTER!$CN103&lt;&gt;0),[4]PREMIOS_MASTER!$CN103,""),IF($A105="TOTAL",SUM(INDIRECT("BB4:BB"&amp;ROW()-1)),""))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IF(AND($A105&lt;&gt;"",$A105&lt;&gt;"TOTAL"),IF(AND([4]PREMIOS_MASTER!$CQ103&lt;&gt;"",[4]PREMIOS_MASTER!$CQ103&lt;&gt;0),[4]PREMIOS_MASTER!$CQ103,""),IF($A105="TOTAL",SUM(INDIRECT("BD4:BD"&amp;ROW()-1)),""))</f>
        <v/>
      </c>
      <c r="BE105" s="7" t="str">
        <f ca="1">IF(AND($A105&lt;&gt;"",$A105&lt;&gt;"TOTAL"),IF(AND([4]PREMIOS_MASTER!$CS103&lt;&gt;"",[4]PREMIOS_MASTER!$CS103&lt;&gt;0),[4]PREMIOS_MASTER!$CS103,""),IF($A105="TOTAL",SUM(INDIRECT("BE4:BE"&amp;ROW()-1)),""))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IF([4]PREMIOS_MASTER!$D104&lt;&gt;"",[4]PREMIOS_MASTER!$D104,IF(AND([4]PREMIOS_MASTER!$D104="",[4]PREMIOS_MASTER!$D105="",[4]PREMIOS_MASTER!$D103=""),"","TOTAL"))</f>
        <v/>
      </c>
      <c r="B106" s="7" t="str">
        <f ca="1">IF(AND($A106&lt;&gt;"",$A106&lt;&gt;"TOTAL"),IF(AND([4]PREMIOS_MASTER!$E104&lt;&gt;"",[4]PREMIOS_MASTER!$E104&lt;&gt;0),[4]PREMIOS_MASTER!$E104,""),IF($A106="TOTAL",SUM(INDIRECT("B4:B"&amp;ROW()-1)),""))</f>
        <v/>
      </c>
      <c r="C106" s="7" t="str">
        <f ca="1">IF(AND($A106&lt;&gt;"",$A106&lt;&gt;"TOTAL"),IF(AND([4]PREMIOS_MASTER!$G104&lt;&gt;"",[4]PREMIOS_MASTER!$G104&lt;&gt;0),[4]PREMIOS_MASTER!$G104,""),IF($A106="TOTAL",SUM(INDIRECT("C4:C"&amp;ROW()-1)),""))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IF(AND($A106&lt;&gt;"",$A106&lt;&gt;"TOTAL"),IF(AND([4]PREMIOS_MASTER!$J104&lt;&gt;"",[4]PREMIOS_MASTER!$J104&lt;&gt;0),[4]PREMIOS_MASTER!$J104,""),IF($A106="TOTAL",SUM(INDIRECT("E4:E"&amp;ROW()-1)),""))</f>
        <v/>
      </c>
      <c r="F106" s="7" t="str">
        <f ca="1">IF(AND($A106&lt;&gt;"",$A106&lt;&gt;"TOTAL"),IF(AND([4]PREMIOS_MASTER!$L104&lt;&gt;"",[4]PREMIOS_MASTER!$L104&lt;&gt;0),[4]PREMIOS_MASTER!$L104,""),IF($A106="TOTAL",SUM(INDIRECT("F4:F"&amp;ROW()-1)),""))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IF(AND($A106&lt;&gt;"",$A106&lt;&gt;"TOTAL"),IF(AND([4]PREMIOS_MASTER!$O104&lt;&gt;"",[4]PREMIOS_MASTER!$O104&lt;&gt;0),[4]PREMIOS_MASTER!$O104,""),IF($A106="TOTAL",SUM(INDIRECT("H4:H"&amp;ROW()-1)),""))</f>
        <v/>
      </c>
      <c r="I106" s="7" t="str">
        <f ca="1">IF(AND($A106&lt;&gt;"",$A106&lt;&gt;"TOTAL"),IF(AND([4]PREMIOS_MASTER!$Q104&lt;&gt;"",[4]PREMIOS_MASTER!$Q104&lt;&gt;0),[4]PREMIOS_MASTER!$Q104,""),IF($A106="TOTAL",SUM(INDIRECT("I4:I"&amp;ROW()-1)),""))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IF(AND($A106&lt;&gt;"",$A106&lt;&gt;"TOTAL"),IF(AND([4]PREMIOS_MASTER!$T104&lt;&gt;"",[4]PREMIOS_MASTER!$T104&lt;&gt;0),[4]PREMIOS_MASTER!$T104,""),IF($A106="TOTAL",SUM(INDIRECT("K4:K"&amp;ROW()-1)),""))</f>
        <v/>
      </c>
      <c r="L106" s="7" t="str">
        <f ca="1">IF(AND($A106&lt;&gt;"",$A106&lt;&gt;"TOTAL"),IF(AND([4]PREMIOS_MASTER!$V104&lt;&gt;"",[4]PREMIOS_MASTER!$V104&lt;&gt;0),[4]PREMIOS_MASTER!$V104,""),IF($A106="TOTAL",SUM(INDIRECT("L4:L"&amp;ROW()-1)),""))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IF(AND($A106&lt;&gt;"",$A106&lt;&gt;"TOTAL"),IF(AND([4]PREMIOS_MASTER!$Y104&lt;&gt;"",[4]PREMIOS_MASTER!$Y104&lt;&gt;0),[4]PREMIOS_MASTER!$Y104,""),IF($A106="TOTAL",SUM(INDIRECT("N4:N"&amp;ROW()-1)),""))</f>
        <v/>
      </c>
      <c r="O106" s="7" t="str">
        <f ca="1">IF(AND($A106&lt;&gt;"",$A106&lt;&gt;"TOTAL"),IF(AND([4]PREMIOS_MASTER!$AA104&lt;&gt;"",[4]PREMIOS_MASTER!$AA104&lt;&gt;0),[4]PREMIOS_MASTER!$AA104,""),IF($A106="TOTAL",SUM(INDIRECT("O4:O"&amp;ROW()-1)),""))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IF(AND($A106&lt;&gt;"",$A106&lt;&gt;"TOTAL"),IF(AND([4]PREMIOS_MASTER!$AD104&lt;&gt;"",[4]PREMIOS_MASTER!$AD104&lt;&gt;0),[4]PREMIOS_MASTER!$AD104,""),IF($A106="TOTAL",SUM(INDIRECT("Q4:Q"&amp;ROW()-1)),""))</f>
        <v/>
      </c>
      <c r="R106" s="7" t="str">
        <f ca="1">IF(AND($A106&lt;&gt;"",$A106&lt;&gt;"TOTAL"),IF(AND([4]PREMIOS_MASTER!$AF104&lt;&gt;"",[4]PREMIOS_MASTER!$AF104&lt;&gt;0),[4]PREMIOS_MASTER!$AF104,""),IF($A106="TOTAL",SUM(INDIRECT("R4:R"&amp;ROW()-1)),""))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IF(AND($A106&lt;&gt;"",$A106&lt;&gt;"TOTAL"),IF(AND([4]PREMIOS_MASTER!$AI104&lt;&gt;"",[4]PREMIOS_MASTER!$AI104&lt;&gt;0),[4]PREMIOS_MASTER!$AI104,""),IF($A106="TOTAL",SUM(INDIRECT("T4:T"&amp;ROW()-1)),""))</f>
        <v/>
      </c>
      <c r="U106" s="7" t="str">
        <f ca="1">IF(AND($A106&lt;&gt;"",$A106&lt;&gt;"TOTAL"),IF(AND([4]PREMIOS_MASTER!$AK104&lt;&gt;"",[4]PREMIOS_MASTER!$AK104&lt;&gt;0),[4]PREMIOS_MASTER!$AK104,""),IF($A106="TOTAL",SUM(INDIRECT("U4:U"&amp;ROW()-1)),""))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IF(AND($A106&lt;&gt;"",$A106&lt;&gt;"TOTAL"),IF(AND([4]PREMIOS_MASTER!$AN104&lt;&gt;"",[4]PREMIOS_MASTER!$AN104&lt;&gt;0),[4]PREMIOS_MASTER!$AN104,""),IF($A106="TOTAL",SUM(INDIRECT("W4:W"&amp;ROW()-1)),""))</f>
        <v/>
      </c>
      <c r="X106" s="7" t="str">
        <f ca="1">IF(AND($A106&lt;&gt;"",$A106&lt;&gt;"TOTAL"),IF(AND([4]PREMIOS_MASTER!$AP104&lt;&gt;"",[4]PREMIOS_MASTER!$AP104&lt;&gt;0),[4]PREMIOS_MASTER!$AP104,""),IF($A106="TOTAL",SUM(INDIRECT("X4:X"&amp;ROW()-1)),""))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IF(AND($A106&lt;&gt;"",$A106&lt;&gt;"TOTAL"),IF(AND([4]PREMIOS_MASTER!$AS104&lt;&gt;"",[4]PREMIOS_MASTER!$AS104&lt;&gt;0),[4]PREMIOS_MASTER!$AS104,""),IF($A106="TOTAL",SUM(INDIRECT("Z4:Z"&amp;ROW()-1)),""))</f>
        <v/>
      </c>
      <c r="AA106" s="7" t="str">
        <f ca="1">IF(AND($A106&lt;&gt;"",$A106&lt;&gt;"TOTAL"),IF(AND([4]PREMIOS_MASTER!$AU104&lt;&gt;"",[4]PREMIOS_MASTER!$AU104&lt;&gt;0),[4]PREMIOS_MASTER!$AU104,""),IF($A106="TOTAL",SUM(INDIRECT("AA4:AA"&amp;ROW()-1)),""))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IF(AND($A106&lt;&gt;"",$A106&lt;&gt;"TOTAL"),IF(AND([4]PREMIOS_MASTER!$AX104&lt;&gt;"",[4]PREMIOS_MASTER!$AX104&lt;&gt;0),[4]PREMIOS_MASTER!$AX104,""),IF($A106="TOTAL",SUM(INDIRECT("AC4:AC"&amp;ROW()-1)),""))</f>
        <v/>
      </c>
      <c r="AD106" s="7" t="str">
        <f ca="1">IF(AND($A106&lt;&gt;"",$A106&lt;&gt;"TOTAL"),IF(AND([4]PREMIOS_MASTER!$AZ104&lt;&gt;"",[4]PREMIOS_MASTER!$AZ104&lt;&gt;0),[4]PREMIOS_MASTER!$AZ104,""),IF($A106="TOTAL",SUM(INDIRECT("AD4:AD"&amp;ROW()-1)),""))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IF(AND($A106&lt;&gt;"",$A106&lt;&gt;"TOTAL"),IF(AND([4]PREMIOS_MASTER!$BC104&lt;&gt;"",[4]PREMIOS_MASTER!$BC104&lt;&gt;0),[4]PREMIOS_MASTER!$BC104,""),IF($A106="TOTAL",SUM(INDIRECT("AF4:AF"&amp;ROW()-1)),""))</f>
        <v/>
      </c>
      <c r="AG106" s="7" t="str">
        <f ca="1">IF(AND($A106&lt;&gt;"",$A106&lt;&gt;"TOTAL"),IF(AND([4]PREMIOS_MASTER!$BE104&lt;&gt;"",[4]PREMIOS_MASTER!$BE104&lt;&gt;0),[4]PREMIOS_MASTER!$BE104,""),IF($A106="TOTAL",SUM(INDIRECT("AG4:AG"&amp;ROW()-1)),""))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IF(AND($A106&lt;&gt;"",$A106&lt;&gt;"TOTAL"),IF(AND([4]PREMIOS_MASTER!$BH104&lt;&gt;"",[4]PREMIOS_MASTER!$BH104&lt;&gt;0),[4]PREMIOS_MASTER!$BH104,""),IF($A106="TOTAL",SUM(INDIRECT("AI4:AI"&amp;ROW()-1)),""))</f>
        <v/>
      </c>
      <c r="AJ106" s="7" t="str">
        <f ca="1">IF(AND($A106&lt;&gt;"",$A106&lt;&gt;"TOTAL"),IF(AND([4]PREMIOS_MASTER!$BJ104&lt;&gt;"",[4]PREMIOS_MASTER!$BJ104&lt;&gt;0),[4]PREMIOS_MASTER!$BJ104,""),IF($A106="TOTAL",SUM(INDIRECT("AJ4:AJ"&amp;ROW()-1)),""))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IF(AND($A106&lt;&gt;"",$A106&lt;&gt;"TOTAL"),IF(AND([4]PREMIOS_MASTER!$BM104&lt;&gt;"",[4]PREMIOS_MASTER!$BM104&lt;&gt;0),[4]PREMIOS_MASTER!$BM104,""),IF($A106="TOTAL",SUM(INDIRECT("AL4:AL"&amp;ROW()-1)),""))</f>
        <v/>
      </c>
      <c r="AM106" s="7" t="str">
        <f ca="1">IF(AND($A106&lt;&gt;"",$A106&lt;&gt;"TOTAL"),IF(AND([4]PREMIOS_MASTER!$BO104&lt;&gt;"",[4]PREMIOS_MASTER!$BO104&lt;&gt;0),[4]PREMIOS_MASTER!$BO104,""),IF($A106="TOTAL",SUM(INDIRECT("AM4:AM"&amp;ROW()-1)),""))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IF(AND($A106&lt;&gt;"",$A106&lt;&gt;"TOTAL"),IF(AND([4]PREMIOS_MASTER!$BR104&lt;&gt;"",[4]PREMIOS_MASTER!$BR104&lt;&gt;0),[4]PREMIOS_MASTER!$BR104,""),IF($A106="TOTAL",SUM(INDIRECT("AO4:AO"&amp;ROW()-1)),""))</f>
        <v/>
      </c>
      <c r="AP106" s="7" t="str">
        <f ca="1">IF(AND($A106&lt;&gt;"",$A106&lt;&gt;"TOTAL"),IF(AND([4]PREMIOS_MASTER!$BT104&lt;&gt;"",[4]PREMIOS_MASTER!$BT104&lt;&gt;0),[4]PREMIOS_MASTER!$BT104,""),IF($A106="TOTAL",SUM(INDIRECT("AP4:AP"&amp;ROW()-1)),""))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IF(AND($A106&lt;&gt;"",$A106&lt;&gt;"TOTAL"),IF(AND([4]PREMIOS_MASTER!$BW104&lt;&gt;"",[4]PREMIOS_MASTER!$BW104&lt;&gt;0),[4]PREMIOS_MASTER!$BW104,""),IF($A106="TOTAL",SUM(INDIRECT("AR4:AR"&amp;ROW()-1)),""))</f>
        <v/>
      </c>
      <c r="AS106" s="7" t="str">
        <f ca="1">IF(AND($A106&lt;&gt;"",$A106&lt;&gt;"TOTAL"),IF(AND([4]PREMIOS_MASTER!$BY104&lt;&gt;"",[4]PREMIOS_MASTER!$BY104&lt;&gt;0),[4]PREMIOS_MASTER!$BY104,""),IF($A106="TOTAL",SUM(INDIRECT("AS4:AS"&amp;ROW()-1)),""))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IF(AND($A106&lt;&gt;"",$A106&lt;&gt;"TOTAL"),IF(AND([4]PREMIOS_MASTER!$CB104&lt;&gt;"",[4]PREMIOS_MASTER!$CB104&lt;&gt;0),[4]PREMIOS_MASTER!$CB104,""),IF($A106="TOTAL",SUM(INDIRECT("AU4:AU"&amp;ROW()-1)),""))</f>
        <v/>
      </c>
      <c r="AV106" s="7" t="str">
        <f ca="1">IF(AND($A106&lt;&gt;"",$A106&lt;&gt;"TOTAL"),IF(AND([4]PREMIOS_MASTER!$CD104&lt;&gt;"",[4]PREMIOS_MASTER!$CD104&lt;&gt;0),[4]PREMIOS_MASTER!$CD104,""),IF($A106="TOTAL",SUM(INDIRECT("AV4:AV"&amp;ROW()-1)),""))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IF(AND($A106&lt;&gt;"",$A106&lt;&gt;"TOTAL"),IF(AND([4]PREMIOS_MASTER!$CG104&lt;&gt;"",[4]PREMIOS_MASTER!$CG104&lt;&gt;0),[4]PREMIOS_MASTER!$CG104,""),IF($A106="TOTAL",SUM(INDIRECT("AX4:AX"&amp;ROW()-1)),""))</f>
        <v/>
      </c>
      <c r="AY106" s="7" t="str">
        <f ca="1">IF(AND($A106&lt;&gt;"",$A106&lt;&gt;"TOTAL"),IF(AND([4]PREMIOS_MASTER!$CI104&lt;&gt;"",[4]PREMIOS_MASTER!$CI104&lt;&gt;0),[4]PREMIOS_MASTER!$CI104,""),IF($A106="TOTAL",SUM(INDIRECT("AY4:AY"&amp;ROW()-1)),""))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IF(AND($A106&lt;&gt;"",$A106&lt;&gt;"TOTAL"),IF(AND([4]PREMIOS_MASTER!$CL104&lt;&gt;"",[4]PREMIOS_MASTER!$CL104&lt;&gt;0),[4]PREMIOS_MASTER!$CL104,""),IF($A106="TOTAL",SUM(INDIRECT("BA4:BA"&amp;ROW()-1)),""))</f>
        <v/>
      </c>
      <c r="BB106" s="7" t="str">
        <f ca="1">IF(AND($A106&lt;&gt;"",$A106&lt;&gt;"TOTAL"),IF(AND([4]PREMIOS_MASTER!$CN104&lt;&gt;"",[4]PREMIOS_MASTER!$CN104&lt;&gt;0),[4]PREMIOS_MASTER!$CN104,""),IF($A106="TOTAL",SUM(INDIRECT("BB4:BB"&amp;ROW()-1)),""))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IF(AND($A106&lt;&gt;"",$A106&lt;&gt;"TOTAL"),IF(AND([4]PREMIOS_MASTER!$CQ104&lt;&gt;"",[4]PREMIOS_MASTER!$CQ104&lt;&gt;0),[4]PREMIOS_MASTER!$CQ104,""),IF($A106="TOTAL",SUM(INDIRECT("BD4:BD"&amp;ROW()-1)),""))</f>
        <v/>
      </c>
      <c r="BE106" s="7" t="str">
        <f ca="1">IF(AND($A106&lt;&gt;"",$A106&lt;&gt;"TOTAL"),IF(AND([4]PREMIOS_MASTER!$CS104&lt;&gt;"",[4]PREMIOS_MASTER!$CS104&lt;&gt;0),[4]PREMIOS_MASTER!$CS104,""),IF($A106="TOTAL",SUM(INDIRECT("BE4:BE"&amp;ROW()-1)),""))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IF([4]PREMIOS_MASTER!$D105&lt;&gt;"",[4]PREMIOS_MASTER!$D105,IF(AND([4]PREMIOS_MASTER!$D105="",[4]PREMIOS_MASTER!$D106="",[4]PREMIOS_MASTER!$D104=""),"","TOTAL"))</f>
        <v/>
      </c>
      <c r="B107" s="7" t="str">
        <f ca="1">IF(AND($A107&lt;&gt;"",$A107&lt;&gt;"TOTAL"),IF(AND([4]PREMIOS_MASTER!$E105&lt;&gt;"",[4]PREMIOS_MASTER!$E105&lt;&gt;0),[4]PREMIOS_MASTER!$E105,""),IF($A107="TOTAL",SUM(INDIRECT("B4:B"&amp;ROW()-1)),""))</f>
        <v/>
      </c>
      <c r="C107" s="7" t="str">
        <f ca="1">IF(AND($A107&lt;&gt;"",$A107&lt;&gt;"TOTAL"),IF(AND([4]PREMIOS_MASTER!$G105&lt;&gt;"",[4]PREMIOS_MASTER!$G105&lt;&gt;0),[4]PREMIOS_MASTER!$G105,""),IF($A107="TOTAL",SUM(INDIRECT("C4:C"&amp;ROW()-1)),""))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IF(AND($A107&lt;&gt;"",$A107&lt;&gt;"TOTAL"),IF(AND([4]PREMIOS_MASTER!$J105&lt;&gt;"",[4]PREMIOS_MASTER!$J105&lt;&gt;0),[4]PREMIOS_MASTER!$J105,""),IF($A107="TOTAL",SUM(INDIRECT("E4:E"&amp;ROW()-1)),""))</f>
        <v/>
      </c>
      <c r="F107" s="7" t="str">
        <f ca="1">IF(AND($A107&lt;&gt;"",$A107&lt;&gt;"TOTAL"),IF(AND([4]PREMIOS_MASTER!$L105&lt;&gt;"",[4]PREMIOS_MASTER!$L105&lt;&gt;0),[4]PREMIOS_MASTER!$L105,""),IF($A107="TOTAL",SUM(INDIRECT("F4:F"&amp;ROW()-1)),""))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IF(AND($A107&lt;&gt;"",$A107&lt;&gt;"TOTAL"),IF(AND([4]PREMIOS_MASTER!$O105&lt;&gt;"",[4]PREMIOS_MASTER!$O105&lt;&gt;0),[4]PREMIOS_MASTER!$O105,""),IF($A107="TOTAL",SUM(INDIRECT("H4:H"&amp;ROW()-1)),""))</f>
        <v/>
      </c>
      <c r="I107" s="7" t="str">
        <f ca="1">IF(AND($A107&lt;&gt;"",$A107&lt;&gt;"TOTAL"),IF(AND([4]PREMIOS_MASTER!$Q105&lt;&gt;"",[4]PREMIOS_MASTER!$Q105&lt;&gt;0),[4]PREMIOS_MASTER!$Q105,""),IF($A107="TOTAL",SUM(INDIRECT("I4:I"&amp;ROW()-1)),""))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IF(AND($A107&lt;&gt;"",$A107&lt;&gt;"TOTAL"),IF(AND([4]PREMIOS_MASTER!$T105&lt;&gt;"",[4]PREMIOS_MASTER!$T105&lt;&gt;0),[4]PREMIOS_MASTER!$T105,""),IF($A107="TOTAL",SUM(INDIRECT("K4:K"&amp;ROW()-1)),""))</f>
        <v/>
      </c>
      <c r="L107" s="7" t="str">
        <f ca="1">IF(AND($A107&lt;&gt;"",$A107&lt;&gt;"TOTAL"),IF(AND([4]PREMIOS_MASTER!$V105&lt;&gt;"",[4]PREMIOS_MASTER!$V105&lt;&gt;0),[4]PREMIOS_MASTER!$V105,""),IF($A107="TOTAL",SUM(INDIRECT("L4:L"&amp;ROW()-1)),""))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IF(AND($A107&lt;&gt;"",$A107&lt;&gt;"TOTAL"),IF(AND([4]PREMIOS_MASTER!$Y105&lt;&gt;"",[4]PREMIOS_MASTER!$Y105&lt;&gt;0),[4]PREMIOS_MASTER!$Y105,""),IF($A107="TOTAL",SUM(INDIRECT("N4:N"&amp;ROW()-1)),""))</f>
        <v/>
      </c>
      <c r="O107" s="7" t="str">
        <f ca="1">IF(AND($A107&lt;&gt;"",$A107&lt;&gt;"TOTAL"),IF(AND([4]PREMIOS_MASTER!$AA105&lt;&gt;"",[4]PREMIOS_MASTER!$AA105&lt;&gt;0),[4]PREMIOS_MASTER!$AA105,""),IF($A107="TOTAL",SUM(INDIRECT("O4:O"&amp;ROW()-1)),""))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IF(AND($A107&lt;&gt;"",$A107&lt;&gt;"TOTAL"),IF(AND([4]PREMIOS_MASTER!$AD105&lt;&gt;"",[4]PREMIOS_MASTER!$AD105&lt;&gt;0),[4]PREMIOS_MASTER!$AD105,""),IF($A107="TOTAL",SUM(INDIRECT("Q4:Q"&amp;ROW()-1)),""))</f>
        <v/>
      </c>
      <c r="R107" s="7" t="str">
        <f ca="1">IF(AND($A107&lt;&gt;"",$A107&lt;&gt;"TOTAL"),IF(AND([4]PREMIOS_MASTER!$AF105&lt;&gt;"",[4]PREMIOS_MASTER!$AF105&lt;&gt;0),[4]PREMIOS_MASTER!$AF105,""),IF($A107="TOTAL",SUM(INDIRECT("R4:R"&amp;ROW()-1)),""))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IF(AND($A107&lt;&gt;"",$A107&lt;&gt;"TOTAL"),IF(AND([4]PREMIOS_MASTER!$AI105&lt;&gt;"",[4]PREMIOS_MASTER!$AI105&lt;&gt;0),[4]PREMIOS_MASTER!$AI105,""),IF($A107="TOTAL",SUM(INDIRECT("T4:T"&amp;ROW()-1)),""))</f>
        <v/>
      </c>
      <c r="U107" s="7" t="str">
        <f ca="1">IF(AND($A107&lt;&gt;"",$A107&lt;&gt;"TOTAL"),IF(AND([4]PREMIOS_MASTER!$AK105&lt;&gt;"",[4]PREMIOS_MASTER!$AK105&lt;&gt;0),[4]PREMIOS_MASTER!$AK105,""),IF($A107="TOTAL",SUM(INDIRECT("U4:U"&amp;ROW()-1)),""))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IF(AND($A107&lt;&gt;"",$A107&lt;&gt;"TOTAL"),IF(AND([4]PREMIOS_MASTER!$AN105&lt;&gt;"",[4]PREMIOS_MASTER!$AN105&lt;&gt;0),[4]PREMIOS_MASTER!$AN105,""),IF($A107="TOTAL",SUM(INDIRECT("W4:W"&amp;ROW()-1)),""))</f>
        <v/>
      </c>
      <c r="X107" s="7" t="str">
        <f ca="1">IF(AND($A107&lt;&gt;"",$A107&lt;&gt;"TOTAL"),IF(AND([4]PREMIOS_MASTER!$AP105&lt;&gt;"",[4]PREMIOS_MASTER!$AP105&lt;&gt;0),[4]PREMIOS_MASTER!$AP105,""),IF($A107="TOTAL",SUM(INDIRECT("X4:X"&amp;ROW()-1)),""))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IF(AND($A107&lt;&gt;"",$A107&lt;&gt;"TOTAL"),IF(AND([4]PREMIOS_MASTER!$AS105&lt;&gt;"",[4]PREMIOS_MASTER!$AS105&lt;&gt;0),[4]PREMIOS_MASTER!$AS105,""),IF($A107="TOTAL",SUM(INDIRECT("Z4:Z"&amp;ROW()-1)),""))</f>
        <v/>
      </c>
      <c r="AA107" s="7" t="str">
        <f ca="1">IF(AND($A107&lt;&gt;"",$A107&lt;&gt;"TOTAL"),IF(AND([4]PREMIOS_MASTER!$AU105&lt;&gt;"",[4]PREMIOS_MASTER!$AU105&lt;&gt;0),[4]PREMIOS_MASTER!$AU105,""),IF($A107="TOTAL",SUM(INDIRECT("AA4:AA"&amp;ROW()-1)),""))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IF(AND($A107&lt;&gt;"",$A107&lt;&gt;"TOTAL"),IF(AND([4]PREMIOS_MASTER!$AX105&lt;&gt;"",[4]PREMIOS_MASTER!$AX105&lt;&gt;0),[4]PREMIOS_MASTER!$AX105,""),IF($A107="TOTAL",SUM(INDIRECT("AC4:AC"&amp;ROW()-1)),""))</f>
        <v/>
      </c>
      <c r="AD107" s="7" t="str">
        <f ca="1">IF(AND($A107&lt;&gt;"",$A107&lt;&gt;"TOTAL"),IF(AND([4]PREMIOS_MASTER!$AZ105&lt;&gt;"",[4]PREMIOS_MASTER!$AZ105&lt;&gt;0),[4]PREMIOS_MASTER!$AZ105,""),IF($A107="TOTAL",SUM(INDIRECT("AD4:AD"&amp;ROW()-1)),""))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IF(AND($A107&lt;&gt;"",$A107&lt;&gt;"TOTAL"),IF(AND([4]PREMIOS_MASTER!$BC105&lt;&gt;"",[4]PREMIOS_MASTER!$BC105&lt;&gt;0),[4]PREMIOS_MASTER!$BC105,""),IF($A107="TOTAL",SUM(INDIRECT("AF4:AF"&amp;ROW()-1)),""))</f>
        <v/>
      </c>
      <c r="AG107" s="7" t="str">
        <f ca="1">IF(AND($A107&lt;&gt;"",$A107&lt;&gt;"TOTAL"),IF(AND([4]PREMIOS_MASTER!$BE105&lt;&gt;"",[4]PREMIOS_MASTER!$BE105&lt;&gt;0),[4]PREMIOS_MASTER!$BE105,""),IF($A107="TOTAL",SUM(INDIRECT("AG4:AG"&amp;ROW()-1)),""))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IF(AND($A107&lt;&gt;"",$A107&lt;&gt;"TOTAL"),IF(AND([4]PREMIOS_MASTER!$BH105&lt;&gt;"",[4]PREMIOS_MASTER!$BH105&lt;&gt;0),[4]PREMIOS_MASTER!$BH105,""),IF($A107="TOTAL",SUM(INDIRECT("AI4:AI"&amp;ROW()-1)),""))</f>
        <v/>
      </c>
      <c r="AJ107" s="7" t="str">
        <f ca="1">IF(AND($A107&lt;&gt;"",$A107&lt;&gt;"TOTAL"),IF(AND([4]PREMIOS_MASTER!$BJ105&lt;&gt;"",[4]PREMIOS_MASTER!$BJ105&lt;&gt;0),[4]PREMIOS_MASTER!$BJ105,""),IF($A107="TOTAL",SUM(INDIRECT("AJ4:AJ"&amp;ROW()-1)),""))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IF(AND($A107&lt;&gt;"",$A107&lt;&gt;"TOTAL"),IF(AND([4]PREMIOS_MASTER!$BM105&lt;&gt;"",[4]PREMIOS_MASTER!$BM105&lt;&gt;0),[4]PREMIOS_MASTER!$BM105,""),IF($A107="TOTAL",SUM(INDIRECT("AL4:AL"&amp;ROW()-1)),""))</f>
        <v/>
      </c>
      <c r="AM107" s="7" t="str">
        <f ca="1">IF(AND($A107&lt;&gt;"",$A107&lt;&gt;"TOTAL"),IF(AND([4]PREMIOS_MASTER!$BO105&lt;&gt;"",[4]PREMIOS_MASTER!$BO105&lt;&gt;0),[4]PREMIOS_MASTER!$BO105,""),IF($A107="TOTAL",SUM(INDIRECT("AM4:AM"&amp;ROW()-1)),""))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IF(AND($A107&lt;&gt;"",$A107&lt;&gt;"TOTAL"),IF(AND([4]PREMIOS_MASTER!$BR105&lt;&gt;"",[4]PREMIOS_MASTER!$BR105&lt;&gt;0),[4]PREMIOS_MASTER!$BR105,""),IF($A107="TOTAL",SUM(INDIRECT("AO4:AO"&amp;ROW()-1)),""))</f>
        <v/>
      </c>
      <c r="AP107" s="7" t="str">
        <f ca="1">IF(AND($A107&lt;&gt;"",$A107&lt;&gt;"TOTAL"),IF(AND([4]PREMIOS_MASTER!$BT105&lt;&gt;"",[4]PREMIOS_MASTER!$BT105&lt;&gt;0),[4]PREMIOS_MASTER!$BT105,""),IF($A107="TOTAL",SUM(INDIRECT("AP4:AP"&amp;ROW()-1)),""))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IF(AND($A107&lt;&gt;"",$A107&lt;&gt;"TOTAL"),IF(AND([4]PREMIOS_MASTER!$BW105&lt;&gt;"",[4]PREMIOS_MASTER!$BW105&lt;&gt;0),[4]PREMIOS_MASTER!$BW105,""),IF($A107="TOTAL",SUM(INDIRECT("AR4:AR"&amp;ROW()-1)),""))</f>
        <v/>
      </c>
      <c r="AS107" s="7" t="str">
        <f ca="1">IF(AND($A107&lt;&gt;"",$A107&lt;&gt;"TOTAL"),IF(AND([4]PREMIOS_MASTER!$BY105&lt;&gt;"",[4]PREMIOS_MASTER!$BY105&lt;&gt;0),[4]PREMIOS_MASTER!$BY105,""),IF($A107="TOTAL",SUM(INDIRECT("AS4:AS"&amp;ROW()-1)),""))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IF(AND($A107&lt;&gt;"",$A107&lt;&gt;"TOTAL"),IF(AND([4]PREMIOS_MASTER!$CB105&lt;&gt;"",[4]PREMIOS_MASTER!$CB105&lt;&gt;0),[4]PREMIOS_MASTER!$CB105,""),IF($A107="TOTAL",SUM(INDIRECT("AU4:AU"&amp;ROW()-1)),""))</f>
        <v/>
      </c>
      <c r="AV107" s="7" t="str">
        <f ca="1">IF(AND($A107&lt;&gt;"",$A107&lt;&gt;"TOTAL"),IF(AND([4]PREMIOS_MASTER!$CD105&lt;&gt;"",[4]PREMIOS_MASTER!$CD105&lt;&gt;0),[4]PREMIOS_MASTER!$CD105,""),IF($A107="TOTAL",SUM(INDIRECT("AV4:AV"&amp;ROW()-1)),""))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IF(AND($A107&lt;&gt;"",$A107&lt;&gt;"TOTAL"),IF(AND([4]PREMIOS_MASTER!$CG105&lt;&gt;"",[4]PREMIOS_MASTER!$CG105&lt;&gt;0),[4]PREMIOS_MASTER!$CG105,""),IF($A107="TOTAL",SUM(INDIRECT("AX4:AX"&amp;ROW()-1)),""))</f>
        <v/>
      </c>
      <c r="AY107" s="7" t="str">
        <f ca="1">IF(AND($A107&lt;&gt;"",$A107&lt;&gt;"TOTAL"),IF(AND([4]PREMIOS_MASTER!$CI105&lt;&gt;"",[4]PREMIOS_MASTER!$CI105&lt;&gt;0),[4]PREMIOS_MASTER!$CI105,""),IF($A107="TOTAL",SUM(INDIRECT("AY4:AY"&amp;ROW()-1)),""))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IF(AND($A107&lt;&gt;"",$A107&lt;&gt;"TOTAL"),IF(AND([4]PREMIOS_MASTER!$CL105&lt;&gt;"",[4]PREMIOS_MASTER!$CL105&lt;&gt;0),[4]PREMIOS_MASTER!$CL105,""),IF($A107="TOTAL",SUM(INDIRECT("BA4:BA"&amp;ROW()-1)),""))</f>
        <v/>
      </c>
      <c r="BB107" s="7" t="str">
        <f ca="1">IF(AND($A107&lt;&gt;"",$A107&lt;&gt;"TOTAL"),IF(AND([4]PREMIOS_MASTER!$CN105&lt;&gt;"",[4]PREMIOS_MASTER!$CN105&lt;&gt;0),[4]PREMIOS_MASTER!$CN105,""),IF($A107="TOTAL",SUM(INDIRECT("BB4:BB"&amp;ROW()-1)),""))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IF(AND($A107&lt;&gt;"",$A107&lt;&gt;"TOTAL"),IF(AND([4]PREMIOS_MASTER!$CQ105&lt;&gt;"",[4]PREMIOS_MASTER!$CQ105&lt;&gt;0),[4]PREMIOS_MASTER!$CQ105,""),IF($A107="TOTAL",SUM(INDIRECT("BD4:BD"&amp;ROW()-1)),""))</f>
        <v/>
      </c>
      <c r="BE107" s="7" t="str">
        <f ca="1">IF(AND($A107&lt;&gt;"",$A107&lt;&gt;"TOTAL"),IF(AND([4]PREMIOS_MASTER!$CS105&lt;&gt;"",[4]PREMIOS_MASTER!$CS105&lt;&gt;0),[4]PREMIOS_MASTER!$CS105,""),IF($A107="TOTAL",SUM(INDIRECT("BE4:BE"&amp;ROW()-1)),""))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IF([4]PREMIOS_MASTER!$D106&lt;&gt;"",[4]PREMIOS_MASTER!$D106,IF(AND([4]PREMIOS_MASTER!$D106="",[4]PREMIOS_MASTER!$D107="",[4]PREMIOS_MASTER!$D105=""),"","TOTAL"))</f>
        <v/>
      </c>
      <c r="B108" s="7" t="str">
        <f ca="1">IF(AND($A108&lt;&gt;"",$A108&lt;&gt;"TOTAL"),IF(AND([4]PREMIOS_MASTER!$E106&lt;&gt;"",[4]PREMIOS_MASTER!$E106&lt;&gt;0),[4]PREMIOS_MASTER!$E106,""),IF($A108="TOTAL",SUM(INDIRECT("B4:B"&amp;ROW()-1)),""))</f>
        <v/>
      </c>
      <c r="C108" s="7" t="str">
        <f ca="1">IF(AND($A108&lt;&gt;"",$A108&lt;&gt;"TOTAL"),IF(AND([4]PREMIOS_MASTER!$G106&lt;&gt;"",[4]PREMIOS_MASTER!$G106&lt;&gt;0),[4]PREMIOS_MASTER!$G106,""),IF($A108="TOTAL",SUM(INDIRECT("C4:C"&amp;ROW()-1)),""))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IF(AND($A108&lt;&gt;"",$A108&lt;&gt;"TOTAL"),IF(AND([4]PREMIOS_MASTER!$J106&lt;&gt;"",[4]PREMIOS_MASTER!$J106&lt;&gt;0),[4]PREMIOS_MASTER!$J106,""),IF($A108="TOTAL",SUM(INDIRECT("E4:E"&amp;ROW()-1)),""))</f>
        <v/>
      </c>
      <c r="F108" s="7" t="str">
        <f ca="1">IF(AND($A108&lt;&gt;"",$A108&lt;&gt;"TOTAL"),IF(AND([4]PREMIOS_MASTER!$L106&lt;&gt;"",[4]PREMIOS_MASTER!$L106&lt;&gt;0),[4]PREMIOS_MASTER!$L106,""),IF($A108="TOTAL",SUM(INDIRECT("F4:F"&amp;ROW()-1)),""))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IF(AND($A108&lt;&gt;"",$A108&lt;&gt;"TOTAL"),IF(AND([4]PREMIOS_MASTER!$O106&lt;&gt;"",[4]PREMIOS_MASTER!$O106&lt;&gt;0),[4]PREMIOS_MASTER!$O106,""),IF($A108="TOTAL",SUM(INDIRECT("H4:H"&amp;ROW()-1)),""))</f>
        <v/>
      </c>
      <c r="I108" s="7" t="str">
        <f ca="1">IF(AND($A108&lt;&gt;"",$A108&lt;&gt;"TOTAL"),IF(AND([4]PREMIOS_MASTER!$Q106&lt;&gt;"",[4]PREMIOS_MASTER!$Q106&lt;&gt;0),[4]PREMIOS_MASTER!$Q106,""),IF($A108="TOTAL",SUM(INDIRECT("I4:I"&amp;ROW()-1)),""))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IF(AND($A108&lt;&gt;"",$A108&lt;&gt;"TOTAL"),IF(AND([4]PREMIOS_MASTER!$T106&lt;&gt;"",[4]PREMIOS_MASTER!$T106&lt;&gt;0),[4]PREMIOS_MASTER!$T106,""),IF($A108="TOTAL",SUM(INDIRECT("K4:K"&amp;ROW()-1)),""))</f>
        <v/>
      </c>
      <c r="L108" s="7" t="str">
        <f ca="1">IF(AND($A108&lt;&gt;"",$A108&lt;&gt;"TOTAL"),IF(AND([4]PREMIOS_MASTER!$V106&lt;&gt;"",[4]PREMIOS_MASTER!$V106&lt;&gt;0),[4]PREMIOS_MASTER!$V106,""),IF($A108="TOTAL",SUM(INDIRECT("L4:L"&amp;ROW()-1)),""))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IF(AND($A108&lt;&gt;"",$A108&lt;&gt;"TOTAL"),IF(AND([4]PREMIOS_MASTER!$Y106&lt;&gt;"",[4]PREMIOS_MASTER!$Y106&lt;&gt;0),[4]PREMIOS_MASTER!$Y106,""),IF($A108="TOTAL",SUM(INDIRECT("N4:N"&amp;ROW()-1)),""))</f>
        <v/>
      </c>
      <c r="O108" s="7" t="str">
        <f ca="1">IF(AND($A108&lt;&gt;"",$A108&lt;&gt;"TOTAL"),IF(AND([4]PREMIOS_MASTER!$AA106&lt;&gt;"",[4]PREMIOS_MASTER!$AA106&lt;&gt;0),[4]PREMIOS_MASTER!$AA106,""),IF($A108="TOTAL",SUM(INDIRECT("O4:O"&amp;ROW()-1)),""))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IF(AND($A108&lt;&gt;"",$A108&lt;&gt;"TOTAL"),IF(AND([4]PREMIOS_MASTER!$AD106&lt;&gt;"",[4]PREMIOS_MASTER!$AD106&lt;&gt;0),[4]PREMIOS_MASTER!$AD106,""),IF($A108="TOTAL",SUM(INDIRECT("Q4:Q"&amp;ROW()-1)),""))</f>
        <v/>
      </c>
      <c r="R108" s="7" t="str">
        <f ca="1">IF(AND($A108&lt;&gt;"",$A108&lt;&gt;"TOTAL"),IF(AND([4]PREMIOS_MASTER!$AF106&lt;&gt;"",[4]PREMIOS_MASTER!$AF106&lt;&gt;0),[4]PREMIOS_MASTER!$AF106,""),IF($A108="TOTAL",SUM(INDIRECT("R4:R"&amp;ROW()-1)),""))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IF(AND($A108&lt;&gt;"",$A108&lt;&gt;"TOTAL"),IF(AND([4]PREMIOS_MASTER!$AI106&lt;&gt;"",[4]PREMIOS_MASTER!$AI106&lt;&gt;0),[4]PREMIOS_MASTER!$AI106,""),IF($A108="TOTAL",SUM(INDIRECT("T4:T"&amp;ROW()-1)),""))</f>
        <v/>
      </c>
      <c r="U108" s="7" t="str">
        <f ca="1">IF(AND($A108&lt;&gt;"",$A108&lt;&gt;"TOTAL"),IF(AND([4]PREMIOS_MASTER!$AK106&lt;&gt;"",[4]PREMIOS_MASTER!$AK106&lt;&gt;0),[4]PREMIOS_MASTER!$AK106,""),IF($A108="TOTAL",SUM(INDIRECT("U4:U"&amp;ROW()-1)),""))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IF(AND($A108&lt;&gt;"",$A108&lt;&gt;"TOTAL"),IF(AND([4]PREMIOS_MASTER!$AN106&lt;&gt;"",[4]PREMIOS_MASTER!$AN106&lt;&gt;0),[4]PREMIOS_MASTER!$AN106,""),IF($A108="TOTAL",SUM(INDIRECT("W4:W"&amp;ROW()-1)),""))</f>
        <v/>
      </c>
      <c r="X108" s="7" t="str">
        <f ca="1">IF(AND($A108&lt;&gt;"",$A108&lt;&gt;"TOTAL"),IF(AND([4]PREMIOS_MASTER!$AP106&lt;&gt;"",[4]PREMIOS_MASTER!$AP106&lt;&gt;0),[4]PREMIOS_MASTER!$AP106,""),IF($A108="TOTAL",SUM(INDIRECT("X4:X"&amp;ROW()-1)),""))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IF(AND($A108&lt;&gt;"",$A108&lt;&gt;"TOTAL"),IF(AND([4]PREMIOS_MASTER!$AS106&lt;&gt;"",[4]PREMIOS_MASTER!$AS106&lt;&gt;0),[4]PREMIOS_MASTER!$AS106,""),IF($A108="TOTAL",SUM(INDIRECT("Z4:Z"&amp;ROW()-1)),""))</f>
        <v/>
      </c>
      <c r="AA108" s="7" t="str">
        <f ca="1">IF(AND($A108&lt;&gt;"",$A108&lt;&gt;"TOTAL"),IF(AND([4]PREMIOS_MASTER!$AU106&lt;&gt;"",[4]PREMIOS_MASTER!$AU106&lt;&gt;0),[4]PREMIOS_MASTER!$AU106,""),IF($A108="TOTAL",SUM(INDIRECT("AA4:AA"&amp;ROW()-1)),""))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IF(AND($A108&lt;&gt;"",$A108&lt;&gt;"TOTAL"),IF(AND([4]PREMIOS_MASTER!$AX106&lt;&gt;"",[4]PREMIOS_MASTER!$AX106&lt;&gt;0),[4]PREMIOS_MASTER!$AX106,""),IF($A108="TOTAL",SUM(INDIRECT("AC4:AC"&amp;ROW()-1)),""))</f>
        <v/>
      </c>
      <c r="AD108" s="7" t="str">
        <f ca="1">IF(AND($A108&lt;&gt;"",$A108&lt;&gt;"TOTAL"),IF(AND([4]PREMIOS_MASTER!$AZ106&lt;&gt;"",[4]PREMIOS_MASTER!$AZ106&lt;&gt;0),[4]PREMIOS_MASTER!$AZ106,""),IF($A108="TOTAL",SUM(INDIRECT("AD4:AD"&amp;ROW()-1)),""))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IF(AND($A108&lt;&gt;"",$A108&lt;&gt;"TOTAL"),IF(AND([4]PREMIOS_MASTER!$BC106&lt;&gt;"",[4]PREMIOS_MASTER!$BC106&lt;&gt;0),[4]PREMIOS_MASTER!$BC106,""),IF($A108="TOTAL",SUM(INDIRECT("AF4:AF"&amp;ROW()-1)),""))</f>
        <v/>
      </c>
      <c r="AG108" s="7" t="str">
        <f ca="1">IF(AND($A108&lt;&gt;"",$A108&lt;&gt;"TOTAL"),IF(AND([4]PREMIOS_MASTER!$BE106&lt;&gt;"",[4]PREMIOS_MASTER!$BE106&lt;&gt;0),[4]PREMIOS_MASTER!$BE106,""),IF($A108="TOTAL",SUM(INDIRECT("AG4:AG"&amp;ROW()-1)),""))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IF(AND($A108&lt;&gt;"",$A108&lt;&gt;"TOTAL"),IF(AND([4]PREMIOS_MASTER!$BH106&lt;&gt;"",[4]PREMIOS_MASTER!$BH106&lt;&gt;0),[4]PREMIOS_MASTER!$BH106,""),IF($A108="TOTAL",SUM(INDIRECT("AI4:AI"&amp;ROW()-1)),""))</f>
        <v/>
      </c>
      <c r="AJ108" s="7" t="str">
        <f ca="1">IF(AND($A108&lt;&gt;"",$A108&lt;&gt;"TOTAL"),IF(AND([4]PREMIOS_MASTER!$BJ106&lt;&gt;"",[4]PREMIOS_MASTER!$BJ106&lt;&gt;0),[4]PREMIOS_MASTER!$BJ106,""),IF($A108="TOTAL",SUM(INDIRECT("AJ4:AJ"&amp;ROW()-1)),""))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IF(AND($A108&lt;&gt;"",$A108&lt;&gt;"TOTAL"),IF(AND([4]PREMIOS_MASTER!$BM106&lt;&gt;"",[4]PREMIOS_MASTER!$BM106&lt;&gt;0),[4]PREMIOS_MASTER!$BM106,""),IF($A108="TOTAL",SUM(INDIRECT("AL4:AL"&amp;ROW()-1)),""))</f>
        <v/>
      </c>
      <c r="AM108" s="7" t="str">
        <f ca="1">IF(AND($A108&lt;&gt;"",$A108&lt;&gt;"TOTAL"),IF(AND([4]PREMIOS_MASTER!$BO106&lt;&gt;"",[4]PREMIOS_MASTER!$BO106&lt;&gt;0),[4]PREMIOS_MASTER!$BO106,""),IF($A108="TOTAL",SUM(INDIRECT("AM4:AM"&amp;ROW()-1)),""))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IF(AND($A108&lt;&gt;"",$A108&lt;&gt;"TOTAL"),IF(AND([4]PREMIOS_MASTER!$BR106&lt;&gt;"",[4]PREMIOS_MASTER!$BR106&lt;&gt;0),[4]PREMIOS_MASTER!$BR106,""),IF($A108="TOTAL",SUM(INDIRECT("AO4:AO"&amp;ROW()-1)),""))</f>
        <v/>
      </c>
      <c r="AP108" s="7" t="str">
        <f ca="1">IF(AND($A108&lt;&gt;"",$A108&lt;&gt;"TOTAL"),IF(AND([4]PREMIOS_MASTER!$BT106&lt;&gt;"",[4]PREMIOS_MASTER!$BT106&lt;&gt;0),[4]PREMIOS_MASTER!$BT106,""),IF($A108="TOTAL",SUM(INDIRECT("AP4:AP"&amp;ROW()-1)),""))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IF(AND($A108&lt;&gt;"",$A108&lt;&gt;"TOTAL"),IF(AND([4]PREMIOS_MASTER!$BW106&lt;&gt;"",[4]PREMIOS_MASTER!$BW106&lt;&gt;0),[4]PREMIOS_MASTER!$BW106,""),IF($A108="TOTAL",SUM(INDIRECT("AR4:AR"&amp;ROW()-1)),""))</f>
        <v/>
      </c>
      <c r="AS108" s="7" t="str">
        <f ca="1">IF(AND($A108&lt;&gt;"",$A108&lt;&gt;"TOTAL"),IF(AND([4]PREMIOS_MASTER!$BY106&lt;&gt;"",[4]PREMIOS_MASTER!$BY106&lt;&gt;0),[4]PREMIOS_MASTER!$BY106,""),IF($A108="TOTAL",SUM(INDIRECT("AS4:AS"&amp;ROW()-1)),""))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IF(AND($A108&lt;&gt;"",$A108&lt;&gt;"TOTAL"),IF(AND([4]PREMIOS_MASTER!$CB106&lt;&gt;"",[4]PREMIOS_MASTER!$CB106&lt;&gt;0),[4]PREMIOS_MASTER!$CB106,""),IF($A108="TOTAL",SUM(INDIRECT("AU4:AU"&amp;ROW()-1)),""))</f>
        <v/>
      </c>
      <c r="AV108" s="7" t="str">
        <f ca="1">IF(AND($A108&lt;&gt;"",$A108&lt;&gt;"TOTAL"),IF(AND([4]PREMIOS_MASTER!$CD106&lt;&gt;"",[4]PREMIOS_MASTER!$CD106&lt;&gt;0),[4]PREMIOS_MASTER!$CD106,""),IF($A108="TOTAL",SUM(INDIRECT("AV4:AV"&amp;ROW()-1)),""))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IF(AND($A108&lt;&gt;"",$A108&lt;&gt;"TOTAL"),IF(AND([4]PREMIOS_MASTER!$CG106&lt;&gt;"",[4]PREMIOS_MASTER!$CG106&lt;&gt;0),[4]PREMIOS_MASTER!$CG106,""),IF($A108="TOTAL",SUM(INDIRECT("AX4:AX"&amp;ROW()-1)),""))</f>
        <v/>
      </c>
      <c r="AY108" s="7" t="str">
        <f ca="1">IF(AND($A108&lt;&gt;"",$A108&lt;&gt;"TOTAL"),IF(AND([4]PREMIOS_MASTER!$CI106&lt;&gt;"",[4]PREMIOS_MASTER!$CI106&lt;&gt;0),[4]PREMIOS_MASTER!$CI106,""),IF($A108="TOTAL",SUM(INDIRECT("AY4:AY"&amp;ROW()-1)),""))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IF(AND($A108&lt;&gt;"",$A108&lt;&gt;"TOTAL"),IF(AND([4]PREMIOS_MASTER!$CL106&lt;&gt;"",[4]PREMIOS_MASTER!$CL106&lt;&gt;0),[4]PREMIOS_MASTER!$CL106,""),IF($A108="TOTAL",SUM(INDIRECT("BA4:BA"&amp;ROW()-1)),""))</f>
        <v/>
      </c>
      <c r="BB108" s="7" t="str">
        <f ca="1">IF(AND($A108&lt;&gt;"",$A108&lt;&gt;"TOTAL"),IF(AND([4]PREMIOS_MASTER!$CN106&lt;&gt;"",[4]PREMIOS_MASTER!$CN106&lt;&gt;0),[4]PREMIOS_MASTER!$CN106,""),IF($A108="TOTAL",SUM(INDIRECT("BB4:BB"&amp;ROW()-1)),""))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IF(AND($A108&lt;&gt;"",$A108&lt;&gt;"TOTAL"),IF(AND([4]PREMIOS_MASTER!$CQ106&lt;&gt;"",[4]PREMIOS_MASTER!$CQ106&lt;&gt;0),[4]PREMIOS_MASTER!$CQ106,""),IF($A108="TOTAL",SUM(INDIRECT("BD4:BD"&amp;ROW()-1)),""))</f>
        <v/>
      </c>
      <c r="BE108" s="7" t="str">
        <f ca="1">IF(AND($A108&lt;&gt;"",$A108&lt;&gt;"TOTAL"),IF(AND([4]PREMIOS_MASTER!$CS106&lt;&gt;"",[4]PREMIOS_MASTER!$CS106&lt;&gt;0),[4]PREMIOS_MASTER!$CS106,""),IF($A108="TOTAL",SUM(INDIRECT("BE4:BE"&amp;ROW()-1)),""))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IF([4]PREMIOS_MASTER!$D107&lt;&gt;"",[4]PREMIOS_MASTER!$D107,IF(AND([4]PREMIOS_MASTER!$D107="",[4]PREMIOS_MASTER!$D108="",[4]PREMIOS_MASTER!$D106=""),"","TOTAL"))</f>
        <v/>
      </c>
      <c r="B109" s="7" t="str">
        <f ca="1">IF(AND($A109&lt;&gt;"",$A109&lt;&gt;"TOTAL"),IF(AND([4]PREMIOS_MASTER!$E107&lt;&gt;"",[4]PREMIOS_MASTER!$E107&lt;&gt;0),[4]PREMIOS_MASTER!$E107,""),IF($A109="TOTAL",SUM(INDIRECT("B4:B"&amp;ROW()-1)),""))</f>
        <v/>
      </c>
      <c r="C109" s="7" t="str">
        <f ca="1">IF(AND($A109&lt;&gt;"",$A109&lt;&gt;"TOTAL"),IF(AND([4]PREMIOS_MASTER!$G107&lt;&gt;"",[4]PREMIOS_MASTER!$G107&lt;&gt;0),[4]PREMIOS_MASTER!$G107,""),IF($A109="TOTAL",SUM(INDIRECT("C4:C"&amp;ROW()-1)),""))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IF(AND($A109&lt;&gt;"",$A109&lt;&gt;"TOTAL"),IF(AND([4]PREMIOS_MASTER!$J107&lt;&gt;"",[4]PREMIOS_MASTER!$J107&lt;&gt;0),[4]PREMIOS_MASTER!$J107,""),IF($A109="TOTAL",SUM(INDIRECT("E4:E"&amp;ROW()-1)),""))</f>
        <v/>
      </c>
      <c r="F109" s="7" t="str">
        <f ca="1">IF(AND($A109&lt;&gt;"",$A109&lt;&gt;"TOTAL"),IF(AND([4]PREMIOS_MASTER!$L107&lt;&gt;"",[4]PREMIOS_MASTER!$L107&lt;&gt;0),[4]PREMIOS_MASTER!$L107,""),IF($A109="TOTAL",SUM(INDIRECT("F4:F"&amp;ROW()-1)),""))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IF(AND($A109&lt;&gt;"",$A109&lt;&gt;"TOTAL"),IF(AND([4]PREMIOS_MASTER!$O107&lt;&gt;"",[4]PREMIOS_MASTER!$O107&lt;&gt;0),[4]PREMIOS_MASTER!$O107,""),IF($A109="TOTAL",SUM(INDIRECT("H4:H"&amp;ROW()-1)),""))</f>
        <v/>
      </c>
      <c r="I109" s="7" t="str">
        <f ca="1">IF(AND($A109&lt;&gt;"",$A109&lt;&gt;"TOTAL"),IF(AND([4]PREMIOS_MASTER!$Q107&lt;&gt;"",[4]PREMIOS_MASTER!$Q107&lt;&gt;0),[4]PREMIOS_MASTER!$Q107,""),IF($A109="TOTAL",SUM(INDIRECT("I4:I"&amp;ROW()-1)),""))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IF(AND($A109&lt;&gt;"",$A109&lt;&gt;"TOTAL"),IF(AND([4]PREMIOS_MASTER!$T107&lt;&gt;"",[4]PREMIOS_MASTER!$T107&lt;&gt;0),[4]PREMIOS_MASTER!$T107,""),IF($A109="TOTAL",SUM(INDIRECT("K4:K"&amp;ROW()-1)),""))</f>
        <v/>
      </c>
      <c r="L109" s="7" t="str">
        <f ca="1">IF(AND($A109&lt;&gt;"",$A109&lt;&gt;"TOTAL"),IF(AND([4]PREMIOS_MASTER!$V107&lt;&gt;"",[4]PREMIOS_MASTER!$V107&lt;&gt;0),[4]PREMIOS_MASTER!$V107,""),IF($A109="TOTAL",SUM(INDIRECT("L4:L"&amp;ROW()-1)),""))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IF(AND($A109&lt;&gt;"",$A109&lt;&gt;"TOTAL"),IF(AND([4]PREMIOS_MASTER!$Y107&lt;&gt;"",[4]PREMIOS_MASTER!$Y107&lt;&gt;0),[4]PREMIOS_MASTER!$Y107,""),IF($A109="TOTAL",SUM(INDIRECT("N4:N"&amp;ROW()-1)),""))</f>
        <v/>
      </c>
      <c r="O109" s="7" t="str">
        <f ca="1">IF(AND($A109&lt;&gt;"",$A109&lt;&gt;"TOTAL"),IF(AND([4]PREMIOS_MASTER!$AA107&lt;&gt;"",[4]PREMIOS_MASTER!$AA107&lt;&gt;0),[4]PREMIOS_MASTER!$AA107,""),IF($A109="TOTAL",SUM(INDIRECT("O4:O"&amp;ROW()-1)),""))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IF(AND($A109&lt;&gt;"",$A109&lt;&gt;"TOTAL"),IF(AND([4]PREMIOS_MASTER!$AD107&lt;&gt;"",[4]PREMIOS_MASTER!$AD107&lt;&gt;0),[4]PREMIOS_MASTER!$AD107,""),IF($A109="TOTAL",SUM(INDIRECT("Q4:Q"&amp;ROW()-1)),""))</f>
        <v/>
      </c>
      <c r="R109" s="7" t="str">
        <f ca="1">IF(AND($A109&lt;&gt;"",$A109&lt;&gt;"TOTAL"),IF(AND([4]PREMIOS_MASTER!$AF107&lt;&gt;"",[4]PREMIOS_MASTER!$AF107&lt;&gt;0),[4]PREMIOS_MASTER!$AF107,""),IF($A109="TOTAL",SUM(INDIRECT("R4:R"&amp;ROW()-1)),""))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IF(AND($A109&lt;&gt;"",$A109&lt;&gt;"TOTAL"),IF(AND([4]PREMIOS_MASTER!$AI107&lt;&gt;"",[4]PREMIOS_MASTER!$AI107&lt;&gt;0),[4]PREMIOS_MASTER!$AI107,""),IF($A109="TOTAL",SUM(INDIRECT("T4:T"&amp;ROW()-1)),""))</f>
        <v/>
      </c>
      <c r="U109" s="7" t="str">
        <f ca="1">IF(AND($A109&lt;&gt;"",$A109&lt;&gt;"TOTAL"),IF(AND([4]PREMIOS_MASTER!$AK107&lt;&gt;"",[4]PREMIOS_MASTER!$AK107&lt;&gt;0),[4]PREMIOS_MASTER!$AK107,""),IF($A109="TOTAL",SUM(INDIRECT("U4:U"&amp;ROW()-1)),""))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IF(AND($A109&lt;&gt;"",$A109&lt;&gt;"TOTAL"),IF(AND([4]PREMIOS_MASTER!$AN107&lt;&gt;"",[4]PREMIOS_MASTER!$AN107&lt;&gt;0),[4]PREMIOS_MASTER!$AN107,""),IF($A109="TOTAL",SUM(INDIRECT("W4:W"&amp;ROW()-1)),""))</f>
        <v/>
      </c>
      <c r="X109" s="7" t="str">
        <f ca="1">IF(AND($A109&lt;&gt;"",$A109&lt;&gt;"TOTAL"),IF(AND([4]PREMIOS_MASTER!$AP107&lt;&gt;"",[4]PREMIOS_MASTER!$AP107&lt;&gt;0),[4]PREMIOS_MASTER!$AP107,""),IF($A109="TOTAL",SUM(INDIRECT("X4:X"&amp;ROW()-1)),""))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IF(AND($A109&lt;&gt;"",$A109&lt;&gt;"TOTAL"),IF(AND([4]PREMIOS_MASTER!$AS107&lt;&gt;"",[4]PREMIOS_MASTER!$AS107&lt;&gt;0),[4]PREMIOS_MASTER!$AS107,""),IF($A109="TOTAL",SUM(INDIRECT("Z4:Z"&amp;ROW()-1)),""))</f>
        <v/>
      </c>
      <c r="AA109" s="7" t="str">
        <f ca="1">IF(AND($A109&lt;&gt;"",$A109&lt;&gt;"TOTAL"),IF(AND([4]PREMIOS_MASTER!$AU107&lt;&gt;"",[4]PREMIOS_MASTER!$AU107&lt;&gt;0),[4]PREMIOS_MASTER!$AU107,""),IF($A109="TOTAL",SUM(INDIRECT("AA4:AA"&amp;ROW()-1)),""))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IF(AND($A109&lt;&gt;"",$A109&lt;&gt;"TOTAL"),IF(AND([4]PREMIOS_MASTER!$AX107&lt;&gt;"",[4]PREMIOS_MASTER!$AX107&lt;&gt;0),[4]PREMIOS_MASTER!$AX107,""),IF($A109="TOTAL",SUM(INDIRECT("AC4:AC"&amp;ROW()-1)),""))</f>
        <v/>
      </c>
      <c r="AD109" s="7" t="str">
        <f ca="1">IF(AND($A109&lt;&gt;"",$A109&lt;&gt;"TOTAL"),IF(AND([4]PREMIOS_MASTER!$AZ107&lt;&gt;"",[4]PREMIOS_MASTER!$AZ107&lt;&gt;0),[4]PREMIOS_MASTER!$AZ107,""),IF($A109="TOTAL",SUM(INDIRECT("AD4:AD"&amp;ROW()-1)),""))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IF(AND($A109&lt;&gt;"",$A109&lt;&gt;"TOTAL"),IF(AND([4]PREMIOS_MASTER!$BC107&lt;&gt;"",[4]PREMIOS_MASTER!$BC107&lt;&gt;0),[4]PREMIOS_MASTER!$BC107,""),IF($A109="TOTAL",SUM(INDIRECT("AF4:AF"&amp;ROW()-1)),""))</f>
        <v/>
      </c>
      <c r="AG109" s="7" t="str">
        <f ca="1">IF(AND($A109&lt;&gt;"",$A109&lt;&gt;"TOTAL"),IF(AND([4]PREMIOS_MASTER!$BE107&lt;&gt;"",[4]PREMIOS_MASTER!$BE107&lt;&gt;0),[4]PREMIOS_MASTER!$BE107,""),IF($A109="TOTAL",SUM(INDIRECT("AG4:AG"&amp;ROW()-1)),""))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IF(AND($A109&lt;&gt;"",$A109&lt;&gt;"TOTAL"),IF(AND([4]PREMIOS_MASTER!$BH107&lt;&gt;"",[4]PREMIOS_MASTER!$BH107&lt;&gt;0),[4]PREMIOS_MASTER!$BH107,""),IF($A109="TOTAL",SUM(INDIRECT("AI4:AI"&amp;ROW()-1)),""))</f>
        <v/>
      </c>
      <c r="AJ109" s="7" t="str">
        <f ca="1">IF(AND($A109&lt;&gt;"",$A109&lt;&gt;"TOTAL"),IF(AND([4]PREMIOS_MASTER!$BJ107&lt;&gt;"",[4]PREMIOS_MASTER!$BJ107&lt;&gt;0),[4]PREMIOS_MASTER!$BJ107,""),IF($A109="TOTAL",SUM(INDIRECT("AJ4:AJ"&amp;ROW()-1)),""))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IF(AND($A109&lt;&gt;"",$A109&lt;&gt;"TOTAL"),IF(AND([4]PREMIOS_MASTER!$BM107&lt;&gt;"",[4]PREMIOS_MASTER!$BM107&lt;&gt;0),[4]PREMIOS_MASTER!$BM107,""),IF($A109="TOTAL",SUM(INDIRECT("AL4:AL"&amp;ROW()-1)),""))</f>
        <v/>
      </c>
      <c r="AM109" s="7" t="str">
        <f ca="1">IF(AND($A109&lt;&gt;"",$A109&lt;&gt;"TOTAL"),IF(AND([4]PREMIOS_MASTER!$BO107&lt;&gt;"",[4]PREMIOS_MASTER!$BO107&lt;&gt;0),[4]PREMIOS_MASTER!$BO107,""),IF($A109="TOTAL",SUM(INDIRECT("AM4:AM"&amp;ROW()-1)),""))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IF(AND($A109&lt;&gt;"",$A109&lt;&gt;"TOTAL"),IF(AND([4]PREMIOS_MASTER!$BR107&lt;&gt;"",[4]PREMIOS_MASTER!$BR107&lt;&gt;0),[4]PREMIOS_MASTER!$BR107,""),IF($A109="TOTAL",SUM(INDIRECT("AO4:AO"&amp;ROW()-1)),""))</f>
        <v/>
      </c>
      <c r="AP109" s="7" t="str">
        <f ca="1">IF(AND($A109&lt;&gt;"",$A109&lt;&gt;"TOTAL"),IF(AND([4]PREMIOS_MASTER!$BT107&lt;&gt;"",[4]PREMIOS_MASTER!$BT107&lt;&gt;0),[4]PREMIOS_MASTER!$BT107,""),IF($A109="TOTAL",SUM(INDIRECT("AP4:AP"&amp;ROW()-1)),""))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IF(AND($A109&lt;&gt;"",$A109&lt;&gt;"TOTAL"),IF(AND([4]PREMIOS_MASTER!$BW107&lt;&gt;"",[4]PREMIOS_MASTER!$BW107&lt;&gt;0),[4]PREMIOS_MASTER!$BW107,""),IF($A109="TOTAL",SUM(INDIRECT("AR4:AR"&amp;ROW()-1)),""))</f>
        <v/>
      </c>
      <c r="AS109" s="7" t="str">
        <f ca="1">IF(AND($A109&lt;&gt;"",$A109&lt;&gt;"TOTAL"),IF(AND([4]PREMIOS_MASTER!$BY107&lt;&gt;"",[4]PREMIOS_MASTER!$BY107&lt;&gt;0),[4]PREMIOS_MASTER!$BY107,""),IF($A109="TOTAL",SUM(INDIRECT("AS4:AS"&amp;ROW()-1)),""))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IF(AND($A109&lt;&gt;"",$A109&lt;&gt;"TOTAL"),IF(AND([4]PREMIOS_MASTER!$CB107&lt;&gt;"",[4]PREMIOS_MASTER!$CB107&lt;&gt;0),[4]PREMIOS_MASTER!$CB107,""),IF($A109="TOTAL",SUM(INDIRECT("AU4:AU"&amp;ROW()-1)),""))</f>
        <v/>
      </c>
      <c r="AV109" s="7" t="str">
        <f ca="1">IF(AND($A109&lt;&gt;"",$A109&lt;&gt;"TOTAL"),IF(AND([4]PREMIOS_MASTER!$CD107&lt;&gt;"",[4]PREMIOS_MASTER!$CD107&lt;&gt;0),[4]PREMIOS_MASTER!$CD107,""),IF($A109="TOTAL",SUM(INDIRECT("AV4:AV"&amp;ROW()-1)),""))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IF(AND($A109&lt;&gt;"",$A109&lt;&gt;"TOTAL"),IF(AND([4]PREMIOS_MASTER!$CG107&lt;&gt;"",[4]PREMIOS_MASTER!$CG107&lt;&gt;0),[4]PREMIOS_MASTER!$CG107,""),IF($A109="TOTAL",SUM(INDIRECT("AX4:AX"&amp;ROW()-1)),""))</f>
        <v/>
      </c>
      <c r="AY109" s="7" t="str">
        <f ca="1">IF(AND($A109&lt;&gt;"",$A109&lt;&gt;"TOTAL"),IF(AND([4]PREMIOS_MASTER!$CI107&lt;&gt;"",[4]PREMIOS_MASTER!$CI107&lt;&gt;0),[4]PREMIOS_MASTER!$CI107,""),IF($A109="TOTAL",SUM(INDIRECT("AY4:AY"&amp;ROW()-1)),""))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IF(AND($A109&lt;&gt;"",$A109&lt;&gt;"TOTAL"),IF(AND([4]PREMIOS_MASTER!$CL107&lt;&gt;"",[4]PREMIOS_MASTER!$CL107&lt;&gt;0),[4]PREMIOS_MASTER!$CL107,""),IF($A109="TOTAL",SUM(INDIRECT("BA4:BA"&amp;ROW()-1)),""))</f>
        <v/>
      </c>
      <c r="BB109" s="7" t="str">
        <f ca="1">IF(AND($A109&lt;&gt;"",$A109&lt;&gt;"TOTAL"),IF(AND([4]PREMIOS_MASTER!$CN107&lt;&gt;"",[4]PREMIOS_MASTER!$CN107&lt;&gt;0),[4]PREMIOS_MASTER!$CN107,""),IF($A109="TOTAL",SUM(INDIRECT("BB4:BB"&amp;ROW()-1)),""))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IF(AND($A109&lt;&gt;"",$A109&lt;&gt;"TOTAL"),IF(AND([4]PREMIOS_MASTER!$CQ107&lt;&gt;"",[4]PREMIOS_MASTER!$CQ107&lt;&gt;0),[4]PREMIOS_MASTER!$CQ107,""),IF($A109="TOTAL",SUM(INDIRECT("BD4:BD"&amp;ROW()-1)),""))</f>
        <v/>
      </c>
      <c r="BE109" s="7" t="str">
        <f ca="1">IF(AND($A109&lt;&gt;"",$A109&lt;&gt;"TOTAL"),IF(AND([4]PREMIOS_MASTER!$CS107&lt;&gt;"",[4]PREMIOS_MASTER!$CS107&lt;&gt;0),[4]PREMIOS_MASTER!$CS107,""),IF($A109="TOTAL",SUM(INDIRECT("BE4:BE"&amp;ROW()-1)),""))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IF([4]PREMIOS_MASTER!$D108&lt;&gt;"",[4]PREMIOS_MASTER!$D108,IF(AND([4]PREMIOS_MASTER!$D108="",[4]PREMIOS_MASTER!$D109="",[4]PREMIOS_MASTER!$D107=""),"","TOTAL"))</f>
        <v/>
      </c>
      <c r="B110" s="7" t="str">
        <f ca="1">IF(AND($A110&lt;&gt;"",$A110&lt;&gt;"TOTAL"),IF(AND([4]PREMIOS_MASTER!$E108&lt;&gt;"",[4]PREMIOS_MASTER!$E108&lt;&gt;0),[4]PREMIOS_MASTER!$E108,""),IF($A110="TOTAL",SUM(INDIRECT("B4:B"&amp;ROW()-1)),""))</f>
        <v/>
      </c>
      <c r="C110" s="7" t="str">
        <f ca="1">IF(AND($A110&lt;&gt;"",$A110&lt;&gt;"TOTAL"),IF(AND([4]PREMIOS_MASTER!$G108&lt;&gt;"",[4]PREMIOS_MASTER!$G108&lt;&gt;0),[4]PREMIOS_MASTER!$G108,""),IF($A110="TOTAL",SUM(INDIRECT("C4:C"&amp;ROW()-1)),""))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IF(AND($A110&lt;&gt;"",$A110&lt;&gt;"TOTAL"),IF(AND([4]PREMIOS_MASTER!$J108&lt;&gt;"",[4]PREMIOS_MASTER!$J108&lt;&gt;0),[4]PREMIOS_MASTER!$J108,""),IF($A110="TOTAL",SUM(INDIRECT("E4:E"&amp;ROW()-1)),""))</f>
        <v/>
      </c>
      <c r="F110" s="7" t="str">
        <f ca="1">IF(AND($A110&lt;&gt;"",$A110&lt;&gt;"TOTAL"),IF(AND([4]PREMIOS_MASTER!$L108&lt;&gt;"",[4]PREMIOS_MASTER!$L108&lt;&gt;0),[4]PREMIOS_MASTER!$L108,""),IF($A110="TOTAL",SUM(INDIRECT("F4:F"&amp;ROW()-1)),""))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IF(AND($A110&lt;&gt;"",$A110&lt;&gt;"TOTAL"),IF(AND([4]PREMIOS_MASTER!$O108&lt;&gt;"",[4]PREMIOS_MASTER!$O108&lt;&gt;0),[4]PREMIOS_MASTER!$O108,""),IF($A110="TOTAL",SUM(INDIRECT("H4:H"&amp;ROW()-1)),""))</f>
        <v/>
      </c>
      <c r="I110" s="7" t="str">
        <f ca="1">IF(AND($A110&lt;&gt;"",$A110&lt;&gt;"TOTAL"),IF(AND([4]PREMIOS_MASTER!$Q108&lt;&gt;"",[4]PREMIOS_MASTER!$Q108&lt;&gt;0),[4]PREMIOS_MASTER!$Q108,""),IF($A110="TOTAL",SUM(INDIRECT("I4:I"&amp;ROW()-1)),""))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IF(AND($A110&lt;&gt;"",$A110&lt;&gt;"TOTAL"),IF(AND([4]PREMIOS_MASTER!$T108&lt;&gt;"",[4]PREMIOS_MASTER!$T108&lt;&gt;0),[4]PREMIOS_MASTER!$T108,""),IF($A110="TOTAL",SUM(INDIRECT("K4:K"&amp;ROW()-1)),""))</f>
        <v/>
      </c>
      <c r="L110" s="7" t="str">
        <f ca="1">IF(AND($A110&lt;&gt;"",$A110&lt;&gt;"TOTAL"),IF(AND([4]PREMIOS_MASTER!$V108&lt;&gt;"",[4]PREMIOS_MASTER!$V108&lt;&gt;0),[4]PREMIOS_MASTER!$V108,""),IF($A110="TOTAL",SUM(INDIRECT("L4:L"&amp;ROW()-1)),""))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IF(AND($A110&lt;&gt;"",$A110&lt;&gt;"TOTAL"),IF(AND([4]PREMIOS_MASTER!$Y108&lt;&gt;"",[4]PREMIOS_MASTER!$Y108&lt;&gt;0),[4]PREMIOS_MASTER!$Y108,""),IF($A110="TOTAL",SUM(INDIRECT("N4:N"&amp;ROW()-1)),""))</f>
        <v/>
      </c>
      <c r="O110" s="7" t="str">
        <f ca="1">IF(AND($A110&lt;&gt;"",$A110&lt;&gt;"TOTAL"),IF(AND([4]PREMIOS_MASTER!$AA108&lt;&gt;"",[4]PREMIOS_MASTER!$AA108&lt;&gt;0),[4]PREMIOS_MASTER!$AA108,""),IF($A110="TOTAL",SUM(INDIRECT("O4:O"&amp;ROW()-1)),""))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IF(AND($A110&lt;&gt;"",$A110&lt;&gt;"TOTAL"),IF(AND([4]PREMIOS_MASTER!$AD108&lt;&gt;"",[4]PREMIOS_MASTER!$AD108&lt;&gt;0),[4]PREMIOS_MASTER!$AD108,""),IF($A110="TOTAL",SUM(INDIRECT("Q4:Q"&amp;ROW()-1)),""))</f>
        <v/>
      </c>
      <c r="R110" s="7" t="str">
        <f ca="1">IF(AND($A110&lt;&gt;"",$A110&lt;&gt;"TOTAL"),IF(AND([4]PREMIOS_MASTER!$AF108&lt;&gt;"",[4]PREMIOS_MASTER!$AF108&lt;&gt;0),[4]PREMIOS_MASTER!$AF108,""),IF($A110="TOTAL",SUM(INDIRECT("R4:R"&amp;ROW()-1)),""))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IF(AND($A110&lt;&gt;"",$A110&lt;&gt;"TOTAL"),IF(AND([4]PREMIOS_MASTER!$AI108&lt;&gt;"",[4]PREMIOS_MASTER!$AI108&lt;&gt;0),[4]PREMIOS_MASTER!$AI108,""),IF($A110="TOTAL",SUM(INDIRECT("T4:T"&amp;ROW()-1)),""))</f>
        <v/>
      </c>
      <c r="U110" s="7" t="str">
        <f ca="1">IF(AND($A110&lt;&gt;"",$A110&lt;&gt;"TOTAL"),IF(AND([4]PREMIOS_MASTER!$AK108&lt;&gt;"",[4]PREMIOS_MASTER!$AK108&lt;&gt;0),[4]PREMIOS_MASTER!$AK108,""),IF($A110="TOTAL",SUM(INDIRECT("U4:U"&amp;ROW()-1)),""))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IF(AND($A110&lt;&gt;"",$A110&lt;&gt;"TOTAL"),IF(AND([4]PREMIOS_MASTER!$AN108&lt;&gt;"",[4]PREMIOS_MASTER!$AN108&lt;&gt;0),[4]PREMIOS_MASTER!$AN108,""),IF($A110="TOTAL",SUM(INDIRECT("W4:W"&amp;ROW()-1)),""))</f>
        <v/>
      </c>
      <c r="X110" s="7" t="str">
        <f ca="1">IF(AND($A110&lt;&gt;"",$A110&lt;&gt;"TOTAL"),IF(AND([4]PREMIOS_MASTER!$AP108&lt;&gt;"",[4]PREMIOS_MASTER!$AP108&lt;&gt;0),[4]PREMIOS_MASTER!$AP108,""),IF($A110="TOTAL",SUM(INDIRECT("X4:X"&amp;ROW()-1)),""))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IF(AND($A110&lt;&gt;"",$A110&lt;&gt;"TOTAL"),IF(AND([4]PREMIOS_MASTER!$AS108&lt;&gt;"",[4]PREMIOS_MASTER!$AS108&lt;&gt;0),[4]PREMIOS_MASTER!$AS108,""),IF($A110="TOTAL",SUM(INDIRECT("Z4:Z"&amp;ROW()-1)),""))</f>
        <v/>
      </c>
      <c r="AA110" s="7" t="str">
        <f ca="1">IF(AND($A110&lt;&gt;"",$A110&lt;&gt;"TOTAL"),IF(AND([4]PREMIOS_MASTER!$AU108&lt;&gt;"",[4]PREMIOS_MASTER!$AU108&lt;&gt;0),[4]PREMIOS_MASTER!$AU108,""),IF($A110="TOTAL",SUM(INDIRECT("AA4:AA"&amp;ROW()-1)),""))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IF(AND($A110&lt;&gt;"",$A110&lt;&gt;"TOTAL"),IF(AND([4]PREMIOS_MASTER!$AX108&lt;&gt;"",[4]PREMIOS_MASTER!$AX108&lt;&gt;0),[4]PREMIOS_MASTER!$AX108,""),IF($A110="TOTAL",SUM(INDIRECT("AC4:AC"&amp;ROW()-1)),""))</f>
        <v/>
      </c>
      <c r="AD110" s="7" t="str">
        <f ca="1">IF(AND($A110&lt;&gt;"",$A110&lt;&gt;"TOTAL"),IF(AND([4]PREMIOS_MASTER!$AZ108&lt;&gt;"",[4]PREMIOS_MASTER!$AZ108&lt;&gt;0),[4]PREMIOS_MASTER!$AZ108,""),IF($A110="TOTAL",SUM(INDIRECT("AD4:AD"&amp;ROW()-1)),""))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IF(AND($A110&lt;&gt;"",$A110&lt;&gt;"TOTAL"),IF(AND([4]PREMIOS_MASTER!$BC108&lt;&gt;"",[4]PREMIOS_MASTER!$BC108&lt;&gt;0),[4]PREMIOS_MASTER!$BC108,""),IF($A110="TOTAL",SUM(INDIRECT("AF4:AF"&amp;ROW()-1)),""))</f>
        <v/>
      </c>
      <c r="AG110" s="7" t="str">
        <f ca="1">IF(AND($A110&lt;&gt;"",$A110&lt;&gt;"TOTAL"),IF(AND([4]PREMIOS_MASTER!$BE108&lt;&gt;"",[4]PREMIOS_MASTER!$BE108&lt;&gt;0),[4]PREMIOS_MASTER!$BE108,""),IF($A110="TOTAL",SUM(INDIRECT("AG4:AG"&amp;ROW()-1)),""))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IF(AND($A110&lt;&gt;"",$A110&lt;&gt;"TOTAL"),IF(AND([4]PREMIOS_MASTER!$BH108&lt;&gt;"",[4]PREMIOS_MASTER!$BH108&lt;&gt;0),[4]PREMIOS_MASTER!$BH108,""),IF($A110="TOTAL",SUM(INDIRECT("AI4:AI"&amp;ROW()-1)),""))</f>
        <v/>
      </c>
      <c r="AJ110" s="7" t="str">
        <f ca="1">IF(AND($A110&lt;&gt;"",$A110&lt;&gt;"TOTAL"),IF(AND([4]PREMIOS_MASTER!$BJ108&lt;&gt;"",[4]PREMIOS_MASTER!$BJ108&lt;&gt;0),[4]PREMIOS_MASTER!$BJ108,""),IF($A110="TOTAL",SUM(INDIRECT("AJ4:AJ"&amp;ROW()-1)),""))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IF(AND($A110&lt;&gt;"",$A110&lt;&gt;"TOTAL"),IF(AND([4]PREMIOS_MASTER!$BM108&lt;&gt;"",[4]PREMIOS_MASTER!$BM108&lt;&gt;0),[4]PREMIOS_MASTER!$BM108,""),IF($A110="TOTAL",SUM(INDIRECT("AL4:AL"&amp;ROW()-1)),""))</f>
        <v/>
      </c>
      <c r="AM110" s="7" t="str">
        <f ca="1">IF(AND($A110&lt;&gt;"",$A110&lt;&gt;"TOTAL"),IF(AND([4]PREMIOS_MASTER!$BO108&lt;&gt;"",[4]PREMIOS_MASTER!$BO108&lt;&gt;0),[4]PREMIOS_MASTER!$BO108,""),IF($A110="TOTAL",SUM(INDIRECT("AM4:AM"&amp;ROW()-1)),""))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IF(AND($A110&lt;&gt;"",$A110&lt;&gt;"TOTAL"),IF(AND([4]PREMIOS_MASTER!$BR108&lt;&gt;"",[4]PREMIOS_MASTER!$BR108&lt;&gt;0),[4]PREMIOS_MASTER!$BR108,""),IF($A110="TOTAL",SUM(INDIRECT("AO4:AO"&amp;ROW()-1)),""))</f>
        <v/>
      </c>
      <c r="AP110" s="7" t="str">
        <f ca="1">IF(AND($A110&lt;&gt;"",$A110&lt;&gt;"TOTAL"),IF(AND([4]PREMIOS_MASTER!$BT108&lt;&gt;"",[4]PREMIOS_MASTER!$BT108&lt;&gt;0),[4]PREMIOS_MASTER!$BT108,""),IF($A110="TOTAL",SUM(INDIRECT("AP4:AP"&amp;ROW()-1)),""))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IF(AND($A110&lt;&gt;"",$A110&lt;&gt;"TOTAL"),IF(AND([4]PREMIOS_MASTER!$BW108&lt;&gt;"",[4]PREMIOS_MASTER!$BW108&lt;&gt;0),[4]PREMIOS_MASTER!$BW108,""),IF($A110="TOTAL",SUM(INDIRECT("AR4:AR"&amp;ROW()-1)),""))</f>
        <v/>
      </c>
      <c r="AS110" s="7" t="str">
        <f ca="1">IF(AND($A110&lt;&gt;"",$A110&lt;&gt;"TOTAL"),IF(AND([4]PREMIOS_MASTER!$BY108&lt;&gt;"",[4]PREMIOS_MASTER!$BY108&lt;&gt;0),[4]PREMIOS_MASTER!$BY108,""),IF($A110="TOTAL",SUM(INDIRECT("AS4:AS"&amp;ROW()-1)),""))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IF(AND($A110&lt;&gt;"",$A110&lt;&gt;"TOTAL"),IF(AND([4]PREMIOS_MASTER!$CB108&lt;&gt;"",[4]PREMIOS_MASTER!$CB108&lt;&gt;0),[4]PREMIOS_MASTER!$CB108,""),IF($A110="TOTAL",SUM(INDIRECT("AU4:AU"&amp;ROW()-1)),""))</f>
        <v/>
      </c>
      <c r="AV110" s="7" t="str">
        <f ca="1">IF(AND($A110&lt;&gt;"",$A110&lt;&gt;"TOTAL"),IF(AND([4]PREMIOS_MASTER!$CD108&lt;&gt;"",[4]PREMIOS_MASTER!$CD108&lt;&gt;0),[4]PREMIOS_MASTER!$CD108,""),IF($A110="TOTAL",SUM(INDIRECT("AV4:AV"&amp;ROW()-1)),""))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IF(AND($A110&lt;&gt;"",$A110&lt;&gt;"TOTAL"),IF(AND([4]PREMIOS_MASTER!$CG108&lt;&gt;"",[4]PREMIOS_MASTER!$CG108&lt;&gt;0),[4]PREMIOS_MASTER!$CG108,""),IF($A110="TOTAL",SUM(INDIRECT("AX4:AX"&amp;ROW()-1)),""))</f>
        <v/>
      </c>
      <c r="AY110" s="7" t="str">
        <f ca="1">IF(AND($A110&lt;&gt;"",$A110&lt;&gt;"TOTAL"),IF(AND([4]PREMIOS_MASTER!$CI108&lt;&gt;"",[4]PREMIOS_MASTER!$CI108&lt;&gt;0),[4]PREMIOS_MASTER!$CI108,""),IF($A110="TOTAL",SUM(INDIRECT("AY4:AY"&amp;ROW()-1)),""))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IF(AND($A110&lt;&gt;"",$A110&lt;&gt;"TOTAL"),IF(AND([4]PREMIOS_MASTER!$CL108&lt;&gt;"",[4]PREMIOS_MASTER!$CL108&lt;&gt;0),[4]PREMIOS_MASTER!$CL108,""),IF($A110="TOTAL",SUM(INDIRECT("BA4:BA"&amp;ROW()-1)),""))</f>
        <v/>
      </c>
      <c r="BB110" s="7" t="str">
        <f ca="1">IF(AND($A110&lt;&gt;"",$A110&lt;&gt;"TOTAL"),IF(AND([4]PREMIOS_MASTER!$CN108&lt;&gt;"",[4]PREMIOS_MASTER!$CN108&lt;&gt;0),[4]PREMIOS_MASTER!$CN108,""),IF($A110="TOTAL",SUM(INDIRECT("BB4:BB"&amp;ROW()-1)),""))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IF(AND($A110&lt;&gt;"",$A110&lt;&gt;"TOTAL"),IF(AND([4]PREMIOS_MASTER!$CQ108&lt;&gt;"",[4]PREMIOS_MASTER!$CQ108&lt;&gt;0),[4]PREMIOS_MASTER!$CQ108,""),IF($A110="TOTAL",SUM(INDIRECT("BD4:BD"&amp;ROW()-1)),""))</f>
        <v/>
      </c>
      <c r="BE110" s="7" t="str">
        <f ca="1">IF(AND($A110&lt;&gt;"",$A110&lt;&gt;"TOTAL"),IF(AND([4]PREMIOS_MASTER!$CS108&lt;&gt;"",[4]PREMIOS_MASTER!$CS108&lt;&gt;0),[4]PREMIOS_MASTER!$CS108,""),IF($A110="TOTAL",SUM(INDIRECT("BE4:BE"&amp;ROW()-1)),""))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IF([4]PREMIOS_MASTER!$D109&lt;&gt;"",[4]PREMIOS_MASTER!$D109,IF(AND([4]PREMIOS_MASTER!$D109="",[4]PREMIOS_MASTER!$D110="",[4]PREMIOS_MASTER!$D108=""),"","TOTAL"))</f>
        <v/>
      </c>
      <c r="B111" s="7" t="str">
        <f ca="1">IF(AND($A111&lt;&gt;"",$A111&lt;&gt;"TOTAL"),IF(AND([4]PREMIOS_MASTER!$E109&lt;&gt;"",[4]PREMIOS_MASTER!$E109&lt;&gt;0),[4]PREMIOS_MASTER!$E109,""),IF($A111="TOTAL",SUM(INDIRECT("B4:B"&amp;ROW()-1)),""))</f>
        <v/>
      </c>
      <c r="C111" s="7" t="str">
        <f ca="1">IF(AND($A111&lt;&gt;"",$A111&lt;&gt;"TOTAL"),IF(AND([4]PREMIOS_MASTER!$G109&lt;&gt;"",[4]PREMIOS_MASTER!$G109&lt;&gt;0),[4]PREMIOS_MASTER!$G109,""),IF($A111="TOTAL",SUM(INDIRECT("C4:C"&amp;ROW()-1)),""))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IF(AND($A111&lt;&gt;"",$A111&lt;&gt;"TOTAL"),IF(AND([4]PREMIOS_MASTER!$J109&lt;&gt;"",[4]PREMIOS_MASTER!$J109&lt;&gt;0),[4]PREMIOS_MASTER!$J109,""),IF($A111="TOTAL",SUM(INDIRECT("E4:E"&amp;ROW()-1)),""))</f>
        <v/>
      </c>
      <c r="F111" s="7" t="str">
        <f ca="1">IF(AND($A111&lt;&gt;"",$A111&lt;&gt;"TOTAL"),IF(AND([4]PREMIOS_MASTER!$L109&lt;&gt;"",[4]PREMIOS_MASTER!$L109&lt;&gt;0),[4]PREMIOS_MASTER!$L109,""),IF($A111="TOTAL",SUM(INDIRECT("F4:F"&amp;ROW()-1)),""))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IF(AND($A111&lt;&gt;"",$A111&lt;&gt;"TOTAL"),IF(AND([4]PREMIOS_MASTER!$O109&lt;&gt;"",[4]PREMIOS_MASTER!$O109&lt;&gt;0),[4]PREMIOS_MASTER!$O109,""),IF($A111="TOTAL",SUM(INDIRECT("H4:H"&amp;ROW()-1)),""))</f>
        <v/>
      </c>
      <c r="I111" s="7" t="str">
        <f ca="1">IF(AND($A111&lt;&gt;"",$A111&lt;&gt;"TOTAL"),IF(AND([4]PREMIOS_MASTER!$Q109&lt;&gt;"",[4]PREMIOS_MASTER!$Q109&lt;&gt;0),[4]PREMIOS_MASTER!$Q109,""),IF($A111="TOTAL",SUM(INDIRECT("I4:I"&amp;ROW()-1)),""))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IF(AND($A111&lt;&gt;"",$A111&lt;&gt;"TOTAL"),IF(AND([4]PREMIOS_MASTER!$T109&lt;&gt;"",[4]PREMIOS_MASTER!$T109&lt;&gt;0),[4]PREMIOS_MASTER!$T109,""),IF($A111="TOTAL",SUM(INDIRECT("K4:K"&amp;ROW()-1)),""))</f>
        <v/>
      </c>
      <c r="L111" s="7" t="str">
        <f ca="1">IF(AND($A111&lt;&gt;"",$A111&lt;&gt;"TOTAL"),IF(AND([4]PREMIOS_MASTER!$V109&lt;&gt;"",[4]PREMIOS_MASTER!$V109&lt;&gt;0),[4]PREMIOS_MASTER!$V109,""),IF($A111="TOTAL",SUM(INDIRECT("L4:L"&amp;ROW()-1)),""))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IF(AND($A111&lt;&gt;"",$A111&lt;&gt;"TOTAL"),IF(AND([4]PREMIOS_MASTER!$Y109&lt;&gt;"",[4]PREMIOS_MASTER!$Y109&lt;&gt;0),[4]PREMIOS_MASTER!$Y109,""),IF($A111="TOTAL",SUM(INDIRECT("N4:N"&amp;ROW()-1)),""))</f>
        <v/>
      </c>
      <c r="O111" s="7" t="str">
        <f ca="1">IF(AND($A111&lt;&gt;"",$A111&lt;&gt;"TOTAL"),IF(AND([4]PREMIOS_MASTER!$AA109&lt;&gt;"",[4]PREMIOS_MASTER!$AA109&lt;&gt;0),[4]PREMIOS_MASTER!$AA109,""),IF($A111="TOTAL",SUM(INDIRECT("O4:O"&amp;ROW()-1)),""))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IF(AND($A111&lt;&gt;"",$A111&lt;&gt;"TOTAL"),IF(AND([4]PREMIOS_MASTER!$AD109&lt;&gt;"",[4]PREMIOS_MASTER!$AD109&lt;&gt;0),[4]PREMIOS_MASTER!$AD109,""),IF($A111="TOTAL",SUM(INDIRECT("Q4:Q"&amp;ROW()-1)),""))</f>
        <v/>
      </c>
      <c r="R111" s="7" t="str">
        <f ca="1">IF(AND($A111&lt;&gt;"",$A111&lt;&gt;"TOTAL"),IF(AND([4]PREMIOS_MASTER!$AF109&lt;&gt;"",[4]PREMIOS_MASTER!$AF109&lt;&gt;0),[4]PREMIOS_MASTER!$AF109,""),IF($A111="TOTAL",SUM(INDIRECT("R4:R"&amp;ROW()-1)),""))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IF(AND($A111&lt;&gt;"",$A111&lt;&gt;"TOTAL"),IF(AND([4]PREMIOS_MASTER!$AI109&lt;&gt;"",[4]PREMIOS_MASTER!$AI109&lt;&gt;0),[4]PREMIOS_MASTER!$AI109,""),IF($A111="TOTAL",SUM(INDIRECT("T4:T"&amp;ROW()-1)),""))</f>
        <v/>
      </c>
      <c r="U111" s="7" t="str">
        <f ca="1">IF(AND($A111&lt;&gt;"",$A111&lt;&gt;"TOTAL"),IF(AND([4]PREMIOS_MASTER!$AK109&lt;&gt;"",[4]PREMIOS_MASTER!$AK109&lt;&gt;0),[4]PREMIOS_MASTER!$AK109,""),IF($A111="TOTAL",SUM(INDIRECT("U4:U"&amp;ROW()-1)),""))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IF(AND($A111&lt;&gt;"",$A111&lt;&gt;"TOTAL"),IF(AND([4]PREMIOS_MASTER!$AN109&lt;&gt;"",[4]PREMIOS_MASTER!$AN109&lt;&gt;0),[4]PREMIOS_MASTER!$AN109,""),IF($A111="TOTAL",SUM(INDIRECT("W4:W"&amp;ROW()-1)),""))</f>
        <v/>
      </c>
      <c r="X111" s="7" t="str">
        <f ca="1">IF(AND($A111&lt;&gt;"",$A111&lt;&gt;"TOTAL"),IF(AND([4]PREMIOS_MASTER!$AP109&lt;&gt;"",[4]PREMIOS_MASTER!$AP109&lt;&gt;0),[4]PREMIOS_MASTER!$AP109,""),IF($A111="TOTAL",SUM(INDIRECT("X4:X"&amp;ROW()-1)),""))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IF(AND($A111&lt;&gt;"",$A111&lt;&gt;"TOTAL"),IF(AND([4]PREMIOS_MASTER!$AS109&lt;&gt;"",[4]PREMIOS_MASTER!$AS109&lt;&gt;0),[4]PREMIOS_MASTER!$AS109,""),IF($A111="TOTAL",SUM(INDIRECT("Z4:Z"&amp;ROW()-1)),""))</f>
        <v/>
      </c>
      <c r="AA111" s="7" t="str">
        <f ca="1">IF(AND($A111&lt;&gt;"",$A111&lt;&gt;"TOTAL"),IF(AND([4]PREMIOS_MASTER!$AU109&lt;&gt;"",[4]PREMIOS_MASTER!$AU109&lt;&gt;0),[4]PREMIOS_MASTER!$AU109,""),IF($A111="TOTAL",SUM(INDIRECT("AA4:AA"&amp;ROW()-1)),""))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IF(AND($A111&lt;&gt;"",$A111&lt;&gt;"TOTAL"),IF(AND([4]PREMIOS_MASTER!$AX109&lt;&gt;"",[4]PREMIOS_MASTER!$AX109&lt;&gt;0),[4]PREMIOS_MASTER!$AX109,""),IF($A111="TOTAL",SUM(INDIRECT("AC4:AC"&amp;ROW()-1)),""))</f>
        <v/>
      </c>
      <c r="AD111" s="7" t="str">
        <f ca="1">IF(AND($A111&lt;&gt;"",$A111&lt;&gt;"TOTAL"),IF(AND([4]PREMIOS_MASTER!$AZ109&lt;&gt;"",[4]PREMIOS_MASTER!$AZ109&lt;&gt;0),[4]PREMIOS_MASTER!$AZ109,""),IF($A111="TOTAL",SUM(INDIRECT("AD4:AD"&amp;ROW()-1)),""))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IF(AND($A111&lt;&gt;"",$A111&lt;&gt;"TOTAL"),IF(AND([4]PREMIOS_MASTER!$BC109&lt;&gt;"",[4]PREMIOS_MASTER!$BC109&lt;&gt;0),[4]PREMIOS_MASTER!$BC109,""),IF($A111="TOTAL",SUM(INDIRECT("AF4:AF"&amp;ROW()-1)),""))</f>
        <v/>
      </c>
      <c r="AG111" s="7" t="str">
        <f ca="1">IF(AND($A111&lt;&gt;"",$A111&lt;&gt;"TOTAL"),IF(AND([4]PREMIOS_MASTER!$BE109&lt;&gt;"",[4]PREMIOS_MASTER!$BE109&lt;&gt;0),[4]PREMIOS_MASTER!$BE109,""),IF($A111="TOTAL",SUM(INDIRECT("AG4:AG"&amp;ROW()-1)),""))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IF(AND($A111&lt;&gt;"",$A111&lt;&gt;"TOTAL"),IF(AND([4]PREMIOS_MASTER!$BH109&lt;&gt;"",[4]PREMIOS_MASTER!$BH109&lt;&gt;0),[4]PREMIOS_MASTER!$BH109,""),IF($A111="TOTAL",SUM(INDIRECT("AI4:AI"&amp;ROW()-1)),""))</f>
        <v/>
      </c>
      <c r="AJ111" s="7" t="str">
        <f ca="1">IF(AND($A111&lt;&gt;"",$A111&lt;&gt;"TOTAL"),IF(AND([4]PREMIOS_MASTER!$BJ109&lt;&gt;"",[4]PREMIOS_MASTER!$BJ109&lt;&gt;0),[4]PREMIOS_MASTER!$BJ109,""),IF($A111="TOTAL",SUM(INDIRECT("AJ4:AJ"&amp;ROW()-1)),""))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IF(AND($A111&lt;&gt;"",$A111&lt;&gt;"TOTAL"),IF(AND([4]PREMIOS_MASTER!$BM109&lt;&gt;"",[4]PREMIOS_MASTER!$BM109&lt;&gt;0),[4]PREMIOS_MASTER!$BM109,""),IF($A111="TOTAL",SUM(INDIRECT("AL4:AL"&amp;ROW()-1)),""))</f>
        <v/>
      </c>
      <c r="AM111" s="7" t="str">
        <f ca="1">IF(AND($A111&lt;&gt;"",$A111&lt;&gt;"TOTAL"),IF(AND([4]PREMIOS_MASTER!$BO109&lt;&gt;"",[4]PREMIOS_MASTER!$BO109&lt;&gt;0),[4]PREMIOS_MASTER!$BO109,""),IF($A111="TOTAL",SUM(INDIRECT("AM4:AM"&amp;ROW()-1)),""))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IF(AND($A111&lt;&gt;"",$A111&lt;&gt;"TOTAL"),IF(AND([4]PREMIOS_MASTER!$BR109&lt;&gt;"",[4]PREMIOS_MASTER!$BR109&lt;&gt;0),[4]PREMIOS_MASTER!$BR109,""),IF($A111="TOTAL",SUM(INDIRECT("AO4:AO"&amp;ROW()-1)),""))</f>
        <v/>
      </c>
      <c r="AP111" s="7" t="str">
        <f ca="1">IF(AND($A111&lt;&gt;"",$A111&lt;&gt;"TOTAL"),IF(AND([4]PREMIOS_MASTER!$BT109&lt;&gt;"",[4]PREMIOS_MASTER!$BT109&lt;&gt;0),[4]PREMIOS_MASTER!$BT109,""),IF($A111="TOTAL",SUM(INDIRECT("AP4:AP"&amp;ROW()-1)),""))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IF(AND($A111&lt;&gt;"",$A111&lt;&gt;"TOTAL"),IF(AND([4]PREMIOS_MASTER!$BW109&lt;&gt;"",[4]PREMIOS_MASTER!$BW109&lt;&gt;0),[4]PREMIOS_MASTER!$BW109,""),IF($A111="TOTAL",SUM(INDIRECT("AR4:AR"&amp;ROW()-1)),""))</f>
        <v/>
      </c>
      <c r="AS111" s="7" t="str">
        <f ca="1">IF(AND($A111&lt;&gt;"",$A111&lt;&gt;"TOTAL"),IF(AND([4]PREMIOS_MASTER!$BY109&lt;&gt;"",[4]PREMIOS_MASTER!$BY109&lt;&gt;0),[4]PREMIOS_MASTER!$BY109,""),IF($A111="TOTAL",SUM(INDIRECT("AS4:AS"&amp;ROW()-1)),""))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IF(AND($A111&lt;&gt;"",$A111&lt;&gt;"TOTAL"),IF(AND([4]PREMIOS_MASTER!$CB109&lt;&gt;"",[4]PREMIOS_MASTER!$CB109&lt;&gt;0),[4]PREMIOS_MASTER!$CB109,""),IF($A111="TOTAL",SUM(INDIRECT("AU4:AU"&amp;ROW()-1)),""))</f>
        <v/>
      </c>
      <c r="AV111" s="7" t="str">
        <f ca="1">IF(AND($A111&lt;&gt;"",$A111&lt;&gt;"TOTAL"),IF(AND([4]PREMIOS_MASTER!$CD109&lt;&gt;"",[4]PREMIOS_MASTER!$CD109&lt;&gt;0),[4]PREMIOS_MASTER!$CD109,""),IF($A111="TOTAL",SUM(INDIRECT("AV4:AV"&amp;ROW()-1)),""))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IF(AND($A111&lt;&gt;"",$A111&lt;&gt;"TOTAL"),IF(AND([4]PREMIOS_MASTER!$CG109&lt;&gt;"",[4]PREMIOS_MASTER!$CG109&lt;&gt;0),[4]PREMIOS_MASTER!$CG109,""),IF($A111="TOTAL",SUM(INDIRECT("AX4:AX"&amp;ROW()-1)),""))</f>
        <v/>
      </c>
      <c r="AY111" s="7" t="str">
        <f ca="1">IF(AND($A111&lt;&gt;"",$A111&lt;&gt;"TOTAL"),IF(AND([4]PREMIOS_MASTER!$CI109&lt;&gt;"",[4]PREMIOS_MASTER!$CI109&lt;&gt;0),[4]PREMIOS_MASTER!$CI109,""),IF($A111="TOTAL",SUM(INDIRECT("AY4:AY"&amp;ROW()-1)),""))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IF(AND($A111&lt;&gt;"",$A111&lt;&gt;"TOTAL"),IF(AND([4]PREMIOS_MASTER!$CL109&lt;&gt;"",[4]PREMIOS_MASTER!$CL109&lt;&gt;0),[4]PREMIOS_MASTER!$CL109,""),IF($A111="TOTAL",SUM(INDIRECT("BA4:BA"&amp;ROW()-1)),""))</f>
        <v/>
      </c>
      <c r="BB111" s="7" t="str">
        <f ca="1">IF(AND($A111&lt;&gt;"",$A111&lt;&gt;"TOTAL"),IF(AND([4]PREMIOS_MASTER!$CN109&lt;&gt;"",[4]PREMIOS_MASTER!$CN109&lt;&gt;0),[4]PREMIOS_MASTER!$CN109,""),IF($A111="TOTAL",SUM(INDIRECT("BB4:BB"&amp;ROW()-1)),""))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IF(AND($A111&lt;&gt;"",$A111&lt;&gt;"TOTAL"),IF(AND([4]PREMIOS_MASTER!$CQ109&lt;&gt;"",[4]PREMIOS_MASTER!$CQ109&lt;&gt;0),[4]PREMIOS_MASTER!$CQ109,""),IF($A111="TOTAL",SUM(INDIRECT("BD4:BD"&amp;ROW()-1)),""))</f>
        <v/>
      </c>
      <c r="BE111" s="7" t="str">
        <f ca="1">IF(AND($A111&lt;&gt;"",$A111&lt;&gt;"TOTAL"),IF(AND([4]PREMIOS_MASTER!$CS109&lt;&gt;"",[4]PREMIOS_MASTER!$CS109&lt;&gt;0),[4]PREMIOS_MASTER!$CS109,""),IF($A111="TOTAL",SUM(INDIRECT("BE4:BE"&amp;ROW()-1)),""))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IF([4]PREMIOS_MASTER!$D110&lt;&gt;"",[4]PREMIOS_MASTER!$D110,IF(AND([4]PREMIOS_MASTER!$D110="",[4]PREMIOS_MASTER!$D111="",[4]PREMIOS_MASTER!$D109=""),"","TOTAL"))</f>
        <v/>
      </c>
      <c r="B112" s="7" t="str">
        <f ca="1">IF(AND($A112&lt;&gt;"",$A112&lt;&gt;"TOTAL"),IF(AND([4]PREMIOS_MASTER!$E110&lt;&gt;"",[4]PREMIOS_MASTER!$E110&lt;&gt;0),[4]PREMIOS_MASTER!$E110,""),IF($A112="TOTAL",SUM(INDIRECT("B4:B"&amp;ROW()-1)),""))</f>
        <v/>
      </c>
      <c r="C112" s="7" t="str">
        <f ca="1">IF(AND($A112&lt;&gt;"",$A112&lt;&gt;"TOTAL"),IF(AND([4]PREMIOS_MASTER!$G110&lt;&gt;"",[4]PREMIOS_MASTER!$G110&lt;&gt;0),[4]PREMIOS_MASTER!$G110,""),IF($A112="TOTAL",SUM(INDIRECT("C4:C"&amp;ROW()-1)),""))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IF(AND($A112&lt;&gt;"",$A112&lt;&gt;"TOTAL"),IF(AND([4]PREMIOS_MASTER!$J110&lt;&gt;"",[4]PREMIOS_MASTER!$J110&lt;&gt;0),[4]PREMIOS_MASTER!$J110,""),IF($A112="TOTAL",SUM(INDIRECT("E4:E"&amp;ROW()-1)),""))</f>
        <v/>
      </c>
      <c r="F112" s="7" t="str">
        <f ca="1">IF(AND($A112&lt;&gt;"",$A112&lt;&gt;"TOTAL"),IF(AND([4]PREMIOS_MASTER!$L110&lt;&gt;"",[4]PREMIOS_MASTER!$L110&lt;&gt;0),[4]PREMIOS_MASTER!$L110,""),IF($A112="TOTAL",SUM(INDIRECT("F4:F"&amp;ROW()-1)),""))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IF(AND($A112&lt;&gt;"",$A112&lt;&gt;"TOTAL"),IF(AND([4]PREMIOS_MASTER!$O110&lt;&gt;"",[4]PREMIOS_MASTER!$O110&lt;&gt;0),[4]PREMIOS_MASTER!$O110,""),IF($A112="TOTAL",SUM(INDIRECT("H4:H"&amp;ROW()-1)),""))</f>
        <v/>
      </c>
      <c r="I112" s="7" t="str">
        <f ca="1">IF(AND($A112&lt;&gt;"",$A112&lt;&gt;"TOTAL"),IF(AND([4]PREMIOS_MASTER!$Q110&lt;&gt;"",[4]PREMIOS_MASTER!$Q110&lt;&gt;0),[4]PREMIOS_MASTER!$Q110,""),IF($A112="TOTAL",SUM(INDIRECT("I4:I"&amp;ROW()-1)),""))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IF(AND($A112&lt;&gt;"",$A112&lt;&gt;"TOTAL"),IF(AND([4]PREMIOS_MASTER!$T110&lt;&gt;"",[4]PREMIOS_MASTER!$T110&lt;&gt;0),[4]PREMIOS_MASTER!$T110,""),IF($A112="TOTAL",SUM(INDIRECT("K4:K"&amp;ROW()-1)),""))</f>
        <v/>
      </c>
      <c r="L112" s="7" t="str">
        <f ca="1">IF(AND($A112&lt;&gt;"",$A112&lt;&gt;"TOTAL"),IF(AND([4]PREMIOS_MASTER!$V110&lt;&gt;"",[4]PREMIOS_MASTER!$V110&lt;&gt;0),[4]PREMIOS_MASTER!$V110,""),IF($A112="TOTAL",SUM(INDIRECT("L4:L"&amp;ROW()-1)),""))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IF(AND($A112&lt;&gt;"",$A112&lt;&gt;"TOTAL"),IF(AND([4]PREMIOS_MASTER!$Y110&lt;&gt;"",[4]PREMIOS_MASTER!$Y110&lt;&gt;0),[4]PREMIOS_MASTER!$Y110,""),IF($A112="TOTAL",SUM(INDIRECT("N4:N"&amp;ROW()-1)),""))</f>
        <v/>
      </c>
      <c r="O112" s="7" t="str">
        <f ca="1">IF(AND($A112&lt;&gt;"",$A112&lt;&gt;"TOTAL"),IF(AND([4]PREMIOS_MASTER!$AA110&lt;&gt;"",[4]PREMIOS_MASTER!$AA110&lt;&gt;0),[4]PREMIOS_MASTER!$AA110,""),IF($A112="TOTAL",SUM(INDIRECT("O4:O"&amp;ROW()-1)),""))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IF(AND($A112&lt;&gt;"",$A112&lt;&gt;"TOTAL"),IF(AND([4]PREMIOS_MASTER!$AD110&lt;&gt;"",[4]PREMIOS_MASTER!$AD110&lt;&gt;0),[4]PREMIOS_MASTER!$AD110,""),IF($A112="TOTAL",SUM(INDIRECT("Q4:Q"&amp;ROW()-1)),""))</f>
        <v/>
      </c>
      <c r="R112" s="7" t="str">
        <f ca="1">IF(AND($A112&lt;&gt;"",$A112&lt;&gt;"TOTAL"),IF(AND([4]PREMIOS_MASTER!$AF110&lt;&gt;"",[4]PREMIOS_MASTER!$AF110&lt;&gt;0),[4]PREMIOS_MASTER!$AF110,""),IF($A112="TOTAL",SUM(INDIRECT("R4:R"&amp;ROW()-1)),""))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IF(AND($A112&lt;&gt;"",$A112&lt;&gt;"TOTAL"),IF(AND([4]PREMIOS_MASTER!$AI110&lt;&gt;"",[4]PREMIOS_MASTER!$AI110&lt;&gt;0),[4]PREMIOS_MASTER!$AI110,""),IF($A112="TOTAL",SUM(INDIRECT("T4:T"&amp;ROW()-1)),""))</f>
        <v/>
      </c>
      <c r="U112" s="7" t="str">
        <f ca="1">IF(AND($A112&lt;&gt;"",$A112&lt;&gt;"TOTAL"),IF(AND([4]PREMIOS_MASTER!$AK110&lt;&gt;"",[4]PREMIOS_MASTER!$AK110&lt;&gt;0),[4]PREMIOS_MASTER!$AK110,""),IF($A112="TOTAL",SUM(INDIRECT("U4:U"&amp;ROW()-1)),""))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IF(AND($A112&lt;&gt;"",$A112&lt;&gt;"TOTAL"),IF(AND([4]PREMIOS_MASTER!$AN110&lt;&gt;"",[4]PREMIOS_MASTER!$AN110&lt;&gt;0),[4]PREMIOS_MASTER!$AN110,""),IF($A112="TOTAL",SUM(INDIRECT("W4:W"&amp;ROW()-1)),""))</f>
        <v/>
      </c>
      <c r="X112" s="7" t="str">
        <f ca="1">IF(AND($A112&lt;&gt;"",$A112&lt;&gt;"TOTAL"),IF(AND([4]PREMIOS_MASTER!$AP110&lt;&gt;"",[4]PREMIOS_MASTER!$AP110&lt;&gt;0),[4]PREMIOS_MASTER!$AP110,""),IF($A112="TOTAL",SUM(INDIRECT("X4:X"&amp;ROW()-1)),""))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IF(AND($A112&lt;&gt;"",$A112&lt;&gt;"TOTAL"),IF(AND([4]PREMIOS_MASTER!$AS110&lt;&gt;"",[4]PREMIOS_MASTER!$AS110&lt;&gt;0),[4]PREMIOS_MASTER!$AS110,""),IF($A112="TOTAL",SUM(INDIRECT("Z4:Z"&amp;ROW()-1)),""))</f>
        <v/>
      </c>
      <c r="AA112" s="7" t="str">
        <f ca="1">IF(AND($A112&lt;&gt;"",$A112&lt;&gt;"TOTAL"),IF(AND([4]PREMIOS_MASTER!$AU110&lt;&gt;"",[4]PREMIOS_MASTER!$AU110&lt;&gt;0),[4]PREMIOS_MASTER!$AU110,""),IF($A112="TOTAL",SUM(INDIRECT("AA4:AA"&amp;ROW()-1)),""))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IF(AND($A112&lt;&gt;"",$A112&lt;&gt;"TOTAL"),IF(AND([4]PREMIOS_MASTER!$AX110&lt;&gt;"",[4]PREMIOS_MASTER!$AX110&lt;&gt;0),[4]PREMIOS_MASTER!$AX110,""),IF($A112="TOTAL",SUM(INDIRECT("AC4:AC"&amp;ROW()-1)),""))</f>
        <v/>
      </c>
      <c r="AD112" s="7" t="str">
        <f ca="1">IF(AND($A112&lt;&gt;"",$A112&lt;&gt;"TOTAL"),IF(AND([4]PREMIOS_MASTER!$AZ110&lt;&gt;"",[4]PREMIOS_MASTER!$AZ110&lt;&gt;0),[4]PREMIOS_MASTER!$AZ110,""),IF($A112="TOTAL",SUM(INDIRECT("AD4:AD"&amp;ROW()-1)),""))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IF(AND($A112&lt;&gt;"",$A112&lt;&gt;"TOTAL"),IF(AND([4]PREMIOS_MASTER!$BC110&lt;&gt;"",[4]PREMIOS_MASTER!$BC110&lt;&gt;0),[4]PREMIOS_MASTER!$BC110,""),IF($A112="TOTAL",SUM(INDIRECT("AF4:AF"&amp;ROW()-1)),""))</f>
        <v/>
      </c>
      <c r="AG112" s="7" t="str">
        <f ca="1">IF(AND($A112&lt;&gt;"",$A112&lt;&gt;"TOTAL"),IF(AND([4]PREMIOS_MASTER!$BE110&lt;&gt;"",[4]PREMIOS_MASTER!$BE110&lt;&gt;0),[4]PREMIOS_MASTER!$BE110,""),IF($A112="TOTAL",SUM(INDIRECT("AG4:AG"&amp;ROW()-1)),""))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IF(AND($A112&lt;&gt;"",$A112&lt;&gt;"TOTAL"),IF(AND([4]PREMIOS_MASTER!$BH110&lt;&gt;"",[4]PREMIOS_MASTER!$BH110&lt;&gt;0),[4]PREMIOS_MASTER!$BH110,""),IF($A112="TOTAL",SUM(INDIRECT("AI4:AI"&amp;ROW()-1)),""))</f>
        <v/>
      </c>
      <c r="AJ112" s="7" t="str">
        <f ca="1">IF(AND($A112&lt;&gt;"",$A112&lt;&gt;"TOTAL"),IF(AND([4]PREMIOS_MASTER!$BJ110&lt;&gt;"",[4]PREMIOS_MASTER!$BJ110&lt;&gt;0),[4]PREMIOS_MASTER!$BJ110,""),IF($A112="TOTAL",SUM(INDIRECT("AJ4:AJ"&amp;ROW()-1)),""))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IF(AND($A112&lt;&gt;"",$A112&lt;&gt;"TOTAL"),IF(AND([4]PREMIOS_MASTER!$BM110&lt;&gt;"",[4]PREMIOS_MASTER!$BM110&lt;&gt;0),[4]PREMIOS_MASTER!$BM110,""),IF($A112="TOTAL",SUM(INDIRECT("AL4:AL"&amp;ROW()-1)),""))</f>
        <v/>
      </c>
      <c r="AM112" s="7" t="str">
        <f ca="1">IF(AND($A112&lt;&gt;"",$A112&lt;&gt;"TOTAL"),IF(AND([4]PREMIOS_MASTER!$BO110&lt;&gt;"",[4]PREMIOS_MASTER!$BO110&lt;&gt;0),[4]PREMIOS_MASTER!$BO110,""),IF($A112="TOTAL",SUM(INDIRECT("AM4:AM"&amp;ROW()-1)),""))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IF(AND($A112&lt;&gt;"",$A112&lt;&gt;"TOTAL"),IF(AND([4]PREMIOS_MASTER!$BR110&lt;&gt;"",[4]PREMIOS_MASTER!$BR110&lt;&gt;0),[4]PREMIOS_MASTER!$BR110,""),IF($A112="TOTAL",SUM(INDIRECT("AO4:AO"&amp;ROW()-1)),""))</f>
        <v/>
      </c>
      <c r="AP112" s="7" t="str">
        <f ca="1">IF(AND($A112&lt;&gt;"",$A112&lt;&gt;"TOTAL"),IF(AND([4]PREMIOS_MASTER!$BT110&lt;&gt;"",[4]PREMIOS_MASTER!$BT110&lt;&gt;0),[4]PREMIOS_MASTER!$BT110,""),IF($A112="TOTAL",SUM(INDIRECT("AP4:AP"&amp;ROW()-1)),""))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IF(AND($A112&lt;&gt;"",$A112&lt;&gt;"TOTAL"),IF(AND([4]PREMIOS_MASTER!$BW110&lt;&gt;"",[4]PREMIOS_MASTER!$BW110&lt;&gt;0),[4]PREMIOS_MASTER!$BW110,""),IF($A112="TOTAL",SUM(INDIRECT("AR4:AR"&amp;ROW()-1)),""))</f>
        <v/>
      </c>
      <c r="AS112" s="7" t="str">
        <f ca="1">IF(AND($A112&lt;&gt;"",$A112&lt;&gt;"TOTAL"),IF(AND([4]PREMIOS_MASTER!$BY110&lt;&gt;"",[4]PREMIOS_MASTER!$BY110&lt;&gt;0),[4]PREMIOS_MASTER!$BY110,""),IF($A112="TOTAL",SUM(INDIRECT("AS4:AS"&amp;ROW()-1)),""))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IF(AND($A112&lt;&gt;"",$A112&lt;&gt;"TOTAL"),IF(AND([4]PREMIOS_MASTER!$CB110&lt;&gt;"",[4]PREMIOS_MASTER!$CB110&lt;&gt;0),[4]PREMIOS_MASTER!$CB110,""),IF($A112="TOTAL",SUM(INDIRECT("AU4:AU"&amp;ROW()-1)),""))</f>
        <v/>
      </c>
      <c r="AV112" s="7" t="str">
        <f ca="1">IF(AND($A112&lt;&gt;"",$A112&lt;&gt;"TOTAL"),IF(AND([4]PREMIOS_MASTER!$CD110&lt;&gt;"",[4]PREMIOS_MASTER!$CD110&lt;&gt;0),[4]PREMIOS_MASTER!$CD110,""),IF($A112="TOTAL",SUM(INDIRECT("AV4:AV"&amp;ROW()-1)),""))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IF(AND($A112&lt;&gt;"",$A112&lt;&gt;"TOTAL"),IF(AND([4]PREMIOS_MASTER!$CG110&lt;&gt;"",[4]PREMIOS_MASTER!$CG110&lt;&gt;0),[4]PREMIOS_MASTER!$CG110,""),IF($A112="TOTAL",SUM(INDIRECT("AX4:AX"&amp;ROW()-1)),""))</f>
        <v/>
      </c>
      <c r="AY112" s="7" t="str">
        <f ca="1">IF(AND($A112&lt;&gt;"",$A112&lt;&gt;"TOTAL"),IF(AND([4]PREMIOS_MASTER!$CI110&lt;&gt;"",[4]PREMIOS_MASTER!$CI110&lt;&gt;0),[4]PREMIOS_MASTER!$CI110,""),IF($A112="TOTAL",SUM(INDIRECT("AY4:AY"&amp;ROW()-1)),""))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IF(AND($A112&lt;&gt;"",$A112&lt;&gt;"TOTAL"),IF(AND([4]PREMIOS_MASTER!$CL110&lt;&gt;"",[4]PREMIOS_MASTER!$CL110&lt;&gt;0),[4]PREMIOS_MASTER!$CL110,""),IF($A112="TOTAL",SUM(INDIRECT("BA4:BA"&amp;ROW()-1)),""))</f>
        <v/>
      </c>
      <c r="BB112" s="7" t="str">
        <f ca="1">IF(AND($A112&lt;&gt;"",$A112&lt;&gt;"TOTAL"),IF(AND([4]PREMIOS_MASTER!$CN110&lt;&gt;"",[4]PREMIOS_MASTER!$CN110&lt;&gt;0),[4]PREMIOS_MASTER!$CN110,""),IF($A112="TOTAL",SUM(INDIRECT("BB4:BB"&amp;ROW()-1)),""))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IF(AND($A112&lt;&gt;"",$A112&lt;&gt;"TOTAL"),IF(AND([4]PREMIOS_MASTER!$CQ110&lt;&gt;"",[4]PREMIOS_MASTER!$CQ110&lt;&gt;0),[4]PREMIOS_MASTER!$CQ110,""),IF($A112="TOTAL",SUM(INDIRECT("BD4:BD"&amp;ROW()-1)),""))</f>
        <v/>
      </c>
      <c r="BE112" s="7" t="str">
        <f ca="1">IF(AND($A112&lt;&gt;"",$A112&lt;&gt;"TOTAL"),IF(AND([4]PREMIOS_MASTER!$CS110&lt;&gt;"",[4]PREMIOS_MASTER!$CS110&lt;&gt;0),[4]PREMIOS_MASTER!$CS110,""),IF($A112="TOTAL",SUM(INDIRECT("BE4:BE"&amp;ROW()-1)),""))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IF([4]PREMIOS_MASTER!$D111&lt;&gt;"",[4]PREMIOS_MASTER!$D111,IF(AND([4]PREMIOS_MASTER!$D111="",[4]PREMIOS_MASTER!$D112="",[4]PREMIOS_MASTER!$D110=""),"","TOTAL"))</f>
        <v/>
      </c>
      <c r="B113" s="7" t="str">
        <f ca="1">IF(AND($A113&lt;&gt;"",$A113&lt;&gt;"TOTAL"),IF(AND([4]PREMIOS_MASTER!$E111&lt;&gt;"",[4]PREMIOS_MASTER!$E111&lt;&gt;0),[4]PREMIOS_MASTER!$E111,""),IF($A113="TOTAL",SUM(INDIRECT("B4:B"&amp;ROW()-1)),""))</f>
        <v/>
      </c>
      <c r="C113" s="7" t="str">
        <f ca="1">IF(AND($A113&lt;&gt;"",$A113&lt;&gt;"TOTAL"),IF(AND([4]PREMIOS_MASTER!$G111&lt;&gt;"",[4]PREMIOS_MASTER!$G111&lt;&gt;0),[4]PREMIOS_MASTER!$G111,""),IF($A113="TOTAL",SUM(INDIRECT("C4:C"&amp;ROW()-1)),""))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IF(AND($A113&lt;&gt;"",$A113&lt;&gt;"TOTAL"),IF(AND([4]PREMIOS_MASTER!$J111&lt;&gt;"",[4]PREMIOS_MASTER!$J111&lt;&gt;0),[4]PREMIOS_MASTER!$J111,""),IF($A113="TOTAL",SUM(INDIRECT("E4:E"&amp;ROW()-1)),""))</f>
        <v/>
      </c>
      <c r="F113" s="7" t="str">
        <f ca="1">IF(AND($A113&lt;&gt;"",$A113&lt;&gt;"TOTAL"),IF(AND([4]PREMIOS_MASTER!$L111&lt;&gt;"",[4]PREMIOS_MASTER!$L111&lt;&gt;0),[4]PREMIOS_MASTER!$L111,""),IF($A113="TOTAL",SUM(INDIRECT("F4:F"&amp;ROW()-1)),""))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IF(AND($A113&lt;&gt;"",$A113&lt;&gt;"TOTAL"),IF(AND([4]PREMIOS_MASTER!$O111&lt;&gt;"",[4]PREMIOS_MASTER!$O111&lt;&gt;0),[4]PREMIOS_MASTER!$O111,""),IF($A113="TOTAL",SUM(INDIRECT("H4:H"&amp;ROW()-1)),""))</f>
        <v/>
      </c>
      <c r="I113" s="7" t="str">
        <f ca="1">IF(AND($A113&lt;&gt;"",$A113&lt;&gt;"TOTAL"),IF(AND([4]PREMIOS_MASTER!$Q111&lt;&gt;"",[4]PREMIOS_MASTER!$Q111&lt;&gt;0),[4]PREMIOS_MASTER!$Q111,""),IF($A113="TOTAL",SUM(INDIRECT("I4:I"&amp;ROW()-1)),""))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IF(AND($A113&lt;&gt;"",$A113&lt;&gt;"TOTAL"),IF(AND([4]PREMIOS_MASTER!$T111&lt;&gt;"",[4]PREMIOS_MASTER!$T111&lt;&gt;0),[4]PREMIOS_MASTER!$T111,""),IF($A113="TOTAL",SUM(INDIRECT("K4:K"&amp;ROW()-1)),""))</f>
        <v/>
      </c>
      <c r="L113" s="7" t="str">
        <f ca="1">IF(AND($A113&lt;&gt;"",$A113&lt;&gt;"TOTAL"),IF(AND([4]PREMIOS_MASTER!$V111&lt;&gt;"",[4]PREMIOS_MASTER!$V111&lt;&gt;0),[4]PREMIOS_MASTER!$V111,""),IF($A113="TOTAL",SUM(INDIRECT("L4:L"&amp;ROW()-1)),""))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IF(AND($A113&lt;&gt;"",$A113&lt;&gt;"TOTAL"),IF(AND([4]PREMIOS_MASTER!$Y111&lt;&gt;"",[4]PREMIOS_MASTER!$Y111&lt;&gt;0),[4]PREMIOS_MASTER!$Y111,""),IF($A113="TOTAL",SUM(INDIRECT("N4:N"&amp;ROW()-1)),""))</f>
        <v/>
      </c>
      <c r="O113" s="7" t="str">
        <f ca="1">IF(AND($A113&lt;&gt;"",$A113&lt;&gt;"TOTAL"),IF(AND([4]PREMIOS_MASTER!$AA111&lt;&gt;"",[4]PREMIOS_MASTER!$AA111&lt;&gt;0),[4]PREMIOS_MASTER!$AA111,""),IF($A113="TOTAL",SUM(INDIRECT("O4:O"&amp;ROW()-1)),""))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IF(AND($A113&lt;&gt;"",$A113&lt;&gt;"TOTAL"),IF(AND([4]PREMIOS_MASTER!$AD111&lt;&gt;"",[4]PREMIOS_MASTER!$AD111&lt;&gt;0),[4]PREMIOS_MASTER!$AD111,""),IF($A113="TOTAL",SUM(INDIRECT("Q4:Q"&amp;ROW()-1)),""))</f>
        <v/>
      </c>
      <c r="R113" s="7" t="str">
        <f ca="1">IF(AND($A113&lt;&gt;"",$A113&lt;&gt;"TOTAL"),IF(AND([4]PREMIOS_MASTER!$AF111&lt;&gt;"",[4]PREMIOS_MASTER!$AF111&lt;&gt;0),[4]PREMIOS_MASTER!$AF111,""),IF($A113="TOTAL",SUM(INDIRECT("R4:R"&amp;ROW()-1)),""))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IF(AND($A113&lt;&gt;"",$A113&lt;&gt;"TOTAL"),IF(AND([4]PREMIOS_MASTER!$AI111&lt;&gt;"",[4]PREMIOS_MASTER!$AI111&lt;&gt;0),[4]PREMIOS_MASTER!$AI111,""),IF($A113="TOTAL",SUM(INDIRECT("T4:T"&amp;ROW()-1)),""))</f>
        <v/>
      </c>
      <c r="U113" s="7" t="str">
        <f ca="1">IF(AND($A113&lt;&gt;"",$A113&lt;&gt;"TOTAL"),IF(AND([4]PREMIOS_MASTER!$AK111&lt;&gt;"",[4]PREMIOS_MASTER!$AK111&lt;&gt;0),[4]PREMIOS_MASTER!$AK111,""),IF($A113="TOTAL",SUM(INDIRECT("U4:U"&amp;ROW()-1)),""))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IF(AND($A113&lt;&gt;"",$A113&lt;&gt;"TOTAL"),IF(AND([4]PREMIOS_MASTER!$AN111&lt;&gt;"",[4]PREMIOS_MASTER!$AN111&lt;&gt;0),[4]PREMIOS_MASTER!$AN111,""),IF($A113="TOTAL",SUM(INDIRECT("W4:W"&amp;ROW()-1)),""))</f>
        <v/>
      </c>
      <c r="X113" s="7" t="str">
        <f ca="1">IF(AND($A113&lt;&gt;"",$A113&lt;&gt;"TOTAL"),IF(AND([4]PREMIOS_MASTER!$AP111&lt;&gt;"",[4]PREMIOS_MASTER!$AP111&lt;&gt;0),[4]PREMIOS_MASTER!$AP111,""),IF($A113="TOTAL",SUM(INDIRECT("X4:X"&amp;ROW()-1)),""))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IF(AND($A113&lt;&gt;"",$A113&lt;&gt;"TOTAL"),IF(AND([4]PREMIOS_MASTER!$AS111&lt;&gt;"",[4]PREMIOS_MASTER!$AS111&lt;&gt;0),[4]PREMIOS_MASTER!$AS111,""),IF($A113="TOTAL",SUM(INDIRECT("Z4:Z"&amp;ROW()-1)),""))</f>
        <v/>
      </c>
      <c r="AA113" s="7" t="str">
        <f ca="1">IF(AND($A113&lt;&gt;"",$A113&lt;&gt;"TOTAL"),IF(AND([4]PREMIOS_MASTER!$AU111&lt;&gt;"",[4]PREMIOS_MASTER!$AU111&lt;&gt;0),[4]PREMIOS_MASTER!$AU111,""),IF($A113="TOTAL",SUM(INDIRECT("AA4:AA"&amp;ROW()-1)),""))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IF(AND($A113&lt;&gt;"",$A113&lt;&gt;"TOTAL"),IF(AND([4]PREMIOS_MASTER!$AX111&lt;&gt;"",[4]PREMIOS_MASTER!$AX111&lt;&gt;0),[4]PREMIOS_MASTER!$AX111,""),IF($A113="TOTAL",SUM(INDIRECT("AC4:AC"&amp;ROW()-1)),""))</f>
        <v/>
      </c>
      <c r="AD113" s="7" t="str">
        <f ca="1">IF(AND($A113&lt;&gt;"",$A113&lt;&gt;"TOTAL"),IF(AND([4]PREMIOS_MASTER!$AZ111&lt;&gt;"",[4]PREMIOS_MASTER!$AZ111&lt;&gt;0),[4]PREMIOS_MASTER!$AZ111,""),IF($A113="TOTAL",SUM(INDIRECT("AD4:AD"&amp;ROW()-1)),""))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IF(AND($A113&lt;&gt;"",$A113&lt;&gt;"TOTAL"),IF(AND([4]PREMIOS_MASTER!$BC111&lt;&gt;"",[4]PREMIOS_MASTER!$BC111&lt;&gt;0),[4]PREMIOS_MASTER!$BC111,""),IF($A113="TOTAL",SUM(INDIRECT("AF4:AF"&amp;ROW()-1)),""))</f>
        <v/>
      </c>
      <c r="AG113" s="7" t="str">
        <f ca="1">IF(AND($A113&lt;&gt;"",$A113&lt;&gt;"TOTAL"),IF(AND([4]PREMIOS_MASTER!$BE111&lt;&gt;"",[4]PREMIOS_MASTER!$BE111&lt;&gt;0),[4]PREMIOS_MASTER!$BE111,""),IF($A113="TOTAL",SUM(INDIRECT("AG4:AG"&amp;ROW()-1)),""))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IF(AND($A113&lt;&gt;"",$A113&lt;&gt;"TOTAL"),IF(AND([4]PREMIOS_MASTER!$BH111&lt;&gt;"",[4]PREMIOS_MASTER!$BH111&lt;&gt;0),[4]PREMIOS_MASTER!$BH111,""),IF($A113="TOTAL",SUM(INDIRECT("AI4:AI"&amp;ROW()-1)),""))</f>
        <v/>
      </c>
      <c r="AJ113" s="7" t="str">
        <f ca="1">IF(AND($A113&lt;&gt;"",$A113&lt;&gt;"TOTAL"),IF(AND([4]PREMIOS_MASTER!$BJ111&lt;&gt;"",[4]PREMIOS_MASTER!$BJ111&lt;&gt;0),[4]PREMIOS_MASTER!$BJ111,""),IF($A113="TOTAL",SUM(INDIRECT("AJ4:AJ"&amp;ROW()-1)),""))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IF(AND($A113&lt;&gt;"",$A113&lt;&gt;"TOTAL"),IF(AND([4]PREMIOS_MASTER!$BM111&lt;&gt;"",[4]PREMIOS_MASTER!$BM111&lt;&gt;0),[4]PREMIOS_MASTER!$BM111,""),IF($A113="TOTAL",SUM(INDIRECT("AL4:AL"&amp;ROW()-1)),""))</f>
        <v/>
      </c>
      <c r="AM113" s="7" t="str">
        <f ca="1">IF(AND($A113&lt;&gt;"",$A113&lt;&gt;"TOTAL"),IF(AND([4]PREMIOS_MASTER!$BO111&lt;&gt;"",[4]PREMIOS_MASTER!$BO111&lt;&gt;0),[4]PREMIOS_MASTER!$BO111,""),IF($A113="TOTAL",SUM(INDIRECT("AM4:AM"&amp;ROW()-1)),""))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IF(AND($A113&lt;&gt;"",$A113&lt;&gt;"TOTAL"),IF(AND([4]PREMIOS_MASTER!$BR111&lt;&gt;"",[4]PREMIOS_MASTER!$BR111&lt;&gt;0),[4]PREMIOS_MASTER!$BR111,""),IF($A113="TOTAL",SUM(INDIRECT("AO4:AO"&amp;ROW()-1)),""))</f>
        <v/>
      </c>
      <c r="AP113" s="7" t="str">
        <f ca="1">IF(AND($A113&lt;&gt;"",$A113&lt;&gt;"TOTAL"),IF(AND([4]PREMIOS_MASTER!$BT111&lt;&gt;"",[4]PREMIOS_MASTER!$BT111&lt;&gt;0),[4]PREMIOS_MASTER!$BT111,""),IF($A113="TOTAL",SUM(INDIRECT("AP4:AP"&amp;ROW()-1)),""))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IF(AND($A113&lt;&gt;"",$A113&lt;&gt;"TOTAL"),IF(AND([4]PREMIOS_MASTER!$BW111&lt;&gt;"",[4]PREMIOS_MASTER!$BW111&lt;&gt;0),[4]PREMIOS_MASTER!$BW111,""),IF($A113="TOTAL",SUM(INDIRECT("AR4:AR"&amp;ROW()-1)),""))</f>
        <v/>
      </c>
      <c r="AS113" s="7" t="str">
        <f ca="1">IF(AND($A113&lt;&gt;"",$A113&lt;&gt;"TOTAL"),IF(AND([4]PREMIOS_MASTER!$BY111&lt;&gt;"",[4]PREMIOS_MASTER!$BY111&lt;&gt;0),[4]PREMIOS_MASTER!$BY111,""),IF($A113="TOTAL",SUM(INDIRECT("AS4:AS"&amp;ROW()-1)),""))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IF(AND($A113&lt;&gt;"",$A113&lt;&gt;"TOTAL"),IF(AND([4]PREMIOS_MASTER!$CB111&lt;&gt;"",[4]PREMIOS_MASTER!$CB111&lt;&gt;0),[4]PREMIOS_MASTER!$CB111,""),IF($A113="TOTAL",SUM(INDIRECT("AU4:AU"&amp;ROW()-1)),""))</f>
        <v/>
      </c>
      <c r="AV113" s="7" t="str">
        <f ca="1">IF(AND($A113&lt;&gt;"",$A113&lt;&gt;"TOTAL"),IF(AND([4]PREMIOS_MASTER!$CD111&lt;&gt;"",[4]PREMIOS_MASTER!$CD111&lt;&gt;0),[4]PREMIOS_MASTER!$CD111,""),IF($A113="TOTAL",SUM(INDIRECT("AV4:AV"&amp;ROW()-1)),""))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IF(AND($A113&lt;&gt;"",$A113&lt;&gt;"TOTAL"),IF(AND([4]PREMIOS_MASTER!$CG111&lt;&gt;"",[4]PREMIOS_MASTER!$CG111&lt;&gt;0),[4]PREMIOS_MASTER!$CG111,""),IF($A113="TOTAL",SUM(INDIRECT("AX4:AX"&amp;ROW()-1)),""))</f>
        <v/>
      </c>
      <c r="AY113" s="7" t="str">
        <f ca="1">IF(AND($A113&lt;&gt;"",$A113&lt;&gt;"TOTAL"),IF(AND([4]PREMIOS_MASTER!$CI111&lt;&gt;"",[4]PREMIOS_MASTER!$CI111&lt;&gt;0),[4]PREMIOS_MASTER!$CI111,""),IF($A113="TOTAL",SUM(INDIRECT("AY4:AY"&amp;ROW()-1)),""))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IF(AND($A113&lt;&gt;"",$A113&lt;&gt;"TOTAL"),IF(AND([4]PREMIOS_MASTER!$CL111&lt;&gt;"",[4]PREMIOS_MASTER!$CL111&lt;&gt;0),[4]PREMIOS_MASTER!$CL111,""),IF($A113="TOTAL",SUM(INDIRECT("BA4:BA"&amp;ROW()-1)),""))</f>
        <v/>
      </c>
      <c r="BB113" s="7" t="str">
        <f ca="1">IF(AND($A113&lt;&gt;"",$A113&lt;&gt;"TOTAL"),IF(AND([4]PREMIOS_MASTER!$CN111&lt;&gt;"",[4]PREMIOS_MASTER!$CN111&lt;&gt;0),[4]PREMIOS_MASTER!$CN111,""),IF($A113="TOTAL",SUM(INDIRECT("BB4:BB"&amp;ROW()-1)),""))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IF(AND($A113&lt;&gt;"",$A113&lt;&gt;"TOTAL"),IF(AND([4]PREMIOS_MASTER!$CQ111&lt;&gt;"",[4]PREMIOS_MASTER!$CQ111&lt;&gt;0),[4]PREMIOS_MASTER!$CQ111,""),IF($A113="TOTAL",SUM(INDIRECT("BD4:BD"&amp;ROW()-1)),""))</f>
        <v/>
      </c>
      <c r="BE113" s="7" t="str">
        <f ca="1">IF(AND($A113&lt;&gt;"",$A113&lt;&gt;"TOTAL"),IF(AND([4]PREMIOS_MASTER!$CS111&lt;&gt;"",[4]PREMIOS_MASTER!$CS111&lt;&gt;0),[4]PREMIOS_MASTER!$CS111,""),IF($A113="TOTAL",SUM(INDIRECT("BE4:BE"&amp;ROW()-1)),""))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IF([4]PREMIOS_MASTER!$D112&lt;&gt;"",[4]PREMIOS_MASTER!$D112,IF(AND([4]PREMIOS_MASTER!$D112="",[4]PREMIOS_MASTER!$D113="",[4]PREMIOS_MASTER!$D111=""),"","TOTAL"))</f>
        <v/>
      </c>
      <c r="B114" s="7" t="str">
        <f ca="1">IF(AND($A114&lt;&gt;"",$A114&lt;&gt;"TOTAL"),IF(AND([4]PREMIOS_MASTER!$E112&lt;&gt;"",[4]PREMIOS_MASTER!$E112&lt;&gt;0),[4]PREMIOS_MASTER!$E112,""),IF($A114="TOTAL",SUM(INDIRECT("B4:B"&amp;ROW()-1)),""))</f>
        <v/>
      </c>
      <c r="C114" s="7" t="str">
        <f ca="1">IF(AND($A114&lt;&gt;"",$A114&lt;&gt;"TOTAL"),IF(AND([4]PREMIOS_MASTER!$G112&lt;&gt;"",[4]PREMIOS_MASTER!$G112&lt;&gt;0),[4]PREMIOS_MASTER!$G112,""),IF($A114="TOTAL",SUM(INDIRECT("C4:C"&amp;ROW()-1)),""))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IF(AND($A114&lt;&gt;"",$A114&lt;&gt;"TOTAL"),IF(AND([4]PREMIOS_MASTER!$J112&lt;&gt;"",[4]PREMIOS_MASTER!$J112&lt;&gt;0),[4]PREMIOS_MASTER!$J112,""),IF($A114="TOTAL",SUM(INDIRECT("E4:E"&amp;ROW()-1)),""))</f>
        <v/>
      </c>
      <c r="F114" s="7" t="str">
        <f ca="1">IF(AND($A114&lt;&gt;"",$A114&lt;&gt;"TOTAL"),IF(AND([4]PREMIOS_MASTER!$L112&lt;&gt;"",[4]PREMIOS_MASTER!$L112&lt;&gt;0),[4]PREMIOS_MASTER!$L112,""),IF($A114="TOTAL",SUM(INDIRECT("F4:F"&amp;ROW()-1)),""))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IF(AND($A114&lt;&gt;"",$A114&lt;&gt;"TOTAL"),IF(AND([4]PREMIOS_MASTER!$O112&lt;&gt;"",[4]PREMIOS_MASTER!$O112&lt;&gt;0),[4]PREMIOS_MASTER!$O112,""),IF($A114="TOTAL",SUM(INDIRECT("H4:H"&amp;ROW()-1)),""))</f>
        <v/>
      </c>
      <c r="I114" s="7" t="str">
        <f ca="1">IF(AND($A114&lt;&gt;"",$A114&lt;&gt;"TOTAL"),IF(AND([4]PREMIOS_MASTER!$Q112&lt;&gt;"",[4]PREMIOS_MASTER!$Q112&lt;&gt;0),[4]PREMIOS_MASTER!$Q112,""),IF($A114="TOTAL",SUM(INDIRECT("I4:I"&amp;ROW()-1)),""))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IF(AND($A114&lt;&gt;"",$A114&lt;&gt;"TOTAL"),IF(AND([4]PREMIOS_MASTER!$T112&lt;&gt;"",[4]PREMIOS_MASTER!$T112&lt;&gt;0),[4]PREMIOS_MASTER!$T112,""),IF($A114="TOTAL",SUM(INDIRECT("K4:K"&amp;ROW()-1)),""))</f>
        <v/>
      </c>
      <c r="L114" s="7" t="str">
        <f ca="1">IF(AND($A114&lt;&gt;"",$A114&lt;&gt;"TOTAL"),IF(AND([4]PREMIOS_MASTER!$V112&lt;&gt;"",[4]PREMIOS_MASTER!$V112&lt;&gt;0),[4]PREMIOS_MASTER!$V112,""),IF($A114="TOTAL",SUM(INDIRECT("L4:L"&amp;ROW()-1)),""))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IF(AND($A114&lt;&gt;"",$A114&lt;&gt;"TOTAL"),IF(AND([4]PREMIOS_MASTER!$Y112&lt;&gt;"",[4]PREMIOS_MASTER!$Y112&lt;&gt;0),[4]PREMIOS_MASTER!$Y112,""),IF($A114="TOTAL",SUM(INDIRECT("N4:N"&amp;ROW()-1)),""))</f>
        <v/>
      </c>
      <c r="O114" s="7" t="str">
        <f ca="1">IF(AND($A114&lt;&gt;"",$A114&lt;&gt;"TOTAL"),IF(AND([4]PREMIOS_MASTER!$AA112&lt;&gt;"",[4]PREMIOS_MASTER!$AA112&lt;&gt;0),[4]PREMIOS_MASTER!$AA112,""),IF($A114="TOTAL",SUM(INDIRECT("O4:O"&amp;ROW()-1)),""))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IF(AND($A114&lt;&gt;"",$A114&lt;&gt;"TOTAL"),IF(AND([4]PREMIOS_MASTER!$AD112&lt;&gt;"",[4]PREMIOS_MASTER!$AD112&lt;&gt;0),[4]PREMIOS_MASTER!$AD112,""),IF($A114="TOTAL",SUM(INDIRECT("Q4:Q"&amp;ROW()-1)),""))</f>
        <v/>
      </c>
      <c r="R114" s="7" t="str">
        <f ca="1">IF(AND($A114&lt;&gt;"",$A114&lt;&gt;"TOTAL"),IF(AND([4]PREMIOS_MASTER!$AF112&lt;&gt;"",[4]PREMIOS_MASTER!$AF112&lt;&gt;0),[4]PREMIOS_MASTER!$AF112,""),IF($A114="TOTAL",SUM(INDIRECT("R4:R"&amp;ROW()-1)),""))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IF(AND($A114&lt;&gt;"",$A114&lt;&gt;"TOTAL"),IF(AND([4]PREMIOS_MASTER!$AI112&lt;&gt;"",[4]PREMIOS_MASTER!$AI112&lt;&gt;0),[4]PREMIOS_MASTER!$AI112,""),IF($A114="TOTAL",SUM(INDIRECT("T4:T"&amp;ROW()-1)),""))</f>
        <v/>
      </c>
      <c r="U114" s="7" t="str">
        <f ca="1">IF(AND($A114&lt;&gt;"",$A114&lt;&gt;"TOTAL"),IF(AND([4]PREMIOS_MASTER!$AK112&lt;&gt;"",[4]PREMIOS_MASTER!$AK112&lt;&gt;0),[4]PREMIOS_MASTER!$AK112,""),IF($A114="TOTAL",SUM(INDIRECT("U4:U"&amp;ROW()-1)),""))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IF(AND($A114&lt;&gt;"",$A114&lt;&gt;"TOTAL"),IF(AND([4]PREMIOS_MASTER!$AN112&lt;&gt;"",[4]PREMIOS_MASTER!$AN112&lt;&gt;0),[4]PREMIOS_MASTER!$AN112,""),IF($A114="TOTAL",SUM(INDIRECT("W4:W"&amp;ROW()-1)),""))</f>
        <v/>
      </c>
      <c r="X114" s="7" t="str">
        <f ca="1">IF(AND($A114&lt;&gt;"",$A114&lt;&gt;"TOTAL"),IF(AND([4]PREMIOS_MASTER!$AP112&lt;&gt;"",[4]PREMIOS_MASTER!$AP112&lt;&gt;0),[4]PREMIOS_MASTER!$AP112,""),IF($A114="TOTAL",SUM(INDIRECT("X4:X"&amp;ROW()-1)),""))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IF(AND($A114&lt;&gt;"",$A114&lt;&gt;"TOTAL"),IF(AND([4]PREMIOS_MASTER!$AS112&lt;&gt;"",[4]PREMIOS_MASTER!$AS112&lt;&gt;0),[4]PREMIOS_MASTER!$AS112,""),IF($A114="TOTAL",SUM(INDIRECT("Z4:Z"&amp;ROW()-1)),""))</f>
        <v/>
      </c>
      <c r="AA114" s="7" t="str">
        <f ca="1">IF(AND($A114&lt;&gt;"",$A114&lt;&gt;"TOTAL"),IF(AND([4]PREMIOS_MASTER!$AU112&lt;&gt;"",[4]PREMIOS_MASTER!$AU112&lt;&gt;0),[4]PREMIOS_MASTER!$AU112,""),IF($A114="TOTAL",SUM(INDIRECT("AA4:AA"&amp;ROW()-1)),""))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IF(AND($A114&lt;&gt;"",$A114&lt;&gt;"TOTAL"),IF(AND([4]PREMIOS_MASTER!$AX112&lt;&gt;"",[4]PREMIOS_MASTER!$AX112&lt;&gt;0),[4]PREMIOS_MASTER!$AX112,""),IF($A114="TOTAL",SUM(INDIRECT("AC4:AC"&amp;ROW()-1)),""))</f>
        <v/>
      </c>
      <c r="AD114" s="7" t="str">
        <f ca="1">IF(AND($A114&lt;&gt;"",$A114&lt;&gt;"TOTAL"),IF(AND([4]PREMIOS_MASTER!$AZ112&lt;&gt;"",[4]PREMIOS_MASTER!$AZ112&lt;&gt;0),[4]PREMIOS_MASTER!$AZ112,""),IF($A114="TOTAL",SUM(INDIRECT("AD4:AD"&amp;ROW()-1)),""))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IF(AND($A114&lt;&gt;"",$A114&lt;&gt;"TOTAL"),IF(AND([4]PREMIOS_MASTER!$BC112&lt;&gt;"",[4]PREMIOS_MASTER!$BC112&lt;&gt;0),[4]PREMIOS_MASTER!$BC112,""),IF($A114="TOTAL",SUM(INDIRECT("AF4:AF"&amp;ROW()-1)),""))</f>
        <v/>
      </c>
      <c r="AG114" s="7" t="str">
        <f ca="1">IF(AND($A114&lt;&gt;"",$A114&lt;&gt;"TOTAL"),IF(AND([4]PREMIOS_MASTER!$BE112&lt;&gt;"",[4]PREMIOS_MASTER!$BE112&lt;&gt;0),[4]PREMIOS_MASTER!$BE112,""),IF($A114="TOTAL",SUM(INDIRECT("AG4:AG"&amp;ROW()-1)),""))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IF(AND($A114&lt;&gt;"",$A114&lt;&gt;"TOTAL"),IF(AND([4]PREMIOS_MASTER!$BH112&lt;&gt;"",[4]PREMIOS_MASTER!$BH112&lt;&gt;0),[4]PREMIOS_MASTER!$BH112,""),IF($A114="TOTAL",SUM(INDIRECT("AI4:AI"&amp;ROW()-1)),""))</f>
        <v/>
      </c>
      <c r="AJ114" s="7" t="str">
        <f ca="1">IF(AND($A114&lt;&gt;"",$A114&lt;&gt;"TOTAL"),IF(AND([4]PREMIOS_MASTER!$BJ112&lt;&gt;"",[4]PREMIOS_MASTER!$BJ112&lt;&gt;0),[4]PREMIOS_MASTER!$BJ112,""),IF($A114="TOTAL",SUM(INDIRECT("AJ4:AJ"&amp;ROW()-1)),""))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IF(AND($A114&lt;&gt;"",$A114&lt;&gt;"TOTAL"),IF(AND([4]PREMIOS_MASTER!$BM112&lt;&gt;"",[4]PREMIOS_MASTER!$BM112&lt;&gt;0),[4]PREMIOS_MASTER!$BM112,""),IF($A114="TOTAL",SUM(INDIRECT("AL4:AL"&amp;ROW()-1)),""))</f>
        <v/>
      </c>
      <c r="AM114" s="7" t="str">
        <f ca="1">IF(AND($A114&lt;&gt;"",$A114&lt;&gt;"TOTAL"),IF(AND([4]PREMIOS_MASTER!$BO112&lt;&gt;"",[4]PREMIOS_MASTER!$BO112&lt;&gt;0),[4]PREMIOS_MASTER!$BO112,""),IF($A114="TOTAL",SUM(INDIRECT("AM4:AM"&amp;ROW()-1)),""))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IF(AND($A114&lt;&gt;"",$A114&lt;&gt;"TOTAL"),IF(AND([4]PREMIOS_MASTER!$BR112&lt;&gt;"",[4]PREMIOS_MASTER!$BR112&lt;&gt;0),[4]PREMIOS_MASTER!$BR112,""),IF($A114="TOTAL",SUM(INDIRECT("AO4:AO"&amp;ROW()-1)),""))</f>
        <v/>
      </c>
      <c r="AP114" s="7" t="str">
        <f ca="1">IF(AND($A114&lt;&gt;"",$A114&lt;&gt;"TOTAL"),IF(AND([4]PREMIOS_MASTER!$BT112&lt;&gt;"",[4]PREMIOS_MASTER!$BT112&lt;&gt;0),[4]PREMIOS_MASTER!$BT112,""),IF($A114="TOTAL",SUM(INDIRECT("AP4:AP"&amp;ROW()-1)),""))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IF(AND($A114&lt;&gt;"",$A114&lt;&gt;"TOTAL"),IF(AND([4]PREMIOS_MASTER!$BW112&lt;&gt;"",[4]PREMIOS_MASTER!$BW112&lt;&gt;0),[4]PREMIOS_MASTER!$BW112,""),IF($A114="TOTAL",SUM(INDIRECT("AR4:AR"&amp;ROW()-1)),""))</f>
        <v/>
      </c>
      <c r="AS114" s="7" t="str">
        <f ca="1">IF(AND($A114&lt;&gt;"",$A114&lt;&gt;"TOTAL"),IF(AND([4]PREMIOS_MASTER!$BY112&lt;&gt;"",[4]PREMIOS_MASTER!$BY112&lt;&gt;0),[4]PREMIOS_MASTER!$BY112,""),IF($A114="TOTAL",SUM(INDIRECT("AS4:AS"&amp;ROW()-1)),""))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IF(AND($A114&lt;&gt;"",$A114&lt;&gt;"TOTAL"),IF(AND([4]PREMIOS_MASTER!$CB112&lt;&gt;"",[4]PREMIOS_MASTER!$CB112&lt;&gt;0),[4]PREMIOS_MASTER!$CB112,""),IF($A114="TOTAL",SUM(INDIRECT("AU4:AU"&amp;ROW()-1)),""))</f>
        <v/>
      </c>
      <c r="AV114" s="7" t="str">
        <f ca="1">IF(AND($A114&lt;&gt;"",$A114&lt;&gt;"TOTAL"),IF(AND([4]PREMIOS_MASTER!$CD112&lt;&gt;"",[4]PREMIOS_MASTER!$CD112&lt;&gt;0),[4]PREMIOS_MASTER!$CD112,""),IF($A114="TOTAL",SUM(INDIRECT("AV4:AV"&amp;ROW()-1)),""))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IF(AND($A114&lt;&gt;"",$A114&lt;&gt;"TOTAL"),IF(AND([4]PREMIOS_MASTER!$CG112&lt;&gt;"",[4]PREMIOS_MASTER!$CG112&lt;&gt;0),[4]PREMIOS_MASTER!$CG112,""),IF($A114="TOTAL",SUM(INDIRECT("AX4:AX"&amp;ROW()-1)),""))</f>
        <v/>
      </c>
      <c r="AY114" s="7" t="str">
        <f ca="1">IF(AND($A114&lt;&gt;"",$A114&lt;&gt;"TOTAL"),IF(AND([4]PREMIOS_MASTER!$CI112&lt;&gt;"",[4]PREMIOS_MASTER!$CI112&lt;&gt;0),[4]PREMIOS_MASTER!$CI112,""),IF($A114="TOTAL",SUM(INDIRECT("AY4:AY"&amp;ROW()-1)),""))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IF(AND($A114&lt;&gt;"",$A114&lt;&gt;"TOTAL"),IF(AND([4]PREMIOS_MASTER!$CL112&lt;&gt;"",[4]PREMIOS_MASTER!$CL112&lt;&gt;0),[4]PREMIOS_MASTER!$CL112,""),IF($A114="TOTAL",SUM(INDIRECT("BA4:BA"&amp;ROW()-1)),""))</f>
        <v/>
      </c>
      <c r="BB114" s="7" t="str">
        <f ca="1">IF(AND($A114&lt;&gt;"",$A114&lt;&gt;"TOTAL"),IF(AND([4]PREMIOS_MASTER!$CN112&lt;&gt;"",[4]PREMIOS_MASTER!$CN112&lt;&gt;0),[4]PREMIOS_MASTER!$CN112,""),IF($A114="TOTAL",SUM(INDIRECT("BB4:BB"&amp;ROW()-1)),""))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IF(AND($A114&lt;&gt;"",$A114&lt;&gt;"TOTAL"),IF(AND([4]PREMIOS_MASTER!$CQ112&lt;&gt;"",[4]PREMIOS_MASTER!$CQ112&lt;&gt;0),[4]PREMIOS_MASTER!$CQ112,""),IF($A114="TOTAL",SUM(INDIRECT("BD4:BD"&amp;ROW()-1)),""))</f>
        <v/>
      </c>
      <c r="BE114" s="7" t="str">
        <f ca="1">IF(AND($A114&lt;&gt;"",$A114&lt;&gt;"TOTAL"),IF(AND([4]PREMIOS_MASTER!$CS112&lt;&gt;"",[4]PREMIOS_MASTER!$CS112&lt;&gt;0),[4]PREMIOS_MASTER!$CS112,""),IF($A114="TOTAL",SUM(INDIRECT("BE4:BE"&amp;ROW()-1)),""))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IF([4]PREMIOS_MASTER!$D113&lt;&gt;"",[4]PREMIOS_MASTER!$D113,IF(AND([4]PREMIOS_MASTER!$D113="",[4]PREMIOS_MASTER!$D114="",[4]PREMIOS_MASTER!$D112=""),"","TOTAL"))</f>
        <v/>
      </c>
      <c r="B115" s="7" t="str">
        <f ca="1">IF(AND($A115&lt;&gt;"",$A115&lt;&gt;"TOTAL"),IF(AND([4]PREMIOS_MASTER!$E113&lt;&gt;"",[4]PREMIOS_MASTER!$E113&lt;&gt;0),[4]PREMIOS_MASTER!$E113,""),IF($A115="TOTAL",SUM(INDIRECT("B4:B"&amp;ROW()-1)),""))</f>
        <v/>
      </c>
      <c r="C115" s="7" t="str">
        <f ca="1">IF(AND($A115&lt;&gt;"",$A115&lt;&gt;"TOTAL"),IF(AND([4]PREMIOS_MASTER!$G113&lt;&gt;"",[4]PREMIOS_MASTER!$G113&lt;&gt;0),[4]PREMIOS_MASTER!$G113,""),IF($A115="TOTAL",SUM(INDIRECT("C4:C"&amp;ROW()-1)),""))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IF(AND($A115&lt;&gt;"",$A115&lt;&gt;"TOTAL"),IF(AND([4]PREMIOS_MASTER!$J113&lt;&gt;"",[4]PREMIOS_MASTER!$J113&lt;&gt;0),[4]PREMIOS_MASTER!$J113,""),IF($A115="TOTAL",SUM(INDIRECT("E4:E"&amp;ROW()-1)),""))</f>
        <v/>
      </c>
      <c r="F115" s="7" t="str">
        <f ca="1">IF(AND($A115&lt;&gt;"",$A115&lt;&gt;"TOTAL"),IF(AND([4]PREMIOS_MASTER!$L113&lt;&gt;"",[4]PREMIOS_MASTER!$L113&lt;&gt;0),[4]PREMIOS_MASTER!$L113,""),IF($A115="TOTAL",SUM(INDIRECT("F4:F"&amp;ROW()-1)),""))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IF(AND($A115&lt;&gt;"",$A115&lt;&gt;"TOTAL"),IF(AND([4]PREMIOS_MASTER!$O113&lt;&gt;"",[4]PREMIOS_MASTER!$O113&lt;&gt;0),[4]PREMIOS_MASTER!$O113,""),IF($A115="TOTAL",SUM(INDIRECT("H4:H"&amp;ROW()-1)),""))</f>
        <v/>
      </c>
      <c r="I115" s="7" t="str">
        <f ca="1">IF(AND($A115&lt;&gt;"",$A115&lt;&gt;"TOTAL"),IF(AND([4]PREMIOS_MASTER!$Q113&lt;&gt;"",[4]PREMIOS_MASTER!$Q113&lt;&gt;0),[4]PREMIOS_MASTER!$Q113,""),IF($A115="TOTAL",SUM(INDIRECT("I4:I"&amp;ROW()-1)),""))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IF(AND($A115&lt;&gt;"",$A115&lt;&gt;"TOTAL"),IF(AND([4]PREMIOS_MASTER!$T113&lt;&gt;"",[4]PREMIOS_MASTER!$T113&lt;&gt;0),[4]PREMIOS_MASTER!$T113,""),IF($A115="TOTAL",SUM(INDIRECT("K4:K"&amp;ROW()-1)),""))</f>
        <v/>
      </c>
      <c r="L115" s="7" t="str">
        <f ca="1">IF(AND($A115&lt;&gt;"",$A115&lt;&gt;"TOTAL"),IF(AND([4]PREMIOS_MASTER!$V113&lt;&gt;"",[4]PREMIOS_MASTER!$V113&lt;&gt;0),[4]PREMIOS_MASTER!$V113,""),IF($A115="TOTAL",SUM(INDIRECT("L4:L"&amp;ROW()-1)),""))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IF(AND($A115&lt;&gt;"",$A115&lt;&gt;"TOTAL"),IF(AND([4]PREMIOS_MASTER!$Y113&lt;&gt;"",[4]PREMIOS_MASTER!$Y113&lt;&gt;0),[4]PREMIOS_MASTER!$Y113,""),IF($A115="TOTAL",SUM(INDIRECT("N4:N"&amp;ROW()-1)),""))</f>
        <v/>
      </c>
      <c r="O115" s="7" t="str">
        <f ca="1">IF(AND($A115&lt;&gt;"",$A115&lt;&gt;"TOTAL"),IF(AND([4]PREMIOS_MASTER!$AA113&lt;&gt;"",[4]PREMIOS_MASTER!$AA113&lt;&gt;0),[4]PREMIOS_MASTER!$AA113,""),IF($A115="TOTAL",SUM(INDIRECT("O4:O"&amp;ROW()-1)),""))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IF(AND($A115&lt;&gt;"",$A115&lt;&gt;"TOTAL"),IF(AND([4]PREMIOS_MASTER!$AD113&lt;&gt;"",[4]PREMIOS_MASTER!$AD113&lt;&gt;0),[4]PREMIOS_MASTER!$AD113,""),IF($A115="TOTAL",SUM(INDIRECT("Q4:Q"&amp;ROW()-1)),""))</f>
        <v/>
      </c>
      <c r="R115" s="7" t="str">
        <f ca="1">IF(AND($A115&lt;&gt;"",$A115&lt;&gt;"TOTAL"),IF(AND([4]PREMIOS_MASTER!$AF113&lt;&gt;"",[4]PREMIOS_MASTER!$AF113&lt;&gt;0),[4]PREMIOS_MASTER!$AF113,""),IF($A115="TOTAL",SUM(INDIRECT("R4:R"&amp;ROW()-1)),""))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IF(AND($A115&lt;&gt;"",$A115&lt;&gt;"TOTAL"),IF(AND([4]PREMIOS_MASTER!$AI113&lt;&gt;"",[4]PREMIOS_MASTER!$AI113&lt;&gt;0),[4]PREMIOS_MASTER!$AI113,""),IF($A115="TOTAL",SUM(INDIRECT("T4:T"&amp;ROW()-1)),""))</f>
        <v/>
      </c>
      <c r="U115" s="7" t="str">
        <f ca="1">IF(AND($A115&lt;&gt;"",$A115&lt;&gt;"TOTAL"),IF(AND([4]PREMIOS_MASTER!$AK113&lt;&gt;"",[4]PREMIOS_MASTER!$AK113&lt;&gt;0),[4]PREMIOS_MASTER!$AK113,""),IF($A115="TOTAL",SUM(INDIRECT("U4:U"&amp;ROW()-1)),""))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IF(AND($A115&lt;&gt;"",$A115&lt;&gt;"TOTAL"),IF(AND([4]PREMIOS_MASTER!$AN113&lt;&gt;"",[4]PREMIOS_MASTER!$AN113&lt;&gt;0),[4]PREMIOS_MASTER!$AN113,""),IF($A115="TOTAL",SUM(INDIRECT("W4:W"&amp;ROW()-1)),""))</f>
        <v/>
      </c>
      <c r="X115" s="7" t="str">
        <f ca="1">IF(AND($A115&lt;&gt;"",$A115&lt;&gt;"TOTAL"),IF(AND([4]PREMIOS_MASTER!$AP113&lt;&gt;"",[4]PREMIOS_MASTER!$AP113&lt;&gt;0),[4]PREMIOS_MASTER!$AP113,""),IF($A115="TOTAL",SUM(INDIRECT("X4:X"&amp;ROW()-1)),""))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IF(AND($A115&lt;&gt;"",$A115&lt;&gt;"TOTAL"),IF(AND([4]PREMIOS_MASTER!$AS113&lt;&gt;"",[4]PREMIOS_MASTER!$AS113&lt;&gt;0),[4]PREMIOS_MASTER!$AS113,""),IF($A115="TOTAL",SUM(INDIRECT("Z4:Z"&amp;ROW()-1)),""))</f>
        <v/>
      </c>
      <c r="AA115" s="7" t="str">
        <f ca="1">IF(AND($A115&lt;&gt;"",$A115&lt;&gt;"TOTAL"),IF(AND([4]PREMIOS_MASTER!$AU113&lt;&gt;"",[4]PREMIOS_MASTER!$AU113&lt;&gt;0),[4]PREMIOS_MASTER!$AU113,""),IF($A115="TOTAL",SUM(INDIRECT("AA4:AA"&amp;ROW()-1)),""))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IF(AND($A115&lt;&gt;"",$A115&lt;&gt;"TOTAL"),IF(AND([4]PREMIOS_MASTER!$AX113&lt;&gt;"",[4]PREMIOS_MASTER!$AX113&lt;&gt;0),[4]PREMIOS_MASTER!$AX113,""),IF($A115="TOTAL",SUM(INDIRECT("AC4:AC"&amp;ROW()-1)),""))</f>
        <v/>
      </c>
      <c r="AD115" s="7" t="str">
        <f ca="1">IF(AND($A115&lt;&gt;"",$A115&lt;&gt;"TOTAL"),IF(AND([4]PREMIOS_MASTER!$AZ113&lt;&gt;"",[4]PREMIOS_MASTER!$AZ113&lt;&gt;0),[4]PREMIOS_MASTER!$AZ113,""),IF($A115="TOTAL",SUM(INDIRECT("AD4:AD"&amp;ROW()-1)),""))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IF(AND($A115&lt;&gt;"",$A115&lt;&gt;"TOTAL"),IF(AND([4]PREMIOS_MASTER!$BC113&lt;&gt;"",[4]PREMIOS_MASTER!$BC113&lt;&gt;0),[4]PREMIOS_MASTER!$BC113,""),IF($A115="TOTAL",SUM(INDIRECT("AF4:AF"&amp;ROW()-1)),""))</f>
        <v/>
      </c>
      <c r="AG115" s="7" t="str">
        <f ca="1">IF(AND($A115&lt;&gt;"",$A115&lt;&gt;"TOTAL"),IF(AND([4]PREMIOS_MASTER!$BE113&lt;&gt;"",[4]PREMIOS_MASTER!$BE113&lt;&gt;0),[4]PREMIOS_MASTER!$BE113,""),IF($A115="TOTAL",SUM(INDIRECT("AG4:AG"&amp;ROW()-1)),""))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IF(AND($A115&lt;&gt;"",$A115&lt;&gt;"TOTAL"),IF(AND([4]PREMIOS_MASTER!$BH113&lt;&gt;"",[4]PREMIOS_MASTER!$BH113&lt;&gt;0),[4]PREMIOS_MASTER!$BH113,""),IF($A115="TOTAL",SUM(INDIRECT("AI4:AI"&amp;ROW()-1)),""))</f>
        <v/>
      </c>
      <c r="AJ115" s="7" t="str">
        <f ca="1">IF(AND($A115&lt;&gt;"",$A115&lt;&gt;"TOTAL"),IF(AND([4]PREMIOS_MASTER!$BJ113&lt;&gt;"",[4]PREMIOS_MASTER!$BJ113&lt;&gt;0),[4]PREMIOS_MASTER!$BJ113,""),IF($A115="TOTAL",SUM(INDIRECT("AJ4:AJ"&amp;ROW()-1)),""))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IF(AND($A115&lt;&gt;"",$A115&lt;&gt;"TOTAL"),IF(AND([4]PREMIOS_MASTER!$BM113&lt;&gt;"",[4]PREMIOS_MASTER!$BM113&lt;&gt;0),[4]PREMIOS_MASTER!$BM113,""),IF($A115="TOTAL",SUM(INDIRECT("AL4:AL"&amp;ROW()-1)),""))</f>
        <v/>
      </c>
      <c r="AM115" s="7" t="str">
        <f ca="1">IF(AND($A115&lt;&gt;"",$A115&lt;&gt;"TOTAL"),IF(AND([4]PREMIOS_MASTER!$BO113&lt;&gt;"",[4]PREMIOS_MASTER!$BO113&lt;&gt;0),[4]PREMIOS_MASTER!$BO113,""),IF($A115="TOTAL",SUM(INDIRECT("AM4:AM"&amp;ROW()-1)),""))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IF(AND($A115&lt;&gt;"",$A115&lt;&gt;"TOTAL"),IF(AND([4]PREMIOS_MASTER!$BR113&lt;&gt;"",[4]PREMIOS_MASTER!$BR113&lt;&gt;0),[4]PREMIOS_MASTER!$BR113,""),IF($A115="TOTAL",SUM(INDIRECT("AO4:AO"&amp;ROW()-1)),""))</f>
        <v/>
      </c>
      <c r="AP115" s="7" t="str">
        <f ca="1">IF(AND($A115&lt;&gt;"",$A115&lt;&gt;"TOTAL"),IF(AND([4]PREMIOS_MASTER!$BT113&lt;&gt;"",[4]PREMIOS_MASTER!$BT113&lt;&gt;0),[4]PREMIOS_MASTER!$BT113,""),IF($A115="TOTAL",SUM(INDIRECT("AP4:AP"&amp;ROW()-1)),""))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IF(AND($A115&lt;&gt;"",$A115&lt;&gt;"TOTAL"),IF(AND([4]PREMIOS_MASTER!$BW113&lt;&gt;"",[4]PREMIOS_MASTER!$BW113&lt;&gt;0),[4]PREMIOS_MASTER!$BW113,""),IF($A115="TOTAL",SUM(INDIRECT("AR4:AR"&amp;ROW()-1)),""))</f>
        <v/>
      </c>
      <c r="AS115" s="7" t="str">
        <f ca="1">IF(AND($A115&lt;&gt;"",$A115&lt;&gt;"TOTAL"),IF(AND([4]PREMIOS_MASTER!$BY113&lt;&gt;"",[4]PREMIOS_MASTER!$BY113&lt;&gt;0),[4]PREMIOS_MASTER!$BY113,""),IF($A115="TOTAL",SUM(INDIRECT("AS4:AS"&amp;ROW()-1)),""))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IF(AND($A115&lt;&gt;"",$A115&lt;&gt;"TOTAL"),IF(AND([4]PREMIOS_MASTER!$CB113&lt;&gt;"",[4]PREMIOS_MASTER!$CB113&lt;&gt;0),[4]PREMIOS_MASTER!$CB113,""),IF($A115="TOTAL",SUM(INDIRECT("AU4:AU"&amp;ROW()-1)),""))</f>
        <v/>
      </c>
      <c r="AV115" s="7" t="str">
        <f ca="1">IF(AND($A115&lt;&gt;"",$A115&lt;&gt;"TOTAL"),IF(AND([4]PREMIOS_MASTER!$CD113&lt;&gt;"",[4]PREMIOS_MASTER!$CD113&lt;&gt;0),[4]PREMIOS_MASTER!$CD113,""),IF($A115="TOTAL",SUM(INDIRECT("AV4:AV"&amp;ROW()-1)),""))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IF(AND($A115&lt;&gt;"",$A115&lt;&gt;"TOTAL"),IF(AND([4]PREMIOS_MASTER!$CG113&lt;&gt;"",[4]PREMIOS_MASTER!$CG113&lt;&gt;0),[4]PREMIOS_MASTER!$CG113,""),IF($A115="TOTAL",SUM(INDIRECT("AX4:AX"&amp;ROW()-1)),""))</f>
        <v/>
      </c>
      <c r="AY115" s="7" t="str">
        <f ca="1">IF(AND($A115&lt;&gt;"",$A115&lt;&gt;"TOTAL"),IF(AND([4]PREMIOS_MASTER!$CI113&lt;&gt;"",[4]PREMIOS_MASTER!$CI113&lt;&gt;0),[4]PREMIOS_MASTER!$CI113,""),IF($A115="TOTAL",SUM(INDIRECT("AY4:AY"&amp;ROW()-1)),""))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IF(AND($A115&lt;&gt;"",$A115&lt;&gt;"TOTAL"),IF(AND([4]PREMIOS_MASTER!$CL113&lt;&gt;"",[4]PREMIOS_MASTER!$CL113&lt;&gt;0),[4]PREMIOS_MASTER!$CL113,""),IF($A115="TOTAL",SUM(INDIRECT("BA4:BA"&amp;ROW()-1)),""))</f>
        <v/>
      </c>
      <c r="BB115" s="7" t="str">
        <f ca="1">IF(AND($A115&lt;&gt;"",$A115&lt;&gt;"TOTAL"),IF(AND([4]PREMIOS_MASTER!$CN113&lt;&gt;"",[4]PREMIOS_MASTER!$CN113&lt;&gt;0),[4]PREMIOS_MASTER!$CN113,""),IF($A115="TOTAL",SUM(INDIRECT("BB4:BB"&amp;ROW()-1)),""))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IF(AND($A115&lt;&gt;"",$A115&lt;&gt;"TOTAL"),IF(AND([4]PREMIOS_MASTER!$CQ113&lt;&gt;"",[4]PREMIOS_MASTER!$CQ113&lt;&gt;0),[4]PREMIOS_MASTER!$CQ113,""),IF($A115="TOTAL",SUM(INDIRECT("BD4:BD"&amp;ROW()-1)),""))</f>
        <v/>
      </c>
      <c r="BE115" s="7" t="str">
        <f ca="1">IF(AND($A115&lt;&gt;"",$A115&lt;&gt;"TOTAL"),IF(AND([4]PREMIOS_MASTER!$CS113&lt;&gt;"",[4]PREMIOS_MASTER!$CS113&lt;&gt;0),[4]PREMIOS_MASTER!$CS113,""),IF($A115="TOTAL",SUM(INDIRECT("BE4:BE"&amp;ROW()-1)),""))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IF([4]PREMIOS_MASTER!$D114&lt;&gt;"",[4]PREMIOS_MASTER!$D114,IF(AND([4]PREMIOS_MASTER!$D114="",[4]PREMIOS_MASTER!$D115="",[4]PREMIOS_MASTER!$D113=""),"","TOTAL"))</f>
        <v/>
      </c>
      <c r="B116" s="7" t="str">
        <f ca="1">IF(AND($A116&lt;&gt;"",$A116&lt;&gt;"TOTAL"),IF(AND([4]PREMIOS_MASTER!$E114&lt;&gt;"",[4]PREMIOS_MASTER!$E114&lt;&gt;0),[4]PREMIOS_MASTER!$E114,""),IF($A116="TOTAL",SUM(INDIRECT("B4:B"&amp;ROW()-1)),""))</f>
        <v/>
      </c>
      <c r="C116" s="7" t="str">
        <f ca="1">IF(AND($A116&lt;&gt;"",$A116&lt;&gt;"TOTAL"),IF(AND([4]PREMIOS_MASTER!$G114&lt;&gt;"",[4]PREMIOS_MASTER!$G114&lt;&gt;0),[4]PREMIOS_MASTER!$G114,""),IF($A116="TOTAL",SUM(INDIRECT("C4:C"&amp;ROW()-1)),""))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IF(AND($A116&lt;&gt;"",$A116&lt;&gt;"TOTAL"),IF(AND([4]PREMIOS_MASTER!$J114&lt;&gt;"",[4]PREMIOS_MASTER!$J114&lt;&gt;0),[4]PREMIOS_MASTER!$J114,""),IF($A116="TOTAL",SUM(INDIRECT("E4:E"&amp;ROW()-1)),""))</f>
        <v/>
      </c>
      <c r="F116" s="7" t="str">
        <f ca="1">IF(AND($A116&lt;&gt;"",$A116&lt;&gt;"TOTAL"),IF(AND([4]PREMIOS_MASTER!$L114&lt;&gt;"",[4]PREMIOS_MASTER!$L114&lt;&gt;0),[4]PREMIOS_MASTER!$L114,""),IF($A116="TOTAL",SUM(INDIRECT("F4:F"&amp;ROW()-1)),""))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IF(AND($A116&lt;&gt;"",$A116&lt;&gt;"TOTAL"),IF(AND([4]PREMIOS_MASTER!$O114&lt;&gt;"",[4]PREMIOS_MASTER!$O114&lt;&gt;0),[4]PREMIOS_MASTER!$O114,""),IF($A116="TOTAL",SUM(INDIRECT("H4:H"&amp;ROW()-1)),""))</f>
        <v/>
      </c>
      <c r="I116" s="7" t="str">
        <f ca="1">IF(AND($A116&lt;&gt;"",$A116&lt;&gt;"TOTAL"),IF(AND([4]PREMIOS_MASTER!$Q114&lt;&gt;"",[4]PREMIOS_MASTER!$Q114&lt;&gt;0),[4]PREMIOS_MASTER!$Q114,""),IF($A116="TOTAL",SUM(INDIRECT("I4:I"&amp;ROW()-1)),""))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IF(AND($A116&lt;&gt;"",$A116&lt;&gt;"TOTAL"),IF(AND([4]PREMIOS_MASTER!$T114&lt;&gt;"",[4]PREMIOS_MASTER!$T114&lt;&gt;0),[4]PREMIOS_MASTER!$T114,""),IF($A116="TOTAL",SUM(INDIRECT("K4:K"&amp;ROW()-1)),""))</f>
        <v/>
      </c>
      <c r="L116" s="7" t="str">
        <f ca="1">IF(AND($A116&lt;&gt;"",$A116&lt;&gt;"TOTAL"),IF(AND([4]PREMIOS_MASTER!$V114&lt;&gt;"",[4]PREMIOS_MASTER!$V114&lt;&gt;0),[4]PREMIOS_MASTER!$V114,""),IF($A116="TOTAL",SUM(INDIRECT("L4:L"&amp;ROW()-1)),""))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IF(AND($A116&lt;&gt;"",$A116&lt;&gt;"TOTAL"),IF(AND([4]PREMIOS_MASTER!$Y114&lt;&gt;"",[4]PREMIOS_MASTER!$Y114&lt;&gt;0),[4]PREMIOS_MASTER!$Y114,""),IF($A116="TOTAL",SUM(INDIRECT("N4:N"&amp;ROW()-1)),""))</f>
        <v/>
      </c>
      <c r="O116" s="7" t="str">
        <f ca="1">IF(AND($A116&lt;&gt;"",$A116&lt;&gt;"TOTAL"),IF(AND([4]PREMIOS_MASTER!$AA114&lt;&gt;"",[4]PREMIOS_MASTER!$AA114&lt;&gt;0),[4]PREMIOS_MASTER!$AA114,""),IF($A116="TOTAL",SUM(INDIRECT("O4:O"&amp;ROW()-1)),""))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IF(AND($A116&lt;&gt;"",$A116&lt;&gt;"TOTAL"),IF(AND([4]PREMIOS_MASTER!$AD114&lt;&gt;"",[4]PREMIOS_MASTER!$AD114&lt;&gt;0),[4]PREMIOS_MASTER!$AD114,""),IF($A116="TOTAL",SUM(INDIRECT("Q4:Q"&amp;ROW()-1)),""))</f>
        <v/>
      </c>
      <c r="R116" s="7" t="str">
        <f ca="1">IF(AND($A116&lt;&gt;"",$A116&lt;&gt;"TOTAL"),IF(AND([4]PREMIOS_MASTER!$AF114&lt;&gt;"",[4]PREMIOS_MASTER!$AF114&lt;&gt;0),[4]PREMIOS_MASTER!$AF114,""),IF($A116="TOTAL",SUM(INDIRECT("R4:R"&amp;ROW()-1)),""))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IF(AND($A116&lt;&gt;"",$A116&lt;&gt;"TOTAL"),IF(AND([4]PREMIOS_MASTER!$AI114&lt;&gt;"",[4]PREMIOS_MASTER!$AI114&lt;&gt;0),[4]PREMIOS_MASTER!$AI114,""),IF($A116="TOTAL",SUM(INDIRECT("T4:T"&amp;ROW()-1)),""))</f>
        <v/>
      </c>
      <c r="U116" s="7" t="str">
        <f ca="1">IF(AND($A116&lt;&gt;"",$A116&lt;&gt;"TOTAL"),IF(AND([4]PREMIOS_MASTER!$AK114&lt;&gt;"",[4]PREMIOS_MASTER!$AK114&lt;&gt;0),[4]PREMIOS_MASTER!$AK114,""),IF($A116="TOTAL",SUM(INDIRECT("U4:U"&amp;ROW()-1)),""))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IF(AND($A116&lt;&gt;"",$A116&lt;&gt;"TOTAL"),IF(AND([4]PREMIOS_MASTER!$AN114&lt;&gt;"",[4]PREMIOS_MASTER!$AN114&lt;&gt;0),[4]PREMIOS_MASTER!$AN114,""),IF($A116="TOTAL",SUM(INDIRECT("W4:W"&amp;ROW()-1)),""))</f>
        <v/>
      </c>
      <c r="X116" s="7" t="str">
        <f ca="1">IF(AND($A116&lt;&gt;"",$A116&lt;&gt;"TOTAL"),IF(AND([4]PREMIOS_MASTER!$AP114&lt;&gt;"",[4]PREMIOS_MASTER!$AP114&lt;&gt;0),[4]PREMIOS_MASTER!$AP114,""),IF($A116="TOTAL",SUM(INDIRECT("X4:X"&amp;ROW()-1)),""))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IF(AND($A116&lt;&gt;"",$A116&lt;&gt;"TOTAL"),IF(AND([4]PREMIOS_MASTER!$AS114&lt;&gt;"",[4]PREMIOS_MASTER!$AS114&lt;&gt;0),[4]PREMIOS_MASTER!$AS114,""),IF($A116="TOTAL",SUM(INDIRECT("Z4:Z"&amp;ROW()-1)),""))</f>
        <v/>
      </c>
      <c r="AA116" s="7" t="str">
        <f ca="1">IF(AND($A116&lt;&gt;"",$A116&lt;&gt;"TOTAL"),IF(AND([4]PREMIOS_MASTER!$AU114&lt;&gt;"",[4]PREMIOS_MASTER!$AU114&lt;&gt;0),[4]PREMIOS_MASTER!$AU114,""),IF($A116="TOTAL",SUM(INDIRECT("AA4:AA"&amp;ROW()-1)),""))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IF(AND($A116&lt;&gt;"",$A116&lt;&gt;"TOTAL"),IF(AND([4]PREMIOS_MASTER!$AX114&lt;&gt;"",[4]PREMIOS_MASTER!$AX114&lt;&gt;0),[4]PREMIOS_MASTER!$AX114,""),IF($A116="TOTAL",SUM(INDIRECT("AC4:AC"&amp;ROW()-1)),""))</f>
        <v/>
      </c>
      <c r="AD116" s="7" t="str">
        <f ca="1">IF(AND($A116&lt;&gt;"",$A116&lt;&gt;"TOTAL"),IF(AND([4]PREMIOS_MASTER!$AZ114&lt;&gt;"",[4]PREMIOS_MASTER!$AZ114&lt;&gt;0),[4]PREMIOS_MASTER!$AZ114,""),IF($A116="TOTAL",SUM(INDIRECT("AD4:AD"&amp;ROW()-1)),""))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IF(AND($A116&lt;&gt;"",$A116&lt;&gt;"TOTAL"),IF(AND([4]PREMIOS_MASTER!$BC114&lt;&gt;"",[4]PREMIOS_MASTER!$BC114&lt;&gt;0),[4]PREMIOS_MASTER!$BC114,""),IF($A116="TOTAL",SUM(INDIRECT("AF4:AF"&amp;ROW()-1)),""))</f>
        <v/>
      </c>
      <c r="AG116" s="7" t="str">
        <f ca="1">IF(AND($A116&lt;&gt;"",$A116&lt;&gt;"TOTAL"),IF(AND([4]PREMIOS_MASTER!$BE114&lt;&gt;"",[4]PREMIOS_MASTER!$BE114&lt;&gt;0),[4]PREMIOS_MASTER!$BE114,""),IF($A116="TOTAL",SUM(INDIRECT("AG4:AG"&amp;ROW()-1)),""))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IF(AND($A116&lt;&gt;"",$A116&lt;&gt;"TOTAL"),IF(AND([4]PREMIOS_MASTER!$BH114&lt;&gt;"",[4]PREMIOS_MASTER!$BH114&lt;&gt;0),[4]PREMIOS_MASTER!$BH114,""),IF($A116="TOTAL",SUM(INDIRECT("AI4:AI"&amp;ROW()-1)),""))</f>
        <v/>
      </c>
      <c r="AJ116" s="7" t="str">
        <f ca="1">IF(AND($A116&lt;&gt;"",$A116&lt;&gt;"TOTAL"),IF(AND([4]PREMIOS_MASTER!$BJ114&lt;&gt;"",[4]PREMIOS_MASTER!$BJ114&lt;&gt;0),[4]PREMIOS_MASTER!$BJ114,""),IF($A116="TOTAL",SUM(INDIRECT("AJ4:AJ"&amp;ROW()-1)),""))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IF(AND($A116&lt;&gt;"",$A116&lt;&gt;"TOTAL"),IF(AND([4]PREMIOS_MASTER!$BM114&lt;&gt;"",[4]PREMIOS_MASTER!$BM114&lt;&gt;0),[4]PREMIOS_MASTER!$BM114,""),IF($A116="TOTAL",SUM(INDIRECT("AL4:AL"&amp;ROW()-1)),""))</f>
        <v/>
      </c>
      <c r="AM116" s="7" t="str">
        <f ca="1">IF(AND($A116&lt;&gt;"",$A116&lt;&gt;"TOTAL"),IF(AND([4]PREMIOS_MASTER!$BO114&lt;&gt;"",[4]PREMIOS_MASTER!$BO114&lt;&gt;0),[4]PREMIOS_MASTER!$BO114,""),IF($A116="TOTAL",SUM(INDIRECT("AM4:AM"&amp;ROW()-1)),""))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IF(AND($A116&lt;&gt;"",$A116&lt;&gt;"TOTAL"),IF(AND([4]PREMIOS_MASTER!$BR114&lt;&gt;"",[4]PREMIOS_MASTER!$BR114&lt;&gt;0),[4]PREMIOS_MASTER!$BR114,""),IF($A116="TOTAL",SUM(INDIRECT("AO4:AO"&amp;ROW()-1)),""))</f>
        <v/>
      </c>
      <c r="AP116" s="7" t="str">
        <f ca="1">IF(AND($A116&lt;&gt;"",$A116&lt;&gt;"TOTAL"),IF(AND([4]PREMIOS_MASTER!$BT114&lt;&gt;"",[4]PREMIOS_MASTER!$BT114&lt;&gt;0),[4]PREMIOS_MASTER!$BT114,""),IF($A116="TOTAL",SUM(INDIRECT("AP4:AP"&amp;ROW()-1)),""))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IF(AND($A116&lt;&gt;"",$A116&lt;&gt;"TOTAL"),IF(AND([4]PREMIOS_MASTER!$BW114&lt;&gt;"",[4]PREMIOS_MASTER!$BW114&lt;&gt;0),[4]PREMIOS_MASTER!$BW114,""),IF($A116="TOTAL",SUM(INDIRECT("AR4:AR"&amp;ROW()-1)),""))</f>
        <v/>
      </c>
      <c r="AS116" s="7" t="str">
        <f ca="1">IF(AND($A116&lt;&gt;"",$A116&lt;&gt;"TOTAL"),IF(AND([4]PREMIOS_MASTER!$BY114&lt;&gt;"",[4]PREMIOS_MASTER!$BY114&lt;&gt;0),[4]PREMIOS_MASTER!$BY114,""),IF($A116="TOTAL",SUM(INDIRECT("AS4:AS"&amp;ROW()-1)),""))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IF(AND($A116&lt;&gt;"",$A116&lt;&gt;"TOTAL"),IF(AND([4]PREMIOS_MASTER!$CB114&lt;&gt;"",[4]PREMIOS_MASTER!$CB114&lt;&gt;0),[4]PREMIOS_MASTER!$CB114,""),IF($A116="TOTAL",SUM(INDIRECT("AU4:AU"&amp;ROW()-1)),""))</f>
        <v/>
      </c>
      <c r="AV116" s="7" t="str">
        <f ca="1">IF(AND($A116&lt;&gt;"",$A116&lt;&gt;"TOTAL"),IF(AND([4]PREMIOS_MASTER!$CD114&lt;&gt;"",[4]PREMIOS_MASTER!$CD114&lt;&gt;0),[4]PREMIOS_MASTER!$CD114,""),IF($A116="TOTAL",SUM(INDIRECT("AV4:AV"&amp;ROW()-1)),""))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IF(AND($A116&lt;&gt;"",$A116&lt;&gt;"TOTAL"),IF(AND([4]PREMIOS_MASTER!$CG114&lt;&gt;"",[4]PREMIOS_MASTER!$CG114&lt;&gt;0),[4]PREMIOS_MASTER!$CG114,""),IF($A116="TOTAL",SUM(INDIRECT("AX4:AX"&amp;ROW()-1)),""))</f>
        <v/>
      </c>
      <c r="AY116" s="7" t="str">
        <f ca="1">IF(AND($A116&lt;&gt;"",$A116&lt;&gt;"TOTAL"),IF(AND([4]PREMIOS_MASTER!$CI114&lt;&gt;"",[4]PREMIOS_MASTER!$CI114&lt;&gt;0),[4]PREMIOS_MASTER!$CI114,""),IF($A116="TOTAL",SUM(INDIRECT("AY4:AY"&amp;ROW()-1)),""))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IF(AND($A116&lt;&gt;"",$A116&lt;&gt;"TOTAL"),IF(AND([4]PREMIOS_MASTER!$CL114&lt;&gt;"",[4]PREMIOS_MASTER!$CL114&lt;&gt;0),[4]PREMIOS_MASTER!$CL114,""),IF($A116="TOTAL",SUM(INDIRECT("BA4:BA"&amp;ROW()-1)),""))</f>
        <v/>
      </c>
      <c r="BB116" s="7" t="str">
        <f ca="1">IF(AND($A116&lt;&gt;"",$A116&lt;&gt;"TOTAL"),IF(AND([4]PREMIOS_MASTER!$CN114&lt;&gt;"",[4]PREMIOS_MASTER!$CN114&lt;&gt;0),[4]PREMIOS_MASTER!$CN114,""),IF($A116="TOTAL",SUM(INDIRECT("BB4:BB"&amp;ROW()-1)),""))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IF(AND($A116&lt;&gt;"",$A116&lt;&gt;"TOTAL"),IF(AND([4]PREMIOS_MASTER!$CQ114&lt;&gt;"",[4]PREMIOS_MASTER!$CQ114&lt;&gt;0),[4]PREMIOS_MASTER!$CQ114,""),IF($A116="TOTAL",SUM(INDIRECT("BD4:BD"&amp;ROW()-1)),""))</f>
        <v/>
      </c>
      <c r="BE116" s="7" t="str">
        <f ca="1">IF(AND($A116&lt;&gt;"",$A116&lt;&gt;"TOTAL"),IF(AND([4]PREMIOS_MASTER!$CS114&lt;&gt;"",[4]PREMIOS_MASTER!$CS114&lt;&gt;0),[4]PREMIOS_MASTER!$CS114,""),IF($A116="TOTAL",SUM(INDIRECT("BE4:BE"&amp;ROW()-1)),""))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IF([4]PREMIOS_MASTER!$D115&lt;&gt;"",[4]PREMIOS_MASTER!$D115,IF(AND([4]PREMIOS_MASTER!$D115="",[4]PREMIOS_MASTER!$D116="",[4]PREMIOS_MASTER!$D114=""),"","TOTAL"))</f>
        <v/>
      </c>
      <c r="B117" s="7" t="str">
        <f ca="1">IF(AND($A117&lt;&gt;"",$A117&lt;&gt;"TOTAL"),IF(AND([4]PREMIOS_MASTER!$E115&lt;&gt;"",[4]PREMIOS_MASTER!$E115&lt;&gt;0),[4]PREMIOS_MASTER!$E115,""),IF($A117="TOTAL",SUM(INDIRECT("B4:B"&amp;ROW()-1)),""))</f>
        <v/>
      </c>
      <c r="C117" s="7" t="str">
        <f ca="1">IF(AND($A117&lt;&gt;"",$A117&lt;&gt;"TOTAL"),IF(AND([4]PREMIOS_MASTER!$G115&lt;&gt;"",[4]PREMIOS_MASTER!$G115&lt;&gt;0),[4]PREMIOS_MASTER!$G115,""),IF($A117="TOTAL",SUM(INDIRECT("C4:C"&amp;ROW()-1)),""))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IF(AND($A117&lt;&gt;"",$A117&lt;&gt;"TOTAL"),IF(AND([4]PREMIOS_MASTER!$J115&lt;&gt;"",[4]PREMIOS_MASTER!$J115&lt;&gt;0),[4]PREMIOS_MASTER!$J115,""),IF($A117="TOTAL",SUM(INDIRECT("E4:E"&amp;ROW()-1)),""))</f>
        <v/>
      </c>
      <c r="F117" s="7" t="str">
        <f ca="1">IF(AND($A117&lt;&gt;"",$A117&lt;&gt;"TOTAL"),IF(AND([4]PREMIOS_MASTER!$L115&lt;&gt;"",[4]PREMIOS_MASTER!$L115&lt;&gt;0),[4]PREMIOS_MASTER!$L115,""),IF($A117="TOTAL",SUM(INDIRECT("F4:F"&amp;ROW()-1)),""))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IF(AND($A117&lt;&gt;"",$A117&lt;&gt;"TOTAL"),IF(AND([4]PREMIOS_MASTER!$O115&lt;&gt;"",[4]PREMIOS_MASTER!$O115&lt;&gt;0),[4]PREMIOS_MASTER!$O115,""),IF($A117="TOTAL",SUM(INDIRECT("H4:H"&amp;ROW()-1)),""))</f>
        <v/>
      </c>
      <c r="I117" s="7" t="str">
        <f ca="1">IF(AND($A117&lt;&gt;"",$A117&lt;&gt;"TOTAL"),IF(AND([4]PREMIOS_MASTER!$Q115&lt;&gt;"",[4]PREMIOS_MASTER!$Q115&lt;&gt;0),[4]PREMIOS_MASTER!$Q115,""),IF($A117="TOTAL",SUM(INDIRECT("I4:I"&amp;ROW()-1)),""))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IF(AND($A117&lt;&gt;"",$A117&lt;&gt;"TOTAL"),IF(AND([4]PREMIOS_MASTER!$T115&lt;&gt;"",[4]PREMIOS_MASTER!$T115&lt;&gt;0),[4]PREMIOS_MASTER!$T115,""),IF($A117="TOTAL",SUM(INDIRECT("K4:K"&amp;ROW()-1)),""))</f>
        <v/>
      </c>
      <c r="L117" s="7" t="str">
        <f ca="1">IF(AND($A117&lt;&gt;"",$A117&lt;&gt;"TOTAL"),IF(AND([4]PREMIOS_MASTER!$V115&lt;&gt;"",[4]PREMIOS_MASTER!$V115&lt;&gt;0),[4]PREMIOS_MASTER!$V115,""),IF($A117="TOTAL",SUM(INDIRECT("L4:L"&amp;ROW()-1)),""))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IF(AND($A117&lt;&gt;"",$A117&lt;&gt;"TOTAL"),IF(AND([4]PREMIOS_MASTER!$Y115&lt;&gt;"",[4]PREMIOS_MASTER!$Y115&lt;&gt;0),[4]PREMIOS_MASTER!$Y115,""),IF($A117="TOTAL",SUM(INDIRECT("N4:N"&amp;ROW()-1)),""))</f>
        <v/>
      </c>
      <c r="O117" s="7" t="str">
        <f ca="1">IF(AND($A117&lt;&gt;"",$A117&lt;&gt;"TOTAL"),IF(AND([4]PREMIOS_MASTER!$AA115&lt;&gt;"",[4]PREMIOS_MASTER!$AA115&lt;&gt;0),[4]PREMIOS_MASTER!$AA115,""),IF($A117="TOTAL",SUM(INDIRECT("O4:O"&amp;ROW()-1)),""))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IF(AND($A117&lt;&gt;"",$A117&lt;&gt;"TOTAL"),IF(AND([4]PREMIOS_MASTER!$AD115&lt;&gt;"",[4]PREMIOS_MASTER!$AD115&lt;&gt;0),[4]PREMIOS_MASTER!$AD115,""),IF($A117="TOTAL",SUM(INDIRECT("Q4:Q"&amp;ROW()-1)),""))</f>
        <v/>
      </c>
      <c r="R117" s="7" t="str">
        <f ca="1">IF(AND($A117&lt;&gt;"",$A117&lt;&gt;"TOTAL"),IF(AND([4]PREMIOS_MASTER!$AF115&lt;&gt;"",[4]PREMIOS_MASTER!$AF115&lt;&gt;0),[4]PREMIOS_MASTER!$AF115,""),IF($A117="TOTAL",SUM(INDIRECT("R4:R"&amp;ROW()-1)),""))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IF(AND($A117&lt;&gt;"",$A117&lt;&gt;"TOTAL"),IF(AND([4]PREMIOS_MASTER!$AI115&lt;&gt;"",[4]PREMIOS_MASTER!$AI115&lt;&gt;0),[4]PREMIOS_MASTER!$AI115,""),IF($A117="TOTAL",SUM(INDIRECT("T4:T"&amp;ROW()-1)),""))</f>
        <v/>
      </c>
      <c r="U117" s="7" t="str">
        <f ca="1">IF(AND($A117&lt;&gt;"",$A117&lt;&gt;"TOTAL"),IF(AND([4]PREMIOS_MASTER!$AK115&lt;&gt;"",[4]PREMIOS_MASTER!$AK115&lt;&gt;0),[4]PREMIOS_MASTER!$AK115,""),IF($A117="TOTAL",SUM(INDIRECT("U4:U"&amp;ROW()-1)),""))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IF(AND($A117&lt;&gt;"",$A117&lt;&gt;"TOTAL"),IF(AND([4]PREMIOS_MASTER!$AN115&lt;&gt;"",[4]PREMIOS_MASTER!$AN115&lt;&gt;0),[4]PREMIOS_MASTER!$AN115,""),IF($A117="TOTAL",SUM(INDIRECT("W4:W"&amp;ROW()-1)),""))</f>
        <v/>
      </c>
      <c r="X117" s="7" t="str">
        <f ca="1">IF(AND($A117&lt;&gt;"",$A117&lt;&gt;"TOTAL"),IF(AND([4]PREMIOS_MASTER!$AP115&lt;&gt;"",[4]PREMIOS_MASTER!$AP115&lt;&gt;0),[4]PREMIOS_MASTER!$AP115,""),IF($A117="TOTAL",SUM(INDIRECT("X4:X"&amp;ROW()-1)),""))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IF(AND($A117&lt;&gt;"",$A117&lt;&gt;"TOTAL"),IF(AND([4]PREMIOS_MASTER!$AS115&lt;&gt;"",[4]PREMIOS_MASTER!$AS115&lt;&gt;0),[4]PREMIOS_MASTER!$AS115,""),IF($A117="TOTAL",SUM(INDIRECT("Z4:Z"&amp;ROW()-1)),""))</f>
        <v/>
      </c>
      <c r="AA117" s="7" t="str">
        <f ca="1">IF(AND($A117&lt;&gt;"",$A117&lt;&gt;"TOTAL"),IF(AND([4]PREMIOS_MASTER!$AU115&lt;&gt;"",[4]PREMIOS_MASTER!$AU115&lt;&gt;0),[4]PREMIOS_MASTER!$AU115,""),IF($A117="TOTAL",SUM(INDIRECT("AA4:AA"&amp;ROW()-1)),""))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IF(AND($A117&lt;&gt;"",$A117&lt;&gt;"TOTAL"),IF(AND([4]PREMIOS_MASTER!$AX115&lt;&gt;"",[4]PREMIOS_MASTER!$AX115&lt;&gt;0),[4]PREMIOS_MASTER!$AX115,""),IF($A117="TOTAL",SUM(INDIRECT("AC4:AC"&amp;ROW()-1)),""))</f>
        <v/>
      </c>
      <c r="AD117" s="7" t="str">
        <f ca="1">IF(AND($A117&lt;&gt;"",$A117&lt;&gt;"TOTAL"),IF(AND([4]PREMIOS_MASTER!$AZ115&lt;&gt;"",[4]PREMIOS_MASTER!$AZ115&lt;&gt;0),[4]PREMIOS_MASTER!$AZ115,""),IF($A117="TOTAL",SUM(INDIRECT("AD4:AD"&amp;ROW()-1)),""))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IF(AND($A117&lt;&gt;"",$A117&lt;&gt;"TOTAL"),IF(AND([4]PREMIOS_MASTER!$BC115&lt;&gt;"",[4]PREMIOS_MASTER!$BC115&lt;&gt;0),[4]PREMIOS_MASTER!$BC115,""),IF($A117="TOTAL",SUM(INDIRECT("AF4:AF"&amp;ROW()-1)),""))</f>
        <v/>
      </c>
      <c r="AG117" s="7" t="str">
        <f ca="1">IF(AND($A117&lt;&gt;"",$A117&lt;&gt;"TOTAL"),IF(AND([4]PREMIOS_MASTER!$BE115&lt;&gt;"",[4]PREMIOS_MASTER!$BE115&lt;&gt;0),[4]PREMIOS_MASTER!$BE115,""),IF($A117="TOTAL",SUM(INDIRECT("AG4:AG"&amp;ROW()-1)),""))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IF(AND($A117&lt;&gt;"",$A117&lt;&gt;"TOTAL"),IF(AND([4]PREMIOS_MASTER!$BH115&lt;&gt;"",[4]PREMIOS_MASTER!$BH115&lt;&gt;0),[4]PREMIOS_MASTER!$BH115,""),IF($A117="TOTAL",SUM(INDIRECT("AI4:AI"&amp;ROW()-1)),""))</f>
        <v/>
      </c>
      <c r="AJ117" s="7" t="str">
        <f ca="1">IF(AND($A117&lt;&gt;"",$A117&lt;&gt;"TOTAL"),IF(AND([4]PREMIOS_MASTER!$BJ115&lt;&gt;"",[4]PREMIOS_MASTER!$BJ115&lt;&gt;0),[4]PREMIOS_MASTER!$BJ115,""),IF($A117="TOTAL",SUM(INDIRECT("AJ4:AJ"&amp;ROW()-1)),""))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IF(AND($A117&lt;&gt;"",$A117&lt;&gt;"TOTAL"),IF(AND([4]PREMIOS_MASTER!$BM115&lt;&gt;"",[4]PREMIOS_MASTER!$BM115&lt;&gt;0),[4]PREMIOS_MASTER!$BM115,""),IF($A117="TOTAL",SUM(INDIRECT("AL4:AL"&amp;ROW()-1)),""))</f>
        <v/>
      </c>
      <c r="AM117" s="7" t="str">
        <f ca="1">IF(AND($A117&lt;&gt;"",$A117&lt;&gt;"TOTAL"),IF(AND([4]PREMIOS_MASTER!$BO115&lt;&gt;"",[4]PREMIOS_MASTER!$BO115&lt;&gt;0),[4]PREMIOS_MASTER!$BO115,""),IF($A117="TOTAL",SUM(INDIRECT("AM4:AM"&amp;ROW()-1)),""))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IF(AND($A117&lt;&gt;"",$A117&lt;&gt;"TOTAL"),IF(AND([4]PREMIOS_MASTER!$BR115&lt;&gt;"",[4]PREMIOS_MASTER!$BR115&lt;&gt;0),[4]PREMIOS_MASTER!$BR115,""),IF($A117="TOTAL",SUM(INDIRECT("AO4:AO"&amp;ROW()-1)),""))</f>
        <v/>
      </c>
      <c r="AP117" s="7" t="str">
        <f ca="1">IF(AND($A117&lt;&gt;"",$A117&lt;&gt;"TOTAL"),IF(AND([4]PREMIOS_MASTER!$BT115&lt;&gt;"",[4]PREMIOS_MASTER!$BT115&lt;&gt;0),[4]PREMIOS_MASTER!$BT115,""),IF($A117="TOTAL",SUM(INDIRECT("AP4:AP"&amp;ROW()-1)),""))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IF(AND($A117&lt;&gt;"",$A117&lt;&gt;"TOTAL"),IF(AND([4]PREMIOS_MASTER!$BW115&lt;&gt;"",[4]PREMIOS_MASTER!$BW115&lt;&gt;0),[4]PREMIOS_MASTER!$BW115,""),IF($A117="TOTAL",SUM(INDIRECT("AR4:AR"&amp;ROW()-1)),""))</f>
        <v/>
      </c>
      <c r="AS117" s="7" t="str">
        <f ca="1">IF(AND($A117&lt;&gt;"",$A117&lt;&gt;"TOTAL"),IF(AND([4]PREMIOS_MASTER!$BY115&lt;&gt;"",[4]PREMIOS_MASTER!$BY115&lt;&gt;0),[4]PREMIOS_MASTER!$BY115,""),IF($A117="TOTAL",SUM(INDIRECT("AS4:AS"&amp;ROW()-1)),""))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IF(AND($A117&lt;&gt;"",$A117&lt;&gt;"TOTAL"),IF(AND([4]PREMIOS_MASTER!$CB115&lt;&gt;"",[4]PREMIOS_MASTER!$CB115&lt;&gt;0),[4]PREMIOS_MASTER!$CB115,""),IF($A117="TOTAL",SUM(INDIRECT("AU4:AU"&amp;ROW()-1)),""))</f>
        <v/>
      </c>
      <c r="AV117" s="7" t="str">
        <f ca="1">IF(AND($A117&lt;&gt;"",$A117&lt;&gt;"TOTAL"),IF(AND([4]PREMIOS_MASTER!$CD115&lt;&gt;"",[4]PREMIOS_MASTER!$CD115&lt;&gt;0),[4]PREMIOS_MASTER!$CD115,""),IF($A117="TOTAL",SUM(INDIRECT("AV4:AV"&amp;ROW()-1)),""))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IF(AND($A117&lt;&gt;"",$A117&lt;&gt;"TOTAL"),IF(AND([4]PREMIOS_MASTER!$CG115&lt;&gt;"",[4]PREMIOS_MASTER!$CG115&lt;&gt;0),[4]PREMIOS_MASTER!$CG115,""),IF($A117="TOTAL",SUM(INDIRECT("AX4:AX"&amp;ROW()-1)),""))</f>
        <v/>
      </c>
      <c r="AY117" s="7" t="str">
        <f ca="1">IF(AND($A117&lt;&gt;"",$A117&lt;&gt;"TOTAL"),IF(AND([4]PREMIOS_MASTER!$CI115&lt;&gt;"",[4]PREMIOS_MASTER!$CI115&lt;&gt;0),[4]PREMIOS_MASTER!$CI115,""),IF($A117="TOTAL",SUM(INDIRECT("AY4:AY"&amp;ROW()-1)),""))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IF(AND($A117&lt;&gt;"",$A117&lt;&gt;"TOTAL"),IF(AND([4]PREMIOS_MASTER!$CL115&lt;&gt;"",[4]PREMIOS_MASTER!$CL115&lt;&gt;0),[4]PREMIOS_MASTER!$CL115,""),IF($A117="TOTAL",SUM(INDIRECT("BA4:BA"&amp;ROW()-1)),""))</f>
        <v/>
      </c>
      <c r="BB117" s="7" t="str">
        <f ca="1">IF(AND($A117&lt;&gt;"",$A117&lt;&gt;"TOTAL"),IF(AND([4]PREMIOS_MASTER!$CN115&lt;&gt;"",[4]PREMIOS_MASTER!$CN115&lt;&gt;0),[4]PREMIOS_MASTER!$CN115,""),IF($A117="TOTAL",SUM(INDIRECT("BB4:BB"&amp;ROW()-1)),""))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IF(AND($A117&lt;&gt;"",$A117&lt;&gt;"TOTAL"),IF(AND([4]PREMIOS_MASTER!$CQ115&lt;&gt;"",[4]PREMIOS_MASTER!$CQ115&lt;&gt;0),[4]PREMIOS_MASTER!$CQ115,""),IF($A117="TOTAL",SUM(INDIRECT("BD4:BD"&amp;ROW()-1)),""))</f>
        <v/>
      </c>
      <c r="BE117" s="7" t="str">
        <f ca="1">IF(AND($A117&lt;&gt;"",$A117&lt;&gt;"TOTAL"),IF(AND([4]PREMIOS_MASTER!$CS115&lt;&gt;"",[4]PREMIOS_MASTER!$CS115&lt;&gt;0),[4]PREMIOS_MASTER!$CS115,""),IF($A117="TOTAL",SUM(INDIRECT("BE4:BE"&amp;ROW()-1)),""))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IF([4]PREMIOS_MASTER!$D116&lt;&gt;"",[4]PREMIOS_MASTER!$D116,IF(AND([4]PREMIOS_MASTER!$D116="",[4]PREMIOS_MASTER!$D117="",[4]PREMIOS_MASTER!$D115=""),"","TOTAL"))</f>
        <v/>
      </c>
      <c r="B118" s="7" t="str">
        <f ca="1">IF(AND($A118&lt;&gt;"",$A118&lt;&gt;"TOTAL"),IF(AND([4]PREMIOS_MASTER!$E116&lt;&gt;"",[4]PREMIOS_MASTER!$E116&lt;&gt;0),[4]PREMIOS_MASTER!$E116,""),IF($A118="TOTAL",SUM(INDIRECT("B4:B"&amp;ROW()-1)),""))</f>
        <v/>
      </c>
      <c r="C118" s="7" t="str">
        <f ca="1">IF(AND($A118&lt;&gt;"",$A118&lt;&gt;"TOTAL"),IF(AND([4]PREMIOS_MASTER!$G116&lt;&gt;"",[4]PREMIOS_MASTER!$G116&lt;&gt;0),[4]PREMIOS_MASTER!$G116,""),IF($A118="TOTAL",SUM(INDIRECT("C4:C"&amp;ROW()-1)),""))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IF(AND($A118&lt;&gt;"",$A118&lt;&gt;"TOTAL"),IF(AND([4]PREMIOS_MASTER!$J116&lt;&gt;"",[4]PREMIOS_MASTER!$J116&lt;&gt;0),[4]PREMIOS_MASTER!$J116,""),IF($A118="TOTAL",SUM(INDIRECT("E4:E"&amp;ROW()-1)),""))</f>
        <v/>
      </c>
      <c r="F118" s="7" t="str">
        <f ca="1">IF(AND($A118&lt;&gt;"",$A118&lt;&gt;"TOTAL"),IF(AND([4]PREMIOS_MASTER!$L116&lt;&gt;"",[4]PREMIOS_MASTER!$L116&lt;&gt;0),[4]PREMIOS_MASTER!$L116,""),IF($A118="TOTAL",SUM(INDIRECT("F4:F"&amp;ROW()-1)),""))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IF(AND($A118&lt;&gt;"",$A118&lt;&gt;"TOTAL"),IF(AND([4]PREMIOS_MASTER!$O116&lt;&gt;"",[4]PREMIOS_MASTER!$O116&lt;&gt;0),[4]PREMIOS_MASTER!$O116,""),IF($A118="TOTAL",SUM(INDIRECT("H4:H"&amp;ROW()-1)),""))</f>
        <v/>
      </c>
      <c r="I118" s="7" t="str">
        <f ca="1">IF(AND($A118&lt;&gt;"",$A118&lt;&gt;"TOTAL"),IF(AND([4]PREMIOS_MASTER!$Q116&lt;&gt;"",[4]PREMIOS_MASTER!$Q116&lt;&gt;0),[4]PREMIOS_MASTER!$Q116,""),IF($A118="TOTAL",SUM(INDIRECT("I4:I"&amp;ROW()-1)),""))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IF(AND($A118&lt;&gt;"",$A118&lt;&gt;"TOTAL"),IF(AND([4]PREMIOS_MASTER!$T116&lt;&gt;"",[4]PREMIOS_MASTER!$T116&lt;&gt;0),[4]PREMIOS_MASTER!$T116,""),IF($A118="TOTAL",SUM(INDIRECT("K4:K"&amp;ROW()-1)),""))</f>
        <v/>
      </c>
      <c r="L118" s="7" t="str">
        <f ca="1">IF(AND($A118&lt;&gt;"",$A118&lt;&gt;"TOTAL"),IF(AND([4]PREMIOS_MASTER!$V116&lt;&gt;"",[4]PREMIOS_MASTER!$V116&lt;&gt;0),[4]PREMIOS_MASTER!$V116,""),IF($A118="TOTAL",SUM(INDIRECT("L4:L"&amp;ROW()-1)),""))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IF(AND($A118&lt;&gt;"",$A118&lt;&gt;"TOTAL"),IF(AND([4]PREMIOS_MASTER!$Y116&lt;&gt;"",[4]PREMIOS_MASTER!$Y116&lt;&gt;0),[4]PREMIOS_MASTER!$Y116,""),IF($A118="TOTAL",SUM(INDIRECT("N4:N"&amp;ROW()-1)),""))</f>
        <v/>
      </c>
      <c r="O118" s="7" t="str">
        <f ca="1">IF(AND($A118&lt;&gt;"",$A118&lt;&gt;"TOTAL"),IF(AND([4]PREMIOS_MASTER!$AA116&lt;&gt;"",[4]PREMIOS_MASTER!$AA116&lt;&gt;0),[4]PREMIOS_MASTER!$AA116,""),IF($A118="TOTAL",SUM(INDIRECT("O4:O"&amp;ROW()-1)),""))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IF(AND($A118&lt;&gt;"",$A118&lt;&gt;"TOTAL"),IF(AND([4]PREMIOS_MASTER!$AD116&lt;&gt;"",[4]PREMIOS_MASTER!$AD116&lt;&gt;0),[4]PREMIOS_MASTER!$AD116,""),IF($A118="TOTAL",SUM(INDIRECT("Q4:Q"&amp;ROW()-1)),""))</f>
        <v/>
      </c>
      <c r="R118" s="7" t="str">
        <f ca="1">IF(AND($A118&lt;&gt;"",$A118&lt;&gt;"TOTAL"),IF(AND([4]PREMIOS_MASTER!$AF116&lt;&gt;"",[4]PREMIOS_MASTER!$AF116&lt;&gt;0),[4]PREMIOS_MASTER!$AF116,""),IF($A118="TOTAL",SUM(INDIRECT("R4:R"&amp;ROW()-1)),""))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IF(AND($A118&lt;&gt;"",$A118&lt;&gt;"TOTAL"),IF(AND([4]PREMIOS_MASTER!$AI116&lt;&gt;"",[4]PREMIOS_MASTER!$AI116&lt;&gt;0),[4]PREMIOS_MASTER!$AI116,""),IF($A118="TOTAL",SUM(INDIRECT("T4:T"&amp;ROW()-1)),""))</f>
        <v/>
      </c>
      <c r="U118" s="7" t="str">
        <f ca="1">IF(AND($A118&lt;&gt;"",$A118&lt;&gt;"TOTAL"),IF(AND([4]PREMIOS_MASTER!$AK116&lt;&gt;"",[4]PREMIOS_MASTER!$AK116&lt;&gt;0),[4]PREMIOS_MASTER!$AK116,""),IF($A118="TOTAL",SUM(INDIRECT("U4:U"&amp;ROW()-1)),""))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IF(AND($A118&lt;&gt;"",$A118&lt;&gt;"TOTAL"),IF(AND([4]PREMIOS_MASTER!$AN116&lt;&gt;"",[4]PREMIOS_MASTER!$AN116&lt;&gt;0),[4]PREMIOS_MASTER!$AN116,""),IF($A118="TOTAL",SUM(INDIRECT("W4:W"&amp;ROW()-1)),""))</f>
        <v/>
      </c>
      <c r="X118" s="7" t="str">
        <f ca="1">IF(AND($A118&lt;&gt;"",$A118&lt;&gt;"TOTAL"),IF(AND([4]PREMIOS_MASTER!$AP116&lt;&gt;"",[4]PREMIOS_MASTER!$AP116&lt;&gt;0),[4]PREMIOS_MASTER!$AP116,""),IF($A118="TOTAL",SUM(INDIRECT("X4:X"&amp;ROW()-1)),""))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IF(AND($A118&lt;&gt;"",$A118&lt;&gt;"TOTAL"),IF(AND([4]PREMIOS_MASTER!$AS116&lt;&gt;"",[4]PREMIOS_MASTER!$AS116&lt;&gt;0),[4]PREMIOS_MASTER!$AS116,""),IF($A118="TOTAL",SUM(INDIRECT("Z4:Z"&amp;ROW()-1)),""))</f>
        <v/>
      </c>
      <c r="AA118" s="7" t="str">
        <f ca="1">IF(AND($A118&lt;&gt;"",$A118&lt;&gt;"TOTAL"),IF(AND([4]PREMIOS_MASTER!$AU116&lt;&gt;"",[4]PREMIOS_MASTER!$AU116&lt;&gt;0),[4]PREMIOS_MASTER!$AU116,""),IF($A118="TOTAL",SUM(INDIRECT("AA4:AA"&amp;ROW()-1)),""))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IF(AND($A118&lt;&gt;"",$A118&lt;&gt;"TOTAL"),IF(AND([4]PREMIOS_MASTER!$AX116&lt;&gt;"",[4]PREMIOS_MASTER!$AX116&lt;&gt;0),[4]PREMIOS_MASTER!$AX116,""),IF($A118="TOTAL",SUM(INDIRECT("AC4:AC"&amp;ROW()-1)),""))</f>
        <v/>
      </c>
      <c r="AD118" s="7" t="str">
        <f ca="1">IF(AND($A118&lt;&gt;"",$A118&lt;&gt;"TOTAL"),IF(AND([4]PREMIOS_MASTER!$AZ116&lt;&gt;"",[4]PREMIOS_MASTER!$AZ116&lt;&gt;0),[4]PREMIOS_MASTER!$AZ116,""),IF($A118="TOTAL",SUM(INDIRECT("AD4:AD"&amp;ROW()-1)),""))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IF(AND($A118&lt;&gt;"",$A118&lt;&gt;"TOTAL"),IF(AND([4]PREMIOS_MASTER!$BC116&lt;&gt;"",[4]PREMIOS_MASTER!$BC116&lt;&gt;0),[4]PREMIOS_MASTER!$BC116,""),IF($A118="TOTAL",SUM(INDIRECT("AF4:AF"&amp;ROW()-1)),""))</f>
        <v/>
      </c>
      <c r="AG118" s="7" t="str">
        <f ca="1">IF(AND($A118&lt;&gt;"",$A118&lt;&gt;"TOTAL"),IF(AND([4]PREMIOS_MASTER!$BE116&lt;&gt;"",[4]PREMIOS_MASTER!$BE116&lt;&gt;0),[4]PREMIOS_MASTER!$BE116,""),IF($A118="TOTAL",SUM(INDIRECT("AG4:AG"&amp;ROW()-1)),""))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IF(AND($A118&lt;&gt;"",$A118&lt;&gt;"TOTAL"),IF(AND([4]PREMIOS_MASTER!$BH116&lt;&gt;"",[4]PREMIOS_MASTER!$BH116&lt;&gt;0),[4]PREMIOS_MASTER!$BH116,""),IF($A118="TOTAL",SUM(INDIRECT("AI4:AI"&amp;ROW()-1)),""))</f>
        <v/>
      </c>
      <c r="AJ118" s="7" t="str">
        <f ca="1">IF(AND($A118&lt;&gt;"",$A118&lt;&gt;"TOTAL"),IF(AND([4]PREMIOS_MASTER!$BJ116&lt;&gt;"",[4]PREMIOS_MASTER!$BJ116&lt;&gt;0),[4]PREMIOS_MASTER!$BJ116,""),IF($A118="TOTAL",SUM(INDIRECT("AJ4:AJ"&amp;ROW()-1)),""))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IF(AND($A118&lt;&gt;"",$A118&lt;&gt;"TOTAL"),IF(AND([4]PREMIOS_MASTER!$BM116&lt;&gt;"",[4]PREMIOS_MASTER!$BM116&lt;&gt;0),[4]PREMIOS_MASTER!$BM116,""),IF($A118="TOTAL",SUM(INDIRECT("AL4:AL"&amp;ROW()-1)),""))</f>
        <v/>
      </c>
      <c r="AM118" s="7" t="str">
        <f ca="1">IF(AND($A118&lt;&gt;"",$A118&lt;&gt;"TOTAL"),IF(AND([4]PREMIOS_MASTER!$BO116&lt;&gt;"",[4]PREMIOS_MASTER!$BO116&lt;&gt;0),[4]PREMIOS_MASTER!$BO116,""),IF($A118="TOTAL",SUM(INDIRECT("AM4:AM"&amp;ROW()-1)),""))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IF(AND($A118&lt;&gt;"",$A118&lt;&gt;"TOTAL"),IF(AND([4]PREMIOS_MASTER!$BR116&lt;&gt;"",[4]PREMIOS_MASTER!$BR116&lt;&gt;0),[4]PREMIOS_MASTER!$BR116,""),IF($A118="TOTAL",SUM(INDIRECT("AO4:AO"&amp;ROW()-1)),""))</f>
        <v/>
      </c>
      <c r="AP118" s="7" t="str">
        <f ca="1">IF(AND($A118&lt;&gt;"",$A118&lt;&gt;"TOTAL"),IF(AND([4]PREMIOS_MASTER!$BT116&lt;&gt;"",[4]PREMIOS_MASTER!$BT116&lt;&gt;0),[4]PREMIOS_MASTER!$BT116,""),IF($A118="TOTAL",SUM(INDIRECT("AP4:AP"&amp;ROW()-1)),""))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IF(AND($A118&lt;&gt;"",$A118&lt;&gt;"TOTAL"),IF(AND([4]PREMIOS_MASTER!$BW116&lt;&gt;"",[4]PREMIOS_MASTER!$BW116&lt;&gt;0),[4]PREMIOS_MASTER!$BW116,""),IF($A118="TOTAL",SUM(INDIRECT("AR4:AR"&amp;ROW()-1)),""))</f>
        <v/>
      </c>
      <c r="AS118" s="7" t="str">
        <f ca="1">IF(AND($A118&lt;&gt;"",$A118&lt;&gt;"TOTAL"),IF(AND([4]PREMIOS_MASTER!$BY116&lt;&gt;"",[4]PREMIOS_MASTER!$BY116&lt;&gt;0),[4]PREMIOS_MASTER!$BY116,""),IF($A118="TOTAL",SUM(INDIRECT("AS4:AS"&amp;ROW()-1)),""))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IF(AND($A118&lt;&gt;"",$A118&lt;&gt;"TOTAL"),IF(AND([4]PREMIOS_MASTER!$CB116&lt;&gt;"",[4]PREMIOS_MASTER!$CB116&lt;&gt;0),[4]PREMIOS_MASTER!$CB116,""),IF($A118="TOTAL",SUM(INDIRECT("AU4:AU"&amp;ROW()-1)),""))</f>
        <v/>
      </c>
      <c r="AV118" s="7" t="str">
        <f ca="1">IF(AND($A118&lt;&gt;"",$A118&lt;&gt;"TOTAL"),IF(AND([4]PREMIOS_MASTER!$CD116&lt;&gt;"",[4]PREMIOS_MASTER!$CD116&lt;&gt;0),[4]PREMIOS_MASTER!$CD116,""),IF($A118="TOTAL",SUM(INDIRECT("AV4:AV"&amp;ROW()-1)),""))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IF(AND($A118&lt;&gt;"",$A118&lt;&gt;"TOTAL"),IF(AND([4]PREMIOS_MASTER!$CG116&lt;&gt;"",[4]PREMIOS_MASTER!$CG116&lt;&gt;0),[4]PREMIOS_MASTER!$CG116,""),IF($A118="TOTAL",SUM(INDIRECT("AX4:AX"&amp;ROW()-1)),""))</f>
        <v/>
      </c>
      <c r="AY118" s="7" t="str">
        <f ca="1">IF(AND($A118&lt;&gt;"",$A118&lt;&gt;"TOTAL"),IF(AND([4]PREMIOS_MASTER!$CI116&lt;&gt;"",[4]PREMIOS_MASTER!$CI116&lt;&gt;0),[4]PREMIOS_MASTER!$CI116,""),IF($A118="TOTAL",SUM(INDIRECT("AY4:AY"&amp;ROW()-1)),""))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IF(AND($A118&lt;&gt;"",$A118&lt;&gt;"TOTAL"),IF(AND([4]PREMIOS_MASTER!$CL116&lt;&gt;"",[4]PREMIOS_MASTER!$CL116&lt;&gt;0),[4]PREMIOS_MASTER!$CL116,""),IF($A118="TOTAL",SUM(INDIRECT("BA4:BA"&amp;ROW()-1)),""))</f>
        <v/>
      </c>
      <c r="BB118" s="7" t="str">
        <f ca="1">IF(AND($A118&lt;&gt;"",$A118&lt;&gt;"TOTAL"),IF(AND([4]PREMIOS_MASTER!$CN116&lt;&gt;"",[4]PREMIOS_MASTER!$CN116&lt;&gt;0),[4]PREMIOS_MASTER!$CN116,""),IF($A118="TOTAL",SUM(INDIRECT("BB4:BB"&amp;ROW()-1)),""))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IF(AND($A118&lt;&gt;"",$A118&lt;&gt;"TOTAL"),IF(AND([4]PREMIOS_MASTER!$CQ116&lt;&gt;"",[4]PREMIOS_MASTER!$CQ116&lt;&gt;0),[4]PREMIOS_MASTER!$CQ116,""),IF($A118="TOTAL",SUM(INDIRECT("BD4:BD"&amp;ROW()-1)),""))</f>
        <v/>
      </c>
      <c r="BE118" s="7" t="str">
        <f ca="1">IF(AND($A118&lt;&gt;"",$A118&lt;&gt;"TOTAL"),IF(AND([4]PREMIOS_MASTER!$CS116&lt;&gt;"",[4]PREMIOS_MASTER!$CS116&lt;&gt;0),[4]PREMIOS_MASTER!$CS116,""),IF($A118="TOTAL",SUM(INDIRECT("BE4:BE"&amp;ROW()-1)),""))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IF([4]PREMIOS_MASTER!$D117&lt;&gt;"",[4]PREMIOS_MASTER!$D117,IF(AND([4]PREMIOS_MASTER!$D117="",[4]PREMIOS_MASTER!$D118="",[4]PREMIOS_MASTER!$D116=""),"","TOTAL"))</f>
        <v/>
      </c>
      <c r="B119" s="7" t="str">
        <f ca="1">IF(AND($A119&lt;&gt;"",$A119&lt;&gt;"TOTAL"),IF(AND([4]PREMIOS_MASTER!$E117&lt;&gt;"",[4]PREMIOS_MASTER!$E117&lt;&gt;0),[4]PREMIOS_MASTER!$E117,""),IF($A119="TOTAL",SUM(INDIRECT("B4:B"&amp;ROW()-1)),""))</f>
        <v/>
      </c>
      <c r="C119" s="7" t="str">
        <f ca="1">IF(AND($A119&lt;&gt;"",$A119&lt;&gt;"TOTAL"),IF(AND([4]PREMIOS_MASTER!$G117&lt;&gt;"",[4]PREMIOS_MASTER!$G117&lt;&gt;0),[4]PREMIOS_MASTER!$G117,""),IF($A119="TOTAL",SUM(INDIRECT("C4:C"&amp;ROW()-1)),""))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IF(AND($A119&lt;&gt;"",$A119&lt;&gt;"TOTAL"),IF(AND([4]PREMIOS_MASTER!$J117&lt;&gt;"",[4]PREMIOS_MASTER!$J117&lt;&gt;0),[4]PREMIOS_MASTER!$J117,""),IF($A119="TOTAL",SUM(INDIRECT("E4:E"&amp;ROW()-1)),""))</f>
        <v/>
      </c>
      <c r="F119" s="7" t="str">
        <f ca="1">IF(AND($A119&lt;&gt;"",$A119&lt;&gt;"TOTAL"),IF(AND([4]PREMIOS_MASTER!$L117&lt;&gt;"",[4]PREMIOS_MASTER!$L117&lt;&gt;0),[4]PREMIOS_MASTER!$L117,""),IF($A119="TOTAL",SUM(INDIRECT("F4:F"&amp;ROW()-1)),""))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IF(AND($A119&lt;&gt;"",$A119&lt;&gt;"TOTAL"),IF(AND([4]PREMIOS_MASTER!$O117&lt;&gt;"",[4]PREMIOS_MASTER!$O117&lt;&gt;0),[4]PREMIOS_MASTER!$O117,""),IF($A119="TOTAL",SUM(INDIRECT("H4:H"&amp;ROW()-1)),""))</f>
        <v/>
      </c>
      <c r="I119" s="7" t="str">
        <f ca="1">IF(AND($A119&lt;&gt;"",$A119&lt;&gt;"TOTAL"),IF(AND([4]PREMIOS_MASTER!$Q117&lt;&gt;"",[4]PREMIOS_MASTER!$Q117&lt;&gt;0),[4]PREMIOS_MASTER!$Q117,""),IF($A119="TOTAL",SUM(INDIRECT("I4:I"&amp;ROW()-1)),""))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IF(AND($A119&lt;&gt;"",$A119&lt;&gt;"TOTAL"),IF(AND([4]PREMIOS_MASTER!$T117&lt;&gt;"",[4]PREMIOS_MASTER!$T117&lt;&gt;0),[4]PREMIOS_MASTER!$T117,""),IF($A119="TOTAL",SUM(INDIRECT("K4:K"&amp;ROW()-1)),""))</f>
        <v/>
      </c>
      <c r="L119" s="7" t="str">
        <f ca="1">IF(AND($A119&lt;&gt;"",$A119&lt;&gt;"TOTAL"),IF(AND([4]PREMIOS_MASTER!$V117&lt;&gt;"",[4]PREMIOS_MASTER!$V117&lt;&gt;0),[4]PREMIOS_MASTER!$V117,""),IF($A119="TOTAL",SUM(INDIRECT("L4:L"&amp;ROW()-1)),""))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IF(AND($A119&lt;&gt;"",$A119&lt;&gt;"TOTAL"),IF(AND([4]PREMIOS_MASTER!$Y117&lt;&gt;"",[4]PREMIOS_MASTER!$Y117&lt;&gt;0),[4]PREMIOS_MASTER!$Y117,""),IF($A119="TOTAL",SUM(INDIRECT("N4:N"&amp;ROW()-1)),""))</f>
        <v/>
      </c>
      <c r="O119" s="7" t="str">
        <f ca="1">IF(AND($A119&lt;&gt;"",$A119&lt;&gt;"TOTAL"),IF(AND([4]PREMIOS_MASTER!$AA117&lt;&gt;"",[4]PREMIOS_MASTER!$AA117&lt;&gt;0),[4]PREMIOS_MASTER!$AA117,""),IF($A119="TOTAL",SUM(INDIRECT("O4:O"&amp;ROW()-1)),""))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IF(AND($A119&lt;&gt;"",$A119&lt;&gt;"TOTAL"),IF(AND([4]PREMIOS_MASTER!$AD117&lt;&gt;"",[4]PREMIOS_MASTER!$AD117&lt;&gt;0),[4]PREMIOS_MASTER!$AD117,""),IF($A119="TOTAL",SUM(INDIRECT("Q4:Q"&amp;ROW()-1)),""))</f>
        <v/>
      </c>
      <c r="R119" s="7" t="str">
        <f ca="1">IF(AND($A119&lt;&gt;"",$A119&lt;&gt;"TOTAL"),IF(AND([4]PREMIOS_MASTER!$AF117&lt;&gt;"",[4]PREMIOS_MASTER!$AF117&lt;&gt;0),[4]PREMIOS_MASTER!$AF117,""),IF($A119="TOTAL",SUM(INDIRECT("R4:R"&amp;ROW()-1)),""))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IF(AND($A119&lt;&gt;"",$A119&lt;&gt;"TOTAL"),IF(AND([4]PREMIOS_MASTER!$AI117&lt;&gt;"",[4]PREMIOS_MASTER!$AI117&lt;&gt;0),[4]PREMIOS_MASTER!$AI117,""),IF($A119="TOTAL",SUM(INDIRECT("T4:T"&amp;ROW()-1)),""))</f>
        <v/>
      </c>
      <c r="U119" s="7" t="str">
        <f ca="1">IF(AND($A119&lt;&gt;"",$A119&lt;&gt;"TOTAL"),IF(AND([4]PREMIOS_MASTER!$AK117&lt;&gt;"",[4]PREMIOS_MASTER!$AK117&lt;&gt;0),[4]PREMIOS_MASTER!$AK117,""),IF($A119="TOTAL",SUM(INDIRECT("U4:U"&amp;ROW()-1)),""))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IF(AND($A119&lt;&gt;"",$A119&lt;&gt;"TOTAL"),IF(AND([4]PREMIOS_MASTER!$AN117&lt;&gt;"",[4]PREMIOS_MASTER!$AN117&lt;&gt;0),[4]PREMIOS_MASTER!$AN117,""),IF($A119="TOTAL",SUM(INDIRECT("W4:W"&amp;ROW()-1)),""))</f>
        <v/>
      </c>
      <c r="X119" s="7" t="str">
        <f ca="1">IF(AND($A119&lt;&gt;"",$A119&lt;&gt;"TOTAL"),IF(AND([4]PREMIOS_MASTER!$AP117&lt;&gt;"",[4]PREMIOS_MASTER!$AP117&lt;&gt;0),[4]PREMIOS_MASTER!$AP117,""),IF($A119="TOTAL",SUM(INDIRECT("X4:X"&amp;ROW()-1)),""))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IF(AND($A119&lt;&gt;"",$A119&lt;&gt;"TOTAL"),IF(AND([4]PREMIOS_MASTER!$AS117&lt;&gt;"",[4]PREMIOS_MASTER!$AS117&lt;&gt;0),[4]PREMIOS_MASTER!$AS117,""),IF($A119="TOTAL",SUM(INDIRECT("Z4:Z"&amp;ROW()-1)),""))</f>
        <v/>
      </c>
      <c r="AA119" s="7" t="str">
        <f ca="1">IF(AND($A119&lt;&gt;"",$A119&lt;&gt;"TOTAL"),IF(AND([4]PREMIOS_MASTER!$AU117&lt;&gt;"",[4]PREMIOS_MASTER!$AU117&lt;&gt;0),[4]PREMIOS_MASTER!$AU117,""),IF($A119="TOTAL",SUM(INDIRECT("AA4:AA"&amp;ROW()-1)),""))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IF(AND($A119&lt;&gt;"",$A119&lt;&gt;"TOTAL"),IF(AND([4]PREMIOS_MASTER!$AX117&lt;&gt;"",[4]PREMIOS_MASTER!$AX117&lt;&gt;0),[4]PREMIOS_MASTER!$AX117,""),IF($A119="TOTAL",SUM(INDIRECT("AC4:AC"&amp;ROW()-1)),""))</f>
        <v/>
      </c>
      <c r="AD119" s="7" t="str">
        <f ca="1">IF(AND($A119&lt;&gt;"",$A119&lt;&gt;"TOTAL"),IF(AND([4]PREMIOS_MASTER!$AZ117&lt;&gt;"",[4]PREMIOS_MASTER!$AZ117&lt;&gt;0),[4]PREMIOS_MASTER!$AZ117,""),IF($A119="TOTAL",SUM(INDIRECT("AD4:AD"&amp;ROW()-1)),""))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IF(AND($A119&lt;&gt;"",$A119&lt;&gt;"TOTAL"),IF(AND([4]PREMIOS_MASTER!$BC117&lt;&gt;"",[4]PREMIOS_MASTER!$BC117&lt;&gt;0),[4]PREMIOS_MASTER!$BC117,""),IF($A119="TOTAL",SUM(INDIRECT("AF4:AF"&amp;ROW()-1)),""))</f>
        <v/>
      </c>
      <c r="AG119" s="7" t="str">
        <f ca="1">IF(AND($A119&lt;&gt;"",$A119&lt;&gt;"TOTAL"),IF(AND([4]PREMIOS_MASTER!$BE117&lt;&gt;"",[4]PREMIOS_MASTER!$BE117&lt;&gt;0),[4]PREMIOS_MASTER!$BE117,""),IF($A119="TOTAL",SUM(INDIRECT("AG4:AG"&amp;ROW()-1)),""))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IF(AND($A119&lt;&gt;"",$A119&lt;&gt;"TOTAL"),IF(AND([4]PREMIOS_MASTER!$BH117&lt;&gt;"",[4]PREMIOS_MASTER!$BH117&lt;&gt;0),[4]PREMIOS_MASTER!$BH117,""),IF($A119="TOTAL",SUM(INDIRECT("AI4:AI"&amp;ROW()-1)),""))</f>
        <v/>
      </c>
      <c r="AJ119" s="7" t="str">
        <f ca="1">IF(AND($A119&lt;&gt;"",$A119&lt;&gt;"TOTAL"),IF(AND([4]PREMIOS_MASTER!$BJ117&lt;&gt;"",[4]PREMIOS_MASTER!$BJ117&lt;&gt;0),[4]PREMIOS_MASTER!$BJ117,""),IF($A119="TOTAL",SUM(INDIRECT("AJ4:AJ"&amp;ROW()-1)),""))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IF(AND($A119&lt;&gt;"",$A119&lt;&gt;"TOTAL"),IF(AND([4]PREMIOS_MASTER!$BM117&lt;&gt;"",[4]PREMIOS_MASTER!$BM117&lt;&gt;0),[4]PREMIOS_MASTER!$BM117,""),IF($A119="TOTAL",SUM(INDIRECT("AL4:AL"&amp;ROW()-1)),""))</f>
        <v/>
      </c>
      <c r="AM119" s="7" t="str">
        <f ca="1">IF(AND($A119&lt;&gt;"",$A119&lt;&gt;"TOTAL"),IF(AND([4]PREMIOS_MASTER!$BO117&lt;&gt;"",[4]PREMIOS_MASTER!$BO117&lt;&gt;0),[4]PREMIOS_MASTER!$BO117,""),IF($A119="TOTAL",SUM(INDIRECT("AM4:AM"&amp;ROW()-1)),""))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IF(AND($A119&lt;&gt;"",$A119&lt;&gt;"TOTAL"),IF(AND([4]PREMIOS_MASTER!$BR117&lt;&gt;"",[4]PREMIOS_MASTER!$BR117&lt;&gt;0),[4]PREMIOS_MASTER!$BR117,""),IF($A119="TOTAL",SUM(INDIRECT("AO4:AO"&amp;ROW()-1)),""))</f>
        <v/>
      </c>
      <c r="AP119" s="7" t="str">
        <f ca="1">IF(AND($A119&lt;&gt;"",$A119&lt;&gt;"TOTAL"),IF(AND([4]PREMIOS_MASTER!$BT117&lt;&gt;"",[4]PREMIOS_MASTER!$BT117&lt;&gt;0),[4]PREMIOS_MASTER!$BT117,""),IF($A119="TOTAL",SUM(INDIRECT("AP4:AP"&amp;ROW()-1)),""))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IF(AND($A119&lt;&gt;"",$A119&lt;&gt;"TOTAL"),IF(AND([4]PREMIOS_MASTER!$BW117&lt;&gt;"",[4]PREMIOS_MASTER!$BW117&lt;&gt;0),[4]PREMIOS_MASTER!$BW117,""),IF($A119="TOTAL",SUM(INDIRECT("AR4:AR"&amp;ROW()-1)),""))</f>
        <v/>
      </c>
      <c r="AS119" s="7" t="str">
        <f ca="1">IF(AND($A119&lt;&gt;"",$A119&lt;&gt;"TOTAL"),IF(AND([4]PREMIOS_MASTER!$BY117&lt;&gt;"",[4]PREMIOS_MASTER!$BY117&lt;&gt;0),[4]PREMIOS_MASTER!$BY117,""),IF($A119="TOTAL",SUM(INDIRECT("AS4:AS"&amp;ROW()-1)),""))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IF(AND($A119&lt;&gt;"",$A119&lt;&gt;"TOTAL"),IF(AND([4]PREMIOS_MASTER!$CB117&lt;&gt;"",[4]PREMIOS_MASTER!$CB117&lt;&gt;0),[4]PREMIOS_MASTER!$CB117,""),IF($A119="TOTAL",SUM(INDIRECT("AU4:AU"&amp;ROW()-1)),""))</f>
        <v/>
      </c>
      <c r="AV119" s="7" t="str">
        <f ca="1">IF(AND($A119&lt;&gt;"",$A119&lt;&gt;"TOTAL"),IF(AND([4]PREMIOS_MASTER!$CD117&lt;&gt;"",[4]PREMIOS_MASTER!$CD117&lt;&gt;0),[4]PREMIOS_MASTER!$CD117,""),IF($A119="TOTAL",SUM(INDIRECT("AV4:AV"&amp;ROW()-1)),""))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IF(AND($A119&lt;&gt;"",$A119&lt;&gt;"TOTAL"),IF(AND([4]PREMIOS_MASTER!$CG117&lt;&gt;"",[4]PREMIOS_MASTER!$CG117&lt;&gt;0),[4]PREMIOS_MASTER!$CG117,""),IF($A119="TOTAL",SUM(INDIRECT("AX4:AX"&amp;ROW()-1)),""))</f>
        <v/>
      </c>
      <c r="AY119" s="7" t="str">
        <f ca="1">IF(AND($A119&lt;&gt;"",$A119&lt;&gt;"TOTAL"),IF(AND([4]PREMIOS_MASTER!$CI117&lt;&gt;"",[4]PREMIOS_MASTER!$CI117&lt;&gt;0),[4]PREMIOS_MASTER!$CI117,""),IF($A119="TOTAL",SUM(INDIRECT("AY4:AY"&amp;ROW()-1)),""))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IF(AND($A119&lt;&gt;"",$A119&lt;&gt;"TOTAL"),IF(AND([4]PREMIOS_MASTER!$CL117&lt;&gt;"",[4]PREMIOS_MASTER!$CL117&lt;&gt;0),[4]PREMIOS_MASTER!$CL117,""),IF($A119="TOTAL",SUM(INDIRECT("BA4:BA"&amp;ROW()-1)),""))</f>
        <v/>
      </c>
      <c r="BB119" s="7" t="str">
        <f ca="1">IF(AND($A119&lt;&gt;"",$A119&lt;&gt;"TOTAL"),IF(AND([4]PREMIOS_MASTER!$CN117&lt;&gt;"",[4]PREMIOS_MASTER!$CN117&lt;&gt;0),[4]PREMIOS_MASTER!$CN117,""),IF($A119="TOTAL",SUM(INDIRECT("BB4:BB"&amp;ROW()-1)),""))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IF(AND($A119&lt;&gt;"",$A119&lt;&gt;"TOTAL"),IF(AND([4]PREMIOS_MASTER!$CQ117&lt;&gt;"",[4]PREMIOS_MASTER!$CQ117&lt;&gt;0),[4]PREMIOS_MASTER!$CQ117,""),IF($A119="TOTAL",SUM(INDIRECT("BD4:BD"&amp;ROW()-1)),""))</f>
        <v/>
      </c>
      <c r="BE119" s="7" t="str">
        <f ca="1">IF(AND($A119&lt;&gt;"",$A119&lt;&gt;"TOTAL"),IF(AND([4]PREMIOS_MASTER!$CS117&lt;&gt;"",[4]PREMIOS_MASTER!$CS117&lt;&gt;0),[4]PREMIOS_MASTER!$CS117,""),IF($A119="TOTAL",SUM(INDIRECT("BE4:BE"&amp;ROW()-1)),""))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IF([4]PREMIOS_MASTER!$D118&lt;&gt;"",[4]PREMIOS_MASTER!$D118,IF(AND([4]PREMIOS_MASTER!$D118="",[4]PREMIOS_MASTER!$D119="",[4]PREMIOS_MASTER!$D117=""),"","TOTAL"))</f>
        <v/>
      </c>
      <c r="B120" s="7" t="str">
        <f ca="1">IF(AND($A120&lt;&gt;"",$A120&lt;&gt;"TOTAL"),IF(AND([4]PREMIOS_MASTER!$E118&lt;&gt;"",[4]PREMIOS_MASTER!$E118&lt;&gt;0),[4]PREMIOS_MASTER!$E118,""),IF($A120="TOTAL",SUM(INDIRECT("B4:B"&amp;ROW()-1)),""))</f>
        <v/>
      </c>
      <c r="C120" s="7" t="str">
        <f ca="1">IF(AND($A120&lt;&gt;"",$A120&lt;&gt;"TOTAL"),IF(AND([4]PREMIOS_MASTER!$G118&lt;&gt;"",[4]PREMIOS_MASTER!$G118&lt;&gt;0),[4]PREMIOS_MASTER!$G118,""),IF($A120="TOTAL",SUM(INDIRECT("C4:C"&amp;ROW()-1)),""))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IF(AND($A120&lt;&gt;"",$A120&lt;&gt;"TOTAL"),IF(AND([4]PREMIOS_MASTER!$J118&lt;&gt;"",[4]PREMIOS_MASTER!$J118&lt;&gt;0),[4]PREMIOS_MASTER!$J118,""),IF($A120="TOTAL",SUM(INDIRECT("E4:E"&amp;ROW()-1)),""))</f>
        <v/>
      </c>
      <c r="F120" s="7" t="str">
        <f ca="1">IF(AND($A120&lt;&gt;"",$A120&lt;&gt;"TOTAL"),IF(AND([4]PREMIOS_MASTER!$L118&lt;&gt;"",[4]PREMIOS_MASTER!$L118&lt;&gt;0),[4]PREMIOS_MASTER!$L118,""),IF($A120="TOTAL",SUM(INDIRECT("F4:F"&amp;ROW()-1)),""))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IF(AND($A120&lt;&gt;"",$A120&lt;&gt;"TOTAL"),IF(AND([4]PREMIOS_MASTER!$O118&lt;&gt;"",[4]PREMIOS_MASTER!$O118&lt;&gt;0),[4]PREMIOS_MASTER!$O118,""),IF($A120="TOTAL",SUM(INDIRECT("H4:H"&amp;ROW()-1)),""))</f>
        <v/>
      </c>
      <c r="I120" s="7" t="str">
        <f ca="1">IF(AND($A120&lt;&gt;"",$A120&lt;&gt;"TOTAL"),IF(AND([4]PREMIOS_MASTER!$Q118&lt;&gt;"",[4]PREMIOS_MASTER!$Q118&lt;&gt;0),[4]PREMIOS_MASTER!$Q118,""),IF($A120="TOTAL",SUM(INDIRECT("I4:I"&amp;ROW()-1)),""))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IF(AND($A120&lt;&gt;"",$A120&lt;&gt;"TOTAL"),IF(AND([4]PREMIOS_MASTER!$T118&lt;&gt;"",[4]PREMIOS_MASTER!$T118&lt;&gt;0),[4]PREMIOS_MASTER!$T118,""),IF($A120="TOTAL",SUM(INDIRECT("K4:K"&amp;ROW()-1)),""))</f>
        <v/>
      </c>
      <c r="L120" s="7" t="str">
        <f ca="1">IF(AND($A120&lt;&gt;"",$A120&lt;&gt;"TOTAL"),IF(AND([4]PREMIOS_MASTER!$V118&lt;&gt;"",[4]PREMIOS_MASTER!$V118&lt;&gt;0),[4]PREMIOS_MASTER!$V118,""),IF($A120="TOTAL",SUM(INDIRECT("L4:L"&amp;ROW()-1)),""))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IF(AND($A120&lt;&gt;"",$A120&lt;&gt;"TOTAL"),IF(AND([4]PREMIOS_MASTER!$Y118&lt;&gt;"",[4]PREMIOS_MASTER!$Y118&lt;&gt;0),[4]PREMIOS_MASTER!$Y118,""),IF($A120="TOTAL",SUM(INDIRECT("N4:N"&amp;ROW()-1)),""))</f>
        <v/>
      </c>
      <c r="O120" s="7" t="str">
        <f ca="1">IF(AND($A120&lt;&gt;"",$A120&lt;&gt;"TOTAL"),IF(AND([4]PREMIOS_MASTER!$AA118&lt;&gt;"",[4]PREMIOS_MASTER!$AA118&lt;&gt;0),[4]PREMIOS_MASTER!$AA118,""),IF($A120="TOTAL",SUM(INDIRECT("O4:O"&amp;ROW()-1)),""))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IF(AND($A120&lt;&gt;"",$A120&lt;&gt;"TOTAL"),IF(AND([4]PREMIOS_MASTER!$AD118&lt;&gt;"",[4]PREMIOS_MASTER!$AD118&lt;&gt;0),[4]PREMIOS_MASTER!$AD118,""),IF($A120="TOTAL",SUM(INDIRECT("Q4:Q"&amp;ROW()-1)),""))</f>
        <v/>
      </c>
      <c r="R120" s="7" t="str">
        <f ca="1">IF(AND($A120&lt;&gt;"",$A120&lt;&gt;"TOTAL"),IF(AND([4]PREMIOS_MASTER!$AF118&lt;&gt;"",[4]PREMIOS_MASTER!$AF118&lt;&gt;0),[4]PREMIOS_MASTER!$AF118,""),IF($A120="TOTAL",SUM(INDIRECT("R4:R"&amp;ROW()-1)),""))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IF(AND($A120&lt;&gt;"",$A120&lt;&gt;"TOTAL"),IF(AND([4]PREMIOS_MASTER!$AI118&lt;&gt;"",[4]PREMIOS_MASTER!$AI118&lt;&gt;0),[4]PREMIOS_MASTER!$AI118,""),IF($A120="TOTAL",SUM(INDIRECT("T4:T"&amp;ROW()-1)),""))</f>
        <v/>
      </c>
      <c r="U120" s="7" t="str">
        <f ca="1">IF(AND($A120&lt;&gt;"",$A120&lt;&gt;"TOTAL"),IF(AND([4]PREMIOS_MASTER!$AK118&lt;&gt;"",[4]PREMIOS_MASTER!$AK118&lt;&gt;0),[4]PREMIOS_MASTER!$AK118,""),IF($A120="TOTAL",SUM(INDIRECT("U4:U"&amp;ROW()-1)),""))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IF(AND($A120&lt;&gt;"",$A120&lt;&gt;"TOTAL"),IF(AND([4]PREMIOS_MASTER!$AN118&lt;&gt;"",[4]PREMIOS_MASTER!$AN118&lt;&gt;0),[4]PREMIOS_MASTER!$AN118,""),IF($A120="TOTAL",SUM(INDIRECT("W4:W"&amp;ROW()-1)),""))</f>
        <v/>
      </c>
      <c r="X120" s="7" t="str">
        <f ca="1">IF(AND($A120&lt;&gt;"",$A120&lt;&gt;"TOTAL"),IF(AND([4]PREMIOS_MASTER!$AP118&lt;&gt;"",[4]PREMIOS_MASTER!$AP118&lt;&gt;0),[4]PREMIOS_MASTER!$AP118,""),IF($A120="TOTAL",SUM(INDIRECT("X4:X"&amp;ROW()-1)),""))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IF(AND($A120&lt;&gt;"",$A120&lt;&gt;"TOTAL"),IF(AND([4]PREMIOS_MASTER!$AS118&lt;&gt;"",[4]PREMIOS_MASTER!$AS118&lt;&gt;0),[4]PREMIOS_MASTER!$AS118,""),IF($A120="TOTAL",SUM(INDIRECT("Z4:Z"&amp;ROW()-1)),""))</f>
        <v/>
      </c>
      <c r="AA120" s="7" t="str">
        <f ca="1">IF(AND($A120&lt;&gt;"",$A120&lt;&gt;"TOTAL"),IF(AND([4]PREMIOS_MASTER!$AU118&lt;&gt;"",[4]PREMIOS_MASTER!$AU118&lt;&gt;0),[4]PREMIOS_MASTER!$AU118,""),IF($A120="TOTAL",SUM(INDIRECT("AA4:AA"&amp;ROW()-1)),""))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IF(AND($A120&lt;&gt;"",$A120&lt;&gt;"TOTAL"),IF(AND([4]PREMIOS_MASTER!$AX118&lt;&gt;"",[4]PREMIOS_MASTER!$AX118&lt;&gt;0),[4]PREMIOS_MASTER!$AX118,""),IF($A120="TOTAL",SUM(INDIRECT("AC4:AC"&amp;ROW()-1)),""))</f>
        <v/>
      </c>
      <c r="AD120" s="7" t="str">
        <f ca="1">IF(AND($A120&lt;&gt;"",$A120&lt;&gt;"TOTAL"),IF(AND([4]PREMIOS_MASTER!$AZ118&lt;&gt;"",[4]PREMIOS_MASTER!$AZ118&lt;&gt;0),[4]PREMIOS_MASTER!$AZ118,""),IF($A120="TOTAL",SUM(INDIRECT("AD4:AD"&amp;ROW()-1)),""))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IF(AND($A120&lt;&gt;"",$A120&lt;&gt;"TOTAL"),IF(AND([4]PREMIOS_MASTER!$BC118&lt;&gt;"",[4]PREMIOS_MASTER!$BC118&lt;&gt;0),[4]PREMIOS_MASTER!$BC118,""),IF($A120="TOTAL",SUM(INDIRECT("AF4:AF"&amp;ROW()-1)),""))</f>
        <v/>
      </c>
      <c r="AG120" s="7" t="str">
        <f ca="1">IF(AND($A120&lt;&gt;"",$A120&lt;&gt;"TOTAL"),IF(AND([4]PREMIOS_MASTER!$BE118&lt;&gt;"",[4]PREMIOS_MASTER!$BE118&lt;&gt;0),[4]PREMIOS_MASTER!$BE118,""),IF($A120="TOTAL",SUM(INDIRECT("AG4:AG"&amp;ROW()-1)),""))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IF(AND($A120&lt;&gt;"",$A120&lt;&gt;"TOTAL"),IF(AND([4]PREMIOS_MASTER!$BH118&lt;&gt;"",[4]PREMIOS_MASTER!$BH118&lt;&gt;0),[4]PREMIOS_MASTER!$BH118,""),IF($A120="TOTAL",SUM(INDIRECT("AI4:AI"&amp;ROW()-1)),""))</f>
        <v/>
      </c>
      <c r="AJ120" s="7" t="str">
        <f ca="1">IF(AND($A120&lt;&gt;"",$A120&lt;&gt;"TOTAL"),IF(AND([4]PREMIOS_MASTER!$BJ118&lt;&gt;"",[4]PREMIOS_MASTER!$BJ118&lt;&gt;0),[4]PREMIOS_MASTER!$BJ118,""),IF($A120="TOTAL",SUM(INDIRECT("AJ4:AJ"&amp;ROW()-1)),""))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IF(AND($A120&lt;&gt;"",$A120&lt;&gt;"TOTAL"),IF(AND([4]PREMIOS_MASTER!$BM118&lt;&gt;"",[4]PREMIOS_MASTER!$BM118&lt;&gt;0),[4]PREMIOS_MASTER!$BM118,""),IF($A120="TOTAL",SUM(INDIRECT("AL4:AL"&amp;ROW()-1)),""))</f>
        <v/>
      </c>
      <c r="AM120" s="7" t="str">
        <f ca="1">IF(AND($A120&lt;&gt;"",$A120&lt;&gt;"TOTAL"),IF(AND([4]PREMIOS_MASTER!$BO118&lt;&gt;"",[4]PREMIOS_MASTER!$BO118&lt;&gt;0),[4]PREMIOS_MASTER!$BO118,""),IF($A120="TOTAL",SUM(INDIRECT("AM4:AM"&amp;ROW()-1)),""))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IF(AND($A120&lt;&gt;"",$A120&lt;&gt;"TOTAL"),IF(AND([4]PREMIOS_MASTER!$BR118&lt;&gt;"",[4]PREMIOS_MASTER!$BR118&lt;&gt;0),[4]PREMIOS_MASTER!$BR118,""),IF($A120="TOTAL",SUM(INDIRECT("AO4:AO"&amp;ROW()-1)),""))</f>
        <v/>
      </c>
      <c r="AP120" s="7" t="str">
        <f ca="1">IF(AND($A120&lt;&gt;"",$A120&lt;&gt;"TOTAL"),IF(AND([4]PREMIOS_MASTER!$BT118&lt;&gt;"",[4]PREMIOS_MASTER!$BT118&lt;&gt;0),[4]PREMIOS_MASTER!$BT118,""),IF($A120="TOTAL",SUM(INDIRECT("AP4:AP"&amp;ROW()-1)),""))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IF(AND($A120&lt;&gt;"",$A120&lt;&gt;"TOTAL"),IF(AND([4]PREMIOS_MASTER!$BW118&lt;&gt;"",[4]PREMIOS_MASTER!$BW118&lt;&gt;0),[4]PREMIOS_MASTER!$BW118,""),IF($A120="TOTAL",SUM(INDIRECT("AR4:AR"&amp;ROW()-1)),""))</f>
        <v/>
      </c>
      <c r="AS120" s="7" t="str">
        <f ca="1">IF(AND($A120&lt;&gt;"",$A120&lt;&gt;"TOTAL"),IF(AND([4]PREMIOS_MASTER!$BY118&lt;&gt;"",[4]PREMIOS_MASTER!$BY118&lt;&gt;0),[4]PREMIOS_MASTER!$BY118,""),IF($A120="TOTAL",SUM(INDIRECT("AS4:AS"&amp;ROW()-1)),""))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IF(AND($A120&lt;&gt;"",$A120&lt;&gt;"TOTAL"),IF(AND([4]PREMIOS_MASTER!$CB118&lt;&gt;"",[4]PREMIOS_MASTER!$CB118&lt;&gt;0),[4]PREMIOS_MASTER!$CB118,""),IF($A120="TOTAL",SUM(INDIRECT("AU4:AU"&amp;ROW()-1)),""))</f>
        <v/>
      </c>
      <c r="AV120" s="7" t="str">
        <f ca="1">IF(AND($A120&lt;&gt;"",$A120&lt;&gt;"TOTAL"),IF(AND([4]PREMIOS_MASTER!$CD118&lt;&gt;"",[4]PREMIOS_MASTER!$CD118&lt;&gt;0),[4]PREMIOS_MASTER!$CD118,""),IF($A120="TOTAL",SUM(INDIRECT("AV4:AV"&amp;ROW()-1)),""))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IF(AND($A120&lt;&gt;"",$A120&lt;&gt;"TOTAL"),IF(AND([4]PREMIOS_MASTER!$CG118&lt;&gt;"",[4]PREMIOS_MASTER!$CG118&lt;&gt;0),[4]PREMIOS_MASTER!$CG118,""),IF($A120="TOTAL",SUM(INDIRECT("AX4:AX"&amp;ROW()-1)),""))</f>
        <v/>
      </c>
      <c r="AY120" s="7" t="str">
        <f ca="1">IF(AND($A120&lt;&gt;"",$A120&lt;&gt;"TOTAL"),IF(AND([4]PREMIOS_MASTER!$CI118&lt;&gt;"",[4]PREMIOS_MASTER!$CI118&lt;&gt;0),[4]PREMIOS_MASTER!$CI118,""),IF($A120="TOTAL",SUM(INDIRECT("AY4:AY"&amp;ROW()-1)),""))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IF(AND($A120&lt;&gt;"",$A120&lt;&gt;"TOTAL"),IF(AND([4]PREMIOS_MASTER!$CL118&lt;&gt;"",[4]PREMIOS_MASTER!$CL118&lt;&gt;0),[4]PREMIOS_MASTER!$CL118,""),IF($A120="TOTAL",SUM(INDIRECT("BA4:BA"&amp;ROW()-1)),""))</f>
        <v/>
      </c>
      <c r="BB120" s="7" t="str">
        <f ca="1">IF(AND($A120&lt;&gt;"",$A120&lt;&gt;"TOTAL"),IF(AND([4]PREMIOS_MASTER!$CN118&lt;&gt;"",[4]PREMIOS_MASTER!$CN118&lt;&gt;0),[4]PREMIOS_MASTER!$CN118,""),IF($A120="TOTAL",SUM(INDIRECT("BB4:BB"&amp;ROW()-1)),""))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IF(AND($A120&lt;&gt;"",$A120&lt;&gt;"TOTAL"),IF(AND([4]PREMIOS_MASTER!$CQ118&lt;&gt;"",[4]PREMIOS_MASTER!$CQ118&lt;&gt;0),[4]PREMIOS_MASTER!$CQ118,""),IF($A120="TOTAL",SUM(INDIRECT("BD4:BD"&amp;ROW()-1)),""))</f>
        <v/>
      </c>
      <c r="BE120" s="7" t="str">
        <f ca="1">IF(AND($A120&lt;&gt;"",$A120&lt;&gt;"TOTAL"),IF(AND([4]PREMIOS_MASTER!$CS118&lt;&gt;"",[4]PREMIOS_MASTER!$CS118&lt;&gt;0),[4]PREMIOS_MASTER!$CS118,""),IF($A120="TOTAL",SUM(INDIRECT("BE4:BE"&amp;ROW()-1)),""))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IF([4]PREMIOS_MASTER!$D119&lt;&gt;"",[4]PREMIOS_MASTER!$D119,IF(AND([4]PREMIOS_MASTER!$D119="",[4]PREMIOS_MASTER!$D120="",[4]PREMIOS_MASTER!$D118=""),"","TOTAL"))</f>
        <v/>
      </c>
      <c r="B121" s="7" t="str">
        <f ca="1">IF(AND($A121&lt;&gt;"",$A121&lt;&gt;"TOTAL"),IF(AND([4]PREMIOS_MASTER!$E119&lt;&gt;"",[4]PREMIOS_MASTER!$E119&lt;&gt;0),[4]PREMIOS_MASTER!$E119,""),IF($A121="TOTAL",SUM(INDIRECT("B4:B"&amp;ROW()-1)),""))</f>
        <v/>
      </c>
      <c r="C121" s="7" t="str">
        <f ca="1">IF(AND($A121&lt;&gt;"",$A121&lt;&gt;"TOTAL"),IF(AND([4]PREMIOS_MASTER!$G119&lt;&gt;"",[4]PREMIOS_MASTER!$G119&lt;&gt;0),[4]PREMIOS_MASTER!$G119,""),IF($A121="TOTAL",SUM(INDIRECT("C4:C"&amp;ROW()-1)),""))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IF(AND($A121&lt;&gt;"",$A121&lt;&gt;"TOTAL"),IF(AND([4]PREMIOS_MASTER!$J119&lt;&gt;"",[4]PREMIOS_MASTER!$J119&lt;&gt;0),[4]PREMIOS_MASTER!$J119,""),IF($A121="TOTAL",SUM(INDIRECT("E4:E"&amp;ROW()-1)),""))</f>
        <v/>
      </c>
      <c r="F121" s="7" t="str">
        <f ca="1">IF(AND($A121&lt;&gt;"",$A121&lt;&gt;"TOTAL"),IF(AND([4]PREMIOS_MASTER!$L119&lt;&gt;"",[4]PREMIOS_MASTER!$L119&lt;&gt;0),[4]PREMIOS_MASTER!$L119,""),IF($A121="TOTAL",SUM(INDIRECT("F4:F"&amp;ROW()-1)),""))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IF(AND($A121&lt;&gt;"",$A121&lt;&gt;"TOTAL"),IF(AND([4]PREMIOS_MASTER!$O119&lt;&gt;"",[4]PREMIOS_MASTER!$O119&lt;&gt;0),[4]PREMIOS_MASTER!$O119,""),IF($A121="TOTAL",SUM(INDIRECT("H4:H"&amp;ROW()-1)),""))</f>
        <v/>
      </c>
      <c r="I121" s="7" t="str">
        <f ca="1">IF(AND($A121&lt;&gt;"",$A121&lt;&gt;"TOTAL"),IF(AND([4]PREMIOS_MASTER!$Q119&lt;&gt;"",[4]PREMIOS_MASTER!$Q119&lt;&gt;0),[4]PREMIOS_MASTER!$Q119,""),IF($A121="TOTAL",SUM(INDIRECT("I4:I"&amp;ROW()-1)),""))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IF(AND($A121&lt;&gt;"",$A121&lt;&gt;"TOTAL"),IF(AND([4]PREMIOS_MASTER!$T119&lt;&gt;"",[4]PREMIOS_MASTER!$T119&lt;&gt;0),[4]PREMIOS_MASTER!$T119,""),IF($A121="TOTAL",SUM(INDIRECT("K4:K"&amp;ROW()-1)),""))</f>
        <v/>
      </c>
      <c r="L121" s="7" t="str">
        <f ca="1">IF(AND($A121&lt;&gt;"",$A121&lt;&gt;"TOTAL"),IF(AND([4]PREMIOS_MASTER!$V119&lt;&gt;"",[4]PREMIOS_MASTER!$V119&lt;&gt;0),[4]PREMIOS_MASTER!$V119,""),IF($A121="TOTAL",SUM(INDIRECT("L4:L"&amp;ROW()-1)),""))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IF(AND($A121&lt;&gt;"",$A121&lt;&gt;"TOTAL"),IF(AND([4]PREMIOS_MASTER!$Y119&lt;&gt;"",[4]PREMIOS_MASTER!$Y119&lt;&gt;0),[4]PREMIOS_MASTER!$Y119,""),IF($A121="TOTAL",SUM(INDIRECT("N4:N"&amp;ROW()-1)),""))</f>
        <v/>
      </c>
      <c r="O121" s="7" t="str">
        <f ca="1">IF(AND($A121&lt;&gt;"",$A121&lt;&gt;"TOTAL"),IF(AND([4]PREMIOS_MASTER!$AA119&lt;&gt;"",[4]PREMIOS_MASTER!$AA119&lt;&gt;0),[4]PREMIOS_MASTER!$AA119,""),IF($A121="TOTAL",SUM(INDIRECT("O4:O"&amp;ROW()-1)),""))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IF(AND($A121&lt;&gt;"",$A121&lt;&gt;"TOTAL"),IF(AND([4]PREMIOS_MASTER!$AD119&lt;&gt;"",[4]PREMIOS_MASTER!$AD119&lt;&gt;0),[4]PREMIOS_MASTER!$AD119,""),IF($A121="TOTAL",SUM(INDIRECT("Q4:Q"&amp;ROW()-1)),""))</f>
        <v/>
      </c>
      <c r="R121" s="7" t="str">
        <f ca="1">IF(AND($A121&lt;&gt;"",$A121&lt;&gt;"TOTAL"),IF(AND([4]PREMIOS_MASTER!$AF119&lt;&gt;"",[4]PREMIOS_MASTER!$AF119&lt;&gt;0),[4]PREMIOS_MASTER!$AF119,""),IF($A121="TOTAL",SUM(INDIRECT("R4:R"&amp;ROW()-1)),""))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IF(AND($A121&lt;&gt;"",$A121&lt;&gt;"TOTAL"),IF(AND([4]PREMIOS_MASTER!$AI119&lt;&gt;"",[4]PREMIOS_MASTER!$AI119&lt;&gt;0),[4]PREMIOS_MASTER!$AI119,""),IF($A121="TOTAL",SUM(INDIRECT("T4:T"&amp;ROW()-1)),""))</f>
        <v/>
      </c>
      <c r="U121" s="7" t="str">
        <f ca="1">IF(AND($A121&lt;&gt;"",$A121&lt;&gt;"TOTAL"),IF(AND([4]PREMIOS_MASTER!$AK119&lt;&gt;"",[4]PREMIOS_MASTER!$AK119&lt;&gt;0),[4]PREMIOS_MASTER!$AK119,""),IF($A121="TOTAL",SUM(INDIRECT("U4:U"&amp;ROW()-1)),""))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IF(AND($A121&lt;&gt;"",$A121&lt;&gt;"TOTAL"),IF(AND([4]PREMIOS_MASTER!$AN119&lt;&gt;"",[4]PREMIOS_MASTER!$AN119&lt;&gt;0),[4]PREMIOS_MASTER!$AN119,""),IF($A121="TOTAL",SUM(INDIRECT("W4:W"&amp;ROW()-1)),""))</f>
        <v/>
      </c>
      <c r="X121" s="7" t="str">
        <f ca="1">IF(AND($A121&lt;&gt;"",$A121&lt;&gt;"TOTAL"),IF(AND([4]PREMIOS_MASTER!$AP119&lt;&gt;"",[4]PREMIOS_MASTER!$AP119&lt;&gt;0),[4]PREMIOS_MASTER!$AP119,""),IF($A121="TOTAL",SUM(INDIRECT("X4:X"&amp;ROW()-1)),""))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IF(AND($A121&lt;&gt;"",$A121&lt;&gt;"TOTAL"),IF(AND([4]PREMIOS_MASTER!$AS119&lt;&gt;"",[4]PREMIOS_MASTER!$AS119&lt;&gt;0),[4]PREMIOS_MASTER!$AS119,""),IF($A121="TOTAL",SUM(INDIRECT("Z4:Z"&amp;ROW()-1)),""))</f>
        <v/>
      </c>
      <c r="AA121" s="7" t="str">
        <f ca="1">IF(AND($A121&lt;&gt;"",$A121&lt;&gt;"TOTAL"),IF(AND([4]PREMIOS_MASTER!$AU119&lt;&gt;"",[4]PREMIOS_MASTER!$AU119&lt;&gt;0),[4]PREMIOS_MASTER!$AU119,""),IF($A121="TOTAL",SUM(INDIRECT("AA4:AA"&amp;ROW()-1)),""))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IF(AND($A121&lt;&gt;"",$A121&lt;&gt;"TOTAL"),IF(AND([4]PREMIOS_MASTER!$AX119&lt;&gt;"",[4]PREMIOS_MASTER!$AX119&lt;&gt;0),[4]PREMIOS_MASTER!$AX119,""),IF($A121="TOTAL",SUM(INDIRECT("AC4:AC"&amp;ROW()-1)),""))</f>
        <v/>
      </c>
      <c r="AD121" s="7" t="str">
        <f ca="1">IF(AND($A121&lt;&gt;"",$A121&lt;&gt;"TOTAL"),IF(AND([4]PREMIOS_MASTER!$AZ119&lt;&gt;"",[4]PREMIOS_MASTER!$AZ119&lt;&gt;0),[4]PREMIOS_MASTER!$AZ119,""),IF($A121="TOTAL",SUM(INDIRECT("AD4:AD"&amp;ROW()-1)),""))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IF(AND($A121&lt;&gt;"",$A121&lt;&gt;"TOTAL"),IF(AND([4]PREMIOS_MASTER!$BC119&lt;&gt;"",[4]PREMIOS_MASTER!$BC119&lt;&gt;0),[4]PREMIOS_MASTER!$BC119,""),IF($A121="TOTAL",SUM(INDIRECT("AF4:AF"&amp;ROW()-1)),""))</f>
        <v/>
      </c>
      <c r="AG121" s="7" t="str">
        <f ca="1">IF(AND($A121&lt;&gt;"",$A121&lt;&gt;"TOTAL"),IF(AND([4]PREMIOS_MASTER!$BE119&lt;&gt;"",[4]PREMIOS_MASTER!$BE119&lt;&gt;0),[4]PREMIOS_MASTER!$BE119,""),IF($A121="TOTAL",SUM(INDIRECT("AG4:AG"&amp;ROW()-1)),""))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IF(AND($A121&lt;&gt;"",$A121&lt;&gt;"TOTAL"),IF(AND([4]PREMIOS_MASTER!$BH119&lt;&gt;"",[4]PREMIOS_MASTER!$BH119&lt;&gt;0),[4]PREMIOS_MASTER!$BH119,""),IF($A121="TOTAL",SUM(INDIRECT("AI4:AI"&amp;ROW()-1)),""))</f>
        <v/>
      </c>
      <c r="AJ121" s="7" t="str">
        <f ca="1">IF(AND($A121&lt;&gt;"",$A121&lt;&gt;"TOTAL"),IF(AND([4]PREMIOS_MASTER!$BJ119&lt;&gt;"",[4]PREMIOS_MASTER!$BJ119&lt;&gt;0),[4]PREMIOS_MASTER!$BJ119,""),IF($A121="TOTAL",SUM(INDIRECT("AJ4:AJ"&amp;ROW()-1)),""))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IF(AND($A121&lt;&gt;"",$A121&lt;&gt;"TOTAL"),IF(AND([4]PREMIOS_MASTER!$BM119&lt;&gt;"",[4]PREMIOS_MASTER!$BM119&lt;&gt;0),[4]PREMIOS_MASTER!$BM119,""),IF($A121="TOTAL",SUM(INDIRECT("AL4:AL"&amp;ROW()-1)),""))</f>
        <v/>
      </c>
      <c r="AM121" s="7" t="str">
        <f ca="1">IF(AND($A121&lt;&gt;"",$A121&lt;&gt;"TOTAL"),IF(AND([4]PREMIOS_MASTER!$BO119&lt;&gt;"",[4]PREMIOS_MASTER!$BO119&lt;&gt;0),[4]PREMIOS_MASTER!$BO119,""),IF($A121="TOTAL",SUM(INDIRECT("AM4:AM"&amp;ROW()-1)),""))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IF(AND($A121&lt;&gt;"",$A121&lt;&gt;"TOTAL"),IF(AND([4]PREMIOS_MASTER!$BR119&lt;&gt;"",[4]PREMIOS_MASTER!$BR119&lt;&gt;0),[4]PREMIOS_MASTER!$BR119,""),IF($A121="TOTAL",SUM(INDIRECT("AO4:AO"&amp;ROW()-1)),""))</f>
        <v/>
      </c>
      <c r="AP121" s="7" t="str">
        <f ca="1">IF(AND($A121&lt;&gt;"",$A121&lt;&gt;"TOTAL"),IF(AND([4]PREMIOS_MASTER!$BT119&lt;&gt;"",[4]PREMIOS_MASTER!$BT119&lt;&gt;0),[4]PREMIOS_MASTER!$BT119,""),IF($A121="TOTAL",SUM(INDIRECT("AP4:AP"&amp;ROW()-1)),""))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IF(AND($A121&lt;&gt;"",$A121&lt;&gt;"TOTAL"),IF(AND([4]PREMIOS_MASTER!$BW119&lt;&gt;"",[4]PREMIOS_MASTER!$BW119&lt;&gt;0),[4]PREMIOS_MASTER!$BW119,""),IF($A121="TOTAL",SUM(INDIRECT("AR4:AR"&amp;ROW()-1)),""))</f>
        <v/>
      </c>
      <c r="AS121" s="7" t="str">
        <f ca="1">IF(AND($A121&lt;&gt;"",$A121&lt;&gt;"TOTAL"),IF(AND([4]PREMIOS_MASTER!$BY119&lt;&gt;"",[4]PREMIOS_MASTER!$BY119&lt;&gt;0),[4]PREMIOS_MASTER!$BY119,""),IF($A121="TOTAL",SUM(INDIRECT("AS4:AS"&amp;ROW()-1)),""))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IF(AND($A121&lt;&gt;"",$A121&lt;&gt;"TOTAL"),IF(AND([4]PREMIOS_MASTER!$CB119&lt;&gt;"",[4]PREMIOS_MASTER!$CB119&lt;&gt;0),[4]PREMIOS_MASTER!$CB119,""),IF($A121="TOTAL",SUM(INDIRECT("AU4:AU"&amp;ROW()-1)),""))</f>
        <v/>
      </c>
      <c r="AV121" s="7" t="str">
        <f ca="1">IF(AND($A121&lt;&gt;"",$A121&lt;&gt;"TOTAL"),IF(AND([4]PREMIOS_MASTER!$CD119&lt;&gt;"",[4]PREMIOS_MASTER!$CD119&lt;&gt;0),[4]PREMIOS_MASTER!$CD119,""),IF($A121="TOTAL",SUM(INDIRECT("AV4:AV"&amp;ROW()-1)),""))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IF(AND($A121&lt;&gt;"",$A121&lt;&gt;"TOTAL"),IF(AND([4]PREMIOS_MASTER!$CG119&lt;&gt;"",[4]PREMIOS_MASTER!$CG119&lt;&gt;0),[4]PREMIOS_MASTER!$CG119,""),IF($A121="TOTAL",SUM(INDIRECT("AX4:AX"&amp;ROW()-1)),""))</f>
        <v/>
      </c>
      <c r="AY121" s="7" t="str">
        <f ca="1">IF(AND($A121&lt;&gt;"",$A121&lt;&gt;"TOTAL"),IF(AND([4]PREMIOS_MASTER!$CI119&lt;&gt;"",[4]PREMIOS_MASTER!$CI119&lt;&gt;0),[4]PREMIOS_MASTER!$CI119,""),IF($A121="TOTAL",SUM(INDIRECT("AY4:AY"&amp;ROW()-1)),""))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IF(AND($A121&lt;&gt;"",$A121&lt;&gt;"TOTAL"),IF(AND([4]PREMIOS_MASTER!$CL119&lt;&gt;"",[4]PREMIOS_MASTER!$CL119&lt;&gt;0),[4]PREMIOS_MASTER!$CL119,""),IF($A121="TOTAL",SUM(INDIRECT("BA4:BA"&amp;ROW()-1)),""))</f>
        <v/>
      </c>
      <c r="BB121" s="7" t="str">
        <f ca="1">IF(AND($A121&lt;&gt;"",$A121&lt;&gt;"TOTAL"),IF(AND([4]PREMIOS_MASTER!$CN119&lt;&gt;"",[4]PREMIOS_MASTER!$CN119&lt;&gt;0),[4]PREMIOS_MASTER!$CN119,""),IF($A121="TOTAL",SUM(INDIRECT("BB4:BB"&amp;ROW()-1)),""))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IF(AND($A121&lt;&gt;"",$A121&lt;&gt;"TOTAL"),IF(AND([4]PREMIOS_MASTER!$CQ119&lt;&gt;"",[4]PREMIOS_MASTER!$CQ119&lt;&gt;0),[4]PREMIOS_MASTER!$CQ119,""),IF($A121="TOTAL",SUM(INDIRECT("BD4:BD"&amp;ROW()-1)),""))</f>
        <v/>
      </c>
      <c r="BE121" s="7" t="str">
        <f ca="1">IF(AND($A121&lt;&gt;"",$A121&lt;&gt;"TOTAL"),IF(AND([4]PREMIOS_MASTER!$CS119&lt;&gt;"",[4]PREMIOS_MASTER!$CS119&lt;&gt;0),[4]PREMIOS_MASTER!$CS119,""),IF($A121="TOTAL",SUM(INDIRECT("BE4:BE"&amp;ROW()-1)),""))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IF([4]PREMIOS_MASTER!$D120&lt;&gt;"",[4]PREMIOS_MASTER!$D120,IF(AND([4]PREMIOS_MASTER!$D120="",[4]PREMIOS_MASTER!$D121="",[4]PREMIOS_MASTER!$D119=""),"","TOTAL"))</f>
        <v/>
      </c>
      <c r="B122" s="7" t="str">
        <f ca="1">IF(AND($A122&lt;&gt;"",$A122&lt;&gt;"TOTAL"),IF(AND([4]PREMIOS_MASTER!$E120&lt;&gt;"",[4]PREMIOS_MASTER!$E120&lt;&gt;0),[4]PREMIOS_MASTER!$E120,""),IF($A122="TOTAL",SUM(INDIRECT("B4:B"&amp;ROW()-1)),""))</f>
        <v/>
      </c>
      <c r="C122" s="7" t="str">
        <f ca="1">IF(AND($A122&lt;&gt;"",$A122&lt;&gt;"TOTAL"),IF(AND([4]PREMIOS_MASTER!$G120&lt;&gt;"",[4]PREMIOS_MASTER!$G120&lt;&gt;0),[4]PREMIOS_MASTER!$G120,""),IF($A122="TOTAL",SUM(INDIRECT("C4:C"&amp;ROW()-1)),""))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IF(AND($A122&lt;&gt;"",$A122&lt;&gt;"TOTAL"),IF(AND([4]PREMIOS_MASTER!$J120&lt;&gt;"",[4]PREMIOS_MASTER!$J120&lt;&gt;0),[4]PREMIOS_MASTER!$J120,""),IF($A122="TOTAL",SUM(INDIRECT("E4:E"&amp;ROW()-1)),""))</f>
        <v/>
      </c>
      <c r="F122" s="7" t="str">
        <f ca="1">IF(AND($A122&lt;&gt;"",$A122&lt;&gt;"TOTAL"),IF(AND([4]PREMIOS_MASTER!$L120&lt;&gt;"",[4]PREMIOS_MASTER!$L120&lt;&gt;0),[4]PREMIOS_MASTER!$L120,""),IF($A122="TOTAL",SUM(INDIRECT("F4:F"&amp;ROW()-1)),""))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IF(AND($A122&lt;&gt;"",$A122&lt;&gt;"TOTAL"),IF(AND([4]PREMIOS_MASTER!$O120&lt;&gt;"",[4]PREMIOS_MASTER!$O120&lt;&gt;0),[4]PREMIOS_MASTER!$O120,""),IF($A122="TOTAL",SUM(INDIRECT("H4:H"&amp;ROW()-1)),""))</f>
        <v/>
      </c>
      <c r="I122" s="7" t="str">
        <f ca="1">IF(AND($A122&lt;&gt;"",$A122&lt;&gt;"TOTAL"),IF(AND([4]PREMIOS_MASTER!$Q120&lt;&gt;"",[4]PREMIOS_MASTER!$Q120&lt;&gt;0),[4]PREMIOS_MASTER!$Q120,""),IF($A122="TOTAL",SUM(INDIRECT("I4:I"&amp;ROW()-1)),""))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IF(AND($A122&lt;&gt;"",$A122&lt;&gt;"TOTAL"),IF(AND([4]PREMIOS_MASTER!$T120&lt;&gt;"",[4]PREMIOS_MASTER!$T120&lt;&gt;0),[4]PREMIOS_MASTER!$T120,""),IF($A122="TOTAL",SUM(INDIRECT("K4:K"&amp;ROW()-1)),""))</f>
        <v/>
      </c>
      <c r="L122" s="7" t="str">
        <f ca="1">IF(AND($A122&lt;&gt;"",$A122&lt;&gt;"TOTAL"),IF(AND([4]PREMIOS_MASTER!$V120&lt;&gt;"",[4]PREMIOS_MASTER!$V120&lt;&gt;0),[4]PREMIOS_MASTER!$V120,""),IF($A122="TOTAL",SUM(INDIRECT("L4:L"&amp;ROW()-1)),""))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IF(AND($A122&lt;&gt;"",$A122&lt;&gt;"TOTAL"),IF(AND([4]PREMIOS_MASTER!$Y120&lt;&gt;"",[4]PREMIOS_MASTER!$Y120&lt;&gt;0),[4]PREMIOS_MASTER!$Y120,""),IF($A122="TOTAL",SUM(INDIRECT("N4:N"&amp;ROW()-1)),""))</f>
        <v/>
      </c>
      <c r="O122" s="7" t="str">
        <f ca="1">IF(AND($A122&lt;&gt;"",$A122&lt;&gt;"TOTAL"),IF(AND([4]PREMIOS_MASTER!$AA120&lt;&gt;"",[4]PREMIOS_MASTER!$AA120&lt;&gt;0),[4]PREMIOS_MASTER!$AA120,""),IF($A122="TOTAL",SUM(INDIRECT("O4:O"&amp;ROW()-1)),""))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IF(AND($A122&lt;&gt;"",$A122&lt;&gt;"TOTAL"),IF(AND([4]PREMIOS_MASTER!$AD120&lt;&gt;"",[4]PREMIOS_MASTER!$AD120&lt;&gt;0),[4]PREMIOS_MASTER!$AD120,""),IF($A122="TOTAL",SUM(INDIRECT("Q4:Q"&amp;ROW()-1)),""))</f>
        <v/>
      </c>
      <c r="R122" s="7" t="str">
        <f ca="1">IF(AND($A122&lt;&gt;"",$A122&lt;&gt;"TOTAL"),IF(AND([4]PREMIOS_MASTER!$AF120&lt;&gt;"",[4]PREMIOS_MASTER!$AF120&lt;&gt;0),[4]PREMIOS_MASTER!$AF120,""),IF($A122="TOTAL",SUM(INDIRECT("R4:R"&amp;ROW()-1)),""))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IF(AND($A122&lt;&gt;"",$A122&lt;&gt;"TOTAL"),IF(AND([4]PREMIOS_MASTER!$AI120&lt;&gt;"",[4]PREMIOS_MASTER!$AI120&lt;&gt;0),[4]PREMIOS_MASTER!$AI120,""),IF($A122="TOTAL",SUM(INDIRECT("T4:T"&amp;ROW()-1)),""))</f>
        <v/>
      </c>
      <c r="U122" s="7" t="str">
        <f ca="1">IF(AND($A122&lt;&gt;"",$A122&lt;&gt;"TOTAL"),IF(AND([4]PREMIOS_MASTER!$AK120&lt;&gt;"",[4]PREMIOS_MASTER!$AK120&lt;&gt;0),[4]PREMIOS_MASTER!$AK120,""),IF($A122="TOTAL",SUM(INDIRECT("U4:U"&amp;ROW()-1)),""))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IF(AND($A122&lt;&gt;"",$A122&lt;&gt;"TOTAL"),IF(AND([4]PREMIOS_MASTER!$AN120&lt;&gt;"",[4]PREMIOS_MASTER!$AN120&lt;&gt;0),[4]PREMIOS_MASTER!$AN120,""),IF($A122="TOTAL",SUM(INDIRECT("W4:W"&amp;ROW()-1)),""))</f>
        <v/>
      </c>
      <c r="X122" s="7" t="str">
        <f ca="1">IF(AND($A122&lt;&gt;"",$A122&lt;&gt;"TOTAL"),IF(AND([4]PREMIOS_MASTER!$AP120&lt;&gt;"",[4]PREMIOS_MASTER!$AP120&lt;&gt;0),[4]PREMIOS_MASTER!$AP120,""),IF($A122="TOTAL",SUM(INDIRECT("X4:X"&amp;ROW()-1)),""))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IF(AND($A122&lt;&gt;"",$A122&lt;&gt;"TOTAL"),IF(AND([4]PREMIOS_MASTER!$AS120&lt;&gt;"",[4]PREMIOS_MASTER!$AS120&lt;&gt;0),[4]PREMIOS_MASTER!$AS120,""),IF($A122="TOTAL",SUM(INDIRECT("Z4:Z"&amp;ROW()-1)),""))</f>
        <v/>
      </c>
      <c r="AA122" s="7" t="str">
        <f ca="1">IF(AND($A122&lt;&gt;"",$A122&lt;&gt;"TOTAL"),IF(AND([4]PREMIOS_MASTER!$AU120&lt;&gt;"",[4]PREMIOS_MASTER!$AU120&lt;&gt;0),[4]PREMIOS_MASTER!$AU120,""),IF($A122="TOTAL",SUM(INDIRECT("AA4:AA"&amp;ROW()-1)),""))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IF(AND($A122&lt;&gt;"",$A122&lt;&gt;"TOTAL"),IF(AND([4]PREMIOS_MASTER!$AX120&lt;&gt;"",[4]PREMIOS_MASTER!$AX120&lt;&gt;0),[4]PREMIOS_MASTER!$AX120,""),IF($A122="TOTAL",SUM(INDIRECT("AC4:AC"&amp;ROW()-1)),""))</f>
        <v/>
      </c>
      <c r="AD122" s="7" t="str">
        <f ca="1">IF(AND($A122&lt;&gt;"",$A122&lt;&gt;"TOTAL"),IF(AND([4]PREMIOS_MASTER!$AZ120&lt;&gt;"",[4]PREMIOS_MASTER!$AZ120&lt;&gt;0),[4]PREMIOS_MASTER!$AZ120,""),IF($A122="TOTAL",SUM(INDIRECT("AD4:AD"&amp;ROW()-1)),""))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IF(AND($A122&lt;&gt;"",$A122&lt;&gt;"TOTAL"),IF(AND([4]PREMIOS_MASTER!$BC120&lt;&gt;"",[4]PREMIOS_MASTER!$BC120&lt;&gt;0),[4]PREMIOS_MASTER!$BC120,""),IF($A122="TOTAL",SUM(INDIRECT("AF4:AF"&amp;ROW()-1)),""))</f>
        <v/>
      </c>
      <c r="AG122" s="7" t="str">
        <f ca="1">IF(AND($A122&lt;&gt;"",$A122&lt;&gt;"TOTAL"),IF(AND([4]PREMIOS_MASTER!$BE120&lt;&gt;"",[4]PREMIOS_MASTER!$BE120&lt;&gt;0),[4]PREMIOS_MASTER!$BE120,""),IF($A122="TOTAL",SUM(INDIRECT("AG4:AG"&amp;ROW()-1)),""))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IF(AND($A122&lt;&gt;"",$A122&lt;&gt;"TOTAL"),IF(AND([4]PREMIOS_MASTER!$BH120&lt;&gt;"",[4]PREMIOS_MASTER!$BH120&lt;&gt;0),[4]PREMIOS_MASTER!$BH120,""),IF($A122="TOTAL",SUM(INDIRECT("AI4:AI"&amp;ROW()-1)),""))</f>
        <v/>
      </c>
      <c r="AJ122" s="7" t="str">
        <f ca="1">IF(AND($A122&lt;&gt;"",$A122&lt;&gt;"TOTAL"),IF(AND([4]PREMIOS_MASTER!$BJ120&lt;&gt;"",[4]PREMIOS_MASTER!$BJ120&lt;&gt;0),[4]PREMIOS_MASTER!$BJ120,""),IF($A122="TOTAL",SUM(INDIRECT("AJ4:AJ"&amp;ROW()-1)),""))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IF(AND($A122&lt;&gt;"",$A122&lt;&gt;"TOTAL"),IF(AND([4]PREMIOS_MASTER!$BM120&lt;&gt;"",[4]PREMIOS_MASTER!$BM120&lt;&gt;0),[4]PREMIOS_MASTER!$BM120,""),IF($A122="TOTAL",SUM(INDIRECT("AL4:AL"&amp;ROW()-1)),""))</f>
        <v/>
      </c>
      <c r="AM122" s="7" t="str">
        <f ca="1">IF(AND($A122&lt;&gt;"",$A122&lt;&gt;"TOTAL"),IF(AND([4]PREMIOS_MASTER!$BO120&lt;&gt;"",[4]PREMIOS_MASTER!$BO120&lt;&gt;0),[4]PREMIOS_MASTER!$BO120,""),IF($A122="TOTAL",SUM(INDIRECT("AM4:AM"&amp;ROW()-1)),""))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IF(AND($A122&lt;&gt;"",$A122&lt;&gt;"TOTAL"),IF(AND([4]PREMIOS_MASTER!$BR120&lt;&gt;"",[4]PREMIOS_MASTER!$BR120&lt;&gt;0),[4]PREMIOS_MASTER!$BR120,""),IF($A122="TOTAL",SUM(INDIRECT("AO4:AO"&amp;ROW()-1)),""))</f>
        <v/>
      </c>
      <c r="AP122" s="7" t="str">
        <f ca="1">IF(AND($A122&lt;&gt;"",$A122&lt;&gt;"TOTAL"),IF(AND([4]PREMIOS_MASTER!$BT120&lt;&gt;"",[4]PREMIOS_MASTER!$BT120&lt;&gt;0),[4]PREMIOS_MASTER!$BT120,""),IF($A122="TOTAL",SUM(INDIRECT("AP4:AP"&amp;ROW()-1)),""))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IF(AND($A122&lt;&gt;"",$A122&lt;&gt;"TOTAL"),IF(AND([4]PREMIOS_MASTER!$BW120&lt;&gt;"",[4]PREMIOS_MASTER!$BW120&lt;&gt;0),[4]PREMIOS_MASTER!$BW120,""),IF($A122="TOTAL",SUM(INDIRECT("AR4:AR"&amp;ROW()-1)),""))</f>
        <v/>
      </c>
      <c r="AS122" s="7" t="str">
        <f ca="1">IF(AND($A122&lt;&gt;"",$A122&lt;&gt;"TOTAL"),IF(AND([4]PREMIOS_MASTER!$BY120&lt;&gt;"",[4]PREMIOS_MASTER!$BY120&lt;&gt;0),[4]PREMIOS_MASTER!$BY120,""),IF($A122="TOTAL",SUM(INDIRECT("AS4:AS"&amp;ROW()-1)),""))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IF(AND($A122&lt;&gt;"",$A122&lt;&gt;"TOTAL"),IF(AND([4]PREMIOS_MASTER!$CB120&lt;&gt;"",[4]PREMIOS_MASTER!$CB120&lt;&gt;0),[4]PREMIOS_MASTER!$CB120,""),IF($A122="TOTAL",SUM(INDIRECT("AU4:AU"&amp;ROW()-1)),""))</f>
        <v/>
      </c>
      <c r="AV122" s="7" t="str">
        <f ca="1">IF(AND($A122&lt;&gt;"",$A122&lt;&gt;"TOTAL"),IF(AND([4]PREMIOS_MASTER!$CD120&lt;&gt;"",[4]PREMIOS_MASTER!$CD120&lt;&gt;0),[4]PREMIOS_MASTER!$CD120,""),IF($A122="TOTAL",SUM(INDIRECT("AV4:AV"&amp;ROW()-1)),""))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IF(AND($A122&lt;&gt;"",$A122&lt;&gt;"TOTAL"),IF(AND([4]PREMIOS_MASTER!$CG120&lt;&gt;"",[4]PREMIOS_MASTER!$CG120&lt;&gt;0),[4]PREMIOS_MASTER!$CG120,""),IF($A122="TOTAL",SUM(INDIRECT("AX4:AX"&amp;ROW()-1)),""))</f>
        <v/>
      </c>
      <c r="AY122" s="7" t="str">
        <f ca="1">IF(AND($A122&lt;&gt;"",$A122&lt;&gt;"TOTAL"),IF(AND([4]PREMIOS_MASTER!$CI120&lt;&gt;"",[4]PREMIOS_MASTER!$CI120&lt;&gt;0),[4]PREMIOS_MASTER!$CI120,""),IF($A122="TOTAL",SUM(INDIRECT("AY4:AY"&amp;ROW()-1)),""))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IF(AND($A122&lt;&gt;"",$A122&lt;&gt;"TOTAL"),IF(AND([4]PREMIOS_MASTER!$CL120&lt;&gt;"",[4]PREMIOS_MASTER!$CL120&lt;&gt;0),[4]PREMIOS_MASTER!$CL120,""),IF($A122="TOTAL",SUM(INDIRECT("BA4:BA"&amp;ROW()-1)),""))</f>
        <v/>
      </c>
      <c r="BB122" s="7" t="str">
        <f ca="1">IF(AND($A122&lt;&gt;"",$A122&lt;&gt;"TOTAL"),IF(AND([4]PREMIOS_MASTER!$CN120&lt;&gt;"",[4]PREMIOS_MASTER!$CN120&lt;&gt;0),[4]PREMIOS_MASTER!$CN120,""),IF($A122="TOTAL",SUM(INDIRECT("BB4:BB"&amp;ROW()-1)),""))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IF(AND($A122&lt;&gt;"",$A122&lt;&gt;"TOTAL"),IF(AND([4]PREMIOS_MASTER!$CQ120&lt;&gt;"",[4]PREMIOS_MASTER!$CQ120&lt;&gt;0),[4]PREMIOS_MASTER!$CQ120,""),IF($A122="TOTAL",SUM(INDIRECT("BD4:BD"&amp;ROW()-1)),""))</f>
        <v/>
      </c>
      <c r="BE122" s="7" t="str">
        <f ca="1">IF(AND($A122&lt;&gt;"",$A122&lt;&gt;"TOTAL"),IF(AND([4]PREMIOS_MASTER!$CS120&lt;&gt;"",[4]PREMIOS_MASTER!$CS120&lt;&gt;0),[4]PREMIOS_MASTER!$CS120,""),IF($A122="TOTAL",SUM(INDIRECT("BE4:BE"&amp;ROW()-1)),""))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IF([4]PREMIOS_MASTER!$D121&lt;&gt;"",[4]PREMIOS_MASTER!$D121,IF(AND([4]PREMIOS_MASTER!$D121="",[4]PREMIOS_MASTER!$D122="",[4]PREMIOS_MASTER!$D120=""),"","TOTAL"))</f>
        <v/>
      </c>
      <c r="B123" s="7" t="str">
        <f ca="1">IF(AND($A123&lt;&gt;"",$A123&lt;&gt;"TOTAL"),IF(AND([4]PREMIOS_MASTER!$E121&lt;&gt;"",[4]PREMIOS_MASTER!$E121&lt;&gt;0),[4]PREMIOS_MASTER!$E121,""),IF($A123="TOTAL",SUM(INDIRECT("B4:B"&amp;ROW()-1)),""))</f>
        <v/>
      </c>
      <c r="C123" s="7" t="str">
        <f ca="1">IF(AND($A123&lt;&gt;"",$A123&lt;&gt;"TOTAL"),IF(AND([4]PREMIOS_MASTER!$G121&lt;&gt;"",[4]PREMIOS_MASTER!$G121&lt;&gt;0),[4]PREMIOS_MASTER!$G121,""),IF($A123="TOTAL",SUM(INDIRECT("C4:C"&amp;ROW()-1)),""))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IF(AND($A123&lt;&gt;"",$A123&lt;&gt;"TOTAL"),IF(AND([4]PREMIOS_MASTER!$J121&lt;&gt;"",[4]PREMIOS_MASTER!$J121&lt;&gt;0),[4]PREMIOS_MASTER!$J121,""),IF($A123="TOTAL",SUM(INDIRECT("E4:E"&amp;ROW()-1)),""))</f>
        <v/>
      </c>
      <c r="F123" s="7" t="str">
        <f ca="1">IF(AND($A123&lt;&gt;"",$A123&lt;&gt;"TOTAL"),IF(AND([4]PREMIOS_MASTER!$L121&lt;&gt;"",[4]PREMIOS_MASTER!$L121&lt;&gt;0),[4]PREMIOS_MASTER!$L121,""),IF($A123="TOTAL",SUM(INDIRECT("F4:F"&amp;ROW()-1)),""))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IF(AND($A123&lt;&gt;"",$A123&lt;&gt;"TOTAL"),IF(AND([4]PREMIOS_MASTER!$O121&lt;&gt;"",[4]PREMIOS_MASTER!$O121&lt;&gt;0),[4]PREMIOS_MASTER!$O121,""),IF($A123="TOTAL",SUM(INDIRECT("H4:H"&amp;ROW()-1)),""))</f>
        <v/>
      </c>
      <c r="I123" s="7" t="str">
        <f ca="1">IF(AND($A123&lt;&gt;"",$A123&lt;&gt;"TOTAL"),IF(AND([4]PREMIOS_MASTER!$Q121&lt;&gt;"",[4]PREMIOS_MASTER!$Q121&lt;&gt;0),[4]PREMIOS_MASTER!$Q121,""),IF($A123="TOTAL",SUM(INDIRECT("I4:I"&amp;ROW()-1)),""))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IF(AND($A123&lt;&gt;"",$A123&lt;&gt;"TOTAL"),IF(AND([4]PREMIOS_MASTER!$T121&lt;&gt;"",[4]PREMIOS_MASTER!$T121&lt;&gt;0),[4]PREMIOS_MASTER!$T121,""),IF($A123="TOTAL",SUM(INDIRECT("K4:K"&amp;ROW()-1)),""))</f>
        <v/>
      </c>
      <c r="L123" s="7" t="str">
        <f ca="1">IF(AND($A123&lt;&gt;"",$A123&lt;&gt;"TOTAL"),IF(AND([4]PREMIOS_MASTER!$V121&lt;&gt;"",[4]PREMIOS_MASTER!$V121&lt;&gt;0),[4]PREMIOS_MASTER!$V121,""),IF($A123="TOTAL",SUM(INDIRECT("L4:L"&amp;ROW()-1)),""))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IF(AND($A123&lt;&gt;"",$A123&lt;&gt;"TOTAL"),IF(AND([4]PREMIOS_MASTER!$Y121&lt;&gt;"",[4]PREMIOS_MASTER!$Y121&lt;&gt;0),[4]PREMIOS_MASTER!$Y121,""),IF($A123="TOTAL",SUM(INDIRECT("N4:N"&amp;ROW()-1)),""))</f>
        <v/>
      </c>
      <c r="O123" s="7" t="str">
        <f ca="1">IF(AND($A123&lt;&gt;"",$A123&lt;&gt;"TOTAL"),IF(AND([4]PREMIOS_MASTER!$AA121&lt;&gt;"",[4]PREMIOS_MASTER!$AA121&lt;&gt;0),[4]PREMIOS_MASTER!$AA121,""),IF($A123="TOTAL",SUM(INDIRECT("O4:O"&amp;ROW()-1)),""))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IF(AND($A123&lt;&gt;"",$A123&lt;&gt;"TOTAL"),IF(AND([4]PREMIOS_MASTER!$AD121&lt;&gt;"",[4]PREMIOS_MASTER!$AD121&lt;&gt;0),[4]PREMIOS_MASTER!$AD121,""),IF($A123="TOTAL",SUM(INDIRECT("Q4:Q"&amp;ROW()-1)),""))</f>
        <v/>
      </c>
      <c r="R123" s="7" t="str">
        <f ca="1">IF(AND($A123&lt;&gt;"",$A123&lt;&gt;"TOTAL"),IF(AND([4]PREMIOS_MASTER!$AF121&lt;&gt;"",[4]PREMIOS_MASTER!$AF121&lt;&gt;0),[4]PREMIOS_MASTER!$AF121,""),IF($A123="TOTAL",SUM(INDIRECT("R4:R"&amp;ROW()-1)),""))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IF(AND($A123&lt;&gt;"",$A123&lt;&gt;"TOTAL"),IF(AND([4]PREMIOS_MASTER!$AI121&lt;&gt;"",[4]PREMIOS_MASTER!$AI121&lt;&gt;0),[4]PREMIOS_MASTER!$AI121,""),IF($A123="TOTAL",SUM(INDIRECT("T4:T"&amp;ROW()-1)),""))</f>
        <v/>
      </c>
      <c r="U123" s="7" t="str">
        <f ca="1">IF(AND($A123&lt;&gt;"",$A123&lt;&gt;"TOTAL"),IF(AND([4]PREMIOS_MASTER!$AK121&lt;&gt;"",[4]PREMIOS_MASTER!$AK121&lt;&gt;0),[4]PREMIOS_MASTER!$AK121,""),IF($A123="TOTAL",SUM(INDIRECT("U4:U"&amp;ROW()-1)),""))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IF(AND($A123&lt;&gt;"",$A123&lt;&gt;"TOTAL"),IF(AND([4]PREMIOS_MASTER!$AN121&lt;&gt;"",[4]PREMIOS_MASTER!$AN121&lt;&gt;0),[4]PREMIOS_MASTER!$AN121,""),IF($A123="TOTAL",SUM(INDIRECT("W4:W"&amp;ROW()-1)),""))</f>
        <v/>
      </c>
      <c r="X123" s="7" t="str">
        <f ca="1">IF(AND($A123&lt;&gt;"",$A123&lt;&gt;"TOTAL"),IF(AND([4]PREMIOS_MASTER!$AP121&lt;&gt;"",[4]PREMIOS_MASTER!$AP121&lt;&gt;0),[4]PREMIOS_MASTER!$AP121,""),IF($A123="TOTAL",SUM(INDIRECT("X4:X"&amp;ROW()-1)),""))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IF(AND($A123&lt;&gt;"",$A123&lt;&gt;"TOTAL"),IF(AND([4]PREMIOS_MASTER!$AS121&lt;&gt;"",[4]PREMIOS_MASTER!$AS121&lt;&gt;0),[4]PREMIOS_MASTER!$AS121,""),IF($A123="TOTAL",SUM(INDIRECT("Z4:Z"&amp;ROW()-1)),""))</f>
        <v/>
      </c>
      <c r="AA123" s="7" t="str">
        <f ca="1">IF(AND($A123&lt;&gt;"",$A123&lt;&gt;"TOTAL"),IF(AND([4]PREMIOS_MASTER!$AU121&lt;&gt;"",[4]PREMIOS_MASTER!$AU121&lt;&gt;0),[4]PREMIOS_MASTER!$AU121,""),IF($A123="TOTAL",SUM(INDIRECT("AA4:AA"&amp;ROW()-1)),""))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IF(AND($A123&lt;&gt;"",$A123&lt;&gt;"TOTAL"),IF(AND([4]PREMIOS_MASTER!$AX121&lt;&gt;"",[4]PREMIOS_MASTER!$AX121&lt;&gt;0),[4]PREMIOS_MASTER!$AX121,""),IF($A123="TOTAL",SUM(INDIRECT("AC4:AC"&amp;ROW()-1)),""))</f>
        <v/>
      </c>
      <c r="AD123" s="7" t="str">
        <f ca="1">IF(AND($A123&lt;&gt;"",$A123&lt;&gt;"TOTAL"),IF(AND([4]PREMIOS_MASTER!$AZ121&lt;&gt;"",[4]PREMIOS_MASTER!$AZ121&lt;&gt;0),[4]PREMIOS_MASTER!$AZ121,""),IF($A123="TOTAL",SUM(INDIRECT("AD4:AD"&amp;ROW()-1)),""))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IF(AND($A123&lt;&gt;"",$A123&lt;&gt;"TOTAL"),IF(AND([4]PREMIOS_MASTER!$BC121&lt;&gt;"",[4]PREMIOS_MASTER!$BC121&lt;&gt;0),[4]PREMIOS_MASTER!$BC121,""),IF($A123="TOTAL",SUM(INDIRECT("AF4:AF"&amp;ROW()-1)),""))</f>
        <v/>
      </c>
      <c r="AG123" s="7" t="str">
        <f ca="1">IF(AND($A123&lt;&gt;"",$A123&lt;&gt;"TOTAL"),IF(AND([4]PREMIOS_MASTER!$BE121&lt;&gt;"",[4]PREMIOS_MASTER!$BE121&lt;&gt;0),[4]PREMIOS_MASTER!$BE121,""),IF($A123="TOTAL",SUM(INDIRECT("AG4:AG"&amp;ROW()-1)),""))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IF(AND($A123&lt;&gt;"",$A123&lt;&gt;"TOTAL"),IF(AND([4]PREMIOS_MASTER!$BH121&lt;&gt;"",[4]PREMIOS_MASTER!$BH121&lt;&gt;0),[4]PREMIOS_MASTER!$BH121,""),IF($A123="TOTAL",SUM(INDIRECT("AI4:AI"&amp;ROW()-1)),""))</f>
        <v/>
      </c>
      <c r="AJ123" s="7" t="str">
        <f ca="1">IF(AND($A123&lt;&gt;"",$A123&lt;&gt;"TOTAL"),IF(AND([4]PREMIOS_MASTER!$BJ121&lt;&gt;"",[4]PREMIOS_MASTER!$BJ121&lt;&gt;0),[4]PREMIOS_MASTER!$BJ121,""),IF($A123="TOTAL",SUM(INDIRECT("AJ4:AJ"&amp;ROW()-1)),""))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IF(AND($A123&lt;&gt;"",$A123&lt;&gt;"TOTAL"),IF(AND([4]PREMIOS_MASTER!$BM121&lt;&gt;"",[4]PREMIOS_MASTER!$BM121&lt;&gt;0),[4]PREMIOS_MASTER!$BM121,""),IF($A123="TOTAL",SUM(INDIRECT("AL4:AL"&amp;ROW()-1)),""))</f>
        <v/>
      </c>
      <c r="AM123" s="7" t="str">
        <f ca="1">IF(AND($A123&lt;&gt;"",$A123&lt;&gt;"TOTAL"),IF(AND([4]PREMIOS_MASTER!$BO121&lt;&gt;"",[4]PREMIOS_MASTER!$BO121&lt;&gt;0),[4]PREMIOS_MASTER!$BO121,""),IF($A123="TOTAL",SUM(INDIRECT("AM4:AM"&amp;ROW()-1)),""))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IF(AND($A123&lt;&gt;"",$A123&lt;&gt;"TOTAL"),IF(AND([4]PREMIOS_MASTER!$BR121&lt;&gt;"",[4]PREMIOS_MASTER!$BR121&lt;&gt;0),[4]PREMIOS_MASTER!$BR121,""),IF($A123="TOTAL",SUM(INDIRECT("AO4:AO"&amp;ROW()-1)),""))</f>
        <v/>
      </c>
      <c r="AP123" s="7" t="str">
        <f ca="1">IF(AND($A123&lt;&gt;"",$A123&lt;&gt;"TOTAL"),IF(AND([4]PREMIOS_MASTER!$BT121&lt;&gt;"",[4]PREMIOS_MASTER!$BT121&lt;&gt;0),[4]PREMIOS_MASTER!$BT121,""),IF($A123="TOTAL",SUM(INDIRECT("AP4:AP"&amp;ROW()-1)),""))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IF(AND($A123&lt;&gt;"",$A123&lt;&gt;"TOTAL"),IF(AND([4]PREMIOS_MASTER!$BW121&lt;&gt;"",[4]PREMIOS_MASTER!$BW121&lt;&gt;0),[4]PREMIOS_MASTER!$BW121,""),IF($A123="TOTAL",SUM(INDIRECT("AR4:AR"&amp;ROW()-1)),""))</f>
        <v/>
      </c>
      <c r="AS123" s="7" t="str">
        <f ca="1">IF(AND($A123&lt;&gt;"",$A123&lt;&gt;"TOTAL"),IF(AND([4]PREMIOS_MASTER!$BY121&lt;&gt;"",[4]PREMIOS_MASTER!$BY121&lt;&gt;0),[4]PREMIOS_MASTER!$BY121,""),IF($A123="TOTAL",SUM(INDIRECT("AS4:AS"&amp;ROW()-1)),""))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IF(AND($A123&lt;&gt;"",$A123&lt;&gt;"TOTAL"),IF(AND([4]PREMIOS_MASTER!$CB121&lt;&gt;"",[4]PREMIOS_MASTER!$CB121&lt;&gt;0),[4]PREMIOS_MASTER!$CB121,""),IF($A123="TOTAL",SUM(INDIRECT("AU4:AU"&amp;ROW()-1)),""))</f>
        <v/>
      </c>
      <c r="AV123" s="7" t="str">
        <f ca="1">IF(AND($A123&lt;&gt;"",$A123&lt;&gt;"TOTAL"),IF(AND([4]PREMIOS_MASTER!$CD121&lt;&gt;"",[4]PREMIOS_MASTER!$CD121&lt;&gt;0),[4]PREMIOS_MASTER!$CD121,""),IF($A123="TOTAL",SUM(INDIRECT("AV4:AV"&amp;ROW()-1)),""))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IF(AND($A123&lt;&gt;"",$A123&lt;&gt;"TOTAL"),IF(AND([4]PREMIOS_MASTER!$CG121&lt;&gt;"",[4]PREMIOS_MASTER!$CG121&lt;&gt;0),[4]PREMIOS_MASTER!$CG121,""),IF($A123="TOTAL",SUM(INDIRECT("AX4:AX"&amp;ROW()-1)),""))</f>
        <v/>
      </c>
      <c r="AY123" s="7" t="str">
        <f ca="1">IF(AND($A123&lt;&gt;"",$A123&lt;&gt;"TOTAL"),IF(AND([4]PREMIOS_MASTER!$CI121&lt;&gt;"",[4]PREMIOS_MASTER!$CI121&lt;&gt;0),[4]PREMIOS_MASTER!$CI121,""),IF($A123="TOTAL",SUM(INDIRECT("AY4:AY"&amp;ROW()-1)),""))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IF(AND($A123&lt;&gt;"",$A123&lt;&gt;"TOTAL"),IF(AND([4]PREMIOS_MASTER!$CL121&lt;&gt;"",[4]PREMIOS_MASTER!$CL121&lt;&gt;0),[4]PREMIOS_MASTER!$CL121,""),IF($A123="TOTAL",SUM(INDIRECT("BA4:BA"&amp;ROW()-1)),""))</f>
        <v/>
      </c>
      <c r="BB123" s="7" t="str">
        <f ca="1">IF(AND($A123&lt;&gt;"",$A123&lt;&gt;"TOTAL"),IF(AND([4]PREMIOS_MASTER!$CN121&lt;&gt;"",[4]PREMIOS_MASTER!$CN121&lt;&gt;0),[4]PREMIOS_MASTER!$CN121,""),IF($A123="TOTAL",SUM(INDIRECT("BB4:BB"&amp;ROW()-1)),""))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IF(AND($A123&lt;&gt;"",$A123&lt;&gt;"TOTAL"),IF(AND([4]PREMIOS_MASTER!$CQ121&lt;&gt;"",[4]PREMIOS_MASTER!$CQ121&lt;&gt;0),[4]PREMIOS_MASTER!$CQ121,""),IF($A123="TOTAL",SUM(INDIRECT("BD4:BD"&amp;ROW()-1)),""))</f>
        <v/>
      </c>
      <c r="BE123" s="7" t="str">
        <f ca="1">IF(AND($A123&lt;&gt;"",$A123&lt;&gt;"TOTAL"),IF(AND([4]PREMIOS_MASTER!$CS121&lt;&gt;"",[4]PREMIOS_MASTER!$CS121&lt;&gt;0),[4]PREMIOS_MASTER!$CS121,""),IF($A123="TOTAL",SUM(INDIRECT("BE4:BE"&amp;ROW()-1)),""))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IF([4]PREMIOS_MASTER!$D122&lt;&gt;"",[4]PREMIOS_MASTER!$D122,IF(AND([4]PREMIOS_MASTER!$D122="",[4]PREMIOS_MASTER!$D123="",[4]PREMIOS_MASTER!$D121=""),"","TOTAL"))</f>
        <v/>
      </c>
      <c r="B124" s="7" t="str">
        <f ca="1">IF(AND($A124&lt;&gt;"",$A124&lt;&gt;"TOTAL"),IF(AND([4]PREMIOS_MASTER!$E122&lt;&gt;"",[4]PREMIOS_MASTER!$E122&lt;&gt;0),[4]PREMIOS_MASTER!$E122,""),IF($A124="TOTAL",SUM(INDIRECT("B4:B"&amp;ROW()-1)),""))</f>
        <v/>
      </c>
      <c r="C124" s="7" t="str">
        <f ca="1">IF(AND($A124&lt;&gt;"",$A124&lt;&gt;"TOTAL"),IF(AND([4]PREMIOS_MASTER!$G122&lt;&gt;"",[4]PREMIOS_MASTER!$G122&lt;&gt;0),[4]PREMIOS_MASTER!$G122,""),IF($A124="TOTAL",SUM(INDIRECT("C4:C"&amp;ROW()-1)),""))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IF(AND($A124&lt;&gt;"",$A124&lt;&gt;"TOTAL"),IF(AND([4]PREMIOS_MASTER!$J122&lt;&gt;"",[4]PREMIOS_MASTER!$J122&lt;&gt;0),[4]PREMIOS_MASTER!$J122,""),IF($A124="TOTAL",SUM(INDIRECT("E4:E"&amp;ROW()-1)),""))</f>
        <v/>
      </c>
      <c r="F124" s="7" t="str">
        <f ca="1">IF(AND($A124&lt;&gt;"",$A124&lt;&gt;"TOTAL"),IF(AND([4]PREMIOS_MASTER!$L122&lt;&gt;"",[4]PREMIOS_MASTER!$L122&lt;&gt;0),[4]PREMIOS_MASTER!$L122,""),IF($A124="TOTAL",SUM(INDIRECT("F4:F"&amp;ROW()-1)),""))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IF(AND($A124&lt;&gt;"",$A124&lt;&gt;"TOTAL"),IF(AND([4]PREMIOS_MASTER!$O122&lt;&gt;"",[4]PREMIOS_MASTER!$O122&lt;&gt;0),[4]PREMIOS_MASTER!$O122,""),IF($A124="TOTAL",SUM(INDIRECT("H4:H"&amp;ROW()-1)),""))</f>
        <v/>
      </c>
      <c r="I124" s="7" t="str">
        <f ca="1">IF(AND($A124&lt;&gt;"",$A124&lt;&gt;"TOTAL"),IF(AND([4]PREMIOS_MASTER!$Q122&lt;&gt;"",[4]PREMIOS_MASTER!$Q122&lt;&gt;0),[4]PREMIOS_MASTER!$Q122,""),IF($A124="TOTAL",SUM(INDIRECT("I4:I"&amp;ROW()-1)),""))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IF(AND($A124&lt;&gt;"",$A124&lt;&gt;"TOTAL"),IF(AND([4]PREMIOS_MASTER!$T122&lt;&gt;"",[4]PREMIOS_MASTER!$T122&lt;&gt;0),[4]PREMIOS_MASTER!$T122,""),IF($A124="TOTAL",SUM(INDIRECT("K4:K"&amp;ROW()-1)),""))</f>
        <v/>
      </c>
      <c r="L124" s="7" t="str">
        <f ca="1">IF(AND($A124&lt;&gt;"",$A124&lt;&gt;"TOTAL"),IF(AND([4]PREMIOS_MASTER!$V122&lt;&gt;"",[4]PREMIOS_MASTER!$V122&lt;&gt;0),[4]PREMIOS_MASTER!$V122,""),IF($A124="TOTAL",SUM(INDIRECT("L4:L"&amp;ROW()-1)),""))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IF(AND($A124&lt;&gt;"",$A124&lt;&gt;"TOTAL"),IF(AND([4]PREMIOS_MASTER!$Y122&lt;&gt;"",[4]PREMIOS_MASTER!$Y122&lt;&gt;0),[4]PREMIOS_MASTER!$Y122,""),IF($A124="TOTAL",SUM(INDIRECT("N4:N"&amp;ROW()-1)),""))</f>
        <v/>
      </c>
      <c r="O124" s="7" t="str">
        <f ca="1">IF(AND($A124&lt;&gt;"",$A124&lt;&gt;"TOTAL"),IF(AND([4]PREMIOS_MASTER!$AA122&lt;&gt;"",[4]PREMIOS_MASTER!$AA122&lt;&gt;0),[4]PREMIOS_MASTER!$AA122,""),IF($A124="TOTAL",SUM(INDIRECT("O4:O"&amp;ROW()-1)),""))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IF(AND($A124&lt;&gt;"",$A124&lt;&gt;"TOTAL"),IF(AND([4]PREMIOS_MASTER!$AD122&lt;&gt;"",[4]PREMIOS_MASTER!$AD122&lt;&gt;0),[4]PREMIOS_MASTER!$AD122,""),IF($A124="TOTAL",SUM(INDIRECT("Q4:Q"&amp;ROW()-1)),""))</f>
        <v/>
      </c>
      <c r="R124" s="7" t="str">
        <f ca="1">IF(AND($A124&lt;&gt;"",$A124&lt;&gt;"TOTAL"),IF(AND([4]PREMIOS_MASTER!$AF122&lt;&gt;"",[4]PREMIOS_MASTER!$AF122&lt;&gt;0),[4]PREMIOS_MASTER!$AF122,""),IF($A124="TOTAL",SUM(INDIRECT("R4:R"&amp;ROW()-1)),""))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IF(AND($A124&lt;&gt;"",$A124&lt;&gt;"TOTAL"),IF(AND([4]PREMIOS_MASTER!$AI122&lt;&gt;"",[4]PREMIOS_MASTER!$AI122&lt;&gt;0),[4]PREMIOS_MASTER!$AI122,""),IF($A124="TOTAL",SUM(INDIRECT("T4:T"&amp;ROW()-1)),""))</f>
        <v/>
      </c>
      <c r="U124" s="7" t="str">
        <f ca="1">IF(AND($A124&lt;&gt;"",$A124&lt;&gt;"TOTAL"),IF(AND([4]PREMIOS_MASTER!$AK122&lt;&gt;"",[4]PREMIOS_MASTER!$AK122&lt;&gt;0),[4]PREMIOS_MASTER!$AK122,""),IF($A124="TOTAL",SUM(INDIRECT("U4:U"&amp;ROW()-1)),""))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IF(AND($A124&lt;&gt;"",$A124&lt;&gt;"TOTAL"),IF(AND([4]PREMIOS_MASTER!$AN122&lt;&gt;"",[4]PREMIOS_MASTER!$AN122&lt;&gt;0),[4]PREMIOS_MASTER!$AN122,""),IF($A124="TOTAL",SUM(INDIRECT("W4:W"&amp;ROW()-1)),""))</f>
        <v/>
      </c>
      <c r="X124" s="7" t="str">
        <f ca="1">IF(AND($A124&lt;&gt;"",$A124&lt;&gt;"TOTAL"),IF(AND([4]PREMIOS_MASTER!$AP122&lt;&gt;"",[4]PREMIOS_MASTER!$AP122&lt;&gt;0),[4]PREMIOS_MASTER!$AP122,""),IF($A124="TOTAL",SUM(INDIRECT("X4:X"&amp;ROW()-1)),""))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IF(AND($A124&lt;&gt;"",$A124&lt;&gt;"TOTAL"),IF(AND([4]PREMIOS_MASTER!$AS122&lt;&gt;"",[4]PREMIOS_MASTER!$AS122&lt;&gt;0),[4]PREMIOS_MASTER!$AS122,""),IF($A124="TOTAL",SUM(INDIRECT("Z4:Z"&amp;ROW()-1)),""))</f>
        <v/>
      </c>
      <c r="AA124" s="7" t="str">
        <f ca="1">IF(AND($A124&lt;&gt;"",$A124&lt;&gt;"TOTAL"),IF(AND([4]PREMIOS_MASTER!$AU122&lt;&gt;"",[4]PREMIOS_MASTER!$AU122&lt;&gt;0),[4]PREMIOS_MASTER!$AU122,""),IF($A124="TOTAL",SUM(INDIRECT("AA4:AA"&amp;ROW()-1)),""))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IF(AND($A124&lt;&gt;"",$A124&lt;&gt;"TOTAL"),IF(AND([4]PREMIOS_MASTER!$AX122&lt;&gt;"",[4]PREMIOS_MASTER!$AX122&lt;&gt;0),[4]PREMIOS_MASTER!$AX122,""),IF($A124="TOTAL",SUM(INDIRECT("AC4:AC"&amp;ROW()-1)),""))</f>
        <v/>
      </c>
      <c r="AD124" s="7" t="str">
        <f ca="1">IF(AND($A124&lt;&gt;"",$A124&lt;&gt;"TOTAL"),IF(AND([4]PREMIOS_MASTER!$AZ122&lt;&gt;"",[4]PREMIOS_MASTER!$AZ122&lt;&gt;0),[4]PREMIOS_MASTER!$AZ122,""),IF($A124="TOTAL",SUM(INDIRECT("AD4:AD"&amp;ROW()-1)),""))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IF(AND($A124&lt;&gt;"",$A124&lt;&gt;"TOTAL"),IF(AND([4]PREMIOS_MASTER!$BC122&lt;&gt;"",[4]PREMIOS_MASTER!$BC122&lt;&gt;0),[4]PREMIOS_MASTER!$BC122,""),IF($A124="TOTAL",SUM(INDIRECT("AF4:AF"&amp;ROW()-1)),""))</f>
        <v/>
      </c>
      <c r="AG124" s="7" t="str">
        <f ca="1">IF(AND($A124&lt;&gt;"",$A124&lt;&gt;"TOTAL"),IF(AND([4]PREMIOS_MASTER!$BE122&lt;&gt;"",[4]PREMIOS_MASTER!$BE122&lt;&gt;0),[4]PREMIOS_MASTER!$BE122,""),IF($A124="TOTAL",SUM(INDIRECT("AG4:AG"&amp;ROW()-1)),""))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IF(AND($A124&lt;&gt;"",$A124&lt;&gt;"TOTAL"),IF(AND([4]PREMIOS_MASTER!$BH122&lt;&gt;"",[4]PREMIOS_MASTER!$BH122&lt;&gt;0),[4]PREMIOS_MASTER!$BH122,""),IF($A124="TOTAL",SUM(INDIRECT("AI4:AI"&amp;ROW()-1)),""))</f>
        <v/>
      </c>
      <c r="AJ124" s="7" t="str">
        <f ca="1">IF(AND($A124&lt;&gt;"",$A124&lt;&gt;"TOTAL"),IF(AND([4]PREMIOS_MASTER!$BJ122&lt;&gt;"",[4]PREMIOS_MASTER!$BJ122&lt;&gt;0),[4]PREMIOS_MASTER!$BJ122,""),IF($A124="TOTAL",SUM(INDIRECT("AJ4:AJ"&amp;ROW()-1)),""))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IF(AND($A124&lt;&gt;"",$A124&lt;&gt;"TOTAL"),IF(AND([4]PREMIOS_MASTER!$BM122&lt;&gt;"",[4]PREMIOS_MASTER!$BM122&lt;&gt;0),[4]PREMIOS_MASTER!$BM122,""),IF($A124="TOTAL",SUM(INDIRECT("AL4:AL"&amp;ROW()-1)),""))</f>
        <v/>
      </c>
      <c r="AM124" s="7" t="str">
        <f ca="1">IF(AND($A124&lt;&gt;"",$A124&lt;&gt;"TOTAL"),IF(AND([4]PREMIOS_MASTER!$BO122&lt;&gt;"",[4]PREMIOS_MASTER!$BO122&lt;&gt;0),[4]PREMIOS_MASTER!$BO122,""),IF($A124="TOTAL",SUM(INDIRECT("AM4:AM"&amp;ROW()-1)),""))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IF(AND($A124&lt;&gt;"",$A124&lt;&gt;"TOTAL"),IF(AND([4]PREMIOS_MASTER!$BR122&lt;&gt;"",[4]PREMIOS_MASTER!$BR122&lt;&gt;0),[4]PREMIOS_MASTER!$BR122,""),IF($A124="TOTAL",SUM(INDIRECT("AO4:AO"&amp;ROW()-1)),""))</f>
        <v/>
      </c>
      <c r="AP124" s="7" t="str">
        <f ca="1">IF(AND($A124&lt;&gt;"",$A124&lt;&gt;"TOTAL"),IF(AND([4]PREMIOS_MASTER!$BT122&lt;&gt;"",[4]PREMIOS_MASTER!$BT122&lt;&gt;0),[4]PREMIOS_MASTER!$BT122,""),IF($A124="TOTAL",SUM(INDIRECT("AP4:AP"&amp;ROW()-1)),""))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IF(AND($A124&lt;&gt;"",$A124&lt;&gt;"TOTAL"),IF(AND([4]PREMIOS_MASTER!$BW122&lt;&gt;"",[4]PREMIOS_MASTER!$BW122&lt;&gt;0),[4]PREMIOS_MASTER!$BW122,""),IF($A124="TOTAL",SUM(INDIRECT("AR4:AR"&amp;ROW()-1)),""))</f>
        <v/>
      </c>
      <c r="AS124" s="7" t="str">
        <f ca="1">IF(AND($A124&lt;&gt;"",$A124&lt;&gt;"TOTAL"),IF(AND([4]PREMIOS_MASTER!$BY122&lt;&gt;"",[4]PREMIOS_MASTER!$BY122&lt;&gt;0),[4]PREMIOS_MASTER!$BY122,""),IF($A124="TOTAL",SUM(INDIRECT("AS4:AS"&amp;ROW()-1)),""))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IF(AND($A124&lt;&gt;"",$A124&lt;&gt;"TOTAL"),IF(AND([4]PREMIOS_MASTER!$CB122&lt;&gt;"",[4]PREMIOS_MASTER!$CB122&lt;&gt;0),[4]PREMIOS_MASTER!$CB122,""),IF($A124="TOTAL",SUM(INDIRECT("AU4:AU"&amp;ROW()-1)),""))</f>
        <v/>
      </c>
      <c r="AV124" s="7" t="str">
        <f ca="1">IF(AND($A124&lt;&gt;"",$A124&lt;&gt;"TOTAL"),IF(AND([4]PREMIOS_MASTER!$CD122&lt;&gt;"",[4]PREMIOS_MASTER!$CD122&lt;&gt;0),[4]PREMIOS_MASTER!$CD122,""),IF($A124="TOTAL",SUM(INDIRECT("AV4:AV"&amp;ROW()-1)),""))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IF(AND($A124&lt;&gt;"",$A124&lt;&gt;"TOTAL"),IF(AND([4]PREMIOS_MASTER!$CG122&lt;&gt;"",[4]PREMIOS_MASTER!$CG122&lt;&gt;0),[4]PREMIOS_MASTER!$CG122,""),IF($A124="TOTAL",SUM(INDIRECT("AX4:AX"&amp;ROW()-1)),""))</f>
        <v/>
      </c>
      <c r="AY124" s="7" t="str">
        <f ca="1">IF(AND($A124&lt;&gt;"",$A124&lt;&gt;"TOTAL"),IF(AND([4]PREMIOS_MASTER!$CI122&lt;&gt;"",[4]PREMIOS_MASTER!$CI122&lt;&gt;0),[4]PREMIOS_MASTER!$CI122,""),IF($A124="TOTAL",SUM(INDIRECT("AY4:AY"&amp;ROW()-1)),""))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IF(AND($A124&lt;&gt;"",$A124&lt;&gt;"TOTAL"),IF(AND([4]PREMIOS_MASTER!$CL122&lt;&gt;"",[4]PREMIOS_MASTER!$CL122&lt;&gt;0),[4]PREMIOS_MASTER!$CL122,""),IF($A124="TOTAL",SUM(INDIRECT("BA4:BA"&amp;ROW()-1)),""))</f>
        <v/>
      </c>
      <c r="BB124" s="7" t="str">
        <f ca="1">IF(AND($A124&lt;&gt;"",$A124&lt;&gt;"TOTAL"),IF(AND([4]PREMIOS_MASTER!$CN122&lt;&gt;"",[4]PREMIOS_MASTER!$CN122&lt;&gt;0),[4]PREMIOS_MASTER!$CN122,""),IF($A124="TOTAL",SUM(INDIRECT("BB4:BB"&amp;ROW()-1)),""))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IF(AND($A124&lt;&gt;"",$A124&lt;&gt;"TOTAL"),IF(AND([4]PREMIOS_MASTER!$CQ122&lt;&gt;"",[4]PREMIOS_MASTER!$CQ122&lt;&gt;0),[4]PREMIOS_MASTER!$CQ122,""),IF($A124="TOTAL",SUM(INDIRECT("BD4:BD"&amp;ROW()-1)),""))</f>
        <v/>
      </c>
      <c r="BE124" s="7" t="str">
        <f ca="1">IF(AND($A124&lt;&gt;"",$A124&lt;&gt;"TOTAL"),IF(AND([4]PREMIOS_MASTER!$CS122&lt;&gt;"",[4]PREMIOS_MASTER!$CS122&lt;&gt;0),[4]PREMIOS_MASTER!$CS122,""),IF($A124="TOTAL",SUM(INDIRECT("BE4:BE"&amp;ROW()-1)),""))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IF([4]PREMIOS_MASTER!$D123&lt;&gt;"",[4]PREMIOS_MASTER!$D123,IF(AND([4]PREMIOS_MASTER!$D123="",[4]PREMIOS_MASTER!$D124="",[4]PREMIOS_MASTER!$D122=""),"","TOTAL"))</f>
        <v/>
      </c>
      <c r="B125" s="7" t="str">
        <f ca="1">IF(AND($A125&lt;&gt;"",$A125&lt;&gt;"TOTAL"),IF(AND([4]PREMIOS_MASTER!$E123&lt;&gt;"",[4]PREMIOS_MASTER!$E123&lt;&gt;0),[4]PREMIOS_MASTER!$E123,""),IF($A125="TOTAL",SUM(INDIRECT("B4:B"&amp;ROW()-1)),""))</f>
        <v/>
      </c>
      <c r="C125" s="7" t="str">
        <f ca="1">IF(AND($A125&lt;&gt;"",$A125&lt;&gt;"TOTAL"),IF(AND([4]PREMIOS_MASTER!$G123&lt;&gt;"",[4]PREMIOS_MASTER!$G123&lt;&gt;0),[4]PREMIOS_MASTER!$G123,""),IF($A125="TOTAL",SUM(INDIRECT("C4:C"&amp;ROW()-1)),""))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IF(AND($A125&lt;&gt;"",$A125&lt;&gt;"TOTAL"),IF(AND([4]PREMIOS_MASTER!$J123&lt;&gt;"",[4]PREMIOS_MASTER!$J123&lt;&gt;0),[4]PREMIOS_MASTER!$J123,""),IF($A125="TOTAL",SUM(INDIRECT("E4:E"&amp;ROW()-1)),""))</f>
        <v/>
      </c>
      <c r="F125" s="7" t="str">
        <f ca="1">IF(AND($A125&lt;&gt;"",$A125&lt;&gt;"TOTAL"),IF(AND([4]PREMIOS_MASTER!$L123&lt;&gt;"",[4]PREMIOS_MASTER!$L123&lt;&gt;0),[4]PREMIOS_MASTER!$L123,""),IF($A125="TOTAL",SUM(INDIRECT("F4:F"&amp;ROW()-1)),""))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IF(AND($A125&lt;&gt;"",$A125&lt;&gt;"TOTAL"),IF(AND([4]PREMIOS_MASTER!$O123&lt;&gt;"",[4]PREMIOS_MASTER!$O123&lt;&gt;0),[4]PREMIOS_MASTER!$O123,""),IF($A125="TOTAL",SUM(INDIRECT("H4:H"&amp;ROW()-1)),""))</f>
        <v/>
      </c>
      <c r="I125" s="7" t="str">
        <f ca="1">IF(AND($A125&lt;&gt;"",$A125&lt;&gt;"TOTAL"),IF(AND([4]PREMIOS_MASTER!$Q123&lt;&gt;"",[4]PREMIOS_MASTER!$Q123&lt;&gt;0),[4]PREMIOS_MASTER!$Q123,""),IF($A125="TOTAL",SUM(INDIRECT("I4:I"&amp;ROW()-1)),""))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IF(AND($A125&lt;&gt;"",$A125&lt;&gt;"TOTAL"),IF(AND([4]PREMIOS_MASTER!$T123&lt;&gt;"",[4]PREMIOS_MASTER!$T123&lt;&gt;0),[4]PREMIOS_MASTER!$T123,""),IF($A125="TOTAL",SUM(INDIRECT("K4:K"&amp;ROW()-1)),""))</f>
        <v/>
      </c>
      <c r="L125" s="7" t="str">
        <f ca="1">IF(AND($A125&lt;&gt;"",$A125&lt;&gt;"TOTAL"),IF(AND([4]PREMIOS_MASTER!$V123&lt;&gt;"",[4]PREMIOS_MASTER!$V123&lt;&gt;0),[4]PREMIOS_MASTER!$V123,""),IF($A125="TOTAL",SUM(INDIRECT("L4:L"&amp;ROW()-1)),""))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IF(AND($A125&lt;&gt;"",$A125&lt;&gt;"TOTAL"),IF(AND([4]PREMIOS_MASTER!$Y123&lt;&gt;"",[4]PREMIOS_MASTER!$Y123&lt;&gt;0),[4]PREMIOS_MASTER!$Y123,""),IF($A125="TOTAL",SUM(INDIRECT("N4:N"&amp;ROW()-1)),""))</f>
        <v/>
      </c>
      <c r="O125" s="7" t="str">
        <f ca="1">IF(AND($A125&lt;&gt;"",$A125&lt;&gt;"TOTAL"),IF(AND([4]PREMIOS_MASTER!$AA123&lt;&gt;"",[4]PREMIOS_MASTER!$AA123&lt;&gt;0),[4]PREMIOS_MASTER!$AA123,""),IF($A125="TOTAL",SUM(INDIRECT("O4:O"&amp;ROW()-1)),""))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IF(AND($A125&lt;&gt;"",$A125&lt;&gt;"TOTAL"),IF(AND([4]PREMIOS_MASTER!$AD123&lt;&gt;"",[4]PREMIOS_MASTER!$AD123&lt;&gt;0),[4]PREMIOS_MASTER!$AD123,""),IF($A125="TOTAL",SUM(INDIRECT("Q4:Q"&amp;ROW()-1)),""))</f>
        <v/>
      </c>
      <c r="R125" s="7" t="str">
        <f ca="1">IF(AND($A125&lt;&gt;"",$A125&lt;&gt;"TOTAL"),IF(AND([4]PREMIOS_MASTER!$AF123&lt;&gt;"",[4]PREMIOS_MASTER!$AF123&lt;&gt;0),[4]PREMIOS_MASTER!$AF123,""),IF($A125="TOTAL",SUM(INDIRECT("R4:R"&amp;ROW()-1)),""))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IF(AND($A125&lt;&gt;"",$A125&lt;&gt;"TOTAL"),IF(AND([4]PREMIOS_MASTER!$AI123&lt;&gt;"",[4]PREMIOS_MASTER!$AI123&lt;&gt;0),[4]PREMIOS_MASTER!$AI123,""),IF($A125="TOTAL",SUM(INDIRECT("T4:T"&amp;ROW()-1)),""))</f>
        <v/>
      </c>
      <c r="U125" s="7" t="str">
        <f ca="1">IF(AND($A125&lt;&gt;"",$A125&lt;&gt;"TOTAL"),IF(AND([4]PREMIOS_MASTER!$AK123&lt;&gt;"",[4]PREMIOS_MASTER!$AK123&lt;&gt;0),[4]PREMIOS_MASTER!$AK123,""),IF($A125="TOTAL",SUM(INDIRECT("U4:U"&amp;ROW()-1)),""))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IF(AND($A125&lt;&gt;"",$A125&lt;&gt;"TOTAL"),IF(AND([4]PREMIOS_MASTER!$AN123&lt;&gt;"",[4]PREMIOS_MASTER!$AN123&lt;&gt;0),[4]PREMIOS_MASTER!$AN123,""),IF($A125="TOTAL",SUM(INDIRECT("W4:W"&amp;ROW()-1)),""))</f>
        <v/>
      </c>
      <c r="X125" s="7" t="str">
        <f ca="1">IF(AND($A125&lt;&gt;"",$A125&lt;&gt;"TOTAL"),IF(AND([4]PREMIOS_MASTER!$AP123&lt;&gt;"",[4]PREMIOS_MASTER!$AP123&lt;&gt;0),[4]PREMIOS_MASTER!$AP123,""),IF($A125="TOTAL",SUM(INDIRECT("X4:X"&amp;ROW()-1)),""))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IF(AND($A125&lt;&gt;"",$A125&lt;&gt;"TOTAL"),IF(AND([4]PREMIOS_MASTER!$AS123&lt;&gt;"",[4]PREMIOS_MASTER!$AS123&lt;&gt;0),[4]PREMIOS_MASTER!$AS123,""),IF($A125="TOTAL",SUM(INDIRECT("Z4:Z"&amp;ROW()-1)),""))</f>
        <v/>
      </c>
      <c r="AA125" s="7" t="str">
        <f ca="1">IF(AND($A125&lt;&gt;"",$A125&lt;&gt;"TOTAL"),IF(AND([4]PREMIOS_MASTER!$AU123&lt;&gt;"",[4]PREMIOS_MASTER!$AU123&lt;&gt;0),[4]PREMIOS_MASTER!$AU123,""),IF($A125="TOTAL",SUM(INDIRECT("AA4:AA"&amp;ROW()-1)),""))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IF(AND($A125&lt;&gt;"",$A125&lt;&gt;"TOTAL"),IF(AND([4]PREMIOS_MASTER!$AX123&lt;&gt;"",[4]PREMIOS_MASTER!$AX123&lt;&gt;0),[4]PREMIOS_MASTER!$AX123,""),IF($A125="TOTAL",SUM(INDIRECT("AC4:AC"&amp;ROW()-1)),""))</f>
        <v/>
      </c>
      <c r="AD125" s="7" t="str">
        <f ca="1">IF(AND($A125&lt;&gt;"",$A125&lt;&gt;"TOTAL"),IF(AND([4]PREMIOS_MASTER!$AZ123&lt;&gt;"",[4]PREMIOS_MASTER!$AZ123&lt;&gt;0),[4]PREMIOS_MASTER!$AZ123,""),IF($A125="TOTAL",SUM(INDIRECT("AD4:AD"&amp;ROW()-1)),""))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IF(AND($A125&lt;&gt;"",$A125&lt;&gt;"TOTAL"),IF(AND([4]PREMIOS_MASTER!$BC123&lt;&gt;"",[4]PREMIOS_MASTER!$BC123&lt;&gt;0),[4]PREMIOS_MASTER!$BC123,""),IF($A125="TOTAL",SUM(INDIRECT("AF4:AF"&amp;ROW()-1)),""))</f>
        <v/>
      </c>
      <c r="AG125" s="7" t="str">
        <f ca="1">IF(AND($A125&lt;&gt;"",$A125&lt;&gt;"TOTAL"),IF(AND([4]PREMIOS_MASTER!$BE123&lt;&gt;"",[4]PREMIOS_MASTER!$BE123&lt;&gt;0),[4]PREMIOS_MASTER!$BE123,""),IF($A125="TOTAL",SUM(INDIRECT("AG4:AG"&amp;ROW()-1)),""))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IF(AND($A125&lt;&gt;"",$A125&lt;&gt;"TOTAL"),IF(AND([4]PREMIOS_MASTER!$BH123&lt;&gt;"",[4]PREMIOS_MASTER!$BH123&lt;&gt;0),[4]PREMIOS_MASTER!$BH123,""),IF($A125="TOTAL",SUM(INDIRECT("AI4:AI"&amp;ROW()-1)),""))</f>
        <v/>
      </c>
      <c r="AJ125" s="7" t="str">
        <f ca="1">IF(AND($A125&lt;&gt;"",$A125&lt;&gt;"TOTAL"),IF(AND([4]PREMIOS_MASTER!$BJ123&lt;&gt;"",[4]PREMIOS_MASTER!$BJ123&lt;&gt;0),[4]PREMIOS_MASTER!$BJ123,""),IF($A125="TOTAL",SUM(INDIRECT("AJ4:AJ"&amp;ROW()-1)),""))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IF(AND($A125&lt;&gt;"",$A125&lt;&gt;"TOTAL"),IF(AND([4]PREMIOS_MASTER!$BM123&lt;&gt;"",[4]PREMIOS_MASTER!$BM123&lt;&gt;0),[4]PREMIOS_MASTER!$BM123,""),IF($A125="TOTAL",SUM(INDIRECT("AL4:AL"&amp;ROW()-1)),""))</f>
        <v/>
      </c>
      <c r="AM125" s="7" t="str">
        <f ca="1">IF(AND($A125&lt;&gt;"",$A125&lt;&gt;"TOTAL"),IF(AND([4]PREMIOS_MASTER!$BO123&lt;&gt;"",[4]PREMIOS_MASTER!$BO123&lt;&gt;0),[4]PREMIOS_MASTER!$BO123,""),IF($A125="TOTAL",SUM(INDIRECT("AM4:AM"&amp;ROW()-1)),""))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IF(AND($A125&lt;&gt;"",$A125&lt;&gt;"TOTAL"),IF(AND([4]PREMIOS_MASTER!$BR123&lt;&gt;"",[4]PREMIOS_MASTER!$BR123&lt;&gt;0),[4]PREMIOS_MASTER!$BR123,""),IF($A125="TOTAL",SUM(INDIRECT("AO4:AO"&amp;ROW()-1)),""))</f>
        <v/>
      </c>
      <c r="AP125" s="7" t="str">
        <f ca="1">IF(AND($A125&lt;&gt;"",$A125&lt;&gt;"TOTAL"),IF(AND([4]PREMIOS_MASTER!$BT123&lt;&gt;"",[4]PREMIOS_MASTER!$BT123&lt;&gt;0),[4]PREMIOS_MASTER!$BT123,""),IF($A125="TOTAL",SUM(INDIRECT("AP4:AP"&amp;ROW()-1)),""))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IF(AND($A125&lt;&gt;"",$A125&lt;&gt;"TOTAL"),IF(AND([4]PREMIOS_MASTER!$BW123&lt;&gt;"",[4]PREMIOS_MASTER!$BW123&lt;&gt;0),[4]PREMIOS_MASTER!$BW123,""),IF($A125="TOTAL",SUM(INDIRECT("AR4:AR"&amp;ROW()-1)),""))</f>
        <v/>
      </c>
      <c r="AS125" s="7" t="str">
        <f ca="1">IF(AND($A125&lt;&gt;"",$A125&lt;&gt;"TOTAL"),IF(AND([4]PREMIOS_MASTER!$BY123&lt;&gt;"",[4]PREMIOS_MASTER!$BY123&lt;&gt;0),[4]PREMIOS_MASTER!$BY123,""),IF($A125="TOTAL",SUM(INDIRECT("AS4:AS"&amp;ROW()-1)),""))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IF(AND($A125&lt;&gt;"",$A125&lt;&gt;"TOTAL"),IF(AND([4]PREMIOS_MASTER!$CB123&lt;&gt;"",[4]PREMIOS_MASTER!$CB123&lt;&gt;0),[4]PREMIOS_MASTER!$CB123,""),IF($A125="TOTAL",SUM(INDIRECT("AU4:AU"&amp;ROW()-1)),""))</f>
        <v/>
      </c>
      <c r="AV125" s="7" t="str">
        <f ca="1">IF(AND($A125&lt;&gt;"",$A125&lt;&gt;"TOTAL"),IF(AND([4]PREMIOS_MASTER!$CD123&lt;&gt;"",[4]PREMIOS_MASTER!$CD123&lt;&gt;0),[4]PREMIOS_MASTER!$CD123,""),IF($A125="TOTAL",SUM(INDIRECT("AV4:AV"&amp;ROW()-1)),""))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IF(AND($A125&lt;&gt;"",$A125&lt;&gt;"TOTAL"),IF(AND([4]PREMIOS_MASTER!$CG123&lt;&gt;"",[4]PREMIOS_MASTER!$CG123&lt;&gt;0),[4]PREMIOS_MASTER!$CG123,""),IF($A125="TOTAL",SUM(INDIRECT("AX4:AX"&amp;ROW()-1)),""))</f>
        <v/>
      </c>
      <c r="AY125" s="7" t="str">
        <f ca="1">IF(AND($A125&lt;&gt;"",$A125&lt;&gt;"TOTAL"),IF(AND([4]PREMIOS_MASTER!$CI123&lt;&gt;"",[4]PREMIOS_MASTER!$CI123&lt;&gt;0),[4]PREMIOS_MASTER!$CI123,""),IF($A125="TOTAL",SUM(INDIRECT("AY4:AY"&amp;ROW()-1)),""))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IF(AND($A125&lt;&gt;"",$A125&lt;&gt;"TOTAL"),IF(AND([4]PREMIOS_MASTER!$CL123&lt;&gt;"",[4]PREMIOS_MASTER!$CL123&lt;&gt;0),[4]PREMIOS_MASTER!$CL123,""),IF($A125="TOTAL",SUM(INDIRECT("BA4:BA"&amp;ROW()-1)),""))</f>
        <v/>
      </c>
      <c r="BB125" s="7" t="str">
        <f ca="1">IF(AND($A125&lt;&gt;"",$A125&lt;&gt;"TOTAL"),IF(AND([4]PREMIOS_MASTER!$CN123&lt;&gt;"",[4]PREMIOS_MASTER!$CN123&lt;&gt;0),[4]PREMIOS_MASTER!$CN123,""),IF($A125="TOTAL",SUM(INDIRECT("BB4:BB"&amp;ROW()-1)),""))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IF(AND($A125&lt;&gt;"",$A125&lt;&gt;"TOTAL"),IF(AND([4]PREMIOS_MASTER!$CQ123&lt;&gt;"",[4]PREMIOS_MASTER!$CQ123&lt;&gt;0),[4]PREMIOS_MASTER!$CQ123,""),IF($A125="TOTAL",SUM(INDIRECT("BD4:BD"&amp;ROW()-1)),""))</f>
        <v/>
      </c>
      <c r="BE125" s="7" t="str">
        <f ca="1">IF(AND($A125&lt;&gt;"",$A125&lt;&gt;"TOTAL"),IF(AND([4]PREMIOS_MASTER!$CS123&lt;&gt;"",[4]PREMIOS_MASTER!$CS123&lt;&gt;0),[4]PREMIOS_MASTER!$CS123,""),IF($A125="TOTAL",SUM(INDIRECT("BE4:BE"&amp;ROW()-1)),""))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IF([4]PREMIOS_MASTER!$D124&lt;&gt;"",[4]PREMIOS_MASTER!$D124,IF(AND([4]PREMIOS_MASTER!$D124="",[4]PREMIOS_MASTER!$D125="",[4]PREMIOS_MASTER!$D123=""),"","TOTAL"))</f>
        <v/>
      </c>
      <c r="B126" s="7" t="str">
        <f ca="1">IF(AND($A126&lt;&gt;"",$A126&lt;&gt;"TOTAL"),IF(AND([4]PREMIOS_MASTER!$E124&lt;&gt;"",[4]PREMIOS_MASTER!$E124&lt;&gt;0),[4]PREMIOS_MASTER!$E124,""),IF($A126="TOTAL",SUM(INDIRECT("B4:B"&amp;ROW()-1)),""))</f>
        <v/>
      </c>
      <c r="C126" s="7" t="str">
        <f ca="1">IF(AND($A126&lt;&gt;"",$A126&lt;&gt;"TOTAL"),IF(AND([4]PREMIOS_MASTER!$G124&lt;&gt;"",[4]PREMIOS_MASTER!$G124&lt;&gt;0),[4]PREMIOS_MASTER!$G124,""),IF($A126="TOTAL",SUM(INDIRECT("C4:C"&amp;ROW()-1)),""))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IF(AND($A126&lt;&gt;"",$A126&lt;&gt;"TOTAL"),IF(AND([4]PREMIOS_MASTER!$J124&lt;&gt;"",[4]PREMIOS_MASTER!$J124&lt;&gt;0),[4]PREMIOS_MASTER!$J124,""),IF($A126="TOTAL",SUM(INDIRECT("E4:E"&amp;ROW()-1)),""))</f>
        <v/>
      </c>
      <c r="F126" s="7" t="str">
        <f ca="1">IF(AND($A126&lt;&gt;"",$A126&lt;&gt;"TOTAL"),IF(AND([4]PREMIOS_MASTER!$L124&lt;&gt;"",[4]PREMIOS_MASTER!$L124&lt;&gt;0),[4]PREMIOS_MASTER!$L124,""),IF($A126="TOTAL",SUM(INDIRECT("F4:F"&amp;ROW()-1)),""))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IF(AND($A126&lt;&gt;"",$A126&lt;&gt;"TOTAL"),IF(AND([4]PREMIOS_MASTER!$O124&lt;&gt;"",[4]PREMIOS_MASTER!$O124&lt;&gt;0),[4]PREMIOS_MASTER!$O124,""),IF($A126="TOTAL",SUM(INDIRECT("H4:H"&amp;ROW()-1)),""))</f>
        <v/>
      </c>
      <c r="I126" s="7" t="str">
        <f ca="1">IF(AND($A126&lt;&gt;"",$A126&lt;&gt;"TOTAL"),IF(AND([4]PREMIOS_MASTER!$Q124&lt;&gt;"",[4]PREMIOS_MASTER!$Q124&lt;&gt;0),[4]PREMIOS_MASTER!$Q124,""),IF($A126="TOTAL",SUM(INDIRECT("I4:I"&amp;ROW()-1)),""))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IF(AND($A126&lt;&gt;"",$A126&lt;&gt;"TOTAL"),IF(AND([4]PREMIOS_MASTER!$T124&lt;&gt;"",[4]PREMIOS_MASTER!$T124&lt;&gt;0),[4]PREMIOS_MASTER!$T124,""),IF($A126="TOTAL",SUM(INDIRECT("K4:K"&amp;ROW()-1)),""))</f>
        <v/>
      </c>
      <c r="L126" s="7" t="str">
        <f ca="1">IF(AND($A126&lt;&gt;"",$A126&lt;&gt;"TOTAL"),IF(AND([4]PREMIOS_MASTER!$V124&lt;&gt;"",[4]PREMIOS_MASTER!$V124&lt;&gt;0),[4]PREMIOS_MASTER!$V124,""),IF($A126="TOTAL",SUM(INDIRECT("L4:L"&amp;ROW()-1)),""))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IF(AND($A126&lt;&gt;"",$A126&lt;&gt;"TOTAL"),IF(AND([4]PREMIOS_MASTER!$Y124&lt;&gt;"",[4]PREMIOS_MASTER!$Y124&lt;&gt;0),[4]PREMIOS_MASTER!$Y124,""),IF($A126="TOTAL",SUM(INDIRECT("N4:N"&amp;ROW()-1)),""))</f>
        <v/>
      </c>
      <c r="O126" s="7" t="str">
        <f ca="1">IF(AND($A126&lt;&gt;"",$A126&lt;&gt;"TOTAL"),IF(AND([4]PREMIOS_MASTER!$AA124&lt;&gt;"",[4]PREMIOS_MASTER!$AA124&lt;&gt;0),[4]PREMIOS_MASTER!$AA124,""),IF($A126="TOTAL",SUM(INDIRECT("O4:O"&amp;ROW()-1)),""))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IF(AND($A126&lt;&gt;"",$A126&lt;&gt;"TOTAL"),IF(AND([4]PREMIOS_MASTER!$AD124&lt;&gt;"",[4]PREMIOS_MASTER!$AD124&lt;&gt;0),[4]PREMIOS_MASTER!$AD124,""),IF($A126="TOTAL",SUM(INDIRECT("Q4:Q"&amp;ROW()-1)),""))</f>
        <v/>
      </c>
      <c r="R126" s="7" t="str">
        <f ca="1">IF(AND($A126&lt;&gt;"",$A126&lt;&gt;"TOTAL"),IF(AND([4]PREMIOS_MASTER!$AF124&lt;&gt;"",[4]PREMIOS_MASTER!$AF124&lt;&gt;0),[4]PREMIOS_MASTER!$AF124,""),IF($A126="TOTAL",SUM(INDIRECT("R4:R"&amp;ROW()-1)),""))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IF(AND($A126&lt;&gt;"",$A126&lt;&gt;"TOTAL"),IF(AND([4]PREMIOS_MASTER!$AI124&lt;&gt;"",[4]PREMIOS_MASTER!$AI124&lt;&gt;0),[4]PREMIOS_MASTER!$AI124,""),IF($A126="TOTAL",SUM(INDIRECT("T4:T"&amp;ROW()-1)),""))</f>
        <v/>
      </c>
      <c r="U126" s="7" t="str">
        <f ca="1">IF(AND($A126&lt;&gt;"",$A126&lt;&gt;"TOTAL"),IF(AND([4]PREMIOS_MASTER!$AK124&lt;&gt;"",[4]PREMIOS_MASTER!$AK124&lt;&gt;0),[4]PREMIOS_MASTER!$AK124,""),IF($A126="TOTAL",SUM(INDIRECT("U4:U"&amp;ROW()-1)),""))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IF(AND($A126&lt;&gt;"",$A126&lt;&gt;"TOTAL"),IF(AND([4]PREMIOS_MASTER!$AN124&lt;&gt;"",[4]PREMIOS_MASTER!$AN124&lt;&gt;0),[4]PREMIOS_MASTER!$AN124,""),IF($A126="TOTAL",SUM(INDIRECT("W4:W"&amp;ROW()-1)),""))</f>
        <v/>
      </c>
      <c r="X126" s="7" t="str">
        <f ca="1">IF(AND($A126&lt;&gt;"",$A126&lt;&gt;"TOTAL"),IF(AND([4]PREMIOS_MASTER!$AP124&lt;&gt;"",[4]PREMIOS_MASTER!$AP124&lt;&gt;0),[4]PREMIOS_MASTER!$AP124,""),IF($A126="TOTAL",SUM(INDIRECT("X4:X"&amp;ROW()-1)),""))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IF(AND($A126&lt;&gt;"",$A126&lt;&gt;"TOTAL"),IF(AND([4]PREMIOS_MASTER!$AS124&lt;&gt;"",[4]PREMIOS_MASTER!$AS124&lt;&gt;0),[4]PREMIOS_MASTER!$AS124,""),IF($A126="TOTAL",SUM(INDIRECT("Z4:Z"&amp;ROW()-1)),""))</f>
        <v/>
      </c>
      <c r="AA126" s="7" t="str">
        <f ca="1">IF(AND($A126&lt;&gt;"",$A126&lt;&gt;"TOTAL"),IF(AND([4]PREMIOS_MASTER!$AU124&lt;&gt;"",[4]PREMIOS_MASTER!$AU124&lt;&gt;0),[4]PREMIOS_MASTER!$AU124,""),IF($A126="TOTAL",SUM(INDIRECT("AA4:AA"&amp;ROW()-1)),""))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IF(AND($A126&lt;&gt;"",$A126&lt;&gt;"TOTAL"),IF(AND([4]PREMIOS_MASTER!$AX124&lt;&gt;"",[4]PREMIOS_MASTER!$AX124&lt;&gt;0),[4]PREMIOS_MASTER!$AX124,""),IF($A126="TOTAL",SUM(INDIRECT("AC4:AC"&amp;ROW()-1)),""))</f>
        <v/>
      </c>
      <c r="AD126" s="7" t="str">
        <f ca="1">IF(AND($A126&lt;&gt;"",$A126&lt;&gt;"TOTAL"),IF(AND([4]PREMIOS_MASTER!$AZ124&lt;&gt;"",[4]PREMIOS_MASTER!$AZ124&lt;&gt;0),[4]PREMIOS_MASTER!$AZ124,""),IF($A126="TOTAL",SUM(INDIRECT("AD4:AD"&amp;ROW()-1)),""))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IF(AND($A126&lt;&gt;"",$A126&lt;&gt;"TOTAL"),IF(AND([4]PREMIOS_MASTER!$BC124&lt;&gt;"",[4]PREMIOS_MASTER!$BC124&lt;&gt;0),[4]PREMIOS_MASTER!$BC124,""),IF($A126="TOTAL",SUM(INDIRECT("AF4:AF"&amp;ROW()-1)),""))</f>
        <v/>
      </c>
      <c r="AG126" s="7" t="str">
        <f ca="1">IF(AND($A126&lt;&gt;"",$A126&lt;&gt;"TOTAL"),IF(AND([4]PREMIOS_MASTER!$BE124&lt;&gt;"",[4]PREMIOS_MASTER!$BE124&lt;&gt;0),[4]PREMIOS_MASTER!$BE124,""),IF($A126="TOTAL",SUM(INDIRECT("AG4:AG"&amp;ROW()-1)),""))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IF(AND($A126&lt;&gt;"",$A126&lt;&gt;"TOTAL"),IF(AND([4]PREMIOS_MASTER!$BH124&lt;&gt;"",[4]PREMIOS_MASTER!$BH124&lt;&gt;0),[4]PREMIOS_MASTER!$BH124,""),IF($A126="TOTAL",SUM(INDIRECT("AI4:AI"&amp;ROW()-1)),""))</f>
        <v/>
      </c>
      <c r="AJ126" s="7" t="str">
        <f ca="1">IF(AND($A126&lt;&gt;"",$A126&lt;&gt;"TOTAL"),IF(AND([4]PREMIOS_MASTER!$BJ124&lt;&gt;"",[4]PREMIOS_MASTER!$BJ124&lt;&gt;0),[4]PREMIOS_MASTER!$BJ124,""),IF($A126="TOTAL",SUM(INDIRECT("AJ4:AJ"&amp;ROW()-1)),""))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IF(AND($A126&lt;&gt;"",$A126&lt;&gt;"TOTAL"),IF(AND([4]PREMIOS_MASTER!$BM124&lt;&gt;"",[4]PREMIOS_MASTER!$BM124&lt;&gt;0),[4]PREMIOS_MASTER!$BM124,""),IF($A126="TOTAL",SUM(INDIRECT("AL4:AL"&amp;ROW()-1)),""))</f>
        <v/>
      </c>
      <c r="AM126" s="7" t="str">
        <f ca="1">IF(AND($A126&lt;&gt;"",$A126&lt;&gt;"TOTAL"),IF(AND([4]PREMIOS_MASTER!$BO124&lt;&gt;"",[4]PREMIOS_MASTER!$BO124&lt;&gt;0),[4]PREMIOS_MASTER!$BO124,""),IF($A126="TOTAL",SUM(INDIRECT("AM4:AM"&amp;ROW()-1)),""))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IF(AND($A126&lt;&gt;"",$A126&lt;&gt;"TOTAL"),IF(AND([4]PREMIOS_MASTER!$BR124&lt;&gt;"",[4]PREMIOS_MASTER!$BR124&lt;&gt;0),[4]PREMIOS_MASTER!$BR124,""),IF($A126="TOTAL",SUM(INDIRECT("AO4:AO"&amp;ROW()-1)),""))</f>
        <v/>
      </c>
      <c r="AP126" s="7" t="str">
        <f ca="1">IF(AND($A126&lt;&gt;"",$A126&lt;&gt;"TOTAL"),IF(AND([4]PREMIOS_MASTER!$BT124&lt;&gt;"",[4]PREMIOS_MASTER!$BT124&lt;&gt;0),[4]PREMIOS_MASTER!$BT124,""),IF($A126="TOTAL",SUM(INDIRECT("AP4:AP"&amp;ROW()-1)),""))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IF(AND($A126&lt;&gt;"",$A126&lt;&gt;"TOTAL"),IF(AND([4]PREMIOS_MASTER!$BW124&lt;&gt;"",[4]PREMIOS_MASTER!$BW124&lt;&gt;0),[4]PREMIOS_MASTER!$BW124,""),IF($A126="TOTAL",SUM(INDIRECT("AR4:AR"&amp;ROW()-1)),""))</f>
        <v/>
      </c>
      <c r="AS126" s="7" t="str">
        <f ca="1">IF(AND($A126&lt;&gt;"",$A126&lt;&gt;"TOTAL"),IF(AND([4]PREMIOS_MASTER!$BY124&lt;&gt;"",[4]PREMIOS_MASTER!$BY124&lt;&gt;0),[4]PREMIOS_MASTER!$BY124,""),IF($A126="TOTAL",SUM(INDIRECT("AS4:AS"&amp;ROW()-1)),""))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IF(AND($A126&lt;&gt;"",$A126&lt;&gt;"TOTAL"),IF(AND([4]PREMIOS_MASTER!$CB124&lt;&gt;"",[4]PREMIOS_MASTER!$CB124&lt;&gt;0),[4]PREMIOS_MASTER!$CB124,""),IF($A126="TOTAL",SUM(INDIRECT("AU4:AU"&amp;ROW()-1)),""))</f>
        <v/>
      </c>
      <c r="AV126" s="7" t="str">
        <f ca="1">IF(AND($A126&lt;&gt;"",$A126&lt;&gt;"TOTAL"),IF(AND([4]PREMIOS_MASTER!$CD124&lt;&gt;"",[4]PREMIOS_MASTER!$CD124&lt;&gt;0),[4]PREMIOS_MASTER!$CD124,""),IF($A126="TOTAL",SUM(INDIRECT("AV4:AV"&amp;ROW()-1)),""))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IF(AND($A126&lt;&gt;"",$A126&lt;&gt;"TOTAL"),IF(AND([4]PREMIOS_MASTER!$CG124&lt;&gt;"",[4]PREMIOS_MASTER!$CG124&lt;&gt;0),[4]PREMIOS_MASTER!$CG124,""),IF($A126="TOTAL",SUM(INDIRECT("AX4:AX"&amp;ROW()-1)),""))</f>
        <v/>
      </c>
      <c r="AY126" s="7" t="str">
        <f ca="1">IF(AND($A126&lt;&gt;"",$A126&lt;&gt;"TOTAL"),IF(AND([4]PREMIOS_MASTER!$CI124&lt;&gt;"",[4]PREMIOS_MASTER!$CI124&lt;&gt;0),[4]PREMIOS_MASTER!$CI124,""),IF($A126="TOTAL",SUM(INDIRECT("AY4:AY"&amp;ROW()-1)),""))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IF(AND($A126&lt;&gt;"",$A126&lt;&gt;"TOTAL"),IF(AND([4]PREMIOS_MASTER!$CL124&lt;&gt;"",[4]PREMIOS_MASTER!$CL124&lt;&gt;0),[4]PREMIOS_MASTER!$CL124,""),IF($A126="TOTAL",SUM(INDIRECT("BA4:BA"&amp;ROW()-1)),""))</f>
        <v/>
      </c>
      <c r="BB126" s="7" t="str">
        <f ca="1">IF(AND($A126&lt;&gt;"",$A126&lt;&gt;"TOTAL"),IF(AND([4]PREMIOS_MASTER!$CN124&lt;&gt;"",[4]PREMIOS_MASTER!$CN124&lt;&gt;0),[4]PREMIOS_MASTER!$CN124,""),IF($A126="TOTAL",SUM(INDIRECT("BB4:BB"&amp;ROW()-1)),""))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IF(AND($A126&lt;&gt;"",$A126&lt;&gt;"TOTAL"),IF(AND([4]PREMIOS_MASTER!$CQ124&lt;&gt;"",[4]PREMIOS_MASTER!$CQ124&lt;&gt;0),[4]PREMIOS_MASTER!$CQ124,""),IF($A126="TOTAL",SUM(INDIRECT("BD4:BD"&amp;ROW()-1)),""))</f>
        <v/>
      </c>
      <c r="BE126" s="7" t="str">
        <f ca="1">IF(AND($A126&lt;&gt;"",$A126&lt;&gt;"TOTAL"),IF(AND([4]PREMIOS_MASTER!$CS124&lt;&gt;"",[4]PREMIOS_MASTER!$CS124&lt;&gt;0),[4]PREMIOS_MASTER!$CS124,""),IF($A126="TOTAL",SUM(INDIRECT("BE4:BE"&amp;ROW()-1)),""))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IF([4]PREMIOS_MASTER!$D125&lt;&gt;"",[4]PREMIOS_MASTER!$D125,IF(AND([4]PREMIOS_MASTER!$D125="",[4]PREMIOS_MASTER!$D126="",[4]PREMIOS_MASTER!$D124=""),"","TOTAL"))</f>
        <v/>
      </c>
      <c r="B127" s="7" t="str">
        <f ca="1">IF(AND($A127&lt;&gt;"",$A127&lt;&gt;"TOTAL"),IF(AND([4]PREMIOS_MASTER!$E125&lt;&gt;"",[4]PREMIOS_MASTER!$E125&lt;&gt;0),[4]PREMIOS_MASTER!$E125,""),IF($A127="TOTAL",SUM(INDIRECT("B4:B"&amp;ROW()-1)),""))</f>
        <v/>
      </c>
      <c r="C127" s="7" t="str">
        <f ca="1">IF(AND($A127&lt;&gt;"",$A127&lt;&gt;"TOTAL"),IF(AND([4]PREMIOS_MASTER!$G125&lt;&gt;"",[4]PREMIOS_MASTER!$G125&lt;&gt;0),[4]PREMIOS_MASTER!$G125,""),IF($A127="TOTAL",SUM(INDIRECT("C4:C"&amp;ROW()-1)),""))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IF(AND($A127&lt;&gt;"",$A127&lt;&gt;"TOTAL"),IF(AND([4]PREMIOS_MASTER!$J125&lt;&gt;"",[4]PREMIOS_MASTER!$J125&lt;&gt;0),[4]PREMIOS_MASTER!$J125,""),IF($A127="TOTAL",SUM(INDIRECT("E4:E"&amp;ROW()-1)),""))</f>
        <v/>
      </c>
      <c r="F127" s="7" t="str">
        <f ca="1">IF(AND($A127&lt;&gt;"",$A127&lt;&gt;"TOTAL"),IF(AND([4]PREMIOS_MASTER!$L125&lt;&gt;"",[4]PREMIOS_MASTER!$L125&lt;&gt;0),[4]PREMIOS_MASTER!$L125,""),IF($A127="TOTAL",SUM(INDIRECT("F4:F"&amp;ROW()-1)),""))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IF(AND($A127&lt;&gt;"",$A127&lt;&gt;"TOTAL"),IF(AND([4]PREMIOS_MASTER!$O125&lt;&gt;"",[4]PREMIOS_MASTER!$O125&lt;&gt;0),[4]PREMIOS_MASTER!$O125,""),IF($A127="TOTAL",SUM(INDIRECT("H4:H"&amp;ROW()-1)),""))</f>
        <v/>
      </c>
      <c r="I127" s="7" t="str">
        <f ca="1">IF(AND($A127&lt;&gt;"",$A127&lt;&gt;"TOTAL"),IF(AND([4]PREMIOS_MASTER!$Q125&lt;&gt;"",[4]PREMIOS_MASTER!$Q125&lt;&gt;0),[4]PREMIOS_MASTER!$Q125,""),IF($A127="TOTAL",SUM(INDIRECT("I4:I"&amp;ROW()-1)),""))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IF(AND($A127&lt;&gt;"",$A127&lt;&gt;"TOTAL"),IF(AND([4]PREMIOS_MASTER!$T125&lt;&gt;"",[4]PREMIOS_MASTER!$T125&lt;&gt;0),[4]PREMIOS_MASTER!$T125,""),IF($A127="TOTAL",SUM(INDIRECT("K4:K"&amp;ROW()-1)),""))</f>
        <v/>
      </c>
      <c r="L127" s="7" t="str">
        <f ca="1">IF(AND($A127&lt;&gt;"",$A127&lt;&gt;"TOTAL"),IF(AND([4]PREMIOS_MASTER!$V125&lt;&gt;"",[4]PREMIOS_MASTER!$V125&lt;&gt;0),[4]PREMIOS_MASTER!$V125,""),IF($A127="TOTAL",SUM(INDIRECT("L4:L"&amp;ROW()-1)),""))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IF(AND($A127&lt;&gt;"",$A127&lt;&gt;"TOTAL"),IF(AND([4]PREMIOS_MASTER!$Y125&lt;&gt;"",[4]PREMIOS_MASTER!$Y125&lt;&gt;0),[4]PREMIOS_MASTER!$Y125,""),IF($A127="TOTAL",SUM(INDIRECT("N4:N"&amp;ROW()-1)),""))</f>
        <v/>
      </c>
      <c r="O127" s="7" t="str">
        <f ca="1">IF(AND($A127&lt;&gt;"",$A127&lt;&gt;"TOTAL"),IF(AND([4]PREMIOS_MASTER!$AA125&lt;&gt;"",[4]PREMIOS_MASTER!$AA125&lt;&gt;0),[4]PREMIOS_MASTER!$AA125,""),IF($A127="TOTAL",SUM(INDIRECT("O4:O"&amp;ROW()-1)),""))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IF(AND($A127&lt;&gt;"",$A127&lt;&gt;"TOTAL"),IF(AND([4]PREMIOS_MASTER!$AD125&lt;&gt;"",[4]PREMIOS_MASTER!$AD125&lt;&gt;0),[4]PREMIOS_MASTER!$AD125,""),IF($A127="TOTAL",SUM(INDIRECT("Q4:Q"&amp;ROW()-1)),""))</f>
        <v/>
      </c>
      <c r="R127" s="7" t="str">
        <f ca="1">IF(AND($A127&lt;&gt;"",$A127&lt;&gt;"TOTAL"),IF(AND([4]PREMIOS_MASTER!$AF125&lt;&gt;"",[4]PREMIOS_MASTER!$AF125&lt;&gt;0),[4]PREMIOS_MASTER!$AF125,""),IF($A127="TOTAL",SUM(INDIRECT("R4:R"&amp;ROW()-1)),""))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IF(AND($A127&lt;&gt;"",$A127&lt;&gt;"TOTAL"),IF(AND([4]PREMIOS_MASTER!$AI125&lt;&gt;"",[4]PREMIOS_MASTER!$AI125&lt;&gt;0),[4]PREMIOS_MASTER!$AI125,""),IF($A127="TOTAL",SUM(INDIRECT("T4:T"&amp;ROW()-1)),""))</f>
        <v/>
      </c>
      <c r="U127" s="7" t="str">
        <f ca="1">IF(AND($A127&lt;&gt;"",$A127&lt;&gt;"TOTAL"),IF(AND([4]PREMIOS_MASTER!$AK125&lt;&gt;"",[4]PREMIOS_MASTER!$AK125&lt;&gt;0),[4]PREMIOS_MASTER!$AK125,""),IF($A127="TOTAL",SUM(INDIRECT("U4:U"&amp;ROW()-1)),""))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IF(AND($A127&lt;&gt;"",$A127&lt;&gt;"TOTAL"),IF(AND([4]PREMIOS_MASTER!$AN125&lt;&gt;"",[4]PREMIOS_MASTER!$AN125&lt;&gt;0),[4]PREMIOS_MASTER!$AN125,""),IF($A127="TOTAL",SUM(INDIRECT("W4:W"&amp;ROW()-1)),""))</f>
        <v/>
      </c>
      <c r="X127" s="7" t="str">
        <f ca="1">IF(AND($A127&lt;&gt;"",$A127&lt;&gt;"TOTAL"),IF(AND([4]PREMIOS_MASTER!$AP125&lt;&gt;"",[4]PREMIOS_MASTER!$AP125&lt;&gt;0),[4]PREMIOS_MASTER!$AP125,""),IF($A127="TOTAL",SUM(INDIRECT("X4:X"&amp;ROW()-1)),""))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IF(AND($A127&lt;&gt;"",$A127&lt;&gt;"TOTAL"),IF(AND([4]PREMIOS_MASTER!$AS125&lt;&gt;"",[4]PREMIOS_MASTER!$AS125&lt;&gt;0),[4]PREMIOS_MASTER!$AS125,""),IF($A127="TOTAL",SUM(INDIRECT("Z4:Z"&amp;ROW()-1)),""))</f>
        <v/>
      </c>
      <c r="AA127" s="7" t="str">
        <f ca="1">IF(AND($A127&lt;&gt;"",$A127&lt;&gt;"TOTAL"),IF(AND([4]PREMIOS_MASTER!$AU125&lt;&gt;"",[4]PREMIOS_MASTER!$AU125&lt;&gt;0),[4]PREMIOS_MASTER!$AU125,""),IF($A127="TOTAL",SUM(INDIRECT("AA4:AA"&amp;ROW()-1)),""))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IF(AND($A127&lt;&gt;"",$A127&lt;&gt;"TOTAL"),IF(AND([4]PREMIOS_MASTER!$AX125&lt;&gt;"",[4]PREMIOS_MASTER!$AX125&lt;&gt;0),[4]PREMIOS_MASTER!$AX125,""),IF($A127="TOTAL",SUM(INDIRECT("AC4:AC"&amp;ROW()-1)),""))</f>
        <v/>
      </c>
      <c r="AD127" s="7" t="str">
        <f ca="1">IF(AND($A127&lt;&gt;"",$A127&lt;&gt;"TOTAL"),IF(AND([4]PREMIOS_MASTER!$AZ125&lt;&gt;"",[4]PREMIOS_MASTER!$AZ125&lt;&gt;0),[4]PREMIOS_MASTER!$AZ125,""),IF($A127="TOTAL",SUM(INDIRECT("AD4:AD"&amp;ROW()-1)),""))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IF(AND($A127&lt;&gt;"",$A127&lt;&gt;"TOTAL"),IF(AND([4]PREMIOS_MASTER!$BC125&lt;&gt;"",[4]PREMIOS_MASTER!$BC125&lt;&gt;0),[4]PREMIOS_MASTER!$BC125,""),IF($A127="TOTAL",SUM(INDIRECT("AF4:AF"&amp;ROW()-1)),""))</f>
        <v/>
      </c>
      <c r="AG127" s="7" t="str">
        <f ca="1">IF(AND($A127&lt;&gt;"",$A127&lt;&gt;"TOTAL"),IF(AND([4]PREMIOS_MASTER!$BE125&lt;&gt;"",[4]PREMIOS_MASTER!$BE125&lt;&gt;0),[4]PREMIOS_MASTER!$BE125,""),IF($A127="TOTAL",SUM(INDIRECT("AG4:AG"&amp;ROW()-1)),""))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IF(AND($A127&lt;&gt;"",$A127&lt;&gt;"TOTAL"),IF(AND([4]PREMIOS_MASTER!$BH125&lt;&gt;"",[4]PREMIOS_MASTER!$BH125&lt;&gt;0),[4]PREMIOS_MASTER!$BH125,""),IF($A127="TOTAL",SUM(INDIRECT("AI4:AI"&amp;ROW()-1)),""))</f>
        <v/>
      </c>
      <c r="AJ127" s="7" t="str">
        <f ca="1">IF(AND($A127&lt;&gt;"",$A127&lt;&gt;"TOTAL"),IF(AND([4]PREMIOS_MASTER!$BJ125&lt;&gt;"",[4]PREMIOS_MASTER!$BJ125&lt;&gt;0),[4]PREMIOS_MASTER!$BJ125,""),IF($A127="TOTAL",SUM(INDIRECT("AJ4:AJ"&amp;ROW()-1)),""))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IF(AND($A127&lt;&gt;"",$A127&lt;&gt;"TOTAL"),IF(AND([4]PREMIOS_MASTER!$BM125&lt;&gt;"",[4]PREMIOS_MASTER!$BM125&lt;&gt;0),[4]PREMIOS_MASTER!$BM125,""),IF($A127="TOTAL",SUM(INDIRECT("AL4:AL"&amp;ROW()-1)),""))</f>
        <v/>
      </c>
      <c r="AM127" s="7" t="str">
        <f ca="1">IF(AND($A127&lt;&gt;"",$A127&lt;&gt;"TOTAL"),IF(AND([4]PREMIOS_MASTER!$BO125&lt;&gt;"",[4]PREMIOS_MASTER!$BO125&lt;&gt;0),[4]PREMIOS_MASTER!$BO125,""),IF($A127="TOTAL",SUM(INDIRECT("AM4:AM"&amp;ROW()-1)),""))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IF(AND($A127&lt;&gt;"",$A127&lt;&gt;"TOTAL"),IF(AND([4]PREMIOS_MASTER!$BR125&lt;&gt;"",[4]PREMIOS_MASTER!$BR125&lt;&gt;0),[4]PREMIOS_MASTER!$BR125,""),IF($A127="TOTAL",SUM(INDIRECT("AO4:AO"&amp;ROW()-1)),""))</f>
        <v/>
      </c>
      <c r="AP127" s="7" t="str">
        <f ca="1">IF(AND($A127&lt;&gt;"",$A127&lt;&gt;"TOTAL"),IF(AND([4]PREMIOS_MASTER!$BT125&lt;&gt;"",[4]PREMIOS_MASTER!$BT125&lt;&gt;0),[4]PREMIOS_MASTER!$BT125,""),IF($A127="TOTAL",SUM(INDIRECT("AP4:AP"&amp;ROW()-1)),""))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IF(AND($A127&lt;&gt;"",$A127&lt;&gt;"TOTAL"),IF(AND([4]PREMIOS_MASTER!$BW125&lt;&gt;"",[4]PREMIOS_MASTER!$BW125&lt;&gt;0),[4]PREMIOS_MASTER!$BW125,""),IF($A127="TOTAL",SUM(INDIRECT("AR4:AR"&amp;ROW()-1)),""))</f>
        <v/>
      </c>
      <c r="AS127" s="7" t="str">
        <f ca="1">IF(AND($A127&lt;&gt;"",$A127&lt;&gt;"TOTAL"),IF(AND([4]PREMIOS_MASTER!$BY125&lt;&gt;"",[4]PREMIOS_MASTER!$BY125&lt;&gt;0),[4]PREMIOS_MASTER!$BY125,""),IF($A127="TOTAL",SUM(INDIRECT("AS4:AS"&amp;ROW()-1)),""))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IF(AND($A127&lt;&gt;"",$A127&lt;&gt;"TOTAL"),IF(AND([4]PREMIOS_MASTER!$CB125&lt;&gt;"",[4]PREMIOS_MASTER!$CB125&lt;&gt;0),[4]PREMIOS_MASTER!$CB125,""),IF($A127="TOTAL",SUM(INDIRECT("AU4:AU"&amp;ROW()-1)),""))</f>
        <v/>
      </c>
      <c r="AV127" s="7" t="str">
        <f ca="1">IF(AND($A127&lt;&gt;"",$A127&lt;&gt;"TOTAL"),IF(AND([4]PREMIOS_MASTER!$CD125&lt;&gt;"",[4]PREMIOS_MASTER!$CD125&lt;&gt;0),[4]PREMIOS_MASTER!$CD125,""),IF($A127="TOTAL",SUM(INDIRECT("AV4:AV"&amp;ROW()-1)),""))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IF(AND($A127&lt;&gt;"",$A127&lt;&gt;"TOTAL"),IF(AND([4]PREMIOS_MASTER!$CG125&lt;&gt;"",[4]PREMIOS_MASTER!$CG125&lt;&gt;0),[4]PREMIOS_MASTER!$CG125,""),IF($A127="TOTAL",SUM(INDIRECT("AX4:AX"&amp;ROW()-1)),""))</f>
        <v/>
      </c>
      <c r="AY127" s="7" t="str">
        <f ca="1">IF(AND($A127&lt;&gt;"",$A127&lt;&gt;"TOTAL"),IF(AND([4]PREMIOS_MASTER!$CI125&lt;&gt;"",[4]PREMIOS_MASTER!$CI125&lt;&gt;0),[4]PREMIOS_MASTER!$CI125,""),IF($A127="TOTAL",SUM(INDIRECT("AY4:AY"&amp;ROW()-1)),""))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IF(AND($A127&lt;&gt;"",$A127&lt;&gt;"TOTAL"),IF(AND([4]PREMIOS_MASTER!$CL125&lt;&gt;"",[4]PREMIOS_MASTER!$CL125&lt;&gt;0),[4]PREMIOS_MASTER!$CL125,""),IF($A127="TOTAL",SUM(INDIRECT("BA4:BA"&amp;ROW()-1)),""))</f>
        <v/>
      </c>
      <c r="BB127" s="7" t="str">
        <f ca="1">IF(AND($A127&lt;&gt;"",$A127&lt;&gt;"TOTAL"),IF(AND([4]PREMIOS_MASTER!$CN125&lt;&gt;"",[4]PREMIOS_MASTER!$CN125&lt;&gt;0),[4]PREMIOS_MASTER!$CN125,""),IF($A127="TOTAL",SUM(INDIRECT("BB4:BB"&amp;ROW()-1)),""))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IF(AND($A127&lt;&gt;"",$A127&lt;&gt;"TOTAL"),IF(AND([4]PREMIOS_MASTER!$CQ125&lt;&gt;"",[4]PREMIOS_MASTER!$CQ125&lt;&gt;0),[4]PREMIOS_MASTER!$CQ125,""),IF($A127="TOTAL",SUM(INDIRECT("BD4:BD"&amp;ROW()-1)),""))</f>
        <v/>
      </c>
      <c r="BE127" s="7" t="str">
        <f ca="1">IF(AND($A127&lt;&gt;"",$A127&lt;&gt;"TOTAL"),IF(AND([4]PREMIOS_MASTER!$CS125&lt;&gt;"",[4]PREMIOS_MASTER!$CS125&lt;&gt;0),[4]PREMIOS_MASTER!$CS125,""),IF($A127="TOTAL",SUM(INDIRECT("BE4:BE"&amp;ROW()-1)),""))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IF([4]PREMIOS_MASTER!$D126&lt;&gt;"",[4]PREMIOS_MASTER!$D126,IF(AND([4]PREMIOS_MASTER!$D126="",[4]PREMIOS_MASTER!$D127="",[4]PREMIOS_MASTER!$D125=""),"","TOTAL"))</f>
        <v/>
      </c>
      <c r="B128" s="7" t="str">
        <f ca="1">IF(AND($A128&lt;&gt;"",$A128&lt;&gt;"TOTAL"),IF(AND([4]PREMIOS_MASTER!$E126&lt;&gt;"",[4]PREMIOS_MASTER!$E126&lt;&gt;0),[4]PREMIOS_MASTER!$E126,""),IF($A128="TOTAL",SUM(INDIRECT("B4:B"&amp;ROW()-1)),""))</f>
        <v/>
      </c>
      <c r="C128" s="7" t="str">
        <f ca="1">IF(AND($A128&lt;&gt;"",$A128&lt;&gt;"TOTAL"),IF(AND([4]PREMIOS_MASTER!$G126&lt;&gt;"",[4]PREMIOS_MASTER!$G126&lt;&gt;0),[4]PREMIOS_MASTER!$G126,""),IF($A128="TOTAL",SUM(INDIRECT("C4:C"&amp;ROW()-1)),""))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IF(AND($A128&lt;&gt;"",$A128&lt;&gt;"TOTAL"),IF(AND([4]PREMIOS_MASTER!$J126&lt;&gt;"",[4]PREMIOS_MASTER!$J126&lt;&gt;0),[4]PREMIOS_MASTER!$J126,""),IF($A128="TOTAL",SUM(INDIRECT("E4:E"&amp;ROW()-1)),""))</f>
        <v/>
      </c>
      <c r="F128" s="7" t="str">
        <f ca="1">IF(AND($A128&lt;&gt;"",$A128&lt;&gt;"TOTAL"),IF(AND([4]PREMIOS_MASTER!$L126&lt;&gt;"",[4]PREMIOS_MASTER!$L126&lt;&gt;0),[4]PREMIOS_MASTER!$L126,""),IF($A128="TOTAL",SUM(INDIRECT("F4:F"&amp;ROW()-1)),""))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IF(AND($A128&lt;&gt;"",$A128&lt;&gt;"TOTAL"),IF(AND([4]PREMIOS_MASTER!$O126&lt;&gt;"",[4]PREMIOS_MASTER!$O126&lt;&gt;0),[4]PREMIOS_MASTER!$O126,""),IF($A128="TOTAL",SUM(INDIRECT("H4:H"&amp;ROW()-1)),""))</f>
        <v/>
      </c>
      <c r="I128" s="7" t="str">
        <f ca="1">IF(AND($A128&lt;&gt;"",$A128&lt;&gt;"TOTAL"),IF(AND([4]PREMIOS_MASTER!$Q126&lt;&gt;"",[4]PREMIOS_MASTER!$Q126&lt;&gt;0),[4]PREMIOS_MASTER!$Q126,""),IF($A128="TOTAL",SUM(INDIRECT("I4:I"&amp;ROW()-1)),""))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IF(AND($A128&lt;&gt;"",$A128&lt;&gt;"TOTAL"),IF(AND([4]PREMIOS_MASTER!$T126&lt;&gt;"",[4]PREMIOS_MASTER!$T126&lt;&gt;0),[4]PREMIOS_MASTER!$T126,""),IF($A128="TOTAL",SUM(INDIRECT("K4:K"&amp;ROW()-1)),""))</f>
        <v/>
      </c>
      <c r="L128" s="7" t="str">
        <f ca="1">IF(AND($A128&lt;&gt;"",$A128&lt;&gt;"TOTAL"),IF(AND([4]PREMIOS_MASTER!$V126&lt;&gt;"",[4]PREMIOS_MASTER!$V126&lt;&gt;0),[4]PREMIOS_MASTER!$V126,""),IF($A128="TOTAL",SUM(INDIRECT("L4:L"&amp;ROW()-1)),""))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IF(AND($A128&lt;&gt;"",$A128&lt;&gt;"TOTAL"),IF(AND([4]PREMIOS_MASTER!$Y126&lt;&gt;"",[4]PREMIOS_MASTER!$Y126&lt;&gt;0),[4]PREMIOS_MASTER!$Y126,""),IF($A128="TOTAL",SUM(INDIRECT("N4:N"&amp;ROW()-1)),""))</f>
        <v/>
      </c>
      <c r="O128" s="7" t="str">
        <f ca="1">IF(AND($A128&lt;&gt;"",$A128&lt;&gt;"TOTAL"),IF(AND([4]PREMIOS_MASTER!$AA126&lt;&gt;"",[4]PREMIOS_MASTER!$AA126&lt;&gt;0),[4]PREMIOS_MASTER!$AA126,""),IF($A128="TOTAL",SUM(INDIRECT("O4:O"&amp;ROW()-1)),""))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IF(AND($A128&lt;&gt;"",$A128&lt;&gt;"TOTAL"),IF(AND([4]PREMIOS_MASTER!$AD126&lt;&gt;"",[4]PREMIOS_MASTER!$AD126&lt;&gt;0),[4]PREMIOS_MASTER!$AD126,""),IF($A128="TOTAL",SUM(INDIRECT("Q4:Q"&amp;ROW()-1)),""))</f>
        <v/>
      </c>
      <c r="R128" s="7" t="str">
        <f ca="1">IF(AND($A128&lt;&gt;"",$A128&lt;&gt;"TOTAL"),IF(AND([4]PREMIOS_MASTER!$AF126&lt;&gt;"",[4]PREMIOS_MASTER!$AF126&lt;&gt;0),[4]PREMIOS_MASTER!$AF126,""),IF($A128="TOTAL",SUM(INDIRECT("R4:R"&amp;ROW()-1)),""))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IF(AND($A128&lt;&gt;"",$A128&lt;&gt;"TOTAL"),IF(AND([4]PREMIOS_MASTER!$AI126&lt;&gt;"",[4]PREMIOS_MASTER!$AI126&lt;&gt;0),[4]PREMIOS_MASTER!$AI126,""),IF($A128="TOTAL",SUM(INDIRECT("T4:T"&amp;ROW()-1)),""))</f>
        <v/>
      </c>
      <c r="U128" s="7" t="str">
        <f ca="1">IF(AND($A128&lt;&gt;"",$A128&lt;&gt;"TOTAL"),IF(AND([4]PREMIOS_MASTER!$AK126&lt;&gt;"",[4]PREMIOS_MASTER!$AK126&lt;&gt;0),[4]PREMIOS_MASTER!$AK126,""),IF($A128="TOTAL",SUM(INDIRECT("U4:U"&amp;ROW()-1)),""))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IF(AND($A128&lt;&gt;"",$A128&lt;&gt;"TOTAL"),IF(AND([4]PREMIOS_MASTER!$AN126&lt;&gt;"",[4]PREMIOS_MASTER!$AN126&lt;&gt;0),[4]PREMIOS_MASTER!$AN126,""),IF($A128="TOTAL",SUM(INDIRECT("W4:W"&amp;ROW()-1)),""))</f>
        <v/>
      </c>
      <c r="X128" s="7" t="str">
        <f ca="1">IF(AND($A128&lt;&gt;"",$A128&lt;&gt;"TOTAL"),IF(AND([4]PREMIOS_MASTER!$AP126&lt;&gt;"",[4]PREMIOS_MASTER!$AP126&lt;&gt;0),[4]PREMIOS_MASTER!$AP126,""),IF($A128="TOTAL",SUM(INDIRECT("X4:X"&amp;ROW()-1)),""))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IF(AND($A128&lt;&gt;"",$A128&lt;&gt;"TOTAL"),IF(AND([4]PREMIOS_MASTER!$AS126&lt;&gt;"",[4]PREMIOS_MASTER!$AS126&lt;&gt;0),[4]PREMIOS_MASTER!$AS126,""),IF($A128="TOTAL",SUM(INDIRECT("Z4:Z"&amp;ROW()-1)),""))</f>
        <v/>
      </c>
      <c r="AA128" s="7" t="str">
        <f ca="1">IF(AND($A128&lt;&gt;"",$A128&lt;&gt;"TOTAL"),IF(AND([4]PREMIOS_MASTER!$AU126&lt;&gt;"",[4]PREMIOS_MASTER!$AU126&lt;&gt;0),[4]PREMIOS_MASTER!$AU126,""),IF($A128="TOTAL",SUM(INDIRECT("AA4:AA"&amp;ROW()-1)),""))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IF(AND($A128&lt;&gt;"",$A128&lt;&gt;"TOTAL"),IF(AND([4]PREMIOS_MASTER!$AX126&lt;&gt;"",[4]PREMIOS_MASTER!$AX126&lt;&gt;0),[4]PREMIOS_MASTER!$AX126,""),IF($A128="TOTAL",SUM(INDIRECT("AC4:AC"&amp;ROW()-1)),""))</f>
        <v/>
      </c>
      <c r="AD128" s="7" t="str">
        <f ca="1">IF(AND($A128&lt;&gt;"",$A128&lt;&gt;"TOTAL"),IF(AND([4]PREMIOS_MASTER!$AZ126&lt;&gt;"",[4]PREMIOS_MASTER!$AZ126&lt;&gt;0),[4]PREMIOS_MASTER!$AZ126,""),IF($A128="TOTAL",SUM(INDIRECT("AD4:AD"&amp;ROW()-1)),""))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IF(AND($A128&lt;&gt;"",$A128&lt;&gt;"TOTAL"),IF(AND([4]PREMIOS_MASTER!$BC126&lt;&gt;"",[4]PREMIOS_MASTER!$BC126&lt;&gt;0),[4]PREMIOS_MASTER!$BC126,""),IF($A128="TOTAL",SUM(INDIRECT("AF4:AF"&amp;ROW()-1)),""))</f>
        <v/>
      </c>
      <c r="AG128" s="7" t="str">
        <f ca="1">IF(AND($A128&lt;&gt;"",$A128&lt;&gt;"TOTAL"),IF(AND([4]PREMIOS_MASTER!$BE126&lt;&gt;"",[4]PREMIOS_MASTER!$BE126&lt;&gt;0),[4]PREMIOS_MASTER!$BE126,""),IF($A128="TOTAL",SUM(INDIRECT("AG4:AG"&amp;ROW()-1)),""))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IF(AND($A128&lt;&gt;"",$A128&lt;&gt;"TOTAL"),IF(AND([4]PREMIOS_MASTER!$BH126&lt;&gt;"",[4]PREMIOS_MASTER!$BH126&lt;&gt;0),[4]PREMIOS_MASTER!$BH126,""),IF($A128="TOTAL",SUM(INDIRECT("AI4:AI"&amp;ROW()-1)),""))</f>
        <v/>
      </c>
      <c r="AJ128" s="7" t="str">
        <f ca="1">IF(AND($A128&lt;&gt;"",$A128&lt;&gt;"TOTAL"),IF(AND([4]PREMIOS_MASTER!$BJ126&lt;&gt;"",[4]PREMIOS_MASTER!$BJ126&lt;&gt;0),[4]PREMIOS_MASTER!$BJ126,""),IF($A128="TOTAL",SUM(INDIRECT("AJ4:AJ"&amp;ROW()-1)),""))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IF(AND($A128&lt;&gt;"",$A128&lt;&gt;"TOTAL"),IF(AND([4]PREMIOS_MASTER!$BM126&lt;&gt;"",[4]PREMIOS_MASTER!$BM126&lt;&gt;0),[4]PREMIOS_MASTER!$BM126,""),IF($A128="TOTAL",SUM(INDIRECT("AL4:AL"&amp;ROW()-1)),""))</f>
        <v/>
      </c>
      <c r="AM128" s="7" t="str">
        <f ca="1">IF(AND($A128&lt;&gt;"",$A128&lt;&gt;"TOTAL"),IF(AND([4]PREMIOS_MASTER!$BO126&lt;&gt;"",[4]PREMIOS_MASTER!$BO126&lt;&gt;0),[4]PREMIOS_MASTER!$BO126,""),IF($A128="TOTAL",SUM(INDIRECT("AM4:AM"&amp;ROW()-1)),""))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IF(AND($A128&lt;&gt;"",$A128&lt;&gt;"TOTAL"),IF(AND([4]PREMIOS_MASTER!$BR126&lt;&gt;"",[4]PREMIOS_MASTER!$BR126&lt;&gt;0),[4]PREMIOS_MASTER!$BR126,""),IF($A128="TOTAL",SUM(INDIRECT("AO4:AO"&amp;ROW()-1)),""))</f>
        <v/>
      </c>
      <c r="AP128" s="7" t="str">
        <f ca="1">IF(AND($A128&lt;&gt;"",$A128&lt;&gt;"TOTAL"),IF(AND([4]PREMIOS_MASTER!$BT126&lt;&gt;"",[4]PREMIOS_MASTER!$BT126&lt;&gt;0),[4]PREMIOS_MASTER!$BT126,""),IF($A128="TOTAL",SUM(INDIRECT("AP4:AP"&amp;ROW()-1)),""))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IF(AND($A128&lt;&gt;"",$A128&lt;&gt;"TOTAL"),IF(AND([4]PREMIOS_MASTER!$BW126&lt;&gt;"",[4]PREMIOS_MASTER!$BW126&lt;&gt;0),[4]PREMIOS_MASTER!$BW126,""),IF($A128="TOTAL",SUM(INDIRECT("AR4:AR"&amp;ROW()-1)),""))</f>
        <v/>
      </c>
      <c r="AS128" s="7" t="str">
        <f ca="1">IF(AND($A128&lt;&gt;"",$A128&lt;&gt;"TOTAL"),IF(AND([4]PREMIOS_MASTER!$BY126&lt;&gt;"",[4]PREMIOS_MASTER!$BY126&lt;&gt;0),[4]PREMIOS_MASTER!$BY126,""),IF($A128="TOTAL",SUM(INDIRECT("AS4:AS"&amp;ROW()-1)),""))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IF(AND($A128&lt;&gt;"",$A128&lt;&gt;"TOTAL"),IF(AND([4]PREMIOS_MASTER!$CB126&lt;&gt;"",[4]PREMIOS_MASTER!$CB126&lt;&gt;0),[4]PREMIOS_MASTER!$CB126,""),IF($A128="TOTAL",SUM(INDIRECT("AU4:AU"&amp;ROW()-1)),""))</f>
        <v/>
      </c>
      <c r="AV128" s="7" t="str">
        <f ca="1">IF(AND($A128&lt;&gt;"",$A128&lt;&gt;"TOTAL"),IF(AND([4]PREMIOS_MASTER!$CD126&lt;&gt;"",[4]PREMIOS_MASTER!$CD126&lt;&gt;0),[4]PREMIOS_MASTER!$CD126,""),IF($A128="TOTAL",SUM(INDIRECT("AV4:AV"&amp;ROW()-1)),""))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IF(AND($A128&lt;&gt;"",$A128&lt;&gt;"TOTAL"),IF(AND([4]PREMIOS_MASTER!$CG126&lt;&gt;"",[4]PREMIOS_MASTER!$CG126&lt;&gt;0),[4]PREMIOS_MASTER!$CG126,""),IF($A128="TOTAL",SUM(INDIRECT("AX4:AX"&amp;ROW()-1)),""))</f>
        <v/>
      </c>
      <c r="AY128" s="7" t="str">
        <f ca="1">IF(AND($A128&lt;&gt;"",$A128&lt;&gt;"TOTAL"),IF(AND([4]PREMIOS_MASTER!$CI126&lt;&gt;"",[4]PREMIOS_MASTER!$CI126&lt;&gt;0),[4]PREMIOS_MASTER!$CI126,""),IF($A128="TOTAL",SUM(INDIRECT("AY4:AY"&amp;ROW()-1)),""))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IF(AND($A128&lt;&gt;"",$A128&lt;&gt;"TOTAL"),IF(AND([4]PREMIOS_MASTER!$CL126&lt;&gt;"",[4]PREMIOS_MASTER!$CL126&lt;&gt;0),[4]PREMIOS_MASTER!$CL126,""),IF($A128="TOTAL",SUM(INDIRECT("BA4:BA"&amp;ROW()-1)),""))</f>
        <v/>
      </c>
      <c r="BB128" s="7" t="str">
        <f ca="1">IF(AND($A128&lt;&gt;"",$A128&lt;&gt;"TOTAL"),IF(AND([4]PREMIOS_MASTER!$CN126&lt;&gt;"",[4]PREMIOS_MASTER!$CN126&lt;&gt;0),[4]PREMIOS_MASTER!$CN126,""),IF($A128="TOTAL",SUM(INDIRECT("BB4:BB"&amp;ROW()-1)),""))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IF(AND($A128&lt;&gt;"",$A128&lt;&gt;"TOTAL"),IF(AND([4]PREMIOS_MASTER!$CQ126&lt;&gt;"",[4]PREMIOS_MASTER!$CQ126&lt;&gt;0),[4]PREMIOS_MASTER!$CQ126,""),IF($A128="TOTAL",SUM(INDIRECT("BD4:BD"&amp;ROW()-1)),""))</f>
        <v/>
      </c>
      <c r="BE128" s="7" t="str">
        <f ca="1">IF(AND($A128&lt;&gt;"",$A128&lt;&gt;"TOTAL"),IF(AND([4]PREMIOS_MASTER!$CS126&lt;&gt;"",[4]PREMIOS_MASTER!$CS126&lt;&gt;0),[4]PREMIOS_MASTER!$CS126,""),IF($A128="TOTAL",SUM(INDIRECT("BE4:BE"&amp;ROW()-1)),""))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IF([4]PREMIOS_MASTER!$D127&lt;&gt;"",[4]PREMIOS_MASTER!$D127,IF(AND([4]PREMIOS_MASTER!$D127="",[4]PREMIOS_MASTER!$D128="",[4]PREMIOS_MASTER!$D126=""),"","TOTAL"))</f>
        <v/>
      </c>
      <c r="B129" s="7" t="str">
        <f ca="1">IF(AND($A129&lt;&gt;"",$A129&lt;&gt;"TOTAL"),IF(AND([4]PREMIOS_MASTER!$E127&lt;&gt;"",[4]PREMIOS_MASTER!$E127&lt;&gt;0),[4]PREMIOS_MASTER!$E127,""),IF($A129="TOTAL",SUM(INDIRECT("B4:B"&amp;ROW()-1)),""))</f>
        <v/>
      </c>
      <c r="C129" s="7" t="str">
        <f ca="1">IF(AND($A129&lt;&gt;"",$A129&lt;&gt;"TOTAL"),IF(AND([4]PREMIOS_MASTER!$G127&lt;&gt;"",[4]PREMIOS_MASTER!$G127&lt;&gt;0),[4]PREMIOS_MASTER!$G127,""),IF($A129="TOTAL",SUM(INDIRECT("C4:C"&amp;ROW()-1)),""))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IF(AND($A129&lt;&gt;"",$A129&lt;&gt;"TOTAL"),IF(AND([4]PREMIOS_MASTER!$J127&lt;&gt;"",[4]PREMIOS_MASTER!$J127&lt;&gt;0),[4]PREMIOS_MASTER!$J127,""),IF($A129="TOTAL",SUM(INDIRECT("E4:E"&amp;ROW()-1)),""))</f>
        <v/>
      </c>
      <c r="F129" s="7" t="str">
        <f ca="1">IF(AND($A129&lt;&gt;"",$A129&lt;&gt;"TOTAL"),IF(AND([4]PREMIOS_MASTER!$L127&lt;&gt;"",[4]PREMIOS_MASTER!$L127&lt;&gt;0),[4]PREMIOS_MASTER!$L127,""),IF($A129="TOTAL",SUM(INDIRECT("F4:F"&amp;ROW()-1)),""))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IF(AND($A129&lt;&gt;"",$A129&lt;&gt;"TOTAL"),IF(AND([4]PREMIOS_MASTER!$O127&lt;&gt;"",[4]PREMIOS_MASTER!$O127&lt;&gt;0),[4]PREMIOS_MASTER!$O127,""),IF($A129="TOTAL",SUM(INDIRECT("H4:H"&amp;ROW()-1)),""))</f>
        <v/>
      </c>
      <c r="I129" s="7" t="str">
        <f ca="1">IF(AND($A129&lt;&gt;"",$A129&lt;&gt;"TOTAL"),IF(AND([4]PREMIOS_MASTER!$Q127&lt;&gt;"",[4]PREMIOS_MASTER!$Q127&lt;&gt;0),[4]PREMIOS_MASTER!$Q127,""),IF($A129="TOTAL",SUM(INDIRECT("I4:I"&amp;ROW()-1)),""))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IF(AND($A129&lt;&gt;"",$A129&lt;&gt;"TOTAL"),IF(AND([4]PREMIOS_MASTER!$T127&lt;&gt;"",[4]PREMIOS_MASTER!$T127&lt;&gt;0),[4]PREMIOS_MASTER!$T127,""),IF($A129="TOTAL",SUM(INDIRECT("K4:K"&amp;ROW()-1)),""))</f>
        <v/>
      </c>
      <c r="L129" s="7" t="str">
        <f ca="1">IF(AND($A129&lt;&gt;"",$A129&lt;&gt;"TOTAL"),IF(AND([4]PREMIOS_MASTER!$V127&lt;&gt;"",[4]PREMIOS_MASTER!$V127&lt;&gt;0),[4]PREMIOS_MASTER!$V127,""),IF($A129="TOTAL",SUM(INDIRECT("L4:L"&amp;ROW()-1)),""))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IF(AND($A129&lt;&gt;"",$A129&lt;&gt;"TOTAL"),IF(AND([4]PREMIOS_MASTER!$Y127&lt;&gt;"",[4]PREMIOS_MASTER!$Y127&lt;&gt;0),[4]PREMIOS_MASTER!$Y127,""),IF($A129="TOTAL",SUM(INDIRECT("N4:N"&amp;ROW()-1)),""))</f>
        <v/>
      </c>
      <c r="O129" s="7" t="str">
        <f ca="1">IF(AND($A129&lt;&gt;"",$A129&lt;&gt;"TOTAL"),IF(AND([4]PREMIOS_MASTER!$AA127&lt;&gt;"",[4]PREMIOS_MASTER!$AA127&lt;&gt;0),[4]PREMIOS_MASTER!$AA127,""),IF($A129="TOTAL",SUM(INDIRECT("O4:O"&amp;ROW()-1)),""))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IF(AND($A129&lt;&gt;"",$A129&lt;&gt;"TOTAL"),IF(AND([4]PREMIOS_MASTER!$AD127&lt;&gt;"",[4]PREMIOS_MASTER!$AD127&lt;&gt;0),[4]PREMIOS_MASTER!$AD127,""),IF($A129="TOTAL",SUM(INDIRECT("Q4:Q"&amp;ROW()-1)),""))</f>
        <v/>
      </c>
      <c r="R129" s="7" t="str">
        <f ca="1">IF(AND($A129&lt;&gt;"",$A129&lt;&gt;"TOTAL"),IF(AND([4]PREMIOS_MASTER!$AF127&lt;&gt;"",[4]PREMIOS_MASTER!$AF127&lt;&gt;0),[4]PREMIOS_MASTER!$AF127,""),IF($A129="TOTAL",SUM(INDIRECT("R4:R"&amp;ROW()-1)),""))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IF(AND($A129&lt;&gt;"",$A129&lt;&gt;"TOTAL"),IF(AND([4]PREMIOS_MASTER!$AI127&lt;&gt;"",[4]PREMIOS_MASTER!$AI127&lt;&gt;0),[4]PREMIOS_MASTER!$AI127,""),IF($A129="TOTAL",SUM(INDIRECT("T4:T"&amp;ROW()-1)),""))</f>
        <v/>
      </c>
      <c r="U129" s="7" t="str">
        <f ca="1">IF(AND($A129&lt;&gt;"",$A129&lt;&gt;"TOTAL"),IF(AND([4]PREMIOS_MASTER!$AK127&lt;&gt;"",[4]PREMIOS_MASTER!$AK127&lt;&gt;0),[4]PREMIOS_MASTER!$AK127,""),IF($A129="TOTAL",SUM(INDIRECT("U4:U"&amp;ROW()-1)),""))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IF(AND($A129&lt;&gt;"",$A129&lt;&gt;"TOTAL"),IF(AND([4]PREMIOS_MASTER!$AN127&lt;&gt;"",[4]PREMIOS_MASTER!$AN127&lt;&gt;0),[4]PREMIOS_MASTER!$AN127,""),IF($A129="TOTAL",SUM(INDIRECT("W4:W"&amp;ROW()-1)),""))</f>
        <v/>
      </c>
      <c r="X129" s="7" t="str">
        <f ca="1">IF(AND($A129&lt;&gt;"",$A129&lt;&gt;"TOTAL"),IF(AND([4]PREMIOS_MASTER!$AP127&lt;&gt;"",[4]PREMIOS_MASTER!$AP127&lt;&gt;0),[4]PREMIOS_MASTER!$AP127,""),IF($A129="TOTAL",SUM(INDIRECT("X4:X"&amp;ROW()-1)),""))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IF(AND($A129&lt;&gt;"",$A129&lt;&gt;"TOTAL"),IF(AND([4]PREMIOS_MASTER!$AS127&lt;&gt;"",[4]PREMIOS_MASTER!$AS127&lt;&gt;0),[4]PREMIOS_MASTER!$AS127,""),IF($A129="TOTAL",SUM(INDIRECT("Z4:Z"&amp;ROW()-1)),""))</f>
        <v/>
      </c>
      <c r="AA129" s="7" t="str">
        <f ca="1">IF(AND($A129&lt;&gt;"",$A129&lt;&gt;"TOTAL"),IF(AND([4]PREMIOS_MASTER!$AU127&lt;&gt;"",[4]PREMIOS_MASTER!$AU127&lt;&gt;0),[4]PREMIOS_MASTER!$AU127,""),IF($A129="TOTAL",SUM(INDIRECT("AA4:AA"&amp;ROW()-1)),""))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IF(AND($A129&lt;&gt;"",$A129&lt;&gt;"TOTAL"),IF(AND([4]PREMIOS_MASTER!$AX127&lt;&gt;"",[4]PREMIOS_MASTER!$AX127&lt;&gt;0),[4]PREMIOS_MASTER!$AX127,""),IF($A129="TOTAL",SUM(INDIRECT("AC4:AC"&amp;ROW()-1)),""))</f>
        <v/>
      </c>
      <c r="AD129" s="7" t="str">
        <f ca="1">IF(AND($A129&lt;&gt;"",$A129&lt;&gt;"TOTAL"),IF(AND([4]PREMIOS_MASTER!$AZ127&lt;&gt;"",[4]PREMIOS_MASTER!$AZ127&lt;&gt;0),[4]PREMIOS_MASTER!$AZ127,""),IF($A129="TOTAL",SUM(INDIRECT("AD4:AD"&amp;ROW()-1)),""))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IF(AND($A129&lt;&gt;"",$A129&lt;&gt;"TOTAL"),IF(AND([4]PREMIOS_MASTER!$BC127&lt;&gt;"",[4]PREMIOS_MASTER!$BC127&lt;&gt;0),[4]PREMIOS_MASTER!$BC127,""),IF($A129="TOTAL",SUM(INDIRECT("AF4:AF"&amp;ROW()-1)),""))</f>
        <v/>
      </c>
      <c r="AG129" s="7" t="str">
        <f ca="1">IF(AND($A129&lt;&gt;"",$A129&lt;&gt;"TOTAL"),IF(AND([4]PREMIOS_MASTER!$BE127&lt;&gt;"",[4]PREMIOS_MASTER!$BE127&lt;&gt;0),[4]PREMIOS_MASTER!$BE127,""),IF($A129="TOTAL",SUM(INDIRECT("AG4:AG"&amp;ROW()-1)),""))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IF(AND($A129&lt;&gt;"",$A129&lt;&gt;"TOTAL"),IF(AND([4]PREMIOS_MASTER!$BH127&lt;&gt;"",[4]PREMIOS_MASTER!$BH127&lt;&gt;0),[4]PREMIOS_MASTER!$BH127,""),IF($A129="TOTAL",SUM(INDIRECT("AI4:AI"&amp;ROW()-1)),""))</f>
        <v/>
      </c>
      <c r="AJ129" s="7" t="str">
        <f ca="1">IF(AND($A129&lt;&gt;"",$A129&lt;&gt;"TOTAL"),IF(AND([4]PREMIOS_MASTER!$BJ127&lt;&gt;"",[4]PREMIOS_MASTER!$BJ127&lt;&gt;0),[4]PREMIOS_MASTER!$BJ127,""),IF($A129="TOTAL",SUM(INDIRECT("AJ4:AJ"&amp;ROW()-1)),""))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IF(AND($A129&lt;&gt;"",$A129&lt;&gt;"TOTAL"),IF(AND([4]PREMIOS_MASTER!$BM127&lt;&gt;"",[4]PREMIOS_MASTER!$BM127&lt;&gt;0),[4]PREMIOS_MASTER!$BM127,""),IF($A129="TOTAL",SUM(INDIRECT("AL4:AL"&amp;ROW()-1)),""))</f>
        <v/>
      </c>
      <c r="AM129" s="7" t="str">
        <f ca="1">IF(AND($A129&lt;&gt;"",$A129&lt;&gt;"TOTAL"),IF(AND([4]PREMIOS_MASTER!$BO127&lt;&gt;"",[4]PREMIOS_MASTER!$BO127&lt;&gt;0),[4]PREMIOS_MASTER!$BO127,""),IF($A129="TOTAL",SUM(INDIRECT("AM4:AM"&amp;ROW()-1)),""))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IF(AND($A129&lt;&gt;"",$A129&lt;&gt;"TOTAL"),IF(AND([4]PREMIOS_MASTER!$BR127&lt;&gt;"",[4]PREMIOS_MASTER!$BR127&lt;&gt;0),[4]PREMIOS_MASTER!$BR127,""),IF($A129="TOTAL",SUM(INDIRECT("AO4:AO"&amp;ROW()-1)),""))</f>
        <v/>
      </c>
      <c r="AP129" s="7" t="str">
        <f ca="1">IF(AND($A129&lt;&gt;"",$A129&lt;&gt;"TOTAL"),IF(AND([4]PREMIOS_MASTER!$BT127&lt;&gt;"",[4]PREMIOS_MASTER!$BT127&lt;&gt;0),[4]PREMIOS_MASTER!$BT127,""),IF($A129="TOTAL",SUM(INDIRECT("AP4:AP"&amp;ROW()-1)),""))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IF(AND($A129&lt;&gt;"",$A129&lt;&gt;"TOTAL"),IF(AND([4]PREMIOS_MASTER!$BW127&lt;&gt;"",[4]PREMIOS_MASTER!$BW127&lt;&gt;0),[4]PREMIOS_MASTER!$BW127,""),IF($A129="TOTAL",SUM(INDIRECT("AR4:AR"&amp;ROW()-1)),""))</f>
        <v/>
      </c>
      <c r="AS129" s="7" t="str">
        <f ca="1">IF(AND($A129&lt;&gt;"",$A129&lt;&gt;"TOTAL"),IF(AND([4]PREMIOS_MASTER!$BY127&lt;&gt;"",[4]PREMIOS_MASTER!$BY127&lt;&gt;0),[4]PREMIOS_MASTER!$BY127,""),IF($A129="TOTAL",SUM(INDIRECT("AS4:AS"&amp;ROW()-1)),""))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IF(AND($A129&lt;&gt;"",$A129&lt;&gt;"TOTAL"),IF(AND([4]PREMIOS_MASTER!$CB127&lt;&gt;"",[4]PREMIOS_MASTER!$CB127&lt;&gt;0),[4]PREMIOS_MASTER!$CB127,""),IF($A129="TOTAL",SUM(INDIRECT("AU4:AU"&amp;ROW()-1)),""))</f>
        <v/>
      </c>
      <c r="AV129" s="7" t="str">
        <f ca="1">IF(AND($A129&lt;&gt;"",$A129&lt;&gt;"TOTAL"),IF(AND([4]PREMIOS_MASTER!$CD127&lt;&gt;"",[4]PREMIOS_MASTER!$CD127&lt;&gt;0),[4]PREMIOS_MASTER!$CD127,""),IF($A129="TOTAL",SUM(INDIRECT("AV4:AV"&amp;ROW()-1)),""))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IF(AND($A129&lt;&gt;"",$A129&lt;&gt;"TOTAL"),IF(AND([4]PREMIOS_MASTER!$CG127&lt;&gt;"",[4]PREMIOS_MASTER!$CG127&lt;&gt;0),[4]PREMIOS_MASTER!$CG127,""),IF($A129="TOTAL",SUM(INDIRECT("AX4:AX"&amp;ROW()-1)),""))</f>
        <v/>
      </c>
      <c r="AY129" s="7" t="str">
        <f ca="1">IF(AND($A129&lt;&gt;"",$A129&lt;&gt;"TOTAL"),IF(AND([4]PREMIOS_MASTER!$CI127&lt;&gt;"",[4]PREMIOS_MASTER!$CI127&lt;&gt;0),[4]PREMIOS_MASTER!$CI127,""),IF($A129="TOTAL",SUM(INDIRECT("AY4:AY"&amp;ROW()-1)),""))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IF(AND($A129&lt;&gt;"",$A129&lt;&gt;"TOTAL"),IF(AND([4]PREMIOS_MASTER!$CL127&lt;&gt;"",[4]PREMIOS_MASTER!$CL127&lt;&gt;0),[4]PREMIOS_MASTER!$CL127,""),IF($A129="TOTAL",SUM(INDIRECT("BA4:BA"&amp;ROW()-1)),""))</f>
        <v/>
      </c>
      <c r="BB129" s="7" t="str">
        <f ca="1">IF(AND($A129&lt;&gt;"",$A129&lt;&gt;"TOTAL"),IF(AND([4]PREMIOS_MASTER!$CN127&lt;&gt;"",[4]PREMIOS_MASTER!$CN127&lt;&gt;0),[4]PREMIOS_MASTER!$CN127,""),IF($A129="TOTAL",SUM(INDIRECT("BB4:BB"&amp;ROW()-1)),""))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IF(AND($A129&lt;&gt;"",$A129&lt;&gt;"TOTAL"),IF(AND([4]PREMIOS_MASTER!$CQ127&lt;&gt;"",[4]PREMIOS_MASTER!$CQ127&lt;&gt;0),[4]PREMIOS_MASTER!$CQ127,""),IF($A129="TOTAL",SUM(INDIRECT("BD4:BD"&amp;ROW()-1)),""))</f>
        <v/>
      </c>
      <c r="BE129" s="7" t="str">
        <f ca="1">IF(AND($A129&lt;&gt;"",$A129&lt;&gt;"TOTAL"),IF(AND([4]PREMIOS_MASTER!$CS127&lt;&gt;"",[4]PREMIOS_MASTER!$CS127&lt;&gt;0),[4]PREMIOS_MASTER!$CS127,""),IF($A129="TOTAL",SUM(INDIRECT("BE4:BE"&amp;ROW()-1)),""))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IF([4]PREMIOS_MASTER!$D128&lt;&gt;"",[4]PREMIOS_MASTER!$D128,IF(AND([4]PREMIOS_MASTER!$D128="",[4]PREMIOS_MASTER!$D129="",[4]PREMIOS_MASTER!$D127=""),"","TOTAL"))</f>
        <v/>
      </c>
      <c r="B130" s="7" t="str">
        <f ca="1">IF(AND($A130&lt;&gt;"",$A130&lt;&gt;"TOTAL"),IF(AND([4]PREMIOS_MASTER!$E128&lt;&gt;"",[4]PREMIOS_MASTER!$E128&lt;&gt;0),[4]PREMIOS_MASTER!$E128,""),IF($A130="TOTAL",SUM(INDIRECT("B4:B"&amp;ROW()-1)),""))</f>
        <v/>
      </c>
      <c r="C130" s="7" t="str">
        <f ca="1">IF(AND($A130&lt;&gt;"",$A130&lt;&gt;"TOTAL"),IF(AND([4]PREMIOS_MASTER!$G128&lt;&gt;"",[4]PREMIOS_MASTER!$G128&lt;&gt;0),[4]PREMIOS_MASTER!$G128,""),IF($A130="TOTAL",SUM(INDIRECT("C4:C"&amp;ROW()-1)),""))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IF(AND($A130&lt;&gt;"",$A130&lt;&gt;"TOTAL"),IF(AND([4]PREMIOS_MASTER!$J128&lt;&gt;"",[4]PREMIOS_MASTER!$J128&lt;&gt;0),[4]PREMIOS_MASTER!$J128,""),IF($A130="TOTAL",SUM(INDIRECT("E4:E"&amp;ROW()-1)),""))</f>
        <v/>
      </c>
      <c r="F130" s="7" t="str">
        <f ca="1">IF(AND($A130&lt;&gt;"",$A130&lt;&gt;"TOTAL"),IF(AND([4]PREMIOS_MASTER!$L128&lt;&gt;"",[4]PREMIOS_MASTER!$L128&lt;&gt;0),[4]PREMIOS_MASTER!$L128,""),IF($A130="TOTAL",SUM(INDIRECT("F4:F"&amp;ROW()-1)),""))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IF(AND($A130&lt;&gt;"",$A130&lt;&gt;"TOTAL"),IF(AND([4]PREMIOS_MASTER!$O128&lt;&gt;"",[4]PREMIOS_MASTER!$O128&lt;&gt;0),[4]PREMIOS_MASTER!$O128,""),IF($A130="TOTAL",SUM(INDIRECT("H4:H"&amp;ROW()-1)),""))</f>
        <v/>
      </c>
      <c r="I130" s="7" t="str">
        <f ca="1">IF(AND($A130&lt;&gt;"",$A130&lt;&gt;"TOTAL"),IF(AND([4]PREMIOS_MASTER!$Q128&lt;&gt;"",[4]PREMIOS_MASTER!$Q128&lt;&gt;0),[4]PREMIOS_MASTER!$Q128,""),IF($A130="TOTAL",SUM(INDIRECT("I4:I"&amp;ROW()-1)),""))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IF(AND($A130&lt;&gt;"",$A130&lt;&gt;"TOTAL"),IF(AND([4]PREMIOS_MASTER!$T128&lt;&gt;"",[4]PREMIOS_MASTER!$T128&lt;&gt;0),[4]PREMIOS_MASTER!$T128,""),IF($A130="TOTAL",SUM(INDIRECT("K4:K"&amp;ROW()-1)),""))</f>
        <v/>
      </c>
      <c r="L130" s="7" t="str">
        <f ca="1">IF(AND($A130&lt;&gt;"",$A130&lt;&gt;"TOTAL"),IF(AND([4]PREMIOS_MASTER!$V128&lt;&gt;"",[4]PREMIOS_MASTER!$V128&lt;&gt;0),[4]PREMIOS_MASTER!$V128,""),IF($A130="TOTAL",SUM(INDIRECT("L4:L"&amp;ROW()-1)),""))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IF(AND($A130&lt;&gt;"",$A130&lt;&gt;"TOTAL"),IF(AND([4]PREMIOS_MASTER!$Y128&lt;&gt;"",[4]PREMIOS_MASTER!$Y128&lt;&gt;0),[4]PREMIOS_MASTER!$Y128,""),IF($A130="TOTAL",SUM(INDIRECT("N4:N"&amp;ROW()-1)),""))</f>
        <v/>
      </c>
      <c r="O130" s="7" t="str">
        <f ca="1">IF(AND($A130&lt;&gt;"",$A130&lt;&gt;"TOTAL"),IF(AND([4]PREMIOS_MASTER!$AA128&lt;&gt;"",[4]PREMIOS_MASTER!$AA128&lt;&gt;0),[4]PREMIOS_MASTER!$AA128,""),IF($A130="TOTAL",SUM(INDIRECT("O4:O"&amp;ROW()-1)),""))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IF(AND($A130&lt;&gt;"",$A130&lt;&gt;"TOTAL"),IF(AND([4]PREMIOS_MASTER!$AD128&lt;&gt;"",[4]PREMIOS_MASTER!$AD128&lt;&gt;0),[4]PREMIOS_MASTER!$AD128,""),IF($A130="TOTAL",SUM(INDIRECT("Q4:Q"&amp;ROW()-1)),""))</f>
        <v/>
      </c>
      <c r="R130" s="7" t="str">
        <f ca="1">IF(AND($A130&lt;&gt;"",$A130&lt;&gt;"TOTAL"),IF(AND([4]PREMIOS_MASTER!$AF128&lt;&gt;"",[4]PREMIOS_MASTER!$AF128&lt;&gt;0),[4]PREMIOS_MASTER!$AF128,""),IF($A130="TOTAL",SUM(INDIRECT("R4:R"&amp;ROW()-1)),""))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IF(AND($A130&lt;&gt;"",$A130&lt;&gt;"TOTAL"),IF(AND([4]PREMIOS_MASTER!$AI128&lt;&gt;"",[4]PREMIOS_MASTER!$AI128&lt;&gt;0),[4]PREMIOS_MASTER!$AI128,""),IF($A130="TOTAL",SUM(INDIRECT("T4:T"&amp;ROW()-1)),""))</f>
        <v/>
      </c>
      <c r="U130" s="7" t="str">
        <f ca="1">IF(AND($A130&lt;&gt;"",$A130&lt;&gt;"TOTAL"),IF(AND([4]PREMIOS_MASTER!$AK128&lt;&gt;"",[4]PREMIOS_MASTER!$AK128&lt;&gt;0),[4]PREMIOS_MASTER!$AK128,""),IF($A130="TOTAL",SUM(INDIRECT("U4:U"&amp;ROW()-1)),""))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IF(AND($A130&lt;&gt;"",$A130&lt;&gt;"TOTAL"),IF(AND([4]PREMIOS_MASTER!$AN128&lt;&gt;"",[4]PREMIOS_MASTER!$AN128&lt;&gt;0),[4]PREMIOS_MASTER!$AN128,""),IF($A130="TOTAL",SUM(INDIRECT("W4:W"&amp;ROW()-1)),""))</f>
        <v/>
      </c>
      <c r="X130" s="7" t="str">
        <f ca="1">IF(AND($A130&lt;&gt;"",$A130&lt;&gt;"TOTAL"),IF(AND([4]PREMIOS_MASTER!$AP128&lt;&gt;"",[4]PREMIOS_MASTER!$AP128&lt;&gt;0),[4]PREMIOS_MASTER!$AP128,""),IF($A130="TOTAL",SUM(INDIRECT("X4:X"&amp;ROW()-1)),""))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IF(AND($A130&lt;&gt;"",$A130&lt;&gt;"TOTAL"),IF(AND([4]PREMIOS_MASTER!$AS128&lt;&gt;"",[4]PREMIOS_MASTER!$AS128&lt;&gt;0),[4]PREMIOS_MASTER!$AS128,""),IF($A130="TOTAL",SUM(INDIRECT("Z4:Z"&amp;ROW()-1)),""))</f>
        <v/>
      </c>
      <c r="AA130" s="7" t="str">
        <f ca="1">IF(AND($A130&lt;&gt;"",$A130&lt;&gt;"TOTAL"),IF(AND([4]PREMIOS_MASTER!$AU128&lt;&gt;"",[4]PREMIOS_MASTER!$AU128&lt;&gt;0),[4]PREMIOS_MASTER!$AU128,""),IF($A130="TOTAL",SUM(INDIRECT("AA4:AA"&amp;ROW()-1)),""))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IF(AND($A130&lt;&gt;"",$A130&lt;&gt;"TOTAL"),IF(AND([4]PREMIOS_MASTER!$AX128&lt;&gt;"",[4]PREMIOS_MASTER!$AX128&lt;&gt;0),[4]PREMIOS_MASTER!$AX128,""),IF($A130="TOTAL",SUM(INDIRECT("AC4:AC"&amp;ROW()-1)),""))</f>
        <v/>
      </c>
      <c r="AD130" s="7" t="str">
        <f ca="1">IF(AND($A130&lt;&gt;"",$A130&lt;&gt;"TOTAL"),IF(AND([4]PREMIOS_MASTER!$AZ128&lt;&gt;"",[4]PREMIOS_MASTER!$AZ128&lt;&gt;0),[4]PREMIOS_MASTER!$AZ128,""),IF($A130="TOTAL",SUM(INDIRECT("AD4:AD"&amp;ROW()-1)),""))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IF(AND($A130&lt;&gt;"",$A130&lt;&gt;"TOTAL"),IF(AND([4]PREMIOS_MASTER!$BC128&lt;&gt;"",[4]PREMIOS_MASTER!$BC128&lt;&gt;0),[4]PREMIOS_MASTER!$BC128,""),IF($A130="TOTAL",SUM(INDIRECT("AF4:AF"&amp;ROW()-1)),""))</f>
        <v/>
      </c>
      <c r="AG130" s="7" t="str">
        <f ca="1">IF(AND($A130&lt;&gt;"",$A130&lt;&gt;"TOTAL"),IF(AND([4]PREMIOS_MASTER!$BE128&lt;&gt;"",[4]PREMIOS_MASTER!$BE128&lt;&gt;0),[4]PREMIOS_MASTER!$BE128,""),IF($A130="TOTAL",SUM(INDIRECT("AG4:AG"&amp;ROW()-1)),""))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IF(AND($A130&lt;&gt;"",$A130&lt;&gt;"TOTAL"),IF(AND([4]PREMIOS_MASTER!$BH128&lt;&gt;"",[4]PREMIOS_MASTER!$BH128&lt;&gt;0),[4]PREMIOS_MASTER!$BH128,""),IF($A130="TOTAL",SUM(INDIRECT("AI4:AI"&amp;ROW()-1)),""))</f>
        <v/>
      </c>
      <c r="AJ130" s="7" t="str">
        <f ca="1">IF(AND($A130&lt;&gt;"",$A130&lt;&gt;"TOTAL"),IF(AND([4]PREMIOS_MASTER!$BJ128&lt;&gt;"",[4]PREMIOS_MASTER!$BJ128&lt;&gt;0),[4]PREMIOS_MASTER!$BJ128,""),IF($A130="TOTAL",SUM(INDIRECT("AJ4:AJ"&amp;ROW()-1)),""))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IF(AND($A130&lt;&gt;"",$A130&lt;&gt;"TOTAL"),IF(AND([4]PREMIOS_MASTER!$BM128&lt;&gt;"",[4]PREMIOS_MASTER!$BM128&lt;&gt;0),[4]PREMIOS_MASTER!$BM128,""),IF($A130="TOTAL",SUM(INDIRECT("AL4:AL"&amp;ROW()-1)),""))</f>
        <v/>
      </c>
      <c r="AM130" s="7" t="str">
        <f ca="1">IF(AND($A130&lt;&gt;"",$A130&lt;&gt;"TOTAL"),IF(AND([4]PREMIOS_MASTER!$BO128&lt;&gt;"",[4]PREMIOS_MASTER!$BO128&lt;&gt;0),[4]PREMIOS_MASTER!$BO128,""),IF($A130="TOTAL",SUM(INDIRECT("AM4:AM"&amp;ROW()-1)),""))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IF(AND($A130&lt;&gt;"",$A130&lt;&gt;"TOTAL"),IF(AND([4]PREMIOS_MASTER!$BR128&lt;&gt;"",[4]PREMIOS_MASTER!$BR128&lt;&gt;0),[4]PREMIOS_MASTER!$BR128,""),IF($A130="TOTAL",SUM(INDIRECT("AO4:AO"&amp;ROW()-1)),""))</f>
        <v/>
      </c>
      <c r="AP130" s="7" t="str">
        <f ca="1">IF(AND($A130&lt;&gt;"",$A130&lt;&gt;"TOTAL"),IF(AND([4]PREMIOS_MASTER!$BT128&lt;&gt;"",[4]PREMIOS_MASTER!$BT128&lt;&gt;0),[4]PREMIOS_MASTER!$BT128,""),IF($A130="TOTAL",SUM(INDIRECT("AP4:AP"&amp;ROW()-1)),""))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IF(AND($A130&lt;&gt;"",$A130&lt;&gt;"TOTAL"),IF(AND([4]PREMIOS_MASTER!$BW128&lt;&gt;"",[4]PREMIOS_MASTER!$BW128&lt;&gt;0),[4]PREMIOS_MASTER!$BW128,""),IF($A130="TOTAL",SUM(INDIRECT("AR4:AR"&amp;ROW()-1)),""))</f>
        <v/>
      </c>
      <c r="AS130" s="7" t="str">
        <f ca="1">IF(AND($A130&lt;&gt;"",$A130&lt;&gt;"TOTAL"),IF(AND([4]PREMIOS_MASTER!$BY128&lt;&gt;"",[4]PREMIOS_MASTER!$BY128&lt;&gt;0),[4]PREMIOS_MASTER!$BY128,""),IF($A130="TOTAL",SUM(INDIRECT("AS4:AS"&amp;ROW()-1)),""))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IF(AND($A130&lt;&gt;"",$A130&lt;&gt;"TOTAL"),IF(AND([4]PREMIOS_MASTER!$CB128&lt;&gt;"",[4]PREMIOS_MASTER!$CB128&lt;&gt;0),[4]PREMIOS_MASTER!$CB128,""),IF($A130="TOTAL",SUM(INDIRECT("AU4:AU"&amp;ROW()-1)),""))</f>
        <v/>
      </c>
      <c r="AV130" s="7" t="str">
        <f ca="1">IF(AND($A130&lt;&gt;"",$A130&lt;&gt;"TOTAL"),IF(AND([4]PREMIOS_MASTER!$CD128&lt;&gt;"",[4]PREMIOS_MASTER!$CD128&lt;&gt;0),[4]PREMIOS_MASTER!$CD128,""),IF($A130="TOTAL",SUM(INDIRECT("AV4:AV"&amp;ROW()-1)),""))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IF(AND($A130&lt;&gt;"",$A130&lt;&gt;"TOTAL"),IF(AND([4]PREMIOS_MASTER!$CG128&lt;&gt;"",[4]PREMIOS_MASTER!$CG128&lt;&gt;0),[4]PREMIOS_MASTER!$CG128,""),IF($A130="TOTAL",SUM(INDIRECT("AX4:AX"&amp;ROW()-1)),""))</f>
        <v/>
      </c>
      <c r="AY130" s="7" t="str">
        <f ca="1">IF(AND($A130&lt;&gt;"",$A130&lt;&gt;"TOTAL"),IF(AND([4]PREMIOS_MASTER!$CI128&lt;&gt;"",[4]PREMIOS_MASTER!$CI128&lt;&gt;0),[4]PREMIOS_MASTER!$CI128,""),IF($A130="TOTAL",SUM(INDIRECT("AY4:AY"&amp;ROW()-1)),""))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IF(AND($A130&lt;&gt;"",$A130&lt;&gt;"TOTAL"),IF(AND([4]PREMIOS_MASTER!$CL128&lt;&gt;"",[4]PREMIOS_MASTER!$CL128&lt;&gt;0),[4]PREMIOS_MASTER!$CL128,""),IF($A130="TOTAL",SUM(INDIRECT("BA4:BA"&amp;ROW()-1)),""))</f>
        <v/>
      </c>
      <c r="BB130" s="7" t="str">
        <f ca="1">IF(AND($A130&lt;&gt;"",$A130&lt;&gt;"TOTAL"),IF(AND([4]PREMIOS_MASTER!$CN128&lt;&gt;"",[4]PREMIOS_MASTER!$CN128&lt;&gt;0),[4]PREMIOS_MASTER!$CN128,""),IF($A130="TOTAL",SUM(INDIRECT("BB4:BB"&amp;ROW()-1)),""))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IF(AND($A130&lt;&gt;"",$A130&lt;&gt;"TOTAL"),IF(AND([4]PREMIOS_MASTER!$CQ128&lt;&gt;"",[4]PREMIOS_MASTER!$CQ128&lt;&gt;0),[4]PREMIOS_MASTER!$CQ128,""),IF($A130="TOTAL",SUM(INDIRECT("BD4:BD"&amp;ROW()-1)),""))</f>
        <v/>
      </c>
      <c r="BE130" s="7" t="str">
        <f ca="1">IF(AND($A130&lt;&gt;"",$A130&lt;&gt;"TOTAL"),IF(AND([4]PREMIOS_MASTER!$CS128&lt;&gt;"",[4]PREMIOS_MASTER!$CS128&lt;&gt;0),[4]PREMIOS_MASTER!$CS128,""),IF($A130="TOTAL",SUM(INDIRECT("BE4:BE"&amp;ROW()-1)),""))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IF([4]PREMIOS_MASTER!$D129&lt;&gt;"",[4]PREMIOS_MASTER!$D129,IF(AND([4]PREMIOS_MASTER!$D129="",[4]PREMIOS_MASTER!$D130="",[4]PREMIOS_MASTER!$D128=""),"","TOTAL"))</f>
        <v/>
      </c>
      <c r="B131" s="7" t="str">
        <f ca="1">IF(AND($A131&lt;&gt;"",$A131&lt;&gt;"TOTAL"),IF(AND([4]PREMIOS_MASTER!$E129&lt;&gt;"",[4]PREMIOS_MASTER!$E129&lt;&gt;0),[4]PREMIOS_MASTER!$E129,""),IF($A131="TOTAL",SUM(INDIRECT("B4:B"&amp;ROW()-1)),""))</f>
        <v/>
      </c>
      <c r="C131" s="7" t="str">
        <f ca="1">IF(AND($A131&lt;&gt;"",$A131&lt;&gt;"TOTAL"),IF(AND([4]PREMIOS_MASTER!$G129&lt;&gt;"",[4]PREMIOS_MASTER!$G129&lt;&gt;0),[4]PREMIOS_MASTER!$G129,""),IF($A131="TOTAL",SUM(INDIRECT("C4:C"&amp;ROW()-1)),""))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IF(AND($A131&lt;&gt;"",$A131&lt;&gt;"TOTAL"),IF(AND([4]PREMIOS_MASTER!$J129&lt;&gt;"",[4]PREMIOS_MASTER!$J129&lt;&gt;0),[4]PREMIOS_MASTER!$J129,""),IF($A131="TOTAL",SUM(INDIRECT("E4:E"&amp;ROW()-1)),""))</f>
        <v/>
      </c>
      <c r="F131" s="7" t="str">
        <f ca="1">IF(AND($A131&lt;&gt;"",$A131&lt;&gt;"TOTAL"),IF(AND([4]PREMIOS_MASTER!$L129&lt;&gt;"",[4]PREMIOS_MASTER!$L129&lt;&gt;0),[4]PREMIOS_MASTER!$L129,""),IF($A131="TOTAL",SUM(INDIRECT("F4:F"&amp;ROW()-1)),""))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IF(AND($A131&lt;&gt;"",$A131&lt;&gt;"TOTAL"),IF(AND([4]PREMIOS_MASTER!$O129&lt;&gt;"",[4]PREMIOS_MASTER!$O129&lt;&gt;0),[4]PREMIOS_MASTER!$O129,""),IF($A131="TOTAL",SUM(INDIRECT("H4:H"&amp;ROW()-1)),""))</f>
        <v/>
      </c>
      <c r="I131" s="7" t="str">
        <f ca="1">IF(AND($A131&lt;&gt;"",$A131&lt;&gt;"TOTAL"),IF(AND([4]PREMIOS_MASTER!$Q129&lt;&gt;"",[4]PREMIOS_MASTER!$Q129&lt;&gt;0),[4]PREMIOS_MASTER!$Q129,""),IF($A131="TOTAL",SUM(INDIRECT("I4:I"&amp;ROW()-1)),""))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IF(AND($A131&lt;&gt;"",$A131&lt;&gt;"TOTAL"),IF(AND([4]PREMIOS_MASTER!$T129&lt;&gt;"",[4]PREMIOS_MASTER!$T129&lt;&gt;0),[4]PREMIOS_MASTER!$T129,""),IF($A131="TOTAL",SUM(INDIRECT("K4:K"&amp;ROW()-1)),""))</f>
        <v/>
      </c>
      <c r="L131" s="7" t="str">
        <f ca="1">IF(AND($A131&lt;&gt;"",$A131&lt;&gt;"TOTAL"),IF(AND([4]PREMIOS_MASTER!$V129&lt;&gt;"",[4]PREMIOS_MASTER!$V129&lt;&gt;0),[4]PREMIOS_MASTER!$V129,""),IF($A131="TOTAL",SUM(INDIRECT("L4:L"&amp;ROW()-1)),""))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IF(AND($A131&lt;&gt;"",$A131&lt;&gt;"TOTAL"),IF(AND([4]PREMIOS_MASTER!$Y129&lt;&gt;"",[4]PREMIOS_MASTER!$Y129&lt;&gt;0),[4]PREMIOS_MASTER!$Y129,""),IF($A131="TOTAL",SUM(INDIRECT("N4:N"&amp;ROW()-1)),""))</f>
        <v/>
      </c>
      <c r="O131" s="7" t="str">
        <f ca="1">IF(AND($A131&lt;&gt;"",$A131&lt;&gt;"TOTAL"),IF(AND([4]PREMIOS_MASTER!$AA129&lt;&gt;"",[4]PREMIOS_MASTER!$AA129&lt;&gt;0),[4]PREMIOS_MASTER!$AA129,""),IF($A131="TOTAL",SUM(INDIRECT("O4:O"&amp;ROW()-1)),""))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IF(AND($A131&lt;&gt;"",$A131&lt;&gt;"TOTAL"),IF(AND([4]PREMIOS_MASTER!$AD129&lt;&gt;"",[4]PREMIOS_MASTER!$AD129&lt;&gt;0),[4]PREMIOS_MASTER!$AD129,""),IF($A131="TOTAL",SUM(INDIRECT("Q4:Q"&amp;ROW()-1)),""))</f>
        <v/>
      </c>
      <c r="R131" s="7" t="str">
        <f ca="1">IF(AND($A131&lt;&gt;"",$A131&lt;&gt;"TOTAL"),IF(AND([4]PREMIOS_MASTER!$AF129&lt;&gt;"",[4]PREMIOS_MASTER!$AF129&lt;&gt;0),[4]PREMIOS_MASTER!$AF129,""),IF($A131="TOTAL",SUM(INDIRECT("R4:R"&amp;ROW()-1)),""))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IF(AND($A131&lt;&gt;"",$A131&lt;&gt;"TOTAL"),IF(AND([4]PREMIOS_MASTER!$AI129&lt;&gt;"",[4]PREMIOS_MASTER!$AI129&lt;&gt;0),[4]PREMIOS_MASTER!$AI129,""),IF($A131="TOTAL",SUM(INDIRECT("T4:T"&amp;ROW()-1)),""))</f>
        <v/>
      </c>
      <c r="U131" s="7" t="str">
        <f ca="1">IF(AND($A131&lt;&gt;"",$A131&lt;&gt;"TOTAL"),IF(AND([4]PREMIOS_MASTER!$AK129&lt;&gt;"",[4]PREMIOS_MASTER!$AK129&lt;&gt;0),[4]PREMIOS_MASTER!$AK129,""),IF($A131="TOTAL",SUM(INDIRECT("U4:U"&amp;ROW()-1)),""))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IF(AND($A131&lt;&gt;"",$A131&lt;&gt;"TOTAL"),IF(AND([4]PREMIOS_MASTER!$AN129&lt;&gt;"",[4]PREMIOS_MASTER!$AN129&lt;&gt;0),[4]PREMIOS_MASTER!$AN129,""),IF($A131="TOTAL",SUM(INDIRECT("W4:W"&amp;ROW()-1)),""))</f>
        <v/>
      </c>
      <c r="X131" s="7" t="str">
        <f ca="1">IF(AND($A131&lt;&gt;"",$A131&lt;&gt;"TOTAL"),IF(AND([4]PREMIOS_MASTER!$AP129&lt;&gt;"",[4]PREMIOS_MASTER!$AP129&lt;&gt;0),[4]PREMIOS_MASTER!$AP129,""),IF($A131="TOTAL",SUM(INDIRECT("X4:X"&amp;ROW()-1)),""))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IF(AND($A131&lt;&gt;"",$A131&lt;&gt;"TOTAL"),IF(AND([4]PREMIOS_MASTER!$AS129&lt;&gt;"",[4]PREMIOS_MASTER!$AS129&lt;&gt;0),[4]PREMIOS_MASTER!$AS129,""),IF($A131="TOTAL",SUM(INDIRECT("Z4:Z"&amp;ROW()-1)),""))</f>
        <v/>
      </c>
      <c r="AA131" s="7" t="str">
        <f ca="1">IF(AND($A131&lt;&gt;"",$A131&lt;&gt;"TOTAL"),IF(AND([4]PREMIOS_MASTER!$AU129&lt;&gt;"",[4]PREMIOS_MASTER!$AU129&lt;&gt;0),[4]PREMIOS_MASTER!$AU129,""),IF($A131="TOTAL",SUM(INDIRECT("AA4:AA"&amp;ROW()-1)),""))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IF(AND($A131&lt;&gt;"",$A131&lt;&gt;"TOTAL"),IF(AND([4]PREMIOS_MASTER!$AX129&lt;&gt;"",[4]PREMIOS_MASTER!$AX129&lt;&gt;0),[4]PREMIOS_MASTER!$AX129,""),IF($A131="TOTAL",SUM(INDIRECT("AC4:AC"&amp;ROW()-1)),""))</f>
        <v/>
      </c>
      <c r="AD131" s="7" t="str">
        <f ca="1">IF(AND($A131&lt;&gt;"",$A131&lt;&gt;"TOTAL"),IF(AND([4]PREMIOS_MASTER!$AZ129&lt;&gt;"",[4]PREMIOS_MASTER!$AZ129&lt;&gt;0),[4]PREMIOS_MASTER!$AZ129,""),IF($A131="TOTAL",SUM(INDIRECT("AD4:AD"&amp;ROW()-1)),""))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IF(AND($A131&lt;&gt;"",$A131&lt;&gt;"TOTAL"),IF(AND([4]PREMIOS_MASTER!$BC129&lt;&gt;"",[4]PREMIOS_MASTER!$BC129&lt;&gt;0),[4]PREMIOS_MASTER!$BC129,""),IF($A131="TOTAL",SUM(INDIRECT("AF4:AF"&amp;ROW()-1)),""))</f>
        <v/>
      </c>
      <c r="AG131" s="7" t="str">
        <f ca="1">IF(AND($A131&lt;&gt;"",$A131&lt;&gt;"TOTAL"),IF(AND([4]PREMIOS_MASTER!$BE129&lt;&gt;"",[4]PREMIOS_MASTER!$BE129&lt;&gt;0),[4]PREMIOS_MASTER!$BE129,""),IF($A131="TOTAL",SUM(INDIRECT("AG4:AG"&amp;ROW()-1)),""))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IF(AND($A131&lt;&gt;"",$A131&lt;&gt;"TOTAL"),IF(AND([4]PREMIOS_MASTER!$BH129&lt;&gt;"",[4]PREMIOS_MASTER!$BH129&lt;&gt;0),[4]PREMIOS_MASTER!$BH129,""),IF($A131="TOTAL",SUM(INDIRECT("AI4:AI"&amp;ROW()-1)),""))</f>
        <v/>
      </c>
      <c r="AJ131" s="7" t="str">
        <f ca="1">IF(AND($A131&lt;&gt;"",$A131&lt;&gt;"TOTAL"),IF(AND([4]PREMIOS_MASTER!$BJ129&lt;&gt;"",[4]PREMIOS_MASTER!$BJ129&lt;&gt;0),[4]PREMIOS_MASTER!$BJ129,""),IF($A131="TOTAL",SUM(INDIRECT("AJ4:AJ"&amp;ROW()-1)),""))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IF(AND($A131&lt;&gt;"",$A131&lt;&gt;"TOTAL"),IF(AND([4]PREMIOS_MASTER!$BM129&lt;&gt;"",[4]PREMIOS_MASTER!$BM129&lt;&gt;0),[4]PREMIOS_MASTER!$BM129,""),IF($A131="TOTAL",SUM(INDIRECT("AL4:AL"&amp;ROW()-1)),""))</f>
        <v/>
      </c>
      <c r="AM131" s="7" t="str">
        <f ca="1">IF(AND($A131&lt;&gt;"",$A131&lt;&gt;"TOTAL"),IF(AND([4]PREMIOS_MASTER!$BO129&lt;&gt;"",[4]PREMIOS_MASTER!$BO129&lt;&gt;0),[4]PREMIOS_MASTER!$BO129,""),IF($A131="TOTAL",SUM(INDIRECT("AM4:AM"&amp;ROW()-1)),""))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IF(AND($A131&lt;&gt;"",$A131&lt;&gt;"TOTAL"),IF(AND([4]PREMIOS_MASTER!$BR129&lt;&gt;"",[4]PREMIOS_MASTER!$BR129&lt;&gt;0),[4]PREMIOS_MASTER!$BR129,""),IF($A131="TOTAL",SUM(INDIRECT("AO4:AO"&amp;ROW()-1)),""))</f>
        <v/>
      </c>
      <c r="AP131" s="7" t="str">
        <f ca="1">IF(AND($A131&lt;&gt;"",$A131&lt;&gt;"TOTAL"),IF(AND([4]PREMIOS_MASTER!$BT129&lt;&gt;"",[4]PREMIOS_MASTER!$BT129&lt;&gt;0),[4]PREMIOS_MASTER!$BT129,""),IF($A131="TOTAL",SUM(INDIRECT("AP4:AP"&amp;ROW()-1)),""))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IF(AND($A131&lt;&gt;"",$A131&lt;&gt;"TOTAL"),IF(AND([4]PREMIOS_MASTER!$BW129&lt;&gt;"",[4]PREMIOS_MASTER!$BW129&lt;&gt;0),[4]PREMIOS_MASTER!$BW129,""),IF($A131="TOTAL",SUM(INDIRECT("AR4:AR"&amp;ROW()-1)),""))</f>
        <v/>
      </c>
      <c r="AS131" s="7" t="str">
        <f ca="1">IF(AND($A131&lt;&gt;"",$A131&lt;&gt;"TOTAL"),IF(AND([4]PREMIOS_MASTER!$BY129&lt;&gt;"",[4]PREMIOS_MASTER!$BY129&lt;&gt;0),[4]PREMIOS_MASTER!$BY129,""),IF($A131="TOTAL",SUM(INDIRECT("AS4:AS"&amp;ROW()-1)),""))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IF(AND($A131&lt;&gt;"",$A131&lt;&gt;"TOTAL"),IF(AND([4]PREMIOS_MASTER!$CB129&lt;&gt;"",[4]PREMIOS_MASTER!$CB129&lt;&gt;0),[4]PREMIOS_MASTER!$CB129,""),IF($A131="TOTAL",SUM(INDIRECT("AU4:AU"&amp;ROW()-1)),""))</f>
        <v/>
      </c>
      <c r="AV131" s="7" t="str">
        <f ca="1">IF(AND($A131&lt;&gt;"",$A131&lt;&gt;"TOTAL"),IF(AND([4]PREMIOS_MASTER!$CD129&lt;&gt;"",[4]PREMIOS_MASTER!$CD129&lt;&gt;0),[4]PREMIOS_MASTER!$CD129,""),IF($A131="TOTAL",SUM(INDIRECT("AV4:AV"&amp;ROW()-1)),""))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IF(AND($A131&lt;&gt;"",$A131&lt;&gt;"TOTAL"),IF(AND([4]PREMIOS_MASTER!$CG129&lt;&gt;"",[4]PREMIOS_MASTER!$CG129&lt;&gt;0),[4]PREMIOS_MASTER!$CG129,""),IF($A131="TOTAL",SUM(INDIRECT("AX4:AX"&amp;ROW()-1)),""))</f>
        <v/>
      </c>
      <c r="AY131" s="7" t="str">
        <f ca="1">IF(AND($A131&lt;&gt;"",$A131&lt;&gt;"TOTAL"),IF(AND([4]PREMIOS_MASTER!$CI129&lt;&gt;"",[4]PREMIOS_MASTER!$CI129&lt;&gt;0),[4]PREMIOS_MASTER!$CI129,""),IF($A131="TOTAL",SUM(INDIRECT("AY4:AY"&amp;ROW()-1)),""))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IF(AND($A131&lt;&gt;"",$A131&lt;&gt;"TOTAL"),IF(AND([4]PREMIOS_MASTER!$CL129&lt;&gt;"",[4]PREMIOS_MASTER!$CL129&lt;&gt;0),[4]PREMIOS_MASTER!$CL129,""),IF($A131="TOTAL",SUM(INDIRECT("BA4:BA"&amp;ROW()-1)),""))</f>
        <v/>
      </c>
      <c r="BB131" s="7" t="str">
        <f ca="1">IF(AND($A131&lt;&gt;"",$A131&lt;&gt;"TOTAL"),IF(AND([4]PREMIOS_MASTER!$CN129&lt;&gt;"",[4]PREMIOS_MASTER!$CN129&lt;&gt;0),[4]PREMIOS_MASTER!$CN129,""),IF($A131="TOTAL",SUM(INDIRECT("BB4:BB"&amp;ROW()-1)),""))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IF(AND($A131&lt;&gt;"",$A131&lt;&gt;"TOTAL"),IF(AND([4]PREMIOS_MASTER!$CQ129&lt;&gt;"",[4]PREMIOS_MASTER!$CQ129&lt;&gt;0),[4]PREMIOS_MASTER!$CQ129,""),IF($A131="TOTAL",SUM(INDIRECT("BD4:BD"&amp;ROW()-1)),""))</f>
        <v/>
      </c>
      <c r="BE131" s="7" t="str">
        <f ca="1">IF(AND($A131&lt;&gt;"",$A131&lt;&gt;"TOTAL"),IF(AND([4]PREMIOS_MASTER!$CS129&lt;&gt;"",[4]PREMIOS_MASTER!$CS129&lt;&gt;0),[4]PREMIOS_MASTER!$CS129,""),IF($A131="TOTAL",SUM(INDIRECT("BE4:BE"&amp;ROW()-1)),""))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IF([4]PREMIOS_MASTER!$D130&lt;&gt;"",[4]PREMIOS_MASTER!$D130,IF(AND([4]PREMIOS_MASTER!$D130="",[4]PREMIOS_MASTER!$D131="",[4]PREMIOS_MASTER!$D129=""),"","TOTAL"))</f>
        <v/>
      </c>
      <c r="B132" s="7" t="str">
        <f ca="1">IF(AND($A132&lt;&gt;"",$A132&lt;&gt;"TOTAL"),IF(AND([4]PREMIOS_MASTER!$E130&lt;&gt;"",[4]PREMIOS_MASTER!$E130&lt;&gt;0),[4]PREMIOS_MASTER!$E130,""),IF($A132="TOTAL",SUM(INDIRECT("B4:B"&amp;ROW()-1)),""))</f>
        <v/>
      </c>
      <c r="C132" s="7" t="str">
        <f ca="1">IF(AND($A132&lt;&gt;"",$A132&lt;&gt;"TOTAL"),IF(AND([4]PREMIOS_MASTER!$G130&lt;&gt;"",[4]PREMIOS_MASTER!$G130&lt;&gt;0),[4]PREMIOS_MASTER!$G130,""),IF($A132="TOTAL",SUM(INDIRECT("C4:C"&amp;ROW()-1)),""))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IF(AND($A132&lt;&gt;"",$A132&lt;&gt;"TOTAL"),IF(AND([4]PREMIOS_MASTER!$J130&lt;&gt;"",[4]PREMIOS_MASTER!$J130&lt;&gt;0),[4]PREMIOS_MASTER!$J130,""),IF($A132="TOTAL",SUM(INDIRECT("E4:E"&amp;ROW()-1)),""))</f>
        <v/>
      </c>
      <c r="F132" s="7" t="str">
        <f ca="1">IF(AND($A132&lt;&gt;"",$A132&lt;&gt;"TOTAL"),IF(AND([4]PREMIOS_MASTER!$L130&lt;&gt;"",[4]PREMIOS_MASTER!$L130&lt;&gt;0),[4]PREMIOS_MASTER!$L130,""),IF($A132="TOTAL",SUM(INDIRECT("F4:F"&amp;ROW()-1)),""))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IF(AND($A132&lt;&gt;"",$A132&lt;&gt;"TOTAL"),IF(AND([4]PREMIOS_MASTER!$O130&lt;&gt;"",[4]PREMIOS_MASTER!$O130&lt;&gt;0),[4]PREMIOS_MASTER!$O130,""),IF($A132="TOTAL",SUM(INDIRECT("H4:H"&amp;ROW()-1)),""))</f>
        <v/>
      </c>
      <c r="I132" s="7" t="str">
        <f ca="1">IF(AND($A132&lt;&gt;"",$A132&lt;&gt;"TOTAL"),IF(AND([4]PREMIOS_MASTER!$Q130&lt;&gt;"",[4]PREMIOS_MASTER!$Q130&lt;&gt;0),[4]PREMIOS_MASTER!$Q130,""),IF($A132="TOTAL",SUM(INDIRECT("I4:I"&amp;ROW()-1)),""))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IF(AND($A132&lt;&gt;"",$A132&lt;&gt;"TOTAL"),IF(AND([4]PREMIOS_MASTER!$T130&lt;&gt;"",[4]PREMIOS_MASTER!$T130&lt;&gt;0),[4]PREMIOS_MASTER!$T130,""),IF($A132="TOTAL",SUM(INDIRECT("K4:K"&amp;ROW()-1)),""))</f>
        <v/>
      </c>
      <c r="L132" s="7" t="str">
        <f ca="1">IF(AND($A132&lt;&gt;"",$A132&lt;&gt;"TOTAL"),IF(AND([4]PREMIOS_MASTER!$V130&lt;&gt;"",[4]PREMIOS_MASTER!$V130&lt;&gt;0),[4]PREMIOS_MASTER!$V130,""),IF($A132="TOTAL",SUM(INDIRECT("L4:L"&amp;ROW()-1)),""))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IF(AND($A132&lt;&gt;"",$A132&lt;&gt;"TOTAL"),IF(AND([4]PREMIOS_MASTER!$Y130&lt;&gt;"",[4]PREMIOS_MASTER!$Y130&lt;&gt;0),[4]PREMIOS_MASTER!$Y130,""),IF($A132="TOTAL",SUM(INDIRECT("N4:N"&amp;ROW()-1)),""))</f>
        <v/>
      </c>
      <c r="O132" s="7" t="str">
        <f ca="1">IF(AND($A132&lt;&gt;"",$A132&lt;&gt;"TOTAL"),IF(AND([4]PREMIOS_MASTER!$AA130&lt;&gt;"",[4]PREMIOS_MASTER!$AA130&lt;&gt;0),[4]PREMIOS_MASTER!$AA130,""),IF($A132="TOTAL",SUM(INDIRECT("O4:O"&amp;ROW()-1)),""))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IF(AND($A132&lt;&gt;"",$A132&lt;&gt;"TOTAL"),IF(AND([4]PREMIOS_MASTER!$AD130&lt;&gt;"",[4]PREMIOS_MASTER!$AD130&lt;&gt;0),[4]PREMIOS_MASTER!$AD130,""),IF($A132="TOTAL",SUM(INDIRECT("Q4:Q"&amp;ROW()-1)),""))</f>
        <v/>
      </c>
      <c r="R132" s="7" t="str">
        <f ca="1">IF(AND($A132&lt;&gt;"",$A132&lt;&gt;"TOTAL"),IF(AND([4]PREMIOS_MASTER!$AF130&lt;&gt;"",[4]PREMIOS_MASTER!$AF130&lt;&gt;0),[4]PREMIOS_MASTER!$AF130,""),IF($A132="TOTAL",SUM(INDIRECT("R4:R"&amp;ROW()-1)),""))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IF(AND($A132&lt;&gt;"",$A132&lt;&gt;"TOTAL"),IF(AND([4]PREMIOS_MASTER!$AI130&lt;&gt;"",[4]PREMIOS_MASTER!$AI130&lt;&gt;0),[4]PREMIOS_MASTER!$AI130,""),IF($A132="TOTAL",SUM(INDIRECT("T4:T"&amp;ROW()-1)),""))</f>
        <v/>
      </c>
      <c r="U132" s="7" t="str">
        <f ca="1">IF(AND($A132&lt;&gt;"",$A132&lt;&gt;"TOTAL"),IF(AND([4]PREMIOS_MASTER!$AK130&lt;&gt;"",[4]PREMIOS_MASTER!$AK130&lt;&gt;0),[4]PREMIOS_MASTER!$AK130,""),IF($A132="TOTAL",SUM(INDIRECT("U4:U"&amp;ROW()-1)),""))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IF(AND($A132&lt;&gt;"",$A132&lt;&gt;"TOTAL"),IF(AND([4]PREMIOS_MASTER!$AN130&lt;&gt;"",[4]PREMIOS_MASTER!$AN130&lt;&gt;0),[4]PREMIOS_MASTER!$AN130,""),IF($A132="TOTAL",SUM(INDIRECT("W4:W"&amp;ROW()-1)),""))</f>
        <v/>
      </c>
      <c r="X132" s="7" t="str">
        <f ca="1">IF(AND($A132&lt;&gt;"",$A132&lt;&gt;"TOTAL"),IF(AND([4]PREMIOS_MASTER!$AP130&lt;&gt;"",[4]PREMIOS_MASTER!$AP130&lt;&gt;0),[4]PREMIOS_MASTER!$AP130,""),IF($A132="TOTAL",SUM(INDIRECT("X4:X"&amp;ROW()-1)),""))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IF(AND($A132&lt;&gt;"",$A132&lt;&gt;"TOTAL"),IF(AND([4]PREMIOS_MASTER!$AS130&lt;&gt;"",[4]PREMIOS_MASTER!$AS130&lt;&gt;0),[4]PREMIOS_MASTER!$AS130,""),IF($A132="TOTAL",SUM(INDIRECT("Z4:Z"&amp;ROW()-1)),""))</f>
        <v/>
      </c>
      <c r="AA132" s="7" t="str">
        <f ca="1">IF(AND($A132&lt;&gt;"",$A132&lt;&gt;"TOTAL"),IF(AND([4]PREMIOS_MASTER!$AU130&lt;&gt;"",[4]PREMIOS_MASTER!$AU130&lt;&gt;0),[4]PREMIOS_MASTER!$AU130,""),IF($A132="TOTAL",SUM(INDIRECT("AA4:AA"&amp;ROW()-1)),""))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IF(AND($A132&lt;&gt;"",$A132&lt;&gt;"TOTAL"),IF(AND([4]PREMIOS_MASTER!$AX130&lt;&gt;"",[4]PREMIOS_MASTER!$AX130&lt;&gt;0),[4]PREMIOS_MASTER!$AX130,""),IF($A132="TOTAL",SUM(INDIRECT("AC4:AC"&amp;ROW()-1)),""))</f>
        <v/>
      </c>
      <c r="AD132" s="7" t="str">
        <f ca="1">IF(AND($A132&lt;&gt;"",$A132&lt;&gt;"TOTAL"),IF(AND([4]PREMIOS_MASTER!$AZ130&lt;&gt;"",[4]PREMIOS_MASTER!$AZ130&lt;&gt;0),[4]PREMIOS_MASTER!$AZ130,""),IF($A132="TOTAL",SUM(INDIRECT("AD4:AD"&amp;ROW()-1)),""))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IF(AND($A132&lt;&gt;"",$A132&lt;&gt;"TOTAL"),IF(AND([4]PREMIOS_MASTER!$BC130&lt;&gt;"",[4]PREMIOS_MASTER!$BC130&lt;&gt;0),[4]PREMIOS_MASTER!$BC130,""),IF($A132="TOTAL",SUM(INDIRECT("AF4:AF"&amp;ROW()-1)),""))</f>
        <v/>
      </c>
      <c r="AG132" s="7" t="str">
        <f ca="1">IF(AND($A132&lt;&gt;"",$A132&lt;&gt;"TOTAL"),IF(AND([4]PREMIOS_MASTER!$BE130&lt;&gt;"",[4]PREMIOS_MASTER!$BE130&lt;&gt;0),[4]PREMIOS_MASTER!$BE130,""),IF($A132="TOTAL",SUM(INDIRECT("AG4:AG"&amp;ROW()-1)),""))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IF(AND($A132&lt;&gt;"",$A132&lt;&gt;"TOTAL"),IF(AND([4]PREMIOS_MASTER!$BH130&lt;&gt;"",[4]PREMIOS_MASTER!$BH130&lt;&gt;0),[4]PREMIOS_MASTER!$BH130,""),IF($A132="TOTAL",SUM(INDIRECT("AI4:AI"&amp;ROW()-1)),""))</f>
        <v/>
      </c>
      <c r="AJ132" s="7" t="str">
        <f ca="1">IF(AND($A132&lt;&gt;"",$A132&lt;&gt;"TOTAL"),IF(AND([4]PREMIOS_MASTER!$BJ130&lt;&gt;"",[4]PREMIOS_MASTER!$BJ130&lt;&gt;0),[4]PREMIOS_MASTER!$BJ130,""),IF($A132="TOTAL",SUM(INDIRECT("AJ4:AJ"&amp;ROW()-1)),""))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IF(AND($A132&lt;&gt;"",$A132&lt;&gt;"TOTAL"),IF(AND([4]PREMIOS_MASTER!$BM130&lt;&gt;"",[4]PREMIOS_MASTER!$BM130&lt;&gt;0),[4]PREMIOS_MASTER!$BM130,""),IF($A132="TOTAL",SUM(INDIRECT("AL4:AL"&amp;ROW()-1)),""))</f>
        <v/>
      </c>
      <c r="AM132" s="7" t="str">
        <f ca="1">IF(AND($A132&lt;&gt;"",$A132&lt;&gt;"TOTAL"),IF(AND([4]PREMIOS_MASTER!$BO130&lt;&gt;"",[4]PREMIOS_MASTER!$BO130&lt;&gt;0),[4]PREMIOS_MASTER!$BO130,""),IF($A132="TOTAL",SUM(INDIRECT("AM4:AM"&amp;ROW()-1)),""))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IF(AND($A132&lt;&gt;"",$A132&lt;&gt;"TOTAL"),IF(AND([4]PREMIOS_MASTER!$BR130&lt;&gt;"",[4]PREMIOS_MASTER!$BR130&lt;&gt;0),[4]PREMIOS_MASTER!$BR130,""),IF($A132="TOTAL",SUM(INDIRECT("AO4:AO"&amp;ROW()-1)),""))</f>
        <v/>
      </c>
      <c r="AP132" s="7" t="str">
        <f ca="1">IF(AND($A132&lt;&gt;"",$A132&lt;&gt;"TOTAL"),IF(AND([4]PREMIOS_MASTER!$BT130&lt;&gt;"",[4]PREMIOS_MASTER!$BT130&lt;&gt;0),[4]PREMIOS_MASTER!$BT130,""),IF($A132="TOTAL",SUM(INDIRECT("AP4:AP"&amp;ROW()-1)),""))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IF(AND($A132&lt;&gt;"",$A132&lt;&gt;"TOTAL"),IF(AND([4]PREMIOS_MASTER!$BW130&lt;&gt;"",[4]PREMIOS_MASTER!$BW130&lt;&gt;0),[4]PREMIOS_MASTER!$BW130,""),IF($A132="TOTAL",SUM(INDIRECT("AR4:AR"&amp;ROW()-1)),""))</f>
        <v/>
      </c>
      <c r="AS132" s="7" t="str">
        <f ca="1">IF(AND($A132&lt;&gt;"",$A132&lt;&gt;"TOTAL"),IF(AND([4]PREMIOS_MASTER!$BY130&lt;&gt;"",[4]PREMIOS_MASTER!$BY130&lt;&gt;0),[4]PREMIOS_MASTER!$BY130,""),IF($A132="TOTAL",SUM(INDIRECT("AS4:AS"&amp;ROW()-1)),""))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IF(AND($A132&lt;&gt;"",$A132&lt;&gt;"TOTAL"),IF(AND([4]PREMIOS_MASTER!$CB130&lt;&gt;"",[4]PREMIOS_MASTER!$CB130&lt;&gt;0),[4]PREMIOS_MASTER!$CB130,""),IF($A132="TOTAL",SUM(INDIRECT("AU4:AU"&amp;ROW()-1)),""))</f>
        <v/>
      </c>
      <c r="AV132" s="7" t="str">
        <f ca="1">IF(AND($A132&lt;&gt;"",$A132&lt;&gt;"TOTAL"),IF(AND([4]PREMIOS_MASTER!$CD130&lt;&gt;"",[4]PREMIOS_MASTER!$CD130&lt;&gt;0),[4]PREMIOS_MASTER!$CD130,""),IF($A132="TOTAL",SUM(INDIRECT("AV4:AV"&amp;ROW()-1)),""))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IF(AND($A132&lt;&gt;"",$A132&lt;&gt;"TOTAL"),IF(AND([4]PREMIOS_MASTER!$CG130&lt;&gt;"",[4]PREMIOS_MASTER!$CG130&lt;&gt;0),[4]PREMIOS_MASTER!$CG130,""),IF($A132="TOTAL",SUM(INDIRECT("AX4:AX"&amp;ROW()-1)),""))</f>
        <v/>
      </c>
      <c r="AY132" s="7" t="str">
        <f ca="1">IF(AND($A132&lt;&gt;"",$A132&lt;&gt;"TOTAL"),IF(AND([4]PREMIOS_MASTER!$CI130&lt;&gt;"",[4]PREMIOS_MASTER!$CI130&lt;&gt;0),[4]PREMIOS_MASTER!$CI130,""),IF($A132="TOTAL",SUM(INDIRECT("AY4:AY"&amp;ROW()-1)),""))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IF(AND($A132&lt;&gt;"",$A132&lt;&gt;"TOTAL"),IF(AND([4]PREMIOS_MASTER!$CL130&lt;&gt;"",[4]PREMIOS_MASTER!$CL130&lt;&gt;0),[4]PREMIOS_MASTER!$CL130,""),IF($A132="TOTAL",SUM(INDIRECT("BA4:BA"&amp;ROW()-1)),""))</f>
        <v/>
      </c>
      <c r="BB132" s="7" t="str">
        <f ca="1">IF(AND($A132&lt;&gt;"",$A132&lt;&gt;"TOTAL"),IF(AND([4]PREMIOS_MASTER!$CN130&lt;&gt;"",[4]PREMIOS_MASTER!$CN130&lt;&gt;0),[4]PREMIOS_MASTER!$CN130,""),IF($A132="TOTAL",SUM(INDIRECT("BB4:BB"&amp;ROW()-1)),""))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IF(AND($A132&lt;&gt;"",$A132&lt;&gt;"TOTAL"),IF(AND([4]PREMIOS_MASTER!$CQ130&lt;&gt;"",[4]PREMIOS_MASTER!$CQ130&lt;&gt;0),[4]PREMIOS_MASTER!$CQ130,""),IF($A132="TOTAL",SUM(INDIRECT("BD4:BD"&amp;ROW()-1)),""))</f>
        <v/>
      </c>
      <c r="BE132" s="7" t="str">
        <f ca="1">IF(AND($A132&lt;&gt;"",$A132&lt;&gt;"TOTAL"),IF(AND([4]PREMIOS_MASTER!$CS130&lt;&gt;"",[4]PREMIOS_MASTER!$CS130&lt;&gt;0),[4]PREMIOS_MASTER!$CS130,""),IF($A132="TOTAL",SUM(INDIRECT("BE4:BE"&amp;ROW()-1)),""))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IF([4]PREMIOS_MASTER!$D131&lt;&gt;"",[4]PREMIOS_MASTER!$D131,IF(AND([4]PREMIOS_MASTER!$D131="",[4]PREMIOS_MASTER!$D132="",[4]PREMIOS_MASTER!$D130=""),"","TOTAL"))</f>
        <v/>
      </c>
      <c r="B133" s="7" t="str">
        <f ca="1">IF(AND($A133&lt;&gt;"",$A133&lt;&gt;"TOTAL"),IF(AND([4]PREMIOS_MASTER!$E131&lt;&gt;"",[4]PREMIOS_MASTER!$E131&lt;&gt;0),[4]PREMIOS_MASTER!$E131,""),IF($A133="TOTAL",SUM(INDIRECT("B4:B"&amp;ROW()-1)),""))</f>
        <v/>
      </c>
      <c r="C133" s="7" t="str">
        <f ca="1">IF(AND($A133&lt;&gt;"",$A133&lt;&gt;"TOTAL"),IF(AND([4]PREMIOS_MASTER!$G131&lt;&gt;"",[4]PREMIOS_MASTER!$G131&lt;&gt;0),[4]PREMIOS_MASTER!$G131,""),IF($A133="TOTAL",SUM(INDIRECT("C4:C"&amp;ROW()-1)),""))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IF(AND($A133&lt;&gt;"",$A133&lt;&gt;"TOTAL"),IF(AND([4]PREMIOS_MASTER!$J131&lt;&gt;"",[4]PREMIOS_MASTER!$J131&lt;&gt;0),[4]PREMIOS_MASTER!$J131,""),IF($A133="TOTAL",SUM(INDIRECT("E4:E"&amp;ROW()-1)),""))</f>
        <v/>
      </c>
      <c r="F133" s="7" t="str">
        <f ca="1">IF(AND($A133&lt;&gt;"",$A133&lt;&gt;"TOTAL"),IF(AND([4]PREMIOS_MASTER!$L131&lt;&gt;"",[4]PREMIOS_MASTER!$L131&lt;&gt;0),[4]PREMIOS_MASTER!$L131,""),IF($A133="TOTAL",SUM(INDIRECT("F4:F"&amp;ROW()-1)),""))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IF(AND($A133&lt;&gt;"",$A133&lt;&gt;"TOTAL"),IF(AND([4]PREMIOS_MASTER!$O131&lt;&gt;"",[4]PREMIOS_MASTER!$O131&lt;&gt;0),[4]PREMIOS_MASTER!$O131,""),IF($A133="TOTAL",SUM(INDIRECT("H4:H"&amp;ROW()-1)),""))</f>
        <v/>
      </c>
      <c r="I133" s="7" t="str">
        <f ca="1">IF(AND($A133&lt;&gt;"",$A133&lt;&gt;"TOTAL"),IF(AND([4]PREMIOS_MASTER!$Q131&lt;&gt;"",[4]PREMIOS_MASTER!$Q131&lt;&gt;0),[4]PREMIOS_MASTER!$Q131,""),IF($A133="TOTAL",SUM(INDIRECT("I4:I"&amp;ROW()-1)),""))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IF(AND($A133&lt;&gt;"",$A133&lt;&gt;"TOTAL"),IF(AND([4]PREMIOS_MASTER!$T131&lt;&gt;"",[4]PREMIOS_MASTER!$T131&lt;&gt;0),[4]PREMIOS_MASTER!$T131,""),IF($A133="TOTAL",SUM(INDIRECT("K4:K"&amp;ROW()-1)),""))</f>
        <v/>
      </c>
      <c r="L133" s="7" t="str">
        <f ca="1">IF(AND($A133&lt;&gt;"",$A133&lt;&gt;"TOTAL"),IF(AND([4]PREMIOS_MASTER!$V131&lt;&gt;"",[4]PREMIOS_MASTER!$V131&lt;&gt;0),[4]PREMIOS_MASTER!$V131,""),IF($A133="TOTAL",SUM(INDIRECT("L4:L"&amp;ROW()-1)),""))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IF(AND($A133&lt;&gt;"",$A133&lt;&gt;"TOTAL"),IF(AND([4]PREMIOS_MASTER!$Y131&lt;&gt;"",[4]PREMIOS_MASTER!$Y131&lt;&gt;0),[4]PREMIOS_MASTER!$Y131,""),IF($A133="TOTAL",SUM(INDIRECT("N4:N"&amp;ROW()-1)),""))</f>
        <v/>
      </c>
      <c r="O133" s="7" t="str">
        <f ca="1">IF(AND($A133&lt;&gt;"",$A133&lt;&gt;"TOTAL"),IF(AND([4]PREMIOS_MASTER!$AA131&lt;&gt;"",[4]PREMIOS_MASTER!$AA131&lt;&gt;0),[4]PREMIOS_MASTER!$AA131,""),IF($A133="TOTAL",SUM(INDIRECT("O4:O"&amp;ROW()-1)),""))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IF(AND($A133&lt;&gt;"",$A133&lt;&gt;"TOTAL"),IF(AND([4]PREMIOS_MASTER!$AD131&lt;&gt;"",[4]PREMIOS_MASTER!$AD131&lt;&gt;0),[4]PREMIOS_MASTER!$AD131,""),IF($A133="TOTAL",SUM(INDIRECT("Q4:Q"&amp;ROW()-1)),""))</f>
        <v/>
      </c>
      <c r="R133" s="7" t="str">
        <f ca="1">IF(AND($A133&lt;&gt;"",$A133&lt;&gt;"TOTAL"),IF(AND([4]PREMIOS_MASTER!$AF131&lt;&gt;"",[4]PREMIOS_MASTER!$AF131&lt;&gt;0),[4]PREMIOS_MASTER!$AF131,""),IF($A133="TOTAL",SUM(INDIRECT("R4:R"&amp;ROW()-1)),""))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IF(AND($A133&lt;&gt;"",$A133&lt;&gt;"TOTAL"),IF(AND([4]PREMIOS_MASTER!$AI131&lt;&gt;"",[4]PREMIOS_MASTER!$AI131&lt;&gt;0),[4]PREMIOS_MASTER!$AI131,""),IF($A133="TOTAL",SUM(INDIRECT("T4:T"&amp;ROW()-1)),""))</f>
        <v/>
      </c>
      <c r="U133" s="7" t="str">
        <f ca="1">IF(AND($A133&lt;&gt;"",$A133&lt;&gt;"TOTAL"),IF(AND([4]PREMIOS_MASTER!$AK131&lt;&gt;"",[4]PREMIOS_MASTER!$AK131&lt;&gt;0),[4]PREMIOS_MASTER!$AK131,""),IF($A133="TOTAL",SUM(INDIRECT("U4:U"&amp;ROW()-1)),""))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IF(AND($A133&lt;&gt;"",$A133&lt;&gt;"TOTAL"),IF(AND([4]PREMIOS_MASTER!$AN131&lt;&gt;"",[4]PREMIOS_MASTER!$AN131&lt;&gt;0),[4]PREMIOS_MASTER!$AN131,""),IF($A133="TOTAL",SUM(INDIRECT("W4:W"&amp;ROW()-1)),""))</f>
        <v/>
      </c>
      <c r="X133" s="7" t="str">
        <f ca="1">IF(AND($A133&lt;&gt;"",$A133&lt;&gt;"TOTAL"),IF(AND([4]PREMIOS_MASTER!$AP131&lt;&gt;"",[4]PREMIOS_MASTER!$AP131&lt;&gt;0),[4]PREMIOS_MASTER!$AP131,""),IF($A133="TOTAL",SUM(INDIRECT("X4:X"&amp;ROW()-1)),""))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IF(AND($A133&lt;&gt;"",$A133&lt;&gt;"TOTAL"),IF(AND([4]PREMIOS_MASTER!$AS131&lt;&gt;"",[4]PREMIOS_MASTER!$AS131&lt;&gt;0),[4]PREMIOS_MASTER!$AS131,""),IF($A133="TOTAL",SUM(INDIRECT("Z4:Z"&amp;ROW()-1)),""))</f>
        <v/>
      </c>
      <c r="AA133" s="7" t="str">
        <f ca="1">IF(AND($A133&lt;&gt;"",$A133&lt;&gt;"TOTAL"),IF(AND([4]PREMIOS_MASTER!$AU131&lt;&gt;"",[4]PREMIOS_MASTER!$AU131&lt;&gt;0),[4]PREMIOS_MASTER!$AU131,""),IF($A133="TOTAL",SUM(INDIRECT("AA4:AA"&amp;ROW()-1)),""))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IF(AND($A133&lt;&gt;"",$A133&lt;&gt;"TOTAL"),IF(AND([4]PREMIOS_MASTER!$AX131&lt;&gt;"",[4]PREMIOS_MASTER!$AX131&lt;&gt;0),[4]PREMIOS_MASTER!$AX131,""),IF($A133="TOTAL",SUM(INDIRECT("AC4:AC"&amp;ROW()-1)),""))</f>
        <v/>
      </c>
      <c r="AD133" s="7" t="str">
        <f ca="1">IF(AND($A133&lt;&gt;"",$A133&lt;&gt;"TOTAL"),IF(AND([4]PREMIOS_MASTER!$AZ131&lt;&gt;"",[4]PREMIOS_MASTER!$AZ131&lt;&gt;0),[4]PREMIOS_MASTER!$AZ131,""),IF($A133="TOTAL",SUM(INDIRECT("AD4:AD"&amp;ROW()-1)),""))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IF(AND($A133&lt;&gt;"",$A133&lt;&gt;"TOTAL"),IF(AND([4]PREMIOS_MASTER!$BC131&lt;&gt;"",[4]PREMIOS_MASTER!$BC131&lt;&gt;0),[4]PREMIOS_MASTER!$BC131,""),IF($A133="TOTAL",SUM(INDIRECT("AF4:AF"&amp;ROW()-1)),""))</f>
        <v/>
      </c>
      <c r="AG133" s="7" t="str">
        <f ca="1">IF(AND($A133&lt;&gt;"",$A133&lt;&gt;"TOTAL"),IF(AND([4]PREMIOS_MASTER!$BE131&lt;&gt;"",[4]PREMIOS_MASTER!$BE131&lt;&gt;0),[4]PREMIOS_MASTER!$BE131,""),IF($A133="TOTAL",SUM(INDIRECT("AG4:AG"&amp;ROW()-1)),""))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IF(AND($A133&lt;&gt;"",$A133&lt;&gt;"TOTAL"),IF(AND([4]PREMIOS_MASTER!$BH131&lt;&gt;"",[4]PREMIOS_MASTER!$BH131&lt;&gt;0),[4]PREMIOS_MASTER!$BH131,""),IF($A133="TOTAL",SUM(INDIRECT("AI4:AI"&amp;ROW()-1)),""))</f>
        <v/>
      </c>
      <c r="AJ133" s="7" t="str">
        <f ca="1">IF(AND($A133&lt;&gt;"",$A133&lt;&gt;"TOTAL"),IF(AND([4]PREMIOS_MASTER!$BJ131&lt;&gt;"",[4]PREMIOS_MASTER!$BJ131&lt;&gt;0),[4]PREMIOS_MASTER!$BJ131,""),IF($A133="TOTAL",SUM(INDIRECT("AJ4:AJ"&amp;ROW()-1)),""))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IF(AND($A133&lt;&gt;"",$A133&lt;&gt;"TOTAL"),IF(AND([4]PREMIOS_MASTER!$BM131&lt;&gt;"",[4]PREMIOS_MASTER!$BM131&lt;&gt;0),[4]PREMIOS_MASTER!$BM131,""),IF($A133="TOTAL",SUM(INDIRECT("AL4:AL"&amp;ROW()-1)),""))</f>
        <v/>
      </c>
      <c r="AM133" s="7" t="str">
        <f ca="1">IF(AND($A133&lt;&gt;"",$A133&lt;&gt;"TOTAL"),IF(AND([4]PREMIOS_MASTER!$BO131&lt;&gt;"",[4]PREMIOS_MASTER!$BO131&lt;&gt;0),[4]PREMIOS_MASTER!$BO131,""),IF($A133="TOTAL",SUM(INDIRECT("AM4:AM"&amp;ROW()-1)),""))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IF(AND($A133&lt;&gt;"",$A133&lt;&gt;"TOTAL"),IF(AND([4]PREMIOS_MASTER!$BR131&lt;&gt;"",[4]PREMIOS_MASTER!$BR131&lt;&gt;0),[4]PREMIOS_MASTER!$BR131,""),IF($A133="TOTAL",SUM(INDIRECT("AO4:AO"&amp;ROW()-1)),""))</f>
        <v/>
      </c>
      <c r="AP133" s="7" t="str">
        <f ca="1">IF(AND($A133&lt;&gt;"",$A133&lt;&gt;"TOTAL"),IF(AND([4]PREMIOS_MASTER!$BT131&lt;&gt;"",[4]PREMIOS_MASTER!$BT131&lt;&gt;0),[4]PREMIOS_MASTER!$BT131,""),IF($A133="TOTAL",SUM(INDIRECT("AP4:AP"&amp;ROW()-1)),""))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IF(AND($A133&lt;&gt;"",$A133&lt;&gt;"TOTAL"),IF(AND([4]PREMIOS_MASTER!$BW131&lt;&gt;"",[4]PREMIOS_MASTER!$BW131&lt;&gt;0),[4]PREMIOS_MASTER!$BW131,""),IF($A133="TOTAL",SUM(INDIRECT("AR4:AR"&amp;ROW()-1)),""))</f>
        <v/>
      </c>
      <c r="AS133" s="7" t="str">
        <f ca="1">IF(AND($A133&lt;&gt;"",$A133&lt;&gt;"TOTAL"),IF(AND([4]PREMIOS_MASTER!$BY131&lt;&gt;"",[4]PREMIOS_MASTER!$BY131&lt;&gt;0),[4]PREMIOS_MASTER!$BY131,""),IF($A133="TOTAL",SUM(INDIRECT("AS4:AS"&amp;ROW()-1)),""))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IF(AND($A133&lt;&gt;"",$A133&lt;&gt;"TOTAL"),IF(AND([4]PREMIOS_MASTER!$CB131&lt;&gt;"",[4]PREMIOS_MASTER!$CB131&lt;&gt;0),[4]PREMIOS_MASTER!$CB131,""),IF($A133="TOTAL",SUM(INDIRECT("AU4:AU"&amp;ROW()-1)),""))</f>
        <v/>
      </c>
      <c r="AV133" s="7" t="str">
        <f ca="1">IF(AND($A133&lt;&gt;"",$A133&lt;&gt;"TOTAL"),IF(AND([4]PREMIOS_MASTER!$CD131&lt;&gt;"",[4]PREMIOS_MASTER!$CD131&lt;&gt;0),[4]PREMIOS_MASTER!$CD131,""),IF($A133="TOTAL",SUM(INDIRECT("AV4:AV"&amp;ROW()-1)),""))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IF(AND($A133&lt;&gt;"",$A133&lt;&gt;"TOTAL"),IF(AND([4]PREMIOS_MASTER!$CG131&lt;&gt;"",[4]PREMIOS_MASTER!$CG131&lt;&gt;0),[4]PREMIOS_MASTER!$CG131,""),IF($A133="TOTAL",SUM(INDIRECT("AX4:AX"&amp;ROW()-1)),""))</f>
        <v/>
      </c>
      <c r="AY133" s="7" t="str">
        <f ca="1">IF(AND($A133&lt;&gt;"",$A133&lt;&gt;"TOTAL"),IF(AND([4]PREMIOS_MASTER!$CI131&lt;&gt;"",[4]PREMIOS_MASTER!$CI131&lt;&gt;0),[4]PREMIOS_MASTER!$CI131,""),IF($A133="TOTAL",SUM(INDIRECT("AY4:AY"&amp;ROW()-1)),""))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IF(AND($A133&lt;&gt;"",$A133&lt;&gt;"TOTAL"),IF(AND([4]PREMIOS_MASTER!$CL131&lt;&gt;"",[4]PREMIOS_MASTER!$CL131&lt;&gt;0),[4]PREMIOS_MASTER!$CL131,""),IF($A133="TOTAL",SUM(INDIRECT("BA4:BA"&amp;ROW()-1)),""))</f>
        <v/>
      </c>
      <c r="BB133" s="7" t="str">
        <f ca="1">IF(AND($A133&lt;&gt;"",$A133&lt;&gt;"TOTAL"),IF(AND([4]PREMIOS_MASTER!$CN131&lt;&gt;"",[4]PREMIOS_MASTER!$CN131&lt;&gt;0),[4]PREMIOS_MASTER!$CN131,""),IF($A133="TOTAL",SUM(INDIRECT("BB4:BB"&amp;ROW()-1)),""))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IF(AND($A133&lt;&gt;"",$A133&lt;&gt;"TOTAL"),IF(AND([4]PREMIOS_MASTER!$CQ131&lt;&gt;"",[4]PREMIOS_MASTER!$CQ131&lt;&gt;0),[4]PREMIOS_MASTER!$CQ131,""),IF($A133="TOTAL",SUM(INDIRECT("BD4:BD"&amp;ROW()-1)),""))</f>
        <v/>
      </c>
      <c r="BE133" s="7" t="str">
        <f ca="1">IF(AND($A133&lt;&gt;"",$A133&lt;&gt;"TOTAL"),IF(AND([4]PREMIOS_MASTER!$CS131&lt;&gt;"",[4]PREMIOS_MASTER!$CS131&lt;&gt;0),[4]PREMIOS_MASTER!$CS131,""),IF($A133="TOTAL",SUM(INDIRECT("BE4:BE"&amp;ROW()-1)),""))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IF([4]PREMIOS_MASTER!$D132&lt;&gt;"",[4]PREMIOS_MASTER!$D132,IF(AND([4]PREMIOS_MASTER!$D132="",[4]PREMIOS_MASTER!$D133="",[4]PREMIOS_MASTER!$D131=""),"","TOTAL"))</f>
        <v/>
      </c>
      <c r="B134" s="7" t="str">
        <f ca="1">IF(AND($A134&lt;&gt;"",$A134&lt;&gt;"TOTAL"),IF(AND([4]PREMIOS_MASTER!$E132&lt;&gt;"",[4]PREMIOS_MASTER!$E132&lt;&gt;0),[4]PREMIOS_MASTER!$E132,""),IF($A134="TOTAL",SUM(INDIRECT("B4:B"&amp;ROW()-1)),""))</f>
        <v/>
      </c>
      <c r="C134" s="7" t="str">
        <f ca="1">IF(AND($A134&lt;&gt;"",$A134&lt;&gt;"TOTAL"),IF(AND([4]PREMIOS_MASTER!$G132&lt;&gt;"",[4]PREMIOS_MASTER!$G132&lt;&gt;0),[4]PREMIOS_MASTER!$G132,""),IF($A134="TOTAL",SUM(INDIRECT("C4:C"&amp;ROW()-1)),""))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IF(AND($A134&lt;&gt;"",$A134&lt;&gt;"TOTAL"),IF(AND([4]PREMIOS_MASTER!$J132&lt;&gt;"",[4]PREMIOS_MASTER!$J132&lt;&gt;0),[4]PREMIOS_MASTER!$J132,""),IF($A134="TOTAL",SUM(INDIRECT("E4:E"&amp;ROW()-1)),""))</f>
        <v/>
      </c>
      <c r="F134" s="7" t="str">
        <f ca="1">IF(AND($A134&lt;&gt;"",$A134&lt;&gt;"TOTAL"),IF(AND([4]PREMIOS_MASTER!$L132&lt;&gt;"",[4]PREMIOS_MASTER!$L132&lt;&gt;0),[4]PREMIOS_MASTER!$L132,""),IF($A134="TOTAL",SUM(INDIRECT("F4:F"&amp;ROW()-1)),""))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IF(AND($A134&lt;&gt;"",$A134&lt;&gt;"TOTAL"),IF(AND([4]PREMIOS_MASTER!$O132&lt;&gt;"",[4]PREMIOS_MASTER!$O132&lt;&gt;0),[4]PREMIOS_MASTER!$O132,""),IF($A134="TOTAL",SUM(INDIRECT("H4:H"&amp;ROW()-1)),""))</f>
        <v/>
      </c>
      <c r="I134" s="7" t="str">
        <f ca="1">IF(AND($A134&lt;&gt;"",$A134&lt;&gt;"TOTAL"),IF(AND([4]PREMIOS_MASTER!$Q132&lt;&gt;"",[4]PREMIOS_MASTER!$Q132&lt;&gt;0),[4]PREMIOS_MASTER!$Q132,""),IF($A134="TOTAL",SUM(INDIRECT("I4:I"&amp;ROW()-1)),""))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IF(AND($A134&lt;&gt;"",$A134&lt;&gt;"TOTAL"),IF(AND([4]PREMIOS_MASTER!$T132&lt;&gt;"",[4]PREMIOS_MASTER!$T132&lt;&gt;0),[4]PREMIOS_MASTER!$T132,""),IF($A134="TOTAL",SUM(INDIRECT("K4:K"&amp;ROW()-1)),""))</f>
        <v/>
      </c>
      <c r="L134" s="7" t="str">
        <f ca="1">IF(AND($A134&lt;&gt;"",$A134&lt;&gt;"TOTAL"),IF(AND([4]PREMIOS_MASTER!$V132&lt;&gt;"",[4]PREMIOS_MASTER!$V132&lt;&gt;0),[4]PREMIOS_MASTER!$V132,""),IF($A134="TOTAL",SUM(INDIRECT("L4:L"&amp;ROW()-1)),""))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IF(AND($A134&lt;&gt;"",$A134&lt;&gt;"TOTAL"),IF(AND([4]PREMIOS_MASTER!$Y132&lt;&gt;"",[4]PREMIOS_MASTER!$Y132&lt;&gt;0),[4]PREMIOS_MASTER!$Y132,""),IF($A134="TOTAL",SUM(INDIRECT("N4:N"&amp;ROW()-1)),""))</f>
        <v/>
      </c>
      <c r="O134" s="7" t="str">
        <f ca="1">IF(AND($A134&lt;&gt;"",$A134&lt;&gt;"TOTAL"),IF(AND([4]PREMIOS_MASTER!$AA132&lt;&gt;"",[4]PREMIOS_MASTER!$AA132&lt;&gt;0),[4]PREMIOS_MASTER!$AA132,""),IF($A134="TOTAL",SUM(INDIRECT("O4:O"&amp;ROW()-1)),""))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IF(AND($A134&lt;&gt;"",$A134&lt;&gt;"TOTAL"),IF(AND([4]PREMIOS_MASTER!$AD132&lt;&gt;"",[4]PREMIOS_MASTER!$AD132&lt;&gt;0),[4]PREMIOS_MASTER!$AD132,""),IF($A134="TOTAL",SUM(INDIRECT("Q4:Q"&amp;ROW()-1)),""))</f>
        <v/>
      </c>
      <c r="R134" s="7" t="str">
        <f ca="1">IF(AND($A134&lt;&gt;"",$A134&lt;&gt;"TOTAL"),IF(AND([4]PREMIOS_MASTER!$AF132&lt;&gt;"",[4]PREMIOS_MASTER!$AF132&lt;&gt;0),[4]PREMIOS_MASTER!$AF132,""),IF($A134="TOTAL",SUM(INDIRECT("R4:R"&amp;ROW()-1)),""))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IF(AND($A134&lt;&gt;"",$A134&lt;&gt;"TOTAL"),IF(AND([4]PREMIOS_MASTER!$AI132&lt;&gt;"",[4]PREMIOS_MASTER!$AI132&lt;&gt;0),[4]PREMIOS_MASTER!$AI132,""),IF($A134="TOTAL",SUM(INDIRECT("T4:T"&amp;ROW()-1)),""))</f>
        <v/>
      </c>
      <c r="U134" s="7" t="str">
        <f ca="1">IF(AND($A134&lt;&gt;"",$A134&lt;&gt;"TOTAL"),IF(AND([4]PREMIOS_MASTER!$AK132&lt;&gt;"",[4]PREMIOS_MASTER!$AK132&lt;&gt;0),[4]PREMIOS_MASTER!$AK132,""),IF($A134="TOTAL",SUM(INDIRECT("U4:U"&amp;ROW()-1)),""))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IF(AND($A134&lt;&gt;"",$A134&lt;&gt;"TOTAL"),IF(AND([4]PREMIOS_MASTER!$AN132&lt;&gt;"",[4]PREMIOS_MASTER!$AN132&lt;&gt;0),[4]PREMIOS_MASTER!$AN132,""),IF($A134="TOTAL",SUM(INDIRECT("W4:W"&amp;ROW()-1)),""))</f>
        <v/>
      </c>
      <c r="X134" s="7" t="str">
        <f ca="1">IF(AND($A134&lt;&gt;"",$A134&lt;&gt;"TOTAL"),IF(AND([4]PREMIOS_MASTER!$AP132&lt;&gt;"",[4]PREMIOS_MASTER!$AP132&lt;&gt;0),[4]PREMIOS_MASTER!$AP132,""),IF($A134="TOTAL",SUM(INDIRECT("X4:X"&amp;ROW()-1)),""))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IF(AND($A134&lt;&gt;"",$A134&lt;&gt;"TOTAL"),IF(AND([4]PREMIOS_MASTER!$AS132&lt;&gt;"",[4]PREMIOS_MASTER!$AS132&lt;&gt;0),[4]PREMIOS_MASTER!$AS132,""),IF($A134="TOTAL",SUM(INDIRECT("Z4:Z"&amp;ROW()-1)),""))</f>
        <v/>
      </c>
      <c r="AA134" s="7" t="str">
        <f ca="1">IF(AND($A134&lt;&gt;"",$A134&lt;&gt;"TOTAL"),IF(AND([4]PREMIOS_MASTER!$AU132&lt;&gt;"",[4]PREMIOS_MASTER!$AU132&lt;&gt;0),[4]PREMIOS_MASTER!$AU132,""),IF($A134="TOTAL",SUM(INDIRECT("AA4:AA"&amp;ROW()-1)),""))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IF(AND($A134&lt;&gt;"",$A134&lt;&gt;"TOTAL"),IF(AND([4]PREMIOS_MASTER!$AX132&lt;&gt;"",[4]PREMIOS_MASTER!$AX132&lt;&gt;0),[4]PREMIOS_MASTER!$AX132,""),IF($A134="TOTAL",SUM(INDIRECT("AC4:AC"&amp;ROW()-1)),""))</f>
        <v/>
      </c>
      <c r="AD134" s="7" t="str">
        <f ca="1">IF(AND($A134&lt;&gt;"",$A134&lt;&gt;"TOTAL"),IF(AND([4]PREMIOS_MASTER!$AZ132&lt;&gt;"",[4]PREMIOS_MASTER!$AZ132&lt;&gt;0),[4]PREMIOS_MASTER!$AZ132,""),IF($A134="TOTAL",SUM(INDIRECT("AD4:AD"&amp;ROW()-1)),""))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IF(AND($A134&lt;&gt;"",$A134&lt;&gt;"TOTAL"),IF(AND([4]PREMIOS_MASTER!$BC132&lt;&gt;"",[4]PREMIOS_MASTER!$BC132&lt;&gt;0),[4]PREMIOS_MASTER!$BC132,""),IF($A134="TOTAL",SUM(INDIRECT("AF4:AF"&amp;ROW()-1)),""))</f>
        <v/>
      </c>
      <c r="AG134" s="7" t="str">
        <f ca="1">IF(AND($A134&lt;&gt;"",$A134&lt;&gt;"TOTAL"),IF(AND([4]PREMIOS_MASTER!$BE132&lt;&gt;"",[4]PREMIOS_MASTER!$BE132&lt;&gt;0),[4]PREMIOS_MASTER!$BE132,""),IF($A134="TOTAL",SUM(INDIRECT("AG4:AG"&amp;ROW()-1)),""))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IF(AND($A134&lt;&gt;"",$A134&lt;&gt;"TOTAL"),IF(AND([4]PREMIOS_MASTER!$BH132&lt;&gt;"",[4]PREMIOS_MASTER!$BH132&lt;&gt;0),[4]PREMIOS_MASTER!$BH132,""),IF($A134="TOTAL",SUM(INDIRECT("AI4:AI"&amp;ROW()-1)),""))</f>
        <v/>
      </c>
      <c r="AJ134" s="7" t="str">
        <f ca="1">IF(AND($A134&lt;&gt;"",$A134&lt;&gt;"TOTAL"),IF(AND([4]PREMIOS_MASTER!$BJ132&lt;&gt;"",[4]PREMIOS_MASTER!$BJ132&lt;&gt;0),[4]PREMIOS_MASTER!$BJ132,""),IF($A134="TOTAL",SUM(INDIRECT("AJ4:AJ"&amp;ROW()-1)),""))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IF(AND($A134&lt;&gt;"",$A134&lt;&gt;"TOTAL"),IF(AND([4]PREMIOS_MASTER!$BM132&lt;&gt;"",[4]PREMIOS_MASTER!$BM132&lt;&gt;0),[4]PREMIOS_MASTER!$BM132,""),IF($A134="TOTAL",SUM(INDIRECT("AL4:AL"&amp;ROW()-1)),""))</f>
        <v/>
      </c>
      <c r="AM134" s="7" t="str">
        <f ca="1">IF(AND($A134&lt;&gt;"",$A134&lt;&gt;"TOTAL"),IF(AND([4]PREMIOS_MASTER!$BO132&lt;&gt;"",[4]PREMIOS_MASTER!$BO132&lt;&gt;0),[4]PREMIOS_MASTER!$BO132,""),IF($A134="TOTAL",SUM(INDIRECT("AM4:AM"&amp;ROW()-1)),""))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IF(AND($A134&lt;&gt;"",$A134&lt;&gt;"TOTAL"),IF(AND([4]PREMIOS_MASTER!$BR132&lt;&gt;"",[4]PREMIOS_MASTER!$BR132&lt;&gt;0),[4]PREMIOS_MASTER!$BR132,""),IF($A134="TOTAL",SUM(INDIRECT("AO4:AO"&amp;ROW()-1)),""))</f>
        <v/>
      </c>
      <c r="AP134" s="7" t="str">
        <f ca="1">IF(AND($A134&lt;&gt;"",$A134&lt;&gt;"TOTAL"),IF(AND([4]PREMIOS_MASTER!$BT132&lt;&gt;"",[4]PREMIOS_MASTER!$BT132&lt;&gt;0),[4]PREMIOS_MASTER!$BT132,""),IF($A134="TOTAL",SUM(INDIRECT("AP4:AP"&amp;ROW()-1)),""))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IF(AND($A134&lt;&gt;"",$A134&lt;&gt;"TOTAL"),IF(AND([4]PREMIOS_MASTER!$BW132&lt;&gt;"",[4]PREMIOS_MASTER!$BW132&lt;&gt;0),[4]PREMIOS_MASTER!$BW132,""),IF($A134="TOTAL",SUM(INDIRECT("AR4:AR"&amp;ROW()-1)),""))</f>
        <v/>
      </c>
      <c r="AS134" s="7" t="str">
        <f ca="1">IF(AND($A134&lt;&gt;"",$A134&lt;&gt;"TOTAL"),IF(AND([4]PREMIOS_MASTER!$BY132&lt;&gt;"",[4]PREMIOS_MASTER!$BY132&lt;&gt;0),[4]PREMIOS_MASTER!$BY132,""),IF($A134="TOTAL",SUM(INDIRECT("AS4:AS"&amp;ROW()-1)),""))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IF(AND($A134&lt;&gt;"",$A134&lt;&gt;"TOTAL"),IF(AND([4]PREMIOS_MASTER!$CB132&lt;&gt;"",[4]PREMIOS_MASTER!$CB132&lt;&gt;0),[4]PREMIOS_MASTER!$CB132,""),IF($A134="TOTAL",SUM(INDIRECT("AU4:AU"&amp;ROW()-1)),""))</f>
        <v/>
      </c>
      <c r="AV134" s="7" t="str">
        <f ca="1">IF(AND($A134&lt;&gt;"",$A134&lt;&gt;"TOTAL"),IF(AND([4]PREMIOS_MASTER!$CD132&lt;&gt;"",[4]PREMIOS_MASTER!$CD132&lt;&gt;0),[4]PREMIOS_MASTER!$CD132,""),IF($A134="TOTAL",SUM(INDIRECT("AV4:AV"&amp;ROW()-1)),""))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IF(AND($A134&lt;&gt;"",$A134&lt;&gt;"TOTAL"),IF(AND([4]PREMIOS_MASTER!$CG132&lt;&gt;"",[4]PREMIOS_MASTER!$CG132&lt;&gt;0),[4]PREMIOS_MASTER!$CG132,""),IF($A134="TOTAL",SUM(INDIRECT("AX4:AX"&amp;ROW()-1)),""))</f>
        <v/>
      </c>
      <c r="AY134" s="7" t="str">
        <f ca="1">IF(AND($A134&lt;&gt;"",$A134&lt;&gt;"TOTAL"),IF(AND([4]PREMIOS_MASTER!$CI132&lt;&gt;"",[4]PREMIOS_MASTER!$CI132&lt;&gt;0),[4]PREMIOS_MASTER!$CI132,""),IF($A134="TOTAL",SUM(INDIRECT("AY4:AY"&amp;ROW()-1)),""))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IF(AND($A134&lt;&gt;"",$A134&lt;&gt;"TOTAL"),IF(AND([4]PREMIOS_MASTER!$CL132&lt;&gt;"",[4]PREMIOS_MASTER!$CL132&lt;&gt;0),[4]PREMIOS_MASTER!$CL132,""),IF($A134="TOTAL",SUM(INDIRECT("BA4:BA"&amp;ROW()-1)),""))</f>
        <v/>
      </c>
      <c r="BB134" s="7" t="str">
        <f ca="1">IF(AND($A134&lt;&gt;"",$A134&lt;&gt;"TOTAL"),IF(AND([4]PREMIOS_MASTER!$CN132&lt;&gt;"",[4]PREMIOS_MASTER!$CN132&lt;&gt;0),[4]PREMIOS_MASTER!$CN132,""),IF($A134="TOTAL",SUM(INDIRECT("BB4:BB"&amp;ROW()-1)),""))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IF(AND($A134&lt;&gt;"",$A134&lt;&gt;"TOTAL"),IF(AND([4]PREMIOS_MASTER!$CQ132&lt;&gt;"",[4]PREMIOS_MASTER!$CQ132&lt;&gt;0),[4]PREMIOS_MASTER!$CQ132,""),IF($A134="TOTAL",SUM(INDIRECT("BD4:BD"&amp;ROW()-1)),""))</f>
        <v/>
      </c>
      <c r="BE134" s="7" t="str">
        <f ca="1">IF(AND($A134&lt;&gt;"",$A134&lt;&gt;"TOTAL"),IF(AND([4]PREMIOS_MASTER!$CS132&lt;&gt;"",[4]PREMIOS_MASTER!$CS132&lt;&gt;0),[4]PREMIOS_MASTER!$CS132,""),IF($A134="TOTAL",SUM(INDIRECT("BE4:BE"&amp;ROW()-1)),""))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IF([4]PREMIOS_MASTER!$D133&lt;&gt;"",[4]PREMIOS_MASTER!$D133,IF(AND([4]PREMIOS_MASTER!$D133="",[4]PREMIOS_MASTER!$D134="",[4]PREMIOS_MASTER!$D132=""),"","TOTAL"))</f>
        <v/>
      </c>
      <c r="B135" s="7" t="str">
        <f ca="1">IF(AND($A135&lt;&gt;"",$A135&lt;&gt;"TOTAL"),IF(AND([4]PREMIOS_MASTER!$E133&lt;&gt;"",[4]PREMIOS_MASTER!$E133&lt;&gt;0),[4]PREMIOS_MASTER!$E133,""),IF($A135="TOTAL",SUM(INDIRECT("B4:B"&amp;ROW()-1)),""))</f>
        <v/>
      </c>
      <c r="C135" s="7" t="str">
        <f ca="1">IF(AND($A135&lt;&gt;"",$A135&lt;&gt;"TOTAL"),IF(AND([4]PREMIOS_MASTER!$G133&lt;&gt;"",[4]PREMIOS_MASTER!$G133&lt;&gt;0),[4]PREMIOS_MASTER!$G133,""),IF($A135="TOTAL",SUM(INDIRECT("C4:C"&amp;ROW()-1)),""))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IF(AND($A135&lt;&gt;"",$A135&lt;&gt;"TOTAL"),IF(AND([4]PREMIOS_MASTER!$J133&lt;&gt;"",[4]PREMIOS_MASTER!$J133&lt;&gt;0),[4]PREMIOS_MASTER!$J133,""),IF($A135="TOTAL",SUM(INDIRECT("E4:E"&amp;ROW()-1)),""))</f>
        <v/>
      </c>
      <c r="F135" s="7" t="str">
        <f ca="1">IF(AND($A135&lt;&gt;"",$A135&lt;&gt;"TOTAL"),IF(AND([4]PREMIOS_MASTER!$L133&lt;&gt;"",[4]PREMIOS_MASTER!$L133&lt;&gt;0),[4]PREMIOS_MASTER!$L133,""),IF($A135="TOTAL",SUM(INDIRECT("F4:F"&amp;ROW()-1)),""))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IF(AND($A135&lt;&gt;"",$A135&lt;&gt;"TOTAL"),IF(AND([4]PREMIOS_MASTER!$O133&lt;&gt;"",[4]PREMIOS_MASTER!$O133&lt;&gt;0),[4]PREMIOS_MASTER!$O133,""),IF($A135="TOTAL",SUM(INDIRECT("H4:H"&amp;ROW()-1)),""))</f>
        <v/>
      </c>
      <c r="I135" s="7" t="str">
        <f ca="1">IF(AND($A135&lt;&gt;"",$A135&lt;&gt;"TOTAL"),IF(AND([4]PREMIOS_MASTER!$Q133&lt;&gt;"",[4]PREMIOS_MASTER!$Q133&lt;&gt;0),[4]PREMIOS_MASTER!$Q133,""),IF($A135="TOTAL",SUM(INDIRECT("I4:I"&amp;ROW()-1)),""))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IF(AND($A135&lt;&gt;"",$A135&lt;&gt;"TOTAL"),IF(AND([4]PREMIOS_MASTER!$T133&lt;&gt;"",[4]PREMIOS_MASTER!$T133&lt;&gt;0),[4]PREMIOS_MASTER!$T133,""),IF($A135="TOTAL",SUM(INDIRECT("K4:K"&amp;ROW()-1)),""))</f>
        <v/>
      </c>
      <c r="L135" s="7" t="str">
        <f ca="1">IF(AND($A135&lt;&gt;"",$A135&lt;&gt;"TOTAL"),IF(AND([4]PREMIOS_MASTER!$V133&lt;&gt;"",[4]PREMIOS_MASTER!$V133&lt;&gt;0),[4]PREMIOS_MASTER!$V133,""),IF($A135="TOTAL",SUM(INDIRECT("L4:L"&amp;ROW()-1)),""))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IF(AND($A135&lt;&gt;"",$A135&lt;&gt;"TOTAL"),IF(AND([4]PREMIOS_MASTER!$Y133&lt;&gt;"",[4]PREMIOS_MASTER!$Y133&lt;&gt;0),[4]PREMIOS_MASTER!$Y133,""),IF($A135="TOTAL",SUM(INDIRECT("N4:N"&amp;ROW()-1)),""))</f>
        <v/>
      </c>
      <c r="O135" s="7" t="str">
        <f ca="1">IF(AND($A135&lt;&gt;"",$A135&lt;&gt;"TOTAL"),IF(AND([4]PREMIOS_MASTER!$AA133&lt;&gt;"",[4]PREMIOS_MASTER!$AA133&lt;&gt;0),[4]PREMIOS_MASTER!$AA133,""),IF($A135="TOTAL",SUM(INDIRECT("O4:O"&amp;ROW()-1)),""))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IF(AND($A135&lt;&gt;"",$A135&lt;&gt;"TOTAL"),IF(AND([4]PREMIOS_MASTER!$AD133&lt;&gt;"",[4]PREMIOS_MASTER!$AD133&lt;&gt;0),[4]PREMIOS_MASTER!$AD133,""),IF($A135="TOTAL",SUM(INDIRECT("Q4:Q"&amp;ROW()-1)),""))</f>
        <v/>
      </c>
      <c r="R135" s="7" t="str">
        <f ca="1">IF(AND($A135&lt;&gt;"",$A135&lt;&gt;"TOTAL"),IF(AND([4]PREMIOS_MASTER!$AF133&lt;&gt;"",[4]PREMIOS_MASTER!$AF133&lt;&gt;0),[4]PREMIOS_MASTER!$AF133,""),IF($A135="TOTAL",SUM(INDIRECT("R4:R"&amp;ROW()-1)),""))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IF(AND($A135&lt;&gt;"",$A135&lt;&gt;"TOTAL"),IF(AND([4]PREMIOS_MASTER!$AI133&lt;&gt;"",[4]PREMIOS_MASTER!$AI133&lt;&gt;0),[4]PREMIOS_MASTER!$AI133,""),IF($A135="TOTAL",SUM(INDIRECT("T4:T"&amp;ROW()-1)),""))</f>
        <v/>
      </c>
      <c r="U135" s="7" t="str">
        <f ca="1">IF(AND($A135&lt;&gt;"",$A135&lt;&gt;"TOTAL"),IF(AND([4]PREMIOS_MASTER!$AK133&lt;&gt;"",[4]PREMIOS_MASTER!$AK133&lt;&gt;0),[4]PREMIOS_MASTER!$AK133,""),IF($A135="TOTAL",SUM(INDIRECT("U4:U"&amp;ROW()-1)),""))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IF(AND($A135&lt;&gt;"",$A135&lt;&gt;"TOTAL"),IF(AND([4]PREMIOS_MASTER!$AN133&lt;&gt;"",[4]PREMIOS_MASTER!$AN133&lt;&gt;0),[4]PREMIOS_MASTER!$AN133,""),IF($A135="TOTAL",SUM(INDIRECT("W4:W"&amp;ROW()-1)),""))</f>
        <v/>
      </c>
      <c r="X135" s="7" t="str">
        <f ca="1">IF(AND($A135&lt;&gt;"",$A135&lt;&gt;"TOTAL"),IF(AND([4]PREMIOS_MASTER!$AP133&lt;&gt;"",[4]PREMIOS_MASTER!$AP133&lt;&gt;0),[4]PREMIOS_MASTER!$AP133,""),IF($A135="TOTAL",SUM(INDIRECT("X4:X"&amp;ROW()-1)),""))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IF(AND($A135&lt;&gt;"",$A135&lt;&gt;"TOTAL"),IF(AND([4]PREMIOS_MASTER!$AS133&lt;&gt;"",[4]PREMIOS_MASTER!$AS133&lt;&gt;0),[4]PREMIOS_MASTER!$AS133,""),IF($A135="TOTAL",SUM(INDIRECT("Z4:Z"&amp;ROW()-1)),""))</f>
        <v/>
      </c>
      <c r="AA135" s="7" t="str">
        <f ca="1">IF(AND($A135&lt;&gt;"",$A135&lt;&gt;"TOTAL"),IF(AND([4]PREMIOS_MASTER!$AU133&lt;&gt;"",[4]PREMIOS_MASTER!$AU133&lt;&gt;0),[4]PREMIOS_MASTER!$AU133,""),IF($A135="TOTAL",SUM(INDIRECT("AA4:AA"&amp;ROW()-1)),""))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IF(AND($A135&lt;&gt;"",$A135&lt;&gt;"TOTAL"),IF(AND([4]PREMIOS_MASTER!$AX133&lt;&gt;"",[4]PREMIOS_MASTER!$AX133&lt;&gt;0),[4]PREMIOS_MASTER!$AX133,""),IF($A135="TOTAL",SUM(INDIRECT("AC4:AC"&amp;ROW()-1)),""))</f>
        <v/>
      </c>
      <c r="AD135" s="7" t="str">
        <f ca="1">IF(AND($A135&lt;&gt;"",$A135&lt;&gt;"TOTAL"),IF(AND([4]PREMIOS_MASTER!$AZ133&lt;&gt;"",[4]PREMIOS_MASTER!$AZ133&lt;&gt;0),[4]PREMIOS_MASTER!$AZ133,""),IF($A135="TOTAL",SUM(INDIRECT("AD4:AD"&amp;ROW()-1)),""))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IF(AND($A135&lt;&gt;"",$A135&lt;&gt;"TOTAL"),IF(AND([4]PREMIOS_MASTER!$BC133&lt;&gt;"",[4]PREMIOS_MASTER!$BC133&lt;&gt;0),[4]PREMIOS_MASTER!$BC133,""),IF($A135="TOTAL",SUM(INDIRECT("AF4:AF"&amp;ROW()-1)),""))</f>
        <v/>
      </c>
      <c r="AG135" s="7" t="str">
        <f ca="1">IF(AND($A135&lt;&gt;"",$A135&lt;&gt;"TOTAL"),IF(AND([4]PREMIOS_MASTER!$BE133&lt;&gt;"",[4]PREMIOS_MASTER!$BE133&lt;&gt;0),[4]PREMIOS_MASTER!$BE133,""),IF($A135="TOTAL",SUM(INDIRECT("AG4:AG"&amp;ROW()-1)),""))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IF(AND($A135&lt;&gt;"",$A135&lt;&gt;"TOTAL"),IF(AND([4]PREMIOS_MASTER!$BH133&lt;&gt;"",[4]PREMIOS_MASTER!$BH133&lt;&gt;0),[4]PREMIOS_MASTER!$BH133,""),IF($A135="TOTAL",SUM(INDIRECT("AI4:AI"&amp;ROW()-1)),""))</f>
        <v/>
      </c>
      <c r="AJ135" s="7" t="str">
        <f ca="1">IF(AND($A135&lt;&gt;"",$A135&lt;&gt;"TOTAL"),IF(AND([4]PREMIOS_MASTER!$BJ133&lt;&gt;"",[4]PREMIOS_MASTER!$BJ133&lt;&gt;0),[4]PREMIOS_MASTER!$BJ133,""),IF($A135="TOTAL",SUM(INDIRECT("AJ4:AJ"&amp;ROW()-1)),""))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IF(AND($A135&lt;&gt;"",$A135&lt;&gt;"TOTAL"),IF(AND([4]PREMIOS_MASTER!$BM133&lt;&gt;"",[4]PREMIOS_MASTER!$BM133&lt;&gt;0),[4]PREMIOS_MASTER!$BM133,""),IF($A135="TOTAL",SUM(INDIRECT("AL4:AL"&amp;ROW()-1)),""))</f>
        <v/>
      </c>
      <c r="AM135" s="7" t="str">
        <f ca="1">IF(AND($A135&lt;&gt;"",$A135&lt;&gt;"TOTAL"),IF(AND([4]PREMIOS_MASTER!$BO133&lt;&gt;"",[4]PREMIOS_MASTER!$BO133&lt;&gt;0),[4]PREMIOS_MASTER!$BO133,""),IF($A135="TOTAL",SUM(INDIRECT("AM4:AM"&amp;ROW()-1)),""))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IF(AND($A135&lt;&gt;"",$A135&lt;&gt;"TOTAL"),IF(AND([4]PREMIOS_MASTER!$BR133&lt;&gt;"",[4]PREMIOS_MASTER!$BR133&lt;&gt;0),[4]PREMIOS_MASTER!$BR133,""),IF($A135="TOTAL",SUM(INDIRECT("AO4:AO"&amp;ROW()-1)),""))</f>
        <v/>
      </c>
      <c r="AP135" s="7" t="str">
        <f ca="1">IF(AND($A135&lt;&gt;"",$A135&lt;&gt;"TOTAL"),IF(AND([4]PREMIOS_MASTER!$BT133&lt;&gt;"",[4]PREMIOS_MASTER!$BT133&lt;&gt;0),[4]PREMIOS_MASTER!$BT133,""),IF($A135="TOTAL",SUM(INDIRECT("AP4:AP"&amp;ROW()-1)),""))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IF(AND($A135&lt;&gt;"",$A135&lt;&gt;"TOTAL"),IF(AND([4]PREMIOS_MASTER!$BW133&lt;&gt;"",[4]PREMIOS_MASTER!$BW133&lt;&gt;0),[4]PREMIOS_MASTER!$BW133,""),IF($A135="TOTAL",SUM(INDIRECT("AR4:AR"&amp;ROW()-1)),""))</f>
        <v/>
      </c>
      <c r="AS135" s="7" t="str">
        <f ca="1">IF(AND($A135&lt;&gt;"",$A135&lt;&gt;"TOTAL"),IF(AND([4]PREMIOS_MASTER!$BY133&lt;&gt;"",[4]PREMIOS_MASTER!$BY133&lt;&gt;0),[4]PREMIOS_MASTER!$BY133,""),IF($A135="TOTAL",SUM(INDIRECT("AS4:AS"&amp;ROW()-1)),""))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IF(AND($A135&lt;&gt;"",$A135&lt;&gt;"TOTAL"),IF(AND([4]PREMIOS_MASTER!$CB133&lt;&gt;"",[4]PREMIOS_MASTER!$CB133&lt;&gt;0),[4]PREMIOS_MASTER!$CB133,""),IF($A135="TOTAL",SUM(INDIRECT("AU4:AU"&amp;ROW()-1)),""))</f>
        <v/>
      </c>
      <c r="AV135" s="7" t="str">
        <f ca="1">IF(AND($A135&lt;&gt;"",$A135&lt;&gt;"TOTAL"),IF(AND([4]PREMIOS_MASTER!$CD133&lt;&gt;"",[4]PREMIOS_MASTER!$CD133&lt;&gt;0),[4]PREMIOS_MASTER!$CD133,""),IF($A135="TOTAL",SUM(INDIRECT("AV4:AV"&amp;ROW()-1)),""))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IF(AND($A135&lt;&gt;"",$A135&lt;&gt;"TOTAL"),IF(AND([4]PREMIOS_MASTER!$CG133&lt;&gt;"",[4]PREMIOS_MASTER!$CG133&lt;&gt;0),[4]PREMIOS_MASTER!$CG133,""),IF($A135="TOTAL",SUM(INDIRECT("AX4:AX"&amp;ROW()-1)),""))</f>
        <v/>
      </c>
      <c r="AY135" s="7" t="str">
        <f ca="1">IF(AND($A135&lt;&gt;"",$A135&lt;&gt;"TOTAL"),IF(AND([4]PREMIOS_MASTER!$CI133&lt;&gt;"",[4]PREMIOS_MASTER!$CI133&lt;&gt;0),[4]PREMIOS_MASTER!$CI133,""),IF($A135="TOTAL",SUM(INDIRECT("AY4:AY"&amp;ROW()-1)),""))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IF(AND($A135&lt;&gt;"",$A135&lt;&gt;"TOTAL"),IF(AND([4]PREMIOS_MASTER!$CL133&lt;&gt;"",[4]PREMIOS_MASTER!$CL133&lt;&gt;0),[4]PREMIOS_MASTER!$CL133,""),IF($A135="TOTAL",SUM(INDIRECT("BA4:BA"&amp;ROW()-1)),""))</f>
        <v/>
      </c>
      <c r="BB135" s="7" t="str">
        <f ca="1">IF(AND($A135&lt;&gt;"",$A135&lt;&gt;"TOTAL"),IF(AND([4]PREMIOS_MASTER!$CN133&lt;&gt;"",[4]PREMIOS_MASTER!$CN133&lt;&gt;0),[4]PREMIOS_MASTER!$CN133,""),IF($A135="TOTAL",SUM(INDIRECT("BB4:BB"&amp;ROW()-1)),""))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IF(AND($A135&lt;&gt;"",$A135&lt;&gt;"TOTAL"),IF(AND([4]PREMIOS_MASTER!$CQ133&lt;&gt;"",[4]PREMIOS_MASTER!$CQ133&lt;&gt;0),[4]PREMIOS_MASTER!$CQ133,""),IF($A135="TOTAL",SUM(INDIRECT("BD4:BD"&amp;ROW()-1)),""))</f>
        <v/>
      </c>
      <c r="BE135" s="7" t="str">
        <f ca="1">IF(AND($A135&lt;&gt;"",$A135&lt;&gt;"TOTAL"),IF(AND([4]PREMIOS_MASTER!$CS133&lt;&gt;"",[4]PREMIOS_MASTER!$CS133&lt;&gt;0),[4]PREMIOS_MASTER!$CS133,""),IF($A135="TOTAL",SUM(INDIRECT("BE4:BE"&amp;ROW()-1)),""))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IF([4]PREMIOS_MASTER!$D134&lt;&gt;"",[4]PREMIOS_MASTER!$D134,IF(AND([4]PREMIOS_MASTER!$D134="",[4]PREMIOS_MASTER!$D135="",[4]PREMIOS_MASTER!$D133=""),"","TOTAL"))</f>
        <v/>
      </c>
      <c r="B136" s="7" t="str">
        <f ca="1">IF(AND($A136&lt;&gt;"",$A136&lt;&gt;"TOTAL"),IF(AND([4]PREMIOS_MASTER!$E134&lt;&gt;"",[4]PREMIOS_MASTER!$E134&lt;&gt;0),[4]PREMIOS_MASTER!$E134,""),IF($A136="TOTAL",SUM(INDIRECT("B4:B"&amp;ROW()-1)),""))</f>
        <v/>
      </c>
      <c r="C136" s="7" t="str">
        <f ca="1">IF(AND($A136&lt;&gt;"",$A136&lt;&gt;"TOTAL"),IF(AND([4]PREMIOS_MASTER!$G134&lt;&gt;"",[4]PREMIOS_MASTER!$G134&lt;&gt;0),[4]PREMIOS_MASTER!$G134,""),IF($A136="TOTAL",SUM(INDIRECT("C4:C"&amp;ROW()-1)),""))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IF(AND($A136&lt;&gt;"",$A136&lt;&gt;"TOTAL"),IF(AND([4]PREMIOS_MASTER!$J134&lt;&gt;"",[4]PREMIOS_MASTER!$J134&lt;&gt;0),[4]PREMIOS_MASTER!$J134,""),IF($A136="TOTAL",SUM(INDIRECT("E4:E"&amp;ROW()-1)),""))</f>
        <v/>
      </c>
      <c r="F136" s="7" t="str">
        <f ca="1">IF(AND($A136&lt;&gt;"",$A136&lt;&gt;"TOTAL"),IF(AND([4]PREMIOS_MASTER!$L134&lt;&gt;"",[4]PREMIOS_MASTER!$L134&lt;&gt;0),[4]PREMIOS_MASTER!$L134,""),IF($A136="TOTAL",SUM(INDIRECT("F4:F"&amp;ROW()-1)),""))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IF(AND($A136&lt;&gt;"",$A136&lt;&gt;"TOTAL"),IF(AND([4]PREMIOS_MASTER!$O134&lt;&gt;"",[4]PREMIOS_MASTER!$O134&lt;&gt;0),[4]PREMIOS_MASTER!$O134,""),IF($A136="TOTAL",SUM(INDIRECT("H4:H"&amp;ROW()-1)),""))</f>
        <v/>
      </c>
      <c r="I136" s="7" t="str">
        <f ca="1">IF(AND($A136&lt;&gt;"",$A136&lt;&gt;"TOTAL"),IF(AND([4]PREMIOS_MASTER!$Q134&lt;&gt;"",[4]PREMIOS_MASTER!$Q134&lt;&gt;0),[4]PREMIOS_MASTER!$Q134,""),IF($A136="TOTAL",SUM(INDIRECT("I4:I"&amp;ROW()-1)),""))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IF(AND($A136&lt;&gt;"",$A136&lt;&gt;"TOTAL"),IF(AND([4]PREMIOS_MASTER!$T134&lt;&gt;"",[4]PREMIOS_MASTER!$T134&lt;&gt;0),[4]PREMIOS_MASTER!$T134,""),IF($A136="TOTAL",SUM(INDIRECT("K4:K"&amp;ROW()-1)),""))</f>
        <v/>
      </c>
      <c r="L136" s="7" t="str">
        <f ca="1">IF(AND($A136&lt;&gt;"",$A136&lt;&gt;"TOTAL"),IF(AND([4]PREMIOS_MASTER!$V134&lt;&gt;"",[4]PREMIOS_MASTER!$V134&lt;&gt;0),[4]PREMIOS_MASTER!$V134,""),IF($A136="TOTAL",SUM(INDIRECT("L4:L"&amp;ROW()-1)),""))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IF(AND($A136&lt;&gt;"",$A136&lt;&gt;"TOTAL"),IF(AND([4]PREMIOS_MASTER!$Y134&lt;&gt;"",[4]PREMIOS_MASTER!$Y134&lt;&gt;0),[4]PREMIOS_MASTER!$Y134,""),IF($A136="TOTAL",SUM(INDIRECT("N4:N"&amp;ROW()-1)),""))</f>
        <v/>
      </c>
      <c r="O136" s="7" t="str">
        <f ca="1">IF(AND($A136&lt;&gt;"",$A136&lt;&gt;"TOTAL"),IF(AND([4]PREMIOS_MASTER!$AA134&lt;&gt;"",[4]PREMIOS_MASTER!$AA134&lt;&gt;0),[4]PREMIOS_MASTER!$AA134,""),IF($A136="TOTAL",SUM(INDIRECT("O4:O"&amp;ROW()-1)),""))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IF(AND($A136&lt;&gt;"",$A136&lt;&gt;"TOTAL"),IF(AND([4]PREMIOS_MASTER!$AD134&lt;&gt;"",[4]PREMIOS_MASTER!$AD134&lt;&gt;0),[4]PREMIOS_MASTER!$AD134,""),IF($A136="TOTAL",SUM(INDIRECT("Q4:Q"&amp;ROW()-1)),""))</f>
        <v/>
      </c>
      <c r="R136" s="7" t="str">
        <f ca="1">IF(AND($A136&lt;&gt;"",$A136&lt;&gt;"TOTAL"),IF(AND([4]PREMIOS_MASTER!$AF134&lt;&gt;"",[4]PREMIOS_MASTER!$AF134&lt;&gt;0),[4]PREMIOS_MASTER!$AF134,""),IF($A136="TOTAL",SUM(INDIRECT("R4:R"&amp;ROW()-1)),""))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IF(AND($A136&lt;&gt;"",$A136&lt;&gt;"TOTAL"),IF(AND([4]PREMIOS_MASTER!$AI134&lt;&gt;"",[4]PREMIOS_MASTER!$AI134&lt;&gt;0),[4]PREMIOS_MASTER!$AI134,""),IF($A136="TOTAL",SUM(INDIRECT("T4:T"&amp;ROW()-1)),""))</f>
        <v/>
      </c>
      <c r="U136" s="7" t="str">
        <f ca="1">IF(AND($A136&lt;&gt;"",$A136&lt;&gt;"TOTAL"),IF(AND([4]PREMIOS_MASTER!$AK134&lt;&gt;"",[4]PREMIOS_MASTER!$AK134&lt;&gt;0),[4]PREMIOS_MASTER!$AK134,""),IF($A136="TOTAL",SUM(INDIRECT("U4:U"&amp;ROW()-1)),""))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IF(AND($A136&lt;&gt;"",$A136&lt;&gt;"TOTAL"),IF(AND([4]PREMIOS_MASTER!$AN134&lt;&gt;"",[4]PREMIOS_MASTER!$AN134&lt;&gt;0),[4]PREMIOS_MASTER!$AN134,""),IF($A136="TOTAL",SUM(INDIRECT("W4:W"&amp;ROW()-1)),""))</f>
        <v/>
      </c>
      <c r="X136" s="7" t="str">
        <f ca="1">IF(AND($A136&lt;&gt;"",$A136&lt;&gt;"TOTAL"),IF(AND([4]PREMIOS_MASTER!$AP134&lt;&gt;"",[4]PREMIOS_MASTER!$AP134&lt;&gt;0),[4]PREMIOS_MASTER!$AP134,""),IF($A136="TOTAL",SUM(INDIRECT("X4:X"&amp;ROW()-1)),""))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IF(AND($A136&lt;&gt;"",$A136&lt;&gt;"TOTAL"),IF(AND([4]PREMIOS_MASTER!$AS134&lt;&gt;"",[4]PREMIOS_MASTER!$AS134&lt;&gt;0),[4]PREMIOS_MASTER!$AS134,""),IF($A136="TOTAL",SUM(INDIRECT("Z4:Z"&amp;ROW()-1)),""))</f>
        <v/>
      </c>
      <c r="AA136" s="7" t="str">
        <f ca="1">IF(AND($A136&lt;&gt;"",$A136&lt;&gt;"TOTAL"),IF(AND([4]PREMIOS_MASTER!$AU134&lt;&gt;"",[4]PREMIOS_MASTER!$AU134&lt;&gt;0),[4]PREMIOS_MASTER!$AU134,""),IF($A136="TOTAL",SUM(INDIRECT("AA4:AA"&amp;ROW()-1)),""))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IF(AND($A136&lt;&gt;"",$A136&lt;&gt;"TOTAL"),IF(AND([4]PREMIOS_MASTER!$AX134&lt;&gt;"",[4]PREMIOS_MASTER!$AX134&lt;&gt;0),[4]PREMIOS_MASTER!$AX134,""),IF($A136="TOTAL",SUM(INDIRECT("AC4:AC"&amp;ROW()-1)),""))</f>
        <v/>
      </c>
      <c r="AD136" s="7" t="str">
        <f ca="1">IF(AND($A136&lt;&gt;"",$A136&lt;&gt;"TOTAL"),IF(AND([4]PREMIOS_MASTER!$AZ134&lt;&gt;"",[4]PREMIOS_MASTER!$AZ134&lt;&gt;0),[4]PREMIOS_MASTER!$AZ134,""),IF($A136="TOTAL",SUM(INDIRECT("AD4:AD"&amp;ROW()-1)),""))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IF(AND($A136&lt;&gt;"",$A136&lt;&gt;"TOTAL"),IF(AND([4]PREMIOS_MASTER!$BC134&lt;&gt;"",[4]PREMIOS_MASTER!$BC134&lt;&gt;0),[4]PREMIOS_MASTER!$BC134,""),IF($A136="TOTAL",SUM(INDIRECT("AF4:AF"&amp;ROW()-1)),""))</f>
        <v/>
      </c>
      <c r="AG136" s="7" t="str">
        <f ca="1">IF(AND($A136&lt;&gt;"",$A136&lt;&gt;"TOTAL"),IF(AND([4]PREMIOS_MASTER!$BE134&lt;&gt;"",[4]PREMIOS_MASTER!$BE134&lt;&gt;0),[4]PREMIOS_MASTER!$BE134,""),IF($A136="TOTAL",SUM(INDIRECT("AG4:AG"&amp;ROW()-1)),""))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IF(AND($A136&lt;&gt;"",$A136&lt;&gt;"TOTAL"),IF(AND([4]PREMIOS_MASTER!$BH134&lt;&gt;"",[4]PREMIOS_MASTER!$BH134&lt;&gt;0),[4]PREMIOS_MASTER!$BH134,""),IF($A136="TOTAL",SUM(INDIRECT("AI4:AI"&amp;ROW()-1)),""))</f>
        <v/>
      </c>
      <c r="AJ136" s="7" t="str">
        <f ca="1">IF(AND($A136&lt;&gt;"",$A136&lt;&gt;"TOTAL"),IF(AND([4]PREMIOS_MASTER!$BJ134&lt;&gt;"",[4]PREMIOS_MASTER!$BJ134&lt;&gt;0),[4]PREMIOS_MASTER!$BJ134,""),IF($A136="TOTAL",SUM(INDIRECT("AJ4:AJ"&amp;ROW()-1)),""))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IF(AND($A136&lt;&gt;"",$A136&lt;&gt;"TOTAL"),IF(AND([4]PREMIOS_MASTER!$BM134&lt;&gt;"",[4]PREMIOS_MASTER!$BM134&lt;&gt;0),[4]PREMIOS_MASTER!$BM134,""),IF($A136="TOTAL",SUM(INDIRECT("AL4:AL"&amp;ROW()-1)),""))</f>
        <v/>
      </c>
      <c r="AM136" s="7" t="str">
        <f ca="1">IF(AND($A136&lt;&gt;"",$A136&lt;&gt;"TOTAL"),IF(AND([4]PREMIOS_MASTER!$BO134&lt;&gt;"",[4]PREMIOS_MASTER!$BO134&lt;&gt;0),[4]PREMIOS_MASTER!$BO134,""),IF($A136="TOTAL",SUM(INDIRECT("AM4:AM"&amp;ROW()-1)),""))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IF(AND($A136&lt;&gt;"",$A136&lt;&gt;"TOTAL"),IF(AND([4]PREMIOS_MASTER!$BR134&lt;&gt;"",[4]PREMIOS_MASTER!$BR134&lt;&gt;0),[4]PREMIOS_MASTER!$BR134,""),IF($A136="TOTAL",SUM(INDIRECT("AO4:AO"&amp;ROW()-1)),""))</f>
        <v/>
      </c>
      <c r="AP136" s="7" t="str">
        <f ca="1">IF(AND($A136&lt;&gt;"",$A136&lt;&gt;"TOTAL"),IF(AND([4]PREMIOS_MASTER!$BT134&lt;&gt;"",[4]PREMIOS_MASTER!$BT134&lt;&gt;0),[4]PREMIOS_MASTER!$BT134,""),IF($A136="TOTAL",SUM(INDIRECT("AP4:AP"&amp;ROW()-1)),""))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IF(AND($A136&lt;&gt;"",$A136&lt;&gt;"TOTAL"),IF(AND([4]PREMIOS_MASTER!$BW134&lt;&gt;"",[4]PREMIOS_MASTER!$BW134&lt;&gt;0),[4]PREMIOS_MASTER!$BW134,""),IF($A136="TOTAL",SUM(INDIRECT("AR4:AR"&amp;ROW()-1)),""))</f>
        <v/>
      </c>
      <c r="AS136" s="7" t="str">
        <f ca="1">IF(AND($A136&lt;&gt;"",$A136&lt;&gt;"TOTAL"),IF(AND([4]PREMIOS_MASTER!$BY134&lt;&gt;"",[4]PREMIOS_MASTER!$BY134&lt;&gt;0),[4]PREMIOS_MASTER!$BY134,""),IF($A136="TOTAL",SUM(INDIRECT("AS4:AS"&amp;ROW()-1)),""))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IF(AND($A136&lt;&gt;"",$A136&lt;&gt;"TOTAL"),IF(AND([4]PREMIOS_MASTER!$CB134&lt;&gt;"",[4]PREMIOS_MASTER!$CB134&lt;&gt;0),[4]PREMIOS_MASTER!$CB134,""),IF($A136="TOTAL",SUM(INDIRECT("AU4:AU"&amp;ROW()-1)),""))</f>
        <v/>
      </c>
      <c r="AV136" s="7" t="str">
        <f ca="1">IF(AND($A136&lt;&gt;"",$A136&lt;&gt;"TOTAL"),IF(AND([4]PREMIOS_MASTER!$CD134&lt;&gt;"",[4]PREMIOS_MASTER!$CD134&lt;&gt;0),[4]PREMIOS_MASTER!$CD134,""),IF($A136="TOTAL",SUM(INDIRECT("AV4:AV"&amp;ROW()-1)),""))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IF(AND($A136&lt;&gt;"",$A136&lt;&gt;"TOTAL"),IF(AND([4]PREMIOS_MASTER!$CG134&lt;&gt;"",[4]PREMIOS_MASTER!$CG134&lt;&gt;0),[4]PREMIOS_MASTER!$CG134,""),IF($A136="TOTAL",SUM(INDIRECT("AX4:AX"&amp;ROW()-1)),""))</f>
        <v/>
      </c>
      <c r="AY136" s="7" t="str">
        <f ca="1">IF(AND($A136&lt;&gt;"",$A136&lt;&gt;"TOTAL"),IF(AND([4]PREMIOS_MASTER!$CI134&lt;&gt;"",[4]PREMIOS_MASTER!$CI134&lt;&gt;0),[4]PREMIOS_MASTER!$CI134,""),IF($A136="TOTAL",SUM(INDIRECT("AY4:AY"&amp;ROW()-1)),""))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IF(AND($A136&lt;&gt;"",$A136&lt;&gt;"TOTAL"),IF(AND([4]PREMIOS_MASTER!$CL134&lt;&gt;"",[4]PREMIOS_MASTER!$CL134&lt;&gt;0),[4]PREMIOS_MASTER!$CL134,""),IF($A136="TOTAL",SUM(INDIRECT("BA4:BA"&amp;ROW()-1)),""))</f>
        <v/>
      </c>
      <c r="BB136" s="7" t="str">
        <f ca="1">IF(AND($A136&lt;&gt;"",$A136&lt;&gt;"TOTAL"),IF(AND([4]PREMIOS_MASTER!$CN134&lt;&gt;"",[4]PREMIOS_MASTER!$CN134&lt;&gt;0),[4]PREMIOS_MASTER!$CN134,""),IF($A136="TOTAL",SUM(INDIRECT("BB4:BB"&amp;ROW()-1)),""))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IF(AND($A136&lt;&gt;"",$A136&lt;&gt;"TOTAL"),IF(AND([4]PREMIOS_MASTER!$CQ134&lt;&gt;"",[4]PREMIOS_MASTER!$CQ134&lt;&gt;0),[4]PREMIOS_MASTER!$CQ134,""),IF($A136="TOTAL",SUM(INDIRECT("BD4:BD"&amp;ROW()-1)),""))</f>
        <v/>
      </c>
      <c r="BE136" s="7" t="str">
        <f ca="1">IF(AND($A136&lt;&gt;"",$A136&lt;&gt;"TOTAL"),IF(AND([4]PREMIOS_MASTER!$CS134&lt;&gt;"",[4]PREMIOS_MASTER!$CS134&lt;&gt;0),[4]PREMIOS_MASTER!$CS134,""),IF($A136="TOTAL",SUM(INDIRECT("BE4:BE"&amp;ROW()-1)),""))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IF([4]PREMIOS_MASTER!$D135&lt;&gt;"",[4]PREMIOS_MASTER!$D135,IF(AND([4]PREMIOS_MASTER!$D135="",[4]PREMIOS_MASTER!$D136="",[4]PREMIOS_MASTER!$D134=""),"","TOTAL"))</f>
        <v/>
      </c>
      <c r="B137" s="7" t="str">
        <f ca="1">IF(AND($A137&lt;&gt;"",$A137&lt;&gt;"TOTAL"),IF(AND([4]PREMIOS_MASTER!$E135&lt;&gt;"",[4]PREMIOS_MASTER!$E135&lt;&gt;0),[4]PREMIOS_MASTER!$E135,""),IF($A137="TOTAL",SUM(INDIRECT("B4:B"&amp;ROW()-1)),""))</f>
        <v/>
      </c>
      <c r="C137" s="7" t="str">
        <f ca="1">IF(AND($A137&lt;&gt;"",$A137&lt;&gt;"TOTAL"),IF(AND([4]PREMIOS_MASTER!$G135&lt;&gt;"",[4]PREMIOS_MASTER!$G135&lt;&gt;0),[4]PREMIOS_MASTER!$G135,""),IF($A137="TOTAL",SUM(INDIRECT("C4:C"&amp;ROW()-1)),""))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IF(AND($A137&lt;&gt;"",$A137&lt;&gt;"TOTAL"),IF(AND([4]PREMIOS_MASTER!$J135&lt;&gt;"",[4]PREMIOS_MASTER!$J135&lt;&gt;0),[4]PREMIOS_MASTER!$J135,""),IF($A137="TOTAL",SUM(INDIRECT("E4:E"&amp;ROW()-1)),""))</f>
        <v/>
      </c>
      <c r="F137" s="7" t="str">
        <f ca="1">IF(AND($A137&lt;&gt;"",$A137&lt;&gt;"TOTAL"),IF(AND([4]PREMIOS_MASTER!$L135&lt;&gt;"",[4]PREMIOS_MASTER!$L135&lt;&gt;0),[4]PREMIOS_MASTER!$L135,""),IF($A137="TOTAL",SUM(INDIRECT("F4:F"&amp;ROW()-1)),""))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IF(AND($A137&lt;&gt;"",$A137&lt;&gt;"TOTAL"),IF(AND([4]PREMIOS_MASTER!$O135&lt;&gt;"",[4]PREMIOS_MASTER!$O135&lt;&gt;0),[4]PREMIOS_MASTER!$O135,""),IF($A137="TOTAL",SUM(INDIRECT("H4:H"&amp;ROW()-1)),""))</f>
        <v/>
      </c>
      <c r="I137" s="7" t="str">
        <f ca="1">IF(AND($A137&lt;&gt;"",$A137&lt;&gt;"TOTAL"),IF(AND([4]PREMIOS_MASTER!$Q135&lt;&gt;"",[4]PREMIOS_MASTER!$Q135&lt;&gt;0),[4]PREMIOS_MASTER!$Q135,""),IF($A137="TOTAL",SUM(INDIRECT("I4:I"&amp;ROW()-1)),""))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IF(AND($A137&lt;&gt;"",$A137&lt;&gt;"TOTAL"),IF(AND([4]PREMIOS_MASTER!$T135&lt;&gt;"",[4]PREMIOS_MASTER!$T135&lt;&gt;0),[4]PREMIOS_MASTER!$T135,""),IF($A137="TOTAL",SUM(INDIRECT("K4:K"&amp;ROW()-1)),""))</f>
        <v/>
      </c>
      <c r="L137" s="7" t="str">
        <f ca="1">IF(AND($A137&lt;&gt;"",$A137&lt;&gt;"TOTAL"),IF(AND([4]PREMIOS_MASTER!$V135&lt;&gt;"",[4]PREMIOS_MASTER!$V135&lt;&gt;0),[4]PREMIOS_MASTER!$V135,""),IF($A137="TOTAL",SUM(INDIRECT("L4:L"&amp;ROW()-1)),""))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IF(AND($A137&lt;&gt;"",$A137&lt;&gt;"TOTAL"),IF(AND([4]PREMIOS_MASTER!$Y135&lt;&gt;"",[4]PREMIOS_MASTER!$Y135&lt;&gt;0),[4]PREMIOS_MASTER!$Y135,""),IF($A137="TOTAL",SUM(INDIRECT("N4:N"&amp;ROW()-1)),""))</f>
        <v/>
      </c>
      <c r="O137" s="7" t="str">
        <f ca="1">IF(AND($A137&lt;&gt;"",$A137&lt;&gt;"TOTAL"),IF(AND([4]PREMIOS_MASTER!$AA135&lt;&gt;"",[4]PREMIOS_MASTER!$AA135&lt;&gt;0),[4]PREMIOS_MASTER!$AA135,""),IF($A137="TOTAL",SUM(INDIRECT("O4:O"&amp;ROW()-1)),""))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IF(AND($A137&lt;&gt;"",$A137&lt;&gt;"TOTAL"),IF(AND([4]PREMIOS_MASTER!$AD135&lt;&gt;"",[4]PREMIOS_MASTER!$AD135&lt;&gt;0),[4]PREMIOS_MASTER!$AD135,""),IF($A137="TOTAL",SUM(INDIRECT("Q4:Q"&amp;ROW()-1)),""))</f>
        <v/>
      </c>
      <c r="R137" s="7" t="str">
        <f ca="1">IF(AND($A137&lt;&gt;"",$A137&lt;&gt;"TOTAL"),IF(AND([4]PREMIOS_MASTER!$AF135&lt;&gt;"",[4]PREMIOS_MASTER!$AF135&lt;&gt;0),[4]PREMIOS_MASTER!$AF135,""),IF($A137="TOTAL",SUM(INDIRECT("R4:R"&amp;ROW()-1)),""))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IF(AND($A137&lt;&gt;"",$A137&lt;&gt;"TOTAL"),IF(AND([4]PREMIOS_MASTER!$AI135&lt;&gt;"",[4]PREMIOS_MASTER!$AI135&lt;&gt;0),[4]PREMIOS_MASTER!$AI135,""),IF($A137="TOTAL",SUM(INDIRECT("T4:T"&amp;ROW()-1)),""))</f>
        <v/>
      </c>
      <c r="U137" s="7" t="str">
        <f ca="1">IF(AND($A137&lt;&gt;"",$A137&lt;&gt;"TOTAL"),IF(AND([4]PREMIOS_MASTER!$AK135&lt;&gt;"",[4]PREMIOS_MASTER!$AK135&lt;&gt;0),[4]PREMIOS_MASTER!$AK135,""),IF($A137="TOTAL",SUM(INDIRECT("U4:U"&amp;ROW()-1)),""))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IF(AND($A137&lt;&gt;"",$A137&lt;&gt;"TOTAL"),IF(AND([4]PREMIOS_MASTER!$AN135&lt;&gt;"",[4]PREMIOS_MASTER!$AN135&lt;&gt;0),[4]PREMIOS_MASTER!$AN135,""),IF($A137="TOTAL",SUM(INDIRECT("W4:W"&amp;ROW()-1)),""))</f>
        <v/>
      </c>
      <c r="X137" s="7" t="str">
        <f ca="1">IF(AND($A137&lt;&gt;"",$A137&lt;&gt;"TOTAL"),IF(AND([4]PREMIOS_MASTER!$AP135&lt;&gt;"",[4]PREMIOS_MASTER!$AP135&lt;&gt;0),[4]PREMIOS_MASTER!$AP135,""),IF($A137="TOTAL",SUM(INDIRECT("X4:X"&amp;ROW()-1)),""))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IF(AND($A137&lt;&gt;"",$A137&lt;&gt;"TOTAL"),IF(AND([4]PREMIOS_MASTER!$AS135&lt;&gt;"",[4]PREMIOS_MASTER!$AS135&lt;&gt;0),[4]PREMIOS_MASTER!$AS135,""),IF($A137="TOTAL",SUM(INDIRECT("Z4:Z"&amp;ROW()-1)),""))</f>
        <v/>
      </c>
      <c r="AA137" s="7" t="str">
        <f ca="1">IF(AND($A137&lt;&gt;"",$A137&lt;&gt;"TOTAL"),IF(AND([4]PREMIOS_MASTER!$AU135&lt;&gt;"",[4]PREMIOS_MASTER!$AU135&lt;&gt;0),[4]PREMIOS_MASTER!$AU135,""),IF($A137="TOTAL",SUM(INDIRECT("AA4:AA"&amp;ROW()-1)),""))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IF(AND($A137&lt;&gt;"",$A137&lt;&gt;"TOTAL"),IF(AND([4]PREMIOS_MASTER!$AX135&lt;&gt;"",[4]PREMIOS_MASTER!$AX135&lt;&gt;0),[4]PREMIOS_MASTER!$AX135,""),IF($A137="TOTAL",SUM(INDIRECT("AC4:AC"&amp;ROW()-1)),""))</f>
        <v/>
      </c>
      <c r="AD137" s="7" t="str">
        <f ca="1">IF(AND($A137&lt;&gt;"",$A137&lt;&gt;"TOTAL"),IF(AND([4]PREMIOS_MASTER!$AZ135&lt;&gt;"",[4]PREMIOS_MASTER!$AZ135&lt;&gt;0),[4]PREMIOS_MASTER!$AZ135,""),IF($A137="TOTAL",SUM(INDIRECT("AD4:AD"&amp;ROW()-1)),""))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IF(AND($A137&lt;&gt;"",$A137&lt;&gt;"TOTAL"),IF(AND([4]PREMIOS_MASTER!$BC135&lt;&gt;"",[4]PREMIOS_MASTER!$BC135&lt;&gt;0),[4]PREMIOS_MASTER!$BC135,""),IF($A137="TOTAL",SUM(INDIRECT("AF4:AF"&amp;ROW()-1)),""))</f>
        <v/>
      </c>
      <c r="AG137" s="7" t="str">
        <f ca="1">IF(AND($A137&lt;&gt;"",$A137&lt;&gt;"TOTAL"),IF(AND([4]PREMIOS_MASTER!$BE135&lt;&gt;"",[4]PREMIOS_MASTER!$BE135&lt;&gt;0),[4]PREMIOS_MASTER!$BE135,""),IF($A137="TOTAL",SUM(INDIRECT("AG4:AG"&amp;ROW()-1)),""))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IF(AND($A137&lt;&gt;"",$A137&lt;&gt;"TOTAL"),IF(AND([4]PREMIOS_MASTER!$BH135&lt;&gt;"",[4]PREMIOS_MASTER!$BH135&lt;&gt;0),[4]PREMIOS_MASTER!$BH135,""),IF($A137="TOTAL",SUM(INDIRECT("AI4:AI"&amp;ROW()-1)),""))</f>
        <v/>
      </c>
      <c r="AJ137" s="7" t="str">
        <f ca="1">IF(AND($A137&lt;&gt;"",$A137&lt;&gt;"TOTAL"),IF(AND([4]PREMIOS_MASTER!$BJ135&lt;&gt;"",[4]PREMIOS_MASTER!$BJ135&lt;&gt;0),[4]PREMIOS_MASTER!$BJ135,""),IF($A137="TOTAL",SUM(INDIRECT("AJ4:AJ"&amp;ROW()-1)),""))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IF(AND($A137&lt;&gt;"",$A137&lt;&gt;"TOTAL"),IF(AND([4]PREMIOS_MASTER!$BM135&lt;&gt;"",[4]PREMIOS_MASTER!$BM135&lt;&gt;0),[4]PREMIOS_MASTER!$BM135,""),IF($A137="TOTAL",SUM(INDIRECT("AL4:AL"&amp;ROW()-1)),""))</f>
        <v/>
      </c>
      <c r="AM137" s="7" t="str">
        <f ca="1">IF(AND($A137&lt;&gt;"",$A137&lt;&gt;"TOTAL"),IF(AND([4]PREMIOS_MASTER!$BO135&lt;&gt;"",[4]PREMIOS_MASTER!$BO135&lt;&gt;0),[4]PREMIOS_MASTER!$BO135,""),IF($A137="TOTAL",SUM(INDIRECT("AM4:AM"&amp;ROW()-1)),""))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IF(AND($A137&lt;&gt;"",$A137&lt;&gt;"TOTAL"),IF(AND([4]PREMIOS_MASTER!$BR135&lt;&gt;"",[4]PREMIOS_MASTER!$BR135&lt;&gt;0),[4]PREMIOS_MASTER!$BR135,""),IF($A137="TOTAL",SUM(INDIRECT("AO4:AO"&amp;ROW()-1)),""))</f>
        <v/>
      </c>
      <c r="AP137" s="7" t="str">
        <f ca="1">IF(AND($A137&lt;&gt;"",$A137&lt;&gt;"TOTAL"),IF(AND([4]PREMIOS_MASTER!$BT135&lt;&gt;"",[4]PREMIOS_MASTER!$BT135&lt;&gt;0),[4]PREMIOS_MASTER!$BT135,""),IF($A137="TOTAL",SUM(INDIRECT("AP4:AP"&amp;ROW()-1)),""))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IF(AND($A137&lt;&gt;"",$A137&lt;&gt;"TOTAL"),IF(AND([4]PREMIOS_MASTER!$BW135&lt;&gt;"",[4]PREMIOS_MASTER!$BW135&lt;&gt;0),[4]PREMIOS_MASTER!$BW135,""),IF($A137="TOTAL",SUM(INDIRECT("AR4:AR"&amp;ROW()-1)),""))</f>
        <v/>
      </c>
      <c r="AS137" s="7" t="str">
        <f ca="1">IF(AND($A137&lt;&gt;"",$A137&lt;&gt;"TOTAL"),IF(AND([4]PREMIOS_MASTER!$BY135&lt;&gt;"",[4]PREMIOS_MASTER!$BY135&lt;&gt;0),[4]PREMIOS_MASTER!$BY135,""),IF($A137="TOTAL",SUM(INDIRECT("AS4:AS"&amp;ROW()-1)),""))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IF(AND($A137&lt;&gt;"",$A137&lt;&gt;"TOTAL"),IF(AND([4]PREMIOS_MASTER!$CB135&lt;&gt;"",[4]PREMIOS_MASTER!$CB135&lt;&gt;0),[4]PREMIOS_MASTER!$CB135,""),IF($A137="TOTAL",SUM(INDIRECT("AU4:AU"&amp;ROW()-1)),""))</f>
        <v/>
      </c>
      <c r="AV137" s="7" t="str">
        <f ca="1">IF(AND($A137&lt;&gt;"",$A137&lt;&gt;"TOTAL"),IF(AND([4]PREMIOS_MASTER!$CD135&lt;&gt;"",[4]PREMIOS_MASTER!$CD135&lt;&gt;0),[4]PREMIOS_MASTER!$CD135,""),IF($A137="TOTAL",SUM(INDIRECT("AV4:AV"&amp;ROW()-1)),""))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IF(AND($A137&lt;&gt;"",$A137&lt;&gt;"TOTAL"),IF(AND([4]PREMIOS_MASTER!$CG135&lt;&gt;"",[4]PREMIOS_MASTER!$CG135&lt;&gt;0),[4]PREMIOS_MASTER!$CG135,""),IF($A137="TOTAL",SUM(INDIRECT("AX4:AX"&amp;ROW()-1)),""))</f>
        <v/>
      </c>
      <c r="AY137" s="7" t="str">
        <f ca="1">IF(AND($A137&lt;&gt;"",$A137&lt;&gt;"TOTAL"),IF(AND([4]PREMIOS_MASTER!$CI135&lt;&gt;"",[4]PREMIOS_MASTER!$CI135&lt;&gt;0),[4]PREMIOS_MASTER!$CI135,""),IF($A137="TOTAL",SUM(INDIRECT("AY4:AY"&amp;ROW()-1)),""))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IF(AND($A137&lt;&gt;"",$A137&lt;&gt;"TOTAL"),IF(AND([4]PREMIOS_MASTER!$CL135&lt;&gt;"",[4]PREMIOS_MASTER!$CL135&lt;&gt;0),[4]PREMIOS_MASTER!$CL135,""),IF($A137="TOTAL",SUM(INDIRECT("BA4:BA"&amp;ROW()-1)),""))</f>
        <v/>
      </c>
      <c r="BB137" s="7" t="str">
        <f ca="1">IF(AND($A137&lt;&gt;"",$A137&lt;&gt;"TOTAL"),IF(AND([4]PREMIOS_MASTER!$CN135&lt;&gt;"",[4]PREMIOS_MASTER!$CN135&lt;&gt;0),[4]PREMIOS_MASTER!$CN135,""),IF($A137="TOTAL",SUM(INDIRECT("BB4:BB"&amp;ROW()-1)),""))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IF(AND($A137&lt;&gt;"",$A137&lt;&gt;"TOTAL"),IF(AND([4]PREMIOS_MASTER!$CQ135&lt;&gt;"",[4]PREMIOS_MASTER!$CQ135&lt;&gt;0),[4]PREMIOS_MASTER!$CQ135,""),IF($A137="TOTAL",SUM(INDIRECT("BD4:BD"&amp;ROW()-1)),""))</f>
        <v/>
      </c>
      <c r="BE137" s="7" t="str">
        <f ca="1">IF(AND($A137&lt;&gt;"",$A137&lt;&gt;"TOTAL"),IF(AND([4]PREMIOS_MASTER!$CS135&lt;&gt;"",[4]PREMIOS_MASTER!$CS135&lt;&gt;0),[4]PREMIOS_MASTER!$CS135,""),IF($A137="TOTAL",SUM(INDIRECT("BE4:BE"&amp;ROW()-1)),""))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IF([4]PREMIOS_MASTER!$D136&lt;&gt;"",[4]PREMIOS_MASTER!$D136,IF(AND([4]PREMIOS_MASTER!$D136="",[4]PREMIOS_MASTER!$D137="",[4]PREMIOS_MASTER!$D135=""),"","TOTAL"))</f>
        <v/>
      </c>
      <c r="B138" s="7" t="str">
        <f ca="1">IF(AND($A138&lt;&gt;"",$A138&lt;&gt;"TOTAL"),IF(AND([4]PREMIOS_MASTER!$E136&lt;&gt;"",[4]PREMIOS_MASTER!$E136&lt;&gt;0),[4]PREMIOS_MASTER!$E136,""),IF($A138="TOTAL",SUM(INDIRECT("B4:B"&amp;ROW()-1)),""))</f>
        <v/>
      </c>
      <c r="C138" s="7" t="str">
        <f ca="1">IF(AND($A138&lt;&gt;"",$A138&lt;&gt;"TOTAL"),IF(AND([4]PREMIOS_MASTER!$G136&lt;&gt;"",[4]PREMIOS_MASTER!$G136&lt;&gt;0),[4]PREMIOS_MASTER!$G136,""),IF($A138="TOTAL",SUM(INDIRECT("C4:C"&amp;ROW()-1)),""))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IF(AND($A138&lt;&gt;"",$A138&lt;&gt;"TOTAL"),IF(AND([4]PREMIOS_MASTER!$J136&lt;&gt;"",[4]PREMIOS_MASTER!$J136&lt;&gt;0),[4]PREMIOS_MASTER!$J136,""),IF($A138="TOTAL",SUM(INDIRECT("E4:E"&amp;ROW()-1)),""))</f>
        <v/>
      </c>
      <c r="F138" s="7" t="str">
        <f ca="1">IF(AND($A138&lt;&gt;"",$A138&lt;&gt;"TOTAL"),IF(AND([4]PREMIOS_MASTER!$L136&lt;&gt;"",[4]PREMIOS_MASTER!$L136&lt;&gt;0),[4]PREMIOS_MASTER!$L136,""),IF($A138="TOTAL",SUM(INDIRECT("F4:F"&amp;ROW()-1)),""))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IF(AND($A138&lt;&gt;"",$A138&lt;&gt;"TOTAL"),IF(AND([4]PREMIOS_MASTER!$O136&lt;&gt;"",[4]PREMIOS_MASTER!$O136&lt;&gt;0),[4]PREMIOS_MASTER!$O136,""),IF($A138="TOTAL",SUM(INDIRECT("H4:H"&amp;ROW()-1)),""))</f>
        <v/>
      </c>
      <c r="I138" s="7" t="str">
        <f ca="1">IF(AND($A138&lt;&gt;"",$A138&lt;&gt;"TOTAL"),IF(AND([4]PREMIOS_MASTER!$Q136&lt;&gt;"",[4]PREMIOS_MASTER!$Q136&lt;&gt;0),[4]PREMIOS_MASTER!$Q136,""),IF($A138="TOTAL",SUM(INDIRECT("I4:I"&amp;ROW()-1)),""))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IF(AND($A138&lt;&gt;"",$A138&lt;&gt;"TOTAL"),IF(AND([4]PREMIOS_MASTER!$T136&lt;&gt;"",[4]PREMIOS_MASTER!$T136&lt;&gt;0),[4]PREMIOS_MASTER!$T136,""),IF($A138="TOTAL",SUM(INDIRECT("K4:K"&amp;ROW()-1)),""))</f>
        <v/>
      </c>
      <c r="L138" s="7" t="str">
        <f ca="1">IF(AND($A138&lt;&gt;"",$A138&lt;&gt;"TOTAL"),IF(AND([4]PREMIOS_MASTER!$V136&lt;&gt;"",[4]PREMIOS_MASTER!$V136&lt;&gt;0),[4]PREMIOS_MASTER!$V136,""),IF($A138="TOTAL",SUM(INDIRECT("L4:L"&amp;ROW()-1)),""))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IF(AND($A138&lt;&gt;"",$A138&lt;&gt;"TOTAL"),IF(AND([4]PREMIOS_MASTER!$Y136&lt;&gt;"",[4]PREMIOS_MASTER!$Y136&lt;&gt;0),[4]PREMIOS_MASTER!$Y136,""),IF($A138="TOTAL",SUM(INDIRECT("N4:N"&amp;ROW()-1)),""))</f>
        <v/>
      </c>
      <c r="O138" s="7" t="str">
        <f ca="1">IF(AND($A138&lt;&gt;"",$A138&lt;&gt;"TOTAL"),IF(AND([4]PREMIOS_MASTER!$AA136&lt;&gt;"",[4]PREMIOS_MASTER!$AA136&lt;&gt;0),[4]PREMIOS_MASTER!$AA136,""),IF($A138="TOTAL",SUM(INDIRECT("O4:O"&amp;ROW()-1)),""))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IF(AND($A138&lt;&gt;"",$A138&lt;&gt;"TOTAL"),IF(AND([4]PREMIOS_MASTER!$AD136&lt;&gt;"",[4]PREMIOS_MASTER!$AD136&lt;&gt;0),[4]PREMIOS_MASTER!$AD136,""),IF($A138="TOTAL",SUM(INDIRECT("Q4:Q"&amp;ROW()-1)),""))</f>
        <v/>
      </c>
      <c r="R138" s="7" t="str">
        <f ca="1">IF(AND($A138&lt;&gt;"",$A138&lt;&gt;"TOTAL"),IF(AND([4]PREMIOS_MASTER!$AF136&lt;&gt;"",[4]PREMIOS_MASTER!$AF136&lt;&gt;0),[4]PREMIOS_MASTER!$AF136,""),IF($A138="TOTAL",SUM(INDIRECT("R4:R"&amp;ROW()-1)),""))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IF(AND($A138&lt;&gt;"",$A138&lt;&gt;"TOTAL"),IF(AND([4]PREMIOS_MASTER!$AI136&lt;&gt;"",[4]PREMIOS_MASTER!$AI136&lt;&gt;0),[4]PREMIOS_MASTER!$AI136,""),IF($A138="TOTAL",SUM(INDIRECT("T4:T"&amp;ROW()-1)),""))</f>
        <v/>
      </c>
      <c r="U138" s="7" t="str">
        <f ca="1">IF(AND($A138&lt;&gt;"",$A138&lt;&gt;"TOTAL"),IF(AND([4]PREMIOS_MASTER!$AK136&lt;&gt;"",[4]PREMIOS_MASTER!$AK136&lt;&gt;0),[4]PREMIOS_MASTER!$AK136,""),IF($A138="TOTAL",SUM(INDIRECT("U4:U"&amp;ROW()-1)),""))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IF(AND($A138&lt;&gt;"",$A138&lt;&gt;"TOTAL"),IF(AND([4]PREMIOS_MASTER!$AN136&lt;&gt;"",[4]PREMIOS_MASTER!$AN136&lt;&gt;0),[4]PREMIOS_MASTER!$AN136,""),IF($A138="TOTAL",SUM(INDIRECT("W4:W"&amp;ROW()-1)),""))</f>
        <v/>
      </c>
      <c r="X138" s="7" t="str">
        <f ca="1">IF(AND($A138&lt;&gt;"",$A138&lt;&gt;"TOTAL"),IF(AND([4]PREMIOS_MASTER!$AP136&lt;&gt;"",[4]PREMIOS_MASTER!$AP136&lt;&gt;0),[4]PREMIOS_MASTER!$AP136,""),IF($A138="TOTAL",SUM(INDIRECT("X4:X"&amp;ROW()-1)),""))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IF(AND($A138&lt;&gt;"",$A138&lt;&gt;"TOTAL"),IF(AND([4]PREMIOS_MASTER!$AS136&lt;&gt;"",[4]PREMIOS_MASTER!$AS136&lt;&gt;0),[4]PREMIOS_MASTER!$AS136,""),IF($A138="TOTAL",SUM(INDIRECT("Z4:Z"&amp;ROW()-1)),""))</f>
        <v/>
      </c>
      <c r="AA138" s="7" t="str">
        <f ca="1">IF(AND($A138&lt;&gt;"",$A138&lt;&gt;"TOTAL"),IF(AND([4]PREMIOS_MASTER!$AU136&lt;&gt;"",[4]PREMIOS_MASTER!$AU136&lt;&gt;0),[4]PREMIOS_MASTER!$AU136,""),IF($A138="TOTAL",SUM(INDIRECT("AA4:AA"&amp;ROW()-1)),""))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IF(AND($A138&lt;&gt;"",$A138&lt;&gt;"TOTAL"),IF(AND([4]PREMIOS_MASTER!$AX136&lt;&gt;"",[4]PREMIOS_MASTER!$AX136&lt;&gt;0),[4]PREMIOS_MASTER!$AX136,""),IF($A138="TOTAL",SUM(INDIRECT("AC4:AC"&amp;ROW()-1)),""))</f>
        <v/>
      </c>
      <c r="AD138" s="7" t="str">
        <f ca="1">IF(AND($A138&lt;&gt;"",$A138&lt;&gt;"TOTAL"),IF(AND([4]PREMIOS_MASTER!$AZ136&lt;&gt;"",[4]PREMIOS_MASTER!$AZ136&lt;&gt;0),[4]PREMIOS_MASTER!$AZ136,""),IF($A138="TOTAL",SUM(INDIRECT("AD4:AD"&amp;ROW()-1)),""))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IF(AND($A138&lt;&gt;"",$A138&lt;&gt;"TOTAL"),IF(AND([4]PREMIOS_MASTER!$BC136&lt;&gt;"",[4]PREMIOS_MASTER!$BC136&lt;&gt;0),[4]PREMIOS_MASTER!$BC136,""),IF($A138="TOTAL",SUM(INDIRECT("AF4:AF"&amp;ROW()-1)),""))</f>
        <v/>
      </c>
      <c r="AG138" s="7" t="str">
        <f ca="1">IF(AND($A138&lt;&gt;"",$A138&lt;&gt;"TOTAL"),IF(AND([4]PREMIOS_MASTER!$BE136&lt;&gt;"",[4]PREMIOS_MASTER!$BE136&lt;&gt;0),[4]PREMIOS_MASTER!$BE136,""),IF($A138="TOTAL",SUM(INDIRECT("AG4:AG"&amp;ROW()-1)),""))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IF(AND($A138&lt;&gt;"",$A138&lt;&gt;"TOTAL"),IF(AND([4]PREMIOS_MASTER!$BH136&lt;&gt;"",[4]PREMIOS_MASTER!$BH136&lt;&gt;0),[4]PREMIOS_MASTER!$BH136,""),IF($A138="TOTAL",SUM(INDIRECT("AI4:AI"&amp;ROW()-1)),""))</f>
        <v/>
      </c>
      <c r="AJ138" s="7" t="str">
        <f ca="1">IF(AND($A138&lt;&gt;"",$A138&lt;&gt;"TOTAL"),IF(AND([4]PREMIOS_MASTER!$BJ136&lt;&gt;"",[4]PREMIOS_MASTER!$BJ136&lt;&gt;0),[4]PREMIOS_MASTER!$BJ136,""),IF($A138="TOTAL",SUM(INDIRECT("AJ4:AJ"&amp;ROW()-1)),""))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IF(AND($A138&lt;&gt;"",$A138&lt;&gt;"TOTAL"),IF(AND([4]PREMIOS_MASTER!$BM136&lt;&gt;"",[4]PREMIOS_MASTER!$BM136&lt;&gt;0),[4]PREMIOS_MASTER!$BM136,""),IF($A138="TOTAL",SUM(INDIRECT("AL4:AL"&amp;ROW()-1)),""))</f>
        <v/>
      </c>
      <c r="AM138" s="7" t="str">
        <f ca="1">IF(AND($A138&lt;&gt;"",$A138&lt;&gt;"TOTAL"),IF(AND([4]PREMIOS_MASTER!$BO136&lt;&gt;"",[4]PREMIOS_MASTER!$BO136&lt;&gt;0),[4]PREMIOS_MASTER!$BO136,""),IF($A138="TOTAL",SUM(INDIRECT("AM4:AM"&amp;ROW()-1)),""))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IF(AND($A138&lt;&gt;"",$A138&lt;&gt;"TOTAL"),IF(AND([4]PREMIOS_MASTER!$BR136&lt;&gt;"",[4]PREMIOS_MASTER!$BR136&lt;&gt;0),[4]PREMIOS_MASTER!$BR136,""),IF($A138="TOTAL",SUM(INDIRECT("AO4:AO"&amp;ROW()-1)),""))</f>
        <v/>
      </c>
      <c r="AP138" s="7" t="str">
        <f ca="1">IF(AND($A138&lt;&gt;"",$A138&lt;&gt;"TOTAL"),IF(AND([4]PREMIOS_MASTER!$BT136&lt;&gt;"",[4]PREMIOS_MASTER!$BT136&lt;&gt;0),[4]PREMIOS_MASTER!$BT136,""),IF($A138="TOTAL",SUM(INDIRECT("AP4:AP"&amp;ROW()-1)),""))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IF(AND($A138&lt;&gt;"",$A138&lt;&gt;"TOTAL"),IF(AND([4]PREMIOS_MASTER!$BW136&lt;&gt;"",[4]PREMIOS_MASTER!$BW136&lt;&gt;0),[4]PREMIOS_MASTER!$BW136,""),IF($A138="TOTAL",SUM(INDIRECT("AR4:AR"&amp;ROW()-1)),""))</f>
        <v/>
      </c>
      <c r="AS138" s="7" t="str">
        <f ca="1">IF(AND($A138&lt;&gt;"",$A138&lt;&gt;"TOTAL"),IF(AND([4]PREMIOS_MASTER!$BY136&lt;&gt;"",[4]PREMIOS_MASTER!$BY136&lt;&gt;0),[4]PREMIOS_MASTER!$BY136,""),IF($A138="TOTAL",SUM(INDIRECT("AS4:AS"&amp;ROW()-1)),""))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IF(AND($A138&lt;&gt;"",$A138&lt;&gt;"TOTAL"),IF(AND([4]PREMIOS_MASTER!$CB136&lt;&gt;"",[4]PREMIOS_MASTER!$CB136&lt;&gt;0),[4]PREMIOS_MASTER!$CB136,""),IF($A138="TOTAL",SUM(INDIRECT("AU4:AU"&amp;ROW()-1)),""))</f>
        <v/>
      </c>
      <c r="AV138" s="7" t="str">
        <f ca="1">IF(AND($A138&lt;&gt;"",$A138&lt;&gt;"TOTAL"),IF(AND([4]PREMIOS_MASTER!$CD136&lt;&gt;"",[4]PREMIOS_MASTER!$CD136&lt;&gt;0),[4]PREMIOS_MASTER!$CD136,""),IF($A138="TOTAL",SUM(INDIRECT("AV4:AV"&amp;ROW()-1)),""))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IF(AND($A138&lt;&gt;"",$A138&lt;&gt;"TOTAL"),IF(AND([4]PREMIOS_MASTER!$CG136&lt;&gt;"",[4]PREMIOS_MASTER!$CG136&lt;&gt;0),[4]PREMIOS_MASTER!$CG136,""),IF($A138="TOTAL",SUM(INDIRECT("AX4:AX"&amp;ROW()-1)),""))</f>
        <v/>
      </c>
      <c r="AY138" s="7" t="str">
        <f ca="1">IF(AND($A138&lt;&gt;"",$A138&lt;&gt;"TOTAL"),IF(AND([4]PREMIOS_MASTER!$CI136&lt;&gt;"",[4]PREMIOS_MASTER!$CI136&lt;&gt;0),[4]PREMIOS_MASTER!$CI136,""),IF($A138="TOTAL",SUM(INDIRECT("AY4:AY"&amp;ROW()-1)),""))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IF(AND($A138&lt;&gt;"",$A138&lt;&gt;"TOTAL"),IF(AND([4]PREMIOS_MASTER!$CL136&lt;&gt;"",[4]PREMIOS_MASTER!$CL136&lt;&gt;0),[4]PREMIOS_MASTER!$CL136,""),IF($A138="TOTAL",SUM(INDIRECT("BA4:BA"&amp;ROW()-1)),""))</f>
        <v/>
      </c>
      <c r="BB138" s="7" t="str">
        <f ca="1">IF(AND($A138&lt;&gt;"",$A138&lt;&gt;"TOTAL"),IF(AND([4]PREMIOS_MASTER!$CN136&lt;&gt;"",[4]PREMIOS_MASTER!$CN136&lt;&gt;0),[4]PREMIOS_MASTER!$CN136,""),IF($A138="TOTAL",SUM(INDIRECT("BB4:BB"&amp;ROW()-1)),""))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IF(AND($A138&lt;&gt;"",$A138&lt;&gt;"TOTAL"),IF(AND([4]PREMIOS_MASTER!$CQ136&lt;&gt;"",[4]PREMIOS_MASTER!$CQ136&lt;&gt;0),[4]PREMIOS_MASTER!$CQ136,""),IF($A138="TOTAL",SUM(INDIRECT("BD4:BD"&amp;ROW()-1)),""))</f>
        <v/>
      </c>
      <c r="BE138" s="7" t="str">
        <f ca="1">IF(AND($A138&lt;&gt;"",$A138&lt;&gt;"TOTAL"),IF(AND([4]PREMIOS_MASTER!$CS136&lt;&gt;"",[4]PREMIOS_MASTER!$CS136&lt;&gt;0),[4]PREMIOS_MASTER!$CS136,""),IF($A138="TOTAL",SUM(INDIRECT("BE4:BE"&amp;ROW()-1)),""))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IF([4]PREMIOS_MASTER!$D137&lt;&gt;"",[4]PREMIOS_MASTER!$D137,IF(AND([4]PREMIOS_MASTER!$D137="",[4]PREMIOS_MASTER!$D138="",[4]PREMIOS_MASTER!$D136=""),"","TOTAL"))</f>
        <v/>
      </c>
      <c r="B139" s="7" t="str">
        <f ca="1">IF(AND($A139&lt;&gt;"",$A139&lt;&gt;"TOTAL"),IF(AND([4]PREMIOS_MASTER!$E137&lt;&gt;"",[4]PREMIOS_MASTER!$E137&lt;&gt;0),[4]PREMIOS_MASTER!$E137,""),IF($A139="TOTAL",SUM(INDIRECT("B4:B"&amp;ROW()-1)),""))</f>
        <v/>
      </c>
      <c r="C139" s="7" t="str">
        <f ca="1">IF(AND($A139&lt;&gt;"",$A139&lt;&gt;"TOTAL"),IF(AND([4]PREMIOS_MASTER!$G137&lt;&gt;"",[4]PREMIOS_MASTER!$G137&lt;&gt;0),[4]PREMIOS_MASTER!$G137,""),IF($A139="TOTAL",SUM(INDIRECT("C4:C"&amp;ROW()-1)),""))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IF(AND($A139&lt;&gt;"",$A139&lt;&gt;"TOTAL"),IF(AND([4]PREMIOS_MASTER!$J137&lt;&gt;"",[4]PREMIOS_MASTER!$J137&lt;&gt;0),[4]PREMIOS_MASTER!$J137,""),IF($A139="TOTAL",SUM(INDIRECT("E4:E"&amp;ROW()-1)),""))</f>
        <v/>
      </c>
      <c r="F139" s="7" t="str">
        <f ca="1">IF(AND($A139&lt;&gt;"",$A139&lt;&gt;"TOTAL"),IF(AND([4]PREMIOS_MASTER!$L137&lt;&gt;"",[4]PREMIOS_MASTER!$L137&lt;&gt;0),[4]PREMIOS_MASTER!$L137,""),IF($A139="TOTAL",SUM(INDIRECT("F4:F"&amp;ROW()-1)),""))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IF(AND($A139&lt;&gt;"",$A139&lt;&gt;"TOTAL"),IF(AND([4]PREMIOS_MASTER!$O137&lt;&gt;"",[4]PREMIOS_MASTER!$O137&lt;&gt;0),[4]PREMIOS_MASTER!$O137,""),IF($A139="TOTAL",SUM(INDIRECT("H4:H"&amp;ROW()-1)),""))</f>
        <v/>
      </c>
      <c r="I139" s="7" t="str">
        <f ca="1">IF(AND($A139&lt;&gt;"",$A139&lt;&gt;"TOTAL"),IF(AND([4]PREMIOS_MASTER!$Q137&lt;&gt;"",[4]PREMIOS_MASTER!$Q137&lt;&gt;0),[4]PREMIOS_MASTER!$Q137,""),IF($A139="TOTAL",SUM(INDIRECT("I4:I"&amp;ROW()-1)),""))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IF(AND($A139&lt;&gt;"",$A139&lt;&gt;"TOTAL"),IF(AND([4]PREMIOS_MASTER!$T137&lt;&gt;"",[4]PREMIOS_MASTER!$T137&lt;&gt;0),[4]PREMIOS_MASTER!$T137,""),IF($A139="TOTAL",SUM(INDIRECT("K4:K"&amp;ROW()-1)),""))</f>
        <v/>
      </c>
      <c r="L139" s="7" t="str">
        <f ca="1">IF(AND($A139&lt;&gt;"",$A139&lt;&gt;"TOTAL"),IF(AND([4]PREMIOS_MASTER!$V137&lt;&gt;"",[4]PREMIOS_MASTER!$V137&lt;&gt;0),[4]PREMIOS_MASTER!$V137,""),IF($A139="TOTAL",SUM(INDIRECT("L4:L"&amp;ROW()-1)),""))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IF(AND($A139&lt;&gt;"",$A139&lt;&gt;"TOTAL"),IF(AND([4]PREMIOS_MASTER!$Y137&lt;&gt;"",[4]PREMIOS_MASTER!$Y137&lt;&gt;0),[4]PREMIOS_MASTER!$Y137,""),IF($A139="TOTAL",SUM(INDIRECT("N4:N"&amp;ROW()-1)),""))</f>
        <v/>
      </c>
      <c r="O139" s="7" t="str">
        <f ca="1">IF(AND($A139&lt;&gt;"",$A139&lt;&gt;"TOTAL"),IF(AND([4]PREMIOS_MASTER!$AA137&lt;&gt;"",[4]PREMIOS_MASTER!$AA137&lt;&gt;0),[4]PREMIOS_MASTER!$AA137,""),IF($A139="TOTAL",SUM(INDIRECT("O4:O"&amp;ROW()-1)),""))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IF(AND($A139&lt;&gt;"",$A139&lt;&gt;"TOTAL"),IF(AND([4]PREMIOS_MASTER!$AD137&lt;&gt;"",[4]PREMIOS_MASTER!$AD137&lt;&gt;0),[4]PREMIOS_MASTER!$AD137,""),IF($A139="TOTAL",SUM(INDIRECT("Q4:Q"&amp;ROW()-1)),""))</f>
        <v/>
      </c>
      <c r="R139" s="7" t="str">
        <f ca="1">IF(AND($A139&lt;&gt;"",$A139&lt;&gt;"TOTAL"),IF(AND([4]PREMIOS_MASTER!$AF137&lt;&gt;"",[4]PREMIOS_MASTER!$AF137&lt;&gt;0),[4]PREMIOS_MASTER!$AF137,""),IF($A139="TOTAL",SUM(INDIRECT("R4:R"&amp;ROW()-1)),""))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IF(AND($A139&lt;&gt;"",$A139&lt;&gt;"TOTAL"),IF(AND([4]PREMIOS_MASTER!$AI137&lt;&gt;"",[4]PREMIOS_MASTER!$AI137&lt;&gt;0),[4]PREMIOS_MASTER!$AI137,""),IF($A139="TOTAL",SUM(INDIRECT("T4:T"&amp;ROW()-1)),""))</f>
        <v/>
      </c>
      <c r="U139" s="7" t="str">
        <f ca="1">IF(AND($A139&lt;&gt;"",$A139&lt;&gt;"TOTAL"),IF(AND([4]PREMIOS_MASTER!$AK137&lt;&gt;"",[4]PREMIOS_MASTER!$AK137&lt;&gt;0),[4]PREMIOS_MASTER!$AK137,""),IF($A139="TOTAL",SUM(INDIRECT("U4:U"&amp;ROW()-1)),""))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IF(AND($A139&lt;&gt;"",$A139&lt;&gt;"TOTAL"),IF(AND([4]PREMIOS_MASTER!$AN137&lt;&gt;"",[4]PREMIOS_MASTER!$AN137&lt;&gt;0),[4]PREMIOS_MASTER!$AN137,""),IF($A139="TOTAL",SUM(INDIRECT("W4:W"&amp;ROW()-1)),""))</f>
        <v/>
      </c>
      <c r="X139" s="7" t="str">
        <f ca="1">IF(AND($A139&lt;&gt;"",$A139&lt;&gt;"TOTAL"),IF(AND([4]PREMIOS_MASTER!$AP137&lt;&gt;"",[4]PREMIOS_MASTER!$AP137&lt;&gt;0),[4]PREMIOS_MASTER!$AP137,""),IF($A139="TOTAL",SUM(INDIRECT("X4:X"&amp;ROW()-1)),""))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IF(AND($A139&lt;&gt;"",$A139&lt;&gt;"TOTAL"),IF(AND([4]PREMIOS_MASTER!$AS137&lt;&gt;"",[4]PREMIOS_MASTER!$AS137&lt;&gt;0),[4]PREMIOS_MASTER!$AS137,""),IF($A139="TOTAL",SUM(INDIRECT("Z4:Z"&amp;ROW()-1)),""))</f>
        <v/>
      </c>
      <c r="AA139" s="7" t="str">
        <f ca="1">IF(AND($A139&lt;&gt;"",$A139&lt;&gt;"TOTAL"),IF(AND([4]PREMIOS_MASTER!$AU137&lt;&gt;"",[4]PREMIOS_MASTER!$AU137&lt;&gt;0),[4]PREMIOS_MASTER!$AU137,""),IF($A139="TOTAL",SUM(INDIRECT("AA4:AA"&amp;ROW()-1)),""))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IF(AND($A139&lt;&gt;"",$A139&lt;&gt;"TOTAL"),IF(AND([4]PREMIOS_MASTER!$AX137&lt;&gt;"",[4]PREMIOS_MASTER!$AX137&lt;&gt;0),[4]PREMIOS_MASTER!$AX137,""),IF($A139="TOTAL",SUM(INDIRECT("AC4:AC"&amp;ROW()-1)),""))</f>
        <v/>
      </c>
      <c r="AD139" s="7" t="str">
        <f ca="1">IF(AND($A139&lt;&gt;"",$A139&lt;&gt;"TOTAL"),IF(AND([4]PREMIOS_MASTER!$AZ137&lt;&gt;"",[4]PREMIOS_MASTER!$AZ137&lt;&gt;0),[4]PREMIOS_MASTER!$AZ137,""),IF($A139="TOTAL",SUM(INDIRECT("AD4:AD"&amp;ROW()-1)),""))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IF(AND($A139&lt;&gt;"",$A139&lt;&gt;"TOTAL"),IF(AND([4]PREMIOS_MASTER!$BC137&lt;&gt;"",[4]PREMIOS_MASTER!$BC137&lt;&gt;0),[4]PREMIOS_MASTER!$BC137,""),IF($A139="TOTAL",SUM(INDIRECT("AF4:AF"&amp;ROW()-1)),""))</f>
        <v/>
      </c>
      <c r="AG139" s="7" t="str">
        <f ca="1">IF(AND($A139&lt;&gt;"",$A139&lt;&gt;"TOTAL"),IF(AND([4]PREMIOS_MASTER!$BE137&lt;&gt;"",[4]PREMIOS_MASTER!$BE137&lt;&gt;0),[4]PREMIOS_MASTER!$BE137,""),IF($A139="TOTAL",SUM(INDIRECT("AG4:AG"&amp;ROW()-1)),""))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IF(AND($A139&lt;&gt;"",$A139&lt;&gt;"TOTAL"),IF(AND([4]PREMIOS_MASTER!$BH137&lt;&gt;"",[4]PREMIOS_MASTER!$BH137&lt;&gt;0),[4]PREMIOS_MASTER!$BH137,""),IF($A139="TOTAL",SUM(INDIRECT("AI4:AI"&amp;ROW()-1)),""))</f>
        <v/>
      </c>
      <c r="AJ139" s="7" t="str">
        <f ca="1">IF(AND($A139&lt;&gt;"",$A139&lt;&gt;"TOTAL"),IF(AND([4]PREMIOS_MASTER!$BJ137&lt;&gt;"",[4]PREMIOS_MASTER!$BJ137&lt;&gt;0),[4]PREMIOS_MASTER!$BJ137,""),IF($A139="TOTAL",SUM(INDIRECT("AJ4:AJ"&amp;ROW()-1)),""))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IF(AND($A139&lt;&gt;"",$A139&lt;&gt;"TOTAL"),IF(AND([4]PREMIOS_MASTER!$BM137&lt;&gt;"",[4]PREMIOS_MASTER!$BM137&lt;&gt;0),[4]PREMIOS_MASTER!$BM137,""),IF($A139="TOTAL",SUM(INDIRECT("AL4:AL"&amp;ROW()-1)),""))</f>
        <v/>
      </c>
      <c r="AM139" s="7" t="str">
        <f ca="1">IF(AND($A139&lt;&gt;"",$A139&lt;&gt;"TOTAL"),IF(AND([4]PREMIOS_MASTER!$BO137&lt;&gt;"",[4]PREMIOS_MASTER!$BO137&lt;&gt;0),[4]PREMIOS_MASTER!$BO137,""),IF($A139="TOTAL",SUM(INDIRECT("AM4:AM"&amp;ROW()-1)),""))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IF(AND($A139&lt;&gt;"",$A139&lt;&gt;"TOTAL"),IF(AND([4]PREMIOS_MASTER!$BR137&lt;&gt;"",[4]PREMIOS_MASTER!$BR137&lt;&gt;0),[4]PREMIOS_MASTER!$BR137,""),IF($A139="TOTAL",SUM(INDIRECT("AO4:AO"&amp;ROW()-1)),""))</f>
        <v/>
      </c>
      <c r="AP139" s="7" t="str">
        <f ca="1">IF(AND($A139&lt;&gt;"",$A139&lt;&gt;"TOTAL"),IF(AND([4]PREMIOS_MASTER!$BT137&lt;&gt;"",[4]PREMIOS_MASTER!$BT137&lt;&gt;0),[4]PREMIOS_MASTER!$BT137,""),IF($A139="TOTAL",SUM(INDIRECT("AP4:AP"&amp;ROW()-1)),""))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IF(AND($A139&lt;&gt;"",$A139&lt;&gt;"TOTAL"),IF(AND([4]PREMIOS_MASTER!$BW137&lt;&gt;"",[4]PREMIOS_MASTER!$BW137&lt;&gt;0),[4]PREMIOS_MASTER!$BW137,""),IF($A139="TOTAL",SUM(INDIRECT("AR4:AR"&amp;ROW()-1)),""))</f>
        <v/>
      </c>
      <c r="AS139" s="7" t="str">
        <f ca="1">IF(AND($A139&lt;&gt;"",$A139&lt;&gt;"TOTAL"),IF(AND([4]PREMIOS_MASTER!$BY137&lt;&gt;"",[4]PREMIOS_MASTER!$BY137&lt;&gt;0),[4]PREMIOS_MASTER!$BY137,""),IF($A139="TOTAL",SUM(INDIRECT("AS4:AS"&amp;ROW()-1)),""))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IF(AND($A139&lt;&gt;"",$A139&lt;&gt;"TOTAL"),IF(AND([4]PREMIOS_MASTER!$CB137&lt;&gt;"",[4]PREMIOS_MASTER!$CB137&lt;&gt;0),[4]PREMIOS_MASTER!$CB137,""),IF($A139="TOTAL",SUM(INDIRECT("AU4:AU"&amp;ROW()-1)),""))</f>
        <v/>
      </c>
      <c r="AV139" s="7" t="str">
        <f ca="1">IF(AND($A139&lt;&gt;"",$A139&lt;&gt;"TOTAL"),IF(AND([4]PREMIOS_MASTER!$CD137&lt;&gt;"",[4]PREMIOS_MASTER!$CD137&lt;&gt;0),[4]PREMIOS_MASTER!$CD137,""),IF($A139="TOTAL",SUM(INDIRECT("AV4:AV"&amp;ROW()-1)),""))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IF(AND($A139&lt;&gt;"",$A139&lt;&gt;"TOTAL"),IF(AND([4]PREMIOS_MASTER!$CG137&lt;&gt;"",[4]PREMIOS_MASTER!$CG137&lt;&gt;0),[4]PREMIOS_MASTER!$CG137,""),IF($A139="TOTAL",SUM(INDIRECT("AX4:AX"&amp;ROW()-1)),""))</f>
        <v/>
      </c>
      <c r="AY139" s="7" t="str">
        <f ca="1">IF(AND($A139&lt;&gt;"",$A139&lt;&gt;"TOTAL"),IF(AND([4]PREMIOS_MASTER!$CI137&lt;&gt;"",[4]PREMIOS_MASTER!$CI137&lt;&gt;0),[4]PREMIOS_MASTER!$CI137,""),IF($A139="TOTAL",SUM(INDIRECT("AY4:AY"&amp;ROW()-1)),""))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IF(AND($A139&lt;&gt;"",$A139&lt;&gt;"TOTAL"),IF(AND([4]PREMIOS_MASTER!$CL137&lt;&gt;"",[4]PREMIOS_MASTER!$CL137&lt;&gt;0),[4]PREMIOS_MASTER!$CL137,""),IF($A139="TOTAL",SUM(INDIRECT("BA4:BA"&amp;ROW()-1)),""))</f>
        <v/>
      </c>
      <c r="BB139" s="7" t="str">
        <f ca="1">IF(AND($A139&lt;&gt;"",$A139&lt;&gt;"TOTAL"),IF(AND([4]PREMIOS_MASTER!$CN137&lt;&gt;"",[4]PREMIOS_MASTER!$CN137&lt;&gt;0),[4]PREMIOS_MASTER!$CN137,""),IF($A139="TOTAL",SUM(INDIRECT("BB4:BB"&amp;ROW()-1)),""))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IF(AND($A139&lt;&gt;"",$A139&lt;&gt;"TOTAL"),IF(AND([4]PREMIOS_MASTER!$CQ137&lt;&gt;"",[4]PREMIOS_MASTER!$CQ137&lt;&gt;0),[4]PREMIOS_MASTER!$CQ137,""),IF($A139="TOTAL",SUM(INDIRECT("BD4:BD"&amp;ROW()-1)),""))</f>
        <v/>
      </c>
      <c r="BE139" s="7" t="str">
        <f ca="1">IF(AND($A139&lt;&gt;"",$A139&lt;&gt;"TOTAL"),IF(AND([4]PREMIOS_MASTER!$CS137&lt;&gt;"",[4]PREMIOS_MASTER!$CS137&lt;&gt;0),[4]PREMIOS_MASTER!$CS137,""),IF($A139="TOTAL",SUM(INDIRECT("BE4:BE"&amp;ROW()-1)),""))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IF([4]PREMIOS_MASTER!$D138&lt;&gt;"",[4]PREMIOS_MASTER!$D138,IF(AND([4]PREMIOS_MASTER!$D138="",[4]PREMIOS_MASTER!$D139="",[4]PREMIOS_MASTER!$D137=""),"","TOTAL"))</f>
        <v/>
      </c>
      <c r="B140" s="7" t="str">
        <f ca="1">IF(AND($A140&lt;&gt;"",$A140&lt;&gt;"TOTAL"),IF(AND([4]PREMIOS_MASTER!$E138&lt;&gt;"",[4]PREMIOS_MASTER!$E138&lt;&gt;0),[4]PREMIOS_MASTER!$E138,""),IF($A140="TOTAL",SUM(INDIRECT("B4:B"&amp;ROW()-1)),""))</f>
        <v/>
      </c>
      <c r="C140" s="7" t="str">
        <f ca="1">IF(AND($A140&lt;&gt;"",$A140&lt;&gt;"TOTAL"),IF(AND([4]PREMIOS_MASTER!$G138&lt;&gt;"",[4]PREMIOS_MASTER!$G138&lt;&gt;0),[4]PREMIOS_MASTER!$G138,""),IF($A140="TOTAL",SUM(INDIRECT("C4:C"&amp;ROW()-1)),""))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IF(AND($A140&lt;&gt;"",$A140&lt;&gt;"TOTAL"),IF(AND([4]PREMIOS_MASTER!$J138&lt;&gt;"",[4]PREMIOS_MASTER!$J138&lt;&gt;0),[4]PREMIOS_MASTER!$J138,""),IF($A140="TOTAL",SUM(INDIRECT("E4:E"&amp;ROW()-1)),""))</f>
        <v/>
      </c>
      <c r="F140" s="7" t="str">
        <f ca="1">IF(AND($A140&lt;&gt;"",$A140&lt;&gt;"TOTAL"),IF(AND([4]PREMIOS_MASTER!$L138&lt;&gt;"",[4]PREMIOS_MASTER!$L138&lt;&gt;0),[4]PREMIOS_MASTER!$L138,""),IF($A140="TOTAL",SUM(INDIRECT("F4:F"&amp;ROW()-1)),""))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IF(AND($A140&lt;&gt;"",$A140&lt;&gt;"TOTAL"),IF(AND([4]PREMIOS_MASTER!$O138&lt;&gt;"",[4]PREMIOS_MASTER!$O138&lt;&gt;0),[4]PREMIOS_MASTER!$O138,""),IF($A140="TOTAL",SUM(INDIRECT("H4:H"&amp;ROW()-1)),""))</f>
        <v/>
      </c>
      <c r="I140" s="7" t="str">
        <f ca="1">IF(AND($A140&lt;&gt;"",$A140&lt;&gt;"TOTAL"),IF(AND([4]PREMIOS_MASTER!$Q138&lt;&gt;"",[4]PREMIOS_MASTER!$Q138&lt;&gt;0),[4]PREMIOS_MASTER!$Q138,""),IF($A140="TOTAL",SUM(INDIRECT("I4:I"&amp;ROW()-1)),""))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IF(AND($A140&lt;&gt;"",$A140&lt;&gt;"TOTAL"),IF(AND([4]PREMIOS_MASTER!$T138&lt;&gt;"",[4]PREMIOS_MASTER!$T138&lt;&gt;0),[4]PREMIOS_MASTER!$T138,""),IF($A140="TOTAL",SUM(INDIRECT("K4:K"&amp;ROW()-1)),""))</f>
        <v/>
      </c>
      <c r="L140" s="7" t="str">
        <f ca="1">IF(AND($A140&lt;&gt;"",$A140&lt;&gt;"TOTAL"),IF(AND([4]PREMIOS_MASTER!$V138&lt;&gt;"",[4]PREMIOS_MASTER!$V138&lt;&gt;0),[4]PREMIOS_MASTER!$V138,""),IF($A140="TOTAL",SUM(INDIRECT("L4:L"&amp;ROW()-1)),""))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IF(AND($A140&lt;&gt;"",$A140&lt;&gt;"TOTAL"),IF(AND([4]PREMIOS_MASTER!$Y138&lt;&gt;"",[4]PREMIOS_MASTER!$Y138&lt;&gt;0),[4]PREMIOS_MASTER!$Y138,""),IF($A140="TOTAL",SUM(INDIRECT("N4:N"&amp;ROW()-1)),""))</f>
        <v/>
      </c>
      <c r="O140" s="7" t="str">
        <f ca="1">IF(AND($A140&lt;&gt;"",$A140&lt;&gt;"TOTAL"),IF(AND([4]PREMIOS_MASTER!$AA138&lt;&gt;"",[4]PREMIOS_MASTER!$AA138&lt;&gt;0),[4]PREMIOS_MASTER!$AA138,""),IF($A140="TOTAL",SUM(INDIRECT("O4:O"&amp;ROW()-1)),""))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IF(AND($A140&lt;&gt;"",$A140&lt;&gt;"TOTAL"),IF(AND([4]PREMIOS_MASTER!$AD138&lt;&gt;"",[4]PREMIOS_MASTER!$AD138&lt;&gt;0),[4]PREMIOS_MASTER!$AD138,""),IF($A140="TOTAL",SUM(INDIRECT("Q4:Q"&amp;ROW()-1)),""))</f>
        <v/>
      </c>
      <c r="R140" s="7" t="str">
        <f ca="1">IF(AND($A140&lt;&gt;"",$A140&lt;&gt;"TOTAL"),IF(AND([4]PREMIOS_MASTER!$AF138&lt;&gt;"",[4]PREMIOS_MASTER!$AF138&lt;&gt;0),[4]PREMIOS_MASTER!$AF138,""),IF($A140="TOTAL",SUM(INDIRECT("R4:R"&amp;ROW()-1)),""))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IF(AND($A140&lt;&gt;"",$A140&lt;&gt;"TOTAL"),IF(AND([4]PREMIOS_MASTER!$AI138&lt;&gt;"",[4]PREMIOS_MASTER!$AI138&lt;&gt;0),[4]PREMIOS_MASTER!$AI138,""),IF($A140="TOTAL",SUM(INDIRECT("T4:T"&amp;ROW()-1)),""))</f>
        <v/>
      </c>
      <c r="U140" s="7" t="str">
        <f ca="1">IF(AND($A140&lt;&gt;"",$A140&lt;&gt;"TOTAL"),IF(AND([4]PREMIOS_MASTER!$AK138&lt;&gt;"",[4]PREMIOS_MASTER!$AK138&lt;&gt;0),[4]PREMIOS_MASTER!$AK138,""),IF($A140="TOTAL",SUM(INDIRECT("U4:U"&amp;ROW()-1)),""))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IF(AND($A140&lt;&gt;"",$A140&lt;&gt;"TOTAL"),IF(AND([4]PREMIOS_MASTER!$AN138&lt;&gt;"",[4]PREMIOS_MASTER!$AN138&lt;&gt;0),[4]PREMIOS_MASTER!$AN138,""),IF($A140="TOTAL",SUM(INDIRECT("W4:W"&amp;ROW()-1)),""))</f>
        <v/>
      </c>
      <c r="X140" s="7" t="str">
        <f ca="1">IF(AND($A140&lt;&gt;"",$A140&lt;&gt;"TOTAL"),IF(AND([4]PREMIOS_MASTER!$AP138&lt;&gt;"",[4]PREMIOS_MASTER!$AP138&lt;&gt;0),[4]PREMIOS_MASTER!$AP138,""),IF($A140="TOTAL",SUM(INDIRECT("X4:X"&amp;ROW()-1)),""))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IF(AND($A140&lt;&gt;"",$A140&lt;&gt;"TOTAL"),IF(AND([4]PREMIOS_MASTER!$AS138&lt;&gt;"",[4]PREMIOS_MASTER!$AS138&lt;&gt;0),[4]PREMIOS_MASTER!$AS138,""),IF($A140="TOTAL",SUM(INDIRECT("Z4:Z"&amp;ROW()-1)),""))</f>
        <v/>
      </c>
      <c r="AA140" s="7" t="str">
        <f ca="1">IF(AND($A140&lt;&gt;"",$A140&lt;&gt;"TOTAL"),IF(AND([4]PREMIOS_MASTER!$AU138&lt;&gt;"",[4]PREMIOS_MASTER!$AU138&lt;&gt;0),[4]PREMIOS_MASTER!$AU138,""),IF($A140="TOTAL",SUM(INDIRECT("AA4:AA"&amp;ROW()-1)),""))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IF(AND($A140&lt;&gt;"",$A140&lt;&gt;"TOTAL"),IF(AND([4]PREMIOS_MASTER!$AX138&lt;&gt;"",[4]PREMIOS_MASTER!$AX138&lt;&gt;0),[4]PREMIOS_MASTER!$AX138,""),IF($A140="TOTAL",SUM(INDIRECT("AC4:AC"&amp;ROW()-1)),""))</f>
        <v/>
      </c>
      <c r="AD140" s="7" t="str">
        <f ca="1">IF(AND($A140&lt;&gt;"",$A140&lt;&gt;"TOTAL"),IF(AND([4]PREMIOS_MASTER!$AZ138&lt;&gt;"",[4]PREMIOS_MASTER!$AZ138&lt;&gt;0),[4]PREMIOS_MASTER!$AZ138,""),IF($A140="TOTAL",SUM(INDIRECT("AD4:AD"&amp;ROW()-1)),""))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IF(AND($A140&lt;&gt;"",$A140&lt;&gt;"TOTAL"),IF(AND([4]PREMIOS_MASTER!$BC138&lt;&gt;"",[4]PREMIOS_MASTER!$BC138&lt;&gt;0),[4]PREMIOS_MASTER!$BC138,""),IF($A140="TOTAL",SUM(INDIRECT("AF4:AF"&amp;ROW()-1)),""))</f>
        <v/>
      </c>
      <c r="AG140" s="7" t="str">
        <f ca="1">IF(AND($A140&lt;&gt;"",$A140&lt;&gt;"TOTAL"),IF(AND([4]PREMIOS_MASTER!$BE138&lt;&gt;"",[4]PREMIOS_MASTER!$BE138&lt;&gt;0),[4]PREMIOS_MASTER!$BE138,""),IF($A140="TOTAL",SUM(INDIRECT("AG4:AG"&amp;ROW()-1)),""))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IF(AND($A140&lt;&gt;"",$A140&lt;&gt;"TOTAL"),IF(AND([4]PREMIOS_MASTER!$BH138&lt;&gt;"",[4]PREMIOS_MASTER!$BH138&lt;&gt;0),[4]PREMIOS_MASTER!$BH138,""),IF($A140="TOTAL",SUM(INDIRECT("AI4:AI"&amp;ROW()-1)),""))</f>
        <v/>
      </c>
      <c r="AJ140" s="7" t="str">
        <f ca="1">IF(AND($A140&lt;&gt;"",$A140&lt;&gt;"TOTAL"),IF(AND([4]PREMIOS_MASTER!$BJ138&lt;&gt;"",[4]PREMIOS_MASTER!$BJ138&lt;&gt;0),[4]PREMIOS_MASTER!$BJ138,""),IF($A140="TOTAL",SUM(INDIRECT("AJ4:AJ"&amp;ROW()-1)),""))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IF(AND($A140&lt;&gt;"",$A140&lt;&gt;"TOTAL"),IF(AND([4]PREMIOS_MASTER!$BM138&lt;&gt;"",[4]PREMIOS_MASTER!$BM138&lt;&gt;0),[4]PREMIOS_MASTER!$BM138,""),IF($A140="TOTAL",SUM(INDIRECT("AL4:AL"&amp;ROW()-1)),""))</f>
        <v/>
      </c>
      <c r="AM140" s="7" t="str">
        <f ca="1">IF(AND($A140&lt;&gt;"",$A140&lt;&gt;"TOTAL"),IF(AND([4]PREMIOS_MASTER!$BO138&lt;&gt;"",[4]PREMIOS_MASTER!$BO138&lt;&gt;0),[4]PREMIOS_MASTER!$BO138,""),IF($A140="TOTAL",SUM(INDIRECT("AM4:AM"&amp;ROW()-1)),""))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IF(AND($A140&lt;&gt;"",$A140&lt;&gt;"TOTAL"),IF(AND([4]PREMIOS_MASTER!$BR138&lt;&gt;"",[4]PREMIOS_MASTER!$BR138&lt;&gt;0),[4]PREMIOS_MASTER!$BR138,""),IF($A140="TOTAL",SUM(INDIRECT("AO4:AO"&amp;ROW()-1)),""))</f>
        <v/>
      </c>
      <c r="AP140" s="7" t="str">
        <f ca="1">IF(AND($A140&lt;&gt;"",$A140&lt;&gt;"TOTAL"),IF(AND([4]PREMIOS_MASTER!$BT138&lt;&gt;"",[4]PREMIOS_MASTER!$BT138&lt;&gt;0),[4]PREMIOS_MASTER!$BT138,""),IF($A140="TOTAL",SUM(INDIRECT("AP4:AP"&amp;ROW()-1)),""))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IF(AND($A140&lt;&gt;"",$A140&lt;&gt;"TOTAL"),IF(AND([4]PREMIOS_MASTER!$BW138&lt;&gt;"",[4]PREMIOS_MASTER!$BW138&lt;&gt;0),[4]PREMIOS_MASTER!$BW138,""),IF($A140="TOTAL",SUM(INDIRECT("AR4:AR"&amp;ROW()-1)),""))</f>
        <v/>
      </c>
      <c r="AS140" s="7" t="str">
        <f ca="1">IF(AND($A140&lt;&gt;"",$A140&lt;&gt;"TOTAL"),IF(AND([4]PREMIOS_MASTER!$BY138&lt;&gt;"",[4]PREMIOS_MASTER!$BY138&lt;&gt;0),[4]PREMIOS_MASTER!$BY138,""),IF($A140="TOTAL",SUM(INDIRECT("AS4:AS"&amp;ROW()-1)),""))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IF(AND($A140&lt;&gt;"",$A140&lt;&gt;"TOTAL"),IF(AND([4]PREMIOS_MASTER!$CB138&lt;&gt;"",[4]PREMIOS_MASTER!$CB138&lt;&gt;0),[4]PREMIOS_MASTER!$CB138,""),IF($A140="TOTAL",SUM(INDIRECT("AU4:AU"&amp;ROW()-1)),""))</f>
        <v/>
      </c>
      <c r="AV140" s="7" t="str">
        <f ca="1">IF(AND($A140&lt;&gt;"",$A140&lt;&gt;"TOTAL"),IF(AND([4]PREMIOS_MASTER!$CD138&lt;&gt;"",[4]PREMIOS_MASTER!$CD138&lt;&gt;0),[4]PREMIOS_MASTER!$CD138,""),IF($A140="TOTAL",SUM(INDIRECT("AV4:AV"&amp;ROW()-1)),""))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IF(AND($A140&lt;&gt;"",$A140&lt;&gt;"TOTAL"),IF(AND([4]PREMIOS_MASTER!$CG138&lt;&gt;"",[4]PREMIOS_MASTER!$CG138&lt;&gt;0),[4]PREMIOS_MASTER!$CG138,""),IF($A140="TOTAL",SUM(INDIRECT("AX4:AX"&amp;ROW()-1)),""))</f>
        <v/>
      </c>
      <c r="AY140" s="7" t="str">
        <f ca="1">IF(AND($A140&lt;&gt;"",$A140&lt;&gt;"TOTAL"),IF(AND([4]PREMIOS_MASTER!$CI138&lt;&gt;"",[4]PREMIOS_MASTER!$CI138&lt;&gt;0),[4]PREMIOS_MASTER!$CI138,""),IF($A140="TOTAL",SUM(INDIRECT("AY4:AY"&amp;ROW()-1)),""))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IF(AND($A140&lt;&gt;"",$A140&lt;&gt;"TOTAL"),IF(AND([4]PREMIOS_MASTER!$CL138&lt;&gt;"",[4]PREMIOS_MASTER!$CL138&lt;&gt;0),[4]PREMIOS_MASTER!$CL138,""),IF($A140="TOTAL",SUM(INDIRECT("BA4:BA"&amp;ROW()-1)),""))</f>
        <v/>
      </c>
      <c r="BB140" s="7" t="str">
        <f ca="1">IF(AND($A140&lt;&gt;"",$A140&lt;&gt;"TOTAL"),IF(AND([4]PREMIOS_MASTER!$CN138&lt;&gt;"",[4]PREMIOS_MASTER!$CN138&lt;&gt;0),[4]PREMIOS_MASTER!$CN138,""),IF($A140="TOTAL",SUM(INDIRECT("BB4:BB"&amp;ROW()-1)),""))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IF(AND($A140&lt;&gt;"",$A140&lt;&gt;"TOTAL"),IF(AND([4]PREMIOS_MASTER!$CQ138&lt;&gt;"",[4]PREMIOS_MASTER!$CQ138&lt;&gt;0),[4]PREMIOS_MASTER!$CQ138,""),IF($A140="TOTAL",SUM(INDIRECT("BD4:BD"&amp;ROW()-1)),""))</f>
        <v/>
      </c>
      <c r="BE140" s="7" t="str">
        <f ca="1">IF(AND($A140&lt;&gt;"",$A140&lt;&gt;"TOTAL"),IF(AND([4]PREMIOS_MASTER!$CS138&lt;&gt;"",[4]PREMIOS_MASTER!$CS138&lt;&gt;0),[4]PREMIOS_MASTER!$CS138,""),IF($A140="TOTAL",SUM(INDIRECT("BE4:BE"&amp;ROW()-1)),""))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IF([4]PREMIOS_MASTER!$D139&lt;&gt;"",[4]PREMIOS_MASTER!$D139,IF(AND([4]PREMIOS_MASTER!$D139="",[4]PREMIOS_MASTER!$D140="",[4]PREMIOS_MASTER!$D138=""),"","TOTAL"))</f>
        <v/>
      </c>
      <c r="B141" s="7" t="str">
        <f ca="1">IF(AND($A141&lt;&gt;"",$A141&lt;&gt;"TOTAL"),IF(AND([4]PREMIOS_MASTER!$E139&lt;&gt;"",[4]PREMIOS_MASTER!$E139&lt;&gt;0),[4]PREMIOS_MASTER!$E139,""),IF($A141="TOTAL",SUM(INDIRECT("B4:B"&amp;ROW()-1)),""))</f>
        <v/>
      </c>
      <c r="C141" s="7" t="str">
        <f ca="1">IF(AND($A141&lt;&gt;"",$A141&lt;&gt;"TOTAL"),IF(AND([4]PREMIOS_MASTER!$G139&lt;&gt;"",[4]PREMIOS_MASTER!$G139&lt;&gt;0),[4]PREMIOS_MASTER!$G139,""),IF($A141="TOTAL",SUM(INDIRECT("C4:C"&amp;ROW()-1)),""))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IF(AND($A141&lt;&gt;"",$A141&lt;&gt;"TOTAL"),IF(AND([4]PREMIOS_MASTER!$J139&lt;&gt;"",[4]PREMIOS_MASTER!$J139&lt;&gt;0),[4]PREMIOS_MASTER!$J139,""),IF($A141="TOTAL",SUM(INDIRECT("E4:E"&amp;ROW()-1)),""))</f>
        <v/>
      </c>
      <c r="F141" s="7" t="str">
        <f ca="1">IF(AND($A141&lt;&gt;"",$A141&lt;&gt;"TOTAL"),IF(AND([4]PREMIOS_MASTER!$L139&lt;&gt;"",[4]PREMIOS_MASTER!$L139&lt;&gt;0),[4]PREMIOS_MASTER!$L139,""),IF($A141="TOTAL",SUM(INDIRECT("F4:F"&amp;ROW()-1)),""))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IF(AND($A141&lt;&gt;"",$A141&lt;&gt;"TOTAL"),IF(AND([4]PREMIOS_MASTER!$O139&lt;&gt;"",[4]PREMIOS_MASTER!$O139&lt;&gt;0),[4]PREMIOS_MASTER!$O139,""),IF($A141="TOTAL",SUM(INDIRECT("H4:H"&amp;ROW()-1)),""))</f>
        <v/>
      </c>
      <c r="I141" s="7" t="str">
        <f ca="1">IF(AND($A141&lt;&gt;"",$A141&lt;&gt;"TOTAL"),IF(AND([4]PREMIOS_MASTER!$Q139&lt;&gt;"",[4]PREMIOS_MASTER!$Q139&lt;&gt;0),[4]PREMIOS_MASTER!$Q139,""),IF($A141="TOTAL",SUM(INDIRECT("I4:I"&amp;ROW()-1)),""))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IF(AND($A141&lt;&gt;"",$A141&lt;&gt;"TOTAL"),IF(AND([4]PREMIOS_MASTER!$T139&lt;&gt;"",[4]PREMIOS_MASTER!$T139&lt;&gt;0),[4]PREMIOS_MASTER!$T139,""),IF($A141="TOTAL",SUM(INDIRECT("K4:K"&amp;ROW()-1)),""))</f>
        <v/>
      </c>
      <c r="L141" s="7" t="str">
        <f ca="1">IF(AND($A141&lt;&gt;"",$A141&lt;&gt;"TOTAL"),IF(AND([4]PREMIOS_MASTER!$V139&lt;&gt;"",[4]PREMIOS_MASTER!$V139&lt;&gt;0),[4]PREMIOS_MASTER!$V139,""),IF($A141="TOTAL",SUM(INDIRECT("L4:L"&amp;ROW()-1)),""))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IF(AND($A141&lt;&gt;"",$A141&lt;&gt;"TOTAL"),IF(AND([4]PREMIOS_MASTER!$Y139&lt;&gt;"",[4]PREMIOS_MASTER!$Y139&lt;&gt;0),[4]PREMIOS_MASTER!$Y139,""),IF($A141="TOTAL",SUM(INDIRECT("N4:N"&amp;ROW()-1)),""))</f>
        <v/>
      </c>
      <c r="O141" s="7" t="str">
        <f ca="1">IF(AND($A141&lt;&gt;"",$A141&lt;&gt;"TOTAL"),IF(AND([4]PREMIOS_MASTER!$AA139&lt;&gt;"",[4]PREMIOS_MASTER!$AA139&lt;&gt;0),[4]PREMIOS_MASTER!$AA139,""),IF($A141="TOTAL",SUM(INDIRECT("O4:O"&amp;ROW()-1)),""))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IF(AND($A141&lt;&gt;"",$A141&lt;&gt;"TOTAL"),IF(AND([4]PREMIOS_MASTER!$AD139&lt;&gt;"",[4]PREMIOS_MASTER!$AD139&lt;&gt;0),[4]PREMIOS_MASTER!$AD139,""),IF($A141="TOTAL",SUM(INDIRECT("Q4:Q"&amp;ROW()-1)),""))</f>
        <v/>
      </c>
      <c r="R141" s="7" t="str">
        <f ca="1">IF(AND($A141&lt;&gt;"",$A141&lt;&gt;"TOTAL"),IF(AND([4]PREMIOS_MASTER!$AF139&lt;&gt;"",[4]PREMIOS_MASTER!$AF139&lt;&gt;0),[4]PREMIOS_MASTER!$AF139,""),IF($A141="TOTAL",SUM(INDIRECT("R4:R"&amp;ROW()-1)),""))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IF(AND($A141&lt;&gt;"",$A141&lt;&gt;"TOTAL"),IF(AND([4]PREMIOS_MASTER!$AI139&lt;&gt;"",[4]PREMIOS_MASTER!$AI139&lt;&gt;0),[4]PREMIOS_MASTER!$AI139,""),IF($A141="TOTAL",SUM(INDIRECT("T4:T"&amp;ROW()-1)),""))</f>
        <v/>
      </c>
      <c r="U141" s="7" t="str">
        <f ca="1">IF(AND($A141&lt;&gt;"",$A141&lt;&gt;"TOTAL"),IF(AND([4]PREMIOS_MASTER!$AK139&lt;&gt;"",[4]PREMIOS_MASTER!$AK139&lt;&gt;0),[4]PREMIOS_MASTER!$AK139,""),IF($A141="TOTAL",SUM(INDIRECT("U4:U"&amp;ROW()-1)),""))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IF(AND($A141&lt;&gt;"",$A141&lt;&gt;"TOTAL"),IF(AND([4]PREMIOS_MASTER!$AN139&lt;&gt;"",[4]PREMIOS_MASTER!$AN139&lt;&gt;0),[4]PREMIOS_MASTER!$AN139,""),IF($A141="TOTAL",SUM(INDIRECT("W4:W"&amp;ROW()-1)),""))</f>
        <v/>
      </c>
      <c r="X141" s="7" t="str">
        <f ca="1">IF(AND($A141&lt;&gt;"",$A141&lt;&gt;"TOTAL"),IF(AND([4]PREMIOS_MASTER!$AP139&lt;&gt;"",[4]PREMIOS_MASTER!$AP139&lt;&gt;0),[4]PREMIOS_MASTER!$AP139,""),IF($A141="TOTAL",SUM(INDIRECT("X4:X"&amp;ROW()-1)),""))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IF(AND($A141&lt;&gt;"",$A141&lt;&gt;"TOTAL"),IF(AND([4]PREMIOS_MASTER!$AS139&lt;&gt;"",[4]PREMIOS_MASTER!$AS139&lt;&gt;0),[4]PREMIOS_MASTER!$AS139,""),IF($A141="TOTAL",SUM(INDIRECT("Z4:Z"&amp;ROW()-1)),""))</f>
        <v/>
      </c>
      <c r="AA141" s="7" t="str">
        <f ca="1">IF(AND($A141&lt;&gt;"",$A141&lt;&gt;"TOTAL"),IF(AND([4]PREMIOS_MASTER!$AU139&lt;&gt;"",[4]PREMIOS_MASTER!$AU139&lt;&gt;0),[4]PREMIOS_MASTER!$AU139,""),IF($A141="TOTAL",SUM(INDIRECT("AA4:AA"&amp;ROW()-1)),""))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IF(AND($A141&lt;&gt;"",$A141&lt;&gt;"TOTAL"),IF(AND([4]PREMIOS_MASTER!$AX139&lt;&gt;"",[4]PREMIOS_MASTER!$AX139&lt;&gt;0),[4]PREMIOS_MASTER!$AX139,""),IF($A141="TOTAL",SUM(INDIRECT("AC4:AC"&amp;ROW()-1)),""))</f>
        <v/>
      </c>
      <c r="AD141" s="7" t="str">
        <f ca="1">IF(AND($A141&lt;&gt;"",$A141&lt;&gt;"TOTAL"),IF(AND([4]PREMIOS_MASTER!$AZ139&lt;&gt;"",[4]PREMIOS_MASTER!$AZ139&lt;&gt;0),[4]PREMIOS_MASTER!$AZ139,""),IF($A141="TOTAL",SUM(INDIRECT("AD4:AD"&amp;ROW()-1)),""))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IF(AND($A141&lt;&gt;"",$A141&lt;&gt;"TOTAL"),IF(AND([4]PREMIOS_MASTER!$BC139&lt;&gt;"",[4]PREMIOS_MASTER!$BC139&lt;&gt;0),[4]PREMIOS_MASTER!$BC139,""),IF($A141="TOTAL",SUM(INDIRECT("AF4:AF"&amp;ROW()-1)),""))</f>
        <v/>
      </c>
      <c r="AG141" s="7" t="str">
        <f ca="1">IF(AND($A141&lt;&gt;"",$A141&lt;&gt;"TOTAL"),IF(AND([4]PREMIOS_MASTER!$BE139&lt;&gt;"",[4]PREMIOS_MASTER!$BE139&lt;&gt;0),[4]PREMIOS_MASTER!$BE139,""),IF($A141="TOTAL",SUM(INDIRECT("AG4:AG"&amp;ROW()-1)),""))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IF(AND($A141&lt;&gt;"",$A141&lt;&gt;"TOTAL"),IF(AND([4]PREMIOS_MASTER!$BH139&lt;&gt;"",[4]PREMIOS_MASTER!$BH139&lt;&gt;0),[4]PREMIOS_MASTER!$BH139,""),IF($A141="TOTAL",SUM(INDIRECT("AI4:AI"&amp;ROW()-1)),""))</f>
        <v/>
      </c>
      <c r="AJ141" s="7" t="str">
        <f ca="1">IF(AND($A141&lt;&gt;"",$A141&lt;&gt;"TOTAL"),IF(AND([4]PREMIOS_MASTER!$BJ139&lt;&gt;"",[4]PREMIOS_MASTER!$BJ139&lt;&gt;0),[4]PREMIOS_MASTER!$BJ139,""),IF($A141="TOTAL",SUM(INDIRECT("AJ4:AJ"&amp;ROW()-1)),""))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IF(AND($A141&lt;&gt;"",$A141&lt;&gt;"TOTAL"),IF(AND([4]PREMIOS_MASTER!$BM139&lt;&gt;"",[4]PREMIOS_MASTER!$BM139&lt;&gt;0),[4]PREMIOS_MASTER!$BM139,""),IF($A141="TOTAL",SUM(INDIRECT("AL4:AL"&amp;ROW()-1)),""))</f>
        <v/>
      </c>
      <c r="AM141" s="7" t="str">
        <f ca="1">IF(AND($A141&lt;&gt;"",$A141&lt;&gt;"TOTAL"),IF(AND([4]PREMIOS_MASTER!$BO139&lt;&gt;"",[4]PREMIOS_MASTER!$BO139&lt;&gt;0),[4]PREMIOS_MASTER!$BO139,""),IF($A141="TOTAL",SUM(INDIRECT("AM4:AM"&amp;ROW()-1)),""))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IF(AND($A141&lt;&gt;"",$A141&lt;&gt;"TOTAL"),IF(AND([4]PREMIOS_MASTER!$BR139&lt;&gt;"",[4]PREMIOS_MASTER!$BR139&lt;&gt;0),[4]PREMIOS_MASTER!$BR139,""),IF($A141="TOTAL",SUM(INDIRECT("AO4:AO"&amp;ROW()-1)),""))</f>
        <v/>
      </c>
      <c r="AP141" s="7" t="str">
        <f ca="1">IF(AND($A141&lt;&gt;"",$A141&lt;&gt;"TOTAL"),IF(AND([4]PREMIOS_MASTER!$BT139&lt;&gt;"",[4]PREMIOS_MASTER!$BT139&lt;&gt;0),[4]PREMIOS_MASTER!$BT139,""),IF($A141="TOTAL",SUM(INDIRECT("AP4:AP"&amp;ROW()-1)),""))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IF(AND($A141&lt;&gt;"",$A141&lt;&gt;"TOTAL"),IF(AND([4]PREMIOS_MASTER!$BW139&lt;&gt;"",[4]PREMIOS_MASTER!$BW139&lt;&gt;0),[4]PREMIOS_MASTER!$BW139,""),IF($A141="TOTAL",SUM(INDIRECT("AR4:AR"&amp;ROW()-1)),""))</f>
        <v/>
      </c>
      <c r="AS141" s="7" t="str">
        <f ca="1">IF(AND($A141&lt;&gt;"",$A141&lt;&gt;"TOTAL"),IF(AND([4]PREMIOS_MASTER!$BY139&lt;&gt;"",[4]PREMIOS_MASTER!$BY139&lt;&gt;0),[4]PREMIOS_MASTER!$BY139,""),IF($A141="TOTAL",SUM(INDIRECT("AS4:AS"&amp;ROW()-1)),""))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IF(AND($A141&lt;&gt;"",$A141&lt;&gt;"TOTAL"),IF(AND([4]PREMIOS_MASTER!$CB139&lt;&gt;"",[4]PREMIOS_MASTER!$CB139&lt;&gt;0),[4]PREMIOS_MASTER!$CB139,""),IF($A141="TOTAL",SUM(INDIRECT("AU4:AU"&amp;ROW()-1)),""))</f>
        <v/>
      </c>
      <c r="AV141" s="7" t="str">
        <f ca="1">IF(AND($A141&lt;&gt;"",$A141&lt;&gt;"TOTAL"),IF(AND([4]PREMIOS_MASTER!$CD139&lt;&gt;"",[4]PREMIOS_MASTER!$CD139&lt;&gt;0),[4]PREMIOS_MASTER!$CD139,""),IF($A141="TOTAL",SUM(INDIRECT("AV4:AV"&amp;ROW()-1)),""))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IF(AND($A141&lt;&gt;"",$A141&lt;&gt;"TOTAL"),IF(AND([4]PREMIOS_MASTER!$CG139&lt;&gt;"",[4]PREMIOS_MASTER!$CG139&lt;&gt;0),[4]PREMIOS_MASTER!$CG139,""),IF($A141="TOTAL",SUM(INDIRECT("AX4:AX"&amp;ROW()-1)),""))</f>
        <v/>
      </c>
      <c r="AY141" s="7" t="str">
        <f ca="1">IF(AND($A141&lt;&gt;"",$A141&lt;&gt;"TOTAL"),IF(AND([4]PREMIOS_MASTER!$CI139&lt;&gt;"",[4]PREMIOS_MASTER!$CI139&lt;&gt;0),[4]PREMIOS_MASTER!$CI139,""),IF($A141="TOTAL",SUM(INDIRECT("AY4:AY"&amp;ROW()-1)),""))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IF(AND($A141&lt;&gt;"",$A141&lt;&gt;"TOTAL"),IF(AND([4]PREMIOS_MASTER!$CL139&lt;&gt;"",[4]PREMIOS_MASTER!$CL139&lt;&gt;0),[4]PREMIOS_MASTER!$CL139,""),IF($A141="TOTAL",SUM(INDIRECT("BA4:BA"&amp;ROW()-1)),""))</f>
        <v/>
      </c>
      <c r="BB141" s="7" t="str">
        <f ca="1">IF(AND($A141&lt;&gt;"",$A141&lt;&gt;"TOTAL"),IF(AND([4]PREMIOS_MASTER!$CN139&lt;&gt;"",[4]PREMIOS_MASTER!$CN139&lt;&gt;0),[4]PREMIOS_MASTER!$CN139,""),IF($A141="TOTAL",SUM(INDIRECT("BB4:BB"&amp;ROW()-1)),""))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IF(AND($A141&lt;&gt;"",$A141&lt;&gt;"TOTAL"),IF(AND([4]PREMIOS_MASTER!$CQ139&lt;&gt;"",[4]PREMIOS_MASTER!$CQ139&lt;&gt;0),[4]PREMIOS_MASTER!$CQ139,""),IF($A141="TOTAL",SUM(INDIRECT("BD4:BD"&amp;ROW()-1)),""))</f>
        <v/>
      </c>
      <c r="BE141" s="7" t="str">
        <f ca="1">IF(AND($A141&lt;&gt;"",$A141&lt;&gt;"TOTAL"),IF(AND([4]PREMIOS_MASTER!$CS139&lt;&gt;"",[4]PREMIOS_MASTER!$CS139&lt;&gt;0),[4]PREMIOS_MASTER!$CS139,""),IF($A141="TOTAL",SUM(INDIRECT("BE4:BE"&amp;ROW()-1)),""))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IF([4]PREMIOS_MASTER!$D140&lt;&gt;"",[4]PREMIOS_MASTER!$D140,IF(AND([4]PREMIOS_MASTER!$D140="",[4]PREMIOS_MASTER!$D141="",[4]PREMIOS_MASTER!$D139=""),"","TOTAL"))</f>
        <v/>
      </c>
      <c r="B142" s="7" t="str">
        <f ca="1">IF(AND($A142&lt;&gt;"",$A142&lt;&gt;"TOTAL"),IF(AND([4]PREMIOS_MASTER!$E140&lt;&gt;"",[4]PREMIOS_MASTER!$E140&lt;&gt;0),[4]PREMIOS_MASTER!$E140,""),IF($A142="TOTAL",SUM(INDIRECT("B4:B"&amp;ROW()-1)),""))</f>
        <v/>
      </c>
      <c r="C142" s="7" t="str">
        <f ca="1">IF(AND($A142&lt;&gt;"",$A142&lt;&gt;"TOTAL"),IF(AND([4]PREMIOS_MASTER!$G140&lt;&gt;"",[4]PREMIOS_MASTER!$G140&lt;&gt;0),[4]PREMIOS_MASTER!$G140,""),IF($A142="TOTAL",SUM(INDIRECT("C4:C"&amp;ROW()-1)),""))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IF(AND($A142&lt;&gt;"",$A142&lt;&gt;"TOTAL"),IF(AND([4]PREMIOS_MASTER!$J140&lt;&gt;"",[4]PREMIOS_MASTER!$J140&lt;&gt;0),[4]PREMIOS_MASTER!$J140,""),IF($A142="TOTAL",SUM(INDIRECT("E4:E"&amp;ROW()-1)),""))</f>
        <v/>
      </c>
      <c r="F142" s="7" t="str">
        <f ca="1">IF(AND($A142&lt;&gt;"",$A142&lt;&gt;"TOTAL"),IF(AND([4]PREMIOS_MASTER!$L140&lt;&gt;"",[4]PREMIOS_MASTER!$L140&lt;&gt;0),[4]PREMIOS_MASTER!$L140,""),IF($A142="TOTAL",SUM(INDIRECT("F4:F"&amp;ROW()-1)),""))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IF(AND($A142&lt;&gt;"",$A142&lt;&gt;"TOTAL"),IF(AND([4]PREMIOS_MASTER!$O140&lt;&gt;"",[4]PREMIOS_MASTER!$O140&lt;&gt;0),[4]PREMIOS_MASTER!$O140,""),IF($A142="TOTAL",SUM(INDIRECT("H4:H"&amp;ROW()-1)),""))</f>
        <v/>
      </c>
      <c r="I142" s="7" t="str">
        <f ca="1">IF(AND($A142&lt;&gt;"",$A142&lt;&gt;"TOTAL"),IF(AND([4]PREMIOS_MASTER!$Q140&lt;&gt;"",[4]PREMIOS_MASTER!$Q140&lt;&gt;0),[4]PREMIOS_MASTER!$Q140,""),IF($A142="TOTAL",SUM(INDIRECT("I4:I"&amp;ROW()-1)),""))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IF(AND($A142&lt;&gt;"",$A142&lt;&gt;"TOTAL"),IF(AND([4]PREMIOS_MASTER!$T140&lt;&gt;"",[4]PREMIOS_MASTER!$T140&lt;&gt;0),[4]PREMIOS_MASTER!$T140,""),IF($A142="TOTAL",SUM(INDIRECT("K4:K"&amp;ROW()-1)),""))</f>
        <v/>
      </c>
      <c r="L142" s="7" t="str">
        <f ca="1">IF(AND($A142&lt;&gt;"",$A142&lt;&gt;"TOTAL"),IF(AND([4]PREMIOS_MASTER!$V140&lt;&gt;"",[4]PREMIOS_MASTER!$V140&lt;&gt;0),[4]PREMIOS_MASTER!$V140,""),IF($A142="TOTAL",SUM(INDIRECT("L4:L"&amp;ROW()-1)),""))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IF(AND($A142&lt;&gt;"",$A142&lt;&gt;"TOTAL"),IF(AND([4]PREMIOS_MASTER!$Y140&lt;&gt;"",[4]PREMIOS_MASTER!$Y140&lt;&gt;0),[4]PREMIOS_MASTER!$Y140,""),IF($A142="TOTAL",SUM(INDIRECT("N4:N"&amp;ROW()-1)),""))</f>
        <v/>
      </c>
      <c r="O142" s="7" t="str">
        <f ca="1">IF(AND($A142&lt;&gt;"",$A142&lt;&gt;"TOTAL"),IF(AND([4]PREMIOS_MASTER!$AA140&lt;&gt;"",[4]PREMIOS_MASTER!$AA140&lt;&gt;0),[4]PREMIOS_MASTER!$AA140,""),IF($A142="TOTAL",SUM(INDIRECT("O4:O"&amp;ROW()-1)),""))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IF(AND($A142&lt;&gt;"",$A142&lt;&gt;"TOTAL"),IF(AND([4]PREMIOS_MASTER!$AD140&lt;&gt;"",[4]PREMIOS_MASTER!$AD140&lt;&gt;0),[4]PREMIOS_MASTER!$AD140,""),IF($A142="TOTAL",SUM(INDIRECT("Q4:Q"&amp;ROW()-1)),""))</f>
        <v/>
      </c>
      <c r="R142" s="7" t="str">
        <f ca="1">IF(AND($A142&lt;&gt;"",$A142&lt;&gt;"TOTAL"),IF(AND([4]PREMIOS_MASTER!$AF140&lt;&gt;"",[4]PREMIOS_MASTER!$AF140&lt;&gt;0),[4]PREMIOS_MASTER!$AF140,""),IF($A142="TOTAL",SUM(INDIRECT("R4:R"&amp;ROW()-1)),""))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IF(AND($A142&lt;&gt;"",$A142&lt;&gt;"TOTAL"),IF(AND([4]PREMIOS_MASTER!$AI140&lt;&gt;"",[4]PREMIOS_MASTER!$AI140&lt;&gt;0),[4]PREMIOS_MASTER!$AI140,""),IF($A142="TOTAL",SUM(INDIRECT("T4:T"&amp;ROW()-1)),""))</f>
        <v/>
      </c>
      <c r="U142" s="7" t="str">
        <f ca="1">IF(AND($A142&lt;&gt;"",$A142&lt;&gt;"TOTAL"),IF(AND([4]PREMIOS_MASTER!$AK140&lt;&gt;"",[4]PREMIOS_MASTER!$AK140&lt;&gt;0),[4]PREMIOS_MASTER!$AK140,""),IF($A142="TOTAL",SUM(INDIRECT("U4:U"&amp;ROW()-1)),""))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IF(AND($A142&lt;&gt;"",$A142&lt;&gt;"TOTAL"),IF(AND([4]PREMIOS_MASTER!$AN140&lt;&gt;"",[4]PREMIOS_MASTER!$AN140&lt;&gt;0),[4]PREMIOS_MASTER!$AN140,""),IF($A142="TOTAL",SUM(INDIRECT("W4:W"&amp;ROW()-1)),""))</f>
        <v/>
      </c>
      <c r="X142" s="7" t="str">
        <f ca="1">IF(AND($A142&lt;&gt;"",$A142&lt;&gt;"TOTAL"),IF(AND([4]PREMIOS_MASTER!$AP140&lt;&gt;"",[4]PREMIOS_MASTER!$AP140&lt;&gt;0),[4]PREMIOS_MASTER!$AP140,""),IF($A142="TOTAL",SUM(INDIRECT("X4:X"&amp;ROW()-1)),""))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IF(AND($A142&lt;&gt;"",$A142&lt;&gt;"TOTAL"),IF(AND([4]PREMIOS_MASTER!$AS140&lt;&gt;"",[4]PREMIOS_MASTER!$AS140&lt;&gt;0),[4]PREMIOS_MASTER!$AS140,""),IF($A142="TOTAL",SUM(INDIRECT("Z4:Z"&amp;ROW()-1)),""))</f>
        <v/>
      </c>
      <c r="AA142" s="7" t="str">
        <f ca="1">IF(AND($A142&lt;&gt;"",$A142&lt;&gt;"TOTAL"),IF(AND([4]PREMIOS_MASTER!$AU140&lt;&gt;"",[4]PREMIOS_MASTER!$AU140&lt;&gt;0),[4]PREMIOS_MASTER!$AU140,""),IF($A142="TOTAL",SUM(INDIRECT("AA4:AA"&amp;ROW()-1)),""))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IF(AND($A142&lt;&gt;"",$A142&lt;&gt;"TOTAL"),IF(AND([4]PREMIOS_MASTER!$AX140&lt;&gt;"",[4]PREMIOS_MASTER!$AX140&lt;&gt;0),[4]PREMIOS_MASTER!$AX140,""),IF($A142="TOTAL",SUM(INDIRECT("AC4:AC"&amp;ROW()-1)),""))</f>
        <v/>
      </c>
      <c r="AD142" s="7" t="str">
        <f ca="1">IF(AND($A142&lt;&gt;"",$A142&lt;&gt;"TOTAL"),IF(AND([4]PREMIOS_MASTER!$AZ140&lt;&gt;"",[4]PREMIOS_MASTER!$AZ140&lt;&gt;0),[4]PREMIOS_MASTER!$AZ140,""),IF($A142="TOTAL",SUM(INDIRECT("AD4:AD"&amp;ROW()-1)),""))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IF(AND($A142&lt;&gt;"",$A142&lt;&gt;"TOTAL"),IF(AND([4]PREMIOS_MASTER!$BC140&lt;&gt;"",[4]PREMIOS_MASTER!$BC140&lt;&gt;0),[4]PREMIOS_MASTER!$BC140,""),IF($A142="TOTAL",SUM(INDIRECT("AF4:AF"&amp;ROW()-1)),""))</f>
        <v/>
      </c>
      <c r="AG142" s="7" t="str">
        <f ca="1">IF(AND($A142&lt;&gt;"",$A142&lt;&gt;"TOTAL"),IF(AND([4]PREMIOS_MASTER!$BE140&lt;&gt;"",[4]PREMIOS_MASTER!$BE140&lt;&gt;0),[4]PREMIOS_MASTER!$BE140,""),IF($A142="TOTAL",SUM(INDIRECT("AG4:AG"&amp;ROW()-1)),""))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IF(AND($A142&lt;&gt;"",$A142&lt;&gt;"TOTAL"),IF(AND([4]PREMIOS_MASTER!$BH140&lt;&gt;"",[4]PREMIOS_MASTER!$BH140&lt;&gt;0),[4]PREMIOS_MASTER!$BH140,""),IF($A142="TOTAL",SUM(INDIRECT("AI4:AI"&amp;ROW()-1)),""))</f>
        <v/>
      </c>
      <c r="AJ142" s="7" t="str">
        <f ca="1">IF(AND($A142&lt;&gt;"",$A142&lt;&gt;"TOTAL"),IF(AND([4]PREMIOS_MASTER!$BJ140&lt;&gt;"",[4]PREMIOS_MASTER!$BJ140&lt;&gt;0),[4]PREMIOS_MASTER!$BJ140,""),IF($A142="TOTAL",SUM(INDIRECT("AJ4:AJ"&amp;ROW()-1)),""))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IF(AND($A142&lt;&gt;"",$A142&lt;&gt;"TOTAL"),IF(AND([4]PREMIOS_MASTER!$BM140&lt;&gt;"",[4]PREMIOS_MASTER!$BM140&lt;&gt;0),[4]PREMIOS_MASTER!$BM140,""),IF($A142="TOTAL",SUM(INDIRECT("AL4:AL"&amp;ROW()-1)),""))</f>
        <v/>
      </c>
      <c r="AM142" s="7" t="str">
        <f ca="1">IF(AND($A142&lt;&gt;"",$A142&lt;&gt;"TOTAL"),IF(AND([4]PREMIOS_MASTER!$BO140&lt;&gt;"",[4]PREMIOS_MASTER!$BO140&lt;&gt;0),[4]PREMIOS_MASTER!$BO140,""),IF($A142="TOTAL",SUM(INDIRECT("AM4:AM"&amp;ROW()-1)),""))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IF(AND($A142&lt;&gt;"",$A142&lt;&gt;"TOTAL"),IF(AND([4]PREMIOS_MASTER!$BR140&lt;&gt;"",[4]PREMIOS_MASTER!$BR140&lt;&gt;0),[4]PREMIOS_MASTER!$BR140,""),IF($A142="TOTAL",SUM(INDIRECT("AO4:AO"&amp;ROW()-1)),""))</f>
        <v/>
      </c>
      <c r="AP142" s="7" t="str">
        <f ca="1">IF(AND($A142&lt;&gt;"",$A142&lt;&gt;"TOTAL"),IF(AND([4]PREMIOS_MASTER!$BT140&lt;&gt;"",[4]PREMIOS_MASTER!$BT140&lt;&gt;0),[4]PREMIOS_MASTER!$BT140,""),IF($A142="TOTAL",SUM(INDIRECT("AP4:AP"&amp;ROW()-1)),""))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IF(AND($A142&lt;&gt;"",$A142&lt;&gt;"TOTAL"),IF(AND([4]PREMIOS_MASTER!$BW140&lt;&gt;"",[4]PREMIOS_MASTER!$BW140&lt;&gt;0),[4]PREMIOS_MASTER!$BW140,""),IF($A142="TOTAL",SUM(INDIRECT("AR4:AR"&amp;ROW()-1)),""))</f>
        <v/>
      </c>
      <c r="AS142" s="7" t="str">
        <f ca="1">IF(AND($A142&lt;&gt;"",$A142&lt;&gt;"TOTAL"),IF(AND([4]PREMIOS_MASTER!$BY140&lt;&gt;"",[4]PREMIOS_MASTER!$BY140&lt;&gt;0),[4]PREMIOS_MASTER!$BY140,""),IF($A142="TOTAL",SUM(INDIRECT("AS4:AS"&amp;ROW()-1)),""))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IF(AND($A142&lt;&gt;"",$A142&lt;&gt;"TOTAL"),IF(AND([4]PREMIOS_MASTER!$CB140&lt;&gt;"",[4]PREMIOS_MASTER!$CB140&lt;&gt;0),[4]PREMIOS_MASTER!$CB140,""),IF($A142="TOTAL",SUM(INDIRECT("AU4:AU"&amp;ROW()-1)),""))</f>
        <v/>
      </c>
      <c r="AV142" s="7" t="str">
        <f ca="1">IF(AND($A142&lt;&gt;"",$A142&lt;&gt;"TOTAL"),IF(AND([4]PREMIOS_MASTER!$CD140&lt;&gt;"",[4]PREMIOS_MASTER!$CD140&lt;&gt;0),[4]PREMIOS_MASTER!$CD140,""),IF($A142="TOTAL",SUM(INDIRECT("AV4:AV"&amp;ROW()-1)),""))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IF(AND($A142&lt;&gt;"",$A142&lt;&gt;"TOTAL"),IF(AND([4]PREMIOS_MASTER!$CG140&lt;&gt;"",[4]PREMIOS_MASTER!$CG140&lt;&gt;0),[4]PREMIOS_MASTER!$CG140,""),IF($A142="TOTAL",SUM(INDIRECT("AX4:AX"&amp;ROW()-1)),""))</f>
        <v/>
      </c>
      <c r="AY142" s="7" t="str">
        <f ca="1">IF(AND($A142&lt;&gt;"",$A142&lt;&gt;"TOTAL"),IF(AND([4]PREMIOS_MASTER!$CI140&lt;&gt;"",[4]PREMIOS_MASTER!$CI140&lt;&gt;0),[4]PREMIOS_MASTER!$CI140,""),IF($A142="TOTAL",SUM(INDIRECT("AY4:AY"&amp;ROW()-1)),""))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IF(AND($A142&lt;&gt;"",$A142&lt;&gt;"TOTAL"),IF(AND([4]PREMIOS_MASTER!$CL140&lt;&gt;"",[4]PREMIOS_MASTER!$CL140&lt;&gt;0),[4]PREMIOS_MASTER!$CL140,""),IF($A142="TOTAL",SUM(INDIRECT("BA4:BA"&amp;ROW()-1)),""))</f>
        <v/>
      </c>
      <c r="BB142" s="7" t="str">
        <f ca="1">IF(AND($A142&lt;&gt;"",$A142&lt;&gt;"TOTAL"),IF(AND([4]PREMIOS_MASTER!$CN140&lt;&gt;"",[4]PREMIOS_MASTER!$CN140&lt;&gt;0),[4]PREMIOS_MASTER!$CN140,""),IF($A142="TOTAL",SUM(INDIRECT("BB4:BB"&amp;ROW()-1)),""))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IF(AND($A142&lt;&gt;"",$A142&lt;&gt;"TOTAL"),IF(AND([4]PREMIOS_MASTER!$CQ140&lt;&gt;"",[4]PREMIOS_MASTER!$CQ140&lt;&gt;0),[4]PREMIOS_MASTER!$CQ140,""),IF($A142="TOTAL",SUM(INDIRECT("BD4:BD"&amp;ROW()-1)),""))</f>
        <v/>
      </c>
      <c r="BE142" s="7" t="str">
        <f ca="1">IF(AND($A142&lt;&gt;"",$A142&lt;&gt;"TOTAL"),IF(AND([4]PREMIOS_MASTER!$CS140&lt;&gt;"",[4]PREMIOS_MASTER!$CS140&lt;&gt;0),[4]PREMIOS_MASTER!$CS140,""),IF($A142="TOTAL",SUM(INDIRECT("BE4:BE"&amp;ROW()-1)),""))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IF([4]PREMIOS_MASTER!$D141&lt;&gt;"",[4]PREMIOS_MASTER!$D141,IF(AND([4]PREMIOS_MASTER!$D141="",[4]PREMIOS_MASTER!$D142="",[4]PREMIOS_MASTER!$D140=""),"","TOTAL"))</f>
        <v/>
      </c>
      <c r="B143" s="7" t="str">
        <f ca="1">IF(AND($A143&lt;&gt;"",$A143&lt;&gt;"TOTAL"),IF(AND([4]PREMIOS_MASTER!$E141&lt;&gt;"",[4]PREMIOS_MASTER!$E141&lt;&gt;0),[4]PREMIOS_MASTER!$E141,""),IF($A143="TOTAL",SUM(INDIRECT("B4:B"&amp;ROW()-1)),""))</f>
        <v/>
      </c>
      <c r="C143" s="7" t="str">
        <f ca="1">IF(AND($A143&lt;&gt;"",$A143&lt;&gt;"TOTAL"),IF(AND([4]PREMIOS_MASTER!$G141&lt;&gt;"",[4]PREMIOS_MASTER!$G141&lt;&gt;0),[4]PREMIOS_MASTER!$G141,""),IF($A143="TOTAL",SUM(INDIRECT("C4:C"&amp;ROW()-1)),""))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IF(AND($A143&lt;&gt;"",$A143&lt;&gt;"TOTAL"),IF(AND([4]PREMIOS_MASTER!$J141&lt;&gt;"",[4]PREMIOS_MASTER!$J141&lt;&gt;0),[4]PREMIOS_MASTER!$J141,""),IF($A143="TOTAL",SUM(INDIRECT("E4:E"&amp;ROW()-1)),""))</f>
        <v/>
      </c>
      <c r="F143" s="7" t="str">
        <f ca="1">IF(AND($A143&lt;&gt;"",$A143&lt;&gt;"TOTAL"),IF(AND([4]PREMIOS_MASTER!$L141&lt;&gt;"",[4]PREMIOS_MASTER!$L141&lt;&gt;0),[4]PREMIOS_MASTER!$L141,""),IF($A143="TOTAL",SUM(INDIRECT("F4:F"&amp;ROW()-1)),""))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IF(AND($A143&lt;&gt;"",$A143&lt;&gt;"TOTAL"),IF(AND([4]PREMIOS_MASTER!$O141&lt;&gt;"",[4]PREMIOS_MASTER!$O141&lt;&gt;0),[4]PREMIOS_MASTER!$O141,""),IF($A143="TOTAL",SUM(INDIRECT("H4:H"&amp;ROW()-1)),""))</f>
        <v/>
      </c>
      <c r="I143" s="7" t="str">
        <f ca="1">IF(AND($A143&lt;&gt;"",$A143&lt;&gt;"TOTAL"),IF(AND([4]PREMIOS_MASTER!$Q141&lt;&gt;"",[4]PREMIOS_MASTER!$Q141&lt;&gt;0),[4]PREMIOS_MASTER!$Q141,""),IF($A143="TOTAL",SUM(INDIRECT("I4:I"&amp;ROW()-1)),""))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IF(AND($A143&lt;&gt;"",$A143&lt;&gt;"TOTAL"),IF(AND([4]PREMIOS_MASTER!$T141&lt;&gt;"",[4]PREMIOS_MASTER!$T141&lt;&gt;0),[4]PREMIOS_MASTER!$T141,""),IF($A143="TOTAL",SUM(INDIRECT("K4:K"&amp;ROW()-1)),""))</f>
        <v/>
      </c>
      <c r="L143" s="7" t="str">
        <f ca="1">IF(AND($A143&lt;&gt;"",$A143&lt;&gt;"TOTAL"),IF(AND([4]PREMIOS_MASTER!$V141&lt;&gt;"",[4]PREMIOS_MASTER!$V141&lt;&gt;0),[4]PREMIOS_MASTER!$V141,""),IF($A143="TOTAL",SUM(INDIRECT("L4:L"&amp;ROW()-1)),""))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IF(AND($A143&lt;&gt;"",$A143&lt;&gt;"TOTAL"),IF(AND([4]PREMIOS_MASTER!$Y141&lt;&gt;"",[4]PREMIOS_MASTER!$Y141&lt;&gt;0),[4]PREMIOS_MASTER!$Y141,""),IF($A143="TOTAL",SUM(INDIRECT("N4:N"&amp;ROW()-1)),""))</f>
        <v/>
      </c>
      <c r="O143" s="7" t="str">
        <f ca="1">IF(AND($A143&lt;&gt;"",$A143&lt;&gt;"TOTAL"),IF(AND([4]PREMIOS_MASTER!$AA141&lt;&gt;"",[4]PREMIOS_MASTER!$AA141&lt;&gt;0),[4]PREMIOS_MASTER!$AA141,""),IF($A143="TOTAL",SUM(INDIRECT("O4:O"&amp;ROW()-1)),""))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IF(AND($A143&lt;&gt;"",$A143&lt;&gt;"TOTAL"),IF(AND([4]PREMIOS_MASTER!$AD141&lt;&gt;"",[4]PREMIOS_MASTER!$AD141&lt;&gt;0),[4]PREMIOS_MASTER!$AD141,""),IF($A143="TOTAL",SUM(INDIRECT("Q4:Q"&amp;ROW()-1)),""))</f>
        <v/>
      </c>
      <c r="R143" s="7" t="str">
        <f ca="1">IF(AND($A143&lt;&gt;"",$A143&lt;&gt;"TOTAL"),IF(AND([4]PREMIOS_MASTER!$AF141&lt;&gt;"",[4]PREMIOS_MASTER!$AF141&lt;&gt;0),[4]PREMIOS_MASTER!$AF141,""),IF($A143="TOTAL",SUM(INDIRECT("R4:R"&amp;ROW()-1)),""))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IF(AND($A143&lt;&gt;"",$A143&lt;&gt;"TOTAL"),IF(AND([4]PREMIOS_MASTER!$AI141&lt;&gt;"",[4]PREMIOS_MASTER!$AI141&lt;&gt;0),[4]PREMIOS_MASTER!$AI141,""),IF($A143="TOTAL",SUM(INDIRECT("T4:T"&amp;ROW()-1)),""))</f>
        <v/>
      </c>
      <c r="U143" s="7" t="str">
        <f ca="1">IF(AND($A143&lt;&gt;"",$A143&lt;&gt;"TOTAL"),IF(AND([4]PREMIOS_MASTER!$AK141&lt;&gt;"",[4]PREMIOS_MASTER!$AK141&lt;&gt;0),[4]PREMIOS_MASTER!$AK141,""),IF($A143="TOTAL",SUM(INDIRECT("U4:U"&amp;ROW()-1)),""))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IF(AND($A143&lt;&gt;"",$A143&lt;&gt;"TOTAL"),IF(AND([4]PREMIOS_MASTER!$AN141&lt;&gt;"",[4]PREMIOS_MASTER!$AN141&lt;&gt;0),[4]PREMIOS_MASTER!$AN141,""),IF($A143="TOTAL",SUM(INDIRECT("W4:W"&amp;ROW()-1)),""))</f>
        <v/>
      </c>
      <c r="X143" s="7" t="str">
        <f ca="1">IF(AND($A143&lt;&gt;"",$A143&lt;&gt;"TOTAL"),IF(AND([4]PREMIOS_MASTER!$AP141&lt;&gt;"",[4]PREMIOS_MASTER!$AP141&lt;&gt;0),[4]PREMIOS_MASTER!$AP141,""),IF($A143="TOTAL",SUM(INDIRECT("X4:X"&amp;ROW()-1)),""))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IF(AND($A143&lt;&gt;"",$A143&lt;&gt;"TOTAL"),IF(AND([4]PREMIOS_MASTER!$AS141&lt;&gt;"",[4]PREMIOS_MASTER!$AS141&lt;&gt;0),[4]PREMIOS_MASTER!$AS141,""),IF($A143="TOTAL",SUM(INDIRECT("Z4:Z"&amp;ROW()-1)),""))</f>
        <v/>
      </c>
      <c r="AA143" s="7" t="str">
        <f ca="1">IF(AND($A143&lt;&gt;"",$A143&lt;&gt;"TOTAL"),IF(AND([4]PREMIOS_MASTER!$AU141&lt;&gt;"",[4]PREMIOS_MASTER!$AU141&lt;&gt;0),[4]PREMIOS_MASTER!$AU141,""),IF($A143="TOTAL",SUM(INDIRECT("AA4:AA"&amp;ROW()-1)),""))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IF(AND($A143&lt;&gt;"",$A143&lt;&gt;"TOTAL"),IF(AND([4]PREMIOS_MASTER!$AX141&lt;&gt;"",[4]PREMIOS_MASTER!$AX141&lt;&gt;0),[4]PREMIOS_MASTER!$AX141,""),IF($A143="TOTAL",SUM(INDIRECT("AC4:AC"&amp;ROW()-1)),""))</f>
        <v/>
      </c>
      <c r="AD143" s="7" t="str">
        <f ca="1">IF(AND($A143&lt;&gt;"",$A143&lt;&gt;"TOTAL"),IF(AND([4]PREMIOS_MASTER!$AZ141&lt;&gt;"",[4]PREMIOS_MASTER!$AZ141&lt;&gt;0),[4]PREMIOS_MASTER!$AZ141,""),IF($A143="TOTAL",SUM(INDIRECT("AD4:AD"&amp;ROW()-1)),""))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IF(AND($A143&lt;&gt;"",$A143&lt;&gt;"TOTAL"),IF(AND([4]PREMIOS_MASTER!$BC141&lt;&gt;"",[4]PREMIOS_MASTER!$BC141&lt;&gt;0),[4]PREMIOS_MASTER!$BC141,""),IF($A143="TOTAL",SUM(INDIRECT("AF4:AF"&amp;ROW()-1)),""))</f>
        <v/>
      </c>
      <c r="AG143" s="7" t="str">
        <f ca="1">IF(AND($A143&lt;&gt;"",$A143&lt;&gt;"TOTAL"),IF(AND([4]PREMIOS_MASTER!$BE141&lt;&gt;"",[4]PREMIOS_MASTER!$BE141&lt;&gt;0),[4]PREMIOS_MASTER!$BE141,""),IF($A143="TOTAL",SUM(INDIRECT("AG4:AG"&amp;ROW()-1)),""))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IF(AND($A143&lt;&gt;"",$A143&lt;&gt;"TOTAL"),IF(AND([4]PREMIOS_MASTER!$BH141&lt;&gt;"",[4]PREMIOS_MASTER!$BH141&lt;&gt;0),[4]PREMIOS_MASTER!$BH141,""),IF($A143="TOTAL",SUM(INDIRECT("AI4:AI"&amp;ROW()-1)),""))</f>
        <v/>
      </c>
      <c r="AJ143" s="7" t="str">
        <f ca="1">IF(AND($A143&lt;&gt;"",$A143&lt;&gt;"TOTAL"),IF(AND([4]PREMIOS_MASTER!$BJ141&lt;&gt;"",[4]PREMIOS_MASTER!$BJ141&lt;&gt;0),[4]PREMIOS_MASTER!$BJ141,""),IF($A143="TOTAL",SUM(INDIRECT("AJ4:AJ"&amp;ROW()-1)),""))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IF(AND($A143&lt;&gt;"",$A143&lt;&gt;"TOTAL"),IF(AND([4]PREMIOS_MASTER!$BM141&lt;&gt;"",[4]PREMIOS_MASTER!$BM141&lt;&gt;0),[4]PREMIOS_MASTER!$BM141,""),IF($A143="TOTAL",SUM(INDIRECT("AL4:AL"&amp;ROW()-1)),""))</f>
        <v/>
      </c>
      <c r="AM143" s="7" t="str">
        <f ca="1">IF(AND($A143&lt;&gt;"",$A143&lt;&gt;"TOTAL"),IF(AND([4]PREMIOS_MASTER!$BO141&lt;&gt;"",[4]PREMIOS_MASTER!$BO141&lt;&gt;0),[4]PREMIOS_MASTER!$BO141,""),IF($A143="TOTAL",SUM(INDIRECT("AM4:AM"&amp;ROW()-1)),""))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IF(AND($A143&lt;&gt;"",$A143&lt;&gt;"TOTAL"),IF(AND([4]PREMIOS_MASTER!$BR141&lt;&gt;"",[4]PREMIOS_MASTER!$BR141&lt;&gt;0),[4]PREMIOS_MASTER!$BR141,""),IF($A143="TOTAL",SUM(INDIRECT("AO4:AO"&amp;ROW()-1)),""))</f>
        <v/>
      </c>
      <c r="AP143" s="7" t="str">
        <f ca="1">IF(AND($A143&lt;&gt;"",$A143&lt;&gt;"TOTAL"),IF(AND([4]PREMIOS_MASTER!$BT141&lt;&gt;"",[4]PREMIOS_MASTER!$BT141&lt;&gt;0),[4]PREMIOS_MASTER!$BT141,""),IF($A143="TOTAL",SUM(INDIRECT("AP4:AP"&amp;ROW()-1)),""))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IF(AND($A143&lt;&gt;"",$A143&lt;&gt;"TOTAL"),IF(AND([4]PREMIOS_MASTER!$BW141&lt;&gt;"",[4]PREMIOS_MASTER!$BW141&lt;&gt;0),[4]PREMIOS_MASTER!$BW141,""),IF($A143="TOTAL",SUM(INDIRECT("AR4:AR"&amp;ROW()-1)),""))</f>
        <v/>
      </c>
      <c r="AS143" s="7" t="str">
        <f ca="1">IF(AND($A143&lt;&gt;"",$A143&lt;&gt;"TOTAL"),IF(AND([4]PREMIOS_MASTER!$BY141&lt;&gt;"",[4]PREMIOS_MASTER!$BY141&lt;&gt;0),[4]PREMIOS_MASTER!$BY141,""),IF($A143="TOTAL",SUM(INDIRECT("AS4:AS"&amp;ROW()-1)),""))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IF(AND($A143&lt;&gt;"",$A143&lt;&gt;"TOTAL"),IF(AND([4]PREMIOS_MASTER!$CB141&lt;&gt;"",[4]PREMIOS_MASTER!$CB141&lt;&gt;0),[4]PREMIOS_MASTER!$CB141,""),IF($A143="TOTAL",SUM(INDIRECT("AU4:AU"&amp;ROW()-1)),""))</f>
        <v/>
      </c>
      <c r="AV143" s="7" t="str">
        <f ca="1">IF(AND($A143&lt;&gt;"",$A143&lt;&gt;"TOTAL"),IF(AND([4]PREMIOS_MASTER!$CD141&lt;&gt;"",[4]PREMIOS_MASTER!$CD141&lt;&gt;0),[4]PREMIOS_MASTER!$CD141,""),IF($A143="TOTAL",SUM(INDIRECT("AV4:AV"&amp;ROW()-1)),""))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IF(AND($A143&lt;&gt;"",$A143&lt;&gt;"TOTAL"),IF(AND([4]PREMIOS_MASTER!$CG141&lt;&gt;"",[4]PREMIOS_MASTER!$CG141&lt;&gt;0),[4]PREMIOS_MASTER!$CG141,""),IF($A143="TOTAL",SUM(INDIRECT("AX4:AX"&amp;ROW()-1)),""))</f>
        <v/>
      </c>
      <c r="AY143" s="7" t="str">
        <f ca="1">IF(AND($A143&lt;&gt;"",$A143&lt;&gt;"TOTAL"),IF(AND([4]PREMIOS_MASTER!$CI141&lt;&gt;"",[4]PREMIOS_MASTER!$CI141&lt;&gt;0),[4]PREMIOS_MASTER!$CI141,""),IF($A143="TOTAL",SUM(INDIRECT("AY4:AY"&amp;ROW()-1)),""))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IF(AND($A143&lt;&gt;"",$A143&lt;&gt;"TOTAL"),IF(AND([4]PREMIOS_MASTER!$CL141&lt;&gt;"",[4]PREMIOS_MASTER!$CL141&lt;&gt;0),[4]PREMIOS_MASTER!$CL141,""),IF($A143="TOTAL",SUM(INDIRECT("BA4:BA"&amp;ROW()-1)),""))</f>
        <v/>
      </c>
      <c r="BB143" s="7" t="str">
        <f ca="1">IF(AND($A143&lt;&gt;"",$A143&lt;&gt;"TOTAL"),IF(AND([4]PREMIOS_MASTER!$CN141&lt;&gt;"",[4]PREMIOS_MASTER!$CN141&lt;&gt;0),[4]PREMIOS_MASTER!$CN141,""),IF($A143="TOTAL",SUM(INDIRECT("BB4:BB"&amp;ROW()-1)),""))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IF(AND($A143&lt;&gt;"",$A143&lt;&gt;"TOTAL"),IF(AND([4]PREMIOS_MASTER!$CQ141&lt;&gt;"",[4]PREMIOS_MASTER!$CQ141&lt;&gt;0),[4]PREMIOS_MASTER!$CQ141,""),IF($A143="TOTAL",SUM(INDIRECT("BD4:BD"&amp;ROW()-1)),""))</f>
        <v/>
      </c>
      <c r="BE143" s="7" t="str">
        <f ca="1">IF(AND($A143&lt;&gt;"",$A143&lt;&gt;"TOTAL"),IF(AND([4]PREMIOS_MASTER!$CS141&lt;&gt;"",[4]PREMIOS_MASTER!$CS141&lt;&gt;0),[4]PREMIOS_MASTER!$CS141,""),IF($A143="TOTAL",SUM(INDIRECT("BE4:BE"&amp;ROW()-1)),""))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IF([4]PREMIOS_MASTER!$D142&lt;&gt;"",[4]PREMIOS_MASTER!$D142,IF(AND([4]PREMIOS_MASTER!$D142="",[4]PREMIOS_MASTER!$D143="",[4]PREMIOS_MASTER!$D141=""),"","TOTAL"))</f>
        <v/>
      </c>
      <c r="B144" s="7" t="str">
        <f ca="1">IF(AND($A144&lt;&gt;"",$A144&lt;&gt;"TOTAL"),IF(AND([4]PREMIOS_MASTER!$E142&lt;&gt;"",[4]PREMIOS_MASTER!$E142&lt;&gt;0),[4]PREMIOS_MASTER!$E142,""),IF($A144="TOTAL",SUM(INDIRECT("B4:B"&amp;ROW()-1)),""))</f>
        <v/>
      </c>
      <c r="C144" s="7" t="str">
        <f ca="1">IF(AND($A144&lt;&gt;"",$A144&lt;&gt;"TOTAL"),IF(AND([4]PREMIOS_MASTER!$G142&lt;&gt;"",[4]PREMIOS_MASTER!$G142&lt;&gt;0),[4]PREMIOS_MASTER!$G142,""),IF($A144="TOTAL",SUM(INDIRECT("C4:C"&amp;ROW()-1)),""))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IF(AND($A144&lt;&gt;"",$A144&lt;&gt;"TOTAL"),IF(AND([4]PREMIOS_MASTER!$J142&lt;&gt;"",[4]PREMIOS_MASTER!$J142&lt;&gt;0),[4]PREMIOS_MASTER!$J142,""),IF($A144="TOTAL",SUM(INDIRECT("E4:E"&amp;ROW()-1)),""))</f>
        <v/>
      </c>
      <c r="F144" s="7" t="str">
        <f ca="1">IF(AND($A144&lt;&gt;"",$A144&lt;&gt;"TOTAL"),IF(AND([4]PREMIOS_MASTER!$L142&lt;&gt;"",[4]PREMIOS_MASTER!$L142&lt;&gt;0),[4]PREMIOS_MASTER!$L142,""),IF($A144="TOTAL",SUM(INDIRECT("F4:F"&amp;ROW()-1)),""))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IF(AND($A144&lt;&gt;"",$A144&lt;&gt;"TOTAL"),IF(AND([4]PREMIOS_MASTER!$O142&lt;&gt;"",[4]PREMIOS_MASTER!$O142&lt;&gt;0),[4]PREMIOS_MASTER!$O142,""),IF($A144="TOTAL",SUM(INDIRECT("H4:H"&amp;ROW()-1)),""))</f>
        <v/>
      </c>
      <c r="I144" s="7" t="str">
        <f ca="1">IF(AND($A144&lt;&gt;"",$A144&lt;&gt;"TOTAL"),IF(AND([4]PREMIOS_MASTER!$Q142&lt;&gt;"",[4]PREMIOS_MASTER!$Q142&lt;&gt;0),[4]PREMIOS_MASTER!$Q142,""),IF($A144="TOTAL",SUM(INDIRECT("I4:I"&amp;ROW()-1)),""))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IF(AND($A144&lt;&gt;"",$A144&lt;&gt;"TOTAL"),IF(AND([4]PREMIOS_MASTER!$T142&lt;&gt;"",[4]PREMIOS_MASTER!$T142&lt;&gt;0),[4]PREMIOS_MASTER!$T142,""),IF($A144="TOTAL",SUM(INDIRECT("K4:K"&amp;ROW()-1)),""))</f>
        <v/>
      </c>
      <c r="L144" s="7" t="str">
        <f ca="1">IF(AND($A144&lt;&gt;"",$A144&lt;&gt;"TOTAL"),IF(AND([4]PREMIOS_MASTER!$V142&lt;&gt;"",[4]PREMIOS_MASTER!$V142&lt;&gt;0),[4]PREMIOS_MASTER!$V142,""),IF($A144="TOTAL",SUM(INDIRECT("L4:L"&amp;ROW()-1)),""))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IF(AND($A144&lt;&gt;"",$A144&lt;&gt;"TOTAL"),IF(AND([4]PREMIOS_MASTER!$Y142&lt;&gt;"",[4]PREMIOS_MASTER!$Y142&lt;&gt;0),[4]PREMIOS_MASTER!$Y142,""),IF($A144="TOTAL",SUM(INDIRECT("N4:N"&amp;ROW()-1)),""))</f>
        <v/>
      </c>
      <c r="O144" s="7" t="str">
        <f ca="1">IF(AND($A144&lt;&gt;"",$A144&lt;&gt;"TOTAL"),IF(AND([4]PREMIOS_MASTER!$AA142&lt;&gt;"",[4]PREMIOS_MASTER!$AA142&lt;&gt;0),[4]PREMIOS_MASTER!$AA142,""),IF($A144="TOTAL",SUM(INDIRECT("O4:O"&amp;ROW()-1)),""))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IF(AND($A144&lt;&gt;"",$A144&lt;&gt;"TOTAL"),IF(AND([4]PREMIOS_MASTER!$AD142&lt;&gt;"",[4]PREMIOS_MASTER!$AD142&lt;&gt;0),[4]PREMIOS_MASTER!$AD142,""),IF($A144="TOTAL",SUM(INDIRECT("Q4:Q"&amp;ROW()-1)),""))</f>
        <v/>
      </c>
      <c r="R144" s="7" t="str">
        <f ca="1">IF(AND($A144&lt;&gt;"",$A144&lt;&gt;"TOTAL"),IF(AND([4]PREMIOS_MASTER!$AF142&lt;&gt;"",[4]PREMIOS_MASTER!$AF142&lt;&gt;0),[4]PREMIOS_MASTER!$AF142,""),IF($A144="TOTAL",SUM(INDIRECT("R4:R"&amp;ROW()-1)),""))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IF(AND($A144&lt;&gt;"",$A144&lt;&gt;"TOTAL"),IF(AND([4]PREMIOS_MASTER!$AI142&lt;&gt;"",[4]PREMIOS_MASTER!$AI142&lt;&gt;0),[4]PREMIOS_MASTER!$AI142,""),IF($A144="TOTAL",SUM(INDIRECT("T4:T"&amp;ROW()-1)),""))</f>
        <v/>
      </c>
      <c r="U144" s="7" t="str">
        <f ca="1">IF(AND($A144&lt;&gt;"",$A144&lt;&gt;"TOTAL"),IF(AND([4]PREMIOS_MASTER!$AK142&lt;&gt;"",[4]PREMIOS_MASTER!$AK142&lt;&gt;0),[4]PREMIOS_MASTER!$AK142,""),IF($A144="TOTAL",SUM(INDIRECT("U4:U"&amp;ROW()-1)),""))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IF(AND($A144&lt;&gt;"",$A144&lt;&gt;"TOTAL"),IF(AND([4]PREMIOS_MASTER!$AN142&lt;&gt;"",[4]PREMIOS_MASTER!$AN142&lt;&gt;0),[4]PREMIOS_MASTER!$AN142,""),IF($A144="TOTAL",SUM(INDIRECT("W4:W"&amp;ROW()-1)),""))</f>
        <v/>
      </c>
      <c r="X144" s="7" t="str">
        <f ca="1">IF(AND($A144&lt;&gt;"",$A144&lt;&gt;"TOTAL"),IF(AND([4]PREMIOS_MASTER!$AP142&lt;&gt;"",[4]PREMIOS_MASTER!$AP142&lt;&gt;0),[4]PREMIOS_MASTER!$AP142,""),IF($A144="TOTAL",SUM(INDIRECT("X4:X"&amp;ROW()-1)),""))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IF(AND($A144&lt;&gt;"",$A144&lt;&gt;"TOTAL"),IF(AND([4]PREMIOS_MASTER!$AS142&lt;&gt;"",[4]PREMIOS_MASTER!$AS142&lt;&gt;0),[4]PREMIOS_MASTER!$AS142,""),IF($A144="TOTAL",SUM(INDIRECT("Z4:Z"&amp;ROW()-1)),""))</f>
        <v/>
      </c>
      <c r="AA144" s="7" t="str">
        <f ca="1">IF(AND($A144&lt;&gt;"",$A144&lt;&gt;"TOTAL"),IF(AND([4]PREMIOS_MASTER!$AU142&lt;&gt;"",[4]PREMIOS_MASTER!$AU142&lt;&gt;0),[4]PREMIOS_MASTER!$AU142,""),IF($A144="TOTAL",SUM(INDIRECT("AA4:AA"&amp;ROW()-1)),""))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IF(AND($A144&lt;&gt;"",$A144&lt;&gt;"TOTAL"),IF(AND([4]PREMIOS_MASTER!$AX142&lt;&gt;"",[4]PREMIOS_MASTER!$AX142&lt;&gt;0),[4]PREMIOS_MASTER!$AX142,""),IF($A144="TOTAL",SUM(INDIRECT("AC4:AC"&amp;ROW()-1)),""))</f>
        <v/>
      </c>
      <c r="AD144" s="7" t="str">
        <f ca="1">IF(AND($A144&lt;&gt;"",$A144&lt;&gt;"TOTAL"),IF(AND([4]PREMIOS_MASTER!$AZ142&lt;&gt;"",[4]PREMIOS_MASTER!$AZ142&lt;&gt;0),[4]PREMIOS_MASTER!$AZ142,""),IF($A144="TOTAL",SUM(INDIRECT("AD4:AD"&amp;ROW()-1)),""))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IF(AND($A144&lt;&gt;"",$A144&lt;&gt;"TOTAL"),IF(AND([4]PREMIOS_MASTER!$BC142&lt;&gt;"",[4]PREMIOS_MASTER!$BC142&lt;&gt;0),[4]PREMIOS_MASTER!$BC142,""),IF($A144="TOTAL",SUM(INDIRECT("AF4:AF"&amp;ROW()-1)),""))</f>
        <v/>
      </c>
      <c r="AG144" s="7" t="str">
        <f ca="1">IF(AND($A144&lt;&gt;"",$A144&lt;&gt;"TOTAL"),IF(AND([4]PREMIOS_MASTER!$BE142&lt;&gt;"",[4]PREMIOS_MASTER!$BE142&lt;&gt;0),[4]PREMIOS_MASTER!$BE142,""),IF($A144="TOTAL",SUM(INDIRECT("AG4:AG"&amp;ROW()-1)),""))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IF(AND($A144&lt;&gt;"",$A144&lt;&gt;"TOTAL"),IF(AND([4]PREMIOS_MASTER!$BH142&lt;&gt;"",[4]PREMIOS_MASTER!$BH142&lt;&gt;0),[4]PREMIOS_MASTER!$BH142,""),IF($A144="TOTAL",SUM(INDIRECT("AI4:AI"&amp;ROW()-1)),""))</f>
        <v/>
      </c>
      <c r="AJ144" s="7" t="str">
        <f ca="1">IF(AND($A144&lt;&gt;"",$A144&lt;&gt;"TOTAL"),IF(AND([4]PREMIOS_MASTER!$BJ142&lt;&gt;"",[4]PREMIOS_MASTER!$BJ142&lt;&gt;0),[4]PREMIOS_MASTER!$BJ142,""),IF($A144="TOTAL",SUM(INDIRECT("AJ4:AJ"&amp;ROW()-1)),""))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IF(AND($A144&lt;&gt;"",$A144&lt;&gt;"TOTAL"),IF(AND([4]PREMIOS_MASTER!$BM142&lt;&gt;"",[4]PREMIOS_MASTER!$BM142&lt;&gt;0),[4]PREMIOS_MASTER!$BM142,""),IF($A144="TOTAL",SUM(INDIRECT("AL4:AL"&amp;ROW()-1)),""))</f>
        <v/>
      </c>
      <c r="AM144" s="7" t="str">
        <f ca="1">IF(AND($A144&lt;&gt;"",$A144&lt;&gt;"TOTAL"),IF(AND([4]PREMIOS_MASTER!$BO142&lt;&gt;"",[4]PREMIOS_MASTER!$BO142&lt;&gt;0),[4]PREMIOS_MASTER!$BO142,""),IF($A144="TOTAL",SUM(INDIRECT("AM4:AM"&amp;ROW()-1)),""))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IF(AND($A144&lt;&gt;"",$A144&lt;&gt;"TOTAL"),IF(AND([4]PREMIOS_MASTER!$BR142&lt;&gt;"",[4]PREMIOS_MASTER!$BR142&lt;&gt;0),[4]PREMIOS_MASTER!$BR142,""),IF($A144="TOTAL",SUM(INDIRECT("AO4:AO"&amp;ROW()-1)),""))</f>
        <v/>
      </c>
      <c r="AP144" s="7" t="str">
        <f ca="1">IF(AND($A144&lt;&gt;"",$A144&lt;&gt;"TOTAL"),IF(AND([4]PREMIOS_MASTER!$BT142&lt;&gt;"",[4]PREMIOS_MASTER!$BT142&lt;&gt;0),[4]PREMIOS_MASTER!$BT142,""),IF($A144="TOTAL",SUM(INDIRECT("AP4:AP"&amp;ROW()-1)),""))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IF(AND($A144&lt;&gt;"",$A144&lt;&gt;"TOTAL"),IF(AND([4]PREMIOS_MASTER!$BW142&lt;&gt;"",[4]PREMIOS_MASTER!$BW142&lt;&gt;0),[4]PREMIOS_MASTER!$BW142,""),IF($A144="TOTAL",SUM(INDIRECT("AR4:AR"&amp;ROW()-1)),""))</f>
        <v/>
      </c>
      <c r="AS144" s="7" t="str">
        <f ca="1">IF(AND($A144&lt;&gt;"",$A144&lt;&gt;"TOTAL"),IF(AND([4]PREMIOS_MASTER!$BY142&lt;&gt;"",[4]PREMIOS_MASTER!$BY142&lt;&gt;0),[4]PREMIOS_MASTER!$BY142,""),IF($A144="TOTAL",SUM(INDIRECT("AS4:AS"&amp;ROW()-1)),""))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IF(AND($A144&lt;&gt;"",$A144&lt;&gt;"TOTAL"),IF(AND([4]PREMIOS_MASTER!$CB142&lt;&gt;"",[4]PREMIOS_MASTER!$CB142&lt;&gt;0),[4]PREMIOS_MASTER!$CB142,""),IF($A144="TOTAL",SUM(INDIRECT("AU4:AU"&amp;ROW()-1)),""))</f>
        <v/>
      </c>
      <c r="AV144" s="7" t="str">
        <f ca="1">IF(AND($A144&lt;&gt;"",$A144&lt;&gt;"TOTAL"),IF(AND([4]PREMIOS_MASTER!$CD142&lt;&gt;"",[4]PREMIOS_MASTER!$CD142&lt;&gt;0),[4]PREMIOS_MASTER!$CD142,""),IF($A144="TOTAL",SUM(INDIRECT("AV4:AV"&amp;ROW()-1)),""))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IF(AND($A144&lt;&gt;"",$A144&lt;&gt;"TOTAL"),IF(AND([4]PREMIOS_MASTER!$CG142&lt;&gt;"",[4]PREMIOS_MASTER!$CG142&lt;&gt;0),[4]PREMIOS_MASTER!$CG142,""),IF($A144="TOTAL",SUM(INDIRECT("AX4:AX"&amp;ROW()-1)),""))</f>
        <v/>
      </c>
      <c r="AY144" s="7" t="str">
        <f ca="1">IF(AND($A144&lt;&gt;"",$A144&lt;&gt;"TOTAL"),IF(AND([4]PREMIOS_MASTER!$CI142&lt;&gt;"",[4]PREMIOS_MASTER!$CI142&lt;&gt;0),[4]PREMIOS_MASTER!$CI142,""),IF($A144="TOTAL",SUM(INDIRECT("AY4:AY"&amp;ROW()-1)),""))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IF(AND($A144&lt;&gt;"",$A144&lt;&gt;"TOTAL"),IF(AND([4]PREMIOS_MASTER!$CL142&lt;&gt;"",[4]PREMIOS_MASTER!$CL142&lt;&gt;0),[4]PREMIOS_MASTER!$CL142,""),IF($A144="TOTAL",SUM(INDIRECT("BA4:BA"&amp;ROW()-1)),""))</f>
        <v/>
      </c>
      <c r="BB144" s="7" t="str">
        <f ca="1">IF(AND($A144&lt;&gt;"",$A144&lt;&gt;"TOTAL"),IF(AND([4]PREMIOS_MASTER!$CN142&lt;&gt;"",[4]PREMIOS_MASTER!$CN142&lt;&gt;0),[4]PREMIOS_MASTER!$CN142,""),IF($A144="TOTAL",SUM(INDIRECT("BB4:BB"&amp;ROW()-1)),""))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IF(AND($A144&lt;&gt;"",$A144&lt;&gt;"TOTAL"),IF(AND([4]PREMIOS_MASTER!$CQ142&lt;&gt;"",[4]PREMIOS_MASTER!$CQ142&lt;&gt;0),[4]PREMIOS_MASTER!$CQ142,""),IF($A144="TOTAL",SUM(INDIRECT("BD4:BD"&amp;ROW()-1)),""))</f>
        <v/>
      </c>
      <c r="BE144" s="7" t="str">
        <f ca="1">IF(AND($A144&lt;&gt;"",$A144&lt;&gt;"TOTAL"),IF(AND([4]PREMIOS_MASTER!$CS142&lt;&gt;"",[4]PREMIOS_MASTER!$CS142&lt;&gt;0),[4]PREMIOS_MASTER!$CS142,""),IF($A144="TOTAL",SUM(INDIRECT("BE4:BE"&amp;ROW()-1)),""))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IF([4]PREMIOS_MASTER!$D143&lt;&gt;"",[4]PREMIOS_MASTER!$D143,IF(AND([4]PREMIOS_MASTER!$D143="",[4]PREMIOS_MASTER!$D144="",[4]PREMIOS_MASTER!$D142=""),"","TOTAL"))</f>
        <v/>
      </c>
      <c r="B145" s="7" t="str">
        <f ca="1">IF(AND($A145&lt;&gt;"",$A145&lt;&gt;"TOTAL"),IF(AND([4]PREMIOS_MASTER!$E143&lt;&gt;"",[4]PREMIOS_MASTER!$E143&lt;&gt;0),[4]PREMIOS_MASTER!$E143,""),IF($A145="TOTAL",SUM(INDIRECT("B4:B"&amp;ROW()-1)),""))</f>
        <v/>
      </c>
      <c r="C145" s="7" t="str">
        <f ca="1">IF(AND($A145&lt;&gt;"",$A145&lt;&gt;"TOTAL"),IF(AND([4]PREMIOS_MASTER!$G143&lt;&gt;"",[4]PREMIOS_MASTER!$G143&lt;&gt;0),[4]PREMIOS_MASTER!$G143,""),IF($A145="TOTAL",SUM(INDIRECT("C4:C"&amp;ROW()-1)),""))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IF(AND($A145&lt;&gt;"",$A145&lt;&gt;"TOTAL"),IF(AND([4]PREMIOS_MASTER!$J143&lt;&gt;"",[4]PREMIOS_MASTER!$J143&lt;&gt;0),[4]PREMIOS_MASTER!$J143,""),IF($A145="TOTAL",SUM(INDIRECT("E4:E"&amp;ROW()-1)),""))</f>
        <v/>
      </c>
      <c r="F145" s="7" t="str">
        <f ca="1">IF(AND($A145&lt;&gt;"",$A145&lt;&gt;"TOTAL"),IF(AND([4]PREMIOS_MASTER!$L143&lt;&gt;"",[4]PREMIOS_MASTER!$L143&lt;&gt;0),[4]PREMIOS_MASTER!$L143,""),IF($A145="TOTAL",SUM(INDIRECT("F4:F"&amp;ROW()-1)),""))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IF(AND($A145&lt;&gt;"",$A145&lt;&gt;"TOTAL"),IF(AND([4]PREMIOS_MASTER!$O143&lt;&gt;"",[4]PREMIOS_MASTER!$O143&lt;&gt;0),[4]PREMIOS_MASTER!$O143,""),IF($A145="TOTAL",SUM(INDIRECT("H4:H"&amp;ROW()-1)),""))</f>
        <v/>
      </c>
      <c r="I145" s="7" t="str">
        <f ca="1">IF(AND($A145&lt;&gt;"",$A145&lt;&gt;"TOTAL"),IF(AND([4]PREMIOS_MASTER!$Q143&lt;&gt;"",[4]PREMIOS_MASTER!$Q143&lt;&gt;0),[4]PREMIOS_MASTER!$Q143,""),IF($A145="TOTAL",SUM(INDIRECT("I4:I"&amp;ROW()-1)),""))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IF(AND($A145&lt;&gt;"",$A145&lt;&gt;"TOTAL"),IF(AND([4]PREMIOS_MASTER!$T143&lt;&gt;"",[4]PREMIOS_MASTER!$T143&lt;&gt;0),[4]PREMIOS_MASTER!$T143,""),IF($A145="TOTAL",SUM(INDIRECT("K4:K"&amp;ROW()-1)),""))</f>
        <v/>
      </c>
      <c r="L145" s="7" t="str">
        <f ca="1">IF(AND($A145&lt;&gt;"",$A145&lt;&gt;"TOTAL"),IF(AND([4]PREMIOS_MASTER!$V143&lt;&gt;"",[4]PREMIOS_MASTER!$V143&lt;&gt;0),[4]PREMIOS_MASTER!$V143,""),IF($A145="TOTAL",SUM(INDIRECT("L4:L"&amp;ROW()-1)),""))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IF(AND($A145&lt;&gt;"",$A145&lt;&gt;"TOTAL"),IF(AND([4]PREMIOS_MASTER!$Y143&lt;&gt;"",[4]PREMIOS_MASTER!$Y143&lt;&gt;0),[4]PREMIOS_MASTER!$Y143,""),IF($A145="TOTAL",SUM(INDIRECT("N4:N"&amp;ROW()-1)),""))</f>
        <v/>
      </c>
      <c r="O145" s="7" t="str">
        <f ca="1">IF(AND($A145&lt;&gt;"",$A145&lt;&gt;"TOTAL"),IF(AND([4]PREMIOS_MASTER!$AA143&lt;&gt;"",[4]PREMIOS_MASTER!$AA143&lt;&gt;0),[4]PREMIOS_MASTER!$AA143,""),IF($A145="TOTAL",SUM(INDIRECT("O4:O"&amp;ROW()-1)),""))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IF(AND($A145&lt;&gt;"",$A145&lt;&gt;"TOTAL"),IF(AND([4]PREMIOS_MASTER!$AD143&lt;&gt;"",[4]PREMIOS_MASTER!$AD143&lt;&gt;0),[4]PREMIOS_MASTER!$AD143,""),IF($A145="TOTAL",SUM(INDIRECT("Q4:Q"&amp;ROW()-1)),""))</f>
        <v/>
      </c>
      <c r="R145" s="7" t="str">
        <f ca="1">IF(AND($A145&lt;&gt;"",$A145&lt;&gt;"TOTAL"),IF(AND([4]PREMIOS_MASTER!$AF143&lt;&gt;"",[4]PREMIOS_MASTER!$AF143&lt;&gt;0),[4]PREMIOS_MASTER!$AF143,""),IF($A145="TOTAL",SUM(INDIRECT("R4:R"&amp;ROW()-1)),""))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IF(AND($A145&lt;&gt;"",$A145&lt;&gt;"TOTAL"),IF(AND([4]PREMIOS_MASTER!$AI143&lt;&gt;"",[4]PREMIOS_MASTER!$AI143&lt;&gt;0),[4]PREMIOS_MASTER!$AI143,""),IF($A145="TOTAL",SUM(INDIRECT("T4:T"&amp;ROW()-1)),""))</f>
        <v/>
      </c>
      <c r="U145" s="7" t="str">
        <f ca="1">IF(AND($A145&lt;&gt;"",$A145&lt;&gt;"TOTAL"),IF(AND([4]PREMIOS_MASTER!$AK143&lt;&gt;"",[4]PREMIOS_MASTER!$AK143&lt;&gt;0),[4]PREMIOS_MASTER!$AK143,""),IF($A145="TOTAL",SUM(INDIRECT("U4:U"&amp;ROW()-1)),""))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IF(AND($A145&lt;&gt;"",$A145&lt;&gt;"TOTAL"),IF(AND([4]PREMIOS_MASTER!$AN143&lt;&gt;"",[4]PREMIOS_MASTER!$AN143&lt;&gt;0),[4]PREMIOS_MASTER!$AN143,""),IF($A145="TOTAL",SUM(INDIRECT("W4:W"&amp;ROW()-1)),""))</f>
        <v/>
      </c>
      <c r="X145" s="7" t="str">
        <f ca="1">IF(AND($A145&lt;&gt;"",$A145&lt;&gt;"TOTAL"),IF(AND([4]PREMIOS_MASTER!$AP143&lt;&gt;"",[4]PREMIOS_MASTER!$AP143&lt;&gt;0),[4]PREMIOS_MASTER!$AP143,""),IF($A145="TOTAL",SUM(INDIRECT("X4:X"&amp;ROW()-1)),""))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IF(AND($A145&lt;&gt;"",$A145&lt;&gt;"TOTAL"),IF(AND([4]PREMIOS_MASTER!$AS143&lt;&gt;"",[4]PREMIOS_MASTER!$AS143&lt;&gt;0),[4]PREMIOS_MASTER!$AS143,""),IF($A145="TOTAL",SUM(INDIRECT("Z4:Z"&amp;ROW()-1)),""))</f>
        <v/>
      </c>
      <c r="AA145" s="7" t="str">
        <f ca="1">IF(AND($A145&lt;&gt;"",$A145&lt;&gt;"TOTAL"),IF(AND([4]PREMIOS_MASTER!$AU143&lt;&gt;"",[4]PREMIOS_MASTER!$AU143&lt;&gt;0),[4]PREMIOS_MASTER!$AU143,""),IF($A145="TOTAL",SUM(INDIRECT("AA4:AA"&amp;ROW()-1)),""))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IF(AND($A145&lt;&gt;"",$A145&lt;&gt;"TOTAL"),IF(AND([4]PREMIOS_MASTER!$AX143&lt;&gt;"",[4]PREMIOS_MASTER!$AX143&lt;&gt;0),[4]PREMIOS_MASTER!$AX143,""),IF($A145="TOTAL",SUM(INDIRECT("AC4:AC"&amp;ROW()-1)),""))</f>
        <v/>
      </c>
      <c r="AD145" s="7" t="str">
        <f ca="1">IF(AND($A145&lt;&gt;"",$A145&lt;&gt;"TOTAL"),IF(AND([4]PREMIOS_MASTER!$AZ143&lt;&gt;"",[4]PREMIOS_MASTER!$AZ143&lt;&gt;0),[4]PREMIOS_MASTER!$AZ143,""),IF($A145="TOTAL",SUM(INDIRECT("AD4:AD"&amp;ROW()-1)),""))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IF(AND($A145&lt;&gt;"",$A145&lt;&gt;"TOTAL"),IF(AND([4]PREMIOS_MASTER!$BC143&lt;&gt;"",[4]PREMIOS_MASTER!$BC143&lt;&gt;0),[4]PREMIOS_MASTER!$BC143,""),IF($A145="TOTAL",SUM(INDIRECT("AF4:AF"&amp;ROW()-1)),""))</f>
        <v/>
      </c>
      <c r="AG145" s="7" t="str">
        <f ca="1">IF(AND($A145&lt;&gt;"",$A145&lt;&gt;"TOTAL"),IF(AND([4]PREMIOS_MASTER!$BE143&lt;&gt;"",[4]PREMIOS_MASTER!$BE143&lt;&gt;0),[4]PREMIOS_MASTER!$BE143,""),IF($A145="TOTAL",SUM(INDIRECT("AG4:AG"&amp;ROW()-1)),""))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IF(AND($A145&lt;&gt;"",$A145&lt;&gt;"TOTAL"),IF(AND([4]PREMIOS_MASTER!$BH143&lt;&gt;"",[4]PREMIOS_MASTER!$BH143&lt;&gt;0),[4]PREMIOS_MASTER!$BH143,""),IF($A145="TOTAL",SUM(INDIRECT("AI4:AI"&amp;ROW()-1)),""))</f>
        <v/>
      </c>
      <c r="AJ145" s="7" t="str">
        <f ca="1">IF(AND($A145&lt;&gt;"",$A145&lt;&gt;"TOTAL"),IF(AND([4]PREMIOS_MASTER!$BJ143&lt;&gt;"",[4]PREMIOS_MASTER!$BJ143&lt;&gt;0),[4]PREMIOS_MASTER!$BJ143,""),IF($A145="TOTAL",SUM(INDIRECT("AJ4:AJ"&amp;ROW()-1)),""))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IF(AND($A145&lt;&gt;"",$A145&lt;&gt;"TOTAL"),IF(AND([4]PREMIOS_MASTER!$BM143&lt;&gt;"",[4]PREMIOS_MASTER!$BM143&lt;&gt;0),[4]PREMIOS_MASTER!$BM143,""),IF($A145="TOTAL",SUM(INDIRECT("AL4:AL"&amp;ROW()-1)),""))</f>
        <v/>
      </c>
      <c r="AM145" s="7" t="str">
        <f ca="1">IF(AND($A145&lt;&gt;"",$A145&lt;&gt;"TOTAL"),IF(AND([4]PREMIOS_MASTER!$BO143&lt;&gt;"",[4]PREMIOS_MASTER!$BO143&lt;&gt;0),[4]PREMIOS_MASTER!$BO143,""),IF($A145="TOTAL",SUM(INDIRECT("AM4:AM"&amp;ROW()-1)),""))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IF(AND($A145&lt;&gt;"",$A145&lt;&gt;"TOTAL"),IF(AND([4]PREMIOS_MASTER!$BR143&lt;&gt;"",[4]PREMIOS_MASTER!$BR143&lt;&gt;0),[4]PREMIOS_MASTER!$BR143,""),IF($A145="TOTAL",SUM(INDIRECT("AO4:AO"&amp;ROW()-1)),""))</f>
        <v/>
      </c>
      <c r="AP145" s="7" t="str">
        <f ca="1">IF(AND($A145&lt;&gt;"",$A145&lt;&gt;"TOTAL"),IF(AND([4]PREMIOS_MASTER!$BT143&lt;&gt;"",[4]PREMIOS_MASTER!$BT143&lt;&gt;0),[4]PREMIOS_MASTER!$BT143,""),IF($A145="TOTAL",SUM(INDIRECT("AP4:AP"&amp;ROW()-1)),""))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IF(AND($A145&lt;&gt;"",$A145&lt;&gt;"TOTAL"),IF(AND([4]PREMIOS_MASTER!$BW143&lt;&gt;"",[4]PREMIOS_MASTER!$BW143&lt;&gt;0),[4]PREMIOS_MASTER!$BW143,""),IF($A145="TOTAL",SUM(INDIRECT("AR4:AR"&amp;ROW()-1)),""))</f>
        <v/>
      </c>
      <c r="AS145" s="7" t="str">
        <f ca="1">IF(AND($A145&lt;&gt;"",$A145&lt;&gt;"TOTAL"),IF(AND([4]PREMIOS_MASTER!$BY143&lt;&gt;"",[4]PREMIOS_MASTER!$BY143&lt;&gt;0),[4]PREMIOS_MASTER!$BY143,""),IF($A145="TOTAL",SUM(INDIRECT("AS4:AS"&amp;ROW()-1)),""))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IF(AND($A145&lt;&gt;"",$A145&lt;&gt;"TOTAL"),IF(AND([4]PREMIOS_MASTER!$CB143&lt;&gt;"",[4]PREMIOS_MASTER!$CB143&lt;&gt;0),[4]PREMIOS_MASTER!$CB143,""),IF($A145="TOTAL",SUM(INDIRECT("AU4:AU"&amp;ROW()-1)),""))</f>
        <v/>
      </c>
      <c r="AV145" s="7" t="str">
        <f ca="1">IF(AND($A145&lt;&gt;"",$A145&lt;&gt;"TOTAL"),IF(AND([4]PREMIOS_MASTER!$CD143&lt;&gt;"",[4]PREMIOS_MASTER!$CD143&lt;&gt;0),[4]PREMIOS_MASTER!$CD143,""),IF($A145="TOTAL",SUM(INDIRECT("AV4:AV"&amp;ROW()-1)),""))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IF(AND($A145&lt;&gt;"",$A145&lt;&gt;"TOTAL"),IF(AND([4]PREMIOS_MASTER!$CG143&lt;&gt;"",[4]PREMIOS_MASTER!$CG143&lt;&gt;0),[4]PREMIOS_MASTER!$CG143,""),IF($A145="TOTAL",SUM(INDIRECT("AX4:AX"&amp;ROW()-1)),""))</f>
        <v/>
      </c>
      <c r="AY145" s="7" t="str">
        <f ca="1">IF(AND($A145&lt;&gt;"",$A145&lt;&gt;"TOTAL"),IF(AND([4]PREMIOS_MASTER!$CI143&lt;&gt;"",[4]PREMIOS_MASTER!$CI143&lt;&gt;0),[4]PREMIOS_MASTER!$CI143,""),IF($A145="TOTAL",SUM(INDIRECT("AY4:AY"&amp;ROW()-1)),""))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IF(AND($A145&lt;&gt;"",$A145&lt;&gt;"TOTAL"),IF(AND([4]PREMIOS_MASTER!$CL143&lt;&gt;"",[4]PREMIOS_MASTER!$CL143&lt;&gt;0),[4]PREMIOS_MASTER!$CL143,""),IF($A145="TOTAL",SUM(INDIRECT("BA4:BA"&amp;ROW()-1)),""))</f>
        <v/>
      </c>
      <c r="BB145" s="7" t="str">
        <f ca="1">IF(AND($A145&lt;&gt;"",$A145&lt;&gt;"TOTAL"),IF(AND([4]PREMIOS_MASTER!$CN143&lt;&gt;"",[4]PREMIOS_MASTER!$CN143&lt;&gt;0),[4]PREMIOS_MASTER!$CN143,""),IF($A145="TOTAL",SUM(INDIRECT("BB4:BB"&amp;ROW()-1)),""))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IF(AND($A145&lt;&gt;"",$A145&lt;&gt;"TOTAL"),IF(AND([4]PREMIOS_MASTER!$CQ143&lt;&gt;"",[4]PREMIOS_MASTER!$CQ143&lt;&gt;0),[4]PREMIOS_MASTER!$CQ143,""),IF($A145="TOTAL",SUM(INDIRECT("BD4:BD"&amp;ROW()-1)),""))</f>
        <v/>
      </c>
      <c r="BE145" s="7" t="str">
        <f ca="1">IF(AND($A145&lt;&gt;"",$A145&lt;&gt;"TOTAL"),IF(AND([4]PREMIOS_MASTER!$CS143&lt;&gt;"",[4]PREMIOS_MASTER!$CS143&lt;&gt;0),[4]PREMIOS_MASTER!$CS143,""),IF($A145="TOTAL",SUM(INDIRECT("BE4:BE"&amp;ROW()-1)),""))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IF([4]PREMIOS_MASTER!$D144&lt;&gt;"",[4]PREMIOS_MASTER!$D144,IF(AND([4]PREMIOS_MASTER!$D144="",[4]PREMIOS_MASTER!$D145="",[4]PREMIOS_MASTER!$D143=""),"","TOTAL"))</f>
        <v/>
      </c>
      <c r="B146" s="7" t="str">
        <f ca="1">IF(AND($A146&lt;&gt;"",$A146&lt;&gt;"TOTAL"),IF(AND([4]PREMIOS_MASTER!$E144&lt;&gt;"",[4]PREMIOS_MASTER!$E144&lt;&gt;0),[4]PREMIOS_MASTER!$E144,""),IF($A146="TOTAL",SUM(INDIRECT("B4:B"&amp;ROW()-1)),""))</f>
        <v/>
      </c>
      <c r="C146" s="7" t="str">
        <f ca="1">IF(AND($A146&lt;&gt;"",$A146&lt;&gt;"TOTAL"),IF(AND([4]PREMIOS_MASTER!$G144&lt;&gt;"",[4]PREMIOS_MASTER!$G144&lt;&gt;0),[4]PREMIOS_MASTER!$G144,""),IF($A146="TOTAL",SUM(INDIRECT("C4:C"&amp;ROW()-1)),""))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IF(AND($A146&lt;&gt;"",$A146&lt;&gt;"TOTAL"),IF(AND([4]PREMIOS_MASTER!$J144&lt;&gt;"",[4]PREMIOS_MASTER!$J144&lt;&gt;0),[4]PREMIOS_MASTER!$J144,""),IF($A146="TOTAL",SUM(INDIRECT("E4:E"&amp;ROW()-1)),""))</f>
        <v/>
      </c>
      <c r="F146" s="7" t="str">
        <f ca="1">IF(AND($A146&lt;&gt;"",$A146&lt;&gt;"TOTAL"),IF(AND([4]PREMIOS_MASTER!$L144&lt;&gt;"",[4]PREMIOS_MASTER!$L144&lt;&gt;0),[4]PREMIOS_MASTER!$L144,""),IF($A146="TOTAL",SUM(INDIRECT("F4:F"&amp;ROW()-1)),""))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IF(AND($A146&lt;&gt;"",$A146&lt;&gt;"TOTAL"),IF(AND([4]PREMIOS_MASTER!$O144&lt;&gt;"",[4]PREMIOS_MASTER!$O144&lt;&gt;0),[4]PREMIOS_MASTER!$O144,""),IF($A146="TOTAL",SUM(INDIRECT("H4:H"&amp;ROW()-1)),""))</f>
        <v/>
      </c>
      <c r="I146" s="7" t="str">
        <f ca="1">IF(AND($A146&lt;&gt;"",$A146&lt;&gt;"TOTAL"),IF(AND([4]PREMIOS_MASTER!$Q144&lt;&gt;"",[4]PREMIOS_MASTER!$Q144&lt;&gt;0),[4]PREMIOS_MASTER!$Q144,""),IF($A146="TOTAL",SUM(INDIRECT("I4:I"&amp;ROW()-1)),""))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IF(AND($A146&lt;&gt;"",$A146&lt;&gt;"TOTAL"),IF(AND([4]PREMIOS_MASTER!$T144&lt;&gt;"",[4]PREMIOS_MASTER!$T144&lt;&gt;0),[4]PREMIOS_MASTER!$T144,""),IF($A146="TOTAL",SUM(INDIRECT("K4:K"&amp;ROW()-1)),""))</f>
        <v/>
      </c>
      <c r="L146" s="7" t="str">
        <f ca="1">IF(AND($A146&lt;&gt;"",$A146&lt;&gt;"TOTAL"),IF(AND([4]PREMIOS_MASTER!$V144&lt;&gt;"",[4]PREMIOS_MASTER!$V144&lt;&gt;0),[4]PREMIOS_MASTER!$V144,""),IF($A146="TOTAL",SUM(INDIRECT("L4:L"&amp;ROW()-1)),""))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IF(AND($A146&lt;&gt;"",$A146&lt;&gt;"TOTAL"),IF(AND([4]PREMIOS_MASTER!$Y144&lt;&gt;"",[4]PREMIOS_MASTER!$Y144&lt;&gt;0),[4]PREMIOS_MASTER!$Y144,""),IF($A146="TOTAL",SUM(INDIRECT("N4:N"&amp;ROW()-1)),""))</f>
        <v/>
      </c>
      <c r="O146" s="7" t="str">
        <f ca="1">IF(AND($A146&lt;&gt;"",$A146&lt;&gt;"TOTAL"),IF(AND([4]PREMIOS_MASTER!$AA144&lt;&gt;"",[4]PREMIOS_MASTER!$AA144&lt;&gt;0),[4]PREMIOS_MASTER!$AA144,""),IF($A146="TOTAL",SUM(INDIRECT("O4:O"&amp;ROW()-1)),""))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IF(AND($A146&lt;&gt;"",$A146&lt;&gt;"TOTAL"),IF(AND([4]PREMIOS_MASTER!$AD144&lt;&gt;"",[4]PREMIOS_MASTER!$AD144&lt;&gt;0),[4]PREMIOS_MASTER!$AD144,""),IF($A146="TOTAL",SUM(INDIRECT("Q4:Q"&amp;ROW()-1)),""))</f>
        <v/>
      </c>
      <c r="R146" s="7" t="str">
        <f ca="1">IF(AND($A146&lt;&gt;"",$A146&lt;&gt;"TOTAL"),IF(AND([4]PREMIOS_MASTER!$AF144&lt;&gt;"",[4]PREMIOS_MASTER!$AF144&lt;&gt;0),[4]PREMIOS_MASTER!$AF144,""),IF($A146="TOTAL",SUM(INDIRECT("R4:R"&amp;ROW()-1)),""))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IF(AND($A146&lt;&gt;"",$A146&lt;&gt;"TOTAL"),IF(AND([4]PREMIOS_MASTER!$AI144&lt;&gt;"",[4]PREMIOS_MASTER!$AI144&lt;&gt;0),[4]PREMIOS_MASTER!$AI144,""),IF($A146="TOTAL",SUM(INDIRECT("T4:T"&amp;ROW()-1)),""))</f>
        <v/>
      </c>
      <c r="U146" s="7" t="str">
        <f ca="1">IF(AND($A146&lt;&gt;"",$A146&lt;&gt;"TOTAL"),IF(AND([4]PREMIOS_MASTER!$AK144&lt;&gt;"",[4]PREMIOS_MASTER!$AK144&lt;&gt;0),[4]PREMIOS_MASTER!$AK144,""),IF($A146="TOTAL",SUM(INDIRECT("U4:U"&amp;ROW()-1)),""))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IF(AND($A146&lt;&gt;"",$A146&lt;&gt;"TOTAL"),IF(AND([4]PREMIOS_MASTER!$AN144&lt;&gt;"",[4]PREMIOS_MASTER!$AN144&lt;&gt;0),[4]PREMIOS_MASTER!$AN144,""),IF($A146="TOTAL",SUM(INDIRECT("W4:W"&amp;ROW()-1)),""))</f>
        <v/>
      </c>
      <c r="X146" s="7" t="str">
        <f ca="1">IF(AND($A146&lt;&gt;"",$A146&lt;&gt;"TOTAL"),IF(AND([4]PREMIOS_MASTER!$AP144&lt;&gt;"",[4]PREMIOS_MASTER!$AP144&lt;&gt;0),[4]PREMIOS_MASTER!$AP144,""),IF($A146="TOTAL",SUM(INDIRECT("X4:X"&amp;ROW()-1)),""))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IF(AND($A146&lt;&gt;"",$A146&lt;&gt;"TOTAL"),IF(AND([4]PREMIOS_MASTER!$AS144&lt;&gt;"",[4]PREMIOS_MASTER!$AS144&lt;&gt;0),[4]PREMIOS_MASTER!$AS144,""),IF($A146="TOTAL",SUM(INDIRECT("Z4:Z"&amp;ROW()-1)),""))</f>
        <v/>
      </c>
      <c r="AA146" s="7" t="str">
        <f ca="1">IF(AND($A146&lt;&gt;"",$A146&lt;&gt;"TOTAL"),IF(AND([4]PREMIOS_MASTER!$AU144&lt;&gt;"",[4]PREMIOS_MASTER!$AU144&lt;&gt;0),[4]PREMIOS_MASTER!$AU144,""),IF($A146="TOTAL",SUM(INDIRECT("AA4:AA"&amp;ROW()-1)),""))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IF(AND($A146&lt;&gt;"",$A146&lt;&gt;"TOTAL"),IF(AND([4]PREMIOS_MASTER!$AX144&lt;&gt;"",[4]PREMIOS_MASTER!$AX144&lt;&gt;0),[4]PREMIOS_MASTER!$AX144,""),IF($A146="TOTAL",SUM(INDIRECT("AC4:AC"&amp;ROW()-1)),""))</f>
        <v/>
      </c>
      <c r="AD146" s="7" t="str">
        <f ca="1">IF(AND($A146&lt;&gt;"",$A146&lt;&gt;"TOTAL"),IF(AND([4]PREMIOS_MASTER!$AZ144&lt;&gt;"",[4]PREMIOS_MASTER!$AZ144&lt;&gt;0),[4]PREMIOS_MASTER!$AZ144,""),IF($A146="TOTAL",SUM(INDIRECT("AD4:AD"&amp;ROW()-1)),""))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IF(AND($A146&lt;&gt;"",$A146&lt;&gt;"TOTAL"),IF(AND([4]PREMIOS_MASTER!$BC144&lt;&gt;"",[4]PREMIOS_MASTER!$BC144&lt;&gt;0),[4]PREMIOS_MASTER!$BC144,""),IF($A146="TOTAL",SUM(INDIRECT("AF4:AF"&amp;ROW()-1)),""))</f>
        <v/>
      </c>
      <c r="AG146" s="7" t="str">
        <f ca="1">IF(AND($A146&lt;&gt;"",$A146&lt;&gt;"TOTAL"),IF(AND([4]PREMIOS_MASTER!$BE144&lt;&gt;"",[4]PREMIOS_MASTER!$BE144&lt;&gt;0),[4]PREMIOS_MASTER!$BE144,""),IF($A146="TOTAL",SUM(INDIRECT("AG4:AG"&amp;ROW()-1)),""))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IF(AND($A146&lt;&gt;"",$A146&lt;&gt;"TOTAL"),IF(AND([4]PREMIOS_MASTER!$BH144&lt;&gt;"",[4]PREMIOS_MASTER!$BH144&lt;&gt;0),[4]PREMIOS_MASTER!$BH144,""),IF($A146="TOTAL",SUM(INDIRECT("AI4:AI"&amp;ROW()-1)),""))</f>
        <v/>
      </c>
      <c r="AJ146" s="7" t="str">
        <f ca="1">IF(AND($A146&lt;&gt;"",$A146&lt;&gt;"TOTAL"),IF(AND([4]PREMIOS_MASTER!$BJ144&lt;&gt;"",[4]PREMIOS_MASTER!$BJ144&lt;&gt;0),[4]PREMIOS_MASTER!$BJ144,""),IF($A146="TOTAL",SUM(INDIRECT("AJ4:AJ"&amp;ROW()-1)),""))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IF(AND($A146&lt;&gt;"",$A146&lt;&gt;"TOTAL"),IF(AND([4]PREMIOS_MASTER!$BM144&lt;&gt;"",[4]PREMIOS_MASTER!$BM144&lt;&gt;0),[4]PREMIOS_MASTER!$BM144,""),IF($A146="TOTAL",SUM(INDIRECT("AL4:AL"&amp;ROW()-1)),""))</f>
        <v/>
      </c>
      <c r="AM146" s="7" t="str">
        <f ca="1">IF(AND($A146&lt;&gt;"",$A146&lt;&gt;"TOTAL"),IF(AND([4]PREMIOS_MASTER!$BO144&lt;&gt;"",[4]PREMIOS_MASTER!$BO144&lt;&gt;0),[4]PREMIOS_MASTER!$BO144,""),IF($A146="TOTAL",SUM(INDIRECT("AM4:AM"&amp;ROW()-1)),""))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IF(AND($A146&lt;&gt;"",$A146&lt;&gt;"TOTAL"),IF(AND([4]PREMIOS_MASTER!$BR144&lt;&gt;"",[4]PREMIOS_MASTER!$BR144&lt;&gt;0),[4]PREMIOS_MASTER!$BR144,""),IF($A146="TOTAL",SUM(INDIRECT("AO4:AO"&amp;ROW()-1)),""))</f>
        <v/>
      </c>
      <c r="AP146" s="7" t="str">
        <f ca="1">IF(AND($A146&lt;&gt;"",$A146&lt;&gt;"TOTAL"),IF(AND([4]PREMIOS_MASTER!$BT144&lt;&gt;"",[4]PREMIOS_MASTER!$BT144&lt;&gt;0),[4]PREMIOS_MASTER!$BT144,""),IF($A146="TOTAL",SUM(INDIRECT("AP4:AP"&amp;ROW()-1)),""))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IF(AND($A146&lt;&gt;"",$A146&lt;&gt;"TOTAL"),IF(AND([4]PREMIOS_MASTER!$BW144&lt;&gt;"",[4]PREMIOS_MASTER!$BW144&lt;&gt;0),[4]PREMIOS_MASTER!$BW144,""),IF($A146="TOTAL",SUM(INDIRECT("AR4:AR"&amp;ROW()-1)),""))</f>
        <v/>
      </c>
      <c r="AS146" s="7" t="str">
        <f ca="1">IF(AND($A146&lt;&gt;"",$A146&lt;&gt;"TOTAL"),IF(AND([4]PREMIOS_MASTER!$BY144&lt;&gt;"",[4]PREMIOS_MASTER!$BY144&lt;&gt;0),[4]PREMIOS_MASTER!$BY144,""),IF($A146="TOTAL",SUM(INDIRECT("AS4:AS"&amp;ROW()-1)),""))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IF(AND($A146&lt;&gt;"",$A146&lt;&gt;"TOTAL"),IF(AND([4]PREMIOS_MASTER!$CB144&lt;&gt;"",[4]PREMIOS_MASTER!$CB144&lt;&gt;0),[4]PREMIOS_MASTER!$CB144,""),IF($A146="TOTAL",SUM(INDIRECT("AU4:AU"&amp;ROW()-1)),""))</f>
        <v/>
      </c>
      <c r="AV146" s="7" t="str">
        <f ca="1">IF(AND($A146&lt;&gt;"",$A146&lt;&gt;"TOTAL"),IF(AND([4]PREMIOS_MASTER!$CD144&lt;&gt;"",[4]PREMIOS_MASTER!$CD144&lt;&gt;0),[4]PREMIOS_MASTER!$CD144,""),IF($A146="TOTAL",SUM(INDIRECT("AV4:AV"&amp;ROW()-1)),""))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IF(AND($A146&lt;&gt;"",$A146&lt;&gt;"TOTAL"),IF(AND([4]PREMIOS_MASTER!$CG144&lt;&gt;"",[4]PREMIOS_MASTER!$CG144&lt;&gt;0),[4]PREMIOS_MASTER!$CG144,""),IF($A146="TOTAL",SUM(INDIRECT("AX4:AX"&amp;ROW()-1)),""))</f>
        <v/>
      </c>
      <c r="AY146" s="7" t="str">
        <f ca="1">IF(AND($A146&lt;&gt;"",$A146&lt;&gt;"TOTAL"),IF(AND([4]PREMIOS_MASTER!$CI144&lt;&gt;"",[4]PREMIOS_MASTER!$CI144&lt;&gt;0),[4]PREMIOS_MASTER!$CI144,""),IF($A146="TOTAL",SUM(INDIRECT("AY4:AY"&amp;ROW()-1)),""))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IF(AND($A146&lt;&gt;"",$A146&lt;&gt;"TOTAL"),IF(AND([4]PREMIOS_MASTER!$CL144&lt;&gt;"",[4]PREMIOS_MASTER!$CL144&lt;&gt;0),[4]PREMIOS_MASTER!$CL144,""),IF($A146="TOTAL",SUM(INDIRECT("BA4:BA"&amp;ROW()-1)),""))</f>
        <v/>
      </c>
      <c r="BB146" s="7" t="str">
        <f ca="1">IF(AND($A146&lt;&gt;"",$A146&lt;&gt;"TOTAL"),IF(AND([4]PREMIOS_MASTER!$CN144&lt;&gt;"",[4]PREMIOS_MASTER!$CN144&lt;&gt;0),[4]PREMIOS_MASTER!$CN144,""),IF($A146="TOTAL",SUM(INDIRECT("BB4:BB"&amp;ROW()-1)),""))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IF(AND($A146&lt;&gt;"",$A146&lt;&gt;"TOTAL"),IF(AND([4]PREMIOS_MASTER!$CQ144&lt;&gt;"",[4]PREMIOS_MASTER!$CQ144&lt;&gt;0),[4]PREMIOS_MASTER!$CQ144,""),IF($A146="TOTAL",SUM(INDIRECT("BD4:BD"&amp;ROW()-1)),""))</f>
        <v/>
      </c>
      <c r="BE146" s="7" t="str">
        <f ca="1">IF(AND($A146&lt;&gt;"",$A146&lt;&gt;"TOTAL"),IF(AND([4]PREMIOS_MASTER!$CS144&lt;&gt;"",[4]PREMIOS_MASTER!$CS144&lt;&gt;0),[4]PREMIOS_MASTER!$CS144,""),IF($A146="TOTAL",SUM(INDIRECT("BE4:BE"&amp;ROW()-1)),""))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IF([4]PREMIOS_MASTER!$D145&lt;&gt;"",[4]PREMIOS_MASTER!$D145,IF(AND([4]PREMIOS_MASTER!$D145="",[4]PREMIOS_MASTER!$D146="",[4]PREMIOS_MASTER!$D144=""),"","TOTAL"))</f>
        <v/>
      </c>
      <c r="B147" s="7" t="str">
        <f ca="1">IF(AND($A147&lt;&gt;"",$A147&lt;&gt;"TOTAL"),IF(AND([4]PREMIOS_MASTER!$E145&lt;&gt;"",[4]PREMIOS_MASTER!$E145&lt;&gt;0),[4]PREMIOS_MASTER!$E145,""),IF($A147="TOTAL",SUM(INDIRECT("B4:B"&amp;ROW()-1)),""))</f>
        <v/>
      </c>
      <c r="C147" s="7" t="str">
        <f ca="1">IF(AND($A147&lt;&gt;"",$A147&lt;&gt;"TOTAL"),IF(AND([4]PREMIOS_MASTER!$G145&lt;&gt;"",[4]PREMIOS_MASTER!$G145&lt;&gt;0),[4]PREMIOS_MASTER!$G145,""),IF($A147="TOTAL",SUM(INDIRECT("C4:C"&amp;ROW()-1)),""))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IF(AND($A147&lt;&gt;"",$A147&lt;&gt;"TOTAL"),IF(AND([4]PREMIOS_MASTER!$J145&lt;&gt;"",[4]PREMIOS_MASTER!$J145&lt;&gt;0),[4]PREMIOS_MASTER!$J145,""),IF($A147="TOTAL",SUM(INDIRECT("E4:E"&amp;ROW()-1)),""))</f>
        <v/>
      </c>
      <c r="F147" s="7" t="str">
        <f ca="1">IF(AND($A147&lt;&gt;"",$A147&lt;&gt;"TOTAL"),IF(AND([4]PREMIOS_MASTER!$L145&lt;&gt;"",[4]PREMIOS_MASTER!$L145&lt;&gt;0),[4]PREMIOS_MASTER!$L145,""),IF($A147="TOTAL",SUM(INDIRECT("F4:F"&amp;ROW()-1)),""))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IF(AND($A147&lt;&gt;"",$A147&lt;&gt;"TOTAL"),IF(AND([4]PREMIOS_MASTER!$O145&lt;&gt;"",[4]PREMIOS_MASTER!$O145&lt;&gt;0),[4]PREMIOS_MASTER!$O145,""),IF($A147="TOTAL",SUM(INDIRECT("H4:H"&amp;ROW()-1)),""))</f>
        <v/>
      </c>
      <c r="I147" s="7" t="str">
        <f ca="1">IF(AND($A147&lt;&gt;"",$A147&lt;&gt;"TOTAL"),IF(AND([4]PREMIOS_MASTER!$Q145&lt;&gt;"",[4]PREMIOS_MASTER!$Q145&lt;&gt;0),[4]PREMIOS_MASTER!$Q145,""),IF($A147="TOTAL",SUM(INDIRECT("I4:I"&amp;ROW()-1)),""))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IF(AND($A147&lt;&gt;"",$A147&lt;&gt;"TOTAL"),IF(AND([4]PREMIOS_MASTER!$T145&lt;&gt;"",[4]PREMIOS_MASTER!$T145&lt;&gt;0),[4]PREMIOS_MASTER!$T145,""),IF($A147="TOTAL",SUM(INDIRECT("K4:K"&amp;ROW()-1)),""))</f>
        <v/>
      </c>
      <c r="L147" s="7" t="str">
        <f ca="1">IF(AND($A147&lt;&gt;"",$A147&lt;&gt;"TOTAL"),IF(AND([4]PREMIOS_MASTER!$V145&lt;&gt;"",[4]PREMIOS_MASTER!$V145&lt;&gt;0),[4]PREMIOS_MASTER!$V145,""),IF($A147="TOTAL",SUM(INDIRECT("L4:L"&amp;ROW()-1)),""))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IF(AND($A147&lt;&gt;"",$A147&lt;&gt;"TOTAL"),IF(AND([4]PREMIOS_MASTER!$Y145&lt;&gt;"",[4]PREMIOS_MASTER!$Y145&lt;&gt;0),[4]PREMIOS_MASTER!$Y145,""),IF($A147="TOTAL",SUM(INDIRECT("N4:N"&amp;ROW()-1)),""))</f>
        <v/>
      </c>
      <c r="O147" s="7" t="str">
        <f ca="1">IF(AND($A147&lt;&gt;"",$A147&lt;&gt;"TOTAL"),IF(AND([4]PREMIOS_MASTER!$AA145&lt;&gt;"",[4]PREMIOS_MASTER!$AA145&lt;&gt;0),[4]PREMIOS_MASTER!$AA145,""),IF($A147="TOTAL",SUM(INDIRECT("O4:O"&amp;ROW()-1)),""))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IF(AND($A147&lt;&gt;"",$A147&lt;&gt;"TOTAL"),IF(AND([4]PREMIOS_MASTER!$AD145&lt;&gt;"",[4]PREMIOS_MASTER!$AD145&lt;&gt;0),[4]PREMIOS_MASTER!$AD145,""),IF($A147="TOTAL",SUM(INDIRECT("Q4:Q"&amp;ROW()-1)),""))</f>
        <v/>
      </c>
      <c r="R147" s="7" t="str">
        <f ca="1">IF(AND($A147&lt;&gt;"",$A147&lt;&gt;"TOTAL"),IF(AND([4]PREMIOS_MASTER!$AF145&lt;&gt;"",[4]PREMIOS_MASTER!$AF145&lt;&gt;0),[4]PREMIOS_MASTER!$AF145,""),IF($A147="TOTAL",SUM(INDIRECT("R4:R"&amp;ROW()-1)),""))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IF(AND($A147&lt;&gt;"",$A147&lt;&gt;"TOTAL"),IF(AND([4]PREMIOS_MASTER!$AI145&lt;&gt;"",[4]PREMIOS_MASTER!$AI145&lt;&gt;0),[4]PREMIOS_MASTER!$AI145,""),IF($A147="TOTAL",SUM(INDIRECT("T4:T"&amp;ROW()-1)),""))</f>
        <v/>
      </c>
      <c r="U147" s="7" t="str">
        <f ca="1">IF(AND($A147&lt;&gt;"",$A147&lt;&gt;"TOTAL"),IF(AND([4]PREMIOS_MASTER!$AK145&lt;&gt;"",[4]PREMIOS_MASTER!$AK145&lt;&gt;0),[4]PREMIOS_MASTER!$AK145,""),IF($A147="TOTAL",SUM(INDIRECT("U4:U"&amp;ROW()-1)),""))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IF(AND($A147&lt;&gt;"",$A147&lt;&gt;"TOTAL"),IF(AND([4]PREMIOS_MASTER!$AN145&lt;&gt;"",[4]PREMIOS_MASTER!$AN145&lt;&gt;0),[4]PREMIOS_MASTER!$AN145,""),IF($A147="TOTAL",SUM(INDIRECT("W4:W"&amp;ROW()-1)),""))</f>
        <v/>
      </c>
      <c r="X147" s="7" t="str">
        <f ca="1">IF(AND($A147&lt;&gt;"",$A147&lt;&gt;"TOTAL"),IF(AND([4]PREMIOS_MASTER!$AP145&lt;&gt;"",[4]PREMIOS_MASTER!$AP145&lt;&gt;0),[4]PREMIOS_MASTER!$AP145,""),IF($A147="TOTAL",SUM(INDIRECT("X4:X"&amp;ROW()-1)),""))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IF(AND($A147&lt;&gt;"",$A147&lt;&gt;"TOTAL"),IF(AND([4]PREMIOS_MASTER!$AS145&lt;&gt;"",[4]PREMIOS_MASTER!$AS145&lt;&gt;0),[4]PREMIOS_MASTER!$AS145,""),IF($A147="TOTAL",SUM(INDIRECT("Z4:Z"&amp;ROW()-1)),""))</f>
        <v/>
      </c>
      <c r="AA147" s="7" t="str">
        <f ca="1">IF(AND($A147&lt;&gt;"",$A147&lt;&gt;"TOTAL"),IF(AND([4]PREMIOS_MASTER!$AU145&lt;&gt;"",[4]PREMIOS_MASTER!$AU145&lt;&gt;0),[4]PREMIOS_MASTER!$AU145,""),IF($A147="TOTAL",SUM(INDIRECT("AA4:AA"&amp;ROW()-1)),""))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IF(AND($A147&lt;&gt;"",$A147&lt;&gt;"TOTAL"),IF(AND([4]PREMIOS_MASTER!$AX145&lt;&gt;"",[4]PREMIOS_MASTER!$AX145&lt;&gt;0),[4]PREMIOS_MASTER!$AX145,""),IF($A147="TOTAL",SUM(INDIRECT("AC4:AC"&amp;ROW()-1)),""))</f>
        <v/>
      </c>
      <c r="AD147" s="7" t="str">
        <f ca="1">IF(AND($A147&lt;&gt;"",$A147&lt;&gt;"TOTAL"),IF(AND([4]PREMIOS_MASTER!$AZ145&lt;&gt;"",[4]PREMIOS_MASTER!$AZ145&lt;&gt;0),[4]PREMIOS_MASTER!$AZ145,""),IF($A147="TOTAL",SUM(INDIRECT("AD4:AD"&amp;ROW()-1)),""))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IF(AND($A147&lt;&gt;"",$A147&lt;&gt;"TOTAL"),IF(AND([4]PREMIOS_MASTER!$BC145&lt;&gt;"",[4]PREMIOS_MASTER!$BC145&lt;&gt;0),[4]PREMIOS_MASTER!$BC145,""),IF($A147="TOTAL",SUM(INDIRECT("AF4:AF"&amp;ROW()-1)),""))</f>
        <v/>
      </c>
      <c r="AG147" s="7" t="str">
        <f ca="1">IF(AND($A147&lt;&gt;"",$A147&lt;&gt;"TOTAL"),IF(AND([4]PREMIOS_MASTER!$BE145&lt;&gt;"",[4]PREMIOS_MASTER!$BE145&lt;&gt;0),[4]PREMIOS_MASTER!$BE145,""),IF($A147="TOTAL",SUM(INDIRECT("AG4:AG"&amp;ROW()-1)),""))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IF(AND($A147&lt;&gt;"",$A147&lt;&gt;"TOTAL"),IF(AND([4]PREMIOS_MASTER!$BH145&lt;&gt;"",[4]PREMIOS_MASTER!$BH145&lt;&gt;0),[4]PREMIOS_MASTER!$BH145,""),IF($A147="TOTAL",SUM(INDIRECT("AI4:AI"&amp;ROW()-1)),""))</f>
        <v/>
      </c>
      <c r="AJ147" s="7" t="str">
        <f ca="1">IF(AND($A147&lt;&gt;"",$A147&lt;&gt;"TOTAL"),IF(AND([4]PREMIOS_MASTER!$BJ145&lt;&gt;"",[4]PREMIOS_MASTER!$BJ145&lt;&gt;0),[4]PREMIOS_MASTER!$BJ145,""),IF($A147="TOTAL",SUM(INDIRECT("AJ4:AJ"&amp;ROW()-1)),""))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IF(AND($A147&lt;&gt;"",$A147&lt;&gt;"TOTAL"),IF(AND([4]PREMIOS_MASTER!$BM145&lt;&gt;"",[4]PREMIOS_MASTER!$BM145&lt;&gt;0),[4]PREMIOS_MASTER!$BM145,""),IF($A147="TOTAL",SUM(INDIRECT("AL4:AL"&amp;ROW()-1)),""))</f>
        <v/>
      </c>
      <c r="AM147" s="7" t="str">
        <f ca="1">IF(AND($A147&lt;&gt;"",$A147&lt;&gt;"TOTAL"),IF(AND([4]PREMIOS_MASTER!$BO145&lt;&gt;"",[4]PREMIOS_MASTER!$BO145&lt;&gt;0),[4]PREMIOS_MASTER!$BO145,""),IF($A147="TOTAL",SUM(INDIRECT("AM4:AM"&amp;ROW()-1)),""))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IF(AND($A147&lt;&gt;"",$A147&lt;&gt;"TOTAL"),IF(AND([4]PREMIOS_MASTER!$BR145&lt;&gt;"",[4]PREMIOS_MASTER!$BR145&lt;&gt;0),[4]PREMIOS_MASTER!$BR145,""),IF($A147="TOTAL",SUM(INDIRECT("AO4:AO"&amp;ROW()-1)),""))</f>
        <v/>
      </c>
      <c r="AP147" s="7" t="str">
        <f ca="1">IF(AND($A147&lt;&gt;"",$A147&lt;&gt;"TOTAL"),IF(AND([4]PREMIOS_MASTER!$BT145&lt;&gt;"",[4]PREMIOS_MASTER!$BT145&lt;&gt;0),[4]PREMIOS_MASTER!$BT145,""),IF($A147="TOTAL",SUM(INDIRECT("AP4:AP"&amp;ROW()-1)),""))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IF(AND($A147&lt;&gt;"",$A147&lt;&gt;"TOTAL"),IF(AND([4]PREMIOS_MASTER!$BW145&lt;&gt;"",[4]PREMIOS_MASTER!$BW145&lt;&gt;0),[4]PREMIOS_MASTER!$BW145,""),IF($A147="TOTAL",SUM(INDIRECT("AR4:AR"&amp;ROW()-1)),""))</f>
        <v/>
      </c>
      <c r="AS147" s="7" t="str">
        <f ca="1">IF(AND($A147&lt;&gt;"",$A147&lt;&gt;"TOTAL"),IF(AND([4]PREMIOS_MASTER!$BY145&lt;&gt;"",[4]PREMIOS_MASTER!$BY145&lt;&gt;0),[4]PREMIOS_MASTER!$BY145,""),IF($A147="TOTAL",SUM(INDIRECT("AS4:AS"&amp;ROW()-1)),""))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IF(AND($A147&lt;&gt;"",$A147&lt;&gt;"TOTAL"),IF(AND([4]PREMIOS_MASTER!$CB145&lt;&gt;"",[4]PREMIOS_MASTER!$CB145&lt;&gt;0),[4]PREMIOS_MASTER!$CB145,""),IF($A147="TOTAL",SUM(INDIRECT("AU4:AU"&amp;ROW()-1)),""))</f>
        <v/>
      </c>
      <c r="AV147" s="7" t="str">
        <f ca="1">IF(AND($A147&lt;&gt;"",$A147&lt;&gt;"TOTAL"),IF(AND([4]PREMIOS_MASTER!$CD145&lt;&gt;"",[4]PREMIOS_MASTER!$CD145&lt;&gt;0),[4]PREMIOS_MASTER!$CD145,""),IF($A147="TOTAL",SUM(INDIRECT("AV4:AV"&amp;ROW()-1)),""))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IF(AND($A147&lt;&gt;"",$A147&lt;&gt;"TOTAL"),IF(AND([4]PREMIOS_MASTER!$CG145&lt;&gt;"",[4]PREMIOS_MASTER!$CG145&lt;&gt;0),[4]PREMIOS_MASTER!$CG145,""),IF($A147="TOTAL",SUM(INDIRECT("AX4:AX"&amp;ROW()-1)),""))</f>
        <v/>
      </c>
      <c r="AY147" s="7" t="str">
        <f ca="1">IF(AND($A147&lt;&gt;"",$A147&lt;&gt;"TOTAL"),IF(AND([4]PREMIOS_MASTER!$CI145&lt;&gt;"",[4]PREMIOS_MASTER!$CI145&lt;&gt;0),[4]PREMIOS_MASTER!$CI145,""),IF($A147="TOTAL",SUM(INDIRECT("AY4:AY"&amp;ROW()-1)),""))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IF(AND($A147&lt;&gt;"",$A147&lt;&gt;"TOTAL"),IF(AND([4]PREMIOS_MASTER!$CL145&lt;&gt;"",[4]PREMIOS_MASTER!$CL145&lt;&gt;0),[4]PREMIOS_MASTER!$CL145,""),IF($A147="TOTAL",SUM(INDIRECT("BA4:BA"&amp;ROW()-1)),""))</f>
        <v/>
      </c>
      <c r="BB147" s="7" t="str">
        <f ca="1">IF(AND($A147&lt;&gt;"",$A147&lt;&gt;"TOTAL"),IF(AND([4]PREMIOS_MASTER!$CN145&lt;&gt;"",[4]PREMIOS_MASTER!$CN145&lt;&gt;0),[4]PREMIOS_MASTER!$CN145,""),IF($A147="TOTAL",SUM(INDIRECT("BB4:BB"&amp;ROW()-1)),""))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IF(AND($A147&lt;&gt;"",$A147&lt;&gt;"TOTAL"),IF(AND([4]PREMIOS_MASTER!$CQ145&lt;&gt;"",[4]PREMIOS_MASTER!$CQ145&lt;&gt;0),[4]PREMIOS_MASTER!$CQ145,""),IF($A147="TOTAL",SUM(INDIRECT("BD4:BD"&amp;ROW()-1)),""))</f>
        <v/>
      </c>
      <c r="BE147" s="7" t="str">
        <f ca="1">IF(AND($A147&lt;&gt;"",$A147&lt;&gt;"TOTAL"),IF(AND([4]PREMIOS_MASTER!$CS145&lt;&gt;"",[4]PREMIOS_MASTER!$CS145&lt;&gt;0),[4]PREMIOS_MASTER!$CS145,""),IF($A147="TOTAL",SUM(INDIRECT("BE4:BE"&amp;ROW()-1)),""))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IF([4]PREMIOS_MASTER!$D146&lt;&gt;"",[4]PREMIOS_MASTER!$D146,IF(AND([4]PREMIOS_MASTER!$D146="",[4]PREMIOS_MASTER!$D147="",[4]PREMIOS_MASTER!$D145=""),"","TOTAL"))</f>
        <v/>
      </c>
      <c r="B148" s="7" t="str">
        <f ca="1">IF(AND($A148&lt;&gt;"",$A148&lt;&gt;"TOTAL"),IF(AND([4]PREMIOS_MASTER!$E146&lt;&gt;"",[4]PREMIOS_MASTER!$E146&lt;&gt;0),[4]PREMIOS_MASTER!$E146,""),IF($A148="TOTAL",SUM(INDIRECT("B4:B"&amp;ROW()-1)),""))</f>
        <v/>
      </c>
      <c r="C148" s="7" t="str">
        <f ca="1">IF(AND($A148&lt;&gt;"",$A148&lt;&gt;"TOTAL"),IF(AND([4]PREMIOS_MASTER!$G146&lt;&gt;"",[4]PREMIOS_MASTER!$G146&lt;&gt;0),[4]PREMIOS_MASTER!$G146,""),IF($A148="TOTAL",SUM(INDIRECT("C4:C"&amp;ROW()-1)),""))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IF(AND($A148&lt;&gt;"",$A148&lt;&gt;"TOTAL"),IF(AND([4]PREMIOS_MASTER!$J146&lt;&gt;"",[4]PREMIOS_MASTER!$J146&lt;&gt;0),[4]PREMIOS_MASTER!$J146,""),IF($A148="TOTAL",SUM(INDIRECT("E4:E"&amp;ROW()-1)),""))</f>
        <v/>
      </c>
      <c r="F148" s="7" t="str">
        <f ca="1">IF(AND($A148&lt;&gt;"",$A148&lt;&gt;"TOTAL"),IF(AND([4]PREMIOS_MASTER!$L146&lt;&gt;"",[4]PREMIOS_MASTER!$L146&lt;&gt;0),[4]PREMIOS_MASTER!$L146,""),IF($A148="TOTAL",SUM(INDIRECT("F4:F"&amp;ROW()-1)),""))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IF(AND($A148&lt;&gt;"",$A148&lt;&gt;"TOTAL"),IF(AND([4]PREMIOS_MASTER!$O146&lt;&gt;"",[4]PREMIOS_MASTER!$O146&lt;&gt;0),[4]PREMIOS_MASTER!$O146,""),IF($A148="TOTAL",SUM(INDIRECT("H4:H"&amp;ROW()-1)),""))</f>
        <v/>
      </c>
      <c r="I148" s="7" t="str">
        <f ca="1">IF(AND($A148&lt;&gt;"",$A148&lt;&gt;"TOTAL"),IF(AND([4]PREMIOS_MASTER!$Q146&lt;&gt;"",[4]PREMIOS_MASTER!$Q146&lt;&gt;0),[4]PREMIOS_MASTER!$Q146,""),IF($A148="TOTAL",SUM(INDIRECT("I4:I"&amp;ROW()-1)),""))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IF(AND($A148&lt;&gt;"",$A148&lt;&gt;"TOTAL"),IF(AND([4]PREMIOS_MASTER!$T146&lt;&gt;"",[4]PREMIOS_MASTER!$T146&lt;&gt;0),[4]PREMIOS_MASTER!$T146,""),IF($A148="TOTAL",SUM(INDIRECT("K4:K"&amp;ROW()-1)),""))</f>
        <v/>
      </c>
      <c r="L148" s="7" t="str">
        <f ca="1">IF(AND($A148&lt;&gt;"",$A148&lt;&gt;"TOTAL"),IF(AND([4]PREMIOS_MASTER!$V146&lt;&gt;"",[4]PREMIOS_MASTER!$V146&lt;&gt;0),[4]PREMIOS_MASTER!$V146,""),IF($A148="TOTAL",SUM(INDIRECT("L4:L"&amp;ROW()-1)),""))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IF(AND($A148&lt;&gt;"",$A148&lt;&gt;"TOTAL"),IF(AND([4]PREMIOS_MASTER!$Y146&lt;&gt;"",[4]PREMIOS_MASTER!$Y146&lt;&gt;0),[4]PREMIOS_MASTER!$Y146,""),IF($A148="TOTAL",SUM(INDIRECT("N4:N"&amp;ROW()-1)),""))</f>
        <v/>
      </c>
      <c r="O148" s="7" t="str">
        <f ca="1">IF(AND($A148&lt;&gt;"",$A148&lt;&gt;"TOTAL"),IF(AND([4]PREMIOS_MASTER!$AA146&lt;&gt;"",[4]PREMIOS_MASTER!$AA146&lt;&gt;0),[4]PREMIOS_MASTER!$AA146,""),IF($A148="TOTAL",SUM(INDIRECT("O4:O"&amp;ROW()-1)),""))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IF(AND($A148&lt;&gt;"",$A148&lt;&gt;"TOTAL"),IF(AND([4]PREMIOS_MASTER!$AD146&lt;&gt;"",[4]PREMIOS_MASTER!$AD146&lt;&gt;0),[4]PREMIOS_MASTER!$AD146,""),IF($A148="TOTAL",SUM(INDIRECT("Q4:Q"&amp;ROW()-1)),""))</f>
        <v/>
      </c>
      <c r="R148" s="7" t="str">
        <f ca="1">IF(AND($A148&lt;&gt;"",$A148&lt;&gt;"TOTAL"),IF(AND([4]PREMIOS_MASTER!$AF146&lt;&gt;"",[4]PREMIOS_MASTER!$AF146&lt;&gt;0),[4]PREMIOS_MASTER!$AF146,""),IF($A148="TOTAL",SUM(INDIRECT("R4:R"&amp;ROW()-1)),""))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IF(AND($A148&lt;&gt;"",$A148&lt;&gt;"TOTAL"),IF(AND([4]PREMIOS_MASTER!$AI146&lt;&gt;"",[4]PREMIOS_MASTER!$AI146&lt;&gt;0),[4]PREMIOS_MASTER!$AI146,""),IF($A148="TOTAL",SUM(INDIRECT("T4:T"&amp;ROW()-1)),""))</f>
        <v/>
      </c>
      <c r="U148" s="7" t="str">
        <f ca="1">IF(AND($A148&lt;&gt;"",$A148&lt;&gt;"TOTAL"),IF(AND([4]PREMIOS_MASTER!$AK146&lt;&gt;"",[4]PREMIOS_MASTER!$AK146&lt;&gt;0),[4]PREMIOS_MASTER!$AK146,""),IF($A148="TOTAL",SUM(INDIRECT("U4:U"&amp;ROW()-1)),""))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IF(AND($A148&lt;&gt;"",$A148&lt;&gt;"TOTAL"),IF(AND([4]PREMIOS_MASTER!$AN146&lt;&gt;"",[4]PREMIOS_MASTER!$AN146&lt;&gt;0),[4]PREMIOS_MASTER!$AN146,""),IF($A148="TOTAL",SUM(INDIRECT("W4:W"&amp;ROW()-1)),""))</f>
        <v/>
      </c>
      <c r="X148" s="7" t="str">
        <f ca="1">IF(AND($A148&lt;&gt;"",$A148&lt;&gt;"TOTAL"),IF(AND([4]PREMIOS_MASTER!$AP146&lt;&gt;"",[4]PREMIOS_MASTER!$AP146&lt;&gt;0),[4]PREMIOS_MASTER!$AP146,""),IF($A148="TOTAL",SUM(INDIRECT("X4:X"&amp;ROW()-1)),""))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IF(AND($A148&lt;&gt;"",$A148&lt;&gt;"TOTAL"),IF(AND([4]PREMIOS_MASTER!$AS146&lt;&gt;"",[4]PREMIOS_MASTER!$AS146&lt;&gt;0),[4]PREMIOS_MASTER!$AS146,""),IF($A148="TOTAL",SUM(INDIRECT("Z4:Z"&amp;ROW()-1)),""))</f>
        <v/>
      </c>
      <c r="AA148" s="7" t="str">
        <f ca="1">IF(AND($A148&lt;&gt;"",$A148&lt;&gt;"TOTAL"),IF(AND([4]PREMIOS_MASTER!$AU146&lt;&gt;"",[4]PREMIOS_MASTER!$AU146&lt;&gt;0),[4]PREMIOS_MASTER!$AU146,""),IF($A148="TOTAL",SUM(INDIRECT("AA4:AA"&amp;ROW()-1)),""))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IF(AND($A148&lt;&gt;"",$A148&lt;&gt;"TOTAL"),IF(AND([4]PREMIOS_MASTER!$AX146&lt;&gt;"",[4]PREMIOS_MASTER!$AX146&lt;&gt;0),[4]PREMIOS_MASTER!$AX146,""),IF($A148="TOTAL",SUM(INDIRECT("AC4:AC"&amp;ROW()-1)),""))</f>
        <v/>
      </c>
      <c r="AD148" s="7" t="str">
        <f ca="1">IF(AND($A148&lt;&gt;"",$A148&lt;&gt;"TOTAL"),IF(AND([4]PREMIOS_MASTER!$AZ146&lt;&gt;"",[4]PREMIOS_MASTER!$AZ146&lt;&gt;0),[4]PREMIOS_MASTER!$AZ146,""),IF($A148="TOTAL",SUM(INDIRECT("AD4:AD"&amp;ROW()-1)),""))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IF(AND($A148&lt;&gt;"",$A148&lt;&gt;"TOTAL"),IF(AND([4]PREMIOS_MASTER!$BC146&lt;&gt;"",[4]PREMIOS_MASTER!$BC146&lt;&gt;0),[4]PREMIOS_MASTER!$BC146,""),IF($A148="TOTAL",SUM(INDIRECT("AF4:AF"&amp;ROW()-1)),""))</f>
        <v/>
      </c>
      <c r="AG148" s="7" t="str">
        <f ca="1">IF(AND($A148&lt;&gt;"",$A148&lt;&gt;"TOTAL"),IF(AND([4]PREMIOS_MASTER!$BE146&lt;&gt;"",[4]PREMIOS_MASTER!$BE146&lt;&gt;0),[4]PREMIOS_MASTER!$BE146,""),IF($A148="TOTAL",SUM(INDIRECT("AG4:AG"&amp;ROW()-1)),""))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IF(AND($A148&lt;&gt;"",$A148&lt;&gt;"TOTAL"),IF(AND([4]PREMIOS_MASTER!$BH146&lt;&gt;"",[4]PREMIOS_MASTER!$BH146&lt;&gt;0),[4]PREMIOS_MASTER!$BH146,""),IF($A148="TOTAL",SUM(INDIRECT("AI4:AI"&amp;ROW()-1)),""))</f>
        <v/>
      </c>
      <c r="AJ148" s="7" t="str">
        <f ca="1">IF(AND($A148&lt;&gt;"",$A148&lt;&gt;"TOTAL"),IF(AND([4]PREMIOS_MASTER!$BJ146&lt;&gt;"",[4]PREMIOS_MASTER!$BJ146&lt;&gt;0),[4]PREMIOS_MASTER!$BJ146,""),IF($A148="TOTAL",SUM(INDIRECT("AJ4:AJ"&amp;ROW()-1)),""))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IF(AND($A148&lt;&gt;"",$A148&lt;&gt;"TOTAL"),IF(AND([4]PREMIOS_MASTER!$BM146&lt;&gt;"",[4]PREMIOS_MASTER!$BM146&lt;&gt;0),[4]PREMIOS_MASTER!$BM146,""),IF($A148="TOTAL",SUM(INDIRECT("AL4:AL"&amp;ROW()-1)),""))</f>
        <v/>
      </c>
      <c r="AM148" s="7" t="str">
        <f ca="1">IF(AND($A148&lt;&gt;"",$A148&lt;&gt;"TOTAL"),IF(AND([4]PREMIOS_MASTER!$BO146&lt;&gt;"",[4]PREMIOS_MASTER!$BO146&lt;&gt;0),[4]PREMIOS_MASTER!$BO146,""),IF($A148="TOTAL",SUM(INDIRECT("AM4:AM"&amp;ROW()-1)),""))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IF(AND($A148&lt;&gt;"",$A148&lt;&gt;"TOTAL"),IF(AND([4]PREMIOS_MASTER!$BR146&lt;&gt;"",[4]PREMIOS_MASTER!$BR146&lt;&gt;0),[4]PREMIOS_MASTER!$BR146,""),IF($A148="TOTAL",SUM(INDIRECT("AO4:AO"&amp;ROW()-1)),""))</f>
        <v/>
      </c>
      <c r="AP148" s="7" t="str">
        <f ca="1">IF(AND($A148&lt;&gt;"",$A148&lt;&gt;"TOTAL"),IF(AND([4]PREMIOS_MASTER!$BT146&lt;&gt;"",[4]PREMIOS_MASTER!$BT146&lt;&gt;0),[4]PREMIOS_MASTER!$BT146,""),IF($A148="TOTAL",SUM(INDIRECT("AP4:AP"&amp;ROW()-1)),""))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IF(AND($A148&lt;&gt;"",$A148&lt;&gt;"TOTAL"),IF(AND([4]PREMIOS_MASTER!$BW146&lt;&gt;"",[4]PREMIOS_MASTER!$BW146&lt;&gt;0),[4]PREMIOS_MASTER!$BW146,""),IF($A148="TOTAL",SUM(INDIRECT("AR4:AR"&amp;ROW()-1)),""))</f>
        <v/>
      </c>
      <c r="AS148" s="7" t="str">
        <f ca="1">IF(AND($A148&lt;&gt;"",$A148&lt;&gt;"TOTAL"),IF(AND([4]PREMIOS_MASTER!$BY146&lt;&gt;"",[4]PREMIOS_MASTER!$BY146&lt;&gt;0),[4]PREMIOS_MASTER!$BY146,""),IF($A148="TOTAL",SUM(INDIRECT("AS4:AS"&amp;ROW()-1)),""))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IF(AND($A148&lt;&gt;"",$A148&lt;&gt;"TOTAL"),IF(AND([4]PREMIOS_MASTER!$CB146&lt;&gt;"",[4]PREMIOS_MASTER!$CB146&lt;&gt;0),[4]PREMIOS_MASTER!$CB146,""),IF($A148="TOTAL",SUM(INDIRECT("AU4:AU"&amp;ROW()-1)),""))</f>
        <v/>
      </c>
      <c r="AV148" s="7" t="str">
        <f ca="1">IF(AND($A148&lt;&gt;"",$A148&lt;&gt;"TOTAL"),IF(AND([4]PREMIOS_MASTER!$CD146&lt;&gt;"",[4]PREMIOS_MASTER!$CD146&lt;&gt;0),[4]PREMIOS_MASTER!$CD146,""),IF($A148="TOTAL",SUM(INDIRECT("AV4:AV"&amp;ROW()-1)),""))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IF(AND($A148&lt;&gt;"",$A148&lt;&gt;"TOTAL"),IF(AND([4]PREMIOS_MASTER!$CG146&lt;&gt;"",[4]PREMIOS_MASTER!$CG146&lt;&gt;0),[4]PREMIOS_MASTER!$CG146,""),IF($A148="TOTAL",SUM(INDIRECT("AX4:AX"&amp;ROW()-1)),""))</f>
        <v/>
      </c>
      <c r="AY148" s="7" t="str">
        <f ca="1">IF(AND($A148&lt;&gt;"",$A148&lt;&gt;"TOTAL"),IF(AND([4]PREMIOS_MASTER!$CI146&lt;&gt;"",[4]PREMIOS_MASTER!$CI146&lt;&gt;0),[4]PREMIOS_MASTER!$CI146,""),IF($A148="TOTAL",SUM(INDIRECT("AY4:AY"&amp;ROW()-1)),""))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IF(AND($A148&lt;&gt;"",$A148&lt;&gt;"TOTAL"),IF(AND([4]PREMIOS_MASTER!$CL146&lt;&gt;"",[4]PREMIOS_MASTER!$CL146&lt;&gt;0),[4]PREMIOS_MASTER!$CL146,""),IF($A148="TOTAL",SUM(INDIRECT("BA4:BA"&amp;ROW()-1)),""))</f>
        <v/>
      </c>
      <c r="BB148" s="7" t="str">
        <f ca="1">IF(AND($A148&lt;&gt;"",$A148&lt;&gt;"TOTAL"),IF(AND([4]PREMIOS_MASTER!$CN146&lt;&gt;"",[4]PREMIOS_MASTER!$CN146&lt;&gt;0),[4]PREMIOS_MASTER!$CN146,""),IF($A148="TOTAL",SUM(INDIRECT("BB4:BB"&amp;ROW()-1)),""))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IF(AND($A148&lt;&gt;"",$A148&lt;&gt;"TOTAL"),IF(AND([4]PREMIOS_MASTER!$CQ146&lt;&gt;"",[4]PREMIOS_MASTER!$CQ146&lt;&gt;0),[4]PREMIOS_MASTER!$CQ146,""),IF($A148="TOTAL",SUM(INDIRECT("BD4:BD"&amp;ROW()-1)),""))</f>
        <v/>
      </c>
      <c r="BE148" s="7" t="str">
        <f ca="1">IF(AND($A148&lt;&gt;"",$A148&lt;&gt;"TOTAL"),IF(AND([4]PREMIOS_MASTER!$CS146&lt;&gt;"",[4]PREMIOS_MASTER!$CS146&lt;&gt;0),[4]PREMIOS_MASTER!$CS146,""),IF($A148="TOTAL",SUM(INDIRECT("BE4:BE"&amp;ROW()-1)),""))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IF([4]PREMIOS_MASTER!$D147&lt;&gt;"",[4]PREMIOS_MASTER!$D147,IF(AND([4]PREMIOS_MASTER!$D147="",[4]PREMIOS_MASTER!$D148="",[4]PREMIOS_MASTER!$D146=""),"","TOTAL"))</f>
        <v/>
      </c>
      <c r="B149" s="7" t="str">
        <f ca="1">IF(AND($A149&lt;&gt;"",$A149&lt;&gt;"TOTAL"),IF(AND([4]PREMIOS_MASTER!$E147&lt;&gt;"",[4]PREMIOS_MASTER!$E147&lt;&gt;0),[4]PREMIOS_MASTER!$E147,""),IF($A149="TOTAL",SUM(INDIRECT("B4:B"&amp;ROW()-1)),""))</f>
        <v/>
      </c>
      <c r="C149" s="7" t="str">
        <f ca="1">IF(AND($A149&lt;&gt;"",$A149&lt;&gt;"TOTAL"),IF(AND([4]PREMIOS_MASTER!$G147&lt;&gt;"",[4]PREMIOS_MASTER!$G147&lt;&gt;0),[4]PREMIOS_MASTER!$G147,""),IF($A149="TOTAL",SUM(INDIRECT("C4:C"&amp;ROW()-1)),""))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IF(AND($A149&lt;&gt;"",$A149&lt;&gt;"TOTAL"),IF(AND([4]PREMIOS_MASTER!$J147&lt;&gt;"",[4]PREMIOS_MASTER!$J147&lt;&gt;0),[4]PREMIOS_MASTER!$J147,""),IF($A149="TOTAL",SUM(INDIRECT("E4:E"&amp;ROW()-1)),""))</f>
        <v/>
      </c>
      <c r="F149" s="7" t="str">
        <f ca="1">IF(AND($A149&lt;&gt;"",$A149&lt;&gt;"TOTAL"),IF(AND([4]PREMIOS_MASTER!$L147&lt;&gt;"",[4]PREMIOS_MASTER!$L147&lt;&gt;0),[4]PREMIOS_MASTER!$L147,""),IF($A149="TOTAL",SUM(INDIRECT("F4:F"&amp;ROW()-1)),""))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IF(AND($A149&lt;&gt;"",$A149&lt;&gt;"TOTAL"),IF(AND([4]PREMIOS_MASTER!$O147&lt;&gt;"",[4]PREMIOS_MASTER!$O147&lt;&gt;0),[4]PREMIOS_MASTER!$O147,""),IF($A149="TOTAL",SUM(INDIRECT("H4:H"&amp;ROW()-1)),""))</f>
        <v/>
      </c>
      <c r="I149" s="7" t="str">
        <f ca="1">IF(AND($A149&lt;&gt;"",$A149&lt;&gt;"TOTAL"),IF(AND([4]PREMIOS_MASTER!$Q147&lt;&gt;"",[4]PREMIOS_MASTER!$Q147&lt;&gt;0),[4]PREMIOS_MASTER!$Q147,""),IF($A149="TOTAL",SUM(INDIRECT("I4:I"&amp;ROW()-1)),""))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IF(AND($A149&lt;&gt;"",$A149&lt;&gt;"TOTAL"),IF(AND([4]PREMIOS_MASTER!$T147&lt;&gt;"",[4]PREMIOS_MASTER!$T147&lt;&gt;0),[4]PREMIOS_MASTER!$T147,""),IF($A149="TOTAL",SUM(INDIRECT("K4:K"&amp;ROW()-1)),""))</f>
        <v/>
      </c>
      <c r="L149" s="7" t="str">
        <f ca="1">IF(AND($A149&lt;&gt;"",$A149&lt;&gt;"TOTAL"),IF(AND([4]PREMIOS_MASTER!$V147&lt;&gt;"",[4]PREMIOS_MASTER!$V147&lt;&gt;0),[4]PREMIOS_MASTER!$V147,""),IF($A149="TOTAL",SUM(INDIRECT("L4:L"&amp;ROW()-1)),""))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IF(AND($A149&lt;&gt;"",$A149&lt;&gt;"TOTAL"),IF(AND([4]PREMIOS_MASTER!$Y147&lt;&gt;"",[4]PREMIOS_MASTER!$Y147&lt;&gt;0),[4]PREMIOS_MASTER!$Y147,""),IF($A149="TOTAL",SUM(INDIRECT("N4:N"&amp;ROW()-1)),""))</f>
        <v/>
      </c>
      <c r="O149" s="7" t="str">
        <f ca="1">IF(AND($A149&lt;&gt;"",$A149&lt;&gt;"TOTAL"),IF(AND([4]PREMIOS_MASTER!$AA147&lt;&gt;"",[4]PREMIOS_MASTER!$AA147&lt;&gt;0),[4]PREMIOS_MASTER!$AA147,""),IF($A149="TOTAL",SUM(INDIRECT("O4:O"&amp;ROW()-1)),""))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IF(AND($A149&lt;&gt;"",$A149&lt;&gt;"TOTAL"),IF(AND([4]PREMIOS_MASTER!$AD147&lt;&gt;"",[4]PREMIOS_MASTER!$AD147&lt;&gt;0),[4]PREMIOS_MASTER!$AD147,""),IF($A149="TOTAL",SUM(INDIRECT("Q4:Q"&amp;ROW()-1)),""))</f>
        <v/>
      </c>
      <c r="R149" s="7" t="str">
        <f ca="1">IF(AND($A149&lt;&gt;"",$A149&lt;&gt;"TOTAL"),IF(AND([4]PREMIOS_MASTER!$AF147&lt;&gt;"",[4]PREMIOS_MASTER!$AF147&lt;&gt;0),[4]PREMIOS_MASTER!$AF147,""),IF($A149="TOTAL",SUM(INDIRECT("R4:R"&amp;ROW()-1)),""))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IF(AND($A149&lt;&gt;"",$A149&lt;&gt;"TOTAL"),IF(AND([4]PREMIOS_MASTER!$AI147&lt;&gt;"",[4]PREMIOS_MASTER!$AI147&lt;&gt;0),[4]PREMIOS_MASTER!$AI147,""),IF($A149="TOTAL",SUM(INDIRECT("T4:T"&amp;ROW()-1)),""))</f>
        <v/>
      </c>
      <c r="U149" s="7" t="str">
        <f ca="1">IF(AND($A149&lt;&gt;"",$A149&lt;&gt;"TOTAL"),IF(AND([4]PREMIOS_MASTER!$AK147&lt;&gt;"",[4]PREMIOS_MASTER!$AK147&lt;&gt;0),[4]PREMIOS_MASTER!$AK147,""),IF($A149="TOTAL",SUM(INDIRECT("U4:U"&amp;ROW()-1)),""))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IF(AND($A149&lt;&gt;"",$A149&lt;&gt;"TOTAL"),IF(AND([4]PREMIOS_MASTER!$AN147&lt;&gt;"",[4]PREMIOS_MASTER!$AN147&lt;&gt;0),[4]PREMIOS_MASTER!$AN147,""),IF($A149="TOTAL",SUM(INDIRECT("W4:W"&amp;ROW()-1)),""))</f>
        <v/>
      </c>
      <c r="X149" s="7" t="str">
        <f ca="1">IF(AND($A149&lt;&gt;"",$A149&lt;&gt;"TOTAL"),IF(AND([4]PREMIOS_MASTER!$AP147&lt;&gt;"",[4]PREMIOS_MASTER!$AP147&lt;&gt;0),[4]PREMIOS_MASTER!$AP147,""),IF($A149="TOTAL",SUM(INDIRECT("X4:X"&amp;ROW()-1)),""))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IF(AND($A149&lt;&gt;"",$A149&lt;&gt;"TOTAL"),IF(AND([4]PREMIOS_MASTER!$AS147&lt;&gt;"",[4]PREMIOS_MASTER!$AS147&lt;&gt;0),[4]PREMIOS_MASTER!$AS147,""),IF($A149="TOTAL",SUM(INDIRECT("Z4:Z"&amp;ROW()-1)),""))</f>
        <v/>
      </c>
      <c r="AA149" s="7" t="str">
        <f ca="1">IF(AND($A149&lt;&gt;"",$A149&lt;&gt;"TOTAL"),IF(AND([4]PREMIOS_MASTER!$AU147&lt;&gt;"",[4]PREMIOS_MASTER!$AU147&lt;&gt;0),[4]PREMIOS_MASTER!$AU147,""),IF($A149="TOTAL",SUM(INDIRECT("AA4:AA"&amp;ROW()-1)),""))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IF(AND($A149&lt;&gt;"",$A149&lt;&gt;"TOTAL"),IF(AND([4]PREMIOS_MASTER!$AX147&lt;&gt;"",[4]PREMIOS_MASTER!$AX147&lt;&gt;0),[4]PREMIOS_MASTER!$AX147,""),IF($A149="TOTAL",SUM(INDIRECT("AC4:AC"&amp;ROW()-1)),""))</f>
        <v/>
      </c>
      <c r="AD149" s="7" t="str">
        <f ca="1">IF(AND($A149&lt;&gt;"",$A149&lt;&gt;"TOTAL"),IF(AND([4]PREMIOS_MASTER!$AZ147&lt;&gt;"",[4]PREMIOS_MASTER!$AZ147&lt;&gt;0),[4]PREMIOS_MASTER!$AZ147,""),IF($A149="TOTAL",SUM(INDIRECT("AD4:AD"&amp;ROW()-1)),""))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IF(AND($A149&lt;&gt;"",$A149&lt;&gt;"TOTAL"),IF(AND([4]PREMIOS_MASTER!$BC147&lt;&gt;"",[4]PREMIOS_MASTER!$BC147&lt;&gt;0),[4]PREMIOS_MASTER!$BC147,""),IF($A149="TOTAL",SUM(INDIRECT("AF4:AF"&amp;ROW()-1)),""))</f>
        <v/>
      </c>
      <c r="AG149" s="7" t="str">
        <f ca="1">IF(AND($A149&lt;&gt;"",$A149&lt;&gt;"TOTAL"),IF(AND([4]PREMIOS_MASTER!$BE147&lt;&gt;"",[4]PREMIOS_MASTER!$BE147&lt;&gt;0),[4]PREMIOS_MASTER!$BE147,""),IF($A149="TOTAL",SUM(INDIRECT("AG4:AG"&amp;ROW()-1)),""))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IF(AND($A149&lt;&gt;"",$A149&lt;&gt;"TOTAL"),IF(AND([4]PREMIOS_MASTER!$BH147&lt;&gt;"",[4]PREMIOS_MASTER!$BH147&lt;&gt;0),[4]PREMIOS_MASTER!$BH147,""),IF($A149="TOTAL",SUM(INDIRECT("AI4:AI"&amp;ROW()-1)),""))</f>
        <v/>
      </c>
      <c r="AJ149" s="7" t="str">
        <f ca="1">IF(AND($A149&lt;&gt;"",$A149&lt;&gt;"TOTAL"),IF(AND([4]PREMIOS_MASTER!$BJ147&lt;&gt;"",[4]PREMIOS_MASTER!$BJ147&lt;&gt;0),[4]PREMIOS_MASTER!$BJ147,""),IF($A149="TOTAL",SUM(INDIRECT("AJ4:AJ"&amp;ROW()-1)),""))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IF(AND($A149&lt;&gt;"",$A149&lt;&gt;"TOTAL"),IF(AND([4]PREMIOS_MASTER!$BM147&lt;&gt;"",[4]PREMIOS_MASTER!$BM147&lt;&gt;0),[4]PREMIOS_MASTER!$BM147,""),IF($A149="TOTAL",SUM(INDIRECT("AL4:AL"&amp;ROW()-1)),""))</f>
        <v/>
      </c>
      <c r="AM149" s="7" t="str">
        <f ca="1">IF(AND($A149&lt;&gt;"",$A149&lt;&gt;"TOTAL"),IF(AND([4]PREMIOS_MASTER!$BO147&lt;&gt;"",[4]PREMIOS_MASTER!$BO147&lt;&gt;0),[4]PREMIOS_MASTER!$BO147,""),IF($A149="TOTAL",SUM(INDIRECT("AM4:AM"&amp;ROW()-1)),""))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IF(AND($A149&lt;&gt;"",$A149&lt;&gt;"TOTAL"),IF(AND([4]PREMIOS_MASTER!$BR147&lt;&gt;"",[4]PREMIOS_MASTER!$BR147&lt;&gt;0),[4]PREMIOS_MASTER!$BR147,""),IF($A149="TOTAL",SUM(INDIRECT("AO4:AO"&amp;ROW()-1)),""))</f>
        <v/>
      </c>
      <c r="AP149" s="7" t="str">
        <f ca="1">IF(AND($A149&lt;&gt;"",$A149&lt;&gt;"TOTAL"),IF(AND([4]PREMIOS_MASTER!$BT147&lt;&gt;"",[4]PREMIOS_MASTER!$BT147&lt;&gt;0),[4]PREMIOS_MASTER!$BT147,""),IF($A149="TOTAL",SUM(INDIRECT("AP4:AP"&amp;ROW()-1)),""))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IF(AND($A149&lt;&gt;"",$A149&lt;&gt;"TOTAL"),IF(AND([4]PREMIOS_MASTER!$BW147&lt;&gt;"",[4]PREMIOS_MASTER!$BW147&lt;&gt;0),[4]PREMIOS_MASTER!$BW147,""),IF($A149="TOTAL",SUM(INDIRECT("AR4:AR"&amp;ROW()-1)),""))</f>
        <v/>
      </c>
      <c r="AS149" s="7" t="str">
        <f ca="1">IF(AND($A149&lt;&gt;"",$A149&lt;&gt;"TOTAL"),IF(AND([4]PREMIOS_MASTER!$BY147&lt;&gt;"",[4]PREMIOS_MASTER!$BY147&lt;&gt;0),[4]PREMIOS_MASTER!$BY147,""),IF($A149="TOTAL",SUM(INDIRECT("AS4:AS"&amp;ROW()-1)),""))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IF(AND($A149&lt;&gt;"",$A149&lt;&gt;"TOTAL"),IF(AND([4]PREMIOS_MASTER!$CB147&lt;&gt;"",[4]PREMIOS_MASTER!$CB147&lt;&gt;0),[4]PREMIOS_MASTER!$CB147,""),IF($A149="TOTAL",SUM(INDIRECT("AU4:AU"&amp;ROW()-1)),""))</f>
        <v/>
      </c>
      <c r="AV149" s="7" t="str">
        <f ca="1">IF(AND($A149&lt;&gt;"",$A149&lt;&gt;"TOTAL"),IF(AND([4]PREMIOS_MASTER!$CD147&lt;&gt;"",[4]PREMIOS_MASTER!$CD147&lt;&gt;0),[4]PREMIOS_MASTER!$CD147,""),IF($A149="TOTAL",SUM(INDIRECT("AV4:AV"&amp;ROW()-1)),""))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IF(AND($A149&lt;&gt;"",$A149&lt;&gt;"TOTAL"),IF(AND([4]PREMIOS_MASTER!$CG147&lt;&gt;"",[4]PREMIOS_MASTER!$CG147&lt;&gt;0),[4]PREMIOS_MASTER!$CG147,""),IF($A149="TOTAL",SUM(INDIRECT("AX4:AX"&amp;ROW()-1)),""))</f>
        <v/>
      </c>
      <c r="AY149" s="7" t="str">
        <f ca="1">IF(AND($A149&lt;&gt;"",$A149&lt;&gt;"TOTAL"),IF(AND([4]PREMIOS_MASTER!$CI147&lt;&gt;"",[4]PREMIOS_MASTER!$CI147&lt;&gt;0),[4]PREMIOS_MASTER!$CI147,""),IF($A149="TOTAL",SUM(INDIRECT("AY4:AY"&amp;ROW()-1)),""))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IF(AND($A149&lt;&gt;"",$A149&lt;&gt;"TOTAL"),IF(AND([4]PREMIOS_MASTER!$CL147&lt;&gt;"",[4]PREMIOS_MASTER!$CL147&lt;&gt;0),[4]PREMIOS_MASTER!$CL147,""),IF($A149="TOTAL",SUM(INDIRECT("BA4:BA"&amp;ROW()-1)),""))</f>
        <v/>
      </c>
      <c r="BB149" s="7" t="str">
        <f ca="1">IF(AND($A149&lt;&gt;"",$A149&lt;&gt;"TOTAL"),IF(AND([4]PREMIOS_MASTER!$CN147&lt;&gt;"",[4]PREMIOS_MASTER!$CN147&lt;&gt;0),[4]PREMIOS_MASTER!$CN147,""),IF($A149="TOTAL",SUM(INDIRECT("BB4:BB"&amp;ROW()-1)),""))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IF(AND($A149&lt;&gt;"",$A149&lt;&gt;"TOTAL"),IF(AND([4]PREMIOS_MASTER!$CQ147&lt;&gt;"",[4]PREMIOS_MASTER!$CQ147&lt;&gt;0),[4]PREMIOS_MASTER!$CQ147,""),IF($A149="TOTAL",SUM(INDIRECT("BD4:BD"&amp;ROW()-1)),""))</f>
        <v/>
      </c>
      <c r="BE149" s="7" t="str">
        <f ca="1">IF(AND($A149&lt;&gt;"",$A149&lt;&gt;"TOTAL"),IF(AND([4]PREMIOS_MASTER!$CS147&lt;&gt;"",[4]PREMIOS_MASTER!$CS147&lt;&gt;0),[4]PREMIOS_MASTER!$CS147,""),IF($A149="TOTAL",SUM(INDIRECT("BE4:BE"&amp;ROW()-1)),""))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IF([4]PREMIOS_MASTER!$D148&lt;&gt;"",[4]PREMIOS_MASTER!$D148,IF(AND([4]PREMIOS_MASTER!$D148="",[4]PREMIOS_MASTER!$D149="",[4]PREMIOS_MASTER!$D147=""),"","TOTAL"))</f>
        <v/>
      </c>
      <c r="B150" s="7" t="str">
        <f ca="1">IF(AND($A150&lt;&gt;"",$A150&lt;&gt;"TOTAL"),IF(AND([4]PREMIOS_MASTER!$E148&lt;&gt;"",[4]PREMIOS_MASTER!$E148&lt;&gt;0),[4]PREMIOS_MASTER!$E148,""),IF($A150="TOTAL",SUM(INDIRECT("B4:B"&amp;ROW()-1)),""))</f>
        <v/>
      </c>
      <c r="C150" s="7" t="str">
        <f ca="1">IF(AND($A150&lt;&gt;"",$A150&lt;&gt;"TOTAL"),IF(AND([4]PREMIOS_MASTER!$G148&lt;&gt;"",[4]PREMIOS_MASTER!$G148&lt;&gt;0),[4]PREMIOS_MASTER!$G148,""),IF($A150="TOTAL",SUM(INDIRECT("C4:C"&amp;ROW()-1)),""))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IF(AND($A150&lt;&gt;"",$A150&lt;&gt;"TOTAL"),IF(AND([4]PREMIOS_MASTER!$J148&lt;&gt;"",[4]PREMIOS_MASTER!$J148&lt;&gt;0),[4]PREMIOS_MASTER!$J148,""),IF($A150="TOTAL",SUM(INDIRECT("E4:E"&amp;ROW()-1)),""))</f>
        <v/>
      </c>
      <c r="F150" s="7" t="str">
        <f ca="1">IF(AND($A150&lt;&gt;"",$A150&lt;&gt;"TOTAL"),IF(AND([4]PREMIOS_MASTER!$L148&lt;&gt;"",[4]PREMIOS_MASTER!$L148&lt;&gt;0),[4]PREMIOS_MASTER!$L148,""),IF($A150="TOTAL",SUM(INDIRECT("F4:F"&amp;ROW()-1)),""))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IF(AND($A150&lt;&gt;"",$A150&lt;&gt;"TOTAL"),IF(AND([4]PREMIOS_MASTER!$O148&lt;&gt;"",[4]PREMIOS_MASTER!$O148&lt;&gt;0),[4]PREMIOS_MASTER!$O148,""),IF($A150="TOTAL",SUM(INDIRECT("H4:H"&amp;ROW()-1)),""))</f>
        <v/>
      </c>
      <c r="I150" s="7" t="str">
        <f ca="1">IF(AND($A150&lt;&gt;"",$A150&lt;&gt;"TOTAL"),IF(AND([4]PREMIOS_MASTER!$Q148&lt;&gt;"",[4]PREMIOS_MASTER!$Q148&lt;&gt;0),[4]PREMIOS_MASTER!$Q148,""),IF($A150="TOTAL",SUM(INDIRECT("I4:I"&amp;ROW()-1)),""))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IF(AND($A150&lt;&gt;"",$A150&lt;&gt;"TOTAL"),IF(AND([4]PREMIOS_MASTER!$T148&lt;&gt;"",[4]PREMIOS_MASTER!$T148&lt;&gt;0),[4]PREMIOS_MASTER!$T148,""),IF($A150="TOTAL",SUM(INDIRECT("K4:K"&amp;ROW()-1)),""))</f>
        <v/>
      </c>
      <c r="L150" s="7" t="str">
        <f ca="1">IF(AND($A150&lt;&gt;"",$A150&lt;&gt;"TOTAL"),IF(AND([4]PREMIOS_MASTER!$V148&lt;&gt;"",[4]PREMIOS_MASTER!$V148&lt;&gt;0),[4]PREMIOS_MASTER!$V148,""),IF($A150="TOTAL",SUM(INDIRECT("L4:L"&amp;ROW()-1)),""))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IF(AND($A150&lt;&gt;"",$A150&lt;&gt;"TOTAL"),IF(AND([4]PREMIOS_MASTER!$Y148&lt;&gt;"",[4]PREMIOS_MASTER!$Y148&lt;&gt;0),[4]PREMIOS_MASTER!$Y148,""),IF($A150="TOTAL",SUM(INDIRECT("N4:N"&amp;ROW()-1)),""))</f>
        <v/>
      </c>
      <c r="O150" s="7" t="str">
        <f ca="1">IF(AND($A150&lt;&gt;"",$A150&lt;&gt;"TOTAL"),IF(AND([4]PREMIOS_MASTER!$AA148&lt;&gt;"",[4]PREMIOS_MASTER!$AA148&lt;&gt;0),[4]PREMIOS_MASTER!$AA148,""),IF($A150="TOTAL",SUM(INDIRECT("O4:O"&amp;ROW()-1)),""))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IF(AND($A150&lt;&gt;"",$A150&lt;&gt;"TOTAL"),IF(AND([4]PREMIOS_MASTER!$AD148&lt;&gt;"",[4]PREMIOS_MASTER!$AD148&lt;&gt;0),[4]PREMIOS_MASTER!$AD148,""),IF($A150="TOTAL",SUM(INDIRECT("Q4:Q"&amp;ROW()-1)),""))</f>
        <v/>
      </c>
      <c r="R150" s="7" t="str">
        <f ca="1">IF(AND($A150&lt;&gt;"",$A150&lt;&gt;"TOTAL"),IF(AND([4]PREMIOS_MASTER!$AF148&lt;&gt;"",[4]PREMIOS_MASTER!$AF148&lt;&gt;0),[4]PREMIOS_MASTER!$AF148,""),IF($A150="TOTAL",SUM(INDIRECT("R4:R"&amp;ROW()-1)),""))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IF(AND($A150&lt;&gt;"",$A150&lt;&gt;"TOTAL"),IF(AND([4]PREMIOS_MASTER!$AI148&lt;&gt;"",[4]PREMIOS_MASTER!$AI148&lt;&gt;0),[4]PREMIOS_MASTER!$AI148,""),IF($A150="TOTAL",SUM(INDIRECT("T4:T"&amp;ROW()-1)),""))</f>
        <v/>
      </c>
      <c r="U150" s="7" t="str">
        <f ca="1">IF(AND($A150&lt;&gt;"",$A150&lt;&gt;"TOTAL"),IF(AND([4]PREMIOS_MASTER!$AK148&lt;&gt;"",[4]PREMIOS_MASTER!$AK148&lt;&gt;0),[4]PREMIOS_MASTER!$AK148,""),IF($A150="TOTAL",SUM(INDIRECT("U4:U"&amp;ROW()-1)),""))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IF(AND($A150&lt;&gt;"",$A150&lt;&gt;"TOTAL"),IF(AND([4]PREMIOS_MASTER!$AN148&lt;&gt;"",[4]PREMIOS_MASTER!$AN148&lt;&gt;0),[4]PREMIOS_MASTER!$AN148,""),IF($A150="TOTAL",SUM(INDIRECT("W4:W"&amp;ROW()-1)),""))</f>
        <v/>
      </c>
      <c r="X150" s="7" t="str">
        <f ca="1">IF(AND($A150&lt;&gt;"",$A150&lt;&gt;"TOTAL"),IF(AND([4]PREMIOS_MASTER!$AP148&lt;&gt;"",[4]PREMIOS_MASTER!$AP148&lt;&gt;0),[4]PREMIOS_MASTER!$AP148,""),IF($A150="TOTAL",SUM(INDIRECT("X4:X"&amp;ROW()-1)),""))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IF(AND($A150&lt;&gt;"",$A150&lt;&gt;"TOTAL"),IF(AND([4]PREMIOS_MASTER!$AS148&lt;&gt;"",[4]PREMIOS_MASTER!$AS148&lt;&gt;0),[4]PREMIOS_MASTER!$AS148,""),IF($A150="TOTAL",SUM(INDIRECT("Z4:Z"&amp;ROW()-1)),""))</f>
        <v/>
      </c>
      <c r="AA150" s="7" t="str">
        <f ca="1">IF(AND($A150&lt;&gt;"",$A150&lt;&gt;"TOTAL"),IF(AND([4]PREMIOS_MASTER!$AU148&lt;&gt;"",[4]PREMIOS_MASTER!$AU148&lt;&gt;0),[4]PREMIOS_MASTER!$AU148,""),IF($A150="TOTAL",SUM(INDIRECT("AA4:AA"&amp;ROW()-1)),""))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IF(AND($A150&lt;&gt;"",$A150&lt;&gt;"TOTAL"),IF(AND([4]PREMIOS_MASTER!$AX148&lt;&gt;"",[4]PREMIOS_MASTER!$AX148&lt;&gt;0),[4]PREMIOS_MASTER!$AX148,""),IF($A150="TOTAL",SUM(INDIRECT("AC4:AC"&amp;ROW()-1)),""))</f>
        <v/>
      </c>
      <c r="AD150" s="7" t="str">
        <f ca="1">IF(AND($A150&lt;&gt;"",$A150&lt;&gt;"TOTAL"),IF(AND([4]PREMIOS_MASTER!$AZ148&lt;&gt;"",[4]PREMIOS_MASTER!$AZ148&lt;&gt;0),[4]PREMIOS_MASTER!$AZ148,""),IF($A150="TOTAL",SUM(INDIRECT("AD4:AD"&amp;ROW()-1)),""))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IF(AND($A150&lt;&gt;"",$A150&lt;&gt;"TOTAL"),IF(AND([4]PREMIOS_MASTER!$BC148&lt;&gt;"",[4]PREMIOS_MASTER!$BC148&lt;&gt;0),[4]PREMIOS_MASTER!$BC148,""),IF($A150="TOTAL",SUM(INDIRECT("AF4:AF"&amp;ROW()-1)),""))</f>
        <v/>
      </c>
      <c r="AG150" s="7" t="str">
        <f ca="1">IF(AND($A150&lt;&gt;"",$A150&lt;&gt;"TOTAL"),IF(AND([4]PREMIOS_MASTER!$BE148&lt;&gt;"",[4]PREMIOS_MASTER!$BE148&lt;&gt;0),[4]PREMIOS_MASTER!$BE148,""),IF($A150="TOTAL",SUM(INDIRECT("AG4:AG"&amp;ROW()-1)),""))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IF(AND($A150&lt;&gt;"",$A150&lt;&gt;"TOTAL"),IF(AND([4]PREMIOS_MASTER!$BH148&lt;&gt;"",[4]PREMIOS_MASTER!$BH148&lt;&gt;0),[4]PREMIOS_MASTER!$BH148,""),IF($A150="TOTAL",SUM(INDIRECT("AI4:AI"&amp;ROW()-1)),""))</f>
        <v/>
      </c>
      <c r="AJ150" s="7" t="str">
        <f ca="1">IF(AND($A150&lt;&gt;"",$A150&lt;&gt;"TOTAL"),IF(AND([4]PREMIOS_MASTER!$BJ148&lt;&gt;"",[4]PREMIOS_MASTER!$BJ148&lt;&gt;0),[4]PREMIOS_MASTER!$BJ148,""),IF($A150="TOTAL",SUM(INDIRECT("AJ4:AJ"&amp;ROW()-1)),""))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IF(AND($A150&lt;&gt;"",$A150&lt;&gt;"TOTAL"),IF(AND([4]PREMIOS_MASTER!$BM148&lt;&gt;"",[4]PREMIOS_MASTER!$BM148&lt;&gt;0),[4]PREMIOS_MASTER!$BM148,""),IF($A150="TOTAL",SUM(INDIRECT("AL4:AL"&amp;ROW()-1)),""))</f>
        <v/>
      </c>
      <c r="AM150" s="7" t="str">
        <f ca="1">IF(AND($A150&lt;&gt;"",$A150&lt;&gt;"TOTAL"),IF(AND([4]PREMIOS_MASTER!$BO148&lt;&gt;"",[4]PREMIOS_MASTER!$BO148&lt;&gt;0),[4]PREMIOS_MASTER!$BO148,""),IF($A150="TOTAL",SUM(INDIRECT("AM4:AM"&amp;ROW()-1)),""))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IF(AND($A150&lt;&gt;"",$A150&lt;&gt;"TOTAL"),IF(AND([4]PREMIOS_MASTER!$BR148&lt;&gt;"",[4]PREMIOS_MASTER!$BR148&lt;&gt;0),[4]PREMIOS_MASTER!$BR148,""),IF($A150="TOTAL",SUM(INDIRECT("AO4:AO"&amp;ROW()-1)),""))</f>
        <v/>
      </c>
      <c r="AP150" s="7" t="str">
        <f ca="1">IF(AND($A150&lt;&gt;"",$A150&lt;&gt;"TOTAL"),IF(AND([4]PREMIOS_MASTER!$BT148&lt;&gt;"",[4]PREMIOS_MASTER!$BT148&lt;&gt;0),[4]PREMIOS_MASTER!$BT148,""),IF($A150="TOTAL",SUM(INDIRECT("AP4:AP"&amp;ROW()-1)),""))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IF(AND($A150&lt;&gt;"",$A150&lt;&gt;"TOTAL"),IF(AND([4]PREMIOS_MASTER!$BW148&lt;&gt;"",[4]PREMIOS_MASTER!$BW148&lt;&gt;0),[4]PREMIOS_MASTER!$BW148,""),IF($A150="TOTAL",SUM(INDIRECT("AR4:AR"&amp;ROW()-1)),""))</f>
        <v/>
      </c>
      <c r="AS150" s="7" t="str">
        <f ca="1">IF(AND($A150&lt;&gt;"",$A150&lt;&gt;"TOTAL"),IF(AND([4]PREMIOS_MASTER!$BY148&lt;&gt;"",[4]PREMIOS_MASTER!$BY148&lt;&gt;0),[4]PREMIOS_MASTER!$BY148,""),IF($A150="TOTAL",SUM(INDIRECT("AS4:AS"&amp;ROW()-1)),""))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IF(AND($A150&lt;&gt;"",$A150&lt;&gt;"TOTAL"),IF(AND([4]PREMIOS_MASTER!$CB148&lt;&gt;"",[4]PREMIOS_MASTER!$CB148&lt;&gt;0),[4]PREMIOS_MASTER!$CB148,""),IF($A150="TOTAL",SUM(INDIRECT("AU4:AU"&amp;ROW()-1)),""))</f>
        <v/>
      </c>
      <c r="AV150" s="7" t="str">
        <f ca="1">IF(AND($A150&lt;&gt;"",$A150&lt;&gt;"TOTAL"),IF(AND([4]PREMIOS_MASTER!$CD148&lt;&gt;"",[4]PREMIOS_MASTER!$CD148&lt;&gt;0),[4]PREMIOS_MASTER!$CD148,""),IF($A150="TOTAL",SUM(INDIRECT("AV4:AV"&amp;ROW()-1)),""))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IF(AND($A150&lt;&gt;"",$A150&lt;&gt;"TOTAL"),IF(AND([4]PREMIOS_MASTER!$CG148&lt;&gt;"",[4]PREMIOS_MASTER!$CG148&lt;&gt;0),[4]PREMIOS_MASTER!$CG148,""),IF($A150="TOTAL",SUM(INDIRECT("AX4:AX"&amp;ROW()-1)),""))</f>
        <v/>
      </c>
      <c r="AY150" s="7" t="str">
        <f ca="1">IF(AND($A150&lt;&gt;"",$A150&lt;&gt;"TOTAL"),IF(AND([4]PREMIOS_MASTER!$CI148&lt;&gt;"",[4]PREMIOS_MASTER!$CI148&lt;&gt;0),[4]PREMIOS_MASTER!$CI148,""),IF($A150="TOTAL",SUM(INDIRECT("AY4:AY"&amp;ROW()-1)),""))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IF(AND($A150&lt;&gt;"",$A150&lt;&gt;"TOTAL"),IF(AND([4]PREMIOS_MASTER!$CL148&lt;&gt;"",[4]PREMIOS_MASTER!$CL148&lt;&gt;0),[4]PREMIOS_MASTER!$CL148,""),IF($A150="TOTAL",SUM(INDIRECT("BA4:BA"&amp;ROW()-1)),""))</f>
        <v/>
      </c>
      <c r="BB150" s="7" t="str">
        <f ca="1">IF(AND($A150&lt;&gt;"",$A150&lt;&gt;"TOTAL"),IF(AND([4]PREMIOS_MASTER!$CN148&lt;&gt;"",[4]PREMIOS_MASTER!$CN148&lt;&gt;0),[4]PREMIOS_MASTER!$CN148,""),IF($A150="TOTAL",SUM(INDIRECT("BB4:BB"&amp;ROW()-1)),""))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IF(AND($A150&lt;&gt;"",$A150&lt;&gt;"TOTAL"),IF(AND([4]PREMIOS_MASTER!$CQ148&lt;&gt;"",[4]PREMIOS_MASTER!$CQ148&lt;&gt;0),[4]PREMIOS_MASTER!$CQ148,""),IF($A150="TOTAL",SUM(INDIRECT("BD4:BD"&amp;ROW()-1)),""))</f>
        <v/>
      </c>
      <c r="BE150" s="7" t="str">
        <f ca="1">IF(AND($A150&lt;&gt;"",$A150&lt;&gt;"TOTAL"),IF(AND([4]PREMIOS_MASTER!$CS148&lt;&gt;"",[4]PREMIOS_MASTER!$CS148&lt;&gt;0),[4]PREMIOS_MASTER!$CS148,""),IF($A150="TOTAL",SUM(INDIRECT("BE4:BE"&amp;ROW()-1)),""))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IF([4]PREMIOS_MASTER!$D149&lt;&gt;"",[4]PREMIOS_MASTER!$D149,IF(AND([4]PREMIOS_MASTER!$D149="",[4]PREMIOS_MASTER!$D150="",[4]PREMIOS_MASTER!$D148=""),"","TOTAL"))</f>
        <v/>
      </c>
      <c r="B151" s="7" t="str">
        <f ca="1">IF(AND($A151&lt;&gt;"",$A151&lt;&gt;"TOTAL"),IF(AND([4]PREMIOS_MASTER!$E149&lt;&gt;"",[4]PREMIOS_MASTER!$E149&lt;&gt;0),[4]PREMIOS_MASTER!$E149,""),IF($A151="TOTAL",SUM(INDIRECT("B4:B"&amp;ROW()-1)),""))</f>
        <v/>
      </c>
      <c r="C151" s="7" t="str">
        <f ca="1">IF(AND($A151&lt;&gt;"",$A151&lt;&gt;"TOTAL"),IF(AND([4]PREMIOS_MASTER!$G149&lt;&gt;"",[4]PREMIOS_MASTER!$G149&lt;&gt;0),[4]PREMIOS_MASTER!$G149,""),IF($A151="TOTAL",SUM(INDIRECT("C4:C"&amp;ROW()-1)),""))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IF(AND($A151&lt;&gt;"",$A151&lt;&gt;"TOTAL"),IF(AND([4]PREMIOS_MASTER!$J149&lt;&gt;"",[4]PREMIOS_MASTER!$J149&lt;&gt;0),[4]PREMIOS_MASTER!$J149,""),IF($A151="TOTAL",SUM(INDIRECT("E4:E"&amp;ROW()-1)),""))</f>
        <v/>
      </c>
      <c r="F151" s="7" t="str">
        <f ca="1">IF(AND($A151&lt;&gt;"",$A151&lt;&gt;"TOTAL"),IF(AND([4]PREMIOS_MASTER!$L149&lt;&gt;"",[4]PREMIOS_MASTER!$L149&lt;&gt;0),[4]PREMIOS_MASTER!$L149,""),IF($A151="TOTAL",SUM(INDIRECT("F4:F"&amp;ROW()-1)),""))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IF(AND($A151&lt;&gt;"",$A151&lt;&gt;"TOTAL"),IF(AND([4]PREMIOS_MASTER!$O149&lt;&gt;"",[4]PREMIOS_MASTER!$O149&lt;&gt;0),[4]PREMIOS_MASTER!$O149,""),IF($A151="TOTAL",SUM(INDIRECT("H4:H"&amp;ROW()-1)),""))</f>
        <v/>
      </c>
      <c r="I151" s="7" t="str">
        <f ca="1">IF(AND($A151&lt;&gt;"",$A151&lt;&gt;"TOTAL"),IF(AND([4]PREMIOS_MASTER!$Q149&lt;&gt;"",[4]PREMIOS_MASTER!$Q149&lt;&gt;0),[4]PREMIOS_MASTER!$Q149,""),IF($A151="TOTAL",SUM(INDIRECT("I4:I"&amp;ROW()-1)),""))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IF(AND($A151&lt;&gt;"",$A151&lt;&gt;"TOTAL"),IF(AND([4]PREMIOS_MASTER!$T149&lt;&gt;"",[4]PREMIOS_MASTER!$T149&lt;&gt;0),[4]PREMIOS_MASTER!$T149,""),IF($A151="TOTAL",SUM(INDIRECT("K4:K"&amp;ROW()-1)),""))</f>
        <v/>
      </c>
      <c r="L151" s="7" t="str">
        <f ca="1">IF(AND($A151&lt;&gt;"",$A151&lt;&gt;"TOTAL"),IF(AND([4]PREMIOS_MASTER!$V149&lt;&gt;"",[4]PREMIOS_MASTER!$V149&lt;&gt;0),[4]PREMIOS_MASTER!$V149,""),IF($A151="TOTAL",SUM(INDIRECT("L4:L"&amp;ROW()-1)),""))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IF(AND($A151&lt;&gt;"",$A151&lt;&gt;"TOTAL"),IF(AND([4]PREMIOS_MASTER!$Y149&lt;&gt;"",[4]PREMIOS_MASTER!$Y149&lt;&gt;0),[4]PREMIOS_MASTER!$Y149,""),IF($A151="TOTAL",SUM(INDIRECT("N4:N"&amp;ROW()-1)),""))</f>
        <v/>
      </c>
      <c r="O151" s="7" t="str">
        <f ca="1">IF(AND($A151&lt;&gt;"",$A151&lt;&gt;"TOTAL"),IF(AND([4]PREMIOS_MASTER!$AA149&lt;&gt;"",[4]PREMIOS_MASTER!$AA149&lt;&gt;0),[4]PREMIOS_MASTER!$AA149,""),IF($A151="TOTAL",SUM(INDIRECT("O4:O"&amp;ROW()-1)),""))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IF(AND($A151&lt;&gt;"",$A151&lt;&gt;"TOTAL"),IF(AND([4]PREMIOS_MASTER!$AD149&lt;&gt;"",[4]PREMIOS_MASTER!$AD149&lt;&gt;0),[4]PREMIOS_MASTER!$AD149,""),IF($A151="TOTAL",SUM(INDIRECT("Q4:Q"&amp;ROW()-1)),""))</f>
        <v/>
      </c>
      <c r="R151" s="7" t="str">
        <f ca="1">IF(AND($A151&lt;&gt;"",$A151&lt;&gt;"TOTAL"),IF(AND([4]PREMIOS_MASTER!$AF149&lt;&gt;"",[4]PREMIOS_MASTER!$AF149&lt;&gt;0),[4]PREMIOS_MASTER!$AF149,""),IF($A151="TOTAL",SUM(INDIRECT("R4:R"&amp;ROW()-1)),""))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IF(AND($A151&lt;&gt;"",$A151&lt;&gt;"TOTAL"),IF(AND([4]PREMIOS_MASTER!$AI149&lt;&gt;"",[4]PREMIOS_MASTER!$AI149&lt;&gt;0),[4]PREMIOS_MASTER!$AI149,""),IF($A151="TOTAL",SUM(INDIRECT("T4:T"&amp;ROW()-1)),""))</f>
        <v/>
      </c>
      <c r="U151" s="7" t="str">
        <f ca="1">IF(AND($A151&lt;&gt;"",$A151&lt;&gt;"TOTAL"),IF(AND([4]PREMIOS_MASTER!$AK149&lt;&gt;"",[4]PREMIOS_MASTER!$AK149&lt;&gt;0),[4]PREMIOS_MASTER!$AK149,""),IF($A151="TOTAL",SUM(INDIRECT("U4:U"&amp;ROW()-1)),""))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IF(AND($A151&lt;&gt;"",$A151&lt;&gt;"TOTAL"),IF(AND([4]PREMIOS_MASTER!$AN149&lt;&gt;"",[4]PREMIOS_MASTER!$AN149&lt;&gt;0),[4]PREMIOS_MASTER!$AN149,""),IF($A151="TOTAL",SUM(INDIRECT("W4:W"&amp;ROW()-1)),""))</f>
        <v/>
      </c>
      <c r="X151" s="7" t="str">
        <f ca="1">IF(AND($A151&lt;&gt;"",$A151&lt;&gt;"TOTAL"),IF(AND([4]PREMIOS_MASTER!$AP149&lt;&gt;"",[4]PREMIOS_MASTER!$AP149&lt;&gt;0),[4]PREMIOS_MASTER!$AP149,""),IF($A151="TOTAL",SUM(INDIRECT("X4:X"&amp;ROW()-1)),""))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IF(AND($A151&lt;&gt;"",$A151&lt;&gt;"TOTAL"),IF(AND([4]PREMIOS_MASTER!$AS149&lt;&gt;"",[4]PREMIOS_MASTER!$AS149&lt;&gt;0),[4]PREMIOS_MASTER!$AS149,""),IF($A151="TOTAL",SUM(INDIRECT("Z4:Z"&amp;ROW()-1)),""))</f>
        <v/>
      </c>
      <c r="AA151" s="7" t="str">
        <f ca="1">IF(AND($A151&lt;&gt;"",$A151&lt;&gt;"TOTAL"),IF(AND([4]PREMIOS_MASTER!$AU149&lt;&gt;"",[4]PREMIOS_MASTER!$AU149&lt;&gt;0),[4]PREMIOS_MASTER!$AU149,""),IF($A151="TOTAL",SUM(INDIRECT("AA4:AA"&amp;ROW()-1)),""))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IF(AND($A151&lt;&gt;"",$A151&lt;&gt;"TOTAL"),IF(AND([4]PREMIOS_MASTER!$AX149&lt;&gt;"",[4]PREMIOS_MASTER!$AX149&lt;&gt;0),[4]PREMIOS_MASTER!$AX149,""),IF($A151="TOTAL",SUM(INDIRECT("AC4:AC"&amp;ROW()-1)),""))</f>
        <v/>
      </c>
      <c r="AD151" s="7" t="str">
        <f ca="1">IF(AND($A151&lt;&gt;"",$A151&lt;&gt;"TOTAL"),IF(AND([4]PREMIOS_MASTER!$AZ149&lt;&gt;"",[4]PREMIOS_MASTER!$AZ149&lt;&gt;0),[4]PREMIOS_MASTER!$AZ149,""),IF($A151="TOTAL",SUM(INDIRECT("AD4:AD"&amp;ROW()-1)),""))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IF(AND($A151&lt;&gt;"",$A151&lt;&gt;"TOTAL"),IF(AND([4]PREMIOS_MASTER!$BC149&lt;&gt;"",[4]PREMIOS_MASTER!$BC149&lt;&gt;0),[4]PREMIOS_MASTER!$BC149,""),IF($A151="TOTAL",SUM(INDIRECT("AF4:AF"&amp;ROW()-1)),""))</f>
        <v/>
      </c>
      <c r="AG151" s="7" t="str">
        <f ca="1">IF(AND($A151&lt;&gt;"",$A151&lt;&gt;"TOTAL"),IF(AND([4]PREMIOS_MASTER!$BE149&lt;&gt;"",[4]PREMIOS_MASTER!$BE149&lt;&gt;0),[4]PREMIOS_MASTER!$BE149,""),IF($A151="TOTAL",SUM(INDIRECT("AG4:AG"&amp;ROW()-1)),""))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IF(AND($A151&lt;&gt;"",$A151&lt;&gt;"TOTAL"),IF(AND([4]PREMIOS_MASTER!$BH149&lt;&gt;"",[4]PREMIOS_MASTER!$BH149&lt;&gt;0),[4]PREMIOS_MASTER!$BH149,""),IF($A151="TOTAL",SUM(INDIRECT("AI4:AI"&amp;ROW()-1)),""))</f>
        <v/>
      </c>
      <c r="AJ151" s="7" t="str">
        <f ca="1">IF(AND($A151&lt;&gt;"",$A151&lt;&gt;"TOTAL"),IF(AND([4]PREMIOS_MASTER!$BJ149&lt;&gt;"",[4]PREMIOS_MASTER!$BJ149&lt;&gt;0),[4]PREMIOS_MASTER!$BJ149,""),IF($A151="TOTAL",SUM(INDIRECT("AJ4:AJ"&amp;ROW()-1)),""))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IF(AND($A151&lt;&gt;"",$A151&lt;&gt;"TOTAL"),IF(AND([4]PREMIOS_MASTER!$BM149&lt;&gt;"",[4]PREMIOS_MASTER!$BM149&lt;&gt;0),[4]PREMIOS_MASTER!$BM149,""),IF($A151="TOTAL",SUM(INDIRECT("AL4:AL"&amp;ROW()-1)),""))</f>
        <v/>
      </c>
      <c r="AM151" s="7" t="str">
        <f ca="1">IF(AND($A151&lt;&gt;"",$A151&lt;&gt;"TOTAL"),IF(AND([4]PREMIOS_MASTER!$BO149&lt;&gt;"",[4]PREMIOS_MASTER!$BO149&lt;&gt;0),[4]PREMIOS_MASTER!$BO149,""),IF($A151="TOTAL",SUM(INDIRECT("AM4:AM"&amp;ROW()-1)),""))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IF(AND($A151&lt;&gt;"",$A151&lt;&gt;"TOTAL"),IF(AND([4]PREMIOS_MASTER!$BR149&lt;&gt;"",[4]PREMIOS_MASTER!$BR149&lt;&gt;0),[4]PREMIOS_MASTER!$BR149,""),IF($A151="TOTAL",SUM(INDIRECT("AO4:AO"&amp;ROW()-1)),""))</f>
        <v/>
      </c>
      <c r="AP151" s="7" t="str">
        <f ca="1">IF(AND($A151&lt;&gt;"",$A151&lt;&gt;"TOTAL"),IF(AND([4]PREMIOS_MASTER!$BT149&lt;&gt;"",[4]PREMIOS_MASTER!$BT149&lt;&gt;0),[4]PREMIOS_MASTER!$BT149,""),IF($A151="TOTAL",SUM(INDIRECT("AP4:AP"&amp;ROW()-1)),""))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IF(AND($A151&lt;&gt;"",$A151&lt;&gt;"TOTAL"),IF(AND([4]PREMIOS_MASTER!$BW149&lt;&gt;"",[4]PREMIOS_MASTER!$BW149&lt;&gt;0),[4]PREMIOS_MASTER!$BW149,""),IF($A151="TOTAL",SUM(INDIRECT("AR4:AR"&amp;ROW()-1)),""))</f>
        <v/>
      </c>
      <c r="AS151" s="7" t="str">
        <f ca="1">IF(AND($A151&lt;&gt;"",$A151&lt;&gt;"TOTAL"),IF(AND([4]PREMIOS_MASTER!$BY149&lt;&gt;"",[4]PREMIOS_MASTER!$BY149&lt;&gt;0),[4]PREMIOS_MASTER!$BY149,""),IF($A151="TOTAL",SUM(INDIRECT("AS4:AS"&amp;ROW()-1)),""))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IF(AND($A151&lt;&gt;"",$A151&lt;&gt;"TOTAL"),IF(AND([4]PREMIOS_MASTER!$CB149&lt;&gt;"",[4]PREMIOS_MASTER!$CB149&lt;&gt;0),[4]PREMIOS_MASTER!$CB149,""),IF($A151="TOTAL",SUM(INDIRECT("AU4:AU"&amp;ROW()-1)),""))</f>
        <v/>
      </c>
      <c r="AV151" s="7" t="str">
        <f ca="1">IF(AND($A151&lt;&gt;"",$A151&lt;&gt;"TOTAL"),IF(AND([4]PREMIOS_MASTER!$CD149&lt;&gt;"",[4]PREMIOS_MASTER!$CD149&lt;&gt;0),[4]PREMIOS_MASTER!$CD149,""),IF($A151="TOTAL",SUM(INDIRECT("AV4:AV"&amp;ROW()-1)),""))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IF(AND($A151&lt;&gt;"",$A151&lt;&gt;"TOTAL"),IF(AND([4]PREMIOS_MASTER!$CG149&lt;&gt;"",[4]PREMIOS_MASTER!$CG149&lt;&gt;0),[4]PREMIOS_MASTER!$CG149,""),IF($A151="TOTAL",SUM(INDIRECT("AX4:AX"&amp;ROW()-1)),""))</f>
        <v/>
      </c>
      <c r="AY151" s="7" t="str">
        <f ca="1">IF(AND($A151&lt;&gt;"",$A151&lt;&gt;"TOTAL"),IF(AND([4]PREMIOS_MASTER!$CI149&lt;&gt;"",[4]PREMIOS_MASTER!$CI149&lt;&gt;0),[4]PREMIOS_MASTER!$CI149,""),IF($A151="TOTAL",SUM(INDIRECT("AY4:AY"&amp;ROW()-1)),""))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IF(AND($A151&lt;&gt;"",$A151&lt;&gt;"TOTAL"),IF(AND([4]PREMIOS_MASTER!$CL149&lt;&gt;"",[4]PREMIOS_MASTER!$CL149&lt;&gt;0),[4]PREMIOS_MASTER!$CL149,""),IF($A151="TOTAL",SUM(INDIRECT("BA4:BA"&amp;ROW()-1)),""))</f>
        <v/>
      </c>
      <c r="BB151" s="7" t="str">
        <f ca="1">IF(AND($A151&lt;&gt;"",$A151&lt;&gt;"TOTAL"),IF(AND([4]PREMIOS_MASTER!$CN149&lt;&gt;"",[4]PREMIOS_MASTER!$CN149&lt;&gt;0),[4]PREMIOS_MASTER!$CN149,""),IF($A151="TOTAL",SUM(INDIRECT("BB4:BB"&amp;ROW()-1)),""))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IF(AND($A151&lt;&gt;"",$A151&lt;&gt;"TOTAL"),IF(AND([4]PREMIOS_MASTER!$CQ149&lt;&gt;"",[4]PREMIOS_MASTER!$CQ149&lt;&gt;0),[4]PREMIOS_MASTER!$CQ149,""),IF($A151="TOTAL",SUM(INDIRECT("BD4:BD"&amp;ROW()-1)),""))</f>
        <v/>
      </c>
      <c r="BE151" s="7" t="str">
        <f ca="1">IF(AND($A151&lt;&gt;"",$A151&lt;&gt;"TOTAL"),IF(AND([4]PREMIOS_MASTER!$CS149&lt;&gt;"",[4]PREMIOS_MASTER!$CS149&lt;&gt;0),[4]PREMIOS_MASTER!$CS149,""),IF($A151="TOTAL",SUM(INDIRECT("BE4:BE"&amp;ROW()-1)),""))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IF([4]PREMIOS_MASTER!$D150&lt;&gt;"",[4]PREMIOS_MASTER!$D150,IF(AND([4]PREMIOS_MASTER!$D150="",[4]PREMIOS_MASTER!$D151="",[4]PREMIOS_MASTER!$D149=""),"","TOTAL"))</f>
        <v/>
      </c>
      <c r="B152" s="7" t="str">
        <f ca="1">IF(AND($A152&lt;&gt;"",$A152&lt;&gt;"TOTAL"),IF(AND([4]PREMIOS_MASTER!$E150&lt;&gt;"",[4]PREMIOS_MASTER!$E150&lt;&gt;0),[4]PREMIOS_MASTER!$E150,""),IF($A152="TOTAL",SUM(INDIRECT("B4:B"&amp;ROW()-1)),""))</f>
        <v/>
      </c>
      <c r="C152" s="7" t="str">
        <f ca="1">IF(AND($A152&lt;&gt;"",$A152&lt;&gt;"TOTAL"),IF(AND([4]PREMIOS_MASTER!$G150&lt;&gt;"",[4]PREMIOS_MASTER!$G150&lt;&gt;0),[4]PREMIOS_MASTER!$G150,""),IF($A152="TOTAL",SUM(INDIRECT("C4:C"&amp;ROW()-1)),""))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IF(AND($A152&lt;&gt;"",$A152&lt;&gt;"TOTAL"),IF(AND([4]PREMIOS_MASTER!$J150&lt;&gt;"",[4]PREMIOS_MASTER!$J150&lt;&gt;0),[4]PREMIOS_MASTER!$J150,""),IF($A152="TOTAL",SUM(INDIRECT("E4:E"&amp;ROW()-1)),""))</f>
        <v/>
      </c>
      <c r="F152" s="7" t="str">
        <f ca="1">IF(AND($A152&lt;&gt;"",$A152&lt;&gt;"TOTAL"),IF(AND([4]PREMIOS_MASTER!$L150&lt;&gt;"",[4]PREMIOS_MASTER!$L150&lt;&gt;0),[4]PREMIOS_MASTER!$L150,""),IF($A152="TOTAL",SUM(INDIRECT("F4:F"&amp;ROW()-1)),""))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IF(AND($A152&lt;&gt;"",$A152&lt;&gt;"TOTAL"),IF(AND([4]PREMIOS_MASTER!$O150&lt;&gt;"",[4]PREMIOS_MASTER!$O150&lt;&gt;0),[4]PREMIOS_MASTER!$O150,""),IF($A152="TOTAL",SUM(INDIRECT("H4:H"&amp;ROW()-1)),""))</f>
        <v/>
      </c>
      <c r="I152" s="7" t="str">
        <f ca="1">IF(AND($A152&lt;&gt;"",$A152&lt;&gt;"TOTAL"),IF(AND([4]PREMIOS_MASTER!$Q150&lt;&gt;"",[4]PREMIOS_MASTER!$Q150&lt;&gt;0),[4]PREMIOS_MASTER!$Q150,""),IF($A152="TOTAL",SUM(INDIRECT("I4:I"&amp;ROW()-1)),""))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IF(AND($A152&lt;&gt;"",$A152&lt;&gt;"TOTAL"),IF(AND([4]PREMIOS_MASTER!$T150&lt;&gt;"",[4]PREMIOS_MASTER!$T150&lt;&gt;0),[4]PREMIOS_MASTER!$T150,""),IF($A152="TOTAL",SUM(INDIRECT("K4:K"&amp;ROW()-1)),""))</f>
        <v/>
      </c>
      <c r="L152" s="7" t="str">
        <f ca="1">IF(AND($A152&lt;&gt;"",$A152&lt;&gt;"TOTAL"),IF(AND([4]PREMIOS_MASTER!$V150&lt;&gt;"",[4]PREMIOS_MASTER!$V150&lt;&gt;0),[4]PREMIOS_MASTER!$V150,""),IF($A152="TOTAL",SUM(INDIRECT("L4:L"&amp;ROW()-1)),""))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IF(AND($A152&lt;&gt;"",$A152&lt;&gt;"TOTAL"),IF(AND([4]PREMIOS_MASTER!$Y150&lt;&gt;"",[4]PREMIOS_MASTER!$Y150&lt;&gt;0),[4]PREMIOS_MASTER!$Y150,""),IF($A152="TOTAL",SUM(INDIRECT("N4:N"&amp;ROW()-1)),""))</f>
        <v/>
      </c>
      <c r="O152" s="7" t="str">
        <f ca="1">IF(AND($A152&lt;&gt;"",$A152&lt;&gt;"TOTAL"),IF(AND([4]PREMIOS_MASTER!$AA150&lt;&gt;"",[4]PREMIOS_MASTER!$AA150&lt;&gt;0),[4]PREMIOS_MASTER!$AA150,""),IF($A152="TOTAL",SUM(INDIRECT("O4:O"&amp;ROW()-1)),""))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IF(AND($A152&lt;&gt;"",$A152&lt;&gt;"TOTAL"),IF(AND([4]PREMIOS_MASTER!$AD150&lt;&gt;"",[4]PREMIOS_MASTER!$AD150&lt;&gt;0),[4]PREMIOS_MASTER!$AD150,""),IF($A152="TOTAL",SUM(INDIRECT("Q4:Q"&amp;ROW()-1)),""))</f>
        <v/>
      </c>
      <c r="R152" s="7" t="str">
        <f ca="1">IF(AND($A152&lt;&gt;"",$A152&lt;&gt;"TOTAL"),IF(AND([4]PREMIOS_MASTER!$AF150&lt;&gt;"",[4]PREMIOS_MASTER!$AF150&lt;&gt;0),[4]PREMIOS_MASTER!$AF150,""),IF($A152="TOTAL",SUM(INDIRECT("R4:R"&amp;ROW()-1)),""))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IF(AND($A152&lt;&gt;"",$A152&lt;&gt;"TOTAL"),IF(AND([4]PREMIOS_MASTER!$AI150&lt;&gt;"",[4]PREMIOS_MASTER!$AI150&lt;&gt;0),[4]PREMIOS_MASTER!$AI150,""),IF($A152="TOTAL",SUM(INDIRECT("T4:T"&amp;ROW()-1)),""))</f>
        <v/>
      </c>
      <c r="U152" s="7" t="str">
        <f ca="1">IF(AND($A152&lt;&gt;"",$A152&lt;&gt;"TOTAL"),IF(AND([4]PREMIOS_MASTER!$AK150&lt;&gt;"",[4]PREMIOS_MASTER!$AK150&lt;&gt;0),[4]PREMIOS_MASTER!$AK150,""),IF($A152="TOTAL",SUM(INDIRECT("U4:U"&amp;ROW()-1)),""))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IF(AND($A152&lt;&gt;"",$A152&lt;&gt;"TOTAL"),IF(AND([4]PREMIOS_MASTER!$AN150&lt;&gt;"",[4]PREMIOS_MASTER!$AN150&lt;&gt;0),[4]PREMIOS_MASTER!$AN150,""),IF($A152="TOTAL",SUM(INDIRECT("W4:W"&amp;ROW()-1)),""))</f>
        <v/>
      </c>
      <c r="X152" s="7" t="str">
        <f ca="1">IF(AND($A152&lt;&gt;"",$A152&lt;&gt;"TOTAL"),IF(AND([4]PREMIOS_MASTER!$AP150&lt;&gt;"",[4]PREMIOS_MASTER!$AP150&lt;&gt;0),[4]PREMIOS_MASTER!$AP150,""),IF($A152="TOTAL",SUM(INDIRECT("X4:X"&amp;ROW()-1)),""))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IF(AND($A152&lt;&gt;"",$A152&lt;&gt;"TOTAL"),IF(AND([4]PREMIOS_MASTER!$AS150&lt;&gt;"",[4]PREMIOS_MASTER!$AS150&lt;&gt;0),[4]PREMIOS_MASTER!$AS150,""),IF($A152="TOTAL",SUM(INDIRECT("Z4:Z"&amp;ROW()-1)),""))</f>
        <v/>
      </c>
      <c r="AA152" s="7" t="str">
        <f ca="1">IF(AND($A152&lt;&gt;"",$A152&lt;&gt;"TOTAL"),IF(AND([4]PREMIOS_MASTER!$AU150&lt;&gt;"",[4]PREMIOS_MASTER!$AU150&lt;&gt;0),[4]PREMIOS_MASTER!$AU150,""),IF($A152="TOTAL",SUM(INDIRECT("AA4:AA"&amp;ROW()-1)),""))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IF(AND($A152&lt;&gt;"",$A152&lt;&gt;"TOTAL"),IF(AND([4]PREMIOS_MASTER!$AX150&lt;&gt;"",[4]PREMIOS_MASTER!$AX150&lt;&gt;0),[4]PREMIOS_MASTER!$AX150,""),IF($A152="TOTAL",SUM(INDIRECT("AC4:AC"&amp;ROW()-1)),""))</f>
        <v/>
      </c>
      <c r="AD152" s="7" t="str">
        <f ca="1">IF(AND($A152&lt;&gt;"",$A152&lt;&gt;"TOTAL"),IF(AND([4]PREMIOS_MASTER!$AZ150&lt;&gt;"",[4]PREMIOS_MASTER!$AZ150&lt;&gt;0),[4]PREMIOS_MASTER!$AZ150,""),IF($A152="TOTAL",SUM(INDIRECT("AD4:AD"&amp;ROW()-1)),""))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IF(AND($A152&lt;&gt;"",$A152&lt;&gt;"TOTAL"),IF(AND([4]PREMIOS_MASTER!$BC150&lt;&gt;"",[4]PREMIOS_MASTER!$BC150&lt;&gt;0),[4]PREMIOS_MASTER!$BC150,""),IF($A152="TOTAL",SUM(INDIRECT("AF4:AF"&amp;ROW()-1)),""))</f>
        <v/>
      </c>
      <c r="AG152" s="7" t="str">
        <f ca="1">IF(AND($A152&lt;&gt;"",$A152&lt;&gt;"TOTAL"),IF(AND([4]PREMIOS_MASTER!$BE150&lt;&gt;"",[4]PREMIOS_MASTER!$BE150&lt;&gt;0),[4]PREMIOS_MASTER!$BE150,""),IF($A152="TOTAL",SUM(INDIRECT("AG4:AG"&amp;ROW()-1)),""))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IF(AND($A152&lt;&gt;"",$A152&lt;&gt;"TOTAL"),IF(AND([4]PREMIOS_MASTER!$BH150&lt;&gt;"",[4]PREMIOS_MASTER!$BH150&lt;&gt;0),[4]PREMIOS_MASTER!$BH150,""),IF($A152="TOTAL",SUM(INDIRECT("AI4:AI"&amp;ROW()-1)),""))</f>
        <v/>
      </c>
      <c r="AJ152" s="7" t="str">
        <f ca="1">IF(AND($A152&lt;&gt;"",$A152&lt;&gt;"TOTAL"),IF(AND([4]PREMIOS_MASTER!$BJ150&lt;&gt;"",[4]PREMIOS_MASTER!$BJ150&lt;&gt;0),[4]PREMIOS_MASTER!$BJ150,""),IF($A152="TOTAL",SUM(INDIRECT("AJ4:AJ"&amp;ROW()-1)),""))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IF(AND($A152&lt;&gt;"",$A152&lt;&gt;"TOTAL"),IF(AND([4]PREMIOS_MASTER!$BM150&lt;&gt;"",[4]PREMIOS_MASTER!$BM150&lt;&gt;0),[4]PREMIOS_MASTER!$BM150,""),IF($A152="TOTAL",SUM(INDIRECT("AL4:AL"&amp;ROW()-1)),""))</f>
        <v/>
      </c>
      <c r="AM152" s="7" t="str">
        <f ca="1">IF(AND($A152&lt;&gt;"",$A152&lt;&gt;"TOTAL"),IF(AND([4]PREMIOS_MASTER!$BO150&lt;&gt;"",[4]PREMIOS_MASTER!$BO150&lt;&gt;0),[4]PREMIOS_MASTER!$BO150,""),IF($A152="TOTAL",SUM(INDIRECT("AM4:AM"&amp;ROW()-1)),""))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IF(AND($A152&lt;&gt;"",$A152&lt;&gt;"TOTAL"),IF(AND([4]PREMIOS_MASTER!$BR150&lt;&gt;"",[4]PREMIOS_MASTER!$BR150&lt;&gt;0),[4]PREMIOS_MASTER!$BR150,""),IF($A152="TOTAL",SUM(INDIRECT("AO4:AO"&amp;ROW()-1)),""))</f>
        <v/>
      </c>
      <c r="AP152" s="7" t="str">
        <f ca="1">IF(AND($A152&lt;&gt;"",$A152&lt;&gt;"TOTAL"),IF(AND([4]PREMIOS_MASTER!$BT150&lt;&gt;"",[4]PREMIOS_MASTER!$BT150&lt;&gt;0),[4]PREMIOS_MASTER!$BT150,""),IF($A152="TOTAL",SUM(INDIRECT("AP4:AP"&amp;ROW()-1)),""))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IF(AND($A152&lt;&gt;"",$A152&lt;&gt;"TOTAL"),IF(AND([4]PREMIOS_MASTER!$BW150&lt;&gt;"",[4]PREMIOS_MASTER!$BW150&lt;&gt;0),[4]PREMIOS_MASTER!$BW150,""),IF($A152="TOTAL",SUM(INDIRECT("AR4:AR"&amp;ROW()-1)),""))</f>
        <v/>
      </c>
      <c r="AS152" s="7" t="str">
        <f ca="1">IF(AND($A152&lt;&gt;"",$A152&lt;&gt;"TOTAL"),IF(AND([4]PREMIOS_MASTER!$BY150&lt;&gt;"",[4]PREMIOS_MASTER!$BY150&lt;&gt;0),[4]PREMIOS_MASTER!$BY150,""),IF($A152="TOTAL",SUM(INDIRECT("AS4:AS"&amp;ROW()-1)),""))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IF(AND($A152&lt;&gt;"",$A152&lt;&gt;"TOTAL"),IF(AND([4]PREMIOS_MASTER!$CB150&lt;&gt;"",[4]PREMIOS_MASTER!$CB150&lt;&gt;0),[4]PREMIOS_MASTER!$CB150,""),IF($A152="TOTAL",SUM(INDIRECT("AU4:AU"&amp;ROW()-1)),""))</f>
        <v/>
      </c>
      <c r="AV152" s="7" t="str">
        <f ca="1">IF(AND($A152&lt;&gt;"",$A152&lt;&gt;"TOTAL"),IF(AND([4]PREMIOS_MASTER!$CD150&lt;&gt;"",[4]PREMIOS_MASTER!$CD150&lt;&gt;0),[4]PREMIOS_MASTER!$CD150,""),IF($A152="TOTAL",SUM(INDIRECT("AV4:AV"&amp;ROW()-1)),""))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IF(AND($A152&lt;&gt;"",$A152&lt;&gt;"TOTAL"),IF(AND([4]PREMIOS_MASTER!$CG150&lt;&gt;"",[4]PREMIOS_MASTER!$CG150&lt;&gt;0),[4]PREMIOS_MASTER!$CG150,""),IF($A152="TOTAL",SUM(INDIRECT("AX4:AX"&amp;ROW()-1)),""))</f>
        <v/>
      </c>
      <c r="AY152" s="7" t="str">
        <f ca="1">IF(AND($A152&lt;&gt;"",$A152&lt;&gt;"TOTAL"),IF(AND([4]PREMIOS_MASTER!$CI150&lt;&gt;"",[4]PREMIOS_MASTER!$CI150&lt;&gt;0),[4]PREMIOS_MASTER!$CI150,""),IF($A152="TOTAL",SUM(INDIRECT("AY4:AY"&amp;ROW()-1)),""))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IF(AND($A152&lt;&gt;"",$A152&lt;&gt;"TOTAL"),IF(AND([4]PREMIOS_MASTER!$CL150&lt;&gt;"",[4]PREMIOS_MASTER!$CL150&lt;&gt;0),[4]PREMIOS_MASTER!$CL150,""),IF($A152="TOTAL",SUM(INDIRECT("BA4:BA"&amp;ROW()-1)),""))</f>
        <v/>
      </c>
      <c r="BB152" s="7" t="str">
        <f ca="1">IF(AND($A152&lt;&gt;"",$A152&lt;&gt;"TOTAL"),IF(AND([4]PREMIOS_MASTER!$CN150&lt;&gt;"",[4]PREMIOS_MASTER!$CN150&lt;&gt;0),[4]PREMIOS_MASTER!$CN150,""),IF($A152="TOTAL",SUM(INDIRECT("BB4:BB"&amp;ROW()-1)),""))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IF(AND($A152&lt;&gt;"",$A152&lt;&gt;"TOTAL"),IF(AND([4]PREMIOS_MASTER!$CQ150&lt;&gt;"",[4]PREMIOS_MASTER!$CQ150&lt;&gt;0),[4]PREMIOS_MASTER!$CQ150,""),IF($A152="TOTAL",SUM(INDIRECT("BD4:BD"&amp;ROW()-1)),""))</f>
        <v/>
      </c>
      <c r="BE152" s="7" t="str">
        <f ca="1">IF(AND($A152&lt;&gt;"",$A152&lt;&gt;"TOTAL"),IF(AND([4]PREMIOS_MASTER!$CS150&lt;&gt;"",[4]PREMIOS_MASTER!$CS150&lt;&gt;0),[4]PREMIOS_MASTER!$CS150,""),IF($A152="TOTAL",SUM(INDIRECT("BE4:BE"&amp;ROW()-1)),""))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IF([4]PREMIOS_MASTER!$D151&lt;&gt;"",[4]PREMIOS_MASTER!$D151,IF(AND([4]PREMIOS_MASTER!$D151="",[4]PREMIOS_MASTER!$D152="",[4]PREMIOS_MASTER!$D150=""),"","TOTAL"))</f>
        <v/>
      </c>
      <c r="B153" s="7" t="str">
        <f ca="1">IF(AND($A153&lt;&gt;"",$A153&lt;&gt;"TOTAL"),IF(AND([4]PREMIOS_MASTER!$E151&lt;&gt;"",[4]PREMIOS_MASTER!$E151&lt;&gt;0),[4]PREMIOS_MASTER!$E151,""),IF($A153="TOTAL",SUM(INDIRECT("B4:B"&amp;ROW()-1)),""))</f>
        <v/>
      </c>
      <c r="C153" s="7" t="str">
        <f ca="1">IF(AND($A153&lt;&gt;"",$A153&lt;&gt;"TOTAL"),IF(AND([4]PREMIOS_MASTER!$G151&lt;&gt;"",[4]PREMIOS_MASTER!$G151&lt;&gt;0),[4]PREMIOS_MASTER!$G151,""),IF($A153="TOTAL",SUM(INDIRECT("C4:C"&amp;ROW()-1)),""))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IF(AND($A153&lt;&gt;"",$A153&lt;&gt;"TOTAL"),IF(AND([4]PREMIOS_MASTER!$J151&lt;&gt;"",[4]PREMIOS_MASTER!$J151&lt;&gt;0),[4]PREMIOS_MASTER!$J151,""),IF($A153="TOTAL",SUM(INDIRECT("E4:E"&amp;ROW()-1)),""))</f>
        <v/>
      </c>
      <c r="F153" s="7" t="str">
        <f ca="1">IF(AND($A153&lt;&gt;"",$A153&lt;&gt;"TOTAL"),IF(AND([4]PREMIOS_MASTER!$L151&lt;&gt;"",[4]PREMIOS_MASTER!$L151&lt;&gt;0),[4]PREMIOS_MASTER!$L151,""),IF($A153="TOTAL",SUM(INDIRECT("F4:F"&amp;ROW()-1)),""))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IF(AND($A153&lt;&gt;"",$A153&lt;&gt;"TOTAL"),IF(AND([4]PREMIOS_MASTER!$O151&lt;&gt;"",[4]PREMIOS_MASTER!$O151&lt;&gt;0),[4]PREMIOS_MASTER!$O151,""),IF($A153="TOTAL",SUM(INDIRECT("H4:H"&amp;ROW()-1)),""))</f>
        <v/>
      </c>
      <c r="I153" s="7" t="str">
        <f ca="1">IF(AND($A153&lt;&gt;"",$A153&lt;&gt;"TOTAL"),IF(AND([4]PREMIOS_MASTER!$Q151&lt;&gt;"",[4]PREMIOS_MASTER!$Q151&lt;&gt;0),[4]PREMIOS_MASTER!$Q151,""),IF($A153="TOTAL",SUM(INDIRECT("I4:I"&amp;ROW()-1)),""))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IF(AND($A153&lt;&gt;"",$A153&lt;&gt;"TOTAL"),IF(AND([4]PREMIOS_MASTER!$T151&lt;&gt;"",[4]PREMIOS_MASTER!$T151&lt;&gt;0),[4]PREMIOS_MASTER!$T151,""),IF($A153="TOTAL",SUM(INDIRECT("K4:K"&amp;ROW()-1)),""))</f>
        <v/>
      </c>
      <c r="L153" s="7" t="str">
        <f ca="1">IF(AND($A153&lt;&gt;"",$A153&lt;&gt;"TOTAL"),IF(AND([4]PREMIOS_MASTER!$V151&lt;&gt;"",[4]PREMIOS_MASTER!$V151&lt;&gt;0),[4]PREMIOS_MASTER!$V151,""),IF($A153="TOTAL",SUM(INDIRECT("L4:L"&amp;ROW()-1)),""))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IF(AND($A153&lt;&gt;"",$A153&lt;&gt;"TOTAL"),IF(AND([4]PREMIOS_MASTER!$Y151&lt;&gt;"",[4]PREMIOS_MASTER!$Y151&lt;&gt;0),[4]PREMIOS_MASTER!$Y151,""),IF($A153="TOTAL",SUM(INDIRECT("N4:N"&amp;ROW()-1)),""))</f>
        <v/>
      </c>
      <c r="O153" s="7" t="str">
        <f ca="1">IF(AND($A153&lt;&gt;"",$A153&lt;&gt;"TOTAL"),IF(AND([4]PREMIOS_MASTER!$AA151&lt;&gt;"",[4]PREMIOS_MASTER!$AA151&lt;&gt;0),[4]PREMIOS_MASTER!$AA151,""),IF($A153="TOTAL",SUM(INDIRECT("O4:O"&amp;ROW()-1)),""))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IF(AND($A153&lt;&gt;"",$A153&lt;&gt;"TOTAL"),IF(AND([4]PREMIOS_MASTER!$AD151&lt;&gt;"",[4]PREMIOS_MASTER!$AD151&lt;&gt;0),[4]PREMIOS_MASTER!$AD151,""),IF($A153="TOTAL",SUM(INDIRECT("Q4:Q"&amp;ROW()-1)),""))</f>
        <v/>
      </c>
      <c r="R153" s="7" t="str">
        <f ca="1">IF(AND($A153&lt;&gt;"",$A153&lt;&gt;"TOTAL"),IF(AND([4]PREMIOS_MASTER!$AF151&lt;&gt;"",[4]PREMIOS_MASTER!$AF151&lt;&gt;0),[4]PREMIOS_MASTER!$AF151,""),IF($A153="TOTAL",SUM(INDIRECT("R4:R"&amp;ROW()-1)),""))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IF(AND($A153&lt;&gt;"",$A153&lt;&gt;"TOTAL"),IF(AND([4]PREMIOS_MASTER!$AI151&lt;&gt;"",[4]PREMIOS_MASTER!$AI151&lt;&gt;0),[4]PREMIOS_MASTER!$AI151,""),IF($A153="TOTAL",SUM(INDIRECT("T4:T"&amp;ROW()-1)),""))</f>
        <v/>
      </c>
      <c r="U153" s="7" t="str">
        <f ca="1">IF(AND($A153&lt;&gt;"",$A153&lt;&gt;"TOTAL"),IF(AND([4]PREMIOS_MASTER!$AK151&lt;&gt;"",[4]PREMIOS_MASTER!$AK151&lt;&gt;0),[4]PREMIOS_MASTER!$AK151,""),IF($A153="TOTAL",SUM(INDIRECT("U4:U"&amp;ROW()-1)),""))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IF(AND($A153&lt;&gt;"",$A153&lt;&gt;"TOTAL"),IF(AND([4]PREMIOS_MASTER!$AN151&lt;&gt;"",[4]PREMIOS_MASTER!$AN151&lt;&gt;0),[4]PREMIOS_MASTER!$AN151,""),IF($A153="TOTAL",SUM(INDIRECT("W4:W"&amp;ROW()-1)),""))</f>
        <v/>
      </c>
      <c r="X153" s="7" t="str">
        <f ca="1">IF(AND($A153&lt;&gt;"",$A153&lt;&gt;"TOTAL"),IF(AND([4]PREMIOS_MASTER!$AP151&lt;&gt;"",[4]PREMIOS_MASTER!$AP151&lt;&gt;0),[4]PREMIOS_MASTER!$AP151,""),IF($A153="TOTAL",SUM(INDIRECT("X4:X"&amp;ROW()-1)),""))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IF(AND($A153&lt;&gt;"",$A153&lt;&gt;"TOTAL"),IF(AND([4]PREMIOS_MASTER!$AS151&lt;&gt;"",[4]PREMIOS_MASTER!$AS151&lt;&gt;0),[4]PREMIOS_MASTER!$AS151,""),IF($A153="TOTAL",SUM(INDIRECT("Z4:Z"&amp;ROW()-1)),""))</f>
        <v/>
      </c>
      <c r="AA153" s="7" t="str">
        <f ca="1">IF(AND($A153&lt;&gt;"",$A153&lt;&gt;"TOTAL"),IF(AND([4]PREMIOS_MASTER!$AU151&lt;&gt;"",[4]PREMIOS_MASTER!$AU151&lt;&gt;0),[4]PREMIOS_MASTER!$AU151,""),IF($A153="TOTAL",SUM(INDIRECT("AA4:AA"&amp;ROW()-1)),""))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IF(AND($A153&lt;&gt;"",$A153&lt;&gt;"TOTAL"),IF(AND([4]PREMIOS_MASTER!$AX151&lt;&gt;"",[4]PREMIOS_MASTER!$AX151&lt;&gt;0),[4]PREMIOS_MASTER!$AX151,""),IF($A153="TOTAL",SUM(INDIRECT("AC4:AC"&amp;ROW()-1)),""))</f>
        <v/>
      </c>
      <c r="AD153" s="7" t="str">
        <f ca="1">IF(AND($A153&lt;&gt;"",$A153&lt;&gt;"TOTAL"),IF(AND([4]PREMIOS_MASTER!$AZ151&lt;&gt;"",[4]PREMIOS_MASTER!$AZ151&lt;&gt;0),[4]PREMIOS_MASTER!$AZ151,""),IF($A153="TOTAL",SUM(INDIRECT("AD4:AD"&amp;ROW()-1)),""))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IF(AND($A153&lt;&gt;"",$A153&lt;&gt;"TOTAL"),IF(AND([4]PREMIOS_MASTER!$BC151&lt;&gt;"",[4]PREMIOS_MASTER!$BC151&lt;&gt;0),[4]PREMIOS_MASTER!$BC151,""),IF($A153="TOTAL",SUM(INDIRECT("AF4:AF"&amp;ROW()-1)),""))</f>
        <v/>
      </c>
      <c r="AG153" s="7" t="str">
        <f ca="1">IF(AND($A153&lt;&gt;"",$A153&lt;&gt;"TOTAL"),IF(AND([4]PREMIOS_MASTER!$BE151&lt;&gt;"",[4]PREMIOS_MASTER!$BE151&lt;&gt;0),[4]PREMIOS_MASTER!$BE151,""),IF($A153="TOTAL",SUM(INDIRECT("AG4:AG"&amp;ROW()-1)),""))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IF(AND($A153&lt;&gt;"",$A153&lt;&gt;"TOTAL"),IF(AND([4]PREMIOS_MASTER!$BH151&lt;&gt;"",[4]PREMIOS_MASTER!$BH151&lt;&gt;0),[4]PREMIOS_MASTER!$BH151,""),IF($A153="TOTAL",SUM(INDIRECT("AI4:AI"&amp;ROW()-1)),""))</f>
        <v/>
      </c>
      <c r="AJ153" s="7" t="str">
        <f ca="1">IF(AND($A153&lt;&gt;"",$A153&lt;&gt;"TOTAL"),IF(AND([4]PREMIOS_MASTER!$BJ151&lt;&gt;"",[4]PREMIOS_MASTER!$BJ151&lt;&gt;0),[4]PREMIOS_MASTER!$BJ151,""),IF($A153="TOTAL",SUM(INDIRECT("AJ4:AJ"&amp;ROW()-1)),""))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IF(AND($A153&lt;&gt;"",$A153&lt;&gt;"TOTAL"),IF(AND([4]PREMIOS_MASTER!$BM151&lt;&gt;"",[4]PREMIOS_MASTER!$BM151&lt;&gt;0),[4]PREMIOS_MASTER!$BM151,""),IF($A153="TOTAL",SUM(INDIRECT("AL4:AL"&amp;ROW()-1)),""))</f>
        <v/>
      </c>
      <c r="AM153" s="7" t="str">
        <f ca="1">IF(AND($A153&lt;&gt;"",$A153&lt;&gt;"TOTAL"),IF(AND([4]PREMIOS_MASTER!$BO151&lt;&gt;"",[4]PREMIOS_MASTER!$BO151&lt;&gt;0),[4]PREMIOS_MASTER!$BO151,""),IF($A153="TOTAL",SUM(INDIRECT("AM4:AM"&amp;ROW()-1)),""))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IF(AND($A153&lt;&gt;"",$A153&lt;&gt;"TOTAL"),IF(AND([4]PREMIOS_MASTER!$BR151&lt;&gt;"",[4]PREMIOS_MASTER!$BR151&lt;&gt;0),[4]PREMIOS_MASTER!$BR151,""),IF($A153="TOTAL",SUM(INDIRECT("AO4:AO"&amp;ROW()-1)),""))</f>
        <v/>
      </c>
      <c r="AP153" s="7" t="str">
        <f ca="1">IF(AND($A153&lt;&gt;"",$A153&lt;&gt;"TOTAL"),IF(AND([4]PREMIOS_MASTER!$BT151&lt;&gt;"",[4]PREMIOS_MASTER!$BT151&lt;&gt;0),[4]PREMIOS_MASTER!$BT151,""),IF($A153="TOTAL",SUM(INDIRECT("AP4:AP"&amp;ROW()-1)),""))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IF(AND($A153&lt;&gt;"",$A153&lt;&gt;"TOTAL"),IF(AND([4]PREMIOS_MASTER!$BW151&lt;&gt;"",[4]PREMIOS_MASTER!$BW151&lt;&gt;0),[4]PREMIOS_MASTER!$BW151,""),IF($A153="TOTAL",SUM(INDIRECT("AR4:AR"&amp;ROW()-1)),""))</f>
        <v/>
      </c>
      <c r="AS153" s="7" t="str">
        <f ca="1">IF(AND($A153&lt;&gt;"",$A153&lt;&gt;"TOTAL"),IF(AND([4]PREMIOS_MASTER!$BY151&lt;&gt;"",[4]PREMIOS_MASTER!$BY151&lt;&gt;0),[4]PREMIOS_MASTER!$BY151,""),IF($A153="TOTAL",SUM(INDIRECT("AS4:AS"&amp;ROW()-1)),""))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IF(AND($A153&lt;&gt;"",$A153&lt;&gt;"TOTAL"),IF(AND([4]PREMIOS_MASTER!$CB151&lt;&gt;"",[4]PREMIOS_MASTER!$CB151&lt;&gt;0),[4]PREMIOS_MASTER!$CB151,""),IF($A153="TOTAL",SUM(INDIRECT("AU4:AU"&amp;ROW()-1)),""))</f>
        <v/>
      </c>
      <c r="AV153" s="7" t="str">
        <f ca="1">IF(AND($A153&lt;&gt;"",$A153&lt;&gt;"TOTAL"),IF(AND([4]PREMIOS_MASTER!$CD151&lt;&gt;"",[4]PREMIOS_MASTER!$CD151&lt;&gt;0),[4]PREMIOS_MASTER!$CD151,""),IF($A153="TOTAL",SUM(INDIRECT("AV4:AV"&amp;ROW()-1)),""))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IF(AND($A153&lt;&gt;"",$A153&lt;&gt;"TOTAL"),IF(AND([4]PREMIOS_MASTER!$CG151&lt;&gt;"",[4]PREMIOS_MASTER!$CG151&lt;&gt;0),[4]PREMIOS_MASTER!$CG151,""),IF($A153="TOTAL",SUM(INDIRECT("AX4:AX"&amp;ROW()-1)),""))</f>
        <v/>
      </c>
      <c r="AY153" s="7" t="str">
        <f ca="1">IF(AND($A153&lt;&gt;"",$A153&lt;&gt;"TOTAL"),IF(AND([4]PREMIOS_MASTER!$CI151&lt;&gt;"",[4]PREMIOS_MASTER!$CI151&lt;&gt;0),[4]PREMIOS_MASTER!$CI151,""),IF($A153="TOTAL",SUM(INDIRECT("AY4:AY"&amp;ROW()-1)),""))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IF(AND($A153&lt;&gt;"",$A153&lt;&gt;"TOTAL"),IF(AND([4]PREMIOS_MASTER!$CL151&lt;&gt;"",[4]PREMIOS_MASTER!$CL151&lt;&gt;0),[4]PREMIOS_MASTER!$CL151,""),IF($A153="TOTAL",SUM(INDIRECT("BA4:BA"&amp;ROW()-1)),""))</f>
        <v/>
      </c>
      <c r="BB153" s="7" t="str">
        <f ca="1">IF(AND($A153&lt;&gt;"",$A153&lt;&gt;"TOTAL"),IF(AND([4]PREMIOS_MASTER!$CN151&lt;&gt;"",[4]PREMIOS_MASTER!$CN151&lt;&gt;0),[4]PREMIOS_MASTER!$CN151,""),IF($A153="TOTAL",SUM(INDIRECT("BB4:BB"&amp;ROW()-1)),""))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IF(AND($A153&lt;&gt;"",$A153&lt;&gt;"TOTAL"),IF(AND([4]PREMIOS_MASTER!$CQ151&lt;&gt;"",[4]PREMIOS_MASTER!$CQ151&lt;&gt;0),[4]PREMIOS_MASTER!$CQ151,""),IF($A153="TOTAL",SUM(INDIRECT("BD4:BD"&amp;ROW()-1)),""))</f>
        <v/>
      </c>
      <c r="BE153" s="7" t="str">
        <f ca="1">IF(AND($A153&lt;&gt;"",$A153&lt;&gt;"TOTAL"),IF(AND([4]PREMIOS_MASTER!$CS151&lt;&gt;"",[4]PREMIOS_MASTER!$CS151&lt;&gt;0),[4]PREMIOS_MASTER!$CS151,""),IF($A153="TOTAL",SUM(INDIRECT("BE4:BE"&amp;ROW()-1)),""))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IF([4]PREMIOS_MASTER!$D152&lt;&gt;"",[4]PREMIOS_MASTER!$D152,IF(AND([4]PREMIOS_MASTER!$D152="",[4]PREMIOS_MASTER!$D153="",[4]PREMIOS_MASTER!$D151=""),"","TOTAL"))</f>
        <v/>
      </c>
      <c r="B154" s="7" t="str">
        <f ca="1">IF(AND($A154&lt;&gt;"",$A154&lt;&gt;"TOTAL"),IF(AND([4]PREMIOS_MASTER!$E152&lt;&gt;"",[4]PREMIOS_MASTER!$E152&lt;&gt;0),[4]PREMIOS_MASTER!$E152,""),IF($A154="TOTAL",SUM(INDIRECT("B4:B"&amp;ROW()-1)),""))</f>
        <v/>
      </c>
      <c r="C154" s="7" t="str">
        <f ca="1">IF(AND($A154&lt;&gt;"",$A154&lt;&gt;"TOTAL"),IF(AND([4]PREMIOS_MASTER!$G152&lt;&gt;"",[4]PREMIOS_MASTER!$G152&lt;&gt;0),[4]PREMIOS_MASTER!$G152,""),IF($A154="TOTAL",SUM(INDIRECT("C4:C"&amp;ROW()-1)),""))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IF(AND($A154&lt;&gt;"",$A154&lt;&gt;"TOTAL"),IF(AND([4]PREMIOS_MASTER!$J152&lt;&gt;"",[4]PREMIOS_MASTER!$J152&lt;&gt;0),[4]PREMIOS_MASTER!$J152,""),IF($A154="TOTAL",SUM(INDIRECT("E4:E"&amp;ROW()-1)),""))</f>
        <v/>
      </c>
      <c r="F154" s="7" t="str">
        <f ca="1">IF(AND($A154&lt;&gt;"",$A154&lt;&gt;"TOTAL"),IF(AND([4]PREMIOS_MASTER!$L152&lt;&gt;"",[4]PREMIOS_MASTER!$L152&lt;&gt;0),[4]PREMIOS_MASTER!$L152,""),IF($A154="TOTAL",SUM(INDIRECT("F4:F"&amp;ROW()-1)),""))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IF(AND($A154&lt;&gt;"",$A154&lt;&gt;"TOTAL"),IF(AND([4]PREMIOS_MASTER!$O152&lt;&gt;"",[4]PREMIOS_MASTER!$O152&lt;&gt;0),[4]PREMIOS_MASTER!$O152,""),IF($A154="TOTAL",SUM(INDIRECT("H4:H"&amp;ROW()-1)),""))</f>
        <v/>
      </c>
      <c r="I154" s="7" t="str">
        <f ca="1">IF(AND($A154&lt;&gt;"",$A154&lt;&gt;"TOTAL"),IF(AND([4]PREMIOS_MASTER!$Q152&lt;&gt;"",[4]PREMIOS_MASTER!$Q152&lt;&gt;0),[4]PREMIOS_MASTER!$Q152,""),IF($A154="TOTAL",SUM(INDIRECT("I4:I"&amp;ROW()-1)),""))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IF(AND($A154&lt;&gt;"",$A154&lt;&gt;"TOTAL"),IF(AND([4]PREMIOS_MASTER!$T152&lt;&gt;"",[4]PREMIOS_MASTER!$T152&lt;&gt;0),[4]PREMIOS_MASTER!$T152,""),IF($A154="TOTAL",SUM(INDIRECT("K4:K"&amp;ROW()-1)),""))</f>
        <v/>
      </c>
      <c r="L154" s="7" t="str">
        <f ca="1">IF(AND($A154&lt;&gt;"",$A154&lt;&gt;"TOTAL"),IF(AND([4]PREMIOS_MASTER!$V152&lt;&gt;"",[4]PREMIOS_MASTER!$V152&lt;&gt;0),[4]PREMIOS_MASTER!$V152,""),IF($A154="TOTAL",SUM(INDIRECT("L4:L"&amp;ROW()-1)),""))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IF(AND($A154&lt;&gt;"",$A154&lt;&gt;"TOTAL"),IF(AND([4]PREMIOS_MASTER!$Y152&lt;&gt;"",[4]PREMIOS_MASTER!$Y152&lt;&gt;0),[4]PREMIOS_MASTER!$Y152,""),IF($A154="TOTAL",SUM(INDIRECT("N4:N"&amp;ROW()-1)),""))</f>
        <v/>
      </c>
      <c r="O154" s="7" t="str">
        <f ca="1">IF(AND($A154&lt;&gt;"",$A154&lt;&gt;"TOTAL"),IF(AND([4]PREMIOS_MASTER!$AA152&lt;&gt;"",[4]PREMIOS_MASTER!$AA152&lt;&gt;0),[4]PREMIOS_MASTER!$AA152,""),IF($A154="TOTAL",SUM(INDIRECT("O4:O"&amp;ROW()-1)),""))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IF(AND($A154&lt;&gt;"",$A154&lt;&gt;"TOTAL"),IF(AND([4]PREMIOS_MASTER!$AD152&lt;&gt;"",[4]PREMIOS_MASTER!$AD152&lt;&gt;0),[4]PREMIOS_MASTER!$AD152,""),IF($A154="TOTAL",SUM(INDIRECT("Q4:Q"&amp;ROW()-1)),""))</f>
        <v/>
      </c>
      <c r="R154" s="7" t="str">
        <f ca="1">IF(AND($A154&lt;&gt;"",$A154&lt;&gt;"TOTAL"),IF(AND([4]PREMIOS_MASTER!$AF152&lt;&gt;"",[4]PREMIOS_MASTER!$AF152&lt;&gt;0),[4]PREMIOS_MASTER!$AF152,""),IF($A154="TOTAL",SUM(INDIRECT("R4:R"&amp;ROW()-1)),""))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IF(AND($A154&lt;&gt;"",$A154&lt;&gt;"TOTAL"),IF(AND([4]PREMIOS_MASTER!$AI152&lt;&gt;"",[4]PREMIOS_MASTER!$AI152&lt;&gt;0),[4]PREMIOS_MASTER!$AI152,""),IF($A154="TOTAL",SUM(INDIRECT("T4:T"&amp;ROW()-1)),""))</f>
        <v/>
      </c>
      <c r="U154" s="7" t="str">
        <f ca="1">IF(AND($A154&lt;&gt;"",$A154&lt;&gt;"TOTAL"),IF(AND([4]PREMIOS_MASTER!$AK152&lt;&gt;"",[4]PREMIOS_MASTER!$AK152&lt;&gt;0),[4]PREMIOS_MASTER!$AK152,""),IF($A154="TOTAL",SUM(INDIRECT("U4:U"&amp;ROW()-1)),""))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IF(AND($A154&lt;&gt;"",$A154&lt;&gt;"TOTAL"),IF(AND([4]PREMIOS_MASTER!$AN152&lt;&gt;"",[4]PREMIOS_MASTER!$AN152&lt;&gt;0),[4]PREMIOS_MASTER!$AN152,""),IF($A154="TOTAL",SUM(INDIRECT("W4:W"&amp;ROW()-1)),""))</f>
        <v/>
      </c>
      <c r="X154" s="7" t="str">
        <f ca="1">IF(AND($A154&lt;&gt;"",$A154&lt;&gt;"TOTAL"),IF(AND([4]PREMIOS_MASTER!$AP152&lt;&gt;"",[4]PREMIOS_MASTER!$AP152&lt;&gt;0),[4]PREMIOS_MASTER!$AP152,""),IF($A154="TOTAL",SUM(INDIRECT("X4:X"&amp;ROW()-1)),""))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IF(AND($A154&lt;&gt;"",$A154&lt;&gt;"TOTAL"),IF(AND([4]PREMIOS_MASTER!$AS152&lt;&gt;"",[4]PREMIOS_MASTER!$AS152&lt;&gt;0),[4]PREMIOS_MASTER!$AS152,""),IF($A154="TOTAL",SUM(INDIRECT("Z4:Z"&amp;ROW()-1)),""))</f>
        <v/>
      </c>
      <c r="AA154" s="7" t="str">
        <f ca="1">IF(AND($A154&lt;&gt;"",$A154&lt;&gt;"TOTAL"),IF(AND([4]PREMIOS_MASTER!$AU152&lt;&gt;"",[4]PREMIOS_MASTER!$AU152&lt;&gt;0),[4]PREMIOS_MASTER!$AU152,""),IF($A154="TOTAL",SUM(INDIRECT("AA4:AA"&amp;ROW()-1)),""))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IF(AND($A154&lt;&gt;"",$A154&lt;&gt;"TOTAL"),IF(AND([4]PREMIOS_MASTER!$AX152&lt;&gt;"",[4]PREMIOS_MASTER!$AX152&lt;&gt;0),[4]PREMIOS_MASTER!$AX152,""),IF($A154="TOTAL",SUM(INDIRECT("AC4:AC"&amp;ROW()-1)),""))</f>
        <v/>
      </c>
      <c r="AD154" s="7" t="str">
        <f ca="1">IF(AND($A154&lt;&gt;"",$A154&lt;&gt;"TOTAL"),IF(AND([4]PREMIOS_MASTER!$AZ152&lt;&gt;"",[4]PREMIOS_MASTER!$AZ152&lt;&gt;0),[4]PREMIOS_MASTER!$AZ152,""),IF($A154="TOTAL",SUM(INDIRECT("AD4:AD"&amp;ROW()-1)),""))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IF(AND($A154&lt;&gt;"",$A154&lt;&gt;"TOTAL"),IF(AND([4]PREMIOS_MASTER!$BC152&lt;&gt;"",[4]PREMIOS_MASTER!$BC152&lt;&gt;0),[4]PREMIOS_MASTER!$BC152,""),IF($A154="TOTAL",SUM(INDIRECT("AF4:AF"&amp;ROW()-1)),""))</f>
        <v/>
      </c>
      <c r="AG154" s="7" t="str">
        <f ca="1">IF(AND($A154&lt;&gt;"",$A154&lt;&gt;"TOTAL"),IF(AND([4]PREMIOS_MASTER!$BE152&lt;&gt;"",[4]PREMIOS_MASTER!$BE152&lt;&gt;0),[4]PREMIOS_MASTER!$BE152,""),IF($A154="TOTAL",SUM(INDIRECT("AG4:AG"&amp;ROW()-1)),""))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IF(AND($A154&lt;&gt;"",$A154&lt;&gt;"TOTAL"),IF(AND([4]PREMIOS_MASTER!$BH152&lt;&gt;"",[4]PREMIOS_MASTER!$BH152&lt;&gt;0),[4]PREMIOS_MASTER!$BH152,""),IF($A154="TOTAL",SUM(INDIRECT("AI4:AI"&amp;ROW()-1)),""))</f>
        <v/>
      </c>
      <c r="AJ154" s="7" t="str">
        <f ca="1">IF(AND($A154&lt;&gt;"",$A154&lt;&gt;"TOTAL"),IF(AND([4]PREMIOS_MASTER!$BJ152&lt;&gt;"",[4]PREMIOS_MASTER!$BJ152&lt;&gt;0),[4]PREMIOS_MASTER!$BJ152,""),IF($A154="TOTAL",SUM(INDIRECT("AJ4:AJ"&amp;ROW()-1)),""))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IF(AND($A154&lt;&gt;"",$A154&lt;&gt;"TOTAL"),IF(AND([4]PREMIOS_MASTER!$BM152&lt;&gt;"",[4]PREMIOS_MASTER!$BM152&lt;&gt;0),[4]PREMIOS_MASTER!$BM152,""),IF($A154="TOTAL",SUM(INDIRECT("AL4:AL"&amp;ROW()-1)),""))</f>
        <v/>
      </c>
      <c r="AM154" s="7" t="str">
        <f ca="1">IF(AND($A154&lt;&gt;"",$A154&lt;&gt;"TOTAL"),IF(AND([4]PREMIOS_MASTER!$BO152&lt;&gt;"",[4]PREMIOS_MASTER!$BO152&lt;&gt;0),[4]PREMIOS_MASTER!$BO152,""),IF($A154="TOTAL",SUM(INDIRECT("AM4:AM"&amp;ROW()-1)),""))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IF(AND($A154&lt;&gt;"",$A154&lt;&gt;"TOTAL"),IF(AND([4]PREMIOS_MASTER!$BR152&lt;&gt;"",[4]PREMIOS_MASTER!$BR152&lt;&gt;0),[4]PREMIOS_MASTER!$BR152,""),IF($A154="TOTAL",SUM(INDIRECT("AO4:AO"&amp;ROW()-1)),""))</f>
        <v/>
      </c>
      <c r="AP154" s="7" t="str">
        <f ca="1">IF(AND($A154&lt;&gt;"",$A154&lt;&gt;"TOTAL"),IF(AND([4]PREMIOS_MASTER!$BT152&lt;&gt;"",[4]PREMIOS_MASTER!$BT152&lt;&gt;0),[4]PREMIOS_MASTER!$BT152,""),IF($A154="TOTAL",SUM(INDIRECT("AP4:AP"&amp;ROW()-1)),""))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IF(AND($A154&lt;&gt;"",$A154&lt;&gt;"TOTAL"),IF(AND([4]PREMIOS_MASTER!$BW152&lt;&gt;"",[4]PREMIOS_MASTER!$BW152&lt;&gt;0),[4]PREMIOS_MASTER!$BW152,""),IF($A154="TOTAL",SUM(INDIRECT("AR4:AR"&amp;ROW()-1)),""))</f>
        <v/>
      </c>
      <c r="AS154" s="7" t="str">
        <f ca="1">IF(AND($A154&lt;&gt;"",$A154&lt;&gt;"TOTAL"),IF(AND([4]PREMIOS_MASTER!$BY152&lt;&gt;"",[4]PREMIOS_MASTER!$BY152&lt;&gt;0),[4]PREMIOS_MASTER!$BY152,""),IF($A154="TOTAL",SUM(INDIRECT("AS4:AS"&amp;ROW()-1)),""))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IF(AND($A154&lt;&gt;"",$A154&lt;&gt;"TOTAL"),IF(AND([4]PREMIOS_MASTER!$CB152&lt;&gt;"",[4]PREMIOS_MASTER!$CB152&lt;&gt;0),[4]PREMIOS_MASTER!$CB152,""),IF($A154="TOTAL",SUM(INDIRECT("AU4:AU"&amp;ROW()-1)),""))</f>
        <v/>
      </c>
      <c r="AV154" s="7" t="str">
        <f ca="1">IF(AND($A154&lt;&gt;"",$A154&lt;&gt;"TOTAL"),IF(AND([4]PREMIOS_MASTER!$CD152&lt;&gt;"",[4]PREMIOS_MASTER!$CD152&lt;&gt;0),[4]PREMIOS_MASTER!$CD152,""),IF($A154="TOTAL",SUM(INDIRECT("AV4:AV"&amp;ROW()-1)),""))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IF(AND($A154&lt;&gt;"",$A154&lt;&gt;"TOTAL"),IF(AND([4]PREMIOS_MASTER!$CG152&lt;&gt;"",[4]PREMIOS_MASTER!$CG152&lt;&gt;0),[4]PREMIOS_MASTER!$CG152,""),IF($A154="TOTAL",SUM(INDIRECT("AX4:AX"&amp;ROW()-1)),""))</f>
        <v/>
      </c>
      <c r="AY154" s="7" t="str">
        <f ca="1">IF(AND($A154&lt;&gt;"",$A154&lt;&gt;"TOTAL"),IF(AND([4]PREMIOS_MASTER!$CI152&lt;&gt;"",[4]PREMIOS_MASTER!$CI152&lt;&gt;0),[4]PREMIOS_MASTER!$CI152,""),IF($A154="TOTAL",SUM(INDIRECT("AY4:AY"&amp;ROW()-1)),""))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IF(AND($A154&lt;&gt;"",$A154&lt;&gt;"TOTAL"),IF(AND([4]PREMIOS_MASTER!$CL152&lt;&gt;"",[4]PREMIOS_MASTER!$CL152&lt;&gt;0),[4]PREMIOS_MASTER!$CL152,""),IF($A154="TOTAL",SUM(INDIRECT("BA4:BA"&amp;ROW()-1)),""))</f>
        <v/>
      </c>
      <c r="BB154" s="7" t="str">
        <f ca="1">IF(AND($A154&lt;&gt;"",$A154&lt;&gt;"TOTAL"),IF(AND([4]PREMIOS_MASTER!$CN152&lt;&gt;"",[4]PREMIOS_MASTER!$CN152&lt;&gt;0),[4]PREMIOS_MASTER!$CN152,""),IF($A154="TOTAL",SUM(INDIRECT("BB4:BB"&amp;ROW()-1)),""))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IF(AND($A154&lt;&gt;"",$A154&lt;&gt;"TOTAL"),IF(AND([4]PREMIOS_MASTER!$CQ152&lt;&gt;"",[4]PREMIOS_MASTER!$CQ152&lt;&gt;0),[4]PREMIOS_MASTER!$CQ152,""),IF($A154="TOTAL",SUM(INDIRECT("BD4:BD"&amp;ROW()-1)),""))</f>
        <v/>
      </c>
      <c r="BE154" s="7" t="str">
        <f ca="1">IF(AND($A154&lt;&gt;"",$A154&lt;&gt;"TOTAL"),IF(AND([4]PREMIOS_MASTER!$CS152&lt;&gt;"",[4]PREMIOS_MASTER!$CS152&lt;&gt;0),[4]PREMIOS_MASTER!$CS152,""),IF($A154="TOTAL",SUM(INDIRECT("BE4:BE"&amp;ROW()-1)),""))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IF([4]PREMIOS_MASTER!$D153&lt;&gt;"",[4]PREMIOS_MASTER!$D153,IF(AND([4]PREMIOS_MASTER!$D153="",[4]PREMIOS_MASTER!$D154="",[4]PREMIOS_MASTER!$D152=""),"","TOTAL"))</f>
        <v/>
      </c>
      <c r="B155" s="7" t="str">
        <f ca="1">IF(AND($A155&lt;&gt;"",$A155&lt;&gt;"TOTAL"),IF(AND([4]PREMIOS_MASTER!$E153&lt;&gt;"",[4]PREMIOS_MASTER!$E153&lt;&gt;0),[4]PREMIOS_MASTER!$E153,""),IF($A155="TOTAL",SUM(INDIRECT("B4:B"&amp;ROW()-1)),""))</f>
        <v/>
      </c>
      <c r="C155" s="7" t="str">
        <f ca="1">IF(AND($A155&lt;&gt;"",$A155&lt;&gt;"TOTAL"),IF(AND([4]PREMIOS_MASTER!$G153&lt;&gt;"",[4]PREMIOS_MASTER!$G153&lt;&gt;0),[4]PREMIOS_MASTER!$G153,""),IF($A155="TOTAL",SUM(INDIRECT("C4:C"&amp;ROW()-1)),""))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IF(AND($A155&lt;&gt;"",$A155&lt;&gt;"TOTAL"),IF(AND([4]PREMIOS_MASTER!$J153&lt;&gt;"",[4]PREMIOS_MASTER!$J153&lt;&gt;0),[4]PREMIOS_MASTER!$J153,""),IF($A155="TOTAL",SUM(INDIRECT("E4:E"&amp;ROW()-1)),""))</f>
        <v/>
      </c>
      <c r="F155" s="7" t="str">
        <f ca="1">IF(AND($A155&lt;&gt;"",$A155&lt;&gt;"TOTAL"),IF(AND([4]PREMIOS_MASTER!$L153&lt;&gt;"",[4]PREMIOS_MASTER!$L153&lt;&gt;0),[4]PREMIOS_MASTER!$L153,""),IF($A155="TOTAL",SUM(INDIRECT("F4:F"&amp;ROW()-1)),""))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IF(AND($A155&lt;&gt;"",$A155&lt;&gt;"TOTAL"),IF(AND([4]PREMIOS_MASTER!$O153&lt;&gt;"",[4]PREMIOS_MASTER!$O153&lt;&gt;0),[4]PREMIOS_MASTER!$O153,""),IF($A155="TOTAL",SUM(INDIRECT("H4:H"&amp;ROW()-1)),""))</f>
        <v/>
      </c>
      <c r="I155" s="7" t="str">
        <f ca="1">IF(AND($A155&lt;&gt;"",$A155&lt;&gt;"TOTAL"),IF(AND([4]PREMIOS_MASTER!$Q153&lt;&gt;"",[4]PREMIOS_MASTER!$Q153&lt;&gt;0),[4]PREMIOS_MASTER!$Q153,""),IF($A155="TOTAL",SUM(INDIRECT("I4:I"&amp;ROW()-1)),""))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IF(AND($A155&lt;&gt;"",$A155&lt;&gt;"TOTAL"),IF(AND([4]PREMIOS_MASTER!$T153&lt;&gt;"",[4]PREMIOS_MASTER!$T153&lt;&gt;0),[4]PREMIOS_MASTER!$T153,""),IF($A155="TOTAL",SUM(INDIRECT("K4:K"&amp;ROW()-1)),""))</f>
        <v/>
      </c>
      <c r="L155" s="7" t="str">
        <f ca="1">IF(AND($A155&lt;&gt;"",$A155&lt;&gt;"TOTAL"),IF(AND([4]PREMIOS_MASTER!$V153&lt;&gt;"",[4]PREMIOS_MASTER!$V153&lt;&gt;0),[4]PREMIOS_MASTER!$V153,""),IF($A155="TOTAL",SUM(INDIRECT("L4:L"&amp;ROW()-1)),""))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IF(AND($A155&lt;&gt;"",$A155&lt;&gt;"TOTAL"),IF(AND([4]PREMIOS_MASTER!$Y153&lt;&gt;"",[4]PREMIOS_MASTER!$Y153&lt;&gt;0),[4]PREMIOS_MASTER!$Y153,""),IF($A155="TOTAL",SUM(INDIRECT("N4:N"&amp;ROW()-1)),""))</f>
        <v/>
      </c>
      <c r="O155" s="7" t="str">
        <f ca="1">IF(AND($A155&lt;&gt;"",$A155&lt;&gt;"TOTAL"),IF(AND([4]PREMIOS_MASTER!$AA153&lt;&gt;"",[4]PREMIOS_MASTER!$AA153&lt;&gt;0),[4]PREMIOS_MASTER!$AA153,""),IF($A155="TOTAL",SUM(INDIRECT("O4:O"&amp;ROW()-1)),""))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IF(AND($A155&lt;&gt;"",$A155&lt;&gt;"TOTAL"),IF(AND([4]PREMIOS_MASTER!$AD153&lt;&gt;"",[4]PREMIOS_MASTER!$AD153&lt;&gt;0),[4]PREMIOS_MASTER!$AD153,""),IF($A155="TOTAL",SUM(INDIRECT("Q4:Q"&amp;ROW()-1)),""))</f>
        <v/>
      </c>
      <c r="R155" s="7" t="str">
        <f ca="1">IF(AND($A155&lt;&gt;"",$A155&lt;&gt;"TOTAL"),IF(AND([4]PREMIOS_MASTER!$AF153&lt;&gt;"",[4]PREMIOS_MASTER!$AF153&lt;&gt;0),[4]PREMIOS_MASTER!$AF153,""),IF($A155="TOTAL",SUM(INDIRECT("R4:R"&amp;ROW()-1)),""))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IF(AND($A155&lt;&gt;"",$A155&lt;&gt;"TOTAL"),IF(AND([4]PREMIOS_MASTER!$AI153&lt;&gt;"",[4]PREMIOS_MASTER!$AI153&lt;&gt;0),[4]PREMIOS_MASTER!$AI153,""),IF($A155="TOTAL",SUM(INDIRECT("T4:T"&amp;ROW()-1)),""))</f>
        <v/>
      </c>
      <c r="U155" s="7" t="str">
        <f ca="1">IF(AND($A155&lt;&gt;"",$A155&lt;&gt;"TOTAL"),IF(AND([4]PREMIOS_MASTER!$AK153&lt;&gt;"",[4]PREMIOS_MASTER!$AK153&lt;&gt;0),[4]PREMIOS_MASTER!$AK153,""),IF($A155="TOTAL",SUM(INDIRECT("U4:U"&amp;ROW()-1)),""))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IF(AND($A155&lt;&gt;"",$A155&lt;&gt;"TOTAL"),IF(AND([4]PREMIOS_MASTER!$AN153&lt;&gt;"",[4]PREMIOS_MASTER!$AN153&lt;&gt;0),[4]PREMIOS_MASTER!$AN153,""),IF($A155="TOTAL",SUM(INDIRECT("W4:W"&amp;ROW()-1)),""))</f>
        <v/>
      </c>
      <c r="X155" s="7" t="str">
        <f ca="1">IF(AND($A155&lt;&gt;"",$A155&lt;&gt;"TOTAL"),IF(AND([4]PREMIOS_MASTER!$AP153&lt;&gt;"",[4]PREMIOS_MASTER!$AP153&lt;&gt;0),[4]PREMIOS_MASTER!$AP153,""),IF($A155="TOTAL",SUM(INDIRECT("X4:X"&amp;ROW()-1)),""))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IF(AND($A155&lt;&gt;"",$A155&lt;&gt;"TOTAL"),IF(AND([4]PREMIOS_MASTER!$AS153&lt;&gt;"",[4]PREMIOS_MASTER!$AS153&lt;&gt;0),[4]PREMIOS_MASTER!$AS153,""),IF($A155="TOTAL",SUM(INDIRECT("Z4:Z"&amp;ROW()-1)),""))</f>
        <v/>
      </c>
      <c r="AA155" s="7" t="str">
        <f ca="1">IF(AND($A155&lt;&gt;"",$A155&lt;&gt;"TOTAL"),IF(AND([4]PREMIOS_MASTER!$AU153&lt;&gt;"",[4]PREMIOS_MASTER!$AU153&lt;&gt;0),[4]PREMIOS_MASTER!$AU153,""),IF($A155="TOTAL",SUM(INDIRECT("AA4:AA"&amp;ROW()-1)),""))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IF(AND($A155&lt;&gt;"",$A155&lt;&gt;"TOTAL"),IF(AND([4]PREMIOS_MASTER!$AX153&lt;&gt;"",[4]PREMIOS_MASTER!$AX153&lt;&gt;0),[4]PREMIOS_MASTER!$AX153,""),IF($A155="TOTAL",SUM(INDIRECT("AC4:AC"&amp;ROW()-1)),""))</f>
        <v/>
      </c>
      <c r="AD155" s="7" t="str">
        <f ca="1">IF(AND($A155&lt;&gt;"",$A155&lt;&gt;"TOTAL"),IF(AND([4]PREMIOS_MASTER!$AZ153&lt;&gt;"",[4]PREMIOS_MASTER!$AZ153&lt;&gt;0),[4]PREMIOS_MASTER!$AZ153,""),IF($A155="TOTAL",SUM(INDIRECT("AD4:AD"&amp;ROW()-1)),""))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IF(AND($A155&lt;&gt;"",$A155&lt;&gt;"TOTAL"),IF(AND([4]PREMIOS_MASTER!$BC153&lt;&gt;"",[4]PREMIOS_MASTER!$BC153&lt;&gt;0),[4]PREMIOS_MASTER!$BC153,""),IF($A155="TOTAL",SUM(INDIRECT("AF4:AF"&amp;ROW()-1)),""))</f>
        <v/>
      </c>
      <c r="AG155" s="7" t="str">
        <f ca="1">IF(AND($A155&lt;&gt;"",$A155&lt;&gt;"TOTAL"),IF(AND([4]PREMIOS_MASTER!$BE153&lt;&gt;"",[4]PREMIOS_MASTER!$BE153&lt;&gt;0),[4]PREMIOS_MASTER!$BE153,""),IF($A155="TOTAL",SUM(INDIRECT("AG4:AG"&amp;ROW()-1)),""))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IF(AND($A155&lt;&gt;"",$A155&lt;&gt;"TOTAL"),IF(AND([4]PREMIOS_MASTER!$BH153&lt;&gt;"",[4]PREMIOS_MASTER!$BH153&lt;&gt;0),[4]PREMIOS_MASTER!$BH153,""),IF($A155="TOTAL",SUM(INDIRECT("AI4:AI"&amp;ROW()-1)),""))</f>
        <v/>
      </c>
      <c r="AJ155" s="7" t="str">
        <f ca="1">IF(AND($A155&lt;&gt;"",$A155&lt;&gt;"TOTAL"),IF(AND([4]PREMIOS_MASTER!$BJ153&lt;&gt;"",[4]PREMIOS_MASTER!$BJ153&lt;&gt;0),[4]PREMIOS_MASTER!$BJ153,""),IF($A155="TOTAL",SUM(INDIRECT("AJ4:AJ"&amp;ROW()-1)),""))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IF(AND($A155&lt;&gt;"",$A155&lt;&gt;"TOTAL"),IF(AND([4]PREMIOS_MASTER!$BM153&lt;&gt;"",[4]PREMIOS_MASTER!$BM153&lt;&gt;0),[4]PREMIOS_MASTER!$BM153,""),IF($A155="TOTAL",SUM(INDIRECT("AL4:AL"&amp;ROW()-1)),""))</f>
        <v/>
      </c>
      <c r="AM155" s="7" t="str">
        <f ca="1">IF(AND($A155&lt;&gt;"",$A155&lt;&gt;"TOTAL"),IF(AND([4]PREMIOS_MASTER!$BO153&lt;&gt;"",[4]PREMIOS_MASTER!$BO153&lt;&gt;0),[4]PREMIOS_MASTER!$BO153,""),IF($A155="TOTAL",SUM(INDIRECT("AM4:AM"&amp;ROW()-1)),""))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IF(AND($A155&lt;&gt;"",$A155&lt;&gt;"TOTAL"),IF(AND([4]PREMIOS_MASTER!$BR153&lt;&gt;"",[4]PREMIOS_MASTER!$BR153&lt;&gt;0),[4]PREMIOS_MASTER!$BR153,""),IF($A155="TOTAL",SUM(INDIRECT("AO4:AO"&amp;ROW()-1)),""))</f>
        <v/>
      </c>
      <c r="AP155" s="7" t="str">
        <f ca="1">IF(AND($A155&lt;&gt;"",$A155&lt;&gt;"TOTAL"),IF(AND([4]PREMIOS_MASTER!$BT153&lt;&gt;"",[4]PREMIOS_MASTER!$BT153&lt;&gt;0),[4]PREMIOS_MASTER!$BT153,""),IF($A155="TOTAL",SUM(INDIRECT("AP4:AP"&amp;ROW()-1)),""))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IF(AND($A155&lt;&gt;"",$A155&lt;&gt;"TOTAL"),IF(AND([4]PREMIOS_MASTER!$BW153&lt;&gt;"",[4]PREMIOS_MASTER!$BW153&lt;&gt;0),[4]PREMIOS_MASTER!$BW153,""),IF($A155="TOTAL",SUM(INDIRECT("AR4:AR"&amp;ROW()-1)),""))</f>
        <v/>
      </c>
      <c r="AS155" s="7" t="str">
        <f ca="1">IF(AND($A155&lt;&gt;"",$A155&lt;&gt;"TOTAL"),IF(AND([4]PREMIOS_MASTER!$BY153&lt;&gt;"",[4]PREMIOS_MASTER!$BY153&lt;&gt;0),[4]PREMIOS_MASTER!$BY153,""),IF($A155="TOTAL",SUM(INDIRECT("AS4:AS"&amp;ROW()-1)),""))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IF(AND($A155&lt;&gt;"",$A155&lt;&gt;"TOTAL"),IF(AND([4]PREMIOS_MASTER!$CB153&lt;&gt;"",[4]PREMIOS_MASTER!$CB153&lt;&gt;0),[4]PREMIOS_MASTER!$CB153,""),IF($A155="TOTAL",SUM(INDIRECT("AU4:AU"&amp;ROW()-1)),""))</f>
        <v/>
      </c>
      <c r="AV155" s="7" t="str">
        <f ca="1">IF(AND($A155&lt;&gt;"",$A155&lt;&gt;"TOTAL"),IF(AND([4]PREMIOS_MASTER!$CD153&lt;&gt;"",[4]PREMIOS_MASTER!$CD153&lt;&gt;0),[4]PREMIOS_MASTER!$CD153,""),IF($A155="TOTAL",SUM(INDIRECT("AV4:AV"&amp;ROW()-1)),""))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IF(AND($A155&lt;&gt;"",$A155&lt;&gt;"TOTAL"),IF(AND([4]PREMIOS_MASTER!$CG153&lt;&gt;"",[4]PREMIOS_MASTER!$CG153&lt;&gt;0),[4]PREMIOS_MASTER!$CG153,""),IF($A155="TOTAL",SUM(INDIRECT("AX4:AX"&amp;ROW()-1)),""))</f>
        <v/>
      </c>
      <c r="AY155" s="7" t="str">
        <f ca="1">IF(AND($A155&lt;&gt;"",$A155&lt;&gt;"TOTAL"),IF(AND([4]PREMIOS_MASTER!$CI153&lt;&gt;"",[4]PREMIOS_MASTER!$CI153&lt;&gt;0),[4]PREMIOS_MASTER!$CI153,""),IF($A155="TOTAL",SUM(INDIRECT("AY4:AY"&amp;ROW()-1)),""))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IF(AND($A155&lt;&gt;"",$A155&lt;&gt;"TOTAL"),IF(AND([4]PREMIOS_MASTER!$CL153&lt;&gt;"",[4]PREMIOS_MASTER!$CL153&lt;&gt;0),[4]PREMIOS_MASTER!$CL153,""),IF($A155="TOTAL",SUM(INDIRECT("BA4:BA"&amp;ROW()-1)),""))</f>
        <v/>
      </c>
      <c r="BB155" s="7" t="str">
        <f ca="1">IF(AND($A155&lt;&gt;"",$A155&lt;&gt;"TOTAL"),IF(AND([4]PREMIOS_MASTER!$CN153&lt;&gt;"",[4]PREMIOS_MASTER!$CN153&lt;&gt;0),[4]PREMIOS_MASTER!$CN153,""),IF($A155="TOTAL",SUM(INDIRECT("BB4:BB"&amp;ROW()-1)),""))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IF(AND($A155&lt;&gt;"",$A155&lt;&gt;"TOTAL"),IF(AND([4]PREMIOS_MASTER!$CQ153&lt;&gt;"",[4]PREMIOS_MASTER!$CQ153&lt;&gt;0),[4]PREMIOS_MASTER!$CQ153,""),IF($A155="TOTAL",SUM(INDIRECT("BD4:BD"&amp;ROW()-1)),""))</f>
        <v/>
      </c>
      <c r="BE155" s="7" t="str">
        <f ca="1">IF(AND($A155&lt;&gt;"",$A155&lt;&gt;"TOTAL"),IF(AND([4]PREMIOS_MASTER!$CS153&lt;&gt;"",[4]PREMIOS_MASTER!$CS153&lt;&gt;0),[4]PREMIOS_MASTER!$CS153,""),IF($A155="TOTAL",SUM(INDIRECT("BE4:BE"&amp;ROW()-1)),""))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IF([4]PREMIOS_MASTER!$D154&lt;&gt;"",[4]PREMIOS_MASTER!$D154,IF(AND([4]PREMIOS_MASTER!$D154="",[4]PREMIOS_MASTER!$D155="",[4]PREMIOS_MASTER!$D153=""),"","TOTAL"))</f>
        <v/>
      </c>
      <c r="B156" s="7" t="str">
        <f ca="1">IF(AND($A156&lt;&gt;"",$A156&lt;&gt;"TOTAL"),IF(AND([4]PREMIOS_MASTER!$E154&lt;&gt;"",[4]PREMIOS_MASTER!$E154&lt;&gt;0),[4]PREMIOS_MASTER!$E154,""),IF($A156="TOTAL",SUM(INDIRECT("B4:B"&amp;ROW()-1)),""))</f>
        <v/>
      </c>
      <c r="C156" s="7" t="str">
        <f ca="1">IF(AND($A156&lt;&gt;"",$A156&lt;&gt;"TOTAL"),IF(AND([4]PREMIOS_MASTER!$G154&lt;&gt;"",[4]PREMIOS_MASTER!$G154&lt;&gt;0),[4]PREMIOS_MASTER!$G154,""),IF($A156="TOTAL",SUM(INDIRECT("C4:C"&amp;ROW()-1)),""))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IF(AND($A156&lt;&gt;"",$A156&lt;&gt;"TOTAL"),IF(AND([4]PREMIOS_MASTER!$J154&lt;&gt;"",[4]PREMIOS_MASTER!$J154&lt;&gt;0),[4]PREMIOS_MASTER!$J154,""),IF($A156="TOTAL",SUM(INDIRECT("E4:E"&amp;ROW()-1)),""))</f>
        <v/>
      </c>
      <c r="F156" s="7" t="str">
        <f ca="1">IF(AND($A156&lt;&gt;"",$A156&lt;&gt;"TOTAL"),IF(AND([4]PREMIOS_MASTER!$L154&lt;&gt;"",[4]PREMIOS_MASTER!$L154&lt;&gt;0),[4]PREMIOS_MASTER!$L154,""),IF($A156="TOTAL",SUM(INDIRECT("F4:F"&amp;ROW()-1)),""))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IF(AND($A156&lt;&gt;"",$A156&lt;&gt;"TOTAL"),IF(AND([4]PREMIOS_MASTER!$O154&lt;&gt;"",[4]PREMIOS_MASTER!$O154&lt;&gt;0),[4]PREMIOS_MASTER!$O154,""),IF($A156="TOTAL",SUM(INDIRECT("H4:H"&amp;ROW()-1)),""))</f>
        <v/>
      </c>
      <c r="I156" s="7" t="str">
        <f ca="1">IF(AND($A156&lt;&gt;"",$A156&lt;&gt;"TOTAL"),IF(AND([4]PREMIOS_MASTER!$Q154&lt;&gt;"",[4]PREMIOS_MASTER!$Q154&lt;&gt;0),[4]PREMIOS_MASTER!$Q154,""),IF($A156="TOTAL",SUM(INDIRECT("I4:I"&amp;ROW()-1)),""))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IF(AND($A156&lt;&gt;"",$A156&lt;&gt;"TOTAL"),IF(AND([4]PREMIOS_MASTER!$T154&lt;&gt;"",[4]PREMIOS_MASTER!$T154&lt;&gt;0),[4]PREMIOS_MASTER!$T154,""),IF($A156="TOTAL",SUM(INDIRECT("K4:K"&amp;ROW()-1)),""))</f>
        <v/>
      </c>
      <c r="L156" s="7" t="str">
        <f ca="1">IF(AND($A156&lt;&gt;"",$A156&lt;&gt;"TOTAL"),IF(AND([4]PREMIOS_MASTER!$V154&lt;&gt;"",[4]PREMIOS_MASTER!$V154&lt;&gt;0),[4]PREMIOS_MASTER!$V154,""),IF($A156="TOTAL",SUM(INDIRECT("L4:L"&amp;ROW()-1)),""))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IF(AND($A156&lt;&gt;"",$A156&lt;&gt;"TOTAL"),IF(AND([4]PREMIOS_MASTER!$Y154&lt;&gt;"",[4]PREMIOS_MASTER!$Y154&lt;&gt;0),[4]PREMIOS_MASTER!$Y154,""),IF($A156="TOTAL",SUM(INDIRECT("N4:N"&amp;ROW()-1)),""))</f>
        <v/>
      </c>
      <c r="O156" s="7" t="str">
        <f ca="1">IF(AND($A156&lt;&gt;"",$A156&lt;&gt;"TOTAL"),IF(AND([4]PREMIOS_MASTER!$AA154&lt;&gt;"",[4]PREMIOS_MASTER!$AA154&lt;&gt;0),[4]PREMIOS_MASTER!$AA154,""),IF($A156="TOTAL",SUM(INDIRECT("O4:O"&amp;ROW()-1)),""))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IF(AND($A156&lt;&gt;"",$A156&lt;&gt;"TOTAL"),IF(AND([4]PREMIOS_MASTER!$AD154&lt;&gt;"",[4]PREMIOS_MASTER!$AD154&lt;&gt;0),[4]PREMIOS_MASTER!$AD154,""),IF($A156="TOTAL",SUM(INDIRECT("Q4:Q"&amp;ROW()-1)),""))</f>
        <v/>
      </c>
      <c r="R156" s="7" t="str">
        <f ca="1">IF(AND($A156&lt;&gt;"",$A156&lt;&gt;"TOTAL"),IF(AND([4]PREMIOS_MASTER!$AF154&lt;&gt;"",[4]PREMIOS_MASTER!$AF154&lt;&gt;0),[4]PREMIOS_MASTER!$AF154,""),IF($A156="TOTAL",SUM(INDIRECT("R4:R"&amp;ROW()-1)),""))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IF(AND($A156&lt;&gt;"",$A156&lt;&gt;"TOTAL"),IF(AND([4]PREMIOS_MASTER!$AI154&lt;&gt;"",[4]PREMIOS_MASTER!$AI154&lt;&gt;0),[4]PREMIOS_MASTER!$AI154,""),IF($A156="TOTAL",SUM(INDIRECT("T4:T"&amp;ROW()-1)),""))</f>
        <v/>
      </c>
      <c r="U156" s="7" t="str">
        <f ca="1">IF(AND($A156&lt;&gt;"",$A156&lt;&gt;"TOTAL"),IF(AND([4]PREMIOS_MASTER!$AK154&lt;&gt;"",[4]PREMIOS_MASTER!$AK154&lt;&gt;0),[4]PREMIOS_MASTER!$AK154,""),IF($A156="TOTAL",SUM(INDIRECT("U4:U"&amp;ROW()-1)),""))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IF(AND($A156&lt;&gt;"",$A156&lt;&gt;"TOTAL"),IF(AND([4]PREMIOS_MASTER!$AN154&lt;&gt;"",[4]PREMIOS_MASTER!$AN154&lt;&gt;0),[4]PREMIOS_MASTER!$AN154,""),IF($A156="TOTAL",SUM(INDIRECT("W4:W"&amp;ROW()-1)),""))</f>
        <v/>
      </c>
      <c r="X156" s="7" t="str">
        <f ca="1">IF(AND($A156&lt;&gt;"",$A156&lt;&gt;"TOTAL"),IF(AND([4]PREMIOS_MASTER!$AP154&lt;&gt;"",[4]PREMIOS_MASTER!$AP154&lt;&gt;0),[4]PREMIOS_MASTER!$AP154,""),IF($A156="TOTAL",SUM(INDIRECT("X4:X"&amp;ROW()-1)),""))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IF(AND($A156&lt;&gt;"",$A156&lt;&gt;"TOTAL"),IF(AND([4]PREMIOS_MASTER!$AS154&lt;&gt;"",[4]PREMIOS_MASTER!$AS154&lt;&gt;0),[4]PREMIOS_MASTER!$AS154,""),IF($A156="TOTAL",SUM(INDIRECT("Z4:Z"&amp;ROW()-1)),""))</f>
        <v/>
      </c>
      <c r="AA156" s="7" t="str">
        <f ca="1">IF(AND($A156&lt;&gt;"",$A156&lt;&gt;"TOTAL"),IF(AND([4]PREMIOS_MASTER!$AU154&lt;&gt;"",[4]PREMIOS_MASTER!$AU154&lt;&gt;0),[4]PREMIOS_MASTER!$AU154,""),IF($A156="TOTAL",SUM(INDIRECT("AA4:AA"&amp;ROW()-1)),""))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IF(AND($A156&lt;&gt;"",$A156&lt;&gt;"TOTAL"),IF(AND([4]PREMIOS_MASTER!$AX154&lt;&gt;"",[4]PREMIOS_MASTER!$AX154&lt;&gt;0),[4]PREMIOS_MASTER!$AX154,""),IF($A156="TOTAL",SUM(INDIRECT("AC4:AC"&amp;ROW()-1)),""))</f>
        <v/>
      </c>
      <c r="AD156" s="7" t="str">
        <f ca="1">IF(AND($A156&lt;&gt;"",$A156&lt;&gt;"TOTAL"),IF(AND([4]PREMIOS_MASTER!$AZ154&lt;&gt;"",[4]PREMIOS_MASTER!$AZ154&lt;&gt;0),[4]PREMIOS_MASTER!$AZ154,""),IF($A156="TOTAL",SUM(INDIRECT("AD4:AD"&amp;ROW()-1)),""))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IF(AND($A156&lt;&gt;"",$A156&lt;&gt;"TOTAL"),IF(AND([4]PREMIOS_MASTER!$BC154&lt;&gt;"",[4]PREMIOS_MASTER!$BC154&lt;&gt;0),[4]PREMIOS_MASTER!$BC154,""),IF($A156="TOTAL",SUM(INDIRECT("AF4:AF"&amp;ROW()-1)),""))</f>
        <v/>
      </c>
      <c r="AG156" s="7" t="str">
        <f ca="1">IF(AND($A156&lt;&gt;"",$A156&lt;&gt;"TOTAL"),IF(AND([4]PREMIOS_MASTER!$BE154&lt;&gt;"",[4]PREMIOS_MASTER!$BE154&lt;&gt;0),[4]PREMIOS_MASTER!$BE154,""),IF($A156="TOTAL",SUM(INDIRECT("AG4:AG"&amp;ROW()-1)),""))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IF(AND($A156&lt;&gt;"",$A156&lt;&gt;"TOTAL"),IF(AND([4]PREMIOS_MASTER!$BH154&lt;&gt;"",[4]PREMIOS_MASTER!$BH154&lt;&gt;0),[4]PREMIOS_MASTER!$BH154,""),IF($A156="TOTAL",SUM(INDIRECT("AI4:AI"&amp;ROW()-1)),""))</f>
        <v/>
      </c>
      <c r="AJ156" s="7" t="str">
        <f ca="1">IF(AND($A156&lt;&gt;"",$A156&lt;&gt;"TOTAL"),IF(AND([4]PREMIOS_MASTER!$BJ154&lt;&gt;"",[4]PREMIOS_MASTER!$BJ154&lt;&gt;0),[4]PREMIOS_MASTER!$BJ154,""),IF($A156="TOTAL",SUM(INDIRECT("AJ4:AJ"&amp;ROW()-1)),""))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IF(AND($A156&lt;&gt;"",$A156&lt;&gt;"TOTAL"),IF(AND([4]PREMIOS_MASTER!$BM154&lt;&gt;"",[4]PREMIOS_MASTER!$BM154&lt;&gt;0),[4]PREMIOS_MASTER!$BM154,""),IF($A156="TOTAL",SUM(INDIRECT("AL4:AL"&amp;ROW()-1)),""))</f>
        <v/>
      </c>
      <c r="AM156" s="7" t="str">
        <f ca="1">IF(AND($A156&lt;&gt;"",$A156&lt;&gt;"TOTAL"),IF(AND([4]PREMIOS_MASTER!$BO154&lt;&gt;"",[4]PREMIOS_MASTER!$BO154&lt;&gt;0),[4]PREMIOS_MASTER!$BO154,""),IF($A156="TOTAL",SUM(INDIRECT("AM4:AM"&amp;ROW()-1)),""))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IF(AND($A156&lt;&gt;"",$A156&lt;&gt;"TOTAL"),IF(AND([4]PREMIOS_MASTER!$BR154&lt;&gt;"",[4]PREMIOS_MASTER!$BR154&lt;&gt;0),[4]PREMIOS_MASTER!$BR154,""),IF($A156="TOTAL",SUM(INDIRECT("AO4:AO"&amp;ROW()-1)),""))</f>
        <v/>
      </c>
      <c r="AP156" s="7" t="str">
        <f ca="1">IF(AND($A156&lt;&gt;"",$A156&lt;&gt;"TOTAL"),IF(AND([4]PREMIOS_MASTER!$BT154&lt;&gt;"",[4]PREMIOS_MASTER!$BT154&lt;&gt;0),[4]PREMIOS_MASTER!$BT154,""),IF($A156="TOTAL",SUM(INDIRECT("AP4:AP"&amp;ROW()-1)),""))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IF(AND($A156&lt;&gt;"",$A156&lt;&gt;"TOTAL"),IF(AND([4]PREMIOS_MASTER!$BW154&lt;&gt;"",[4]PREMIOS_MASTER!$BW154&lt;&gt;0),[4]PREMIOS_MASTER!$BW154,""),IF($A156="TOTAL",SUM(INDIRECT("AR4:AR"&amp;ROW()-1)),""))</f>
        <v/>
      </c>
      <c r="AS156" s="7" t="str">
        <f ca="1">IF(AND($A156&lt;&gt;"",$A156&lt;&gt;"TOTAL"),IF(AND([4]PREMIOS_MASTER!$BY154&lt;&gt;"",[4]PREMIOS_MASTER!$BY154&lt;&gt;0),[4]PREMIOS_MASTER!$BY154,""),IF($A156="TOTAL",SUM(INDIRECT("AS4:AS"&amp;ROW()-1)),""))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IF(AND($A156&lt;&gt;"",$A156&lt;&gt;"TOTAL"),IF(AND([4]PREMIOS_MASTER!$CB154&lt;&gt;"",[4]PREMIOS_MASTER!$CB154&lt;&gt;0),[4]PREMIOS_MASTER!$CB154,""),IF($A156="TOTAL",SUM(INDIRECT("AU4:AU"&amp;ROW()-1)),""))</f>
        <v/>
      </c>
      <c r="AV156" s="7" t="str">
        <f ca="1">IF(AND($A156&lt;&gt;"",$A156&lt;&gt;"TOTAL"),IF(AND([4]PREMIOS_MASTER!$CD154&lt;&gt;"",[4]PREMIOS_MASTER!$CD154&lt;&gt;0),[4]PREMIOS_MASTER!$CD154,""),IF($A156="TOTAL",SUM(INDIRECT("AV4:AV"&amp;ROW()-1)),""))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IF(AND($A156&lt;&gt;"",$A156&lt;&gt;"TOTAL"),IF(AND([4]PREMIOS_MASTER!$CG154&lt;&gt;"",[4]PREMIOS_MASTER!$CG154&lt;&gt;0),[4]PREMIOS_MASTER!$CG154,""),IF($A156="TOTAL",SUM(INDIRECT("AX4:AX"&amp;ROW()-1)),""))</f>
        <v/>
      </c>
      <c r="AY156" s="7" t="str">
        <f ca="1">IF(AND($A156&lt;&gt;"",$A156&lt;&gt;"TOTAL"),IF(AND([4]PREMIOS_MASTER!$CI154&lt;&gt;"",[4]PREMIOS_MASTER!$CI154&lt;&gt;0),[4]PREMIOS_MASTER!$CI154,""),IF($A156="TOTAL",SUM(INDIRECT("AY4:AY"&amp;ROW()-1)),""))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IF(AND($A156&lt;&gt;"",$A156&lt;&gt;"TOTAL"),IF(AND([4]PREMIOS_MASTER!$CL154&lt;&gt;"",[4]PREMIOS_MASTER!$CL154&lt;&gt;0),[4]PREMIOS_MASTER!$CL154,""),IF($A156="TOTAL",SUM(INDIRECT("BA4:BA"&amp;ROW()-1)),""))</f>
        <v/>
      </c>
      <c r="BB156" s="7" t="str">
        <f ca="1">IF(AND($A156&lt;&gt;"",$A156&lt;&gt;"TOTAL"),IF(AND([4]PREMIOS_MASTER!$CN154&lt;&gt;"",[4]PREMIOS_MASTER!$CN154&lt;&gt;0),[4]PREMIOS_MASTER!$CN154,""),IF($A156="TOTAL",SUM(INDIRECT("BB4:BB"&amp;ROW()-1)),""))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IF(AND($A156&lt;&gt;"",$A156&lt;&gt;"TOTAL"),IF(AND([4]PREMIOS_MASTER!$CQ154&lt;&gt;"",[4]PREMIOS_MASTER!$CQ154&lt;&gt;0),[4]PREMIOS_MASTER!$CQ154,""),IF($A156="TOTAL",SUM(INDIRECT("BD4:BD"&amp;ROW()-1)),""))</f>
        <v/>
      </c>
      <c r="BE156" s="7" t="str">
        <f ca="1">IF(AND($A156&lt;&gt;"",$A156&lt;&gt;"TOTAL"),IF(AND([4]PREMIOS_MASTER!$CS154&lt;&gt;"",[4]PREMIOS_MASTER!$CS154&lt;&gt;0),[4]PREMIOS_MASTER!$CS154,""),IF($A156="TOTAL",SUM(INDIRECT("BE4:BE"&amp;ROW()-1)),""))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IF([4]PREMIOS_MASTER!$D155&lt;&gt;"",[4]PREMIOS_MASTER!$D155,IF(AND([4]PREMIOS_MASTER!$D155="",[4]PREMIOS_MASTER!$D156="",[4]PREMIOS_MASTER!$D154=""),"","TOTAL"))</f>
        <v/>
      </c>
      <c r="B157" s="7" t="str">
        <f ca="1">IF(AND($A157&lt;&gt;"",$A157&lt;&gt;"TOTAL"),IF(AND([4]PREMIOS_MASTER!$E155&lt;&gt;"",[4]PREMIOS_MASTER!$E155&lt;&gt;0),[4]PREMIOS_MASTER!$E155,""),IF($A157="TOTAL",SUM(INDIRECT("B4:B"&amp;ROW()-1)),""))</f>
        <v/>
      </c>
      <c r="C157" s="7" t="str">
        <f ca="1">IF(AND($A157&lt;&gt;"",$A157&lt;&gt;"TOTAL"),IF(AND([4]PREMIOS_MASTER!$G155&lt;&gt;"",[4]PREMIOS_MASTER!$G155&lt;&gt;0),[4]PREMIOS_MASTER!$G155,""),IF($A157="TOTAL",SUM(INDIRECT("C4:C"&amp;ROW()-1)),""))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IF(AND($A157&lt;&gt;"",$A157&lt;&gt;"TOTAL"),IF(AND([4]PREMIOS_MASTER!$J155&lt;&gt;"",[4]PREMIOS_MASTER!$J155&lt;&gt;0),[4]PREMIOS_MASTER!$J155,""),IF($A157="TOTAL",SUM(INDIRECT("E4:E"&amp;ROW()-1)),""))</f>
        <v/>
      </c>
      <c r="F157" s="7" t="str">
        <f ca="1">IF(AND($A157&lt;&gt;"",$A157&lt;&gt;"TOTAL"),IF(AND([4]PREMIOS_MASTER!$L155&lt;&gt;"",[4]PREMIOS_MASTER!$L155&lt;&gt;0),[4]PREMIOS_MASTER!$L155,""),IF($A157="TOTAL",SUM(INDIRECT("F4:F"&amp;ROW()-1)),""))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IF(AND($A157&lt;&gt;"",$A157&lt;&gt;"TOTAL"),IF(AND([4]PREMIOS_MASTER!$O155&lt;&gt;"",[4]PREMIOS_MASTER!$O155&lt;&gt;0),[4]PREMIOS_MASTER!$O155,""),IF($A157="TOTAL",SUM(INDIRECT("H4:H"&amp;ROW()-1)),""))</f>
        <v/>
      </c>
      <c r="I157" s="7" t="str">
        <f ca="1">IF(AND($A157&lt;&gt;"",$A157&lt;&gt;"TOTAL"),IF(AND([4]PREMIOS_MASTER!$Q155&lt;&gt;"",[4]PREMIOS_MASTER!$Q155&lt;&gt;0),[4]PREMIOS_MASTER!$Q155,""),IF($A157="TOTAL",SUM(INDIRECT("I4:I"&amp;ROW()-1)),""))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IF(AND($A157&lt;&gt;"",$A157&lt;&gt;"TOTAL"),IF(AND([4]PREMIOS_MASTER!$T155&lt;&gt;"",[4]PREMIOS_MASTER!$T155&lt;&gt;0),[4]PREMIOS_MASTER!$T155,""),IF($A157="TOTAL",SUM(INDIRECT("K4:K"&amp;ROW()-1)),""))</f>
        <v/>
      </c>
      <c r="L157" s="7" t="str">
        <f ca="1">IF(AND($A157&lt;&gt;"",$A157&lt;&gt;"TOTAL"),IF(AND([4]PREMIOS_MASTER!$V155&lt;&gt;"",[4]PREMIOS_MASTER!$V155&lt;&gt;0),[4]PREMIOS_MASTER!$V155,""),IF($A157="TOTAL",SUM(INDIRECT("L4:L"&amp;ROW()-1)),""))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IF(AND($A157&lt;&gt;"",$A157&lt;&gt;"TOTAL"),IF(AND([4]PREMIOS_MASTER!$Y155&lt;&gt;"",[4]PREMIOS_MASTER!$Y155&lt;&gt;0),[4]PREMIOS_MASTER!$Y155,""),IF($A157="TOTAL",SUM(INDIRECT("N4:N"&amp;ROW()-1)),""))</f>
        <v/>
      </c>
      <c r="O157" s="7" t="str">
        <f ca="1">IF(AND($A157&lt;&gt;"",$A157&lt;&gt;"TOTAL"),IF(AND([4]PREMIOS_MASTER!$AA155&lt;&gt;"",[4]PREMIOS_MASTER!$AA155&lt;&gt;0),[4]PREMIOS_MASTER!$AA155,""),IF($A157="TOTAL",SUM(INDIRECT("O4:O"&amp;ROW()-1)),""))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IF(AND($A157&lt;&gt;"",$A157&lt;&gt;"TOTAL"),IF(AND([4]PREMIOS_MASTER!$AD155&lt;&gt;"",[4]PREMIOS_MASTER!$AD155&lt;&gt;0),[4]PREMIOS_MASTER!$AD155,""),IF($A157="TOTAL",SUM(INDIRECT("Q4:Q"&amp;ROW()-1)),""))</f>
        <v/>
      </c>
      <c r="R157" s="7" t="str">
        <f ca="1">IF(AND($A157&lt;&gt;"",$A157&lt;&gt;"TOTAL"),IF(AND([4]PREMIOS_MASTER!$AF155&lt;&gt;"",[4]PREMIOS_MASTER!$AF155&lt;&gt;0),[4]PREMIOS_MASTER!$AF155,""),IF($A157="TOTAL",SUM(INDIRECT("R4:R"&amp;ROW()-1)),""))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IF(AND($A157&lt;&gt;"",$A157&lt;&gt;"TOTAL"),IF(AND([4]PREMIOS_MASTER!$AI155&lt;&gt;"",[4]PREMIOS_MASTER!$AI155&lt;&gt;0),[4]PREMIOS_MASTER!$AI155,""),IF($A157="TOTAL",SUM(INDIRECT("T4:T"&amp;ROW()-1)),""))</f>
        <v/>
      </c>
      <c r="U157" s="7" t="str">
        <f ca="1">IF(AND($A157&lt;&gt;"",$A157&lt;&gt;"TOTAL"),IF(AND([4]PREMIOS_MASTER!$AK155&lt;&gt;"",[4]PREMIOS_MASTER!$AK155&lt;&gt;0),[4]PREMIOS_MASTER!$AK155,""),IF($A157="TOTAL",SUM(INDIRECT("U4:U"&amp;ROW()-1)),""))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IF(AND($A157&lt;&gt;"",$A157&lt;&gt;"TOTAL"),IF(AND([4]PREMIOS_MASTER!$AN155&lt;&gt;"",[4]PREMIOS_MASTER!$AN155&lt;&gt;0),[4]PREMIOS_MASTER!$AN155,""),IF($A157="TOTAL",SUM(INDIRECT("W4:W"&amp;ROW()-1)),""))</f>
        <v/>
      </c>
      <c r="X157" s="7" t="str">
        <f ca="1">IF(AND($A157&lt;&gt;"",$A157&lt;&gt;"TOTAL"),IF(AND([4]PREMIOS_MASTER!$AP155&lt;&gt;"",[4]PREMIOS_MASTER!$AP155&lt;&gt;0),[4]PREMIOS_MASTER!$AP155,""),IF($A157="TOTAL",SUM(INDIRECT("X4:X"&amp;ROW()-1)),""))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IF(AND($A157&lt;&gt;"",$A157&lt;&gt;"TOTAL"),IF(AND([4]PREMIOS_MASTER!$AS155&lt;&gt;"",[4]PREMIOS_MASTER!$AS155&lt;&gt;0),[4]PREMIOS_MASTER!$AS155,""),IF($A157="TOTAL",SUM(INDIRECT("Z4:Z"&amp;ROW()-1)),""))</f>
        <v/>
      </c>
      <c r="AA157" s="7" t="str">
        <f ca="1">IF(AND($A157&lt;&gt;"",$A157&lt;&gt;"TOTAL"),IF(AND([4]PREMIOS_MASTER!$AU155&lt;&gt;"",[4]PREMIOS_MASTER!$AU155&lt;&gt;0),[4]PREMIOS_MASTER!$AU155,""),IF($A157="TOTAL",SUM(INDIRECT("AA4:AA"&amp;ROW()-1)),""))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IF(AND($A157&lt;&gt;"",$A157&lt;&gt;"TOTAL"),IF(AND([4]PREMIOS_MASTER!$AX155&lt;&gt;"",[4]PREMIOS_MASTER!$AX155&lt;&gt;0),[4]PREMIOS_MASTER!$AX155,""),IF($A157="TOTAL",SUM(INDIRECT("AC4:AC"&amp;ROW()-1)),""))</f>
        <v/>
      </c>
      <c r="AD157" s="7" t="str">
        <f ca="1">IF(AND($A157&lt;&gt;"",$A157&lt;&gt;"TOTAL"),IF(AND([4]PREMIOS_MASTER!$AZ155&lt;&gt;"",[4]PREMIOS_MASTER!$AZ155&lt;&gt;0),[4]PREMIOS_MASTER!$AZ155,""),IF($A157="TOTAL",SUM(INDIRECT("AD4:AD"&amp;ROW()-1)),""))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IF(AND($A157&lt;&gt;"",$A157&lt;&gt;"TOTAL"),IF(AND([4]PREMIOS_MASTER!$BC155&lt;&gt;"",[4]PREMIOS_MASTER!$BC155&lt;&gt;0),[4]PREMIOS_MASTER!$BC155,""),IF($A157="TOTAL",SUM(INDIRECT("AF4:AF"&amp;ROW()-1)),""))</f>
        <v/>
      </c>
      <c r="AG157" s="7" t="str">
        <f ca="1">IF(AND($A157&lt;&gt;"",$A157&lt;&gt;"TOTAL"),IF(AND([4]PREMIOS_MASTER!$BE155&lt;&gt;"",[4]PREMIOS_MASTER!$BE155&lt;&gt;0),[4]PREMIOS_MASTER!$BE155,""),IF($A157="TOTAL",SUM(INDIRECT("AG4:AG"&amp;ROW()-1)),""))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IF(AND($A157&lt;&gt;"",$A157&lt;&gt;"TOTAL"),IF(AND([4]PREMIOS_MASTER!$BH155&lt;&gt;"",[4]PREMIOS_MASTER!$BH155&lt;&gt;0),[4]PREMIOS_MASTER!$BH155,""),IF($A157="TOTAL",SUM(INDIRECT("AI4:AI"&amp;ROW()-1)),""))</f>
        <v/>
      </c>
      <c r="AJ157" s="7" t="str">
        <f ca="1">IF(AND($A157&lt;&gt;"",$A157&lt;&gt;"TOTAL"),IF(AND([4]PREMIOS_MASTER!$BJ155&lt;&gt;"",[4]PREMIOS_MASTER!$BJ155&lt;&gt;0),[4]PREMIOS_MASTER!$BJ155,""),IF($A157="TOTAL",SUM(INDIRECT("AJ4:AJ"&amp;ROW()-1)),""))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IF(AND($A157&lt;&gt;"",$A157&lt;&gt;"TOTAL"),IF(AND([4]PREMIOS_MASTER!$BM155&lt;&gt;"",[4]PREMIOS_MASTER!$BM155&lt;&gt;0),[4]PREMIOS_MASTER!$BM155,""),IF($A157="TOTAL",SUM(INDIRECT("AL4:AL"&amp;ROW()-1)),""))</f>
        <v/>
      </c>
      <c r="AM157" s="7" t="str">
        <f ca="1">IF(AND($A157&lt;&gt;"",$A157&lt;&gt;"TOTAL"),IF(AND([4]PREMIOS_MASTER!$BO155&lt;&gt;"",[4]PREMIOS_MASTER!$BO155&lt;&gt;0),[4]PREMIOS_MASTER!$BO155,""),IF($A157="TOTAL",SUM(INDIRECT("AM4:AM"&amp;ROW()-1)),""))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IF(AND($A157&lt;&gt;"",$A157&lt;&gt;"TOTAL"),IF(AND([4]PREMIOS_MASTER!$BR155&lt;&gt;"",[4]PREMIOS_MASTER!$BR155&lt;&gt;0),[4]PREMIOS_MASTER!$BR155,""),IF($A157="TOTAL",SUM(INDIRECT("AO4:AO"&amp;ROW()-1)),""))</f>
        <v/>
      </c>
      <c r="AP157" s="7" t="str">
        <f ca="1">IF(AND($A157&lt;&gt;"",$A157&lt;&gt;"TOTAL"),IF(AND([4]PREMIOS_MASTER!$BT155&lt;&gt;"",[4]PREMIOS_MASTER!$BT155&lt;&gt;0),[4]PREMIOS_MASTER!$BT155,""),IF($A157="TOTAL",SUM(INDIRECT("AP4:AP"&amp;ROW()-1)),""))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IF(AND($A157&lt;&gt;"",$A157&lt;&gt;"TOTAL"),IF(AND([4]PREMIOS_MASTER!$BW155&lt;&gt;"",[4]PREMIOS_MASTER!$BW155&lt;&gt;0),[4]PREMIOS_MASTER!$BW155,""),IF($A157="TOTAL",SUM(INDIRECT("AR4:AR"&amp;ROW()-1)),""))</f>
        <v/>
      </c>
      <c r="AS157" s="7" t="str">
        <f ca="1">IF(AND($A157&lt;&gt;"",$A157&lt;&gt;"TOTAL"),IF(AND([4]PREMIOS_MASTER!$BY155&lt;&gt;"",[4]PREMIOS_MASTER!$BY155&lt;&gt;0),[4]PREMIOS_MASTER!$BY155,""),IF($A157="TOTAL",SUM(INDIRECT("AS4:AS"&amp;ROW()-1)),""))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IF(AND($A157&lt;&gt;"",$A157&lt;&gt;"TOTAL"),IF(AND([4]PREMIOS_MASTER!$CB155&lt;&gt;"",[4]PREMIOS_MASTER!$CB155&lt;&gt;0),[4]PREMIOS_MASTER!$CB155,""),IF($A157="TOTAL",SUM(INDIRECT("AU4:AU"&amp;ROW()-1)),""))</f>
        <v/>
      </c>
      <c r="AV157" s="7" t="str">
        <f ca="1">IF(AND($A157&lt;&gt;"",$A157&lt;&gt;"TOTAL"),IF(AND([4]PREMIOS_MASTER!$CD155&lt;&gt;"",[4]PREMIOS_MASTER!$CD155&lt;&gt;0),[4]PREMIOS_MASTER!$CD155,""),IF($A157="TOTAL",SUM(INDIRECT("AV4:AV"&amp;ROW()-1)),""))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IF(AND($A157&lt;&gt;"",$A157&lt;&gt;"TOTAL"),IF(AND([4]PREMIOS_MASTER!$CG155&lt;&gt;"",[4]PREMIOS_MASTER!$CG155&lt;&gt;0),[4]PREMIOS_MASTER!$CG155,""),IF($A157="TOTAL",SUM(INDIRECT("AX4:AX"&amp;ROW()-1)),""))</f>
        <v/>
      </c>
      <c r="AY157" s="7" t="str">
        <f ca="1">IF(AND($A157&lt;&gt;"",$A157&lt;&gt;"TOTAL"),IF(AND([4]PREMIOS_MASTER!$CI155&lt;&gt;"",[4]PREMIOS_MASTER!$CI155&lt;&gt;0),[4]PREMIOS_MASTER!$CI155,""),IF($A157="TOTAL",SUM(INDIRECT("AY4:AY"&amp;ROW()-1)),""))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IF(AND($A157&lt;&gt;"",$A157&lt;&gt;"TOTAL"),IF(AND([4]PREMIOS_MASTER!$CL155&lt;&gt;"",[4]PREMIOS_MASTER!$CL155&lt;&gt;0),[4]PREMIOS_MASTER!$CL155,""),IF($A157="TOTAL",SUM(INDIRECT("BA4:BA"&amp;ROW()-1)),""))</f>
        <v/>
      </c>
      <c r="BB157" s="7" t="str">
        <f ca="1">IF(AND($A157&lt;&gt;"",$A157&lt;&gt;"TOTAL"),IF(AND([4]PREMIOS_MASTER!$CN155&lt;&gt;"",[4]PREMIOS_MASTER!$CN155&lt;&gt;0),[4]PREMIOS_MASTER!$CN155,""),IF($A157="TOTAL",SUM(INDIRECT("BB4:BB"&amp;ROW()-1)),""))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IF(AND($A157&lt;&gt;"",$A157&lt;&gt;"TOTAL"),IF(AND([4]PREMIOS_MASTER!$CQ155&lt;&gt;"",[4]PREMIOS_MASTER!$CQ155&lt;&gt;0),[4]PREMIOS_MASTER!$CQ155,""),IF($A157="TOTAL",SUM(INDIRECT("BD4:BD"&amp;ROW()-1)),""))</f>
        <v/>
      </c>
      <c r="BE157" s="7" t="str">
        <f ca="1">IF(AND($A157&lt;&gt;"",$A157&lt;&gt;"TOTAL"),IF(AND([4]PREMIOS_MASTER!$CS155&lt;&gt;"",[4]PREMIOS_MASTER!$CS155&lt;&gt;0),[4]PREMIOS_MASTER!$CS155,""),IF($A157="TOTAL",SUM(INDIRECT("BE4:BE"&amp;ROW()-1)),""))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IF([4]PREMIOS_MASTER!$D156&lt;&gt;"",[4]PREMIOS_MASTER!$D156,IF(AND([4]PREMIOS_MASTER!$D156="",[4]PREMIOS_MASTER!$D157="",[4]PREMIOS_MASTER!$D155=""),"","TOTAL"))</f>
        <v/>
      </c>
      <c r="B158" s="7" t="str">
        <f ca="1">IF(AND($A158&lt;&gt;"",$A158&lt;&gt;"TOTAL"),IF(AND([4]PREMIOS_MASTER!$E156&lt;&gt;"",[4]PREMIOS_MASTER!$E156&lt;&gt;0),[4]PREMIOS_MASTER!$E156,""),IF($A158="TOTAL",SUM(INDIRECT("B4:B"&amp;ROW()-1)),""))</f>
        <v/>
      </c>
      <c r="C158" s="7" t="str">
        <f ca="1">IF(AND($A158&lt;&gt;"",$A158&lt;&gt;"TOTAL"),IF(AND([4]PREMIOS_MASTER!$G156&lt;&gt;"",[4]PREMIOS_MASTER!$G156&lt;&gt;0),[4]PREMIOS_MASTER!$G156,""),IF($A158="TOTAL",SUM(INDIRECT("C4:C"&amp;ROW()-1)),""))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IF(AND($A158&lt;&gt;"",$A158&lt;&gt;"TOTAL"),IF(AND([4]PREMIOS_MASTER!$J156&lt;&gt;"",[4]PREMIOS_MASTER!$J156&lt;&gt;0),[4]PREMIOS_MASTER!$J156,""),IF($A158="TOTAL",SUM(INDIRECT("E4:E"&amp;ROW()-1)),""))</f>
        <v/>
      </c>
      <c r="F158" s="7" t="str">
        <f ca="1">IF(AND($A158&lt;&gt;"",$A158&lt;&gt;"TOTAL"),IF(AND([4]PREMIOS_MASTER!$L156&lt;&gt;"",[4]PREMIOS_MASTER!$L156&lt;&gt;0),[4]PREMIOS_MASTER!$L156,""),IF($A158="TOTAL",SUM(INDIRECT("F4:F"&amp;ROW()-1)),""))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IF(AND($A158&lt;&gt;"",$A158&lt;&gt;"TOTAL"),IF(AND([4]PREMIOS_MASTER!$O156&lt;&gt;"",[4]PREMIOS_MASTER!$O156&lt;&gt;0),[4]PREMIOS_MASTER!$O156,""),IF($A158="TOTAL",SUM(INDIRECT("H4:H"&amp;ROW()-1)),""))</f>
        <v/>
      </c>
      <c r="I158" s="7" t="str">
        <f ca="1">IF(AND($A158&lt;&gt;"",$A158&lt;&gt;"TOTAL"),IF(AND([4]PREMIOS_MASTER!$Q156&lt;&gt;"",[4]PREMIOS_MASTER!$Q156&lt;&gt;0),[4]PREMIOS_MASTER!$Q156,""),IF($A158="TOTAL",SUM(INDIRECT("I4:I"&amp;ROW()-1)),""))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IF(AND($A158&lt;&gt;"",$A158&lt;&gt;"TOTAL"),IF(AND([4]PREMIOS_MASTER!$T156&lt;&gt;"",[4]PREMIOS_MASTER!$T156&lt;&gt;0),[4]PREMIOS_MASTER!$T156,""),IF($A158="TOTAL",SUM(INDIRECT("K4:K"&amp;ROW()-1)),""))</f>
        <v/>
      </c>
      <c r="L158" s="7" t="str">
        <f ca="1">IF(AND($A158&lt;&gt;"",$A158&lt;&gt;"TOTAL"),IF(AND([4]PREMIOS_MASTER!$V156&lt;&gt;"",[4]PREMIOS_MASTER!$V156&lt;&gt;0),[4]PREMIOS_MASTER!$V156,""),IF($A158="TOTAL",SUM(INDIRECT("L4:L"&amp;ROW()-1)),""))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IF(AND($A158&lt;&gt;"",$A158&lt;&gt;"TOTAL"),IF(AND([4]PREMIOS_MASTER!$Y156&lt;&gt;"",[4]PREMIOS_MASTER!$Y156&lt;&gt;0),[4]PREMIOS_MASTER!$Y156,""),IF($A158="TOTAL",SUM(INDIRECT("N4:N"&amp;ROW()-1)),""))</f>
        <v/>
      </c>
      <c r="O158" s="7" t="str">
        <f ca="1">IF(AND($A158&lt;&gt;"",$A158&lt;&gt;"TOTAL"),IF(AND([4]PREMIOS_MASTER!$AA156&lt;&gt;"",[4]PREMIOS_MASTER!$AA156&lt;&gt;0),[4]PREMIOS_MASTER!$AA156,""),IF($A158="TOTAL",SUM(INDIRECT("O4:O"&amp;ROW()-1)),""))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IF(AND($A158&lt;&gt;"",$A158&lt;&gt;"TOTAL"),IF(AND([4]PREMIOS_MASTER!$AD156&lt;&gt;"",[4]PREMIOS_MASTER!$AD156&lt;&gt;0),[4]PREMIOS_MASTER!$AD156,""),IF($A158="TOTAL",SUM(INDIRECT("Q4:Q"&amp;ROW()-1)),""))</f>
        <v/>
      </c>
      <c r="R158" s="7" t="str">
        <f ca="1">IF(AND($A158&lt;&gt;"",$A158&lt;&gt;"TOTAL"),IF(AND([4]PREMIOS_MASTER!$AF156&lt;&gt;"",[4]PREMIOS_MASTER!$AF156&lt;&gt;0),[4]PREMIOS_MASTER!$AF156,""),IF($A158="TOTAL",SUM(INDIRECT("R4:R"&amp;ROW()-1)),""))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IF(AND($A158&lt;&gt;"",$A158&lt;&gt;"TOTAL"),IF(AND([4]PREMIOS_MASTER!$AI156&lt;&gt;"",[4]PREMIOS_MASTER!$AI156&lt;&gt;0),[4]PREMIOS_MASTER!$AI156,""),IF($A158="TOTAL",SUM(INDIRECT("T4:T"&amp;ROW()-1)),""))</f>
        <v/>
      </c>
      <c r="U158" s="7" t="str">
        <f ca="1">IF(AND($A158&lt;&gt;"",$A158&lt;&gt;"TOTAL"),IF(AND([4]PREMIOS_MASTER!$AK156&lt;&gt;"",[4]PREMIOS_MASTER!$AK156&lt;&gt;0),[4]PREMIOS_MASTER!$AK156,""),IF($A158="TOTAL",SUM(INDIRECT("U4:U"&amp;ROW()-1)),""))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IF(AND($A158&lt;&gt;"",$A158&lt;&gt;"TOTAL"),IF(AND([4]PREMIOS_MASTER!$AN156&lt;&gt;"",[4]PREMIOS_MASTER!$AN156&lt;&gt;0),[4]PREMIOS_MASTER!$AN156,""),IF($A158="TOTAL",SUM(INDIRECT("W4:W"&amp;ROW()-1)),""))</f>
        <v/>
      </c>
      <c r="X158" s="7" t="str">
        <f ca="1">IF(AND($A158&lt;&gt;"",$A158&lt;&gt;"TOTAL"),IF(AND([4]PREMIOS_MASTER!$AP156&lt;&gt;"",[4]PREMIOS_MASTER!$AP156&lt;&gt;0),[4]PREMIOS_MASTER!$AP156,""),IF($A158="TOTAL",SUM(INDIRECT("X4:X"&amp;ROW()-1)),""))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IF(AND($A158&lt;&gt;"",$A158&lt;&gt;"TOTAL"),IF(AND([4]PREMIOS_MASTER!$AS156&lt;&gt;"",[4]PREMIOS_MASTER!$AS156&lt;&gt;0),[4]PREMIOS_MASTER!$AS156,""),IF($A158="TOTAL",SUM(INDIRECT("Z4:Z"&amp;ROW()-1)),""))</f>
        <v/>
      </c>
      <c r="AA158" s="7" t="str">
        <f ca="1">IF(AND($A158&lt;&gt;"",$A158&lt;&gt;"TOTAL"),IF(AND([4]PREMIOS_MASTER!$AU156&lt;&gt;"",[4]PREMIOS_MASTER!$AU156&lt;&gt;0),[4]PREMIOS_MASTER!$AU156,""),IF($A158="TOTAL",SUM(INDIRECT("AA4:AA"&amp;ROW()-1)),""))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IF(AND($A158&lt;&gt;"",$A158&lt;&gt;"TOTAL"),IF(AND([4]PREMIOS_MASTER!$AX156&lt;&gt;"",[4]PREMIOS_MASTER!$AX156&lt;&gt;0),[4]PREMIOS_MASTER!$AX156,""),IF($A158="TOTAL",SUM(INDIRECT("AC4:AC"&amp;ROW()-1)),""))</f>
        <v/>
      </c>
      <c r="AD158" s="7" t="str">
        <f ca="1">IF(AND($A158&lt;&gt;"",$A158&lt;&gt;"TOTAL"),IF(AND([4]PREMIOS_MASTER!$AZ156&lt;&gt;"",[4]PREMIOS_MASTER!$AZ156&lt;&gt;0),[4]PREMIOS_MASTER!$AZ156,""),IF($A158="TOTAL",SUM(INDIRECT("AD4:AD"&amp;ROW()-1)),""))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IF(AND($A158&lt;&gt;"",$A158&lt;&gt;"TOTAL"),IF(AND([4]PREMIOS_MASTER!$BC156&lt;&gt;"",[4]PREMIOS_MASTER!$BC156&lt;&gt;0),[4]PREMIOS_MASTER!$BC156,""),IF($A158="TOTAL",SUM(INDIRECT("AF4:AF"&amp;ROW()-1)),""))</f>
        <v/>
      </c>
      <c r="AG158" s="7" t="str">
        <f ca="1">IF(AND($A158&lt;&gt;"",$A158&lt;&gt;"TOTAL"),IF(AND([4]PREMIOS_MASTER!$BE156&lt;&gt;"",[4]PREMIOS_MASTER!$BE156&lt;&gt;0),[4]PREMIOS_MASTER!$BE156,""),IF($A158="TOTAL",SUM(INDIRECT("AG4:AG"&amp;ROW()-1)),""))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IF(AND($A158&lt;&gt;"",$A158&lt;&gt;"TOTAL"),IF(AND([4]PREMIOS_MASTER!$BH156&lt;&gt;"",[4]PREMIOS_MASTER!$BH156&lt;&gt;0),[4]PREMIOS_MASTER!$BH156,""),IF($A158="TOTAL",SUM(INDIRECT("AI4:AI"&amp;ROW()-1)),""))</f>
        <v/>
      </c>
      <c r="AJ158" s="7" t="str">
        <f ca="1">IF(AND($A158&lt;&gt;"",$A158&lt;&gt;"TOTAL"),IF(AND([4]PREMIOS_MASTER!$BJ156&lt;&gt;"",[4]PREMIOS_MASTER!$BJ156&lt;&gt;0),[4]PREMIOS_MASTER!$BJ156,""),IF($A158="TOTAL",SUM(INDIRECT("AJ4:AJ"&amp;ROW()-1)),""))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IF(AND($A158&lt;&gt;"",$A158&lt;&gt;"TOTAL"),IF(AND([4]PREMIOS_MASTER!$BM156&lt;&gt;"",[4]PREMIOS_MASTER!$BM156&lt;&gt;0),[4]PREMIOS_MASTER!$BM156,""),IF($A158="TOTAL",SUM(INDIRECT("AL4:AL"&amp;ROW()-1)),""))</f>
        <v/>
      </c>
      <c r="AM158" s="7" t="str">
        <f ca="1">IF(AND($A158&lt;&gt;"",$A158&lt;&gt;"TOTAL"),IF(AND([4]PREMIOS_MASTER!$BO156&lt;&gt;"",[4]PREMIOS_MASTER!$BO156&lt;&gt;0),[4]PREMIOS_MASTER!$BO156,""),IF($A158="TOTAL",SUM(INDIRECT("AM4:AM"&amp;ROW()-1)),""))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IF(AND($A158&lt;&gt;"",$A158&lt;&gt;"TOTAL"),IF(AND([4]PREMIOS_MASTER!$BR156&lt;&gt;"",[4]PREMIOS_MASTER!$BR156&lt;&gt;0),[4]PREMIOS_MASTER!$BR156,""),IF($A158="TOTAL",SUM(INDIRECT("AO4:AO"&amp;ROW()-1)),""))</f>
        <v/>
      </c>
      <c r="AP158" s="7" t="str">
        <f ca="1">IF(AND($A158&lt;&gt;"",$A158&lt;&gt;"TOTAL"),IF(AND([4]PREMIOS_MASTER!$BT156&lt;&gt;"",[4]PREMIOS_MASTER!$BT156&lt;&gt;0),[4]PREMIOS_MASTER!$BT156,""),IF($A158="TOTAL",SUM(INDIRECT("AP4:AP"&amp;ROW()-1)),""))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IF(AND($A158&lt;&gt;"",$A158&lt;&gt;"TOTAL"),IF(AND([4]PREMIOS_MASTER!$BW156&lt;&gt;"",[4]PREMIOS_MASTER!$BW156&lt;&gt;0),[4]PREMIOS_MASTER!$BW156,""),IF($A158="TOTAL",SUM(INDIRECT("AR4:AR"&amp;ROW()-1)),""))</f>
        <v/>
      </c>
      <c r="AS158" s="7" t="str">
        <f ca="1">IF(AND($A158&lt;&gt;"",$A158&lt;&gt;"TOTAL"),IF(AND([4]PREMIOS_MASTER!$BY156&lt;&gt;"",[4]PREMIOS_MASTER!$BY156&lt;&gt;0),[4]PREMIOS_MASTER!$BY156,""),IF($A158="TOTAL",SUM(INDIRECT("AS4:AS"&amp;ROW()-1)),""))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IF(AND($A158&lt;&gt;"",$A158&lt;&gt;"TOTAL"),IF(AND([4]PREMIOS_MASTER!$CB156&lt;&gt;"",[4]PREMIOS_MASTER!$CB156&lt;&gt;0),[4]PREMIOS_MASTER!$CB156,""),IF($A158="TOTAL",SUM(INDIRECT("AU4:AU"&amp;ROW()-1)),""))</f>
        <v/>
      </c>
      <c r="AV158" s="7" t="str">
        <f ca="1">IF(AND($A158&lt;&gt;"",$A158&lt;&gt;"TOTAL"),IF(AND([4]PREMIOS_MASTER!$CD156&lt;&gt;"",[4]PREMIOS_MASTER!$CD156&lt;&gt;0),[4]PREMIOS_MASTER!$CD156,""),IF($A158="TOTAL",SUM(INDIRECT("AV4:AV"&amp;ROW()-1)),""))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IF(AND($A158&lt;&gt;"",$A158&lt;&gt;"TOTAL"),IF(AND([4]PREMIOS_MASTER!$CG156&lt;&gt;"",[4]PREMIOS_MASTER!$CG156&lt;&gt;0),[4]PREMIOS_MASTER!$CG156,""),IF($A158="TOTAL",SUM(INDIRECT("AX4:AX"&amp;ROW()-1)),""))</f>
        <v/>
      </c>
      <c r="AY158" s="7" t="str">
        <f ca="1">IF(AND($A158&lt;&gt;"",$A158&lt;&gt;"TOTAL"),IF(AND([4]PREMIOS_MASTER!$CI156&lt;&gt;"",[4]PREMIOS_MASTER!$CI156&lt;&gt;0),[4]PREMIOS_MASTER!$CI156,""),IF($A158="TOTAL",SUM(INDIRECT("AY4:AY"&amp;ROW()-1)),""))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IF(AND($A158&lt;&gt;"",$A158&lt;&gt;"TOTAL"),IF(AND([4]PREMIOS_MASTER!$CL156&lt;&gt;"",[4]PREMIOS_MASTER!$CL156&lt;&gt;0),[4]PREMIOS_MASTER!$CL156,""),IF($A158="TOTAL",SUM(INDIRECT("BA4:BA"&amp;ROW()-1)),""))</f>
        <v/>
      </c>
      <c r="BB158" s="7" t="str">
        <f ca="1">IF(AND($A158&lt;&gt;"",$A158&lt;&gt;"TOTAL"),IF(AND([4]PREMIOS_MASTER!$CN156&lt;&gt;"",[4]PREMIOS_MASTER!$CN156&lt;&gt;0),[4]PREMIOS_MASTER!$CN156,""),IF($A158="TOTAL",SUM(INDIRECT("BB4:BB"&amp;ROW()-1)),""))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IF(AND($A158&lt;&gt;"",$A158&lt;&gt;"TOTAL"),IF(AND([4]PREMIOS_MASTER!$CQ156&lt;&gt;"",[4]PREMIOS_MASTER!$CQ156&lt;&gt;0),[4]PREMIOS_MASTER!$CQ156,""),IF($A158="TOTAL",SUM(INDIRECT("BD4:BD"&amp;ROW()-1)),""))</f>
        <v/>
      </c>
      <c r="BE158" s="7" t="str">
        <f ca="1">IF(AND($A158&lt;&gt;"",$A158&lt;&gt;"TOTAL"),IF(AND([4]PREMIOS_MASTER!$CS156&lt;&gt;"",[4]PREMIOS_MASTER!$CS156&lt;&gt;0),[4]PREMIOS_MASTER!$CS156,""),IF($A158="TOTAL",SUM(INDIRECT("BE4:BE"&amp;ROW()-1)),""))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IF([4]PREMIOS_MASTER!$D157&lt;&gt;"",[4]PREMIOS_MASTER!$D157,IF(AND([4]PREMIOS_MASTER!$D157="",[4]PREMIOS_MASTER!$D158="",[4]PREMIOS_MASTER!$D156=""),"","TOTAL"))</f>
        <v/>
      </c>
      <c r="B159" s="7" t="str">
        <f ca="1">IF(AND($A159&lt;&gt;"",$A159&lt;&gt;"TOTAL"),IF(AND([4]PREMIOS_MASTER!$E157&lt;&gt;"",[4]PREMIOS_MASTER!$E157&lt;&gt;0),[4]PREMIOS_MASTER!$E157,""),IF($A159="TOTAL",SUM(INDIRECT("B4:B"&amp;ROW()-1)),""))</f>
        <v/>
      </c>
      <c r="C159" s="7" t="str">
        <f ca="1">IF(AND($A159&lt;&gt;"",$A159&lt;&gt;"TOTAL"),IF(AND([4]PREMIOS_MASTER!$G157&lt;&gt;"",[4]PREMIOS_MASTER!$G157&lt;&gt;0),[4]PREMIOS_MASTER!$G157,""),IF($A159="TOTAL",SUM(INDIRECT("C4:C"&amp;ROW()-1)),""))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IF(AND($A159&lt;&gt;"",$A159&lt;&gt;"TOTAL"),IF(AND([4]PREMIOS_MASTER!$J157&lt;&gt;"",[4]PREMIOS_MASTER!$J157&lt;&gt;0),[4]PREMIOS_MASTER!$J157,""),IF($A159="TOTAL",SUM(INDIRECT("E4:E"&amp;ROW()-1)),""))</f>
        <v/>
      </c>
      <c r="F159" s="7" t="str">
        <f ca="1">IF(AND($A159&lt;&gt;"",$A159&lt;&gt;"TOTAL"),IF(AND([4]PREMIOS_MASTER!$L157&lt;&gt;"",[4]PREMIOS_MASTER!$L157&lt;&gt;0),[4]PREMIOS_MASTER!$L157,""),IF($A159="TOTAL",SUM(INDIRECT("F4:F"&amp;ROW()-1)),""))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IF(AND($A159&lt;&gt;"",$A159&lt;&gt;"TOTAL"),IF(AND([4]PREMIOS_MASTER!$O157&lt;&gt;"",[4]PREMIOS_MASTER!$O157&lt;&gt;0),[4]PREMIOS_MASTER!$O157,""),IF($A159="TOTAL",SUM(INDIRECT("H4:H"&amp;ROW()-1)),""))</f>
        <v/>
      </c>
      <c r="I159" s="7" t="str">
        <f ca="1">IF(AND($A159&lt;&gt;"",$A159&lt;&gt;"TOTAL"),IF(AND([4]PREMIOS_MASTER!$Q157&lt;&gt;"",[4]PREMIOS_MASTER!$Q157&lt;&gt;0),[4]PREMIOS_MASTER!$Q157,""),IF($A159="TOTAL",SUM(INDIRECT("I4:I"&amp;ROW()-1)),""))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IF(AND($A159&lt;&gt;"",$A159&lt;&gt;"TOTAL"),IF(AND([4]PREMIOS_MASTER!$T157&lt;&gt;"",[4]PREMIOS_MASTER!$T157&lt;&gt;0),[4]PREMIOS_MASTER!$T157,""),IF($A159="TOTAL",SUM(INDIRECT("K4:K"&amp;ROW()-1)),""))</f>
        <v/>
      </c>
      <c r="L159" s="7" t="str">
        <f ca="1">IF(AND($A159&lt;&gt;"",$A159&lt;&gt;"TOTAL"),IF(AND([4]PREMIOS_MASTER!$V157&lt;&gt;"",[4]PREMIOS_MASTER!$V157&lt;&gt;0),[4]PREMIOS_MASTER!$V157,""),IF($A159="TOTAL",SUM(INDIRECT("L4:L"&amp;ROW()-1)),""))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IF(AND($A159&lt;&gt;"",$A159&lt;&gt;"TOTAL"),IF(AND([4]PREMIOS_MASTER!$Y157&lt;&gt;"",[4]PREMIOS_MASTER!$Y157&lt;&gt;0),[4]PREMIOS_MASTER!$Y157,""),IF($A159="TOTAL",SUM(INDIRECT("N4:N"&amp;ROW()-1)),""))</f>
        <v/>
      </c>
      <c r="O159" s="7" t="str">
        <f ca="1">IF(AND($A159&lt;&gt;"",$A159&lt;&gt;"TOTAL"),IF(AND([4]PREMIOS_MASTER!$AA157&lt;&gt;"",[4]PREMIOS_MASTER!$AA157&lt;&gt;0),[4]PREMIOS_MASTER!$AA157,""),IF($A159="TOTAL",SUM(INDIRECT("O4:O"&amp;ROW()-1)),""))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IF(AND($A159&lt;&gt;"",$A159&lt;&gt;"TOTAL"),IF(AND([4]PREMIOS_MASTER!$AD157&lt;&gt;"",[4]PREMIOS_MASTER!$AD157&lt;&gt;0),[4]PREMIOS_MASTER!$AD157,""),IF($A159="TOTAL",SUM(INDIRECT("Q4:Q"&amp;ROW()-1)),""))</f>
        <v/>
      </c>
      <c r="R159" s="7" t="str">
        <f ca="1">IF(AND($A159&lt;&gt;"",$A159&lt;&gt;"TOTAL"),IF(AND([4]PREMIOS_MASTER!$AF157&lt;&gt;"",[4]PREMIOS_MASTER!$AF157&lt;&gt;0),[4]PREMIOS_MASTER!$AF157,""),IF($A159="TOTAL",SUM(INDIRECT("R4:R"&amp;ROW()-1)),""))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IF(AND($A159&lt;&gt;"",$A159&lt;&gt;"TOTAL"),IF(AND([4]PREMIOS_MASTER!$AI157&lt;&gt;"",[4]PREMIOS_MASTER!$AI157&lt;&gt;0),[4]PREMIOS_MASTER!$AI157,""),IF($A159="TOTAL",SUM(INDIRECT("T4:T"&amp;ROW()-1)),""))</f>
        <v/>
      </c>
      <c r="U159" s="7" t="str">
        <f ca="1">IF(AND($A159&lt;&gt;"",$A159&lt;&gt;"TOTAL"),IF(AND([4]PREMIOS_MASTER!$AK157&lt;&gt;"",[4]PREMIOS_MASTER!$AK157&lt;&gt;0),[4]PREMIOS_MASTER!$AK157,""),IF($A159="TOTAL",SUM(INDIRECT("U4:U"&amp;ROW()-1)),""))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IF(AND($A159&lt;&gt;"",$A159&lt;&gt;"TOTAL"),IF(AND([4]PREMIOS_MASTER!$AN157&lt;&gt;"",[4]PREMIOS_MASTER!$AN157&lt;&gt;0),[4]PREMIOS_MASTER!$AN157,""),IF($A159="TOTAL",SUM(INDIRECT("W4:W"&amp;ROW()-1)),""))</f>
        <v/>
      </c>
      <c r="X159" s="7" t="str">
        <f ca="1">IF(AND($A159&lt;&gt;"",$A159&lt;&gt;"TOTAL"),IF(AND([4]PREMIOS_MASTER!$AP157&lt;&gt;"",[4]PREMIOS_MASTER!$AP157&lt;&gt;0),[4]PREMIOS_MASTER!$AP157,""),IF($A159="TOTAL",SUM(INDIRECT("X4:X"&amp;ROW()-1)),""))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IF(AND($A159&lt;&gt;"",$A159&lt;&gt;"TOTAL"),IF(AND([4]PREMIOS_MASTER!$AS157&lt;&gt;"",[4]PREMIOS_MASTER!$AS157&lt;&gt;0),[4]PREMIOS_MASTER!$AS157,""),IF($A159="TOTAL",SUM(INDIRECT("Z4:Z"&amp;ROW()-1)),""))</f>
        <v/>
      </c>
      <c r="AA159" s="7" t="str">
        <f ca="1">IF(AND($A159&lt;&gt;"",$A159&lt;&gt;"TOTAL"),IF(AND([4]PREMIOS_MASTER!$AU157&lt;&gt;"",[4]PREMIOS_MASTER!$AU157&lt;&gt;0),[4]PREMIOS_MASTER!$AU157,""),IF($A159="TOTAL",SUM(INDIRECT("AA4:AA"&amp;ROW()-1)),""))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IF(AND($A159&lt;&gt;"",$A159&lt;&gt;"TOTAL"),IF(AND([4]PREMIOS_MASTER!$AX157&lt;&gt;"",[4]PREMIOS_MASTER!$AX157&lt;&gt;0),[4]PREMIOS_MASTER!$AX157,""),IF($A159="TOTAL",SUM(INDIRECT("AC4:AC"&amp;ROW()-1)),""))</f>
        <v/>
      </c>
      <c r="AD159" s="7" t="str">
        <f ca="1">IF(AND($A159&lt;&gt;"",$A159&lt;&gt;"TOTAL"),IF(AND([4]PREMIOS_MASTER!$AZ157&lt;&gt;"",[4]PREMIOS_MASTER!$AZ157&lt;&gt;0),[4]PREMIOS_MASTER!$AZ157,""),IF($A159="TOTAL",SUM(INDIRECT("AD4:AD"&amp;ROW()-1)),""))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IF(AND($A159&lt;&gt;"",$A159&lt;&gt;"TOTAL"),IF(AND([4]PREMIOS_MASTER!$BC157&lt;&gt;"",[4]PREMIOS_MASTER!$BC157&lt;&gt;0),[4]PREMIOS_MASTER!$BC157,""),IF($A159="TOTAL",SUM(INDIRECT("AF4:AF"&amp;ROW()-1)),""))</f>
        <v/>
      </c>
      <c r="AG159" s="7" t="str">
        <f ca="1">IF(AND($A159&lt;&gt;"",$A159&lt;&gt;"TOTAL"),IF(AND([4]PREMIOS_MASTER!$BE157&lt;&gt;"",[4]PREMIOS_MASTER!$BE157&lt;&gt;0),[4]PREMIOS_MASTER!$BE157,""),IF($A159="TOTAL",SUM(INDIRECT("AG4:AG"&amp;ROW()-1)),""))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IF(AND($A159&lt;&gt;"",$A159&lt;&gt;"TOTAL"),IF(AND([4]PREMIOS_MASTER!$BH157&lt;&gt;"",[4]PREMIOS_MASTER!$BH157&lt;&gt;0),[4]PREMIOS_MASTER!$BH157,""),IF($A159="TOTAL",SUM(INDIRECT("AI4:AI"&amp;ROW()-1)),""))</f>
        <v/>
      </c>
      <c r="AJ159" s="7" t="str">
        <f ca="1">IF(AND($A159&lt;&gt;"",$A159&lt;&gt;"TOTAL"),IF(AND([4]PREMIOS_MASTER!$BJ157&lt;&gt;"",[4]PREMIOS_MASTER!$BJ157&lt;&gt;0),[4]PREMIOS_MASTER!$BJ157,""),IF($A159="TOTAL",SUM(INDIRECT("AJ4:AJ"&amp;ROW()-1)),""))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IF(AND($A159&lt;&gt;"",$A159&lt;&gt;"TOTAL"),IF(AND([4]PREMIOS_MASTER!$BM157&lt;&gt;"",[4]PREMIOS_MASTER!$BM157&lt;&gt;0),[4]PREMIOS_MASTER!$BM157,""),IF($A159="TOTAL",SUM(INDIRECT("AL4:AL"&amp;ROW()-1)),""))</f>
        <v/>
      </c>
      <c r="AM159" s="7" t="str">
        <f ca="1">IF(AND($A159&lt;&gt;"",$A159&lt;&gt;"TOTAL"),IF(AND([4]PREMIOS_MASTER!$BO157&lt;&gt;"",[4]PREMIOS_MASTER!$BO157&lt;&gt;0),[4]PREMIOS_MASTER!$BO157,""),IF($A159="TOTAL",SUM(INDIRECT("AM4:AM"&amp;ROW()-1)),""))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IF(AND($A159&lt;&gt;"",$A159&lt;&gt;"TOTAL"),IF(AND([4]PREMIOS_MASTER!$BR157&lt;&gt;"",[4]PREMIOS_MASTER!$BR157&lt;&gt;0),[4]PREMIOS_MASTER!$BR157,""),IF($A159="TOTAL",SUM(INDIRECT("AO4:AO"&amp;ROW()-1)),""))</f>
        <v/>
      </c>
      <c r="AP159" s="7" t="str">
        <f ca="1">IF(AND($A159&lt;&gt;"",$A159&lt;&gt;"TOTAL"),IF(AND([4]PREMIOS_MASTER!$BT157&lt;&gt;"",[4]PREMIOS_MASTER!$BT157&lt;&gt;0),[4]PREMIOS_MASTER!$BT157,""),IF($A159="TOTAL",SUM(INDIRECT("AP4:AP"&amp;ROW()-1)),""))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IF(AND($A159&lt;&gt;"",$A159&lt;&gt;"TOTAL"),IF(AND([4]PREMIOS_MASTER!$BW157&lt;&gt;"",[4]PREMIOS_MASTER!$BW157&lt;&gt;0),[4]PREMIOS_MASTER!$BW157,""),IF($A159="TOTAL",SUM(INDIRECT("AR4:AR"&amp;ROW()-1)),""))</f>
        <v/>
      </c>
      <c r="AS159" s="7" t="str">
        <f ca="1">IF(AND($A159&lt;&gt;"",$A159&lt;&gt;"TOTAL"),IF(AND([4]PREMIOS_MASTER!$BY157&lt;&gt;"",[4]PREMIOS_MASTER!$BY157&lt;&gt;0),[4]PREMIOS_MASTER!$BY157,""),IF($A159="TOTAL",SUM(INDIRECT("AS4:AS"&amp;ROW()-1)),""))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IF(AND($A159&lt;&gt;"",$A159&lt;&gt;"TOTAL"),IF(AND([4]PREMIOS_MASTER!$CB157&lt;&gt;"",[4]PREMIOS_MASTER!$CB157&lt;&gt;0),[4]PREMIOS_MASTER!$CB157,""),IF($A159="TOTAL",SUM(INDIRECT("AU4:AU"&amp;ROW()-1)),""))</f>
        <v/>
      </c>
      <c r="AV159" s="7" t="str">
        <f ca="1">IF(AND($A159&lt;&gt;"",$A159&lt;&gt;"TOTAL"),IF(AND([4]PREMIOS_MASTER!$CD157&lt;&gt;"",[4]PREMIOS_MASTER!$CD157&lt;&gt;0),[4]PREMIOS_MASTER!$CD157,""),IF($A159="TOTAL",SUM(INDIRECT("AV4:AV"&amp;ROW()-1)),""))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IF(AND($A159&lt;&gt;"",$A159&lt;&gt;"TOTAL"),IF(AND([4]PREMIOS_MASTER!$CG157&lt;&gt;"",[4]PREMIOS_MASTER!$CG157&lt;&gt;0),[4]PREMIOS_MASTER!$CG157,""),IF($A159="TOTAL",SUM(INDIRECT("AX4:AX"&amp;ROW()-1)),""))</f>
        <v/>
      </c>
      <c r="AY159" s="7" t="str">
        <f ca="1">IF(AND($A159&lt;&gt;"",$A159&lt;&gt;"TOTAL"),IF(AND([4]PREMIOS_MASTER!$CI157&lt;&gt;"",[4]PREMIOS_MASTER!$CI157&lt;&gt;0),[4]PREMIOS_MASTER!$CI157,""),IF($A159="TOTAL",SUM(INDIRECT("AY4:AY"&amp;ROW()-1)),""))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IF(AND($A159&lt;&gt;"",$A159&lt;&gt;"TOTAL"),IF(AND([4]PREMIOS_MASTER!$CL157&lt;&gt;"",[4]PREMIOS_MASTER!$CL157&lt;&gt;0),[4]PREMIOS_MASTER!$CL157,""),IF($A159="TOTAL",SUM(INDIRECT("BA4:BA"&amp;ROW()-1)),""))</f>
        <v/>
      </c>
      <c r="BB159" s="7" t="str">
        <f ca="1">IF(AND($A159&lt;&gt;"",$A159&lt;&gt;"TOTAL"),IF(AND([4]PREMIOS_MASTER!$CN157&lt;&gt;"",[4]PREMIOS_MASTER!$CN157&lt;&gt;0),[4]PREMIOS_MASTER!$CN157,""),IF($A159="TOTAL",SUM(INDIRECT("BB4:BB"&amp;ROW()-1)),""))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IF(AND($A159&lt;&gt;"",$A159&lt;&gt;"TOTAL"),IF(AND([4]PREMIOS_MASTER!$CQ157&lt;&gt;"",[4]PREMIOS_MASTER!$CQ157&lt;&gt;0),[4]PREMIOS_MASTER!$CQ157,""),IF($A159="TOTAL",SUM(INDIRECT("BD4:BD"&amp;ROW()-1)),""))</f>
        <v/>
      </c>
      <c r="BE159" s="7" t="str">
        <f ca="1">IF(AND($A159&lt;&gt;"",$A159&lt;&gt;"TOTAL"),IF(AND([4]PREMIOS_MASTER!$CS157&lt;&gt;"",[4]PREMIOS_MASTER!$CS157&lt;&gt;0),[4]PREMIOS_MASTER!$CS157,""),IF($A159="TOTAL",SUM(INDIRECT("BE4:BE"&amp;ROW()-1)),""))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IF([4]PREMIOS_MASTER!$D158&lt;&gt;"",[4]PREMIOS_MASTER!$D158,IF(AND([4]PREMIOS_MASTER!$D158="",[4]PREMIOS_MASTER!$D159="",[4]PREMIOS_MASTER!$D157=""),"","TOTAL"))</f>
        <v/>
      </c>
      <c r="B160" s="7" t="str">
        <f ca="1">IF(AND($A160&lt;&gt;"",$A160&lt;&gt;"TOTAL"),IF(AND([4]PREMIOS_MASTER!$E158&lt;&gt;"",[4]PREMIOS_MASTER!$E158&lt;&gt;0),[4]PREMIOS_MASTER!$E158,""),IF($A160="TOTAL",SUM(INDIRECT("B4:B"&amp;ROW()-1)),""))</f>
        <v/>
      </c>
      <c r="C160" s="7" t="str">
        <f ca="1">IF(AND($A160&lt;&gt;"",$A160&lt;&gt;"TOTAL"),IF(AND([4]PREMIOS_MASTER!$G158&lt;&gt;"",[4]PREMIOS_MASTER!$G158&lt;&gt;0),[4]PREMIOS_MASTER!$G158,""),IF($A160="TOTAL",SUM(INDIRECT("C4:C"&amp;ROW()-1)),""))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IF(AND($A160&lt;&gt;"",$A160&lt;&gt;"TOTAL"),IF(AND([4]PREMIOS_MASTER!$J158&lt;&gt;"",[4]PREMIOS_MASTER!$J158&lt;&gt;0),[4]PREMIOS_MASTER!$J158,""),IF($A160="TOTAL",SUM(INDIRECT("E4:E"&amp;ROW()-1)),""))</f>
        <v/>
      </c>
      <c r="F160" s="7" t="str">
        <f ca="1">IF(AND($A160&lt;&gt;"",$A160&lt;&gt;"TOTAL"),IF(AND([4]PREMIOS_MASTER!$L158&lt;&gt;"",[4]PREMIOS_MASTER!$L158&lt;&gt;0),[4]PREMIOS_MASTER!$L158,""),IF($A160="TOTAL",SUM(INDIRECT("F4:F"&amp;ROW()-1)),""))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IF(AND($A160&lt;&gt;"",$A160&lt;&gt;"TOTAL"),IF(AND([4]PREMIOS_MASTER!$O158&lt;&gt;"",[4]PREMIOS_MASTER!$O158&lt;&gt;0),[4]PREMIOS_MASTER!$O158,""),IF($A160="TOTAL",SUM(INDIRECT("H4:H"&amp;ROW()-1)),""))</f>
        <v/>
      </c>
      <c r="I160" s="7" t="str">
        <f ca="1">IF(AND($A160&lt;&gt;"",$A160&lt;&gt;"TOTAL"),IF(AND([4]PREMIOS_MASTER!$Q158&lt;&gt;"",[4]PREMIOS_MASTER!$Q158&lt;&gt;0),[4]PREMIOS_MASTER!$Q158,""),IF($A160="TOTAL",SUM(INDIRECT("I4:I"&amp;ROW()-1)),""))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IF(AND($A160&lt;&gt;"",$A160&lt;&gt;"TOTAL"),IF(AND([4]PREMIOS_MASTER!$T158&lt;&gt;"",[4]PREMIOS_MASTER!$T158&lt;&gt;0),[4]PREMIOS_MASTER!$T158,""),IF($A160="TOTAL",SUM(INDIRECT("K4:K"&amp;ROW()-1)),""))</f>
        <v/>
      </c>
      <c r="L160" s="7" t="str">
        <f ca="1">IF(AND($A160&lt;&gt;"",$A160&lt;&gt;"TOTAL"),IF(AND([4]PREMIOS_MASTER!$V158&lt;&gt;"",[4]PREMIOS_MASTER!$V158&lt;&gt;0),[4]PREMIOS_MASTER!$V158,""),IF($A160="TOTAL",SUM(INDIRECT("L4:L"&amp;ROW()-1)),""))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IF(AND($A160&lt;&gt;"",$A160&lt;&gt;"TOTAL"),IF(AND([4]PREMIOS_MASTER!$Y158&lt;&gt;"",[4]PREMIOS_MASTER!$Y158&lt;&gt;0),[4]PREMIOS_MASTER!$Y158,""),IF($A160="TOTAL",SUM(INDIRECT("N4:N"&amp;ROW()-1)),""))</f>
        <v/>
      </c>
      <c r="O160" s="7" t="str">
        <f ca="1">IF(AND($A160&lt;&gt;"",$A160&lt;&gt;"TOTAL"),IF(AND([4]PREMIOS_MASTER!$AA158&lt;&gt;"",[4]PREMIOS_MASTER!$AA158&lt;&gt;0),[4]PREMIOS_MASTER!$AA158,""),IF($A160="TOTAL",SUM(INDIRECT("O4:O"&amp;ROW()-1)),""))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IF(AND($A160&lt;&gt;"",$A160&lt;&gt;"TOTAL"),IF(AND([4]PREMIOS_MASTER!$AD158&lt;&gt;"",[4]PREMIOS_MASTER!$AD158&lt;&gt;0),[4]PREMIOS_MASTER!$AD158,""),IF($A160="TOTAL",SUM(INDIRECT("Q4:Q"&amp;ROW()-1)),""))</f>
        <v/>
      </c>
      <c r="R160" s="7" t="str">
        <f ca="1">IF(AND($A160&lt;&gt;"",$A160&lt;&gt;"TOTAL"),IF(AND([4]PREMIOS_MASTER!$AF158&lt;&gt;"",[4]PREMIOS_MASTER!$AF158&lt;&gt;0),[4]PREMIOS_MASTER!$AF158,""),IF($A160="TOTAL",SUM(INDIRECT("R4:R"&amp;ROW()-1)),""))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IF(AND($A160&lt;&gt;"",$A160&lt;&gt;"TOTAL"),IF(AND([4]PREMIOS_MASTER!$AI158&lt;&gt;"",[4]PREMIOS_MASTER!$AI158&lt;&gt;0),[4]PREMIOS_MASTER!$AI158,""),IF($A160="TOTAL",SUM(INDIRECT("T4:T"&amp;ROW()-1)),""))</f>
        <v/>
      </c>
      <c r="U160" s="7" t="str">
        <f ca="1">IF(AND($A160&lt;&gt;"",$A160&lt;&gt;"TOTAL"),IF(AND([4]PREMIOS_MASTER!$AK158&lt;&gt;"",[4]PREMIOS_MASTER!$AK158&lt;&gt;0),[4]PREMIOS_MASTER!$AK158,""),IF($A160="TOTAL",SUM(INDIRECT("U4:U"&amp;ROW()-1)),""))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IF(AND($A160&lt;&gt;"",$A160&lt;&gt;"TOTAL"),IF(AND([4]PREMIOS_MASTER!$AN158&lt;&gt;"",[4]PREMIOS_MASTER!$AN158&lt;&gt;0),[4]PREMIOS_MASTER!$AN158,""),IF($A160="TOTAL",SUM(INDIRECT("W4:W"&amp;ROW()-1)),""))</f>
        <v/>
      </c>
      <c r="X160" s="7" t="str">
        <f ca="1">IF(AND($A160&lt;&gt;"",$A160&lt;&gt;"TOTAL"),IF(AND([4]PREMIOS_MASTER!$AP158&lt;&gt;"",[4]PREMIOS_MASTER!$AP158&lt;&gt;0),[4]PREMIOS_MASTER!$AP158,""),IF($A160="TOTAL",SUM(INDIRECT("X4:X"&amp;ROW()-1)),""))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IF(AND($A160&lt;&gt;"",$A160&lt;&gt;"TOTAL"),IF(AND([4]PREMIOS_MASTER!$AS158&lt;&gt;"",[4]PREMIOS_MASTER!$AS158&lt;&gt;0),[4]PREMIOS_MASTER!$AS158,""),IF($A160="TOTAL",SUM(INDIRECT("Z4:Z"&amp;ROW()-1)),""))</f>
        <v/>
      </c>
      <c r="AA160" s="7" t="str">
        <f ca="1">IF(AND($A160&lt;&gt;"",$A160&lt;&gt;"TOTAL"),IF(AND([4]PREMIOS_MASTER!$AU158&lt;&gt;"",[4]PREMIOS_MASTER!$AU158&lt;&gt;0),[4]PREMIOS_MASTER!$AU158,""),IF($A160="TOTAL",SUM(INDIRECT("AA4:AA"&amp;ROW()-1)),""))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IF(AND($A160&lt;&gt;"",$A160&lt;&gt;"TOTAL"),IF(AND([4]PREMIOS_MASTER!$AX158&lt;&gt;"",[4]PREMIOS_MASTER!$AX158&lt;&gt;0),[4]PREMIOS_MASTER!$AX158,""),IF($A160="TOTAL",SUM(INDIRECT("AC4:AC"&amp;ROW()-1)),""))</f>
        <v/>
      </c>
      <c r="AD160" s="7" t="str">
        <f ca="1">IF(AND($A160&lt;&gt;"",$A160&lt;&gt;"TOTAL"),IF(AND([4]PREMIOS_MASTER!$AZ158&lt;&gt;"",[4]PREMIOS_MASTER!$AZ158&lt;&gt;0),[4]PREMIOS_MASTER!$AZ158,""),IF($A160="TOTAL",SUM(INDIRECT("AD4:AD"&amp;ROW()-1)),""))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IF(AND($A160&lt;&gt;"",$A160&lt;&gt;"TOTAL"),IF(AND([4]PREMIOS_MASTER!$BC158&lt;&gt;"",[4]PREMIOS_MASTER!$BC158&lt;&gt;0),[4]PREMIOS_MASTER!$BC158,""),IF($A160="TOTAL",SUM(INDIRECT("AF4:AF"&amp;ROW()-1)),""))</f>
        <v/>
      </c>
      <c r="AG160" s="7" t="str">
        <f ca="1">IF(AND($A160&lt;&gt;"",$A160&lt;&gt;"TOTAL"),IF(AND([4]PREMIOS_MASTER!$BE158&lt;&gt;"",[4]PREMIOS_MASTER!$BE158&lt;&gt;0),[4]PREMIOS_MASTER!$BE158,""),IF($A160="TOTAL",SUM(INDIRECT("AG4:AG"&amp;ROW()-1)),""))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IF(AND($A160&lt;&gt;"",$A160&lt;&gt;"TOTAL"),IF(AND([4]PREMIOS_MASTER!$BH158&lt;&gt;"",[4]PREMIOS_MASTER!$BH158&lt;&gt;0),[4]PREMIOS_MASTER!$BH158,""),IF($A160="TOTAL",SUM(INDIRECT("AI4:AI"&amp;ROW()-1)),""))</f>
        <v/>
      </c>
      <c r="AJ160" s="7" t="str">
        <f ca="1">IF(AND($A160&lt;&gt;"",$A160&lt;&gt;"TOTAL"),IF(AND([4]PREMIOS_MASTER!$BJ158&lt;&gt;"",[4]PREMIOS_MASTER!$BJ158&lt;&gt;0),[4]PREMIOS_MASTER!$BJ158,""),IF($A160="TOTAL",SUM(INDIRECT("AJ4:AJ"&amp;ROW()-1)),""))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IF(AND($A160&lt;&gt;"",$A160&lt;&gt;"TOTAL"),IF(AND([4]PREMIOS_MASTER!$BM158&lt;&gt;"",[4]PREMIOS_MASTER!$BM158&lt;&gt;0),[4]PREMIOS_MASTER!$BM158,""),IF($A160="TOTAL",SUM(INDIRECT("AL4:AL"&amp;ROW()-1)),""))</f>
        <v/>
      </c>
      <c r="AM160" s="7" t="str">
        <f ca="1">IF(AND($A160&lt;&gt;"",$A160&lt;&gt;"TOTAL"),IF(AND([4]PREMIOS_MASTER!$BO158&lt;&gt;"",[4]PREMIOS_MASTER!$BO158&lt;&gt;0),[4]PREMIOS_MASTER!$BO158,""),IF($A160="TOTAL",SUM(INDIRECT("AM4:AM"&amp;ROW()-1)),""))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IF(AND($A160&lt;&gt;"",$A160&lt;&gt;"TOTAL"),IF(AND([4]PREMIOS_MASTER!$BR158&lt;&gt;"",[4]PREMIOS_MASTER!$BR158&lt;&gt;0),[4]PREMIOS_MASTER!$BR158,""),IF($A160="TOTAL",SUM(INDIRECT("AO4:AO"&amp;ROW()-1)),""))</f>
        <v/>
      </c>
      <c r="AP160" s="7" t="str">
        <f ca="1">IF(AND($A160&lt;&gt;"",$A160&lt;&gt;"TOTAL"),IF(AND([4]PREMIOS_MASTER!$BT158&lt;&gt;"",[4]PREMIOS_MASTER!$BT158&lt;&gt;0),[4]PREMIOS_MASTER!$BT158,""),IF($A160="TOTAL",SUM(INDIRECT("AP4:AP"&amp;ROW()-1)),""))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IF(AND($A160&lt;&gt;"",$A160&lt;&gt;"TOTAL"),IF(AND([4]PREMIOS_MASTER!$BW158&lt;&gt;"",[4]PREMIOS_MASTER!$BW158&lt;&gt;0),[4]PREMIOS_MASTER!$BW158,""),IF($A160="TOTAL",SUM(INDIRECT("AR4:AR"&amp;ROW()-1)),""))</f>
        <v/>
      </c>
      <c r="AS160" s="7" t="str">
        <f ca="1">IF(AND($A160&lt;&gt;"",$A160&lt;&gt;"TOTAL"),IF(AND([4]PREMIOS_MASTER!$BY158&lt;&gt;"",[4]PREMIOS_MASTER!$BY158&lt;&gt;0),[4]PREMIOS_MASTER!$BY158,""),IF($A160="TOTAL",SUM(INDIRECT("AS4:AS"&amp;ROW()-1)),""))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IF(AND($A160&lt;&gt;"",$A160&lt;&gt;"TOTAL"),IF(AND([4]PREMIOS_MASTER!$CB158&lt;&gt;"",[4]PREMIOS_MASTER!$CB158&lt;&gt;0),[4]PREMIOS_MASTER!$CB158,""),IF($A160="TOTAL",SUM(INDIRECT("AU4:AU"&amp;ROW()-1)),""))</f>
        <v/>
      </c>
      <c r="AV160" s="7" t="str">
        <f ca="1">IF(AND($A160&lt;&gt;"",$A160&lt;&gt;"TOTAL"),IF(AND([4]PREMIOS_MASTER!$CD158&lt;&gt;"",[4]PREMIOS_MASTER!$CD158&lt;&gt;0),[4]PREMIOS_MASTER!$CD158,""),IF($A160="TOTAL",SUM(INDIRECT("AV4:AV"&amp;ROW()-1)),""))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IF(AND($A160&lt;&gt;"",$A160&lt;&gt;"TOTAL"),IF(AND([4]PREMIOS_MASTER!$CG158&lt;&gt;"",[4]PREMIOS_MASTER!$CG158&lt;&gt;0),[4]PREMIOS_MASTER!$CG158,""),IF($A160="TOTAL",SUM(INDIRECT("AX4:AX"&amp;ROW()-1)),""))</f>
        <v/>
      </c>
      <c r="AY160" s="7" t="str">
        <f ca="1">IF(AND($A160&lt;&gt;"",$A160&lt;&gt;"TOTAL"),IF(AND([4]PREMIOS_MASTER!$CI158&lt;&gt;"",[4]PREMIOS_MASTER!$CI158&lt;&gt;0),[4]PREMIOS_MASTER!$CI158,""),IF($A160="TOTAL",SUM(INDIRECT("AY4:AY"&amp;ROW()-1)),""))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IF(AND($A160&lt;&gt;"",$A160&lt;&gt;"TOTAL"),IF(AND([4]PREMIOS_MASTER!$CL158&lt;&gt;"",[4]PREMIOS_MASTER!$CL158&lt;&gt;0),[4]PREMIOS_MASTER!$CL158,""),IF($A160="TOTAL",SUM(INDIRECT("BA4:BA"&amp;ROW()-1)),""))</f>
        <v/>
      </c>
      <c r="BB160" s="7" t="str">
        <f ca="1">IF(AND($A160&lt;&gt;"",$A160&lt;&gt;"TOTAL"),IF(AND([4]PREMIOS_MASTER!$CN158&lt;&gt;"",[4]PREMIOS_MASTER!$CN158&lt;&gt;0),[4]PREMIOS_MASTER!$CN158,""),IF($A160="TOTAL",SUM(INDIRECT("BB4:BB"&amp;ROW()-1)),""))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IF(AND($A160&lt;&gt;"",$A160&lt;&gt;"TOTAL"),IF(AND([4]PREMIOS_MASTER!$CQ158&lt;&gt;"",[4]PREMIOS_MASTER!$CQ158&lt;&gt;0),[4]PREMIOS_MASTER!$CQ158,""),IF($A160="TOTAL",SUM(INDIRECT("BD4:BD"&amp;ROW()-1)),""))</f>
        <v/>
      </c>
      <c r="BE160" s="7" t="str">
        <f ca="1">IF(AND($A160&lt;&gt;"",$A160&lt;&gt;"TOTAL"),IF(AND([4]PREMIOS_MASTER!$CS158&lt;&gt;"",[4]PREMIOS_MASTER!$CS158&lt;&gt;0),[4]PREMIOS_MASTER!$CS158,""),IF($A160="TOTAL",SUM(INDIRECT("BE4:BE"&amp;ROW()-1)),""))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IF([4]PREMIOS_MASTER!$D159&lt;&gt;"",[4]PREMIOS_MASTER!$D159,IF(AND([4]PREMIOS_MASTER!$D159="",[4]PREMIOS_MASTER!$D160="",[4]PREMIOS_MASTER!$D158=""),"","TOTAL"))</f>
        <v/>
      </c>
      <c r="B161" s="7" t="str">
        <f ca="1">IF(AND($A161&lt;&gt;"",$A161&lt;&gt;"TOTAL"),IF(AND([4]PREMIOS_MASTER!$E159&lt;&gt;"",[4]PREMIOS_MASTER!$E159&lt;&gt;0),[4]PREMIOS_MASTER!$E159,""),IF($A161="TOTAL",SUM(INDIRECT("B4:B"&amp;ROW()-1)),""))</f>
        <v/>
      </c>
      <c r="C161" s="7" t="str">
        <f ca="1">IF(AND($A161&lt;&gt;"",$A161&lt;&gt;"TOTAL"),IF(AND([4]PREMIOS_MASTER!$G159&lt;&gt;"",[4]PREMIOS_MASTER!$G159&lt;&gt;0),[4]PREMIOS_MASTER!$G159,""),IF($A161="TOTAL",SUM(INDIRECT("C4:C"&amp;ROW()-1)),""))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IF(AND($A161&lt;&gt;"",$A161&lt;&gt;"TOTAL"),IF(AND([4]PREMIOS_MASTER!$J159&lt;&gt;"",[4]PREMIOS_MASTER!$J159&lt;&gt;0),[4]PREMIOS_MASTER!$J159,""),IF($A161="TOTAL",SUM(INDIRECT("E4:E"&amp;ROW()-1)),""))</f>
        <v/>
      </c>
      <c r="F161" s="7" t="str">
        <f ca="1">IF(AND($A161&lt;&gt;"",$A161&lt;&gt;"TOTAL"),IF(AND([4]PREMIOS_MASTER!$L159&lt;&gt;"",[4]PREMIOS_MASTER!$L159&lt;&gt;0),[4]PREMIOS_MASTER!$L159,""),IF($A161="TOTAL",SUM(INDIRECT("F4:F"&amp;ROW()-1)),""))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IF(AND($A161&lt;&gt;"",$A161&lt;&gt;"TOTAL"),IF(AND([4]PREMIOS_MASTER!$O159&lt;&gt;"",[4]PREMIOS_MASTER!$O159&lt;&gt;0),[4]PREMIOS_MASTER!$O159,""),IF($A161="TOTAL",SUM(INDIRECT("H4:H"&amp;ROW()-1)),""))</f>
        <v/>
      </c>
      <c r="I161" s="7" t="str">
        <f ca="1">IF(AND($A161&lt;&gt;"",$A161&lt;&gt;"TOTAL"),IF(AND([4]PREMIOS_MASTER!$Q159&lt;&gt;"",[4]PREMIOS_MASTER!$Q159&lt;&gt;0),[4]PREMIOS_MASTER!$Q159,""),IF($A161="TOTAL",SUM(INDIRECT("I4:I"&amp;ROW()-1)),""))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IF(AND($A161&lt;&gt;"",$A161&lt;&gt;"TOTAL"),IF(AND([4]PREMIOS_MASTER!$T159&lt;&gt;"",[4]PREMIOS_MASTER!$T159&lt;&gt;0),[4]PREMIOS_MASTER!$T159,""),IF($A161="TOTAL",SUM(INDIRECT("K4:K"&amp;ROW()-1)),""))</f>
        <v/>
      </c>
      <c r="L161" s="7" t="str">
        <f ca="1">IF(AND($A161&lt;&gt;"",$A161&lt;&gt;"TOTAL"),IF(AND([4]PREMIOS_MASTER!$V159&lt;&gt;"",[4]PREMIOS_MASTER!$V159&lt;&gt;0),[4]PREMIOS_MASTER!$V159,""),IF($A161="TOTAL",SUM(INDIRECT("L4:L"&amp;ROW()-1)),""))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IF(AND($A161&lt;&gt;"",$A161&lt;&gt;"TOTAL"),IF(AND([4]PREMIOS_MASTER!$Y159&lt;&gt;"",[4]PREMIOS_MASTER!$Y159&lt;&gt;0),[4]PREMIOS_MASTER!$Y159,""),IF($A161="TOTAL",SUM(INDIRECT("N4:N"&amp;ROW()-1)),""))</f>
        <v/>
      </c>
      <c r="O161" s="7" t="str">
        <f ca="1">IF(AND($A161&lt;&gt;"",$A161&lt;&gt;"TOTAL"),IF(AND([4]PREMIOS_MASTER!$AA159&lt;&gt;"",[4]PREMIOS_MASTER!$AA159&lt;&gt;0),[4]PREMIOS_MASTER!$AA159,""),IF($A161="TOTAL",SUM(INDIRECT("O4:O"&amp;ROW()-1)),""))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IF(AND($A161&lt;&gt;"",$A161&lt;&gt;"TOTAL"),IF(AND([4]PREMIOS_MASTER!$AD159&lt;&gt;"",[4]PREMIOS_MASTER!$AD159&lt;&gt;0),[4]PREMIOS_MASTER!$AD159,""),IF($A161="TOTAL",SUM(INDIRECT("Q4:Q"&amp;ROW()-1)),""))</f>
        <v/>
      </c>
      <c r="R161" s="7" t="str">
        <f ca="1">IF(AND($A161&lt;&gt;"",$A161&lt;&gt;"TOTAL"),IF(AND([4]PREMIOS_MASTER!$AF159&lt;&gt;"",[4]PREMIOS_MASTER!$AF159&lt;&gt;0),[4]PREMIOS_MASTER!$AF159,""),IF($A161="TOTAL",SUM(INDIRECT("R4:R"&amp;ROW()-1)),""))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IF(AND($A161&lt;&gt;"",$A161&lt;&gt;"TOTAL"),IF(AND([4]PREMIOS_MASTER!$AI159&lt;&gt;"",[4]PREMIOS_MASTER!$AI159&lt;&gt;0),[4]PREMIOS_MASTER!$AI159,""),IF($A161="TOTAL",SUM(INDIRECT("T4:T"&amp;ROW()-1)),""))</f>
        <v/>
      </c>
      <c r="U161" s="7" t="str">
        <f ca="1">IF(AND($A161&lt;&gt;"",$A161&lt;&gt;"TOTAL"),IF(AND([4]PREMIOS_MASTER!$AK159&lt;&gt;"",[4]PREMIOS_MASTER!$AK159&lt;&gt;0),[4]PREMIOS_MASTER!$AK159,""),IF($A161="TOTAL",SUM(INDIRECT("U4:U"&amp;ROW()-1)),""))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IF(AND($A161&lt;&gt;"",$A161&lt;&gt;"TOTAL"),IF(AND([4]PREMIOS_MASTER!$AN159&lt;&gt;"",[4]PREMIOS_MASTER!$AN159&lt;&gt;0),[4]PREMIOS_MASTER!$AN159,""),IF($A161="TOTAL",SUM(INDIRECT("W4:W"&amp;ROW()-1)),""))</f>
        <v/>
      </c>
      <c r="X161" s="7" t="str">
        <f ca="1">IF(AND($A161&lt;&gt;"",$A161&lt;&gt;"TOTAL"),IF(AND([4]PREMIOS_MASTER!$AP159&lt;&gt;"",[4]PREMIOS_MASTER!$AP159&lt;&gt;0),[4]PREMIOS_MASTER!$AP159,""),IF($A161="TOTAL",SUM(INDIRECT("X4:X"&amp;ROW()-1)),""))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IF(AND($A161&lt;&gt;"",$A161&lt;&gt;"TOTAL"),IF(AND([4]PREMIOS_MASTER!$AS159&lt;&gt;"",[4]PREMIOS_MASTER!$AS159&lt;&gt;0),[4]PREMIOS_MASTER!$AS159,""),IF($A161="TOTAL",SUM(INDIRECT("Z4:Z"&amp;ROW()-1)),""))</f>
        <v/>
      </c>
      <c r="AA161" s="7" t="str">
        <f ca="1">IF(AND($A161&lt;&gt;"",$A161&lt;&gt;"TOTAL"),IF(AND([4]PREMIOS_MASTER!$AU159&lt;&gt;"",[4]PREMIOS_MASTER!$AU159&lt;&gt;0),[4]PREMIOS_MASTER!$AU159,""),IF($A161="TOTAL",SUM(INDIRECT("AA4:AA"&amp;ROW()-1)),""))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IF(AND($A161&lt;&gt;"",$A161&lt;&gt;"TOTAL"),IF(AND([4]PREMIOS_MASTER!$AX159&lt;&gt;"",[4]PREMIOS_MASTER!$AX159&lt;&gt;0),[4]PREMIOS_MASTER!$AX159,""),IF($A161="TOTAL",SUM(INDIRECT("AC4:AC"&amp;ROW()-1)),""))</f>
        <v/>
      </c>
      <c r="AD161" s="7" t="str">
        <f ca="1">IF(AND($A161&lt;&gt;"",$A161&lt;&gt;"TOTAL"),IF(AND([4]PREMIOS_MASTER!$AZ159&lt;&gt;"",[4]PREMIOS_MASTER!$AZ159&lt;&gt;0),[4]PREMIOS_MASTER!$AZ159,""),IF($A161="TOTAL",SUM(INDIRECT("AD4:AD"&amp;ROW()-1)),""))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IF(AND($A161&lt;&gt;"",$A161&lt;&gt;"TOTAL"),IF(AND([4]PREMIOS_MASTER!$BC159&lt;&gt;"",[4]PREMIOS_MASTER!$BC159&lt;&gt;0),[4]PREMIOS_MASTER!$BC159,""),IF($A161="TOTAL",SUM(INDIRECT("AF4:AF"&amp;ROW()-1)),""))</f>
        <v/>
      </c>
      <c r="AG161" s="7" t="str">
        <f ca="1">IF(AND($A161&lt;&gt;"",$A161&lt;&gt;"TOTAL"),IF(AND([4]PREMIOS_MASTER!$BE159&lt;&gt;"",[4]PREMIOS_MASTER!$BE159&lt;&gt;0),[4]PREMIOS_MASTER!$BE159,""),IF($A161="TOTAL",SUM(INDIRECT("AG4:AG"&amp;ROW()-1)),""))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IF(AND($A161&lt;&gt;"",$A161&lt;&gt;"TOTAL"),IF(AND([4]PREMIOS_MASTER!$BH159&lt;&gt;"",[4]PREMIOS_MASTER!$BH159&lt;&gt;0),[4]PREMIOS_MASTER!$BH159,""),IF($A161="TOTAL",SUM(INDIRECT("AI4:AI"&amp;ROW()-1)),""))</f>
        <v/>
      </c>
      <c r="AJ161" s="7" t="str">
        <f ca="1">IF(AND($A161&lt;&gt;"",$A161&lt;&gt;"TOTAL"),IF(AND([4]PREMIOS_MASTER!$BJ159&lt;&gt;"",[4]PREMIOS_MASTER!$BJ159&lt;&gt;0),[4]PREMIOS_MASTER!$BJ159,""),IF($A161="TOTAL",SUM(INDIRECT("AJ4:AJ"&amp;ROW()-1)),""))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IF(AND($A161&lt;&gt;"",$A161&lt;&gt;"TOTAL"),IF(AND([4]PREMIOS_MASTER!$BM159&lt;&gt;"",[4]PREMIOS_MASTER!$BM159&lt;&gt;0),[4]PREMIOS_MASTER!$BM159,""),IF($A161="TOTAL",SUM(INDIRECT("AL4:AL"&amp;ROW()-1)),""))</f>
        <v/>
      </c>
      <c r="AM161" s="7" t="str">
        <f ca="1">IF(AND($A161&lt;&gt;"",$A161&lt;&gt;"TOTAL"),IF(AND([4]PREMIOS_MASTER!$BO159&lt;&gt;"",[4]PREMIOS_MASTER!$BO159&lt;&gt;0),[4]PREMIOS_MASTER!$BO159,""),IF($A161="TOTAL",SUM(INDIRECT("AM4:AM"&amp;ROW()-1)),""))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IF(AND($A161&lt;&gt;"",$A161&lt;&gt;"TOTAL"),IF(AND([4]PREMIOS_MASTER!$BR159&lt;&gt;"",[4]PREMIOS_MASTER!$BR159&lt;&gt;0),[4]PREMIOS_MASTER!$BR159,""),IF($A161="TOTAL",SUM(INDIRECT("AO4:AO"&amp;ROW()-1)),""))</f>
        <v/>
      </c>
      <c r="AP161" s="7" t="str">
        <f ca="1">IF(AND($A161&lt;&gt;"",$A161&lt;&gt;"TOTAL"),IF(AND([4]PREMIOS_MASTER!$BT159&lt;&gt;"",[4]PREMIOS_MASTER!$BT159&lt;&gt;0),[4]PREMIOS_MASTER!$BT159,""),IF($A161="TOTAL",SUM(INDIRECT("AP4:AP"&amp;ROW()-1)),""))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IF(AND($A161&lt;&gt;"",$A161&lt;&gt;"TOTAL"),IF(AND([4]PREMIOS_MASTER!$BW159&lt;&gt;"",[4]PREMIOS_MASTER!$BW159&lt;&gt;0),[4]PREMIOS_MASTER!$BW159,""),IF($A161="TOTAL",SUM(INDIRECT("AR4:AR"&amp;ROW()-1)),""))</f>
        <v/>
      </c>
      <c r="AS161" s="7" t="str">
        <f ca="1">IF(AND($A161&lt;&gt;"",$A161&lt;&gt;"TOTAL"),IF(AND([4]PREMIOS_MASTER!$BY159&lt;&gt;"",[4]PREMIOS_MASTER!$BY159&lt;&gt;0),[4]PREMIOS_MASTER!$BY159,""),IF($A161="TOTAL",SUM(INDIRECT("AS4:AS"&amp;ROW()-1)),""))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IF(AND($A161&lt;&gt;"",$A161&lt;&gt;"TOTAL"),IF(AND([4]PREMIOS_MASTER!$CB159&lt;&gt;"",[4]PREMIOS_MASTER!$CB159&lt;&gt;0),[4]PREMIOS_MASTER!$CB159,""),IF($A161="TOTAL",SUM(INDIRECT("AU4:AU"&amp;ROW()-1)),""))</f>
        <v/>
      </c>
      <c r="AV161" s="7" t="str">
        <f ca="1">IF(AND($A161&lt;&gt;"",$A161&lt;&gt;"TOTAL"),IF(AND([4]PREMIOS_MASTER!$CD159&lt;&gt;"",[4]PREMIOS_MASTER!$CD159&lt;&gt;0),[4]PREMIOS_MASTER!$CD159,""),IF($A161="TOTAL",SUM(INDIRECT("AV4:AV"&amp;ROW()-1)),""))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IF(AND($A161&lt;&gt;"",$A161&lt;&gt;"TOTAL"),IF(AND([4]PREMIOS_MASTER!$CG159&lt;&gt;"",[4]PREMIOS_MASTER!$CG159&lt;&gt;0),[4]PREMIOS_MASTER!$CG159,""),IF($A161="TOTAL",SUM(INDIRECT("AX4:AX"&amp;ROW()-1)),""))</f>
        <v/>
      </c>
      <c r="AY161" s="7" t="str">
        <f ca="1">IF(AND($A161&lt;&gt;"",$A161&lt;&gt;"TOTAL"),IF(AND([4]PREMIOS_MASTER!$CI159&lt;&gt;"",[4]PREMIOS_MASTER!$CI159&lt;&gt;0),[4]PREMIOS_MASTER!$CI159,""),IF($A161="TOTAL",SUM(INDIRECT("AY4:AY"&amp;ROW()-1)),""))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IF(AND($A161&lt;&gt;"",$A161&lt;&gt;"TOTAL"),IF(AND([4]PREMIOS_MASTER!$CL159&lt;&gt;"",[4]PREMIOS_MASTER!$CL159&lt;&gt;0),[4]PREMIOS_MASTER!$CL159,""),IF($A161="TOTAL",SUM(INDIRECT("BA4:BA"&amp;ROW()-1)),""))</f>
        <v/>
      </c>
      <c r="BB161" s="7" t="str">
        <f ca="1">IF(AND($A161&lt;&gt;"",$A161&lt;&gt;"TOTAL"),IF(AND([4]PREMIOS_MASTER!$CN159&lt;&gt;"",[4]PREMIOS_MASTER!$CN159&lt;&gt;0),[4]PREMIOS_MASTER!$CN159,""),IF($A161="TOTAL",SUM(INDIRECT("BB4:BB"&amp;ROW()-1)),""))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IF(AND($A161&lt;&gt;"",$A161&lt;&gt;"TOTAL"),IF(AND([4]PREMIOS_MASTER!$CQ159&lt;&gt;"",[4]PREMIOS_MASTER!$CQ159&lt;&gt;0),[4]PREMIOS_MASTER!$CQ159,""),IF($A161="TOTAL",SUM(INDIRECT("BD4:BD"&amp;ROW()-1)),""))</f>
        <v/>
      </c>
      <c r="BE161" s="7" t="str">
        <f ca="1">IF(AND($A161&lt;&gt;"",$A161&lt;&gt;"TOTAL"),IF(AND([4]PREMIOS_MASTER!$CS159&lt;&gt;"",[4]PREMIOS_MASTER!$CS159&lt;&gt;0),[4]PREMIOS_MASTER!$CS159,""),IF($A161="TOTAL",SUM(INDIRECT("BE4:BE"&amp;ROW()-1)),""))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IF([4]PREMIOS_MASTER!$D160&lt;&gt;"",[4]PREMIOS_MASTER!$D160,IF(AND([4]PREMIOS_MASTER!$D160="",[4]PREMIOS_MASTER!$D161="",[4]PREMIOS_MASTER!$D159=""),"","TOTAL"))</f>
        <v/>
      </c>
      <c r="B162" s="7" t="str">
        <f ca="1">IF(AND($A162&lt;&gt;"",$A162&lt;&gt;"TOTAL"),IF(AND([4]PREMIOS_MASTER!$E160&lt;&gt;"",[4]PREMIOS_MASTER!$E160&lt;&gt;0),[4]PREMIOS_MASTER!$E160,""),IF($A162="TOTAL",SUM(INDIRECT("B4:B"&amp;ROW()-1)),""))</f>
        <v/>
      </c>
      <c r="C162" s="7" t="str">
        <f ca="1">IF(AND($A162&lt;&gt;"",$A162&lt;&gt;"TOTAL"),IF(AND([4]PREMIOS_MASTER!$G160&lt;&gt;"",[4]PREMIOS_MASTER!$G160&lt;&gt;0),[4]PREMIOS_MASTER!$G160,""),IF($A162="TOTAL",SUM(INDIRECT("C4:C"&amp;ROW()-1)),""))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IF(AND($A162&lt;&gt;"",$A162&lt;&gt;"TOTAL"),IF(AND([4]PREMIOS_MASTER!$J160&lt;&gt;"",[4]PREMIOS_MASTER!$J160&lt;&gt;0),[4]PREMIOS_MASTER!$J160,""),IF($A162="TOTAL",SUM(INDIRECT("E4:E"&amp;ROW()-1)),""))</f>
        <v/>
      </c>
      <c r="F162" s="7" t="str">
        <f ca="1">IF(AND($A162&lt;&gt;"",$A162&lt;&gt;"TOTAL"),IF(AND([4]PREMIOS_MASTER!$L160&lt;&gt;"",[4]PREMIOS_MASTER!$L160&lt;&gt;0),[4]PREMIOS_MASTER!$L160,""),IF($A162="TOTAL",SUM(INDIRECT("F4:F"&amp;ROW()-1)),""))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IF(AND($A162&lt;&gt;"",$A162&lt;&gt;"TOTAL"),IF(AND([4]PREMIOS_MASTER!$O160&lt;&gt;"",[4]PREMIOS_MASTER!$O160&lt;&gt;0),[4]PREMIOS_MASTER!$O160,""),IF($A162="TOTAL",SUM(INDIRECT("H4:H"&amp;ROW()-1)),""))</f>
        <v/>
      </c>
      <c r="I162" s="7" t="str">
        <f ca="1">IF(AND($A162&lt;&gt;"",$A162&lt;&gt;"TOTAL"),IF(AND([4]PREMIOS_MASTER!$Q160&lt;&gt;"",[4]PREMIOS_MASTER!$Q160&lt;&gt;0),[4]PREMIOS_MASTER!$Q160,""),IF($A162="TOTAL",SUM(INDIRECT("I4:I"&amp;ROW()-1)),""))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IF(AND($A162&lt;&gt;"",$A162&lt;&gt;"TOTAL"),IF(AND([4]PREMIOS_MASTER!$T160&lt;&gt;"",[4]PREMIOS_MASTER!$T160&lt;&gt;0),[4]PREMIOS_MASTER!$T160,""),IF($A162="TOTAL",SUM(INDIRECT("K4:K"&amp;ROW()-1)),""))</f>
        <v/>
      </c>
      <c r="L162" s="7" t="str">
        <f ca="1">IF(AND($A162&lt;&gt;"",$A162&lt;&gt;"TOTAL"),IF(AND([4]PREMIOS_MASTER!$V160&lt;&gt;"",[4]PREMIOS_MASTER!$V160&lt;&gt;0),[4]PREMIOS_MASTER!$V160,""),IF($A162="TOTAL",SUM(INDIRECT("L4:L"&amp;ROW()-1)),""))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IF(AND($A162&lt;&gt;"",$A162&lt;&gt;"TOTAL"),IF(AND([4]PREMIOS_MASTER!$Y160&lt;&gt;"",[4]PREMIOS_MASTER!$Y160&lt;&gt;0),[4]PREMIOS_MASTER!$Y160,""),IF($A162="TOTAL",SUM(INDIRECT("N4:N"&amp;ROW()-1)),""))</f>
        <v/>
      </c>
      <c r="O162" s="7" t="str">
        <f ca="1">IF(AND($A162&lt;&gt;"",$A162&lt;&gt;"TOTAL"),IF(AND([4]PREMIOS_MASTER!$AA160&lt;&gt;"",[4]PREMIOS_MASTER!$AA160&lt;&gt;0),[4]PREMIOS_MASTER!$AA160,""),IF($A162="TOTAL",SUM(INDIRECT("O4:O"&amp;ROW()-1)),""))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IF(AND($A162&lt;&gt;"",$A162&lt;&gt;"TOTAL"),IF(AND([4]PREMIOS_MASTER!$AD160&lt;&gt;"",[4]PREMIOS_MASTER!$AD160&lt;&gt;0),[4]PREMIOS_MASTER!$AD160,""),IF($A162="TOTAL",SUM(INDIRECT("Q4:Q"&amp;ROW()-1)),""))</f>
        <v/>
      </c>
      <c r="R162" s="7" t="str">
        <f ca="1">IF(AND($A162&lt;&gt;"",$A162&lt;&gt;"TOTAL"),IF(AND([4]PREMIOS_MASTER!$AF160&lt;&gt;"",[4]PREMIOS_MASTER!$AF160&lt;&gt;0),[4]PREMIOS_MASTER!$AF160,""),IF($A162="TOTAL",SUM(INDIRECT("R4:R"&amp;ROW()-1)),""))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IF(AND($A162&lt;&gt;"",$A162&lt;&gt;"TOTAL"),IF(AND([4]PREMIOS_MASTER!$AI160&lt;&gt;"",[4]PREMIOS_MASTER!$AI160&lt;&gt;0),[4]PREMIOS_MASTER!$AI160,""),IF($A162="TOTAL",SUM(INDIRECT("T4:T"&amp;ROW()-1)),""))</f>
        <v/>
      </c>
      <c r="U162" s="7" t="str">
        <f ca="1">IF(AND($A162&lt;&gt;"",$A162&lt;&gt;"TOTAL"),IF(AND([4]PREMIOS_MASTER!$AK160&lt;&gt;"",[4]PREMIOS_MASTER!$AK160&lt;&gt;0),[4]PREMIOS_MASTER!$AK160,""),IF($A162="TOTAL",SUM(INDIRECT("U4:U"&amp;ROW()-1)),""))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IF(AND($A162&lt;&gt;"",$A162&lt;&gt;"TOTAL"),IF(AND([4]PREMIOS_MASTER!$AN160&lt;&gt;"",[4]PREMIOS_MASTER!$AN160&lt;&gt;0),[4]PREMIOS_MASTER!$AN160,""),IF($A162="TOTAL",SUM(INDIRECT("W4:W"&amp;ROW()-1)),""))</f>
        <v/>
      </c>
      <c r="X162" s="7" t="str">
        <f ca="1">IF(AND($A162&lt;&gt;"",$A162&lt;&gt;"TOTAL"),IF(AND([4]PREMIOS_MASTER!$AP160&lt;&gt;"",[4]PREMIOS_MASTER!$AP160&lt;&gt;0),[4]PREMIOS_MASTER!$AP160,""),IF($A162="TOTAL",SUM(INDIRECT("X4:X"&amp;ROW()-1)),""))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IF(AND($A162&lt;&gt;"",$A162&lt;&gt;"TOTAL"),IF(AND([4]PREMIOS_MASTER!$AS160&lt;&gt;"",[4]PREMIOS_MASTER!$AS160&lt;&gt;0),[4]PREMIOS_MASTER!$AS160,""),IF($A162="TOTAL",SUM(INDIRECT("Z4:Z"&amp;ROW()-1)),""))</f>
        <v/>
      </c>
      <c r="AA162" s="7" t="str">
        <f ca="1">IF(AND($A162&lt;&gt;"",$A162&lt;&gt;"TOTAL"),IF(AND([4]PREMIOS_MASTER!$AU160&lt;&gt;"",[4]PREMIOS_MASTER!$AU160&lt;&gt;0),[4]PREMIOS_MASTER!$AU160,""),IF($A162="TOTAL",SUM(INDIRECT("AA4:AA"&amp;ROW()-1)),""))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IF(AND($A162&lt;&gt;"",$A162&lt;&gt;"TOTAL"),IF(AND([4]PREMIOS_MASTER!$AX160&lt;&gt;"",[4]PREMIOS_MASTER!$AX160&lt;&gt;0),[4]PREMIOS_MASTER!$AX160,""),IF($A162="TOTAL",SUM(INDIRECT("AC4:AC"&amp;ROW()-1)),""))</f>
        <v/>
      </c>
      <c r="AD162" s="7" t="str">
        <f ca="1">IF(AND($A162&lt;&gt;"",$A162&lt;&gt;"TOTAL"),IF(AND([4]PREMIOS_MASTER!$AZ160&lt;&gt;"",[4]PREMIOS_MASTER!$AZ160&lt;&gt;0),[4]PREMIOS_MASTER!$AZ160,""),IF($A162="TOTAL",SUM(INDIRECT("AD4:AD"&amp;ROW()-1)),""))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IF(AND($A162&lt;&gt;"",$A162&lt;&gt;"TOTAL"),IF(AND([4]PREMIOS_MASTER!$BC160&lt;&gt;"",[4]PREMIOS_MASTER!$BC160&lt;&gt;0),[4]PREMIOS_MASTER!$BC160,""),IF($A162="TOTAL",SUM(INDIRECT("AF4:AF"&amp;ROW()-1)),""))</f>
        <v/>
      </c>
      <c r="AG162" s="7" t="str">
        <f ca="1">IF(AND($A162&lt;&gt;"",$A162&lt;&gt;"TOTAL"),IF(AND([4]PREMIOS_MASTER!$BE160&lt;&gt;"",[4]PREMIOS_MASTER!$BE160&lt;&gt;0),[4]PREMIOS_MASTER!$BE160,""),IF($A162="TOTAL",SUM(INDIRECT("AG4:AG"&amp;ROW()-1)),""))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IF(AND($A162&lt;&gt;"",$A162&lt;&gt;"TOTAL"),IF(AND([4]PREMIOS_MASTER!$BH160&lt;&gt;"",[4]PREMIOS_MASTER!$BH160&lt;&gt;0),[4]PREMIOS_MASTER!$BH160,""),IF($A162="TOTAL",SUM(INDIRECT("AI4:AI"&amp;ROW()-1)),""))</f>
        <v/>
      </c>
      <c r="AJ162" s="7" t="str">
        <f ca="1">IF(AND($A162&lt;&gt;"",$A162&lt;&gt;"TOTAL"),IF(AND([4]PREMIOS_MASTER!$BJ160&lt;&gt;"",[4]PREMIOS_MASTER!$BJ160&lt;&gt;0),[4]PREMIOS_MASTER!$BJ160,""),IF($A162="TOTAL",SUM(INDIRECT("AJ4:AJ"&amp;ROW()-1)),""))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IF(AND($A162&lt;&gt;"",$A162&lt;&gt;"TOTAL"),IF(AND([4]PREMIOS_MASTER!$BM160&lt;&gt;"",[4]PREMIOS_MASTER!$BM160&lt;&gt;0),[4]PREMIOS_MASTER!$BM160,""),IF($A162="TOTAL",SUM(INDIRECT("AL4:AL"&amp;ROW()-1)),""))</f>
        <v/>
      </c>
      <c r="AM162" s="7" t="str">
        <f ca="1">IF(AND($A162&lt;&gt;"",$A162&lt;&gt;"TOTAL"),IF(AND([4]PREMIOS_MASTER!$BO160&lt;&gt;"",[4]PREMIOS_MASTER!$BO160&lt;&gt;0),[4]PREMIOS_MASTER!$BO160,""),IF($A162="TOTAL",SUM(INDIRECT("AM4:AM"&amp;ROW()-1)),""))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IF(AND($A162&lt;&gt;"",$A162&lt;&gt;"TOTAL"),IF(AND([4]PREMIOS_MASTER!$BR160&lt;&gt;"",[4]PREMIOS_MASTER!$BR160&lt;&gt;0),[4]PREMIOS_MASTER!$BR160,""),IF($A162="TOTAL",SUM(INDIRECT("AO4:AO"&amp;ROW()-1)),""))</f>
        <v/>
      </c>
      <c r="AP162" s="7" t="str">
        <f ca="1">IF(AND($A162&lt;&gt;"",$A162&lt;&gt;"TOTAL"),IF(AND([4]PREMIOS_MASTER!$BT160&lt;&gt;"",[4]PREMIOS_MASTER!$BT160&lt;&gt;0),[4]PREMIOS_MASTER!$BT160,""),IF($A162="TOTAL",SUM(INDIRECT("AP4:AP"&amp;ROW()-1)),""))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IF(AND($A162&lt;&gt;"",$A162&lt;&gt;"TOTAL"),IF(AND([4]PREMIOS_MASTER!$BW160&lt;&gt;"",[4]PREMIOS_MASTER!$BW160&lt;&gt;0),[4]PREMIOS_MASTER!$BW160,""),IF($A162="TOTAL",SUM(INDIRECT("AR4:AR"&amp;ROW()-1)),""))</f>
        <v/>
      </c>
      <c r="AS162" s="7" t="str">
        <f ca="1">IF(AND($A162&lt;&gt;"",$A162&lt;&gt;"TOTAL"),IF(AND([4]PREMIOS_MASTER!$BY160&lt;&gt;"",[4]PREMIOS_MASTER!$BY160&lt;&gt;0),[4]PREMIOS_MASTER!$BY160,""),IF($A162="TOTAL",SUM(INDIRECT("AS4:AS"&amp;ROW()-1)),""))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IF(AND($A162&lt;&gt;"",$A162&lt;&gt;"TOTAL"),IF(AND([4]PREMIOS_MASTER!$CB160&lt;&gt;"",[4]PREMIOS_MASTER!$CB160&lt;&gt;0),[4]PREMIOS_MASTER!$CB160,""),IF($A162="TOTAL",SUM(INDIRECT("AU4:AU"&amp;ROW()-1)),""))</f>
        <v/>
      </c>
      <c r="AV162" s="7" t="str">
        <f ca="1">IF(AND($A162&lt;&gt;"",$A162&lt;&gt;"TOTAL"),IF(AND([4]PREMIOS_MASTER!$CD160&lt;&gt;"",[4]PREMIOS_MASTER!$CD160&lt;&gt;0),[4]PREMIOS_MASTER!$CD160,""),IF($A162="TOTAL",SUM(INDIRECT("AV4:AV"&amp;ROW()-1)),""))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IF(AND($A162&lt;&gt;"",$A162&lt;&gt;"TOTAL"),IF(AND([4]PREMIOS_MASTER!$CG160&lt;&gt;"",[4]PREMIOS_MASTER!$CG160&lt;&gt;0),[4]PREMIOS_MASTER!$CG160,""),IF($A162="TOTAL",SUM(INDIRECT("AX4:AX"&amp;ROW()-1)),""))</f>
        <v/>
      </c>
      <c r="AY162" s="7" t="str">
        <f ca="1">IF(AND($A162&lt;&gt;"",$A162&lt;&gt;"TOTAL"),IF(AND([4]PREMIOS_MASTER!$CI160&lt;&gt;"",[4]PREMIOS_MASTER!$CI160&lt;&gt;0),[4]PREMIOS_MASTER!$CI160,""),IF($A162="TOTAL",SUM(INDIRECT("AY4:AY"&amp;ROW()-1)),""))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IF(AND($A162&lt;&gt;"",$A162&lt;&gt;"TOTAL"),IF(AND([4]PREMIOS_MASTER!$CL160&lt;&gt;"",[4]PREMIOS_MASTER!$CL160&lt;&gt;0),[4]PREMIOS_MASTER!$CL160,""),IF($A162="TOTAL",SUM(INDIRECT("BA4:BA"&amp;ROW()-1)),""))</f>
        <v/>
      </c>
      <c r="BB162" s="7" t="str">
        <f ca="1">IF(AND($A162&lt;&gt;"",$A162&lt;&gt;"TOTAL"),IF(AND([4]PREMIOS_MASTER!$CN160&lt;&gt;"",[4]PREMIOS_MASTER!$CN160&lt;&gt;0),[4]PREMIOS_MASTER!$CN160,""),IF($A162="TOTAL",SUM(INDIRECT("BB4:BB"&amp;ROW()-1)),""))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IF(AND($A162&lt;&gt;"",$A162&lt;&gt;"TOTAL"),IF(AND([4]PREMIOS_MASTER!$CQ160&lt;&gt;"",[4]PREMIOS_MASTER!$CQ160&lt;&gt;0),[4]PREMIOS_MASTER!$CQ160,""),IF($A162="TOTAL",SUM(INDIRECT("BD4:BD"&amp;ROW()-1)),""))</f>
        <v/>
      </c>
      <c r="BE162" s="7" t="str">
        <f ca="1">IF(AND($A162&lt;&gt;"",$A162&lt;&gt;"TOTAL"),IF(AND([4]PREMIOS_MASTER!$CS160&lt;&gt;"",[4]PREMIOS_MASTER!$CS160&lt;&gt;0),[4]PREMIOS_MASTER!$CS160,""),IF($A162="TOTAL",SUM(INDIRECT("BE4:BE"&amp;ROW()-1)),""))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IF([4]PREMIOS_MASTER!$D161&lt;&gt;"",[4]PREMIOS_MASTER!$D161,IF(AND([4]PREMIOS_MASTER!$D161="",[4]PREMIOS_MASTER!$D162="",[4]PREMIOS_MASTER!$D160=""),"","TOTAL"))</f>
        <v/>
      </c>
      <c r="B163" s="7" t="str">
        <f ca="1">IF(AND($A163&lt;&gt;"",$A163&lt;&gt;"TOTAL"),IF(AND([4]PREMIOS_MASTER!$E161&lt;&gt;"",[4]PREMIOS_MASTER!$E161&lt;&gt;0),[4]PREMIOS_MASTER!$E161,""),IF($A163="TOTAL",SUM(INDIRECT("B4:B"&amp;ROW()-1)),""))</f>
        <v/>
      </c>
      <c r="C163" s="7" t="str">
        <f ca="1">IF(AND($A163&lt;&gt;"",$A163&lt;&gt;"TOTAL"),IF(AND([4]PREMIOS_MASTER!$G161&lt;&gt;"",[4]PREMIOS_MASTER!$G161&lt;&gt;0),[4]PREMIOS_MASTER!$G161,""),IF($A163="TOTAL",SUM(INDIRECT("C4:C"&amp;ROW()-1)),""))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IF(AND($A163&lt;&gt;"",$A163&lt;&gt;"TOTAL"),IF(AND([4]PREMIOS_MASTER!$J161&lt;&gt;"",[4]PREMIOS_MASTER!$J161&lt;&gt;0),[4]PREMIOS_MASTER!$J161,""),IF($A163="TOTAL",SUM(INDIRECT("E4:E"&amp;ROW()-1)),""))</f>
        <v/>
      </c>
      <c r="F163" s="7" t="str">
        <f ca="1">IF(AND($A163&lt;&gt;"",$A163&lt;&gt;"TOTAL"),IF(AND([4]PREMIOS_MASTER!$L161&lt;&gt;"",[4]PREMIOS_MASTER!$L161&lt;&gt;0),[4]PREMIOS_MASTER!$L161,""),IF($A163="TOTAL",SUM(INDIRECT("F4:F"&amp;ROW()-1)),""))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IF(AND($A163&lt;&gt;"",$A163&lt;&gt;"TOTAL"),IF(AND([4]PREMIOS_MASTER!$O161&lt;&gt;"",[4]PREMIOS_MASTER!$O161&lt;&gt;0),[4]PREMIOS_MASTER!$O161,""),IF($A163="TOTAL",SUM(INDIRECT("H4:H"&amp;ROW()-1)),""))</f>
        <v/>
      </c>
      <c r="I163" s="7" t="str">
        <f ca="1">IF(AND($A163&lt;&gt;"",$A163&lt;&gt;"TOTAL"),IF(AND([4]PREMIOS_MASTER!$Q161&lt;&gt;"",[4]PREMIOS_MASTER!$Q161&lt;&gt;0),[4]PREMIOS_MASTER!$Q161,""),IF($A163="TOTAL",SUM(INDIRECT("I4:I"&amp;ROW()-1)),""))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IF(AND($A163&lt;&gt;"",$A163&lt;&gt;"TOTAL"),IF(AND([4]PREMIOS_MASTER!$T161&lt;&gt;"",[4]PREMIOS_MASTER!$T161&lt;&gt;0),[4]PREMIOS_MASTER!$T161,""),IF($A163="TOTAL",SUM(INDIRECT("K4:K"&amp;ROW()-1)),""))</f>
        <v/>
      </c>
      <c r="L163" s="7" t="str">
        <f ca="1">IF(AND($A163&lt;&gt;"",$A163&lt;&gt;"TOTAL"),IF(AND([4]PREMIOS_MASTER!$V161&lt;&gt;"",[4]PREMIOS_MASTER!$V161&lt;&gt;0),[4]PREMIOS_MASTER!$V161,""),IF($A163="TOTAL",SUM(INDIRECT("L4:L"&amp;ROW()-1)),""))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IF(AND($A163&lt;&gt;"",$A163&lt;&gt;"TOTAL"),IF(AND([4]PREMIOS_MASTER!$Y161&lt;&gt;"",[4]PREMIOS_MASTER!$Y161&lt;&gt;0),[4]PREMIOS_MASTER!$Y161,""),IF($A163="TOTAL",SUM(INDIRECT("N4:N"&amp;ROW()-1)),""))</f>
        <v/>
      </c>
      <c r="O163" s="7" t="str">
        <f ca="1">IF(AND($A163&lt;&gt;"",$A163&lt;&gt;"TOTAL"),IF(AND([4]PREMIOS_MASTER!$AA161&lt;&gt;"",[4]PREMIOS_MASTER!$AA161&lt;&gt;0),[4]PREMIOS_MASTER!$AA161,""),IF($A163="TOTAL",SUM(INDIRECT("O4:O"&amp;ROW()-1)),""))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IF(AND($A163&lt;&gt;"",$A163&lt;&gt;"TOTAL"),IF(AND([4]PREMIOS_MASTER!$AD161&lt;&gt;"",[4]PREMIOS_MASTER!$AD161&lt;&gt;0),[4]PREMIOS_MASTER!$AD161,""),IF($A163="TOTAL",SUM(INDIRECT("Q4:Q"&amp;ROW()-1)),""))</f>
        <v/>
      </c>
      <c r="R163" s="7" t="str">
        <f ca="1">IF(AND($A163&lt;&gt;"",$A163&lt;&gt;"TOTAL"),IF(AND([4]PREMIOS_MASTER!$AF161&lt;&gt;"",[4]PREMIOS_MASTER!$AF161&lt;&gt;0),[4]PREMIOS_MASTER!$AF161,""),IF($A163="TOTAL",SUM(INDIRECT("R4:R"&amp;ROW()-1)),""))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IF(AND($A163&lt;&gt;"",$A163&lt;&gt;"TOTAL"),IF(AND([4]PREMIOS_MASTER!$AI161&lt;&gt;"",[4]PREMIOS_MASTER!$AI161&lt;&gt;0),[4]PREMIOS_MASTER!$AI161,""),IF($A163="TOTAL",SUM(INDIRECT("T4:T"&amp;ROW()-1)),""))</f>
        <v/>
      </c>
      <c r="U163" s="7" t="str">
        <f ca="1">IF(AND($A163&lt;&gt;"",$A163&lt;&gt;"TOTAL"),IF(AND([4]PREMIOS_MASTER!$AK161&lt;&gt;"",[4]PREMIOS_MASTER!$AK161&lt;&gt;0),[4]PREMIOS_MASTER!$AK161,""),IF($A163="TOTAL",SUM(INDIRECT("U4:U"&amp;ROW()-1)),""))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IF(AND($A163&lt;&gt;"",$A163&lt;&gt;"TOTAL"),IF(AND([4]PREMIOS_MASTER!$AN161&lt;&gt;"",[4]PREMIOS_MASTER!$AN161&lt;&gt;0),[4]PREMIOS_MASTER!$AN161,""),IF($A163="TOTAL",SUM(INDIRECT("W4:W"&amp;ROW()-1)),""))</f>
        <v/>
      </c>
      <c r="X163" s="7" t="str">
        <f ca="1">IF(AND($A163&lt;&gt;"",$A163&lt;&gt;"TOTAL"),IF(AND([4]PREMIOS_MASTER!$AP161&lt;&gt;"",[4]PREMIOS_MASTER!$AP161&lt;&gt;0),[4]PREMIOS_MASTER!$AP161,""),IF($A163="TOTAL",SUM(INDIRECT("X4:X"&amp;ROW()-1)),""))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IF(AND($A163&lt;&gt;"",$A163&lt;&gt;"TOTAL"),IF(AND([4]PREMIOS_MASTER!$AS161&lt;&gt;"",[4]PREMIOS_MASTER!$AS161&lt;&gt;0),[4]PREMIOS_MASTER!$AS161,""),IF($A163="TOTAL",SUM(INDIRECT("Z4:Z"&amp;ROW()-1)),""))</f>
        <v/>
      </c>
      <c r="AA163" s="7" t="str">
        <f ca="1">IF(AND($A163&lt;&gt;"",$A163&lt;&gt;"TOTAL"),IF(AND([4]PREMIOS_MASTER!$AU161&lt;&gt;"",[4]PREMIOS_MASTER!$AU161&lt;&gt;0),[4]PREMIOS_MASTER!$AU161,""),IF($A163="TOTAL",SUM(INDIRECT("AA4:AA"&amp;ROW()-1)),""))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IF(AND($A163&lt;&gt;"",$A163&lt;&gt;"TOTAL"),IF(AND([4]PREMIOS_MASTER!$AX161&lt;&gt;"",[4]PREMIOS_MASTER!$AX161&lt;&gt;0),[4]PREMIOS_MASTER!$AX161,""),IF($A163="TOTAL",SUM(INDIRECT("AC4:AC"&amp;ROW()-1)),""))</f>
        <v/>
      </c>
      <c r="AD163" s="7" t="str">
        <f ca="1">IF(AND($A163&lt;&gt;"",$A163&lt;&gt;"TOTAL"),IF(AND([4]PREMIOS_MASTER!$AZ161&lt;&gt;"",[4]PREMIOS_MASTER!$AZ161&lt;&gt;0),[4]PREMIOS_MASTER!$AZ161,""),IF($A163="TOTAL",SUM(INDIRECT("AD4:AD"&amp;ROW()-1)),""))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IF(AND($A163&lt;&gt;"",$A163&lt;&gt;"TOTAL"),IF(AND([4]PREMIOS_MASTER!$BC161&lt;&gt;"",[4]PREMIOS_MASTER!$BC161&lt;&gt;0),[4]PREMIOS_MASTER!$BC161,""),IF($A163="TOTAL",SUM(INDIRECT("AF4:AF"&amp;ROW()-1)),""))</f>
        <v/>
      </c>
      <c r="AG163" s="7" t="str">
        <f ca="1">IF(AND($A163&lt;&gt;"",$A163&lt;&gt;"TOTAL"),IF(AND([4]PREMIOS_MASTER!$BE161&lt;&gt;"",[4]PREMIOS_MASTER!$BE161&lt;&gt;0),[4]PREMIOS_MASTER!$BE161,""),IF($A163="TOTAL",SUM(INDIRECT("AG4:AG"&amp;ROW()-1)),""))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IF(AND($A163&lt;&gt;"",$A163&lt;&gt;"TOTAL"),IF(AND([4]PREMIOS_MASTER!$BH161&lt;&gt;"",[4]PREMIOS_MASTER!$BH161&lt;&gt;0),[4]PREMIOS_MASTER!$BH161,""),IF($A163="TOTAL",SUM(INDIRECT("AI4:AI"&amp;ROW()-1)),""))</f>
        <v/>
      </c>
      <c r="AJ163" s="7" t="str">
        <f ca="1">IF(AND($A163&lt;&gt;"",$A163&lt;&gt;"TOTAL"),IF(AND([4]PREMIOS_MASTER!$BJ161&lt;&gt;"",[4]PREMIOS_MASTER!$BJ161&lt;&gt;0),[4]PREMIOS_MASTER!$BJ161,""),IF($A163="TOTAL",SUM(INDIRECT("AJ4:AJ"&amp;ROW()-1)),""))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IF(AND($A163&lt;&gt;"",$A163&lt;&gt;"TOTAL"),IF(AND([4]PREMIOS_MASTER!$BM161&lt;&gt;"",[4]PREMIOS_MASTER!$BM161&lt;&gt;0),[4]PREMIOS_MASTER!$BM161,""),IF($A163="TOTAL",SUM(INDIRECT("AL4:AL"&amp;ROW()-1)),""))</f>
        <v/>
      </c>
      <c r="AM163" s="7" t="str">
        <f ca="1">IF(AND($A163&lt;&gt;"",$A163&lt;&gt;"TOTAL"),IF(AND([4]PREMIOS_MASTER!$BO161&lt;&gt;"",[4]PREMIOS_MASTER!$BO161&lt;&gt;0),[4]PREMIOS_MASTER!$BO161,""),IF($A163="TOTAL",SUM(INDIRECT("AM4:AM"&amp;ROW()-1)),""))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IF(AND($A163&lt;&gt;"",$A163&lt;&gt;"TOTAL"),IF(AND([4]PREMIOS_MASTER!$BR161&lt;&gt;"",[4]PREMIOS_MASTER!$BR161&lt;&gt;0),[4]PREMIOS_MASTER!$BR161,""),IF($A163="TOTAL",SUM(INDIRECT("AO4:AO"&amp;ROW()-1)),""))</f>
        <v/>
      </c>
      <c r="AP163" s="7" t="str">
        <f ca="1">IF(AND($A163&lt;&gt;"",$A163&lt;&gt;"TOTAL"),IF(AND([4]PREMIOS_MASTER!$BT161&lt;&gt;"",[4]PREMIOS_MASTER!$BT161&lt;&gt;0),[4]PREMIOS_MASTER!$BT161,""),IF($A163="TOTAL",SUM(INDIRECT("AP4:AP"&amp;ROW()-1)),""))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IF(AND($A163&lt;&gt;"",$A163&lt;&gt;"TOTAL"),IF(AND([4]PREMIOS_MASTER!$BW161&lt;&gt;"",[4]PREMIOS_MASTER!$BW161&lt;&gt;0),[4]PREMIOS_MASTER!$BW161,""),IF($A163="TOTAL",SUM(INDIRECT("AR4:AR"&amp;ROW()-1)),""))</f>
        <v/>
      </c>
      <c r="AS163" s="7" t="str">
        <f ca="1">IF(AND($A163&lt;&gt;"",$A163&lt;&gt;"TOTAL"),IF(AND([4]PREMIOS_MASTER!$BY161&lt;&gt;"",[4]PREMIOS_MASTER!$BY161&lt;&gt;0),[4]PREMIOS_MASTER!$BY161,""),IF($A163="TOTAL",SUM(INDIRECT("AS4:AS"&amp;ROW()-1)),""))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IF(AND($A163&lt;&gt;"",$A163&lt;&gt;"TOTAL"),IF(AND([4]PREMIOS_MASTER!$CB161&lt;&gt;"",[4]PREMIOS_MASTER!$CB161&lt;&gt;0),[4]PREMIOS_MASTER!$CB161,""),IF($A163="TOTAL",SUM(INDIRECT("AU4:AU"&amp;ROW()-1)),""))</f>
        <v/>
      </c>
      <c r="AV163" s="7" t="str">
        <f ca="1">IF(AND($A163&lt;&gt;"",$A163&lt;&gt;"TOTAL"),IF(AND([4]PREMIOS_MASTER!$CD161&lt;&gt;"",[4]PREMIOS_MASTER!$CD161&lt;&gt;0),[4]PREMIOS_MASTER!$CD161,""),IF($A163="TOTAL",SUM(INDIRECT("AV4:AV"&amp;ROW()-1)),""))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IF(AND($A163&lt;&gt;"",$A163&lt;&gt;"TOTAL"),IF(AND([4]PREMIOS_MASTER!$CG161&lt;&gt;"",[4]PREMIOS_MASTER!$CG161&lt;&gt;0),[4]PREMIOS_MASTER!$CG161,""),IF($A163="TOTAL",SUM(INDIRECT("AX4:AX"&amp;ROW()-1)),""))</f>
        <v/>
      </c>
      <c r="AY163" s="7" t="str">
        <f ca="1">IF(AND($A163&lt;&gt;"",$A163&lt;&gt;"TOTAL"),IF(AND([4]PREMIOS_MASTER!$CI161&lt;&gt;"",[4]PREMIOS_MASTER!$CI161&lt;&gt;0),[4]PREMIOS_MASTER!$CI161,""),IF($A163="TOTAL",SUM(INDIRECT("AY4:AY"&amp;ROW()-1)),""))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IF(AND($A163&lt;&gt;"",$A163&lt;&gt;"TOTAL"),IF(AND([4]PREMIOS_MASTER!$CL161&lt;&gt;"",[4]PREMIOS_MASTER!$CL161&lt;&gt;0),[4]PREMIOS_MASTER!$CL161,""),IF($A163="TOTAL",SUM(INDIRECT("BA4:BA"&amp;ROW()-1)),""))</f>
        <v/>
      </c>
      <c r="BB163" s="7" t="str">
        <f ca="1">IF(AND($A163&lt;&gt;"",$A163&lt;&gt;"TOTAL"),IF(AND([4]PREMIOS_MASTER!$CN161&lt;&gt;"",[4]PREMIOS_MASTER!$CN161&lt;&gt;0),[4]PREMIOS_MASTER!$CN161,""),IF($A163="TOTAL",SUM(INDIRECT("BB4:BB"&amp;ROW()-1)),""))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IF(AND($A163&lt;&gt;"",$A163&lt;&gt;"TOTAL"),IF(AND([4]PREMIOS_MASTER!$CQ161&lt;&gt;"",[4]PREMIOS_MASTER!$CQ161&lt;&gt;0),[4]PREMIOS_MASTER!$CQ161,""),IF($A163="TOTAL",SUM(INDIRECT("BD4:BD"&amp;ROW()-1)),""))</f>
        <v/>
      </c>
      <c r="BE163" s="7" t="str">
        <f ca="1">IF(AND($A163&lt;&gt;"",$A163&lt;&gt;"TOTAL"),IF(AND([4]PREMIOS_MASTER!$CS161&lt;&gt;"",[4]PREMIOS_MASTER!$CS161&lt;&gt;0),[4]PREMIOS_MASTER!$CS161,""),IF($A163="TOTAL",SUM(INDIRECT("BE4:BE"&amp;ROW()-1)),""))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IF([4]PREMIOS_MASTER!$D162&lt;&gt;"",[4]PREMIOS_MASTER!$D162,IF(AND([4]PREMIOS_MASTER!$D162="",[4]PREMIOS_MASTER!$D163="",[4]PREMIOS_MASTER!$D161=""),"","TOTAL"))</f>
        <v/>
      </c>
      <c r="B164" s="7" t="str">
        <f ca="1">IF(AND($A164&lt;&gt;"",$A164&lt;&gt;"TOTAL"),IF(AND([4]PREMIOS_MASTER!$E162&lt;&gt;"",[4]PREMIOS_MASTER!$E162&lt;&gt;0),[4]PREMIOS_MASTER!$E162,""),IF($A164="TOTAL",SUM(INDIRECT("B4:B"&amp;ROW()-1)),""))</f>
        <v/>
      </c>
      <c r="C164" s="7" t="str">
        <f ca="1">IF(AND($A164&lt;&gt;"",$A164&lt;&gt;"TOTAL"),IF(AND([4]PREMIOS_MASTER!$G162&lt;&gt;"",[4]PREMIOS_MASTER!$G162&lt;&gt;0),[4]PREMIOS_MASTER!$G162,""),IF($A164="TOTAL",SUM(INDIRECT("C4:C"&amp;ROW()-1)),""))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IF(AND($A164&lt;&gt;"",$A164&lt;&gt;"TOTAL"),IF(AND([4]PREMIOS_MASTER!$J162&lt;&gt;"",[4]PREMIOS_MASTER!$J162&lt;&gt;0),[4]PREMIOS_MASTER!$J162,""),IF($A164="TOTAL",SUM(INDIRECT("E4:E"&amp;ROW()-1)),""))</f>
        <v/>
      </c>
      <c r="F164" s="7" t="str">
        <f ca="1">IF(AND($A164&lt;&gt;"",$A164&lt;&gt;"TOTAL"),IF(AND([4]PREMIOS_MASTER!$L162&lt;&gt;"",[4]PREMIOS_MASTER!$L162&lt;&gt;0),[4]PREMIOS_MASTER!$L162,""),IF($A164="TOTAL",SUM(INDIRECT("F4:F"&amp;ROW()-1)),""))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IF(AND($A164&lt;&gt;"",$A164&lt;&gt;"TOTAL"),IF(AND([4]PREMIOS_MASTER!$O162&lt;&gt;"",[4]PREMIOS_MASTER!$O162&lt;&gt;0),[4]PREMIOS_MASTER!$O162,""),IF($A164="TOTAL",SUM(INDIRECT("H4:H"&amp;ROW()-1)),""))</f>
        <v/>
      </c>
      <c r="I164" s="7" t="str">
        <f ca="1">IF(AND($A164&lt;&gt;"",$A164&lt;&gt;"TOTAL"),IF(AND([4]PREMIOS_MASTER!$Q162&lt;&gt;"",[4]PREMIOS_MASTER!$Q162&lt;&gt;0),[4]PREMIOS_MASTER!$Q162,""),IF($A164="TOTAL",SUM(INDIRECT("I4:I"&amp;ROW()-1)),""))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IF(AND($A164&lt;&gt;"",$A164&lt;&gt;"TOTAL"),IF(AND([4]PREMIOS_MASTER!$T162&lt;&gt;"",[4]PREMIOS_MASTER!$T162&lt;&gt;0),[4]PREMIOS_MASTER!$T162,""),IF($A164="TOTAL",SUM(INDIRECT("K4:K"&amp;ROW()-1)),""))</f>
        <v/>
      </c>
      <c r="L164" s="7" t="str">
        <f ca="1">IF(AND($A164&lt;&gt;"",$A164&lt;&gt;"TOTAL"),IF(AND([4]PREMIOS_MASTER!$V162&lt;&gt;"",[4]PREMIOS_MASTER!$V162&lt;&gt;0),[4]PREMIOS_MASTER!$V162,""),IF($A164="TOTAL",SUM(INDIRECT("L4:L"&amp;ROW()-1)),""))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IF(AND($A164&lt;&gt;"",$A164&lt;&gt;"TOTAL"),IF(AND([4]PREMIOS_MASTER!$Y162&lt;&gt;"",[4]PREMIOS_MASTER!$Y162&lt;&gt;0),[4]PREMIOS_MASTER!$Y162,""),IF($A164="TOTAL",SUM(INDIRECT("N4:N"&amp;ROW()-1)),""))</f>
        <v/>
      </c>
      <c r="O164" s="7" t="str">
        <f ca="1">IF(AND($A164&lt;&gt;"",$A164&lt;&gt;"TOTAL"),IF(AND([4]PREMIOS_MASTER!$AA162&lt;&gt;"",[4]PREMIOS_MASTER!$AA162&lt;&gt;0),[4]PREMIOS_MASTER!$AA162,""),IF($A164="TOTAL",SUM(INDIRECT("O4:O"&amp;ROW()-1)),""))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IF(AND($A164&lt;&gt;"",$A164&lt;&gt;"TOTAL"),IF(AND([4]PREMIOS_MASTER!$AD162&lt;&gt;"",[4]PREMIOS_MASTER!$AD162&lt;&gt;0),[4]PREMIOS_MASTER!$AD162,""),IF($A164="TOTAL",SUM(INDIRECT("Q4:Q"&amp;ROW()-1)),""))</f>
        <v/>
      </c>
      <c r="R164" s="7" t="str">
        <f ca="1">IF(AND($A164&lt;&gt;"",$A164&lt;&gt;"TOTAL"),IF(AND([4]PREMIOS_MASTER!$AF162&lt;&gt;"",[4]PREMIOS_MASTER!$AF162&lt;&gt;0),[4]PREMIOS_MASTER!$AF162,""),IF($A164="TOTAL",SUM(INDIRECT("R4:R"&amp;ROW()-1)),""))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IF(AND($A164&lt;&gt;"",$A164&lt;&gt;"TOTAL"),IF(AND([4]PREMIOS_MASTER!$AI162&lt;&gt;"",[4]PREMIOS_MASTER!$AI162&lt;&gt;0),[4]PREMIOS_MASTER!$AI162,""),IF($A164="TOTAL",SUM(INDIRECT("T4:T"&amp;ROW()-1)),""))</f>
        <v/>
      </c>
      <c r="U164" s="7" t="str">
        <f ca="1">IF(AND($A164&lt;&gt;"",$A164&lt;&gt;"TOTAL"),IF(AND([4]PREMIOS_MASTER!$AK162&lt;&gt;"",[4]PREMIOS_MASTER!$AK162&lt;&gt;0),[4]PREMIOS_MASTER!$AK162,""),IF($A164="TOTAL",SUM(INDIRECT("U4:U"&amp;ROW()-1)),""))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IF(AND($A164&lt;&gt;"",$A164&lt;&gt;"TOTAL"),IF(AND([4]PREMIOS_MASTER!$AN162&lt;&gt;"",[4]PREMIOS_MASTER!$AN162&lt;&gt;0),[4]PREMIOS_MASTER!$AN162,""),IF($A164="TOTAL",SUM(INDIRECT("W4:W"&amp;ROW()-1)),""))</f>
        <v/>
      </c>
      <c r="X164" s="7" t="str">
        <f ca="1">IF(AND($A164&lt;&gt;"",$A164&lt;&gt;"TOTAL"),IF(AND([4]PREMIOS_MASTER!$AP162&lt;&gt;"",[4]PREMIOS_MASTER!$AP162&lt;&gt;0),[4]PREMIOS_MASTER!$AP162,""),IF($A164="TOTAL",SUM(INDIRECT("X4:X"&amp;ROW()-1)),""))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IF(AND($A164&lt;&gt;"",$A164&lt;&gt;"TOTAL"),IF(AND([4]PREMIOS_MASTER!$AS162&lt;&gt;"",[4]PREMIOS_MASTER!$AS162&lt;&gt;0),[4]PREMIOS_MASTER!$AS162,""),IF($A164="TOTAL",SUM(INDIRECT("Z4:Z"&amp;ROW()-1)),""))</f>
        <v/>
      </c>
      <c r="AA164" s="7" t="str">
        <f ca="1">IF(AND($A164&lt;&gt;"",$A164&lt;&gt;"TOTAL"),IF(AND([4]PREMIOS_MASTER!$AU162&lt;&gt;"",[4]PREMIOS_MASTER!$AU162&lt;&gt;0),[4]PREMIOS_MASTER!$AU162,""),IF($A164="TOTAL",SUM(INDIRECT("AA4:AA"&amp;ROW()-1)),""))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IF(AND($A164&lt;&gt;"",$A164&lt;&gt;"TOTAL"),IF(AND([4]PREMIOS_MASTER!$AX162&lt;&gt;"",[4]PREMIOS_MASTER!$AX162&lt;&gt;0),[4]PREMIOS_MASTER!$AX162,""),IF($A164="TOTAL",SUM(INDIRECT("AC4:AC"&amp;ROW()-1)),""))</f>
        <v/>
      </c>
      <c r="AD164" s="7" t="str">
        <f ca="1">IF(AND($A164&lt;&gt;"",$A164&lt;&gt;"TOTAL"),IF(AND([4]PREMIOS_MASTER!$AZ162&lt;&gt;"",[4]PREMIOS_MASTER!$AZ162&lt;&gt;0),[4]PREMIOS_MASTER!$AZ162,""),IF($A164="TOTAL",SUM(INDIRECT("AD4:AD"&amp;ROW()-1)),""))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IF(AND($A164&lt;&gt;"",$A164&lt;&gt;"TOTAL"),IF(AND([4]PREMIOS_MASTER!$BC162&lt;&gt;"",[4]PREMIOS_MASTER!$BC162&lt;&gt;0),[4]PREMIOS_MASTER!$BC162,""),IF($A164="TOTAL",SUM(INDIRECT("AF4:AF"&amp;ROW()-1)),""))</f>
        <v/>
      </c>
      <c r="AG164" s="7" t="str">
        <f ca="1">IF(AND($A164&lt;&gt;"",$A164&lt;&gt;"TOTAL"),IF(AND([4]PREMIOS_MASTER!$BE162&lt;&gt;"",[4]PREMIOS_MASTER!$BE162&lt;&gt;0),[4]PREMIOS_MASTER!$BE162,""),IF($A164="TOTAL",SUM(INDIRECT("AG4:AG"&amp;ROW()-1)),""))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IF(AND($A164&lt;&gt;"",$A164&lt;&gt;"TOTAL"),IF(AND([4]PREMIOS_MASTER!$BH162&lt;&gt;"",[4]PREMIOS_MASTER!$BH162&lt;&gt;0),[4]PREMIOS_MASTER!$BH162,""),IF($A164="TOTAL",SUM(INDIRECT("AI4:AI"&amp;ROW()-1)),""))</f>
        <v/>
      </c>
      <c r="AJ164" s="7" t="str">
        <f ca="1">IF(AND($A164&lt;&gt;"",$A164&lt;&gt;"TOTAL"),IF(AND([4]PREMIOS_MASTER!$BJ162&lt;&gt;"",[4]PREMIOS_MASTER!$BJ162&lt;&gt;0),[4]PREMIOS_MASTER!$BJ162,""),IF($A164="TOTAL",SUM(INDIRECT("AJ4:AJ"&amp;ROW()-1)),""))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IF(AND($A164&lt;&gt;"",$A164&lt;&gt;"TOTAL"),IF(AND([4]PREMIOS_MASTER!$BM162&lt;&gt;"",[4]PREMIOS_MASTER!$BM162&lt;&gt;0),[4]PREMIOS_MASTER!$BM162,""),IF($A164="TOTAL",SUM(INDIRECT("AL4:AL"&amp;ROW()-1)),""))</f>
        <v/>
      </c>
      <c r="AM164" s="7" t="str">
        <f ca="1">IF(AND($A164&lt;&gt;"",$A164&lt;&gt;"TOTAL"),IF(AND([4]PREMIOS_MASTER!$BO162&lt;&gt;"",[4]PREMIOS_MASTER!$BO162&lt;&gt;0),[4]PREMIOS_MASTER!$BO162,""),IF($A164="TOTAL",SUM(INDIRECT("AM4:AM"&amp;ROW()-1)),""))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IF(AND($A164&lt;&gt;"",$A164&lt;&gt;"TOTAL"),IF(AND([4]PREMIOS_MASTER!$BR162&lt;&gt;"",[4]PREMIOS_MASTER!$BR162&lt;&gt;0),[4]PREMIOS_MASTER!$BR162,""),IF($A164="TOTAL",SUM(INDIRECT("AO4:AO"&amp;ROW()-1)),""))</f>
        <v/>
      </c>
      <c r="AP164" s="7" t="str">
        <f ca="1">IF(AND($A164&lt;&gt;"",$A164&lt;&gt;"TOTAL"),IF(AND([4]PREMIOS_MASTER!$BT162&lt;&gt;"",[4]PREMIOS_MASTER!$BT162&lt;&gt;0),[4]PREMIOS_MASTER!$BT162,""),IF($A164="TOTAL",SUM(INDIRECT("AP4:AP"&amp;ROW()-1)),""))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IF(AND($A164&lt;&gt;"",$A164&lt;&gt;"TOTAL"),IF(AND([4]PREMIOS_MASTER!$BW162&lt;&gt;"",[4]PREMIOS_MASTER!$BW162&lt;&gt;0),[4]PREMIOS_MASTER!$BW162,""),IF($A164="TOTAL",SUM(INDIRECT("AR4:AR"&amp;ROW()-1)),""))</f>
        <v/>
      </c>
      <c r="AS164" s="7" t="str">
        <f ca="1">IF(AND($A164&lt;&gt;"",$A164&lt;&gt;"TOTAL"),IF(AND([4]PREMIOS_MASTER!$BY162&lt;&gt;"",[4]PREMIOS_MASTER!$BY162&lt;&gt;0),[4]PREMIOS_MASTER!$BY162,""),IF($A164="TOTAL",SUM(INDIRECT("AS4:AS"&amp;ROW()-1)),""))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IF(AND($A164&lt;&gt;"",$A164&lt;&gt;"TOTAL"),IF(AND([4]PREMIOS_MASTER!$CB162&lt;&gt;"",[4]PREMIOS_MASTER!$CB162&lt;&gt;0),[4]PREMIOS_MASTER!$CB162,""),IF($A164="TOTAL",SUM(INDIRECT("AU4:AU"&amp;ROW()-1)),""))</f>
        <v/>
      </c>
      <c r="AV164" s="7" t="str">
        <f ca="1">IF(AND($A164&lt;&gt;"",$A164&lt;&gt;"TOTAL"),IF(AND([4]PREMIOS_MASTER!$CD162&lt;&gt;"",[4]PREMIOS_MASTER!$CD162&lt;&gt;0),[4]PREMIOS_MASTER!$CD162,""),IF($A164="TOTAL",SUM(INDIRECT("AV4:AV"&amp;ROW()-1)),""))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IF(AND($A164&lt;&gt;"",$A164&lt;&gt;"TOTAL"),IF(AND([4]PREMIOS_MASTER!$CG162&lt;&gt;"",[4]PREMIOS_MASTER!$CG162&lt;&gt;0),[4]PREMIOS_MASTER!$CG162,""),IF($A164="TOTAL",SUM(INDIRECT("AX4:AX"&amp;ROW()-1)),""))</f>
        <v/>
      </c>
      <c r="AY164" s="7" t="str">
        <f ca="1">IF(AND($A164&lt;&gt;"",$A164&lt;&gt;"TOTAL"),IF(AND([4]PREMIOS_MASTER!$CI162&lt;&gt;"",[4]PREMIOS_MASTER!$CI162&lt;&gt;0),[4]PREMIOS_MASTER!$CI162,""),IF($A164="TOTAL",SUM(INDIRECT("AY4:AY"&amp;ROW()-1)),""))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IF(AND($A164&lt;&gt;"",$A164&lt;&gt;"TOTAL"),IF(AND([4]PREMIOS_MASTER!$CL162&lt;&gt;"",[4]PREMIOS_MASTER!$CL162&lt;&gt;0),[4]PREMIOS_MASTER!$CL162,""),IF($A164="TOTAL",SUM(INDIRECT("BA4:BA"&amp;ROW()-1)),""))</f>
        <v/>
      </c>
      <c r="BB164" s="7" t="str">
        <f ca="1">IF(AND($A164&lt;&gt;"",$A164&lt;&gt;"TOTAL"),IF(AND([4]PREMIOS_MASTER!$CN162&lt;&gt;"",[4]PREMIOS_MASTER!$CN162&lt;&gt;0),[4]PREMIOS_MASTER!$CN162,""),IF($A164="TOTAL",SUM(INDIRECT("BB4:BB"&amp;ROW()-1)),""))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IF(AND($A164&lt;&gt;"",$A164&lt;&gt;"TOTAL"),IF(AND([4]PREMIOS_MASTER!$CQ162&lt;&gt;"",[4]PREMIOS_MASTER!$CQ162&lt;&gt;0),[4]PREMIOS_MASTER!$CQ162,""),IF($A164="TOTAL",SUM(INDIRECT("BD4:BD"&amp;ROW()-1)),""))</f>
        <v/>
      </c>
      <c r="BE164" s="7" t="str">
        <f ca="1">IF(AND($A164&lt;&gt;"",$A164&lt;&gt;"TOTAL"),IF(AND([4]PREMIOS_MASTER!$CS162&lt;&gt;"",[4]PREMIOS_MASTER!$CS162&lt;&gt;0),[4]PREMIOS_MASTER!$CS162,""),IF($A164="TOTAL",SUM(INDIRECT("BE4:BE"&amp;ROW()-1)),""))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IF([4]PREMIOS_MASTER!$D163&lt;&gt;"",[4]PREMIOS_MASTER!$D163,IF(AND([4]PREMIOS_MASTER!$D163="",[4]PREMIOS_MASTER!$D164="",[4]PREMIOS_MASTER!$D162=""),"","TOTAL"))</f>
        <v/>
      </c>
      <c r="B165" s="7" t="str">
        <f ca="1">IF(AND($A165&lt;&gt;"",$A165&lt;&gt;"TOTAL"),IF(AND([4]PREMIOS_MASTER!$E163&lt;&gt;"",[4]PREMIOS_MASTER!$E163&lt;&gt;0),[4]PREMIOS_MASTER!$E163,""),IF($A165="TOTAL",SUM(INDIRECT("B4:B"&amp;ROW()-1)),""))</f>
        <v/>
      </c>
      <c r="C165" s="7" t="str">
        <f ca="1">IF(AND($A165&lt;&gt;"",$A165&lt;&gt;"TOTAL"),IF(AND([4]PREMIOS_MASTER!$G163&lt;&gt;"",[4]PREMIOS_MASTER!$G163&lt;&gt;0),[4]PREMIOS_MASTER!$G163,""),IF($A165="TOTAL",SUM(INDIRECT("C4:C"&amp;ROW()-1)),""))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IF(AND($A165&lt;&gt;"",$A165&lt;&gt;"TOTAL"),IF(AND([4]PREMIOS_MASTER!$J163&lt;&gt;"",[4]PREMIOS_MASTER!$J163&lt;&gt;0),[4]PREMIOS_MASTER!$J163,""),IF($A165="TOTAL",SUM(INDIRECT("E4:E"&amp;ROW()-1)),""))</f>
        <v/>
      </c>
      <c r="F165" s="7" t="str">
        <f ca="1">IF(AND($A165&lt;&gt;"",$A165&lt;&gt;"TOTAL"),IF(AND([4]PREMIOS_MASTER!$L163&lt;&gt;"",[4]PREMIOS_MASTER!$L163&lt;&gt;0),[4]PREMIOS_MASTER!$L163,""),IF($A165="TOTAL",SUM(INDIRECT("F4:F"&amp;ROW()-1)),""))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IF(AND($A165&lt;&gt;"",$A165&lt;&gt;"TOTAL"),IF(AND([4]PREMIOS_MASTER!$O163&lt;&gt;"",[4]PREMIOS_MASTER!$O163&lt;&gt;0),[4]PREMIOS_MASTER!$O163,""),IF($A165="TOTAL",SUM(INDIRECT("H4:H"&amp;ROW()-1)),""))</f>
        <v/>
      </c>
      <c r="I165" s="7" t="str">
        <f ca="1">IF(AND($A165&lt;&gt;"",$A165&lt;&gt;"TOTAL"),IF(AND([4]PREMIOS_MASTER!$Q163&lt;&gt;"",[4]PREMIOS_MASTER!$Q163&lt;&gt;0),[4]PREMIOS_MASTER!$Q163,""),IF($A165="TOTAL",SUM(INDIRECT("I4:I"&amp;ROW()-1)),""))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IF(AND($A165&lt;&gt;"",$A165&lt;&gt;"TOTAL"),IF(AND([4]PREMIOS_MASTER!$T163&lt;&gt;"",[4]PREMIOS_MASTER!$T163&lt;&gt;0),[4]PREMIOS_MASTER!$T163,""),IF($A165="TOTAL",SUM(INDIRECT("K4:K"&amp;ROW()-1)),""))</f>
        <v/>
      </c>
      <c r="L165" s="7" t="str">
        <f ca="1">IF(AND($A165&lt;&gt;"",$A165&lt;&gt;"TOTAL"),IF(AND([4]PREMIOS_MASTER!$V163&lt;&gt;"",[4]PREMIOS_MASTER!$V163&lt;&gt;0),[4]PREMIOS_MASTER!$V163,""),IF($A165="TOTAL",SUM(INDIRECT("L4:L"&amp;ROW()-1)),""))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IF(AND($A165&lt;&gt;"",$A165&lt;&gt;"TOTAL"),IF(AND([4]PREMIOS_MASTER!$Y163&lt;&gt;"",[4]PREMIOS_MASTER!$Y163&lt;&gt;0),[4]PREMIOS_MASTER!$Y163,""),IF($A165="TOTAL",SUM(INDIRECT("N4:N"&amp;ROW()-1)),""))</f>
        <v/>
      </c>
      <c r="O165" s="7" t="str">
        <f ca="1">IF(AND($A165&lt;&gt;"",$A165&lt;&gt;"TOTAL"),IF(AND([4]PREMIOS_MASTER!$AA163&lt;&gt;"",[4]PREMIOS_MASTER!$AA163&lt;&gt;0),[4]PREMIOS_MASTER!$AA163,""),IF($A165="TOTAL",SUM(INDIRECT("O4:O"&amp;ROW()-1)),""))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IF(AND($A165&lt;&gt;"",$A165&lt;&gt;"TOTAL"),IF(AND([4]PREMIOS_MASTER!$AD163&lt;&gt;"",[4]PREMIOS_MASTER!$AD163&lt;&gt;0),[4]PREMIOS_MASTER!$AD163,""),IF($A165="TOTAL",SUM(INDIRECT("Q4:Q"&amp;ROW()-1)),""))</f>
        <v/>
      </c>
      <c r="R165" s="7" t="str">
        <f ca="1">IF(AND($A165&lt;&gt;"",$A165&lt;&gt;"TOTAL"),IF(AND([4]PREMIOS_MASTER!$AF163&lt;&gt;"",[4]PREMIOS_MASTER!$AF163&lt;&gt;0),[4]PREMIOS_MASTER!$AF163,""),IF($A165="TOTAL",SUM(INDIRECT("R4:R"&amp;ROW()-1)),""))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IF(AND($A165&lt;&gt;"",$A165&lt;&gt;"TOTAL"),IF(AND([4]PREMIOS_MASTER!$AI163&lt;&gt;"",[4]PREMIOS_MASTER!$AI163&lt;&gt;0),[4]PREMIOS_MASTER!$AI163,""),IF($A165="TOTAL",SUM(INDIRECT("T4:T"&amp;ROW()-1)),""))</f>
        <v/>
      </c>
      <c r="U165" s="7" t="str">
        <f ca="1">IF(AND($A165&lt;&gt;"",$A165&lt;&gt;"TOTAL"),IF(AND([4]PREMIOS_MASTER!$AK163&lt;&gt;"",[4]PREMIOS_MASTER!$AK163&lt;&gt;0),[4]PREMIOS_MASTER!$AK163,""),IF($A165="TOTAL",SUM(INDIRECT("U4:U"&amp;ROW()-1)),""))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IF(AND($A165&lt;&gt;"",$A165&lt;&gt;"TOTAL"),IF(AND([4]PREMIOS_MASTER!$AN163&lt;&gt;"",[4]PREMIOS_MASTER!$AN163&lt;&gt;0),[4]PREMIOS_MASTER!$AN163,""),IF($A165="TOTAL",SUM(INDIRECT("W4:W"&amp;ROW()-1)),""))</f>
        <v/>
      </c>
      <c r="X165" s="7" t="str">
        <f ca="1">IF(AND($A165&lt;&gt;"",$A165&lt;&gt;"TOTAL"),IF(AND([4]PREMIOS_MASTER!$AP163&lt;&gt;"",[4]PREMIOS_MASTER!$AP163&lt;&gt;0),[4]PREMIOS_MASTER!$AP163,""),IF($A165="TOTAL",SUM(INDIRECT("X4:X"&amp;ROW()-1)),""))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IF(AND($A165&lt;&gt;"",$A165&lt;&gt;"TOTAL"),IF(AND([4]PREMIOS_MASTER!$AS163&lt;&gt;"",[4]PREMIOS_MASTER!$AS163&lt;&gt;0),[4]PREMIOS_MASTER!$AS163,""),IF($A165="TOTAL",SUM(INDIRECT("Z4:Z"&amp;ROW()-1)),""))</f>
        <v/>
      </c>
      <c r="AA165" s="7" t="str">
        <f ca="1">IF(AND($A165&lt;&gt;"",$A165&lt;&gt;"TOTAL"),IF(AND([4]PREMIOS_MASTER!$AU163&lt;&gt;"",[4]PREMIOS_MASTER!$AU163&lt;&gt;0),[4]PREMIOS_MASTER!$AU163,""),IF($A165="TOTAL",SUM(INDIRECT("AA4:AA"&amp;ROW()-1)),""))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IF(AND($A165&lt;&gt;"",$A165&lt;&gt;"TOTAL"),IF(AND([4]PREMIOS_MASTER!$AX163&lt;&gt;"",[4]PREMIOS_MASTER!$AX163&lt;&gt;0),[4]PREMIOS_MASTER!$AX163,""),IF($A165="TOTAL",SUM(INDIRECT("AC4:AC"&amp;ROW()-1)),""))</f>
        <v/>
      </c>
      <c r="AD165" s="7" t="str">
        <f ca="1">IF(AND($A165&lt;&gt;"",$A165&lt;&gt;"TOTAL"),IF(AND([4]PREMIOS_MASTER!$AZ163&lt;&gt;"",[4]PREMIOS_MASTER!$AZ163&lt;&gt;0),[4]PREMIOS_MASTER!$AZ163,""),IF($A165="TOTAL",SUM(INDIRECT("AD4:AD"&amp;ROW()-1)),""))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IF(AND($A165&lt;&gt;"",$A165&lt;&gt;"TOTAL"),IF(AND([4]PREMIOS_MASTER!$BC163&lt;&gt;"",[4]PREMIOS_MASTER!$BC163&lt;&gt;0),[4]PREMIOS_MASTER!$BC163,""),IF($A165="TOTAL",SUM(INDIRECT("AF4:AF"&amp;ROW()-1)),""))</f>
        <v/>
      </c>
      <c r="AG165" s="7" t="str">
        <f ca="1">IF(AND($A165&lt;&gt;"",$A165&lt;&gt;"TOTAL"),IF(AND([4]PREMIOS_MASTER!$BE163&lt;&gt;"",[4]PREMIOS_MASTER!$BE163&lt;&gt;0),[4]PREMIOS_MASTER!$BE163,""),IF($A165="TOTAL",SUM(INDIRECT("AG4:AG"&amp;ROW()-1)),""))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IF(AND($A165&lt;&gt;"",$A165&lt;&gt;"TOTAL"),IF(AND([4]PREMIOS_MASTER!$BH163&lt;&gt;"",[4]PREMIOS_MASTER!$BH163&lt;&gt;0),[4]PREMIOS_MASTER!$BH163,""),IF($A165="TOTAL",SUM(INDIRECT("AI4:AI"&amp;ROW()-1)),""))</f>
        <v/>
      </c>
      <c r="AJ165" s="7" t="str">
        <f ca="1">IF(AND($A165&lt;&gt;"",$A165&lt;&gt;"TOTAL"),IF(AND([4]PREMIOS_MASTER!$BJ163&lt;&gt;"",[4]PREMIOS_MASTER!$BJ163&lt;&gt;0),[4]PREMIOS_MASTER!$BJ163,""),IF($A165="TOTAL",SUM(INDIRECT("AJ4:AJ"&amp;ROW()-1)),""))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IF(AND($A165&lt;&gt;"",$A165&lt;&gt;"TOTAL"),IF(AND([4]PREMIOS_MASTER!$BM163&lt;&gt;"",[4]PREMIOS_MASTER!$BM163&lt;&gt;0),[4]PREMIOS_MASTER!$BM163,""),IF($A165="TOTAL",SUM(INDIRECT("AL4:AL"&amp;ROW()-1)),""))</f>
        <v/>
      </c>
      <c r="AM165" s="7" t="str">
        <f ca="1">IF(AND($A165&lt;&gt;"",$A165&lt;&gt;"TOTAL"),IF(AND([4]PREMIOS_MASTER!$BO163&lt;&gt;"",[4]PREMIOS_MASTER!$BO163&lt;&gt;0),[4]PREMIOS_MASTER!$BO163,""),IF($A165="TOTAL",SUM(INDIRECT("AM4:AM"&amp;ROW()-1)),""))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IF(AND($A165&lt;&gt;"",$A165&lt;&gt;"TOTAL"),IF(AND([4]PREMIOS_MASTER!$BR163&lt;&gt;"",[4]PREMIOS_MASTER!$BR163&lt;&gt;0),[4]PREMIOS_MASTER!$BR163,""),IF($A165="TOTAL",SUM(INDIRECT("AO4:AO"&amp;ROW()-1)),""))</f>
        <v/>
      </c>
      <c r="AP165" s="7" t="str">
        <f ca="1">IF(AND($A165&lt;&gt;"",$A165&lt;&gt;"TOTAL"),IF(AND([4]PREMIOS_MASTER!$BT163&lt;&gt;"",[4]PREMIOS_MASTER!$BT163&lt;&gt;0),[4]PREMIOS_MASTER!$BT163,""),IF($A165="TOTAL",SUM(INDIRECT("AP4:AP"&amp;ROW()-1)),""))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IF(AND($A165&lt;&gt;"",$A165&lt;&gt;"TOTAL"),IF(AND([4]PREMIOS_MASTER!$BW163&lt;&gt;"",[4]PREMIOS_MASTER!$BW163&lt;&gt;0),[4]PREMIOS_MASTER!$BW163,""),IF($A165="TOTAL",SUM(INDIRECT("AR4:AR"&amp;ROW()-1)),""))</f>
        <v/>
      </c>
      <c r="AS165" s="7" t="str">
        <f ca="1">IF(AND($A165&lt;&gt;"",$A165&lt;&gt;"TOTAL"),IF(AND([4]PREMIOS_MASTER!$BY163&lt;&gt;"",[4]PREMIOS_MASTER!$BY163&lt;&gt;0),[4]PREMIOS_MASTER!$BY163,""),IF($A165="TOTAL",SUM(INDIRECT("AS4:AS"&amp;ROW()-1)),""))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IF(AND($A165&lt;&gt;"",$A165&lt;&gt;"TOTAL"),IF(AND([4]PREMIOS_MASTER!$CB163&lt;&gt;"",[4]PREMIOS_MASTER!$CB163&lt;&gt;0),[4]PREMIOS_MASTER!$CB163,""),IF($A165="TOTAL",SUM(INDIRECT("AU4:AU"&amp;ROW()-1)),""))</f>
        <v/>
      </c>
      <c r="AV165" s="7" t="str">
        <f ca="1">IF(AND($A165&lt;&gt;"",$A165&lt;&gt;"TOTAL"),IF(AND([4]PREMIOS_MASTER!$CD163&lt;&gt;"",[4]PREMIOS_MASTER!$CD163&lt;&gt;0),[4]PREMIOS_MASTER!$CD163,""),IF($A165="TOTAL",SUM(INDIRECT("AV4:AV"&amp;ROW()-1)),""))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IF(AND($A165&lt;&gt;"",$A165&lt;&gt;"TOTAL"),IF(AND([4]PREMIOS_MASTER!$CG163&lt;&gt;"",[4]PREMIOS_MASTER!$CG163&lt;&gt;0),[4]PREMIOS_MASTER!$CG163,""),IF($A165="TOTAL",SUM(INDIRECT("AX4:AX"&amp;ROW()-1)),""))</f>
        <v/>
      </c>
      <c r="AY165" s="7" t="str">
        <f ca="1">IF(AND($A165&lt;&gt;"",$A165&lt;&gt;"TOTAL"),IF(AND([4]PREMIOS_MASTER!$CI163&lt;&gt;"",[4]PREMIOS_MASTER!$CI163&lt;&gt;0),[4]PREMIOS_MASTER!$CI163,""),IF($A165="TOTAL",SUM(INDIRECT("AY4:AY"&amp;ROW()-1)),""))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IF(AND($A165&lt;&gt;"",$A165&lt;&gt;"TOTAL"),IF(AND([4]PREMIOS_MASTER!$CL163&lt;&gt;"",[4]PREMIOS_MASTER!$CL163&lt;&gt;0),[4]PREMIOS_MASTER!$CL163,""),IF($A165="TOTAL",SUM(INDIRECT("BA4:BA"&amp;ROW()-1)),""))</f>
        <v/>
      </c>
      <c r="BB165" s="7" t="str">
        <f ca="1">IF(AND($A165&lt;&gt;"",$A165&lt;&gt;"TOTAL"),IF(AND([4]PREMIOS_MASTER!$CN163&lt;&gt;"",[4]PREMIOS_MASTER!$CN163&lt;&gt;0),[4]PREMIOS_MASTER!$CN163,""),IF($A165="TOTAL",SUM(INDIRECT("BB4:BB"&amp;ROW()-1)),""))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IF(AND($A165&lt;&gt;"",$A165&lt;&gt;"TOTAL"),IF(AND([4]PREMIOS_MASTER!$CQ163&lt;&gt;"",[4]PREMIOS_MASTER!$CQ163&lt;&gt;0),[4]PREMIOS_MASTER!$CQ163,""),IF($A165="TOTAL",SUM(INDIRECT("BD4:BD"&amp;ROW()-1)),""))</f>
        <v/>
      </c>
      <c r="BE165" s="7" t="str">
        <f ca="1">IF(AND($A165&lt;&gt;"",$A165&lt;&gt;"TOTAL"),IF(AND([4]PREMIOS_MASTER!$CS163&lt;&gt;"",[4]PREMIOS_MASTER!$CS163&lt;&gt;0),[4]PREMIOS_MASTER!$CS163,""),IF($A165="TOTAL",SUM(INDIRECT("BE4:BE"&amp;ROW()-1)),""))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IF([4]PREMIOS_MASTER!$D164&lt;&gt;"",[4]PREMIOS_MASTER!$D164,IF(AND([4]PREMIOS_MASTER!$D164="",[4]PREMIOS_MASTER!$D165="",[4]PREMIOS_MASTER!$D163=""),"","TOTAL"))</f>
        <v/>
      </c>
      <c r="B166" s="7" t="str">
        <f ca="1">IF(AND($A166&lt;&gt;"",$A166&lt;&gt;"TOTAL"),IF(AND([4]PREMIOS_MASTER!$E164&lt;&gt;"",[4]PREMIOS_MASTER!$E164&lt;&gt;0),[4]PREMIOS_MASTER!$E164,""),IF($A166="TOTAL",SUM(INDIRECT("B4:B"&amp;ROW()-1)),""))</f>
        <v/>
      </c>
      <c r="C166" s="7" t="str">
        <f ca="1">IF(AND($A166&lt;&gt;"",$A166&lt;&gt;"TOTAL"),IF(AND([4]PREMIOS_MASTER!$G164&lt;&gt;"",[4]PREMIOS_MASTER!$G164&lt;&gt;0),[4]PREMIOS_MASTER!$G164,""),IF($A166="TOTAL",SUM(INDIRECT("C4:C"&amp;ROW()-1)),""))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IF(AND($A166&lt;&gt;"",$A166&lt;&gt;"TOTAL"),IF(AND([4]PREMIOS_MASTER!$J164&lt;&gt;"",[4]PREMIOS_MASTER!$J164&lt;&gt;0),[4]PREMIOS_MASTER!$J164,""),IF($A166="TOTAL",SUM(INDIRECT("E4:E"&amp;ROW()-1)),""))</f>
        <v/>
      </c>
      <c r="F166" s="7" t="str">
        <f ca="1">IF(AND($A166&lt;&gt;"",$A166&lt;&gt;"TOTAL"),IF(AND([4]PREMIOS_MASTER!$L164&lt;&gt;"",[4]PREMIOS_MASTER!$L164&lt;&gt;0),[4]PREMIOS_MASTER!$L164,""),IF($A166="TOTAL",SUM(INDIRECT("F4:F"&amp;ROW()-1)),""))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IF(AND($A166&lt;&gt;"",$A166&lt;&gt;"TOTAL"),IF(AND([4]PREMIOS_MASTER!$O164&lt;&gt;"",[4]PREMIOS_MASTER!$O164&lt;&gt;0),[4]PREMIOS_MASTER!$O164,""),IF($A166="TOTAL",SUM(INDIRECT("H4:H"&amp;ROW()-1)),""))</f>
        <v/>
      </c>
      <c r="I166" s="7" t="str">
        <f ca="1">IF(AND($A166&lt;&gt;"",$A166&lt;&gt;"TOTAL"),IF(AND([4]PREMIOS_MASTER!$Q164&lt;&gt;"",[4]PREMIOS_MASTER!$Q164&lt;&gt;0),[4]PREMIOS_MASTER!$Q164,""),IF($A166="TOTAL",SUM(INDIRECT("I4:I"&amp;ROW()-1)),""))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IF(AND($A166&lt;&gt;"",$A166&lt;&gt;"TOTAL"),IF(AND([4]PREMIOS_MASTER!$T164&lt;&gt;"",[4]PREMIOS_MASTER!$T164&lt;&gt;0),[4]PREMIOS_MASTER!$T164,""),IF($A166="TOTAL",SUM(INDIRECT("K4:K"&amp;ROW()-1)),""))</f>
        <v/>
      </c>
      <c r="L166" s="7" t="str">
        <f ca="1">IF(AND($A166&lt;&gt;"",$A166&lt;&gt;"TOTAL"),IF(AND([4]PREMIOS_MASTER!$V164&lt;&gt;"",[4]PREMIOS_MASTER!$V164&lt;&gt;0),[4]PREMIOS_MASTER!$V164,""),IF($A166="TOTAL",SUM(INDIRECT("L4:L"&amp;ROW()-1)),""))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IF(AND($A166&lt;&gt;"",$A166&lt;&gt;"TOTAL"),IF(AND([4]PREMIOS_MASTER!$Y164&lt;&gt;"",[4]PREMIOS_MASTER!$Y164&lt;&gt;0),[4]PREMIOS_MASTER!$Y164,""),IF($A166="TOTAL",SUM(INDIRECT("N4:N"&amp;ROW()-1)),""))</f>
        <v/>
      </c>
      <c r="O166" s="7" t="str">
        <f ca="1">IF(AND($A166&lt;&gt;"",$A166&lt;&gt;"TOTAL"),IF(AND([4]PREMIOS_MASTER!$AA164&lt;&gt;"",[4]PREMIOS_MASTER!$AA164&lt;&gt;0),[4]PREMIOS_MASTER!$AA164,""),IF($A166="TOTAL",SUM(INDIRECT("O4:O"&amp;ROW()-1)),""))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IF(AND($A166&lt;&gt;"",$A166&lt;&gt;"TOTAL"),IF(AND([4]PREMIOS_MASTER!$AD164&lt;&gt;"",[4]PREMIOS_MASTER!$AD164&lt;&gt;0),[4]PREMIOS_MASTER!$AD164,""),IF($A166="TOTAL",SUM(INDIRECT("Q4:Q"&amp;ROW()-1)),""))</f>
        <v/>
      </c>
      <c r="R166" s="7" t="str">
        <f ca="1">IF(AND($A166&lt;&gt;"",$A166&lt;&gt;"TOTAL"),IF(AND([4]PREMIOS_MASTER!$AF164&lt;&gt;"",[4]PREMIOS_MASTER!$AF164&lt;&gt;0),[4]PREMIOS_MASTER!$AF164,""),IF($A166="TOTAL",SUM(INDIRECT("R4:R"&amp;ROW()-1)),""))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IF(AND($A166&lt;&gt;"",$A166&lt;&gt;"TOTAL"),IF(AND([4]PREMIOS_MASTER!$AI164&lt;&gt;"",[4]PREMIOS_MASTER!$AI164&lt;&gt;0),[4]PREMIOS_MASTER!$AI164,""),IF($A166="TOTAL",SUM(INDIRECT("T4:T"&amp;ROW()-1)),""))</f>
        <v/>
      </c>
      <c r="U166" s="7" t="str">
        <f ca="1">IF(AND($A166&lt;&gt;"",$A166&lt;&gt;"TOTAL"),IF(AND([4]PREMIOS_MASTER!$AK164&lt;&gt;"",[4]PREMIOS_MASTER!$AK164&lt;&gt;0),[4]PREMIOS_MASTER!$AK164,""),IF($A166="TOTAL",SUM(INDIRECT("U4:U"&amp;ROW()-1)),""))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IF(AND($A166&lt;&gt;"",$A166&lt;&gt;"TOTAL"),IF(AND([4]PREMIOS_MASTER!$AN164&lt;&gt;"",[4]PREMIOS_MASTER!$AN164&lt;&gt;0),[4]PREMIOS_MASTER!$AN164,""),IF($A166="TOTAL",SUM(INDIRECT("W4:W"&amp;ROW()-1)),""))</f>
        <v/>
      </c>
      <c r="X166" s="7" t="str">
        <f ca="1">IF(AND($A166&lt;&gt;"",$A166&lt;&gt;"TOTAL"),IF(AND([4]PREMIOS_MASTER!$AP164&lt;&gt;"",[4]PREMIOS_MASTER!$AP164&lt;&gt;0),[4]PREMIOS_MASTER!$AP164,""),IF($A166="TOTAL",SUM(INDIRECT("X4:X"&amp;ROW()-1)),""))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IF(AND($A166&lt;&gt;"",$A166&lt;&gt;"TOTAL"),IF(AND([4]PREMIOS_MASTER!$AS164&lt;&gt;"",[4]PREMIOS_MASTER!$AS164&lt;&gt;0),[4]PREMIOS_MASTER!$AS164,""),IF($A166="TOTAL",SUM(INDIRECT("Z4:Z"&amp;ROW()-1)),""))</f>
        <v/>
      </c>
      <c r="AA166" s="7" t="str">
        <f ca="1">IF(AND($A166&lt;&gt;"",$A166&lt;&gt;"TOTAL"),IF(AND([4]PREMIOS_MASTER!$AU164&lt;&gt;"",[4]PREMIOS_MASTER!$AU164&lt;&gt;0),[4]PREMIOS_MASTER!$AU164,""),IF($A166="TOTAL",SUM(INDIRECT("AA4:AA"&amp;ROW()-1)),""))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IF(AND($A166&lt;&gt;"",$A166&lt;&gt;"TOTAL"),IF(AND([4]PREMIOS_MASTER!$AX164&lt;&gt;"",[4]PREMIOS_MASTER!$AX164&lt;&gt;0),[4]PREMIOS_MASTER!$AX164,""),IF($A166="TOTAL",SUM(INDIRECT("AC4:AC"&amp;ROW()-1)),""))</f>
        <v/>
      </c>
      <c r="AD166" s="7" t="str">
        <f ca="1">IF(AND($A166&lt;&gt;"",$A166&lt;&gt;"TOTAL"),IF(AND([4]PREMIOS_MASTER!$AZ164&lt;&gt;"",[4]PREMIOS_MASTER!$AZ164&lt;&gt;0),[4]PREMIOS_MASTER!$AZ164,""),IF($A166="TOTAL",SUM(INDIRECT("AD4:AD"&amp;ROW()-1)),""))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IF(AND($A166&lt;&gt;"",$A166&lt;&gt;"TOTAL"),IF(AND([4]PREMIOS_MASTER!$BC164&lt;&gt;"",[4]PREMIOS_MASTER!$BC164&lt;&gt;0),[4]PREMIOS_MASTER!$BC164,""),IF($A166="TOTAL",SUM(INDIRECT("AF4:AF"&amp;ROW()-1)),""))</f>
        <v/>
      </c>
      <c r="AG166" s="7" t="str">
        <f ca="1">IF(AND($A166&lt;&gt;"",$A166&lt;&gt;"TOTAL"),IF(AND([4]PREMIOS_MASTER!$BE164&lt;&gt;"",[4]PREMIOS_MASTER!$BE164&lt;&gt;0),[4]PREMIOS_MASTER!$BE164,""),IF($A166="TOTAL",SUM(INDIRECT("AG4:AG"&amp;ROW()-1)),""))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IF(AND($A166&lt;&gt;"",$A166&lt;&gt;"TOTAL"),IF(AND([4]PREMIOS_MASTER!$BH164&lt;&gt;"",[4]PREMIOS_MASTER!$BH164&lt;&gt;0),[4]PREMIOS_MASTER!$BH164,""),IF($A166="TOTAL",SUM(INDIRECT("AI4:AI"&amp;ROW()-1)),""))</f>
        <v/>
      </c>
      <c r="AJ166" s="7" t="str">
        <f ca="1">IF(AND($A166&lt;&gt;"",$A166&lt;&gt;"TOTAL"),IF(AND([4]PREMIOS_MASTER!$BJ164&lt;&gt;"",[4]PREMIOS_MASTER!$BJ164&lt;&gt;0),[4]PREMIOS_MASTER!$BJ164,""),IF($A166="TOTAL",SUM(INDIRECT("AJ4:AJ"&amp;ROW()-1)),""))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IF(AND($A166&lt;&gt;"",$A166&lt;&gt;"TOTAL"),IF(AND([4]PREMIOS_MASTER!$BM164&lt;&gt;"",[4]PREMIOS_MASTER!$BM164&lt;&gt;0),[4]PREMIOS_MASTER!$BM164,""),IF($A166="TOTAL",SUM(INDIRECT("AL4:AL"&amp;ROW()-1)),""))</f>
        <v/>
      </c>
      <c r="AM166" s="7" t="str">
        <f ca="1">IF(AND($A166&lt;&gt;"",$A166&lt;&gt;"TOTAL"),IF(AND([4]PREMIOS_MASTER!$BO164&lt;&gt;"",[4]PREMIOS_MASTER!$BO164&lt;&gt;0),[4]PREMIOS_MASTER!$BO164,""),IF($A166="TOTAL",SUM(INDIRECT("AM4:AM"&amp;ROW()-1)),""))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IF(AND($A166&lt;&gt;"",$A166&lt;&gt;"TOTAL"),IF(AND([4]PREMIOS_MASTER!$BR164&lt;&gt;"",[4]PREMIOS_MASTER!$BR164&lt;&gt;0),[4]PREMIOS_MASTER!$BR164,""),IF($A166="TOTAL",SUM(INDIRECT("AO4:AO"&amp;ROW()-1)),""))</f>
        <v/>
      </c>
      <c r="AP166" s="7" t="str">
        <f ca="1">IF(AND($A166&lt;&gt;"",$A166&lt;&gt;"TOTAL"),IF(AND([4]PREMIOS_MASTER!$BT164&lt;&gt;"",[4]PREMIOS_MASTER!$BT164&lt;&gt;0),[4]PREMIOS_MASTER!$BT164,""),IF($A166="TOTAL",SUM(INDIRECT("AP4:AP"&amp;ROW()-1)),""))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IF(AND($A166&lt;&gt;"",$A166&lt;&gt;"TOTAL"),IF(AND([4]PREMIOS_MASTER!$BW164&lt;&gt;"",[4]PREMIOS_MASTER!$BW164&lt;&gt;0),[4]PREMIOS_MASTER!$BW164,""),IF($A166="TOTAL",SUM(INDIRECT("AR4:AR"&amp;ROW()-1)),""))</f>
        <v/>
      </c>
      <c r="AS166" s="7" t="str">
        <f ca="1">IF(AND($A166&lt;&gt;"",$A166&lt;&gt;"TOTAL"),IF(AND([4]PREMIOS_MASTER!$BY164&lt;&gt;"",[4]PREMIOS_MASTER!$BY164&lt;&gt;0),[4]PREMIOS_MASTER!$BY164,""),IF($A166="TOTAL",SUM(INDIRECT("AS4:AS"&amp;ROW()-1)),""))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IF(AND($A166&lt;&gt;"",$A166&lt;&gt;"TOTAL"),IF(AND([4]PREMIOS_MASTER!$CB164&lt;&gt;"",[4]PREMIOS_MASTER!$CB164&lt;&gt;0),[4]PREMIOS_MASTER!$CB164,""),IF($A166="TOTAL",SUM(INDIRECT("AU4:AU"&amp;ROW()-1)),""))</f>
        <v/>
      </c>
      <c r="AV166" s="7" t="str">
        <f ca="1">IF(AND($A166&lt;&gt;"",$A166&lt;&gt;"TOTAL"),IF(AND([4]PREMIOS_MASTER!$CD164&lt;&gt;"",[4]PREMIOS_MASTER!$CD164&lt;&gt;0),[4]PREMIOS_MASTER!$CD164,""),IF($A166="TOTAL",SUM(INDIRECT("AV4:AV"&amp;ROW()-1)),""))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IF(AND($A166&lt;&gt;"",$A166&lt;&gt;"TOTAL"),IF(AND([4]PREMIOS_MASTER!$CG164&lt;&gt;"",[4]PREMIOS_MASTER!$CG164&lt;&gt;0),[4]PREMIOS_MASTER!$CG164,""),IF($A166="TOTAL",SUM(INDIRECT("AX4:AX"&amp;ROW()-1)),""))</f>
        <v/>
      </c>
      <c r="AY166" s="7" t="str">
        <f ca="1">IF(AND($A166&lt;&gt;"",$A166&lt;&gt;"TOTAL"),IF(AND([4]PREMIOS_MASTER!$CI164&lt;&gt;"",[4]PREMIOS_MASTER!$CI164&lt;&gt;0),[4]PREMIOS_MASTER!$CI164,""),IF($A166="TOTAL",SUM(INDIRECT("AY4:AY"&amp;ROW()-1)),""))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IF(AND($A166&lt;&gt;"",$A166&lt;&gt;"TOTAL"),IF(AND([4]PREMIOS_MASTER!$CL164&lt;&gt;"",[4]PREMIOS_MASTER!$CL164&lt;&gt;0),[4]PREMIOS_MASTER!$CL164,""),IF($A166="TOTAL",SUM(INDIRECT("BA4:BA"&amp;ROW()-1)),""))</f>
        <v/>
      </c>
      <c r="BB166" s="7" t="str">
        <f ca="1">IF(AND($A166&lt;&gt;"",$A166&lt;&gt;"TOTAL"),IF(AND([4]PREMIOS_MASTER!$CN164&lt;&gt;"",[4]PREMIOS_MASTER!$CN164&lt;&gt;0),[4]PREMIOS_MASTER!$CN164,""),IF($A166="TOTAL",SUM(INDIRECT("BB4:BB"&amp;ROW()-1)),""))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IF(AND($A166&lt;&gt;"",$A166&lt;&gt;"TOTAL"),IF(AND([4]PREMIOS_MASTER!$CQ164&lt;&gt;"",[4]PREMIOS_MASTER!$CQ164&lt;&gt;0),[4]PREMIOS_MASTER!$CQ164,""),IF($A166="TOTAL",SUM(INDIRECT("BD4:BD"&amp;ROW()-1)),""))</f>
        <v/>
      </c>
      <c r="BE166" s="7" t="str">
        <f ca="1">IF(AND($A166&lt;&gt;"",$A166&lt;&gt;"TOTAL"),IF(AND([4]PREMIOS_MASTER!$CS164&lt;&gt;"",[4]PREMIOS_MASTER!$CS164&lt;&gt;0),[4]PREMIOS_MASTER!$CS164,""),IF($A166="TOTAL",SUM(INDIRECT("BE4:BE"&amp;ROW()-1)),""))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IF([4]PREMIOS_MASTER!$D165&lt;&gt;"",[4]PREMIOS_MASTER!$D165,IF(AND([4]PREMIOS_MASTER!$D165="",[4]PREMIOS_MASTER!$D166="",[4]PREMIOS_MASTER!$D164=""),"","TOTAL"))</f>
        <v/>
      </c>
      <c r="B167" s="7" t="str">
        <f ca="1">IF(AND($A167&lt;&gt;"",$A167&lt;&gt;"TOTAL"),IF(AND([4]PREMIOS_MASTER!$E165&lt;&gt;"",[4]PREMIOS_MASTER!$E165&lt;&gt;0),[4]PREMIOS_MASTER!$E165,""),IF($A167="TOTAL",SUM(INDIRECT("B4:B"&amp;ROW()-1)),""))</f>
        <v/>
      </c>
      <c r="C167" s="7" t="str">
        <f ca="1">IF(AND($A167&lt;&gt;"",$A167&lt;&gt;"TOTAL"),IF(AND([4]PREMIOS_MASTER!$G165&lt;&gt;"",[4]PREMIOS_MASTER!$G165&lt;&gt;0),[4]PREMIOS_MASTER!$G165,""),IF($A167="TOTAL",SUM(INDIRECT("C4:C"&amp;ROW()-1)),""))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IF(AND($A167&lt;&gt;"",$A167&lt;&gt;"TOTAL"),IF(AND([4]PREMIOS_MASTER!$J165&lt;&gt;"",[4]PREMIOS_MASTER!$J165&lt;&gt;0),[4]PREMIOS_MASTER!$J165,""),IF($A167="TOTAL",SUM(INDIRECT("E4:E"&amp;ROW()-1)),""))</f>
        <v/>
      </c>
      <c r="F167" s="7" t="str">
        <f ca="1">IF(AND($A167&lt;&gt;"",$A167&lt;&gt;"TOTAL"),IF(AND([4]PREMIOS_MASTER!$L165&lt;&gt;"",[4]PREMIOS_MASTER!$L165&lt;&gt;0),[4]PREMIOS_MASTER!$L165,""),IF($A167="TOTAL",SUM(INDIRECT("F4:F"&amp;ROW()-1)),""))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IF(AND($A167&lt;&gt;"",$A167&lt;&gt;"TOTAL"),IF(AND([4]PREMIOS_MASTER!$O165&lt;&gt;"",[4]PREMIOS_MASTER!$O165&lt;&gt;0),[4]PREMIOS_MASTER!$O165,""),IF($A167="TOTAL",SUM(INDIRECT("H4:H"&amp;ROW()-1)),""))</f>
        <v/>
      </c>
      <c r="I167" s="7" t="str">
        <f ca="1">IF(AND($A167&lt;&gt;"",$A167&lt;&gt;"TOTAL"),IF(AND([4]PREMIOS_MASTER!$Q165&lt;&gt;"",[4]PREMIOS_MASTER!$Q165&lt;&gt;0),[4]PREMIOS_MASTER!$Q165,""),IF($A167="TOTAL",SUM(INDIRECT("I4:I"&amp;ROW()-1)),""))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IF(AND($A167&lt;&gt;"",$A167&lt;&gt;"TOTAL"),IF(AND([4]PREMIOS_MASTER!$T165&lt;&gt;"",[4]PREMIOS_MASTER!$T165&lt;&gt;0),[4]PREMIOS_MASTER!$T165,""),IF($A167="TOTAL",SUM(INDIRECT("K4:K"&amp;ROW()-1)),""))</f>
        <v/>
      </c>
      <c r="L167" s="7" t="str">
        <f ca="1">IF(AND($A167&lt;&gt;"",$A167&lt;&gt;"TOTAL"),IF(AND([4]PREMIOS_MASTER!$V165&lt;&gt;"",[4]PREMIOS_MASTER!$V165&lt;&gt;0),[4]PREMIOS_MASTER!$V165,""),IF($A167="TOTAL",SUM(INDIRECT("L4:L"&amp;ROW()-1)),""))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IF(AND($A167&lt;&gt;"",$A167&lt;&gt;"TOTAL"),IF(AND([4]PREMIOS_MASTER!$Y165&lt;&gt;"",[4]PREMIOS_MASTER!$Y165&lt;&gt;0),[4]PREMIOS_MASTER!$Y165,""),IF($A167="TOTAL",SUM(INDIRECT("N4:N"&amp;ROW()-1)),""))</f>
        <v/>
      </c>
      <c r="O167" s="7" t="str">
        <f ca="1">IF(AND($A167&lt;&gt;"",$A167&lt;&gt;"TOTAL"),IF(AND([4]PREMIOS_MASTER!$AA165&lt;&gt;"",[4]PREMIOS_MASTER!$AA165&lt;&gt;0),[4]PREMIOS_MASTER!$AA165,""),IF($A167="TOTAL",SUM(INDIRECT("O4:O"&amp;ROW()-1)),""))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IF(AND($A167&lt;&gt;"",$A167&lt;&gt;"TOTAL"),IF(AND([4]PREMIOS_MASTER!$AD165&lt;&gt;"",[4]PREMIOS_MASTER!$AD165&lt;&gt;0),[4]PREMIOS_MASTER!$AD165,""),IF($A167="TOTAL",SUM(INDIRECT("Q4:Q"&amp;ROW()-1)),""))</f>
        <v/>
      </c>
      <c r="R167" s="7" t="str">
        <f ca="1">IF(AND($A167&lt;&gt;"",$A167&lt;&gt;"TOTAL"),IF(AND([4]PREMIOS_MASTER!$AF165&lt;&gt;"",[4]PREMIOS_MASTER!$AF165&lt;&gt;0),[4]PREMIOS_MASTER!$AF165,""),IF($A167="TOTAL",SUM(INDIRECT("R4:R"&amp;ROW()-1)),""))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IF(AND($A167&lt;&gt;"",$A167&lt;&gt;"TOTAL"),IF(AND([4]PREMIOS_MASTER!$AI165&lt;&gt;"",[4]PREMIOS_MASTER!$AI165&lt;&gt;0),[4]PREMIOS_MASTER!$AI165,""),IF($A167="TOTAL",SUM(INDIRECT("T4:T"&amp;ROW()-1)),""))</f>
        <v/>
      </c>
      <c r="U167" s="7" t="str">
        <f ca="1">IF(AND($A167&lt;&gt;"",$A167&lt;&gt;"TOTAL"),IF(AND([4]PREMIOS_MASTER!$AK165&lt;&gt;"",[4]PREMIOS_MASTER!$AK165&lt;&gt;0),[4]PREMIOS_MASTER!$AK165,""),IF($A167="TOTAL",SUM(INDIRECT("U4:U"&amp;ROW()-1)),""))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IF(AND($A167&lt;&gt;"",$A167&lt;&gt;"TOTAL"),IF(AND([4]PREMIOS_MASTER!$AN165&lt;&gt;"",[4]PREMIOS_MASTER!$AN165&lt;&gt;0),[4]PREMIOS_MASTER!$AN165,""),IF($A167="TOTAL",SUM(INDIRECT("W4:W"&amp;ROW()-1)),""))</f>
        <v/>
      </c>
      <c r="X167" s="7" t="str">
        <f ca="1">IF(AND($A167&lt;&gt;"",$A167&lt;&gt;"TOTAL"),IF(AND([4]PREMIOS_MASTER!$AP165&lt;&gt;"",[4]PREMIOS_MASTER!$AP165&lt;&gt;0),[4]PREMIOS_MASTER!$AP165,""),IF($A167="TOTAL",SUM(INDIRECT("X4:X"&amp;ROW()-1)),""))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IF(AND($A167&lt;&gt;"",$A167&lt;&gt;"TOTAL"),IF(AND([4]PREMIOS_MASTER!$AS165&lt;&gt;"",[4]PREMIOS_MASTER!$AS165&lt;&gt;0),[4]PREMIOS_MASTER!$AS165,""),IF($A167="TOTAL",SUM(INDIRECT("Z4:Z"&amp;ROW()-1)),""))</f>
        <v/>
      </c>
      <c r="AA167" s="7" t="str">
        <f ca="1">IF(AND($A167&lt;&gt;"",$A167&lt;&gt;"TOTAL"),IF(AND([4]PREMIOS_MASTER!$AU165&lt;&gt;"",[4]PREMIOS_MASTER!$AU165&lt;&gt;0),[4]PREMIOS_MASTER!$AU165,""),IF($A167="TOTAL",SUM(INDIRECT("AA4:AA"&amp;ROW()-1)),""))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IF(AND($A167&lt;&gt;"",$A167&lt;&gt;"TOTAL"),IF(AND([4]PREMIOS_MASTER!$AX165&lt;&gt;"",[4]PREMIOS_MASTER!$AX165&lt;&gt;0),[4]PREMIOS_MASTER!$AX165,""),IF($A167="TOTAL",SUM(INDIRECT("AC4:AC"&amp;ROW()-1)),""))</f>
        <v/>
      </c>
      <c r="AD167" s="7" t="str">
        <f ca="1">IF(AND($A167&lt;&gt;"",$A167&lt;&gt;"TOTAL"),IF(AND([4]PREMIOS_MASTER!$AZ165&lt;&gt;"",[4]PREMIOS_MASTER!$AZ165&lt;&gt;0),[4]PREMIOS_MASTER!$AZ165,""),IF($A167="TOTAL",SUM(INDIRECT("AD4:AD"&amp;ROW()-1)),""))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IF(AND($A167&lt;&gt;"",$A167&lt;&gt;"TOTAL"),IF(AND([4]PREMIOS_MASTER!$BC165&lt;&gt;"",[4]PREMIOS_MASTER!$BC165&lt;&gt;0),[4]PREMIOS_MASTER!$BC165,""),IF($A167="TOTAL",SUM(INDIRECT("AF4:AF"&amp;ROW()-1)),""))</f>
        <v/>
      </c>
      <c r="AG167" s="7" t="str">
        <f ca="1">IF(AND($A167&lt;&gt;"",$A167&lt;&gt;"TOTAL"),IF(AND([4]PREMIOS_MASTER!$BE165&lt;&gt;"",[4]PREMIOS_MASTER!$BE165&lt;&gt;0),[4]PREMIOS_MASTER!$BE165,""),IF($A167="TOTAL",SUM(INDIRECT("AG4:AG"&amp;ROW()-1)),""))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IF(AND($A167&lt;&gt;"",$A167&lt;&gt;"TOTAL"),IF(AND([4]PREMIOS_MASTER!$BH165&lt;&gt;"",[4]PREMIOS_MASTER!$BH165&lt;&gt;0),[4]PREMIOS_MASTER!$BH165,""),IF($A167="TOTAL",SUM(INDIRECT("AI4:AI"&amp;ROW()-1)),""))</f>
        <v/>
      </c>
      <c r="AJ167" s="7" t="str">
        <f ca="1">IF(AND($A167&lt;&gt;"",$A167&lt;&gt;"TOTAL"),IF(AND([4]PREMIOS_MASTER!$BJ165&lt;&gt;"",[4]PREMIOS_MASTER!$BJ165&lt;&gt;0),[4]PREMIOS_MASTER!$BJ165,""),IF($A167="TOTAL",SUM(INDIRECT("AJ4:AJ"&amp;ROW()-1)),""))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IF(AND($A167&lt;&gt;"",$A167&lt;&gt;"TOTAL"),IF(AND([4]PREMIOS_MASTER!$BM165&lt;&gt;"",[4]PREMIOS_MASTER!$BM165&lt;&gt;0),[4]PREMIOS_MASTER!$BM165,""),IF($A167="TOTAL",SUM(INDIRECT("AL4:AL"&amp;ROW()-1)),""))</f>
        <v/>
      </c>
      <c r="AM167" s="7" t="str">
        <f ca="1">IF(AND($A167&lt;&gt;"",$A167&lt;&gt;"TOTAL"),IF(AND([4]PREMIOS_MASTER!$BO165&lt;&gt;"",[4]PREMIOS_MASTER!$BO165&lt;&gt;0),[4]PREMIOS_MASTER!$BO165,""),IF($A167="TOTAL",SUM(INDIRECT("AM4:AM"&amp;ROW()-1)),""))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IF(AND($A167&lt;&gt;"",$A167&lt;&gt;"TOTAL"),IF(AND([4]PREMIOS_MASTER!$BR165&lt;&gt;"",[4]PREMIOS_MASTER!$BR165&lt;&gt;0),[4]PREMIOS_MASTER!$BR165,""),IF($A167="TOTAL",SUM(INDIRECT("AO4:AO"&amp;ROW()-1)),""))</f>
        <v/>
      </c>
      <c r="AP167" s="7" t="str">
        <f ca="1">IF(AND($A167&lt;&gt;"",$A167&lt;&gt;"TOTAL"),IF(AND([4]PREMIOS_MASTER!$BT165&lt;&gt;"",[4]PREMIOS_MASTER!$BT165&lt;&gt;0),[4]PREMIOS_MASTER!$BT165,""),IF($A167="TOTAL",SUM(INDIRECT("AP4:AP"&amp;ROW()-1)),""))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IF(AND($A167&lt;&gt;"",$A167&lt;&gt;"TOTAL"),IF(AND([4]PREMIOS_MASTER!$BW165&lt;&gt;"",[4]PREMIOS_MASTER!$BW165&lt;&gt;0),[4]PREMIOS_MASTER!$BW165,""),IF($A167="TOTAL",SUM(INDIRECT("AR4:AR"&amp;ROW()-1)),""))</f>
        <v/>
      </c>
      <c r="AS167" s="7" t="str">
        <f ca="1">IF(AND($A167&lt;&gt;"",$A167&lt;&gt;"TOTAL"),IF(AND([4]PREMIOS_MASTER!$BY165&lt;&gt;"",[4]PREMIOS_MASTER!$BY165&lt;&gt;0),[4]PREMIOS_MASTER!$BY165,""),IF($A167="TOTAL",SUM(INDIRECT("AS4:AS"&amp;ROW()-1)),""))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IF(AND($A167&lt;&gt;"",$A167&lt;&gt;"TOTAL"),IF(AND([4]PREMIOS_MASTER!$CB165&lt;&gt;"",[4]PREMIOS_MASTER!$CB165&lt;&gt;0),[4]PREMIOS_MASTER!$CB165,""),IF($A167="TOTAL",SUM(INDIRECT("AU4:AU"&amp;ROW()-1)),""))</f>
        <v/>
      </c>
      <c r="AV167" s="7" t="str">
        <f ca="1">IF(AND($A167&lt;&gt;"",$A167&lt;&gt;"TOTAL"),IF(AND([4]PREMIOS_MASTER!$CD165&lt;&gt;"",[4]PREMIOS_MASTER!$CD165&lt;&gt;0),[4]PREMIOS_MASTER!$CD165,""),IF($A167="TOTAL",SUM(INDIRECT("AV4:AV"&amp;ROW()-1)),""))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IF(AND($A167&lt;&gt;"",$A167&lt;&gt;"TOTAL"),IF(AND([4]PREMIOS_MASTER!$CG165&lt;&gt;"",[4]PREMIOS_MASTER!$CG165&lt;&gt;0),[4]PREMIOS_MASTER!$CG165,""),IF($A167="TOTAL",SUM(INDIRECT("AX4:AX"&amp;ROW()-1)),""))</f>
        <v/>
      </c>
      <c r="AY167" s="7" t="str">
        <f ca="1">IF(AND($A167&lt;&gt;"",$A167&lt;&gt;"TOTAL"),IF(AND([4]PREMIOS_MASTER!$CI165&lt;&gt;"",[4]PREMIOS_MASTER!$CI165&lt;&gt;0),[4]PREMIOS_MASTER!$CI165,""),IF($A167="TOTAL",SUM(INDIRECT("AY4:AY"&amp;ROW()-1)),""))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IF(AND($A167&lt;&gt;"",$A167&lt;&gt;"TOTAL"),IF(AND([4]PREMIOS_MASTER!$CL165&lt;&gt;"",[4]PREMIOS_MASTER!$CL165&lt;&gt;0),[4]PREMIOS_MASTER!$CL165,""),IF($A167="TOTAL",SUM(INDIRECT("BA4:BA"&amp;ROW()-1)),""))</f>
        <v/>
      </c>
      <c r="BB167" s="7" t="str">
        <f ca="1">IF(AND($A167&lt;&gt;"",$A167&lt;&gt;"TOTAL"),IF(AND([4]PREMIOS_MASTER!$CN165&lt;&gt;"",[4]PREMIOS_MASTER!$CN165&lt;&gt;0),[4]PREMIOS_MASTER!$CN165,""),IF($A167="TOTAL",SUM(INDIRECT("BB4:BB"&amp;ROW()-1)),""))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IF(AND($A167&lt;&gt;"",$A167&lt;&gt;"TOTAL"),IF(AND([4]PREMIOS_MASTER!$CQ165&lt;&gt;"",[4]PREMIOS_MASTER!$CQ165&lt;&gt;0),[4]PREMIOS_MASTER!$CQ165,""),IF($A167="TOTAL",SUM(INDIRECT("BD4:BD"&amp;ROW()-1)),""))</f>
        <v/>
      </c>
      <c r="BE167" s="7" t="str">
        <f ca="1">IF(AND($A167&lt;&gt;"",$A167&lt;&gt;"TOTAL"),IF(AND([4]PREMIOS_MASTER!$CS165&lt;&gt;"",[4]PREMIOS_MASTER!$CS165&lt;&gt;0),[4]PREMIOS_MASTER!$CS165,""),IF($A167="TOTAL",SUM(INDIRECT("BE4:BE"&amp;ROW()-1)),""))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IF([4]PREMIOS_MASTER!$D166&lt;&gt;"",[4]PREMIOS_MASTER!$D166,IF(AND([4]PREMIOS_MASTER!$D166="",[4]PREMIOS_MASTER!$D167="",[4]PREMIOS_MASTER!$D165=""),"","TOTAL"))</f>
        <v/>
      </c>
      <c r="B168" s="7" t="str">
        <f ca="1">IF(AND($A168&lt;&gt;"",$A168&lt;&gt;"TOTAL"),IF(AND([4]PREMIOS_MASTER!$E166&lt;&gt;"",[4]PREMIOS_MASTER!$E166&lt;&gt;0),[4]PREMIOS_MASTER!$E166,""),IF($A168="TOTAL",SUM(INDIRECT("B4:B"&amp;ROW()-1)),""))</f>
        <v/>
      </c>
      <c r="C168" s="7" t="str">
        <f ca="1">IF(AND($A168&lt;&gt;"",$A168&lt;&gt;"TOTAL"),IF(AND([4]PREMIOS_MASTER!$G166&lt;&gt;"",[4]PREMIOS_MASTER!$G166&lt;&gt;0),[4]PREMIOS_MASTER!$G166,""),IF($A168="TOTAL",SUM(INDIRECT("C4:C"&amp;ROW()-1)),""))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IF(AND($A168&lt;&gt;"",$A168&lt;&gt;"TOTAL"),IF(AND([4]PREMIOS_MASTER!$J166&lt;&gt;"",[4]PREMIOS_MASTER!$J166&lt;&gt;0),[4]PREMIOS_MASTER!$J166,""),IF($A168="TOTAL",SUM(INDIRECT("E4:E"&amp;ROW()-1)),""))</f>
        <v/>
      </c>
      <c r="F168" s="7" t="str">
        <f ca="1">IF(AND($A168&lt;&gt;"",$A168&lt;&gt;"TOTAL"),IF(AND([4]PREMIOS_MASTER!$L166&lt;&gt;"",[4]PREMIOS_MASTER!$L166&lt;&gt;0),[4]PREMIOS_MASTER!$L166,""),IF($A168="TOTAL",SUM(INDIRECT("F4:F"&amp;ROW()-1)),""))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IF(AND($A168&lt;&gt;"",$A168&lt;&gt;"TOTAL"),IF(AND([4]PREMIOS_MASTER!$O166&lt;&gt;"",[4]PREMIOS_MASTER!$O166&lt;&gt;0),[4]PREMIOS_MASTER!$O166,""),IF($A168="TOTAL",SUM(INDIRECT("H4:H"&amp;ROW()-1)),""))</f>
        <v/>
      </c>
      <c r="I168" s="7" t="str">
        <f ca="1">IF(AND($A168&lt;&gt;"",$A168&lt;&gt;"TOTAL"),IF(AND([4]PREMIOS_MASTER!$Q166&lt;&gt;"",[4]PREMIOS_MASTER!$Q166&lt;&gt;0),[4]PREMIOS_MASTER!$Q166,""),IF($A168="TOTAL",SUM(INDIRECT("I4:I"&amp;ROW()-1)),""))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IF(AND($A168&lt;&gt;"",$A168&lt;&gt;"TOTAL"),IF(AND([4]PREMIOS_MASTER!$T166&lt;&gt;"",[4]PREMIOS_MASTER!$T166&lt;&gt;0),[4]PREMIOS_MASTER!$T166,""),IF($A168="TOTAL",SUM(INDIRECT("K4:K"&amp;ROW()-1)),""))</f>
        <v/>
      </c>
      <c r="L168" s="7" t="str">
        <f ca="1">IF(AND($A168&lt;&gt;"",$A168&lt;&gt;"TOTAL"),IF(AND([4]PREMIOS_MASTER!$V166&lt;&gt;"",[4]PREMIOS_MASTER!$V166&lt;&gt;0),[4]PREMIOS_MASTER!$V166,""),IF($A168="TOTAL",SUM(INDIRECT("L4:L"&amp;ROW()-1)),""))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IF(AND($A168&lt;&gt;"",$A168&lt;&gt;"TOTAL"),IF(AND([4]PREMIOS_MASTER!$Y166&lt;&gt;"",[4]PREMIOS_MASTER!$Y166&lt;&gt;0),[4]PREMIOS_MASTER!$Y166,""),IF($A168="TOTAL",SUM(INDIRECT("N4:N"&amp;ROW()-1)),""))</f>
        <v/>
      </c>
      <c r="O168" s="7" t="str">
        <f ca="1">IF(AND($A168&lt;&gt;"",$A168&lt;&gt;"TOTAL"),IF(AND([4]PREMIOS_MASTER!$AA166&lt;&gt;"",[4]PREMIOS_MASTER!$AA166&lt;&gt;0),[4]PREMIOS_MASTER!$AA166,""),IF($A168="TOTAL",SUM(INDIRECT("O4:O"&amp;ROW()-1)),""))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IF(AND($A168&lt;&gt;"",$A168&lt;&gt;"TOTAL"),IF(AND([4]PREMIOS_MASTER!$AD166&lt;&gt;"",[4]PREMIOS_MASTER!$AD166&lt;&gt;0),[4]PREMIOS_MASTER!$AD166,""),IF($A168="TOTAL",SUM(INDIRECT("Q4:Q"&amp;ROW()-1)),""))</f>
        <v/>
      </c>
      <c r="R168" s="7" t="str">
        <f ca="1">IF(AND($A168&lt;&gt;"",$A168&lt;&gt;"TOTAL"),IF(AND([4]PREMIOS_MASTER!$AF166&lt;&gt;"",[4]PREMIOS_MASTER!$AF166&lt;&gt;0),[4]PREMIOS_MASTER!$AF166,""),IF($A168="TOTAL",SUM(INDIRECT("R4:R"&amp;ROW()-1)),""))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IF(AND($A168&lt;&gt;"",$A168&lt;&gt;"TOTAL"),IF(AND([4]PREMIOS_MASTER!$AI166&lt;&gt;"",[4]PREMIOS_MASTER!$AI166&lt;&gt;0),[4]PREMIOS_MASTER!$AI166,""),IF($A168="TOTAL",SUM(INDIRECT("T4:T"&amp;ROW()-1)),""))</f>
        <v/>
      </c>
      <c r="U168" s="7" t="str">
        <f ca="1">IF(AND($A168&lt;&gt;"",$A168&lt;&gt;"TOTAL"),IF(AND([4]PREMIOS_MASTER!$AK166&lt;&gt;"",[4]PREMIOS_MASTER!$AK166&lt;&gt;0),[4]PREMIOS_MASTER!$AK166,""),IF($A168="TOTAL",SUM(INDIRECT("U4:U"&amp;ROW()-1)),""))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IF(AND($A168&lt;&gt;"",$A168&lt;&gt;"TOTAL"),IF(AND([4]PREMIOS_MASTER!$AN166&lt;&gt;"",[4]PREMIOS_MASTER!$AN166&lt;&gt;0),[4]PREMIOS_MASTER!$AN166,""),IF($A168="TOTAL",SUM(INDIRECT("W4:W"&amp;ROW()-1)),""))</f>
        <v/>
      </c>
      <c r="X168" s="7" t="str">
        <f ca="1">IF(AND($A168&lt;&gt;"",$A168&lt;&gt;"TOTAL"),IF(AND([4]PREMIOS_MASTER!$AP166&lt;&gt;"",[4]PREMIOS_MASTER!$AP166&lt;&gt;0),[4]PREMIOS_MASTER!$AP166,""),IF($A168="TOTAL",SUM(INDIRECT("X4:X"&amp;ROW()-1)),""))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IF(AND($A168&lt;&gt;"",$A168&lt;&gt;"TOTAL"),IF(AND([4]PREMIOS_MASTER!$AS166&lt;&gt;"",[4]PREMIOS_MASTER!$AS166&lt;&gt;0),[4]PREMIOS_MASTER!$AS166,""),IF($A168="TOTAL",SUM(INDIRECT("Z4:Z"&amp;ROW()-1)),""))</f>
        <v/>
      </c>
      <c r="AA168" s="7" t="str">
        <f ca="1">IF(AND($A168&lt;&gt;"",$A168&lt;&gt;"TOTAL"),IF(AND([4]PREMIOS_MASTER!$AU166&lt;&gt;"",[4]PREMIOS_MASTER!$AU166&lt;&gt;0),[4]PREMIOS_MASTER!$AU166,""),IF($A168="TOTAL",SUM(INDIRECT("AA4:AA"&amp;ROW()-1)),""))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IF(AND($A168&lt;&gt;"",$A168&lt;&gt;"TOTAL"),IF(AND([4]PREMIOS_MASTER!$AX166&lt;&gt;"",[4]PREMIOS_MASTER!$AX166&lt;&gt;0),[4]PREMIOS_MASTER!$AX166,""),IF($A168="TOTAL",SUM(INDIRECT("AC4:AC"&amp;ROW()-1)),""))</f>
        <v/>
      </c>
      <c r="AD168" s="7" t="str">
        <f ca="1">IF(AND($A168&lt;&gt;"",$A168&lt;&gt;"TOTAL"),IF(AND([4]PREMIOS_MASTER!$AZ166&lt;&gt;"",[4]PREMIOS_MASTER!$AZ166&lt;&gt;0),[4]PREMIOS_MASTER!$AZ166,""),IF($A168="TOTAL",SUM(INDIRECT("AD4:AD"&amp;ROW()-1)),""))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IF(AND($A168&lt;&gt;"",$A168&lt;&gt;"TOTAL"),IF(AND([4]PREMIOS_MASTER!$BC166&lt;&gt;"",[4]PREMIOS_MASTER!$BC166&lt;&gt;0),[4]PREMIOS_MASTER!$BC166,""),IF($A168="TOTAL",SUM(INDIRECT("AF4:AF"&amp;ROW()-1)),""))</f>
        <v/>
      </c>
      <c r="AG168" s="7" t="str">
        <f ca="1">IF(AND($A168&lt;&gt;"",$A168&lt;&gt;"TOTAL"),IF(AND([4]PREMIOS_MASTER!$BE166&lt;&gt;"",[4]PREMIOS_MASTER!$BE166&lt;&gt;0),[4]PREMIOS_MASTER!$BE166,""),IF($A168="TOTAL",SUM(INDIRECT("AG4:AG"&amp;ROW()-1)),""))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IF(AND($A168&lt;&gt;"",$A168&lt;&gt;"TOTAL"),IF(AND([4]PREMIOS_MASTER!$BH166&lt;&gt;"",[4]PREMIOS_MASTER!$BH166&lt;&gt;0),[4]PREMIOS_MASTER!$BH166,""),IF($A168="TOTAL",SUM(INDIRECT("AI4:AI"&amp;ROW()-1)),""))</f>
        <v/>
      </c>
      <c r="AJ168" s="7" t="str">
        <f ca="1">IF(AND($A168&lt;&gt;"",$A168&lt;&gt;"TOTAL"),IF(AND([4]PREMIOS_MASTER!$BJ166&lt;&gt;"",[4]PREMIOS_MASTER!$BJ166&lt;&gt;0),[4]PREMIOS_MASTER!$BJ166,""),IF($A168="TOTAL",SUM(INDIRECT("AJ4:AJ"&amp;ROW()-1)),""))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IF(AND($A168&lt;&gt;"",$A168&lt;&gt;"TOTAL"),IF(AND([4]PREMIOS_MASTER!$BM166&lt;&gt;"",[4]PREMIOS_MASTER!$BM166&lt;&gt;0),[4]PREMIOS_MASTER!$BM166,""),IF($A168="TOTAL",SUM(INDIRECT("AL4:AL"&amp;ROW()-1)),""))</f>
        <v/>
      </c>
      <c r="AM168" s="7" t="str">
        <f ca="1">IF(AND($A168&lt;&gt;"",$A168&lt;&gt;"TOTAL"),IF(AND([4]PREMIOS_MASTER!$BO166&lt;&gt;"",[4]PREMIOS_MASTER!$BO166&lt;&gt;0),[4]PREMIOS_MASTER!$BO166,""),IF($A168="TOTAL",SUM(INDIRECT("AM4:AM"&amp;ROW()-1)),""))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IF(AND($A168&lt;&gt;"",$A168&lt;&gt;"TOTAL"),IF(AND([4]PREMIOS_MASTER!$BR166&lt;&gt;"",[4]PREMIOS_MASTER!$BR166&lt;&gt;0),[4]PREMIOS_MASTER!$BR166,""),IF($A168="TOTAL",SUM(INDIRECT("AO4:AO"&amp;ROW()-1)),""))</f>
        <v/>
      </c>
      <c r="AP168" s="7" t="str">
        <f ca="1">IF(AND($A168&lt;&gt;"",$A168&lt;&gt;"TOTAL"),IF(AND([4]PREMIOS_MASTER!$BT166&lt;&gt;"",[4]PREMIOS_MASTER!$BT166&lt;&gt;0),[4]PREMIOS_MASTER!$BT166,""),IF($A168="TOTAL",SUM(INDIRECT("AP4:AP"&amp;ROW()-1)),""))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IF(AND($A168&lt;&gt;"",$A168&lt;&gt;"TOTAL"),IF(AND([4]PREMIOS_MASTER!$BW166&lt;&gt;"",[4]PREMIOS_MASTER!$BW166&lt;&gt;0),[4]PREMIOS_MASTER!$BW166,""),IF($A168="TOTAL",SUM(INDIRECT("AR4:AR"&amp;ROW()-1)),""))</f>
        <v/>
      </c>
      <c r="AS168" s="7" t="str">
        <f ca="1">IF(AND($A168&lt;&gt;"",$A168&lt;&gt;"TOTAL"),IF(AND([4]PREMIOS_MASTER!$BY166&lt;&gt;"",[4]PREMIOS_MASTER!$BY166&lt;&gt;0),[4]PREMIOS_MASTER!$BY166,""),IF($A168="TOTAL",SUM(INDIRECT("AS4:AS"&amp;ROW()-1)),""))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IF(AND($A168&lt;&gt;"",$A168&lt;&gt;"TOTAL"),IF(AND([4]PREMIOS_MASTER!$CB166&lt;&gt;"",[4]PREMIOS_MASTER!$CB166&lt;&gt;0),[4]PREMIOS_MASTER!$CB166,""),IF($A168="TOTAL",SUM(INDIRECT("AU4:AU"&amp;ROW()-1)),""))</f>
        <v/>
      </c>
      <c r="AV168" s="7" t="str">
        <f ca="1">IF(AND($A168&lt;&gt;"",$A168&lt;&gt;"TOTAL"),IF(AND([4]PREMIOS_MASTER!$CD166&lt;&gt;"",[4]PREMIOS_MASTER!$CD166&lt;&gt;0),[4]PREMIOS_MASTER!$CD166,""),IF($A168="TOTAL",SUM(INDIRECT("AV4:AV"&amp;ROW()-1)),""))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IF(AND($A168&lt;&gt;"",$A168&lt;&gt;"TOTAL"),IF(AND([4]PREMIOS_MASTER!$CG166&lt;&gt;"",[4]PREMIOS_MASTER!$CG166&lt;&gt;0),[4]PREMIOS_MASTER!$CG166,""),IF($A168="TOTAL",SUM(INDIRECT("AX4:AX"&amp;ROW()-1)),""))</f>
        <v/>
      </c>
      <c r="AY168" s="7" t="str">
        <f ca="1">IF(AND($A168&lt;&gt;"",$A168&lt;&gt;"TOTAL"),IF(AND([4]PREMIOS_MASTER!$CI166&lt;&gt;"",[4]PREMIOS_MASTER!$CI166&lt;&gt;0),[4]PREMIOS_MASTER!$CI166,""),IF($A168="TOTAL",SUM(INDIRECT("AY4:AY"&amp;ROW()-1)),""))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IF(AND($A168&lt;&gt;"",$A168&lt;&gt;"TOTAL"),IF(AND([4]PREMIOS_MASTER!$CL166&lt;&gt;"",[4]PREMIOS_MASTER!$CL166&lt;&gt;0),[4]PREMIOS_MASTER!$CL166,""),IF($A168="TOTAL",SUM(INDIRECT("BA4:BA"&amp;ROW()-1)),""))</f>
        <v/>
      </c>
      <c r="BB168" s="7" t="str">
        <f ca="1">IF(AND($A168&lt;&gt;"",$A168&lt;&gt;"TOTAL"),IF(AND([4]PREMIOS_MASTER!$CN166&lt;&gt;"",[4]PREMIOS_MASTER!$CN166&lt;&gt;0),[4]PREMIOS_MASTER!$CN166,""),IF($A168="TOTAL",SUM(INDIRECT("BB4:BB"&amp;ROW()-1)),""))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IF(AND($A168&lt;&gt;"",$A168&lt;&gt;"TOTAL"),IF(AND([4]PREMIOS_MASTER!$CQ166&lt;&gt;"",[4]PREMIOS_MASTER!$CQ166&lt;&gt;0),[4]PREMIOS_MASTER!$CQ166,""),IF($A168="TOTAL",SUM(INDIRECT("BD4:BD"&amp;ROW()-1)),""))</f>
        <v/>
      </c>
      <c r="BE168" s="7" t="str">
        <f ca="1">IF(AND($A168&lt;&gt;"",$A168&lt;&gt;"TOTAL"),IF(AND([4]PREMIOS_MASTER!$CS166&lt;&gt;"",[4]PREMIOS_MASTER!$CS166&lt;&gt;0),[4]PREMIOS_MASTER!$CS166,""),IF($A168="TOTAL",SUM(INDIRECT("BE4:BE"&amp;ROW()-1)),""))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IF([4]PREMIOS_MASTER!$D167&lt;&gt;"",[4]PREMIOS_MASTER!$D167,IF(AND([4]PREMIOS_MASTER!$D167="",[4]PREMIOS_MASTER!$D168="",[4]PREMIOS_MASTER!$D166=""),"","TOTAL"))</f>
        <v/>
      </c>
      <c r="B169" s="7" t="str">
        <f ca="1">IF(AND($A169&lt;&gt;"",$A169&lt;&gt;"TOTAL"),IF(AND([4]PREMIOS_MASTER!$E167&lt;&gt;"",[4]PREMIOS_MASTER!$E167&lt;&gt;0),[4]PREMIOS_MASTER!$E167,""),IF($A169="TOTAL",SUM(INDIRECT("B4:B"&amp;ROW()-1)),""))</f>
        <v/>
      </c>
      <c r="C169" s="7" t="str">
        <f ca="1">IF(AND($A169&lt;&gt;"",$A169&lt;&gt;"TOTAL"),IF(AND([4]PREMIOS_MASTER!$G167&lt;&gt;"",[4]PREMIOS_MASTER!$G167&lt;&gt;0),[4]PREMIOS_MASTER!$G167,""),IF($A169="TOTAL",SUM(INDIRECT("C4:C"&amp;ROW()-1)),""))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IF(AND($A169&lt;&gt;"",$A169&lt;&gt;"TOTAL"),IF(AND([4]PREMIOS_MASTER!$J167&lt;&gt;"",[4]PREMIOS_MASTER!$J167&lt;&gt;0),[4]PREMIOS_MASTER!$J167,""),IF($A169="TOTAL",SUM(INDIRECT("E4:E"&amp;ROW()-1)),""))</f>
        <v/>
      </c>
      <c r="F169" s="7" t="str">
        <f ca="1">IF(AND($A169&lt;&gt;"",$A169&lt;&gt;"TOTAL"),IF(AND([4]PREMIOS_MASTER!$L167&lt;&gt;"",[4]PREMIOS_MASTER!$L167&lt;&gt;0),[4]PREMIOS_MASTER!$L167,""),IF($A169="TOTAL",SUM(INDIRECT("F4:F"&amp;ROW()-1)),""))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IF(AND($A169&lt;&gt;"",$A169&lt;&gt;"TOTAL"),IF(AND([4]PREMIOS_MASTER!$O167&lt;&gt;"",[4]PREMIOS_MASTER!$O167&lt;&gt;0),[4]PREMIOS_MASTER!$O167,""),IF($A169="TOTAL",SUM(INDIRECT("H4:H"&amp;ROW()-1)),""))</f>
        <v/>
      </c>
      <c r="I169" s="7" t="str">
        <f ca="1">IF(AND($A169&lt;&gt;"",$A169&lt;&gt;"TOTAL"),IF(AND([4]PREMIOS_MASTER!$Q167&lt;&gt;"",[4]PREMIOS_MASTER!$Q167&lt;&gt;0),[4]PREMIOS_MASTER!$Q167,""),IF($A169="TOTAL",SUM(INDIRECT("I4:I"&amp;ROW()-1)),""))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IF(AND($A169&lt;&gt;"",$A169&lt;&gt;"TOTAL"),IF(AND([4]PREMIOS_MASTER!$T167&lt;&gt;"",[4]PREMIOS_MASTER!$T167&lt;&gt;0),[4]PREMIOS_MASTER!$T167,""),IF($A169="TOTAL",SUM(INDIRECT("K4:K"&amp;ROW()-1)),""))</f>
        <v/>
      </c>
      <c r="L169" s="7" t="str">
        <f ca="1">IF(AND($A169&lt;&gt;"",$A169&lt;&gt;"TOTAL"),IF(AND([4]PREMIOS_MASTER!$V167&lt;&gt;"",[4]PREMIOS_MASTER!$V167&lt;&gt;0),[4]PREMIOS_MASTER!$V167,""),IF($A169="TOTAL",SUM(INDIRECT("L4:L"&amp;ROW()-1)),""))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IF(AND($A169&lt;&gt;"",$A169&lt;&gt;"TOTAL"),IF(AND([4]PREMIOS_MASTER!$Y167&lt;&gt;"",[4]PREMIOS_MASTER!$Y167&lt;&gt;0),[4]PREMIOS_MASTER!$Y167,""),IF($A169="TOTAL",SUM(INDIRECT("N4:N"&amp;ROW()-1)),""))</f>
        <v/>
      </c>
      <c r="O169" s="7" t="str">
        <f ca="1">IF(AND($A169&lt;&gt;"",$A169&lt;&gt;"TOTAL"),IF(AND([4]PREMIOS_MASTER!$AA167&lt;&gt;"",[4]PREMIOS_MASTER!$AA167&lt;&gt;0),[4]PREMIOS_MASTER!$AA167,""),IF($A169="TOTAL",SUM(INDIRECT("O4:O"&amp;ROW()-1)),""))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IF(AND($A169&lt;&gt;"",$A169&lt;&gt;"TOTAL"),IF(AND([4]PREMIOS_MASTER!$AD167&lt;&gt;"",[4]PREMIOS_MASTER!$AD167&lt;&gt;0),[4]PREMIOS_MASTER!$AD167,""),IF($A169="TOTAL",SUM(INDIRECT("Q4:Q"&amp;ROW()-1)),""))</f>
        <v/>
      </c>
      <c r="R169" s="7" t="str">
        <f ca="1">IF(AND($A169&lt;&gt;"",$A169&lt;&gt;"TOTAL"),IF(AND([4]PREMIOS_MASTER!$AF167&lt;&gt;"",[4]PREMIOS_MASTER!$AF167&lt;&gt;0),[4]PREMIOS_MASTER!$AF167,""),IF($A169="TOTAL",SUM(INDIRECT("R4:R"&amp;ROW()-1)),""))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IF(AND($A169&lt;&gt;"",$A169&lt;&gt;"TOTAL"),IF(AND([4]PREMIOS_MASTER!$AI167&lt;&gt;"",[4]PREMIOS_MASTER!$AI167&lt;&gt;0),[4]PREMIOS_MASTER!$AI167,""),IF($A169="TOTAL",SUM(INDIRECT("T4:T"&amp;ROW()-1)),""))</f>
        <v/>
      </c>
      <c r="U169" s="7" t="str">
        <f ca="1">IF(AND($A169&lt;&gt;"",$A169&lt;&gt;"TOTAL"),IF(AND([4]PREMIOS_MASTER!$AK167&lt;&gt;"",[4]PREMIOS_MASTER!$AK167&lt;&gt;0),[4]PREMIOS_MASTER!$AK167,""),IF($A169="TOTAL",SUM(INDIRECT("U4:U"&amp;ROW()-1)),""))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IF(AND($A169&lt;&gt;"",$A169&lt;&gt;"TOTAL"),IF(AND([4]PREMIOS_MASTER!$AN167&lt;&gt;"",[4]PREMIOS_MASTER!$AN167&lt;&gt;0),[4]PREMIOS_MASTER!$AN167,""),IF($A169="TOTAL",SUM(INDIRECT("W4:W"&amp;ROW()-1)),""))</f>
        <v/>
      </c>
      <c r="X169" s="7" t="str">
        <f ca="1">IF(AND($A169&lt;&gt;"",$A169&lt;&gt;"TOTAL"),IF(AND([4]PREMIOS_MASTER!$AP167&lt;&gt;"",[4]PREMIOS_MASTER!$AP167&lt;&gt;0),[4]PREMIOS_MASTER!$AP167,""),IF($A169="TOTAL",SUM(INDIRECT("X4:X"&amp;ROW()-1)),""))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IF(AND($A169&lt;&gt;"",$A169&lt;&gt;"TOTAL"),IF(AND([4]PREMIOS_MASTER!$AS167&lt;&gt;"",[4]PREMIOS_MASTER!$AS167&lt;&gt;0),[4]PREMIOS_MASTER!$AS167,""),IF($A169="TOTAL",SUM(INDIRECT("Z4:Z"&amp;ROW()-1)),""))</f>
        <v/>
      </c>
      <c r="AA169" s="7" t="str">
        <f ca="1">IF(AND($A169&lt;&gt;"",$A169&lt;&gt;"TOTAL"),IF(AND([4]PREMIOS_MASTER!$AU167&lt;&gt;"",[4]PREMIOS_MASTER!$AU167&lt;&gt;0),[4]PREMIOS_MASTER!$AU167,""),IF($A169="TOTAL",SUM(INDIRECT("AA4:AA"&amp;ROW()-1)),""))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IF(AND($A169&lt;&gt;"",$A169&lt;&gt;"TOTAL"),IF(AND([4]PREMIOS_MASTER!$AX167&lt;&gt;"",[4]PREMIOS_MASTER!$AX167&lt;&gt;0),[4]PREMIOS_MASTER!$AX167,""),IF($A169="TOTAL",SUM(INDIRECT("AC4:AC"&amp;ROW()-1)),""))</f>
        <v/>
      </c>
      <c r="AD169" s="7" t="str">
        <f ca="1">IF(AND($A169&lt;&gt;"",$A169&lt;&gt;"TOTAL"),IF(AND([4]PREMIOS_MASTER!$AZ167&lt;&gt;"",[4]PREMIOS_MASTER!$AZ167&lt;&gt;0),[4]PREMIOS_MASTER!$AZ167,""),IF($A169="TOTAL",SUM(INDIRECT("AD4:AD"&amp;ROW()-1)),""))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IF(AND($A169&lt;&gt;"",$A169&lt;&gt;"TOTAL"),IF(AND([4]PREMIOS_MASTER!$BC167&lt;&gt;"",[4]PREMIOS_MASTER!$BC167&lt;&gt;0),[4]PREMIOS_MASTER!$BC167,""),IF($A169="TOTAL",SUM(INDIRECT("AF4:AF"&amp;ROW()-1)),""))</f>
        <v/>
      </c>
      <c r="AG169" s="7" t="str">
        <f ca="1">IF(AND($A169&lt;&gt;"",$A169&lt;&gt;"TOTAL"),IF(AND([4]PREMIOS_MASTER!$BE167&lt;&gt;"",[4]PREMIOS_MASTER!$BE167&lt;&gt;0),[4]PREMIOS_MASTER!$BE167,""),IF($A169="TOTAL",SUM(INDIRECT("AG4:AG"&amp;ROW()-1)),""))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IF(AND($A169&lt;&gt;"",$A169&lt;&gt;"TOTAL"),IF(AND([4]PREMIOS_MASTER!$BH167&lt;&gt;"",[4]PREMIOS_MASTER!$BH167&lt;&gt;0),[4]PREMIOS_MASTER!$BH167,""),IF($A169="TOTAL",SUM(INDIRECT("AI4:AI"&amp;ROW()-1)),""))</f>
        <v/>
      </c>
      <c r="AJ169" s="7" t="str">
        <f ca="1">IF(AND($A169&lt;&gt;"",$A169&lt;&gt;"TOTAL"),IF(AND([4]PREMIOS_MASTER!$BJ167&lt;&gt;"",[4]PREMIOS_MASTER!$BJ167&lt;&gt;0),[4]PREMIOS_MASTER!$BJ167,""),IF($A169="TOTAL",SUM(INDIRECT("AJ4:AJ"&amp;ROW()-1)),""))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IF(AND($A169&lt;&gt;"",$A169&lt;&gt;"TOTAL"),IF(AND([4]PREMIOS_MASTER!$BM167&lt;&gt;"",[4]PREMIOS_MASTER!$BM167&lt;&gt;0),[4]PREMIOS_MASTER!$BM167,""),IF($A169="TOTAL",SUM(INDIRECT("AL4:AL"&amp;ROW()-1)),""))</f>
        <v/>
      </c>
      <c r="AM169" s="7" t="str">
        <f ca="1">IF(AND($A169&lt;&gt;"",$A169&lt;&gt;"TOTAL"),IF(AND([4]PREMIOS_MASTER!$BO167&lt;&gt;"",[4]PREMIOS_MASTER!$BO167&lt;&gt;0),[4]PREMIOS_MASTER!$BO167,""),IF($A169="TOTAL",SUM(INDIRECT("AM4:AM"&amp;ROW()-1)),""))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IF(AND($A169&lt;&gt;"",$A169&lt;&gt;"TOTAL"),IF(AND([4]PREMIOS_MASTER!$BR167&lt;&gt;"",[4]PREMIOS_MASTER!$BR167&lt;&gt;0),[4]PREMIOS_MASTER!$BR167,""),IF($A169="TOTAL",SUM(INDIRECT("AO4:AO"&amp;ROW()-1)),""))</f>
        <v/>
      </c>
      <c r="AP169" s="7" t="str">
        <f ca="1">IF(AND($A169&lt;&gt;"",$A169&lt;&gt;"TOTAL"),IF(AND([4]PREMIOS_MASTER!$BT167&lt;&gt;"",[4]PREMIOS_MASTER!$BT167&lt;&gt;0),[4]PREMIOS_MASTER!$BT167,""),IF($A169="TOTAL",SUM(INDIRECT("AP4:AP"&amp;ROW()-1)),""))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IF(AND($A169&lt;&gt;"",$A169&lt;&gt;"TOTAL"),IF(AND([4]PREMIOS_MASTER!$BW167&lt;&gt;"",[4]PREMIOS_MASTER!$BW167&lt;&gt;0),[4]PREMIOS_MASTER!$BW167,""),IF($A169="TOTAL",SUM(INDIRECT("AR4:AR"&amp;ROW()-1)),""))</f>
        <v/>
      </c>
      <c r="AS169" s="7" t="str">
        <f ca="1">IF(AND($A169&lt;&gt;"",$A169&lt;&gt;"TOTAL"),IF(AND([4]PREMIOS_MASTER!$BY167&lt;&gt;"",[4]PREMIOS_MASTER!$BY167&lt;&gt;0),[4]PREMIOS_MASTER!$BY167,""),IF($A169="TOTAL",SUM(INDIRECT("AS4:AS"&amp;ROW()-1)),""))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IF(AND($A169&lt;&gt;"",$A169&lt;&gt;"TOTAL"),IF(AND([4]PREMIOS_MASTER!$CB167&lt;&gt;"",[4]PREMIOS_MASTER!$CB167&lt;&gt;0),[4]PREMIOS_MASTER!$CB167,""),IF($A169="TOTAL",SUM(INDIRECT("AU4:AU"&amp;ROW()-1)),""))</f>
        <v/>
      </c>
      <c r="AV169" s="7" t="str">
        <f ca="1">IF(AND($A169&lt;&gt;"",$A169&lt;&gt;"TOTAL"),IF(AND([4]PREMIOS_MASTER!$CD167&lt;&gt;"",[4]PREMIOS_MASTER!$CD167&lt;&gt;0),[4]PREMIOS_MASTER!$CD167,""),IF($A169="TOTAL",SUM(INDIRECT("AV4:AV"&amp;ROW()-1)),""))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IF(AND($A169&lt;&gt;"",$A169&lt;&gt;"TOTAL"),IF(AND([4]PREMIOS_MASTER!$CG167&lt;&gt;"",[4]PREMIOS_MASTER!$CG167&lt;&gt;0),[4]PREMIOS_MASTER!$CG167,""),IF($A169="TOTAL",SUM(INDIRECT("AX4:AX"&amp;ROW()-1)),""))</f>
        <v/>
      </c>
      <c r="AY169" s="7" t="str">
        <f ca="1">IF(AND($A169&lt;&gt;"",$A169&lt;&gt;"TOTAL"),IF(AND([4]PREMIOS_MASTER!$CI167&lt;&gt;"",[4]PREMIOS_MASTER!$CI167&lt;&gt;0),[4]PREMIOS_MASTER!$CI167,""),IF($A169="TOTAL",SUM(INDIRECT("AY4:AY"&amp;ROW()-1)),""))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IF(AND($A169&lt;&gt;"",$A169&lt;&gt;"TOTAL"),IF(AND([4]PREMIOS_MASTER!$CL167&lt;&gt;"",[4]PREMIOS_MASTER!$CL167&lt;&gt;0),[4]PREMIOS_MASTER!$CL167,""),IF($A169="TOTAL",SUM(INDIRECT("BA4:BA"&amp;ROW()-1)),""))</f>
        <v/>
      </c>
      <c r="BB169" s="7" t="str">
        <f ca="1">IF(AND($A169&lt;&gt;"",$A169&lt;&gt;"TOTAL"),IF(AND([4]PREMIOS_MASTER!$CN167&lt;&gt;"",[4]PREMIOS_MASTER!$CN167&lt;&gt;0),[4]PREMIOS_MASTER!$CN167,""),IF($A169="TOTAL",SUM(INDIRECT("BB4:BB"&amp;ROW()-1)),""))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IF(AND($A169&lt;&gt;"",$A169&lt;&gt;"TOTAL"),IF(AND([4]PREMIOS_MASTER!$CQ167&lt;&gt;"",[4]PREMIOS_MASTER!$CQ167&lt;&gt;0),[4]PREMIOS_MASTER!$CQ167,""),IF($A169="TOTAL",SUM(INDIRECT("BD4:BD"&amp;ROW()-1)),""))</f>
        <v/>
      </c>
      <c r="BE169" s="7" t="str">
        <f ca="1">IF(AND($A169&lt;&gt;"",$A169&lt;&gt;"TOTAL"),IF(AND([4]PREMIOS_MASTER!$CS167&lt;&gt;"",[4]PREMIOS_MASTER!$CS167&lt;&gt;0),[4]PREMIOS_MASTER!$CS167,""),IF($A169="TOTAL",SUM(INDIRECT("BE4:BE"&amp;ROW()-1)),""))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IF([4]PREMIOS_MASTER!$D168&lt;&gt;"",[4]PREMIOS_MASTER!$D168,IF(AND([4]PREMIOS_MASTER!$D168="",[4]PREMIOS_MASTER!$D169="",[4]PREMIOS_MASTER!$D167=""),"","TOTAL"))</f>
        <v/>
      </c>
      <c r="B170" s="7" t="str">
        <f ca="1">IF(AND($A170&lt;&gt;"",$A170&lt;&gt;"TOTAL"),IF(AND([4]PREMIOS_MASTER!$E168&lt;&gt;"",[4]PREMIOS_MASTER!$E168&lt;&gt;0),[4]PREMIOS_MASTER!$E168,""),IF($A170="TOTAL",SUM(INDIRECT("B4:B"&amp;ROW()-1)),""))</f>
        <v/>
      </c>
      <c r="C170" s="7" t="str">
        <f ca="1">IF(AND($A170&lt;&gt;"",$A170&lt;&gt;"TOTAL"),IF(AND([4]PREMIOS_MASTER!$G168&lt;&gt;"",[4]PREMIOS_MASTER!$G168&lt;&gt;0),[4]PREMIOS_MASTER!$G168,""),IF($A170="TOTAL",SUM(INDIRECT("C4:C"&amp;ROW()-1)),""))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IF(AND($A170&lt;&gt;"",$A170&lt;&gt;"TOTAL"),IF(AND([4]PREMIOS_MASTER!$J168&lt;&gt;"",[4]PREMIOS_MASTER!$J168&lt;&gt;0),[4]PREMIOS_MASTER!$J168,""),IF($A170="TOTAL",SUM(INDIRECT("E4:E"&amp;ROW()-1)),""))</f>
        <v/>
      </c>
      <c r="F170" s="7" t="str">
        <f ca="1">IF(AND($A170&lt;&gt;"",$A170&lt;&gt;"TOTAL"),IF(AND([4]PREMIOS_MASTER!$L168&lt;&gt;"",[4]PREMIOS_MASTER!$L168&lt;&gt;0),[4]PREMIOS_MASTER!$L168,""),IF($A170="TOTAL",SUM(INDIRECT("F4:F"&amp;ROW()-1)),""))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IF(AND($A170&lt;&gt;"",$A170&lt;&gt;"TOTAL"),IF(AND([4]PREMIOS_MASTER!$O168&lt;&gt;"",[4]PREMIOS_MASTER!$O168&lt;&gt;0),[4]PREMIOS_MASTER!$O168,""),IF($A170="TOTAL",SUM(INDIRECT("H4:H"&amp;ROW()-1)),""))</f>
        <v/>
      </c>
      <c r="I170" s="7" t="str">
        <f ca="1">IF(AND($A170&lt;&gt;"",$A170&lt;&gt;"TOTAL"),IF(AND([4]PREMIOS_MASTER!$Q168&lt;&gt;"",[4]PREMIOS_MASTER!$Q168&lt;&gt;0),[4]PREMIOS_MASTER!$Q168,""),IF($A170="TOTAL",SUM(INDIRECT("I4:I"&amp;ROW()-1)),""))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IF(AND($A170&lt;&gt;"",$A170&lt;&gt;"TOTAL"),IF(AND([4]PREMIOS_MASTER!$T168&lt;&gt;"",[4]PREMIOS_MASTER!$T168&lt;&gt;0),[4]PREMIOS_MASTER!$T168,""),IF($A170="TOTAL",SUM(INDIRECT("K4:K"&amp;ROW()-1)),""))</f>
        <v/>
      </c>
      <c r="L170" s="7" t="str">
        <f ca="1">IF(AND($A170&lt;&gt;"",$A170&lt;&gt;"TOTAL"),IF(AND([4]PREMIOS_MASTER!$V168&lt;&gt;"",[4]PREMIOS_MASTER!$V168&lt;&gt;0),[4]PREMIOS_MASTER!$V168,""),IF($A170="TOTAL",SUM(INDIRECT("L4:L"&amp;ROW()-1)),""))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IF(AND($A170&lt;&gt;"",$A170&lt;&gt;"TOTAL"),IF(AND([4]PREMIOS_MASTER!$Y168&lt;&gt;"",[4]PREMIOS_MASTER!$Y168&lt;&gt;0),[4]PREMIOS_MASTER!$Y168,""),IF($A170="TOTAL",SUM(INDIRECT("N4:N"&amp;ROW()-1)),""))</f>
        <v/>
      </c>
      <c r="O170" s="7" t="str">
        <f ca="1">IF(AND($A170&lt;&gt;"",$A170&lt;&gt;"TOTAL"),IF(AND([4]PREMIOS_MASTER!$AA168&lt;&gt;"",[4]PREMIOS_MASTER!$AA168&lt;&gt;0),[4]PREMIOS_MASTER!$AA168,""),IF($A170="TOTAL",SUM(INDIRECT("O4:O"&amp;ROW()-1)),""))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IF(AND($A170&lt;&gt;"",$A170&lt;&gt;"TOTAL"),IF(AND([4]PREMIOS_MASTER!$AD168&lt;&gt;"",[4]PREMIOS_MASTER!$AD168&lt;&gt;0),[4]PREMIOS_MASTER!$AD168,""),IF($A170="TOTAL",SUM(INDIRECT("Q4:Q"&amp;ROW()-1)),""))</f>
        <v/>
      </c>
      <c r="R170" s="7" t="str">
        <f ca="1">IF(AND($A170&lt;&gt;"",$A170&lt;&gt;"TOTAL"),IF(AND([4]PREMIOS_MASTER!$AF168&lt;&gt;"",[4]PREMIOS_MASTER!$AF168&lt;&gt;0),[4]PREMIOS_MASTER!$AF168,""),IF($A170="TOTAL",SUM(INDIRECT("R4:R"&amp;ROW()-1)),""))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IF(AND($A170&lt;&gt;"",$A170&lt;&gt;"TOTAL"),IF(AND([4]PREMIOS_MASTER!$AI168&lt;&gt;"",[4]PREMIOS_MASTER!$AI168&lt;&gt;0),[4]PREMIOS_MASTER!$AI168,""),IF($A170="TOTAL",SUM(INDIRECT("T4:T"&amp;ROW()-1)),""))</f>
        <v/>
      </c>
      <c r="U170" s="7" t="str">
        <f ca="1">IF(AND($A170&lt;&gt;"",$A170&lt;&gt;"TOTAL"),IF(AND([4]PREMIOS_MASTER!$AK168&lt;&gt;"",[4]PREMIOS_MASTER!$AK168&lt;&gt;0),[4]PREMIOS_MASTER!$AK168,""),IF($A170="TOTAL",SUM(INDIRECT("U4:U"&amp;ROW()-1)),""))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IF(AND($A170&lt;&gt;"",$A170&lt;&gt;"TOTAL"),IF(AND([4]PREMIOS_MASTER!$AN168&lt;&gt;"",[4]PREMIOS_MASTER!$AN168&lt;&gt;0),[4]PREMIOS_MASTER!$AN168,""),IF($A170="TOTAL",SUM(INDIRECT("W4:W"&amp;ROW()-1)),""))</f>
        <v/>
      </c>
      <c r="X170" s="7" t="str">
        <f ca="1">IF(AND($A170&lt;&gt;"",$A170&lt;&gt;"TOTAL"),IF(AND([4]PREMIOS_MASTER!$AP168&lt;&gt;"",[4]PREMIOS_MASTER!$AP168&lt;&gt;0),[4]PREMIOS_MASTER!$AP168,""),IF($A170="TOTAL",SUM(INDIRECT("X4:X"&amp;ROW()-1)),""))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IF(AND($A170&lt;&gt;"",$A170&lt;&gt;"TOTAL"),IF(AND([4]PREMIOS_MASTER!$AS168&lt;&gt;"",[4]PREMIOS_MASTER!$AS168&lt;&gt;0),[4]PREMIOS_MASTER!$AS168,""),IF($A170="TOTAL",SUM(INDIRECT("Z4:Z"&amp;ROW()-1)),""))</f>
        <v/>
      </c>
      <c r="AA170" s="7" t="str">
        <f ca="1">IF(AND($A170&lt;&gt;"",$A170&lt;&gt;"TOTAL"),IF(AND([4]PREMIOS_MASTER!$AU168&lt;&gt;"",[4]PREMIOS_MASTER!$AU168&lt;&gt;0),[4]PREMIOS_MASTER!$AU168,""),IF($A170="TOTAL",SUM(INDIRECT("AA4:AA"&amp;ROW()-1)),""))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IF(AND($A170&lt;&gt;"",$A170&lt;&gt;"TOTAL"),IF(AND([4]PREMIOS_MASTER!$AX168&lt;&gt;"",[4]PREMIOS_MASTER!$AX168&lt;&gt;0),[4]PREMIOS_MASTER!$AX168,""),IF($A170="TOTAL",SUM(INDIRECT("AC4:AC"&amp;ROW()-1)),""))</f>
        <v/>
      </c>
      <c r="AD170" s="7" t="str">
        <f ca="1">IF(AND($A170&lt;&gt;"",$A170&lt;&gt;"TOTAL"),IF(AND([4]PREMIOS_MASTER!$AZ168&lt;&gt;"",[4]PREMIOS_MASTER!$AZ168&lt;&gt;0),[4]PREMIOS_MASTER!$AZ168,""),IF($A170="TOTAL",SUM(INDIRECT("AD4:AD"&amp;ROW()-1)),""))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IF(AND($A170&lt;&gt;"",$A170&lt;&gt;"TOTAL"),IF(AND([4]PREMIOS_MASTER!$BC168&lt;&gt;"",[4]PREMIOS_MASTER!$BC168&lt;&gt;0),[4]PREMIOS_MASTER!$BC168,""),IF($A170="TOTAL",SUM(INDIRECT("AF4:AF"&amp;ROW()-1)),""))</f>
        <v/>
      </c>
      <c r="AG170" s="7" t="str">
        <f ca="1">IF(AND($A170&lt;&gt;"",$A170&lt;&gt;"TOTAL"),IF(AND([4]PREMIOS_MASTER!$BE168&lt;&gt;"",[4]PREMIOS_MASTER!$BE168&lt;&gt;0),[4]PREMIOS_MASTER!$BE168,""),IF($A170="TOTAL",SUM(INDIRECT("AG4:AG"&amp;ROW()-1)),""))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IF(AND($A170&lt;&gt;"",$A170&lt;&gt;"TOTAL"),IF(AND([4]PREMIOS_MASTER!$BH168&lt;&gt;"",[4]PREMIOS_MASTER!$BH168&lt;&gt;0),[4]PREMIOS_MASTER!$BH168,""),IF($A170="TOTAL",SUM(INDIRECT("AI4:AI"&amp;ROW()-1)),""))</f>
        <v/>
      </c>
      <c r="AJ170" s="7" t="str">
        <f ca="1">IF(AND($A170&lt;&gt;"",$A170&lt;&gt;"TOTAL"),IF(AND([4]PREMIOS_MASTER!$BJ168&lt;&gt;"",[4]PREMIOS_MASTER!$BJ168&lt;&gt;0),[4]PREMIOS_MASTER!$BJ168,""),IF($A170="TOTAL",SUM(INDIRECT("AJ4:AJ"&amp;ROW()-1)),""))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IF(AND($A170&lt;&gt;"",$A170&lt;&gt;"TOTAL"),IF(AND([4]PREMIOS_MASTER!$BM168&lt;&gt;"",[4]PREMIOS_MASTER!$BM168&lt;&gt;0),[4]PREMIOS_MASTER!$BM168,""),IF($A170="TOTAL",SUM(INDIRECT("AL4:AL"&amp;ROW()-1)),""))</f>
        <v/>
      </c>
      <c r="AM170" s="7" t="str">
        <f ca="1">IF(AND($A170&lt;&gt;"",$A170&lt;&gt;"TOTAL"),IF(AND([4]PREMIOS_MASTER!$BO168&lt;&gt;"",[4]PREMIOS_MASTER!$BO168&lt;&gt;0),[4]PREMIOS_MASTER!$BO168,""),IF($A170="TOTAL",SUM(INDIRECT("AM4:AM"&amp;ROW()-1)),""))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IF(AND($A170&lt;&gt;"",$A170&lt;&gt;"TOTAL"),IF(AND([4]PREMIOS_MASTER!$BR168&lt;&gt;"",[4]PREMIOS_MASTER!$BR168&lt;&gt;0),[4]PREMIOS_MASTER!$BR168,""),IF($A170="TOTAL",SUM(INDIRECT("AO4:AO"&amp;ROW()-1)),""))</f>
        <v/>
      </c>
      <c r="AP170" s="7" t="str">
        <f ca="1">IF(AND($A170&lt;&gt;"",$A170&lt;&gt;"TOTAL"),IF(AND([4]PREMIOS_MASTER!$BT168&lt;&gt;"",[4]PREMIOS_MASTER!$BT168&lt;&gt;0),[4]PREMIOS_MASTER!$BT168,""),IF($A170="TOTAL",SUM(INDIRECT("AP4:AP"&amp;ROW()-1)),""))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IF(AND($A170&lt;&gt;"",$A170&lt;&gt;"TOTAL"),IF(AND([4]PREMIOS_MASTER!$BW168&lt;&gt;"",[4]PREMIOS_MASTER!$BW168&lt;&gt;0),[4]PREMIOS_MASTER!$BW168,""),IF($A170="TOTAL",SUM(INDIRECT("AR4:AR"&amp;ROW()-1)),""))</f>
        <v/>
      </c>
      <c r="AS170" s="7" t="str">
        <f ca="1">IF(AND($A170&lt;&gt;"",$A170&lt;&gt;"TOTAL"),IF(AND([4]PREMIOS_MASTER!$BY168&lt;&gt;"",[4]PREMIOS_MASTER!$BY168&lt;&gt;0),[4]PREMIOS_MASTER!$BY168,""),IF($A170="TOTAL",SUM(INDIRECT("AS4:AS"&amp;ROW()-1)),""))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IF(AND($A170&lt;&gt;"",$A170&lt;&gt;"TOTAL"),IF(AND([4]PREMIOS_MASTER!$CB168&lt;&gt;"",[4]PREMIOS_MASTER!$CB168&lt;&gt;0),[4]PREMIOS_MASTER!$CB168,""),IF($A170="TOTAL",SUM(INDIRECT("AU4:AU"&amp;ROW()-1)),""))</f>
        <v/>
      </c>
      <c r="AV170" s="7" t="str">
        <f ca="1">IF(AND($A170&lt;&gt;"",$A170&lt;&gt;"TOTAL"),IF(AND([4]PREMIOS_MASTER!$CD168&lt;&gt;"",[4]PREMIOS_MASTER!$CD168&lt;&gt;0),[4]PREMIOS_MASTER!$CD168,""),IF($A170="TOTAL",SUM(INDIRECT("AV4:AV"&amp;ROW()-1)),""))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IF(AND($A170&lt;&gt;"",$A170&lt;&gt;"TOTAL"),IF(AND([4]PREMIOS_MASTER!$CG168&lt;&gt;"",[4]PREMIOS_MASTER!$CG168&lt;&gt;0),[4]PREMIOS_MASTER!$CG168,""),IF($A170="TOTAL",SUM(INDIRECT("AX4:AX"&amp;ROW()-1)),""))</f>
        <v/>
      </c>
      <c r="AY170" s="7" t="str">
        <f ca="1">IF(AND($A170&lt;&gt;"",$A170&lt;&gt;"TOTAL"),IF(AND([4]PREMIOS_MASTER!$CI168&lt;&gt;"",[4]PREMIOS_MASTER!$CI168&lt;&gt;0),[4]PREMIOS_MASTER!$CI168,""),IF($A170="TOTAL",SUM(INDIRECT("AY4:AY"&amp;ROW()-1)),""))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IF(AND($A170&lt;&gt;"",$A170&lt;&gt;"TOTAL"),IF(AND([4]PREMIOS_MASTER!$CL168&lt;&gt;"",[4]PREMIOS_MASTER!$CL168&lt;&gt;0),[4]PREMIOS_MASTER!$CL168,""),IF($A170="TOTAL",SUM(INDIRECT("BA4:BA"&amp;ROW()-1)),""))</f>
        <v/>
      </c>
      <c r="BB170" s="7" t="str">
        <f ca="1">IF(AND($A170&lt;&gt;"",$A170&lt;&gt;"TOTAL"),IF(AND([4]PREMIOS_MASTER!$CN168&lt;&gt;"",[4]PREMIOS_MASTER!$CN168&lt;&gt;0),[4]PREMIOS_MASTER!$CN168,""),IF($A170="TOTAL",SUM(INDIRECT("BB4:BB"&amp;ROW()-1)),""))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IF(AND($A170&lt;&gt;"",$A170&lt;&gt;"TOTAL"),IF(AND([4]PREMIOS_MASTER!$CQ168&lt;&gt;"",[4]PREMIOS_MASTER!$CQ168&lt;&gt;0),[4]PREMIOS_MASTER!$CQ168,""),IF($A170="TOTAL",SUM(INDIRECT("BD4:BD"&amp;ROW()-1)),""))</f>
        <v/>
      </c>
      <c r="BE170" s="7" t="str">
        <f ca="1">IF(AND($A170&lt;&gt;"",$A170&lt;&gt;"TOTAL"),IF(AND([4]PREMIOS_MASTER!$CS168&lt;&gt;"",[4]PREMIOS_MASTER!$CS168&lt;&gt;0),[4]PREMIOS_MASTER!$CS168,""),IF($A170="TOTAL",SUM(INDIRECT("BE4:BE"&amp;ROW()-1)),""))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IF([4]PREMIOS_MASTER!$D169&lt;&gt;"",[4]PREMIOS_MASTER!$D169,IF(AND([4]PREMIOS_MASTER!$D169="",[4]PREMIOS_MASTER!$D170="",[4]PREMIOS_MASTER!$D168=""),"","TOTAL"))</f>
        <v/>
      </c>
      <c r="B171" s="7" t="str">
        <f ca="1">IF(AND($A171&lt;&gt;"",$A171&lt;&gt;"TOTAL"),IF(AND([4]PREMIOS_MASTER!$E169&lt;&gt;"",[4]PREMIOS_MASTER!$E169&lt;&gt;0),[4]PREMIOS_MASTER!$E169,""),IF($A171="TOTAL",SUM(INDIRECT("B4:B"&amp;ROW()-1)),""))</f>
        <v/>
      </c>
      <c r="C171" s="7" t="str">
        <f ca="1">IF(AND($A171&lt;&gt;"",$A171&lt;&gt;"TOTAL"),IF(AND([4]PREMIOS_MASTER!$G169&lt;&gt;"",[4]PREMIOS_MASTER!$G169&lt;&gt;0),[4]PREMIOS_MASTER!$G169,""),IF($A171="TOTAL",SUM(INDIRECT("C4:C"&amp;ROW()-1)),""))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IF(AND($A171&lt;&gt;"",$A171&lt;&gt;"TOTAL"),IF(AND([4]PREMIOS_MASTER!$J169&lt;&gt;"",[4]PREMIOS_MASTER!$J169&lt;&gt;0),[4]PREMIOS_MASTER!$J169,""),IF($A171="TOTAL",SUM(INDIRECT("E4:E"&amp;ROW()-1)),""))</f>
        <v/>
      </c>
      <c r="F171" s="7" t="str">
        <f ca="1">IF(AND($A171&lt;&gt;"",$A171&lt;&gt;"TOTAL"),IF(AND([4]PREMIOS_MASTER!$L169&lt;&gt;"",[4]PREMIOS_MASTER!$L169&lt;&gt;0),[4]PREMIOS_MASTER!$L169,""),IF($A171="TOTAL",SUM(INDIRECT("F4:F"&amp;ROW()-1)),""))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IF(AND($A171&lt;&gt;"",$A171&lt;&gt;"TOTAL"),IF(AND([4]PREMIOS_MASTER!$O169&lt;&gt;"",[4]PREMIOS_MASTER!$O169&lt;&gt;0),[4]PREMIOS_MASTER!$O169,""),IF($A171="TOTAL",SUM(INDIRECT("H4:H"&amp;ROW()-1)),""))</f>
        <v/>
      </c>
      <c r="I171" s="7" t="str">
        <f ca="1">IF(AND($A171&lt;&gt;"",$A171&lt;&gt;"TOTAL"),IF(AND([4]PREMIOS_MASTER!$Q169&lt;&gt;"",[4]PREMIOS_MASTER!$Q169&lt;&gt;0),[4]PREMIOS_MASTER!$Q169,""),IF($A171="TOTAL",SUM(INDIRECT("I4:I"&amp;ROW()-1)),""))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IF(AND($A171&lt;&gt;"",$A171&lt;&gt;"TOTAL"),IF(AND([4]PREMIOS_MASTER!$T169&lt;&gt;"",[4]PREMIOS_MASTER!$T169&lt;&gt;0),[4]PREMIOS_MASTER!$T169,""),IF($A171="TOTAL",SUM(INDIRECT("K4:K"&amp;ROW()-1)),""))</f>
        <v/>
      </c>
      <c r="L171" s="7" t="str">
        <f ca="1">IF(AND($A171&lt;&gt;"",$A171&lt;&gt;"TOTAL"),IF(AND([4]PREMIOS_MASTER!$V169&lt;&gt;"",[4]PREMIOS_MASTER!$V169&lt;&gt;0),[4]PREMIOS_MASTER!$V169,""),IF($A171="TOTAL",SUM(INDIRECT("L4:L"&amp;ROW()-1)),""))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IF(AND($A171&lt;&gt;"",$A171&lt;&gt;"TOTAL"),IF(AND([4]PREMIOS_MASTER!$Y169&lt;&gt;"",[4]PREMIOS_MASTER!$Y169&lt;&gt;0),[4]PREMIOS_MASTER!$Y169,""),IF($A171="TOTAL",SUM(INDIRECT("N4:N"&amp;ROW()-1)),""))</f>
        <v/>
      </c>
      <c r="O171" s="7" t="str">
        <f ca="1">IF(AND($A171&lt;&gt;"",$A171&lt;&gt;"TOTAL"),IF(AND([4]PREMIOS_MASTER!$AA169&lt;&gt;"",[4]PREMIOS_MASTER!$AA169&lt;&gt;0),[4]PREMIOS_MASTER!$AA169,""),IF($A171="TOTAL",SUM(INDIRECT("O4:O"&amp;ROW()-1)),""))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IF(AND($A171&lt;&gt;"",$A171&lt;&gt;"TOTAL"),IF(AND([4]PREMIOS_MASTER!$AD169&lt;&gt;"",[4]PREMIOS_MASTER!$AD169&lt;&gt;0),[4]PREMIOS_MASTER!$AD169,""),IF($A171="TOTAL",SUM(INDIRECT("Q4:Q"&amp;ROW()-1)),""))</f>
        <v/>
      </c>
      <c r="R171" s="7" t="str">
        <f ca="1">IF(AND($A171&lt;&gt;"",$A171&lt;&gt;"TOTAL"),IF(AND([4]PREMIOS_MASTER!$AF169&lt;&gt;"",[4]PREMIOS_MASTER!$AF169&lt;&gt;0),[4]PREMIOS_MASTER!$AF169,""),IF($A171="TOTAL",SUM(INDIRECT("R4:R"&amp;ROW()-1)),""))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IF(AND($A171&lt;&gt;"",$A171&lt;&gt;"TOTAL"),IF(AND([4]PREMIOS_MASTER!$AI169&lt;&gt;"",[4]PREMIOS_MASTER!$AI169&lt;&gt;0),[4]PREMIOS_MASTER!$AI169,""),IF($A171="TOTAL",SUM(INDIRECT("T4:T"&amp;ROW()-1)),""))</f>
        <v/>
      </c>
      <c r="U171" s="7" t="str">
        <f ca="1">IF(AND($A171&lt;&gt;"",$A171&lt;&gt;"TOTAL"),IF(AND([4]PREMIOS_MASTER!$AK169&lt;&gt;"",[4]PREMIOS_MASTER!$AK169&lt;&gt;0),[4]PREMIOS_MASTER!$AK169,""),IF($A171="TOTAL",SUM(INDIRECT("U4:U"&amp;ROW()-1)),""))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IF(AND($A171&lt;&gt;"",$A171&lt;&gt;"TOTAL"),IF(AND([4]PREMIOS_MASTER!$AN169&lt;&gt;"",[4]PREMIOS_MASTER!$AN169&lt;&gt;0),[4]PREMIOS_MASTER!$AN169,""),IF($A171="TOTAL",SUM(INDIRECT("W4:W"&amp;ROW()-1)),""))</f>
        <v/>
      </c>
      <c r="X171" s="7" t="str">
        <f ca="1">IF(AND($A171&lt;&gt;"",$A171&lt;&gt;"TOTAL"),IF(AND([4]PREMIOS_MASTER!$AP169&lt;&gt;"",[4]PREMIOS_MASTER!$AP169&lt;&gt;0),[4]PREMIOS_MASTER!$AP169,""),IF($A171="TOTAL",SUM(INDIRECT("X4:X"&amp;ROW()-1)),""))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IF(AND($A171&lt;&gt;"",$A171&lt;&gt;"TOTAL"),IF(AND([4]PREMIOS_MASTER!$AS169&lt;&gt;"",[4]PREMIOS_MASTER!$AS169&lt;&gt;0),[4]PREMIOS_MASTER!$AS169,""),IF($A171="TOTAL",SUM(INDIRECT("Z4:Z"&amp;ROW()-1)),""))</f>
        <v/>
      </c>
      <c r="AA171" s="7" t="str">
        <f ca="1">IF(AND($A171&lt;&gt;"",$A171&lt;&gt;"TOTAL"),IF(AND([4]PREMIOS_MASTER!$AU169&lt;&gt;"",[4]PREMIOS_MASTER!$AU169&lt;&gt;0),[4]PREMIOS_MASTER!$AU169,""),IF($A171="TOTAL",SUM(INDIRECT("AA4:AA"&amp;ROW()-1)),""))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IF(AND($A171&lt;&gt;"",$A171&lt;&gt;"TOTAL"),IF(AND([4]PREMIOS_MASTER!$AX169&lt;&gt;"",[4]PREMIOS_MASTER!$AX169&lt;&gt;0),[4]PREMIOS_MASTER!$AX169,""),IF($A171="TOTAL",SUM(INDIRECT("AC4:AC"&amp;ROW()-1)),""))</f>
        <v/>
      </c>
      <c r="AD171" s="7" t="str">
        <f ca="1">IF(AND($A171&lt;&gt;"",$A171&lt;&gt;"TOTAL"),IF(AND([4]PREMIOS_MASTER!$AZ169&lt;&gt;"",[4]PREMIOS_MASTER!$AZ169&lt;&gt;0),[4]PREMIOS_MASTER!$AZ169,""),IF($A171="TOTAL",SUM(INDIRECT("AD4:AD"&amp;ROW()-1)),""))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IF(AND($A171&lt;&gt;"",$A171&lt;&gt;"TOTAL"),IF(AND([4]PREMIOS_MASTER!$BC169&lt;&gt;"",[4]PREMIOS_MASTER!$BC169&lt;&gt;0),[4]PREMIOS_MASTER!$BC169,""),IF($A171="TOTAL",SUM(INDIRECT("AF4:AF"&amp;ROW()-1)),""))</f>
        <v/>
      </c>
      <c r="AG171" s="7" t="str">
        <f ca="1">IF(AND($A171&lt;&gt;"",$A171&lt;&gt;"TOTAL"),IF(AND([4]PREMIOS_MASTER!$BE169&lt;&gt;"",[4]PREMIOS_MASTER!$BE169&lt;&gt;0),[4]PREMIOS_MASTER!$BE169,""),IF($A171="TOTAL",SUM(INDIRECT("AG4:AG"&amp;ROW()-1)),""))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IF(AND($A171&lt;&gt;"",$A171&lt;&gt;"TOTAL"),IF(AND([4]PREMIOS_MASTER!$BH169&lt;&gt;"",[4]PREMIOS_MASTER!$BH169&lt;&gt;0),[4]PREMIOS_MASTER!$BH169,""),IF($A171="TOTAL",SUM(INDIRECT("AI4:AI"&amp;ROW()-1)),""))</f>
        <v/>
      </c>
      <c r="AJ171" s="7" t="str">
        <f ca="1">IF(AND($A171&lt;&gt;"",$A171&lt;&gt;"TOTAL"),IF(AND([4]PREMIOS_MASTER!$BJ169&lt;&gt;"",[4]PREMIOS_MASTER!$BJ169&lt;&gt;0),[4]PREMIOS_MASTER!$BJ169,""),IF($A171="TOTAL",SUM(INDIRECT("AJ4:AJ"&amp;ROW()-1)),""))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IF(AND($A171&lt;&gt;"",$A171&lt;&gt;"TOTAL"),IF(AND([4]PREMIOS_MASTER!$BM169&lt;&gt;"",[4]PREMIOS_MASTER!$BM169&lt;&gt;0),[4]PREMIOS_MASTER!$BM169,""),IF($A171="TOTAL",SUM(INDIRECT("AL4:AL"&amp;ROW()-1)),""))</f>
        <v/>
      </c>
      <c r="AM171" s="7" t="str">
        <f ca="1">IF(AND($A171&lt;&gt;"",$A171&lt;&gt;"TOTAL"),IF(AND([4]PREMIOS_MASTER!$BO169&lt;&gt;"",[4]PREMIOS_MASTER!$BO169&lt;&gt;0),[4]PREMIOS_MASTER!$BO169,""),IF($A171="TOTAL",SUM(INDIRECT("AM4:AM"&amp;ROW()-1)),""))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IF(AND($A171&lt;&gt;"",$A171&lt;&gt;"TOTAL"),IF(AND([4]PREMIOS_MASTER!$BR169&lt;&gt;"",[4]PREMIOS_MASTER!$BR169&lt;&gt;0),[4]PREMIOS_MASTER!$BR169,""),IF($A171="TOTAL",SUM(INDIRECT("AO4:AO"&amp;ROW()-1)),""))</f>
        <v/>
      </c>
      <c r="AP171" s="7" t="str">
        <f ca="1">IF(AND($A171&lt;&gt;"",$A171&lt;&gt;"TOTAL"),IF(AND([4]PREMIOS_MASTER!$BT169&lt;&gt;"",[4]PREMIOS_MASTER!$BT169&lt;&gt;0),[4]PREMIOS_MASTER!$BT169,""),IF($A171="TOTAL",SUM(INDIRECT("AP4:AP"&amp;ROW()-1)),""))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IF(AND($A171&lt;&gt;"",$A171&lt;&gt;"TOTAL"),IF(AND([4]PREMIOS_MASTER!$BW169&lt;&gt;"",[4]PREMIOS_MASTER!$BW169&lt;&gt;0),[4]PREMIOS_MASTER!$BW169,""),IF($A171="TOTAL",SUM(INDIRECT("AR4:AR"&amp;ROW()-1)),""))</f>
        <v/>
      </c>
      <c r="AS171" s="7" t="str">
        <f ca="1">IF(AND($A171&lt;&gt;"",$A171&lt;&gt;"TOTAL"),IF(AND([4]PREMIOS_MASTER!$BY169&lt;&gt;"",[4]PREMIOS_MASTER!$BY169&lt;&gt;0),[4]PREMIOS_MASTER!$BY169,""),IF($A171="TOTAL",SUM(INDIRECT("AS4:AS"&amp;ROW()-1)),""))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IF(AND($A171&lt;&gt;"",$A171&lt;&gt;"TOTAL"),IF(AND([4]PREMIOS_MASTER!$CB169&lt;&gt;"",[4]PREMIOS_MASTER!$CB169&lt;&gt;0),[4]PREMIOS_MASTER!$CB169,""),IF($A171="TOTAL",SUM(INDIRECT("AU4:AU"&amp;ROW()-1)),""))</f>
        <v/>
      </c>
      <c r="AV171" s="7" t="str">
        <f ca="1">IF(AND($A171&lt;&gt;"",$A171&lt;&gt;"TOTAL"),IF(AND([4]PREMIOS_MASTER!$CD169&lt;&gt;"",[4]PREMIOS_MASTER!$CD169&lt;&gt;0),[4]PREMIOS_MASTER!$CD169,""),IF($A171="TOTAL",SUM(INDIRECT("AV4:AV"&amp;ROW()-1)),""))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IF(AND($A171&lt;&gt;"",$A171&lt;&gt;"TOTAL"),IF(AND([4]PREMIOS_MASTER!$CG169&lt;&gt;"",[4]PREMIOS_MASTER!$CG169&lt;&gt;0),[4]PREMIOS_MASTER!$CG169,""),IF($A171="TOTAL",SUM(INDIRECT("AX4:AX"&amp;ROW()-1)),""))</f>
        <v/>
      </c>
      <c r="AY171" s="7" t="str">
        <f ca="1">IF(AND($A171&lt;&gt;"",$A171&lt;&gt;"TOTAL"),IF(AND([4]PREMIOS_MASTER!$CI169&lt;&gt;"",[4]PREMIOS_MASTER!$CI169&lt;&gt;0),[4]PREMIOS_MASTER!$CI169,""),IF($A171="TOTAL",SUM(INDIRECT("AY4:AY"&amp;ROW()-1)),""))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IF(AND($A171&lt;&gt;"",$A171&lt;&gt;"TOTAL"),IF(AND([4]PREMIOS_MASTER!$CL169&lt;&gt;"",[4]PREMIOS_MASTER!$CL169&lt;&gt;0),[4]PREMIOS_MASTER!$CL169,""),IF($A171="TOTAL",SUM(INDIRECT("BA4:BA"&amp;ROW()-1)),""))</f>
        <v/>
      </c>
      <c r="BB171" s="7" t="str">
        <f ca="1">IF(AND($A171&lt;&gt;"",$A171&lt;&gt;"TOTAL"),IF(AND([4]PREMIOS_MASTER!$CN169&lt;&gt;"",[4]PREMIOS_MASTER!$CN169&lt;&gt;0),[4]PREMIOS_MASTER!$CN169,""),IF($A171="TOTAL",SUM(INDIRECT("BB4:BB"&amp;ROW()-1)),""))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IF(AND($A171&lt;&gt;"",$A171&lt;&gt;"TOTAL"),IF(AND([4]PREMIOS_MASTER!$CQ169&lt;&gt;"",[4]PREMIOS_MASTER!$CQ169&lt;&gt;0),[4]PREMIOS_MASTER!$CQ169,""),IF($A171="TOTAL",SUM(INDIRECT("BD4:BD"&amp;ROW()-1)),""))</f>
        <v/>
      </c>
      <c r="BE171" s="7" t="str">
        <f ca="1">IF(AND($A171&lt;&gt;"",$A171&lt;&gt;"TOTAL"),IF(AND([4]PREMIOS_MASTER!$CS169&lt;&gt;"",[4]PREMIOS_MASTER!$CS169&lt;&gt;0),[4]PREMIOS_MASTER!$CS169,""),IF($A171="TOTAL",SUM(INDIRECT("BE4:BE"&amp;ROW()-1)),""))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IF([4]PREMIOS_MASTER!$D170&lt;&gt;"",[4]PREMIOS_MASTER!$D170,IF(AND([4]PREMIOS_MASTER!$D170="",[4]PREMIOS_MASTER!$D171="",[4]PREMIOS_MASTER!$D169=""),"","TOTAL"))</f>
        <v/>
      </c>
      <c r="B172" s="7" t="str">
        <f ca="1">IF(AND($A172&lt;&gt;"",$A172&lt;&gt;"TOTAL"),IF(AND([4]PREMIOS_MASTER!$E170&lt;&gt;"",[4]PREMIOS_MASTER!$E170&lt;&gt;0),[4]PREMIOS_MASTER!$E170,""),IF($A172="TOTAL",SUM(INDIRECT("B4:B"&amp;ROW()-1)),""))</f>
        <v/>
      </c>
      <c r="C172" s="7" t="str">
        <f ca="1">IF(AND($A172&lt;&gt;"",$A172&lt;&gt;"TOTAL"),IF(AND([4]PREMIOS_MASTER!$G170&lt;&gt;"",[4]PREMIOS_MASTER!$G170&lt;&gt;0),[4]PREMIOS_MASTER!$G170,""),IF($A172="TOTAL",SUM(INDIRECT("C4:C"&amp;ROW()-1)),""))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IF(AND($A172&lt;&gt;"",$A172&lt;&gt;"TOTAL"),IF(AND([4]PREMIOS_MASTER!$J170&lt;&gt;"",[4]PREMIOS_MASTER!$J170&lt;&gt;0),[4]PREMIOS_MASTER!$J170,""),IF($A172="TOTAL",SUM(INDIRECT("E4:E"&amp;ROW()-1)),""))</f>
        <v/>
      </c>
      <c r="F172" s="7" t="str">
        <f ca="1">IF(AND($A172&lt;&gt;"",$A172&lt;&gt;"TOTAL"),IF(AND([4]PREMIOS_MASTER!$L170&lt;&gt;"",[4]PREMIOS_MASTER!$L170&lt;&gt;0),[4]PREMIOS_MASTER!$L170,""),IF($A172="TOTAL",SUM(INDIRECT("F4:F"&amp;ROW()-1)),""))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IF(AND($A172&lt;&gt;"",$A172&lt;&gt;"TOTAL"),IF(AND([4]PREMIOS_MASTER!$O170&lt;&gt;"",[4]PREMIOS_MASTER!$O170&lt;&gt;0),[4]PREMIOS_MASTER!$O170,""),IF($A172="TOTAL",SUM(INDIRECT("H4:H"&amp;ROW()-1)),""))</f>
        <v/>
      </c>
      <c r="I172" s="7" t="str">
        <f ca="1">IF(AND($A172&lt;&gt;"",$A172&lt;&gt;"TOTAL"),IF(AND([4]PREMIOS_MASTER!$Q170&lt;&gt;"",[4]PREMIOS_MASTER!$Q170&lt;&gt;0),[4]PREMIOS_MASTER!$Q170,""),IF($A172="TOTAL",SUM(INDIRECT("I4:I"&amp;ROW()-1)),""))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IF(AND($A172&lt;&gt;"",$A172&lt;&gt;"TOTAL"),IF(AND([4]PREMIOS_MASTER!$T170&lt;&gt;"",[4]PREMIOS_MASTER!$T170&lt;&gt;0),[4]PREMIOS_MASTER!$T170,""),IF($A172="TOTAL",SUM(INDIRECT("K4:K"&amp;ROW()-1)),""))</f>
        <v/>
      </c>
      <c r="L172" s="7" t="str">
        <f ca="1">IF(AND($A172&lt;&gt;"",$A172&lt;&gt;"TOTAL"),IF(AND([4]PREMIOS_MASTER!$V170&lt;&gt;"",[4]PREMIOS_MASTER!$V170&lt;&gt;0),[4]PREMIOS_MASTER!$V170,""),IF($A172="TOTAL",SUM(INDIRECT("L4:L"&amp;ROW()-1)),""))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IF(AND($A172&lt;&gt;"",$A172&lt;&gt;"TOTAL"),IF(AND([4]PREMIOS_MASTER!$Y170&lt;&gt;"",[4]PREMIOS_MASTER!$Y170&lt;&gt;0),[4]PREMIOS_MASTER!$Y170,""),IF($A172="TOTAL",SUM(INDIRECT("N4:N"&amp;ROW()-1)),""))</f>
        <v/>
      </c>
      <c r="O172" s="7" t="str">
        <f ca="1">IF(AND($A172&lt;&gt;"",$A172&lt;&gt;"TOTAL"),IF(AND([4]PREMIOS_MASTER!$AA170&lt;&gt;"",[4]PREMIOS_MASTER!$AA170&lt;&gt;0),[4]PREMIOS_MASTER!$AA170,""),IF($A172="TOTAL",SUM(INDIRECT("O4:O"&amp;ROW()-1)),""))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IF(AND($A172&lt;&gt;"",$A172&lt;&gt;"TOTAL"),IF(AND([4]PREMIOS_MASTER!$AD170&lt;&gt;"",[4]PREMIOS_MASTER!$AD170&lt;&gt;0),[4]PREMIOS_MASTER!$AD170,""),IF($A172="TOTAL",SUM(INDIRECT("Q4:Q"&amp;ROW()-1)),""))</f>
        <v/>
      </c>
      <c r="R172" s="7" t="str">
        <f ca="1">IF(AND($A172&lt;&gt;"",$A172&lt;&gt;"TOTAL"),IF(AND([4]PREMIOS_MASTER!$AF170&lt;&gt;"",[4]PREMIOS_MASTER!$AF170&lt;&gt;0),[4]PREMIOS_MASTER!$AF170,""),IF($A172="TOTAL",SUM(INDIRECT("R4:R"&amp;ROW()-1)),""))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IF(AND($A172&lt;&gt;"",$A172&lt;&gt;"TOTAL"),IF(AND([4]PREMIOS_MASTER!$AI170&lt;&gt;"",[4]PREMIOS_MASTER!$AI170&lt;&gt;0),[4]PREMIOS_MASTER!$AI170,""),IF($A172="TOTAL",SUM(INDIRECT("T4:T"&amp;ROW()-1)),""))</f>
        <v/>
      </c>
      <c r="U172" s="7" t="str">
        <f ca="1">IF(AND($A172&lt;&gt;"",$A172&lt;&gt;"TOTAL"),IF(AND([4]PREMIOS_MASTER!$AK170&lt;&gt;"",[4]PREMIOS_MASTER!$AK170&lt;&gt;0),[4]PREMIOS_MASTER!$AK170,""),IF($A172="TOTAL",SUM(INDIRECT("U4:U"&amp;ROW()-1)),""))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IF(AND($A172&lt;&gt;"",$A172&lt;&gt;"TOTAL"),IF(AND([4]PREMIOS_MASTER!$AN170&lt;&gt;"",[4]PREMIOS_MASTER!$AN170&lt;&gt;0),[4]PREMIOS_MASTER!$AN170,""),IF($A172="TOTAL",SUM(INDIRECT("W4:W"&amp;ROW()-1)),""))</f>
        <v/>
      </c>
      <c r="X172" s="7" t="str">
        <f ca="1">IF(AND($A172&lt;&gt;"",$A172&lt;&gt;"TOTAL"),IF(AND([4]PREMIOS_MASTER!$AP170&lt;&gt;"",[4]PREMIOS_MASTER!$AP170&lt;&gt;0),[4]PREMIOS_MASTER!$AP170,""),IF($A172="TOTAL",SUM(INDIRECT("X4:X"&amp;ROW()-1)),""))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IF(AND($A172&lt;&gt;"",$A172&lt;&gt;"TOTAL"),IF(AND([4]PREMIOS_MASTER!$AS170&lt;&gt;"",[4]PREMIOS_MASTER!$AS170&lt;&gt;0),[4]PREMIOS_MASTER!$AS170,""),IF($A172="TOTAL",SUM(INDIRECT("Z4:Z"&amp;ROW()-1)),""))</f>
        <v/>
      </c>
      <c r="AA172" s="7" t="str">
        <f ca="1">IF(AND($A172&lt;&gt;"",$A172&lt;&gt;"TOTAL"),IF(AND([4]PREMIOS_MASTER!$AU170&lt;&gt;"",[4]PREMIOS_MASTER!$AU170&lt;&gt;0),[4]PREMIOS_MASTER!$AU170,""),IF($A172="TOTAL",SUM(INDIRECT("AA4:AA"&amp;ROW()-1)),""))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IF(AND($A172&lt;&gt;"",$A172&lt;&gt;"TOTAL"),IF(AND([4]PREMIOS_MASTER!$AX170&lt;&gt;"",[4]PREMIOS_MASTER!$AX170&lt;&gt;0),[4]PREMIOS_MASTER!$AX170,""),IF($A172="TOTAL",SUM(INDIRECT("AC4:AC"&amp;ROW()-1)),""))</f>
        <v/>
      </c>
      <c r="AD172" s="7" t="str">
        <f ca="1">IF(AND($A172&lt;&gt;"",$A172&lt;&gt;"TOTAL"),IF(AND([4]PREMIOS_MASTER!$AZ170&lt;&gt;"",[4]PREMIOS_MASTER!$AZ170&lt;&gt;0),[4]PREMIOS_MASTER!$AZ170,""),IF($A172="TOTAL",SUM(INDIRECT("AD4:AD"&amp;ROW()-1)),""))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IF(AND($A172&lt;&gt;"",$A172&lt;&gt;"TOTAL"),IF(AND([4]PREMIOS_MASTER!$BC170&lt;&gt;"",[4]PREMIOS_MASTER!$BC170&lt;&gt;0),[4]PREMIOS_MASTER!$BC170,""),IF($A172="TOTAL",SUM(INDIRECT("AF4:AF"&amp;ROW()-1)),""))</f>
        <v/>
      </c>
      <c r="AG172" s="7" t="str">
        <f ca="1">IF(AND($A172&lt;&gt;"",$A172&lt;&gt;"TOTAL"),IF(AND([4]PREMIOS_MASTER!$BE170&lt;&gt;"",[4]PREMIOS_MASTER!$BE170&lt;&gt;0),[4]PREMIOS_MASTER!$BE170,""),IF($A172="TOTAL",SUM(INDIRECT("AG4:AG"&amp;ROW()-1)),""))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IF(AND($A172&lt;&gt;"",$A172&lt;&gt;"TOTAL"),IF(AND([4]PREMIOS_MASTER!$BH170&lt;&gt;"",[4]PREMIOS_MASTER!$BH170&lt;&gt;0),[4]PREMIOS_MASTER!$BH170,""),IF($A172="TOTAL",SUM(INDIRECT("AI4:AI"&amp;ROW()-1)),""))</f>
        <v/>
      </c>
      <c r="AJ172" s="7" t="str">
        <f ca="1">IF(AND($A172&lt;&gt;"",$A172&lt;&gt;"TOTAL"),IF(AND([4]PREMIOS_MASTER!$BJ170&lt;&gt;"",[4]PREMIOS_MASTER!$BJ170&lt;&gt;0),[4]PREMIOS_MASTER!$BJ170,""),IF($A172="TOTAL",SUM(INDIRECT("AJ4:AJ"&amp;ROW()-1)),""))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IF(AND($A172&lt;&gt;"",$A172&lt;&gt;"TOTAL"),IF(AND([4]PREMIOS_MASTER!$BM170&lt;&gt;"",[4]PREMIOS_MASTER!$BM170&lt;&gt;0),[4]PREMIOS_MASTER!$BM170,""),IF($A172="TOTAL",SUM(INDIRECT("AL4:AL"&amp;ROW()-1)),""))</f>
        <v/>
      </c>
      <c r="AM172" s="7" t="str">
        <f ca="1">IF(AND($A172&lt;&gt;"",$A172&lt;&gt;"TOTAL"),IF(AND([4]PREMIOS_MASTER!$BO170&lt;&gt;"",[4]PREMIOS_MASTER!$BO170&lt;&gt;0),[4]PREMIOS_MASTER!$BO170,""),IF($A172="TOTAL",SUM(INDIRECT("AM4:AM"&amp;ROW()-1)),""))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IF(AND($A172&lt;&gt;"",$A172&lt;&gt;"TOTAL"),IF(AND([4]PREMIOS_MASTER!$BR170&lt;&gt;"",[4]PREMIOS_MASTER!$BR170&lt;&gt;0),[4]PREMIOS_MASTER!$BR170,""),IF($A172="TOTAL",SUM(INDIRECT("AO4:AO"&amp;ROW()-1)),""))</f>
        <v/>
      </c>
      <c r="AP172" s="7" t="str">
        <f ca="1">IF(AND($A172&lt;&gt;"",$A172&lt;&gt;"TOTAL"),IF(AND([4]PREMIOS_MASTER!$BT170&lt;&gt;"",[4]PREMIOS_MASTER!$BT170&lt;&gt;0),[4]PREMIOS_MASTER!$BT170,""),IF($A172="TOTAL",SUM(INDIRECT("AP4:AP"&amp;ROW()-1)),""))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IF(AND($A172&lt;&gt;"",$A172&lt;&gt;"TOTAL"),IF(AND([4]PREMIOS_MASTER!$BW170&lt;&gt;"",[4]PREMIOS_MASTER!$BW170&lt;&gt;0),[4]PREMIOS_MASTER!$BW170,""),IF($A172="TOTAL",SUM(INDIRECT("AR4:AR"&amp;ROW()-1)),""))</f>
        <v/>
      </c>
      <c r="AS172" s="7" t="str">
        <f ca="1">IF(AND($A172&lt;&gt;"",$A172&lt;&gt;"TOTAL"),IF(AND([4]PREMIOS_MASTER!$BY170&lt;&gt;"",[4]PREMIOS_MASTER!$BY170&lt;&gt;0),[4]PREMIOS_MASTER!$BY170,""),IF($A172="TOTAL",SUM(INDIRECT("AS4:AS"&amp;ROW()-1)),""))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IF(AND($A172&lt;&gt;"",$A172&lt;&gt;"TOTAL"),IF(AND([4]PREMIOS_MASTER!$CB170&lt;&gt;"",[4]PREMIOS_MASTER!$CB170&lt;&gt;0),[4]PREMIOS_MASTER!$CB170,""),IF($A172="TOTAL",SUM(INDIRECT("AU4:AU"&amp;ROW()-1)),""))</f>
        <v/>
      </c>
      <c r="AV172" s="7" t="str">
        <f ca="1">IF(AND($A172&lt;&gt;"",$A172&lt;&gt;"TOTAL"),IF(AND([4]PREMIOS_MASTER!$CD170&lt;&gt;"",[4]PREMIOS_MASTER!$CD170&lt;&gt;0),[4]PREMIOS_MASTER!$CD170,""),IF($A172="TOTAL",SUM(INDIRECT("AV4:AV"&amp;ROW()-1)),""))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IF(AND($A172&lt;&gt;"",$A172&lt;&gt;"TOTAL"),IF(AND([4]PREMIOS_MASTER!$CG170&lt;&gt;"",[4]PREMIOS_MASTER!$CG170&lt;&gt;0),[4]PREMIOS_MASTER!$CG170,""),IF($A172="TOTAL",SUM(INDIRECT("AX4:AX"&amp;ROW()-1)),""))</f>
        <v/>
      </c>
      <c r="AY172" s="7" t="str">
        <f ca="1">IF(AND($A172&lt;&gt;"",$A172&lt;&gt;"TOTAL"),IF(AND([4]PREMIOS_MASTER!$CI170&lt;&gt;"",[4]PREMIOS_MASTER!$CI170&lt;&gt;0),[4]PREMIOS_MASTER!$CI170,""),IF($A172="TOTAL",SUM(INDIRECT("AY4:AY"&amp;ROW()-1)),""))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IF(AND($A172&lt;&gt;"",$A172&lt;&gt;"TOTAL"),IF(AND([4]PREMIOS_MASTER!$CL170&lt;&gt;"",[4]PREMIOS_MASTER!$CL170&lt;&gt;0),[4]PREMIOS_MASTER!$CL170,""),IF($A172="TOTAL",SUM(INDIRECT("BA4:BA"&amp;ROW()-1)),""))</f>
        <v/>
      </c>
      <c r="BB172" s="7" t="str">
        <f ca="1">IF(AND($A172&lt;&gt;"",$A172&lt;&gt;"TOTAL"),IF(AND([4]PREMIOS_MASTER!$CN170&lt;&gt;"",[4]PREMIOS_MASTER!$CN170&lt;&gt;0),[4]PREMIOS_MASTER!$CN170,""),IF($A172="TOTAL",SUM(INDIRECT("BB4:BB"&amp;ROW()-1)),""))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IF(AND($A172&lt;&gt;"",$A172&lt;&gt;"TOTAL"),IF(AND([4]PREMIOS_MASTER!$CQ170&lt;&gt;"",[4]PREMIOS_MASTER!$CQ170&lt;&gt;0),[4]PREMIOS_MASTER!$CQ170,""),IF($A172="TOTAL",SUM(INDIRECT("BD4:BD"&amp;ROW()-1)),""))</f>
        <v/>
      </c>
      <c r="BE172" s="7" t="str">
        <f ca="1">IF(AND($A172&lt;&gt;"",$A172&lt;&gt;"TOTAL"),IF(AND([4]PREMIOS_MASTER!$CS170&lt;&gt;"",[4]PREMIOS_MASTER!$CS170&lt;&gt;0),[4]PREMIOS_MASTER!$CS170,""),IF($A172="TOTAL",SUM(INDIRECT("BE4:BE"&amp;ROW()-1)),""))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IF([4]PREMIOS_MASTER!$D171&lt;&gt;"",[4]PREMIOS_MASTER!$D171,IF(AND([4]PREMIOS_MASTER!$D171="",[4]PREMIOS_MASTER!$D172="",[4]PREMIOS_MASTER!$D170=""),"","TOTAL"))</f>
        <v/>
      </c>
      <c r="B173" s="7" t="str">
        <f ca="1">IF(AND($A173&lt;&gt;"",$A173&lt;&gt;"TOTAL"),IF(AND([4]PREMIOS_MASTER!$E171&lt;&gt;"",[4]PREMIOS_MASTER!$E171&lt;&gt;0),[4]PREMIOS_MASTER!$E171,""),IF($A173="TOTAL",SUM(INDIRECT("B4:B"&amp;ROW()-1)),""))</f>
        <v/>
      </c>
      <c r="C173" s="7" t="str">
        <f ca="1">IF(AND($A173&lt;&gt;"",$A173&lt;&gt;"TOTAL"),IF(AND([4]PREMIOS_MASTER!$G171&lt;&gt;"",[4]PREMIOS_MASTER!$G171&lt;&gt;0),[4]PREMIOS_MASTER!$G171,""),IF($A173="TOTAL",SUM(INDIRECT("C4:C"&amp;ROW()-1)),""))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IF(AND($A173&lt;&gt;"",$A173&lt;&gt;"TOTAL"),IF(AND([4]PREMIOS_MASTER!$J171&lt;&gt;"",[4]PREMIOS_MASTER!$J171&lt;&gt;0),[4]PREMIOS_MASTER!$J171,""),IF($A173="TOTAL",SUM(INDIRECT("E4:E"&amp;ROW()-1)),""))</f>
        <v/>
      </c>
      <c r="F173" s="7" t="str">
        <f ca="1">IF(AND($A173&lt;&gt;"",$A173&lt;&gt;"TOTAL"),IF(AND([4]PREMIOS_MASTER!$L171&lt;&gt;"",[4]PREMIOS_MASTER!$L171&lt;&gt;0),[4]PREMIOS_MASTER!$L171,""),IF($A173="TOTAL",SUM(INDIRECT("F4:F"&amp;ROW()-1)),""))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IF(AND($A173&lt;&gt;"",$A173&lt;&gt;"TOTAL"),IF(AND([4]PREMIOS_MASTER!$O171&lt;&gt;"",[4]PREMIOS_MASTER!$O171&lt;&gt;0),[4]PREMIOS_MASTER!$O171,""),IF($A173="TOTAL",SUM(INDIRECT("H4:H"&amp;ROW()-1)),""))</f>
        <v/>
      </c>
      <c r="I173" s="7" t="str">
        <f ca="1">IF(AND($A173&lt;&gt;"",$A173&lt;&gt;"TOTAL"),IF(AND([4]PREMIOS_MASTER!$Q171&lt;&gt;"",[4]PREMIOS_MASTER!$Q171&lt;&gt;0),[4]PREMIOS_MASTER!$Q171,""),IF($A173="TOTAL",SUM(INDIRECT("I4:I"&amp;ROW()-1)),""))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IF(AND($A173&lt;&gt;"",$A173&lt;&gt;"TOTAL"),IF(AND([4]PREMIOS_MASTER!$T171&lt;&gt;"",[4]PREMIOS_MASTER!$T171&lt;&gt;0),[4]PREMIOS_MASTER!$T171,""),IF($A173="TOTAL",SUM(INDIRECT("K4:K"&amp;ROW()-1)),""))</f>
        <v/>
      </c>
      <c r="L173" s="7" t="str">
        <f ca="1">IF(AND($A173&lt;&gt;"",$A173&lt;&gt;"TOTAL"),IF(AND([4]PREMIOS_MASTER!$V171&lt;&gt;"",[4]PREMIOS_MASTER!$V171&lt;&gt;0),[4]PREMIOS_MASTER!$V171,""),IF($A173="TOTAL",SUM(INDIRECT("L4:L"&amp;ROW()-1)),""))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IF(AND($A173&lt;&gt;"",$A173&lt;&gt;"TOTAL"),IF(AND([4]PREMIOS_MASTER!$Y171&lt;&gt;"",[4]PREMIOS_MASTER!$Y171&lt;&gt;0),[4]PREMIOS_MASTER!$Y171,""),IF($A173="TOTAL",SUM(INDIRECT("N4:N"&amp;ROW()-1)),""))</f>
        <v/>
      </c>
      <c r="O173" s="7" t="str">
        <f ca="1">IF(AND($A173&lt;&gt;"",$A173&lt;&gt;"TOTAL"),IF(AND([4]PREMIOS_MASTER!$AA171&lt;&gt;"",[4]PREMIOS_MASTER!$AA171&lt;&gt;0),[4]PREMIOS_MASTER!$AA171,""),IF($A173="TOTAL",SUM(INDIRECT("O4:O"&amp;ROW()-1)),""))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IF(AND($A173&lt;&gt;"",$A173&lt;&gt;"TOTAL"),IF(AND([4]PREMIOS_MASTER!$AD171&lt;&gt;"",[4]PREMIOS_MASTER!$AD171&lt;&gt;0),[4]PREMIOS_MASTER!$AD171,""),IF($A173="TOTAL",SUM(INDIRECT("Q4:Q"&amp;ROW()-1)),""))</f>
        <v/>
      </c>
      <c r="R173" s="7" t="str">
        <f ca="1">IF(AND($A173&lt;&gt;"",$A173&lt;&gt;"TOTAL"),IF(AND([4]PREMIOS_MASTER!$AF171&lt;&gt;"",[4]PREMIOS_MASTER!$AF171&lt;&gt;0),[4]PREMIOS_MASTER!$AF171,""),IF($A173="TOTAL",SUM(INDIRECT("R4:R"&amp;ROW()-1)),""))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IF(AND($A173&lt;&gt;"",$A173&lt;&gt;"TOTAL"),IF(AND([4]PREMIOS_MASTER!$AI171&lt;&gt;"",[4]PREMIOS_MASTER!$AI171&lt;&gt;0),[4]PREMIOS_MASTER!$AI171,""),IF($A173="TOTAL",SUM(INDIRECT("T4:T"&amp;ROW()-1)),""))</f>
        <v/>
      </c>
      <c r="U173" s="7" t="str">
        <f ca="1">IF(AND($A173&lt;&gt;"",$A173&lt;&gt;"TOTAL"),IF(AND([4]PREMIOS_MASTER!$AK171&lt;&gt;"",[4]PREMIOS_MASTER!$AK171&lt;&gt;0),[4]PREMIOS_MASTER!$AK171,""),IF($A173="TOTAL",SUM(INDIRECT("U4:U"&amp;ROW()-1)),""))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IF(AND($A173&lt;&gt;"",$A173&lt;&gt;"TOTAL"),IF(AND([4]PREMIOS_MASTER!$AN171&lt;&gt;"",[4]PREMIOS_MASTER!$AN171&lt;&gt;0),[4]PREMIOS_MASTER!$AN171,""),IF($A173="TOTAL",SUM(INDIRECT("W4:W"&amp;ROW()-1)),""))</f>
        <v/>
      </c>
      <c r="X173" s="7" t="str">
        <f ca="1">IF(AND($A173&lt;&gt;"",$A173&lt;&gt;"TOTAL"),IF(AND([4]PREMIOS_MASTER!$AP171&lt;&gt;"",[4]PREMIOS_MASTER!$AP171&lt;&gt;0),[4]PREMIOS_MASTER!$AP171,""),IF($A173="TOTAL",SUM(INDIRECT("X4:X"&amp;ROW()-1)),""))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IF(AND($A173&lt;&gt;"",$A173&lt;&gt;"TOTAL"),IF(AND([4]PREMIOS_MASTER!$AS171&lt;&gt;"",[4]PREMIOS_MASTER!$AS171&lt;&gt;0),[4]PREMIOS_MASTER!$AS171,""),IF($A173="TOTAL",SUM(INDIRECT("Z4:Z"&amp;ROW()-1)),""))</f>
        <v/>
      </c>
      <c r="AA173" s="7" t="str">
        <f ca="1">IF(AND($A173&lt;&gt;"",$A173&lt;&gt;"TOTAL"),IF(AND([4]PREMIOS_MASTER!$AU171&lt;&gt;"",[4]PREMIOS_MASTER!$AU171&lt;&gt;0),[4]PREMIOS_MASTER!$AU171,""),IF($A173="TOTAL",SUM(INDIRECT("AA4:AA"&amp;ROW()-1)),""))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IF(AND($A173&lt;&gt;"",$A173&lt;&gt;"TOTAL"),IF(AND([4]PREMIOS_MASTER!$AX171&lt;&gt;"",[4]PREMIOS_MASTER!$AX171&lt;&gt;0),[4]PREMIOS_MASTER!$AX171,""),IF($A173="TOTAL",SUM(INDIRECT("AC4:AC"&amp;ROW()-1)),""))</f>
        <v/>
      </c>
      <c r="AD173" s="7" t="str">
        <f ca="1">IF(AND($A173&lt;&gt;"",$A173&lt;&gt;"TOTAL"),IF(AND([4]PREMIOS_MASTER!$AZ171&lt;&gt;"",[4]PREMIOS_MASTER!$AZ171&lt;&gt;0),[4]PREMIOS_MASTER!$AZ171,""),IF($A173="TOTAL",SUM(INDIRECT("AD4:AD"&amp;ROW()-1)),""))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IF(AND($A173&lt;&gt;"",$A173&lt;&gt;"TOTAL"),IF(AND([4]PREMIOS_MASTER!$BC171&lt;&gt;"",[4]PREMIOS_MASTER!$BC171&lt;&gt;0),[4]PREMIOS_MASTER!$BC171,""),IF($A173="TOTAL",SUM(INDIRECT("AF4:AF"&amp;ROW()-1)),""))</f>
        <v/>
      </c>
      <c r="AG173" s="7" t="str">
        <f ca="1">IF(AND($A173&lt;&gt;"",$A173&lt;&gt;"TOTAL"),IF(AND([4]PREMIOS_MASTER!$BE171&lt;&gt;"",[4]PREMIOS_MASTER!$BE171&lt;&gt;0),[4]PREMIOS_MASTER!$BE171,""),IF($A173="TOTAL",SUM(INDIRECT("AG4:AG"&amp;ROW()-1)),""))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IF(AND($A173&lt;&gt;"",$A173&lt;&gt;"TOTAL"),IF(AND([4]PREMIOS_MASTER!$BH171&lt;&gt;"",[4]PREMIOS_MASTER!$BH171&lt;&gt;0),[4]PREMIOS_MASTER!$BH171,""),IF($A173="TOTAL",SUM(INDIRECT("AI4:AI"&amp;ROW()-1)),""))</f>
        <v/>
      </c>
      <c r="AJ173" s="7" t="str">
        <f ca="1">IF(AND($A173&lt;&gt;"",$A173&lt;&gt;"TOTAL"),IF(AND([4]PREMIOS_MASTER!$BJ171&lt;&gt;"",[4]PREMIOS_MASTER!$BJ171&lt;&gt;0),[4]PREMIOS_MASTER!$BJ171,""),IF($A173="TOTAL",SUM(INDIRECT("AJ4:AJ"&amp;ROW()-1)),""))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IF(AND($A173&lt;&gt;"",$A173&lt;&gt;"TOTAL"),IF(AND([4]PREMIOS_MASTER!$BM171&lt;&gt;"",[4]PREMIOS_MASTER!$BM171&lt;&gt;0),[4]PREMIOS_MASTER!$BM171,""),IF($A173="TOTAL",SUM(INDIRECT("AL4:AL"&amp;ROW()-1)),""))</f>
        <v/>
      </c>
      <c r="AM173" s="7" t="str">
        <f ca="1">IF(AND($A173&lt;&gt;"",$A173&lt;&gt;"TOTAL"),IF(AND([4]PREMIOS_MASTER!$BO171&lt;&gt;"",[4]PREMIOS_MASTER!$BO171&lt;&gt;0),[4]PREMIOS_MASTER!$BO171,""),IF($A173="TOTAL",SUM(INDIRECT("AM4:AM"&amp;ROW()-1)),""))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IF(AND($A173&lt;&gt;"",$A173&lt;&gt;"TOTAL"),IF(AND([4]PREMIOS_MASTER!$BR171&lt;&gt;"",[4]PREMIOS_MASTER!$BR171&lt;&gt;0),[4]PREMIOS_MASTER!$BR171,""),IF($A173="TOTAL",SUM(INDIRECT("AO4:AO"&amp;ROW()-1)),""))</f>
        <v/>
      </c>
      <c r="AP173" s="7" t="str">
        <f ca="1">IF(AND($A173&lt;&gt;"",$A173&lt;&gt;"TOTAL"),IF(AND([4]PREMIOS_MASTER!$BT171&lt;&gt;"",[4]PREMIOS_MASTER!$BT171&lt;&gt;0),[4]PREMIOS_MASTER!$BT171,""),IF($A173="TOTAL",SUM(INDIRECT("AP4:AP"&amp;ROW()-1)),""))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IF(AND($A173&lt;&gt;"",$A173&lt;&gt;"TOTAL"),IF(AND([4]PREMIOS_MASTER!$BW171&lt;&gt;"",[4]PREMIOS_MASTER!$BW171&lt;&gt;0),[4]PREMIOS_MASTER!$BW171,""),IF($A173="TOTAL",SUM(INDIRECT("AR4:AR"&amp;ROW()-1)),""))</f>
        <v/>
      </c>
      <c r="AS173" s="7" t="str">
        <f ca="1">IF(AND($A173&lt;&gt;"",$A173&lt;&gt;"TOTAL"),IF(AND([4]PREMIOS_MASTER!$BY171&lt;&gt;"",[4]PREMIOS_MASTER!$BY171&lt;&gt;0),[4]PREMIOS_MASTER!$BY171,""),IF($A173="TOTAL",SUM(INDIRECT("AS4:AS"&amp;ROW()-1)),""))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IF(AND($A173&lt;&gt;"",$A173&lt;&gt;"TOTAL"),IF(AND([4]PREMIOS_MASTER!$CB171&lt;&gt;"",[4]PREMIOS_MASTER!$CB171&lt;&gt;0),[4]PREMIOS_MASTER!$CB171,""),IF($A173="TOTAL",SUM(INDIRECT("AU4:AU"&amp;ROW()-1)),""))</f>
        <v/>
      </c>
      <c r="AV173" s="7" t="str">
        <f ca="1">IF(AND($A173&lt;&gt;"",$A173&lt;&gt;"TOTAL"),IF(AND([4]PREMIOS_MASTER!$CD171&lt;&gt;"",[4]PREMIOS_MASTER!$CD171&lt;&gt;0),[4]PREMIOS_MASTER!$CD171,""),IF($A173="TOTAL",SUM(INDIRECT("AV4:AV"&amp;ROW()-1)),""))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IF(AND($A173&lt;&gt;"",$A173&lt;&gt;"TOTAL"),IF(AND([4]PREMIOS_MASTER!$CG171&lt;&gt;"",[4]PREMIOS_MASTER!$CG171&lt;&gt;0),[4]PREMIOS_MASTER!$CG171,""),IF($A173="TOTAL",SUM(INDIRECT("AX4:AX"&amp;ROW()-1)),""))</f>
        <v/>
      </c>
      <c r="AY173" s="7" t="str">
        <f ca="1">IF(AND($A173&lt;&gt;"",$A173&lt;&gt;"TOTAL"),IF(AND([4]PREMIOS_MASTER!$CI171&lt;&gt;"",[4]PREMIOS_MASTER!$CI171&lt;&gt;0),[4]PREMIOS_MASTER!$CI171,""),IF($A173="TOTAL",SUM(INDIRECT("AY4:AY"&amp;ROW()-1)),""))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IF(AND($A173&lt;&gt;"",$A173&lt;&gt;"TOTAL"),IF(AND([4]PREMIOS_MASTER!$CL171&lt;&gt;"",[4]PREMIOS_MASTER!$CL171&lt;&gt;0),[4]PREMIOS_MASTER!$CL171,""),IF($A173="TOTAL",SUM(INDIRECT("BA4:BA"&amp;ROW()-1)),""))</f>
        <v/>
      </c>
      <c r="BB173" s="7" t="str">
        <f ca="1">IF(AND($A173&lt;&gt;"",$A173&lt;&gt;"TOTAL"),IF(AND([4]PREMIOS_MASTER!$CN171&lt;&gt;"",[4]PREMIOS_MASTER!$CN171&lt;&gt;0),[4]PREMIOS_MASTER!$CN171,""),IF($A173="TOTAL",SUM(INDIRECT("BB4:BB"&amp;ROW()-1)),""))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IF(AND($A173&lt;&gt;"",$A173&lt;&gt;"TOTAL"),IF(AND([4]PREMIOS_MASTER!$CQ171&lt;&gt;"",[4]PREMIOS_MASTER!$CQ171&lt;&gt;0),[4]PREMIOS_MASTER!$CQ171,""),IF($A173="TOTAL",SUM(INDIRECT("BD4:BD"&amp;ROW()-1)),""))</f>
        <v/>
      </c>
      <c r="BE173" s="7" t="str">
        <f ca="1">IF(AND($A173&lt;&gt;"",$A173&lt;&gt;"TOTAL"),IF(AND([4]PREMIOS_MASTER!$CS171&lt;&gt;"",[4]PREMIOS_MASTER!$CS171&lt;&gt;0),[4]PREMIOS_MASTER!$CS171,""),IF($A173="TOTAL",SUM(INDIRECT("BE4:BE"&amp;ROW()-1)),""))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IF([4]PREMIOS_MASTER!$D172&lt;&gt;"",[4]PREMIOS_MASTER!$D172,IF(AND([4]PREMIOS_MASTER!$D172="",[4]PREMIOS_MASTER!$D173="",[4]PREMIOS_MASTER!$D171=""),"","TOTAL"))</f>
        <v/>
      </c>
      <c r="B174" s="7" t="str">
        <f ca="1">IF(AND($A174&lt;&gt;"",$A174&lt;&gt;"TOTAL"),IF(AND([4]PREMIOS_MASTER!$E172&lt;&gt;"",[4]PREMIOS_MASTER!$E172&lt;&gt;0),[4]PREMIOS_MASTER!$E172,""),IF($A174="TOTAL",SUM(INDIRECT("B4:B"&amp;ROW()-1)),""))</f>
        <v/>
      </c>
      <c r="C174" s="7" t="str">
        <f ca="1">IF(AND($A174&lt;&gt;"",$A174&lt;&gt;"TOTAL"),IF(AND([4]PREMIOS_MASTER!$G172&lt;&gt;"",[4]PREMIOS_MASTER!$G172&lt;&gt;0),[4]PREMIOS_MASTER!$G172,""),IF($A174="TOTAL",SUM(INDIRECT("C4:C"&amp;ROW()-1)),""))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IF(AND($A174&lt;&gt;"",$A174&lt;&gt;"TOTAL"),IF(AND([4]PREMIOS_MASTER!$J172&lt;&gt;"",[4]PREMIOS_MASTER!$J172&lt;&gt;0),[4]PREMIOS_MASTER!$J172,""),IF($A174="TOTAL",SUM(INDIRECT("E4:E"&amp;ROW()-1)),""))</f>
        <v/>
      </c>
      <c r="F174" s="7" t="str">
        <f ca="1">IF(AND($A174&lt;&gt;"",$A174&lt;&gt;"TOTAL"),IF(AND([4]PREMIOS_MASTER!$L172&lt;&gt;"",[4]PREMIOS_MASTER!$L172&lt;&gt;0),[4]PREMIOS_MASTER!$L172,""),IF($A174="TOTAL",SUM(INDIRECT("F4:F"&amp;ROW()-1)),""))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IF(AND($A174&lt;&gt;"",$A174&lt;&gt;"TOTAL"),IF(AND([4]PREMIOS_MASTER!$O172&lt;&gt;"",[4]PREMIOS_MASTER!$O172&lt;&gt;0),[4]PREMIOS_MASTER!$O172,""),IF($A174="TOTAL",SUM(INDIRECT("H4:H"&amp;ROW()-1)),""))</f>
        <v/>
      </c>
      <c r="I174" s="7" t="str">
        <f ca="1">IF(AND($A174&lt;&gt;"",$A174&lt;&gt;"TOTAL"),IF(AND([4]PREMIOS_MASTER!$Q172&lt;&gt;"",[4]PREMIOS_MASTER!$Q172&lt;&gt;0),[4]PREMIOS_MASTER!$Q172,""),IF($A174="TOTAL",SUM(INDIRECT("I4:I"&amp;ROW()-1)),""))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IF(AND($A174&lt;&gt;"",$A174&lt;&gt;"TOTAL"),IF(AND([4]PREMIOS_MASTER!$T172&lt;&gt;"",[4]PREMIOS_MASTER!$T172&lt;&gt;0),[4]PREMIOS_MASTER!$T172,""),IF($A174="TOTAL",SUM(INDIRECT("K4:K"&amp;ROW()-1)),""))</f>
        <v/>
      </c>
      <c r="L174" s="7" t="str">
        <f ca="1">IF(AND($A174&lt;&gt;"",$A174&lt;&gt;"TOTAL"),IF(AND([4]PREMIOS_MASTER!$V172&lt;&gt;"",[4]PREMIOS_MASTER!$V172&lt;&gt;0),[4]PREMIOS_MASTER!$V172,""),IF($A174="TOTAL",SUM(INDIRECT("L4:L"&amp;ROW()-1)),""))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IF(AND($A174&lt;&gt;"",$A174&lt;&gt;"TOTAL"),IF(AND([4]PREMIOS_MASTER!$Y172&lt;&gt;"",[4]PREMIOS_MASTER!$Y172&lt;&gt;0),[4]PREMIOS_MASTER!$Y172,""),IF($A174="TOTAL",SUM(INDIRECT("N4:N"&amp;ROW()-1)),""))</f>
        <v/>
      </c>
      <c r="O174" s="7" t="str">
        <f ca="1">IF(AND($A174&lt;&gt;"",$A174&lt;&gt;"TOTAL"),IF(AND([4]PREMIOS_MASTER!$AA172&lt;&gt;"",[4]PREMIOS_MASTER!$AA172&lt;&gt;0),[4]PREMIOS_MASTER!$AA172,""),IF($A174="TOTAL",SUM(INDIRECT("O4:O"&amp;ROW()-1)),""))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IF(AND($A174&lt;&gt;"",$A174&lt;&gt;"TOTAL"),IF(AND([4]PREMIOS_MASTER!$AD172&lt;&gt;"",[4]PREMIOS_MASTER!$AD172&lt;&gt;0),[4]PREMIOS_MASTER!$AD172,""),IF($A174="TOTAL",SUM(INDIRECT("Q4:Q"&amp;ROW()-1)),""))</f>
        <v/>
      </c>
      <c r="R174" s="7" t="str">
        <f ca="1">IF(AND($A174&lt;&gt;"",$A174&lt;&gt;"TOTAL"),IF(AND([4]PREMIOS_MASTER!$AF172&lt;&gt;"",[4]PREMIOS_MASTER!$AF172&lt;&gt;0),[4]PREMIOS_MASTER!$AF172,""),IF($A174="TOTAL",SUM(INDIRECT("R4:R"&amp;ROW()-1)),""))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IF(AND($A174&lt;&gt;"",$A174&lt;&gt;"TOTAL"),IF(AND([4]PREMIOS_MASTER!$AI172&lt;&gt;"",[4]PREMIOS_MASTER!$AI172&lt;&gt;0),[4]PREMIOS_MASTER!$AI172,""),IF($A174="TOTAL",SUM(INDIRECT("T4:T"&amp;ROW()-1)),""))</f>
        <v/>
      </c>
      <c r="U174" s="7" t="str">
        <f ca="1">IF(AND($A174&lt;&gt;"",$A174&lt;&gt;"TOTAL"),IF(AND([4]PREMIOS_MASTER!$AK172&lt;&gt;"",[4]PREMIOS_MASTER!$AK172&lt;&gt;0),[4]PREMIOS_MASTER!$AK172,""),IF($A174="TOTAL",SUM(INDIRECT("U4:U"&amp;ROW()-1)),""))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IF(AND($A174&lt;&gt;"",$A174&lt;&gt;"TOTAL"),IF(AND([4]PREMIOS_MASTER!$AN172&lt;&gt;"",[4]PREMIOS_MASTER!$AN172&lt;&gt;0),[4]PREMIOS_MASTER!$AN172,""),IF($A174="TOTAL",SUM(INDIRECT("W4:W"&amp;ROW()-1)),""))</f>
        <v/>
      </c>
      <c r="X174" s="7" t="str">
        <f ca="1">IF(AND($A174&lt;&gt;"",$A174&lt;&gt;"TOTAL"),IF(AND([4]PREMIOS_MASTER!$AP172&lt;&gt;"",[4]PREMIOS_MASTER!$AP172&lt;&gt;0),[4]PREMIOS_MASTER!$AP172,""),IF($A174="TOTAL",SUM(INDIRECT("X4:X"&amp;ROW()-1)),""))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IF(AND($A174&lt;&gt;"",$A174&lt;&gt;"TOTAL"),IF(AND([4]PREMIOS_MASTER!$AS172&lt;&gt;"",[4]PREMIOS_MASTER!$AS172&lt;&gt;0),[4]PREMIOS_MASTER!$AS172,""),IF($A174="TOTAL",SUM(INDIRECT("Z4:Z"&amp;ROW()-1)),""))</f>
        <v/>
      </c>
      <c r="AA174" s="7" t="str">
        <f ca="1">IF(AND($A174&lt;&gt;"",$A174&lt;&gt;"TOTAL"),IF(AND([4]PREMIOS_MASTER!$AU172&lt;&gt;"",[4]PREMIOS_MASTER!$AU172&lt;&gt;0),[4]PREMIOS_MASTER!$AU172,""),IF($A174="TOTAL",SUM(INDIRECT("AA4:AA"&amp;ROW()-1)),""))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IF(AND($A174&lt;&gt;"",$A174&lt;&gt;"TOTAL"),IF(AND([4]PREMIOS_MASTER!$AX172&lt;&gt;"",[4]PREMIOS_MASTER!$AX172&lt;&gt;0),[4]PREMIOS_MASTER!$AX172,""),IF($A174="TOTAL",SUM(INDIRECT("AC4:AC"&amp;ROW()-1)),""))</f>
        <v/>
      </c>
      <c r="AD174" s="7" t="str">
        <f ca="1">IF(AND($A174&lt;&gt;"",$A174&lt;&gt;"TOTAL"),IF(AND([4]PREMIOS_MASTER!$AZ172&lt;&gt;"",[4]PREMIOS_MASTER!$AZ172&lt;&gt;0),[4]PREMIOS_MASTER!$AZ172,""),IF($A174="TOTAL",SUM(INDIRECT("AD4:AD"&amp;ROW()-1)),""))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IF(AND($A174&lt;&gt;"",$A174&lt;&gt;"TOTAL"),IF(AND([4]PREMIOS_MASTER!$BC172&lt;&gt;"",[4]PREMIOS_MASTER!$BC172&lt;&gt;0),[4]PREMIOS_MASTER!$BC172,""),IF($A174="TOTAL",SUM(INDIRECT("AF4:AF"&amp;ROW()-1)),""))</f>
        <v/>
      </c>
      <c r="AG174" s="7" t="str">
        <f ca="1">IF(AND($A174&lt;&gt;"",$A174&lt;&gt;"TOTAL"),IF(AND([4]PREMIOS_MASTER!$BE172&lt;&gt;"",[4]PREMIOS_MASTER!$BE172&lt;&gt;0),[4]PREMIOS_MASTER!$BE172,""),IF($A174="TOTAL",SUM(INDIRECT("AG4:AG"&amp;ROW()-1)),""))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IF(AND($A174&lt;&gt;"",$A174&lt;&gt;"TOTAL"),IF(AND([4]PREMIOS_MASTER!$BH172&lt;&gt;"",[4]PREMIOS_MASTER!$BH172&lt;&gt;0),[4]PREMIOS_MASTER!$BH172,""),IF($A174="TOTAL",SUM(INDIRECT("AI4:AI"&amp;ROW()-1)),""))</f>
        <v/>
      </c>
      <c r="AJ174" s="7" t="str">
        <f ca="1">IF(AND($A174&lt;&gt;"",$A174&lt;&gt;"TOTAL"),IF(AND([4]PREMIOS_MASTER!$BJ172&lt;&gt;"",[4]PREMIOS_MASTER!$BJ172&lt;&gt;0),[4]PREMIOS_MASTER!$BJ172,""),IF($A174="TOTAL",SUM(INDIRECT("AJ4:AJ"&amp;ROW()-1)),""))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IF(AND($A174&lt;&gt;"",$A174&lt;&gt;"TOTAL"),IF(AND([4]PREMIOS_MASTER!$BM172&lt;&gt;"",[4]PREMIOS_MASTER!$BM172&lt;&gt;0),[4]PREMIOS_MASTER!$BM172,""),IF($A174="TOTAL",SUM(INDIRECT("AL4:AL"&amp;ROW()-1)),""))</f>
        <v/>
      </c>
      <c r="AM174" s="7" t="str">
        <f ca="1">IF(AND($A174&lt;&gt;"",$A174&lt;&gt;"TOTAL"),IF(AND([4]PREMIOS_MASTER!$BO172&lt;&gt;"",[4]PREMIOS_MASTER!$BO172&lt;&gt;0),[4]PREMIOS_MASTER!$BO172,""),IF($A174="TOTAL",SUM(INDIRECT("AM4:AM"&amp;ROW()-1)),""))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IF(AND($A174&lt;&gt;"",$A174&lt;&gt;"TOTAL"),IF(AND([4]PREMIOS_MASTER!$BR172&lt;&gt;"",[4]PREMIOS_MASTER!$BR172&lt;&gt;0),[4]PREMIOS_MASTER!$BR172,""),IF($A174="TOTAL",SUM(INDIRECT("AO4:AO"&amp;ROW()-1)),""))</f>
        <v/>
      </c>
      <c r="AP174" s="7" t="str">
        <f ca="1">IF(AND($A174&lt;&gt;"",$A174&lt;&gt;"TOTAL"),IF(AND([4]PREMIOS_MASTER!$BT172&lt;&gt;"",[4]PREMIOS_MASTER!$BT172&lt;&gt;0),[4]PREMIOS_MASTER!$BT172,""),IF($A174="TOTAL",SUM(INDIRECT("AP4:AP"&amp;ROW()-1)),""))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IF(AND($A174&lt;&gt;"",$A174&lt;&gt;"TOTAL"),IF(AND([4]PREMIOS_MASTER!$BW172&lt;&gt;"",[4]PREMIOS_MASTER!$BW172&lt;&gt;0),[4]PREMIOS_MASTER!$BW172,""),IF($A174="TOTAL",SUM(INDIRECT("AR4:AR"&amp;ROW()-1)),""))</f>
        <v/>
      </c>
      <c r="AS174" s="7" t="str">
        <f ca="1">IF(AND($A174&lt;&gt;"",$A174&lt;&gt;"TOTAL"),IF(AND([4]PREMIOS_MASTER!$BY172&lt;&gt;"",[4]PREMIOS_MASTER!$BY172&lt;&gt;0),[4]PREMIOS_MASTER!$BY172,""),IF($A174="TOTAL",SUM(INDIRECT("AS4:AS"&amp;ROW()-1)),""))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IF(AND($A174&lt;&gt;"",$A174&lt;&gt;"TOTAL"),IF(AND([4]PREMIOS_MASTER!$CB172&lt;&gt;"",[4]PREMIOS_MASTER!$CB172&lt;&gt;0),[4]PREMIOS_MASTER!$CB172,""),IF($A174="TOTAL",SUM(INDIRECT("AU4:AU"&amp;ROW()-1)),""))</f>
        <v/>
      </c>
      <c r="AV174" s="7" t="str">
        <f ca="1">IF(AND($A174&lt;&gt;"",$A174&lt;&gt;"TOTAL"),IF(AND([4]PREMIOS_MASTER!$CD172&lt;&gt;"",[4]PREMIOS_MASTER!$CD172&lt;&gt;0),[4]PREMIOS_MASTER!$CD172,""),IF($A174="TOTAL",SUM(INDIRECT("AV4:AV"&amp;ROW()-1)),""))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IF(AND($A174&lt;&gt;"",$A174&lt;&gt;"TOTAL"),IF(AND([4]PREMIOS_MASTER!$CG172&lt;&gt;"",[4]PREMIOS_MASTER!$CG172&lt;&gt;0),[4]PREMIOS_MASTER!$CG172,""),IF($A174="TOTAL",SUM(INDIRECT("AX4:AX"&amp;ROW()-1)),""))</f>
        <v/>
      </c>
      <c r="AY174" s="7" t="str">
        <f ca="1">IF(AND($A174&lt;&gt;"",$A174&lt;&gt;"TOTAL"),IF(AND([4]PREMIOS_MASTER!$CI172&lt;&gt;"",[4]PREMIOS_MASTER!$CI172&lt;&gt;0),[4]PREMIOS_MASTER!$CI172,""),IF($A174="TOTAL",SUM(INDIRECT("AY4:AY"&amp;ROW()-1)),""))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IF(AND($A174&lt;&gt;"",$A174&lt;&gt;"TOTAL"),IF(AND([4]PREMIOS_MASTER!$CL172&lt;&gt;"",[4]PREMIOS_MASTER!$CL172&lt;&gt;0),[4]PREMIOS_MASTER!$CL172,""),IF($A174="TOTAL",SUM(INDIRECT("BA4:BA"&amp;ROW()-1)),""))</f>
        <v/>
      </c>
      <c r="BB174" s="7" t="str">
        <f ca="1">IF(AND($A174&lt;&gt;"",$A174&lt;&gt;"TOTAL"),IF(AND([4]PREMIOS_MASTER!$CN172&lt;&gt;"",[4]PREMIOS_MASTER!$CN172&lt;&gt;0),[4]PREMIOS_MASTER!$CN172,""),IF($A174="TOTAL",SUM(INDIRECT("BB4:BB"&amp;ROW()-1)),""))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IF(AND($A174&lt;&gt;"",$A174&lt;&gt;"TOTAL"),IF(AND([4]PREMIOS_MASTER!$CQ172&lt;&gt;"",[4]PREMIOS_MASTER!$CQ172&lt;&gt;0),[4]PREMIOS_MASTER!$CQ172,""),IF($A174="TOTAL",SUM(INDIRECT("BD4:BD"&amp;ROW()-1)),""))</f>
        <v/>
      </c>
      <c r="BE174" s="7" t="str">
        <f ca="1">IF(AND($A174&lt;&gt;"",$A174&lt;&gt;"TOTAL"),IF(AND([4]PREMIOS_MASTER!$CS172&lt;&gt;"",[4]PREMIOS_MASTER!$CS172&lt;&gt;0),[4]PREMIOS_MASTER!$CS172,""),IF($A174="TOTAL",SUM(INDIRECT("BE4:BE"&amp;ROW()-1)),""))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IF([4]PREMIOS_MASTER!$D173&lt;&gt;"",[4]PREMIOS_MASTER!$D173,IF(AND([4]PREMIOS_MASTER!$D173="",[4]PREMIOS_MASTER!$D174="",[4]PREMIOS_MASTER!$D172=""),"","TOTAL"))</f>
        <v/>
      </c>
      <c r="B175" s="7" t="str">
        <f ca="1">IF(AND($A175&lt;&gt;"",$A175&lt;&gt;"TOTAL"),IF(AND([4]PREMIOS_MASTER!$E173&lt;&gt;"",[4]PREMIOS_MASTER!$E173&lt;&gt;0),[4]PREMIOS_MASTER!$E173,""),IF($A175="TOTAL",SUM(INDIRECT("B4:B"&amp;ROW()-1)),""))</f>
        <v/>
      </c>
      <c r="C175" s="7" t="str">
        <f ca="1">IF(AND($A175&lt;&gt;"",$A175&lt;&gt;"TOTAL"),IF(AND([4]PREMIOS_MASTER!$G173&lt;&gt;"",[4]PREMIOS_MASTER!$G173&lt;&gt;0),[4]PREMIOS_MASTER!$G173,""),IF($A175="TOTAL",SUM(INDIRECT("C4:C"&amp;ROW()-1)),""))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IF(AND($A175&lt;&gt;"",$A175&lt;&gt;"TOTAL"),IF(AND([4]PREMIOS_MASTER!$J173&lt;&gt;"",[4]PREMIOS_MASTER!$J173&lt;&gt;0),[4]PREMIOS_MASTER!$J173,""),IF($A175="TOTAL",SUM(INDIRECT("E4:E"&amp;ROW()-1)),""))</f>
        <v/>
      </c>
      <c r="F175" s="7" t="str">
        <f ca="1">IF(AND($A175&lt;&gt;"",$A175&lt;&gt;"TOTAL"),IF(AND([4]PREMIOS_MASTER!$L173&lt;&gt;"",[4]PREMIOS_MASTER!$L173&lt;&gt;0),[4]PREMIOS_MASTER!$L173,""),IF($A175="TOTAL",SUM(INDIRECT("F4:F"&amp;ROW()-1)),""))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IF(AND($A175&lt;&gt;"",$A175&lt;&gt;"TOTAL"),IF(AND([4]PREMIOS_MASTER!$O173&lt;&gt;"",[4]PREMIOS_MASTER!$O173&lt;&gt;0),[4]PREMIOS_MASTER!$O173,""),IF($A175="TOTAL",SUM(INDIRECT("H4:H"&amp;ROW()-1)),""))</f>
        <v/>
      </c>
      <c r="I175" s="7" t="str">
        <f ca="1">IF(AND($A175&lt;&gt;"",$A175&lt;&gt;"TOTAL"),IF(AND([4]PREMIOS_MASTER!$Q173&lt;&gt;"",[4]PREMIOS_MASTER!$Q173&lt;&gt;0),[4]PREMIOS_MASTER!$Q173,""),IF($A175="TOTAL",SUM(INDIRECT("I4:I"&amp;ROW()-1)),""))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IF(AND($A175&lt;&gt;"",$A175&lt;&gt;"TOTAL"),IF(AND([4]PREMIOS_MASTER!$T173&lt;&gt;"",[4]PREMIOS_MASTER!$T173&lt;&gt;0),[4]PREMIOS_MASTER!$T173,""),IF($A175="TOTAL",SUM(INDIRECT("K4:K"&amp;ROW()-1)),""))</f>
        <v/>
      </c>
      <c r="L175" s="7" t="str">
        <f ca="1">IF(AND($A175&lt;&gt;"",$A175&lt;&gt;"TOTAL"),IF(AND([4]PREMIOS_MASTER!$V173&lt;&gt;"",[4]PREMIOS_MASTER!$V173&lt;&gt;0),[4]PREMIOS_MASTER!$V173,""),IF($A175="TOTAL",SUM(INDIRECT("L4:L"&amp;ROW()-1)),""))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IF(AND($A175&lt;&gt;"",$A175&lt;&gt;"TOTAL"),IF(AND([4]PREMIOS_MASTER!$Y173&lt;&gt;"",[4]PREMIOS_MASTER!$Y173&lt;&gt;0),[4]PREMIOS_MASTER!$Y173,""),IF($A175="TOTAL",SUM(INDIRECT("N4:N"&amp;ROW()-1)),""))</f>
        <v/>
      </c>
      <c r="O175" s="7" t="str">
        <f ca="1">IF(AND($A175&lt;&gt;"",$A175&lt;&gt;"TOTAL"),IF(AND([4]PREMIOS_MASTER!$AA173&lt;&gt;"",[4]PREMIOS_MASTER!$AA173&lt;&gt;0),[4]PREMIOS_MASTER!$AA173,""),IF($A175="TOTAL",SUM(INDIRECT("O4:O"&amp;ROW()-1)),""))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IF(AND($A175&lt;&gt;"",$A175&lt;&gt;"TOTAL"),IF(AND([4]PREMIOS_MASTER!$AD173&lt;&gt;"",[4]PREMIOS_MASTER!$AD173&lt;&gt;0),[4]PREMIOS_MASTER!$AD173,""),IF($A175="TOTAL",SUM(INDIRECT("Q4:Q"&amp;ROW()-1)),""))</f>
        <v/>
      </c>
      <c r="R175" s="7" t="str">
        <f ca="1">IF(AND($A175&lt;&gt;"",$A175&lt;&gt;"TOTAL"),IF(AND([4]PREMIOS_MASTER!$AF173&lt;&gt;"",[4]PREMIOS_MASTER!$AF173&lt;&gt;0),[4]PREMIOS_MASTER!$AF173,""),IF($A175="TOTAL",SUM(INDIRECT("R4:R"&amp;ROW()-1)),""))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IF(AND($A175&lt;&gt;"",$A175&lt;&gt;"TOTAL"),IF(AND([4]PREMIOS_MASTER!$AI173&lt;&gt;"",[4]PREMIOS_MASTER!$AI173&lt;&gt;0),[4]PREMIOS_MASTER!$AI173,""),IF($A175="TOTAL",SUM(INDIRECT("T4:T"&amp;ROW()-1)),""))</f>
        <v/>
      </c>
      <c r="U175" s="7" t="str">
        <f ca="1">IF(AND($A175&lt;&gt;"",$A175&lt;&gt;"TOTAL"),IF(AND([4]PREMIOS_MASTER!$AK173&lt;&gt;"",[4]PREMIOS_MASTER!$AK173&lt;&gt;0),[4]PREMIOS_MASTER!$AK173,""),IF($A175="TOTAL",SUM(INDIRECT("U4:U"&amp;ROW()-1)),""))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IF(AND($A175&lt;&gt;"",$A175&lt;&gt;"TOTAL"),IF(AND([4]PREMIOS_MASTER!$AN173&lt;&gt;"",[4]PREMIOS_MASTER!$AN173&lt;&gt;0),[4]PREMIOS_MASTER!$AN173,""),IF($A175="TOTAL",SUM(INDIRECT("W4:W"&amp;ROW()-1)),""))</f>
        <v/>
      </c>
      <c r="X175" s="7" t="str">
        <f ca="1">IF(AND($A175&lt;&gt;"",$A175&lt;&gt;"TOTAL"),IF(AND([4]PREMIOS_MASTER!$AP173&lt;&gt;"",[4]PREMIOS_MASTER!$AP173&lt;&gt;0),[4]PREMIOS_MASTER!$AP173,""),IF($A175="TOTAL",SUM(INDIRECT("X4:X"&amp;ROW()-1)),""))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IF(AND($A175&lt;&gt;"",$A175&lt;&gt;"TOTAL"),IF(AND([4]PREMIOS_MASTER!$AS173&lt;&gt;"",[4]PREMIOS_MASTER!$AS173&lt;&gt;0),[4]PREMIOS_MASTER!$AS173,""),IF($A175="TOTAL",SUM(INDIRECT("Z4:Z"&amp;ROW()-1)),""))</f>
        <v/>
      </c>
      <c r="AA175" s="7" t="str">
        <f ca="1">IF(AND($A175&lt;&gt;"",$A175&lt;&gt;"TOTAL"),IF(AND([4]PREMIOS_MASTER!$AU173&lt;&gt;"",[4]PREMIOS_MASTER!$AU173&lt;&gt;0),[4]PREMIOS_MASTER!$AU173,""),IF($A175="TOTAL",SUM(INDIRECT("AA4:AA"&amp;ROW()-1)),""))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IF(AND($A175&lt;&gt;"",$A175&lt;&gt;"TOTAL"),IF(AND([4]PREMIOS_MASTER!$AX173&lt;&gt;"",[4]PREMIOS_MASTER!$AX173&lt;&gt;0),[4]PREMIOS_MASTER!$AX173,""),IF($A175="TOTAL",SUM(INDIRECT("AC4:AC"&amp;ROW()-1)),""))</f>
        <v/>
      </c>
      <c r="AD175" s="7" t="str">
        <f ca="1">IF(AND($A175&lt;&gt;"",$A175&lt;&gt;"TOTAL"),IF(AND([4]PREMIOS_MASTER!$AZ173&lt;&gt;"",[4]PREMIOS_MASTER!$AZ173&lt;&gt;0),[4]PREMIOS_MASTER!$AZ173,""),IF($A175="TOTAL",SUM(INDIRECT("AD4:AD"&amp;ROW()-1)),""))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IF(AND($A175&lt;&gt;"",$A175&lt;&gt;"TOTAL"),IF(AND([4]PREMIOS_MASTER!$BC173&lt;&gt;"",[4]PREMIOS_MASTER!$BC173&lt;&gt;0),[4]PREMIOS_MASTER!$BC173,""),IF($A175="TOTAL",SUM(INDIRECT("AF4:AF"&amp;ROW()-1)),""))</f>
        <v/>
      </c>
      <c r="AG175" s="7" t="str">
        <f ca="1">IF(AND($A175&lt;&gt;"",$A175&lt;&gt;"TOTAL"),IF(AND([4]PREMIOS_MASTER!$BE173&lt;&gt;"",[4]PREMIOS_MASTER!$BE173&lt;&gt;0),[4]PREMIOS_MASTER!$BE173,""),IF($A175="TOTAL",SUM(INDIRECT("AG4:AG"&amp;ROW()-1)),""))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IF(AND($A175&lt;&gt;"",$A175&lt;&gt;"TOTAL"),IF(AND([4]PREMIOS_MASTER!$BH173&lt;&gt;"",[4]PREMIOS_MASTER!$BH173&lt;&gt;0),[4]PREMIOS_MASTER!$BH173,""),IF($A175="TOTAL",SUM(INDIRECT("AI4:AI"&amp;ROW()-1)),""))</f>
        <v/>
      </c>
      <c r="AJ175" s="7" t="str">
        <f ca="1">IF(AND($A175&lt;&gt;"",$A175&lt;&gt;"TOTAL"),IF(AND([4]PREMIOS_MASTER!$BJ173&lt;&gt;"",[4]PREMIOS_MASTER!$BJ173&lt;&gt;0),[4]PREMIOS_MASTER!$BJ173,""),IF($A175="TOTAL",SUM(INDIRECT("AJ4:AJ"&amp;ROW()-1)),""))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IF(AND($A175&lt;&gt;"",$A175&lt;&gt;"TOTAL"),IF(AND([4]PREMIOS_MASTER!$BM173&lt;&gt;"",[4]PREMIOS_MASTER!$BM173&lt;&gt;0),[4]PREMIOS_MASTER!$BM173,""),IF($A175="TOTAL",SUM(INDIRECT("AL4:AL"&amp;ROW()-1)),""))</f>
        <v/>
      </c>
      <c r="AM175" s="7" t="str">
        <f ca="1">IF(AND($A175&lt;&gt;"",$A175&lt;&gt;"TOTAL"),IF(AND([4]PREMIOS_MASTER!$BO173&lt;&gt;"",[4]PREMIOS_MASTER!$BO173&lt;&gt;0),[4]PREMIOS_MASTER!$BO173,""),IF($A175="TOTAL",SUM(INDIRECT("AM4:AM"&amp;ROW()-1)),""))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IF(AND($A175&lt;&gt;"",$A175&lt;&gt;"TOTAL"),IF(AND([4]PREMIOS_MASTER!$BR173&lt;&gt;"",[4]PREMIOS_MASTER!$BR173&lt;&gt;0),[4]PREMIOS_MASTER!$BR173,""),IF($A175="TOTAL",SUM(INDIRECT("AO4:AO"&amp;ROW()-1)),""))</f>
        <v/>
      </c>
      <c r="AP175" s="7" t="str">
        <f ca="1">IF(AND($A175&lt;&gt;"",$A175&lt;&gt;"TOTAL"),IF(AND([4]PREMIOS_MASTER!$BT173&lt;&gt;"",[4]PREMIOS_MASTER!$BT173&lt;&gt;0),[4]PREMIOS_MASTER!$BT173,""),IF($A175="TOTAL",SUM(INDIRECT("AP4:AP"&amp;ROW()-1)),""))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IF(AND($A175&lt;&gt;"",$A175&lt;&gt;"TOTAL"),IF(AND([4]PREMIOS_MASTER!$BW173&lt;&gt;"",[4]PREMIOS_MASTER!$BW173&lt;&gt;0),[4]PREMIOS_MASTER!$BW173,""),IF($A175="TOTAL",SUM(INDIRECT("AR4:AR"&amp;ROW()-1)),""))</f>
        <v/>
      </c>
      <c r="AS175" s="7" t="str">
        <f ca="1">IF(AND($A175&lt;&gt;"",$A175&lt;&gt;"TOTAL"),IF(AND([4]PREMIOS_MASTER!$BY173&lt;&gt;"",[4]PREMIOS_MASTER!$BY173&lt;&gt;0),[4]PREMIOS_MASTER!$BY173,""),IF($A175="TOTAL",SUM(INDIRECT("AS4:AS"&amp;ROW()-1)),""))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IF(AND($A175&lt;&gt;"",$A175&lt;&gt;"TOTAL"),IF(AND([4]PREMIOS_MASTER!$CB173&lt;&gt;"",[4]PREMIOS_MASTER!$CB173&lt;&gt;0),[4]PREMIOS_MASTER!$CB173,""),IF($A175="TOTAL",SUM(INDIRECT("AU4:AU"&amp;ROW()-1)),""))</f>
        <v/>
      </c>
      <c r="AV175" s="7" t="str">
        <f ca="1">IF(AND($A175&lt;&gt;"",$A175&lt;&gt;"TOTAL"),IF(AND([4]PREMIOS_MASTER!$CD173&lt;&gt;"",[4]PREMIOS_MASTER!$CD173&lt;&gt;0),[4]PREMIOS_MASTER!$CD173,""),IF($A175="TOTAL",SUM(INDIRECT("AV4:AV"&amp;ROW()-1)),""))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IF(AND($A175&lt;&gt;"",$A175&lt;&gt;"TOTAL"),IF(AND([4]PREMIOS_MASTER!$CG173&lt;&gt;"",[4]PREMIOS_MASTER!$CG173&lt;&gt;0),[4]PREMIOS_MASTER!$CG173,""),IF($A175="TOTAL",SUM(INDIRECT("AX4:AX"&amp;ROW()-1)),""))</f>
        <v/>
      </c>
      <c r="AY175" s="7" t="str">
        <f ca="1">IF(AND($A175&lt;&gt;"",$A175&lt;&gt;"TOTAL"),IF(AND([4]PREMIOS_MASTER!$CI173&lt;&gt;"",[4]PREMIOS_MASTER!$CI173&lt;&gt;0),[4]PREMIOS_MASTER!$CI173,""),IF($A175="TOTAL",SUM(INDIRECT("AY4:AY"&amp;ROW()-1)),""))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IF(AND($A175&lt;&gt;"",$A175&lt;&gt;"TOTAL"),IF(AND([4]PREMIOS_MASTER!$CL173&lt;&gt;"",[4]PREMIOS_MASTER!$CL173&lt;&gt;0),[4]PREMIOS_MASTER!$CL173,""),IF($A175="TOTAL",SUM(INDIRECT("BA4:BA"&amp;ROW()-1)),""))</f>
        <v/>
      </c>
      <c r="BB175" s="7" t="str">
        <f ca="1">IF(AND($A175&lt;&gt;"",$A175&lt;&gt;"TOTAL"),IF(AND([4]PREMIOS_MASTER!$CN173&lt;&gt;"",[4]PREMIOS_MASTER!$CN173&lt;&gt;0),[4]PREMIOS_MASTER!$CN173,""),IF($A175="TOTAL",SUM(INDIRECT("BB4:BB"&amp;ROW()-1)),""))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IF(AND($A175&lt;&gt;"",$A175&lt;&gt;"TOTAL"),IF(AND([4]PREMIOS_MASTER!$CQ173&lt;&gt;"",[4]PREMIOS_MASTER!$CQ173&lt;&gt;0),[4]PREMIOS_MASTER!$CQ173,""),IF($A175="TOTAL",SUM(INDIRECT("BD4:BD"&amp;ROW()-1)),""))</f>
        <v/>
      </c>
      <c r="BE175" s="7" t="str">
        <f ca="1">IF(AND($A175&lt;&gt;"",$A175&lt;&gt;"TOTAL"),IF(AND([4]PREMIOS_MASTER!$CS173&lt;&gt;"",[4]PREMIOS_MASTER!$CS173&lt;&gt;0),[4]PREMIOS_MASTER!$CS173,""),IF($A175="TOTAL",SUM(INDIRECT("BE4:BE"&amp;ROW()-1)),""))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IF([4]PREMIOS_MASTER!$D174&lt;&gt;"",[4]PREMIOS_MASTER!$D174,IF(AND([4]PREMIOS_MASTER!$D174="",[4]PREMIOS_MASTER!$D175="",[4]PREMIOS_MASTER!$D173=""),"","TOTAL"))</f>
        <v/>
      </c>
      <c r="B176" s="7" t="str">
        <f ca="1">IF(AND($A176&lt;&gt;"",$A176&lt;&gt;"TOTAL"),IF(AND([4]PREMIOS_MASTER!$E174&lt;&gt;"",[4]PREMIOS_MASTER!$E174&lt;&gt;0),[4]PREMIOS_MASTER!$E174,""),IF($A176="TOTAL",SUM(INDIRECT("B4:B"&amp;ROW()-1)),""))</f>
        <v/>
      </c>
      <c r="C176" s="7" t="str">
        <f ca="1">IF(AND($A176&lt;&gt;"",$A176&lt;&gt;"TOTAL"),IF(AND([4]PREMIOS_MASTER!$G174&lt;&gt;"",[4]PREMIOS_MASTER!$G174&lt;&gt;0),[4]PREMIOS_MASTER!$G174,""),IF($A176="TOTAL",SUM(INDIRECT("C4:C"&amp;ROW()-1)),""))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IF(AND($A176&lt;&gt;"",$A176&lt;&gt;"TOTAL"),IF(AND([4]PREMIOS_MASTER!$J174&lt;&gt;"",[4]PREMIOS_MASTER!$J174&lt;&gt;0),[4]PREMIOS_MASTER!$J174,""),IF($A176="TOTAL",SUM(INDIRECT("E4:E"&amp;ROW()-1)),""))</f>
        <v/>
      </c>
      <c r="F176" s="7" t="str">
        <f ca="1">IF(AND($A176&lt;&gt;"",$A176&lt;&gt;"TOTAL"),IF(AND([4]PREMIOS_MASTER!$L174&lt;&gt;"",[4]PREMIOS_MASTER!$L174&lt;&gt;0),[4]PREMIOS_MASTER!$L174,""),IF($A176="TOTAL",SUM(INDIRECT("F4:F"&amp;ROW()-1)),""))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IF(AND($A176&lt;&gt;"",$A176&lt;&gt;"TOTAL"),IF(AND([4]PREMIOS_MASTER!$O174&lt;&gt;"",[4]PREMIOS_MASTER!$O174&lt;&gt;0),[4]PREMIOS_MASTER!$O174,""),IF($A176="TOTAL",SUM(INDIRECT("H4:H"&amp;ROW()-1)),""))</f>
        <v/>
      </c>
      <c r="I176" s="7" t="str">
        <f ca="1">IF(AND($A176&lt;&gt;"",$A176&lt;&gt;"TOTAL"),IF(AND([4]PREMIOS_MASTER!$Q174&lt;&gt;"",[4]PREMIOS_MASTER!$Q174&lt;&gt;0),[4]PREMIOS_MASTER!$Q174,""),IF($A176="TOTAL",SUM(INDIRECT("I4:I"&amp;ROW()-1)),""))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IF(AND($A176&lt;&gt;"",$A176&lt;&gt;"TOTAL"),IF(AND([4]PREMIOS_MASTER!$T174&lt;&gt;"",[4]PREMIOS_MASTER!$T174&lt;&gt;0),[4]PREMIOS_MASTER!$T174,""),IF($A176="TOTAL",SUM(INDIRECT("K4:K"&amp;ROW()-1)),""))</f>
        <v/>
      </c>
      <c r="L176" s="7" t="str">
        <f ca="1">IF(AND($A176&lt;&gt;"",$A176&lt;&gt;"TOTAL"),IF(AND([4]PREMIOS_MASTER!$V174&lt;&gt;"",[4]PREMIOS_MASTER!$V174&lt;&gt;0),[4]PREMIOS_MASTER!$V174,""),IF($A176="TOTAL",SUM(INDIRECT("L4:L"&amp;ROW()-1)),""))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IF(AND($A176&lt;&gt;"",$A176&lt;&gt;"TOTAL"),IF(AND([4]PREMIOS_MASTER!$Y174&lt;&gt;"",[4]PREMIOS_MASTER!$Y174&lt;&gt;0),[4]PREMIOS_MASTER!$Y174,""),IF($A176="TOTAL",SUM(INDIRECT("N4:N"&amp;ROW()-1)),""))</f>
        <v/>
      </c>
      <c r="O176" s="7" t="str">
        <f ca="1">IF(AND($A176&lt;&gt;"",$A176&lt;&gt;"TOTAL"),IF(AND([4]PREMIOS_MASTER!$AA174&lt;&gt;"",[4]PREMIOS_MASTER!$AA174&lt;&gt;0),[4]PREMIOS_MASTER!$AA174,""),IF($A176="TOTAL",SUM(INDIRECT("O4:O"&amp;ROW()-1)),""))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IF(AND($A176&lt;&gt;"",$A176&lt;&gt;"TOTAL"),IF(AND([4]PREMIOS_MASTER!$AD174&lt;&gt;"",[4]PREMIOS_MASTER!$AD174&lt;&gt;0),[4]PREMIOS_MASTER!$AD174,""),IF($A176="TOTAL",SUM(INDIRECT("Q4:Q"&amp;ROW()-1)),""))</f>
        <v/>
      </c>
      <c r="R176" s="7" t="str">
        <f ca="1">IF(AND($A176&lt;&gt;"",$A176&lt;&gt;"TOTAL"),IF(AND([4]PREMIOS_MASTER!$AF174&lt;&gt;"",[4]PREMIOS_MASTER!$AF174&lt;&gt;0),[4]PREMIOS_MASTER!$AF174,""),IF($A176="TOTAL",SUM(INDIRECT("R4:R"&amp;ROW()-1)),""))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IF(AND($A176&lt;&gt;"",$A176&lt;&gt;"TOTAL"),IF(AND([4]PREMIOS_MASTER!$AI174&lt;&gt;"",[4]PREMIOS_MASTER!$AI174&lt;&gt;0),[4]PREMIOS_MASTER!$AI174,""),IF($A176="TOTAL",SUM(INDIRECT("T4:T"&amp;ROW()-1)),""))</f>
        <v/>
      </c>
      <c r="U176" s="7" t="str">
        <f ca="1">IF(AND($A176&lt;&gt;"",$A176&lt;&gt;"TOTAL"),IF(AND([4]PREMIOS_MASTER!$AK174&lt;&gt;"",[4]PREMIOS_MASTER!$AK174&lt;&gt;0),[4]PREMIOS_MASTER!$AK174,""),IF($A176="TOTAL",SUM(INDIRECT("U4:U"&amp;ROW()-1)),""))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IF(AND($A176&lt;&gt;"",$A176&lt;&gt;"TOTAL"),IF(AND([4]PREMIOS_MASTER!$AN174&lt;&gt;"",[4]PREMIOS_MASTER!$AN174&lt;&gt;0),[4]PREMIOS_MASTER!$AN174,""),IF($A176="TOTAL",SUM(INDIRECT("W4:W"&amp;ROW()-1)),""))</f>
        <v/>
      </c>
      <c r="X176" s="7" t="str">
        <f ca="1">IF(AND($A176&lt;&gt;"",$A176&lt;&gt;"TOTAL"),IF(AND([4]PREMIOS_MASTER!$AP174&lt;&gt;"",[4]PREMIOS_MASTER!$AP174&lt;&gt;0),[4]PREMIOS_MASTER!$AP174,""),IF($A176="TOTAL",SUM(INDIRECT("X4:X"&amp;ROW()-1)),""))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IF(AND($A176&lt;&gt;"",$A176&lt;&gt;"TOTAL"),IF(AND([4]PREMIOS_MASTER!$AS174&lt;&gt;"",[4]PREMIOS_MASTER!$AS174&lt;&gt;0),[4]PREMIOS_MASTER!$AS174,""),IF($A176="TOTAL",SUM(INDIRECT("Z4:Z"&amp;ROW()-1)),""))</f>
        <v/>
      </c>
      <c r="AA176" s="7" t="str">
        <f ca="1">IF(AND($A176&lt;&gt;"",$A176&lt;&gt;"TOTAL"),IF(AND([4]PREMIOS_MASTER!$AU174&lt;&gt;"",[4]PREMIOS_MASTER!$AU174&lt;&gt;0),[4]PREMIOS_MASTER!$AU174,""),IF($A176="TOTAL",SUM(INDIRECT("AA4:AA"&amp;ROW()-1)),""))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IF(AND($A176&lt;&gt;"",$A176&lt;&gt;"TOTAL"),IF(AND([4]PREMIOS_MASTER!$AX174&lt;&gt;"",[4]PREMIOS_MASTER!$AX174&lt;&gt;0),[4]PREMIOS_MASTER!$AX174,""),IF($A176="TOTAL",SUM(INDIRECT("AC4:AC"&amp;ROW()-1)),""))</f>
        <v/>
      </c>
      <c r="AD176" s="7" t="str">
        <f ca="1">IF(AND($A176&lt;&gt;"",$A176&lt;&gt;"TOTAL"),IF(AND([4]PREMIOS_MASTER!$AZ174&lt;&gt;"",[4]PREMIOS_MASTER!$AZ174&lt;&gt;0),[4]PREMIOS_MASTER!$AZ174,""),IF($A176="TOTAL",SUM(INDIRECT("AD4:AD"&amp;ROW()-1)),""))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IF(AND($A176&lt;&gt;"",$A176&lt;&gt;"TOTAL"),IF(AND([4]PREMIOS_MASTER!$BC174&lt;&gt;"",[4]PREMIOS_MASTER!$BC174&lt;&gt;0),[4]PREMIOS_MASTER!$BC174,""),IF($A176="TOTAL",SUM(INDIRECT("AF4:AF"&amp;ROW()-1)),""))</f>
        <v/>
      </c>
      <c r="AG176" s="7" t="str">
        <f ca="1">IF(AND($A176&lt;&gt;"",$A176&lt;&gt;"TOTAL"),IF(AND([4]PREMIOS_MASTER!$BE174&lt;&gt;"",[4]PREMIOS_MASTER!$BE174&lt;&gt;0),[4]PREMIOS_MASTER!$BE174,""),IF($A176="TOTAL",SUM(INDIRECT("AG4:AG"&amp;ROW()-1)),""))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IF(AND($A176&lt;&gt;"",$A176&lt;&gt;"TOTAL"),IF(AND([4]PREMIOS_MASTER!$BH174&lt;&gt;"",[4]PREMIOS_MASTER!$BH174&lt;&gt;0),[4]PREMIOS_MASTER!$BH174,""),IF($A176="TOTAL",SUM(INDIRECT("AI4:AI"&amp;ROW()-1)),""))</f>
        <v/>
      </c>
      <c r="AJ176" s="7" t="str">
        <f ca="1">IF(AND($A176&lt;&gt;"",$A176&lt;&gt;"TOTAL"),IF(AND([4]PREMIOS_MASTER!$BJ174&lt;&gt;"",[4]PREMIOS_MASTER!$BJ174&lt;&gt;0),[4]PREMIOS_MASTER!$BJ174,""),IF($A176="TOTAL",SUM(INDIRECT("AJ4:AJ"&amp;ROW()-1)),""))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IF(AND($A176&lt;&gt;"",$A176&lt;&gt;"TOTAL"),IF(AND([4]PREMIOS_MASTER!$BM174&lt;&gt;"",[4]PREMIOS_MASTER!$BM174&lt;&gt;0),[4]PREMIOS_MASTER!$BM174,""),IF($A176="TOTAL",SUM(INDIRECT("AL4:AL"&amp;ROW()-1)),""))</f>
        <v/>
      </c>
      <c r="AM176" s="7" t="str">
        <f ca="1">IF(AND($A176&lt;&gt;"",$A176&lt;&gt;"TOTAL"),IF(AND([4]PREMIOS_MASTER!$BO174&lt;&gt;"",[4]PREMIOS_MASTER!$BO174&lt;&gt;0),[4]PREMIOS_MASTER!$BO174,""),IF($A176="TOTAL",SUM(INDIRECT("AM4:AM"&amp;ROW()-1)),""))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IF(AND($A176&lt;&gt;"",$A176&lt;&gt;"TOTAL"),IF(AND([4]PREMIOS_MASTER!$BR174&lt;&gt;"",[4]PREMIOS_MASTER!$BR174&lt;&gt;0),[4]PREMIOS_MASTER!$BR174,""),IF($A176="TOTAL",SUM(INDIRECT("AO4:AO"&amp;ROW()-1)),""))</f>
        <v/>
      </c>
      <c r="AP176" s="7" t="str">
        <f ca="1">IF(AND($A176&lt;&gt;"",$A176&lt;&gt;"TOTAL"),IF(AND([4]PREMIOS_MASTER!$BT174&lt;&gt;"",[4]PREMIOS_MASTER!$BT174&lt;&gt;0),[4]PREMIOS_MASTER!$BT174,""),IF($A176="TOTAL",SUM(INDIRECT("AP4:AP"&amp;ROW()-1)),""))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IF(AND($A176&lt;&gt;"",$A176&lt;&gt;"TOTAL"),IF(AND([4]PREMIOS_MASTER!$BW174&lt;&gt;"",[4]PREMIOS_MASTER!$BW174&lt;&gt;0),[4]PREMIOS_MASTER!$BW174,""),IF($A176="TOTAL",SUM(INDIRECT("AR4:AR"&amp;ROW()-1)),""))</f>
        <v/>
      </c>
      <c r="AS176" s="7" t="str">
        <f ca="1">IF(AND($A176&lt;&gt;"",$A176&lt;&gt;"TOTAL"),IF(AND([4]PREMIOS_MASTER!$BY174&lt;&gt;"",[4]PREMIOS_MASTER!$BY174&lt;&gt;0),[4]PREMIOS_MASTER!$BY174,""),IF($A176="TOTAL",SUM(INDIRECT("AS4:AS"&amp;ROW()-1)),""))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IF(AND($A176&lt;&gt;"",$A176&lt;&gt;"TOTAL"),IF(AND([4]PREMIOS_MASTER!$CB174&lt;&gt;"",[4]PREMIOS_MASTER!$CB174&lt;&gt;0),[4]PREMIOS_MASTER!$CB174,""),IF($A176="TOTAL",SUM(INDIRECT("AU4:AU"&amp;ROW()-1)),""))</f>
        <v/>
      </c>
      <c r="AV176" s="7" t="str">
        <f ca="1">IF(AND($A176&lt;&gt;"",$A176&lt;&gt;"TOTAL"),IF(AND([4]PREMIOS_MASTER!$CD174&lt;&gt;"",[4]PREMIOS_MASTER!$CD174&lt;&gt;0),[4]PREMIOS_MASTER!$CD174,""),IF($A176="TOTAL",SUM(INDIRECT("AV4:AV"&amp;ROW()-1)),""))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IF(AND($A176&lt;&gt;"",$A176&lt;&gt;"TOTAL"),IF(AND([4]PREMIOS_MASTER!$CG174&lt;&gt;"",[4]PREMIOS_MASTER!$CG174&lt;&gt;0),[4]PREMIOS_MASTER!$CG174,""),IF($A176="TOTAL",SUM(INDIRECT("AX4:AX"&amp;ROW()-1)),""))</f>
        <v/>
      </c>
      <c r="AY176" s="7" t="str">
        <f ca="1">IF(AND($A176&lt;&gt;"",$A176&lt;&gt;"TOTAL"),IF(AND([4]PREMIOS_MASTER!$CI174&lt;&gt;"",[4]PREMIOS_MASTER!$CI174&lt;&gt;0),[4]PREMIOS_MASTER!$CI174,""),IF($A176="TOTAL",SUM(INDIRECT("AY4:AY"&amp;ROW()-1)),""))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IF(AND($A176&lt;&gt;"",$A176&lt;&gt;"TOTAL"),IF(AND([4]PREMIOS_MASTER!$CL174&lt;&gt;"",[4]PREMIOS_MASTER!$CL174&lt;&gt;0),[4]PREMIOS_MASTER!$CL174,""),IF($A176="TOTAL",SUM(INDIRECT("BA4:BA"&amp;ROW()-1)),""))</f>
        <v/>
      </c>
      <c r="BB176" s="7" t="str">
        <f ca="1">IF(AND($A176&lt;&gt;"",$A176&lt;&gt;"TOTAL"),IF(AND([4]PREMIOS_MASTER!$CN174&lt;&gt;"",[4]PREMIOS_MASTER!$CN174&lt;&gt;0),[4]PREMIOS_MASTER!$CN174,""),IF($A176="TOTAL",SUM(INDIRECT("BB4:BB"&amp;ROW()-1)),""))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IF(AND($A176&lt;&gt;"",$A176&lt;&gt;"TOTAL"),IF(AND([4]PREMIOS_MASTER!$CQ174&lt;&gt;"",[4]PREMIOS_MASTER!$CQ174&lt;&gt;0),[4]PREMIOS_MASTER!$CQ174,""),IF($A176="TOTAL",SUM(INDIRECT("BD4:BD"&amp;ROW()-1)),""))</f>
        <v/>
      </c>
      <c r="BE176" s="7" t="str">
        <f ca="1">IF(AND($A176&lt;&gt;"",$A176&lt;&gt;"TOTAL"),IF(AND([4]PREMIOS_MASTER!$CS174&lt;&gt;"",[4]PREMIOS_MASTER!$CS174&lt;&gt;0),[4]PREMIOS_MASTER!$CS174,""),IF($A176="TOTAL",SUM(INDIRECT("BE4:BE"&amp;ROW()-1)),""))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IF([4]PREMIOS_MASTER!$D175&lt;&gt;"",[4]PREMIOS_MASTER!$D175,IF(AND([4]PREMIOS_MASTER!$D175="",[4]PREMIOS_MASTER!$D176="",[4]PREMIOS_MASTER!$D174=""),"","TOTAL"))</f>
        <v/>
      </c>
      <c r="B177" s="7" t="str">
        <f ca="1">IF(AND($A177&lt;&gt;"",$A177&lt;&gt;"TOTAL"),IF(AND([4]PREMIOS_MASTER!$E175&lt;&gt;"",[4]PREMIOS_MASTER!$E175&lt;&gt;0),[4]PREMIOS_MASTER!$E175,""),IF($A177="TOTAL",SUM(INDIRECT("B4:B"&amp;ROW()-1)),""))</f>
        <v/>
      </c>
      <c r="C177" s="7" t="str">
        <f ca="1">IF(AND($A177&lt;&gt;"",$A177&lt;&gt;"TOTAL"),IF(AND([4]PREMIOS_MASTER!$G175&lt;&gt;"",[4]PREMIOS_MASTER!$G175&lt;&gt;0),[4]PREMIOS_MASTER!$G175,""),IF($A177="TOTAL",SUM(INDIRECT("C4:C"&amp;ROW()-1)),""))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IF(AND($A177&lt;&gt;"",$A177&lt;&gt;"TOTAL"),IF(AND([4]PREMIOS_MASTER!$J175&lt;&gt;"",[4]PREMIOS_MASTER!$J175&lt;&gt;0),[4]PREMIOS_MASTER!$J175,""),IF($A177="TOTAL",SUM(INDIRECT("E4:E"&amp;ROW()-1)),""))</f>
        <v/>
      </c>
      <c r="F177" s="7" t="str">
        <f ca="1">IF(AND($A177&lt;&gt;"",$A177&lt;&gt;"TOTAL"),IF(AND([4]PREMIOS_MASTER!$L175&lt;&gt;"",[4]PREMIOS_MASTER!$L175&lt;&gt;0),[4]PREMIOS_MASTER!$L175,""),IF($A177="TOTAL",SUM(INDIRECT("F4:F"&amp;ROW()-1)),""))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IF(AND($A177&lt;&gt;"",$A177&lt;&gt;"TOTAL"),IF(AND([4]PREMIOS_MASTER!$O175&lt;&gt;"",[4]PREMIOS_MASTER!$O175&lt;&gt;0),[4]PREMIOS_MASTER!$O175,""),IF($A177="TOTAL",SUM(INDIRECT("H4:H"&amp;ROW()-1)),""))</f>
        <v/>
      </c>
      <c r="I177" s="7" t="str">
        <f ca="1">IF(AND($A177&lt;&gt;"",$A177&lt;&gt;"TOTAL"),IF(AND([4]PREMIOS_MASTER!$Q175&lt;&gt;"",[4]PREMIOS_MASTER!$Q175&lt;&gt;0),[4]PREMIOS_MASTER!$Q175,""),IF($A177="TOTAL",SUM(INDIRECT("I4:I"&amp;ROW()-1)),""))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IF(AND($A177&lt;&gt;"",$A177&lt;&gt;"TOTAL"),IF(AND([4]PREMIOS_MASTER!$T175&lt;&gt;"",[4]PREMIOS_MASTER!$T175&lt;&gt;0),[4]PREMIOS_MASTER!$T175,""),IF($A177="TOTAL",SUM(INDIRECT("K4:K"&amp;ROW()-1)),""))</f>
        <v/>
      </c>
      <c r="L177" s="7" t="str">
        <f ca="1">IF(AND($A177&lt;&gt;"",$A177&lt;&gt;"TOTAL"),IF(AND([4]PREMIOS_MASTER!$V175&lt;&gt;"",[4]PREMIOS_MASTER!$V175&lt;&gt;0),[4]PREMIOS_MASTER!$V175,""),IF($A177="TOTAL",SUM(INDIRECT("L4:L"&amp;ROW()-1)),""))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IF(AND($A177&lt;&gt;"",$A177&lt;&gt;"TOTAL"),IF(AND([4]PREMIOS_MASTER!$Y175&lt;&gt;"",[4]PREMIOS_MASTER!$Y175&lt;&gt;0),[4]PREMIOS_MASTER!$Y175,""),IF($A177="TOTAL",SUM(INDIRECT("N4:N"&amp;ROW()-1)),""))</f>
        <v/>
      </c>
      <c r="O177" s="7" t="str">
        <f ca="1">IF(AND($A177&lt;&gt;"",$A177&lt;&gt;"TOTAL"),IF(AND([4]PREMIOS_MASTER!$AA175&lt;&gt;"",[4]PREMIOS_MASTER!$AA175&lt;&gt;0),[4]PREMIOS_MASTER!$AA175,""),IF($A177="TOTAL",SUM(INDIRECT("O4:O"&amp;ROW()-1)),""))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IF(AND($A177&lt;&gt;"",$A177&lt;&gt;"TOTAL"),IF(AND([4]PREMIOS_MASTER!$AD175&lt;&gt;"",[4]PREMIOS_MASTER!$AD175&lt;&gt;0),[4]PREMIOS_MASTER!$AD175,""),IF($A177="TOTAL",SUM(INDIRECT("Q4:Q"&amp;ROW()-1)),""))</f>
        <v/>
      </c>
      <c r="R177" s="7" t="str">
        <f ca="1">IF(AND($A177&lt;&gt;"",$A177&lt;&gt;"TOTAL"),IF(AND([4]PREMIOS_MASTER!$AF175&lt;&gt;"",[4]PREMIOS_MASTER!$AF175&lt;&gt;0),[4]PREMIOS_MASTER!$AF175,""),IF($A177="TOTAL",SUM(INDIRECT("R4:R"&amp;ROW()-1)),""))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IF(AND($A177&lt;&gt;"",$A177&lt;&gt;"TOTAL"),IF(AND([4]PREMIOS_MASTER!$AI175&lt;&gt;"",[4]PREMIOS_MASTER!$AI175&lt;&gt;0),[4]PREMIOS_MASTER!$AI175,""),IF($A177="TOTAL",SUM(INDIRECT("T4:T"&amp;ROW()-1)),""))</f>
        <v/>
      </c>
      <c r="U177" s="7" t="str">
        <f ca="1">IF(AND($A177&lt;&gt;"",$A177&lt;&gt;"TOTAL"),IF(AND([4]PREMIOS_MASTER!$AK175&lt;&gt;"",[4]PREMIOS_MASTER!$AK175&lt;&gt;0),[4]PREMIOS_MASTER!$AK175,""),IF($A177="TOTAL",SUM(INDIRECT("U4:U"&amp;ROW()-1)),""))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IF(AND($A177&lt;&gt;"",$A177&lt;&gt;"TOTAL"),IF(AND([4]PREMIOS_MASTER!$AN175&lt;&gt;"",[4]PREMIOS_MASTER!$AN175&lt;&gt;0),[4]PREMIOS_MASTER!$AN175,""),IF($A177="TOTAL",SUM(INDIRECT("W4:W"&amp;ROW()-1)),""))</f>
        <v/>
      </c>
      <c r="X177" s="7" t="str">
        <f ca="1">IF(AND($A177&lt;&gt;"",$A177&lt;&gt;"TOTAL"),IF(AND([4]PREMIOS_MASTER!$AP175&lt;&gt;"",[4]PREMIOS_MASTER!$AP175&lt;&gt;0),[4]PREMIOS_MASTER!$AP175,""),IF($A177="TOTAL",SUM(INDIRECT("X4:X"&amp;ROW()-1)),""))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IF(AND($A177&lt;&gt;"",$A177&lt;&gt;"TOTAL"),IF(AND([4]PREMIOS_MASTER!$AS175&lt;&gt;"",[4]PREMIOS_MASTER!$AS175&lt;&gt;0),[4]PREMIOS_MASTER!$AS175,""),IF($A177="TOTAL",SUM(INDIRECT("Z4:Z"&amp;ROW()-1)),""))</f>
        <v/>
      </c>
      <c r="AA177" s="7" t="str">
        <f ca="1">IF(AND($A177&lt;&gt;"",$A177&lt;&gt;"TOTAL"),IF(AND([4]PREMIOS_MASTER!$AU175&lt;&gt;"",[4]PREMIOS_MASTER!$AU175&lt;&gt;0),[4]PREMIOS_MASTER!$AU175,""),IF($A177="TOTAL",SUM(INDIRECT("AA4:AA"&amp;ROW()-1)),""))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IF(AND($A177&lt;&gt;"",$A177&lt;&gt;"TOTAL"),IF(AND([4]PREMIOS_MASTER!$AX175&lt;&gt;"",[4]PREMIOS_MASTER!$AX175&lt;&gt;0),[4]PREMIOS_MASTER!$AX175,""),IF($A177="TOTAL",SUM(INDIRECT("AC4:AC"&amp;ROW()-1)),""))</f>
        <v/>
      </c>
      <c r="AD177" s="7" t="str">
        <f ca="1">IF(AND($A177&lt;&gt;"",$A177&lt;&gt;"TOTAL"),IF(AND([4]PREMIOS_MASTER!$AZ175&lt;&gt;"",[4]PREMIOS_MASTER!$AZ175&lt;&gt;0),[4]PREMIOS_MASTER!$AZ175,""),IF($A177="TOTAL",SUM(INDIRECT("AD4:AD"&amp;ROW()-1)),""))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IF(AND($A177&lt;&gt;"",$A177&lt;&gt;"TOTAL"),IF(AND([4]PREMIOS_MASTER!$BC175&lt;&gt;"",[4]PREMIOS_MASTER!$BC175&lt;&gt;0),[4]PREMIOS_MASTER!$BC175,""),IF($A177="TOTAL",SUM(INDIRECT("AF4:AF"&amp;ROW()-1)),""))</f>
        <v/>
      </c>
      <c r="AG177" s="7" t="str">
        <f ca="1">IF(AND($A177&lt;&gt;"",$A177&lt;&gt;"TOTAL"),IF(AND([4]PREMIOS_MASTER!$BE175&lt;&gt;"",[4]PREMIOS_MASTER!$BE175&lt;&gt;0),[4]PREMIOS_MASTER!$BE175,""),IF($A177="TOTAL",SUM(INDIRECT("AG4:AG"&amp;ROW()-1)),""))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IF(AND($A177&lt;&gt;"",$A177&lt;&gt;"TOTAL"),IF(AND([4]PREMIOS_MASTER!$BH175&lt;&gt;"",[4]PREMIOS_MASTER!$BH175&lt;&gt;0),[4]PREMIOS_MASTER!$BH175,""),IF($A177="TOTAL",SUM(INDIRECT("AI4:AI"&amp;ROW()-1)),""))</f>
        <v/>
      </c>
      <c r="AJ177" s="7" t="str">
        <f ca="1">IF(AND($A177&lt;&gt;"",$A177&lt;&gt;"TOTAL"),IF(AND([4]PREMIOS_MASTER!$BJ175&lt;&gt;"",[4]PREMIOS_MASTER!$BJ175&lt;&gt;0),[4]PREMIOS_MASTER!$BJ175,""),IF($A177="TOTAL",SUM(INDIRECT("AJ4:AJ"&amp;ROW()-1)),""))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IF(AND($A177&lt;&gt;"",$A177&lt;&gt;"TOTAL"),IF(AND([4]PREMIOS_MASTER!$BM175&lt;&gt;"",[4]PREMIOS_MASTER!$BM175&lt;&gt;0),[4]PREMIOS_MASTER!$BM175,""),IF($A177="TOTAL",SUM(INDIRECT("AL4:AL"&amp;ROW()-1)),""))</f>
        <v/>
      </c>
      <c r="AM177" s="7" t="str">
        <f ca="1">IF(AND($A177&lt;&gt;"",$A177&lt;&gt;"TOTAL"),IF(AND([4]PREMIOS_MASTER!$BO175&lt;&gt;"",[4]PREMIOS_MASTER!$BO175&lt;&gt;0),[4]PREMIOS_MASTER!$BO175,""),IF($A177="TOTAL",SUM(INDIRECT("AM4:AM"&amp;ROW()-1)),""))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IF(AND($A177&lt;&gt;"",$A177&lt;&gt;"TOTAL"),IF(AND([4]PREMIOS_MASTER!$BR175&lt;&gt;"",[4]PREMIOS_MASTER!$BR175&lt;&gt;0),[4]PREMIOS_MASTER!$BR175,""),IF($A177="TOTAL",SUM(INDIRECT("AO4:AO"&amp;ROW()-1)),""))</f>
        <v/>
      </c>
      <c r="AP177" s="7" t="str">
        <f ca="1">IF(AND($A177&lt;&gt;"",$A177&lt;&gt;"TOTAL"),IF(AND([4]PREMIOS_MASTER!$BT175&lt;&gt;"",[4]PREMIOS_MASTER!$BT175&lt;&gt;0),[4]PREMIOS_MASTER!$BT175,""),IF($A177="TOTAL",SUM(INDIRECT("AP4:AP"&amp;ROW()-1)),""))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IF(AND($A177&lt;&gt;"",$A177&lt;&gt;"TOTAL"),IF(AND([4]PREMIOS_MASTER!$BW175&lt;&gt;"",[4]PREMIOS_MASTER!$BW175&lt;&gt;0),[4]PREMIOS_MASTER!$BW175,""),IF($A177="TOTAL",SUM(INDIRECT("AR4:AR"&amp;ROW()-1)),""))</f>
        <v/>
      </c>
      <c r="AS177" s="7" t="str">
        <f ca="1">IF(AND($A177&lt;&gt;"",$A177&lt;&gt;"TOTAL"),IF(AND([4]PREMIOS_MASTER!$BY175&lt;&gt;"",[4]PREMIOS_MASTER!$BY175&lt;&gt;0),[4]PREMIOS_MASTER!$BY175,""),IF($A177="TOTAL",SUM(INDIRECT("AS4:AS"&amp;ROW()-1)),""))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IF(AND($A177&lt;&gt;"",$A177&lt;&gt;"TOTAL"),IF(AND([4]PREMIOS_MASTER!$CB175&lt;&gt;"",[4]PREMIOS_MASTER!$CB175&lt;&gt;0),[4]PREMIOS_MASTER!$CB175,""),IF($A177="TOTAL",SUM(INDIRECT("AU4:AU"&amp;ROW()-1)),""))</f>
        <v/>
      </c>
      <c r="AV177" s="7" t="str">
        <f ca="1">IF(AND($A177&lt;&gt;"",$A177&lt;&gt;"TOTAL"),IF(AND([4]PREMIOS_MASTER!$CD175&lt;&gt;"",[4]PREMIOS_MASTER!$CD175&lt;&gt;0),[4]PREMIOS_MASTER!$CD175,""),IF($A177="TOTAL",SUM(INDIRECT("AV4:AV"&amp;ROW()-1)),""))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IF(AND($A177&lt;&gt;"",$A177&lt;&gt;"TOTAL"),IF(AND([4]PREMIOS_MASTER!$CG175&lt;&gt;"",[4]PREMIOS_MASTER!$CG175&lt;&gt;0),[4]PREMIOS_MASTER!$CG175,""),IF($A177="TOTAL",SUM(INDIRECT("AX4:AX"&amp;ROW()-1)),""))</f>
        <v/>
      </c>
      <c r="AY177" s="7" t="str">
        <f ca="1">IF(AND($A177&lt;&gt;"",$A177&lt;&gt;"TOTAL"),IF(AND([4]PREMIOS_MASTER!$CI175&lt;&gt;"",[4]PREMIOS_MASTER!$CI175&lt;&gt;0),[4]PREMIOS_MASTER!$CI175,""),IF($A177="TOTAL",SUM(INDIRECT("AY4:AY"&amp;ROW()-1)),""))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IF(AND($A177&lt;&gt;"",$A177&lt;&gt;"TOTAL"),IF(AND([4]PREMIOS_MASTER!$CL175&lt;&gt;"",[4]PREMIOS_MASTER!$CL175&lt;&gt;0),[4]PREMIOS_MASTER!$CL175,""),IF($A177="TOTAL",SUM(INDIRECT("BA4:BA"&amp;ROW()-1)),""))</f>
        <v/>
      </c>
      <c r="BB177" s="7" t="str">
        <f ca="1">IF(AND($A177&lt;&gt;"",$A177&lt;&gt;"TOTAL"),IF(AND([4]PREMIOS_MASTER!$CN175&lt;&gt;"",[4]PREMIOS_MASTER!$CN175&lt;&gt;0),[4]PREMIOS_MASTER!$CN175,""),IF($A177="TOTAL",SUM(INDIRECT("BB4:BB"&amp;ROW()-1)),""))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IF(AND($A177&lt;&gt;"",$A177&lt;&gt;"TOTAL"),IF(AND([4]PREMIOS_MASTER!$CQ175&lt;&gt;"",[4]PREMIOS_MASTER!$CQ175&lt;&gt;0),[4]PREMIOS_MASTER!$CQ175,""),IF($A177="TOTAL",SUM(INDIRECT("BD4:BD"&amp;ROW()-1)),""))</f>
        <v/>
      </c>
      <c r="BE177" s="7" t="str">
        <f ca="1">IF(AND($A177&lt;&gt;"",$A177&lt;&gt;"TOTAL"),IF(AND([4]PREMIOS_MASTER!$CS175&lt;&gt;"",[4]PREMIOS_MASTER!$CS175&lt;&gt;0),[4]PREMIOS_MASTER!$CS175,""),IF($A177="TOTAL",SUM(INDIRECT("BE4:BE"&amp;ROW()-1)),""))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IF([4]PREMIOS_MASTER!$D176&lt;&gt;"",[4]PREMIOS_MASTER!$D176,IF(AND([4]PREMIOS_MASTER!$D176="",[4]PREMIOS_MASTER!$D177="",[4]PREMIOS_MASTER!$D175=""),"","TOTAL"))</f>
        <v/>
      </c>
      <c r="B178" s="7" t="str">
        <f ca="1">IF(AND($A178&lt;&gt;"",$A178&lt;&gt;"TOTAL"),IF(AND([4]PREMIOS_MASTER!$E176&lt;&gt;"",[4]PREMIOS_MASTER!$E176&lt;&gt;0),[4]PREMIOS_MASTER!$E176,""),IF($A178="TOTAL",SUM(INDIRECT("B4:B"&amp;ROW()-1)),""))</f>
        <v/>
      </c>
      <c r="C178" s="7" t="str">
        <f ca="1">IF(AND($A178&lt;&gt;"",$A178&lt;&gt;"TOTAL"),IF(AND([4]PREMIOS_MASTER!$G176&lt;&gt;"",[4]PREMIOS_MASTER!$G176&lt;&gt;0),[4]PREMIOS_MASTER!$G176,""),IF($A178="TOTAL",SUM(INDIRECT("C4:C"&amp;ROW()-1)),""))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IF(AND($A178&lt;&gt;"",$A178&lt;&gt;"TOTAL"),IF(AND([4]PREMIOS_MASTER!$J176&lt;&gt;"",[4]PREMIOS_MASTER!$J176&lt;&gt;0),[4]PREMIOS_MASTER!$J176,""),IF($A178="TOTAL",SUM(INDIRECT("E4:E"&amp;ROW()-1)),""))</f>
        <v/>
      </c>
      <c r="F178" s="7" t="str">
        <f ca="1">IF(AND($A178&lt;&gt;"",$A178&lt;&gt;"TOTAL"),IF(AND([4]PREMIOS_MASTER!$L176&lt;&gt;"",[4]PREMIOS_MASTER!$L176&lt;&gt;0),[4]PREMIOS_MASTER!$L176,""),IF($A178="TOTAL",SUM(INDIRECT("F4:F"&amp;ROW()-1)),""))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IF(AND($A178&lt;&gt;"",$A178&lt;&gt;"TOTAL"),IF(AND([4]PREMIOS_MASTER!$O176&lt;&gt;"",[4]PREMIOS_MASTER!$O176&lt;&gt;0),[4]PREMIOS_MASTER!$O176,""),IF($A178="TOTAL",SUM(INDIRECT("H4:H"&amp;ROW()-1)),""))</f>
        <v/>
      </c>
      <c r="I178" s="7" t="str">
        <f ca="1">IF(AND($A178&lt;&gt;"",$A178&lt;&gt;"TOTAL"),IF(AND([4]PREMIOS_MASTER!$Q176&lt;&gt;"",[4]PREMIOS_MASTER!$Q176&lt;&gt;0),[4]PREMIOS_MASTER!$Q176,""),IF($A178="TOTAL",SUM(INDIRECT("I4:I"&amp;ROW()-1)),""))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IF(AND($A178&lt;&gt;"",$A178&lt;&gt;"TOTAL"),IF(AND([4]PREMIOS_MASTER!$T176&lt;&gt;"",[4]PREMIOS_MASTER!$T176&lt;&gt;0),[4]PREMIOS_MASTER!$T176,""),IF($A178="TOTAL",SUM(INDIRECT("K4:K"&amp;ROW()-1)),""))</f>
        <v/>
      </c>
      <c r="L178" s="7" t="str">
        <f ca="1">IF(AND($A178&lt;&gt;"",$A178&lt;&gt;"TOTAL"),IF(AND([4]PREMIOS_MASTER!$V176&lt;&gt;"",[4]PREMIOS_MASTER!$V176&lt;&gt;0),[4]PREMIOS_MASTER!$V176,""),IF($A178="TOTAL",SUM(INDIRECT("L4:L"&amp;ROW()-1)),""))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IF(AND($A178&lt;&gt;"",$A178&lt;&gt;"TOTAL"),IF(AND([4]PREMIOS_MASTER!$Y176&lt;&gt;"",[4]PREMIOS_MASTER!$Y176&lt;&gt;0),[4]PREMIOS_MASTER!$Y176,""),IF($A178="TOTAL",SUM(INDIRECT("N4:N"&amp;ROW()-1)),""))</f>
        <v/>
      </c>
      <c r="O178" s="7" t="str">
        <f ca="1">IF(AND($A178&lt;&gt;"",$A178&lt;&gt;"TOTAL"),IF(AND([4]PREMIOS_MASTER!$AA176&lt;&gt;"",[4]PREMIOS_MASTER!$AA176&lt;&gt;0),[4]PREMIOS_MASTER!$AA176,""),IF($A178="TOTAL",SUM(INDIRECT("O4:O"&amp;ROW()-1)),""))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IF(AND($A178&lt;&gt;"",$A178&lt;&gt;"TOTAL"),IF(AND([4]PREMIOS_MASTER!$AD176&lt;&gt;"",[4]PREMIOS_MASTER!$AD176&lt;&gt;0),[4]PREMIOS_MASTER!$AD176,""),IF($A178="TOTAL",SUM(INDIRECT("Q4:Q"&amp;ROW()-1)),""))</f>
        <v/>
      </c>
      <c r="R178" s="7" t="str">
        <f ca="1">IF(AND($A178&lt;&gt;"",$A178&lt;&gt;"TOTAL"),IF(AND([4]PREMIOS_MASTER!$AF176&lt;&gt;"",[4]PREMIOS_MASTER!$AF176&lt;&gt;0),[4]PREMIOS_MASTER!$AF176,""),IF($A178="TOTAL",SUM(INDIRECT("R4:R"&amp;ROW()-1)),""))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IF(AND($A178&lt;&gt;"",$A178&lt;&gt;"TOTAL"),IF(AND([4]PREMIOS_MASTER!$AI176&lt;&gt;"",[4]PREMIOS_MASTER!$AI176&lt;&gt;0),[4]PREMIOS_MASTER!$AI176,""),IF($A178="TOTAL",SUM(INDIRECT("T4:T"&amp;ROW()-1)),""))</f>
        <v/>
      </c>
      <c r="U178" s="7" t="str">
        <f ca="1">IF(AND($A178&lt;&gt;"",$A178&lt;&gt;"TOTAL"),IF(AND([4]PREMIOS_MASTER!$AK176&lt;&gt;"",[4]PREMIOS_MASTER!$AK176&lt;&gt;0),[4]PREMIOS_MASTER!$AK176,""),IF($A178="TOTAL",SUM(INDIRECT("U4:U"&amp;ROW()-1)),""))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IF(AND($A178&lt;&gt;"",$A178&lt;&gt;"TOTAL"),IF(AND([4]PREMIOS_MASTER!$AN176&lt;&gt;"",[4]PREMIOS_MASTER!$AN176&lt;&gt;0),[4]PREMIOS_MASTER!$AN176,""),IF($A178="TOTAL",SUM(INDIRECT("W4:W"&amp;ROW()-1)),""))</f>
        <v/>
      </c>
      <c r="X178" s="7" t="str">
        <f ca="1">IF(AND($A178&lt;&gt;"",$A178&lt;&gt;"TOTAL"),IF(AND([4]PREMIOS_MASTER!$AP176&lt;&gt;"",[4]PREMIOS_MASTER!$AP176&lt;&gt;0),[4]PREMIOS_MASTER!$AP176,""),IF($A178="TOTAL",SUM(INDIRECT("X4:X"&amp;ROW()-1)),""))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IF(AND($A178&lt;&gt;"",$A178&lt;&gt;"TOTAL"),IF(AND([4]PREMIOS_MASTER!$AS176&lt;&gt;"",[4]PREMIOS_MASTER!$AS176&lt;&gt;0),[4]PREMIOS_MASTER!$AS176,""),IF($A178="TOTAL",SUM(INDIRECT("Z4:Z"&amp;ROW()-1)),""))</f>
        <v/>
      </c>
      <c r="AA178" s="7" t="str">
        <f ca="1">IF(AND($A178&lt;&gt;"",$A178&lt;&gt;"TOTAL"),IF(AND([4]PREMIOS_MASTER!$AU176&lt;&gt;"",[4]PREMIOS_MASTER!$AU176&lt;&gt;0),[4]PREMIOS_MASTER!$AU176,""),IF($A178="TOTAL",SUM(INDIRECT("AA4:AA"&amp;ROW()-1)),""))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IF(AND($A178&lt;&gt;"",$A178&lt;&gt;"TOTAL"),IF(AND([4]PREMIOS_MASTER!$AX176&lt;&gt;"",[4]PREMIOS_MASTER!$AX176&lt;&gt;0),[4]PREMIOS_MASTER!$AX176,""),IF($A178="TOTAL",SUM(INDIRECT("AC4:AC"&amp;ROW()-1)),""))</f>
        <v/>
      </c>
      <c r="AD178" s="7" t="str">
        <f ca="1">IF(AND($A178&lt;&gt;"",$A178&lt;&gt;"TOTAL"),IF(AND([4]PREMIOS_MASTER!$AZ176&lt;&gt;"",[4]PREMIOS_MASTER!$AZ176&lt;&gt;0),[4]PREMIOS_MASTER!$AZ176,""),IF($A178="TOTAL",SUM(INDIRECT("AD4:AD"&amp;ROW()-1)),""))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IF(AND($A178&lt;&gt;"",$A178&lt;&gt;"TOTAL"),IF(AND([4]PREMIOS_MASTER!$BC176&lt;&gt;"",[4]PREMIOS_MASTER!$BC176&lt;&gt;0),[4]PREMIOS_MASTER!$BC176,""),IF($A178="TOTAL",SUM(INDIRECT("AF4:AF"&amp;ROW()-1)),""))</f>
        <v/>
      </c>
      <c r="AG178" s="7" t="str">
        <f ca="1">IF(AND($A178&lt;&gt;"",$A178&lt;&gt;"TOTAL"),IF(AND([4]PREMIOS_MASTER!$BE176&lt;&gt;"",[4]PREMIOS_MASTER!$BE176&lt;&gt;0),[4]PREMIOS_MASTER!$BE176,""),IF($A178="TOTAL",SUM(INDIRECT("AG4:AG"&amp;ROW()-1)),""))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IF(AND($A178&lt;&gt;"",$A178&lt;&gt;"TOTAL"),IF(AND([4]PREMIOS_MASTER!$BH176&lt;&gt;"",[4]PREMIOS_MASTER!$BH176&lt;&gt;0),[4]PREMIOS_MASTER!$BH176,""),IF($A178="TOTAL",SUM(INDIRECT("AI4:AI"&amp;ROW()-1)),""))</f>
        <v/>
      </c>
      <c r="AJ178" s="7" t="str">
        <f ca="1">IF(AND($A178&lt;&gt;"",$A178&lt;&gt;"TOTAL"),IF(AND([4]PREMIOS_MASTER!$BJ176&lt;&gt;"",[4]PREMIOS_MASTER!$BJ176&lt;&gt;0),[4]PREMIOS_MASTER!$BJ176,""),IF($A178="TOTAL",SUM(INDIRECT("AJ4:AJ"&amp;ROW()-1)),""))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IF(AND($A178&lt;&gt;"",$A178&lt;&gt;"TOTAL"),IF(AND([4]PREMIOS_MASTER!$BM176&lt;&gt;"",[4]PREMIOS_MASTER!$BM176&lt;&gt;0),[4]PREMIOS_MASTER!$BM176,""),IF($A178="TOTAL",SUM(INDIRECT("AL4:AL"&amp;ROW()-1)),""))</f>
        <v/>
      </c>
      <c r="AM178" s="7" t="str">
        <f ca="1">IF(AND($A178&lt;&gt;"",$A178&lt;&gt;"TOTAL"),IF(AND([4]PREMIOS_MASTER!$BO176&lt;&gt;"",[4]PREMIOS_MASTER!$BO176&lt;&gt;0),[4]PREMIOS_MASTER!$BO176,""),IF($A178="TOTAL",SUM(INDIRECT("AM4:AM"&amp;ROW()-1)),""))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IF(AND($A178&lt;&gt;"",$A178&lt;&gt;"TOTAL"),IF(AND([4]PREMIOS_MASTER!$BR176&lt;&gt;"",[4]PREMIOS_MASTER!$BR176&lt;&gt;0),[4]PREMIOS_MASTER!$BR176,""),IF($A178="TOTAL",SUM(INDIRECT("AO4:AO"&amp;ROW()-1)),""))</f>
        <v/>
      </c>
      <c r="AP178" s="7" t="str">
        <f ca="1">IF(AND($A178&lt;&gt;"",$A178&lt;&gt;"TOTAL"),IF(AND([4]PREMIOS_MASTER!$BT176&lt;&gt;"",[4]PREMIOS_MASTER!$BT176&lt;&gt;0),[4]PREMIOS_MASTER!$BT176,""),IF($A178="TOTAL",SUM(INDIRECT("AP4:AP"&amp;ROW()-1)),""))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IF(AND($A178&lt;&gt;"",$A178&lt;&gt;"TOTAL"),IF(AND([4]PREMIOS_MASTER!$BW176&lt;&gt;"",[4]PREMIOS_MASTER!$BW176&lt;&gt;0),[4]PREMIOS_MASTER!$BW176,""),IF($A178="TOTAL",SUM(INDIRECT("AR4:AR"&amp;ROW()-1)),""))</f>
        <v/>
      </c>
      <c r="AS178" s="7" t="str">
        <f ca="1">IF(AND($A178&lt;&gt;"",$A178&lt;&gt;"TOTAL"),IF(AND([4]PREMIOS_MASTER!$BY176&lt;&gt;"",[4]PREMIOS_MASTER!$BY176&lt;&gt;0),[4]PREMIOS_MASTER!$BY176,""),IF($A178="TOTAL",SUM(INDIRECT("AS4:AS"&amp;ROW()-1)),""))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IF(AND($A178&lt;&gt;"",$A178&lt;&gt;"TOTAL"),IF(AND([4]PREMIOS_MASTER!$CB176&lt;&gt;"",[4]PREMIOS_MASTER!$CB176&lt;&gt;0),[4]PREMIOS_MASTER!$CB176,""),IF($A178="TOTAL",SUM(INDIRECT("AU4:AU"&amp;ROW()-1)),""))</f>
        <v/>
      </c>
      <c r="AV178" s="7" t="str">
        <f ca="1">IF(AND($A178&lt;&gt;"",$A178&lt;&gt;"TOTAL"),IF(AND([4]PREMIOS_MASTER!$CD176&lt;&gt;"",[4]PREMIOS_MASTER!$CD176&lt;&gt;0),[4]PREMIOS_MASTER!$CD176,""),IF($A178="TOTAL",SUM(INDIRECT("AV4:AV"&amp;ROW()-1)),""))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IF(AND($A178&lt;&gt;"",$A178&lt;&gt;"TOTAL"),IF(AND([4]PREMIOS_MASTER!$CG176&lt;&gt;"",[4]PREMIOS_MASTER!$CG176&lt;&gt;0),[4]PREMIOS_MASTER!$CG176,""),IF($A178="TOTAL",SUM(INDIRECT("AX4:AX"&amp;ROW()-1)),""))</f>
        <v/>
      </c>
      <c r="AY178" s="7" t="str">
        <f ca="1">IF(AND($A178&lt;&gt;"",$A178&lt;&gt;"TOTAL"),IF(AND([4]PREMIOS_MASTER!$CI176&lt;&gt;"",[4]PREMIOS_MASTER!$CI176&lt;&gt;0),[4]PREMIOS_MASTER!$CI176,""),IF($A178="TOTAL",SUM(INDIRECT("AY4:AY"&amp;ROW()-1)),""))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IF(AND($A178&lt;&gt;"",$A178&lt;&gt;"TOTAL"),IF(AND([4]PREMIOS_MASTER!$CL176&lt;&gt;"",[4]PREMIOS_MASTER!$CL176&lt;&gt;0),[4]PREMIOS_MASTER!$CL176,""),IF($A178="TOTAL",SUM(INDIRECT("BA4:BA"&amp;ROW()-1)),""))</f>
        <v/>
      </c>
      <c r="BB178" s="7" t="str">
        <f ca="1">IF(AND($A178&lt;&gt;"",$A178&lt;&gt;"TOTAL"),IF(AND([4]PREMIOS_MASTER!$CN176&lt;&gt;"",[4]PREMIOS_MASTER!$CN176&lt;&gt;0),[4]PREMIOS_MASTER!$CN176,""),IF($A178="TOTAL",SUM(INDIRECT("BB4:BB"&amp;ROW()-1)),""))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IF(AND($A178&lt;&gt;"",$A178&lt;&gt;"TOTAL"),IF(AND([4]PREMIOS_MASTER!$CQ176&lt;&gt;"",[4]PREMIOS_MASTER!$CQ176&lt;&gt;0),[4]PREMIOS_MASTER!$CQ176,""),IF($A178="TOTAL",SUM(INDIRECT("BD4:BD"&amp;ROW()-1)),""))</f>
        <v/>
      </c>
      <c r="BE178" s="7" t="str">
        <f ca="1">IF(AND($A178&lt;&gt;"",$A178&lt;&gt;"TOTAL"),IF(AND([4]PREMIOS_MASTER!$CS176&lt;&gt;"",[4]PREMIOS_MASTER!$CS176&lt;&gt;0),[4]PREMIOS_MASTER!$CS176,""),IF($A178="TOTAL",SUM(INDIRECT("BE4:BE"&amp;ROW()-1)),""))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IF([4]PREMIOS_MASTER!$D177&lt;&gt;"",[4]PREMIOS_MASTER!$D177,IF(AND([4]PREMIOS_MASTER!$D177="",[4]PREMIOS_MASTER!$D178="",[4]PREMIOS_MASTER!$D176=""),"","TOTAL"))</f>
        <v/>
      </c>
      <c r="B179" s="7" t="str">
        <f ca="1">IF(AND($A179&lt;&gt;"",$A179&lt;&gt;"TOTAL"),IF(AND([4]PREMIOS_MASTER!$E177&lt;&gt;"",[4]PREMIOS_MASTER!$E177&lt;&gt;0),[4]PREMIOS_MASTER!$E177,""),IF($A179="TOTAL",SUM(INDIRECT("B4:B"&amp;ROW()-1)),""))</f>
        <v/>
      </c>
      <c r="C179" s="7" t="str">
        <f ca="1">IF(AND($A179&lt;&gt;"",$A179&lt;&gt;"TOTAL"),IF(AND([4]PREMIOS_MASTER!$G177&lt;&gt;"",[4]PREMIOS_MASTER!$G177&lt;&gt;0),[4]PREMIOS_MASTER!$G177,""),IF($A179="TOTAL",SUM(INDIRECT("C4:C"&amp;ROW()-1)),""))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IF(AND($A179&lt;&gt;"",$A179&lt;&gt;"TOTAL"),IF(AND([4]PREMIOS_MASTER!$J177&lt;&gt;"",[4]PREMIOS_MASTER!$J177&lt;&gt;0),[4]PREMIOS_MASTER!$J177,""),IF($A179="TOTAL",SUM(INDIRECT("E4:E"&amp;ROW()-1)),""))</f>
        <v/>
      </c>
      <c r="F179" s="7" t="str">
        <f ca="1">IF(AND($A179&lt;&gt;"",$A179&lt;&gt;"TOTAL"),IF(AND([4]PREMIOS_MASTER!$L177&lt;&gt;"",[4]PREMIOS_MASTER!$L177&lt;&gt;0),[4]PREMIOS_MASTER!$L177,""),IF($A179="TOTAL",SUM(INDIRECT("F4:F"&amp;ROW()-1)),""))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IF(AND($A179&lt;&gt;"",$A179&lt;&gt;"TOTAL"),IF(AND([4]PREMIOS_MASTER!$O177&lt;&gt;"",[4]PREMIOS_MASTER!$O177&lt;&gt;0),[4]PREMIOS_MASTER!$O177,""),IF($A179="TOTAL",SUM(INDIRECT("H4:H"&amp;ROW()-1)),""))</f>
        <v/>
      </c>
      <c r="I179" s="7" t="str">
        <f ca="1">IF(AND($A179&lt;&gt;"",$A179&lt;&gt;"TOTAL"),IF(AND([4]PREMIOS_MASTER!$Q177&lt;&gt;"",[4]PREMIOS_MASTER!$Q177&lt;&gt;0),[4]PREMIOS_MASTER!$Q177,""),IF($A179="TOTAL",SUM(INDIRECT("I4:I"&amp;ROW()-1)),""))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IF(AND($A179&lt;&gt;"",$A179&lt;&gt;"TOTAL"),IF(AND([4]PREMIOS_MASTER!$T177&lt;&gt;"",[4]PREMIOS_MASTER!$T177&lt;&gt;0),[4]PREMIOS_MASTER!$T177,""),IF($A179="TOTAL",SUM(INDIRECT("K4:K"&amp;ROW()-1)),""))</f>
        <v/>
      </c>
      <c r="L179" s="7" t="str">
        <f ca="1">IF(AND($A179&lt;&gt;"",$A179&lt;&gt;"TOTAL"),IF(AND([4]PREMIOS_MASTER!$V177&lt;&gt;"",[4]PREMIOS_MASTER!$V177&lt;&gt;0),[4]PREMIOS_MASTER!$V177,""),IF($A179="TOTAL",SUM(INDIRECT("L4:L"&amp;ROW()-1)),""))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IF(AND($A179&lt;&gt;"",$A179&lt;&gt;"TOTAL"),IF(AND([4]PREMIOS_MASTER!$Y177&lt;&gt;"",[4]PREMIOS_MASTER!$Y177&lt;&gt;0),[4]PREMIOS_MASTER!$Y177,""),IF($A179="TOTAL",SUM(INDIRECT("N4:N"&amp;ROW()-1)),""))</f>
        <v/>
      </c>
      <c r="O179" s="7" t="str">
        <f ca="1">IF(AND($A179&lt;&gt;"",$A179&lt;&gt;"TOTAL"),IF(AND([4]PREMIOS_MASTER!$AA177&lt;&gt;"",[4]PREMIOS_MASTER!$AA177&lt;&gt;0),[4]PREMIOS_MASTER!$AA177,""),IF($A179="TOTAL",SUM(INDIRECT("O4:O"&amp;ROW()-1)),""))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IF(AND($A179&lt;&gt;"",$A179&lt;&gt;"TOTAL"),IF(AND([4]PREMIOS_MASTER!$AD177&lt;&gt;"",[4]PREMIOS_MASTER!$AD177&lt;&gt;0),[4]PREMIOS_MASTER!$AD177,""),IF($A179="TOTAL",SUM(INDIRECT("Q4:Q"&amp;ROW()-1)),""))</f>
        <v/>
      </c>
      <c r="R179" s="7" t="str">
        <f ca="1">IF(AND($A179&lt;&gt;"",$A179&lt;&gt;"TOTAL"),IF(AND([4]PREMIOS_MASTER!$AF177&lt;&gt;"",[4]PREMIOS_MASTER!$AF177&lt;&gt;0),[4]PREMIOS_MASTER!$AF177,""),IF($A179="TOTAL",SUM(INDIRECT("R4:R"&amp;ROW()-1)),""))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IF(AND($A179&lt;&gt;"",$A179&lt;&gt;"TOTAL"),IF(AND([4]PREMIOS_MASTER!$AI177&lt;&gt;"",[4]PREMIOS_MASTER!$AI177&lt;&gt;0),[4]PREMIOS_MASTER!$AI177,""),IF($A179="TOTAL",SUM(INDIRECT("T4:T"&amp;ROW()-1)),""))</f>
        <v/>
      </c>
      <c r="U179" s="7" t="str">
        <f ca="1">IF(AND($A179&lt;&gt;"",$A179&lt;&gt;"TOTAL"),IF(AND([4]PREMIOS_MASTER!$AK177&lt;&gt;"",[4]PREMIOS_MASTER!$AK177&lt;&gt;0),[4]PREMIOS_MASTER!$AK177,""),IF($A179="TOTAL",SUM(INDIRECT("U4:U"&amp;ROW()-1)),""))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IF(AND($A179&lt;&gt;"",$A179&lt;&gt;"TOTAL"),IF(AND([4]PREMIOS_MASTER!$AN177&lt;&gt;"",[4]PREMIOS_MASTER!$AN177&lt;&gt;0),[4]PREMIOS_MASTER!$AN177,""),IF($A179="TOTAL",SUM(INDIRECT("W4:W"&amp;ROW()-1)),""))</f>
        <v/>
      </c>
      <c r="X179" s="7" t="str">
        <f ca="1">IF(AND($A179&lt;&gt;"",$A179&lt;&gt;"TOTAL"),IF(AND([4]PREMIOS_MASTER!$AP177&lt;&gt;"",[4]PREMIOS_MASTER!$AP177&lt;&gt;0),[4]PREMIOS_MASTER!$AP177,""),IF($A179="TOTAL",SUM(INDIRECT("X4:X"&amp;ROW()-1)),""))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IF(AND($A179&lt;&gt;"",$A179&lt;&gt;"TOTAL"),IF(AND([4]PREMIOS_MASTER!$AS177&lt;&gt;"",[4]PREMIOS_MASTER!$AS177&lt;&gt;0),[4]PREMIOS_MASTER!$AS177,""),IF($A179="TOTAL",SUM(INDIRECT("Z4:Z"&amp;ROW()-1)),""))</f>
        <v/>
      </c>
      <c r="AA179" s="7" t="str">
        <f ca="1">IF(AND($A179&lt;&gt;"",$A179&lt;&gt;"TOTAL"),IF(AND([4]PREMIOS_MASTER!$AU177&lt;&gt;"",[4]PREMIOS_MASTER!$AU177&lt;&gt;0),[4]PREMIOS_MASTER!$AU177,""),IF($A179="TOTAL",SUM(INDIRECT("AA4:AA"&amp;ROW()-1)),""))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IF(AND($A179&lt;&gt;"",$A179&lt;&gt;"TOTAL"),IF(AND([4]PREMIOS_MASTER!$AX177&lt;&gt;"",[4]PREMIOS_MASTER!$AX177&lt;&gt;0),[4]PREMIOS_MASTER!$AX177,""),IF($A179="TOTAL",SUM(INDIRECT("AC4:AC"&amp;ROW()-1)),""))</f>
        <v/>
      </c>
      <c r="AD179" s="7" t="str">
        <f ca="1">IF(AND($A179&lt;&gt;"",$A179&lt;&gt;"TOTAL"),IF(AND([4]PREMIOS_MASTER!$AZ177&lt;&gt;"",[4]PREMIOS_MASTER!$AZ177&lt;&gt;0),[4]PREMIOS_MASTER!$AZ177,""),IF($A179="TOTAL",SUM(INDIRECT("AD4:AD"&amp;ROW()-1)),""))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IF(AND($A179&lt;&gt;"",$A179&lt;&gt;"TOTAL"),IF(AND([4]PREMIOS_MASTER!$BC177&lt;&gt;"",[4]PREMIOS_MASTER!$BC177&lt;&gt;0),[4]PREMIOS_MASTER!$BC177,""),IF($A179="TOTAL",SUM(INDIRECT("AF4:AF"&amp;ROW()-1)),""))</f>
        <v/>
      </c>
      <c r="AG179" s="7" t="str">
        <f ca="1">IF(AND($A179&lt;&gt;"",$A179&lt;&gt;"TOTAL"),IF(AND([4]PREMIOS_MASTER!$BE177&lt;&gt;"",[4]PREMIOS_MASTER!$BE177&lt;&gt;0),[4]PREMIOS_MASTER!$BE177,""),IF($A179="TOTAL",SUM(INDIRECT("AG4:AG"&amp;ROW()-1)),""))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IF(AND($A179&lt;&gt;"",$A179&lt;&gt;"TOTAL"),IF(AND([4]PREMIOS_MASTER!$BH177&lt;&gt;"",[4]PREMIOS_MASTER!$BH177&lt;&gt;0),[4]PREMIOS_MASTER!$BH177,""),IF($A179="TOTAL",SUM(INDIRECT("AI4:AI"&amp;ROW()-1)),""))</f>
        <v/>
      </c>
      <c r="AJ179" s="7" t="str">
        <f ca="1">IF(AND($A179&lt;&gt;"",$A179&lt;&gt;"TOTAL"),IF(AND([4]PREMIOS_MASTER!$BJ177&lt;&gt;"",[4]PREMIOS_MASTER!$BJ177&lt;&gt;0),[4]PREMIOS_MASTER!$BJ177,""),IF($A179="TOTAL",SUM(INDIRECT("AJ4:AJ"&amp;ROW()-1)),""))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IF(AND($A179&lt;&gt;"",$A179&lt;&gt;"TOTAL"),IF(AND([4]PREMIOS_MASTER!$BM177&lt;&gt;"",[4]PREMIOS_MASTER!$BM177&lt;&gt;0),[4]PREMIOS_MASTER!$BM177,""),IF($A179="TOTAL",SUM(INDIRECT("AL4:AL"&amp;ROW()-1)),""))</f>
        <v/>
      </c>
      <c r="AM179" s="7" t="str">
        <f ca="1">IF(AND($A179&lt;&gt;"",$A179&lt;&gt;"TOTAL"),IF(AND([4]PREMIOS_MASTER!$BO177&lt;&gt;"",[4]PREMIOS_MASTER!$BO177&lt;&gt;0),[4]PREMIOS_MASTER!$BO177,""),IF($A179="TOTAL",SUM(INDIRECT("AM4:AM"&amp;ROW()-1)),""))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IF(AND($A179&lt;&gt;"",$A179&lt;&gt;"TOTAL"),IF(AND([4]PREMIOS_MASTER!$BR177&lt;&gt;"",[4]PREMIOS_MASTER!$BR177&lt;&gt;0),[4]PREMIOS_MASTER!$BR177,""),IF($A179="TOTAL",SUM(INDIRECT("AO4:AO"&amp;ROW()-1)),""))</f>
        <v/>
      </c>
      <c r="AP179" s="7" t="str">
        <f ca="1">IF(AND($A179&lt;&gt;"",$A179&lt;&gt;"TOTAL"),IF(AND([4]PREMIOS_MASTER!$BT177&lt;&gt;"",[4]PREMIOS_MASTER!$BT177&lt;&gt;0),[4]PREMIOS_MASTER!$BT177,""),IF($A179="TOTAL",SUM(INDIRECT("AP4:AP"&amp;ROW()-1)),""))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IF(AND($A179&lt;&gt;"",$A179&lt;&gt;"TOTAL"),IF(AND([4]PREMIOS_MASTER!$BW177&lt;&gt;"",[4]PREMIOS_MASTER!$BW177&lt;&gt;0),[4]PREMIOS_MASTER!$BW177,""),IF($A179="TOTAL",SUM(INDIRECT("AR4:AR"&amp;ROW()-1)),""))</f>
        <v/>
      </c>
      <c r="AS179" s="7" t="str">
        <f ca="1">IF(AND($A179&lt;&gt;"",$A179&lt;&gt;"TOTAL"),IF(AND([4]PREMIOS_MASTER!$BY177&lt;&gt;"",[4]PREMIOS_MASTER!$BY177&lt;&gt;0),[4]PREMIOS_MASTER!$BY177,""),IF($A179="TOTAL",SUM(INDIRECT("AS4:AS"&amp;ROW()-1)),""))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IF(AND($A179&lt;&gt;"",$A179&lt;&gt;"TOTAL"),IF(AND([4]PREMIOS_MASTER!$CB177&lt;&gt;"",[4]PREMIOS_MASTER!$CB177&lt;&gt;0),[4]PREMIOS_MASTER!$CB177,""),IF($A179="TOTAL",SUM(INDIRECT("AU4:AU"&amp;ROW()-1)),""))</f>
        <v/>
      </c>
      <c r="AV179" s="7" t="str">
        <f ca="1">IF(AND($A179&lt;&gt;"",$A179&lt;&gt;"TOTAL"),IF(AND([4]PREMIOS_MASTER!$CD177&lt;&gt;"",[4]PREMIOS_MASTER!$CD177&lt;&gt;0),[4]PREMIOS_MASTER!$CD177,""),IF($A179="TOTAL",SUM(INDIRECT("AV4:AV"&amp;ROW()-1)),""))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IF(AND($A179&lt;&gt;"",$A179&lt;&gt;"TOTAL"),IF(AND([4]PREMIOS_MASTER!$CG177&lt;&gt;"",[4]PREMIOS_MASTER!$CG177&lt;&gt;0),[4]PREMIOS_MASTER!$CG177,""),IF($A179="TOTAL",SUM(INDIRECT("AX4:AX"&amp;ROW()-1)),""))</f>
        <v/>
      </c>
      <c r="AY179" s="7" t="str">
        <f ca="1">IF(AND($A179&lt;&gt;"",$A179&lt;&gt;"TOTAL"),IF(AND([4]PREMIOS_MASTER!$CI177&lt;&gt;"",[4]PREMIOS_MASTER!$CI177&lt;&gt;0),[4]PREMIOS_MASTER!$CI177,""),IF($A179="TOTAL",SUM(INDIRECT("AY4:AY"&amp;ROW()-1)),""))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IF(AND($A179&lt;&gt;"",$A179&lt;&gt;"TOTAL"),IF(AND([4]PREMIOS_MASTER!$CL177&lt;&gt;"",[4]PREMIOS_MASTER!$CL177&lt;&gt;0),[4]PREMIOS_MASTER!$CL177,""),IF($A179="TOTAL",SUM(INDIRECT("BA4:BA"&amp;ROW()-1)),""))</f>
        <v/>
      </c>
      <c r="BB179" s="7" t="str">
        <f ca="1">IF(AND($A179&lt;&gt;"",$A179&lt;&gt;"TOTAL"),IF(AND([4]PREMIOS_MASTER!$CN177&lt;&gt;"",[4]PREMIOS_MASTER!$CN177&lt;&gt;0),[4]PREMIOS_MASTER!$CN177,""),IF($A179="TOTAL",SUM(INDIRECT("BB4:BB"&amp;ROW()-1)),""))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IF(AND($A179&lt;&gt;"",$A179&lt;&gt;"TOTAL"),IF(AND([4]PREMIOS_MASTER!$CQ177&lt;&gt;"",[4]PREMIOS_MASTER!$CQ177&lt;&gt;0),[4]PREMIOS_MASTER!$CQ177,""),IF($A179="TOTAL",SUM(INDIRECT("BD4:BD"&amp;ROW()-1)),""))</f>
        <v/>
      </c>
      <c r="BE179" s="7" t="str">
        <f ca="1">IF(AND($A179&lt;&gt;"",$A179&lt;&gt;"TOTAL"),IF(AND([4]PREMIOS_MASTER!$CS177&lt;&gt;"",[4]PREMIOS_MASTER!$CS177&lt;&gt;0),[4]PREMIOS_MASTER!$CS177,""),IF($A179="TOTAL",SUM(INDIRECT("BE4:BE"&amp;ROW()-1)),""))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IF([4]PREMIOS_MASTER!$D178&lt;&gt;"",[4]PREMIOS_MASTER!$D178,IF(AND([4]PREMIOS_MASTER!$D178="",[4]PREMIOS_MASTER!$D179="",[4]PREMIOS_MASTER!$D177=""),"","TOTAL"))</f>
        <v/>
      </c>
      <c r="B180" s="7" t="str">
        <f ca="1">IF(AND($A180&lt;&gt;"",$A180&lt;&gt;"TOTAL"),IF(AND([4]PREMIOS_MASTER!$E178&lt;&gt;"",[4]PREMIOS_MASTER!$E178&lt;&gt;0),[4]PREMIOS_MASTER!$E178,""),IF($A180="TOTAL",SUM(INDIRECT("B4:B"&amp;ROW()-1)),""))</f>
        <v/>
      </c>
      <c r="C180" s="7" t="str">
        <f ca="1">IF(AND($A180&lt;&gt;"",$A180&lt;&gt;"TOTAL"),IF(AND([4]PREMIOS_MASTER!$G178&lt;&gt;"",[4]PREMIOS_MASTER!$G178&lt;&gt;0),[4]PREMIOS_MASTER!$G178,""),IF($A180="TOTAL",SUM(INDIRECT("C4:C"&amp;ROW()-1)),""))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IF(AND($A180&lt;&gt;"",$A180&lt;&gt;"TOTAL"),IF(AND([4]PREMIOS_MASTER!$J178&lt;&gt;"",[4]PREMIOS_MASTER!$J178&lt;&gt;0),[4]PREMIOS_MASTER!$J178,""),IF($A180="TOTAL",SUM(INDIRECT("E4:E"&amp;ROW()-1)),""))</f>
        <v/>
      </c>
      <c r="F180" s="7" t="str">
        <f ca="1">IF(AND($A180&lt;&gt;"",$A180&lt;&gt;"TOTAL"),IF(AND([4]PREMIOS_MASTER!$L178&lt;&gt;"",[4]PREMIOS_MASTER!$L178&lt;&gt;0),[4]PREMIOS_MASTER!$L178,""),IF($A180="TOTAL",SUM(INDIRECT("F4:F"&amp;ROW()-1)),""))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IF(AND($A180&lt;&gt;"",$A180&lt;&gt;"TOTAL"),IF(AND([4]PREMIOS_MASTER!$O178&lt;&gt;"",[4]PREMIOS_MASTER!$O178&lt;&gt;0),[4]PREMIOS_MASTER!$O178,""),IF($A180="TOTAL",SUM(INDIRECT("H4:H"&amp;ROW()-1)),""))</f>
        <v/>
      </c>
      <c r="I180" s="7" t="str">
        <f ca="1">IF(AND($A180&lt;&gt;"",$A180&lt;&gt;"TOTAL"),IF(AND([4]PREMIOS_MASTER!$Q178&lt;&gt;"",[4]PREMIOS_MASTER!$Q178&lt;&gt;0),[4]PREMIOS_MASTER!$Q178,""),IF($A180="TOTAL",SUM(INDIRECT("I4:I"&amp;ROW()-1)),""))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IF(AND($A180&lt;&gt;"",$A180&lt;&gt;"TOTAL"),IF(AND([4]PREMIOS_MASTER!$T178&lt;&gt;"",[4]PREMIOS_MASTER!$T178&lt;&gt;0),[4]PREMIOS_MASTER!$T178,""),IF($A180="TOTAL",SUM(INDIRECT("K4:K"&amp;ROW()-1)),""))</f>
        <v/>
      </c>
      <c r="L180" s="7" t="str">
        <f ca="1">IF(AND($A180&lt;&gt;"",$A180&lt;&gt;"TOTAL"),IF(AND([4]PREMIOS_MASTER!$V178&lt;&gt;"",[4]PREMIOS_MASTER!$V178&lt;&gt;0),[4]PREMIOS_MASTER!$V178,""),IF($A180="TOTAL",SUM(INDIRECT("L4:L"&amp;ROW()-1)),""))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IF(AND($A180&lt;&gt;"",$A180&lt;&gt;"TOTAL"),IF(AND([4]PREMIOS_MASTER!$Y178&lt;&gt;"",[4]PREMIOS_MASTER!$Y178&lt;&gt;0),[4]PREMIOS_MASTER!$Y178,""),IF($A180="TOTAL",SUM(INDIRECT("N4:N"&amp;ROW()-1)),""))</f>
        <v/>
      </c>
      <c r="O180" s="7" t="str">
        <f ca="1">IF(AND($A180&lt;&gt;"",$A180&lt;&gt;"TOTAL"),IF(AND([4]PREMIOS_MASTER!$AA178&lt;&gt;"",[4]PREMIOS_MASTER!$AA178&lt;&gt;0),[4]PREMIOS_MASTER!$AA178,""),IF($A180="TOTAL",SUM(INDIRECT("O4:O"&amp;ROW()-1)),""))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IF(AND($A180&lt;&gt;"",$A180&lt;&gt;"TOTAL"),IF(AND([4]PREMIOS_MASTER!$AD178&lt;&gt;"",[4]PREMIOS_MASTER!$AD178&lt;&gt;0),[4]PREMIOS_MASTER!$AD178,""),IF($A180="TOTAL",SUM(INDIRECT("Q4:Q"&amp;ROW()-1)),""))</f>
        <v/>
      </c>
      <c r="R180" s="7" t="str">
        <f ca="1">IF(AND($A180&lt;&gt;"",$A180&lt;&gt;"TOTAL"),IF(AND([4]PREMIOS_MASTER!$AF178&lt;&gt;"",[4]PREMIOS_MASTER!$AF178&lt;&gt;0),[4]PREMIOS_MASTER!$AF178,""),IF($A180="TOTAL",SUM(INDIRECT("R4:R"&amp;ROW()-1)),""))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IF(AND($A180&lt;&gt;"",$A180&lt;&gt;"TOTAL"),IF(AND([4]PREMIOS_MASTER!$AI178&lt;&gt;"",[4]PREMIOS_MASTER!$AI178&lt;&gt;0),[4]PREMIOS_MASTER!$AI178,""),IF($A180="TOTAL",SUM(INDIRECT("T4:T"&amp;ROW()-1)),""))</f>
        <v/>
      </c>
      <c r="U180" s="7" t="str">
        <f ca="1">IF(AND($A180&lt;&gt;"",$A180&lt;&gt;"TOTAL"),IF(AND([4]PREMIOS_MASTER!$AK178&lt;&gt;"",[4]PREMIOS_MASTER!$AK178&lt;&gt;0),[4]PREMIOS_MASTER!$AK178,""),IF($A180="TOTAL",SUM(INDIRECT("U4:U"&amp;ROW()-1)),""))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IF(AND($A180&lt;&gt;"",$A180&lt;&gt;"TOTAL"),IF(AND([4]PREMIOS_MASTER!$AN178&lt;&gt;"",[4]PREMIOS_MASTER!$AN178&lt;&gt;0),[4]PREMIOS_MASTER!$AN178,""),IF($A180="TOTAL",SUM(INDIRECT("W4:W"&amp;ROW()-1)),""))</f>
        <v/>
      </c>
      <c r="X180" s="7" t="str">
        <f ca="1">IF(AND($A180&lt;&gt;"",$A180&lt;&gt;"TOTAL"),IF(AND([4]PREMIOS_MASTER!$AP178&lt;&gt;"",[4]PREMIOS_MASTER!$AP178&lt;&gt;0),[4]PREMIOS_MASTER!$AP178,""),IF($A180="TOTAL",SUM(INDIRECT("X4:X"&amp;ROW()-1)),""))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IF(AND($A180&lt;&gt;"",$A180&lt;&gt;"TOTAL"),IF(AND([4]PREMIOS_MASTER!$AS178&lt;&gt;"",[4]PREMIOS_MASTER!$AS178&lt;&gt;0),[4]PREMIOS_MASTER!$AS178,""),IF($A180="TOTAL",SUM(INDIRECT("Z4:Z"&amp;ROW()-1)),""))</f>
        <v/>
      </c>
      <c r="AA180" s="7" t="str">
        <f ca="1">IF(AND($A180&lt;&gt;"",$A180&lt;&gt;"TOTAL"),IF(AND([4]PREMIOS_MASTER!$AU178&lt;&gt;"",[4]PREMIOS_MASTER!$AU178&lt;&gt;0),[4]PREMIOS_MASTER!$AU178,""),IF($A180="TOTAL",SUM(INDIRECT("AA4:AA"&amp;ROW()-1)),""))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IF(AND($A180&lt;&gt;"",$A180&lt;&gt;"TOTAL"),IF(AND([4]PREMIOS_MASTER!$AX178&lt;&gt;"",[4]PREMIOS_MASTER!$AX178&lt;&gt;0),[4]PREMIOS_MASTER!$AX178,""),IF($A180="TOTAL",SUM(INDIRECT("AC4:AC"&amp;ROW()-1)),""))</f>
        <v/>
      </c>
      <c r="AD180" s="7" t="str">
        <f ca="1">IF(AND($A180&lt;&gt;"",$A180&lt;&gt;"TOTAL"),IF(AND([4]PREMIOS_MASTER!$AZ178&lt;&gt;"",[4]PREMIOS_MASTER!$AZ178&lt;&gt;0),[4]PREMIOS_MASTER!$AZ178,""),IF($A180="TOTAL",SUM(INDIRECT("AD4:AD"&amp;ROW()-1)),""))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IF(AND($A180&lt;&gt;"",$A180&lt;&gt;"TOTAL"),IF(AND([4]PREMIOS_MASTER!$BC178&lt;&gt;"",[4]PREMIOS_MASTER!$BC178&lt;&gt;0),[4]PREMIOS_MASTER!$BC178,""),IF($A180="TOTAL",SUM(INDIRECT("AF4:AF"&amp;ROW()-1)),""))</f>
        <v/>
      </c>
      <c r="AG180" s="7" t="str">
        <f ca="1">IF(AND($A180&lt;&gt;"",$A180&lt;&gt;"TOTAL"),IF(AND([4]PREMIOS_MASTER!$BE178&lt;&gt;"",[4]PREMIOS_MASTER!$BE178&lt;&gt;0),[4]PREMIOS_MASTER!$BE178,""),IF($A180="TOTAL",SUM(INDIRECT("AG4:AG"&amp;ROW()-1)),""))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IF(AND($A180&lt;&gt;"",$A180&lt;&gt;"TOTAL"),IF(AND([4]PREMIOS_MASTER!$BH178&lt;&gt;"",[4]PREMIOS_MASTER!$BH178&lt;&gt;0),[4]PREMIOS_MASTER!$BH178,""),IF($A180="TOTAL",SUM(INDIRECT("AI4:AI"&amp;ROW()-1)),""))</f>
        <v/>
      </c>
      <c r="AJ180" s="7" t="str">
        <f ca="1">IF(AND($A180&lt;&gt;"",$A180&lt;&gt;"TOTAL"),IF(AND([4]PREMIOS_MASTER!$BJ178&lt;&gt;"",[4]PREMIOS_MASTER!$BJ178&lt;&gt;0),[4]PREMIOS_MASTER!$BJ178,""),IF($A180="TOTAL",SUM(INDIRECT("AJ4:AJ"&amp;ROW()-1)),""))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IF(AND($A180&lt;&gt;"",$A180&lt;&gt;"TOTAL"),IF(AND([4]PREMIOS_MASTER!$BM178&lt;&gt;"",[4]PREMIOS_MASTER!$BM178&lt;&gt;0),[4]PREMIOS_MASTER!$BM178,""),IF($A180="TOTAL",SUM(INDIRECT("AL4:AL"&amp;ROW()-1)),""))</f>
        <v/>
      </c>
      <c r="AM180" s="7" t="str">
        <f ca="1">IF(AND($A180&lt;&gt;"",$A180&lt;&gt;"TOTAL"),IF(AND([4]PREMIOS_MASTER!$BO178&lt;&gt;"",[4]PREMIOS_MASTER!$BO178&lt;&gt;0),[4]PREMIOS_MASTER!$BO178,""),IF($A180="TOTAL",SUM(INDIRECT("AM4:AM"&amp;ROW()-1)),""))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IF(AND($A180&lt;&gt;"",$A180&lt;&gt;"TOTAL"),IF(AND([4]PREMIOS_MASTER!$BR178&lt;&gt;"",[4]PREMIOS_MASTER!$BR178&lt;&gt;0),[4]PREMIOS_MASTER!$BR178,""),IF($A180="TOTAL",SUM(INDIRECT("AO4:AO"&amp;ROW()-1)),""))</f>
        <v/>
      </c>
      <c r="AP180" s="7" t="str">
        <f ca="1">IF(AND($A180&lt;&gt;"",$A180&lt;&gt;"TOTAL"),IF(AND([4]PREMIOS_MASTER!$BT178&lt;&gt;"",[4]PREMIOS_MASTER!$BT178&lt;&gt;0),[4]PREMIOS_MASTER!$BT178,""),IF($A180="TOTAL",SUM(INDIRECT("AP4:AP"&amp;ROW()-1)),""))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IF(AND($A180&lt;&gt;"",$A180&lt;&gt;"TOTAL"),IF(AND([4]PREMIOS_MASTER!$BW178&lt;&gt;"",[4]PREMIOS_MASTER!$BW178&lt;&gt;0),[4]PREMIOS_MASTER!$BW178,""),IF($A180="TOTAL",SUM(INDIRECT("AR4:AR"&amp;ROW()-1)),""))</f>
        <v/>
      </c>
      <c r="AS180" s="7" t="str">
        <f ca="1">IF(AND($A180&lt;&gt;"",$A180&lt;&gt;"TOTAL"),IF(AND([4]PREMIOS_MASTER!$BY178&lt;&gt;"",[4]PREMIOS_MASTER!$BY178&lt;&gt;0),[4]PREMIOS_MASTER!$BY178,""),IF($A180="TOTAL",SUM(INDIRECT("AS4:AS"&amp;ROW()-1)),""))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IF(AND($A180&lt;&gt;"",$A180&lt;&gt;"TOTAL"),IF(AND([4]PREMIOS_MASTER!$CB178&lt;&gt;"",[4]PREMIOS_MASTER!$CB178&lt;&gt;0),[4]PREMIOS_MASTER!$CB178,""),IF($A180="TOTAL",SUM(INDIRECT("AU4:AU"&amp;ROW()-1)),""))</f>
        <v/>
      </c>
      <c r="AV180" s="7" t="str">
        <f ca="1">IF(AND($A180&lt;&gt;"",$A180&lt;&gt;"TOTAL"),IF(AND([4]PREMIOS_MASTER!$CD178&lt;&gt;"",[4]PREMIOS_MASTER!$CD178&lt;&gt;0),[4]PREMIOS_MASTER!$CD178,""),IF($A180="TOTAL",SUM(INDIRECT("AV4:AV"&amp;ROW()-1)),""))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IF(AND($A180&lt;&gt;"",$A180&lt;&gt;"TOTAL"),IF(AND([4]PREMIOS_MASTER!$CG178&lt;&gt;"",[4]PREMIOS_MASTER!$CG178&lt;&gt;0),[4]PREMIOS_MASTER!$CG178,""),IF($A180="TOTAL",SUM(INDIRECT("AX4:AX"&amp;ROW()-1)),""))</f>
        <v/>
      </c>
      <c r="AY180" s="7" t="str">
        <f ca="1">IF(AND($A180&lt;&gt;"",$A180&lt;&gt;"TOTAL"),IF(AND([4]PREMIOS_MASTER!$CI178&lt;&gt;"",[4]PREMIOS_MASTER!$CI178&lt;&gt;0),[4]PREMIOS_MASTER!$CI178,""),IF($A180="TOTAL",SUM(INDIRECT("AY4:AY"&amp;ROW()-1)),""))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IF(AND($A180&lt;&gt;"",$A180&lt;&gt;"TOTAL"),IF(AND([4]PREMIOS_MASTER!$CL178&lt;&gt;"",[4]PREMIOS_MASTER!$CL178&lt;&gt;0),[4]PREMIOS_MASTER!$CL178,""),IF($A180="TOTAL",SUM(INDIRECT("BA4:BA"&amp;ROW()-1)),""))</f>
        <v/>
      </c>
      <c r="BB180" s="7" t="str">
        <f ca="1">IF(AND($A180&lt;&gt;"",$A180&lt;&gt;"TOTAL"),IF(AND([4]PREMIOS_MASTER!$CN178&lt;&gt;"",[4]PREMIOS_MASTER!$CN178&lt;&gt;0),[4]PREMIOS_MASTER!$CN178,""),IF($A180="TOTAL",SUM(INDIRECT("BB4:BB"&amp;ROW()-1)),""))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IF(AND($A180&lt;&gt;"",$A180&lt;&gt;"TOTAL"),IF(AND([4]PREMIOS_MASTER!$CQ178&lt;&gt;"",[4]PREMIOS_MASTER!$CQ178&lt;&gt;0),[4]PREMIOS_MASTER!$CQ178,""),IF($A180="TOTAL",SUM(INDIRECT("BD4:BD"&amp;ROW()-1)),""))</f>
        <v/>
      </c>
      <c r="BE180" s="7" t="str">
        <f ca="1">IF(AND($A180&lt;&gt;"",$A180&lt;&gt;"TOTAL"),IF(AND([4]PREMIOS_MASTER!$CS178&lt;&gt;"",[4]PREMIOS_MASTER!$CS178&lt;&gt;0),[4]PREMIOS_MASTER!$CS178,""),IF($A180="TOTAL",SUM(INDIRECT("BE4:BE"&amp;ROW()-1)),""))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IF([4]PREMIOS_MASTER!$D179&lt;&gt;"",[4]PREMIOS_MASTER!$D179,IF(AND([4]PREMIOS_MASTER!$D179="",[4]PREMIOS_MASTER!$D180="",[4]PREMIOS_MASTER!$D178=""),"","TOTAL"))</f>
        <v/>
      </c>
      <c r="B181" s="7" t="str">
        <f ca="1">IF(AND($A181&lt;&gt;"",$A181&lt;&gt;"TOTAL"),IF(AND([4]PREMIOS_MASTER!$E179&lt;&gt;"",[4]PREMIOS_MASTER!$E179&lt;&gt;0),[4]PREMIOS_MASTER!$E179,""),IF($A181="TOTAL",SUM(INDIRECT("B4:B"&amp;ROW()-1)),""))</f>
        <v/>
      </c>
      <c r="C181" s="7" t="str">
        <f ca="1">IF(AND($A181&lt;&gt;"",$A181&lt;&gt;"TOTAL"),IF(AND([4]PREMIOS_MASTER!$G179&lt;&gt;"",[4]PREMIOS_MASTER!$G179&lt;&gt;0),[4]PREMIOS_MASTER!$G179,""),IF($A181="TOTAL",SUM(INDIRECT("C4:C"&amp;ROW()-1)),""))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IF(AND($A181&lt;&gt;"",$A181&lt;&gt;"TOTAL"),IF(AND([4]PREMIOS_MASTER!$J179&lt;&gt;"",[4]PREMIOS_MASTER!$J179&lt;&gt;0),[4]PREMIOS_MASTER!$J179,""),IF($A181="TOTAL",SUM(INDIRECT("E4:E"&amp;ROW()-1)),""))</f>
        <v/>
      </c>
      <c r="F181" s="7" t="str">
        <f ca="1">IF(AND($A181&lt;&gt;"",$A181&lt;&gt;"TOTAL"),IF(AND([4]PREMIOS_MASTER!$L179&lt;&gt;"",[4]PREMIOS_MASTER!$L179&lt;&gt;0),[4]PREMIOS_MASTER!$L179,""),IF($A181="TOTAL",SUM(INDIRECT("F4:F"&amp;ROW()-1)),""))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IF(AND($A181&lt;&gt;"",$A181&lt;&gt;"TOTAL"),IF(AND([4]PREMIOS_MASTER!$O179&lt;&gt;"",[4]PREMIOS_MASTER!$O179&lt;&gt;0),[4]PREMIOS_MASTER!$O179,""),IF($A181="TOTAL",SUM(INDIRECT("H4:H"&amp;ROW()-1)),""))</f>
        <v/>
      </c>
      <c r="I181" s="7" t="str">
        <f ca="1">IF(AND($A181&lt;&gt;"",$A181&lt;&gt;"TOTAL"),IF(AND([4]PREMIOS_MASTER!$Q179&lt;&gt;"",[4]PREMIOS_MASTER!$Q179&lt;&gt;0),[4]PREMIOS_MASTER!$Q179,""),IF($A181="TOTAL",SUM(INDIRECT("I4:I"&amp;ROW()-1)),""))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IF(AND($A181&lt;&gt;"",$A181&lt;&gt;"TOTAL"),IF(AND([4]PREMIOS_MASTER!$T179&lt;&gt;"",[4]PREMIOS_MASTER!$T179&lt;&gt;0),[4]PREMIOS_MASTER!$T179,""),IF($A181="TOTAL",SUM(INDIRECT("K4:K"&amp;ROW()-1)),""))</f>
        <v/>
      </c>
      <c r="L181" s="7" t="str">
        <f ca="1">IF(AND($A181&lt;&gt;"",$A181&lt;&gt;"TOTAL"),IF(AND([4]PREMIOS_MASTER!$V179&lt;&gt;"",[4]PREMIOS_MASTER!$V179&lt;&gt;0),[4]PREMIOS_MASTER!$V179,""),IF($A181="TOTAL",SUM(INDIRECT("L4:L"&amp;ROW()-1)),""))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IF(AND($A181&lt;&gt;"",$A181&lt;&gt;"TOTAL"),IF(AND([4]PREMIOS_MASTER!$Y179&lt;&gt;"",[4]PREMIOS_MASTER!$Y179&lt;&gt;0),[4]PREMIOS_MASTER!$Y179,""),IF($A181="TOTAL",SUM(INDIRECT("N4:N"&amp;ROW()-1)),""))</f>
        <v/>
      </c>
      <c r="O181" s="7" t="str">
        <f ca="1">IF(AND($A181&lt;&gt;"",$A181&lt;&gt;"TOTAL"),IF(AND([4]PREMIOS_MASTER!$AA179&lt;&gt;"",[4]PREMIOS_MASTER!$AA179&lt;&gt;0),[4]PREMIOS_MASTER!$AA179,""),IF($A181="TOTAL",SUM(INDIRECT("O4:O"&amp;ROW()-1)),""))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IF(AND($A181&lt;&gt;"",$A181&lt;&gt;"TOTAL"),IF(AND([4]PREMIOS_MASTER!$AD179&lt;&gt;"",[4]PREMIOS_MASTER!$AD179&lt;&gt;0),[4]PREMIOS_MASTER!$AD179,""),IF($A181="TOTAL",SUM(INDIRECT("Q4:Q"&amp;ROW()-1)),""))</f>
        <v/>
      </c>
      <c r="R181" s="7" t="str">
        <f ca="1">IF(AND($A181&lt;&gt;"",$A181&lt;&gt;"TOTAL"),IF(AND([4]PREMIOS_MASTER!$AF179&lt;&gt;"",[4]PREMIOS_MASTER!$AF179&lt;&gt;0),[4]PREMIOS_MASTER!$AF179,""),IF($A181="TOTAL",SUM(INDIRECT("R4:R"&amp;ROW()-1)),""))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IF(AND($A181&lt;&gt;"",$A181&lt;&gt;"TOTAL"),IF(AND([4]PREMIOS_MASTER!$AI179&lt;&gt;"",[4]PREMIOS_MASTER!$AI179&lt;&gt;0),[4]PREMIOS_MASTER!$AI179,""),IF($A181="TOTAL",SUM(INDIRECT("T4:T"&amp;ROW()-1)),""))</f>
        <v/>
      </c>
      <c r="U181" s="7" t="str">
        <f ca="1">IF(AND($A181&lt;&gt;"",$A181&lt;&gt;"TOTAL"),IF(AND([4]PREMIOS_MASTER!$AK179&lt;&gt;"",[4]PREMIOS_MASTER!$AK179&lt;&gt;0),[4]PREMIOS_MASTER!$AK179,""),IF($A181="TOTAL",SUM(INDIRECT("U4:U"&amp;ROW()-1)),""))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IF(AND($A181&lt;&gt;"",$A181&lt;&gt;"TOTAL"),IF(AND([4]PREMIOS_MASTER!$AN179&lt;&gt;"",[4]PREMIOS_MASTER!$AN179&lt;&gt;0),[4]PREMIOS_MASTER!$AN179,""),IF($A181="TOTAL",SUM(INDIRECT("W4:W"&amp;ROW()-1)),""))</f>
        <v/>
      </c>
      <c r="X181" s="7" t="str">
        <f ca="1">IF(AND($A181&lt;&gt;"",$A181&lt;&gt;"TOTAL"),IF(AND([4]PREMIOS_MASTER!$AP179&lt;&gt;"",[4]PREMIOS_MASTER!$AP179&lt;&gt;0),[4]PREMIOS_MASTER!$AP179,""),IF($A181="TOTAL",SUM(INDIRECT("X4:X"&amp;ROW()-1)),""))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IF(AND($A181&lt;&gt;"",$A181&lt;&gt;"TOTAL"),IF(AND([4]PREMIOS_MASTER!$AS179&lt;&gt;"",[4]PREMIOS_MASTER!$AS179&lt;&gt;0),[4]PREMIOS_MASTER!$AS179,""),IF($A181="TOTAL",SUM(INDIRECT("Z4:Z"&amp;ROW()-1)),""))</f>
        <v/>
      </c>
      <c r="AA181" s="7" t="str">
        <f ca="1">IF(AND($A181&lt;&gt;"",$A181&lt;&gt;"TOTAL"),IF(AND([4]PREMIOS_MASTER!$AU179&lt;&gt;"",[4]PREMIOS_MASTER!$AU179&lt;&gt;0),[4]PREMIOS_MASTER!$AU179,""),IF($A181="TOTAL",SUM(INDIRECT("AA4:AA"&amp;ROW()-1)),""))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IF(AND($A181&lt;&gt;"",$A181&lt;&gt;"TOTAL"),IF(AND([4]PREMIOS_MASTER!$AX179&lt;&gt;"",[4]PREMIOS_MASTER!$AX179&lt;&gt;0),[4]PREMIOS_MASTER!$AX179,""),IF($A181="TOTAL",SUM(INDIRECT("AC4:AC"&amp;ROW()-1)),""))</f>
        <v/>
      </c>
      <c r="AD181" s="7" t="str">
        <f ca="1">IF(AND($A181&lt;&gt;"",$A181&lt;&gt;"TOTAL"),IF(AND([4]PREMIOS_MASTER!$AZ179&lt;&gt;"",[4]PREMIOS_MASTER!$AZ179&lt;&gt;0),[4]PREMIOS_MASTER!$AZ179,""),IF($A181="TOTAL",SUM(INDIRECT("AD4:AD"&amp;ROW()-1)),""))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IF(AND($A181&lt;&gt;"",$A181&lt;&gt;"TOTAL"),IF(AND([4]PREMIOS_MASTER!$BC179&lt;&gt;"",[4]PREMIOS_MASTER!$BC179&lt;&gt;0),[4]PREMIOS_MASTER!$BC179,""),IF($A181="TOTAL",SUM(INDIRECT("AF4:AF"&amp;ROW()-1)),""))</f>
        <v/>
      </c>
      <c r="AG181" s="7" t="str">
        <f ca="1">IF(AND($A181&lt;&gt;"",$A181&lt;&gt;"TOTAL"),IF(AND([4]PREMIOS_MASTER!$BE179&lt;&gt;"",[4]PREMIOS_MASTER!$BE179&lt;&gt;0),[4]PREMIOS_MASTER!$BE179,""),IF($A181="TOTAL",SUM(INDIRECT("AG4:AG"&amp;ROW()-1)),""))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IF(AND($A181&lt;&gt;"",$A181&lt;&gt;"TOTAL"),IF(AND([4]PREMIOS_MASTER!$BH179&lt;&gt;"",[4]PREMIOS_MASTER!$BH179&lt;&gt;0),[4]PREMIOS_MASTER!$BH179,""),IF($A181="TOTAL",SUM(INDIRECT("AI4:AI"&amp;ROW()-1)),""))</f>
        <v/>
      </c>
      <c r="AJ181" s="7" t="str">
        <f ca="1">IF(AND($A181&lt;&gt;"",$A181&lt;&gt;"TOTAL"),IF(AND([4]PREMIOS_MASTER!$BJ179&lt;&gt;"",[4]PREMIOS_MASTER!$BJ179&lt;&gt;0),[4]PREMIOS_MASTER!$BJ179,""),IF($A181="TOTAL",SUM(INDIRECT("AJ4:AJ"&amp;ROW()-1)),""))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IF(AND($A181&lt;&gt;"",$A181&lt;&gt;"TOTAL"),IF(AND([4]PREMIOS_MASTER!$BM179&lt;&gt;"",[4]PREMIOS_MASTER!$BM179&lt;&gt;0),[4]PREMIOS_MASTER!$BM179,""),IF($A181="TOTAL",SUM(INDIRECT("AL4:AL"&amp;ROW()-1)),""))</f>
        <v/>
      </c>
      <c r="AM181" s="7" t="str">
        <f ca="1">IF(AND($A181&lt;&gt;"",$A181&lt;&gt;"TOTAL"),IF(AND([4]PREMIOS_MASTER!$BO179&lt;&gt;"",[4]PREMIOS_MASTER!$BO179&lt;&gt;0),[4]PREMIOS_MASTER!$BO179,""),IF($A181="TOTAL",SUM(INDIRECT("AM4:AM"&amp;ROW()-1)),""))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IF(AND($A181&lt;&gt;"",$A181&lt;&gt;"TOTAL"),IF(AND([4]PREMIOS_MASTER!$BR179&lt;&gt;"",[4]PREMIOS_MASTER!$BR179&lt;&gt;0),[4]PREMIOS_MASTER!$BR179,""),IF($A181="TOTAL",SUM(INDIRECT("AO4:AO"&amp;ROW()-1)),""))</f>
        <v/>
      </c>
      <c r="AP181" s="7" t="str">
        <f ca="1">IF(AND($A181&lt;&gt;"",$A181&lt;&gt;"TOTAL"),IF(AND([4]PREMIOS_MASTER!$BT179&lt;&gt;"",[4]PREMIOS_MASTER!$BT179&lt;&gt;0),[4]PREMIOS_MASTER!$BT179,""),IF($A181="TOTAL",SUM(INDIRECT("AP4:AP"&amp;ROW()-1)),""))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IF(AND($A181&lt;&gt;"",$A181&lt;&gt;"TOTAL"),IF(AND([4]PREMIOS_MASTER!$BW179&lt;&gt;"",[4]PREMIOS_MASTER!$BW179&lt;&gt;0),[4]PREMIOS_MASTER!$BW179,""),IF($A181="TOTAL",SUM(INDIRECT("AR4:AR"&amp;ROW()-1)),""))</f>
        <v/>
      </c>
      <c r="AS181" s="7" t="str">
        <f ca="1">IF(AND($A181&lt;&gt;"",$A181&lt;&gt;"TOTAL"),IF(AND([4]PREMIOS_MASTER!$BY179&lt;&gt;"",[4]PREMIOS_MASTER!$BY179&lt;&gt;0),[4]PREMIOS_MASTER!$BY179,""),IF($A181="TOTAL",SUM(INDIRECT("AS4:AS"&amp;ROW()-1)),""))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IF(AND($A181&lt;&gt;"",$A181&lt;&gt;"TOTAL"),IF(AND([4]PREMIOS_MASTER!$CB179&lt;&gt;"",[4]PREMIOS_MASTER!$CB179&lt;&gt;0),[4]PREMIOS_MASTER!$CB179,""),IF($A181="TOTAL",SUM(INDIRECT("AU4:AU"&amp;ROW()-1)),""))</f>
        <v/>
      </c>
      <c r="AV181" s="7" t="str">
        <f ca="1">IF(AND($A181&lt;&gt;"",$A181&lt;&gt;"TOTAL"),IF(AND([4]PREMIOS_MASTER!$CD179&lt;&gt;"",[4]PREMIOS_MASTER!$CD179&lt;&gt;0),[4]PREMIOS_MASTER!$CD179,""),IF($A181="TOTAL",SUM(INDIRECT("AV4:AV"&amp;ROW()-1)),""))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IF(AND($A181&lt;&gt;"",$A181&lt;&gt;"TOTAL"),IF(AND([4]PREMIOS_MASTER!$CG179&lt;&gt;"",[4]PREMIOS_MASTER!$CG179&lt;&gt;0),[4]PREMIOS_MASTER!$CG179,""),IF($A181="TOTAL",SUM(INDIRECT("AX4:AX"&amp;ROW()-1)),""))</f>
        <v/>
      </c>
      <c r="AY181" s="7" t="str">
        <f ca="1">IF(AND($A181&lt;&gt;"",$A181&lt;&gt;"TOTAL"),IF(AND([4]PREMIOS_MASTER!$CI179&lt;&gt;"",[4]PREMIOS_MASTER!$CI179&lt;&gt;0),[4]PREMIOS_MASTER!$CI179,""),IF($A181="TOTAL",SUM(INDIRECT("AY4:AY"&amp;ROW()-1)),""))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IF(AND($A181&lt;&gt;"",$A181&lt;&gt;"TOTAL"),IF(AND([4]PREMIOS_MASTER!$CL179&lt;&gt;"",[4]PREMIOS_MASTER!$CL179&lt;&gt;0),[4]PREMIOS_MASTER!$CL179,""),IF($A181="TOTAL",SUM(INDIRECT("BA4:BA"&amp;ROW()-1)),""))</f>
        <v/>
      </c>
      <c r="BB181" s="7" t="str">
        <f ca="1">IF(AND($A181&lt;&gt;"",$A181&lt;&gt;"TOTAL"),IF(AND([4]PREMIOS_MASTER!$CN179&lt;&gt;"",[4]PREMIOS_MASTER!$CN179&lt;&gt;0),[4]PREMIOS_MASTER!$CN179,""),IF($A181="TOTAL",SUM(INDIRECT("BB4:BB"&amp;ROW()-1)),""))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IF(AND($A181&lt;&gt;"",$A181&lt;&gt;"TOTAL"),IF(AND([4]PREMIOS_MASTER!$CQ179&lt;&gt;"",[4]PREMIOS_MASTER!$CQ179&lt;&gt;0),[4]PREMIOS_MASTER!$CQ179,""),IF($A181="TOTAL",SUM(INDIRECT("BD4:BD"&amp;ROW()-1)),""))</f>
        <v/>
      </c>
      <c r="BE181" s="7" t="str">
        <f ca="1">IF(AND($A181&lt;&gt;"",$A181&lt;&gt;"TOTAL"),IF(AND([4]PREMIOS_MASTER!$CS179&lt;&gt;"",[4]PREMIOS_MASTER!$CS179&lt;&gt;0),[4]PREMIOS_MASTER!$CS179,""),IF($A181="TOTAL",SUM(INDIRECT("BE4:BE"&amp;ROW()-1)),""))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IF([4]PREMIOS_MASTER!$D180&lt;&gt;"",[4]PREMIOS_MASTER!$D180,IF(AND([4]PREMIOS_MASTER!$D180="",[4]PREMIOS_MASTER!$D181="",[4]PREMIOS_MASTER!$D179=""),"","TOTAL"))</f>
        <v/>
      </c>
      <c r="B182" s="7" t="str">
        <f ca="1">IF(AND($A182&lt;&gt;"",$A182&lt;&gt;"TOTAL"),IF(AND([4]PREMIOS_MASTER!$E180&lt;&gt;"",[4]PREMIOS_MASTER!$E180&lt;&gt;0),[4]PREMIOS_MASTER!$E180,""),IF($A182="TOTAL",SUM(INDIRECT("B4:B"&amp;ROW()-1)),""))</f>
        <v/>
      </c>
      <c r="C182" s="7" t="str">
        <f ca="1">IF(AND($A182&lt;&gt;"",$A182&lt;&gt;"TOTAL"),IF(AND([4]PREMIOS_MASTER!$G180&lt;&gt;"",[4]PREMIOS_MASTER!$G180&lt;&gt;0),[4]PREMIOS_MASTER!$G180,""),IF($A182="TOTAL",SUM(INDIRECT("C4:C"&amp;ROW()-1)),""))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IF(AND($A182&lt;&gt;"",$A182&lt;&gt;"TOTAL"),IF(AND([4]PREMIOS_MASTER!$J180&lt;&gt;"",[4]PREMIOS_MASTER!$J180&lt;&gt;0),[4]PREMIOS_MASTER!$J180,""),IF($A182="TOTAL",SUM(INDIRECT("E4:E"&amp;ROW()-1)),""))</f>
        <v/>
      </c>
      <c r="F182" s="7" t="str">
        <f ca="1">IF(AND($A182&lt;&gt;"",$A182&lt;&gt;"TOTAL"),IF(AND([4]PREMIOS_MASTER!$L180&lt;&gt;"",[4]PREMIOS_MASTER!$L180&lt;&gt;0),[4]PREMIOS_MASTER!$L180,""),IF($A182="TOTAL",SUM(INDIRECT("F4:F"&amp;ROW()-1)),""))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IF(AND($A182&lt;&gt;"",$A182&lt;&gt;"TOTAL"),IF(AND([4]PREMIOS_MASTER!$O180&lt;&gt;"",[4]PREMIOS_MASTER!$O180&lt;&gt;0),[4]PREMIOS_MASTER!$O180,""),IF($A182="TOTAL",SUM(INDIRECT("H4:H"&amp;ROW()-1)),""))</f>
        <v/>
      </c>
      <c r="I182" s="7" t="str">
        <f ca="1">IF(AND($A182&lt;&gt;"",$A182&lt;&gt;"TOTAL"),IF(AND([4]PREMIOS_MASTER!$Q180&lt;&gt;"",[4]PREMIOS_MASTER!$Q180&lt;&gt;0),[4]PREMIOS_MASTER!$Q180,""),IF($A182="TOTAL",SUM(INDIRECT("I4:I"&amp;ROW()-1)),""))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IF(AND($A182&lt;&gt;"",$A182&lt;&gt;"TOTAL"),IF(AND([4]PREMIOS_MASTER!$T180&lt;&gt;"",[4]PREMIOS_MASTER!$T180&lt;&gt;0),[4]PREMIOS_MASTER!$T180,""),IF($A182="TOTAL",SUM(INDIRECT("K4:K"&amp;ROW()-1)),""))</f>
        <v/>
      </c>
      <c r="L182" s="7" t="str">
        <f ca="1">IF(AND($A182&lt;&gt;"",$A182&lt;&gt;"TOTAL"),IF(AND([4]PREMIOS_MASTER!$V180&lt;&gt;"",[4]PREMIOS_MASTER!$V180&lt;&gt;0),[4]PREMIOS_MASTER!$V180,""),IF($A182="TOTAL",SUM(INDIRECT("L4:L"&amp;ROW()-1)),""))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IF(AND($A182&lt;&gt;"",$A182&lt;&gt;"TOTAL"),IF(AND([4]PREMIOS_MASTER!$Y180&lt;&gt;"",[4]PREMIOS_MASTER!$Y180&lt;&gt;0),[4]PREMIOS_MASTER!$Y180,""),IF($A182="TOTAL",SUM(INDIRECT("N4:N"&amp;ROW()-1)),""))</f>
        <v/>
      </c>
      <c r="O182" s="7" t="str">
        <f ca="1">IF(AND($A182&lt;&gt;"",$A182&lt;&gt;"TOTAL"),IF(AND([4]PREMIOS_MASTER!$AA180&lt;&gt;"",[4]PREMIOS_MASTER!$AA180&lt;&gt;0),[4]PREMIOS_MASTER!$AA180,""),IF($A182="TOTAL",SUM(INDIRECT("O4:O"&amp;ROW()-1)),""))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IF(AND($A182&lt;&gt;"",$A182&lt;&gt;"TOTAL"),IF(AND([4]PREMIOS_MASTER!$AD180&lt;&gt;"",[4]PREMIOS_MASTER!$AD180&lt;&gt;0),[4]PREMIOS_MASTER!$AD180,""),IF($A182="TOTAL",SUM(INDIRECT("Q4:Q"&amp;ROW()-1)),""))</f>
        <v/>
      </c>
      <c r="R182" s="7" t="str">
        <f ca="1">IF(AND($A182&lt;&gt;"",$A182&lt;&gt;"TOTAL"),IF(AND([4]PREMIOS_MASTER!$AF180&lt;&gt;"",[4]PREMIOS_MASTER!$AF180&lt;&gt;0),[4]PREMIOS_MASTER!$AF180,""),IF($A182="TOTAL",SUM(INDIRECT("R4:R"&amp;ROW()-1)),""))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IF(AND($A182&lt;&gt;"",$A182&lt;&gt;"TOTAL"),IF(AND([4]PREMIOS_MASTER!$AI180&lt;&gt;"",[4]PREMIOS_MASTER!$AI180&lt;&gt;0),[4]PREMIOS_MASTER!$AI180,""),IF($A182="TOTAL",SUM(INDIRECT("T4:T"&amp;ROW()-1)),""))</f>
        <v/>
      </c>
      <c r="U182" s="7" t="str">
        <f ca="1">IF(AND($A182&lt;&gt;"",$A182&lt;&gt;"TOTAL"),IF(AND([4]PREMIOS_MASTER!$AK180&lt;&gt;"",[4]PREMIOS_MASTER!$AK180&lt;&gt;0),[4]PREMIOS_MASTER!$AK180,""),IF($A182="TOTAL",SUM(INDIRECT("U4:U"&amp;ROW()-1)),""))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IF(AND($A182&lt;&gt;"",$A182&lt;&gt;"TOTAL"),IF(AND([4]PREMIOS_MASTER!$AN180&lt;&gt;"",[4]PREMIOS_MASTER!$AN180&lt;&gt;0),[4]PREMIOS_MASTER!$AN180,""),IF($A182="TOTAL",SUM(INDIRECT("W4:W"&amp;ROW()-1)),""))</f>
        <v/>
      </c>
      <c r="X182" s="7" t="str">
        <f ca="1">IF(AND($A182&lt;&gt;"",$A182&lt;&gt;"TOTAL"),IF(AND([4]PREMIOS_MASTER!$AP180&lt;&gt;"",[4]PREMIOS_MASTER!$AP180&lt;&gt;0),[4]PREMIOS_MASTER!$AP180,""),IF($A182="TOTAL",SUM(INDIRECT("X4:X"&amp;ROW()-1)),""))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IF(AND($A182&lt;&gt;"",$A182&lt;&gt;"TOTAL"),IF(AND([4]PREMIOS_MASTER!$AS180&lt;&gt;"",[4]PREMIOS_MASTER!$AS180&lt;&gt;0),[4]PREMIOS_MASTER!$AS180,""),IF($A182="TOTAL",SUM(INDIRECT("Z4:Z"&amp;ROW()-1)),""))</f>
        <v/>
      </c>
      <c r="AA182" s="7" t="str">
        <f ca="1">IF(AND($A182&lt;&gt;"",$A182&lt;&gt;"TOTAL"),IF(AND([4]PREMIOS_MASTER!$AU180&lt;&gt;"",[4]PREMIOS_MASTER!$AU180&lt;&gt;0),[4]PREMIOS_MASTER!$AU180,""),IF($A182="TOTAL",SUM(INDIRECT("AA4:AA"&amp;ROW()-1)),""))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IF(AND($A182&lt;&gt;"",$A182&lt;&gt;"TOTAL"),IF(AND([4]PREMIOS_MASTER!$AX180&lt;&gt;"",[4]PREMIOS_MASTER!$AX180&lt;&gt;0),[4]PREMIOS_MASTER!$AX180,""),IF($A182="TOTAL",SUM(INDIRECT("AC4:AC"&amp;ROW()-1)),""))</f>
        <v/>
      </c>
      <c r="AD182" s="7" t="str">
        <f ca="1">IF(AND($A182&lt;&gt;"",$A182&lt;&gt;"TOTAL"),IF(AND([4]PREMIOS_MASTER!$AZ180&lt;&gt;"",[4]PREMIOS_MASTER!$AZ180&lt;&gt;0),[4]PREMIOS_MASTER!$AZ180,""),IF($A182="TOTAL",SUM(INDIRECT("AD4:AD"&amp;ROW()-1)),""))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IF(AND($A182&lt;&gt;"",$A182&lt;&gt;"TOTAL"),IF(AND([4]PREMIOS_MASTER!$BC180&lt;&gt;"",[4]PREMIOS_MASTER!$BC180&lt;&gt;0),[4]PREMIOS_MASTER!$BC180,""),IF($A182="TOTAL",SUM(INDIRECT("AF4:AF"&amp;ROW()-1)),""))</f>
        <v/>
      </c>
      <c r="AG182" s="7" t="str">
        <f ca="1">IF(AND($A182&lt;&gt;"",$A182&lt;&gt;"TOTAL"),IF(AND([4]PREMIOS_MASTER!$BE180&lt;&gt;"",[4]PREMIOS_MASTER!$BE180&lt;&gt;0),[4]PREMIOS_MASTER!$BE180,""),IF($A182="TOTAL",SUM(INDIRECT("AG4:AG"&amp;ROW()-1)),""))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IF(AND($A182&lt;&gt;"",$A182&lt;&gt;"TOTAL"),IF(AND([4]PREMIOS_MASTER!$BH180&lt;&gt;"",[4]PREMIOS_MASTER!$BH180&lt;&gt;0),[4]PREMIOS_MASTER!$BH180,""),IF($A182="TOTAL",SUM(INDIRECT("AI4:AI"&amp;ROW()-1)),""))</f>
        <v/>
      </c>
      <c r="AJ182" s="7" t="str">
        <f ca="1">IF(AND($A182&lt;&gt;"",$A182&lt;&gt;"TOTAL"),IF(AND([4]PREMIOS_MASTER!$BJ180&lt;&gt;"",[4]PREMIOS_MASTER!$BJ180&lt;&gt;0),[4]PREMIOS_MASTER!$BJ180,""),IF($A182="TOTAL",SUM(INDIRECT("AJ4:AJ"&amp;ROW()-1)),""))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IF(AND($A182&lt;&gt;"",$A182&lt;&gt;"TOTAL"),IF(AND([4]PREMIOS_MASTER!$BM180&lt;&gt;"",[4]PREMIOS_MASTER!$BM180&lt;&gt;0),[4]PREMIOS_MASTER!$BM180,""),IF($A182="TOTAL",SUM(INDIRECT("AL4:AL"&amp;ROW()-1)),""))</f>
        <v/>
      </c>
      <c r="AM182" s="7" t="str">
        <f ca="1">IF(AND($A182&lt;&gt;"",$A182&lt;&gt;"TOTAL"),IF(AND([4]PREMIOS_MASTER!$BO180&lt;&gt;"",[4]PREMIOS_MASTER!$BO180&lt;&gt;0),[4]PREMIOS_MASTER!$BO180,""),IF($A182="TOTAL",SUM(INDIRECT("AM4:AM"&amp;ROW()-1)),""))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IF(AND($A182&lt;&gt;"",$A182&lt;&gt;"TOTAL"),IF(AND([4]PREMIOS_MASTER!$BR180&lt;&gt;"",[4]PREMIOS_MASTER!$BR180&lt;&gt;0),[4]PREMIOS_MASTER!$BR180,""),IF($A182="TOTAL",SUM(INDIRECT("AO4:AO"&amp;ROW()-1)),""))</f>
        <v/>
      </c>
      <c r="AP182" s="7" t="str">
        <f ca="1">IF(AND($A182&lt;&gt;"",$A182&lt;&gt;"TOTAL"),IF(AND([4]PREMIOS_MASTER!$BT180&lt;&gt;"",[4]PREMIOS_MASTER!$BT180&lt;&gt;0),[4]PREMIOS_MASTER!$BT180,""),IF($A182="TOTAL",SUM(INDIRECT("AP4:AP"&amp;ROW()-1)),""))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IF(AND($A182&lt;&gt;"",$A182&lt;&gt;"TOTAL"),IF(AND([4]PREMIOS_MASTER!$BW180&lt;&gt;"",[4]PREMIOS_MASTER!$BW180&lt;&gt;0),[4]PREMIOS_MASTER!$BW180,""),IF($A182="TOTAL",SUM(INDIRECT("AR4:AR"&amp;ROW()-1)),""))</f>
        <v/>
      </c>
      <c r="AS182" s="7" t="str">
        <f ca="1">IF(AND($A182&lt;&gt;"",$A182&lt;&gt;"TOTAL"),IF(AND([4]PREMIOS_MASTER!$BY180&lt;&gt;"",[4]PREMIOS_MASTER!$BY180&lt;&gt;0),[4]PREMIOS_MASTER!$BY180,""),IF($A182="TOTAL",SUM(INDIRECT("AS4:AS"&amp;ROW()-1)),""))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IF(AND($A182&lt;&gt;"",$A182&lt;&gt;"TOTAL"),IF(AND([4]PREMIOS_MASTER!$CB180&lt;&gt;"",[4]PREMIOS_MASTER!$CB180&lt;&gt;0),[4]PREMIOS_MASTER!$CB180,""),IF($A182="TOTAL",SUM(INDIRECT("AU4:AU"&amp;ROW()-1)),""))</f>
        <v/>
      </c>
      <c r="AV182" s="7" t="str">
        <f ca="1">IF(AND($A182&lt;&gt;"",$A182&lt;&gt;"TOTAL"),IF(AND([4]PREMIOS_MASTER!$CD180&lt;&gt;"",[4]PREMIOS_MASTER!$CD180&lt;&gt;0),[4]PREMIOS_MASTER!$CD180,""),IF($A182="TOTAL",SUM(INDIRECT("AV4:AV"&amp;ROW()-1)),""))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IF(AND($A182&lt;&gt;"",$A182&lt;&gt;"TOTAL"),IF(AND([4]PREMIOS_MASTER!$CG180&lt;&gt;"",[4]PREMIOS_MASTER!$CG180&lt;&gt;0),[4]PREMIOS_MASTER!$CG180,""),IF($A182="TOTAL",SUM(INDIRECT("AX4:AX"&amp;ROW()-1)),""))</f>
        <v/>
      </c>
      <c r="AY182" s="7" t="str">
        <f ca="1">IF(AND($A182&lt;&gt;"",$A182&lt;&gt;"TOTAL"),IF(AND([4]PREMIOS_MASTER!$CI180&lt;&gt;"",[4]PREMIOS_MASTER!$CI180&lt;&gt;0),[4]PREMIOS_MASTER!$CI180,""),IF($A182="TOTAL",SUM(INDIRECT("AY4:AY"&amp;ROW()-1)),""))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IF(AND($A182&lt;&gt;"",$A182&lt;&gt;"TOTAL"),IF(AND([4]PREMIOS_MASTER!$CL180&lt;&gt;"",[4]PREMIOS_MASTER!$CL180&lt;&gt;0),[4]PREMIOS_MASTER!$CL180,""),IF($A182="TOTAL",SUM(INDIRECT("BA4:BA"&amp;ROW()-1)),""))</f>
        <v/>
      </c>
      <c r="BB182" s="7" t="str">
        <f ca="1">IF(AND($A182&lt;&gt;"",$A182&lt;&gt;"TOTAL"),IF(AND([4]PREMIOS_MASTER!$CN180&lt;&gt;"",[4]PREMIOS_MASTER!$CN180&lt;&gt;0),[4]PREMIOS_MASTER!$CN180,""),IF($A182="TOTAL",SUM(INDIRECT("BB4:BB"&amp;ROW()-1)),""))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IF(AND($A182&lt;&gt;"",$A182&lt;&gt;"TOTAL"),IF(AND([4]PREMIOS_MASTER!$CQ180&lt;&gt;"",[4]PREMIOS_MASTER!$CQ180&lt;&gt;0),[4]PREMIOS_MASTER!$CQ180,""),IF($A182="TOTAL",SUM(INDIRECT("BD4:BD"&amp;ROW()-1)),""))</f>
        <v/>
      </c>
      <c r="BE182" s="7" t="str">
        <f ca="1">IF(AND($A182&lt;&gt;"",$A182&lt;&gt;"TOTAL"),IF(AND([4]PREMIOS_MASTER!$CS180&lt;&gt;"",[4]PREMIOS_MASTER!$CS180&lt;&gt;0),[4]PREMIOS_MASTER!$CS180,""),IF($A182="TOTAL",SUM(INDIRECT("BE4:BE"&amp;ROW()-1)),""))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IF([4]PREMIOS_MASTER!$D181&lt;&gt;"",[4]PREMIOS_MASTER!$D181,IF(AND([4]PREMIOS_MASTER!$D181="",[4]PREMIOS_MASTER!$D182="",[4]PREMIOS_MASTER!$D180=""),"","TOTAL"))</f>
        <v/>
      </c>
      <c r="B183" s="7" t="str">
        <f ca="1">IF(AND($A183&lt;&gt;"",$A183&lt;&gt;"TOTAL"),IF(AND([4]PREMIOS_MASTER!$E181&lt;&gt;"",[4]PREMIOS_MASTER!$E181&lt;&gt;0),[4]PREMIOS_MASTER!$E181,""),IF($A183="TOTAL",SUM(INDIRECT("B4:B"&amp;ROW()-1)),""))</f>
        <v/>
      </c>
      <c r="C183" s="7" t="str">
        <f ca="1">IF(AND($A183&lt;&gt;"",$A183&lt;&gt;"TOTAL"),IF(AND([4]PREMIOS_MASTER!$G181&lt;&gt;"",[4]PREMIOS_MASTER!$G181&lt;&gt;0),[4]PREMIOS_MASTER!$G181,""),IF($A183="TOTAL",SUM(INDIRECT("C4:C"&amp;ROW()-1)),""))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IF(AND($A183&lt;&gt;"",$A183&lt;&gt;"TOTAL"),IF(AND([4]PREMIOS_MASTER!$J181&lt;&gt;"",[4]PREMIOS_MASTER!$J181&lt;&gt;0),[4]PREMIOS_MASTER!$J181,""),IF($A183="TOTAL",SUM(INDIRECT("E4:E"&amp;ROW()-1)),""))</f>
        <v/>
      </c>
      <c r="F183" s="7" t="str">
        <f ca="1">IF(AND($A183&lt;&gt;"",$A183&lt;&gt;"TOTAL"),IF(AND([4]PREMIOS_MASTER!$L181&lt;&gt;"",[4]PREMIOS_MASTER!$L181&lt;&gt;0),[4]PREMIOS_MASTER!$L181,""),IF($A183="TOTAL",SUM(INDIRECT("F4:F"&amp;ROW()-1)),""))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IF(AND($A183&lt;&gt;"",$A183&lt;&gt;"TOTAL"),IF(AND([4]PREMIOS_MASTER!$O181&lt;&gt;"",[4]PREMIOS_MASTER!$O181&lt;&gt;0),[4]PREMIOS_MASTER!$O181,""),IF($A183="TOTAL",SUM(INDIRECT("H4:H"&amp;ROW()-1)),""))</f>
        <v/>
      </c>
      <c r="I183" s="7" t="str">
        <f ca="1">IF(AND($A183&lt;&gt;"",$A183&lt;&gt;"TOTAL"),IF(AND([4]PREMIOS_MASTER!$Q181&lt;&gt;"",[4]PREMIOS_MASTER!$Q181&lt;&gt;0),[4]PREMIOS_MASTER!$Q181,""),IF($A183="TOTAL",SUM(INDIRECT("I4:I"&amp;ROW()-1)),""))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IF(AND($A183&lt;&gt;"",$A183&lt;&gt;"TOTAL"),IF(AND([4]PREMIOS_MASTER!$T181&lt;&gt;"",[4]PREMIOS_MASTER!$T181&lt;&gt;0),[4]PREMIOS_MASTER!$T181,""),IF($A183="TOTAL",SUM(INDIRECT("K4:K"&amp;ROW()-1)),""))</f>
        <v/>
      </c>
      <c r="L183" s="7" t="str">
        <f ca="1">IF(AND($A183&lt;&gt;"",$A183&lt;&gt;"TOTAL"),IF(AND([4]PREMIOS_MASTER!$V181&lt;&gt;"",[4]PREMIOS_MASTER!$V181&lt;&gt;0),[4]PREMIOS_MASTER!$V181,""),IF($A183="TOTAL",SUM(INDIRECT("L4:L"&amp;ROW()-1)),""))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IF(AND($A183&lt;&gt;"",$A183&lt;&gt;"TOTAL"),IF(AND([4]PREMIOS_MASTER!$Y181&lt;&gt;"",[4]PREMIOS_MASTER!$Y181&lt;&gt;0),[4]PREMIOS_MASTER!$Y181,""),IF($A183="TOTAL",SUM(INDIRECT("N4:N"&amp;ROW()-1)),""))</f>
        <v/>
      </c>
      <c r="O183" s="7" t="str">
        <f ca="1">IF(AND($A183&lt;&gt;"",$A183&lt;&gt;"TOTAL"),IF(AND([4]PREMIOS_MASTER!$AA181&lt;&gt;"",[4]PREMIOS_MASTER!$AA181&lt;&gt;0),[4]PREMIOS_MASTER!$AA181,""),IF($A183="TOTAL",SUM(INDIRECT("O4:O"&amp;ROW()-1)),""))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IF(AND($A183&lt;&gt;"",$A183&lt;&gt;"TOTAL"),IF(AND([4]PREMIOS_MASTER!$AD181&lt;&gt;"",[4]PREMIOS_MASTER!$AD181&lt;&gt;0),[4]PREMIOS_MASTER!$AD181,""),IF($A183="TOTAL",SUM(INDIRECT("Q4:Q"&amp;ROW()-1)),""))</f>
        <v/>
      </c>
      <c r="R183" s="7" t="str">
        <f ca="1">IF(AND($A183&lt;&gt;"",$A183&lt;&gt;"TOTAL"),IF(AND([4]PREMIOS_MASTER!$AF181&lt;&gt;"",[4]PREMIOS_MASTER!$AF181&lt;&gt;0),[4]PREMIOS_MASTER!$AF181,""),IF($A183="TOTAL",SUM(INDIRECT("R4:R"&amp;ROW()-1)),""))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IF(AND($A183&lt;&gt;"",$A183&lt;&gt;"TOTAL"),IF(AND([4]PREMIOS_MASTER!$AI181&lt;&gt;"",[4]PREMIOS_MASTER!$AI181&lt;&gt;0),[4]PREMIOS_MASTER!$AI181,""),IF($A183="TOTAL",SUM(INDIRECT("T4:T"&amp;ROW()-1)),""))</f>
        <v/>
      </c>
      <c r="U183" s="7" t="str">
        <f ca="1">IF(AND($A183&lt;&gt;"",$A183&lt;&gt;"TOTAL"),IF(AND([4]PREMIOS_MASTER!$AK181&lt;&gt;"",[4]PREMIOS_MASTER!$AK181&lt;&gt;0),[4]PREMIOS_MASTER!$AK181,""),IF($A183="TOTAL",SUM(INDIRECT("U4:U"&amp;ROW()-1)),""))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IF(AND($A183&lt;&gt;"",$A183&lt;&gt;"TOTAL"),IF(AND([4]PREMIOS_MASTER!$AN181&lt;&gt;"",[4]PREMIOS_MASTER!$AN181&lt;&gt;0),[4]PREMIOS_MASTER!$AN181,""),IF($A183="TOTAL",SUM(INDIRECT("W4:W"&amp;ROW()-1)),""))</f>
        <v/>
      </c>
      <c r="X183" s="7" t="str">
        <f ca="1">IF(AND($A183&lt;&gt;"",$A183&lt;&gt;"TOTAL"),IF(AND([4]PREMIOS_MASTER!$AP181&lt;&gt;"",[4]PREMIOS_MASTER!$AP181&lt;&gt;0),[4]PREMIOS_MASTER!$AP181,""),IF($A183="TOTAL",SUM(INDIRECT("X4:X"&amp;ROW()-1)),""))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IF(AND($A183&lt;&gt;"",$A183&lt;&gt;"TOTAL"),IF(AND([4]PREMIOS_MASTER!$AS181&lt;&gt;"",[4]PREMIOS_MASTER!$AS181&lt;&gt;0),[4]PREMIOS_MASTER!$AS181,""),IF($A183="TOTAL",SUM(INDIRECT("Z4:Z"&amp;ROW()-1)),""))</f>
        <v/>
      </c>
      <c r="AA183" s="7" t="str">
        <f ca="1">IF(AND($A183&lt;&gt;"",$A183&lt;&gt;"TOTAL"),IF(AND([4]PREMIOS_MASTER!$AU181&lt;&gt;"",[4]PREMIOS_MASTER!$AU181&lt;&gt;0),[4]PREMIOS_MASTER!$AU181,""),IF($A183="TOTAL",SUM(INDIRECT("AA4:AA"&amp;ROW()-1)),""))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IF(AND($A183&lt;&gt;"",$A183&lt;&gt;"TOTAL"),IF(AND([4]PREMIOS_MASTER!$AX181&lt;&gt;"",[4]PREMIOS_MASTER!$AX181&lt;&gt;0),[4]PREMIOS_MASTER!$AX181,""),IF($A183="TOTAL",SUM(INDIRECT("AC4:AC"&amp;ROW()-1)),""))</f>
        <v/>
      </c>
      <c r="AD183" s="7" t="str">
        <f ca="1">IF(AND($A183&lt;&gt;"",$A183&lt;&gt;"TOTAL"),IF(AND([4]PREMIOS_MASTER!$AZ181&lt;&gt;"",[4]PREMIOS_MASTER!$AZ181&lt;&gt;0),[4]PREMIOS_MASTER!$AZ181,""),IF($A183="TOTAL",SUM(INDIRECT("AD4:AD"&amp;ROW()-1)),""))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IF(AND($A183&lt;&gt;"",$A183&lt;&gt;"TOTAL"),IF(AND([4]PREMIOS_MASTER!$BC181&lt;&gt;"",[4]PREMIOS_MASTER!$BC181&lt;&gt;0),[4]PREMIOS_MASTER!$BC181,""),IF($A183="TOTAL",SUM(INDIRECT("AF4:AF"&amp;ROW()-1)),""))</f>
        <v/>
      </c>
      <c r="AG183" s="7" t="str">
        <f ca="1">IF(AND($A183&lt;&gt;"",$A183&lt;&gt;"TOTAL"),IF(AND([4]PREMIOS_MASTER!$BE181&lt;&gt;"",[4]PREMIOS_MASTER!$BE181&lt;&gt;0),[4]PREMIOS_MASTER!$BE181,""),IF($A183="TOTAL",SUM(INDIRECT("AG4:AG"&amp;ROW()-1)),""))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IF(AND($A183&lt;&gt;"",$A183&lt;&gt;"TOTAL"),IF(AND([4]PREMIOS_MASTER!$BH181&lt;&gt;"",[4]PREMIOS_MASTER!$BH181&lt;&gt;0),[4]PREMIOS_MASTER!$BH181,""),IF($A183="TOTAL",SUM(INDIRECT("AI4:AI"&amp;ROW()-1)),""))</f>
        <v/>
      </c>
      <c r="AJ183" s="7" t="str">
        <f ca="1">IF(AND($A183&lt;&gt;"",$A183&lt;&gt;"TOTAL"),IF(AND([4]PREMIOS_MASTER!$BJ181&lt;&gt;"",[4]PREMIOS_MASTER!$BJ181&lt;&gt;0),[4]PREMIOS_MASTER!$BJ181,""),IF($A183="TOTAL",SUM(INDIRECT("AJ4:AJ"&amp;ROW()-1)),""))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IF(AND($A183&lt;&gt;"",$A183&lt;&gt;"TOTAL"),IF(AND([4]PREMIOS_MASTER!$BM181&lt;&gt;"",[4]PREMIOS_MASTER!$BM181&lt;&gt;0),[4]PREMIOS_MASTER!$BM181,""),IF($A183="TOTAL",SUM(INDIRECT("AL4:AL"&amp;ROW()-1)),""))</f>
        <v/>
      </c>
      <c r="AM183" s="7" t="str">
        <f ca="1">IF(AND($A183&lt;&gt;"",$A183&lt;&gt;"TOTAL"),IF(AND([4]PREMIOS_MASTER!$BO181&lt;&gt;"",[4]PREMIOS_MASTER!$BO181&lt;&gt;0),[4]PREMIOS_MASTER!$BO181,""),IF($A183="TOTAL",SUM(INDIRECT("AM4:AM"&amp;ROW()-1)),""))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IF(AND($A183&lt;&gt;"",$A183&lt;&gt;"TOTAL"),IF(AND([4]PREMIOS_MASTER!$BR181&lt;&gt;"",[4]PREMIOS_MASTER!$BR181&lt;&gt;0),[4]PREMIOS_MASTER!$BR181,""),IF($A183="TOTAL",SUM(INDIRECT("AO4:AO"&amp;ROW()-1)),""))</f>
        <v/>
      </c>
      <c r="AP183" s="7" t="str">
        <f ca="1">IF(AND($A183&lt;&gt;"",$A183&lt;&gt;"TOTAL"),IF(AND([4]PREMIOS_MASTER!$BT181&lt;&gt;"",[4]PREMIOS_MASTER!$BT181&lt;&gt;0),[4]PREMIOS_MASTER!$BT181,""),IF($A183="TOTAL",SUM(INDIRECT("AP4:AP"&amp;ROW()-1)),""))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IF(AND($A183&lt;&gt;"",$A183&lt;&gt;"TOTAL"),IF(AND([4]PREMIOS_MASTER!$BW181&lt;&gt;"",[4]PREMIOS_MASTER!$BW181&lt;&gt;0),[4]PREMIOS_MASTER!$BW181,""),IF($A183="TOTAL",SUM(INDIRECT("AR4:AR"&amp;ROW()-1)),""))</f>
        <v/>
      </c>
      <c r="AS183" s="7" t="str">
        <f ca="1">IF(AND($A183&lt;&gt;"",$A183&lt;&gt;"TOTAL"),IF(AND([4]PREMIOS_MASTER!$BY181&lt;&gt;"",[4]PREMIOS_MASTER!$BY181&lt;&gt;0),[4]PREMIOS_MASTER!$BY181,""),IF($A183="TOTAL",SUM(INDIRECT("AS4:AS"&amp;ROW()-1)),""))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IF(AND($A183&lt;&gt;"",$A183&lt;&gt;"TOTAL"),IF(AND([4]PREMIOS_MASTER!$CB181&lt;&gt;"",[4]PREMIOS_MASTER!$CB181&lt;&gt;0),[4]PREMIOS_MASTER!$CB181,""),IF($A183="TOTAL",SUM(INDIRECT("AU4:AU"&amp;ROW()-1)),""))</f>
        <v/>
      </c>
      <c r="AV183" s="7" t="str">
        <f ca="1">IF(AND($A183&lt;&gt;"",$A183&lt;&gt;"TOTAL"),IF(AND([4]PREMIOS_MASTER!$CD181&lt;&gt;"",[4]PREMIOS_MASTER!$CD181&lt;&gt;0),[4]PREMIOS_MASTER!$CD181,""),IF($A183="TOTAL",SUM(INDIRECT("AV4:AV"&amp;ROW()-1)),""))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IF(AND($A183&lt;&gt;"",$A183&lt;&gt;"TOTAL"),IF(AND([4]PREMIOS_MASTER!$CG181&lt;&gt;"",[4]PREMIOS_MASTER!$CG181&lt;&gt;0),[4]PREMIOS_MASTER!$CG181,""),IF($A183="TOTAL",SUM(INDIRECT("AX4:AX"&amp;ROW()-1)),""))</f>
        <v/>
      </c>
      <c r="AY183" s="7" t="str">
        <f ca="1">IF(AND($A183&lt;&gt;"",$A183&lt;&gt;"TOTAL"),IF(AND([4]PREMIOS_MASTER!$CI181&lt;&gt;"",[4]PREMIOS_MASTER!$CI181&lt;&gt;0),[4]PREMIOS_MASTER!$CI181,""),IF($A183="TOTAL",SUM(INDIRECT("AY4:AY"&amp;ROW()-1)),""))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IF(AND($A183&lt;&gt;"",$A183&lt;&gt;"TOTAL"),IF(AND([4]PREMIOS_MASTER!$CL181&lt;&gt;"",[4]PREMIOS_MASTER!$CL181&lt;&gt;0),[4]PREMIOS_MASTER!$CL181,""),IF($A183="TOTAL",SUM(INDIRECT("BA4:BA"&amp;ROW()-1)),""))</f>
        <v/>
      </c>
      <c r="BB183" s="7" t="str">
        <f ca="1">IF(AND($A183&lt;&gt;"",$A183&lt;&gt;"TOTAL"),IF(AND([4]PREMIOS_MASTER!$CN181&lt;&gt;"",[4]PREMIOS_MASTER!$CN181&lt;&gt;0),[4]PREMIOS_MASTER!$CN181,""),IF($A183="TOTAL",SUM(INDIRECT("BB4:BB"&amp;ROW()-1)),""))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IF(AND($A183&lt;&gt;"",$A183&lt;&gt;"TOTAL"),IF(AND([4]PREMIOS_MASTER!$CQ181&lt;&gt;"",[4]PREMIOS_MASTER!$CQ181&lt;&gt;0),[4]PREMIOS_MASTER!$CQ181,""),IF($A183="TOTAL",SUM(INDIRECT("BD4:BD"&amp;ROW()-1)),""))</f>
        <v/>
      </c>
      <c r="BE183" s="7" t="str">
        <f ca="1">IF(AND($A183&lt;&gt;"",$A183&lt;&gt;"TOTAL"),IF(AND([4]PREMIOS_MASTER!$CS181&lt;&gt;"",[4]PREMIOS_MASTER!$CS181&lt;&gt;0),[4]PREMIOS_MASTER!$CS181,""),IF($A183="TOTAL",SUM(INDIRECT("BE4:BE"&amp;ROW()-1)),""))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IF([4]PREMIOS_MASTER!$D182&lt;&gt;"",[4]PREMIOS_MASTER!$D182,IF(AND([4]PREMIOS_MASTER!$D182="",[4]PREMIOS_MASTER!$D183="",[4]PREMIOS_MASTER!$D181=""),"","TOTAL"))</f>
        <v/>
      </c>
      <c r="B184" s="7" t="str">
        <f ca="1">IF(AND($A184&lt;&gt;"",$A184&lt;&gt;"TOTAL"),IF(AND([4]PREMIOS_MASTER!$E182&lt;&gt;"",[4]PREMIOS_MASTER!$E182&lt;&gt;0),[4]PREMIOS_MASTER!$E182,""),IF($A184="TOTAL",SUM(INDIRECT("B4:B"&amp;ROW()-1)),""))</f>
        <v/>
      </c>
      <c r="C184" s="7" t="str">
        <f ca="1">IF(AND($A184&lt;&gt;"",$A184&lt;&gt;"TOTAL"),IF(AND([4]PREMIOS_MASTER!$G182&lt;&gt;"",[4]PREMIOS_MASTER!$G182&lt;&gt;0),[4]PREMIOS_MASTER!$G182,""),IF($A184="TOTAL",SUM(INDIRECT("C4:C"&amp;ROW()-1)),""))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IF(AND($A184&lt;&gt;"",$A184&lt;&gt;"TOTAL"),IF(AND([4]PREMIOS_MASTER!$J182&lt;&gt;"",[4]PREMIOS_MASTER!$J182&lt;&gt;0),[4]PREMIOS_MASTER!$J182,""),IF($A184="TOTAL",SUM(INDIRECT("E4:E"&amp;ROW()-1)),""))</f>
        <v/>
      </c>
      <c r="F184" s="7" t="str">
        <f ca="1">IF(AND($A184&lt;&gt;"",$A184&lt;&gt;"TOTAL"),IF(AND([4]PREMIOS_MASTER!$L182&lt;&gt;"",[4]PREMIOS_MASTER!$L182&lt;&gt;0),[4]PREMIOS_MASTER!$L182,""),IF($A184="TOTAL",SUM(INDIRECT("F4:F"&amp;ROW()-1)),""))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IF(AND($A184&lt;&gt;"",$A184&lt;&gt;"TOTAL"),IF(AND([4]PREMIOS_MASTER!$O182&lt;&gt;"",[4]PREMIOS_MASTER!$O182&lt;&gt;0),[4]PREMIOS_MASTER!$O182,""),IF($A184="TOTAL",SUM(INDIRECT("H4:H"&amp;ROW()-1)),""))</f>
        <v/>
      </c>
      <c r="I184" s="7" t="str">
        <f ca="1">IF(AND($A184&lt;&gt;"",$A184&lt;&gt;"TOTAL"),IF(AND([4]PREMIOS_MASTER!$Q182&lt;&gt;"",[4]PREMIOS_MASTER!$Q182&lt;&gt;0),[4]PREMIOS_MASTER!$Q182,""),IF($A184="TOTAL",SUM(INDIRECT("I4:I"&amp;ROW()-1)),""))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IF(AND($A184&lt;&gt;"",$A184&lt;&gt;"TOTAL"),IF(AND([4]PREMIOS_MASTER!$T182&lt;&gt;"",[4]PREMIOS_MASTER!$T182&lt;&gt;0),[4]PREMIOS_MASTER!$T182,""),IF($A184="TOTAL",SUM(INDIRECT("K4:K"&amp;ROW()-1)),""))</f>
        <v/>
      </c>
      <c r="L184" s="7" t="str">
        <f ca="1">IF(AND($A184&lt;&gt;"",$A184&lt;&gt;"TOTAL"),IF(AND([4]PREMIOS_MASTER!$V182&lt;&gt;"",[4]PREMIOS_MASTER!$V182&lt;&gt;0),[4]PREMIOS_MASTER!$V182,""),IF($A184="TOTAL",SUM(INDIRECT("L4:L"&amp;ROW()-1)),""))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IF(AND($A184&lt;&gt;"",$A184&lt;&gt;"TOTAL"),IF(AND([4]PREMIOS_MASTER!$Y182&lt;&gt;"",[4]PREMIOS_MASTER!$Y182&lt;&gt;0),[4]PREMIOS_MASTER!$Y182,""),IF($A184="TOTAL",SUM(INDIRECT("N4:N"&amp;ROW()-1)),""))</f>
        <v/>
      </c>
      <c r="O184" s="7" t="str">
        <f ca="1">IF(AND($A184&lt;&gt;"",$A184&lt;&gt;"TOTAL"),IF(AND([4]PREMIOS_MASTER!$AA182&lt;&gt;"",[4]PREMIOS_MASTER!$AA182&lt;&gt;0),[4]PREMIOS_MASTER!$AA182,""),IF($A184="TOTAL",SUM(INDIRECT("O4:O"&amp;ROW()-1)),""))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IF(AND($A184&lt;&gt;"",$A184&lt;&gt;"TOTAL"),IF(AND([4]PREMIOS_MASTER!$AD182&lt;&gt;"",[4]PREMIOS_MASTER!$AD182&lt;&gt;0),[4]PREMIOS_MASTER!$AD182,""),IF($A184="TOTAL",SUM(INDIRECT("Q4:Q"&amp;ROW()-1)),""))</f>
        <v/>
      </c>
      <c r="R184" s="7" t="str">
        <f ca="1">IF(AND($A184&lt;&gt;"",$A184&lt;&gt;"TOTAL"),IF(AND([4]PREMIOS_MASTER!$AF182&lt;&gt;"",[4]PREMIOS_MASTER!$AF182&lt;&gt;0),[4]PREMIOS_MASTER!$AF182,""),IF($A184="TOTAL",SUM(INDIRECT("R4:R"&amp;ROW()-1)),""))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IF(AND($A184&lt;&gt;"",$A184&lt;&gt;"TOTAL"),IF(AND([4]PREMIOS_MASTER!$AI182&lt;&gt;"",[4]PREMIOS_MASTER!$AI182&lt;&gt;0),[4]PREMIOS_MASTER!$AI182,""),IF($A184="TOTAL",SUM(INDIRECT("T4:T"&amp;ROW()-1)),""))</f>
        <v/>
      </c>
      <c r="U184" s="7" t="str">
        <f ca="1">IF(AND($A184&lt;&gt;"",$A184&lt;&gt;"TOTAL"),IF(AND([4]PREMIOS_MASTER!$AK182&lt;&gt;"",[4]PREMIOS_MASTER!$AK182&lt;&gt;0),[4]PREMIOS_MASTER!$AK182,""),IF($A184="TOTAL",SUM(INDIRECT("U4:U"&amp;ROW()-1)),""))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IF(AND($A184&lt;&gt;"",$A184&lt;&gt;"TOTAL"),IF(AND([4]PREMIOS_MASTER!$AN182&lt;&gt;"",[4]PREMIOS_MASTER!$AN182&lt;&gt;0),[4]PREMIOS_MASTER!$AN182,""),IF($A184="TOTAL",SUM(INDIRECT("W4:W"&amp;ROW()-1)),""))</f>
        <v/>
      </c>
      <c r="X184" s="7" t="str">
        <f ca="1">IF(AND($A184&lt;&gt;"",$A184&lt;&gt;"TOTAL"),IF(AND([4]PREMIOS_MASTER!$AP182&lt;&gt;"",[4]PREMIOS_MASTER!$AP182&lt;&gt;0),[4]PREMIOS_MASTER!$AP182,""),IF($A184="TOTAL",SUM(INDIRECT("X4:X"&amp;ROW()-1)),""))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IF(AND($A184&lt;&gt;"",$A184&lt;&gt;"TOTAL"),IF(AND([4]PREMIOS_MASTER!$AS182&lt;&gt;"",[4]PREMIOS_MASTER!$AS182&lt;&gt;0),[4]PREMIOS_MASTER!$AS182,""),IF($A184="TOTAL",SUM(INDIRECT("Z4:Z"&amp;ROW()-1)),""))</f>
        <v/>
      </c>
      <c r="AA184" s="7" t="str">
        <f ca="1">IF(AND($A184&lt;&gt;"",$A184&lt;&gt;"TOTAL"),IF(AND([4]PREMIOS_MASTER!$AU182&lt;&gt;"",[4]PREMIOS_MASTER!$AU182&lt;&gt;0),[4]PREMIOS_MASTER!$AU182,""),IF($A184="TOTAL",SUM(INDIRECT("AA4:AA"&amp;ROW()-1)),""))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IF(AND($A184&lt;&gt;"",$A184&lt;&gt;"TOTAL"),IF(AND([4]PREMIOS_MASTER!$AX182&lt;&gt;"",[4]PREMIOS_MASTER!$AX182&lt;&gt;0),[4]PREMIOS_MASTER!$AX182,""),IF($A184="TOTAL",SUM(INDIRECT("AC4:AC"&amp;ROW()-1)),""))</f>
        <v/>
      </c>
      <c r="AD184" s="7" t="str">
        <f ca="1">IF(AND($A184&lt;&gt;"",$A184&lt;&gt;"TOTAL"),IF(AND([4]PREMIOS_MASTER!$AZ182&lt;&gt;"",[4]PREMIOS_MASTER!$AZ182&lt;&gt;0),[4]PREMIOS_MASTER!$AZ182,""),IF($A184="TOTAL",SUM(INDIRECT("AD4:AD"&amp;ROW()-1)),""))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IF(AND($A184&lt;&gt;"",$A184&lt;&gt;"TOTAL"),IF(AND([4]PREMIOS_MASTER!$BC182&lt;&gt;"",[4]PREMIOS_MASTER!$BC182&lt;&gt;0),[4]PREMIOS_MASTER!$BC182,""),IF($A184="TOTAL",SUM(INDIRECT("AF4:AF"&amp;ROW()-1)),""))</f>
        <v/>
      </c>
      <c r="AG184" s="7" t="str">
        <f ca="1">IF(AND($A184&lt;&gt;"",$A184&lt;&gt;"TOTAL"),IF(AND([4]PREMIOS_MASTER!$BE182&lt;&gt;"",[4]PREMIOS_MASTER!$BE182&lt;&gt;0),[4]PREMIOS_MASTER!$BE182,""),IF($A184="TOTAL",SUM(INDIRECT("AG4:AG"&amp;ROW()-1)),""))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IF(AND($A184&lt;&gt;"",$A184&lt;&gt;"TOTAL"),IF(AND([4]PREMIOS_MASTER!$BH182&lt;&gt;"",[4]PREMIOS_MASTER!$BH182&lt;&gt;0),[4]PREMIOS_MASTER!$BH182,""),IF($A184="TOTAL",SUM(INDIRECT("AI4:AI"&amp;ROW()-1)),""))</f>
        <v/>
      </c>
      <c r="AJ184" s="7" t="str">
        <f ca="1">IF(AND($A184&lt;&gt;"",$A184&lt;&gt;"TOTAL"),IF(AND([4]PREMIOS_MASTER!$BJ182&lt;&gt;"",[4]PREMIOS_MASTER!$BJ182&lt;&gt;0),[4]PREMIOS_MASTER!$BJ182,""),IF($A184="TOTAL",SUM(INDIRECT("AJ4:AJ"&amp;ROW()-1)),""))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IF(AND($A184&lt;&gt;"",$A184&lt;&gt;"TOTAL"),IF(AND([4]PREMIOS_MASTER!$BM182&lt;&gt;"",[4]PREMIOS_MASTER!$BM182&lt;&gt;0),[4]PREMIOS_MASTER!$BM182,""),IF($A184="TOTAL",SUM(INDIRECT("AL4:AL"&amp;ROW()-1)),""))</f>
        <v/>
      </c>
      <c r="AM184" s="7" t="str">
        <f ca="1">IF(AND($A184&lt;&gt;"",$A184&lt;&gt;"TOTAL"),IF(AND([4]PREMIOS_MASTER!$BO182&lt;&gt;"",[4]PREMIOS_MASTER!$BO182&lt;&gt;0),[4]PREMIOS_MASTER!$BO182,""),IF($A184="TOTAL",SUM(INDIRECT("AM4:AM"&amp;ROW()-1)),""))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IF(AND($A184&lt;&gt;"",$A184&lt;&gt;"TOTAL"),IF(AND([4]PREMIOS_MASTER!$BR182&lt;&gt;"",[4]PREMIOS_MASTER!$BR182&lt;&gt;0),[4]PREMIOS_MASTER!$BR182,""),IF($A184="TOTAL",SUM(INDIRECT("AO4:AO"&amp;ROW()-1)),""))</f>
        <v/>
      </c>
      <c r="AP184" s="7" t="str">
        <f ca="1">IF(AND($A184&lt;&gt;"",$A184&lt;&gt;"TOTAL"),IF(AND([4]PREMIOS_MASTER!$BT182&lt;&gt;"",[4]PREMIOS_MASTER!$BT182&lt;&gt;0),[4]PREMIOS_MASTER!$BT182,""),IF($A184="TOTAL",SUM(INDIRECT("AP4:AP"&amp;ROW()-1)),""))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IF(AND($A184&lt;&gt;"",$A184&lt;&gt;"TOTAL"),IF(AND([4]PREMIOS_MASTER!$BW182&lt;&gt;"",[4]PREMIOS_MASTER!$BW182&lt;&gt;0),[4]PREMIOS_MASTER!$BW182,""),IF($A184="TOTAL",SUM(INDIRECT("AR4:AR"&amp;ROW()-1)),""))</f>
        <v/>
      </c>
      <c r="AS184" s="7" t="str">
        <f ca="1">IF(AND($A184&lt;&gt;"",$A184&lt;&gt;"TOTAL"),IF(AND([4]PREMIOS_MASTER!$BY182&lt;&gt;"",[4]PREMIOS_MASTER!$BY182&lt;&gt;0),[4]PREMIOS_MASTER!$BY182,""),IF($A184="TOTAL",SUM(INDIRECT("AS4:AS"&amp;ROW()-1)),""))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IF(AND($A184&lt;&gt;"",$A184&lt;&gt;"TOTAL"),IF(AND([4]PREMIOS_MASTER!$CB182&lt;&gt;"",[4]PREMIOS_MASTER!$CB182&lt;&gt;0),[4]PREMIOS_MASTER!$CB182,""),IF($A184="TOTAL",SUM(INDIRECT("AU4:AU"&amp;ROW()-1)),""))</f>
        <v/>
      </c>
      <c r="AV184" s="7" t="str">
        <f ca="1">IF(AND($A184&lt;&gt;"",$A184&lt;&gt;"TOTAL"),IF(AND([4]PREMIOS_MASTER!$CD182&lt;&gt;"",[4]PREMIOS_MASTER!$CD182&lt;&gt;0),[4]PREMIOS_MASTER!$CD182,""),IF($A184="TOTAL",SUM(INDIRECT("AV4:AV"&amp;ROW()-1)),""))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IF(AND($A184&lt;&gt;"",$A184&lt;&gt;"TOTAL"),IF(AND([4]PREMIOS_MASTER!$CG182&lt;&gt;"",[4]PREMIOS_MASTER!$CG182&lt;&gt;0),[4]PREMIOS_MASTER!$CG182,""),IF($A184="TOTAL",SUM(INDIRECT("AX4:AX"&amp;ROW()-1)),""))</f>
        <v/>
      </c>
      <c r="AY184" s="7" t="str">
        <f ca="1">IF(AND($A184&lt;&gt;"",$A184&lt;&gt;"TOTAL"),IF(AND([4]PREMIOS_MASTER!$CI182&lt;&gt;"",[4]PREMIOS_MASTER!$CI182&lt;&gt;0),[4]PREMIOS_MASTER!$CI182,""),IF($A184="TOTAL",SUM(INDIRECT("AY4:AY"&amp;ROW()-1)),""))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IF(AND($A184&lt;&gt;"",$A184&lt;&gt;"TOTAL"),IF(AND([4]PREMIOS_MASTER!$CL182&lt;&gt;"",[4]PREMIOS_MASTER!$CL182&lt;&gt;0),[4]PREMIOS_MASTER!$CL182,""),IF($A184="TOTAL",SUM(INDIRECT("BA4:BA"&amp;ROW()-1)),""))</f>
        <v/>
      </c>
      <c r="BB184" s="7" t="str">
        <f ca="1">IF(AND($A184&lt;&gt;"",$A184&lt;&gt;"TOTAL"),IF(AND([4]PREMIOS_MASTER!$CN182&lt;&gt;"",[4]PREMIOS_MASTER!$CN182&lt;&gt;0),[4]PREMIOS_MASTER!$CN182,""),IF($A184="TOTAL",SUM(INDIRECT("BB4:BB"&amp;ROW()-1)),""))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IF(AND($A184&lt;&gt;"",$A184&lt;&gt;"TOTAL"),IF(AND([4]PREMIOS_MASTER!$CQ182&lt;&gt;"",[4]PREMIOS_MASTER!$CQ182&lt;&gt;0),[4]PREMIOS_MASTER!$CQ182,""),IF($A184="TOTAL",SUM(INDIRECT("BD4:BD"&amp;ROW()-1)),""))</f>
        <v/>
      </c>
      <c r="BE184" s="7" t="str">
        <f ca="1">IF(AND($A184&lt;&gt;"",$A184&lt;&gt;"TOTAL"),IF(AND([4]PREMIOS_MASTER!$CS182&lt;&gt;"",[4]PREMIOS_MASTER!$CS182&lt;&gt;0),[4]PREMIOS_MASTER!$CS182,""),IF($A184="TOTAL",SUM(INDIRECT("BE4:BE"&amp;ROW()-1)),""))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IF([4]PREMIOS_MASTER!$D183&lt;&gt;"",[4]PREMIOS_MASTER!$D183,IF(AND([4]PREMIOS_MASTER!$D183="",[4]PREMIOS_MASTER!$D184="",[4]PREMIOS_MASTER!$D182=""),"","TOTAL"))</f>
        <v/>
      </c>
      <c r="B185" s="7" t="str">
        <f ca="1">IF(AND($A185&lt;&gt;"",$A185&lt;&gt;"TOTAL"),IF(AND([4]PREMIOS_MASTER!$E183&lt;&gt;"",[4]PREMIOS_MASTER!$E183&lt;&gt;0),[4]PREMIOS_MASTER!$E183,""),IF($A185="TOTAL",SUM(INDIRECT("B4:B"&amp;ROW()-1)),""))</f>
        <v/>
      </c>
      <c r="C185" s="7" t="str">
        <f ca="1">IF(AND($A185&lt;&gt;"",$A185&lt;&gt;"TOTAL"),IF(AND([4]PREMIOS_MASTER!$G183&lt;&gt;"",[4]PREMIOS_MASTER!$G183&lt;&gt;0),[4]PREMIOS_MASTER!$G183,""),IF($A185="TOTAL",SUM(INDIRECT("C4:C"&amp;ROW()-1)),""))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IF(AND($A185&lt;&gt;"",$A185&lt;&gt;"TOTAL"),IF(AND([4]PREMIOS_MASTER!$J183&lt;&gt;"",[4]PREMIOS_MASTER!$J183&lt;&gt;0),[4]PREMIOS_MASTER!$J183,""),IF($A185="TOTAL",SUM(INDIRECT("E4:E"&amp;ROW()-1)),""))</f>
        <v/>
      </c>
      <c r="F185" s="7" t="str">
        <f ca="1">IF(AND($A185&lt;&gt;"",$A185&lt;&gt;"TOTAL"),IF(AND([4]PREMIOS_MASTER!$L183&lt;&gt;"",[4]PREMIOS_MASTER!$L183&lt;&gt;0),[4]PREMIOS_MASTER!$L183,""),IF($A185="TOTAL",SUM(INDIRECT("F4:F"&amp;ROW()-1)),""))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IF(AND($A185&lt;&gt;"",$A185&lt;&gt;"TOTAL"),IF(AND([4]PREMIOS_MASTER!$O183&lt;&gt;"",[4]PREMIOS_MASTER!$O183&lt;&gt;0),[4]PREMIOS_MASTER!$O183,""),IF($A185="TOTAL",SUM(INDIRECT("H4:H"&amp;ROW()-1)),""))</f>
        <v/>
      </c>
      <c r="I185" s="7" t="str">
        <f ca="1">IF(AND($A185&lt;&gt;"",$A185&lt;&gt;"TOTAL"),IF(AND([4]PREMIOS_MASTER!$Q183&lt;&gt;"",[4]PREMIOS_MASTER!$Q183&lt;&gt;0),[4]PREMIOS_MASTER!$Q183,""),IF($A185="TOTAL",SUM(INDIRECT("I4:I"&amp;ROW()-1)),""))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IF(AND($A185&lt;&gt;"",$A185&lt;&gt;"TOTAL"),IF(AND([4]PREMIOS_MASTER!$T183&lt;&gt;"",[4]PREMIOS_MASTER!$T183&lt;&gt;0),[4]PREMIOS_MASTER!$T183,""),IF($A185="TOTAL",SUM(INDIRECT("K4:K"&amp;ROW()-1)),""))</f>
        <v/>
      </c>
      <c r="L185" s="7" t="str">
        <f ca="1">IF(AND($A185&lt;&gt;"",$A185&lt;&gt;"TOTAL"),IF(AND([4]PREMIOS_MASTER!$V183&lt;&gt;"",[4]PREMIOS_MASTER!$V183&lt;&gt;0),[4]PREMIOS_MASTER!$V183,""),IF($A185="TOTAL",SUM(INDIRECT("L4:L"&amp;ROW()-1)),""))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IF(AND($A185&lt;&gt;"",$A185&lt;&gt;"TOTAL"),IF(AND([4]PREMIOS_MASTER!$Y183&lt;&gt;"",[4]PREMIOS_MASTER!$Y183&lt;&gt;0),[4]PREMIOS_MASTER!$Y183,""),IF($A185="TOTAL",SUM(INDIRECT("N4:N"&amp;ROW()-1)),""))</f>
        <v/>
      </c>
      <c r="O185" s="7" t="str">
        <f ca="1">IF(AND($A185&lt;&gt;"",$A185&lt;&gt;"TOTAL"),IF(AND([4]PREMIOS_MASTER!$AA183&lt;&gt;"",[4]PREMIOS_MASTER!$AA183&lt;&gt;0),[4]PREMIOS_MASTER!$AA183,""),IF($A185="TOTAL",SUM(INDIRECT("O4:O"&amp;ROW()-1)),""))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IF(AND($A185&lt;&gt;"",$A185&lt;&gt;"TOTAL"),IF(AND([4]PREMIOS_MASTER!$AD183&lt;&gt;"",[4]PREMIOS_MASTER!$AD183&lt;&gt;0),[4]PREMIOS_MASTER!$AD183,""),IF($A185="TOTAL",SUM(INDIRECT("Q4:Q"&amp;ROW()-1)),""))</f>
        <v/>
      </c>
      <c r="R185" s="7" t="str">
        <f ca="1">IF(AND($A185&lt;&gt;"",$A185&lt;&gt;"TOTAL"),IF(AND([4]PREMIOS_MASTER!$AF183&lt;&gt;"",[4]PREMIOS_MASTER!$AF183&lt;&gt;0),[4]PREMIOS_MASTER!$AF183,""),IF($A185="TOTAL",SUM(INDIRECT("R4:R"&amp;ROW()-1)),""))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IF(AND($A185&lt;&gt;"",$A185&lt;&gt;"TOTAL"),IF(AND([4]PREMIOS_MASTER!$AI183&lt;&gt;"",[4]PREMIOS_MASTER!$AI183&lt;&gt;0),[4]PREMIOS_MASTER!$AI183,""),IF($A185="TOTAL",SUM(INDIRECT("T4:T"&amp;ROW()-1)),""))</f>
        <v/>
      </c>
      <c r="U185" s="7" t="str">
        <f ca="1">IF(AND($A185&lt;&gt;"",$A185&lt;&gt;"TOTAL"),IF(AND([4]PREMIOS_MASTER!$AK183&lt;&gt;"",[4]PREMIOS_MASTER!$AK183&lt;&gt;0),[4]PREMIOS_MASTER!$AK183,""),IF($A185="TOTAL",SUM(INDIRECT("U4:U"&amp;ROW()-1)),""))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IF(AND($A185&lt;&gt;"",$A185&lt;&gt;"TOTAL"),IF(AND([4]PREMIOS_MASTER!$AN183&lt;&gt;"",[4]PREMIOS_MASTER!$AN183&lt;&gt;0),[4]PREMIOS_MASTER!$AN183,""),IF($A185="TOTAL",SUM(INDIRECT("W4:W"&amp;ROW()-1)),""))</f>
        <v/>
      </c>
      <c r="X185" s="7" t="str">
        <f ca="1">IF(AND($A185&lt;&gt;"",$A185&lt;&gt;"TOTAL"),IF(AND([4]PREMIOS_MASTER!$AP183&lt;&gt;"",[4]PREMIOS_MASTER!$AP183&lt;&gt;0),[4]PREMIOS_MASTER!$AP183,""),IF($A185="TOTAL",SUM(INDIRECT("X4:X"&amp;ROW()-1)),""))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IF(AND($A185&lt;&gt;"",$A185&lt;&gt;"TOTAL"),IF(AND([4]PREMIOS_MASTER!$AS183&lt;&gt;"",[4]PREMIOS_MASTER!$AS183&lt;&gt;0),[4]PREMIOS_MASTER!$AS183,""),IF($A185="TOTAL",SUM(INDIRECT("Z4:Z"&amp;ROW()-1)),""))</f>
        <v/>
      </c>
      <c r="AA185" s="7" t="str">
        <f ca="1">IF(AND($A185&lt;&gt;"",$A185&lt;&gt;"TOTAL"),IF(AND([4]PREMIOS_MASTER!$AU183&lt;&gt;"",[4]PREMIOS_MASTER!$AU183&lt;&gt;0),[4]PREMIOS_MASTER!$AU183,""),IF($A185="TOTAL",SUM(INDIRECT("AA4:AA"&amp;ROW()-1)),""))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IF(AND($A185&lt;&gt;"",$A185&lt;&gt;"TOTAL"),IF(AND([4]PREMIOS_MASTER!$AX183&lt;&gt;"",[4]PREMIOS_MASTER!$AX183&lt;&gt;0),[4]PREMIOS_MASTER!$AX183,""),IF($A185="TOTAL",SUM(INDIRECT("AC4:AC"&amp;ROW()-1)),""))</f>
        <v/>
      </c>
      <c r="AD185" s="7" t="str">
        <f ca="1">IF(AND($A185&lt;&gt;"",$A185&lt;&gt;"TOTAL"),IF(AND([4]PREMIOS_MASTER!$AZ183&lt;&gt;"",[4]PREMIOS_MASTER!$AZ183&lt;&gt;0),[4]PREMIOS_MASTER!$AZ183,""),IF($A185="TOTAL",SUM(INDIRECT("AD4:AD"&amp;ROW()-1)),""))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IF(AND($A185&lt;&gt;"",$A185&lt;&gt;"TOTAL"),IF(AND([4]PREMIOS_MASTER!$BC183&lt;&gt;"",[4]PREMIOS_MASTER!$BC183&lt;&gt;0),[4]PREMIOS_MASTER!$BC183,""),IF($A185="TOTAL",SUM(INDIRECT("AF4:AF"&amp;ROW()-1)),""))</f>
        <v/>
      </c>
      <c r="AG185" s="7" t="str">
        <f ca="1">IF(AND($A185&lt;&gt;"",$A185&lt;&gt;"TOTAL"),IF(AND([4]PREMIOS_MASTER!$BE183&lt;&gt;"",[4]PREMIOS_MASTER!$BE183&lt;&gt;0),[4]PREMIOS_MASTER!$BE183,""),IF($A185="TOTAL",SUM(INDIRECT("AG4:AG"&amp;ROW()-1)),""))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IF(AND($A185&lt;&gt;"",$A185&lt;&gt;"TOTAL"),IF(AND([4]PREMIOS_MASTER!$BH183&lt;&gt;"",[4]PREMIOS_MASTER!$BH183&lt;&gt;0),[4]PREMIOS_MASTER!$BH183,""),IF($A185="TOTAL",SUM(INDIRECT("AI4:AI"&amp;ROW()-1)),""))</f>
        <v/>
      </c>
      <c r="AJ185" s="7" t="str">
        <f ca="1">IF(AND($A185&lt;&gt;"",$A185&lt;&gt;"TOTAL"),IF(AND([4]PREMIOS_MASTER!$BJ183&lt;&gt;"",[4]PREMIOS_MASTER!$BJ183&lt;&gt;0),[4]PREMIOS_MASTER!$BJ183,""),IF($A185="TOTAL",SUM(INDIRECT("AJ4:AJ"&amp;ROW()-1)),""))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IF(AND($A185&lt;&gt;"",$A185&lt;&gt;"TOTAL"),IF(AND([4]PREMIOS_MASTER!$BM183&lt;&gt;"",[4]PREMIOS_MASTER!$BM183&lt;&gt;0),[4]PREMIOS_MASTER!$BM183,""),IF($A185="TOTAL",SUM(INDIRECT("AL4:AL"&amp;ROW()-1)),""))</f>
        <v/>
      </c>
      <c r="AM185" s="7" t="str">
        <f ca="1">IF(AND($A185&lt;&gt;"",$A185&lt;&gt;"TOTAL"),IF(AND([4]PREMIOS_MASTER!$BO183&lt;&gt;"",[4]PREMIOS_MASTER!$BO183&lt;&gt;0),[4]PREMIOS_MASTER!$BO183,""),IF($A185="TOTAL",SUM(INDIRECT("AM4:AM"&amp;ROW()-1)),""))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IF(AND($A185&lt;&gt;"",$A185&lt;&gt;"TOTAL"),IF(AND([4]PREMIOS_MASTER!$BR183&lt;&gt;"",[4]PREMIOS_MASTER!$BR183&lt;&gt;0),[4]PREMIOS_MASTER!$BR183,""),IF($A185="TOTAL",SUM(INDIRECT("AO4:AO"&amp;ROW()-1)),""))</f>
        <v/>
      </c>
      <c r="AP185" s="7" t="str">
        <f ca="1">IF(AND($A185&lt;&gt;"",$A185&lt;&gt;"TOTAL"),IF(AND([4]PREMIOS_MASTER!$BT183&lt;&gt;"",[4]PREMIOS_MASTER!$BT183&lt;&gt;0),[4]PREMIOS_MASTER!$BT183,""),IF($A185="TOTAL",SUM(INDIRECT("AP4:AP"&amp;ROW()-1)),""))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IF(AND($A185&lt;&gt;"",$A185&lt;&gt;"TOTAL"),IF(AND([4]PREMIOS_MASTER!$BW183&lt;&gt;"",[4]PREMIOS_MASTER!$BW183&lt;&gt;0),[4]PREMIOS_MASTER!$BW183,""),IF($A185="TOTAL",SUM(INDIRECT("AR4:AR"&amp;ROW()-1)),""))</f>
        <v/>
      </c>
      <c r="AS185" s="7" t="str">
        <f ca="1">IF(AND($A185&lt;&gt;"",$A185&lt;&gt;"TOTAL"),IF(AND([4]PREMIOS_MASTER!$BY183&lt;&gt;"",[4]PREMIOS_MASTER!$BY183&lt;&gt;0),[4]PREMIOS_MASTER!$BY183,""),IF($A185="TOTAL",SUM(INDIRECT("AS4:AS"&amp;ROW()-1)),""))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IF(AND($A185&lt;&gt;"",$A185&lt;&gt;"TOTAL"),IF(AND([4]PREMIOS_MASTER!$CB183&lt;&gt;"",[4]PREMIOS_MASTER!$CB183&lt;&gt;0),[4]PREMIOS_MASTER!$CB183,""),IF($A185="TOTAL",SUM(INDIRECT("AU4:AU"&amp;ROW()-1)),""))</f>
        <v/>
      </c>
      <c r="AV185" s="7" t="str">
        <f ca="1">IF(AND($A185&lt;&gt;"",$A185&lt;&gt;"TOTAL"),IF(AND([4]PREMIOS_MASTER!$CD183&lt;&gt;"",[4]PREMIOS_MASTER!$CD183&lt;&gt;0),[4]PREMIOS_MASTER!$CD183,""),IF($A185="TOTAL",SUM(INDIRECT("AV4:AV"&amp;ROW()-1)),""))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IF(AND($A185&lt;&gt;"",$A185&lt;&gt;"TOTAL"),IF(AND([4]PREMIOS_MASTER!$CG183&lt;&gt;"",[4]PREMIOS_MASTER!$CG183&lt;&gt;0),[4]PREMIOS_MASTER!$CG183,""),IF($A185="TOTAL",SUM(INDIRECT("AX4:AX"&amp;ROW()-1)),""))</f>
        <v/>
      </c>
      <c r="AY185" s="7" t="str">
        <f ca="1">IF(AND($A185&lt;&gt;"",$A185&lt;&gt;"TOTAL"),IF(AND([4]PREMIOS_MASTER!$CI183&lt;&gt;"",[4]PREMIOS_MASTER!$CI183&lt;&gt;0),[4]PREMIOS_MASTER!$CI183,""),IF($A185="TOTAL",SUM(INDIRECT("AY4:AY"&amp;ROW()-1)),""))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IF(AND($A185&lt;&gt;"",$A185&lt;&gt;"TOTAL"),IF(AND([4]PREMIOS_MASTER!$CL183&lt;&gt;"",[4]PREMIOS_MASTER!$CL183&lt;&gt;0),[4]PREMIOS_MASTER!$CL183,""),IF($A185="TOTAL",SUM(INDIRECT("BA4:BA"&amp;ROW()-1)),""))</f>
        <v/>
      </c>
      <c r="BB185" s="7" t="str">
        <f ca="1">IF(AND($A185&lt;&gt;"",$A185&lt;&gt;"TOTAL"),IF(AND([4]PREMIOS_MASTER!$CN183&lt;&gt;"",[4]PREMIOS_MASTER!$CN183&lt;&gt;0),[4]PREMIOS_MASTER!$CN183,""),IF($A185="TOTAL",SUM(INDIRECT("BB4:BB"&amp;ROW()-1)),""))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IF(AND($A185&lt;&gt;"",$A185&lt;&gt;"TOTAL"),IF(AND([4]PREMIOS_MASTER!$CQ183&lt;&gt;"",[4]PREMIOS_MASTER!$CQ183&lt;&gt;0),[4]PREMIOS_MASTER!$CQ183,""),IF($A185="TOTAL",SUM(INDIRECT("BD4:BD"&amp;ROW()-1)),""))</f>
        <v/>
      </c>
      <c r="BE185" s="7" t="str">
        <f ca="1">IF(AND($A185&lt;&gt;"",$A185&lt;&gt;"TOTAL"),IF(AND([4]PREMIOS_MASTER!$CS183&lt;&gt;"",[4]PREMIOS_MASTER!$CS183&lt;&gt;0),[4]PREMIOS_MASTER!$CS183,""),IF($A185="TOTAL",SUM(INDIRECT("BE4:BE"&amp;ROW()-1)),""))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IF([4]PREMIOS_MASTER!$D184&lt;&gt;"",[4]PREMIOS_MASTER!$D184,IF(AND([4]PREMIOS_MASTER!$D184="",[4]PREMIOS_MASTER!$D185="",[4]PREMIOS_MASTER!$D183=""),"","TOTAL"))</f>
        <v/>
      </c>
      <c r="B186" s="7" t="str">
        <f ca="1">IF(AND($A186&lt;&gt;"",$A186&lt;&gt;"TOTAL"),IF(AND([4]PREMIOS_MASTER!$E184&lt;&gt;"",[4]PREMIOS_MASTER!$E184&lt;&gt;0),[4]PREMIOS_MASTER!$E184,""),IF($A186="TOTAL",SUM(INDIRECT("B4:B"&amp;ROW()-1)),""))</f>
        <v/>
      </c>
      <c r="C186" s="7" t="str">
        <f ca="1">IF(AND($A186&lt;&gt;"",$A186&lt;&gt;"TOTAL"),IF(AND([4]PREMIOS_MASTER!$G184&lt;&gt;"",[4]PREMIOS_MASTER!$G184&lt;&gt;0),[4]PREMIOS_MASTER!$G184,""),IF($A186="TOTAL",SUM(INDIRECT("C4:C"&amp;ROW()-1)),""))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IF(AND($A186&lt;&gt;"",$A186&lt;&gt;"TOTAL"),IF(AND([4]PREMIOS_MASTER!$J184&lt;&gt;"",[4]PREMIOS_MASTER!$J184&lt;&gt;0),[4]PREMIOS_MASTER!$J184,""),IF($A186="TOTAL",SUM(INDIRECT("E4:E"&amp;ROW()-1)),""))</f>
        <v/>
      </c>
      <c r="F186" s="7" t="str">
        <f ca="1">IF(AND($A186&lt;&gt;"",$A186&lt;&gt;"TOTAL"),IF(AND([4]PREMIOS_MASTER!$L184&lt;&gt;"",[4]PREMIOS_MASTER!$L184&lt;&gt;0),[4]PREMIOS_MASTER!$L184,""),IF($A186="TOTAL",SUM(INDIRECT("F4:F"&amp;ROW()-1)),""))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IF(AND($A186&lt;&gt;"",$A186&lt;&gt;"TOTAL"),IF(AND([4]PREMIOS_MASTER!$O184&lt;&gt;"",[4]PREMIOS_MASTER!$O184&lt;&gt;0),[4]PREMIOS_MASTER!$O184,""),IF($A186="TOTAL",SUM(INDIRECT("H4:H"&amp;ROW()-1)),""))</f>
        <v/>
      </c>
      <c r="I186" s="7" t="str">
        <f ca="1">IF(AND($A186&lt;&gt;"",$A186&lt;&gt;"TOTAL"),IF(AND([4]PREMIOS_MASTER!$Q184&lt;&gt;"",[4]PREMIOS_MASTER!$Q184&lt;&gt;0),[4]PREMIOS_MASTER!$Q184,""),IF($A186="TOTAL",SUM(INDIRECT("I4:I"&amp;ROW()-1)),""))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IF(AND($A186&lt;&gt;"",$A186&lt;&gt;"TOTAL"),IF(AND([4]PREMIOS_MASTER!$T184&lt;&gt;"",[4]PREMIOS_MASTER!$T184&lt;&gt;0),[4]PREMIOS_MASTER!$T184,""),IF($A186="TOTAL",SUM(INDIRECT("K4:K"&amp;ROW()-1)),""))</f>
        <v/>
      </c>
      <c r="L186" s="7" t="str">
        <f ca="1">IF(AND($A186&lt;&gt;"",$A186&lt;&gt;"TOTAL"),IF(AND([4]PREMIOS_MASTER!$V184&lt;&gt;"",[4]PREMIOS_MASTER!$V184&lt;&gt;0),[4]PREMIOS_MASTER!$V184,""),IF($A186="TOTAL",SUM(INDIRECT("L4:L"&amp;ROW()-1)),""))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IF(AND($A186&lt;&gt;"",$A186&lt;&gt;"TOTAL"),IF(AND([4]PREMIOS_MASTER!$Y184&lt;&gt;"",[4]PREMIOS_MASTER!$Y184&lt;&gt;0),[4]PREMIOS_MASTER!$Y184,""),IF($A186="TOTAL",SUM(INDIRECT("N4:N"&amp;ROW()-1)),""))</f>
        <v/>
      </c>
      <c r="O186" s="7" t="str">
        <f ca="1">IF(AND($A186&lt;&gt;"",$A186&lt;&gt;"TOTAL"),IF(AND([4]PREMIOS_MASTER!$AA184&lt;&gt;"",[4]PREMIOS_MASTER!$AA184&lt;&gt;0),[4]PREMIOS_MASTER!$AA184,""),IF($A186="TOTAL",SUM(INDIRECT("O4:O"&amp;ROW()-1)),""))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IF(AND($A186&lt;&gt;"",$A186&lt;&gt;"TOTAL"),IF(AND([4]PREMIOS_MASTER!$AD184&lt;&gt;"",[4]PREMIOS_MASTER!$AD184&lt;&gt;0),[4]PREMIOS_MASTER!$AD184,""),IF($A186="TOTAL",SUM(INDIRECT("Q4:Q"&amp;ROW()-1)),""))</f>
        <v/>
      </c>
      <c r="R186" s="7" t="str">
        <f ca="1">IF(AND($A186&lt;&gt;"",$A186&lt;&gt;"TOTAL"),IF(AND([4]PREMIOS_MASTER!$AF184&lt;&gt;"",[4]PREMIOS_MASTER!$AF184&lt;&gt;0),[4]PREMIOS_MASTER!$AF184,""),IF($A186="TOTAL",SUM(INDIRECT("R4:R"&amp;ROW()-1)),""))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IF(AND($A186&lt;&gt;"",$A186&lt;&gt;"TOTAL"),IF(AND([4]PREMIOS_MASTER!$AI184&lt;&gt;"",[4]PREMIOS_MASTER!$AI184&lt;&gt;0),[4]PREMIOS_MASTER!$AI184,""),IF($A186="TOTAL",SUM(INDIRECT("T4:T"&amp;ROW()-1)),""))</f>
        <v/>
      </c>
      <c r="U186" s="7" t="str">
        <f ca="1">IF(AND($A186&lt;&gt;"",$A186&lt;&gt;"TOTAL"),IF(AND([4]PREMIOS_MASTER!$AK184&lt;&gt;"",[4]PREMIOS_MASTER!$AK184&lt;&gt;0),[4]PREMIOS_MASTER!$AK184,""),IF($A186="TOTAL",SUM(INDIRECT("U4:U"&amp;ROW()-1)),""))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IF(AND($A186&lt;&gt;"",$A186&lt;&gt;"TOTAL"),IF(AND([4]PREMIOS_MASTER!$AN184&lt;&gt;"",[4]PREMIOS_MASTER!$AN184&lt;&gt;0),[4]PREMIOS_MASTER!$AN184,""),IF($A186="TOTAL",SUM(INDIRECT("W4:W"&amp;ROW()-1)),""))</f>
        <v/>
      </c>
      <c r="X186" s="7" t="str">
        <f ca="1">IF(AND($A186&lt;&gt;"",$A186&lt;&gt;"TOTAL"),IF(AND([4]PREMIOS_MASTER!$AP184&lt;&gt;"",[4]PREMIOS_MASTER!$AP184&lt;&gt;0),[4]PREMIOS_MASTER!$AP184,""),IF($A186="TOTAL",SUM(INDIRECT("X4:X"&amp;ROW()-1)),""))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IF(AND($A186&lt;&gt;"",$A186&lt;&gt;"TOTAL"),IF(AND([4]PREMIOS_MASTER!$AS184&lt;&gt;"",[4]PREMIOS_MASTER!$AS184&lt;&gt;0),[4]PREMIOS_MASTER!$AS184,""),IF($A186="TOTAL",SUM(INDIRECT("Z4:Z"&amp;ROW()-1)),""))</f>
        <v/>
      </c>
      <c r="AA186" s="7" t="str">
        <f ca="1">IF(AND($A186&lt;&gt;"",$A186&lt;&gt;"TOTAL"),IF(AND([4]PREMIOS_MASTER!$AU184&lt;&gt;"",[4]PREMIOS_MASTER!$AU184&lt;&gt;0),[4]PREMIOS_MASTER!$AU184,""),IF($A186="TOTAL",SUM(INDIRECT("AA4:AA"&amp;ROW()-1)),""))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IF(AND($A186&lt;&gt;"",$A186&lt;&gt;"TOTAL"),IF(AND([4]PREMIOS_MASTER!$AX184&lt;&gt;"",[4]PREMIOS_MASTER!$AX184&lt;&gt;0),[4]PREMIOS_MASTER!$AX184,""),IF($A186="TOTAL",SUM(INDIRECT("AC4:AC"&amp;ROW()-1)),""))</f>
        <v/>
      </c>
      <c r="AD186" s="7" t="str">
        <f ca="1">IF(AND($A186&lt;&gt;"",$A186&lt;&gt;"TOTAL"),IF(AND([4]PREMIOS_MASTER!$AZ184&lt;&gt;"",[4]PREMIOS_MASTER!$AZ184&lt;&gt;0),[4]PREMIOS_MASTER!$AZ184,""),IF($A186="TOTAL",SUM(INDIRECT("AD4:AD"&amp;ROW()-1)),""))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IF(AND($A186&lt;&gt;"",$A186&lt;&gt;"TOTAL"),IF(AND([4]PREMIOS_MASTER!$BC184&lt;&gt;"",[4]PREMIOS_MASTER!$BC184&lt;&gt;0),[4]PREMIOS_MASTER!$BC184,""),IF($A186="TOTAL",SUM(INDIRECT("AF4:AF"&amp;ROW()-1)),""))</f>
        <v/>
      </c>
      <c r="AG186" s="7" t="str">
        <f ca="1">IF(AND($A186&lt;&gt;"",$A186&lt;&gt;"TOTAL"),IF(AND([4]PREMIOS_MASTER!$BE184&lt;&gt;"",[4]PREMIOS_MASTER!$BE184&lt;&gt;0),[4]PREMIOS_MASTER!$BE184,""),IF($A186="TOTAL",SUM(INDIRECT("AG4:AG"&amp;ROW()-1)),""))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IF(AND($A186&lt;&gt;"",$A186&lt;&gt;"TOTAL"),IF(AND([4]PREMIOS_MASTER!$BH184&lt;&gt;"",[4]PREMIOS_MASTER!$BH184&lt;&gt;0),[4]PREMIOS_MASTER!$BH184,""),IF($A186="TOTAL",SUM(INDIRECT("AI4:AI"&amp;ROW()-1)),""))</f>
        <v/>
      </c>
      <c r="AJ186" s="7" t="str">
        <f ca="1">IF(AND($A186&lt;&gt;"",$A186&lt;&gt;"TOTAL"),IF(AND([4]PREMIOS_MASTER!$BJ184&lt;&gt;"",[4]PREMIOS_MASTER!$BJ184&lt;&gt;0),[4]PREMIOS_MASTER!$BJ184,""),IF($A186="TOTAL",SUM(INDIRECT("AJ4:AJ"&amp;ROW()-1)),""))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IF(AND($A186&lt;&gt;"",$A186&lt;&gt;"TOTAL"),IF(AND([4]PREMIOS_MASTER!$BM184&lt;&gt;"",[4]PREMIOS_MASTER!$BM184&lt;&gt;0),[4]PREMIOS_MASTER!$BM184,""),IF($A186="TOTAL",SUM(INDIRECT("AL4:AL"&amp;ROW()-1)),""))</f>
        <v/>
      </c>
      <c r="AM186" s="7" t="str">
        <f ca="1">IF(AND($A186&lt;&gt;"",$A186&lt;&gt;"TOTAL"),IF(AND([4]PREMIOS_MASTER!$BO184&lt;&gt;"",[4]PREMIOS_MASTER!$BO184&lt;&gt;0),[4]PREMIOS_MASTER!$BO184,""),IF($A186="TOTAL",SUM(INDIRECT("AM4:AM"&amp;ROW()-1)),""))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IF(AND($A186&lt;&gt;"",$A186&lt;&gt;"TOTAL"),IF(AND([4]PREMIOS_MASTER!$BR184&lt;&gt;"",[4]PREMIOS_MASTER!$BR184&lt;&gt;0),[4]PREMIOS_MASTER!$BR184,""),IF($A186="TOTAL",SUM(INDIRECT("AO4:AO"&amp;ROW()-1)),""))</f>
        <v/>
      </c>
      <c r="AP186" s="7" t="str">
        <f ca="1">IF(AND($A186&lt;&gt;"",$A186&lt;&gt;"TOTAL"),IF(AND([4]PREMIOS_MASTER!$BT184&lt;&gt;"",[4]PREMIOS_MASTER!$BT184&lt;&gt;0),[4]PREMIOS_MASTER!$BT184,""),IF($A186="TOTAL",SUM(INDIRECT("AP4:AP"&amp;ROW()-1)),""))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IF(AND($A186&lt;&gt;"",$A186&lt;&gt;"TOTAL"),IF(AND([4]PREMIOS_MASTER!$BW184&lt;&gt;"",[4]PREMIOS_MASTER!$BW184&lt;&gt;0),[4]PREMIOS_MASTER!$BW184,""),IF($A186="TOTAL",SUM(INDIRECT("AR4:AR"&amp;ROW()-1)),""))</f>
        <v/>
      </c>
      <c r="AS186" s="7" t="str">
        <f ca="1">IF(AND($A186&lt;&gt;"",$A186&lt;&gt;"TOTAL"),IF(AND([4]PREMIOS_MASTER!$BY184&lt;&gt;"",[4]PREMIOS_MASTER!$BY184&lt;&gt;0),[4]PREMIOS_MASTER!$BY184,""),IF($A186="TOTAL",SUM(INDIRECT("AS4:AS"&amp;ROW()-1)),""))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IF(AND($A186&lt;&gt;"",$A186&lt;&gt;"TOTAL"),IF(AND([4]PREMIOS_MASTER!$CB184&lt;&gt;"",[4]PREMIOS_MASTER!$CB184&lt;&gt;0),[4]PREMIOS_MASTER!$CB184,""),IF($A186="TOTAL",SUM(INDIRECT("AU4:AU"&amp;ROW()-1)),""))</f>
        <v/>
      </c>
      <c r="AV186" s="7" t="str">
        <f ca="1">IF(AND($A186&lt;&gt;"",$A186&lt;&gt;"TOTAL"),IF(AND([4]PREMIOS_MASTER!$CD184&lt;&gt;"",[4]PREMIOS_MASTER!$CD184&lt;&gt;0),[4]PREMIOS_MASTER!$CD184,""),IF($A186="TOTAL",SUM(INDIRECT("AV4:AV"&amp;ROW()-1)),""))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IF(AND($A186&lt;&gt;"",$A186&lt;&gt;"TOTAL"),IF(AND([4]PREMIOS_MASTER!$CG184&lt;&gt;"",[4]PREMIOS_MASTER!$CG184&lt;&gt;0),[4]PREMIOS_MASTER!$CG184,""),IF($A186="TOTAL",SUM(INDIRECT("AX4:AX"&amp;ROW()-1)),""))</f>
        <v/>
      </c>
      <c r="AY186" s="7" t="str">
        <f ca="1">IF(AND($A186&lt;&gt;"",$A186&lt;&gt;"TOTAL"),IF(AND([4]PREMIOS_MASTER!$CI184&lt;&gt;"",[4]PREMIOS_MASTER!$CI184&lt;&gt;0),[4]PREMIOS_MASTER!$CI184,""),IF($A186="TOTAL",SUM(INDIRECT("AY4:AY"&amp;ROW()-1)),""))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IF(AND($A186&lt;&gt;"",$A186&lt;&gt;"TOTAL"),IF(AND([4]PREMIOS_MASTER!$CL184&lt;&gt;"",[4]PREMIOS_MASTER!$CL184&lt;&gt;0),[4]PREMIOS_MASTER!$CL184,""),IF($A186="TOTAL",SUM(INDIRECT("BA4:BA"&amp;ROW()-1)),""))</f>
        <v/>
      </c>
      <c r="BB186" s="7" t="str">
        <f ca="1">IF(AND($A186&lt;&gt;"",$A186&lt;&gt;"TOTAL"),IF(AND([4]PREMIOS_MASTER!$CN184&lt;&gt;"",[4]PREMIOS_MASTER!$CN184&lt;&gt;0),[4]PREMIOS_MASTER!$CN184,""),IF($A186="TOTAL",SUM(INDIRECT("BB4:BB"&amp;ROW()-1)),""))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IF(AND($A186&lt;&gt;"",$A186&lt;&gt;"TOTAL"),IF(AND([4]PREMIOS_MASTER!$CQ184&lt;&gt;"",[4]PREMIOS_MASTER!$CQ184&lt;&gt;0),[4]PREMIOS_MASTER!$CQ184,""),IF($A186="TOTAL",SUM(INDIRECT("BD4:BD"&amp;ROW()-1)),""))</f>
        <v/>
      </c>
      <c r="BE186" s="7" t="str">
        <f ca="1">IF(AND($A186&lt;&gt;"",$A186&lt;&gt;"TOTAL"),IF(AND([4]PREMIOS_MASTER!$CS184&lt;&gt;"",[4]PREMIOS_MASTER!$CS184&lt;&gt;0),[4]PREMIOS_MASTER!$CS184,""),IF($A186="TOTAL",SUM(INDIRECT("BE4:BE"&amp;ROW()-1)),""))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IF([4]PREMIOS_MASTER!$D185&lt;&gt;"",[4]PREMIOS_MASTER!$D185,IF(AND([4]PREMIOS_MASTER!$D185="",[4]PREMIOS_MASTER!$D186="",[4]PREMIOS_MASTER!$D184=""),"","TOTAL"))</f>
        <v/>
      </c>
      <c r="B187" s="7" t="str">
        <f ca="1">IF(AND($A187&lt;&gt;"",$A187&lt;&gt;"TOTAL"),IF(AND([4]PREMIOS_MASTER!$E185&lt;&gt;"",[4]PREMIOS_MASTER!$E185&lt;&gt;0),[4]PREMIOS_MASTER!$E185,""),IF($A187="TOTAL",SUM(INDIRECT("B4:B"&amp;ROW()-1)),""))</f>
        <v/>
      </c>
      <c r="C187" s="7" t="str">
        <f ca="1">IF(AND($A187&lt;&gt;"",$A187&lt;&gt;"TOTAL"),IF(AND([4]PREMIOS_MASTER!$G185&lt;&gt;"",[4]PREMIOS_MASTER!$G185&lt;&gt;0),[4]PREMIOS_MASTER!$G185,""),IF($A187="TOTAL",SUM(INDIRECT("C4:C"&amp;ROW()-1)),""))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IF(AND($A187&lt;&gt;"",$A187&lt;&gt;"TOTAL"),IF(AND([4]PREMIOS_MASTER!$J185&lt;&gt;"",[4]PREMIOS_MASTER!$J185&lt;&gt;0),[4]PREMIOS_MASTER!$J185,""),IF($A187="TOTAL",SUM(INDIRECT("E4:E"&amp;ROW()-1)),""))</f>
        <v/>
      </c>
      <c r="F187" s="7" t="str">
        <f ca="1">IF(AND($A187&lt;&gt;"",$A187&lt;&gt;"TOTAL"),IF(AND([4]PREMIOS_MASTER!$L185&lt;&gt;"",[4]PREMIOS_MASTER!$L185&lt;&gt;0),[4]PREMIOS_MASTER!$L185,""),IF($A187="TOTAL",SUM(INDIRECT("F4:F"&amp;ROW()-1)),""))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IF(AND($A187&lt;&gt;"",$A187&lt;&gt;"TOTAL"),IF(AND([4]PREMIOS_MASTER!$O185&lt;&gt;"",[4]PREMIOS_MASTER!$O185&lt;&gt;0),[4]PREMIOS_MASTER!$O185,""),IF($A187="TOTAL",SUM(INDIRECT("H4:H"&amp;ROW()-1)),""))</f>
        <v/>
      </c>
      <c r="I187" s="7" t="str">
        <f ca="1">IF(AND($A187&lt;&gt;"",$A187&lt;&gt;"TOTAL"),IF(AND([4]PREMIOS_MASTER!$Q185&lt;&gt;"",[4]PREMIOS_MASTER!$Q185&lt;&gt;0),[4]PREMIOS_MASTER!$Q185,""),IF($A187="TOTAL",SUM(INDIRECT("I4:I"&amp;ROW()-1)),""))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IF(AND($A187&lt;&gt;"",$A187&lt;&gt;"TOTAL"),IF(AND([4]PREMIOS_MASTER!$T185&lt;&gt;"",[4]PREMIOS_MASTER!$T185&lt;&gt;0),[4]PREMIOS_MASTER!$T185,""),IF($A187="TOTAL",SUM(INDIRECT("K4:K"&amp;ROW()-1)),""))</f>
        <v/>
      </c>
      <c r="L187" s="7" t="str">
        <f ca="1">IF(AND($A187&lt;&gt;"",$A187&lt;&gt;"TOTAL"),IF(AND([4]PREMIOS_MASTER!$V185&lt;&gt;"",[4]PREMIOS_MASTER!$V185&lt;&gt;0),[4]PREMIOS_MASTER!$V185,""),IF($A187="TOTAL",SUM(INDIRECT("L4:L"&amp;ROW()-1)),""))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IF(AND($A187&lt;&gt;"",$A187&lt;&gt;"TOTAL"),IF(AND([4]PREMIOS_MASTER!$Y185&lt;&gt;"",[4]PREMIOS_MASTER!$Y185&lt;&gt;0),[4]PREMIOS_MASTER!$Y185,""),IF($A187="TOTAL",SUM(INDIRECT("N4:N"&amp;ROW()-1)),""))</f>
        <v/>
      </c>
      <c r="O187" s="7" t="str">
        <f ca="1">IF(AND($A187&lt;&gt;"",$A187&lt;&gt;"TOTAL"),IF(AND([4]PREMIOS_MASTER!$AA185&lt;&gt;"",[4]PREMIOS_MASTER!$AA185&lt;&gt;0),[4]PREMIOS_MASTER!$AA185,""),IF($A187="TOTAL",SUM(INDIRECT("O4:O"&amp;ROW()-1)),""))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IF(AND($A187&lt;&gt;"",$A187&lt;&gt;"TOTAL"),IF(AND([4]PREMIOS_MASTER!$AD185&lt;&gt;"",[4]PREMIOS_MASTER!$AD185&lt;&gt;0),[4]PREMIOS_MASTER!$AD185,""),IF($A187="TOTAL",SUM(INDIRECT("Q4:Q"&amp;ROW()-1)),""))</f>
        <v/>
      </c>
      <c r="R187" s="7" t="str">
        <f ca="1">IF(AND($A187&lt;&gt;"",$A187&lt;&gt;"TOTAL"),IF(AND([4]PREMIOS_MASTER!$AF185&lt;&gt;"",[4]PREMIOS_MASTER!$AF185&lt;&gt;0),[4]PREMIOS_MASTER!$AF185,""),IF($A187="TOTAL",SUM(INDIRECT("R4:R"&amp;ROW()-1)),""))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IF(AND($A187&lt;&gt;"",$A187&lt;&gt;"TOTAL"),IF(AND([4]PREMIOS_MASTER!$AI185&lt;&gt;"",[4]PREMIOS_MASTER!$AI185&lt;&gt;0),[4]PREMIOS_MASTER!$AI185,""),IF($A187="TOTAL",SUM(INDIRECT("T4:T"&amp;ROW()-1)),""))</f>
        <v/>
      </c>
      <c r="U187" s="7" t="str">
        <f ca="1">IF(AND($A187&lt;&gt;"",$A187&lt;&gt;"TOTAL"),IF(AND([4]PREMIOS_MASTER!$AK185&lt;&gt;"",[4]PREMIOS_MASTER!$AK185&lt;&gt;0),[4]PREMIOS_MASTER!$AK185,""),IF($A187="TOTAL",SUM(INDIRECT("U4:U"&amp;ROW()-1)),""))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IF(AND($A187&lt;&gt;"",$A187&lt;&gt;"TOTAL"),IF(AND([4]PREMIOS_MASTER!$AN185&lt;&gt;"",[4]PREMIOS_MASTER!$AN185&lt;&gt;0),[4]PREMIOS_MASTER!$AN185,""),IF($A187="TOTAL",SUM(INDIRECT("W4:W"&amp;ROW()-1)),""))</f>
        <v/>
      </c>
      <c r="X187" s="7" t="str">
        <f ca="1">IF(AND($A187&lt;&gt;"",$A187&lt;&gt;"TOTAL"),IF(AND([4]PREMIOS_MASTER!$AP185&lt;&gt;"",[4]PREMIOS_MASTER!$AP185&lt;&gt;0),[4]PREMIOS_MASTER!$AP185,""),IF($A187="TOTAL",SUM(INDIRECT("X4:X"&amp;ROW()-1)),""))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IF(AND($A187&lt;&gt;"",$A187&lt;&gt;"TOTAL"),IF(AND([4]PREMIOS_MASTER!$AS185&lt;&gt;"",[4]PREMIOS_MASTER!$AS185&lt;&gt;0),[4]PREMIOS_MASTER!$AS185,""),IF($A187="TOTAL",SUM(INDIRECT("Z4:Z"&amp;ROW()-1)),""))</f>
        <v/>
      </c>
      <c r="AA187" s="7" t="str">
        <f ca="1">IF(AND($A187&lt;&gt;"",$A187&lt;&gt;"TOTAL"),IF(AND([4]PREMIOS_MASTER!$AU185&lt;&gt;"",[4]PREMIOS_MASTER!$AU185&lt;&gt;0),[4]PREMIOS_MASTER!$AU185,""),IF($A187="TOTAL",SUM(INDIRECT("AA4:AA"&amp;ROW()-1)),""))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IF(AND($A187&lt;&gt;"",$A187&lt;&gt;"TOTAL"),IF(AND([4]PREMIOS_MASTER!$AX185&lt;&gt;"",[4]PREMIOS_MASTER!$AX185&lt;&gt;0),[4]PREMIOS_MASTER!$AX185,""),IF($A187="TOTAL",SUM(INDIRECT("AC4:AC"&amp;ROW()-1)),""))</f>
        <v/>
      </c>
      <c r="AD187" s="7" t="str">
        <f ca="1">IF(AND($A187&lt;&gt;"",$A187&lt;&gt;"TOTAL"),IF(AND([4]PREMIOS_MASTER!$AZ185&lt;&gt;"",[4]PREMIOS_MASTER!$AZ185&lt;&gt;0),[4]PREMIOS_MASTER!$AZ185,""),IF($A187="TOTAL",SUM(INDIRECT("AD4:AD"&amp;ROW()-1)),""))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IF(AND($A187&lt;&gt;"",$A187&lt;&gt;"TOTAL"),IF(AND([4]PREMIOS_MASTER!$BC185&lt;&gt;"",[4]PREMIOS_MASTER!$BC185&lt;&gt;0),[4]PREMIOS_MASTER!$BC185,""),IF($A187="TOTAL",SUM(INDIRECT("AF4:AF"&amp;ROW()-1)),""))</f>
        <v/>
      </c>
      <c r="AG187" s="7" t="str">
        <f ca="1">IF(AND($A187&lt;&gt;"",$A187&lt;&gt;"TOTAL"),IF(AND([4]PREMIOS_MASTER!$BE185&lt;&gt;"",[4]PREMIOS_MASTER!$BE185&lt;&gt;0),[4]PREMIOS_MASTER!$BE185,""),IF($A187="TOTAL",SUM(INDIRECT("AG4:AG"&amp;ROW()-1)),""))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IF(AND($A187&lt;&gt;"",$A187&lt;&gt;"TOTAL"),IF(AND([4]PREMIOS_MASTER!$BH185&lt;&gt;"",[4]PREMIOS_MASTER!$BH185&lt;&gt;0),[4]PREMIOS_MASTER!$BH185,""),IF($A187="TOTAL",SUM(INDIRECT("AI4:AI"&amp;ROW()-1)),""))</f>
        <v/>
      </c>
      <c r="AJ187" s="7" t="str">
        <f ca="1">IF(AND($A187&lt;&gt;"",$A187&lt;&gt;"TOTAL"),IF(AND([4]PREMIOS_MASTER!$BJ185&lt;&gt;"",[4]PREMIOS_MASTER!$BJ185&lt;&gt;0),[4]PREMIOS_MASTER!$BJ185,""),IF($A187="TOTAL",SUM(INDIRECT("AJ4:AJ"&amp;ROW()-1)),""))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IF(AND($A187&lt;&gt;"",$A187&lt;&gt;"TOTAL"),IF(AND([4]PREMIOS_MASTER!$BM185&lt;&gt;"",[4]PREMIOS_MASTER!$BM185&lt;&gt;0),[4]PREMIOS_MASTER!$BM185,""),IF($A187="TOTAL",SUM(INDIRECT("AL4:AL"&amp;ROW()-1)),""))</f>
        <v/>
      </c>
      <c r="AM187" s="7" t="str">
        <f ca="1">IF(AND($A187&lt;&gt;"",$A187&lt;&gt;"TOTAL"),IF(AND([4]PREMIOS_MASTER!$BO185&lt;&gt;"",[4]PREMIOS_MASTER!$BO185&lt;&gt;0),[4]PREMIOS_MASTER!$BO185,""),IF($A187="TOTAL",SUM(INDIRECT("AM4:AM"&amp;ROW()-1)),""))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IF(AND($A187&lt;&gt;"",$A187&lt;&gt;"TOTAL"),IF(AND([4]PREMIOS_MASTER!$BR185&lt;&gt;"",[4]PREMIOS_MASTER!$BR185&lt;&gt;0),[4]PREMIOS_MASTER!$BR185,""),IF($A187="TOTAL",SUM(INDIRECT("AO4:AO"&amp;ROW()-1)),""))</f>
        <v/>
      </c>
      <c r="AP187" s="7" t="str">
        <f ca="1">IF(AND($A187&lt;&gt;"",$A187&lt;&gt;"TOTAL"),IF(AND([4]PREMIOS_MASTER!$BT185&lt;&gt;"",[4]PREMIOS_MASTER!$BT185&lt;&gt;0),[4]PREMIOS_MASTER!$BT185,""),IF($A187="TOTAL",SUM(INDIRECT("AP4:AP"&amp;ROW()-1)),""))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IF(AND($A187&lt;&gt;"",$A187&lt;&gt;"TOTAL"),IF(AND([4]PREMIOS_MASTER!$BW185&lt;&gt;"",[4]PREMIOS_MASTER!$BW185&lt;&gt;0),[4]PREMIOS_MASTER!$BW185,""),IF($A187="TOTAL",SUM(INDIRECT("AR4:AR"&amp;ROW()-1)),""))</f>
        <v/>
      </c>
      <c r="AS187" s="7" t="str">
        <f ca="1">IF(AND($A187&lt;&gt;"",$A187&lt;&gt;"TOTAL"),IF(AND([4]PREMIOS_MASTER!$BY185&lt;&gt;"",[4]PREMIOS_MASTER!$BY185&lt;&gt;0),[4]PREMIOS_MASTER!$BY185,""),IF($A187="TOTAL",SUM(INDIRECT("AS4:AS"&amp;ROW()-1)),""))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IF(AND($A187&lt;&gt;"",$A187&lt;&gt;"TOTAL"),IF(AND([4]PREMIOS_MASTER!$CB185&lt;&gt;"",[4]PREMIOS_MASTER!$CB185&lt;&gt;0),[4]PREMIOS_MASTER!$CB185,""),IF($A187="TOTAL",SUM(INDIRECT("AU4:AU"&amp;ROW()-1)),""))</f>
        <v/>
      </c>
      <c r="AV187" s="7" t="str">
        <f ca="1">IF(AND($A187&lt;&gt;"",$A187&lt;&gt;"TOTAL"),IF(AND([4]PREMIOS_MASTER!$CD185&lt;&gt;"",[4]PREMIOS_MASTER!$CD185&lt;&gt;0),[4]PREMIOS_MASTER!$CD185,""),IF($A187="TOTAL",SUM(INDIRECT("AV4:AV"&amp;ROW()-1)),""))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IF(AND($A187&lt;&gt;"",$A187&lt;&gt;"TOTAL"),IF(AND([4]PREMIOS_MASTER!$CG185&lt;&gt;"",[4]PREMIOS_MASTER!$CG185&lt;&gt;0),[4]PREMIOS_MASTER!$CG185,""),IF($A187="TOTAL",SUM(INDIRECT("AX4:AX"&amp;ROW()-1)),""))</f>
        <v/>
      </c>
      <c r="AY187" s="7" t="str">
        <f ca="1">IF(AND($A187&lt;&gt;"",$A187&lt;&gt;"TOTAL"),IF(AND([4]PREMIOS_MASTER!$CI185&lt;&gt;"",[4]PREMIOS_MASTER!$CI185&lt;&gt;0),[4]PREMIOS_MASTER!$CI185,""),IF($A187="TOTAL",SUM(INDIRECT("AY4:AY"&amp;ROW()-1)),""))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IF(AND($A187&lt;&gt;"",$A187&lt;&gt;"TOTAL"),IF(AND([4]PREMIOS_MASTER!$CL185&lt;&gt;"",[4]PREMIOS_MASTER!$CL185&lt;&gt;0),[4]PREMIOS_MASTER!$CL185,""),IF($A187="TOTAL",SUM(INDIRECT("BA4:BA"&amp;ROW()-1)),""))</f>
        <v/>
      </c>
      <c r="BB187" s="7" t="str">
        <f ca="1">IF(AND($A187&lt;&gt;"",$A187&lt;&gt;"TOTAL"),IF(AND([4]PREMIOS_MASTER!$CN185&lt;&gt;"",[4]PREMIOS_MASTER!$CN185&lt;&gt;0),[4]PREMIOS_MASTER!$CN185,""),IF($A187="TOTAL",SUM(INDIRECT("BB4:BB"&amp;ROW()-1)),""))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IF(AND($A187&lt;&gt;"",$A187&lt;&gt;"TOTAL"),IF(AND([4]PREMIOS_MASTER!$CQ185&lt;&gt;"",[4]PREMIOS_MASTER!$CQ185&lt;&gt;0),[4]PREMIOS_MASTER!$CQ185,""),IF($A187="TOTAL",SUM(INDIRECT("BD4:BD"&amp;ROW()-1)),""))</f>
        <v/>
      </c>
      <c r="BE187" s="7" t="str">
        <f ca="1">IF(AND($A187&lt;&gt;"",$A187&lt;&gt;"TOTAL"),IF(AND([4]PREMIOS_MASTER!$CS185&lt;&gt;"",[4]PREMIOS_MASTER!$CS185&lt;&gt;0),[4]PREMIOS_MASTER!$CS185,""),IF($A187="TOTAL",SUM(INDIRECT("BE4:BE"&amp;ROW()-1)),""))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IF([4]PREMIOS_MASTER!$D186&lt;&gt;"",[4]PREMIOS_MASTER!$D186,IF(AND([4]PREMIOS_MASTER!$D186="",[4]PREMIOS_MASTER!$D187="",[4]PREMIOS_MASTER!$D185=""),"","TOTAL"))</f>
        <v/>
      </c>
      <c r="B188" s="7" t="str">
        <f ca="1">IF(AND($A188&lt;&gt;"",$A188&lt;&gt;"TOTAL"),IF(AND([4]PREMIOS_MASTER!$E186&lt;&gt;"",[4]PREMIOS_MASTER!$E186&lt;&gt;0),[4]PREMIOS_MASTER!$E186,""),IF($A188="TOTAL",SUM(INDIRECT("B4:B"&amp;ROW()-1)),""))</f>
        <v/>
      </c>
      <c r="C188" s="7" t="str">
        <f ca="1">IF(AND($A188&lt;&gt;"",$A188&lt;&gt;"TOTAL"),IF(AND([4]PREMIOS_MASTER!$G186&lt;&gt;"",[4]PREMIOS_MASTER!$G186&lt;&gt;0),[4]PREMIOS_MASTER!$G186,""),IF($A188="TOTAL",SUM(INDIRECT("C4:C"&amp;ROW()-1)),""))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IF(AND($A188&lt;&gt;"",$A188&lt;&gt;"TOTAL"),IF(AND([4]PREMIOS_MASTER!$J186&lt;&gt;"",[4]PREMIOS_MASTER!$J186&lt;&gt;0),[4]PREMIOS_MASTER!$J186,""),IF($A188="TOTAL",SUM(INDIRECT("E4:E"&amp;ROW()-1)),""))</f>
        <v/>
      </c>
      <c r="F188" s="7" t="str">
        <f ca="1">IF(AND($A188&lt;&gt;"",$A188&lt;&gt;"TOTAL"),IF(AND([4]PREMIOS_MASTER!$L186&lt;&gt;"",[4]PREMIOS_MASTER!$L186&lt;&gt;0),[4]PREMIOS_MASTER!$L186,""),IF($A188="TOTAL",SUM(INDIRECT("F4:F"&amp;ROW()-1)),""))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IF(AND($A188&lt;&gt;"",$A188&lt;&gt;"TOTAL"),IF(AND([4]PREMIOS_MASTER!$O186&lt;&gt;"",[4]PREMIOS_MASTER!$O186&lt;&gt;0),[4]PREMIOS_MASTER!$O186,""),IF($A188="TOTAL",SUM(INDIRECT("H4:H"&amp;ROW()-1)),""))</f>
        <v/>
      </c>
      <c r="I188" s="7" t="str">
        <f ca="1">IF(AND($A188&lt;&gt;"",$A188&lt;&gt;"TOTAL"),IF(AND([4]PREMIOS_MASTER!$Q186&lt;&gt;"",[4]PREMIOS_MASTER!$Q186&lt;&gt;0),[4]PREMIOS_MASTER!$Q186,""),IF($A188="TOTAL",SUM(INDIRECT("I4:I"&amp;ROW()-1)),""))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IF(AND($A188&lt;&gt;"",$A188&lt;&gt;"TOTAL"),IF(AND([4]PREMIOS_MASTER!$T186&lt;&gt;"",[4]PREMIOS_MASTER!$T186&lt;&gt;0),[4]PREMIOS_MASTER!$T186,""),IF($A188="TOTAL",SUM(INDIRECT("K4:K"&amp;ROW()-1)),""))</f>
        <v/>
      </c>
      <c r="L188" s="7" t="str">
        <f ca="1">IF(AND($A188&lt;&gt;"",$A188&lt;&gt;"TOTAL"),IF(AND([4]PREMIOS_MASTER!$V186&lt;&gt;"",[4]PREMIOS_MASTER!$V186&lt;&gt;0),[4]PREMIOS_MASTER!$V186,""),IF($A188="TOTAL",SUM(INDIRECT("L4:L"&amp;ROW()-1)),""))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IF(AND($A188&lt;&gt;"",$A188&lt;&gt;"TOTAL"),IF(AND([4]PREMIOS_MASTER!$Y186&lt;&gt;"",[4]PREMIOS_MASTER!$Y186&lt;&gt;0),[4]PREMIOS_MASTER!$Y186,""),IF($A188="TOTAL",SUM(INDIRECT("N4:N"&amp;ROW()-1)),""))</f>
        <v/>
      </c>
      <c r="O188" s="7" t="str">
        <f ca="1">IF(AND($A188&lt;&gt;"",$A188&lt;&gt;"TOTAL"),IF(AND([4]PREMIOS_MASTER!$AA186&lt;&gt;"",[4]PREMIOS_MASTER!$AA186&lt;&gt;0),[4]PREMIOS_MASTER!$AA186,""),IF($A188="TOTAL",SUM(INDIRECT("O4:O"&amp;ROW()-1)),""))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IF(AND($A188&lt;&gt;"",$A188&lt;&gt;"TOTAL"),IF(AND([4]PREMIOS_MASTER!$AD186&lt;&gt;"",[4]PREMIOS_MASTER!$AD186&lt;&gt;0),[4]PREMIOS_MASTER!$AD186,""),IF($A188="TOTAL",SUM(INDIRECT("Q4:Q"&amp;ROW()-1)),""))</f>
        <v/>
      </c>
      <c r="R188" s="7" t="str">
        <f ca="1">IF(AND($A188&lt;&gt;"",$A188&lt;&gt;"TOTAL"),IF(AND([4]PREMIOS_MASTER!$AF186&lt;&gt;"",[4]PREMIOS_MASTER!$AF186&lt;&gt;0),[4]PREMIOS_MASTER!$AF186,""),IF($A188="TOTAL",SUM(INDIRECT("R4:R"&amp;ROW()-1)),""))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IF(AND($A188&lt;&gt;"",$A188&lt;&gt;"TOTAL"),IF(AND([4]PREMIOS_MASTER!$AI186&lt;&gt;"",[4]PREMIOS_MASTER!$AI186&lt;&gt;0),[4]PREMIOS_MASTER!$AI186,""),IF($A188="TOTAL",SUM(INDIRECT("T4:T"&amp;ROW()-1)),""))</f>
        <v/>
      </c>
      <c r="U188" s="7" t="str">
        <f ca="1">IF(AND($A188&lt;&gt;"",$A188&lt;&gt;"TOTAL"),IF(AND([4]PREMIOS_MASTER!$AK186&lt;&gt;"",[4]PREMIOS_MASTER!$AK186&lt;&gt;0),[4]PREMIOS_MASTER!$AK186,""),IF($A188="TOTAL",SUM(INDIRECT("U4:U"&amp;ROW()-1)),""))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IF(AND($A188&lt;&gt;"",$A188&lt;&gt;"TOTAL"),IF(AND([4]PREMIOS_MASTER!$AN186&lt;&gt;"",[4]PREMIOS_MASTER!$AN186&lt;&gt;0),[4]PREMIOS_MASTER!$AN186,""),IF($A188="TOTAL",SUM(INDIRECT("W4:W"&amp;ROW()-1)),""))</f>
        <v/>
      </c>
      <c r="X188" s="7" t="str">
        <f ca="1">IF(AND($A188&lt;&gt;"",$A188&lt;&gt;"TOTAL"),IF(AND([4]PREMIOS_MASTER!$AP186&lt;&gt;"",[4]PREMIOS_MASTER!$AP186&lt;&gt;0),[4]PREMIOS_MASTER!$AP186,""),IF($A188="TOTAL",SUM(INDIRECT("X4:X"&amp;ROW()-1)),""))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IF(AND($A188&lt;&gt;"",$A188&lt;&gt;"TOTAL"),IF(AND([4]PREMIOS_MASTER!$AS186&lt;&gt;"",[4]PREMIOS_MASTER!$AS186&lt;&gt;0),[4]PREMIOS_MASTER!$AS186,""),IF($A188="TOTAL",SUM(INDIRECT("Z4:Z"&amp;ROW()-1)),""))</f>
        <v/>
      </c>
      <c r="AA188" s="7" t="str">
        <f ca="1">IF(AND($A188&lt;&gt;"",$A188&lt;&gt;"TOTAL"),IF(AND([4]PREMIOS_MASTER!$AU186&lt;&gt;"",[4]PREMIOS_MASTER!$AU186&lt;&gt;0),[4]PREMIOS_MASTER!$AU186,""),IF($A188="TOTAL",SUM(INDIRECT("AA4:AA"&amp;ROW()-1)),""))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IF(AND($A188&lt;&gt;"",$A188&lt;&gt;"TOTAL"),IF(AND([4]PREMIOS_MASTER!$AX186&lt;&gt;"",[4]PREMIOS_MASTER!$AX186&lt;&gt;0),[4]PREMIOS_MASTER!$AX186,""),IF($A188="TOTAL",SUM(INDIRECT("AC4:AC"&amp;ROW()-1)),""))</f>
        <v/>
      </c>
      <c r="AD188" s="7" t="str">
        <f ca="1">IF(AND($A188&lt;&gt;"",$A188&lt;&gt;"TOTAL"),IF(AND([4]PREMIOS_MASTER!$AZ186&lt;&gt;"",[4]PREMIOS_MASTER!$AZ186&lt;&gt;0),[4]PREMIOS_MASTER!$AZ186,""),IF($A188="TOTAL",SUM(INDIRECT("AD4:AD"&amp;ROW()-1)),""))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IF(AND($A188&lt;&gt;"",$A188&lt;&gt;"TOTAL"),IF(AND([4]PREMIOS_MASTER!$BC186&lt;&gt;"",[4]PREMIOS_MASTER!$BC186&lt;&gt;0),[4]PREMIOS_MASTER!$BC186,""),IF($A188="TOTAL",SUM(INDIRECT("AF4:AF"&amp;ROW()-1)),""))</f>
        <v/>
      </c>
      <c r="AG188" s="7" t="str">
        <f ca="1">IF(AND($A188&lt;&gt;"",$A188&lt;&gt;"TOTAL"),IF(AND([4]PREMIOS_MASTER!$BE186&lt;&gt;"",[4]PREMIOS_MASTER!$BE186&lt;&gt;0),[4]PREMIOS_MASTER!$BE186,""),IF($A188="TOTAL",SUM(INDIRECT("AG4:AG"&amp;ROW()-1)),""))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IF(AND($A188&lt;&gt;"",$A188&lt;&gt;"TOTAL"),IF(AND([4]PREMIOS_MASTER!$BH186&lt;&gt;"",[4]PREMIOS_MASTER!$BH186&lt;&gt;0),[4]PREMIOS_MASTER!$BH186,""),IF($A188="TOTAL",SUM(INDIRECT("AI4:AI"&amp;ROW()-1)),""))</f>
        <v/>
      </c>
      <c r="AJ188" s="7" t="str">
        <f ca="1">IF(AND($A188&lt;&gt;"",$A188&lt;&gt;"TOTAL"),IF(AND([4]PREMIOS_MASTER!$BJ186&lt;&gt;"",[4]PREMIOS_MASTER!$BJ186&lt;&gt;0),[4]PREMIOS_MASTER!$BJ186,""),IF($A188="TOTAL",SUM(INDIRECT("AJ4:AJ"&amp;ROW()-1)),""))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IF(AND($A188&lt;&gt;"",$A188&lt;&gt;"TOTAL"),IF(AND([4]PREMIOS_MASTER!$BM186&lt;&gt;"",[4]PREMIOS_MASTER!$BM186&lt;&gt;0),[4]PREMIOS_MASTER!$BM186,""),IF($A188="TOTAL",SUM(INDIRECT("AL4:AL"&amp;ROW()-1)),""))</f>
        <v/>
      </c>
      <c r="AM188" s="7" t="str">
        <f ca="1">IF(AND($A188&lt;&gt;"",$A188&lt;&gt;"TOTAL"),IF(AND([4]PREMIOS_MASTER!$BO186&lt;&gt;"",[4]PREMIOS_MASTER!$BO186&lt;&gt;0),[4]PREMIOS_MASTER!$BO186,""),IF($A188="TOTAL",SUM(INDIRECT("AM4:AM"&amp;ROW()-1)),""))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IF(AND($A188&lt;&gt;"",$A188&lt;&gt;"TOTAL"),IF(AND([4]PREMIOS_MASTER!$BR186&lt;&gt;"",[4]PREMIOS_MASTER!$BR186&lt;&gt;0),[4]PREMIOS_MASTER!$BR186,""),IF($A188="TOTAL",SUM(INDIRECT("AO4:AO"&amp;ROW()-1)),""))</f>
        <v/>
      </c>
      <c r="AP188" s="7" t="str">
        <f ca="1">IF(AND($A188&lt;&gt;"",$A188&lt;&gt;"TOTAL"),IF(AND([4]PREMIOS_MASTER!$BT186&lt;&gt;"",[4]PREMIOS_MASTER!$BT186&lt;&gt;0),[4]PREMIOS_MASTER!$BT186,""),IF($A188="TOTAL",SUM(INDIRECT("AP4:AP"&amp;ROW()-1)),""))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IF(AND($A188&lt;&gt;"",$A188&lt;&gt;"TOTAL"),IF(AND([4]PREMIOS_MASTER!$BW186&lt;&gt;"",[4]PREMIOS_MASTER!$BW186&lt;&gt;0),[4]PREMIOS_MASTER!$BW186,""),IF($A188="TOTAL",SUM(INDIRECT("AR4:AR"&amp;ROW()-1)),""))</f>
        <v/>
      </c>
      <c r="AS188" s="7" t="str">
        <f ca="1">IF(AND($A188&lt;&gt;"",$A188&lt;&gt;"TOTAL"),IF(AND([4]PREMIOS_MASTER!$BY186&lt;&gt;"",[4]PREMIOS_MASTER!$BY186&lt;&gt;0),[4]PREMIOS_MASTER!$BY186,""),IF($A188="TOTAL",SUM(INDIRECT("AS4:AS"&amp;ROW()-1)),""))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IF(AND($A188&lt;&gt;"",$A188&lt;&gt;"TOTAL"),IF(AND([4]PREMIOS_MASTER!$CB186&lt;&gt;"",[4]PREMIOS_MASTER!$CB186&lt;&gt;0),[4]PREMIOS_MASTER!$CB186,""),IF($A188="TOTAL",SUM(INDIRECT("AU4:AU"&amp;ROW()-1)),""))</f>
        <v/>
      </c>
      <c r="AV188" s="7" t="str">
        <f ca="1">IF(AND($A188&lt;&gt;"",$A188&lt;&gt;"TOTAL"),IF(AND([4]PREMIOS_MASTER!$CD186&lt;&gt;"",[4]PREMIOS_MASTER!$CD186&lt;&gt;0),[4]PREMIOS_MASTER!$CD186,""),IF($A188="TOTAL",SUM(INDIRECT("AV4:AV"&amp;ROW()-1)),""))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IF(AND($A188&lt;&gt;"",$A188&lt;&gt;"TOTAL"),IF(AND([4]PREMIOS_MASTER!$CG186&lt;&gt;"",[4]PREMIOS_MASTER!$CG186&lt;&gt;0),[4]PREMIOS_MASTER!$CG186,""),IF($A188="TOTAL",SUM(INDIRECT("AX4:AX"&amp;ROW()-1)),""))</f>
        <v/>
      </c>
      <c r="AY188" s="7" t="str">
        <f ca="1">IF(AND($A188&lt;&gt;"",$A188&lt;&gt;"TOTAL"),IF(AND([4]PREMIOS_MASTER!$CI186&lt;&gt;"",[4]PREMIOS_MASTER!$CI186&lt;&gt;0),[4]PREMIOS_MASTER!$CI186,""),IF($A188="TOTAL",SUM(INDIRECT("AY4:AY"&amp;ROW()-1)),""))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IF(AND($A188&lt;&gt;"",$A188&lt;&gt;"TOTAL"),IF(AND([4]PREMIOS_MASTER!$CL186&lt;&gt;"",[4]PREMIOS_MASTER!$CL186&lt;&gt;0),[4]PREMIOS_MASTER!$CL186,""),IF($A188="TOTAL",SUM(INDIRECT("BA4:BA"&amp;ROW()-1)),""))</f>
        <v/>
      </c>
      <c r="BB188" s="7" t="str">
        <f ca="1">IF(AND($A188&lt;&gt;"",$A188&lt;&gt;"TOTAL"),IF(AND([4]PREMIOS_MASTER!$CN186&lt;&gt;"",[4]PREMIOS_MASTER!$CN186&lt;&gt;0),[4]PREMIOS_MASTER!$CN186,""),IF($A188="TOTAL",SUM(INDIRECT("BB4:BB"&amp;ROW()-1)),""))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IF(AND($A188&lt;&gt;"",$A188&lt;&gt;"TOTAL"),IF(AND([4]PREMIOS_MASTER!$CQ186&lt;&gt;"",[4]PREMIOS_MASTER!$CQ186&lt;&gt;0),[4]PREMIOS_MASTER!$CQ186,""),IF($A188="TOTAL",SUM(INDIRECT("BD4:BD"&amp;ROW()-1)),""))</f>
        <v/>
      </c>
      <c r="BE188" s="7" t="str">
        <f ca="1">IF(AND($A188&lt;&gt;"",$A188&lt;&gt;"TOTAL"),IF(AND([4]PREMIOS_MASTER!$CS186&lt;&gt;"",[4]PREMIOS_MASTER!$CS186&lt;&gt;0),[4]PREMIOS_MASTER!$CS186,""),IF($A188="TOTAL",SUM(INDIRECT("BE4:BE"&amp;ROW()-1)),""))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IF([4]PREMIOS_MASTER!$D187&lt;&gt;"",[4]PREMIOS_MASTER!$D187,IF(AND([4]PREMIOS_MASTER!$D187="",[4]PREMIOS_MASTER!$D188="",[4]PREMIOS_MASTER!$D186=""),"","TOTAL"))</f>
        <v/>
      </c>
      <c r="B189" s="7" t="str">
        <f ca="1">IF(AND($A189&lt;&gt;"",$A189&lt;&gt;"TOTAL"),IF(AND([4]PREMIOS_MASTER!$E187&lt;&gt;"",[4]PREMIOS_MASTER!$E187&lt;&gt;0),[4]PREMIOS_MASTER!$E187,""),IF($A189="TOTAL",SUM(INDIRECT("B4:B"&amp;ROW()-1)),""))</f>
        <v/>
      </c>
      <c r="C189" s="7" t="str">
        <f ca="1">IF(AND($A189&lt;&gt;"",$A189&lt;&gt;"TOTAL"),IF(AND([4]PREMIOS_MASTER!$G187&lt;&gt;"",[4]PREMIOS_MASTER!$G187&lt;&gt;0),[4]PREMIOS_MASTER!$G187,""),IF($A189="TOTAL",SUM(INDIRECT("C4:C"&amp;ROW()-1)),""))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IF(AND($A189&lt;&gt;"",$A189&lt;&gt;"TOTAL"),IF(AND([4]PREMIOS_MASTER!$J187&lt;&gt;"",[4]PREMIOS_MASTER!$J187&lt;&gt;0),[4]PREMIOS_MASTER!$J187,""),IF($A189="TOTAL",SUM(INDIRECT("E4:E"&amp;ROW()-1)),""))</f>
        <v/>
      </c>
      <c r="F189" s="7" t="str">
        <f ca="1">IF(AND($A189&lt;&gt;"",$A189&lt;&gt;"TOTAL"),IF(AND([4]PREMIOS_MASTER!$L187&lt;&gt;"",[4]PREMIOS_MASTER!$L187&lt;&gt;0),[4]PREMIOS_MASTER!$L187,""),IF($A189="TOTAL",SUM(INDIRECT("F4:F"&amp;ROW()-1)),""))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IF(AND($A189&lt;&gt;"",$A189&lt;&gt;"TOTAL"),IF(AND([4]PREMIOS_MASTER!$O187&lt;&gt;"",[4]PREMIOS_MASTER!$O187&lt;&gt;0),[4]PREMIOS_MASTER!$O187,""),IF($A189="TOTAL",SUM(INDIRECT("H4:H"&amp;ROW()-1)),""))</f>
        <v/>
      </c>
      <c r="I189" s="7" t="str">
        <f ca="1">IF(AND($A189&lt;&gt;"",$A189&lt;&gt;"TOTAL"),IF(AND([4]PREMIOS_MASTER!$Q187&lt;&gt;"",[4]PREMIOS_MASTER!$Q187&lt;&gt;0),[4]PREMIOS_MASTER!$Q187,""),IF($A189="TOTAL",SUM(INDIRECT("I4:I"&amp;ROW()-1)),""))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IF(AND($A189&lt;&gt;"",$A189&lt;&gt;"TOTAL"),IF(AND([4]PREMIOS_MASTER!$T187&lt;&gt;"",[4]PREMIOS_MASTER!$T187&lt;&gt;0),[4]PREMIOS_MASTER!$T187,""),IF($A189="TOTAL",SUM(INDIRECT("K4:K"&amp;ROW()-1)),""))</f>
        <v/>
      </c>
      <c r="L189" s="7" t="str">
        <f ca="1">IF(AND($A189&lt;&gt;"",$A189&lt;&gt;"TOTAL"),IF(AND([4]PREMIOS_MASTER!$V187&lt;&gt;"",[4]PREMIOS_MASTER!$V187&lt;&gt;0),[4]PREMIOS_MASTER!$V187,""),IF($A189="TOTAL",SUM(INDIRECT("L4:L"&amp;ROW()-1)),""))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IF(AND($A189&lt;&gt;"",$A189&lt;&gt;"TOTAL"),IF(AND([4]PREMIOS_MASTER!$Y187&lt;&gt;"",[4]PREMIOS_MASTER!$Y187&lt;&gt;0),[4]PREMIOS_MASTER!$Y187,""),IF($A189="TOTAL",SUM(INDIRECT("N4:N"&amp;ROW()-1)),""))</f>
        <v/>
      </c>
      <c r="O189" s="7" t="str">
        <f ca="1">IF(AND($A189&lt;&gt;"",$A189&lt;&gt;"TOTAL"),IF(AND([4]PREMIOS_MASTER!$AA187&lt;&gt;"",[4]PREMIOS_MASTER!$AA187&lt;&gt;0),[4]PREMIOS_MASTER!$AA187,""),IF($A189="TOTAL",SUM(INDIRECT("O4:O"&amp;ROW()-1)),""))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IF(AND($A189&lt;&gt;"",$A189&lt;&gt;"TOTAL"),IF(AND([4]PREMIOS_MASTER!$AD187&lt;&gt;"",[4]PREMIOS_MASTER!$AD187&lt;&gt;0),[4]PREMIOS_MASTER!$AD187,""),IF($A189="TOTAL",SUM(INDIRECT("Q4:Q"&amp;ROW()-1)),""))</f>
        <v/>
      </c>
      <c r="R189" s="7" t="str">
        <f ca="1">IF(AND($A189&lt;&gt;"",$A189&lt;&gt;"TOTAL"),IF(AND([4]PREMIOS_MASTER!$AF187&lt;&gt;"",[4]PREMIOS_MASTER!$AF187&lt;&gt;0),[4]PREMIOS_MASTER!$AF187,""),IF($A189="TOTAL",SUM(INDIRECT("R4:R"&amp;ROW()-1)),""))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IF(AND($A189&lt;&gt;"",$A189&lt;&gt;"TOTAL"),IF(AND([4]PREMIOS_MASTER!$AI187&lt;&gt;"",[4]PREMIOS_MASTER!$AI187&lt;&gt;0),[4]PREMIOS_MASTER!$AI187,""),IF($A189="TOTAL",SUM(INDIRECT("T4:T"&amp;ROW()-1)),""))</f>
        <v/>
      </c>
      <c r="U189" s="7" t="str">
        <f ca="1">IF(AND($A189&lt;&gt;"",$A189&lt;&gt;"TOTAL"),IF(AND([4]PREMIOS_MASTER!$AK187&lt;&gt;"",[4]PREMIOS_MASTER!$AK187&lt;&gt;0),[4]PREMIOS_MASTER!$AK187,""),IF($A189="TOTAL",SUM(INDIRECT("U4:U"&amp;ROW()-1)),""))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IF(AND($A189&lt;&gt;"",$A189&lt;&gt;"TOTAL"),IF(AND([4]PREMIOS_MASTER!$AN187&lt;&gt;"",[4]PREMIOS_MASTER!$AN187&lt;&gt;0),[4]PREMIOS_MASTER!$AN187,""),IF($A189="TOTAL",SUM(INDIRECT("W4:W"&amp;ROW()-1)),""))</f>
        <v/>
      </c>
      <c r="X189" s="7" t="str">
        <f ca="1">IF(AND($A189&lt;&gt;"",$A189&lt;&gt;"TOTAL"),IF(AND([4]PREMIOS_MASTER!$AP187&lt;&gt;"",[4]PREMIOS_MASTER!$AP187&lt;&gt;0),[4]PREMIOS_MASTER!$AP187,""),IF($A189="TOTAL",SUM(INDIRECT("X4:X"&amp;ROW()-1)),""))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IF(AND($A189&lt;&gt;"",$A189&lt;&gt;"TOTAL"),IF(AND([4]PREMIOS_MASTER!$AS187&lt;&gt;"",[4]PREMIOS_MASTER!$AS187&lt;&gt;0),[4]PREMIOS_MASTER!$AS187,""),IF($A189="TOTAL",SUM(INDIRECT("Z4:Z"&amp;ROW()-1)),""))</f>
        <v/>
      </c>
      <c r="AA189" s="7" t="str">
        <f ca="1">IF(AND($A189&lt;&gt;"",$A189&lt;&gt;"TOTAL"),IF(AND([4]PREMIOS_MASTER!$AU187&lt;&gt;"",[4]PREMIOS_MASTER!$AU187&lt;&gt;0),[4]PREMIOS_MASTER!$AU187,""),IF($A189="TOTAL",SUM(INDIRECT("AA4:AA"&amp;ROW()-1)),""))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IF(AND($A189&lt;&gt;"",$A189&lt;&gt;"TOTAL"),IF(AND([4]PREMIOS_MASTER!$AX187&lt;&gt;"",[4]PREMIOS_MASTER!$AX187&lt;&gt;0),[4]PREMIOS_MASTER!$AX187,""),IF($A189="TOTAL",SUM(INDIRECT("AC4:AC"&amp;ROW()-1)),""))</f>
        <v/>
      </c>
      <c r="AD189" s="7" t="str">
        <f ca="1">IF(AND($A189&lt;&gt;"",$A189&lt;&gt;"TOTAL"),IF(AND([4]PREMIOS_MASTER!$AZ187&lt;&gt;"",[4]PREMIOS_MASTER!$AZ187&lt;&gt;0),[4]PREMIOS_MASTER!$AZ187,""),IF($A189="TOTAL",SUM(INDIRECT("AD4:AD"&amp;ROW()-1)),""))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IF(AND($A189&lt;&gt;"",$A189&lt;&gt;"TOTAL"),IF(AND([4]PREMIOS_MASTER!$BC187&lt;&gt;"",[4]PREMIOS_MASTER!$BC187&lt;&gt;0),[4]PREMIOS_MASTER!$BC187,""),IF($A189="TOTAL",SUM(INDIRECT("AF4:AF"&amp;ROW()-1)),""))</f>
        <v/>
      </c>
      <c r="AG189" s="7" t="str">
        <f ca="1">IF(AND($A189&lt;&gt;"",$A189&lt;&gt;"TOTAL"),IF(AND([4]PREMIOS_MASTER!$BE187&lt;&gt;"",[4]PREMIOS_MASTER!$BE187&lt;&gt;0),[4]PREMIOS_MASTER!$BE187,""),IF($A189="TOTAL",SUM(INDIRECT("AG4:AG"&amp;ROW()-1)),""))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IF(AND($A189&lt;&gt;"",$A189&lt;&gt;"TOTAL"),IF(AND([4]PREMIOS_MASTER!$BH187&lt;&gt;"",[4]PREMIOS_MASTER!$BH187&lt;&gt;0),[4]PREMIOS_MASTER!$BH187,""),IF($A189="TOTAL",SUM(INDIRECT("AI4:AI"&amp;ROW()-1)),""))</f>
        <v/>
      </c>
      <c r="AJ189" s="7" t="str">
        <f ca="1">IF(AND($A189&lt;&gt;"",$A189&lt;&gt;"TOTAL"),IF(AND([4]PREMIOS_MASTER!$BJ187&lt;&gt;"",[4]PREMIOS_MASTER!$BJ187&lt;&gt;0),[4]PREMIOS_MASTER!$BJ187,""),IF($A189="TOTAL",SUM(INDIRECT("AJ4:AJ"&amp;ROW()-1)),""))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IF(AND($A189&lt;&gt;"",$A189&lt;&gt;"TOTAL"),IF(AND([4]PREMIOS_MASTER!$BM187&lt;&gt;"",[4]PREMIOS_MASTER!$BM187&lt;&gt;0),[4]PREMIOS_MASTER!$BM187,""),IF($A189="TOTAL",SUM(INDIRECT("AL4:AL"&amp;ROW()-1)),""))</f>
        <v/>
      </c>
      <c r="AM189" s="7" t="str">
        <f ca="1">IF(AND($A189&lt;&gt;"",$A189&lt;&gt;"TOTAL"),IF(AND([4]PREMIOS_MASTER!$BO187&lt;&gt;"",[4]PREMIOS_MASTER!$BO187&lt;&gt;0),[4]PREMIOS_MASTER!$BO187,""),IF($A189="TOTAL",SUM(INDIRECT("AM4:AM"&amp;ROW()-1)),""))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IF(AND($A189&lt;&gt;"",$A189&lt;&gt;"TOTAL"),IF(AND([4]PREMIOS_MASTER!$BR187&lt;&gt;"",[4]PREMIOS_MASTER!$BR187&lt;&gt;0),[4]PREMIOS_MASTER!$BR187,""),IF($A189="TOTAL",SUM(INDIRECT("AO4:AO"&amp;ROW()-1)),""))</f>
        <v/>
      </c>
      <c r="AP189" s="7" t="str">
        <f ca="1">IF(AND($A189&lt;&gt;"",$A189&lt;&gt;"TOTAL"),IF(AND([4]PREMIOS_MASTER!$BT187&lt;&gt;"",[4]PREMIOS_MASTER!$BT187&lt;&gt;0),[4]PREMIOS_MASTER!$BT187,""),IF($A189="TOTAL",SUM(INDIRECT("AP4:AP"&amp;ROW()-1)),""))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IF(AND($A189&lt;&gt;"",$A189&lt;&gt;"TOTAL"),IF(AND([4]PREMIOS_MASTER!$BW187&lt;&gt;"",[4]PREMIOS_MASTER!$BW187&lt;&gt;0),[4]PREMIOS_MASTER!$BW187,""),IF($A189="TOTAL",SUM(INDIRECT("AR4:AR"&amp;ROW()-1)),""))</f>
        <v/>
      </c>
      <c r="AS189" s="7" t="str">
        <f ca="1">IF(AND($A189&lt;&gt;"",$A189&lt;&gt;"TOTAL"),IF(AND([4]PREMIOS_MASTER!$BY187&lt;&gt;"",[4]PREMIOS_MASTER!$BY187&lt;&gt;0),[4]PREMIOS_MASTER!$BY187,""),IF($A189="TOTAL",SUM(INDIRECT("AS4:AS"&amp;ROW()-1)),""))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IF(AND($A189&lt;&gt;"",$A189&lt;&gt;"TOTAL"),IF(AND([4]PREMIOS_MASTER!$CB187&lt;&gt;"",[4]PREMIOS_MASTER!$CB187&lt;&gt;0),[4]PREMIOS_MASTER!$CB187,""),IF($A189="TOTAL",SUM(INDIRECT("AU4:AU"&amp;ROW()-1)),""))</f>
        <v/>
      </c>
      <c r="AV189" s="7" t="str">
        <f ca="1">IF(AND($A189&lt;&gt;"",$A189&lt;&gt;"TOTAL"),IF(AND([4]PREMIOS_MASTER!$CD187&lt;&gt;"",[4]PREMIOS_MASTER!$CD187&lt;&gt;0),[4]PREMIOS_MASTER!$CD187,""),IF($A189="TOTAL",SUM(INDIRECT("AV4:AV"&amp;ROW()-1)),""))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IF(AND($A189&lt;&gt;"",$A189&lt;&gt;"TOTAL"),IF(AND([4]PREMIOS_MASTER!$CG187&lt;&gt;"",[4]PREMIOS_MASTER!$CG187&lt;&gt;0),[4]PREMIOS_MASTER!$CG187,""),IF($A189="TOTAL",SUM(INDIRECT("AX4:AX"&amp;ROW()-1)),""))</f>
        <v/>
      </c>
      <c r="AY189" s="7" t="str">
        <f ca="1">IF(AND($A189&lt;&gt;"",$A189&lt;&gt;"TOTAL"),IF(AND([4]PREMIOS_MASTER!$CI187&lt;&gt;"",[4]PREMIOS_MASTER!$CI187&lt;&gt;0),[4]PREMIOS_MASTER!$CI187,""),IF($A189="TOTAL",SUM(INDIRECT("AY4:AY"&amp;ROW()-1)),""))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IF(AND($A189&lt;&gt;"",$A189&lt;&gt;"TOTAL"),IF(AND([4]PREMIOS_MASTER!$CL187&lt;&gt;"",[4]PREMIOS_MASTER!$CL187&lt;&gt;0),[4]PREMIOS_MASTER!$CL187,""),IF($A189="TOTAL",SUM(INDIRECT("BA4:BA"&amp;ROW()-1)),""))</f>
        <v/>
      </c>
      <c r="BB189" s="7" t="str">
        <f ca="1">IF(AND($A189&lt;&gt;"",$A189&lt;&gt;"TOTAL"),IF(AND([4]PREMIOS_MASTER!$CN187&lt;&gt;"",[4]PREMIOS_MASTER!$CN187&lt;&gt;0),[4]PREMIOS_MASTER!$CN187,""),IF($A189="TOTAL",SUM(INDIRECT("BB4:BB"&amp;ROW()-1)),""))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IF(AND($A189&lt;&gt;"",$A189&lt;&gt;"TOTAL"),IF(AND([4]PREMIOS_MASTER!$CQ187&lt;&gt;"",[4]PREMIOS_MASTER!$CQ187&lt;&gt;0),[4]PREMIOS_MASTER!$CQ187,""),IF($A189="TOTAL",SUM(INDIRECT("BD4:BD"&amp;ROW()-1)),""))</f>
        <v/>
      </c>
      <c r="BE189" s="7" t="str">
        <f ca="1">IF(AND($A189&lt;&gt;"",$A189&lt;&gt;"TOTAL"),IF(AND([4]PREMIOS_MASTER!$CS187&lt;&gt;"",[4]PREMIOS_MASTER!$CS187&lt;&gt;0),[4]PREMIOS_MASTER!$CS187,""),IF($A189="TOTAL",SUM(INDIRECT("BE4:BE"&amp;ROW()-1)),""))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IF([4]PREMIOS_MASTER!$D188&lt;&gt;"",[4]PREMIOS_MASTER!$D188,IF(AND([4]PREMIOS_MASTER!$D188="",[4]PREMIOS_MASTER!$D189="",[4]PREMIOS_MASTER!$D187=""),"","TOTAL"))</f>
        <v/>
      </c>
      <c r="B190" s="7" t="str">
        <f ca="1">IF(AND($A190&lt;&gt;"",$A190&lt;&gt;"TOTAL"),IF(AND([4]PREMIOS_MASTER!$E188&lt;&gt;"",[4]PREMIOS_MASTER!$E188&lt;&gt;0),[4]PREMIOS_MASTER!$E188,""),IF($A190="TOTAL",SUM(INDIRECT("B4:B"&amp;ROW()-1)),""))</f>
        <v/>
      </c>
      <c r="C190" s="7" t="str">
        <f ca="1">IF(AND($A190&lt;&gt;"",$A190&lt;&gt;"TOTAL"),IF(AND([4]PREMIOS_MASTER!$G188&lt;&gt;"",[4]PREMIOS_MASTER!$G188&lt;&gt;0),[4]PREMIOS_MASTER!$G188,""),IF($A190="TOTAL",SUM(INDIRECT("C4:C"&amp;ROW()-1)),""))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IF(AND($A190&lt;&gt;"",$A190&lt;&gt;"TOTAL"),IF(AND([4]PREMIOS_MASTER!$J188&lt;&gt;"",[4]PREMIOS_MASTER!$J188&lt;&gt;0),[4]PREMIOS_MASTER!$J188,""),IF($A190="TOTAL",SUM(INDIRECT("E4:E"&amp;ROW()-1)),""))</f>
        <v/>
      </c>
      <c r="F190" s="7" t="str">
        <f ca="1">IF(AND($A190&lt;&gt;"",$A190&lt;&gt;"TOTAL"),IF(AND([4]PREMIOS_MASTER!$L188&lt;&gt;"",[4]PREMIOS_MASTER!$L188&lt;&gt;0),[4]PREMIOS_MASTER!$L188,""),IF($A190="TOTAL",SUM(INDIRECT("F4:F"&amp;ROW()-1)),""))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IF(AND($A190&lt;&gt;"",$A190&lt;&gt;"TOTAL"),IF(AND([4]PREMIOS_MASTER!$O188&lt;&gt;"",[4]PREMIOS_MASTER!$O188&lt;&gt;0),[4]PREMIOS_MASTER!$O188,""),IF($A190="TOTAL",SUM(INDIRECT("H4:H"&amp;ROW()-1)),""))</f>
        <v/>
      </c>
      <c r="I190" s="7" t="str">
        <f ca="1">IF(AND($A190&lt;&gt;"",$A190&lt;&gt;"TOTAL"),IF(AND([4]PREMIOS_MASTER!$Q188&lt;&gt;"",[4]PREMIOS_MASTER!$Q188&lt;&gt;0),[4]PREMIOS_MASTER!$Q188,""),IF($A190="TOTAL",SUM(INDIRECT("I4:I"&amp;ROW()-1)),""))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IF(AND($A190&lt;&gt;"",$A190&lt;&gt;"TOTAL"),IF(AND([4]PREMIOS_MASTER!$T188&lt;&gt;"",[4]PREMIOS_MASTER!$T188&lt;&gt;0),[4]PREMIOS_MASTER!$T188,""),IF($A190="TOTAL",SUM(INDIRECT("K4:K"&amp;ROW()-1)),""))</f>
        <v/>
      </c>
      <c r="L190" s="7" t="str">
        <f ca="1">IF(AND($A190&lt;&gt;"",$A190&lt;&gt;"TOTAL"),IF(AND([4]PREMIOS_MASTER!$V188&lt;&gt;"",[4]PREMIOS_MASTER!$V188&lt;&gt;0),[4]PREMIOS_MASTER!$V188,""),IF($A190="TOTAL",SUM(INDIRECT("L4:L"&amp;ROW()-1)),""))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IF(AND($A190&lt;&gt;"",$A190&lt;&gt;"TOTAL"),IF(AND([4]PREMIOS_MASTER!$Y188&lt;&gt;"",[4]PREMIOS_MASTER!$Y188&lt;&gt;0),[4]PREMIOS_MASTER!$Y188,""),IF($A190="TOTAL",SUM(INDIRECT("N4:N"&amp;ROW()-1)),""))</f>
        <v/>
      </c>
      <c r="O190" s="7" t="str">
        <f ca="1">IF(AND($A190&lt;&gt;"",$A190&lt;&gt;"TOTAL"),IF(AND([4]PREMIOS_MASTER!$AA188&lt;&gt;"",[4]PREMIOS_MASTER!$AA188&lt;&gt;0),[4]PREMIOS_MASTER!$AA188,""),IF($A190="TOTAL",SUM(INDIRECT("O4:O"&amp;ROW()-1)),""))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IF(AND($A190&lt;&gt;"",$A190&lt;&gt;"TOTAL"),IF(AND([4]PREMIOS_MASTER!$AD188&lt;&gt;"",[4]PREMIOS_MASTER!$AD188&lt;&gt;0),[4]PREMIOS_MASTER!$AD188,""),IF($A190="TOTAL",SUM(INDIRECT("Q4:Q"&amp;ROW()-1)),""))</f>
        <v/>
      </c>
      <c r="R190" s="7" t="str">
        <f ca="1">IF(AND($A190&lt;&gt;"",$A190&lt;&gt;"TOTAL"),IF(AND([4]PREMIOS_MASTER!$AF188&lt;&gt;"",[4]PREMIOS_MASTER!$AF188&lt;&gt;0),[4]PREMIOS_MASTER!$AF188,""),IF($A190="TOTAL",SUM(INDIRECT("R4:R"&amp;ROW()-1)),""))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IF(AND($A190&lt;&gt;"",$A190&lt;&gt;"TOTAL"),IF(AND([4]PREMIOS_MASTER!$AI188&lt;&gt;"",[4]PREMIOS_MASTER!$AI188&lt;&gt;0),[4]PREMIOS_MASTER!$AI188,""),IF($A190="TOTAL",SUM(INDIRECT("T4:T"&amp;ROW()-1)),""))</f>
        <v/>
      </c>
      <c r="U190" s="7" t="str">
        <f ca="1">IF(AND($A190&lt;&gt;"",$A190&lt;&gt;"TOTAL"),IF(AND([4]PREMIOS_MASTER!$AK188&lt;&gt;"",[4]PREMIOS_MASTER!$AK188&lt;&gt;0),[4]PREMIOS_MASTER!$AK188,""),IF($A190="TOTAL",SUM(INDIRECT("U4:U"&amp;ROW()-1)),""))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IF(AND($A190&lt;&gt;"",$A190&lt;&gt;"TOTAL"),IF(AND([4]PREMIOS_MASTER!$AN188&lt;&gt;"",[4]PREMIOS_MASTER!$AN188&lt;&gt;0),[4]PREMIOS_MASTER!$AN188,""),IF($A190="TOTAL",SUM(INDIRECT("W4:W"&amp;ROW()-1)),""))</f>
        <v/>
      </c>
      <c r="X190" s="7" t="str">
        <f ca="1">IF(AND($A190&lt;&gt;"",$A190&lt;&gt;"TOTAL"),IF(AND([4]PREMIOS_MASTER!$AP188&lt;&gt;"",[4]PREMIOS_MASTER!$AP188&lt;&gt;0),[4]PREMIOS_MASTER!$AP188,""),IF($A190="TOTAL",SUM(INDIRECT("X4:X"&amp;ROW()-1)),""))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IF(AND($A190&lt;&gt;"",$A190&lt;&gt;"TOTAL"),IF(AND([4]PREMIOS_MASTER!$AS188&lt;&gt;"",[4]PREMIOS_MASTER!$AS188&lt;&gt;0),[4]PREMIOS_MASTER!$AS188,""),IF($A190="TOTAL",SUM(INDIRECT("Z4:Z"&amp;ROW()-1)),""))</f>
        <v/>
      </c>
      <c r="AA190" s="7" t="str">
        <f ca="1">IF(AND($A190&lt;&gt;"",$A190&lt;&gt;"TOTAL"),IF(AND([4]PREMIOS_MASTER!$AU188&lt;&gt;"",[4]PREMIOS_MASTER!$AU188&lt;&gt;0),[4]PREMIOS_MASTER!$AU188,""),IF($A190="TOTAL",SUM(INDIRECT("AA4:AA"&amp;ROW()-1)),""))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IF(AND($A190&lt;&gt;"",$A190&lt;&gt;"TOTAL"),IF(AND([4]PREMIOS_MASTER!$AX188&lt;&gt;"",[4]PREMIOS_MASTER!$AX188&lt;&gt;0),[4]PREMIOS_MASTER!$AX188,""),IF($A190="TOTAL",SUM(INDIRECT("AC4:AC"&amp;ROW()-1)),""))</f>
        <v/>
      </c>
      <c r="AD190" s="7" t="str">
        <f ca="1">IF(AND($A190&lt;&gt;"",$A190&lt;&gt;"TOTAL"),IF(AND([4]PREMIOS_MASTER!$AZ188&lt;&gt;"",[4]PREMIOS_MASTER!$AZ188&lt;&gt;0),[4]PREMIOS_MASTER!$AZ188,""),IF($A190="TOTAL",SUM(INDIRECT("AD4:AD"&amp;ROW()-1)),""))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IF(AND($A190&lt;&gt;"",$A190&lt;&gt;"TOTAL"),IF(AND([4]PREMIOS_MASTER!$BC188&lt;&gt;"",[4]PREMIOS_MASTER!$BC188&lt;&gt;0),[4]PREMIOS_MASTER!$BC188,""),IF($A190="TOTAL",SUM(INDIRECT("AF4:AF"&amp;ROW()-1)),""))</f>
        <v/>
      </c>
      <c r="AG190" s="7" t="str">
        <f ca="1">IF(AND($A190&lt;&gt;"",$A190&lt;&gt;"TOTAL"),IF(AND([4]PREMIOS_MASTER!$BE188&lt;&gt;"",[4]PREMIOS_MASTER!$BE188&lt;&gt;0),[4]PREMIOS_MASTER!$BE188,""),IF($A190="TOTAL",SUM(INDIRECT("AG4:AG"&amp;ROW()-1)),""))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IF(AND($A190&lt;&gt;"",$A190&lt;&gt;"TOTAL"),IF(AND([4]PREMIOS_MASTER!$BH188&lt;&gt;"",[4]PREMIOS_MASTER!$BH188&lt;&gt;0),[4]PREMIOS_MASTER!$BH188,""),IF($A190="TOTAL",SUM(INDIRECT("AI4:AI"&amp;ROW()-1)),""))</f>
        <v/>
      </c>
      <c r="AJ190" s="7" t="str">
        <f ca="1">IF(AND($A190&lt;&gt;"",$A190&lt;&gt;"TOTAL"),IF(AND([4]PREMIOS_MASTER!$BJ188&lt;&gt;"",[4]PREMIOS_MASTER!$BJ188&lt;&gt;0),[4]PREMIOS_MASTER!$BJ188,""),IF($A190="TOTAL",SUM(INDIRECT("AJ4:AJ"&amp;ROW()-1)),""))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IF(AND($A190&lt;&gt;"",$A190&lt;&gt;"TOTAL"),IF(AND([4]PREMIOS_MASTER!$BM188&lt;&gt;"",[4]PREMIOS_MASTER!$BM188&lt;&gt;0),[4]PREMIOS_MASTER!$BM188,""),IF($A190="TOTAL",SUM(INDIRECT("AL4:AL"&amp;ROW()-1)),""))</f>
        <v/>
      </c>
      <c r="AM190" s="7" t="str">
        <f ca="1">IF(AND($A190&lt;&gt;"",$A190&lt;&gt;"TOTAL"),IF(AND([4]PREMIOS_MASTER!$BO188&lt;&gt;"",[4]PREMIOS_MASTER!$BO188&lt;&gt;0),[4]PREMIOS_MASTER!$BO188,""),IF($A190="TOTAL",SUM(INDIRECT("AM4:AM"&amp;ROW()-1)),""))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IF(AND($A190&lt;&gt;"",$A190&lt;&gt;"TOTAL"),IF(AND([4]PREMIOS_MASTER!$BR188&lt;&gt;"",[4]PREMIOS_MASTER!$BR188&lt;&gt;0),[4]PREMIOS_MASTER!$BR188,""),IF($A190="TOTAL",SUM(INDIRECT("AO4:AO"&amp;ROW()-1)),""))</f>
        <v/>
      </c>
      <c r="AP190" s="7" t="str">
        <f ca="1">IF(AND($A190&lt;&gt;"",$A190&lt;&gt;"TOTAL"),IF(AND([4]PREMIOS_MASTER!$BT188&lt;&gt;"",[4]PREMIOS_MASTER!$BT188&lt;&gt;0),[4]PREMIOS_MASTER!$BT188,""),IF($A190="TOTAL",SUM(INDIRECT("AP4:AP"&amp;ROW()-1)),""))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IF(AND($A190&lt;&gt;"",$A190&lt;&gt;"TOTAL"),IF(AND([4]PREMIOS_MASTER!$BW188&lt;&gt;"",[4]PREMIOS_MASTER!$BW188&lt;&gt;0),[4]PREMIOS_MASTER!$BW188,""),IF($A190="TOTAL",SUM(INDIRECT("AR4:AR"&amp;ROW()-1)),""))</f>
        <v/>
      </c>
      <c r="AS190" s="7" t="str">
        <f ca="1">IF(AND($A190&lt;&gt;"",$A190&lt;&gt;"TOTAL"),IF(AND([4]PREMIOS_MASTER!$BY188&lt;&gt;"",[4]PREMIOS_MASTER!$BY188&lt;&gt;0),[4]PREMIOS_MASTER!$BY188,""),IF($A190="TOTAL",SUM(INDIRECT("AS4:AS"&amp;ROW()-1)),""))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IF(AND($A190&lt;&gt;"",$A190&lt;&gt;"TOTAL"),IF(AND([4]PREMIOS_MASTER!$CB188&lt;&gt;"",[4]PREMIOS_MASTER!$CB188&lt;&gt;0),[4]PREMIOS_MASTER!$CB188,""),IF($A190="TOTAL",SUM(INDIRECT("AU4:AU"&amp;ROW()-1)),""))</f>
        <v/>
      </c>
      <c r="AV190" s="7" t="str">
        <f ca="1">IF(AND($A190&lt;&gt;"",$A190&lt;&gt;"TOTAL"),IF(AND([4]PREMIOS_MASTER!$CD188&lt;&gt;"",[4]PREMIOS_MASTER!$CD188&lt;&gt;0),[4]PREMIOS_MASTER!$CD188,""),IF($A190="TOTAL",SUM(INDIRECT("AV4:AV"&amp;ROW()-1)),""))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IF(AND($A190&lt;&gt;"",$A190&lt;&gt;"TOTAL"),IF(AND([4]PREMIOS_MASTER!$CG188&lt;&gt;"",[4]PREMIOS_MASTER!$CG188&lt;&gt;0),[4]PREMIOS_MASTER!$CG188,""),IF($A190="TOTAL",SUM(INDIRECT("AX4:AX"&amp;ROW()-1)),""))</f>
        <v/>
      </c>
      <c r="AY190" s="7" t="str">
        <f ca="1">IF(AND($A190&lt;&gt;"",$A190&lt;&gt;"TOTAL"),IF(AND([4]PREMIOS_MASTER!$CI188&lt;&gt;"",[4]PREMIOS_MASTER!$CI188&lt;&gt;0),[4]PREMIOS_MASTER!$CI188,""),IF($A190="TOTAL",SUM(INDIRECT("AY4:AY"&amp;ROW()-1)),""))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IF(AND($A190&lt;&gt;"",$A190&lt;&gt;"TOTAL"),IF(AND([4]PREMIOS_MASTER!$CL188&lt;&gt;"",[4]PREMIOS_MASTER!$CL188&lt;&gt;0),[4]PREMIOS_MASTER!$CL188,""),IF($A190="TOTAL",SUM(INDIRECT("BA4:BA"&amp;ROW()-1)),""))</f>
        <v/>
      </c>
      <c r="BB190" s="7" t="str">
        <f ca="1">IF(AND($A190&lt;&gt;"",$A190&lt;&gt;"TOTAL"),IF(AND([4]PREMIOS_MASTER!$CN188&lt;&gt;"",[4]PREMIOS_MASTER!$CN188&lt;&gt;0),[4]PREMIOS_MASTER!$CN188,""),IF($A190="TOTAL",SUM(INDIRECT("BB4:BB"&amp;ROW()-1)),""))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IF(AND($A190&lt;&gt;"",$A190&lt;&gt;"TOTAL"),IF(AND([4]PREMIOS_MASTER!$CQ188&lt;&gt;"",[4]PREMIOS_MASTER!$CQ188&lt;&gt;0),[4]PREMIOS_MASTER!$CQ188,""),IF($A190="TOTAL",SUM(INDIRECT("BD4:BD"&amp;ROW()-1)),""))</f>
        <v/>
      </c>
      <c r="BE190" s="7" t="str">
        <f ca="1">IF(AND($A190&lt;&gt;"",$A190&lt;&gt;"TOTAL"),IF(AND([4]PREMIOS_MASTER!$CS188&lt;&gt;"",[4]PREMIOS_MASTER!$CS188&lt;&gt;0),[4]PREMIOS_MASTER!$CS188,""),IF($A190="TOTAL",SUM(INDIRECT("BE4:BE"&amp;ROW()-1)),""))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IF([4]PREMIOS_MASTER!$D189&lt;&gt;"",[4]PREMIOS_MASTER!$D189,IF(AND([4]PREMIOS_MASTER!$D189="",[4]PREMIOS_MASTER!$D190="",[4]PREMIOS_MASTER!$D188=""),"","TOTAL"))</f>
        <v/>
      </c>
      <c r="B191" s="7" t="str">
        <f ca="1">IF(AND($A191&lt;&gt;"",$A191&lt;&gt;"TOTAL"),IF(AND([4]PREMIOS_MASTER!$E189&lt;&gt;"",[4]PREMIOS_MASTER!$E189&lt;&gt;0),[4]PREMIOS_MASTER!$E189,""),IF($A191="TOTAL",SUM(INDIRECT("B4:B"&amp;ROW()-1)),""))</f>
        <v/>
      </c>
      <c r="C191" s="7" t="str">
        <f ca="1">IF(AND($A191&lt;&gt;"",$A191&lt;&gt;"TOTAL"),IF(AND([4]PREMIOS_MASTER!$G189&lt;&gt;"",[4]PREMIOS_MASTER!$G189&lt;&gt;0),[4]PREMIOS_MASTER!$G189,""),IF($A191="TOTAL",SUM(INDIRECT("C4:C"&amp;ROW()-1)),""))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IF(AND($A191&lt;&gt;"",$A191&lt;&gt;"TOTAL"),IF(AND([4]PREMIOS_MASTER!$J189&lt;&gt;"",[4]PREMIOS_MASTER!$J189&lt;&gt;0),[4]PREMIOS_MASTER!$J189,""),IF($A191="TOTAL",SUM(INDIRECT("E4:E"&amp;ROW()-1)),""))</f>
        <v/>
      </c>
      <c r="F191" s="7" t="str">
        <f ca="1">IF(AND($A191&lt;&gt;"",$A191&lt;&gt;"TOTAL"),IF(AND([4]PREMIOS_MASTER!$L189&lt;&gt;"",[4]PREMIOS_MASTER!$L189&lt;&gt;0),[4]PREMIOS_MASTER!$L189,""),IF($A191="TOTAL",SUM(INDIRECT("F4:F"&amp;ROW()-1)),""))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IF(AND($A191&lt;&gt;"",$A191&lt;&gt;"TOTAL"),IF(AND([4]PREMIOS_MASTER!$O189&lt;&gt;"",[4]PREMIOS_MASTER!$O189&lt;&gt;0),[4]PREMIOS_MASTER!$O189,""),IF($A191="TOTAL",SUM(INDIRECT("H4:H"&amp;ROW()-1)),""))</f>
        <v/>
      </c>
      <c r="I191" s="7" t="str">
        <f ca="1">IF(AND($A191&lt;&gt;"",$A191&lt;&gt;"TOTAL"),IF(AND([4]PREMIOS_MASTER!$Q189&lt;&gt;"",[4]PREMIOS_MASTER!$Q189&lt;&gt;0),[4]PREMIOS_MASTER!$Q189,""),IF($A191="TOTAL",SUM(INDIRECT("I4:I"&amp;ROW()-1)),""))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IF(AND($A191&lt;&gt;"",$A191&lt;&gt;"TOTAL"),IF(AND([4]PREMIOS_MASTER!$T189&lt;&gt;"",[4]PREMIOS_MASTER!$T189&lt;&gt;0),[4]PREMIOS_MASTER!$T189,""),IF($A191="TOTAL",SUM(INDIRECT("K4:K"&amp;ROW()-1)),""))</f>
        <v/>
      </c>
      <c r="L191" s="7" t="str">
        <f ca="1">IF(AND($A191&lt;&gt;"",$A191&lt;&gt;"TOTAL"),IF(AND([4]PREMIOS_MASTER!$V189&lt;&gt;"",[4]PREMIOS_MASTER!$V189&lt;&gt;0),[4]PREMIOS_MASTER!$V189,""),IF($A191="TOTAL",SUM(INDIRECT("L4:L"&amp;ROW()-1)),""))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IF(AND($A191&lt;&gt;"",$A191&lt;&gt;"TOTAL"),IF(AND([4]PREMIOS_MASTER!$Y189&lt;&gt;"",[4]PREMIOS_MASTER!$Y189&lt;&gt;0),[4]PREMIOS_MASTER!$Y189,""),IF($A191="TOTAL",SUM(INDIRECT("N4:N"&amp;ROW()-1)),""))</f>
        <v/>
      </c>
      <c r="O191" s="7" t="str">
        <f ca="1">IF(AND($A191&lt;&gt;"",$A191&lt;&gt;"TOTAL"),IF(AND([4]PREMIOS_MASTER!$AA189&lt;&gt;"",[4]PREMIOS_MASTER!$AA189&lt;&gt;0),[4]PREMIOS_MASTER!$AA189,""),IF($A191="TOTAL",SUM(INDIRECT("O4:O"&amp;ROW()-1)),""))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IF(AND($A191&lt;&gt;"",$A191&lt;&gt;"TOTAL"),IF(AND([4]PREMIOS_MASTER!$AD189&lt;&gt;"",[4]PREMIOS_MASTER!$AD189&lt;&gt;0),[4]PREMIOS_MASTER!$AD189,""),IF($A191="TOTAL",SUM(INDIRECT("Q4:Q"&amp;ROW()-1)),""))</f>
        <v/>
      </c>
      <c r="R191" s="7" t="str">
        <f ca="1">IF(AND($A191&lt;&gt;"",$A191&lt;&gt;"TOTAL"),IF(AND([4]PREMIOS_MASTER!$AF189&lt;&gt;"",[4]PREMIOS_MASTER!$AF189&lt;&gt;0),[4]PREMIOS_MASTER!$AF189,""),IF($A191="TOTAL",SUM(INDIRECT("R4:R"&amp;ROW()-1)),""))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IF(AND($A191&lt;&gt;"",$A191&lt;&gt;"TOTAL"),IF(AND([4]PREMIOS_MASTER!$AI189&lt;&gt;"",[4]PREMIOS_MASTER!$AI189&lt;&gt;0),[4]PREMIOS_MASTER!$AI189,""),IF($A191="TOTAL",SUM(INDIRECT("T4:T"&amp;ROW()-1)),""))</f>
        <v/>
      </c>
      <c r="U191" s="7" t="str">
        <f ca="1">IF(AND($A191&lt;&gt;"",$A191&lt;&gt;"TOTAL"),IF(AND([4]PREMIOS_MASTER!$AK189&lt;&gt;"",[4]PREMIOS_MASTER!$AK189&lt;&gt;0),[4]PREMIOS_MASTER!$AK189,""),IF($A191="TOTAL",SUM(INDIRECT("U4:U"&amp;ROW()-1)),""))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IF(AND($A191&lt;&gt;"",$A191&lt;&gt;"TOTAL"),IF(AND([4]PREMIOS_MASTER!$AN189&lt;&gt;"",[4]PREMIOS_MASTER!$AN189&lt;&gt;0),[4]PREMIOS_MASTER!$AN189,""),IF($A191="TOTAL",SUM(INDIRECT("W4:W"&amp;ROW()-1)),""))</f>
        <v/>
      </c>
      <c r="X191" s="7" t="str">
        <f ca="1">IF(AND($A191&lt;&gt;"",$A191&lt;&gt;"TOTAL"),IF(AND([4]PREMIOS_MASTER!$AP189&lt;&gt;"",[4]PREMIOS_MASTER!$AP189&lt;&gt;0),[4]PREMIOS_MASTER!$AP189,""),IF($A191="TOTAL",SUM(INDIRECT("X4:X"&amp;ROW()-1)),""))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IF(AND($A191&lt;&gt;"",$A191&lt;&gt;"TOTAL"),IF(AND([4]PREMIOS_MASTER!$AS189&lt;&gt;"",[4]PREMIOS_MASTER!$AS189&lt;&gt;0),[4]PREMIOS_MASTER!$AS189,""),IF($A191="TOTAL",SUM(INDIRECT("Z4:Z"&amp;ROW()-1)),""))</f>
        <v/>
      </c>
      <c r="AA191" s="7" t="str">
        <f ca="1">IF(AND($A191&lt;&gt;"",$A191&lt;&gt;"TOTAL"),IF(AND([4]PREMIOS_MASTER!$AU189&lt;&gt;"",[4]PREMIOS_MASTER!$AU189&lt;&gt;0),[4]PREMIOS_MASTER!$AU189,""),IF($A191="TOTAL",SUM(INDIRECT("AA4:AA"&amp;ROW()-1)),""))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IF(AND($A191&lt;&gt;"",$A191&lt;&gt;"TOTAL"),IF(AND([4]PREMIOS_MASTER!$AX189&lt;&gt;"",[4]PREMIOS_MASTER!$AX189&lt;&gt;0),[4]PREMIOS_MASTER!$AX189,""),IF($A191="TOTAL",SUM(INDIRECT("AC4:AC"&amp;ROW()-1)),""))</f>
        <v/>
      </c>
      <c r="AD191" s="7" t="str">
        <f ca="1">IF(AND($A191&lt;&gt;"",$A191&lt;&gt;"TOTAL"),IF(AND([4]PREMIOS_MASTER!$AZ189&lt;&gt;"",[4]PREMIOS_MASTER!$AZ189&lt;&gt;0),[4]PREMIOS_MASTER!$AZ189,""),IF($A191="TOTAL",SUM(INDIRECT("AD4:AD"&amp;ROW()-1)),""))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IF(AND($A191&lt;&gt;"",$A191&lt;&gt;"TOTAL"),IF(AND([4]PREMIOS_MASTER!$BC189&lt;&gt;"",[4]PREMIOS_MASTER!$BC189&lt;&gt;0),[4]PREMIOS_MASTER!$BC189,""),IF($A191="TOTAL",SUM(INDIRECT("AF4:AF"&amp;ROW()-1)),""))</f>
        <v/>
      </c>
      <c r="AG191" s="7" t="str">
        <f ca="1">IF(AND($A191&lt;&gt;"",$A191&lt;&gt;"TOTAL"),IF(AND([4]PREMIOS_MASTER!$BE189&lt;&gt;"",[4]PREMIOS_MASTER!$BE189&lt;&gt;0),[4]PREMIOS_MASTER!$BE189,""),IF($A191="TOTAL",SUM(INDIRECT("AG4:AG"&amp;ROW()-1)),""))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IF(AND($A191&lt;&gt;"",$A191&lt;&gt;"TOTAL"),IF(AND([4]PREMIOS_MASTER!$BH189&lt;&gt;"",[4]PREMIOS_MASTER!$BH189&lt;&gt;0),[4]PREMIOS_MASTER!$BH189,""),IF($A191="TOTAL",SUM(INDIRECT("AI4:AI"&amp;ROW()-1)),""))</f>
        <v/>
      </c>
      <c r="AJ191" s="7" t="str">
        <f ca="1">IF(AND($A191&lt;&gt;"",$A191&lt;&gt;"TOTAL"),IF(AND([4]PREMIOS_MASTER!$BJ189&lt;&gt;"",[4]PREMIOS_MASTER!$BJ189&lt;&gt;0),[4]PREMIOS_MASTER!$BJ189,""),IF($A191="TOTAL",SUM(INDIRECT("AJ4:AJ"&amp;ROW()-1)),""))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IF(AND($A191&lt;&gt;"",$A191&lt;&gt;"TOTAL"),IF(AND([4]PREMIOS_MASTER!$BM189&lt;&gt;"",[4]PREMIOS_MASTER!$BM189&lt;&gt;0),[4]PREMIOS_MASTER!$BM189,""),IF($A191="TOTAL",SUM(INDIRECT("AL4:AL"&amp;ROW()-1)),""))</f>
        <v/>
      </c>
      <c r="AM191" s="7" t="str">
        <f ca="1">IF(AND($A191&lt;&gt;"",$A191&lt;&gt;"TOTAL"),IF(AND([4]PREMIOS_MASTER!$BO189&lt;&gt;"",[4]PREMIOS_MASTER!$BO189&lt;&gt;0),[4]PREMIOS_MASTER!$BO189,""),IF($A191="TOTAL",SUM(INDIRECT("AM4:AM"&amp;ROW()-1)),""))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IF(AND($A191&lt;&gt;"",$A191&lt;&gt;"TOTAL"),IF(AND([4]PREMIOS_MASTER!$BR189&lt;&gt;"",[4]PREMIOS_MASTER!$BR189&lt;&gt;0),[4]PREMIOS_MASTER!$BR189,""),IF($A191="TOTAL",SUM(INDIRECT("AO4:AO"&amp;ROW()-1)),""))</f>
        <v/>
      </c>
      <c r="AP191" s="7" t="str">
        <f ca="1">IF(AND($A191&lt;&gt;"",$A191&lt;&gt;"TOTAL"),IF(AND([4]PREMIOS_MASTER!$BT189&lt;&gt;"",[4]PREMIOS_MASTER!$BT189&lt;&gt;0),[4]PREMIOS_MASTER!$BT189,""),IF($A191="TOTAL",SUM(INDIRECT("AP4:AP"&amp;ROW()-1)),""))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IF(AND($A191&lt;&gt;"",$A191&lt;&gt;"TOTAL"),IF(AND([4]PREMIOS_MASTER!$BW189&lt;&gt;"",[4]PREMIOS_MASTER!$BW189&lt;&gt;0),[4]PREMIOS_MASTER!$BW189,""),IF($A191="TOTAL",SUM(INDIRECT("AR4:AR"&amp;ROW()-1)),""))</f>
        <v/>
      </c>
      <c r="AS191" s="7" t="str">
        <f ca="1">IF(AND($A191&lt;&gt;"",$A191&lt;&gt;"TOTAL"),IF(AND([4]PREMIOS_MASTER!$BY189&lt;&gt;"",[4]PREMIOS_MASTER!$BY189&lt;&gt;0),[4]PREMIOS_MASTER!$BY189,""),IF($A191="TOTAL",SUM(INDIRECT("AS4:AS"&amp;ROW()-1)),""))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IF(AND($A191&lt;&gt;"",$A191&lt;&gt;"TOTAL"),IF(AND([4]PREMIOS_MASTER!$CB189&lt;&gt;"",[4]PREMIOS_MASTER!$CB189&lt;&gt;0),[4]PREMIOS_MASTER!$CB189,""),IF($A191="TOTAL",SUM(INDIRECT("AU4:AU"&amp;ROW()-1)),""))</f>
        <v/>
      </c>
      <c r="AV191" s="7" t="str">
        <f ca="1">IF(AND($A191&lt;&gt;"",$A191&lt;&gt;"TOTAL"),IF(AND([4]PREMIOS_MASTER!$CD189&lt;&gt;"",[4]PREMIOS_MASTER!$CD189&lt;&gt;0),[4]PREMIOS_MASTER!$CD189,""),IF($A191="TOTAL",SUM(INDIRECT("AV4:AV"&amp;ROW()-1)),""))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IF(AND($A191&lt;&gt;"",$A191&lt;&gt;"TOTAL"),IF(AND([4]PREMIOS_MASTER!$CG189&lt;&gt;"",[4]PREMIOS_MASTER!$CG189&lt;&gt;0),[4]PREMIOS_MASTER!$CG189,""),IF($A191="TOTAL",SUM(INDIRECT("AX4:AX"&amp;ROW()-1)),""))</f>
        <v/>
      </c>
      <c r="AY191" s="7" t="str">
        <f ca="1">IF(AND($A191&lt;&gt;"",$A191&lt;&gt;"TOTAL"),IF(AND([4]PREMIOS_MASTER!$CI189&lt;&gt;"",[4]PREMIOS_MASTER!$CI189&lt;&gt;0),[4]PREMIOS_MASTER!$CI189,""),IF($A191="TOTAL",SUM(INDIRECT("AY4:AY"&amp;ROW()-1)),""))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IF(AND($A191&lt;&gt;"",$A191&lt;&gt;"TOTAL"),IF(AND([4]PREMIOS_MASTER!$CL189&lt;&gt;"",[4]PREMIOS_MASTER!$CL189&lt;&gt;0),[4]PREMIOS_MASTER!$CL189,""),IF($A191="TOTAL",SUM(INDIRECT("BA4:BA"&amp;ROW()-1)),""))</f>
        <v/>
      </c>
      <c r="BB191" s="7" t="str">
        <f ca="1">IF(AND($A191&lt;&gt;"",$A191&lt;&gt;"TOTAL"),IF(AND([4]PREMIOS_MASTER!$CN189&lt;&gt;"",[4]PREMIOS_MASTER!$CN189&lt;&gt;0),[4]PREMIOS_MASTER!$CN189,""),IF($A191="TOTAL",SUM(INDIRECT("BB4:BB"&amp;ROW()-1)),""))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IF(AND($A191&lt;&gt;"",$A191&lt;&gt;"TOTAL"),IF(AND([4]PREMIOS_MASTER!$CQ189&lt;&gt;"",[4]PREMIOS_MASTER!$CQ189&lt;&gt;0),[4]PREMIOS_MASTER!$CQ189,""),IF($A191="TOTAL",SUM(INDIRECT("BD4:BD"&amp;ROW()-1)),""))</f>
        <v/>
      </c>
      <c r="BE191" s="7" t="str">
        <f ca="1">IF(AND($A191&lt;&gt;"",$A191&lt;&gt;"TOTAL"),IF(AND([4]PREMIOS_MASTER!$CS189&lt;&gt;"",[4]PREMIOS_MASTER!$CS189&lt;&gt;0),[4]PREMIOS_MASTER!$CS189,""),IF($A191="TOTAL",SUM(INDIRECT("BE4:BE"&amp;ROW()-1)),""))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IF([4]PREMIOS_MASTER!$D190&lt;&gt;"",[4]PREMIOS_MASTER!$D190,IF(AND([4]PREMIOS_MASTER!$D190="",[4]PREMIOS_MASTER!$D191="",[4]PREMIOS_MASTER!$D189=""),"","TOTAL"))</f>
        <v/>
      </c>
      <c r="B192" s="7" t="str">
        <f ca="1">IF(AND($A192&lt;&gt;"",$A192&lt;&gt;"TOTAL"),IF(AND([4]PREMIOS_MASTER!$E190&lt;&gt;"",[4]PREMIOS_MASTER!$E190&lt;&gt;0),[4]PREMIOS_MASTER!$E190,""),IF($A192="TOTAL",SUM(INDIRECT("B4:B"&amp;ROW()-1)),""))</f>
        <v/>
      </c>
      <c r="C192" s="7" t="str">
        <f ca="1">IF(AND($A192&lt;&gt;"",$A192&lt;&gt;"TOTAL"),IF(AND([4]PREMIOS_MASTER!$G190&lt;&gt;"",[4]PREMIOS_MASTER!$G190&lt;&gt;0),[4]PREMIOS_MASTER!$G190,""),IF($A192="TOTAL",SUM(INDIRECT("C4:C"&amp;ROW()-1)),""))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IF(AND($A192&lt;&gt;"",$A192&lt;&gt;"TOTAL"),IF(AND([4]PREMIOS_MASTER!$J190&lt;&gt;"",[4]PREMIOS_MASTER!$J190&lt;&gt;0),[4]PREMIOS_MASTER!$J190,""),IF($A192="TOTAL",SUM(INDIRECT("E4:E"&amp;ROW()-1)),""))</f>
        <v/>
      </c>
      <c r="F192" s="7" t="str">
        <f ca="1">IF(AND($A192&lt;&gt;"",$A192&lt;&gt;"TOTAL"),IF(AND([4]PREMIOS_MASTER!$L190&lt;&gt;"",[4]PREMIOS_MASTER!$L190&lt;&gt;0),[4]PREMIOS_MASTER!$L190,""),IF($A192="TOTAL",SUM(INDIRECT("F4:F"&amp;ROW()-1)),""))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IF(AND($A192&lt;&gt;"",$A192&lt;&gt;"TOTAL"),IF(AND([4]PREMIOS_MASTER!$O190&lt;&gt;"",[4]PREMIOS_MASTER!$O190&lt;&gt;0),[4]PREMIOS_MASTER!$O190,""),IF($A192="TOTAL",SUM(INDIRECT("H4:H"&amp;ROW()-1)),""))</f>
        <v/>
      </c>
      <c r="I192" s="7" t="str">
        <f ca="1">IF(AND($A192&lt;&gt;"",$A192&lt;&gt;"TOTAL"),IF(AND([4]PREMIOS_MASTER!$Q190&lt;&gt;"",[4]PREMIOS_MASTER!$Q190&lt;&gt;0),[4]PREMIOS_MASTER!$Q190,""),IF($A192="TOTAL",SUM(INDIRECT("I4:I"&amp;ROW()-1)),""))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IF(AND($A192&lt;&gt;"",$A192&lt;&gt;"TOTAL"),IF(AND([4]PREMIOS_MASTER!$T190&lt;&gt;"",[4]PREMIOS_MASTER!$T190&lt;&gt;0),[4]PREMIOS_MASTER!$T190,""),IF($A192="TOTAL",SUM(INDIRECT("K4:K"&amp;ROW()-1)),""))</f>
        <v/>
      </c>
      <c r="L192" s="7" t="str">
        <f ca="1">IF(AND($A192&lt;&gt;"",$A192&lt;&gt;"TOTAL"),IF(AND([4]PREMIOS_MASTER!$V190&lt;&gt;"",[4]PREMIOS_MASTER!$V190&lt;&gt;0),[4]PREMIOS_MASTER!$V190,""),IF($A192="TOTAL",SUM(INDIRECT("L4:L"&amp;ROW()-1)),""))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IF(AND($A192&lt;&gt;"",$A192&lt;&gt;"TOTAL"),IF(AND([4]PREMIOS_MASTER!$Y190&lt;&gt;"",[4]PREMIOS_MASTER!$Y190&lt;&gt;0),[4]PREMIOS_MASTER!$Y190,""),IF($A192="TOTAL",SUM(INDIRECT("N4:N"&amp;ROW()-1)),""))</f>
        <v/>
      </c>
      <c r="O192" s="7" t="str">
        <f ca="1">IF(AND($A192&lt;&gt;"",$A192&lt;&gt;"TOTAL"),IF(AND([4]PREMIOS_MASTER!$AA190&lt;&gt;"",[4]PREMIOS_MASTER!$AA190&lt;&gt;0),[4]PREMIOS_MASTER!$AA190,""),IF($A192="TOTAL",SUM(INDIRECT("O4:O"&amp;ROW()-1)),""))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IF(AND($A192&lt;&gt;"",$A192&lt;&gt;"TOTAL"),IF(AND([4]PREMIOS_MASTER!$AD190&lt;&gt;"",[4]PREMIOS_MASTER!$AD190&lt;&gt;0),[4]PREMIOS_MASTER!$AD190,""),IF($A192="TOTAL",SUM(INDIRECT("Q4:Q"&amp;ROW()-1)),""))</f>
        <v/>
      </c>
      <c r="R192" s="7" t="str">
        <f ca="1">IF(AND($A192&lt;&gt;"",$A192&lt;&gt;"TOTAL"),IF(AND([4]PREMIOS_MASTER!$AF190&lt;&gt;"",[4]PREMIOS_MASTER!$AF190&lt;&gt;0),[4]PREMIOS_MASTER!$AF190,""),IF($A192="TOTAL",SUM(INDIRECT("R4:R"&amp;ROW()-1)),""))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IF(AND($A192&lt;&gt;"",$A192&lt;&gt;"TOTAL"),IF(AND([4]PREMIOS_MASTER!$AI190&lt;&gt;"",[4]PREMIOS_MASTER!$AI190&lt;&gt;0),[4]PREMIOS_MASTER!$AI190,""),IF($A192="TOTAL",SUM(INDIRECT("T4:T"&amp;ROW()-1)),""))</f>
        <v/>
      </c>
      <c r="U192" s="7" t="str">
        <f ca="1">IF(AND($A192&lt;&gt;"",$A192&lt;&gt;"TOTAL"),IF(AND([4]PREMIOS_MASTER!$AK190&lt;&gt;"",[4]PREMIOS_MASTER!$AK190&lt;&gt;0),[4]PREMIOS_MASTER!$AK190,""),IF($A192="TOTAL",SUM(INDIRECT("U4:U"&amp;ROW()-1)),""))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IF(AND($A192&lt;&gt;"",$A192&lt;&gt;"TOTAL"),IF(AND([4]PREMIOS_MASTER!$AN190&lt;&gt;"",[4]PREMIOS_MASTER!$AN190&lt;&gt;0),[4]PREMIOS_MASTER!$AN190,""),IF($A192="TOTAL",SUM(INDIRECT("W4:W"&amp;ROW()-1)),""))</f>
        <v/>
      </c>
      <c r="X192" s="7" t="str">
        <f ca="1">IF(AND($A192&lt;&gt;"",$A192&lt;&gt;"TOTAL"),IF(AND([4]PREMIOS_MASTER!$AP190&lt;&gt;"",[4]PREMIOS_MASTER!$AP190&lt;&gt;0),[4]PREMIOS_MASTER!$AP190,""),IF($A192="TOTAL",SUM(INDIRECT("X4:X"&amp;ROW()-1)),""))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IF(AND($A192&lt;&gt;"",$A192&lt;&gt;"TOTAL"),IF(AND([4]PREMIOS_MASTER!$AS190&lt;&gt;"",[4]PREMIOS_MASTER!$AS190&lt;&gt;0),[4]PREMIOS_MASTER!$AS190,""),IF($A192="TOTAL",SUM(INDIRECT("Z4:Z"&amp;ROW()-1)),""))</f>
        <v/>
      </c>
      <c r="AA192" s="7" t="str">
        <f ca="1">IF(AND($A192&lt;&gt;"",$A192&lt;&gt;"TOTAL"),IF(AND([4]PREMIOS_MASTER!$AU190&lt;&gt;"",[4]PREMIOS_MASTER!$AU190&lt;&gt;0),[4]PREMIOS_MASTER!$AU190,""),IF($A192="TOTAL",SUM(INDIRECT("AA4:AA"&amp;ROW()-1)),""))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IF(AND($A192&lt;&gt;"",$A192&lt;&gt;"TOTAL"),IF(AND([4]PREMIOS_MASTER!$AX190&lt;&gt;"",[4]PREMIOS_MASTER!$AX190&lt;&gt;0),[4]PREMIOS_MASTER!$AX190,""),IF($A192="TOTAL",SUM(INDIRECT("AC4:AC"&amp;ROW()-1)),""))</f>
        <v/>
      </c>
      <c r="AD192" s="7" t="str">
        <f ca="1">IF(AND($A192&lt;&gt;"",$A192&lt;&gt;"TOTAL"),IF(AND([4]PREMIOS_MASTER!$AZ190&lt;&gt;"",[4]PREMIOS_MASTER!$AZ190&lt;&gt;0),[4]PREMIOS_MASTER!$AZ190,""),IF($A192="TOTAL",SUM(INDIRECT("AD4:AD"&amp;ROW()-1)),""))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IF(AND($A192&lt;&gt;"",$A192&lt;&gt;"TOTAL"),IF(AND([4]PREMIOS_MASTER!$BC190&lt;&gt;"",[4]PREMIOS_MASTER!$BC190&lt;&gt;0),[4]PREMIOS_MASTER!$BC190,""),IF($A192="TOTAL",SUM(INDIRECT("AF4:AF"&amp;ROW()-1)),""))</f>
        <v/>
      </c>
      <c r="AG192" s="7" t="str">
        <f ca="1">IF(AND($A192&lt;&gt;"",$A192&lt;&gt;"TOTAL"),IF(AND([4]PREMIOS_MASTER!$BE190&lt;&gt;"",[4]PREMIOS_MASTER!$BE190&lt;&gt;0),[4]PREMIOS_MASTER!$BE190,""),IF($A192="TOTAL",SUM(INDIRECT("AG4:AG"&amp;ROW()-1)),""))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IF(AND($A192&lt;&gt;"",$A192&lt;&gt;"TOTAL"),IF(AND([4]PREMIOS_MASTER!$BH190&lt;&gt;"",[4]PREMIOS_MASTER!$BH190&lt;&gt;0),[4]PREMIOS_MASTER!$BH190,""),IF($A192="TOTAL",SUM(INDIRECT("AI4:AI"&amp;ROW()-1)),""))</f>
        <v/>
      </c>
      <c r="AJ192" s="7" t="str">
        <f ca="1">IF(AND($A192&lt;&gt;"",$A192&lt;&gt;"TOTAL"),IF(AND([4]PREMIOS_MASTER!$BJ190&lt;&gt;"",[4]PREMIOS_MASTER!$BJ190&lt;&gt;0),[4]PREMIOS_MASTER!$BJ190,""),IF($A192="TOTAL",SUM(INDIRECT("AJ4:AJ"&amp;ROW()-1)),""))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IF(AND($A192&lt;&gt;"",$A192&lt;&gt;"TOTAL"),IF(AND([4]PREMIOS_MASTER!$BM190&lt;&gt;"",[4]PREMIOS_MASTER!$BM190&lt;&gt;0),[4]PREMIOS_MASTER!$BM190,""),IF($A192="TOTAL",SUM(INDIRECT("AL4:AL"&amp;ROW()-1)),""))</f>
        <v/>
      </c>
      <c r="AM192" s="7" t="str">
        <f ca="1">IF(AND($A192&lt;&gt;"",$A192&lt;&gt;"TOTAL"),IF(AND([4]PREMIOS_MASTER!$BO190&lt;&gt;"",[4]PREMIOS_MASTER!$BO190&lt;&gt;0),[4]PREMIOS_MASTER!$BO190,""),IF($A192="TOTAL",SUM(INDIRECT("AM4:AM"&amp;ROW()-1)),""))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IF(AND($A192&lt;&gt;"",$A192&lt;&gt;"TOTAL"),IF(AND([4]PREMIOS_MASTER!$BR190&lt;&gt;"",[4]PREMIOS_MASTER!$BR190&lt;&gt;0),[4]PREMIOS_MASTER!$BR190,""),IF($A192="TOTAL",SUM(INDIRECT("AO4:AO"&amp;ROW()-1)),""))</f>
        <v/>
      </c>
      <c r="AP192" s="7" t="str">
        <f ca="1">IF(AND($A192&lt;&gt;"",$A192&lt;&gt;"TOTAL"),IF(AND([4]PREMIOS_MASTER!$BT190&lt;&gt;"",[4]PREMIOS_MASTER!$BT190&lt;&gt;0),[4]PREMIOS_MASTER!$BT190,""),IF($A192="TOTAL",SUM(INDIRECT("AP4:AP"&amp;ROW()-1)),""))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IF(AND($A192&lt;&gt;"",$A192&lt;&gt;"TOTAL"),IF(AND([4]PREMIOS_MASTER!$BW190&lt;&gt;"",[4]PREMIOS_MASTER!$BW190&lt;&gt;0),[4]PREMIOS_MASTER!$BW190,""),IF($A192="TOTAL",SUM(INDIRECT("AR4:AR"&amp;ROW()-1)),""))</f>
        <v/>
      </c>
      <c r="AS192" s="7" t="str">
        <f ca="1">IF(AND($A192&lt;&gt;"",$A192&lt;&gt;"TOTAL"),IF(AND([4]PREMIOS_MASTER!$BY190&lt;&gt;"",[4]PREMIOS_MASTER!$BY190&lt;&gt;0),[4]PREMIOS_MASTER!$BY190,""),IF($A192="TOTAL",SUM(INDIRECT("AS4:AS"&amp;ROW()-1)),""))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IF(AND($A192&lt;&gt;"",$A192&lt;&gt;"TOTAL"),IF(AND([4]PREMIOS_MASTER!$CB190&lt;&gt;"",[4]PREMIOS_MASTER!$CB190&lt;&gt;0),[4]PREMIOS_MASTER!$CB190,""),IF($A192="TOTAL",SUM(INDIRECT("AU4:AU"&amp;ROW()-1)),""))</f>
        <v/>
      </c>
      <c r="AV192" s="7" t="str">
        <f ca="1">IF(AND($A192&lt;&gt;"",$A192&lt;&gt;"TOTAL"),IF(AND([4]PREMIOS_MASTER!$CD190&lt;&gt;"",[4]PREMIOS_MASTER!$CD190&lt;&gt;0),[4]PREMIOS_MASTER!$CD190,""),IF($A192="TOTAL",SUM(INDIRECT("AV4:AV"&amp;ROW()-1)),""))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IF(AND($A192&lt;&gt;"",$A192&lt;&gt;"TOTAL"),IF(AND([4]PREMIOS_MASTER!$CG190&lt;&gt;"",[4]PREMIOS_MASTER!$CG190&lt;&gt;0),[4]PREMIOS_MASTER!$CG190,""),IF($A192="TOTAL",SUM(INDIRECT("AX4:AX"&amp;ROW()-1)),""))</f>
        <v/>
      </c>
      <c r="AY192" s="7" t="str">
        <f ca="1">IF(AND($A192&lt;&gt;"",$A192&lt;&gt;"TOTAL"),IF(AND([4]PREMIOS_MASTER!$CI190&lt;&gt;"",[4]PREMIOS_MASTER!$CI190&lt;&gt;0),[4]PREMIOS_MASTER!$CI190,""),IF($A192="TOTAL",SUM(INDIRECT("AY4:AY"&amp;ROW()-1)),""))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IF(AND($A192&lt;&gt;"",$A192&lt;&gt;"TOTAL"),IF(AND([4]PREMIOS_MASTER!$CL190&lt;&gt;"",[4]PREMIOS_MASTER!$CL190&lt;&gt;0),[4]PREMIOS_MASTER!$CL190,""),IF($A192="TOTAL",SUM(INDIRECT("BA4:BA"&amp;ROW()-1)),""))</f>
        <v/>
      </c>
      <c r="BB192" s="7" t="str">
        <f ca="1">IF(AND($A192&lt;&gt;"",$A192&lt;&gt;"TOTAL"),IF(AND([4]PREMIOS_MASTER!$CN190&lt;&gt;"",[4]PREMIOS_MASTER!$CN190&lt;&gt;0),[4]PREMIOS_MASTER!$CN190,""),IF($A192="TOTAL",SUM(INDIRECT("BB4:BB"&amp;ROW()-1)),""))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IF(AND($A192&lt;&gt;"",$A192&lt;&gt;"TOTAL"),IF(AND([4]PREMIOS_MASTER!$CQ190&lt;&gt;"",[4]PREMIOS_MASTER!$CQ190&lt;&gt;0),[4]PREMIOS_MASTER!$CQ190,""),IF($A192="TOTAL",SUM(INDIRECT("BD4:BD"&amp;ROW()-1)),""))</f>
        <v/>
      </c>
      <c r="BE192" s="7" t="str">
        <f ca="1">IF(AND($A192&lt;&gt;"",$A192&lt;&gt;"TOTAL"),IF(AND([4]PREMIOS_MASTER!$CS190&lt;&gt;"",[4]PREMIOS_MASTER!$CS190&lt;&gt;0),[4]PREMIOS_MASTER!$CS190,""),IF($A192="TOTAL",SUM(INDIRECT("BE4:BE"&amp;ROW()-1)),""))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IF([4]PREMIOS_MASTER!$D191&lt;&gt;"",[4]PREMIOS_MASTER!$D191,IF(AND([4]PREMIOS_MASTER!$D191="",[4]PREMIOS_MASTER!$D192="",[4]PREMIOS_MASTER!$D190=""),"","TOTAL"))</f>
        <v/>
      </c>
      <c r="B193" s="7" t="str">
        <f ca="1">IF(AND($A193&lt;&gt;"",$A193&lt;&gt;"TOTAL"),IF(AND([4]PREMIOS_MASTER!$E191&lt;&gt;"",[4]PREMIOS_MASTER!$E191&lt;&gt;0),[4]PREMIOS_MASTER!$E191,""),IF($A193="TOTAL",SUM(INDIRECT("B4:B"&amp;ROW()-1)),""))</f>
        <v/>
      </c>
      <c r="C193" s="7" t="str">
        <f ca="1">IF(AND($A193&lt;&gt;"",$A193&lt;&gt;"TOTAL"),IF(AND([4]PREMIOS_MASTER!$G191&lt;&gt;"",[4]PREMIOS_MASTER!$G191&lt;&gt;0),[4]PREMIOS_MASTER!$G191,""),IF($A193="TOTAL",SUM(INDIRECT("C4:C"&amp;ROW()-1)),""))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IF(AND($A193&lt;&gt;"",$A193&lt;&gt;"TOTAL"),IF(AND([4]PREMIOS_MASTER!$J191&lt;&gt;"",[4]PREMIOS_MASTER!$J191&lt;&gt;0),[4]PREMIOS_MASTER!$J191,""),IF($A193="TOTAL",SUM(INDIRECT("E4:E"&amp;ROW()-1)),""))</f>
        <v/>
      </c>
      <c r="F193" s="7" t="str">
        <f ca="1">IF(AND($A193&lt;&gt;"",$A193&lt;&gt;"TOTAL"),IF(AND([4]PREMIOS_MASTER!$L191&lt;&gt;"",[4]PREMIOS_MASTER!$L191&lt;&gt;0),[4]PREMIOS_MASTER!$L191,""),IF($A193="TOTAL",SUM(INDIRECT("F4:F"&amp;ROW()-1)),""))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IF(AND($A193&lt;&gt;"",$A193&lt;&gt;"TOTAL"),IF(AND([4]PREMIOS_MASTER!$O191&lt;&gt;"",[4]PREMIOS_MASTER!$O191&lt;&gt;0),[4]PREMIOS_MASTER!$O191,""),IF($A193="TOTAL",SUM(INDIRECT("H4:H"&amp;ROW()-1)),""))</f>
        <v/>
      </c>
      <c r="I193" s="7" t="str">
        <f ca="1">IF(AND($A193&lt;&gt;"",$A193&lt;&gt;"TOTAL"),IF(AND([4]PREMIOS_MASTER!$Q191&lt;&gt;"",[4]PREMIOS_MASTER!$Q191&lt;&gt;0),[4]PREMIOS_MASTER!$Q191,""),IF($A193="TOTAL",SUM(INDIRECT("I4:I"&amp;ROW()-1)),""))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IF(AND($A193&lt;&gt;"",$A193&lt;&gt;"TOTAL"),IF(AND([4]PREMIOS_MASTER!$T191&lt;&gt;"",[4]PREMIOS_MASTER!$T191&lt;&gt;0),[4]PREMIOS_MASTER!$T191,""),IF($A193="TOTAL",SUM(INDIRECT("K4:K"&amp;ROW()-1)),""))</f>
        <v/>
      </c>
      <c r="L193" s="7" t="str">
        <f ca="1">IF(AND($A193&lt;&gt;"",$A193&lt;&gt;"TOTAL"),IF(AND([4]PREMIOS_MASTER!$V191&lt;&gt;"",[4]PREMIOS_MASTER!$V191&lt;&gt;0),[4]PREMIOS_MASTER!$V191,""),IF($A193="TOTAL",SUM(INDIRECT("L4:L"&amp;ROW()-1)),""))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IF(AND($A193&lt;&gt;"",$A193&lt;&gt;"TOTAL"),IF(AND([4]PREMIOS_MASTER!$Y191&lt;&gt;"",[4]PREMIOS_MASTER!$Y191&lt;&gt;0),[4]PREMIOS_MASTER!$Y191,""),IF($A193="TOTAL",SUM(INDIRECT("N4:N"&amp;ROW()-1)),""))</f>
        <v/>
      </c>
      <c r="O193" s="7" t="str">
        <f ca="1">IF(AND($A193&lt;&gt;"",$A193&lt;&gt;"TOTAL"),IF(AND([4]PREMIOS_MASTER!$AA191&lt;&gt;"",[4]PREMIOS_MASTER!$AA191&lt;&gt;0),[4]PREMIOS_MASTER!$AA191,""),IF($A193="TOTAL",SUM(INDIRECT("O4:O"&amp;ROW()-1)),""))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IF(AND($A193&lt;&gt;"",$A193&lt;&gt;"TOTAL"),IF(AND([4]PREMIOS_MASTER!$AD191&lt;&gt;"",[4]PREMIOS_MASTER!$AD191&lt;&gt;0),[4]PREMIOS_MASTER!$AD191,""),IF($A193="TOTAL",SUM(INDIRECT("Q4:Q"&amp;ROW()-1)),""))</f>
        <v/>
      </c>
      <c r="R193" s="7" t="str">
        <f ca="1">IF(AND($A193&lt;&gt;"",$A193&lt;&gt;"TOTAL"),IF(AND([4]PREMIOS_MASTER!$AF191&lt;&gt;"",[4]PREMIOS_MASTER!$AF191&lt;&gt;0),[4]PREMIOS_MASTER!$AF191,""),IF($A193="TOTAL",SUM(INDIRECT("R4:R"&amp;ROW()-1)),""))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IF(AND($A193&lt;&gt;"",$A193&lt;&gt;"TOTAL"),IF(AND([4]PREMIOS_MASTER!$AI191&lt;&gt;"",[4]PREMIOS_MASTER!$AI191&lt;&gt;0),[4]PREMIOS_MASTER!$AI191,""),IF($A193="TOTAL",SUM(INDIRECT("T4:T"&amp;ROW()-1)),""))</f>
        <v/>
      </c>
      <c r="U193" s="7" t="str">
        <f ca="1">IF(AND($A193&lt;&gt;"",$A193&lt;&gt;"TOTAL"),IF(AND([4]PREMIOS_MASTER!$AK191&lt;&gt;"",[4]PREMIOS_MASTER!$AK191&lt;&gt;0),[4]PREMIOS_MASTER!$AK191,""),IF($A193="TOTAL",SUM(INDIRECT("U4:U"&amp;ROW()-1)),""))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IF(AND($A193&lt;&gt;"",$A193&lt;&gt;"TOTAL"),IF(AND([4]PREMIOS_MASTER!$AN191&lt;&gt;"",[4]PREMIOS_MASTER!$AN191&lt;&gt;0),[4]PREMIOS_MASTER!$AN191,""),IF($A193="TOTAL",SUM(INDIRECT("W4:W"&amp;ROW()-1)),""))</f>
        <v/>
      </c>
      <c r="X193" s="7" t="str">
        <f ca="1">IF(AND($A193&lt;&gt;"",$A193&lt;&gt;"TOTAL"),IF(AND([4]PREMIOS_MASTER!$AP191&lt;&gt;"",[4]PREMIOS_MASTER!$AP191&lt;&gt;0),[4]PREMIOS_MASTER!$AP191,""),IF($A193="TOTAL",SUM(INDIRECT("X4:X"&amp;ROW()-1)),""))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IF(AND($A193&lt;&gt;"",$A193&lt;&gt;"TOTAL"),IF(AND([4]PREMIOS_MASTER!$AS191&lt;&gt;"",[4]PREMIOS_MASTER!$AS191&lt;&gt;0),[4]PREMIOS_MASTER!$AS191,""),IF($A193="TOTAL",SUM(INDIRECT("Z4:Z"&amp;ROW()-1)),""))</f>
        <v/>
      </c>
      <c r="AA193" s="7" t="str">
        <f ca="1">IF(AND($A193&lt;&gt;"",$A193&lt;&gt;"TOTAL"),IF(AND([4]PREMIOS_MASTER!$AU191&lt;&gt;"",[4]PREMIOS_MASTER!$AU191&lt;&gt;0),[4]PREMIOS_MASTER!$AU191,""),IF($A193="TOTAL",SUM(INDIRECT("AA4:AA"&amp;ROW()-1)),""))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IF(AND($A193&lt;&gt;"",$A193&lt;&gt;"TOTAL"),IF(AND([4]PREMIOS_MASTER!$AX191&lt;&gt;"",[4]PREMIOS_MASTER!$AX191&lt;&gt;0),[4]PREMIOS_MASTER!$AX191,""),IF($A193="TOTAL",SUM(INDIRECT("AC4:AC"&amp;ROW()-1)),""))</f>
        <v/>
      </c>
      <c r="AD193" s="7" t="str">
        <f ca="1">IF(AND($A193&lt;&gt;"",$A193&lt;&gt;"TOTAL"),IF(AND([4]PREMIOS_MASTER!$AZ191&lt;&gt;"",[4]PREMIOS_MASTER!$AZ191&lt;&gt;0),[4]PREMIOS_MASTER!$AZ191,""),IF($A193="TOTAL",SUM(INDIRECT("AD4:AD"&amp;ROW()-1)),""))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IF(AND($A193&lt;&gt;"",$A193&lt;&gt;"TOTAL"),IF(AND([4]PREMIOS_MASTER!$BC191&lt;&gt;"",[4]PREMIOS_MASTER!$BC191&lt;&gt;0),[4]PREMIOS_MASTER!$BC191,""),IF($A193="TOTAL",SUM(INDIRECT("AF4:AF"&amp;ROW()-1)),""))</f>
        <v/>
      </c>
      <c r="AG193" s="7" t="str">
        <f ca="1">IF(AND($A193&lt;&gt;"",$A193&lt;&gt;"TOTAL"),IF(AND([4]PREMIOS_MASTER!$BE191&lt;&gt;"",[4]PREMIOS_MASTER!$BE191&lt;&gt;0),[4]PREMIOS_MASTER!$BE191,""),IF($A193="TOTAL",SUM(INDIRECT("AG4:AG"&amp;ROW()-1)),""))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IF(AND($A193&lt;&gt;"",$A193&lt;&gt;"TOTAL"),IF(AND([4]PREMIOS_MASTER!$BH191&lt;&gt;"",[4]PREMIOS_MASTER!$BH191&lt;&gt;0),[4]PREMIOS_MASTER!$BH191,""),IF($A193="TOTAL",SUM(INDIRECT("AI4:AI"&amp;ROW()-1)),""))</f>
        <v/>
      </c>
      <c r="AJ193" s="7" t="str">
        <f ca="1">IF(AND($A193&lt;&gt;"",$A193&lt;&gt;"TOTAL"),IF(AND([4]PREMIOS_MASTER!$BJ191&lt;&gt;"",[4]PREMIOS_MASTER!$BJ191&lt;&gt;0),[4]PREMIOS_MASTER!$BJ191,""),IF($A193="TOTAL",SUM(INDIRECT("AJ4:AJ"&amp;ROW()-1)),""))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IF(AND($A193&lt;&gt;"",$A193&lt;&gt;"TOTAL"),IF(AND([4]PREMIOS_MASTER!$BM191&lt;&gt;"",[4]PREMIOS_MASTER!$BM191&lt;&gt;0),[4]PREMIOS_MASTER!$BM191,""),IF($A193="TOTAL",SUM(INDIRECT("AL4:AL"&amp;ROW()-1)),""))</f>
        <v/>
      </c>
      <c r="AM193" s="7" t="str">
        <f ca="1">IF(AND($A193&lt;&gt;"",$A193&lt;&gt;"TOTAL"),IF(AND([4]PREMIOS_MASTER!$BO191&lt;&gt;"",[4]PREMIOS_MASTER!$BO191&lt;&gt;0),[4]PREMIOS_MASTER!$BO191,""),IF($A193="TOTAL",SUM(INDIRECT("AM4:AM"&amp;ROW()-1)),""))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IF(AND($A193&lt;&gt;"",$A193&lt;&gt;"TOTAL"),IF(AND([4]PREMIOS_MASTER!$BR191&lt;&gt;"",[4]PREMIOS_MASTER!$BR191&lt;&gt;0),[4]PREMIOS_MASTER!$BR191,""),IF($A193="TOTAL",SUM(INDIRECT("AO4:AO"&amp;ROW()-1)),""))</f>
        <v/>
      </c>
      <c r="AP193" s="7" t="str">
        <f ca="1">IF(AND($A193&lt;&gt;"",$A193&lt;&gt;"TOTAL"),IF(AND([4]PREMIOS_MASTER!$BT191&lt;&gt;"",[4]PREMIOS_MASTER!$BT191&lt;&gt;0),[4]PREMIOS_MASTER!$BT191,""),IF($A193="TOTAL",SUM(INDIRECT("AP4:AP"&amp;ROW()-1)),""))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IF(AND($A193&lt;&gt;"",$A193&lt;&gt;"TOTAL"),IF(AND([4]PREMIOS_MASTER!$BW191&lt;&gt;"",[4]PREMIOS_MASTER!$BW191&lt;&gt;0),[4]PREMIOS_MASTER!$BW191,""),IF($A193="TOTAL",SUM(INDIRECT("AR4:AR"&amp;ROW()-1)),""))</f>
        <v/>
      </c>
      <c r="AS193" s="7" t="str">
        <f ca="1">IF(AND($A193&lt;&gt;"",$A193&lt;&gt;"TOTAL"),IF(AND([4]PREMIOS_MASTER!$BY191&lt;&gt;"",[4]PREMIOS_MASTER!$BY191&lt;&gt;0),[4]PREMIOS_MASTER!$BY191,""),IF($A193="TOTAL",SUM(INDIRECT("AS4:AS"&amp;ROW()-1)),""))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IF(AND($A193&lt;&gt;"",$A193&lt;&gt;"TOTAL"),IF(AND([4]PREMIOS_MASTER!$CB191&lt;&gt;"",[4]PREMIOS_MASTER!$CB191&lt;&gt;0),[4]PREMIOS_MASTER!$CB191,""),IF($A193="TOTAL",SUM(INDIRECT("AU4:AU"&amp;ROW()-1)),""))</f>
        <v/>
      </c>
      <c r="AV193" s="7" t="str">
        <f ca="1">IF(AND($A193&lt;&gt;"",$A193&lt;&gt;"TOTAL"),IF(AND([4]PREMIOS_MASTER!$CD191&lt;&gt;"",[4]PREMIOS_MASTER!$CD191&lt;&gt;0),[4]PREMIOS_MASTER!$CD191,""),IF($A193="TOTAL",SUM(INDIRECT("AV4:AV"&amp;ROW()-1)),""))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IF(AND($A193&lt;&gt;"",$A193&lt;&gt;"TOTAL"),IF(AND([4]PREMIOS_MASTER!$CG191&lt;&gt;"",[4]PREMIOS_MASTER!$CG191&lt;&gt;0),[4]PREMIOS_MASTER!$CG191,""),IF($A193="TOTAL",SUM(INDIRECT("AX4:AX"&amp;ROW()-1)),""))</f>
        <v/>
      </c>
      <c r="AY193" s="7" t="str">
        <f ca="1">IF(AND($A193&lt;&gt;"",$A193&lt;&gt;"TOTAL"),IF(AND([4]PREMIOS_MASTER!$CI191&lt;&gt;"",[4]PREMIOS_MASTER!$CI191&lt;&gt;0),[4]PREMIOS_MASTER!$CI191,""),IF($A193="TOTAL",SUM(INDIRECT("AY4:AY"&amp;ROW()-1)),""))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IF(AND($A193&lt;&gt;"",$A193&lt;&gt;"TOTAL"),IF(AND([4]PREMIOS_MASTER!$CL191&lt;&gt;"",[4]PREMIOS_MASTER!$CL191&lt;&gt;0),[4]PREMIOS_MASTER!$CL191,""),IF($A193="TOTAL",SUM(INDIRECT("BA4:BA"&amp;ROW()-1)),""))</f>
        <v/>
      </c>
      <c r="BB193" s="7" t="str">
        <f ca="1">IF(AND($A193&lt;&gt;"",$A193&lt;&gt;"TOTAL"),IF(AND([4]PREMIOS_MASTER!$CN191&lt;&gt;"",[4]PREMIOS_MASTER!$CN191&lt;&gt;0),[4]PREMIOS_MASTER!$CN191,""),IF($A193="TOTAL",SUM(INDIRECT("BB4:BB"&amp;ROW()-1)),""))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IF(AND($A193&lt;&gt;"",$A193&lt;&gt;"TOTAL"),IF(AND([4]PREMIOS_MASTER!$CQ191&lt;&gt;"",[4]PREMIOS_MASTER!$CQ191&lt;&gt;0),[4]PREMIOS_MASTER!$CQ191,""),IF($A193="TOTAL",SUM(INDIRECT("BD4:BD"&amp;ROW()-1)),""))</f>
        <v/>
      </c>
      <c r="BE193" s="7" t="str">
        <f ca="1">IF(AND($A193&lt;&gt;"",$A193&lt;&gt;"TOTAL"),IF(AND([4]PREMIOS_MASTER!$CS191&lt;&gt;"",[4]PREMIOS_MASTER!$CS191&lt;&gt;0),[4]PREMIOS_MASTER!$CS191,""),IF($A193="TOTAL",SUM(INDIRECT("BE4:BE"&amp;ROW()-1)),""))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IF([4]PREMIOS_MASTER!$D192&lt;&gt;"",[4]PREMIOS_MASTER!$D192,IF(AND([4]PREMIOS_MASTER!$D192="",[4]PREMIOS_MASTER!$D193="",[4]PREMIOS_MASTER!$D191=""),"","TOTAL"))</f>
        <v/>
      </c>
      <c r="B194" s="7" t="str">
        <f ca="1">IF(AND($A194&lt;&gt;"",$A194&lt;&gt;"TOTAL"),IF(AND([4]PREMIOS_MASTER!$E192&lt;&gt;"",[4]PREMIOS_MASTER!$E192&lt;&gt;0),[4]PREMIOS_MASTER!$E192,""),IF($A194="TOTAL",SUM(INDIRECT("B4:B"&amp;ROW()-1)),""))</f>
        <v/>
      </c>
      <c r="C194" s="7" t="str">
        <f ca="1">IF(AND($A194&lt;&gt;"",$A194&lt;&gt;"TOTAL"),IF(AND([4]PREMIOS_MASTER!$G192&lt;&gt;"",[4]PREMIOS_MASTER!$G192&lt;&gt;0),[4]PREMIOS_MASTER!$G192,""),IF($A194="TOTAL",SUM(INDIRECT("C4:C"&amp;ROW()-1)),""))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IF(AND($A194&lt;&gt;"",$A194&lt;&gt;"TOTAL"),IF(AND([4]PREMIOS_MASTER!$J192&lt;&gt;"",[4]PREMIOS_MASTER!$J192&lt;&gt;0),[4]PREMIOS_MASTER!$J192,""),IF($A194="TOTAL",SUM(INDIRECT("E4:E"&amp;ROW()-1)),""))</f>
        <v/>
      </c>
      <c r="F194" s="7" t="str">
        <f ca="1">IF(AND($A194&lt;&gt;"",$A194&lt;&gt;"TOTAL"),IF(AND([4]PREMIOS_MASTER!$L192&lt;&gt;"",[4]PREMIOS_MASTER!$L192&lt;&gt;0),[4]PREMIOS_MASTER!$L192,""),IF($A194="TOTAL",SUM(INDIRECT("F4:F"&amp;ROW()-1)),""))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IF(AND($A194&lt;&gt;"",$A194&lt;&gt;"TOTAL"),IF(AND([4]PREMIOS_MASTER!$O192&lt;&gt;"",[4]PREMIOS_MASTER!$O192&lt;&gt;0),[4]PREMIOS_MASTER!$O192,""),IF($A194="TOTAL",SUM(INDIRECT("H4:H"&amp;ROW()-1)),""))</f>
        <v/>
      </c>
      <c r="I194" s="7" t="str">
        <f ca="1">IF(AND($A194&lt;&gt;"",$A194&lt;&gt;"TOTAL"),IF(AND([4]PREMIOS_MASTER!$Q192&lt;&gt;"",[4]PREMIOS_MASTER!$Q192&lt;&gt;0),[4]PREMIOS_MASTER!$Q192,""),IF($A194="TOTAL",SUM(INDIRECT("I4:I"&amp;ROW()-1)),""))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IF(AND($A194&lt;&gt;"",$A194&lt;&gt;"TOTAL"),IF(AND([4]PREMIOS_MASTER!$T192&lt;&gt;"",[4]PREMIOS_MASTER!$T192&lt;&gt;0),[4]PREMIOS_MASTER!$T192,""),IF($A194="TOTAL",SUM(INDIRECT("K4:K"&amp;ROW()-1)),""))</f>
        <v/>
      </c>
      <c r="L194" s="7" t="str">
        <f ca="1">IF(AND($A194&lt;&gt;"",$A194&lt;&gt;"TOTAL"),IF(AND([4]PREMIOS_MASTER!$V192&lt;&gt;"",[4]PREMIOS_MASTER!$V192&lt;&gt;0),[4]PREMIOS_MASTER!$V192,""),IF($A194="TOTAL",SUM(INDIRECT("L4:L"&amp;ROW()-1)),""))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IF(AND($A194&lt;&gt;"",$A194&lt;&gt;"TOTAL"),IF(AND([4]PREMIOS_MASTER!$Y192&lt;&gt;"",[4]PREMIOS_MASTER!$Y192&lt;&gt;0),[4]PREMIOS_MASTER!$Y192,""),IF($A194="TOTAL",SUM(INDIRECT("N4:N"&amp;ROW()-1)),""))</f>
        <v/>
      </c>
      <c r="O194" s="7" t="str">
        <f ca="1">IF(AND($A194&lt;&gt;"",$A194&lt;&gt;"TOTAL"),IF(AND([4]PREMIOS_MASTER!$AA192&lt;&gt;"",[4]PREMIOS_MASTER!$AA192&lt;&gt;0),[4]PREMIOS_MASTER!$AA192,""),IF($A194="TOTAL",SUM(INDIRECT("O4:O"&amp;ROW()-1)),""))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IF(AND($A194&lt;&gt;"",$A194&lt;&gt;"TOTAL"),IF(AND([4]PREMIOS_MASTER!$AD192&lt;&gt;"",[4]PREMIOS_MASTER!$AD192&lt;&gt;0),[4]PREMIOS_MASTER!$AD192,""),IF($A194="TOTAL",SUM(INDIRECT("Q4:Q"&amp;ROW()-1)),""))</f>
        <v/>
      </c>
      <c r="R194" s="7" t="str">
        <f ca="1">IF(AND($A194&lt;&gt;"",$A194&lt;&gt;"TOTAL"),IF(AND([4]PREMIOS_MASTER!$AF192&lt;&gt;"",[4]PREMIOS_MASTER!$AF192&lt;&gt;0),[4]PREMIOS_MASTER!$AF192,""),IF($A194="TOTAL",SUM(INDIRECT("R4:R"&amp;ROW()-1)),""))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IF(AND($A194&lt;&gt;"",$A194&lt;&gt;"TOTAL"),IF(AND([4]PREMIOS_MASTER!$AI192&lt;&gt;"",[4]PREMIOS_MASTER!$AI192&lt;&gt;0),[4]PREMIOS_MASTER!$AI192,""),IF($A194="TOTAL",SUM(INDIRECT("T4:T"&amp;ROW()-1)),""))</f>
        <v/>
      </c>
      <c r="U194" s="7" t="str">
        <f ca="1">IF(AND($A194&lt;&gt;"",$A194&lt;&gt;"TOTAL"),IF(AND([4]PREMIOS_MASTER!$AK192&lt;&gt;"",[4]PREMIOS_MASTER!$AK192&lt;&gt;0),[4]PREMIOS_MASTER!$AK192,""),IF($A194="TOTAL",SUM(INDIRECT("U4:U"&amp;ROW()-1)),""))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IF(AND($A194&lt;&gt;"",$A194&lt;&gt;"TOTAL"),IF(AND([4]PREMIOS_MASTER!$AN192&lt;&gt;"",[4]PREMIOS_MASTER!$AN192&lt;&gt;0),[4]PREMIOS_MASTER!$AN192,""),IF($A194="TOTAL",SUM(INDIRECT("W4:W"&amp;ROW()-1)),""))</f>
        <v/>
      </c>
      <c r="X194" s="7" t="str">
        <f ca="1">IF(AND($A194&lt;&gt;"",$A194&lt;&gt;"TOTAL"),IF(AND([4]PREMIOS_MASTER!$AP192&lt;&gt;"",[4]PREMIOS_MASTER!$AP192&lt;&gt;0),[4]PREMIOS_MASTER!$AP192,""),IF($A194="TOTAL",SUM(INDIRECT("X4:X"&amp;ROW()-1)),""))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IF(AND($A194&lt;&gt;"",$A194&lt;&gt;"TOTAL"),IF(AND([4]PREMIOS_MASTER!$AS192&lt;&gt;"",[4]PREMIOS_MASTER!$AS192&lt;&gt;0),[4]PREMIOS_MASTER!$AS192,""),IF($A194="TOTAL",SUM(INDIRECT("Z4:Z"&amp;ROW()-1)),""))</f>
        <v/>
      </c>
      <c r="AA194" s="7" t="str">
        <f ca="1">IF(AND($A194&lt;&gt;"",$A194&lt;&gt;"TOTAL"),IF(AND([4]PREMIOS_MASTER!$AU192&lt;&gt;"",[4]PREMIOS_MASTER!$AU192&lt;&gt;0),[4]PREMIOS_MASTER!$AU192,""),IF($A194="TOTAL",SUM(INDIRECT("AA4:AA"&amp;ROW()-1)),""))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IF(AND($A194&lt;&gt;"",$A194&lt;&gt;"TOTAL"),IF(AND([4]PREMIOS_MASTER!$AX192&lt;&gt;"",[4]PREMIOS_MASTER!$AX192&lt;&gt;0),[4]PREMIOS_MASTER!$AX192,""),IF($A194="TOTAL",SUM(INDIRECT("AC4:AC"&amp;ROW()-1)),""))</f>
        <v/>
      </c>
      <c r="AD194" s="7" t="str">
        <f ca="1">IF(AND($A194&lt;&gt;"",$A194&lt;&gt;"TOTAL"),IF(AND([4]PREMIOS_MASTER!$AZ192&lt;&gt;"",[4]PREMIOS_MASTER!$AZ192&lt;&gt;0),[4]PREMIOS_MASTER!$AZ192,""),IF($A194="TOTAL",SUM(INDIRECT("AD4:AD"&amp;ROW()-1)),""))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IF(AND($A194&lt;&gt;"",$A194&lt;&gt;"TOTAL"),IF(AND([4]PREMIOS_MASTER!$BC192&lt;&gt;"",[4]PREMIOS_MASTER!$BC192&lt;&gt;0),[4]PREMIOS_MASTER!$BC192,""),IF($A194="TOTAL",SUM(INDIRECT("AF4:AF"&amp;ROW()-1)),""))</f>
        <v/>
      </c>
      <c r="AG194" s="7" t="str">
        <f ca="1">IF(AND($A194&lt;&gt;"",$A194&lt;&gt;"TOTAL"),IF(AND([4]PREMIOS_MASTER!$BE192&lt;&gt;"",[4]PREMIOS_MASTER!$BE192&lt;&gt;0),[4]PREMIOS_MASTER!$BE192,""),IF($A194="TOTAL",SUM(INDIRECT("AG4:AG"&amp;ROW()-1)),""))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IF(AND($A194&lt;&gt;"",$A194&lt;&gt;"TOTAL"),IF(AND([4]PREMIOS_MASTER!$BH192&lt;&gt;"",[4]PREMIOS_MASTER!$BH192&lt;&gt;0),[4]PREMIOS_MASTER!$BH192,""),IF($A194="TOTAL",SUM(INDIRECT("AI4:AI"&amp;ROW()-1)),""))</f>
        <v/>
      </c>
      <c r="AJ194" s="7" t="str">
        <f ca="1">IF(AND($A194&lt;&gt;"",$A194&lt;&gt;"TOTAL"),IF(AND([4]PREMIOS_MASTER!$BJ192&lt;&gt;"",[4]PREMIOS_MASTER!$BJ192&lt;&gt;0),[4]PREMIOS_MASTER!$BJ192,""),IF($A194="TOTAL",SUM(INDIRECT("AJ4:AJ"&amp;ROW()-1)),""))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IF(AND($A194&lt;&gt;"",$A194&lt;&gt;"TOTAL"),IF(AND([4]PREMIOS_MASTER!$BM192&lt;&gt;"",[4]PREMIOS_MASTER!$BM192&lt;&gt;0),[4]PREMIOS_MASTER!$BM192,""),IF($A194="TOTAL",SUM(INDIRECT("AL4:AL"&amp;ROW()-1)),""))</f>
        <v/>
      </c>
      <c r="AM194" s="7" t="str">
        <f ca="1">IF(AND($A194&lt;&gt;"",$A194&lt;&gt;"TOTAL"),IF(AND([4]PREMIOS_MASTER!$BO192&lt;&gt;"",[4]PREMIOS_MASTER!$BO192&lt;&gt;0),[4]PREMIOS_MASTER!$BO192,""),IF($A194="TOTAL",SUM(INDIRECT("AM4:AM"&amp;ROW()-1)),""))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IF(AND($A194&lt;&gt;"",$A194&lt;&gt;"TOTAL"),IF(AND([4]PREMIOS_MASTER!$BR192&lt;&gt;"",[4]PREMIOS_MASTER!$BR192&lt;&gt;0),[4]PREMIOS_MASTER!$BR192,""),IF($A194="TOTAL",SUM(INDIRECT("AO4:AO"&amp;ROW()-1)),""))</f>
        <v/>
      </c>
      <c r="AP194" s="7" t="str">
        <f ca="1">IF(AND($A194&lt;&gt;"",$A194&lt;&gt;"TOTAL"),IF(AND([4]PREMIOS_MASTER!$BT192&lt;&gt;"",[4]PREMIOS_MASTER!$BT192&lt;&gt;0),[4]PREMIOS_MASTER!$BT192,""),IF($A194="TOTAL",SUM(INDIRECT("AP4:AP"&amp;ROW()-1)),""))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IF(AND($A194&lt;&gt;"",$A194&lt;&gt;"TOTAL"),IF(AND([4]PREMIOS_MASTER!$BW192&lt;&gt;"",[4]PREMIOS_MASTER!$BW192&lt;&gt;0),[4]PREMIOS_MASTER!$BW192,""),IF($A194="TOTAL",SUM(INDIRECT("AR4:AR"&amp;ROW()-1)),""))</f>
        <v/>
      </c>
      <c r="AS194" s="7" t="str">
        <f ca="1">IF(AND($A194&lt;&gt;"",$A194&lt;&gt;"TOTAL"),IF(AND([4]PREMIOS_MASTER!$BY192&lt;&gt;"",[4]PREMIOS_MASTER!$BY192&lt;&gt;0),[4]PREMIOS_MASTER!$BY192,""),IF($A194="TOTAL",SUM(INDIRECT("AS4:AS"&amp;ROW()-1)),""))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IF(AND($A194&lt;&gt;"",$A194&lt;&gt;"TOTAL"),IF(AND([4]PREMIOS_MASTER!$CB192&lt;&gt;"",[4]PREMIOS_MASTER!$CB192&lt;&gt;0),[4]PREMIOS_MASTER!$CB192,""),IF($A194="TOTAL",SUM(INDIRECT("AU4:AU"&amp;ROW()-1)),""))</f>
        <v/>
      </c>
      <c r="AV194" s="7" t="str">
        <f ca="1">IF(AND($A194&lt;&gt;"",$A194&lt;&gt;"TOTAL"),IF(AND([4]PREMIOS_MASTER!$CD192&lt;&gt;"",[4]PREMIOS_MASTER!$CD192&lt;&gt;0),[4]PREMIOS_MASTER!$CD192,""),IF($A194="TOTAL",SUM(INDIRECT("AV4:AV"&amp;ROW()-1)),""))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IF(AND($A194&lt;&gt;"",$A194&lt;&gt;"TOTAL"),IF(AND([4]PREMIOS_MASTER!$CG192&lt;&gt;"",[4]PREMIOS_MASTER!$CG192&lt;&gt;0),[4]PREMIOS_MASTER!$CG192,""),IF($A194="TOTAL",SUM(INDIRECT("AX4:AX"&amp;ROW()-1)),""))</f>
        <v/>
      </c>
      <c r="AY194" s="7" t="str">
        <f ca="1">IF(AND($A194&lt;&gt;"",$A194&lt;&gt;"TOTAL"),IF(AND([4]PREMIOS_MASTER!$CI192&lt;&gt;"",[4]PREMIOS_MASTER!$CI192&lt;&gt;0),[4]PREMIOS_MASTER!$CI192,""),IF($A194="TOTAL",SUM(INDIRECT("AY4:AY"&amp;ROW()-1)),""))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IF(AND($A194&lt;&gt;"",$A194&lt;&gt;"TOTAL"),IF(AND([4]PREMIOS_MASTER!$CL192&lt;&gt;"",[4]PREMIOS_MASTER!$CL192&lt;&gt;0),[4]PREMIOS_MASTER!$CL192,""),IF($A194="TOTAL",SUM(INDIRECT("BA4:BA"&amp;ROW()-1)),""))</f>
        <v/>
      </c>
      <c r="BB194" s="7" t="str">
        <f ca="1">IF(AND($A194&lt;&gt;"",$A194&lt;&gt;"TOTAL"),IF(AND([4]PREMIOS_MASTER!$CN192&lt;&gt;"",[4]PREMIOS_MASTER!$CN192&lt;&gt;0),[4]PREMIOS_MASTER!$CN192,""),IF($A194="TOTAL",SUM(INDIRECT("BB4:BB"&amp;ROW()-1)),""))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IF(AND($A194&lt;&gt;"",$A194&lt;&gt;"TOTAL"),IF(AND([4]PREMIOS_MASTER!$CQ192&lt;&gt;"",[4]PREMIOS_MASTER!$CQ192&lt;&gt;0),[4]PREMIOS_MASTER!$CQ192,""),IF($A194="TOTAL",SUM(INDIRECT("BD4:BD"&amp;ROW()-1)),""))</f>
        <v/>
      </c>
      <c r="BE194" s="7" t="str">
        <f ca="1">IF(AND($A194&lt;&gt;"",$A194&lt;&gt;"TOTAL"),IF(AND([4]PREMIOS_MASTER!$CS192&lt;&gt;"",[4]PREMIOS_MASTER!$CS192&lt;&gt;0),[4]PREMIOS_MASTER!$CS192,""),IF($A194="TOTAL",SUM(INDIRECT("BE4:BE"&amp;ROW()-1)),""))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IF([4]PREMIOS_MASTER!$D193&lt;&gt;"",[4]PREMIOS_MASTER!$D193,IF(AND([4]PREMIOS_MASTER!$D193="",[4]PREMIOS_MASTER!$D194="",[4]PREMIOS_MASTER!$D192=""),"","TOTAL"))</f>
        <v/>
      </c>
      <c r="B195" s="7" t="str">
        <f ca="1">IF(AND($A195&lt;&gt;"",$A195&lt;&gt;"TOTAL"),IF(AND([4]PREMIOS_MASTER!$E193&lt;&gt;"",[4]PREMIOS_MASTER!$E193&lt;&gt;0),[4]PREMIOS_MASTER!$E193,""),IF($A195="TOTAL",SUM(INDIRECT("B4:B"&amp;ROW()-1)),""))</f>
        <v/>
      </c>
      <c r="C195" s="7" t="str">
        <f ca="1">IF(AND($A195&lt;&gt;"",$A195&lt;&gt;"TOTAL"),IF(AND([4]PREMIOS_MASTER!$G193&lt;&gt;"",[4]PREMIOS_MASTER!$G193&lt;&gt;0),[4]PREMIOS_MASTER!$G193,""),IF($A195="TOTAL",SUM(INDIRECT("C4:C"&amp;ROW()-1)),""))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IF(AND($A195&lt;&gt;"",$A195&lt;&gt;"TOTAL"),IF(AND([4]PREMIOS_MASTER!$J193&lt;&gt;"",[4]PREMIOS_MASTER!$J193&lt;&gt;0),[4]PREMIOS_MASTER!$J193,""),IF($A195="TOTAL",SUM(INDIRECT("E4:E"&amp;ROW()-1)),""))</f>
        <v/>
      </c>
      <c r="F195" s="7" t="str">
        <f ca="1">IF(AND($A195&lt;&gt;"",$A195&lt;&gt;"TOTAL"),IF(AND([4]PREMIOS_MASTER!$L193&lt;&gt;"",[4]PREMIOS_MASTER!$L193&lt;&gt;0),[4]PREMIOS_MASTER!$L193,""),IF($A195="TOTAL",SUM(INDIRECT("F4:F"&amp;ROW()-1)),""))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IF(AND($A195&lt;&gt;"",$A195&lt;&gt;"TOTAL"),IF(AND([4]PREMIOS_MASTER!$O193&lt;&gt;"",[4]PREMIOS_MASTER!$O193&lt;&gt;0),[4]PREMIOS_MASTER!$O193,""),IF($A195="TOTAL",SUM(INDIRECT("H4:H"&amp;ROW()-1)),""))</f>
        <v/>
      </c>
      <c r="I195" s="7" t="str">
        <f ca="1">IF(AND($A195&lt;&gt;"",$A195&lt;&gt;"TOTAL"),IF(AND([4]PREMIOS_MASTER!$Q193&lt;&gt;"",[4]PREMIOS_MASTER!$Q193&lt;&gt;0),[4]PREMIOS_MASTER!$Q193,""),IF($A195="TOTAL",SUM(INDIRECT("I4:I"&amp;ROW()-1)),""))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IF(AND($A195&lt;&gt;"",$A195&lt;&gt;"TOTAL"),IF(AND([4]PREMIOS_MASTER!$T193&lt;&gt;"",[4]PREMIOS_MASTER!$T193&lt;&gt;0),[4]PREMIOS_MASTER!$T193,""),IF($A195="TOTAL",SUM(INDIRECT("K4:K"&amp;ROW()-1)),""))</f>
        <v/>
      </c>
      <c r="L195" s="7" t="str">
        <f ca="1">IF(AND($A195&lt;&gt;"",$A195&lt;&gt;"TOTAL"),IF(AND([4]PREMIOS_MASTER!$V193&lt;&gt;"",[4]PREMIOS_MASTER!$V193&lt;&gt;0),[4]PREMIOS_MASTER!$V193,""),IF($A195="TOTAL",SUM(INDIRECT("L4:L"&amp;ROW()-1)),""))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IF(AND($A195&lt;&gt;"",$A195&lt;&gt;"TOTAL"),IF(AND([4]PREMIOS_MASTER!$Y193&lt;&gt;"",[4]PREMIOS_MASTER!$Y193&lt;&gt;0),[4]PREMIOS_MASTER!$Y193,""),IF($A195="TOTAL",SUM(INDIRECT("N4:N"&amp;ROW()-1)),""))</f>
        <v/>
      </c>
      <c r="O195" s="7" t="str">
        <f ca="1">IF(AND($A195&lt;&gt;"",$A195&lt;&gt;"TOTAL"),IF(AND([4]PREMIOS_MASTER!$AA193&lt;&gt;"",[4]PREMIOS_MASTER!$AA193&lt;&gt;0),[4]PREMIOS_MASTER!$AA193,""),IF($A195="TOTAL",SUM(INDIRECT("O4:O"&amp;ROW()-1)),""))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IF(AND($A195&lt;&gt;"",$A195&lt;&gt;"TOTAL"),IF(AND([4]PREMIOS_MASTER!$AD193&lt;&gt;"",[4]PREMIOS_MASTER!$AD193&lt;&gt;0),[4]PREMIOS_MASTER!$AD193,""),IF($A195="TOTAL",SUM(INDIRECT("Q4:Q"&amp;ROW()-1)),""))</f>
        <v/>
      </c>
      <c r="R195" s="7" t="str">
        <f ca="1">IF(AND($A195&lt;&gt;"",$A195&lt;&gt;"TOTAL"),IF(AND([4]PREMIOS_MASTER!$AF193&lt;&gt;"",[4]PREMIOS_MASTER!$AF193&lt;&gt;0),[4]PREMIOS_MASTER!$AF193,""),IF($A195="TOTAL",SUM(INDIRECT("R4:R"&amp;ROW()-1)),""))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IF(AND($A195&lt;&gt;"",$A195&lt;&gt;"TOTAL"),IF(AND([4]PREMIOS_MASTER!$AI193&lt;&gt;"",[4]PREMIOS_MASTER!$AI193&lt;&gt;0),[4]PREMIOS_MASTER!$AI193,""),IF($A195="TOTAL",SUM(INDIRECT("T4:T"&amp;ROW()-1)),""))</f>
        <v/>
      </c>
      <c r="U195" s="7" t="str">
        <f ca="1">IF(AND($A195&lt;&gt;"",$A195&lt;&gt;"TOTAL"),IF(AND([4]PREMIOS_MASTER!$AK193&lt;&gt;"",[4]PREMIOS_MASTER!$AK193&lt;&gt;0),[4]PREMIOS_MASTER!$AK193,""),IF($A195="TOTAL",SUM(INDIRECT("U4:U"&amp;ROW()-1)),""))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IF(AND($A195&lt;&gt;"",$A195&lt;&gt;"TOTAL"),IF(AND([4]PREMIOS_MASTER!$AN193&lt;&gt;"",[4]PREMIOS_MASTER!$AN193&lt;&gt;0),[4]PREMIOS_MASTER!$AN193,""),IF($A195="TOTAL",SUM(INDIRECT("W4:W"&amp;ROW()-1)),""))</f>
        <v/>
      </c>
      <c r="X195" s="7" t="str">
        <f ca="1">IF(AND($A195&lt;&gt;"",$A195&lt;&gt;"TOTAL"),IF(AND([4]PREMIOS_MASTER!$AP193&lt;&gt;"",[4]PREMIOS_MASTER!$AP193&lt;&gt;0),[4]PREMIOS_MASTER!$AP193,""),IF($A195="TOTAL",SUM(INDIRECT("X4:X"&amp;ROW()-1)),""))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IF(AND($A195&lt;&gt;"",$A195&lt;&gt;"TOTAL"),IF(AND([4]PREMIOS_MASTER!$AS193&lt;&gt;"",[4]PREMIOS_MASTER!$AS193&lt;&gt;0),[4]PREMIOS_MASTER!$AS193,""),IF($A195="TOTAL",SUM(INDIRECT("Z4:Z"&amp;ROW()-1)),""))</f>
        <v/>
      </c>
      <c r="AA195" s="7" t="str">
        <f ca="1">IF(AND($A195&lt;&gt;"",$A195&lt;&gt;"TOTAL"),IF(AND([4]PREMIOS_MASTER!$AU193&lt;&gt;"",[4]PREMIOS_MASTER!$AU193&lt;&gt;0),[4]PREMIOS_MASTER!$AU193,""),IF($A195="TOTAL",SUM(INDIRECT("AA4:AA"&amp;ROW()-1)),""))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IF(AND($A195&lt;&gt;"",$A195&lt;&gt;"TOTAL"),IF(AND([4]PREMIOS_MASTER!$AX193&lt;&gt;"",[4]PREMIOS_MASTER!$AX193&lt;&gt;0),[4]PREMIOS_MASTER!$AX193,""),IF($A195="TOTAL",SUM(INDIRECT("AC4:AC"&amp;ROW()-1)),""))</f>
        <v/>
      </c>
      <c r="AD195" s="7" t="str">
        <f ca="1">IF(AND($A195&lt;&gt;"",$A195&lt;&gt;"TOTAL"),IF(AND([4]PREMIOS_MASTER!$AZ193&lt;&gt;"",[4]PREMIOS_MASTER!$AZ193&lt;&gt;0),[4]PREMIOS_MASTER!$AZ193,""),IF($A195="TOTAL",SUM(INDIRECT("AD4:AD"&amp;ROW()-1)),""))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IF(AND($A195&lt;&gt;"",$A195&lt;&gt;"TOTAL"),IF(AND([4]PREMIOS_MASTER!$BC193&lt;&gt;"",[4]PREMIOS_MASTER!$BC193&lt;&gt;0),[4]PREMIOS_MASTER!$BC193,""),IF($A195="TOTAL",SUM(INDIRECT("AF4:AF"&amp;ROW()-1)),""))</f>
        <v/>
      </c>
      <c r="AG195" s="7" t="str">
        <f ca="1">IF(AND($A195&lt;&gt;"",$A195&lt;&gt;"TOTAL"),IF(AND([4]PREMIOS_MASTER!$BE193&lt;&gt;"",[4]PREMIOS_MASTER!$BE193&lt;&gt;0),[4]PREMIOS_MASTER!$BE193,""),IF($A195="TOTAL",SUM(INDIRECT("AG4:AG"&amp;ROW()-1)),""))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IF(AND($A195&lt;&gt;"",$A195&lt;&gt;"TOTAL"),IF(AND([4]PREMIOS_MASTER!$BH193&lt;&gt;"",[4]PREMIOS_MASTER!$BH193&lt;&gt;0),[4]PREMIOS_MASTER!$BH193,""),IF($A195="TOTAL",SUM(INDIRECT("AI4:AI"&amp;ROW()-1)),""))</f>
        <v/>
      </c>
      <c r="AJ195" s="7" t="str">
        <f ca="1">IF(AND($A195&lt;&gt;"",$A195&lt;&gt;"TOTAL"),IF(AND([4]PREMIOS_MASTER!$BJ193&lt;&gt;"",[4]PREMIOS_MASTER!$BJ193&lt;&gt;0),[4]PREMIOS_MASTER!$BJ193,""),IF($A195="TOTAL",SUM(INDIRECT("AJ4:AJ"&amp;ROW()-1)),""))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IF(AND($A195&lt;&gt;"",$A195&lt;&gt;"TOTAL"),IF(AND([4]PREMIOS_MASTER!$BM193&lt;&gt;"",[4]PREMIOS_MASTER!$BM193&lt;&gt;0),[4]PREMIOS_MASTER!$BM193,""),IF($A195="TOTAL",SUM(INDIRECT("AL4:AL"&amp;ROW()-1)),""))</f>
        <v/>
      </c>
      <c r="AM195" s="7" t="str">
        <f ca="1">IF(AND($A195&lt;&gt;"",$A195&lt;&gt;"TOTAL"),IF(AND([4]PREMIOS_MASTER!$BO193&lt;&gt;"",[4]PREMIOS_MASTER!$BO193&lt;&gt;0),[4]PREMIOS_MASTER!$BO193,""),IF($A195="TOTAL",SUM(INDIRECT("AM4:AM"&amp;ROW()-1)),""))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IF(AND($A195&lt;&gt;"",$A195&lt;&gt;"TOTAL"),IF(AND([4]PREMIOS_MASTER!$BR193&lt;&gt;"",[4]PREMIOS_MASTER!$BR193&lt;&gt;0),[4]PREMIOS_MASTER!$BR193,""),IF($A195="TOTAL",SUM(INDIRECT("AO4:AO"&amp;ROW()-1)),""))</f>
        <v/>
      </c>
      <c r="AP195" s="7" t="str">
        <f ca="1">IF(AND($A195&lt;&gt;"",$A195&lt;&gt;"TOTAL"),IF(AND([4]PREMIOS_MASTER!$BT193&lt;&gt;"",[4]PREMIOS_MASTER!$BT193&lt;&gt;0),[4]PREMIOS_MASTER!$BT193,""),IF($A195="TOTAL",SUM(INDIRECT("AP4:AP"&amp;ROW()-1)),""))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IF(AND($A195&lt;&gt;"",$A195&lt;&gt;"TOTAL"),IF(AND([4]PREMIOS_MASTER!$BW193&lt;&gt;"",[4]PREMIOS_MASTER!$BW193&lt;&gt;0),[4]PREMIOS_MASTER!$BW193,""),IF($A195="TOTAL",SUM(INDIRECT("AR4:AR"&amp;ROW()-1)),""))</f>
        <v/>
      </c>
      <c r="AS195" s="7" t="str">
        <f ca="1">IF(AND($A195&lt;&gt;"",$A195&lt;&gt;"TOTAL"),IF(AND([4]PREMIOS_MASTER!$BY193&lt;&gt;"",[4]PREMIOS_MASTER!$BY193&lt;&gt;0),[4]PREMIOS_MASTER!$BY193,""),IF($A195="TOTAL",SUM(INDIRECT("AS4:AS"&amp;ROW()-1)),""))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IF(AND($A195&lt;&gt;"",$A195&lt;&gt;"TOTAL"),IF(AND([4]PREMIOS_MASTER!$CB193&lt;&gt;"",[4]PREMIOS_MASTER!$CB193&lt;&gt;0),[4]PREMIOS_MASTER!$CB193,""),IF($A195="TOTAL",SUM(INDIRECT("AU4:AU"&amp;ROW()-1)),""))</f>
        <v/>
      </c>
      <c r="AV195" s="7" t="str">
        <f ca="1">IF(AND($A195&lt;&gt;"",$A195&lt;&gt;"TOTAL"),IF(AND([4]PREMIOS_MASTER!$CD193&lt;&gt;"",[4]PREMIOS_MASTER!$CD193&lt;&gt;0),[4]PREMIOS_MASTER!$CD193,""),IF($A195="TOTAL",SUM(INDIRECT("AV4:AV"&amp;ROW()-1)),""))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IF(AND($A195&lt;&gt;"",$A195&lt;&gt;"TOTAL"),IF(AND([4]PREMIOS_MASTER!$CG193&lt;&gt;"",[4]PREMIOS_MASTER!$CG193&lt;&gt;0),[4]PREMIOS_MASTER!$CG193,""),IF($A195="TOTAL",SUM(INDIRECT("AX4:AX"&amp;ROW()-1)),""))</f>
        <v/>
      </c>
      <c r="AY195" s="7" t="str">
        <f ca="1">IF(AND($A195&lt;&gt;"",$A195&lt;&gt;"TOTAL"),IF(AND([4]PREMIOS_MASTER!$CI193&lt;&gt;"",[4]PREMIOS_MASTER!$CI193&lt;&gt;0),[4]PREMIOS_MASTER!$CI193,""),IF($A195="TOTAL",SUM(INDIRECT("AY4:AY"&amp;ROW()-1)),""))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IF(AND($A195&lt;&gt;"",$A195&lt;&gt;"TOTAL"),IF(AND([4]PREMIOS_MASTER!$CL193&lt;&gt;"",[4]PREMIOS_MASTER!$CL193&lt;&gt;0),[4]PREMIOS_MASTER!$CL193,""),IF($A195="TOTAL",SUM(INDIRECT("BA4:BA"&amp;ROW()-1)),""))</f>
        <v/>
      </c>
      <c r="BB195" s="7" t="str">
        <f ca="1">IF(AND($A195&lt;&gt;"",$A195&lt;&gt;"TOTAL"),IF(AND([4]PREMIOS_MASTER!$CN193&lt;&gt;"",[4]PREMIOS_MASTER!$CN193&lt;&gt;0),[4]PREMIOS_MASTER!$CN193,""),IF($A195="TOTAL",SUM(INDIRECT("BB4:BB"&amp;ROW()-1)),""))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IF(AND($A195&lt;&gt;"",$A195&lt;&gt;"TOTAL"),IF(AND([4]PREMIOS_MASTER!$CQ193&lt;&gt;"",[4]PREMIOS_MASTER!$CQ193&lt;&gt;0),[4]PREMIOS_MASTER!$CQ193,""),IF($A195="TOTAL",SUM(INDIRECT("BD4:BD"&amp;ROW()-1)),""))</f>
        <v/>
      </c>
      <c r="BE195" s="7" t="str">
        <f ca="1">IF(AND($A195&lt;&gt;"",$A195&lt;&gt;"TOTAL"),IF(AND([4]PREMIOS_MASTER!$CS193&lt;&gt;"",[4]PREMIOS_MASTER!$CS193&lt;&gt;0),[4]PREMIOS_MASTER!$CS193,""),IF($A195="TOTAL",SUM(INDIRECT("BE4:BE"&amp;ROW()-1)),""))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IF([4]PREMIOS_MASTER!$D194&lt;&gt;"",[4]PREMIOS_MASTER!$D194,IF(AND([4]PREMIOS_MASTER!$D194="",[4]PREMIOS_MASTER!$D195="",[4]PREMIOS_MASTER!$D193=""),"","TOTAL"))</f>
        <v/>
      </c>
      <c r="B196" s="7" t="str">
        <f ca="1">IF(AND($A196&lt;&gt;"",$A196&lt;&gt;"TOTAL"),IF(AND([4]PREMIOS_MASTER!$E194&lt;&gt;"",[4]PREMIOS_MASTER!$E194&lt;&gt;0),[4]PREMIOS_MASTER!$E194,""),IF($A196="TOTAL",SUM(INDIRECT("B4:B"&amp;ROW()-1)),""))</f>
        <v/>
      </c>
      <c r="C196" s="7" t="str">
        <f ca="1">IF(AND($A196&lt;&gt;"",$A196&lt;&gt;"TOTAL"),IF(AND([4]PREMIOS_MASTER!$G194&lt;&gt;"",[4]PREMIOS_MASTER!$G194&lt;&gt;0),[4]PREMIOS_MASTER!$G194,""),IF($A196="TOTAL",SUM(INDIRECT("C4:C"&amp;ROW()-1)),""))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IF(AND($A196&lt;&gt;"",$A196&lt;&gt;"TOTAL"),IF(AND([4]PREMIOS_MASTER!$J194&lt;&gt;"",[4]PREMIOS_MASTER!$J194&lt;&gt;0),[4]PREMIOS_MASTER!$J194,""),IF($A196="TOTAL",SUM(INDIRECT("E4:E"&amp;ROW()-1)),""))</f>
        <v/>
      </c>
      <c r="F196" s="7" t="str">
        <f ca="1">IF(AND($A196&lt;&gt;"",$A196&lt;&gt;"TOTAL"),IF(AND([4]PREMIOS_MASTER!$L194&lt;&gt;"",[4]PREMIOS_MASTER!$L194&lt;&gt;0),[4]PREMIOS_MASTER!$L194,""),IF($A196="TOTAL",SUM(INDIRECT("F4:F"&amp;ROW()-1)),""))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IF(AND($A196&lt;&gt;"",$A196&lt;&gt;"TOTAL"),IF(AND([4]PREMIOS_MASTER!$O194&lt;&gt;"",[4]PREMIOS_MASTER!$O194&lt;&gt;0),[4]PREMIOS_MASTER!$O194,""),IF($A196="TOTAL",SUM(INDIRECT("H4:H"&amp;ROW()-1)),""))</f>
        <v/>
      </c>
      <c r="I196" s="7" t="str">
        <f ca="1">IF(AND($A196&lt;&gt;"",$A196&lt;&gt;"TOTAL"),IF(AND([4]PREMIOS_MASTER!$Q194&lt;&gt;"",[4]PREMIOS_MASTER!$Q194&lt;&gt;0),[4]PREMIOS_MASTER!$Q194,""),IF($A196="TOTAL",SUM(INDIRECT("I4:I"&amp;ROW()-1)),""))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IF(AND($A196&lt;&gt;"",$A196&lt;&gt;"TOTAL"),IF(AND([4]PREMIOS_MASTER!$T194&lt;&gt;"",[4]PREMIOS_MASTER!$T194&lt;&gt;0),[4]PREMIOS_MASTER!$T194,""),IF($A196="TOTAL",SUM(INDIRECT("K4:K"&amp;ROW()-1)),""))</f>
        <v/>
      </c>
      <c r="L196" s="7" t="str">
        <f ca="1">IF(AND($A196&lt;&gt;"",$A196&lt;&gt;"TOTAL"),IF(AND([4]PREMIOS_MASTER!$V194&lt;&gt;"",[4]PREMIOS_MASTER!$V194&lt;&gt;0),[4]PREMIOS_MASTER!$V194,""),IF($A196="TOTAL",SUM(INDIRECT("L4:L"&amp;ROW()-1)),""))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IF(AND($A196&lt;&gt;"",$A196&lt;&gt;"TOTAL"),IF(AND([4]PREMIOS_MASTER!$Y194&lt;&gt;"",[4]PREMIOS_MASTER!$Y194&lt;&gt;0),[4]PREMIOS_MASTER!$Y194,""),IF($A196="TOTAL",SUM(INDIRECT("N4:N"&amp;ROW()-1)),""))</f>
        <v/>
      </c>
      <c r="O196" s="7" t="str">
        <f ca="1">IF(AND($A196&lt;&gt;"",$A196&lt;&gt;"TOTAL"),IF(AND([4]PREMIOS_MASTER!$AA194&lt;&gt;"",[4]PREMIOS_MASTER!$AA194&lt;&gt;0),[4]PREMIOS_MASTER!$AA194,""),IF($A196="TOTAL",SUM(INDIRECT("O4:O"&amp;ROW()-1)),""))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IF(AND($A196&lt;&gt;"",$A196&lt;&gt;"TOTAL"),IF(AND([4]PREMIOS_MASTER!$AD194&lt;&gt;"",[4]PREMIOS_MASTER!$AD194&lt;&gt;0),[4]PREMIOS_MASTER!$AD194,""),IF($A196="TOTAL",SUM(INDIRECT("Q4:Q"&amp;ROW()-1)),""))</f>
        <v/>
      </c>
      <c r="R196" s="7" t="str">
        <f ca="1">IF(AND($A196&lt;&gt;"",$A196&lt;&gt;"TOTAL"),IF(AND([4]PREMIOS_MASTER!$AF194&lt;&gt;"",[4]PREMIOS_MASTER!$AF194&lt;&gt;0),[4]PREMIOS_MASTER!$AF194,""),IF($A196="TOTAL",SUM(INDIRECT("R4:R"&amp;ROW()-1)),""))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IF(AND($A196&lt;&gt;"",$A196&lt;&gt;"TOTAL"),IF(AND([4]PREMIOS_MASTER!$AI194&lt;&gt;"",[4]PREMIOS_MASTER!$AI194&lt;&gt;0),[4]PREMIOS_MASTER!$AI194,""),IF($A196="TOTAL",SUM(INDIRECT("T4:T"&amp;ROW()-1)),""))</f>
        <v/>
      </c>
      <c r="U196" s="7" t="str">
        <f ca="1">IF(AND($A196&lt;&gt;"",$A196&lt;&gt;"TOTAL"),IF(AND([4]PREMIOS_MASTER!$AK194&lt;&gt;"",[4]PREMIOS_MASTER!$AK194&lt;&gt;0),[4]PREMIOS_MASTER!$AK194,""),IF($A196="TOTAL",SUM(INDIRECT("U4:U"&amp;ROW()-1)),""))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IF(AND($A196&lt;&gt;"",$A196&lt;&gt;"TOTAL"),IF(AND([4]PREMIOS_MASTER!$AN194&lt;&gt;"",[4]PREMIOS_MASTER!$AN194&lt;&gt;0),[4]PREMIOS_MASTER!$AN194,""),IF($A196="TOTAL",SUM(INDIRECT("W4:W"&amp;ROW()-1)),""))</f>
        <v/>
      </c>
      <c r="X196" s="7" t="str">
        <f ca="1">IF(AND($A196&lt;&gt;"",$A196&lt;&gt;"TOTAL"),IF(AND([4]PREMIOS_MASTER!$AP194&lt;&gt;"",[4]PREMIOS_MASTER!$AP194&lt;&gt;0),[4]PREMIOS_MASTER!$AP194,""),IF($A196="TOTAL",SUM(INDIRECT("X4:X"&amp;ROW()-1)),""))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IF(AND($A196&lt;&gt;"",$A196&lt;&gt;"TOTAL"),IF(AND([4]PREMIOS_MASTER!$AS194&lt;&gt;"",[4]PREMIOS_MASTER!$AS194&lt;&gt;0),[4]PREMIOS_MASTER!$AS194,""),IF($A196="TOTAL",SUM(INDIRECT("Z4:Z"&amp;ROW()-1)),""))</f>
        <v/>
      </c>
      <c r="AA196" s="7" t="str">
        <f ca="1">IF(AND($A196&lt;&gt;"",$A196&lt;&gt;"TOTAL"),IF(AND([4]PREMIOS_MASTER!$AU194&lt;&gt;"",[4]PREMIOS_MASTER!$AU194&lt;&gt;0),[4]PREMIOS_MASTER!$AU194,""),IF($A196="TOTAL",SUM(INDIRECT("AA4:AA"&amp;ROW()-1)),""))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IF(AND($A196&lt;&gt;"",$A196&lt;&gt;"TOTAL"),IF(AND([4]PREMIOS_MASTER!$AX194&lt;&gt;"",[4]PREMIOS_MASTER!$AX194&lt;&gt;0),[4]PREMIOS_MASTER!$AX194,""),IF($A196="TOTAL",SUM(INDIRECT("AC4:AC"&amp;ROW()-1)),""))</f>
        <v/>
      </c>
      <c r="AD196" s="7" t="str">
        <f ca="1">IF(AND($A196&lt;&gt;"",$A196&lt;&gt;"TOTAL"),IF(AND([4]PREMIOS_MASTER!$AZ194&lt;&gt;"",[4]PREMIOS_MASTER!$AZ194&lt;&gt;0),[4]PREMIOS_MASTER!$AZ194,""),IF($A196="TOTAL",SUM(INDIRECT("AD4:AD"&amp;ROW()-1)),""))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IF(AND($A196&lt;&gt;"",$A196&lt;&gt;"TOTAL"),IF(AND([4]PREMIOS_MASTER!$BC194&lt;&gt;"",[4]PREMIOS_MASTER!$BC194&lt;&gt;0),[4]PREMIOS_MASTER!$BC194,""),IF($A196="TOTAL",SUM(INDIRECT("AF4:AF"&amp;ROW()-1)),""))</f>
        <v/>
      </c>
      <c r="AG196" s="7" t="str">
        <f ca="1">IF(AND($A196&lt;&gt;"",$A196&lt;&gt;"TOTAL"),IF(AND([4]PREMIOS_MASTER!$BE194&lt;&gt;"",[4]PREMIOS_MASTER!$BE194&lt;&gt;0),[4]PREMIOS_MASTER!$BE194,""),IF($A196="TOTAL",SUM(INDIRECT("AG4:AG"&amp;ROW()-1)),""))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IF(AND($A196&lt;&gt;"",$A196&lt;&gt;"TOTAL"),IF(AND([4]PREMIOS_MASTER!$BH194&lt;&gt;"",[4]PREMIOS_MASTER!$BH194&lt;&gt;0),[4]PREMIOS_MASTER!$BH194,""),IF($A196="TOTAL",SUM(INDIRECT("AI4:AI"&amp;ROW()-1)),""))</f>
        <v/>
      </c>
      <c r="AJ196" s="7" t="str">
        <f ca="1">IF(AND($A196&lt;&gt;"",$A196&lt;&gt;"TOTAL"),IF(AND([4]PREMIOS_MASTER!$BJ194&lt;&gt;"",[4]PREMIOS_MASTER!$BJ194&lt;&gt;0),[4]PREMIOS_MASTER!$BJ194,""),IF($A196="TOTAL",SUM(INDIRECT("AJ4:AJ"&amp;ROW()-1)),""))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IF(AND($A196&lt;&gt;"",$A196&lt;&gt;"TOTAL"),IF(AND([4]PREMIOS_MASTER!$BM194&lt;&gt;"",[4]PREMIOS_MASTER!$BM194&lt;&gt;0),[4]PREMIOS_MASTER!$BM194,""),IF($A196="TOTAL",SUM(INDIRECT("AL4:AL"&amp;ROW()-1)),""))</f>
        <v/>
      </c>
      <c r="AM196" s="7" t="str">
        <f ca="1">IF(AND($A196&lt;&gt;"",$A196&lt;&gt;"TOTAL"),IF(AND([4]PREMIOS_MASTER!$BO194&lt;&gt;"",[4]PREMIOS_MASTER!$BO194&lt;&gt;0),[4]PREMIOS_MASTER!$BO194,""),IF($A196="TOTAL",SUM(INDIRECT("AM4:AM"&amp;ROW()-1)),""))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IF(AND($A196&lt;&gt;"",$A196&lt;&gt;"TOTAL"),IF(AND([4]PREMIOS_MASTER!$BR194&lt;&gt;"",[4]PREMIOS_MASTER!$BR194&lt;&gt;0),[4]PREMIOS_MASTER!$BR194,""),IF($A196="TOTAL",SUM(INDIRECT("AO4:AO"&amp;ROW()-1)),""))</f>
        <v/>
      </c>
      <c r="AP196" s="7" t="str">
        <f ca="1">IF(AND($A196&lt;&gt;"",$A196&lt;&gt;"TOTAL"),IF(AND([4]PREMIOS_MASTER!$BT194&lt;&gt;"",[4]PREMIOS_MASTER!$BT194&lt;&gt;0),[4]PREMIOS_MASTER!$BT194,""),IF($A196="TOTAL",SUM(INDIRECT("AP4:AP"&amp;ROW()-1)),""))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IF(AND($A196&lt;&gt;"",$A196&lt;&gt;"TOTAL"),IF(AND([4]PREMIOS_MASTER!$BW194&lt;&gt;"",[4]PREMIOS_MASTER!$BW194&lt;&gt;0),[4]PREMIOS_MASTER!$BW194,""),IF($A196="TOTAL",SUM(INDIRECT("AR4:AR"&amp;ROW()-1)),""))</f>
        <v/>
      </c>
      <c r="AS196" s="7" t="str">
        <f ca="1">IF(AND($A196&lt;&gt;"",$A196&lt;&gt;"TOTAL"),IF(AND([4]PREMIOS_MASTER!$BY194&lt;&gt;"",[4]PREMIOS_MASTER!$BY194&lt;&gt;0),[4]PREMIOS_MASTER!$BY194,""),IF($A196="TOTAL",SUM(INDIRECT("AS4:AS"&amp;ROW()-1)),""))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IF(AND($A196&lt;&gt;"",$A196&lt;&gt;"TOTAL"),IF(AND([4]PREMIOS_MASTER!$CB194&lt;&gt;"",[4]PREMIOS_MASTER!$CB194&lt;&gt;0),[4]PREMIOS_MASTER!$CB194,""),IF($A196="TOTAL",SUM(INDIRECT("AU4:AU"&amp;ROW()-1)),""))</f>
        <v/>
      </c>
      <c r="AV196" s="7" t="str">
        <f ca="1">IF(AND($A196&lt;&gt;"",$A196&lt;&gt;"TOTAL"),IF(AND([4]PREMIOS_MASTER!$CD194&lt;&gt;"",[4]PREMIOS_MASTER!$CD194&lt;&gt;0),[4]PREMIOS_MASTER!$CD194,""),IF($A196="TOTAL",SUM(INDIRECT("AV4:AV"&amp;ROW()-1)),""))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IF(AND($A196&lt;&gt;"",$A196&lt;&gt;"TOTAL"),IF(AND([4]PREMIOS_MASTER!$CG194&lt;&gt;"",[4]PREMIOS_MASTER!$CG194&lt;&gt;0),[4]PREMIOS_MASTER!$CG194,""),IF($A196="TOTAL",SUM(INDIRECT("AX4:AX"&amp;ROW()-1)),""))</f>
        <v/>
      </c>
      <c r="AY196" s="7" t="str">
        <f ca="1">IF(AND($A196&lt;&gt;"",$A196&lt;&gt;"TOTAL"),IF(AND([4]PREMIOS_MASTER!$CI194&lt;&gt;"",[4]PREMIOS_MASTER!$CI194&lt;&gt;0),[4]PREMIOS_MASTER!$CI194,""),IF($A196="TOTAL",SUM(INDIRECT("AY4:AY"&amp;ROW()-1)),""))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IF(AND($A196&lt;&gt;"",$A196&lt;&gt;"TOTAL"),IF(AND([4]PREMIOS_MASTER!$CL194&lt;&gt;"",[4]PREMIOS_MASTER!$CL194&lt;&gt;0),[4]PREMIOS_MASTER!$CL194,""),IF($A196="TOTAL",SUM(INDIRECT("BA4:BA"&amp;ROW()-1)),""))</f>
        <v/>
      </c>
      <c r="BB196" s="7" t="str">
        <f ca="1">IF(AND($A196&lt;&gt;"",$A196&lt;&gt;"TOTAL"),IF(AND([4]PREMIOS_MASTER!$CN194&lt;&gt;"",[4]PREMIOS_MASTER!$CN194&lt;&gt;0),[4]PREMIOS_MASTER!$CN194,""),IF($A196="TOTAL",SUM(INDIRECT("BB4:BB"&amp;ROW()-1)),""))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IF(AND($A196&lt;&gt;"",$A196&lt;&gt;"TOTAL"),IF(AND([4]PREMIOS_MASTER!$CQ194&lt;&gt;"",[4]PREMIOS_MASTER!$CQ194&lt;&gt;0),[4]PREMIOS_MASTER!$CQ194,""),IF($A196="TOTAL",SUM(INDIRECT("BD4:BD"&amp;ROW()-1)),""))</f>
        <v/>
      </c>
      <c r="BE196" s="7" t="str">
        <f ca="1">IF(AND($A196&lt;&gt;"",$A196&lt;&gt;"TOTAL"),IF(AND([4]PREMIOS_MASTER!$CS194&lt;&gt;"",[4]PREMIOS_MASTER!$CS194&lt;&gt;0),[4]PREMIOS_MASTER!$CS194,""),IF($A196="TOTAL",SUM(INDIRECT("BE4:BE"&amp;ROW()-1)),""))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IF([4]PREMIOS_MASTER!$D195&lt;&gt;"",[4]PREMIOS_MASTER!$D195,IF(AND([4]PREMIOS_MASTER!$D195="",[4]PREMIOS_MASTER!$D196="",[4]PREMIOS_MASTER!$D194=""),"","TOTAL"))</f>
        <v/>
      </c>
      <c r="B197" s="7" t="str">
        <f ca="1">IF(AND($A197&lt;&gt;"",$A197&lt;&gt;"TOTAL"),IF(AND([4]PREMIOS_MASTER!$E195&lt;&gt;"",[4]PREMIOS_MASTER!$E195&lt;&gt;0),[4]PREMIOS_MASTER!$E195,""),IF($A197="TOTAL",SUM(INDIRECT("B4:B"&amp;ROW()-1)),""))</f>
        <v/>
      </c>
      <c r="C197" s="7" t="str">
        <f ca="1">IF(AND($A197&lt;&gt;"",$A197&lt;&gt;"TOTAL"),IF(AND([4]PREMIOS_MASTER!$G195&lt;&gt;"",[4]PREMIOS_MASTER!$G195&lt;&gt;0),[4]PREMIOS_MASTER!$G195,""),IF($A197="TOTAL",SUM(INDIRECT("C4:C"&amp;ROW()-1)),""))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IF(AND($A197&lt;&gt;"",$A197&lt;&gt;"TOTAL"),IF(AND([4]PREMIOS_MASTER!$J195&lt;&gt;"",[4]PREMIOS_MASTER!$J195&lt;&gt;0),[4]PREMIOS_MASTER!$J195,""),IF($A197="TOTAL",SUM(INDIRECT("E4:E"&amp;ROW()-1)),""))</f>
        <v/>
      </c>
      <c r="F197" s="7" t="str">
        <f ca="1">IF(AND($A197&lt;&gt;"",$A197&lt;&gt;"TOTAL"),IF(AND([4]PREMIOS_MASTER!$L195&lt;&gt;"",[4]PREMIOS_MASTER!$L195&lt;&gt;0),[4]PREMIOS_MASTER!$L195,""),IF($A197="TOTAL",SUM(INDIRECT("F4:F"&amp;ROW()-1)),""))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IF(AND($A197&lt;&gt;"",$A197&lt;&gt;"TOTAL"),IF(AND([4]PREMIOS_MASTER!$O195&lt;&gt;"",[4]PREMIOS_MASTER!$O195&lt;&gt;0),[4]PREMIOS_MASTER!$O195,""),IF($A197="TOTAL",SUM(INDIRECT("H4:H"&amp;ROW()-1)),""))</f>
        <v/>
      </c>
      <c r="I197" s="7" t="str">
        <f ca="1">IF(AND($A197&lt;&gt;"",$A197&lt;&gt;"TOTAL"),IF(AND([4]PREMIOS_MASTER!$Q195&lt;&gt;"",[4]PREMIOS_MASTER!$Q195&lt;&gt;0),[4]PREMIOS_MASTER!$Q195,""),IF($A197="TOTAL",SUM(INDIRECT("I4:I"&amp;ROW()-1)),""))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IF(AND($A197&lt;&gt;"",$A197&lt;&gt;"TOTAL"),IF(AND([4]PREMIOS_MASTER!$T195&lt;&gt;"",[4]PREMIOS_MASTER!$T195&lt;&gt;0),[4]PREMIOS_MASTER!$T195,""),IF($A197="TOTAL",SUM(INDIRECT("K4:K"&amp;ROW()-1)),""))</f>
        <v/>
      </c>
      <c r="L197" s="7" t="str">
        <f ca="1">IF(AND($A197&lt;&gt;"",$A197&lt;&gt;"TOTAL"),IF(AND([4]PREMIOS_MASTER!$V195&lt;&gt;"",[4]PREMIOS_MASTER!$V195&lt;&gt;0),[4]PREMIOS_MASTER!$V195,""),IF($A197="TOTAL",SUM(INDIRECT("L4:L"&amp;ROW()-1)),""))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IF(AND($A197&lt;&gt;"",$A197&lt;&gt;"TOTAL"),IF(AND([4]PREMIOS_MASTER!$Y195&lt;&gt;"",[4]PREMIOS_MASTER!$Y195&lt;&gt;0),[4]PREMIOS_MASTER!$Y195,""),IF($A197="TOTAL",SUM(INDIRECT("N4:N"&amp;ROW()-1)),""))</f>
        <v/>
      </c>
      <c r="O197" s="7" t="str">
        <f ca="1">IF(AND($A197&lt;&gt;"",$A197&lt;&gt;"TOTAL"),IF(AND([4]PREMIOS_MASTER!$AA195&lt;&gt;"",[4]PREMIOS_MASTER!$AA195&lt;&gt;0),[4]PREMIOS_MASTER!$AA195,""),IF($A197="TOTAL",SUM(INDIRECT("O4:O"&amp;ROW()-1)),""))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IF(AND($A197&lt;&gt;"",$A197&lt;&gt;"TOTAL"),IF(AND([4]PREMIOS_MASTER!$AD195&lt;&gt;"",[4]PREMIOS_MASTER!$AD195&lt;&gt;0),[4]PREMIOS_MASTER!$AD195,""),IF($A197="TOTAL",SUM(INDIRECT("Q4:Q"&amp;ROW()-1)),""))</f>
        <v/>
      </c>
      <c r="R197" s="7" t="str">
        <f ca="1">IF(AND($A197&lt;&gt;"",$A197&lt;&gt;"TOTAL"),IF(AND([4]PREMIOS_MASTER!$AF195&lt;&gt;"",[4]PREMIOS_MASTER!$AF195&lt;&gt;0),[4]PREMIOS_MASTER!$AF195,""),IF($A197="TOTAL",SUM(INDIRECT("R4:R"&amp;ROW()-1)),""))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IF(AND($A197&lt;&gt;"",$A197&lt;&gt;"TOTAL"),IF(AND([4]PREMIOS_MASTER!$AI195&lt;&gt;"",[4]PREMIOS_MASTER!$AI195&lt;&gt;0),[4]PREMIOS_MASTER!$AI195,""),IF($A197="TOTAL",SUM(INDIRECT("T4:T"&amp;ROW()-1)),""))</f>
        <v/>
      </c>
      <c r="U197" s="7" t="str">
        <f ca="1">IF(AND($A197&lt;&gt;"",$A197&lt;&gt;"TOTAL"),IF(AND([4]PREMIOS_MASTER!$AK195&lt;&gt;"",[4]PREMIOS_MASTER!$AK195&lt;&gt;0),[4]PREMIOS_MASTER!$AK195,""),IF($A197="TOTAL",SUM(INDIRECT("U4:U"&amp;ROW()-1)),""))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IF(AND($A197&lt;&gt;"",$A197&lt;&gt;"TOTAL"),IF(AND([4]PREMIOS_MASTER!$AN195&lt;&gt;"",[4]PREMIOS_MASTER!$AN195&lt;&gt;0),[4]PREMIOS_MASTER!$AN195,""),IF($A197="TOTAL",SUM(INDIRECT("W4:W"&amp;ROW()-1)),""))</f>
        <v/>
      </c>
      <c r="X197" s="7" t="str">
        <f ca="1">IF(AND($A197&lt;&gt;"",$A197&lt;&gt;"TOTAL"),IF(AND([4]PREMIOS_MASTER!$AP195&lt;&gt;"",[4]PREMIOS_MASTER!$AP195&lt;&gt;0),[4]PREMIOS_MASTER!$AP195,""),IF($A197="TOTAL",SUM(INDIRECT("X4:X"&amp;ROW()-1)),""))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IF(AND($A197&lt;&gt;"",$A197&lt;&gt;"TOTAL"),IF(AND([4]PREMIOS_MASTER!$AS195&lt;&gt;"",[4]PREMIOS_MASTER!$AS195&lt;&gt;0),[4]PREMIOS_MASTER!$AS195,""),IF($A197="TOTAL",SUM(INDIRECT("Z4:Z"&amp;ROW()-1)),""))</f>
        <v/>
      </c>
      <c r="AA197" s="7" t="str">
        <f ca="1">IF(AND($A197&lt;&gt;"",$A197&lt;&gt;"TOTAL"),IF(AND([4]PREMIOS_MASTER!$AU195&lt;&gt;"",[4]PREMIOS_MASTER!$AU195&lt;&gt;0),[4]PREMIOS_MASTER!$AU195,""),IF($A197="TOTAL",SUM(INDIRECT("AA4:AA"&amp;ROW()-1)),""))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IF(AND($A197&lt;&gt;"",$A197&lt;&gt;"TOTAL"),IF(AND([4]PREMIOS_MASTER!$AX195&lt;&gt;"",[4]PREMIOS_MASTER!$AX195&lt;&gt;0),[4]PREMIOS_MASTER!$AX195,""),IF($A197="TOTAL",SUM(INDIRECT("AC4:AC"&amp;ROW()-1)),""))</f>
        <v/>
      </c>
      <c r="AD197" s="7" t="str">
        <f ca="1">IF(AND($A197&lt;&gt;"",$A197&lt;&gt;"TOTAL"),IF(AND([4]PREMIOS_MASTER!$AZ195&lt;&gt;"",[4]PREMIOS_MASTER!$AZ195&lt;&gt;0),[4]PREMIOS_MASTER!$AZ195,""),IF($A197="TOTAL",SUM(INDIRECT("AD4:AD"&amp;ROW()-1)),""))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IF(AND($A197&lt;&gt;"",$A197&lt;&gt;"TOTAL"),IF(AND([4]PREMIOS_MASTER!$BC195&lt;&gt;"",[4]PREMIOS_MASTER!$BC195&lt;&gt;0),[4]PREMIOS_MASTER!$BC195,""),IF($A197="TOTAL",SUM(INDIRECT("AF4:AF"&amp;ROW()-1)),""))</f>
        <v/>
      </c>
      <c r="AG197" s="7" t="str">
        <f ca="1">IF(AND($A197&lt;&gt;"",$A197&lt;&gt;"TOTAL"),IF(AND([4]PREMIOS_MASTER!$BE195&lt;&gt;"",[4]PREMIOS_MASTER!$BE195&lt;&gt;0),[4]PREMIOS_MASTER!$BE195,""),IF($A197="TOTAL",SUM(INDIRECT("AG4:AG"&amp;ROW()-1)),""))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IF(AND($A197&lt;&gt;"",$A197&lt;&gt;"TOTAL"),IF(AND([4]PREMIOS_MASTER!$BH195&lt;&gt;"",[4]PREMIOS_MASTER!$BH195&lt;&gt;0),[4]PREMIOS_MASTER!$BH195,""),IF($A197="TOTAL",SUM(INDIRECT("AI4:AI"&amp;ROW()-1)),""))</f>
        <v/>
      </c>
      <c r="AJ197" s="7" t="str">
        <f ca="1">IF(AND($A197&lt;&gt;"",$A197&lt;&gt;"TOTAL"),IF(AND([4]PREMIOS_MASTER!$BJ195&lt;&gt;"",[4]PREMIOS_MASTER!$BJ195&lt;&gt;0),[4]PREMIOS_MASTER!$BJ195,""),IF($A197="TOTAL",SUM(INDIRECT("AJ4:AJ"&amp;ROW()-1)),""))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IF(AND($A197&lt;&gt;"",$A197&lt;&gt;"TOTAL"),IF(AND([4]PREMIOS_MASTER!$BM195&lt;&gt;"",[4]PREMIOS_MASTER!$BM195&lt;&gt;0),[4]PREMIOS_MASTER!$BM195,""),IF($A197="TOTAL",SUM(INDIRECT("AL4:AL"&amp;ROW()-1)),""))</f>
        <v/>
      </c>
      <c r="AM197" s="7" t="str">
        <f ca="1">IF(AND($A197&lt;&gt;"",$A197&lt;&gt;"TOTAL"),IF(AND([4]PREMIOS_MASTER!$BO195&lt;&gt;"",[4]PREMIOS_MASTER!$BO195&lt;&gt;0),[4]PREMIOS_MASTER!$BO195,""),IF($A197="TOTAL",SUM(INDIRECT("AM4:AM"&amp;ROW()-1)),""))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IF(AND($A197&lt;&gt;"",$A197&lt;&gt;"TOTAL"),IF(AND([4]PREMIOS_MASTER!$BR195&lt;&gt;"",[4]PREMIOS_MASTER!$BR195&lt;&gt;0),[4]PREMIOS_MASTER!$BR195,""),IF($A197="TOTAL",SUM(INDIRECT("AO4:AO"&amp;ROW()-1)),""))</f>
        <v/>
      </c>
      <c r="AP197" s="7" t="str">
        <f ca="1">IF(AND($A197&lt;&gt;"",$A197&lt;&gt;"TOTAL"),IF(AND([4]PREMIOS_MASTER!$BT195&lt;&gt;"",[4]PREMIOS_MASTER!$BT195&lt;&gt;0),[4]PREMIOS_MASTER!$BT195,""),IF($A197="TOTAL",SUM(INDIRECT("AP4:AP"&amp;ROW()-1)),""))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IF(AND($A197&lt;&gt;"",$A197&lt;&gt;"TOTAL"),IF(AND([4]PREMIOS_MASTER!$BW195&lt;&gt;"",[4]PREMIOS_MASTER!$BW195&lt;&gt;0),[4]PREMIOS_MASTER!$BW195,""),IF($A197="TOTAL",SUM(INDIRECT("AR4:AR"&amp;ROW()-1)),""))</f>
        <v/>
      </c>
      <c r="AS197" s="7" t="str">
        <f ca="1">IF(AND($A197&lt;&gt;"",$A197&lt;&gt;"TOTAL"),IF(AND([4]PREMIOS_MASTER!$BY195&lt;&gt;"",[4]PREMIOS_MASTER!$BY195&lt;&gt;0),[4]PREMIOS_MASTER!$BY195,""),IF($A197="TOTAL",SUM(INDIRECT("AS4:AS"&amp;ROW()-1)),""))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IF(AND($A197&lt;&gt;"",$A197&lt;&gt;"TOTAL"),IF(AND([4]PREMIOS_MASTER!$CB195&lt;&gt;"",[4]PREMIOS_MASTER!$CB195&lt;&gt;0),[4]PREMIOS_MASTER!$CB195,""),IF($A197="TOTAL",SUM(INDIRECT("AU4:AU"&amp;ROW()-1)),""))</f>
        <v/>
      </c>
      <c r="AV197" s="7" t="str">
        <f ca="1">IF(AND($A197&lt;&gt;"",$A197&lt;&gt;"TOTAL"),IF(AND([4]PREMIOS_MASTER!$CD195&lt;&gt;"",[4]PREMIOS_MASTER!$CD195&lt;&gt;0),[4]PREMIOS_MASTER!$CD195,""),IF($A197="TOTAL",SUM(INDIRECT("AV4:AV"&amp;ROW()-1)),""))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IF(AND($A197&lt;&gt;"",$A197&lt;&gt;"TOTAL"),IF(AND([4]PREMIOS_MASTER!$CG195&lt;&gt;"",[4]PREMIOS_MASTER!$CG195&lt;&gt;0),[4]PREMIOS_MASTER!$CG195,""),IF($A197="TOTAL",SUM(INDIRECT("AX4:AX"&amp;ROW()-1)),""))</f>
        <v/>
      </c>
      <c r="AY197" s="7" t="str">
        <f ca="1">IF(AND($A197&lt;&gt;"",$A197&lt;&gt;"TOTAL"),IF(AND([4]PREMIOS_MASTER!$CI195&lt;&gt;"",[4]PREMIOS_MASTER!$CI195&lt;&gt;0),[4]PREMIOS_MASTER!$CI195,""),IF($A197="TOTAL",SUM(INDIRECT("AY4:AY"&amp;ROW()-1)),""))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IF(AND($A197&lt;&gt;"",$A197&lt;&gt;"TOTAL"),IF(AND([4]PREMIOS_MASTER!$CL195&lt;&gt;"",[4]PREMIOS_MASTER!$CL195&lt;&gt;0),[4]PREMIOS_MASTER!$CL195,""),IF($A197="TOTAL",SUM(INDIRECT("BA4:BA"&amp;ROW()-1)),""))</f>
        <v/>
      </c>
      <c r="BB197" s="7" t="str">
        <f ca="1">IF(AND($A197&lt;&gt;"",$A197&lt;&gt;"TOTAL"),IF(AND([4]PREMIOS_MASTER!$CN195&lt;&gt;"",[4]PREMIOS_MASTER!$CN195&lt;&gt;0),[4]PREMIOS_MASTER!$CN195,""),IF($A197="TOTAL",SUM(INDIRECT("BB4:BB"&amp;ROW()-1)),""))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IF(AND($A197&lt;&gt;"",$A197&lt;&gt;"TOTAL"),IF(AND([4]PREMIOS_MASTER!$CQ195&lt;&gt;"",[4]PREMIOS_MASTER!$CQ195&lt;&gt;0),[4]PREMIOS_MASTER!$CQ195,""),IF($A197="TOTAL",SUM(INDIRECT("BD4:BD"&amp;ROW()-1)),""))</f>
        <v/>
      </c>
      <c r="BE197" s="7" t="str">
        <f ca="1">IF(AND($A197&lt;&gt;"",$A197&lt;&gt;"TOTAL"),IF(AND([4]PREMIOS_MASTER!$CS195&lt;&gt;"",[4]PREMIOS_MASTER!$CS195&lt;&gt;0),[4]PREMIOS_MASTER!$CS195,""),IF($A197="TOTAL",SUM(INDIRECT("BE4:BE"&amp;ROW()-1)),""))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IF([4]PREMIOS_MASTER!$D196&lt;&gt;"",[4]PREMIOS_MASTER!$D196,IF(AND([4]PREMIOS_MASTER!$D196="",[4]PREMIOS_MASTER!$D197="",[4]PREMIOS_MASTER!$D195=""),"","TOTAL"))</f>
        <v/>
      </c>
      <c r="B198" s="7" t="str">
        <f ca="1">IF(AND($A198&lt;&gt;"",$A198&lt;&gt;"TOTAL"),IF(AND([4]PREMIOS_MASTER!$E196&lt;&gt;"",[4]PREMIOS_MASTER!$E196&lt;&gt;0),[4]PREMIOS_MASTER!$E196,""),IF($A198="TOTAL",SUM(INDIRECT("B4:B"&amp;ROW()-1)),""))</f>
        <v/>
      </c>
      <c r="C198" s="7" t="str">
        <f ca="1">IF(AND($A198&lt;&gt;"",$A198&lt;&gt;"TOTAL"),IF(AND([4]PREMIOS_MASTER!$G196&lt;&gt;"",[4]PREMIOS_MASTER!$G196&lt;&gt;0),[4]PREMIOS_MASTER!$G196,""),IF($A198="TOTAL",SUM(INDIRECT("C4:C"&amp;ROW()-1)),""))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IF(AND($A198&lt;&gt;"",$A198&lt;&gt;"TOTAL"),IF(AND([4]PREMIOS_MASTER!$J196&lt;&gt;"",[4]PREMIOS_MASTER!$J196&lt;&gt;0),[4]PREMIOS_MASTER!$J196,""),IF($A198="TOTAL",SUM(INDIRECT("E4:E"&amp;ROW()-1)),""))</f>
        <v/>
      </c>
      <c r="F198" s="7" t="str">
        <f ca="1">IF(AND($A198&lt;&gt;"",$A198&lt;&gt;"TOTAL"),IF(AND([4]PREMIOS_MASTER!$L196&lt;&gt;"",[4]PREMIOS_MASTER!$L196&lt;&gt;0),[4]PREMIOS_MASTER!$L196,""),IF($A198="TOTAL",SUM(INDIRECT("F4:F"&amp;ROW()-1)),""))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IF(AND($A198&lt;&gt;"",$A198&lt;&gt;"TOTAL"),IF(AND([4]PREMIOS_MASTER!$O196&lt;&gt;"",[4]PREMIOS_MASTER!$O196&lt;&gt;0),[4]PREMIOS_MASTER!$O196,""),IF($A198="TOTAL",SUM(INDIRECT("H4:H"&amp;ROW()-1)),""))</f>
        <v/>
      </c>
      <c r="I198" s="7" t="str">
        <f ca="1">IF(AND($A198&lt;&gt;"",$A198&lt;&gt;"TOTAL"),IF(AND([4]PREMIOS_MASTER!$Q196&lt;&gt;"",[4]PREMIOS_MASTER!$Q196&lt;&gt;0),[4]PREMIOS_MASTER!$Q196,""),IF($A198="TOTAL",SUM(INDIRECT("I4:I"&amp;ROW()-1)),""))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IF(AND($A198&lt;&gt;"",$A198&lt;&gt;"TOTAL"),IF(AND([4]PREMIOS_MASTER!$T196&lt;&gt;"",[4]PREMIOS_MASTER!$T196&lt;&gt;0),[4]PREMIOS_MASTER!$T196,""),IF($A198="TOTAL",SUM(INDIRECT("K4:K"&amp;ROW()-1)),""))</f>
        <v/>
      </c>
      <c r="L198" s="7" t="str">
        <f ca="1">IF(AND($A198&lt;&gt;"",$A198&lt;&gt;"TOTAL"),IF(AND([4]PREMIOS_MASTER!$V196&lt;&gt;"",[4]PREMIOS_MASTER!$V196&lt;&gt;0),[4]PREMIOS_MASTER!$V196,""),IF($A198="TOTAL",SUM(INDIRECT("L4:L"&amp;ROW()-1)),""))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IF(AND($A198&lt;&gt;"",$A198&lt;&gt;"TOTAL"),IF(AND([4]PREMIOS_MASTER!$Y196&lt;&gt;"",[4]PREMIOS_MASTER!$Y196&lt;&gt;0),[4]PREMIOS_MASTER!$Y196,""),IF($A198="TOTAL",SUM(INDIRECT("N4:N"&amp;ROW()-1)),""))</f>
        <v/>
      </c>
      <c r="O198" s="7" t="str">
        <f ca="1">IF(AND($A198&lt;&gt;"",$A198&lt;&gt;"TOTAL"),IF(AND([4]PREMIOS_MASTER!$AA196&lt;&gt;"",[4]PREMIOS_MASTER!$AA196&lt;&gt;0),[4]PREMIOS_MASTER!$AA196,""),IF($A198="TOTAL",SUM(INDIRECT("O4:O"&amp;ROW()-1)),""))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IF(AND($A198&lt;&gt;"",$A198&lt;&gt;"TOTAL"),IF(AND([4]PREMIOS_MASTER!$AD196&lt;&gt;"",[4]PREMIOS_MASTER!$AD196&lt;&gt;0),[4]PREMIOS_MASTER!$AD196,""),IF($A198="TOTAL",SUM(INDIRECT("Q4:Q"&amp;ROW()-1)),""))</f>
        <v/>
      </c>
      <c r="R198" s="7" t="str">
        <f ca="1">IF(AND($A198&lt;&gt;"",$A198&lt;&gt;"TOTAL"),IF(AND([4]PREMIOS_MASTER!$AF196&lt;&gt;"",[4]PREMIOS_MASTER!$AF196&lt;&gt;0),[4]PREMIOS_MASTER!$AF196,""),IF($A198="TOTAL",SUM(INDIRECT("R4:R"&amp;ROW()-1)),""))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IF(AND($A198&lt;&gt;"",$A198&lt;&gt;"TOTAL"),IF(AND([4]PREMIOS_MASTER!$AI196&lt;&gt;"",[4]PREMIOS_MASTER!$AI196&lt;&gt;0),[4]PREMIOS_MASTER!$AI196,""),IF($A198="TOTAL",SUM(INDIRECT("T4:T"&amp;ROW()-1)),""))</f>
        <v/>
      </c>
      <c r="U198" s="7" t="str">
        <f ca="1">IF(AND($A198&lt;&gt;"",$A198&lt;&gt;"TOTAL"),IF(AND([4]PREMIOS_MASTER!$AK196&lt;&gt;"",[4]PREMIOS_MASTER!$AK196&lt;&gt;0),[4]PREMIOS_MASTER!$AK196,""),IF($A198="TOTAL",SUM(INDIRECT("U4:U"&amp;ROW()-1)),""))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IF(AND($A198&lt;&gt;"",$A198&lt;&gt;"TOTAL"),IF(AND([4]PREMIOS_MASTER!$AN196&lt;&gt;"",[4]PREMIOS_MASTER!$AN196&lt;&gt;0),[4]PREMIOS_MASTER!$AN196,""),IF($A198="TOTAL",SUM(INDIRECT("W4:W"&amp;ROW()-1)),""))</f>
        <v/>
      </c>
      <c r="X198" s="7" t="str">
        <f ca="1">IF(AND($A198&lt;&gt;"",$A198&lt;&gt;"TOTAL"),IF(AND([4]PREMIOS_MASTER!$AP196&lt;&gt;"",[4]PREMIOS_MASTER!$AP196&lt;&gt;0),[4]PREMIOS_MASTER!$AP196,""),IF($A198="TOTAL",SUM(INDIRECT("X4:X"&amp;ROW()-1)),""))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IF(AND($A198&lt;&gt;"",$A198&lt;&gt;"TOTAL"),IF(AND([4]PREMIOS_MASTER!$AS196&lt;&gt;"",[4]PREMIOS_MASTER!$AS196&lt;&gt;0),[4]PREMIOS_MASTER!$AS196,""),IF($A198="TOTAL",SUM(INDIRECT("Z4:Z"&amp;ROW()-1)),""))</f>
        <v/>
      </c>
      <c r="AA198" s="7" t="str">
        <f ca="1">IF(AND($A198&lt;&gt;"",$A198&lt;&gt;"TOTAL"),IF(AND([4]PREMIOS_MASTER!$AU196&lt;&gt;"",[4]PREMIOS_MASTER!$AU196&lt;&gt;0),[4]PREMIOS_MASTER!$AU196,""),IF($A198="TOTAL",SUM(INDIRECT("AA4:AA"&amp;ROW()-1)),""))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IF(AND($A198&lt;&gt;"",$A198&lt;&gt;"TOTAL"),IF(AND([4]PREMIOS_MASTER!$AX196&lt;&gt;"",[4]PREMIOS_MASTER!$AX196&lt;&gt;0),[4]PREMIOS_MASTER!$AX196,""),IF($A198="TOTAL",SUM(INDIRECT("AC4:AC"&amp;ROW()-1)),""))</f>
        <v/>
      </c>
      <c r="AD198" s="7" t="str">
        <f ca="1">IF(AND($A198&lt;&gt;"",$A198&lt;&gt;"TOTAL"),IF(AND([4]PREMIOS_MASTER!$AZ196&lt;&gt;"",[4]PREMIOS_MASTER!$AZ196&lt;&gt;0),[4]PREMIOS_MASTER!$AZ196,""),IF($A198="TOTAL",SUM(INDIRECT("AD4:AD"&amp;ROW()-1)),""))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IF(AND($A198&lt;&gt;"",$A198&lt;&gt;"TOTAL"),IF(AND([4]PREMIOS_MASTER!$BC196&lt;&gt;"",[4]PREMIOS_MASTER!$BC196&lt;&gt;0),[4]PREMIOS_MASTER!$BC196,""),IF($A198="TOTAL",SUM(INDIRECT("AF4:AF"&amp;ROW()-1)),""))</f>
        <v/>
      </c>
      <c r="AG198" s="7" t="str">
        <f ca="1">IF(AND($A198&lt;&gt;"",$A198&lt;&gt;"TOTAL"),IF(AND([4]PREMIOS_MASTER!$BE196&lt;&gt;"",[4]PREMIOS_MASTER!$BE196&lt;&gt;0),[4]PREMIOS_MASTER!$BE196,""),IF($A198="TOTAL",SUM(INDIRECT("AG4:AG"&amp;ROW()-1)),""))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IF(AND($A198&lt;&gt;"",$A198&lt;&gt;"TOTAL"),IF(AND([4]PREMIOS_MASTER!$BH196&lt;&gt;"",[4]PREMIOS_MASTER!$BH196&lt;&gt;0),[4]PREMIOS_MASTER!$BH196,""),IF($A198="TOTAL",SUM(INDIRECT("AI4:AI"&amp;ROW()-1)),""))</f>
        <v/>
      </c>
      <c r="AJ198" s="7" t="str">
        <f ca="1">IF(AND($A198&lt;&gt;"",$A198&lt;&gt;"TOTAL"),IF(AND([4]PREMIOS_MASTER!$BJ196&lt;&gt;"",[4]PREMIOS_MASTER!$BJ196&lt;&gt;0),[4]PREMIOS_MASTER!$BJ196,""),IF($A198="TOTAL",SUM(INDIRECT("AJ4:AJ"&amp;ROW()-1)),""))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IF(AND($A198&lt;&gt;"",$A198&lt;&gt;"TOTAL"),IF(AND([4]PREMIOS_MASTER!$BM196&lt;&gt;"",[4]PREMIOS_MASTER!$BM196&lt;&gt;0),[4]PREMIOS_MASTER!$BM196,""),IF($A198="TOTAL",SUM(INDIRECT("AL4:AL"&amp;ROW()-1)),""))</f>
        <v/>
      </c>
      <c r="AM198" s="7" t="str">
        <f ca="1">IF(AND($A198&lt;&gt;"",$A198&lt;&gt;"TOTAL"),IF(AND([4]PREMIOS_MASTER!$BO196&lt;&gt;"",[4]PREMIOS_MASTER!$BO196&lt;&gt;0),[4]PREMIOS_MASTER!$BO196,""),IF($A198="TOTAL",SUM(INDIRECT("AM4:AM"&amp;ROW()-1)),""))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IF(AND($A198&lt;&gt;"",$A198&lt;&gt;"TOTAL"),IF(AND([4]PREMIOS_MASTER!$BR196&lt;&gt;"",[4]PREMIOS_MASTER!$BR196&lt;&gt;0),[4]PREMIOS_MASTER!$BR196,""),IF($A198="TOTAL",SUM(INDIRECT("AO4:AO"&amp;ROW()-1)),""))</f>
        <v/>
      </c>
      <c r="AP198" s="7" t="str">
        <f ca="1">IF(AND($A198&lt;&gt;"",$A198&lt;&gt;"TOTAL"),IF(AND([4]PREMIOS_MASTER!$BT196&lt;&gt;"",[4]PREMIOS_MASTER!$BT196&lt;&gt;0),[4]PREMIOS_MASTER!$BT196,""),IF($A198="TOTAL",SUM(INDIRECT("AP4:AP"&amp;ROW()-1)),""))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IF(AND($A198&lt;&gt;"",$A198&lt;&gt;"TOTAL"),IF(AND([4]PREMIOS_MASTER!$BW196&lt;&gt;"",[4]PREMIOS_MASTER!$BW196&lt;&gt;0),[4]PREMIOS_MASTER!$BW196,""),IF($A198="TOTAL",SUM(INDIRECT("AR4:AR"&amp;ROW()-1)),""))</f>
        <v/>
      </c>
      <c r="AS198" s="7" t="str">
        <f ca="1">IF(AND($A198&lt;&gt;"",$A198&lt;&gt;"TOTAL"),IF(AND([4]PREMIOS_MASTER!$BY196&lt;&gt;"",[4]PREMIOS_MASTER!$BY196&lt;&gt;0),[4]PREMIOS_MASTER!$BY196,""),IF($A198="TOTAL",SUM(INDIRECT("AS4:AS"&amp;ROW()-1)),""))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IF(AND($A198&lt;&gt;"",$A198&lt;&gt;"TOTAL"),IF(AND([4]PREMIOS_MASTER!$CB196&lt;&gt;"",[4]PREMIOS_MASTER!$CB196&lt;&gt;0),[4]PREMIOS_MASTER!$CB196,""),IF($A198="TOTAL",SUM(INDIRECT("AU4:AU"&amp;ROW()-1)),""))</f>
        <v/>
      </c>
      <c r="AV198" s="7" t="str">
        <f ca="1">IF(AND($A198&lt;&gt;"",$A198&lt;&gt;"TOTAL"),IF(AND([4]PREMIOS_MASTER!$CD196&lt;&gt;"",[4]PREMIOS_MASTER!$CD196&lt;&gt;0),[4]PREMIOS_MASTER!$CD196,""),IF($A198="TOTAL",SUM(INDIRECT("AV4:AV"&amp;ROW()-1)),""))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IF(AND($A198&lt;&gt;"",$A198&lt;&gt;"TOTAL"),IF(AND([4]PREMIOS_MASTER!$CG196&lt;&gt;"",[4]PREMIOS_MASTER!$CG196&lt;&gt;0),[4]PREMIOS_MASTER!$CG196,""),IF($A198="TOTAL",SUM(INDIRECT("AX4:AX"&amp;ROW()-1)),""))</f>
        <v/>
      </c>
      <c r="AY198" s="7" t="str">
        <f ca="1">IF(AND($A198&lt;&gt;"",$A198&lt;&gt;"TOTAL"),IF(AND([4]PREMIOS_MASTER!$CI196&lt;&gt;"",[4]PREMIOS_MASTER!$CI196&lt;&gt;0),[4]PREMIOS_MASTER!$CI196,""),IF($A198="TOTAL",SUM(INDIRECT("AY4:AY"&amp;ROW()-1)),""))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IF(AND($A198&lt;&gt;"",$A198&lt;&gt;"TOTAL"),IF(AND([4]PREMIOS_MASTER!$CL196&lt;&gt;"",[4]PREMIOS_MASTER!$CL196&lt;&gt;0),[4]PREMIOS_MASTER!$CL196,""),IF($A198="TOTAL",SUM(INDIRECT("BA4:BA"&amp;ROW()-1)),""))</f>
        <v/>
      </c>
      <c r="BB198" s="7" t="str">
        <f ca="1">IF(AND($A198&lt;&gt;"",$A198&lt;&gt;"TOTAL"),IF(AND([4]PREMIOS_MASTER!$CN196&lt;&gt;"",[4]PREMIOS_MASTER!$CN196&lt;&gt;0),[4]PREMIOS_MASTER!$CN196,""),IF($A198="TOTAL",SUM(INDIRECT("BB4:BB"&amp;ROW()-1)),""))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IF(AND($A198&lt;&gt;"",$A198&lt;&gt;"TOTAL"),IF(AND([4]PREMIOS_MASTER!$CQ196&lt;&gt;"",[4]PREMIOS_MASTER!$CQ196&lt;&gt;0),[4]PREMIOS_MASTER!$CQ196,""),IF($A198="TOTAL",SUM(INDIRECT("BD4:BD"&amp;ROW()-1)),""))</f>
        <v/>
      </c>
      <c r="BE198" s="7" t="str">
        <f ca="1">IF(AND($A198&lt;&gt;"",$A198&lt;&gt;"TOTAL"),IF(AND([4]PREMIOS_MASTER!$CS196&lt;&gt;"",[4]PREMIOS_MASTER!$CS196&lt;&gt;0),[4]PREMIOS_MASTER!$CS196,""),IF($A198="TOTAL",SUM(INDIRECT("BE4:BE"&amp;ROW()-1)),""))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IF([4]PREMIOS_MASTER!$D197&lt;&gt;"",[4]PREMIOS_MASTER!$D197,IF(AND([4]PREMIOS_MASTER!$D197="",[4]PREMIOS_MASTER!$D198="",[4]PREMIOS_MASTER!$D196=""),"","TOTAL"))</f>
        <v/>
      </c>
      <c r="B199" s="7" t="str">
        <f ca="1">IF(AND($A199&lt;&gt;"",$A199&lt;&gt;"TOTAL"),IF(AND([4]PREMIOS_MASTER!$E197&lt;&gt;"",[4]PREMIOS_MASTER!$E197&lt;&gt;0),[4]PREMIOS_MASTER!$E197,""),IF($A199="TOTAL",SUM(INDIRECT("B4:B"&amp;ROW()-1)),""))</f>
        <v/>
      </c>
      <c r="C199" s="7" t="str">
        <f ca="1">IF(AND($A199&lt;&gt;"",$A199&lt;&gt;"TOTAL"),IF(AND([4]PREMIOS_MASTER!$G197&lt;&gt;"",[4]PREMIOS_MASTER!$G197&lt;&gt;0),[4]PREMIOS_MASTER!$G197,""),IF($A199="TOTAL",SUM(INDIRECT("C4:C"&amp;ROW()-1)),""))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IF(AND($A199&lt;&gt;"",$A199&lt;&gt;"TOTAL"),IF(AND([4]PREMIOS_MASTER!$J197&lt;&gt;"",[4]PREMIOS_MASTER!$J197&lt;&gt;0),[4]PREMIOS_MASTER!$J197,""),IF($A199="TOTAL",SUM(INDIRECT("E4:E"&amp;ROW()-1)),""))</f>
        <v/>
      </c>
      <c r="F199" s="7" t="str">
        <f ca="1">IF(AND($A199&lt;&gt;"",$A199&lt;&gt;"TOTAL"),IF(AND([4]PREMIOS_MASTER!$L197&lt;&gt;"",[4]PREMIOS_MASTER!$L197&lt;&gt;0),[4]PREMIOS_MASTER!$L197,""),IF($A199="TOTAL",SUM(INDIRECT("F4:F"&amp;ROW()-1)),""))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IF(AND($A199&lt;&gt;"",$A199&lt;&gt;"TOTAL"),IF(AND([4]PREMIOS_MASTER!$O197&lt;&gt;"",[4]PREMIOS_MASTER!$O197&lt;&gt;0),[4]PREMIOS_MASTER!$O197,""),IF($A199="TOTAL",SUM(INDIRECT("H4:H"&amp;ROW()-1)),""))</f>
        <v/>
      </c>
      <c r="I199" s="7" t="str">
        <f ca="1">IF(AND($A199&lt;&gt;"",$A199&lt;&gt;"TOTAL"),IF(AND([4]PREMIOS_MASTER!$Q197&lt;&gt;"",[4]PREMIOS_MASTER!$Q197&lt;&gt;0),[4]PREMIOS_MASTER!$Q197,""),IF($A199="TOTAL",SUM(INDIRECT("I4:I"&amp;ROW()-1)),""))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IF(AND($A199&lt;&gt;"",$A199&lt;&gt;"TOTAL"),IF(AND([4]PREMIOS_MASTER!$T197&lt;&gt;"",[4]PREMIOS_MASTER!$T197&lt;&gt;0),[4]PREMIOS_MASTER!$T197,""),IF($A199="TOTAL",SUM(INDIRECT("K4:K"&amp;ROW()-1)),""))</f>
        <v/>
      </c>
      <c r="L199" s="7" t="str">
        <f ca="1">IF(AND($A199&lt;&gt;"",$A199&lt;&gt;"TOTAL"),IF(AND([4]PREMIOS_MASTER!$V197&lt;&gt;"",[4]PREMIOS_MASTER!$V197&lt;&gt;0),[4]PREMIOS_MASTER!$V197,""),IF($A199="TOTAL",SUM(INDIRECT("L4:L"&amp;ROW()-1)),""))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IF(AND($A199&lt;&gt;"",$A199&lt;&gt;"TOTAL"),IF(AND([4]PREMIOS_MASTER!$Y197&lt;&gt;"",[4]PREMIOS_MASTER!$Y197&lt;&gt;0),[4]PREMIOS_MASTER!$Y197,""),IF($A199="TOTAL",SUM(INDIRECT("N4:N"&amp;ROW()-1)),""))</f>
        <v/>
      </c>
      <c r="O199" s="7" t="str">
        <f ca="1">IF(AND($A199&lt;&gt;"",$A199&lt;&gt;"TOTAL"),IF(AND([4]PREMIOS_MASTER!$AA197&lt;&gt;"",[4]PREMIOS_MASTER!$AA197&lt;&gt;0),[4]PREMIOS_MASTER!$AA197,""),IF($A199="TOTAL",SUM(INDIRECT("O4:O"&amp;ROW()-1)),""))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IF(AND($A199&lt;&gt;"",$A199&lt;&gt;"TOTAL"),IF(AND([4]PREMIOS_MASTER!$AD197&lt;&gt;"",[4]PREMIOS_MASTER!$AD197&lt;&gt;0),[4]PREMIOS_MASTER!$AD197,""),IF($A199="TOTAL",SUM(INDIRECT("Q4:Q"&amp;ROW()-1)),""))</f>
        <v/>
      </c>
      <c r="R199" s="7" t="str">
        <f ca="1">IF(AND($A199&lt;&gt;"",$A199&lt;&gt;"TOTAL"),IF(AND([4]PREMIOS_MASTER!$AF197&lt;&gt;"",[4]PREMIOS_MASTER!$AF197&lt;&gt;0),[4]PREMIOS_MASTER!$AF197,""),IF($A199="TOTAL",SUM(INDIRECT("R4:R"&amp;ROW()-1)),""))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IF(AND($A199&lt;&gt;"",$A199&lt;&gt;"TOTAL"),IF(AND([4]PREMIOS_MASTER!$AI197&lt;&gt;"",[4]PREMIOS_MASTER!$AI197&lt;&gt;0),[4]PREMIOS_MASTER!$AI197,""),IF($A199="TOTAL",SUM(INDIRECT("T4:T"&amp;ROW()-1)),""))</f>
        <v/>
      </c>
      <c r="U199" s="7" t="str">
        <f ca="1">IF(AND($A199&lt;&gt;"",$A199&lt;&gt;"TOTAL"),IF(AND([4]PREMIOS_MASTER!$AK197&lt;&gt;"",[4]PREMIOS_MASTER!$AK197&lt;&gt;0),[4]PREMIOS_MASTER!$AK197,""),IF($A199="TOTAL",SUM(INDIRECT("U4:U"&amp;ROW()-1)),""))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IF(AND($A199&lt;&gt;"",$A199&lt;&gt;"TOTAL"),IF(AND([4]PREMIOS_MASTER!$AN197&lt;&gt;"",[4]PREMIOS_MASTER!$AN197&lt;&gt;0),[4]PREMIOS_MASTER!$AN197,""),IF($A199="TOTAL",SUM(INDIRECT("W4:W"&amp;ROW()-1)),""))</f>
        <v/>
      </c>
      <c r="X199" s="7" t="str">
        <f ca="1">IF(AND($A199&lt;&gt;"",$A199&lt;&gt;"TOTAL"),IF(AND([4]PREMIOS_MASTER!$AP197&lt;&gt;"",[4]PREMIOS_MASTER!$AP197&lt;&gt;0),[4]PREMIOS_MASTER!$AP197,""),IF($A199="TOTAL",SUM(INDIRECT("X4:X"&amp;ROW()-1)),""))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IF(AND($A199&lt;&gt;"",$A199&lt;&gt;"TOTAL"),IF(AND([4]PREMIOS_MASTER!$AS197&lt;&gt;"",[4]PREMIOS_MASTER!$AS197&lt;&gt;0),[4]PREMIOS_MASTER!$AS197,""),IF($A199="TOTAL",SUM(INDIRECT("Z4:Z"&amp;ROW()-1)),""))</f>
        <v/>
      </c>
      <c r="AA199" s="7" t="str">
        <f ca="1">IF(AND($A199&lt;&gt;"",$A199&lt;&gt;"TOTAL"),IF(AND([4]PREMIOS_MASTER!$AU197&lt;&gt;"",[4]PREMIOS_MASTER!$AU197&lt;&gt;0),[4]PREMIOS_MASTER!$AU197,""),IF($A199="TOTAL",SUM(INDIRECT("AA4:AA"&amp;ROW()-1)),""))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IF(AND($A199&lt;&gt;"",$A199&lt;&gt;"TOTAL"),IF(AND([4]PREMIOS_MASTER!$AX197&lt;&gt;"",[4]PREMIOS_MASTER!$AX197&lt;&gt;0),[4]PREMIOS_MASTER!$AX197,""),IF($A199="TOTAL",SUM(INDIRECT("AC4:AC"&amp;ROW()-1)),""))</f>
        <v/>
      </c>
      <c r="AD199" s="7" t="str">
        <f ca="1">IF(AND($A199&lt;&gt;"",$A199&lt;&gt;"TOTAL"),IF(AND([4]PREMIOS_MASTER!$AZ197&lt;&gt;"",[4]PREMIOS_MASTER!$AZ197&lt;&gt;0),[4]PREMIOS_MASTER!$AZ197,""),IF($A199="TOTAL",SUM(INDIRECT("AD4:AD"&amp;ROW()-1)),""))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IF(AND($A199&lt;&gt;"",$A199&lt;&gt;"TOTAL"),IF(AND([4]PREMIOS_MASTER!$BC197&lt;&gt;"",[4]PREMIOS_MASTER!$BC197&lt;&gt;0),[4]PREMIOS_MASTER!$BC197,""),IF($A199="TOTAL",SUM(INDIRECT("AF4:AF"&amp;ROW()-1)),""))</f>
        <v/>
      </c>
      <c r="AG199" s="7" t="str">
        <f ca="1">IF(AND($A199&lt;&gt;"",$A199&lt;&gt;"TOTAL"),IF(AND([4]PREMIOS_MASTER!$BE197&lt;&gt;"",[4]PREMIOS_MASTER!$BE197&lt;&gt;0),[4]PREMIOS_MASTER!$BE197,""),IF($A199="TOTAL",SUM(INDIRECT("AG4:AG"&amp;ROW()-1)),""))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IF(AND($A199&lt;&gt;"",$A199&lt;&gt;"TOTAL"),IF(AND([4]PREMIOS_MASTER!$BH197&lt;&gt;"",[4]PREMIOS_MASTER!$BH197&lt;&gt;0),[4]PREMIOS_MASTER!$BH197,""),IF($A199="TOTAL",SUM(INDIRECT("AI4:AI"&amp;ROW()-1)),""))</f>
        <v/>
      </c>
      <c r="AJ199" s="7" t="str">
        <f ca="1">IF(AND($A199&lt;&gt;"",$A199&lt;&gt;"TOTAL"),IF(AND([4]PREMIOS_MASTER!$BJ197&lt;&gt;"",[4]PREMIOS_MASTER!$BJ197&lt;&gt;0),[4]PREMIOS_MASTER!$BJ197,""),IF($A199="TOTAL",SUM(INDIRECT("AJ4:AJ"&amp;ROW()-1)),""))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IF(AND($A199&lt;&gt;"",$A199&lt;&gt;"TOTAL"),IF(AND([4]PREMIOS_MASTER!$BM197&lt;&gt;"",[4]PREMIOS_MASTER!$BM197&lt;&gt;0),[4]PREMIOS_MASTER!$BM197,""),IF($A199="TOTAL",SUM(INDIRECT("AL4:AL"&amp;ROW()-1)),""))</f>
        <v/>
      </c>
      <c r="AM199" s="7" t="str">
        <f ca="1">IF(AND($A199&lt;&gt;"",$A199&lt;&gt;"TOTAL"),IF(AND([4]PREMIOS_MASTER!$BO197&lt;&gt;"",[4]PREMIOS_MASTER!$BO197&lt;&gt;0),[4]PREMIOS_MASTER!$BO197,""),IF($A199="TOTAL",SUM(INDIRECT("AM4:AM"&amp;ROW()-1)),""))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IF(AND($A199&lt;&gt;"",$A199&lt;&gt;"TOTAL"),IF(AND([4]PREMIOS_MASTER!$BR197&lt;&gt;"",[4]PREMIOS_MASTER!$BR197&lt;&gt;0),[4]PREMIOS_MASTER!$BR197,""),IF($A199="TOTAL",SUM(INDIRECT("AO4:AO"&amp;ROW()-1)),""))</f>
        <v/>
      </c>
      <c r="AP199" s="7" t="str">
        <f ca="1">IF(AND($A199&lt;&gt;"",$A199&lt;&gt;"TOTAL"),IF(AND([4]PREMIOS_MASTER!$BT197&lt;&gt;"",[4]PREMIOS_MASTER!$BT197&lt;&gt;0),[4]PREMIOS_MASTER!$BT197,""),IF($A199="TOTAL",SUM(INDIRECT("AP4:AP"&amp;ROW()-1)),""))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IF(AND($A199&lt;&gt;"",$A199&lt;&gt;"TOTAL"),IF(AND([4]PREMIOS_MASTER!$BW197&lt;&gt;"",[4]PREMIOS_MASTER!$BW197&lt;&gt;0),[4]PREMIOS_MASTER!$BW197,""),IF($A199="TOTAL",SUM(INDIRECT("AR4:AR"&amp;ROW()-1)),""))</f>
        <v/>
      </c>
      <c r="AS199" s="7" t="str">
        <f ca="1">IF(AND($A199&lt;&gt;"",$A199&lt;&gt;"TOTAL"),IF(AND([4]PREMIOS_MASTER!$BY197&lt;&gt;"",[4]PREMIOS_MASTER!$BY197&lt;&gt;0),[4]PREMIOS_MASTER!$BY197,""),IF($A199="TOTAL",SUM(INDIRECT("AS4:AS"&amp;ROW()-1)),""))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IF(AND($A199&lt;&gt;"",$A199&lt;&gt;"TOTAL"),IF(AND([4]PREMIOS_MASTER!$CB197&lt;&gt;"",[4]PREMIOS_MASTER!$CB197&lt;&gt;0),[4]PREMIOS_MASTER!$CB197,""),IF($A199="TOTAL",SUM(INDIRECT("AU4:AU"&amp;ROW()-1)),""))</f>
        <v/>
      </c>
      <c r="AV199" s="7" t="str">
        <f ca="1">IF(AND($A199&lt;&gt;"",$A199&lt;&gt;"TOTAL"),IF(AND([4]PREMIOS_MASTER!$CD197&lt;&gt;"",[4]PREMIOS_MASTER!$CD197&lt;&gt;0),[4]PREMIOS_MASTER!$CD197,""),IF($A199="TOTAL",SUM(INDIRECT("AV4:AV"&amp;ROW()-1)),""))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IF(AND($A199&lt;&gt;"",$A199&lt;&gt;"TOTAL"),IF(AND([4]PREMIOS_MASTER!$CG197&lt;&gt;"",[4]PREMIOS_MASTER!$CG197&lt;&gt;0),[4]PREMIOS_MASTER!$CG197,""),IF($A199="TOTAL",SUM(INDIRECT("AX4:AX"&amp;ROW()-1)),""))</f>
        <v/>
      </c>
      <c r="AY199" s="7" t="str">
        <f ca="1">IF(AND($A199&lt;&gt;"",$A199&lt;&gt;"TOTAL"),IF(AND([4]PREMIOS_MASTER!$CI197&lt;&gt;"",[4]PREMIOS_MASTER!$CI197&lt;&gt;0),[4]PREMIOS_MASTER!$CI197,""),IF($A199="TOTAL",SUM(INDIRECT("AY4:AY"&amp;ROW()-1)),""))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IF(AND($A199&lt;&gt;"",$A199&lt;&gt;"TOTAL"),IF(AND([4]PREMIOS_MASTER!$CL197&lt;&gt;"",[4]PREMIOS_MASTER!$CL197&lt;&gt;0),[4]PREMIOS_MASTER!$CL197,""),IF($A199="TOTAL",SUM(INDIRECT("BA4:BA"&amp;ROW()-1)),""))</f>
        <v/>
      </c>
      <c r="BB199" s="7" t="str">
        <f ca="1">IF(AND($A199&lt;&gt;"",$A199&lt;&gt;"TOTAL"),IF(AND([4]PREMIOS_MASTER!$CN197&lt;&gt;"",[4]PREMIOS_MASTER!$CN197&lt;&gt;0),[4]PREMIOS_MASTER!$CN197,""),IF($A199="TOTAL",SUM(INDIRECT("BB4:BB"&amp;ROW()-1)),""))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IF(AND($A199&lt;&gt;"",$A199&lt;&gt;"TOTAL"),IF(AND([4]PREMIOS_MASTER!$CQ197&lt;&gt;"",[4]PREMIOS_MASTER!$CQ197&lt;&gt;0),[4]PREMIOS_MASTER!$CQ197,""),IF($A199="TOTAL",SUM(INDIRECT("BD4:BD"&amp;ROW()-1)),""))</f>
        <v/>
      </c>
      <c r="BE199" s="7" t="str">
        <f ca="1">IF(AND($A199&lt;&gt;"",$A199&lt;&gt;"TOTAL"),IF(AND([4]PREMIOS_MASTER!$CS197&lt;&gt;"",[4]PREMIOS_MASTER!$CS197&lt;&gt;0),[4]PREMIOS_MASTER!$CS197,""),IF($A199="TOTAL",SUM(INDIRECT("BE4:BE"&amp;ROW()-1)),""))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IF([4]PREMIOS_MASTER!$D198&lt;&gt;"",[4]PREMIOS_MASTER!$D198,IF(AND([4]PREMIOS_MASTER!$D198="",[4]PREMIOS_MASTER!$D199="",[4]PREMIOS_MASTER!$D197=""),"","TOTAL"))</f>
        <v/>
      </c>
      <c r="B200" s="7" t="str">
        <f ca="1">IF(AND($A200&lt;&gt;"",$A200&lt;&gt;"TOTAL"),IF(AND([4]PREMIOS_MASTER!$E198&lt;&gt;"",[4]PREMIOS_MASTER!$E198&lt;&gt;0),[4]PREMIOS_MASTER!$E198,""),IF($A200="TOTAL",SUM(INDIRECT("B4:B"&amp;ROW()-1)),""))</f>
        <v/>
      </c>
      <c r="C200" s="7" t="str">
        <f ca="1">IF(AND($A200&lt;&gt;"",$A200&lt;&gt;"TOTAL"),IF(AND([4]PREMIOS_MASTER!$G198&lt;&gt;"",[4]PREMIOS_MASTER!$G198&lt;&gt;0),[4]PREMIOS_MASTER!$G198,""),IF($A200="TOTAL",SUM(INDIRECT("C4:C"&amp;ROW()-1)),""))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IF(AND($A200&lt;&gt;"",$A200&lt;&gt;"TOTAL"),IF(AND([4]PREMIOS_MASTER!$J198&lt;&gt;"",[4]PREMIOS_MASTER!$J198&lt;&gt;0),[4]PREMIOS_MASTER!$J198,""),IF($A200="TOTAL",SUM(INDIRECT("E4:E"&amp;ROW()-1)),""))</f>
        <v/>
      </c>
      <c r="F200" s="7" t="str">
        <f ca="1">IF(AND($A200&lt;&gt;"",$A200&lt;&gt;"TOTAL"),IF(AND([4]PREMIOS_MASTER!$L198&lt;&gt;"",[4]PREMIOS_MASTER!$L198&lt;&gt;0),[4]PREMIOS_MASTER!$L198,""),IF($A200="TOTAL",SUM(INDIRECT("F4:F"&amp;ROW()-1)),""))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IF(AND($A200&lt;&gt;"",$A200&lt;&gt;"TOTAL"),IF(AND([4]PREMIOS_MASTER!$O198&lt;&gt;"",[4]PREMIOS_MASTER!$O198&lt;&gt;0),[4]PREMIOS_MASTER!$O198,""),IF($A200="TOTAL",SUM(INDIRECT("H4:H"&amp;ROW()-1)),""))</f>
        <v/>
      </c>
      <c r="I200" s="7" t="str">
        <f ca="1">IF(AND($A200&lt;&gt;"",$A200&lt;&gt;"TOTAL"),IF(AND([4]PREMIOS_MASTER!$Q198&lt;&gt;"",[4]PREMIOS_MASTER!$Q198&lt;&gt;0),[4]PREMIOS_MASTER!$Q198,""),IF($A200="TOTAL",SUM(INDIRECT("I4:I"&amp;ROW()-1)),""))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IF(AND($A200&lt;&gt;"",$A200&lt;&gt;"TOTAL"),IF(AND([4]PREMIOS_MASTER!$T198&lt;&gt;"",[4]PREMIOS_MASTER!$T198&lt;&gt;0),[4]PREMIOS_MASTER!$T198,""),IF($A200="TOTAL",SUM(INDIRECT("K4:K"&amp;ROW()-1)),""))</f>
        <v/>
      </c>
      <c r="L200" s="7" t="str">
        <f ca="1">IF(AND($A200&lt;&gt;"",$A200&lt;&gt;"TOTAL"),IF(AND([4]PREMIOS_MASTER!$V198&lt;&gt;"",[4]PREMIOS_MASTER!$V198&lt;&gt;0),[4]PREMIOS_MASTER!$V198,""),IF($A200="TOTAL",SUM(INDIRECT("L4:L"&amp;ROW()-1)),""))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IF(AND($A200&lt;&gt;"",$A200&lt;&gt;"TOTAL"),IF(AND([4]PREMIOS_MASTER!$Y198&lt;&gt;"",[4]PREMIOS_MASTER!$Y198&lt;&gt;0),[4]PREMIOS_MASTER!$Y198,""),IF($A200="TOTAL",SUM(INDIRECT("N4:N"&amp;ROW()-1)),""))</f>
        <v/>
      </c>
      <c r="O200" s="7" t="str">
        <f ca="1">IF(AND($A200&lt;&gt;"",$A200&lt;&gt;"TOTAL"),IF(AND([4]PREMIOS_MASTER!$AA198&lt;&gt;"",[4]PREMIOS_MASTER!$AA198&lt;&gt;0),[4]PREMIOS_MASTER!$AA198,""),IF($A200="TOTAL",SUM(INDIRECT("O4:O"&amp;ROW()-1)),""))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IF(AND($A200&lt;&gt;"",$A200&lt;&gt;"TOTAL"),IF(AND([4]PREMIOS_MASTER!$AD198&lt;&gt;"",[4]PREMIOS_MASTER!$AD198&lt;&gt;0),[4]PREMIOS_MASTER!$AD198,""),IF($A200="TOTAL",SUM(INDIRECT("Q4:Q"&amp;ROW()-1)),""))</f>
        <v/>
      </c>
      <c r="R200" s="7" t="str">
        <f ca="1">IF(AND($A200&lt;&gt;"",$A200&lt;&gt;"TOTAL"),IF(AND([4]PREMIOS_MASTER!$AF198&lt;&gt;"",[4]PREMIOS_MASTER!$AF198&lt;&gt;0),[4]PREMIOS_MASTER!$AF198,""),IF($A200="TOTAL",SUM(INDIRECT("R4:R"&amp;ROW()-1)),""))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IF(AND($A200&lt;&gt;"",$A200&lt;&gt;"TOTAL"),IF(AND([4]PREMIOS_MASTER!$AI198&lt;&gt;"",[4]PREMIOS_MASTER!$AI198&lt;&gt;0),[4]PREMIOS_MASTER!$AI198,""),IF($A200="TOTAL",SUM(INDIRECT("T4:T"&amp;ROW()-1)),""))</f>
        <v/>
      </c>
      <c r="U200" s="7" t="str">
        <f ca="1">IF(AND($A200&lt;&gt;"",$A200&lt;&gt;"TOTAL"),IF(AND([4]PREMIOS_MASTER!$AK198&lt;&gt;"",[4]PREMIOS_MASTER!$AK198&lt;&gt;0),[4]PREMIOS_MASTER!$AK198,""),IF($A200="TOTAL",SUM(INDIRECT("U4:U"&amp;ROW()-1)),""))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IF(AND($A200&lt;&gt;"",$A200&lt;&gt;"TOTAL"),IF(AND([4]PREMIOS_MASTER!$AN198&lt;&gt;"",[4]PREMIOS_MASTER!$AN198&lt;&gt;0),[4]PREMIOS_MASTER!$AN198,""),IF($A200="TOTAL",SUM(INDIRECT("W4:W"&amp;ROW()-1)),""))</f>
        <v/>
      </c>
      <c r="X200" s="7" t="str">
        <f ca="1">IF(AND($A200&lt;&gt;"",$A200&lt;&gt;"TOTAL"),IF(AND([4]PREMIOS_MASTER!$AP198&lt;&gt;"",[4]PREMIOS_MASTER!$AP198&lt;&gt;0),[4]PREMIOS_MASTER!$AP198,""),IF($A200="TOTAL",SUM(INDIRECT("X4:X"&amp;ROW()-1)),""))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IF(AND($A200&lt;&gt;"",$A200&lt;&gt;"TOTAL"),IF(AND([4]PREMIOS_MASTER!$AS198&lt;&gt;"",[4]PREMIOS_MASTER!$AS198&lt;&gt;0),[4]PREMIOS_MASTER!$AS198,""),IF($A200="TOTAL",SUM(INDIRECT("Z4:Z"&amp;ROW()-1)),""))</f>
        <v/>
      </c>
      <c r="AA200" s="7" t="str">
        <f ca="1">IF(AND($A200&lt;&gt;"",$A200&lt;&gt;"TOTAL"),IF(AND([4]PREMIOS_MASTER!$AU198&lt;&gt;"",[4]PREMIOS_MASTER!$AU198&lt;&gt;0),[4]PREMIOS_MASTER!$AU198,""),IF($A200="TOTAL",SUM(INDIRECT("AA4:AA"&amp;ROW()-1)),""))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IF(AND($A200&lt;&gt;"",$A200&lt;&gt;"TOTAL"),IF(AND([4]PREMIOS_MASTER!$AX198&lt;&gt;"",[4]PREMIOS_MASTER!$AX198&lt;&gt;0),[4]PREMIOS_MASTER!$AX198,""),IF($A200="TOTAL",SUM(INDIRECT("AC4:AC"&amp;ROW()-1)),""))</f>
        <v/>
      </c>
      <c r="AD200" s="7" t="str">
        <f ca="1">IF(AND($A200&lt;&gt;"",$A200&lt;&gt;"TOTAL"),IF(AND([4]PREMIOS_MASTER!$AZ198&lt;&gt;"",[4]PREMIOS_MASTER!$AZ198&lt;&gt;0),[4]PREMIOS_MASTER!$AZ198,""),IF($A200="TOTAL",SUM(INDIRECT("AD4:AD"&amp;ROW()-1)),""))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IF(AND($A200&lt;&gt;"",$A200&lt;&gt;"TOTAL"),IF(AND([4]PREMIOS_MASTER!$BC198&lt;&gt;"",[4]PREMIOS_MASTER!$BC198&lt;&gt;0),[4]PREMIOS_MASTER!$BC198,""),IF($A200="TOTAL",SUM(INDIRECT("AF4:AF"&amp;ROW()-1)),""))</f>
        <v/>
      </c>
      <c r="AG200" s="7" t="str">
        <f ca="1">IF(AND($A200&lt;&gt;"",$A200&lt;&gt;"TOTAL"),IF(AND([4]PREMIOS_MASTER!$BE198&lt;&gt;"",[4]PREMIOS_MASTER!$BE198&lt;&gt;0),[4]PREMIOS_MASTER!$BE198,""),IF($A200="TOTAL",SUM(INDIRECT("AG4:AG"&amp;ROW()-1)),""))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IF(AND($A200&lt;&gt;"",$A200&lt;&gt;"TOTAL"),IF(AND([4]PREMIOS_MASTER!$BH198&lt;&gt;"",[4]PREMIOS_MASTER!$BH198&lt;&gt;0),[4]PREMIOS_MASTER!$BH198,""),IF($A200="TOTAL",SUM(INDIRECT("AI4:AI"&amp;ROW()-1)),""))</f>
        <v/>
      </c>
      <c r="AJ200" s="7" t="str">
        <f ca="1">IF(AND($A200&lt;&gt;"",$A200&lt;&gt;"TOTAL"),IF(AND([4]PREMIOS_MASTER!$BJ198&lt;&gt;"",[4]PREMIOS_MASTER!$BJ198&lt;&gt;0),[4]PREMIOS_MASTER!$BJ198,""),IF($A200="TOTAL",SUM(INDIRECT("AJ4:AJ"&amp;ROW()-1)),""))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IF(AND($A200&lt;&gt;"",$A200&lt;&gt;"TOTAL"),IF(AND([4]PREMIOS_MASTER!$BM198&lt;&gt;"",[4]PREMIOS_MASTER!$BM198&lt;&gt;0),[4]PREMIOS_MASTER!$BM198,""),IF($A200="TOTAL",SUM(INDIRECT("AL4:AL"&amp;ROW()-1)),""))</f>
        <v/>
      </c>
      <c r="AM200" s="7" t="str">
        <f ca="1">IF(AND($A200&lt;&gt;"",$A200&lt;&gt;"TOTAL"),IF(AND([4]PREMIOS_MASTER!$BO198&lt;&gt;"",[4]PREMIOS_MASTER!$BO198&lt;&gt;0),[4]PREMIOS_MASTER!$BO198,""),IF($A200="TOTAL",SUM(INDIRECT("AM4:AM"&amp;ROW()-1)),""))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IF(AND($A200&lt;&gt;"",$A200&lt;&gt;"TOTAL"),IF(AND([4]PREMIOS_MASTER!$BR198&lt;&gt;"",[4]PREMIOS_MASTER!$BR198&lt;&gt;0),[4]PREMIOS_MASTER!$BR198,""),IF($A200="TOTAL",SUM(INDIRECT("AO4:AO"&amp;ROW()-1)),""))</f>
        <v/>
      </c>
      <c r="AP200" s="7" t="str">
        <f ca="1">IF(AND($A200&lt;&gt;"",$A200&lt;&gt;"TOTAL"),IF(AND([4]PREMIOS_MASTER!$BT198&lt;&gt;"",[4]PREMIOS_MASTER!$BT198&lt;&gt;0),[4]PREMIOS_MASTER!$BT198,""),IF($A200="TOTAL",SUM(INDIRECT("AP4:AP"&amp;ROW()-1)),""))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IF(AND($A200&lt;&gt;"",$A200&lt;&gt;"TOTAL"),IF(AND([4]PREMIOS_MASTER!$BW198&lt;&gt;"",[4]PREMIOS_MASTER!$BW198&lt;&gt;0),[4]PREMIOS_MASTER!$BW198,""),IF($A200="TOTAL",SUM(INDIRECT("AR4:AR"&amp;ROW()-1)),""))</f>
        <v/>
      </c>
      <c r="AS200" s="7" t="str">
        <f ca="1">IF(AND($A200&lt;&gt;"",$A200&lt;&gt;"TOTAL"),IF(AND([4]PREMIOS_MASTER!$BY198&lt;&gt;"",[4]PREMIOS_MASTER!$BY198&lt;&gt;0),[4]PREMIOS_MASTER!$BY198,""),IF($A200="TOTAL",SUM(INDIRECT("AS4:AS"&amp;ROW()-1)),""))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IF(AND($A200&lt;&gt;"",$A200&lt;&gt;"TOTAL"),IF(AND([4]PREMIOS_MASTER!$CB198&lt;&gt;"",[4]PREMIOS_MASTER!$CB198&lt;&gt;0),[4]PREMIOS_MASTER!$CB198,""),IF($A200="TOTAL",SUM(INDIRECT("AU4:AU"&amp;ROW()-1)),""))</f>
        <v/>
      </c>
      <c r="AV200" s="7" t="str">
        <f ca="1">IF(AND($A200&lt;&gt;"",$A200&lt;&gt;"TOTAL"),IF(AND([4]PREMIOS_MASTER!$CD198&lt;&gt;"",[4]PREMIOS_MASTER!$CD198&lt;&gt;0),[4]PREMIOS_MASTER!$CD198,""),IF($A200="TOTAL",SUM(INDIRECT("AV4:AV"&amp;ROW()-1)),""))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IF(AND($A200&lt;&gt;"",$A200&lt;&gt;"TOTAL"),IF(AND([4]PREMIOS_MASTER!$CG198&lt;&gt;"",[4]PREMIOS_MASTER!$CG198&lt;&gt;0),[4]PREMIOS_MASTER!$CG198,""),IF($A200="TOTAL",SUM(INDIRECT("AX4:AX"&amp;ROW()-1)),""))</f>
        <v/>
      </c>
      <c r="AY200" s="7" t="str">
        <f ca="1">IF(AND($A200&lt;&gt;"",$A200&lt;&gt;"TOTAL"),IF(AND([4]PREMIOS_MASTER!$CI198&lt;&gt;"",[4]PREMIOS_MASTER!$CI198&lt;&gt;0),[4]PREMIOS_MASTER!$CI198,""),IF($A200="TOTAL",SUM(INDIRECT("AY4:AY"&amp;ROW()-1)),""))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IF(AND($A200&lt;&gt;"",$A200&lt;&gt;"TOTAL"),IF(AND([4]PREMIOS_MASTER!$CL198&lt;&gt;"",[4]PREMIOS_MASTER!$CL198&lt;&gt;0),[4]PREMIOS_MASTER!$CL198,""),IF($A200="TOTAL",SUM(INDIRECT("BA4:BA"&amp;ROW()-1)),""))</f>
        <v/>
      </c>
      <c r="BB200" s="7" t="str">
        <f ca="1">IF(AND($A200&lt;&gt;"",$A200&lt;&gt;"TOTAL"),IF(AND([4]PREMIOS_MASTER!$CN198&lt;&gt;"",[4]PREMIOS_MASTER!$CN198&lt;&gt;0),[4]PREMIOS_MASTER!$CN198,""),IF($A200="TOTAL",SUM(INDIRECT("BB4:BB"&amp;ROW()-1)),""))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IF(AND($A200&lt;&gt;"",$A200&lt;&gt;"TOTAL"),IF(AND([4]PREMIOS_MASTER!$CQ198&lt;&gt;"",[4]PREMIOS_MASTER!$CQ198&lt;&gt;0),[4]PREMIOS_MASTER!$CQ198,""),IF($A200="TOTAL",SUM(INDIRECT("BD4:BD"&amp;ROW()-1)),""))</f>
        <v/>
      </c>
      <c r="BE200" s="7" t="str">
        <f ca="1">IF(AND($A200&lt;&gt;"",$A200&lt;&gt;"TOTAL"),IF(AND([4]PREMIOS_MASTER!$CS198&lt;&gt;"",[4]PREMIOS_MASTER!$CS198&lt;&gt;0),[4]PREMIOS_MASTER!$CS198,""),IF($A200="TOTAL",SUM(INDIRECT("BE4:BE"&amp;ROW()-1)),""))</f>
        <v/>
      </c>
      <c r="BF200" s="7" t="str">
        <f t="shared" ca="1" si="75"/>
        <v/>
      </c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26" priority="12">
      <formula>$A4=""</formula>
    </cfRule>
    <cfRule type="expression" dxfId="25" priority="13">
      <formula>$A4="TOTAL"</formula>
    </cfRule>
    <cfRule type="expression" dxfId="24" priority="14">
      <formula>AND($A4&lt;&gt;"",$A4&lt;&gt;"TOTAL")</formula>
    </cfRule>
  </conditionalFormatting>
  <conditionalFormatting sqref="B4:C200 E4:BF200">
    <cfRule type="expression" priority="9">
      <formula>"$A4="""""</formula>
    </cfRule>
    <cfRule type="expression" dxfId="23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22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21" priority="4" operator="equal">
      <formula>""</formula>
    </cfRule>
    <cfRule type="cellIs" dxfId="20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9" priority="1">
      <formula>$A4=""</formula>
    </cfRule>
    <cfRule type="cellIs" dxfId="18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F200"/>
  <sheetViews>
    <sheetView workbookViewId="0">
      <selection activeCell="A10" sqref="A10"/>
    </sheetView>
  </sheetViews>
  <sheetFormatPr baseColWidth="10" defaultRowHeight="12.75" x14ac:dyDescent="0.2"/>
  <cols>
    <col min="1" max="1" width="94.42578125" customWidth="1"/>
  </cols>
  <sheetData>
    <row r="1" spans="1:58" ht="29.25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</row>
    <row r="2" spans="1:58" ht="25.5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</row>
    <row r="3" spans="1:58" ht="44.25" customHeight="1" thickBot="1" x14ac:dyDescent="0.25">
      <c r="A3" s="4" t="s">
        <v>86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</row>
    <row r="4" spans="1:58" x14ac:dyDescent="0.2">
      <c r="A4" s="12" t="str">
        <f>IF([5]PREMIOS_OTROS!$D2&lt;&gt;"",[5]PREMIOS_OTROS!$D2,IF(AND([5]PREMIOS_OTROS!$D2="",[5]PREMIOS_OTROS!$D3="",[5]PREMIOS_OTROS!$D1=""),"","TOTAL"))</f>
        <v>TOTAL</v>
      </c>
      <c r="B4" s="7">
        <f ca="1">IF(AND($A4&lt;&gt;"",$A4&lt;&gt;"TOTAL"),IF(AND([5]PREMIOS_OTROS!$E2&lt;&gt;"",[5]PREMIOS_OTROS!$E2&lt;&gt;0),[5]PREMIOS_OTROS!$E2,""),IF($A4="TOTAL",SUM(INDIRECT("B4:B"&amp;ROW()-1)),""))</f>
        <v>0</v>
      </c>
      <c r="C4" s="7">
        <f ca="1">IF(AND($A4&lt;&gt;"",$A4&lt;&gt;"TOTAL"),IF(AND([5]PREMIOS_OTROS!$G2&lt;&gt;"",[5]PREMIOS_OTROS!$G2&lt;&gt;0),[5]PREMIOS_OTROS!$G2,""),IF($A4="TOTAL",SUM(INDIRECT("C4:C"&amp;ROW()-1)),""))</f>
        <v>0</v>
      </c>
      <c r="D4" s="7">
        <f ca="1">IF(AND($A4&lt;&gt;"",$A4&lt;&gt;"TOTAL"),SUM(B4:C4),IF($A4="TOTAL",SUM(INDIRECT("D4:D"&amp;ROW()-1)),""))</f>
        <v>0</v>
      </c>
      <c r="E4" s="7">
        <f ca="1">IF(AND($A4&lt;&gt;"",$A4&lt;&gt;"TOTAL"),IF(AND([5]PREMIOS_OTROS!$J2&lt;&gt;"",[5]PREMIOS_OTROS!$J2&lt;&gt;0),[5]PREMIOS_OTROS!$J2,""),IF($A4="TOTAL",SUM(INDIRECT("E4:E"&amp;ROW()-1)),""))</f>
        <v>0</v>
      </c>
      <c r="F4" s="7">
        <f ca="1">IF(AND($A4&lt;&gt;"",$A4&lt;&gt;"TOTAL"),IF(AND([5]PREMIOS_OTROS!$L2&lt;&gt;"",[5]PREMIOS_OTROS!$L2&lt;&gt;0),[5]PREMIOS_OTROS!$L2,""),IF($A4="TOTAL",SUM(INDIRECT("F4:F"&amp;ROW()-1)),""))</f>
        <v>0</v>
      </c>
      <c r="G4" s="7">
        <f ca="1">IF(AND($A4&lt;&gt;"",$A4&lt;&gt;"TOTAL"),SUM(E4:F4),IF($A4="TOTAL",SUM(INDIRECT("G4:G"&amp;ROW()-1)),""))</f>
        <v>0</v>
      </c>
      <c r="H4" s="7">
        <f ca="1">IF(AND($A4&lt;&gt;"",$A4&lt;&gt;"TOTAL"),IF(AND([5]PREMIOS_OTROS!$O2&lt;&gt;"",[5]PREMIOS_OTROS!$O2&lt;&gt;0),[5]PREMIOS_OTROS!$O2,""),IF($A4="TOTAL",SUM(INDIRECT("H4:H"&amp;ROW()-1)),""))</f>
        <v>0</v>
      </c>
      <c r="I4" s="7">
        <f ca="1">IF(AND($A4&lt;&gt;"",$A4&lt;&gt;"TOTAL"),IF(AND([5]PREMIOS_OTROS!$Q2&lt;&gt;"",[5]PREMIOS_OTROS!$Q2&lt;&gt;0),[5]PREMIOS_OTROS!$Q2,""),IF($A4="TOTAL",SUM(INDIRECT("I4:I"&amp;ROW()-1)),""))</f>
        <v>0</v>
      </c>
      <c r="J4" s="7">
        <f ca="1">IF(AND($A4&lt;&gt;"",$A4&lt;&gt;"TOTAL"),SUM(H4:I4),IF($A4="TOTAL",SUM(INDIRECT("J4:J"&amp;ROW()-1)),""))</f>
        <v>0</v>
      </c>
      <c r="K4" s="7">
        <f ca="1">IF(AND($A4&lt;&gt;"",$A4&lt;&gt;"TOTAL"),IF(AND([5]PREMIOS_OTROS!$T2&lt;&gt;"",[5]PREMIOS_OTROS!$T2&lt;&gt;0),[5]PREMIOS_OTROS!$T2,""),IF($A4="TOTAL",SUM(INDIRECT("K4:K"&amp;ROW()-1)),""))</f>
        <v>0</v>
      </c>
      <c r="L4" s="7">
        <f ca="1">IF(AND($A4&lt;&gt;"",$A4&lt;&gt;"TOTAL"),IF(AND([5]PREMIOS_OTROS!$V2&lt;&gt;"",[5]PREMIOS_OTROS!$V2&lt;&gt;0),[5]PREMIOS_OTROS!$V2,""),IF($A4="TOTAL",SUM(INDIRECT("L4:L"&amp;ROW()-1)),""))</f>
        <v>0</v>
      </c>
      <c r="M4" s="7">
        <f ca="1">IF(AND($A4&lt;&gt;"",$A4&lt;&gt;"TOTAL"),SUM(K4:L4),IF($A4="TOTAL",SUM(INDIRECT("M4:M"&amp;ROW()-1)),""))</f>
        <v>0</v>
      </c>
      <c r="N4" s="7">
        <f ca="1">IF(AND($A4&lt;&gt;"",$A4&lt;&gt;"TOTAL"),IF(AND([5]PREMIOS_OTROS!$Y2&lt;&gt;"",[5]PREMIOS_OTROS!$Y2&lt;&gt;0),[5]PREMIOS_OTROS!$Y2,""),IF($A4="TOTAL",SUM(INDIRECT("N4:N"&amp;ROW()-1)),""))</f>
        <v>0</v>
      </c>
      <c r="O4" s="7">
        <f ca="1">IF(AND($A4&lt;&gt;"",$A4&lt;&gt;"TOTAL"),IF(AND([5]PREMIOS_OTROS!$AA2&lt;&gt;"",[5]PREMIOS_OTROS!$AA2&lt;&gt;0),[5]PREMIOS_OTROS!$AA2,""),IF($A4="TOTAL",SUM(INDIRECT("O4:O"&amp;ROW()-1)),""))</f>
        <v>0</v>
      </c>
      <c r="P4" s="7">
        <f ca="1">IF(AND($A4&lt;&gt;"",$A4&lt;&gt;"TOTAL"),SUM(N4:O4),IF($A4="TOTAL",SUM(INDIRECT("P4:P"&amp;ROW()-1)),""))</f>
        <v>0</v>
      </c>
      <c r="Q4" s="7">
        <f ca="1">IF(AND($A4&lt;&gt;"",$A4&lt;&gt;"TOTAL"),IF(AND([5]PREMIOS_OTROS!$AD2&lt;&gt;"",[5]PREMIOS_OTROS!$AD2&lt;&gt;0),[5]PREMIOS_OTROS!$AD2,""),IF($A4="TOTAL",SUM(INDIRECT("Q4:Q"&amp;ROW()-1)),""))</f>
        <v>0</v>
      </c>
      <c r="R4" s="7">
        <f ca="1">IF(AND($A4&lt;&gt;"",$A4&lt;&gt;"TOTAL"),IF(AND([5]PREMIOS_OTROS!$AF2&lt;&gt;"",[5]PREMIOS_OTROS!$AF2&lt;&gt;0),[5]PREMIOS_OTROS!$AF2,""),IF($A4="TOTAL",SUM(INDIRECT("R4:R"&amp;ROW()-1)),""))</f>
        <v>0</v>
      </c>
      <c r="S4" s="7">
        <f ca="1">IF(AND($A4&lt;&gt;"",$A4&lt;&gt;"TOTAL"),SUM(Q4:R4),IF($A4="TOTAL",SUM(INDIRECT("S4:S"&amp;ROW()-1)),""))</f>
        <v>0</v>
      </c>
      <c r="T4" s="7">
        <f ca="1">IF(AND($A4&lt;&gt;"",$A4&lt;&gt;"TOTAL"),IF(AND([5]PREMIOS_OTROS!$AI2&lt;&gt;"",[5]PREMIOS_OTROS!$AI2&lt;&gt;0),[5]PREMIOS_OTROS!$AI2,""),IF($A4="TOTAL",SUM(INDIRECT("T4:T"&amp;ROW()-1)),""))</f>
        <v>0</v>
      </c>
      <c r="U4" s="7">
        <f ca="1">IF(AND($A4&lt;&gt;"",$A4&lt;&gt;"TOTAL"),IF(AND([5]PREMIOS_OTROS!$AK2&lt;&gt;"",[5]PREMIOS_OTROS!$AK2&lt;&gt;0),[5]PREMIOS_OTROS!$AK2,""),IF($A4="TOTAL",SUM(INDIRECT("U4:U"&amp;ROW()-1)),""))</f>
        <v>0</v>
      </c>
      <c r="V4" s="7">
        <f ca="1">IF(AND($A4&lt;&gt;"",$A4&lt;&gt;"TOTAL"),SUM(T4:U4),IF($A4="TOTAL",SUM(INDIRECT("V4:V"&amp;ROW()-1)),""))</f>
        <v>0</v>
      </c>
      <c r="W4" s="7">
        <f ca="1">IF(AND($A4&lt;&gt;"",$A4&lt;&gt;"TOTAL"),IF(AND([5]PREMIOS_OTROS!$AN2&lt;&gt;"",[5]PREMIOS_OTROS!$AN2&lt;&gt;0),[5]PREMIOS_OTROS!$AN2,""),IF($A4="TOTAL",SUM(INDIRECT("W4:W"&amp;ROW()-1)),""))</f>
        <v>0</v>
      </c>
      <c r="X4" s="7">
        <f ca="1">IF(AND($A4&lt;&gt;"",$A4&lt;&gt;"TOTAL"),IF(AND([5]PREMIOS_OTROS!$AP2&lt;&gt;"",[5]PREMIOS_OTROS!$AP2&lt;&gt;0),[5]PREMIOS_OTROS!$AP2,""),IF($A4="TOTAL",SUM(INDIRECT("X4:X"&amp;ROW()-1)),""))</f>
        <v>0</v>
      </c>
      <c r="Y4" s="7">
        <f ca="1">IF(AND($A4&lt;&gt;"",$A4&lt;&gt;"TOTAL"),SUM(W4:X4),IF($A4="TOTAL",SUM(INDIRECT("Y4:Y"&amp;ROW()-1)),""))</f>
        <v>0</v>
      </c>
      <c r="Z4" s="7">
        <f ca="1">IF(AND($A4&lt;&gt;"",$A4&lt;&gt;"TOTAL"),IF(AND([5]PREMIOS_OTROS!$AS2&lt;&gt;"",[5]PREMIOS_OTROS!$AS2&lt;&gt;0),[5]PREMIOS_OTROS!$AS2,""),IF($A4="TOTAL",SUM(INDIRECT("Z4:Z"&amp;ROW()-1)),""))</f>
        <v>0</v>
      </c>
      <c r="AA4" s="7">
        <f ca="1">IF(AND($A4&lt;&gt;"",$A4&lt;&gt;"TOTAL"),IF(AND([5]PREMIOS_OTROS!$AU2&lt;&gt;"",[5]PREMIOS_OTROS!$AU2&lt;&gt;0),[5]PREMIOS_OTROS!$AU2,""),IF($A4="TOTAL",SUM(INDIRECT("AA4:AA"&amp;ROW()-1)),""))</f>
        <v>0</v>
      </c>
      <c r="AB4" s="7">
        <f ca="1">IF(AND($A4&lt;&gt;"",$A4&lt;&gt;"TOTAL"),SUM(Z4:AA4),IF($A4="TOTAL",SUM(INDIRECT("AB4:AB"&amp;ROW()-1)),""))</f>
        <v>0</v>
      </c>
      <c r="AC4" s="7">
        <f ca="1">IF(AND($A4&lt;&gt;"",$A4&lt;&gt;"TOTAL"),IF(AND([5]PREMIOS_OTROS!$AX2&lt;&gt;"",[5]PREMIOS_OTROS!$AX2&lt;&gt;0),[5]PREMIOS_OTROS!$AX2,""),IF($A4="TOTAL",SUM(INDIRECT("AC4:AC"&amp;ROW()-1)),""))</f>
        <v>0</v>
      </c>
      <c r="AD4" s="7">
        <f ca="1">IF(AND($A4&lt;&gt;"",$A4&lt;&gt;"TOTAL"),IF(AND([5]PREMIOS_OTROS!$AZ2&lt;&gt;"",[5]PREMIOS_OTROS!$AZ2&lt;&gt;0),[5]PREMIOS_OTROS!$AZ2,""),IF($A4="TOTAL",SUM(INDIRECT("AD4:AD"&amp;ROW()-1)),""))</f>
        <v>0</v>
      </c>
      <c r="AE4" s="7">
        <f ca="1">IF(AND($A4&lt;&gt;"",$A4&lt;&gt;"TOTAL"),SUM(AC4:AD4),IF($A4="TOTAL",SUM(INDIRECT("AE4:AE"&amp;ROW()-1)),""))</f>
        <v>0</v>
      </c>
      <c r="AF4" s="7">
        <f ca="1">IF(AND($A4&lt;&gt;"",$A4&lt;&gt;"TOTAL"),IF(AND([5]PREMIOS_OTROS!$BC2&lt;&gt;"",[5]PREMIOS_OTROS!$BC2&lt;&gt;0),[5]PREMIOS_OTROS!$BC2,""),IF($A4="TOTAL",SUM(INDIRECT("AF4:AF"&amp;ROW()-1)),""))</f>
        <v>0</v>
      </c>
      <c r="AG4" s="7">
        <f ca="1">IF(AND($A4&lt;&gt;"",$A4&lt;&gt;"TOTAL"),IF(AND([5]PREMIOS_OTROS!$BE2&lt;&gt;"",[5]PREMIOS_OTROS!$BE2&lt;&gt;0),[5]PREMIOS_OTROS!$BE2,""),IF($A4="TOTAL",SUM(INDIRECT("AG4:AG"&amp;ROW()-1)),""))</f>
        <v>0</v>
      </c>
      <c r="AH4" s="7">
        <f ca="1">IF(AND($A4&lt;&gt;"",$A4&lt;&gt;"TOTAL"),SUM(AF4:AG4),IF($A4="TOTAL",SUM(INDIRECT("AH4:AH"&amp;ROW()-1)),""))</f>
        <v>0</v>
      </c>
      <c r="AI4" s="7">
        <f ca="1">IF(AND($A4&lt;&gt;"",$A4&lt;&gt;"TOTAL"),IF(AND([5]PREMIOS_OTROS!$BH2&lt;&gt;"",[5]PREMIOS_OTROS!$BH2&lt;&gt;0),[5]PREMIOS_OTROS!$BH2,""),IF($A4="TOTAL",SUM(INDIRECT("AI4:AI"&amp;ROW()-1)),""))</f>
        <v>0</v>
      </c>
      <c r="AJ4" s="7">
        <f ca="1">IF(AND($A4&lt;&gt;"",$A4&lt;&gt;"TOTAL"),IF(AND([5]PREMIOS_OTROS!$BJ2&lt;&gt;"",[5]PREMIOS_OTROS!$BJ2&lt;&gt;0),[5]PREMIOS_OTROS!$BJ2,""),IF($A4="TOTAL",SUM(INDIRECT("AJ4:AJ"&amp;ROW()-1)),""))</f>
        <v>0</v>
      </c>
      <c r="AK4" s="7">
        <f ca="1">IF(AND($A4&lt;&gt;"",$A4&lt;&gt;"TOTAL"),SUM(AI4:AJ4),IF($A4="TOTAL",SUM(INDIRECT("AK4:AK"&amp;ROW()-1)),""))</f>
        <v>0</v>
      </c>
      <c r="AL4" s="7">
        <f ca="1">IF(AND($A4&lt;&gt;"",$A4&lt;&gt;"TOTAL"),IF(AND([5]PREMIOS_OTROS!$BM2&lt;&gt;"",[5]PREMIOS_OTROS!$BM2&lt;&gt;0),[5]PREMIOS_OTROS!$BM2,""),IF($A4="TOTAL",SUM(INDIRECT("AL4:AL"&amp;ROW()-1)),""))</f>
        <v>0</v>
      </c>
      <c r="AM4" s="7">
        <f ca="1">IF(AND($A4&lt;&gt;"",$A4&lt;&gt;"TOTAL"),IF(AND([5]PREMIOS_OTROS!$BO2&lt;&gt;"",[5]PREMIOS_OTROS!$BO2&lt;&gt;0),[5]PREMIOS_OTROS!$BO2,""),IF($A4="TOTAL",SUM(INDIRECT("AM4:AM"&amp;ROW()-1)),""))</f>
        <v>0</v>
      </c>
      <c r="AN4" s="7">
        <f ca="1">IF(AND($A4&lt;&gt;"",$A4&lt;&gt;"TOTAL"),SUM(AL4:AM4),IF($A4="TOTAL",SUM(INDIRECT("AN4:AN"&amp;ROW()-1)),""))</f>
        <v>0</v>
      </c>
      <c r="AO4" s="7">
        <f ca="1">IF(AND($A4&lt;&gt;"",$A4&lt;&gt;"TOTAL"),IF(AND([5]PREMIOS_OTROS!$BR2&lt;&gt;"",[5]PREMIOS_OTROS!$BR2&lt;&gt;0),[5]PREMIOS_OTROS!$BR2,""),IF($A4="TOTAL",SUM(INDIRECT("AO4:AO"&amp;ROW()-1)),""))</f>
        <v>0</v>
      </c>
      <c r="AP4" s="7">
        <f ca="1">IF(AND($A4&lt;&gt;"",$A4&lt;&gt;"TOTAL"),IF(AND([5]PREMIOS_OTROS!$BT2&lt;&gt;"",[5]PREMIOS_OTROS!$BT2&lt;&gt;0),[5]PREMIOS_OTROS!$BT2,""),IF($A4="TOTAL",SUM(INDIRECT("AP4:AP"&amp;ROW()-1)),""))</f>
        <v>0</v>
      </c>
      <c r="AQ4" s="7">
        <f ca="1">IF(AND($A4&lt;&gt;"",$A4&lt;&gt;"TOTAL"),SUM(AO4:AP4),IF($A4="TOTAL",SUM(INDIRECT("AQ4:AQ"&amp;ROW()-1)),""))</f>
        <v>0</v>
      </c>
      <c r="AR4" s="7">
        <f ca="1">IF(AND($A4&lt;&gt;"",$A4&lt;&gt;"TOTAL"),IF(AND([5]PREMIOS_OTROS!$BW2&lt;&gt;"",[5]PREMIOS_OTROS!$BW2&lt;&gt;0),[5]PREMIOS_OTROS!$BW2,""),IF($A4="TOTAL",SUM(INDIRECT("AR4:AR"&amp;ROW()-1)),""))</f>
        <v>0</v>
      </c>
      <c r="AS4" s="7">
        <f ca="1">IF(AND($A4&lt;&gt;"",$A4&lt;&gt;"TOTAL"),IF(AND([5]PREMIOS_OTROS!$BY2&lt;&gt;"",[5]PREMIOS_OTROS!$BY2&lt;&gt;0),[5]PREMIOS_OTROS!$BY2,""),IF($A4="TOTAL",SUM(INDIRECT("AS4:AS"&amp;ROW()-1)),""))</f>
        <v>0</v>
      </c>
      <c r="AT4" s="7">
        <f ca="1">IF(AND($A4&lt;&gt;"",$A4&lt;&gt;"TOTAL"),SUM(AR4:AS4),IF($A4="TOTAL",SUM(INDIRECT("AT4:AT"&amp;ROW()-1)),""))</f>
        <v>0</v>
      </c>
      <c r="AU4" s="7">
        <f ca="1">IF(AND($A4&lt;&gt;"",$A4&lt;&gt;"TOTAL"),IF(AND([5]PREMIOS_OTROS!$CB2&lt;&gt;"",[5]PREMIOS_OTROS!$CB2&lt;&gt;0),[5]PREMIOS_OTROS!$CB2,""),IF($A4="TOTAL",SUM(INDIRECT("AU4:AU"&amp;ROW()-1)),""))</f>
        <v>0</v>
      </c>
      <c r="AV4" s="7">
        <f ca="1">IF(AND($A4&lt;&gt;"",$A4&lt;&gt;"TOTAL"),IF(AND([5]PREMIOS_OTROS!$CD2&lt;&gt;"",[5]PREMIOS_OTROS!$CD2&lt;&gt;0),[5]PREMIOS_OTROS!$CD2,""),IF($A4="TOTAL",SUM(INDIRECT("AV4:AV"&amp;ROW()-1)),""))</f>
        <v>0</v>
      </c>
      <c r="AW4" s="7">
        <f ca="1">IF(AND($A4&lt;&gt;"",$A4&lt;&gt;"TOTAL"),SUM(AU4:AV4),IF($A4="TOTAL",SUM(INDIRECT("AW4:AW"&amp;ROW()-1)),""))</f>
        <v>0</v>
      </c>
      <c r="AX4" s="7">
        <f ca="1">IF(AND($A4&lt;&gt;"",$A4&lt;&gt;"TOTAL"),IF(AND([5]PREMIOS_OTROS!$CG2&lt;&gt;"",[5]PREMIOS_OTROS!$CG2&lt;&gt;0),[5]PREMIOS_OTROS!$CG2,""),IF($A4="TOTAL",SUM(INDIRECT("AX4:AX"&amp;ROW()-1)),""))</f>
        <v>0</v>
      </c>
      <c r="AY4" s="7">
        <f ca="1">IF(AND($A4&lt;&gt;"",$A4&lt;&gt;"TOTAL"),IF(AND([5]PREMIOS_OTROS!$CI2&lt;&gt;"",[5]PREMIOS_OTROS!$CI2&lt;&gt;0),[5]PREMIOS_OTROS!$CI2,""),IF($A4="TOTAL",SUM(INDIRECT("AY4:AY"&amp;ROW()-1)),""))</f>
        <v>0</v>
      </c>
      <c r="AZ4" s="7">
        <f ca="1">IF(AND($A4&lt;&gt;"",$A4&lt;&gt;"TOTAL"),SUM(AX4:AY4),IF($A4="TOTAL",SUM(INDIRECT("AZ4:AZ"&amp;ROW()-1)),""))</f>
        <v>0</v>
      </c>
      <c r="BA4" s="7">
        <f ca="1">IF(AND($A4&lt;&gt;"",$A4&lt;&gt;"TOTAL"),IF(AND([5]PREMIOS_OTROS!$CL2&lt;&gt;"",[5]PREMIOS_OTROS!$CL2&lt;&gt;0),[5]PREMIOS_OTROS!$CL2,""),IF($A4="TOTAL",SUM(INDIRECT("BA4:BA"&amp;ROW()-1)),""))</f>
        <v>0</v>
      </c>
      <c r="BB4" s="7">
        <f ca="1">IF(AND($A4&lt;&gt;"",$A4&lt;&gt;"TOTAL"),IF(AND([5]PREMIOS_OTROS!$CN2&lt;&gt;"",[5]PREMIOS_OTROS!$CN2&lt;&gt;0),[5]PREMIOS_OTROS!$CN2,""),IF($A4="TOTAL",SUM(INDIRECT("BB4:BB"&amp;ROW()-1)),""))</f>
        <v>0</v>
      </c>
      <c r="BC4" s="7">
        <f ca="1">IF(AND($A4&lt;&gt;"",$A4&lt;&gt;"TOTAL"),SUM(BA4:BB4),IF($A4="TOTAL",SUM(INDIRECT("BC4:BC"&amp;ROW()-1)),""))</f>
        <v>0</v>
      </c>
      <c r="BD4" s="7">
        <f ca="1">IF(AND($A4&lt;&gt;"",$A4&lt;&gt;"TOTAL"),IF(AND([5]PREMIOS_OTROS!$CQ2&lt;&gt;"",[5]PREMIOS_OTROS!$CQ2&lt;&gt;0),[5]PREMIOS_OTROS!$CQ2,""),IF($A4="TOTAL",SUM(INDIRECT("BD4:BD"&amp;ROW()-1)),""))</f>
        <v>0</v>
      </c>
      <c r="BE4" s="7">
        <f ca="1">IF(AND($A4&lt;&gt;"",$A4&lt;&gt;"TOTAL"),IF(AND([5]PREMIOS_OTROS!$CS2&lt;&gt;"",[5]PREMIOS_OTROS!$CS2&lt;&gt;0),[5]PREMIOS_OTROS!$CS2,""),IF($A4="TOTAL",SUM(INDIRECT("BE4:BE"&amp;ROW()-1)),""))</f>
        <v>0</v>
      </c>
      <c r="BF4" s="7">
        <f ca="1">IF(AND($A4&lt;&gt;"",$A4&lt;&gt;"TOTAL"),SUM(BD4:BE4),IF($A4="TOTAL",SUM(INDIRECT("BF4:BF"&amp;ROW()-1)),""))</f>
        <v>0</v>
      </c>
    </row>
    <row r="5" spans="1:58" x14ac:dyDescent="0.2">
      <c r="A5" s="12" t="str">
        <f>IF([5]PREMIOS_OTROS!$D3&lt;&gt;"",[5]PREMIOS_OTROS!$D3,IF(AND([5]PREMIOS_OTROS!$D3="",[5]PREMIOS_OTROS!$D4="",[5]PREMIOS_OTROS!$D2=""),"","TOTAL"))</f>
        <v/>
      </c>
      <c r="B5" s="7" t="str">
        <f ca="1">IF(AND($A5&lt;&gt;"",$A5&lt;&gt;"TOTAL"),IF(AND([5]PREMIOS_OTROS!$E3&lt;&gt;"",[5]PREMIOS_OTROS!$E3&lt;&gt;0),[5]PREMIOS_OTROS!$E3,""),IF($A5="TOTAL",SUM(INDIRECT("B4:B"&amp;ROW()-1)),""))</f>
        <v/>
      </c>
      <c r="C5" s="7" t="str">
        <f ca="1">IF(AND($A5&lt;&gt;"",$A5&lt;&gt;"TOTAL"),IF(AND([5]PREMIOS_OTROS!$G3&lt;&gt;"",[5]PREMIOS_OTROS!$G3&lt;&gt;0),[5]PREMIOS_OTROS!$G3,""),IF($A5="TOTAL",SUM(INDIRECT("C4:C"&amp;ROW()-1)),""))</f>
        <v/>
      </c>
      <c r="D5" s="7" t="str">
        <f t="shared" ref="D5:D68" ca="1" si="0">IF(AND($A5&lt;&gt;"",$A5&lt;&gt;"TOTAL"),SUM(B5:C5),IF($A5="TOTAL",SUM(INDIRECT("D4:D"&amp;ROW()-1)),""))</f>
        <v/>
      </c>
      <c r="E5" s="7" t="str">
        <f ca="1">IF(AND($A5&lt;&gt;"",$A5&lt;&gt;"TOTAL"),IF(AND([5]PREMIOS_OTROS!$J3&lt;&gt;"",[5]PREMIOS_OTROS!$J3&lt;&gt;0),[5]PREMIOS_OTROS!$J3,""),IF($A5="TOTAL",SUM(INDIRECT("E4:E"&amp;ROW()-1)),""))</f>
        <v/>
      </c>
      <c r="F5" s="7" t="str">
        <f ca="1">IF(AND($A5&lt;&gt;"",$A5&lt;&gt;"TOTAL"),IF(AND([5]PREMIOS_OTROS!$L3&lt;&gt;"",[5]PREMIOS_OTROS!$L3&lt;&gt;0),[5]PREMIOS_OTROS!$L3,""),IF($A5="TOTAL",SUM(INDIRECT("F4:F"&amp;ROW()-1)),""))</f>
        <v/>
      </c>
      <c r="G5" s="7" t="str">
        <f t="shared" ref="G5:G68" ca="1" si="1">IF(AND($A5&lt;&gt;"",$A5&lt;&gt;"TOTAL"),SUM(E5:F5),IF($A5="TOTAL",SUM(INDIRECT("G4:G"&amp;ROW()-1)),""))</f>
        <v/>
      </c>
      <c r="H5" s="7" t="str">
        <f ca="1">IF(AND($A5&lt;&gt;"",$A5&lt;&gt;"TOTAL"),IF(AND([5]PREMIOS_OTROS!$O3&lt;&gt;"",[5]PREMIOS_OTROS!$O3&lt;&gt;0),[5]PREMIOS_OTROS!$O3,""),IF($A5="TOTAL",SUM(INDIRECT("H4:H"&amp;ROW()-1)),""))</f>
        <v/>
      </c>
      <c r="I5" s="7" t="str">
        <f ca="1">IF(AND($A5&lt;&gt;"",$A5&lt;&gt;"TOTAL"),IF(AND([5]PREMIOS_OTROS!$Q3&lt;&gt;"",[5]PREMIOS_OTROS!$Q3&lt;&gt;0),[5]PREMIOS_OTROS!$Q3,""),IF($A5="TOTAL",SUM(INDIRECT("I4:I"&amp;ROW()-1)),""))</f>
        <v/>
      </c>
      <c r="J5" s="7" t="str">
        <f t="shared" ref="J5:J68" ca="1" si="2">IF(AND($A5&lt;&gt;"",$A5&lt;&gt;"TOTAL"),SUM(H5:I5),IF($A5="TOTAL",SUM(INDIRECT("J4:J"&amp;ROW()-1)),""))</f>
        <v/>
      </c>
      <c r="K5" s="7" t="str">
        <f ca="1">IF(AND($A5&lt;&gt;"",$A5&lt;&gt;"TOTAL"),IF(AND([5]PREMIOS_OTROS!$T3&lt;&gt;"",[5]PREMIOS_OTROS!$T3&lt;&gt;0),[5]PREMIOS_OTROS!$T3,""),IF($A5="TOTAL",SUM(INDIRECT("K4:K"&amp;ROW()-1)),""))</f>
        <v/>
      </c>
      <c r="L5" s="7" t="str">
        <f ca="1">IF(AND($A5&lt;&gt;"",$A5&lt;&gt;"TOTAL"),IF(AND([5]PREMIOS_OTROS!$V3&lt;&gt;"",[5]PREMIOS_OTROS!$V3&lt;&gt;0),[5]PREMIOS_OTROS!$V3,""),IF($A5="TOTAL",SUM(INDIRECT("L4:L"&amp;ROW()-1)),""))</f>
        <v/>
      </c>
      <c r="M5" s="7" t="str">
        <f t="shared" ref="M5:M68" ca="1" si="3">IF(AND($A5&lt;&gt;"",$A5&lt;&gt;"TOTAL"),SUM(K5:L5),IF($A5="TOTAL",SUM(INDIRECT("M4:M"&amp;ROW()-1)),""))</f>
        <v/>
      </c>
      <c r="N5" s="7" t="str">
        <f ca="1">IF(AND($A5&lt;&gt;"",$A5&lt;&gt;"TOTAL"),IF(AND([5]PREMIOS_OTROS!$Y3&lt;&gt;"",[5]PREMIOS_OTROS!$Y3&lt;&gt;0),[5]PREMIOS_OTROS!$Y3,""),IF($A5="TOTAL",SUM(INDIRECT("N4:N"&amp;ROW()-1)),""))</f>
        <v/>
      </c>
      <c r="O5" s="7" t="str">
        <f ca="1">IF(AND($A5&lt;&gt;"",$A5&lt;&gt;"TOTAL"),IF(AND([5]PREMIOS_OTROS!$AA3&lt;&gt;"",[5]PREMIOS_OTROS!$AA3&lt;&gt;0),[5]PREMIOS_OTROS!$AA3,""),IF($A5="TOTAL",SUM(INDIRECT("O4:O"&amp;ROW()-1)),""))</f>
        <v/>
      </c>
      <c r="P5" s="7" t="str">
        <f t="shared" ref="P5:P68" ca="1" si="4">IF(AND($A5&lt;&gt;"",$A5&lt;&gt;"TOTAL"),SUM(N5:O5),IF($A5="TOTAL",SUM(INDIRECT("P4:P"&amp;ROW()-1)),""))</f>
        <v/>
      </c>
      <c r="Q5" s="7" t="str">
        <f ca="1">IF(AND($A5&lt;&gt;"",$A5&lt;&gt;"TOTAL"),IF(AND([5]PREMIOS_OTROS!$AD3&lt;&gt;"",[5]PREMIOS_OTROS!$AD3&lt;&gt;0),[5]PREMIOS_OTROS!$AD3,""),IF($A5="TOTAL",SUM(INDIRECT("Q4:Q"&amp;ROW()-1)),""))</f>
        <v/>
      </c>
      <c r="R5" s="7" t="str">
        <f ca="1">IF(AND($A5&lt;&gt;"",$A5&lt;&gt;"TOTAL"),IF(AND([5]PREMIOS_OTROS!$AF3&lt;&gt;"",[5]PREMIOS_OTROS!$AF3&lt;&gt;0),[5]PREMIOS_OTROS!$AF3,""),IF($A5="TOTAL",SUM(INDIRECT("R4:R"&amp;ROW()-1)),""))</f>
        <v/>
      </c>
      <c r="S5" s="7" t="str">
        <f t="shared" ref="S5:S68" ca="1" si="5">IF(AND($A5&lt;&gt;"",$A5&lt;&gt;"TOTAL"),SUM(Q5:R5),IF($A5="TOTAL",SUM(INDIRECT("S4:S"&amp;ROW()-1)),""))</f>
        <v/>
      </c>
      <c r="T5" s="7" t="str">
        <f ca="1">IF(AND($A5&lt;&gt;"",$A5&lt;&gt;"TOTAL"),IF(AND([5]PREMIOS_OTROS!$AI3&lt;&gt;"",[5]PREMIOS_OTROS!$AI3&lt;&gt;0),[5]PREMIOS_OTROS!$AI3,""),IF($A5="TOTAL",SUM(INDIRECT("T4:T"&amp;ROW()-1)),""))</f>
        <v/>
      </c>
      <c r="U5" s="7" t="str">
        <f ca="1">IF(AND($A5&lt;&gt;"",$A5&lt;&gt;"TOTAL"),IF(AND([5]PREMIOS_OTROS!$AK3&lt;&gt;"",[5]PREMIOS_OTROS!$AK3&lt;&gt;0),[5]PREMIOS_OTROS!$AK3,""),IF($A5="TOTAL",SUM(INDIRECT("U4:U"&amp;ROW()-1)),""))</f>
        <v/>
      </c>
      <c r="V5" s="7" t="str">
        <f t="shared" ref="V5:V68" ca="1" si="6">IF(AND($A5&lt;&gt;"",$A5&lt;&gt;"TOTAL"),SUM(T5:U5),IF($A5="TOTAL",SUM(INDIRECT("V4:V"&amp;ROW()-1)),""))</f>
        <v/>
      </c>
      <c r="W5" s="7" t="str">
        <f ca="1">IF(AND($A5&lt;&gt;"",$A5&lt;&gt;"TOTAL"),IF(AND([5]PREMIOS_OTROS!$AN3&lt;&gt;"",[5]PREMIOS_OTROS!$AN3&lt;&gt;0),[5]PREMIOS_OTROS!$AN3,""),IF($A5="TOTAL",SUM(INDIRECT("W4:W"&amp;ROW()-1)),""))</f>
        <v/>
      </c>
      <c r="X5" s="7" t="str">
        <f ca="1">IF(AND($A5&lt;&gt;"",$A5&lt;&gt;"TOTAL"),IF(AND([5]PREMIOS_OTROS!$AP3&lt;&gt;"",[5]PREMIOS_OTROS!$AP3&lt;&gt;0),[5]PREMIOS_OTROS!$AP3,""),IF($A5="TOTAL",SUM(INDIRECT("X4:X"&amp;ROW()-1)),""))</f>
        <v/>
      </c>
      <c r="Y5" s="7" t="str">
        <f t="shared" ref="Y5:Y68" ca="1" si="7">IF(AND($A5&lt;&gt;"",$A5&lt;&gt;"TOTAL"),SUM(W5:X5),IF($A5="TOTAL",SUM(INDIRECT("Y4:Y"&amp;ROW()-1)),""))</f>
        <v/>
      </c>
      <c r="Z5" s="7" t="str">
        <f ca="1">IF(AND($A5&lt;&gt;"",$A5&lt;&gt;"TOTAL"),IF(AND([5]PREMIOS_OTROS!$AS3&lt;&gt;"",[5]PREMIOS_OTROS!$AS3&lt;&gt;0),[5]PREMIOS_OTROS!$AS3,""),IF($A5="TOTAL",SUM(INDIRECT("Z4:Z"&amp;ROW()-1)),""))</f>
        <v/>
      </c>
      <c r="AA5" s="7" t="str">
        <f ca="1">IF(AND($A5&lt;&gt;"",$A5&lt;&gt;"TOTAL"),IF(AND([5]PREMIOS_OTROS!$AU3&lt;&gt;"",[5]PREMIOS_OTROS!$AU3&lt;&gt;0),[5]PREMIOS_OTROS!$AU3,""),IF($A5="TOTAL",SUM(INDIRECT("AA4:AA"&amp;ROW()-1)),""))</f>
        <v/>
      </c>
      <c r="AB5" s="7" t="str">
        <f t="shared" ref="AB5:AB68" ca="1" si="8">IF(AND($A5&lt;&gt;"",$A5&lt;&gt;"TOTAL"),SUM(Z5:AA5),IF($A5="TOTAL",SUM(INDIRECT("AB4:AB"&amp;ROW()-1)),""))</f>
        <v/>
      </c>
      <c r="AC5" s="7" t="str">
        <f ca="1">IF(AND($A5&lt;&gt;"",$A5&lt;&gt;"TOTAL"),IF(AND([5]PREMIOS_OTROS!$AX3&lt;&gt;"",[5]PREMIOS_OTROS!$AX3&lt;&gt;0),[5]PREMIOS_OTROS!$AX3,""),IF($A5="TOTAL",SUM(INDIRECT("AC4:AC"&amp;ROW()-1)),""))</f>
        <v/>
      </c>
      <c r="AD5" s="7" t="str">
        <f ca="1">IF(AND($A5&lt;&gt;"",$A5&lt;&gt;"TOTAL"),IF(AND([5]PREMIOS_OTROS!$AZ3&lt;&gt;"",[5]PREMIOS_OTROS!$AZ3&lt;&gt;0),[5]PREMIOS_OTROS!$AZ3,""),IF($A5="TOTAL",SUM(INDIRECT("AD4:AD"&amp;ROW()-1)),""))</f>
        <v/>
      </c>
      <c r="AE5" s="7" t="str">
        <f t="shared" ref="AE5:AE68" ca="1" si="9">IF(AND($A5&lt;&gt;"",$A5&lt;&gt;"TOTAL"),SUM(AC5:AD5),IF($A5="TOTAL",SUM(INDIRECT("AE4:AE"&amp;ROW()-1)),""))</f>
        <v/>
      </c>
      <c r="AF5" s="7" t="str">
        <f ca="1">IF(AND($A5&lt;&gt;"",$A5&lt;&gt;"TOTAL"),IF(AND([5]PREMIOS_OTROS!$BC3&lt;&gt;"",[5]PREMIOS_OTROS!$BC3&lt;&gt;0),[5]PREMIOS_OTROS!$BC3,""),IF($A5="TOTAL",SUM(INDIRECT("AF4:AF"&amp;ROW()-1)),""))</f>
        <v/>
      </c>
      <c r="AG5" s="7" t="str">
        <f ca="1">IF(AND($A5&lt;&gt;"",$A5&lt;&gt;"TOTAL"),IF(AND([5]PREMIOS_OTROS!$BE3&lt;&gt;"",[5]PREMIOS_OTROS!$BE3&lt;&gt;0),[5]PREMIOS_OTROS!$BE3,""),IF($A5="TOTAL",SUM(INDIRECT("AG4:AG"&amp;ROW()-1)),""))</f>
        <v/>
      </c>
      <c r="AH5" s="7" t="str">
        <f t="shared" ref="AH5:AH68" ca="1" si="10">IF(AND($A5&lt;&gt;"",$A5&lt;&gt;"TOTAL"),SUM(AF5:AG5),IF($A5="TOTAL",SUM(INDIRECT("AH4:AH"&amp;ROW()-1)),""))</f>
        <v/>
      </c>
      <c r="AI5" s="7" t="str">
        <f ca="1">IF(AND($A5&lt;&gt;"",$A5&lt;&gt;"TOTAL"),IF(AND([5]PREMIOS_OTROS!$BH3&lt;&gt;"",[5]PREMIOS_OTROS!$BH3&lt;&gt;0),[5]PREMIOS_OTROS!$BH3,""),IF($A5="TOTAL",SUM(INDIRECT("AI4:AI"&amp;ROW()-1)),""))</f>
        <v/>
      </c>
      <c r="AJ5" s="7" t="str">
        <f ca="1">IF(AND($A5&lt;&gt;"",$A5&lt;&gt;"TOTAL"),IF(AND([5]PREMIOS_OTROS!$BJ3&lt;&gt;"",[5]PREMIOS_OTROS!$BJ3&lt;&gt;0),[5]PREMIOS_OTROS!$BJ3,""),IF($A5="TOTAL",SUM(INDIRECT("AJ4:AJ"&amp;ROW()-1)),""))</f>
        <v/>
      </c>
      <c r="AK5" s="7" t="str">
        <f t="shared" ref="AK5:AK68" ca="1" si="11">IF(AND($A5&lt;&gt;"",$A5&lt;&gt;"TOTAL"),SUM(AI5:AJ5),IF($A5="TOTAL",SUM(INDIRECT("AK4:AK"&amp;ROW()-1)),""))</f>
        <v/>
      </c>
      <c r="AL5" s="7" t="str">
        <f ca="1">IF(AND($A5&lt;&gt;"",$A5&lt;&gt;"TOTAL"),IF(AND([5]PREMIOS_OTROS!$BM3&lt;&gt;"",[5]PREMIOS_OTROS!$BM3&lt;&gt;0),[5]PREMIOS_OTROS!$BM3,""),IF($A5="TOTAL",SUM(INDIRECT("AL4:AL"&amp;ROW()-1)),""))</f>
        <v/>
      </c>
      <c r="AM5" s="7" t="str">
        <f ca="1">IF(AND($A5&lt;&gt;"",$A5&lt;&gt;"TOTAL"),IF(AND([5]PREMIOS_OTROS!$BO3&lt;&gt;"",[5]PREMIOS_OTROS!$BO3&lt;&gt;0),[5]PREMIOS_OTROS!$BO3,""),IF($A5="TOTAL",SUM(INDIRECT("AM4:AM"&amp;ROW()-1)),""))</f>
        <v/>
      </c>
      <c r="AN5" s="7" t="str">
        <f t="shared" ref="AN5:AN68" ca="1" si="12">IF(AND($A5&lt;&gt;"",$A5&lt;&gt;"TOTAL"),SUM(AL5:AM5),IF($A5="TOTAL",SUM(INDIRECT("AN4:AN"&amp;ROW()-1)),""))</f>
        <v/>
      </c>
      <c r="AO5" s="7" t="str">
        <f ca="1">IF(AND($A5&lt;&gt;"",$A5&lt;&gt;"TOTAL"),IF(AND([5]PREMIOS_OTROS!$BR3&lt;&gt;"",[5]PREMIOS_OTROS!$BR3&lt;&gt;0),[5]PREMIOS_OTROS!$BR3,""),IF($A5="TOTAL",SUM(INDIRECT("AO4:AO"&amp;ROW()-1)),""))</f>
        <v/>
      </c>
      <c r="AP5" s="7" t="str">
        <f ca="1">IF(AND($A5&lt;&gt;"",$A5&lt;&gt;"TOTAL"),IF(AND([5]PREMIOS_OTROS!$BT3&lt;&gt;"",[5]PREMIOS_OTROS!$BT3&lt;&gt;0),[5]PREMIOS_OTROS!$BT3,""),IF($A5="TOTAL",SUM(INDIRECT("AP4:AP"&amp;ROW()-1)),""))</f>
        <v/>
      </c>
      <c r="AQ5" s="7" t="str">
        <f t="shared" ref="AQ5:AQ68" ca="1" si="13">IF(AND($A5&lt;&gt;"",$A5&lt;&gt;"TOTAL"),SUM(AO5:AP5),IF($A5="TOTAL",SUM(INDIRECT("AQ4:AQ"&amp;ROW()-1)),""))</f>
        <v/>
      </c>
      <c r="AR5" s="7" t="str">
        <f ca="1">IF(AND($A5&lt;&gt;"",$A5&lt;&gt;"TOTAL"),IF(AND([5]PREMIOS_OTROS!$BW3&lt;&gt;"",[5]PREMIOS_OTROS!$BW3&lt;&gt;0),[5]PREMIOS_OTROS!$BW3,""),IF($A5="TOTAL",SUM(INDIRECT("AR4:AR"&amp;ROW()-1)),""))</f>
        <v/>
      </c>
      <c r="AS5" s="7" t="str">
        <f ca="1">IF(AND($A5&lt;&gt;"",$A5&lt;&gt;"TOTAL"),IF(AND([5]PREMIOS_OTROS!$BY3&lt;&gt;"",[5]PREMIOS_OTROS!$BY3&lt;&gt;0),[5]PREMIOS_OTROS!$BY3,""),IF($A5="TOTAL",SUM(INDIRECT("AS4:AS"&amp;ROW()-1)),""))</f>
        <v/>
      </c>
      <c r="AT5" s="7" t="str">
        <f t="shared" ref="AT5:AT68" ca="1" si="14">IF(AND($A5&lt;&gt;"",$A5&lt;&gt;"TOTAL"),SUM(AR5:AS5),IF($A5="TOTAL",SUM(INDIRECT("AT4:AT"&amp;ROW()-1)),""))</f>
        <v/>
      </c>
      <c r="AU5" s="7" t="str">
        <f ca="1">IF(AND($A5&lt;&gt;"",$A5&lt;&gt;"TOTAL"),IF(AND([5]PREMIOS_OTROS!$CB3&lt;&gt;"",[5]PREMIOS_OTROS!$CB3&lt;&gt;0),[5]PREMIOS_OTROS!$CB3,""),IF($A5="TOTAL",SUM(INDIRECT("AU4:AU"&amp;ROW()-1)),""))</f>
        <v/>
      </c>
      <c r="AV5" s="7" t="str">
        <f ca="1">IF(AND($A5&lt;&gt;"",$A5&lt;&gt;"TOTAL"),IF(AND([5]PREMIOS_OTROS!$CD3&lt;&gt;"",[5]PREMIOS_OTROS!$CD3&lt;&gt;0),[5]PREMIOS_OTROS!$CD3,""),IF($A5="TOTAL",SUM(INDIRECT("AV4:AV"&amp;ROW()-1)),""))</f>
        <v/>
      </c>
      <c r="AW5" s="7" t="str">
        <f t="shared" ref="AW5:AW68" ca="1" si="15">IF(AND($A5&lt;&gt;"",$A5&lt;&gt;"TOTAL"),SUM(AU5:AV5),IF($A5="TOTAL",SUM(INDIRECT("AW4:AW"&amp;ROW()-1)),""))</f>
        <v/>
      </c>
      <c r="AX5" s="7" t="str">
        <f ca="1">IF(AND($A5&lt;&gt;"",$A5&lt;&gt;"TOTAL"),IF(AND([5]PREMIOS_OTROS!$CG3&lt;&gt;"",[5]PREMIOS_OTROS!$CG3&lt;&gt;0),[5]PREMIOS_OTROS!$CG3,""),IF($A5="TOTAL",SUM(INDIRECT("AX4:AX"&amp;ROW()-1)),""))</f>
        <v/>
      </c>
      <c r="AY5" s="7" t="str">
        <f ca="1">IF(AND($A5&lt;&gt;"",$A5&lt;&gt;"TOTAL"),IF(AND([5]PREMIOS_OTROS!$CI3&lt;&gt;"",[5]PREMIOS_OTROS!$CI3&lt;&gt;0),[5]PREMIOS_OTROS!$CI3,""),IF($A5="TOTAL",SUM(INDIRECT("AY4:AY"&amp;ROW()-1)),""))</f>
        <v/>
      </c>
      <c r="AZ5" s="7" t="str">
        <f t="shared" ref="AZ5:AZ68" ca="1" si="16">IF(AND($A5&lt;&gt;"",$A5&lt;&gt;"TOTAL"),SUM(AX5:AY5),IF($A5="TOTAL",SUM(INDIRECT("AZ4:AZ"&amp;ROW()-1)),""))</f>
        <v/>
      </c>
      <c r="BA5" s="7" t="str">
        <f ca="1">IF(AND($A5&lt;&gt;"",$A5&lt;&gt;"TOTAL"),IF(AND([5]PREMIOS_OTROS!$CL3&lt;&gt;"",[5]PREMIOS_OTROS!$CL3&lt;&gt;0),[5]PREMIOS_OTROS!$CL3,""),IF($A5="TOTAL",SUM(INDIRECT("BA4:BA"&amp;ROW()-1)),""))</f>
        <v/>
      </c>
      <c r="BB5" s="7" t="str">
        <f ca="1">IF(AND($A5&lt;&gt;"",$A5&lt;&gt;"TOTAL"),IF(AND([5]PREMIOS_OTROS!$CN3&lt;&gt;"",[5]PREMIOS_OTROS!$CN3&lt;&gt;0),[5]PREMIOS_OTROS!$CN3,""),IF($A5="TOTAL",SUM(INDIRECT("BB4:BB"&amp;ROW()-1)),""))</f>
        <v/>
      </c>
      <c r="BC5" s="7" t="str">
        <f t="shared" ref="BC5:BC68" ca="1" si="17">IF(AND($A5&lt;&gt;"",$A5&lt;&gt;"TOTAL"),SUM(BA5:BB5),IF($A5="TOTAL",SUM(INDIRECT("BC4:BC"&amp;ROW()-1)),""))</f>
        <v/>
      </c>
      <c r="BD5" s="7" t="str">
        <f ca="1">IF(AND($A5&lt;&gt;"",$A5&lt;&gt;"TOTAL"),IF(AND([5]PREMIOS_OTROS!$CQ3&lt;&gt;"",[5]PREMIOS_OTROS!$CQ3&lt;&gt;0),[5]PREMIOS_OTROS!$CQ3,""),IF($A5="TOTAL",SUM(INDIRECT("BD4:BD"&amp;ROW()-1)),""))</f>
        <v/>
      </c>
      <c r="BE5" s="7" t="str">
        <f ca="1">IF(AND($A5&lt;&gt;"",$A5&lt;&gt;"TOTAL"),IF(AND([5]PREMIOS_OTROS!$CS3&lt;&gt;"",[5]PREMIOS_OTROS!$CS3&lt;&gt;0),[5]PREMIOS_OTROS!$CS3,""),IF($A5="TOTAL",SUM(INDIRECT("BE4:BE"&amp;ROW()-1)),""))</f>
        <v/>
      </c>
      <c r="BF5" s="7" t="str">
        <f t="shared" ref="BF5:BF68" ca="1" si="18">IF(AND($A5&lt;&gt;"",$A5&lt;&gt;"TOTAL"),SUM(BD5:BE5),IF($A5="TOTAL",SUM(INDIRECT("BF4:BF"&amp;ROW()-1)),""))</f>
        <v/>
      </c>
    </row>
    <row r="6" spans="1:58" x14ac:dyDescent="0.2">
      <c r="A6" s="12" t="str">
        <f>IF([5]PREMIOS_OTROS!$D4&lt;&gt;"",[5]PREMIOS_OTROS!$D4,IF(AND([5]PREMIOS_OTROS!$D4="",[5]PREMIOS_OTROS!$D5="",[5]PREMIOS_OTROS!$D3=""),"","TOTAL"))</f>
        <v/>
      </c>
      <c r="B6" s="7" t="str">
        <f ca="1">IF(AND($A6&lt;&gt;"",$A6&lt;&gt;"TOTAL"),IF(AND([5]PREMIOS_OTROS!$E4&lt;&gt;"",[5]PREMIOS_OTROS!$E4&lt;&gt;0),[5]PREMIOS_OTROS!$E4,""),IF($A6="TOTAL",SUM(INDIRECT("B4:B"&amp;ROW()-1)),""))</f>
        <v/>
      </c>
      <c r="C6" s="7" t="str">
        <f ca="1">IF(AND($A6&lt;&gt;"",$A6&lt;&gt;"TOTAL"),IF(AND([5]PREMIOS_OTROS!$G4&lt;&gt;"",[5]PREMIOS_OTROS!$G4&lt;&gt;0),[5]PREMIOS_OTROS!$G4,""),IF($A6="TOTAL",SUM(INDIRECT("C4:C"&amp;ROW()-1)),""))</f>
        <v/>
      </c>
      <c r="D6" s="7" t="str">
        <f t="shared" ca="1" si="0"/>
        <v/>
      </c>
      <c r="E6" s="7" t="str">
        <f ca="1">IF(AND($A6&lt;&gt;"",$A6&lt;&gt;"TOTAL"),IF(AND([5]PREMIOS_OTROS!$J4&lt;&gt;"",[5]PREMIOS_OTROS!$J4&lt;&gt;0),[5]PREMIOS_OTROS!$J4,""),IF($A6="TOTAL",SUM(INDIRECT("E4:E"&amp;ROW()-1)),""))</f>
        <v/>
      </c>
      <c r="F6" s="7" t="str">
        <f ca="1">IF(AND($A6&lt;&gt;"",$A6&lt;&gt;"TOTAL"),IF(AND([5]PREMIOS_OTROS!$L4&lt;&gt;"",[5]PREMIOS_OTROS!$L4&lt;&gt;0),[5]PREMIOS_OTROS!$L4,""),IF($A6="TOTAL",SUM(INDIRECT("F4:F"&amp;ROW()-1)),""))</f>
        <v/>
      </c>
      <c r="G6" s="7" t="str">
        <f t="shared" ca="1" si="1"/>
        <v/>
      </c>
      <c r="H6" s="7" t="str">
        <f ca="1">IF(AND($A6&lt;&gt;"",$A6&lt;&gt;"TOTAL"),IF(AND([5]PREMIOS_OTROS!$O4&lt;&gt;"",[5]PREMIOS_OTROS!$O4&lt;&gt;0),[5]PREMIOS_OTROS!$O4,""),IF($A6="TOTAL",SUM(INDIRECT("H4:H"&amp;ROW()-1)),""))</f>
        <v/>
      </c>
      <c r="I6" s="7" t="str">
        <f ca="1">IF(AND($A6&lt;&gt;"",$A6&lt;&gt;"TOTAL"),IF(AND([5]PREMIOS_OTROS!$Q4&lt;&gt;"",[5]PREMIOS_OTROS!$Q4&lt;&gt;0),[5]PREMIOS_OTROS!$Q4,""),IF($A6="TOTAL",SUM(INDIRECT("I4:I"&amp;ROW()-1)),""))</f>
        <v/>
      </c>
      <c r="J6" s="7" t="str">
        <f t="shared" ca="1" si="2"/>
        <v/>
      </c>
      <c r="K6" s="7" t="str">
        <f ca="1">IF(AND($A6&lt;&gt;"",$A6&lt;&gt;"TOTAL"),IF(AND([5]PREMIOS_OTROS!$T4&lt;&gt;"",[5]PREMIOS_OTROS!$T4&lt;&gt;0),[5]PREMIOS_OTROS!$T4,""),IF($A6="TOTAL",SUM(INDIRECT("K4:K"&amp;ROW()-1)),""))</f>
        <v/>
      </c>
      <c r="L6" s="7" t="str">
        <f ca="1">IF(AND($A6&lt;&gt;"",$A6&lt;&gt;"TOTAL"),IF(AND([5]PREMIOS_OTROS!$V4&lt;&gt;"",[5]PREMIOS_OTROS!$V4&lt;&gt;0),[5]PREMIOS_OTROS!$V4,""),IF($A6="TOTAL",SUM(INDIRECT("L4:L"&amp;ROW()-1)),""))</f>
        <v/>
      </c>
      <c r="M6" s="7" t="str">
        <f t="shared" ca="1" si="3"/>
        <v/>
      </c>
      <c r="N6" s="7" t="str">
        <f ca="1">IF(AND($A6&lt;&gt;"",$A6&lt;&gt;"TOTAL"),IF(AND([5]PREMIOS_OTROS!$Y4&lt;&gt;"",[5]PREMIOS_OTROS!$Y4&lt;&gt;0),[5]PREMIOS_OTROS!$Y4,""),IF($A6="TOTAL",SUM(INDIRECT("N4:N"&amp;ROW()-1)),""))</f>
        <v/>
      </c>
      <c r="O6" s="7" t="str">
        <f ca="1">IF(AND($A6&lt;&gt;"",$A6&lt;&gt;"TOTAL"),IF(AND([5]PREMIOS_OTROS!$AA4&lt;&gt;"",[5]PREMIOS_OTROS!$AA4&lt;&gt;0),[5]PREMIOS_OTROS!$AA4,""),IF($A6="TOTAL",SUM(INDIRECT("O4:O"&amp;ROW()-1)),""))</f>
        <v/>
      </c>
      <c r="P6" s="7" t="str">
        <f t="shared" ca="1" si="4"/>
        <v/>
      </c>
      <c r="Q6" s="7" t="str">
        <f ca="1">IF(AND($A6&lt;&gt;"",$A6&lt;&gt;"TOTAL"),IF(AND([5]PREMIOS_OTROS!$AD4&lt;&gt;"",[5]PREMIOS_OTROS!$AD4&lt;&gt;0),[5]PREMIOS_OTROS!$AD4,""),IF($A6="TOTAL",SUM(INDIRECT("Q4:Q"&amp;ROW()-1)),""))</f>
        <v/>
      </c>
      <c r="R6" s="7" t="str">
        <f ca="1">IF(AND($A6&lt;&gt;"",$A6&lt;&gt;"TOTAL"),IF(AND([5]PREMIOS_OTROS!$AF4&lt;&gt;"",[5]PREMIOS_OTROS!$AF4&lt;&gt;0),[5]PREMIOS_OTROS!$AF4,""),IF($A6="TOTAL",SUM(INDIRECT("R4:R"&amp;ROW()-1)),""))</f>
        <v/>
      </c>
      <c r="S6" s="7" t="str">
        <f t="shared" ca="1" si="5"/>
        <v/>
      </c>
      <c r="T6" s="7" t="str">
        <f ca="1">IF(AND($A6&lt;&gt;"",$A6&lt;&gt;"TOTAL"),IF(AND([5]PREMIOS_OTROS!$AI4&lt;&gt;"",[5]PREMIOS_OTROS!$AI4&lt;&gt;0),[5]PREMIOS_OTROS!$AI4,""),IF($A6="TOTAL",SUM(INDIRECT("T4:T"&amp;ROW()-1)),""))</f>
        <v/>
      </c>
      <c r="U6" s="7" t="str">
        <f ca="1">IF(AND($A6&lt;&gt;"",$A6&lt;&gt;"TOTAL"),IF(AND([5]PREMIOS_OTROS!$AK4&lt;&gt;"",[5]PREMIOS_OTROS!$AK4&lt;&gt;0),[5]PREMIOS_OTROS!$AK4,""),IF($A6="TOTAL",SUM(INDIRECT("U4:U"&amp;ROW()-1)),""))</f>
        <v/>
      </c>
      <c r="V6" s="7" t="str">
        <f t="shared" ca="1" si="6"/>
        <v/>
      </c>
      <c r="W6" s="7" t="str">
        <f ca="1">IF(AND($A6&lt;&gt;"",$A6&lt;&gt;"TOTAL"),IF(AND([5]PREMIOS_OTROS!$AN4&lt;&gt;"",[5]PREMIOS_OTROS!$AN4&lt;&gt;0),[5]PREMIOS_OTROS!$AN4,""),IF($A6="TOTAL",SUM(INDIRECT("W4:W"&amp;ROW()-1)),""))</f>
        <v/>
      </c>
      <c r="X6" s="7" t="str">
        <f ca="1">IF(AND($A6&lt;&gt;"",$A6&lt;&gt;"TOTAL"),IF(AND([5]PREMIOS_OTROS!$AP4&lt;&gt;"",[5]PREMIOS_OTROS!$AP4&lt;&gt;0),[5]PREMIOS_OTROS!$AP4,""),IF($A6="TOTAL",SUM(INDIRECT("X4:X"&amp;ROW()-1)),""))</f>
        <v/>
      </c>
      <c r="Y6" s="7" t="str">
        <f t="shared" ca="1" si="7"/>
        <v/>
      </c>
      <c r="Z6" s="7" t="str">
        <f ca="1">IF(AND($A6&lt;&gt;"",$A6&lt;&gt;"TOTAL"),IF(AND([5]PREMIOS_OTROS!$AS4&lt;&gt;"",[5]PREMIOS_OTROS!$AS4&lt;&gt;0),[5]PREMIOS_OTROS!$AS4,""),IF($A6="TOTAL",SUM(INDIRECT("Z4:Z"&amp;ROW()-1)),""))</f>
        <v/>
      </c>
      <c r="AA6" s="7" t="str">
        <f ca="1">IF(AND($A6&lt;&gt;"",$A6&lt;&gt;"TOTAL"),IF(AND([5]PREMIOS_OTROS!$AU4&lt;&gt;"",[5]PREMIOS_OTROS!$AU4&lt;&gt;0),[5]PREMIOS_OTROS!$AU4,""),IF($A6="TOTAL",SUM(INDIRECT("AA4:AA"&amp;ROW()-1)),""))</f>
        <v/>
      </c>
      <c r="AB6" s="7" t="str">
        <f t="shared" ca="1" si="8"/>
        <v/>
      </c>
      <c r="AC6" s="7" t="str">
        <f ca="1">IF(AND($A6&lt;&gt;"",$A6&lt;&gt;"TOTAL"),IF(AND([5]PREMIOS_OTROS!$AX4&lt;&gt;"",[5]PREMIOS_OTROS!$AX4&lt;&gt;0),[5]PREMIOS_OTROS!$AX4,""),IF($A6="TOTAL",SUM(INDIRECT("AC4:AC"&amp;ROW()-1)),""))</f>
        <v/>
      </c>
      <c r="AD6" s="7" t="str">
        <f ca="1">IF(AND($A6&lt;&gt;"",$A6&lt;&gt;"TOTAL"),IF(AND([5]PREMIOS_OTROS!$AZ4&lt;&gt;"",[5]PREMIOS_OTROS!$AZ4&lt;&gt;0),[5]PREMIOS_OTROS!$AZ4,""),IF($A6="TOTAL",SUM(INDIRECT("AD4:AD"&amp;ROW()-1)),""))</f>
        <v/>
      </c>
      <c r="AE6" s="7" t="str">
        <f t="shared" ca="1" si="9"/>
        <v/>
      </c>
      <c r="AF6" s="7" t="str">
        <f ca="1">IF(AND($A6&lt;&gt;"",$A6&lt;&gt;"TOTAL"),IF(AND([5]PREMIOS_OTROS!$BC4&lt;&gt;"",[5]PREMIOS_OTROS!$BC4&lt;&gt;0),[5]PREMIOS_OTROS!$BC4,""),IF($A6="TOTAL",SUM(INDIRECT("AF4:AF"&amp;ROW()-1)),""))</f>
        <v/>
      </c>
      <c r="AG6" s="7" t="str">
        <f ca="1">IF(AND($A6&lt;&gt;"",$A6&lt;&gt;"TOTAL"),IF(AND([5]PREMIOS_OTROS!$BE4&lt;&gt;"",[5]PREMIOS_OTROS!$BE4&lt;&gt;0),[5]PREMIOS_OTROS!$BE4,""),IF($A6="TOTAL",SUM(INDIRECT("AG4:AG"&amp;ROW()-1)),""))</f>
        <v/>
      </c>
      <c r="AH6" s="7" t="str">
        <f t="shared" ca="1" si="10"/>
        <v/>
      </c>
      <c r="AI6" s="7" t="str">
        <f ca="1">IF(AND($A6&lt;&gt;"",$A6&lt;&gt;"TOTAL"),IF(AND([5]PREMIOS_OTROS!$BH4&lt;&gt;"",[5]PREMIOS_OTROS!$BH4&lt;&gt;0),[5]PREMIOS_OTROS!$BH4,""),IF($A6="TOTAL",SUM(INDIRECT("AI4:AI"&amp;ROW()-1)),""))</f>
        <v/>
      </c>
      <c r="AJ6" s="7" t="str">
        <f ca="1">IF(AND($A6&lt;&gt;"",$A6&lt;&gt;"TOTAL"),IF(AND([5]PREMIOS_OTROS!$BJ4&lt;&gt;"",[5]PREMIOS_OTROS!$BJ4&lt;&gt;0),[5]PREMIOS_OTROS!$BJ4,""),IF($A6="TOTAL",SUM(INDIRECT("AJ4:AJ"&amp;ROW()-1)),""))</f>
        <v/>
      </c>
      <c r="AK6" s="7" t="str">
        <f t="shared" ca="1" si="11"/>
        <v/>
      </c>
      <c r="AL6" s="7" t="str">
        <f ca="1">IF(AND($A6&lt;&gt;"",$A6&lt;&gt;"TOTAL"),IF(AND([5]PREMIOS_OTROS!$BM4&lt;&gt;"",[5]PREMIOS_OTROS!$BM4&lt;&gt;0),[5]PREMIOS_OTROS!$BM4,""),IF($A6="TOTAL",SUM(INDIRECT("AL4:AL"&amp;ROW()-1)),""))</f>
        <v/>
      </c>
      <c r="AM6" s="7" t="str">
        <f ca="1">IF(AND($A6&lt;&gt;"",$A6&lt;&gt;"TOTAL"),IF(AND([5]PREMIOS_OTROS!$BO4&lt;&gt;"",[5]PREMIOS_OTROS!$BO4&lt;&gt;0),[5]PREMIOS_OTROS!$BO4,""),IF($A6="TOTAL",SUM(INDIRECT("AM4:AM"&amp;ROW()-1)),""))</f>
        <v/>
      </c>
      <c r="AN6" s="7" t="str">
        <f t="shared" ca="1" si="12"/>
        <v/>
      </c>
      <c r="AO6" s="7" t="str">
        <f ca="1">IF(AND($A6&lt;&gt;"",$A6&lt;&gt;"TOTAL"),IF(AND([5]PREMIOS_OTROS!$BR4&lt;&gt;"",[5]PREMIOS_OTROS!$BR4&lt;&gt;0),[5]PREMIOS_OTROS!$BR4,""),IF($A6="TOTAL",SUM(INDIRECT("AO4:AO"&amp;ROW()-1)),""))</f>
        <v/>
      </c>
      <c r="AP6" s="7" t="str">
        <f ca="1">IF(AND($A6&lt;&gt;"",$A6&lt;&gt;"TOTAL"),IF(AND([5]PREMIOS_OTROS!$BT4&lt;&gt;"",[5]PREMIOS_OTROS!$BT4&lt;&gt;0),[5]PREMIOS_OTROS!$BT4,""),IF($A6="TOTAL",SUM(INDIRECT("AP4:AP"&amp;ROW()-1)),""))</f>
        <v/>
      </c>
      <c r="AQ6" s="7" t="str">
        <f t="shared" ca="1" si="13"/>
        <v/>
      </c>
      <c r="AR6" s="7" t="str">
        <f ca="1">IF(AND($A6&lt;&gt;"",$A6&lt;&gt;"TOTAL"),IF(AND([5]PREMIOS_OTROS!$BW4&lt;&gt;"",[5]PREMIOS_OTROS!$BW4&lt;&gt;0),[5]PREMIOS_OTROS!$BW4,""),IF($A6="TOTAL",SUM(INDIRECT("AR4:AR"&amp;ROW()-1)),""))</f>
        <v/>
      </c>
      <c r="AS6" s="7" t="str">
        <f ca="1">IF(AND($A6&lt;&gt;"",$A6&lt;&gt;"TOTAL"),IF(AND([5]PREMIOS_OTROS!$BY4&lt;&gt;"",[5]PREMIOS_OTROS!$BY4&lt;&gt;0),[5]PREMIOS_OTROS!$BY4,""),IF($A6="TOTAL",SUM(INDIRECT("AS4:AS"&amp;ROW()-1)),""))</f>
        <v/>
      </c>
      <c r="AT6" s="7" t="str">
        <f t="shared" ca="1" si="14"/>
        <v/>
      </c>
      <c r="AU6" s="7" t="str">
        <f ca="1">IF(AND($A6&lt;&gt;"",$A6&lt;&gt;"TOTAL"),IF(AND([5]PREMIOS_OTROS!$CB4&lt;&gt;"",[5]PREMIOS_OTROS!$CB4&lt;&gt;0),[5]PREMIOS_OTROS!$CB4,""),IF($A6="TOTAL",SUM(INDIRECT("AU4:AU"&amp;ROW()-1)),""))</f>
        <v/>
      </c>
      <c r="AV6" s="7" t="str">
        <f ca="1">IF(AND($A6&lt;&gt;"",$A6&lt;&gt;"TOTAL"),IF(AND([5]PREMIOS_OTROS!$CD4&lt;&gt;"",[5]PREMIOS_OTROS!$CD4&lt;&gt;0),[5]PREMIOS_OTROS!$CD4,""),IF($A6="TOTAL",SUM(INDIRECT("AV4:AV"&amp;ROW()-1)),""))</f>
        <v/>
      </c>
      <c r="AW6" s="7" t="str">
        <f t="shared" ca="1" si="15"/>
        <v/>
      </c>
      <c r="AX6" s="7" t="str">
        <f ca="1">IF(AND($A6&lt;&gt;"",$A6&lt;&gt;"TOTAL"),IF(AND([5]PREMIOS_OTROS!$CG4&lt;&gt;"",[5]PREMIOS_OTROS!$CG4&lt;&gt;0),[5]PREMIOS_OTROS!$CG4,""),IF($A6="TOTAL",SUM(INDIRECT("AX4:AX"&amp;ROW()-1)),""))</f>
        <v/>
      </c>
      <c r="AY6" s="7" t="str">
        <f ca="1">IF(AND($A6&lt;&gt;"",$A6&lt;&gt;"TOTAL"),IF(AND([5]PREMIOS_OTROS!$CI4&lt;&gt;"",[5]PREMIOS_OTROS!$CI4&lt;&gt;0),[5]PREMIOS_OTROS!$CI4,""),IF($A6="TOTAL",SUM(INDIRECT("AY4:AY"&amp;ROW()-1)),""))</f>
        <v/>
      </c>
      <c r="AZ6" s="7" t="str">
        <f t="shared" ca="1" si="16"/>
        <v/>
      </c>
      <c r="BA6" s="7" t="str">
        <f ca="1">IF(AND($A6&lt;&gt;"",$A6&lt;&gt;"TOTAL"),IF(AND([5]PREMIOS_OTROS!$CL4&lt;&gt;"",[5]PREMIOS_OTROS!$CL4&lt;&gt;0),[5]PREMIOS_OTROS!$CL4,""),IF($A6="TOTAL",SUM(INDIRECT("BA4:BA"&amp;ROW()-1)),""))</f>
        <v/>
      </c>
      <c r="BB6" s="7" t="str">
        <f ca="1">IF(AND($A6&lt;&gt;"",$A6&lt;&gt;"TOTAL"),IF(AND([5]PREMIOS_OTROS!$CN4&lt;&gt;"",[5]PREMIOS_OTROS!$CN4&lt;&gt;0),[5]PREMIOS_OTROS!$CN4,""),IF($A6="TOTAL",SUM(INDIRECT("BB4:BB"&amp;ROW()-1)),""))</f>
        <v/>
      </c>
      <c r="BC6" s="7" t="str">
        <f t="shared" ca="1" si="17"/>
        <v/>
      </c>
      <c r="BD6" s="7" t="str">
        <f ca="1">IF(AND($A6&lt;&gt;"",$A6&lt;&gt;"TOTAL"),IF(AND([5]PREMIOS_OTROS!$CQ4&lt;&gt;"",[5]PREMIOS_OTROS!$CQ4&lt;&gt;0),[5]PREMIOS_OTROS!$CQ4,""),IF($A6="TOTAL",SUM(INDIRECT("BD4:BD"&amp;ROW()-1)),""))</f>
        <v/>
      </c>
      <c r="BE6" s="7" t="str">
        <f ca="1">IF(AND($A6&lt;&gt;"",$A6&lt;&gt;"TOTAL"),IF(AND([5]PREMIOS_OTROS!$CS4&lt;&gt;"",[5]PREMIOS_OTROS!$CS4&lt;&gt;0),[5]PREMIOS_OTROS!$CS4,""),IF($A6="TOTAL",SUM(INDIRECT("BE4:BE"&amp;ROW()-1)),""))</f>
        <v/>
      </c>
      <c r="BF6" s="7" t="str">
        <f t="shared" ca="1" si="18"/>
        <v/>
      </c>
    </row>
    <row r="7" spans="1:58" x14ac:dyDescent="0.2">
      <c r="A7" s="12" t="str">
        <f>IF([5]PREMIOS_OTROS!$D5&lt;&gt;"",[5]PREMIOS_OTROS!$D5,IF(AND([5]PREMIOS_OTROS!$D5="",[5]PREMIOS_OTROS!$D6="",[5]PREMIOS_OTROS!$D4=""),"","TOTAL"))</f>
        <v/>
      </c>
      <c r="B7" s="7" t="str">
        <f ca="1">IF(AND($A7&lt;&gt;"",$A7&lt;&gt;"TOTAL"),IF(AND([5]PREMIOS_OTROS!$E5&lt;&gt;"",[5]PREMIOS_OTROS!$E5&lt;&gt;0),[5]PREMIOS_OTROS!$E5,""),IF($A7="TOTAL",SUM(INDIRECT("B4:B"&amp;ROW()-1)),""))</f>
        <v/>
      </c>
      <c r="C7" s="7" t="str">
        <f ca="1">IF(AND($A7&lt;&gt;"",$A7&lt;&gt;"TOTAL"),IF(AND([5]PREMIOS_OTROS!$G5&lt;&gt;"",[5]PREMIOS_OTROS!$G5&lt;&gt;0),[5]PREMIOS_OTROS!$G5,""),IF($A7="TOTAL",SUM(INDIRECT("C4:C"&amp;ROW()-1)),""))</f>
        <v/>
      </c>
      <c r="D7" s="7" t="str">
        <f t="shared" ca="1" si="0"/>
        <v/>
      </c>
      <c r="E7" s="7" t="str">
        <f ca="1">IF(AND($A7&lt;&gt;"",$A7&lt;&gt;"TOTAL"),IF(AND([5]PREMIOS_OTROS!$J5&lt;&gt;"",[5]PREMIOS_OTROS!$J5&lt;&gt;0),[5]PREMIOS_OTROS!$J5,""),IF($A7="TOTAL",SUM(INDIRECT("E4:E"&amp;ROW()-1)),""))</f>
        <v/>
      </c>
      <c r="F7" s="7" t="str">
        <f ca="1">IF(AND($A7&lt;&gt;"",$A7&lt;&gt;"TOTAL"),IF(AND([5]PREMIOS_OTROS!$L5&lt;&gt;"",[5]PREMIOS_OTROS!$L5&lt;&gt;0),[5]PREMIOS_OTROS!$L5,""),IF($A7="TOTAL",SUM(INDIRECT("F4:F"&amp;ROW()-1)),""))</f>
        <v/>
      </c>
      <c r="G7" s="7" t="str">
        <f t="shared" ca="1" si="1"/>
        <v/>
      </c>
      <c r="H7" s="7" t="str">
        <f ca="1">IF(AND($A7&lt;&gt;"",$A7&lt;&gt;"TOTAL"),IF(AND([5]PREMIOS_OTROS!$O5&lt;&gt;"",[5]PREMIOS_OTROS!$O5&lt;&gt;0),[5]PREMIOS_OTROS!$O5,""),IF($A7="TOTAL",SUM(INDIRECT("H4:H"&amp;ROW()-1)),""))</f>
        <v/>
      </c>
      <c r="I7" s="7" t="str">
        <f ca="1">IF(AND($A7&lt;&gt;"",$A7&lt;&gt;"TOTAL"),IF(AND([5]PREMIOS_OTROS!$Q5&lt;&gt;"",[5]PREMIOS_OTROS!$Q5&lt;&gt;0),[5]PREMIOS_OTROS!$Q5,""),IF($A7="TOTAL",SUM(INDIRECT("I4:I"&amp;ROW()-1)),""))</f>
        <v/>
      </c>
      <c r="J7" s="7" t="str">
        <f t="shared" ca="1" si="2"/>
        <v/>
      </c>
      <c r="K7" s="7" t="str">
        <f ca="1">IF(AND($A7&lt;&gt;"",$A7&lt;&gt;"TOTAL"),IF(AND([5]PREMIOS_OTROS!$T5&lt;&gt;"",[5]PREMIOS_OTROS!$T5&lt;&gt;0),[5]PREMIOS_OTROS!$T5,""),IF($A7="TOTAL",SUM(INDIRECT("K4:K"&amp;ROW()-1)),""))</f>
        <v/>
      </c>
      <c r="L7" s="7" t="str">
        <f ca="1">IF(AND($A7&lt;&gt;"",$A7&lt;&gt;"TOTAL"),IF(AND([5]PREMIOS_OTROS!$V5&lt;&gt;"",[5]PREMIOS_OTROS!$V5&lt;&gt;0),[5]PREMIOS_OTROS!$V5,""),IF($A7="TOTAL",SUM(INDIRECT("L4:L"&amp;ROW()-1)),""))</f>
        <v/>
      </c>
      <c r="M7" s="7" t="str">
        <f t="shared" ca="1" si="3"/>
        <v/>
      </c>
      <c r="N7" s="7" t="str">
        <f ca="1">IF(AND($A7&lt;&gt;"",$A7&lt;&gt;"TOTAL"),IF(AND([5]PREMIOS_OTROS!$Y5&lt;&gt;"",[5]PREMIOS_OTROS!$Y5&lt;&gt;0),[5]PREMIOS_OTROS!$Y5,""),IF($A7="TOTAL",SUM(INDIRECT("N4:N"&amp;ROW()-1)),""))</f>
        <v/>
      </c>
      <c r="O7" s="7" t="str">
        <f ca="1">IF(AND($A7&lt;&gt;"",$A7&lt;&gt;"TOTAL"),IF(AND([5]PREMIOS_OTROS!$AA5&lt;&gt;"",[5]PREMIOS_OTROS!$AA5&lt;&gt;0),[5]PREMIOS_OTROS!$AA5,""),IF($A7="TOTAL",SUM(INDIRECT("O4:O"&amp;ROW()-1)),""))</f>
        <v/>
      </c>
      <c r="P7" s="7" t="str">
        <f t="shared" ca="1" si="4"/>
        <v/>
      </c>
      <c r="Q7" s="7" t="str">
        <f ca="1">IF(AND($A7&lt;&gt;"",$A7&lt;&gt;"TOTAL"),IF(AND([5]PREMIOS_OTROS!$AD5&lt;&gt;"",[5]PREMIOS_OTROS!$AD5&lt;&gt;0),[5]PREMIOS_OTROS!$AD5,""),IF($A7="TOTAL",SUM(INDIRECT("Q4:Q"&amp;ROW()-1)),""))</f>
        <v/>
      </c>
      <c r="R7" s="7" t="str">
        <f ca="1">IF(AND($A7&lt;&gt;"",$A7&lt;&gt;"TOTAL"),IF(AND([5]PREMIOS_OTROS!$AF5&lt;&gt;"",[5]PREMIOS_OTROS!$AF5&lt;&gt;0),[5]PREMIOS_OTROS!$AF5,""),IF($A7="TOTAL",SUM(INDIRECT("R4:R"&amp;ROW()-1)),""))</f>
        <v/>
      </c>
      <c r="S7" s="7" t="str">
        <f t="shared" ca="1" si="5"/>
        <v/>
      </c>
      <c r="T7" s="7" t="str">
        <f ca="1">IF(AND($A7&lt;&gt;"",$A7&lt;&gt;"TOTAL"),IF(AND([5]PREMIOS_OTROS!$AI5&lt;&gt;"",[5]PREMIOS_OTROS!$AI5&lt;&gt;0),[5]PREMIOS_OTROS!$AI5,""),IF($A7="TOTAL",SUM(INDIRECT("T4:T"&amp;ROW()-1)),""))</f>
        <v/>
      </c>
      <c r="U7" s="7" t="str">
        <f ca="1">IF(AND($A7&lt;&gt;"",$A7&lt;&gt;"TOTAL"),IF(AND([5]PREMIOS_OTROS!$AK5&lt;&gt;"",[5]PREMIOS_OTROS!$AK5&lt;&gt;0),[5]PREMIOS_OTROS!$AK5,""),IF($A7="TOTAL",SUM(INDIRECT("U4:U"&amp;ROW()-1)),""))</f>
        <v/>
      </c>
      <c r="V7" s="7" t="str">
        <f t="shared" ca="1" si="6"/>
        <v/>
      </c>
      <c r="W7" s="7" t="str">
        <f ca="1">IF(AND($A7&lt;&gt;"",$A7&lt;&gt;"TOTAL"),IF(AND([5]PREMIOS_OTROS!$AN5&lt;&gt;"",[5]PREMIOS_OTROS!$AN5&lt;&gt;0),[5]PREMIOS_OTROS!$AN5,""),IF($A7="TOTAL",SUM(INDIRECT("W4:W"&amp;ROW()-1)),""))</f>
        <v/>
      </c>
      <c r="X7" s="7" t="str">
        <f ca="1">IF(AND($A7&lt;&gt;"",$A7&lt;&gt;"TOTAL"),IF(AND([5]PREMIOS_OTROS!$AP5&lt;&gt;"",[5]PREMIOS_OTROS!$AP5&lt;&gt;0),[5]PREMIOS_OTROS!$AP5,""),IF($A7="TOTAL",SUM(INDIRECT("X4:X"&amp;ROW()-1)),""))</f>
        <v/>
      </c>
      <c r="Y7" s="7" t="str">
        <f t="shared" ca="1" si="7"/>
        <v/>
      </c>
      <c r="Z7" s="7" t="str">
        <f ca="1">IF(AND($A7&lt;&gt;"",$A7&lt;&gt;"TOTAL"),IF(AND([5]PREMIOS_OTROS!$AS5&lt;&gt;"",[5]PREMIOS_OTROS!$AS5&lt;&gt;0),[5]PREMIOS_OTROS!$AS5,""),IF($A7="TOTAL",SUM(INDIRECT("Z4:Z"&amp;ROW()-1)),""))</f>
        <v/>
      </c>
      <c r="AA7" s="7" t="str">
        <f ca="1">IF(AND($A7&lt;&gt;"",$A7&lt;&gt;"TOTAL"),IF(AND([5]PREMIOS_OTROS!$AU5&lt;&gt;"",[5]PREMIOS_OTROS!$AU5&lt;&gt;0),[5]PREMIOS_OTROS!$AU5,""),IF($A7="TOTAL",SUM(INDIRECT("AA4:AA"&amp;ROW()-1)),""))</f>
        <v/>
      </c>
      <c r="AB7" s="7" t="str">
        <f t="shared" ca="1" si="8"/>
        <v/>
      </c>
      <c r="AC7" s="7" t="str">
        <f ca="1">IF(AND($A7&lt;&gt;"",$A7&lt;&gt;"TOTAL"),IF(AND([5]PREMIOS_OTROS!$AX5&lt;&gt;"",[5]PREMIOS_OTROS!$AX5&lt;&gt;0),[5]PREMIOS_OTROS!$AX5,""),IF($A7="TOTAL",SUM(INDIRECT("AC4:AC"&amp;ROW()-1)),""))</f>
        <v/>
      </c>
      <c r="AD7" s="7" t="str">
        <f ca="1">IF(AND($A7&lt;&gt;"",$A7&lt;&gt;"TOTAL"),IF(AND([5]PREMIOS_OTROS!$AZ5&lt;&gt;"",[5]PREMIOS_OTROS!$AZ5&lt;&gt;0),[5]PREMIOS_OTROS!$AZ5,""),IF($A7="TOTAL",SUM(INDIRECT("AD4:AD"&amp;ROW()-1)),""))</f>
        <v/>
      </c>
      <c r="AE7" s="7" t="str">
        <f t="shared" ca="1" si="9"/>
        <v/>
      </c>
      <c r="AF7" s="7" t="str">
        <f ca="1">IF(AND($A7&lt;&gt;"",$A7&lt;&gt;"TOTAL"),IF(AND([5]PREMIOS_OTROS!$BC5&lt;&gt;"",[5]PREMIOS_OTROS!$BC5&lt;&gt;0),[5]PREMIOS_OTROS!$BC5,""),IF($A7="TOTAL",SUM(INDIRECT("AF4:AF"&amp;ROW()-1)),""))</f>
        <v/>
      </c>
      <c r="AG7" s="7" t="str">
        <f ca="1">IF(AND($A7&lt;&gt;"",$A7&lt;&gt;"TOTAL"),IF(AND([5]PREMIOS_OTROS!$BE5&lt;&gt;"",[5]PREMIOS_OTROS!$BE5&lt;&gt;0),[5]PREMIOS_OTROS!$BE5,""),IF($A7="TOTAL",SUM(INDIRECT("AG4:AG"&amp;ROW()-1)),""))</f>
        <v/>
      </c>
      <c r="AH7" s="7" t="str">
        <f t="shared" ca="1" si="10"/>
        <v/>
      </c>
      <c r="AI7" s="7" t="str">
        <f ca="1">IF(AND($A7&lt;&gt;"",$A7&lt;&gt;"TOTAL"),IF(AND([5]PREMIOS_OTROS!$BH5&lt;&gt;"",[5]PREMIOS_OTROS!$BH5&lt;&gt;0),[5]PREMIOS_OTROS!$BH5,""),IF($A7="TOTAL",SUM(INDIRECT("AI4:AI"&amp;ROW()-1)),""))</f>
        <v/>
      </c>
      <c r="AJ7" s="7" t="str">
        <f ca="1">IF(AND($A7&lt;&gt;"",$A7&lt;&gt;"TOTAL"),IF(AND([5]PREMIOS_OTROS!$BJ5&lt;&gt;"",[5]PREMIOS_OTROS!$BJ5&lt;&gt;0),[5]PREMIOS_OTROS!$BJ5,""),IF($A7="TOTAL",SUM(INDIRECT("AJ4:AJ"&amp;ROW()-1)),""))</f>
        <v/>
      </c>
      <c r="AK7" s="7" t="str">
        <f t="shared" ca="1" si="11"/>
        <v/>
      </c>
      <c r="AL7" s="7" t="str">
        <f ca="1">IF(AND($A7&lt;&gt;"",$A7&lt;&gt;"TOTAL"),IF(AND([5]PREMIOS_OTROS!$BM5&lt;&gt;"",[5]PREMIOS_OTROS!$BM5&lt;&gt;0),[5]PREMIOS_OTROS!$BM5,""),IF($A7="TOTAL",SUM(INDIRECT("AL4:AL"&amp;ROW()-1)),""))</f>
        <v/>
      </c>
      <c r="AM7" s="7" t="str">
        <f ca="1">IF(AND($A7&lt;&gt;"",$A7&lt;&gt;"TOTAL"),IF(AND([5]PREMIOS_OTROS!$BO5&lt;&gt;"",[5]PREMIOS_OTROS!$BO5&lt;&gt;0),[5]PREMIOS_OTROS!$BO5,""),IF($A7="TOTAL",SUM(INDIRECT("AM4:AM"&amp;ROW()-1)),""))</f>
        <v/>
      </c>
      <c r="AN7" s="7" t="str">
        <f t="shared" ca="1" si="12"/>
        <v/>
      </c>
      <c r="AO7" s="7" t="str">
        <f ca="1">IF(AND($A7&lt;&gt;"",$A7&lt;&gt;"TOTAL"),IF(AND([5]PREMIOS_OTROS!$BR5&lt;&gt;"",[5]PREMIOS_OTROS!$BR5&lt;&gt;0),[5]PREMIOS_OTROS!$BR5,""),IF($A7="TOTAL",SUM(INDIRECT("AO4:AO"&amp;ROW()-1)),""))</f>
        <v/>
      </c>
      <c r="AP7" s="7" t="str">
        <f ca="1">IF(AND($A7&lt;&gt;"",$A7&lt;&gt;"TOTAL"),IF(AND([5]PREMIOS_OTROS!$BT5&lt;&gt;"",[5]PREMIOS_OTROS!$BT5&lt;&gt;0),[5]PREMIOS_OTROS!$BT5,""),IF($A7="TOTAL",SUM(INDIRECT("AP4:AP"&amp;ROW()-1)),""))</f>
        <v/>
      </c>
      <c r="AQ7" s="7" t="str">
        <f t="shared" ca="1" si="13"/>
        <v/>
      </c>
      <c r="AR7" s="7" t="str">
        <f ca="1">IF(AND($A7&lt;&gt;"",$A7&lt;&gt;"TOTAL"),IF(AND([5]PREMIOS_OTROS!$BW5&lt;&gt;"",[5]PREMIOS_OTROS!$BW5&lt;&gt;0),[5]PREMIOS_OTROS!$BW5,""),IF($A7="TOTAL",SUM(INDIRECT("AR4:AR"&amp;ROW()-1)),""))</f>
        <v/>
      </c>
      <c r="AS7" s="7" t="str">
        <f ca="1">IF(AND($A7&lt;&gt;"",$A7&lt;&gt;"TOTAL"),IF(AND([5]PREMIOS_OTROS!$BY5&lt;&gt;"",[5]PREMIOS_OTROS!$BY5&lt;&gt;0),[5]PREMIOS_OTROS!$BY5,""),IF($A7="TOTAL",SUM(INDIRECT("AS4:AS"&amp;ROW()-1)),""))</f>
        <v/>
      </c>
      <c r="AT7" s="7" t="str">
        <f t="shared" ca="1" si="14"/>
        <v/>
      </c>
      <c r="AU7" s="7" t="str">
        <f ca="1">IF(AND($A7&lt;&gt;"",$A7&lt;&gt;"TOTAL"),IF(AND([5]PREMIOS_OTROS!$CB5&lt;&gt;"",[5]PREMIOS_OTROS!$CB5&lt;&gt;0),[5]PREMIOS_OTROS!$CB5,""),IF($A7="TOTAL",SUM(INDIRECT("AU4:AU"&amp;ROW()-1)),""))</f>
        <v/>
      </c>
      <c r="AV7" s="7" t="str">
        <f ca="1">IF(AND($A7&lt;&gt;"",$A7&lt;&gt;"TOTAL"),IF(AND([5]PREMIOS_OTROS!$CD5&lt;&gt;"",[5]PREMIOS_OTROS!$CD5&lt;&gt;0),[5]PREMIOS_OTROS!$CD5,""),IF($A7="TOTAL",SUM(INDIRECT("AV4:AV"&amp;ROW()-1)),""))</f>
        <v/>
      </c>
      <c r="AW7" s="7" t="str">
        <f t="shared" ca="1" si="15"/>
        <v/>
      </c>
      <c r="AX7" s="7" t="str">
        <f ca="1">IF(AND($A7&lt;&gt;"",$A7&lt;&gt;"TOTAL"),IF(AND([5]PREMIOS_OTROS!$CG5&lt;&gt;"",[5]PREMIOS_OTROS!$CG5&lt;&gt;0),[5]PREMIOS_OTROS!$CG5,""),IF($A7="TOTAL",SUM(INDIRECT("AX4:AX"&amp;ROW()-1)),""))</f>
        <v/>
      </c>
      <c r="AY7" s="7" t="str">
        <f ca="1">IF(AND($A7&lt;&gt;"",$A7&lt;&gt;"TOTAL"),IF(AND([5]PREMIOS_OTROS!$CI5&lt;&gt;"",[5]PREMIOS_OTROS!$CI5&lt;&gt;0),[5]PREMIOS_OTROS!$CI5,""),IF($A7="TOTAL",SUM(INDIRECT("AY4:AY"&amp;ROW()-1)),""))</f>
        <v/>
      </c>
      <c r="AZ7" s="7" t="str">
        <f t="shared" ca="1" si="16"/>
        <v/>
      </c>
      <c r="BA7" s="7" t="str">
        <f ca="1">IF(AND($A7&lt;&gt;"",$A7&lt;&gt;"TOTAL"),IF(AND([5]PREMIOS_OTROS!$CL5&lt;&gt;"",[5]PREMIOS_OTROS!$CL5&lt;&gt;0),[5]PREMIOS_OTROS!$CL5,""),IF($A7="TOTAL",SUM(INDIRECT("BA4:BA"&amp;ROW()-1)),""))</f>
        <v/>
      </c>
      <c r="BB7" s="7" t="str">
        <f ca="1">IF(AND($A7&lt;&gt;"",$A7&lt;&gt;"TOTAL"),IF(AND([5]PREMIOS_OTROS!$CN5&lt;&gt;"",[5]PREMIOS_OTROS!$CN5&lt;&gt;0),[5]PREMIOS_OTROS!$CN5,""),IF($A7="TOTAL",SUM(INDIRECT("BB4:BB"&amp;ROW()-1)),""))</f>
        <v/>
      </c>
      <c r="BC7" s="7" t="str">
        <f t="shared" ca="1" si="17"/>
        <v/>
      </c>
      <c r="BD7" s="7" t="str">
        <f ca="1">IF(AND($A7&lt;&gt;"",$A7&lt;&gt;"TOTAL"),IF(AND([5]PREMIOS_OTROS!$CQ5&lt;&gt;"",[5]PREMIOS_OTROS!$CQ5&lt;&gt;0),[5]PREMIOS_OTROS!$CQ5,""),IF($A7="TOTAL",SUM(INDIRECT("BD4:BD"&amp;ROW()-1)),""))</f>
        <v/>
      </c>
      <c r="BE7" s="7" t="str">
        <f ca="1">IF(AND($A7&lt;&gt;"",$A7&lt;&gt;"TOTAL"),IF(AND([5]PREMIOS_OTROS!$CS5&lt;&gt;"",[5]PREMIOS_OTROS!$CS5&lt;&gt;0),[5]PREMIOS_OTROS!$CS5,""),IF($A7="TOTAL",SUM(INDIRECT("BE4:BE"&amp;ROW()-1)),""))</f>
        <v/>
      </c>
      <c r="BF7" s="7" t="str">
        <f t="shared" ca="1" si="18"/>
        <v/>
      </c>
    </row>
    <row r="8" spans="1:58" x14ac:dyDescent="0.2">
      <c r="A8" s="12" t="str">
        <f>IF([5]PREMIOS_OTROS!$D6&lt;&gt;"",[5]PREMIOS_OTROS!$D6,IF(AND([5]PREMIOS_OTROS!$D6="",[5]PREMIOS_OTROS!$D7="",[5]PREMIOS_OTROS!$D5=""),"","TOTAL"))</f>
        <v/>
      </c>
      <c r="B8" s="7" t="str">
        <f ca="1">IF(AND($A8&lt;&gt;"",$A8&lt;&gt;"TOTAL"),IF(AND([5]PREMIOS_OTROS!$E6&lt;&gt;"",[5]PREMIOS_OTROS!$E6&lt;&gt;0),[5]PREMIOS_OTROS!$E6,""),IF($A8="TOTAL",SUM(INDIRECT("B4:B"&amp;ROW()-1)),""))</f>
        <v/>
      </c>
      <c r="C8" s="7" t="str">
        <f ca="1">IF(AND($A8&lt;&gt;"",$A8&lt;&gt;"TOTAL"),IF(AND([5]PREMIOS_OTROS!$G6&lt;&gt;"",[5]PREMIOS_OTROS!$G6&lt;&gt;0),[5]PREMIOS_OTROS!$G6,""),IF($A8="TOTAL",SUM(INDIRECT("C4:C"&amp;ROW()-1)),""))</f>
        <v/>
      </c>
      <c r="D8" s="7" t="str">
        <f t="shared" ca="1" si="0"/>
        <v/>
      </c>
      <c r="E8" s="7" t="str">
        <f ca="1">IF(AND($A8&lt;&gt;"",$A8&lt;&gt;"TOTAL"),IF(AND([5]PREMIOS_OTROS!$J6&lt;&gt;"",[5]PREMIOS_OTROS!$J6&lt;&gt;0),[5]PREMIOS_OTROS!$J6,""),IF($A8="TOTAL",SUM(INDIRECT("E4:E"&amp;ROW()-1)),""))</f>
        <v/>
      </c>
      <c r="F8" s="7" t="str">
        <f ca="1">IF(AND($A8&lt;&gt;"",$A8&lt;&gt;"TOTAL"),IF(AND([5]PREMIOS_OTROS!$L6&lt;&gt;"",[5]PREMIOS_OTROS!$L6&lt;&gt;0),[5]PREMIOS_OTROS!$L6,""),IF($A8="TOTAL",SUM(INDIRECT("F4:F"&amp;ROW()-1)),""))</f>
        <v/>
      </c>
      <c r="G8" s="7" t="str">
        <f t="shared" ca="1" si="1"/>
        <v/>
      </c>
      <c r="H8" s="7" t="str">
        <f ca="1">IF(AND($A8&lt;&gt;"",$A8&lt;&gt;"TOTAL"),IF(AND([5]PREMIOS_OTROS!$O6&lt;&gt;"",[5]PREMIOS_OTROS!$O6&lt;&gt;0),[5]PREMIOS_OTROS!$O6,""),IF($A8="TOTAL",SUM(INDIRECT("H4:H"&amp;ROW()-1)),""))</f>
        <v/>
      </c>
      <c r="I8" s="7" t="str">
        <f ca="1">IF(AND($A8&lt;&gt;"",$A8&lt;&gt;"TOTAL"),IF(AND([5]PREMIOS_OTROS!$Q6&lt;&gt;"",[5]PREMIOS_OTROS!$Q6&lt;&gt;0),[5]PREMIOS_OTROS!$Q6,""),IF($A8="TOTAL",SUM(INDIRECT("I4:I"&amp;ROW()-1)),""))</f>
        <v/>
      </c>
      <c r="J8" s="7" t="str">
        <f t="shared" ca="1" si="2"/>
        <v/>
      </c>
      <c r="K8" s="7" t="str">
        <f ca="1">IF(AND($A8&lt;&gt;"",$A8&lt;&gt;"TOTAL"),IF(AND([5]PREMIOS_OTROS!$T6&lt;&gt;"",[5]PREMIOS_OTROS!$T6&lt;&gt;0),[5]PREMIOS_OTROS!$T6,""),IF($A8="TOTAL",SUM(INDIRECT("K4:K"&amp;ROW()-1)),""))</f>
        <v/>
      </c>
      <c r="L8" s="7" t="str">
        <f ca="1">IF(AND($A8&lt;&gt;"",$A8&lt;&gt;"TOTAL"),IF(AND([5]PREMIOS_OTROS!$V6&lt;&gt;"",[5]PREMIOS_OTROS!$V6&lt;&gt;0),[5]PREMIOS_OTROS!$V6,""),IF($A8="TOTAL",SUM(INDIRECT("L4:L"&amp;ROW()-1)),""))</f>
        <v/>
      </c>
      <c r="M8" s="7" t="str">
        <f t="shared" ca="1" si="3"/>
        <v/>
      </c>
      <c r="N8" s="7" t="str">
        <f ca="1">IF(AND($A8&lt;&gt;"",$A8&lt;&gt;"TOTAL"),IF(AND([5]PREMIOS_OTROS!$Y6&lt;&gt;"",[5]PREMIOS_OTROS!$Y6&lt;&gt;0),[5]PREMIOS_OTROS!$Y6,""),IF($A8="TOTAL",SUM(INDIRECT("N4:N"&amp;ROW()-1)),""))</f>
        <v/>
      </c>
      <c r="O8" s="7" t="str">
        <f ca="1">IF(AND($A8&lt;&gt;"",$A8&lt;&gt;"TOTAL"),IF(AND([5]PREMIOS_OTROS!$AA6&lt;&gt;"",[5]PREMIOS_OTROS!$AA6&lt;&gt;0),[5]PREMIOS_OTROS!$AA6,""),IF($A8="TOTAL",SUM(INDIRECT("O4:O"&amp;ROW()-1)),""))</f>
        <v/>
      </c>
      <c r="P8" s="7" t="str">
        <f t="shared" ca="1" si="4"/>
        <v/>
      </c>
      <c r="Q8" s="7" t="str">
        <f ca="1">IF(AND($A8&lt;&gt;"",$A8&lt;&gt;"TOTAL"),IF(AND([5]PREMIOS_OTROS!$AD6&lt;&gt;"",[5]PREMIOS_OTROS!$AD6&lt;&gt;0),[5]PREMIOS_OTROS!$AD6,""),IF($A8="TOTAL",SUM(INDIRECT("Q4:Q"&amp;ROW()-1)),""))</f>
        <v/>
      </c>
      <c r="R8" s="7" t="str">
        <f ca="1">IF(AND($A8&lt;&gt;"",$A8&lt;&gt;"TOTAL"),IF(AND([5]PREMIOS_OTROS!$AF6&lt;&gt;"",[5]PREMIOS_OTROS!$AF6&lt;&gt;0),[5]PREMIOS_OTROS!$AF6,""),IF($A8="TOTAL",SUM(INDIRECT("R4:R"&amp;ROW()-1)),""))</f>
        <v/>
      </c>
      <c r="S8" s="7" t="str">
        <f t="shared" ca="1" si="5"/>
        <v/>
      </c>
      <c r="T8" s="7" t="str">
        <f ca="1">IF(AND($A8&lt;&gt;"",$A8&lt;&gt;"TOTAL"),IF(AND([5]PREMIOS_OTROS!$AI6&lt;&gt;"",[5]PREMIOS_OTROS!$AI6&lt;&gt;0),[5]PREMIOS_OTROS!$AI6,""),IF($A8="TOTAL",SUM(INDIRECT("T4:T"&amp;ROW()-1)),""))</f>
        <v/>
      </c>
      <c r="U8" s="7" t="str">
        <f ca="1">IF(AND($A8&lt;&gt;"",$A8&lt;&gt;"TOTAL"),IF(AND([5]PREMIOS_OTROS!$AK6&lt;&gt;"",[5]PREMIOS_OTROS!$AK6&lt;&gt;0),[5]PREMIOS_OTROS!$AK6,""),IF($A8="TOTAL",SUM(INDIRECT("U4:U"&amp;ROW()-1)),""))</f>
        <v/>
      </c>
      <c r="V8" s="7" t="str">
        <f t="shared" ca="1" si="6"/>
        <v/>
      </c>
      <c r="W8" s="7" t="str">
        <f ca="1">IF(AND($A8&lt;&gt;"",$A8&lt;&gt;"TOTAL"),IF(AND([5]PREMIOS_OTROS!$AN6&lt;&gt;"",[5]PREMIOS_OTROS!$AN6&lt;&gt;0),[5]PREMIOS_OTROS!$AN6,""),IF($A8="TOTAL",SUM(INDIRECT("W4:W"&amp;ROW()-1)),""))</f>
        <v/>
      </c>
      <c r="X8" s="7" t="str">
        <f ca="1">IF(AND($A8&lt;&gt;"",$A8&lt;&gt;"TOTAL"),IF(AND([5]PREMIOS_OTROS!$AP6&lt;&gt;"",[5]PREMIOS_OTROS!$AP6&lt;&gt;0),[5]PREMIOS_OTROS!$AP6,""),IF($A8="TOTAL",SUM(INDIRECT("X4:X"&amp;ROW()-1)),""))</f>
        <v/>
      </c>
      <c r="Y8" s="7" t="str">
        <f t="shared" ca="1" si="7"/>
        <v/>
      </c>
      <c r="Z8" s="7" t="str">
        <f ca="1">IF(AND($A8&lt;&gt;"",$A8&lt;&gt;"TOTAL"),IF(AND([5]PREMIOS_OTROS!$AS6&lt;&gt;"",[5]PREMIOS_OTROS!$AS6&lt;&gt;0),[5]PREMIOS_OTROS!$AS6,""),IF($A8="TOTAL",SUM(INDIRECT("Z4:Z"&amp;ROW()-1)),""))</f>
        <v/>
      </c>
      <c r="AA8" s="7" t="str">
        <f ca="1">IF(AND($A8&lt;&gt;"",$A8&lt;&gt;"TOTAL"),IF(AND([5]PREMIOS_OTROS!$AU6&lt;&gt;"",[5]PREMIOS_OTROS!$AU6&lt;&gt;0),[5]PREMIOS_OTROS!$AU6,""),IF($A8="TOTAL",SUM(INDIRECT("AA4:AA"&amp;ROW()-1)),""))</f>
        <v/>
      </c>
      <c r="AB8" s="7" t="str">
        <f t="shared" ca="1" si="8"/>
        <v/>
      </c>
      <c r="AC8" s="7" t="str">
        <f ca="1">IF(AND($A8&lt;&gt;"",$A8&lt;&gt;"TOTAL"),IF(AND([5]PREMIOS_OTROS!$AX6&lt;&gt;"",[5]PREMIOS_OTROS!$AX6&lt;&gt;0),[5]PREMIOS_OTROS!$AX6,""),IF($A8="TOTAL",SUM(INDIRECT("AC4:AC"&amp;ROW()-1)),""))</f>
        <v/>
      </c>
      <c r="AD8" s="7" t="str">
        <f ca="1">IF(AND($A8&lt;&gt;"",$A8&lt;&gt;"TOTAL"),IF(AND([5]PREMIOS_OTROS!$AZ6&lt;&gt;"",[5]PREMIOS_OTROS!$AZ6&lt;&gt;0),[5]PREMIOS_OTROS!$AZ6,""),IF($A8="TOTAL",SUM(INDIRECT("AD4:AD"&amp;ROW()-1)),""))</f>
        <v/>
      </c>
      <c r="AE8" s="7" t="str">
        <f t="shared" ca="1" si="9"/>
        <v/>
      </c>
      <c r="AF8" s="7" t="str">
        <f ca="1">IF(AND($A8&lt;&gt;"",$A8&lt;&gt;"TOTAL"),IF(AND([5]PREMIOS_OTROS!$BC6&lt;&gt;"",[5]PREMIOS_OTROS!$BC6&lt;&gt;0),[5]PREMIOS_OTROS!$BC6,""),IF($A8="TOTAL",SUM(INDIRECT("AF4:AF"&amp;ROW()-1)),""))</f>
        <v/>
      </c>
      <c r="AG8" s="7" t="str">
        <f ca="1">IF(AND($A8&lt;&gt;"",$A8&lt;&gt;"TOTAL"),IF(AND([5]PREMIOS_OTROS!$BE6&lt;&gt;"",[5]PREMIOS_OTROS!$BE6&lt;&gt;0),[5]PREMIOS_OTROS!$BE6,""),IF($A8="TOTAL",SUM(INDIRECT("AG4:AG"&amp;ROW()-1)),""))</f>
        <v/>
      </c>
      <c r="AH8" s="7" t="str">
        <f t="shared" ca="1" si="10"/>
        <v/>
      </c>
      <c r="AI8" s="7" t="str">
        <f ca="1">IF(AND($A8&lt;&gt;"",$A8&lt;&gt;"TOTAL"),IF(AND([5]PREMIOS_OTROS!$BH6&lt;&gt;"",[5]PREMIOS_OTROS!$BH6&lt;&gt;0),[5]PREMIOS_OTROS!$BH6,""),IF($A8="TOTAL",SUM(INDIRECT("AI4:AI"&amp;ROW()-1)),""))</f>
        <v/>
      </c>
      <c r="AJ8" s="7" t="str">
        <f ca="1">IF(AND($A8&lt;&gt;"",$A8&lt;&gt;"TOTAL"),IF(AND([5]PREMIOS_OTROS!$BJ6&lt;&gt;"",[5]PREMIOS_OTROS!$BJ6&lt;&gt;0),[5]PREMIOS_OTROS!$BJ6,""),IF($A8="TOTAL",SUM(INDIRECT("AJ4:AJ"&amp;ROW()-1)),""))</f>
        <v/>
      </c>
      <c r="AK8" s="7" t="str">
        <f t="shared" ca="1" si="11"/>
        <v/>
      </c>
      <c r="AL8" s="7" t="str">
        <f ca="1">IF(AND($A8&lt;&gt;"",$A8&lt;&gt;"TOTAL"),IF(AND([5]PREMIOS_OTROS!$BM6&lt;&gt;"",[5]PREMIOS_OTROS!$BM6&lt;&gt;0),[5]PREMIOS_OTROS!$BM6,""),IF($A8="TOTAL",SUM(INDIRECT("AL4:AL"&amp;ROW()-1)),""))</f>
        <v/>
      </c>
      <c r="AM8" s="7" t="str">
        <f ca="1">IF(AND($A8&lt;&gt;"",$A8&lt;&gt;"TOTAL"),IF(AND([5]PREMIOS_OTROS!$BO6&lt;&gt;"",[5]PREMIOS_OTROS!$BO6&lt;&gt;0),[5]PREMIOS_OTROS!$BO6,""),IF($A8="TOTAL",SUM(INDIRECT("AM4:AM"&amp;ROW()-1)),""))</f>
        <v/>
      </c>
      <c r="AN8" s="7" t="str">
        <f t="shared" ca="1" si="12"/>
        <v/>
      </c>
      <c r="AO8" s="7" t="str">
        <f ca="1">IF(AND($A8&lt;&gt;"",$A8&lt;&gt;"TOTAL"),IF(AND([5]PREMIOS_OTROS!$BR6&lt;&gt;"",[5]PREMIOS_OTROS!$BR6&lt;&gt;0),[5]PREMIOS_OTROS!$BR6,""),IF($A8="TOTAL",SUM(INDIRECT("AO4:AO"&amp;ROW()-1)),""))</f>
        <v/>
      </c>
      <c r="AP8" s="7" t="str">
        <f ca="1">IF(AND($A8&lt;&gt;"",$A8&lt;&gt;"TOTAL"),IF(AND([5]PREMIOS_OTROS!$BT6&lt;&gt;"",[5]PREMIOS_OTROS!$BT6&lt;&gt;0),[5]PREMIOS_OTROS!$BT6,""),IF($A8="TOTAL",SUM(INDIRECT("AP4:AP"&amp;ROW()-1)),""))</f>
        <v/>
      </c>
      <c r="AQ8" s="7" t="str">
        <f t="shared" ca="1" si="13"/>
        <v/>
      </c>
      <c r="AR8" s="7" t="str">
        <f ca="1">IF(AND($A8&lt;&gt;"",$A8&lt;&gt;"TOTAL"),IF(AND([5]PREMIOS_OTROS!$BW6&lt;&gt;"",[5]PREMIOS_OTROS!$BW6&lt;&gt;0),[5]PREMIOS_OTROS!$BW6,""),IF($A8="TOTAL",SUM(INDIRECT("AR4:AR"&amp;ROW()-1)),""))</f>
        <v/>
      </c>
      <c r="AS8" s="7" t="str">
        <f ca="1">IF(AND($A8&lt;&gt;"",$A8&lt;&gt;"TOTAL"),IF(AND([5]PREMIOS_OTROS!$BY6&lt;&gt;"",[5]PREMIOS_OTROS!$BY6&lt;&gt;0),[5]PREMIOS_OTROS!$BY6,""),IF($A8="TOTAL",SUM(INDIRECT("AS4:AS"&amp;ROW()-1)),""))</f>
        <v/>
      </c>
      <c r="AT8" s="7" t="str">
        <f t="shared" ca="1" si="14"/>
        <v/>
      </c>
      <c r="AU8" s="7" t="str">
        <f ca="1">IF(AND($A8&lt;&gt;"",$A8&lt;&gt;"TOTAL"),IF(AND([5]PREMIOS_OTROS!$CB6&lt;&gt;"",[5]PREMIOS_OTROS!$CB6&lt;&gt;0),[5]PREMIOS_OTROS!$CB6,""),IF($A8="TOTAL",SUM(INDIRECT("AU4:AU"&amp;ROW()-1)),""))</f>
        <v/>
      </c>
      <c r="AV8" s="7" t="str">
        <f ca="1">IF(AND($A8&lt;&gt;"",$A8&lt;&gt;"TOTAL"),IF(AND([5]PREMIOS_OTROS!$CD6&lt;&gt;"",[5]PREMIOS_OTROS!$CD6&lt;&gt;0),[5]PREMIOS_OTROS!$CD6,""),IF($A8="TOTAL",SUM(INDIRECT("AV4:AV"&amp;ROW()-1)),""))</f>
        <v/>
      </c>
      <c r="AW8" s="7" t="str">
        <f t="shared" ca="1" si="15"/>
        <v/>
      </c>
      <c r="AX8" s="7" t="str">
        <f ca="1">IF(AND($A8&lt;&gt;"",$A8&lt;&gt;"TOTAL"),IF(AND([5]PREMIOS_OTROS!$CG6&lt;&gt;"",[5]PREMIOS_OTROS!$CG6&lt;&gt;0),[5]PREMIOS_OTROS!$CG6,""),IF($A8="TOTAL",SUM(INDIRECT("AX4:AX"&amp;ROW()-1)),""))</f>
        <v/>
      </c>
      <c r="AY8" s="7" t="str">
        <f ca="1">IF(AND($A8&lt;&gt;"",$A8&lt;&gt;"TOTAL"),IF(AND([5]PREMIOS_OTROS!$CI6&lt;&gt;"",[5]PREMIOS_OTROS!$CI6&lt;&gt;0),[5]PREMIOS_OTROS!$CI6,""),IF($A8="TOTAL",SUM(INDIRECT("AY4:AY"&amp;ROW()-1)),""))</f>
        <v/>
      </c>
      <c r="AZ8" s="7" t="str">
        <f t="shared" ca="1" si="16"/>
        <v/>
      </c>
      <c r="BA8" s="7" t="str">
        <f ca="1">IF(AND($A8&lt;&gt;"",$A8&lt;&gt;"TOTAL"),IF(AND([5]PREMIOS_OTROS!$CL6&lt;&gt;"",[5]PREMIOS_OTROS!$CL6&lt;&gt;0),[5]PREMIOS_OTROS!$CL6,""),IF($A8="TOTAL",SUM(INDIRECT("BA4:BA"&amp;ROW()-1)),""))</f>
        <v/>
      </c>
      <c r="BB8" s="7" t="str">
        <f ca="1">IF(AND($A8&lt;&gt;"",$A8&lt;&gt;"TOTAL"),IF(AND([5]PREMIOS_OTROS!$CN6&lt;&gt;"",[5]PREMIOS_OTROS!$CN6&lt;&gt;0),[5]PREMIOS_OTROS!$CN6,""),IF($A8="TOTAL",SUM(INDIRECT("BB4:BB"&amp;ROW()-1)),""))</f>
        <v/>
      </c>
      <c r="BC8" s="7" t="str">
        <f t="shared" ca="1" si="17"/>
        <v/>
      </c>
      <c r="BD8" s="7" t="str">
        <f ca="1">IF(AND($A8&lt;&gt;"",$A8&lt;&gt;"TOTAL"),IF(AND([5]PREMIOS_OTROS!$CQ6&lt;&gt;"",[5]PREMIOS_OTROS!$CQ6&lt;&gt;0),[5]PREMIOS_OTROS!$CQ6,""),IF($A8="TOTAL",SUM(INDIRECT("BD4:BD"&amp;ROW()-1)),""))</f>
        <v/>
      </c>
      <c r="BE8" s="7" t="str">
        <f ca="1">IF(AND($A8&lt;&gt;"",$A8&lt;&gt;"TOTAL"),IF(AND([5]PREMIOS_OTROS!$CS6&lt;&gt;"",[5]PREMIOS_OTROS!$CS6&lt;&gt;0),[5]PREMIOS_OTROS!$CS6,""),IF($A8="TOTAL",SUM(INDIRECT("BE4:BE"&amp;ROW()-1)),""))</f>
        <v/>
      </c>
      <c r="BF8" s="7" t="str">
        <f t="shared" ca="1" si="18"/>
        <v/>
      </c>
    </row>
    <row r="9" spans="1:58" x14ac:dyDescent="0.2">
      <c r="A9" s="12" t="str">
        <f>IF([5]PREMIOS_OTROS!$D7&lt;&gt;"",[5]PREMIOS_OTROS!$D7,IF(AND([5]PREMIOS_OTROS!$D7="",[5]PREMIOS_OTROS!$D8="",[5]PREMIOS_OTROS!$D6=""),"","TOTAL"))</f>
        <v/>
      </c>
      <c r="B9" s="7" t="str">
        <f ca="1">IF(AND($A9&lt;&gt;"",$A9&lt;&gt;"TOTAL"),IF(AND([5]PREMIOS_OTROS!$E7&lt;&gt;"",[5]PREMIOS_OTROS!$E7&lt;&gt;0),[5]PREMIOS_OTROS!$E7,""),IF($A9="TOTAL",SUM(INDIRECT("B4:B"&amp;ROW()-1)),""))</f>
        <v/>
      </c>
      <c r="C9" s="7" t="str">
        <f ca="1">IF(AND($A9&lt;&gt;"",$A9&lt;&gt;"TOTAL"),IF(AND([5]PREMIOS_OTROS!$G7&lt;&gt;"",[5]PREMIOS_OTROS!$G7&lt;&gt;0),[5]PREMIOS_OTROS!$G7,""),IF($A9="TOTAL",SUM(INDIRECT("C4:C"&amp;ROW()-1)),""))</f>
        <v/>
      </c>
      <c r="D9" s="7" t="str">
        <f t="shared" ca="1" si="0"/>
        <v/>
      </c>
      <c r="E9" s="7" t="str">
        <f ca="1">IF(AND($A9&lt;&gt;"",$A9&lt;&gt;"TOTAL"),IF(AND([5]PREMIOS_OTROS!$J7&lt;&gt;"",[5]PREMIOS_OTROS!$J7&lt;&gt;0),[5]PREMIOS_OTROS!$J7,""),IF($A9="TOTAL",SUM(INDIRECT("E4:E"&amp;ROW()-1)),""))</f>
        <v/>
      </c>
      <c r="F9" s="7" t="str">
        <f ca="1">IF(AND($A9&lt;&gt;"",$A9&lt;&gt;"TOTAL"),IF(AND([5]PREMIOS_OTROS!$L7&lt;&gt;"",[5]PREMIOS_OTROS!$L7&lt;&gt;0),[5]PREMIOS_OTROS!$L7,""),IF($A9="TOTAL",SUM(INDIRECT("F4:F"&amp;ROW()-1)),""))</f>
        <v/>
      </c>
      <c r="G9" s="7" t="str">
        <f t="shared" ca="1" si="1"/>
        <v/>
      </c>
      <c r="H9" s="7" t="str">
        <f ca="1">IF(AND($A9&lt;&gt;"",$A9&lt;&gt;"TOTAL"),IF(AND([5]PREMIOS_OTROS!$O7&lt;&gt;"",[5]PREMIOS_OTROS!$O7&lt;&gt;0),[5]PREMIOS_OTROS!$O7,""),IF($A9="TOTAL",SUM(INDIRECT("H4:H"&amp;ROW()-1)),""))</f>
        <v/>
      </c>
      <c r="I9" s="7" t="str">
        <f ca="1">IF(AND($A9&lt;&gt;"",$A9&lt;&gt;"TOTAL"),IF(AND([5]PREMIOS_OTROS!$Q7&lt;&gt;"",[5]PREMIOS_OTROS!$Q7&lt;&gt;0),[5]PREMIOS_OTROS!$Q7,""),IF($A9="TOTAL",SUM(INDIRECT("I4:I"&amp;ROW()-1)),""))</f>
        <v/>
      </c>
      <c r="J9" s="7" t="str">
        <f t="shared" ca="1" si="2"/>
        <v/>
      </c>
      <c r="K9" s="7" t="str">
        <f ca="1">IF(AND($A9&lt;&gt;"",$A9&lt;&gt;"TOTAL"),IF(AND([5]PREMIOS_OTROS!$T7&lt;&gt;"",[5]PREMIOS_OTROS!$T7&lt;&gt;0),[5]PREMIOS_OTROS!$T7,""),IF($A9="TOTAL",SUM(INDIRECT("K4:K"&amp;ROW()-1)),""))</f>
        <v/>
      </c>
      <c r="L9" s="7" t="str">
        <f ca="1">IF(AND($A9&lt;&gt;"",$A9&lt;&gt;"TOTAL"),IF(AND([5]PREMIOS_OTROS!$V7&lt;&gt;"",[5]PREMIOS_OTROS!$V7&lt;&gt;0),[5]PREMIOS_OTROS!$V7,""),IF($A9="TOTAL",SUM(INDIRECT("L4:L"&amp;ROW()-1)),""))</f>
        <v/>
      </c>
      <c r="M9" s="7" t="str">
        <f t="shared" ca="1" si="3"/>
        <v/>
      </c>
      <c r="N9" s="7" t="str">
        <f ca="1">IF(AND($A9&lt;&gt;"",$A9&lt;&gt;"TOTAL"),IF(AND([5]PREMIOS_OTROS!$Y7&lt;&gt;"",[5]PREMIOS_OTROS!$Y7&lt;&gt;0),[5]PREMIOS_OTROS!$Y7,""),IF($A9="TOTAL",SUM(INDIRECT("N4:N"&amp;ROW()-1)),""))</f>
        <v/>
      </c>
      <c r="O9" s="7" t="str">
        <f ca="1">IF(AND($A9&lt;&gt;"",$A9&lt;&gt;"TOTAL"),IF(AND([5]PREMIOS_OTROS!$AA7&lt;&gt;"",[5]PREMIOS_OTROS!$AA7&lt;&gt;0),[5]PREMIOS_OTROS!$AA7,""),IF($A9="TOTAL",SUM(INDIRECT("O4:O"&amp;ROW()-1)),""))</f>
        <v/>
      </c>
      <c r="P9" s="7" t="str">
        <f t="shared" ca="1" si="4"/>
        <v/>
      </c>
      <c r="Q9" s="7" t="str">
        <f ca="1">IF(AND($A9&lt;&gt;"",$A9&lt;&gt;"TOTAL"),IF(AND([5]PREMIOS_OTROS!$AD7&lt;&gt;"",[5]PREMIOS_OTROS!$AD7&lt;&gt;0),[5]PREMIOS_OTROS!$AD7,""),IF($A9="TOTAL",SUM(INDIRECT("Q4:Q"&amp;ROW()-1)),""))</f>
        <v/>
      </c>
      <c r="R9" s="7" t="str">
        <f ca="1">IF(AND($A9&lt;&gt;"",$A9&lt;&gt;"TOTAL"),IF(AND([5]PREMIOS_OTROS!$AF7&lt;&gt;"",[5]PREMIOS_OTROS!$AF7&lt;&gt;0),[5]PREMIOS_OTROS!$AF7,""),IF($A9="TOTAL",SUM(INDIRECT("R4:R"&amp;ROW()-1)),""))</f>
        <v/>
      </c>
      <c r="S9" s="7" t="str">
        <f t="shared" ca="1" si="5"/>
        <v/>
      </c>
      <c r="T9" s="7" t="str">
        <f ca="1">IF(AND($A9&lt;&gt;"",$A9&lt;&gt;"TOTAL"),IF(AND([5]PREMIOS_OTROS!$AI7&lt;&gt;"",[5]PREMIOS_OTROS!$AI7&lt;&gt;0),[5]PREMIOS_OTROS!$AI7,""),IF($A9="TOTAL",SUM(INDIRECT("T4:T"&amp;ROW()-1)),""))</f>
        <v/>
      </c>
      <c r="U9" s="7" t="str">
        <f ca="1">IF(AND($A9&lt;&gt;"",$A9&lt;&gt;"TOTAL"),IF(AND([5]PREMIOS_OTROS!$AK7&lt;&gt;"",[5]PREMIOS_OTROS!$AK7&lt;&gt;0),[5]PREMIOS_OTROS!$AK7,""),IF($A9="TOTAL",SUM(INDIRECT("U4:U"&amp;ROW()-1)),""))</f>
        <v/>
      </c>
      <c r="V9" s="7" t="str">
        <f t="shared" ca="1" si="6"/>
        <v/>
      </c>
      <c r="W9" s="7" t="str">
        <f ca="1">IF(AND($A9&lt;&gt;"",$A9&lt;&gt;"TOTAL"),IF(AND([5]PREMIOS_OTROS!$AN7&lt;&gt;"",[5]PREMIOS_OTROS!$AN7&lt;&gt;0),[5]PREMIOS_OTROS!$AN7,""),IF($A9="TOTAL",SUM(INDIRECT("W4:W"&amp;ROW()-1)),""))</f>
        <v/>
      </c>
      <c r="X9" s="7" t="str">
        <f ca="1">IF(AND($A9&lt;&gt;"",$A9&lt;&gt;"TOTAL"),IF(AND([5]PREMIOS_OTROS!$AP7&lt;&gt;"",[5]PREMIOS_OTROS!$AP7&lt;&gt;0),[5]PREMIOS_OTROS!$AP7,""),IF($A9="TOTAL",SUM(INDIRECT("X4:X"&amp;ROW()-1)),""))</f>
        <v/>
      </c>
      <c r="Y9" s="7" t="str">
        <f t="shared" ca="1" si="7"/>
        <v/>
      </c>
      <c r="Z9" s="7" t="str">
        <f ca="1">IF(AND($A9&lt;&gt;"",$A9&lt;&gt;"TOTAL"),IF(AND([5]PREMIOS_OTROS!$AS7&lt;&gt;"",[5]PREMIOS_OTROS!$AS7&lt;&gt;0),[5]PREMIOS_OTROS!$AS7,""),IF($A9="TOTAL",SUM(INDIRECT("Z4:Z"&amp;ROW()-1)),""))</f>
        <v/>
      </c>
      <c r="AA9" s="7" t="str">
        <f ca="1">IF(AND($A9&lt;&gt;"",$A9&lt;&gt;"TOTAL"),IF(AND([5]PREMIOS_OTROS!$AU7&lt;&gt;"",[5]PREMIOS_OTROS!$AU7&lt;&gt;0),[5]PREMIOS_OTROS!$AU7,""),IF($A9="TOTAL",SUM(INDIRECT("AA4:AA"&amp;ROW()-1)),""))</f>
        <v/>
      </c>
      <c r="AB9" s="7" t="str">
        <f t="shared" ca="1" si="8"/>
        <v/>
      </c>
      <c r="AC9" s="7" t="str">
        <f ca="1">IF(AND($A9&lt;&gt;"",$A9&lt;&gt;"TOTAL"),IF(AND([5]PREMIOS_OTROS!$AX7&lt;&gt;"",[5]PREMIOS_OTROS!$AX7&lt;&gt;0),[5]PREMIOS_OTROS!$AX7,""),IF($A9="TOTAL",SUM(INDIRECT("AC4:AC"&amp;ROW()-1)),""))</f>
        <v/>
      </c>
      <c r="AD9" s="7" t="str">
        <f ca="1">IF(AND($A9&lt;&gt;"",$A9&lt;&gt;"TOTAL"),IF(AND([5]PREMIOS_OTROS!$AZ7&lt;&gt;"",[5]PREMIOS_OTROS!$AZ7&lt;&gt;0),[5]PREMIOS_OTROS!$AZ7,""),IF($A9="TOTAL",SUM(INDIRECT("AD4:AD"&amp;ROW()-1)),""))</f>
        <v/>
      </c>
      <c r="AE9" s="7" t="str">
        <f t="shared" ca="1" si="9"/>
        <v/>
      </c>
      <c r="AF9" s="7" t="str">
        <f ca="1">IF(AND($A9&lt;&gt;"",$A9&lt;&gt;"TOTAL"),IF(AND([5]PREMIOS_OTROS!$BC7&lt;&gt;"",[5]PREMIOS_OTROS!$BC7&lt;&gt;0),[5]PREMIOS_OTROS!$BC7,""),IF($A9="TOTAL",SUM(INDIRECT("AF4:AF"&amp;ROW()-1)),""))</f>
        <v/>
      </c>
      <c r="AG9" s="7" t="str">
        <f ca="1">IF(AND($A9&lt;&gt;"",$A9&lt;&gt;"TOTAL"),IF(AND([5]PREMIOS_OTROS!$BE7&lt;&gt;"",[5]PREMIOS_OTROS!$BE7&lt;&gt;0),[5]PREMIOS_OTROS!$BE7,""),IF($A9="TOTAL",SUM(INDIRECT("AG4:AG"&amp;ROW()-1)),""))</f>
        <v/>
      </c>
      <c r="AH9" s="7" t="str">
        <f t="shared" ca="1" si="10"/>
        <v/>
      </c>
      <c r="AI9" s="7" t="str">
        <f ca="1">IF(AND($A9&lt;&gt;"",$A9&lt;&gt;"TOTAL"),IF(AND([5]PREMIOS_OTROS!$BH7&lt;&gt;"",[5]PREMIOS_OTROS!$BH7&lt;&gt;0),[5]PREMIOS_OTROS!$BH7,""),IF($A9="TOTAL",SUM(INDIRECT("AI4:AI"&amp;ROW()-1)),""))</f>
        <v/>
      </c>
      <c r="AJ9" s="7" t="str">
        <f ca="1">IF(AND($A9&lt;&gt;"",$A9&lt;&gt;"TOTAL"),IF(AND([5]PREMIOS_OTROS!$BJ7&lt;&gt;"",[5]PREMIOS_OTROS!$BJ7&lt;&gt;0),[5]PREMIOS_OTROS!$BJ7,""),IF($A9="TOTAL",SUM(INDIRECT("AJ4:AJ"&amp;ROW()-1)),""))</f>
        <v/>
      </c>
      <c r="AK9" s="7" t="str">
        <f t="shared" ca="1" si="11"/>
        <v/>
      </c>
      <c r="AL9" s="7" t="str">
        <f ca="1">IF(AND($A9&lt;&gt;"",$A9&lt;&gt;"TOTAL"),IF(AND([5]PREMIOS_OTROS!$BM7&lt;&gt;"",[5]PREMIOS_OTROS!$BM7&lt;&gt;0),[5]PREMIOS_OTROS!$BM7,""),IF($A9="TOTAL",SUM(INDIRECT("AL4:AL"&amp;ROW()-1)),""))</f>
        <v/>
      </c>
      <c r="AM9" s="7" t="str">
        <f ca="1">IF(AND($A9&lt;&gt;"",$A9&lt;&gt;"TOTAL"),IF(AND([5]PREMIOS_OTROS!$BO7&lt;&gt;"",[5]PREMIOS_OTROS!$BO7&lt;&gt;0),[5]PREMIOS_OTROS!$BO7,""),IF($A9="TOTAL",SUM(INDIRECT("AM4:AM"&amp;ROW()-1)),""))</f>
        <v/>
      </c>
      <c r="AN9" s="7" t="str">
        <f t="shared" ca="1" si="12"/>
        <v/>
      </c>
      <c r="AO9" s="7" t="str">
        <f ca="1">IF(AND($A9&lt;&gt;"",$A9&lt;&gt;"TOTAL"),IF(AND([5]PREMIOS_OTROS!$BR7&lt;&gt;"",[5]PREMIOS_OTROS!$BR7&lt;&gt;0),[5]PREMIOS_OTROS!$BR7,""),IF($A9="TOTAL",SUM(INDIRECT("AO4:AO"&amp;ROW()-1)),""))</f>
        <v/>
      </c>
      <c r="AP9" s="7" t="str">
        <f ca="1">IF(AND($A9&lt;&gt;"",$A9&lt;&gt;"TOTAL"),IF(AND([5]PREMIOS_OTROS!$BT7&lt;&gt;"",[5]PREMIOS_OTROS!$BT7&lt;&gt;0),[5]PREMIOS_OTROS!$BT7,""),IF($A9="TOTAL",SUM(INDIRECT("AP4:AP"&amp;ROW()-1)),""))</f>
        <v/>
      </c>
      <c r="AQ9" s="7" t="str">
        <f t="shared" ca="1" si="13"/>
        <v/>
      </c>
      <c r="AR9" s="7" t="str">
        <f ca="1">IF(AND($A9&lt;&gt;"",$A9&lt;&gt;"TOTAL"),IF(AND([5]PREMIOS_OTROS!$BW7&lt;&gt;"",[5]PREMIOS_OTROS!$BW7&lt;&gt;0),[5]PREMIOS_OTROS!$BW7,""),IF($A9="TOTAL",SUM(INDIRECT("AR4:AR"&amp;ROW()-1)),""))</f>
        <v/>
      </c>
      <c r="AS9" s="7" t="str">
        <f ca="1">IF(AND($A9&lt;&gt;"",$A9&lt;&gt;"TOTAL"),IF(AND([5]PREMIOS_OTROS!$BY7&lt;&gt;"",[5]PREMIOS_OTROS!$BY7&lt;&gt;0),[5]PREMIOS_OTROS!$BY7,""),IF($A9="TOTAL",SUM(INDIRECT("AS4:AS"&amp;ROW()-1)),""))</f>
        <v/>
      </c>
      <c r="AT9" s="7" t="str">
        <f t="shared" ca="1" si="14"/>
        <v/>
      </c>
      <c r="AU9" s="7" t="str">
        <f ca="1">IF(AND($A9&lt;&gt;"",$A9&lt;&gt;"TOTAL"),IF(AND([5]PREMIOS_OTROS!$CB7&lt;&gt;"",[5]PREMIOS_OTROS!$CB7&lt;&gt;0),[5]PREMIOS_OTROS!$CB7,""),IF($A9="TOTAL",SUM(INDIRECT("AU4:AU"&amp;ROW()-1)),""))</f>
        <v/>
      </c>
      <c r="AV9" s="7" t="str">
        <f ca="1">IF(AND($A9&lt;&gt;"",$A9&lt;&gt;"TOTAL"),IF(AND([5]PREMIOS_OTROS!$CD7&lt;&gt;"",[5]PREMIOS_OTROS!$CD7&lt;&gt;0),[5]PREMIOS_OTROS!$CD7,""),IF($A9="TOTAL",SUM(INDIRECT("AV4:AV"&amp;ROW()-1)),""))</f>
        <v/>
      </c>
      <c r="AW9" s="7" t="str">
        <f t="shared" ca="1" si="15"/>
        <v/>
      </c>
      <c r="AX9" s="7" t="str">
        <f ca="1">IF(AND($A9&lt;&gt;"",$A9&lt;&gt;"TOTAL"),IF(AND([5]PREMIOS_OTROS!$CG7&lt;&gt;"",[5]PREMIOS_OTROS!$CG7&lt;&gt;0),[5]PREMIOS_OTROS!$CG7,""),IF($A9="TOTAL",SUM(INDIRECT("AX4:AX"&amp;ROW()-1)),""))</f>
        <v/>
      </c>
      <c r="AY9" s="7" t="str">
        <f ca="1">IF(AND($A9&lt;&gt;"",$A9&lt;&gt;"TOTAL"),IF(AND([5]PREMIOS_OTROS!$CI7&lt;&gt;"",[5]PREMIOS_OTROS!$CI7&lt;&gt;0),[5]PREMIOS_OTROS!$CI7,""),IF($A9="TOTAL",SUM(INDIRECT("AY4:AY"&amp;ROW()-1)),""))</f>
        <v/>
      </c>
      <c r="AZ9" s="7" t="str">
        <f t="shared" ca="1" si="16"/>
        <v/>
      </c>
      <c r="BA9" s="7" t="str">
        <f ca="1">IF(AND($A9&lt;&gt;"",$A9&lt;&gt;"TOTAL"),IF(AND([5]PREMIOS_OTROS!$CL7&lt;&gt;"",[5]PREMIOS_OTROS!$CL7&lt;&gt;0),[5]PREMIOS_OTROS!$CL7,""),IF($A9="TOTAL",SUM(INDIRECT("BA4:BA"&amp;ROW()-1)),""))</f>
        <v/>
      </c>
      <c r="BB9" s="7" t="str">
        <f ca="1">IF(AND($A9&lt;&gt;"",$A9&lt;&gt;"TOTAL"),IF(AND([5]PREMIOS_OTROS!$CN7&lt;&gt;"",[5]PREMIOS_OTROS!$CN7&lt;&gt;0),[5]PREMIOS_OTROS!$CN7,""),IF($A9="TOTAL",SUM(INDIRECT("BB4:BB"&amp;ROW()-1)),""))</f>
        <v/>
      </c>
      <c r="BC9" s="7" t="str">
        <f t="shared" ca="1" si="17"/>
        <v/>
      </c>
      <c r="BD9" s="7" t="str">
        <f ca="1">IF(AND($A9&lt;&gt;"",$A9&lt;&gt;"TOTAL"),IF(AND([5]PREMIOS_OTROS!$CQ7&lt;&gt;"",[5]PREMIOS_OTROS!$CQ7&lt;&gt;0),[5]PREMIOS_OTROS!$CQ7,""),IF($A9="TOTAL",SUM(INDIRECT("BD4:BD"&amp;ROW()-1)),""))</f>
        <v/>
      </c>
      <c r="BE9" s="7" t="str">
        <f ca="1">IF(AND($A9&lt;&gt;"",$A9&lt;&gt;"TOTAL"),IF(AND([5]PREMIOS_OTROS!$CS7&lt;&gt;"",[5]PREMIOS_OTROS!$CS7&lt;&gt;0),[5]PREMIOS_OTROS!$CS7,""),IF($A9="TOTAL",SUM(INDIRECT("BE4:BE"&amp;ROW()-1)),""))</f>
        <v/>
      </c>
      <c r="BF9" s="7" t="str">
        <f t="shared" ca="1" si="18"/>
        <v/>
      </c>
    </row>
    <row r="10" spans="1:58" x14ac:dyDescent="0.2">
      <c r="A10" s="12" t="str">
        <f>IF([5]PREMIOS_OTROS!$D8&lt;&gt;"",[5]PREMIOS_OTROS!$D8,IF(AND([5]PREMIOS_OTROS!$D8="",[5]PREMIOS_OTROS!$D9="",[5]PREMIOS_OTROS!$D7=""),"","TOTAL"))</f>
        <v/>
      </c>
      <c r="B10" s="7" t="str">
        <f ca="1">IF(AND($A10&lt;&gt;"",$A10&lt;&gt;"TOTAL"),IF(AND([5]PREMIOS_OTROS!$E8&lt;&gt;"",[5]PREMIOS_OTROS!$E8&lt;&gt;0),[5]PREMIOS_OTROS!$E8,""),IF($A10="TOTAL",SUM(INDIRECT("B4:B"&amp;ROW()-1)),""))</f>
        <v/>
      </c>
      <c r="C10" s="7" t="str">
        <f ca="1">IF(AND($A10&lt;&gt;"",$A10&lt;&gt;"TOTAL"),IF(AND([5]PREMIOS_OTROS!$G8&lt;&gt;"",[5]PREMIOS_OTROS!$G8&lt;&gt;0),[5]PREMIOS_OTROS!$G8,""),IF($A10="TOTAL",SUM(INDIRECT("C4:C"&amp;ROW()-1)),""))</f>
        <v/>
      </c>
      <c r="D10" s="7" t="str">
        <f t="shared" ca="1" si="0"/>
        <v/>
      </c>
      <c r="E10" s="7" t="str">
        <f ca="1">IF(AND($A10&lt;&gt;"",$A10&lt;&gt;"TOTAL"),IF(AND([5]PREMIOS_OTROS!$J8&lt;&gt;"",[5]PREMIOS_OTROS!$J8&lt;&gt;0),[5]PREMIOS_OTROS!$J8,""),IF($A10="TOTAL",SUM(INDIRECT("E4:E"&amp;ROW()-1)),""))</f>
        <v/>
      </c>
      <c r="F10" s="7" t="str">
        <f ca="1">IF(AND($A10&lt;&gt;"",$A10&lt;&gt;"TOTAL"),IF(AND([5]PREMIOS_OTROS!$L8&lt;&gt;"",[5]PREMIOS_OTROS!$L8&lt;&gt;0),[5]PREMIOS_OTROS!$L8,""),IF($A10="TOTAL",SUM(INDIRECT("F4:F"&amp;ROW()-1)),""))</f>
        <v/>
      </c>
      <c r="G10" s="7" t="str">
        <f t="shared" ca="1" si="1"/>
        <v/>
      </c>
      <c r="H10" s="7" t="str">
        <f ca="1">IF(AND($A10&lt;&gt;"",$A10&lt;&gt;"TOTAL"),IF(AND([5]PREMIOS_OTROS!$O8&lt;&gt;"",[5]PREMIOS_OTROS!$O8&lt;&gt;0),[5]PREMIOS_OTROS!$O8,""),IF($A10="TOTAL",SUM(INDIRECT("H4:H"&amp;ROW()-1)),""))</f>
        <v/>
      </c>
      <c r="I10" s="7" t="str">
        <f ca="1">IF(AND($A10&lt;&gt;"",$A10&lt;&gt;"TOTAL"),IF(AND([5]PREMIOS_OTROS!$Q8&lt;&gt;"",[5]PREMIOS_OTROS!$Q8&lt;&gt;0),[5]PREMIOS_OTROS!$Q8,""),IF($A10="TOTAL",SUM(INDIRECT("I4:I"&amp;ROW()-1)),""))</f>
        <v/>
      </c>
      <c r="J10" s="7" t="str">
        <f t="shared" ca="1" si="2"/>
        <v/>
      </c>
      <c r="K10" s="7" t="str">
        <f ca="1">IF(AND($A10&lt;&gt;"",$A10&lt;&gt;"TOTAL"),IF(AND([5]PREMIOS_OTROS!$T8&lt;&gt;"",[5]PREMIOS_OTROS!$T8&lt;&gt;0),[5]PREMIOS_OTROS!$T8,""),IF($A10="TOTAL",SUM(INDIRECT("K4:K"&amp;ROW()-1)),""))</f>
        <v/>
      </c>
      <c r="L10" s="7" t="str">
        <f ca="1">IF(AND($A10&lt;&gt;"",$A10&lt;&gt;"TOTAL"),IF(AND([5]PREMIOS_OTROS!$V8&lt;&gt;"",[5]PREMIOS_OTROS!$V8&lt;&gt;0),[5]PREMIOS_OTROS!$V8,""),IF($A10="TOTAL",SUM(INDIRECT("L4:L"&amp;ROW()-1)),""))</f>
        <v/>
      </c>
      <c r="M10" s="7" t="str">
        <f t="shared" ca="1" si="3"/>
        <v/>
      </c>
      <c r="N10" s="7" t="str">
        <f ca="1">IF(AND($A10&lt;&gt;"",$A10&lt;&gt;"TOTAL"),IF(AND([5]PREMIOS_OTROS!$Y8&lt;&gt;"",[5]PREMIOS_OTROS!$Y8&lt;&gt;0),[5]PREMIOS_OTROS!$Y8,""),IF($A10="TOTAL",SUM(INDIRECT("N4:N"&amp;ROW()-1)),""))</f>
        <v/>
      </c>
      <c r="O10" s="7" t="str">
        <f ca="1">IF(AND($A10&lt;&gt;"",$A10&lt;&gt;"TOTAL"),IF(AND([5]PREMIOS_OTROS!$AA8&lt;&gt;"",[5]PREMIOS_OTROS!$AA8&lt;&gt;0),[5]PREMIOS_OTROS!$AA8,""),IF($A10="TOTAL",SUM(INDIRECT("O4:O"&amp;ROW()-1)),""))</f>
        <v/>
      </c>
      <c r="P10" s="7" t="str">
        <f t="shared" ca="1" si="4"/>
        <v/>
      </c>
      <c r="Q10" s="7" t="str">
        <f ca="1">IF(AND($A10&lt;&gt;"",$A10&lt;&gt;"TOTAL"),IF(AND([5]PREMIOS_OTROS!$AD8&lt;&gt;"",[5]PREMIOS_OTROS!$AD8&lt;&gt;0),[5]PREMIOS_OTROS!$AD8,""),IF($A10="TOTAL",SUM(INDIRECT("Q4:Q"&amp;ROW()-1)),""))</f>
        <v/>
      </c>
      <c r="R10" s="7" t="str">
        <f ca="1">IF(AND($A10&lt;&gt;"",$A10&lt;&gt;"TOTAL"),IF(AND([5]PREMIOS_OTROS!$AF8&lt;&gt;"",[5]PREMIOS_OTROS!$AF8&lt;&gt;0),[5]PREMIOS_OTROS!$AF8,""),IF($A10="TOTAL",SUM(INDIRECT("R4:R"&amp;ROW()-1)),""))</f>
        <v/>
      </c>
      <c r="S10" s="7" t="str">
        <f t="shared" ca="1" si="5"/>
        <v/>
      </c>
      <c r="T10" s="7" t="str">
        <f ca="1">IF(AND($A10&lt;&gt;"",$A10&lt;&gt;"TOTAL"),IF(AND([5]PREMIOS_OTROS!$AI8&lt;&gt;"",[5]PREMIOS_OTROS!$AI8&lt;&gt;0),[5]PREMIOS_OTROS!$AI8,""),IF($A10="TOTAL",SUM(INDIRECT("T4:T"&amp;ROW()-1)),""))</f>
        <v/>
      </c>
      <c r="U10" s="7" t="str">
        <f ca="1">IF(AND($A10&lt;&gt;"",$A10&lt;&gt;"TOTAL"),IF(AND([5]PREMIOS_OTROS!$AK8&lt;&gt;"",[5]PREMIOS_OTROS!$AK8&lt;&gt;0),[5]PREMIOS_OTROS!$AK8,""),IF($A10="TOTAL",SUM(INDIRECT("U4:U"&amp;ROW()-1)),""))</f>
        <v/>
      </c>
      <c r="V10" s="7" t="str">
        <f t="shared" ca="1" si="6"/>
        <v/>
      </c>
      <c r="W10" s="7" t="str">
        <f ca="1">IF(AND($A10&lt;&gt;"",$A10&lt;&gt;"TOTAL"),IF(AND([5]PREMIOS_OTROS!$AN8&lt;&gt;"",[5]PREMIOS_OTROS!$AN8&lt;&gt;0),[5]PREMIOS_OTROS!$AN8,""),IF($A10="TOTAL",SUM(INDIRECT("W4:W"&amp;ROW()-1)),""))</f>
        <v/>
      </c>
      <c r="X10" s="7" t="str">
        <f ca="1">IF(AND($A10&lt;&gt;"",$A10&lt;&gt;"TOTAL"),IF(AND([5]PREMIOS_OTROS!$AP8&lt;&gt;"",[5]PREMIOS_OTROS!$AP8&lt;&gt;0),[5]PREMIOS_OTROS!$AP8,""),IF($A10="TOTAL",SUM(INDIRECT("X4:X"&amp;ROW()-1)),""))</f>
        <v/>
      </c>
      <c r="Y10" s="7" t="str">
        <f t="shared" ca="1" si="7"/>
        <v/>
      </c>
      <c r="Z10" s="7" t="str">
        <f ca="1">IF(AND($A10&lt;&gt;"",$A10&lt;&gt;"TOTAL"),IF(AND([5]PREMIOS_OTROS!$AS8&lt;&gt;"",[5]PREMIOS_OTROS!$AS8&lt;&gt;0),[5]PREMIOS_OTROS!$AS8,""),IF($A10="TOTAL",SUM(INDIRECT("Z4:Z"&amp;ROW()-1)),""))</f>
        <v/>
      </c>
      <c r="AA10" s="7" t="str">
        <f ca="1">IF(AND($A10&lt;&gt;"",$A10&lt;&gt;"TOTAL"),IF(AND([5]PREMIOS_OTROS!$AU8&lt;&gt;"",[5]PREMIOS_OTROS!$AU8&lt;&gt;0),[5]PREMIOS_OTROS!$AU8,""),IF($A10="TOTAL",SUM(INDIRECT("AA4:AA"&amp;ROW()-1)),""))</f>
        <v/>
      </c>
      <c r="AB10" s="7" t="str">
        <f t="shared" ca="1" si="8"/>
        <v/>
      </c>
      <c r="AC10" s="7" t="str">
        <f ca="1">IF(AND($A10&lt;&gt;"",$A10&lt;&gt;"TOTAL"),IF(AND([5]PREMIOS_OTROS!$AX8&lt;&gt;"",[5]PREMIOS_OTROS!$AX8&lt;&gt;0),[5]PREMIOS_OTROS!$AX8,""),IF($A10="TOTAL",SUM(INDIRECT("AC4:AC"&amp;ROW()-1)),""))</f>
        <v/>
      </c>
      <c r="AD10" s="7" t="str">
        <f ca="1">IF(AND($A10&lt;&gt;"",$A10&lt;&gt;"TOTAL"),IF(AND([5]PREMIOS_OTROS!$AZ8&lt;&gt;"",[5]PREMIOS_OTROS!$AZ8&lt;&gt;0),[5]PREMIOS_OTROS!$AZ8,""),IF($A10="TOTAL",SUM(INDIRECT("AD4:AD"&amp;ROW()-1)),""))</f>
        <v/>
      </c>
      <c r="AE10" s="7" t="str">
        <f t="shared" ca="1" si="9"/>
        <v/>
      </c>
      <c r="AF10" s="7" t="str">
        <f ca="1">IF(AND($A10&lt;&gt;"",$A10&lt;&gt;"TOTAL"),IF(AND([5]PREMIOS_OTROS!$BC8&lt;&gt;"",[5]PREMIOS_OTROS!$BC8&lt;&gt;0),[5]PREMIOS_OTROS!$BC8,""),IF($A10="TOTAL",SUM(INDIRECT("AF4:AF"&amp;ROW()-1)),""))</f>
        <v/>
      </c>
      <c r="AG10" s="7" t="str">
        <f ca="1">IF(AND($A10&lt;&gt;"",$A10&lt;&gt;"TOTAL"),IF(AND([5]PREMIOS_OTROS!$BE8&lt;&gt;"",[5]PREMIOS_OTROS!$BE8&lt;&gt;0),[5]PREMIOS_OTROS!$BE8,""),IF($A10="TOTAL",SUM(INDIRECT("AG4:AG"&amp;ROW()-1)),""))</f>
        <v/>
      </c>
      <c r="AH10" s="7" t="str">
        <f t="shared" ca="1" si="10"/>
        <v/>
      </c>
      <c r="AI10" s="7" t="str">
        <f ca="1">IF(AND($A10&lt;&gt;"",$A10&lt;&gt;"TOTAL"),IF(AND([5]PREMIOS_OTROS!$BH8&lt;&gt;"",[5]PREMIOS_OTROS!$BH8&lt;&gt;0),[5]PREMIOS_OTROS!$BH8,""),IF($A10="TOTAL",SUM(INDIRECT("AI4:AI"&amp;ROW()-1)),""))</f>
        <v/>
      </c>
      <c r="AJ10" s="7" t="str">
        <f ca="1">IF(AND($A10&lt;&gt;"",$A10&lt;&gt;"TOTAL"),IF(AND([5]PREMIOS_OTROS!$BJ8&lt;&gt;"",[5]PREMIOS_OTROS!$BJ8&lt;&gt;0),[5]PREMIOS_OTROS!$BJ8,""),IF($A10="TOTAL",SUM(INDIRECT("AJ4:AJ"&amp;ROW()-1)),""))</f>
        <v/>
      </c>
      <c r="AK10" s="7" t="str">
        <f t="shared" ca="1" si="11"/>
        <v/>
      </c>
      <c r="AL10" s="7" t="str">
        <f ca="1">IF(AND($A10&lt;&gt;"",$A10&lt;&gt;"TOTAL"),IF(AND([5]PREMIOS_OTROS!$BM8&lt;&gt;"",[5]PREMIOS_OTROS!$BM8&lt;&gt;0),[5]PREMIOS_OTROS!$BM8,""),IF($A10="TOTAL",SUM(INDIRECT("AL4:AL"&amp;ROW()-1)),""))</f>
        <v/>
      </c>
      <c r="AM10" s="7" t="str">
        <f ca="1">IF(AND($A10&lt;&gt;"",$A10&lt;&gt;"TOTAL"),IF(AND([5]PREMIOS_OTROS!$BO8&lt;&gt;"",[5]PREMIOS_OTROS!$BO8&lt;&gt;0),[5]PREMIOS_OTROS!$BO8,""),IF($A10="TOTAL",SUM(INDIRECT("AM4:AM"&amp;ROW()-1)),""))</f>
        <v/>
      </c>
      <c r="AN10" s="7" t="str">
        <f t="shared" ca="1" si="12"/>
        <v/>
      </c>
      <c r="AO10" s="7" t="str">
        <f ca="1">IF(AND($A10&lt;&gt;"",$A10&lt;&gt;"TOTAL"),IF(AND([5]PREMIOS_OTROS!$BR8&lt;&gt;"",[5]PREMIOS_OTROS!$BR8&lt;&gt;0),[5]PREMIOS_OTROS!$BR8,""),IF($A10="TOTAL",SUM(INDIRECT("AO4:AO"&amp;ROW()-1)),""))</f>
        <v/>
      </c>
      <c r="AP10" s="7" t="str">
        <f ca="1">IF(AND($A10&lt;&gt;"",$A10&lt;&gt;"TOTAL"),IF(AND([5]PREMIOS_OTROS!$BT8&lt;&gt;"",[5]PREMIOS_OTROS!$BT8&lt;&gt;0),[5]PREMIOS_OTROS!$BT8,""),IF($A10="TOTAL",SUM(INDIRECT("AP4:AP"&amp;ROW()-1)),""))</f>
        <v/>
      </c>
      <c r="AQ10" s="7" t="str">
        <f t="shared" ca="1" si="13"/>
        <v/>
      </c>
      <c r="AR10" s="7" t="str">
        <f ca="1">IF(AND($A10&lt;&gt;"",$A10&lt;&gt;"TOTAL"),IF(AND([5]PREMIOS_OTROS!$BW8&lt;&gt;"",[5]PREMIOS_OTROS!$BW8&lt;&gt;0),[5]PREMIOS_OTROS!$BW8,""),IF($A10="TOTAL",SUM(INDIRECT("AR4:AR"&amp;ROW()-1)),""))</f>
        <v/>
      </c>
      <c r="AS10" s="7" t="str">
        <f ca="1">IF(AND($A10&lt;&gt;"",$A10&lt;&gt;"TOTAL"),IF(AND([5]PREMIOS_OTROS!$BY8&lt;&gt;"",[5]PREMIOS_OTROS!$BY8&lt;&gt;0),[5]PREMIOS_OTROS!$BY8,""),IF($A10="TOTAL",SUM(INDIRECT("AS4:AS"&amp;ROW()-1)),""))</f>
        <v/>
      </c>
      <c r="AT10" s="7" t="str">
        <f t="shared" ca="1" si="14"/>
        <v/>
      </c>
      <c r="AU10" s="7" t="str">
        <f ca="1">IF(AND($A10&lt;&gt;"",$A10&lt;&gt;"TOTAL"),IF(AND([5]PREMIOS_OTROS!$CB8&lt;&gt;"",[5]PREMIOS_OTROS!$CB8&lt;&gt;0),[5]PREMIOS_OTROS!$CB8,""),IF($A10="TOTAL",SUM(INDIRECT("AU4:AU"&amp;ROW()-1)),""))</f>
        <v/>
      </c>
      <c r="AV10" s="7" t="str">
        <f ca="1">IF(AND($A10&lt;&gt;"",$A10&lt;&gt;"TOTAL"),IF(AND([5]PREMIOS_OTROS!$CD8&lt;&gt;"",[5]PREMIOS_OTROS!$CD8&lt;&gt;0),[5]PREMIOS_OTROS!$CD8,""),IF($A10="TOTAL",SUM(INDIRECT("AV4:AV"&amp;ROW()-1)),""))</f>
        <v/>
      </c>
      <c r="AW10" s="7" t="str">
        <f t="shared" ca="1" si="15"/>
        <v/>
      </c>
      <c r="AX10" s="7" t="str">
        <f ca="1">IF(AND($A10&lt;&gt;"",$A10&lt;&gt;"TOTAL"),IF(AND([5]PREMIOS_OTROS!$CG8&lt;&gt;"",[5]PREMIOS_OTROS!$CG8&lt;&gt;0),[5]PREMIOS_OTROS!$CG8,""),IF($A10="TOTAL",SUM(INDIRECT("AX4:AX"&amp;ROW()-1)),""))</f>
        <v/>
      </c>
      <c r="AY10" s="7" t="str">
        <f ca="1">IF(AND($A10&lt;&gt;"",$A10&lt;&gt;"TOTAL"),IF(AND([5]PREMIOS_OTROS!$CI8&lt;&gt;"",[5]PREMIOS_OTROS!$CI8&lt;&gt;0),[5]PREMIOS_OTROS!$CI8,""),IF($A10="TOTAL",SUM(INDIRECT("AY4:AY"&amp;ROW()-1)),""))</f>
        <v/>
      </c>
      <c r="AZ10" s="7" t="str">
        <f t="shared" ca="1" si="16"/>
        <v/>
      </c>
      <c r="BA10" s="7" t="str">
        <f ca="1">IF(AND($A10&lt;&gt;"",$A10&lt;&gt;"TOTAL"),IF(AND([5]PREMIOS_OTROS!$CL8&lt;&gt;"",[5]PREMIOS_OTROS!$CL8&lt;&gt;0),[5]PREMIOS_OTROS!$CL8,""),IF($A10="TOTAL",SUM(INDIRECT("BA4:BA"&amp;ROW()-1)),""))</f>
        <v/>
      </c>
      <c r="BB10" s="7" t="str">
        <f ca="1">IF(AND($A10&lt;&gt;"",$A10&lt;&gt;"TOTAL"),IF(AND([5]PREMIOS_OTROS!$CN8&lt;&gt;"",[5]PREMIOS_OTROS!$CN8&lt;&gt;0),[5]PREMIOS_OTROS!$CN8,""),IF($A10="TOTAL",SUM(INDIRECT("BB4:BB"&amp;ROW()-1)),""))</f>
        <v/>
      </c>
      <c r="BC10" s="7" t="str">
        <f t="shared" ca="1" si="17"/>
        <v/>
      </c>
      <c r="BD10" s="7" t="str">
        <f ca="1">IF(AND($A10&lt;&gt;"",$A10&lt;&gt;"TOTAL"),IF(AND([5]PREMIOS_OTROS!$CQ8&lt;&gt;"",[5]PREMIOS_OTROS!$CQ8&lt;&gt;0),[5]PREMIOS_OTROS!$CQ8,""),IF($A10="TOTAL",SUM(INDIRECT("BD4:BD"&amp;ROW()-1)),""))</f>
        <v/>
      </c>
      <c r="BE10" s="7" t="str">
        <f ca="1">IF(AND($A10&lt;&gt;"",$A10&lt;&gt;"TOTAL"),IF(AND([5]PREMIOS_OTROS!$CS8&lt;&gt;"",[5]PREMIOS_OTROS!$CS8&lt;&gt;0),[5]PREMIOS_OTROS!$CS8,""),IF($A10="TOTAL",SUM(INDIRECT("BE4:BE"&amp;ROW()-1)),""))</f>
        <v/>
      </c>
      <c r="BF10" s="7" t="str">
        <f t="shared" ca="1" si="18"/>
        <v/>
      </c>
    </row>
    <row r="11" spans="1:58" x14ac:dyDescent="0.2">
      <c r="A11" s="12" t="str">
        <f>IF([5]PREMIOS_OTROS!$D9&lt;&gt;"",[5]PREMIOS_OTROS!$D9,IF(AND([5]PREMIOS_OTROS!$D9="",[5]PREMIOS_OTROS!$D10="",[5]PREMIOS_OTROS!$D8=""),"","TOTAL"))</f>
        <v/>
      </c>
      <c r="B11" s="7" t="str">
        <f ca="1">IF(AND($A11&lt;&gt;"",$A11&lt;&gt;"TOTAL"),IF(AND([5]PREMIOS_OTROS!$E9&lt;&gt;"",[5]PREMIOS_OTROS!$E9&lt;&gt;0),[5]PREMIOS_OTROS!$E9,""),IF($A11="TOTAL",SUM(INDIRECT("B4:B"&amp;ROW()-1)),""))</f>
        <v/>
      </c>
      <c r="C11" s="7" t="str">
        <f ca="1">IF(AND($A11&lt;&gt;"",$A11&lt;&gt;"TOTAL"),IF(AND([5]PREMIOS_OTROS!$G9&lt;&gt;"",[5]PREMIOS_OTROS!$G9&lt;&gt;0),[5]PREMIOS_OTROS!$G9,""),IF($A11="TOTAL",SUM(INDIRECT("C4:C"&amp;ROW()-1)),""))</f>
        <v/>
      </c>
      <c r="D11" s="7" t="str">
        <f t="shared" ca="1" si="0"/>
        <v/>
      </c>
      <c r="E11" s="7" t="str">
        <f ca="1">IF(AND($A11&lt;&gt;"",$A11&lt;&gt;"TOTAL"),IF(AND([5]PREMIOS_OTROS!$J9&lt;&gt;"",[5]PREMIOS_OTROS!$J9&lt;&gt;0),[5]PREMIOS_OTROS!$J9,""),IF($A11="TOTAL",SUM(INDIRECT("E4:E"&amp;ROW()-1)),""))</f>
        <v/>
      </c>
      <c r="F11" s="7" t="str">
        <f ca="1">IF(AND($A11&lt;&gt;"",$A11&lt;&gt;"TOTAL"),IF(AND([5]PREMIOS_OTROS!$L9&lt;&gt;"",[5]PREMIOS_OTROS!$L9&lt;&gt;0),[5]PREMIOS_OTROS!$L9,""),IF($A11="TOTAL",SUM(INDIRECT("F4:F"&amp;ROW()-1)),""))</f>
        <v/>
      </c>
      <c r="G11" s="7" t="str">
        <f t="shared" ca="1" si="1"/>
        <v/>
      </c>
      <c r="H11" s="7" t="str">
        <f ca="1">IF(AND($A11&lt;&gt;"",$A11&lt;&gt;"TOTAL"),IF(AND([5]PREMIOS_OTROS!$O9&lt;&gt;"",[5]PREMIOS_OTROS!$O9&lt;&gt;0),[5]PREMIOS_OTROS!$O9,""),IF($A11="TOTAL",SUM(INDIRECT("H4:H"&amp;ROW()-1)),""))</f>
        <v/>
      </c>
      <c r="I11" s="7" t="str">
        <f ca="1">IF(AND($A11&lt;&gt;"",$A11&lt;&gt;"TOTAL"),IF(AND([5]PREMIOS_OTROS!$Q9&lt;&gt;"",[5]PREMIOS_OTROS!$Q9&lt;&gt;0),[5]PREMIOS_OTROS!$Q9,""),IF($A11="TOTAL",SUM(INDIRECT("I4:I"&amp;ROW()-1)),""))</f>
        <v/>
      </c>
      <c r="J11" s="7" t="str">
        <f t="shared" ca="1" si="2"/>
        <v/>
      </c>
      <c r="K11" s="7" t="str">
        <f ca="1">IF(AND($A11&lt;&gt;"",$A11&lt;&gt;"TOTAL"),IF(AND([5]PREMIOS_OTROS!$T9&lt;&gt;"",[5]PREMIOS_OTROS!$T9&lt;&gt;0),[5]PREMIOS_OTROS!$T9,""),IF($A11="TOTAL",SUM(INDIRECT("K4:K"&amp;ROW()-1)),""))</f>
        <v/>
      </c>
      <c r="L11" s="7" t="str">
        <f ca="1">IF(AND($A11&lt;&gt;"",$A11&lt;&gt;"TOTAL"),IF(AND([5]PREMIOS_OTROS!$V9&lt;&gt;"",[5]PREMIOS_OTROS!$V9&lt;&gt;0),[5]PREMIOS_OTROS!$V9,""),IF($A11="TOTAL",SUM(INDIRECT("L4:L"&amp;ROW()-1)),""))</f>
        <v/>
      </c>
      <c r="M11" s="7" t="str">
        <f t="shared" ca="1" si="3"/>
        <v/>
      </c>
      <c r="N11" s="7" t="str">
        <f ca="1">IF(AND($A11&lt;&gt;"",$A11&lt;&gt;"TOTAL"),IF(AND([5]PREMIOS_OTROS!$Y9&lt;&gt;"",[5]PREMIOS_OTROS!$Y9&lt;&gt;0),[5]PREMIOS_OTROS!$Y9,""),IF($A11="TOTAL",SUM(INDIRECT("N4:N"&amp;ROW()-1)),""))</f>
        <v/>
      </c>
      <c r="O11" s="7" t="str">
        <f ca="1">IF(AND($A11&lt;&gt;"",$A11&lt;&gt;"TOTAL"),IF(AND([5]PREMIOS_OTROS!$AA9&lt;&gt;"",[5]PREMIOS_OTROS!$AA9&lt;&gt;0),[5]PREMIOS_OTROS!$AA9,""),IF($A11="TOTAL",SUM(INDIRECT("O4:O"&amp;ROW()-1)),""))</f>
        <v/>
      </c>
      <c r="P11" s="7" t="str">
        <f t="shared" ca="1" si="4"/>
        <v/>
      </c>
      <c r="Q11" s="7" t="str">
        <f ca="1">IF(AND($A11&lt;&gt;"",$A11&lt;&gt;"TOTAL"),IF(AND([5]PREMIOS_OTROS!$AD9&lt;&gt;"",[5]PREMIOS_OTROS!$AD9&lt;&gt;0),[5]PREMIOS_OTROS!$AD9,""),IF($A11="TOTAL",SUM(INDIRECT("Q4:Q"&amp;ROW()-1)),""))</f>
        <v/>
      </c>
      <c r="R11" s="7" t="str">
        <f ca="1">IF(AND($A11&lt;&gt;"",$A11&lt;&gt;"TOTAL"),IF(AND([5]PREMIOS_OTROS!$AF9&lt;&gt;"",[5]PREMIOS_OTROS!$AF9&lt;&gt;0),[5]PREMIOS_OTROS!$AF9,""),IF($A11="TOTAL",SUM(INDIRECT("R4:R"&amp;ROW()-1)),""))</f>
        <v/>
      </c>
      <c r="S11" s="7" t="str">
        <f t="shared" ca="1" si="5"/>
        <v/>
      </c>
      <c r="T11" s="7" t="str">
        <f ca="1">IF(AND($A11&lt;&gt;"",$A11&lt;&gt;"TOTAL"),IF(AND([5]PREMIOS_OTROS!$AI9&lt;&gt;"",[5]PREMIOS_OTROS!$AI9&lt;&gt;0),[5]PREMIOS_OTROS!$AI9,""),IF($A11="TOTAL",SUM(INDIRECT("T4:T"&amp;ROW()-1)),""))</f>
        <v/>
      </c>
      <c r="U11" s="7" t="str">
        <f ca="1">IF(AND($A11&lt;&gt;"",$A11&lt;&gt;"TOTAL"),IF(AND([5]PREMIOS_OTROS!$AK9&lt;&gt;"",[5]PREMIOS_OTROS!$AK9&lt;&gt;0),[5]PREMIOS_OTROS!$AK9,""),IF($A11="TOTAL",SUM(INDIRECT("U4:U"&amp;ROW()-1)),""))</f>
        <v/>
      </c>
      <c r="V11" s="7" t="str">
        <f t="shared" ca="1" si="6"/>
        <v/>
      </c>
      <c r="W11" s="7" t="str">
        <f ca="1">IF(AND($A11&lt;&gt;"",$A11&lt;&gt;"TOTAL"),IF(AND([5]PREMIOS_OTROS!$AN9&lt;&gt;"",[5]PREMIOS_OTROS!$AN9&lt;&gt;0),[5]PREMIOS_OTROS!$AN9,""),IF($A11="TOTAL",SUM(INDIRECT("W4:W"&amp;ROW()-1)),""))</f>
        <v/>
      </c>
      <c r="X11" s="7" t="str">
        <f ca="1">IF(AND($A11&lt;&gt;"",$A11&lt;&gt;"TOTAL"),IF(AND([5]PREMIOS_OTROS!$AP9&lt;&gt;"",[5]PREMIOS_OTROS!$AP9&lt;&gt;0),[5]PREMIOS_OTROS!$AP9,""),IF($A11="TOTAL",SUM(INDIRECT("X4:X"&amp;ROW()-1)),""))</f>
        <v/>
      </c>
      <c r="Y11" s="7" t="str">
        <f t="shared" ca="1" si="7"/>
        <v/>
      </c>
      <c r="Z11" s="7" t="str">
        <f ca="1">IF(AND($A11&lt;&gt;"",$A11&lt;&gt;"TOTAL"),IF(AND([5]PREMIOS_OTROS!$AS9&lt;&gt;"",[5]PREMIOS_OTROS!$AS9&lt;&gt;0),[5]PREMIOS_OTROS!$AS9,""),IF($A11="TOTAL",SUM(INDIRECT("Z4:Z"&amp;ROW()-1)),""))</f>
        <v/>
      </c>
      <c r="AA11" s="7" t="str">
        <f ca="1">IF(AND($A11&lt;&gt;"",$A11&lt;&gt;"TOTAL"),IF(AND([5]PREMIOS_OTROS!$AU9&lt;&gt;"",[5]PREMIOS_OTROS!$AU9&lt;&gt;0),[5]PREMIOS_OTROS!$AU9,""),IF($A11="TOTAL",SUM(INDIRECT("AA4:AA"&amp;ROW()-1)),""))</f>
        <v/>
      </c>
      <c r="AB11" s="7" t="str">
        <f t="shared" ca="1" si="8"/>
        <v/>
      </c>
      <c r="AC11" s="7" t="str">
        <f ca="1">IF(AND($A11&lt;&gt;"",$A11&lt;&gt;"TOTAL"),IF(AND([5]PREMIOS_OTROS!$AX9&lt;&gt;"",[5]PREMIOS_OTROS!$AX9&lt;&gt;0),[5]PREMIOS_OTROS!$AX9,""),IF($A11="TOTAL",SUM(INDIRECT("AC4:AC"&amp;ROW()-1)),""))</f>
        <v/>
      </c>
      <c r="AD11" s="7" t="str">
        <f ca="1">IF(AND($A11&lt;&gt;"",$A11&lt;&gt;"TOTAL"),IF(AND([5]PREMIOS_OTROS!$AZ9&lt;&gt;"",[5]PREMIOS_OTROS!$AZ9&lt;&gt;0),[5]PREMIOS_OTROS!$AZ9,""),IF($A11="TOTAL",SUM(INDIRECT("AD4:AD"&amp;ROW()-1)),""))</f>
        <v/>
      </c>
      <c r="AE11" s="7" t="str">
        <f t="shared" ca="1" si="9"/>
        <v/>
      </c>
      <c r="AF11" s="7" t="str">
        <f ca="1">IF(AND($A11&lt;&gt;"",$A11&lt;&gt;"TOTAL"),IF(AND([5]PREMIOS_OTROS!$BC9&lt;&gt;"",[5]PREMIOS_OTROS!$BC9&lt;&gt;0),[5]PREMIOS_OTROS!$BC9,""),IF($A11="TOTAL",SUM(INDIRECT("AF4:AF"&amp;ROW()-1)),""))</f>
        <v/>
      </c>
      <c r="AG11" s="7" t="str">
        <f ca="1">IF(AND($A11&lt;&gt;"",$A11&lt;&gt;"TOTAL"),IF(AND([5]PREMIOS_OTROS!$BE9&lt;&gt;"",[5]PREMIOS_OTROS!$BE9&lt;&gt;0),[5]PREMIOS_OTROS!$BE9,""),IF($A11="TOTAL",SUM(INDIRECT("AG4:AG"&amp;ROW()-1)),""))</f>
        <v/>
      </c>
      <c r="AH11" s="7" t="str">
        <f t="shared" ca="1" si="10"/>
        <v/>
      </c>
      <c r="AI11" s="7" t="str">
        <f ca="1">IF(AND($A11&lt;&gt;"",$A11&lt;&gt;"TOTAL"),IF(AND([5]PREMIOS_OTROS!$BH9&lt;&gt;"",[5]PREMIOS_OTROS!$BH9&lt;&gt;0),[5]PREMIOS_OTROS!$BH9,""),IF($A11="TOTAL",SUM(INDIRECT("AI4:AI"&amp;ROW()-1)),""))</f>
        <v/>
      </c>
      <c r="AJ11" s="7" t="str">
        <f ca="1">IF(AND($A11&lt;&gt;"",$A11&lt;&gt;"TOTAL"),IF(AND([5]PREMIOS_OTROS!$BJ9&lt;&gt;"",[5]PREMIOS_OTROS!$BJ9&lt;&gt;0),[5]PREMIOS_OTROS!$BJ9,""),IF($A11="TOTAL",SUM(INDIRECT("AJ4:AJ"&amp;ROW()-1)),""))</f>
        <v/>
      </c>
      <c r="AK11" s="7" t="str">
        <f t="shared" ca="1" si="11"/>
        <v/>
      </c>
      <c r="AL11" s="7" t="str">
        <f ca="1">IF(AND($A11&lt;&gt;"",$A11&lt;&gt;"TOTAL"),IF(AND([5]PREMIOS_OTROS!$BM9&lt;&gt;"",[5]PREMIOS_OTROS!$BM9&lt;&gt;0),[5]PREMIOS_OTROS!$BM9,""),IF($A11="TOTAL",SUM(INDIRECT("AL4:AL"&amp;ROW()-1)),""))</f>
        <v/>
      </c>
      <c r="AM11" s="7" t="str">
        <f ca="1">IF(AND($A11&lt;&gt;"",$A11&lt;&gt;"TOTAL"),IF(AND([5]PREMIOS_OTROS!$BO9&lt;&gt;"",[5]PREMIOS_OTROS!$BO9&lt;&gt;0),[5]PREMIOS_OTROS!$BO9,""),IF($A11="TOTAL",SUM(INDIRECT("AM4:AM"&amp;ROW()-1)),""))</f>
        <v/>
      </c>
      <c r="AN11" s="7" t="str">
        <f t="shared" ca="1" si="12"/>
        <v/>
      </c>
      <c r="AO11" s="7" t="str">
        <f ca="1">IF(AND($A11&lt;&gt;"",$A11&lt;&gt;"TOTAL"),IF(AND([5]PREMIOS_OTROS!$BR9&lt;&gt;"",[5]PREMIOS_OTROS!$BR9&lt;&gt;0),[5]PREMIOS_OTROS!$BR9,""),IF($A11="TOTAL",SUM(INDIRECT("AO4:AO"&amp;ROW()-1)),""))</f>
        <v/>
      </c>
      <c r="AP11" s="7" t="str">
        <f ca="1">IF(AND($A11&lt;&gt;"",$A11&lt;&gt;"TOTAL"),IF(AND([5]PREMIOS_OTROS!$BT9&lt;&gt;"",[5]PREMIOS_OTROS!$BT9&lt;&gt;0),[5]PREMIOS_OTROS!$BT9,""),IF($A11="TOTAL",SUM(INDIRECT("AP4:AP"&amp;ROW()-1)),""))</f>
        <v/>
      </c>
      <c r="AQ11" s="7" t="str">
        <f t="shared" ca="1" si="13"/>
        <v/>
      </c>
      <c r="AR11" s="7" t="str">
        <f ca="1">IF(AND($A11&lt;&gt;"",$A11&lt;&gt;"TOTAL"),IF(AND([5]PREMIOS_OTROS!$BW9&lt;&gt;"",[5]PREMIOS_OTROS!$BW9&lt;&gt;0),[5]PREMIOS_OTROS!$BW9,""),IF($A11="TOTAL",SUM(INDIRECT("AR4:AR"&amp;ROW()-1)),""))</f>
        <v/>
      </c>
      <c r="AS11" s="7" t="str">
        <f ca="1">IF(AND($A11&lt;&gt;"",$A11&lt;&gt;"TOTAL"),IF(AND([5]PREMIOS_OTROS!$BY9&lt;&gt;"",[5]PREMIOS_OTROS!$BY9&lt;&gt;0),[5]PREMIOS_OTROS!$BY9,""),IF($A11="TOTAL",SUM(INDIRECT("AS4:AS"&amp;ROW()-1)),""))</f>
        <v/>
      </c>
      <c r="AT11" s="7" t="str">
        <f t="shared" ca="1" si="14"/>
        <v/>
      </c>
      <c r="AU11" s="7" t="str">
        <f ca="1">IF(AND($A11&lt;&gt;"",$A11&lt;&gt;"TOTAL"),IF(AND([5]PREMIOS_OTROS!$CB9&lt;&gt;"",[5]PREMIOS_OTROS!$CB9&lt;&gt;0),[5]PREMIOS_OTROS!$CB9,""),IF($A11="TOTAL",SUM(INDIRECT("AU4:AU"&amp;ROW()-1)),""))</f>
        <v/>
      </c>
      <c r="AV11" s="7" t="str">
        <f ca="1">IF(AND($A11&lt;&gt;"",$A11&lt;&gt;"TOTAL"),IF(AND([5]PREMIOS_OTROS!$CD9&lt;&gt;"",[5]PREMIOS_OTROS!$CD9&lt;&gt;0),[5]PREMIOS_OTROS!$CD9,""),IF($A11="TOTAL",SUM(INDIRECT("AV4:AV"&amp;ROW()-1)),""))</f>
        <v/>
      </c>
      <c r="AW11" s="7" t="str">
        <f t="shared" ca="1" si="15"/>
        <v/>
      </c>
      <c r="AX11" s="7" t="str">
        <f ca="1">IF(AND($A11&lt;&gt;"",$A11&lt;&gt;"TOTAL"),IF(AND([5]PREMIOS_OTROS!$CG9&lt;&gt;"",[5]PREMIOS_OTROS!$CG9&lt;&gt;0),[5]PREMIOS_OTROS!$CG9,""),IF($A11="TOTAL",SUM(INDIRECT("AX4:AX"&amp;ROW()-1)),""))</f>
        <v/>
      </c>
      <c r="AY11" s="7" t="str">
        <f ca="1">IF(AND($A11&lt;&gt;"",$A11&lt;&gt;"TOTAL"),IF(AND([5]PREMIOS_OTROS!$CI9&lt;&gt;"",[5]PREMIOS_OTROS!$CI9&lt;&gt;0),[5]PREMIOS_OTROS!$CI9,""),IF($A11="TOTAL",SUM(INDIRECT("AY4:AY"&amp;ROW()-1)),""))</f>
        <v/>
      </c>
      <c r="AZ11" s="7" t="str">
        <f t="shared" ca="1" si="16"/>
        <v/>
      </c>
      <c r="BA11" s="7" t="str">
        <f ca="1">IF(AND($A11&lt;&gt;"",$A11&lt;&gt;"TOTAL"),IF(AND([5]PREMIOS_OTROS!$CL9&lt;&gt;"",[5]PREMIOS_OTROS!$CL9&lt;&gt;0),[5]PREMIOS_OTROS!$CL9,""),IF($A11="TOTAL",SUM(INDIRECT("BA4:BA"&amp;ROW()-1)),""))</f>
        <v/>
      </c>
      <c r="BB11" s="7" t="str">
        <f ca="1">IF(AND($A11&lt;&gt;"",$A11&lt;&gt;"TOTAL"),IF(AND([5]PREMIOS_OTROS!$CN9&lt;&gt;"",[5]PREMIOS_OTROS!$CN9&lt;&gt;0),[5]PREMIOS_OTROS!$CN9,""),IF($A11="TOTAL",SUM(INDIRECT("BB4:BB"&amp;ROW()-1)),""))</f>
        <v/>
      </c>
      <c r="BC11" s="7" t="str">
        <f t="shared" ca="1" si="17"/>
        <v/>
      </c>
      <c r="BD11" s="7" t="str">
        <f ca="1">IF(AND($A11&lt;&gt;"",$A11&lt;&gt;"TOTAL"),IF(AND([5]PREMIOS_OTROS!$CQ9&lt;&gt;"",[5]PREMIOS_OTROS!$CQ9&lt;&gt;0),[5]PREMIOS_OTROS!$CQ9,""),IF($A11="TOTAL",SUM(INDIRECT("BD4:BD"&amp;ROW()-1)),""))</f>
        <v/>
      </c>
      <c r="BE11" s="7" t="str">
        <f ca="1">IF(AND($A11&lt;&gt;"",$A11&lt;&gt;"TOTAL"),IF(AND([5]PREMIOS_OTROS!$CS9&lt;&gt;"",[5]PREMIOS_OTROS!$CS9&lt;&gt;0),[5]PREMIOS_OTROS!$CS9,""),IF($A11="TOTAL",SUM(INDIRECT("BE4:BE"&amp;ROW()-1)),""))</f>
        <v/>
      </c>
      <c r="BF11" s="7" t="str">
        <f t="shared" ca="1" si="18"/>
        <v/>
      </c>
    </row>
    <row r="12" spans="1:58" x14ac:dyDescent="0.2">
      <c r="A12" s="12" t="str">
        <f>IF([5]PREMIOS_OTROS!$D10&lt;&gt;"",[5]PREMIOS_OTROS!$D10,IF(AND([5]PREMIOS_OTROS!$D10="",[5]PREMIOS_OTROS!$D11="",[5]PREMIOS_OTROS!$D9=""),"","TOTAL"))</f>
        <v/>
      </c>
      <c r="B12" s="7" t="str">
        <f ca="1">IF(AND($A12&lt;&gt;"",$A12&lt;&gt;"TOTAL"),IF(AND([5]PREMIOS_OTROS!$E10&lt;&gt;"",[5]PREMIOS_OTROS!$E10&lt;&gt;0),[5]PREMIOS_OTROS!$E10,""),IF($A12="TOTAL",SUM(INDIRECT("B4:B"&amp;ROW()-1)),""))</f>
        <v/>
      </c>
      <c r="C12" s="7" t="str">
        <f ca="1">IF(AND($A12&lt;&gt;"",$A12&lt;&gt;"TOTAL"),IF(AND([5]PREMIOS_OTROS!$G10&lt;&gt;"",[5]PREMIOS_OTROS!$G10&lt;&gt;0),[5]PREMIOS_OTROS!$G10,""),IF($A12="TOTAL",SUM(INDIRECT("C4:C"&amp;ROW()-1)),""))</f>
        <v/>
      </c>
      <c r="D12" s="7" t="str">
        <f t="shared" ca="1" si="0"/>
        <v/>
      </c>
      <c r="E12" s="7" t="str">
        <f ca="1">IF(AND($A12&lt;&gt;"",$A12&lt;&gt;"TOTAL"),IF(AND([5]PREMIOS_OTROS!$J10&lt;&gt;"",[5]PREMIOS_OTROS!$J10&lt;&gt;0),[5]PREMIOS_OTROS!$J10,""),IF($A12="TOTAL",SUM(INDIRECT("E4:E"&amp;ROW()-1)),""))</f>
        <v/>
      </c>
      <c r="F12" s="7" t="str">
        <f ca="1">IF(AND($A12&lt;&gt;"",$A12&lt;&gt;"TOTAL"),IF(AND([5]PREMIOS_OTROS!$L10&lt;&gt;"",[5]PREMIOS_OTROS!$L10&lt;&gt;0),[5]PREMIOS_OTROS!$L10,""),IF($A12="TOTAL",SUM(INDIRECT("F4:F"&amp;ROW()-1)),""))</f>
        <v/>
      </c>
      <c r="G12" s="7" t="str">
        <f t="shared" ca="1" si="1"/>
        <v/>
      </c>
      <c r="H12" s="7" t="str">
        <f ca="1">IF(AND($A12&lt;&gt;"",$A12&lt;&gt;"TOTAL"),IF(AND([5]PREMIOS_OTROS!$O10&lt;&gt;"",[5]PREMIOS_OTROS!$O10&lt;&gt;0),[5]PREMIOS_OTROS!$O10,""),IF($A12="TOTAL",SUM(INDIRECT("H4:H"&amp;ROW()-1)),""))</f>
        <v/>
      </c>
      <c r="I12" s="7" t="str">
        <f ca="1">IF(AND($A12&lt;&gt;"",$A12&lt;&gt;"TOTAL"),IF(AND([5]PREMIOS_OTROS!$Q10&lt;&gt;"",[5]PREMIOS_OTROS!$Q10&lt;&gt;0),[5]PREMIOS_OTROS!$Q10,""),IF($A12="TOTAL",SUM(INDIRECT("I4:I"&amp;ROW()-1)),""))</f>
        <v/>
      </c>
      <c r="J12" s="7" t="str">
        <f t="shared" ca="1" si="2"/>
        <v/>
      </c>
      <c r="K12" s="7" t="str">
        <f ca="1">IF(AND($A12&lt;&gt;"",$A12&lt;&gt;"TOTAL"),IF(AND([5]PREMIOS_OTROS!$T10&lt;&gt;"",[5]PREMIOS_OTROS!$T10&lt;&gt;0),[5]PREMIOS_OTROS!$T10,""),IF($A12="TOTAL",SUM(INDIRECT("K4:K"&amp;ROW()-1)),""))</f>
        <v/>
      </c>
      <c r="L12" s="7" t="str">
        <f ca="1">IF(AND($A12&lt;&gt;"",$A12&lt;&gt;"TOTAL"),IF(AND([5]PREMIOS_OTROS!$V10&lt;&gt;"",[5]PREMIOS_OTROS!$V10&lt;&gt;0),[5]PREMIOS_OTROS!$V10,""),IF($A12="TOTAL",SUM(INDIRECT("L4:L"&amp;ROW()-1)),""))</f>
        <v/>
      </c>
      <c r="M12" s="7" t="str">
        <f t="shared" ca="1" si="3"/>
        <v/>
      </c>
      <c r="N12" s="7" t="str">
        <f ca="1">IF(AND($A12&lt;&gt;"",$A12&lt;&gt;"TOTAL"),IF(AND([5]PREMIOS_OTROS!$Y10&lt;&gt;"",[5]PREMIOS_OTROS!$Y10&lt;&gt;0),[5]PREMIOS_OTROS!$Y10,""),IF($A12="TOTAL",SUM(INDIRECT("N4:N"&amp;ROW()-1)),""))</f>
        <v/>
      </c>
      <c r="O12" s="7" t="str">
        <f ca="1">IF(AND($A12&lt;&gt;"",$A12&lt;&gt;"TOTAL"),IF(AND([5]PREMIOS_OTROS!$AA10&lt;&gt;"",[5]PREMIOS_OTROS!$AA10&lt;&gt;0),[5]PREMIOS_OTROS!$AA10,""),IF($A12="TOTAL",SUM(INDIRECT("O4:O"&amp;ROW()-1)),""))</f>
        <v/>
      </c>
      <c r="P12" s="7" t="str">
        <f t="shared" ca="1" si="4"/>
        <v/>
      </c>
      <c r="Q12" s="7" t="str">
        <f ca="1">IF(AND($A12&lt;&gt;"",$A12&lt;&gt;"TOTAL"),IF(AND([5]PREMIOS_OTROS!$AD10&lt;&gt;"",[5]PREMIOS_OTROS!$AD10&lt;&gt;0),[5]PREMIOS_OTROS!$AD10,""),IF($A12="TOTAL",SUM(INDIRECT("Q4:Q"&amp;ROW()-1)),""))</f>
        <v/>
      </c>
      <c r="R12" s="7" t="str">
        <f ca="1">IF(AND($A12&lt;&gt;"",$A12&lt;&gt;"TOTAL"),IF(AND([5]PREMIOS_OTROS!$AF10&lt;&gt;"",[5]PREMIOS_OTROS!$AF10&lt;&gt;0),[5]PREMIOS_OTROS!$AF10,""),IF($A12="TOTAL",SUM(INDIRECT("R4:R"&amp;ROW()-1)),""))</f>
        <v/>
      </c>
      <c r="S12" s="7" t="str">
        <f t="shared" ca="1" si="5"/>
        <v/>
      </c>
      <c r="T12" s="7" t="str">
        <f ca="1">IF(AND($A12&lt;&gt;"",$A12&lt;&gt;"TOTAL"),IF(AND([5]PREMIOS_OTROS!$AI10&lt;&gt;"",[5]PREMIOS_OTROS!$AI10&lt;&gt;0),[5]PREMIOS_OTROS!$AI10,""),IF($A12="TOTAL",SUM(INDIRECT("T4:T"&amp;ROW()-1)),""))</f>
        <v/>
      </c>
      <c r="U12" s="7" t="str">
        <f ca="1">IF(AND($A12&lt;&gt;"",$A12&lt;&gt;"TOTAL"),IF(AND([5]PREMIOS_OTROS!$AK10&lt;&gt;"",[5]PREMIOS_OTROS!$AK10&lt;&gt;0),[5]PREMIOS_OTROS!$AK10,""),IF($A12="TOTAL",SUM(INDIRECT("U4:U"&amp;ROW()-1)),""))</f>
        <v/>
      </c>
      <c r="V12" s="7" t="str">
        <f t="shared" ca="1" si="6"/>
        <v/>
      </c>
      <c r="W12" s="7" t="str">
        <f ca="1">IF(AND($A12&lt;&gt;"",$A12&lt;&gt;"TOTAL"),IF(AND([5]PREMIOS_OTROS!$AN10&lt;&gt;"",[5]PREMIOS_OTROS!$AN10&lt;&gt;0),[5]PREMIOS_OTROS!$AN10,""),IF($A12="TOTAL",SUM(INDIRECT("W4:W"&amp;ROW()-1)),""))</f>
        <v/>
      </c>
      <c r="X12" s="7" t="str">
        <f ca="1">IF(AND($A12&lt;&gt;"",$A12&lt;&gt;"TOTAL"),IF(AND([5]PREMIOS_OTROS!$AP10&lt;&gt;"",[5]PREMIOS_OTROS!$AP10&lt;&gt;0),[5]PREMIOS_OTROS!$AP10,""),IF($A12="TOTAL",SUM(INDIRECT("X4:X"&amp;ROW()-1)),""))</f>
        <v/>
      </c>
      <c r="Y12" s="7" t="str">
        <f t="shared" ca="1" si="7"/>
        <v/>
      </c>
      <c r="Z12" s="7" t="str">
        <f ca="1">IF(AND($A12&lt;&gt;"",$A12&lt;&gt;"TOTAL"),IF(AND([5]PREMIOS_OTROS!$AS10&lt;&gt;"",[5]PREMIOS_OTROS!$AS10&lt;&gt;0),[5]PREMIOS_OTROS!$AS10,""),IF($A12="TOTAL",SUM(INDIRECT("Z4:Z"&amp;ROW()-1)),""))</f>
        <v/>
      </c>
      <c r="AA12" s="7" t="str">
        <f ca="1">IF(AND($A12&lt;&gt;"",$A12&lt;&gt;"TOTAL"),IF(AND([5]PREMIOS_OTROS!$AU10&lt;&gt;"",[5]PREMIOS_OTROS!$AU10&lt;&gt;0),[5]PREMIOS_OTROS!$AU10,""),IF($A12="TOTAL",SUM(INDIRECT("AA4:AA"&amp;ROW()-1)),""))</f>
        <v/>
      </c>
      <c r="AB12" s="7" t="str">
        <f t="shared" ca="1" si="8"/>
        <v/>
      </c>
      <c r="AC12" s="7" t="str">
        <f ca="1">IF(AND($A12&lt;&gt;"",$A12&lt;&gt;"TOTAL"),IF(AND([5]PREMIOS_OTROS!$AX10&lt;&gt;"",[5]PREMIOS_OTROS!$AX10&lt;&gt;0),[5]PREMIOS_OTROS!$AX10,""),IF($A12="TOTAL",SUM(INDIRECT("AC4:AC"&amp;ROW()-1)),""))</f>
        <v/>
      </c>
      <c r="AD12" s="7" t="str">
        <f ca="1">IF(AND($A12&lt;&gt;"",$A12&lt;&gt;"TOTAL"),IF(AND([5]PREMIOS_OTROS!$AZ10&lt;&gt;"",[5]PREMIOS_OTROS!$AZ10&lt;&gt;0),[5]PREMIOS_OTROS!$AZ10,""),IF($A12="TOTAL",SUM(INDIRECT("AD4:AD"&amp;ROW()-1)),""))</f>
        <v/>
      </c>
      <c r="AE12" s="7" t="str">
        <f t="shared" ca="1" si="9"/>
        <v/>
      </c>
      <c r="AF12" s="7" t="str">
        <f ca="1">IF(AND($A12&lt;&gt;"",$A12&lt;&gt;"TOTAL"),IF(AND([5]PREMIOS_OTROS!$BC10&lt;&gt;"",[5]PREMIOS_OTROS!$BC10&lt;&gt;0),[5]PREMIOS_OTROS!$BC10,""),IF($A12="TOTAL",SUM(INDIRECT("AF4:AF"&amp;ROW()-1)),""))</f>
        <v/>
      </c>
      <c r="AG12" s="7" t="str">
        <f ca="1">IF(AND($A12&lt;&gt;"",$A12&lt;&gt;"TOTAL"),IF(AND([5]PREMIOS_OTROS!$BE10&lt;&gt;"",[5]PREMIOS_OTROS!$BE10&lt;&gt;0),[5]PREMIOS_OTROS!$BE10,""),IF($A12="TOTAL",SUM(INDIRECT("AG4:AG"&amp;ROW()-1)),""))</f>
        <v/>
      </c>
      <c r="AH12" s="7" t="str">
        <f t="shared" ca="1" si="10"/>
        <v/>
      </c>
      <c r="AI12" s="7" t="str">
        <f ca="1">IF(AND($A12&lt;&gt;"",$A12&lt;&gt;"TOTAL"),IF(AND([5]PREMIOS_OTROS!$BH10&lt;&gt;"",[5]PREMIOS_OTROS!$BH10&lt;&gt;0),[5]PREMIOS_OTROS!$BH10,""),IF($A12="TOTAL",SUM(INDIRECT("AI4:AI"&amp;ROW()-1)),""))</f>
        <v/>
      </c>
      <c r="AJ12" s="7" t="str">
        <f ca="1">IF(AND($A12&lt;&gt;"",$A12&lt;&gt;"TOTAL"),IF(AND([5]PREMIOS_OTROS!$BJ10&lt;&gt;"",[5]PREMIOS_OTROS!$BJ10&lt;&gt;0),[5]PREMIOS_OTROS!$BJ10,""),IF($A12="TOTAL",SUM(INDIRECT("AJ4:AJ"&amp;ROW()-1)),""))</f>
        <v/>
      </c>
      <c r="AK12" s="7" t="str">
        <f t="shared" ca="1" si="11"/>
        <v/>
      </c>
      <c r="AL12" s="7" t="str">
        <f ca="1">IF(AND($A12&lt;&gt;"",$A12&lt;&gt;"TOTAL"),IF(AND([5]PREMIOS_OTROS!$BM10&lt;&gt;"",[5]PREMIOS_OTROS!$BM10&lt;&gt;0),[5]PREMIOS_OTROS!$BM10,""),IF($A12="TOTAL",SUM(INDIRECT("AL4:AL"&amp;ROW()-1)),""))</f>
        <v/>
      </c>
      <c r="AM12" s="7" t="str">
        <f ca="1">IF(AND($A12&lt;&gt;"",$A12&lt;&gt;"TOTAL"),IF(AND([5]PREMIOS_OTROS!$BO10&lt;&gt;"",[5]PREMIOS_OTROS!$BO10&lt;&gt;0),[5]PREMIOS_OTROS!$BO10,""),IF($A12="TOTAL",SUM(INDIRECT("AM4:AM"&amp;ROW()-1)),""))</f>
        <v/>
      </c>
      <c r="AN12" s="7" t="str">
        <f t="shared" ca="1" si="12"/>
        <v/>
      </c>
      <c r="AO12" s="7" t="str">
        <f ca="1">IF(AND($A12&lt;&gt;"",$A12&lt;&gt;"TOTAL"),IF(AND([5]PREMIOS_OTROS!$BR10&lt;&gt;"",[5]PREMIOS_OTROS!$BR10&lt;&gt;0),[5]PREMIOS_OTROS!$BR10,""),IF($A12="TOTAL",SUM(INDIRECT("AO4:AO"&amp;ROW()-1)),""))</f>
        <v/>
      </c>
      <c r="AP12" s="7" t="str">
        <f ca="1">IF(AND($A12&lt;&gt;"",$A12&lt;&gt;"TOTAL"),IF(AND([5]PREMIOS_OTROS!$BT10&lt;&gt;"",[5]PREMIOS_OTROS!$BT10&lt;&gt;0),[5]PREMIOS_OTROS!$BT10,""),IF($A12="TOTAL",SUM(INDIRECT("AP4:AP"&amp;ROW()-1)),""))</f>
        <v/>
      </c>
      <c r="AQ12" s="7" t="str">
        <f t="shared" ca="1" si="13"/>
        <v/>
      </c>
      <c r="AR12" s="7" t="str">
        <f ca="1">IF(AND($A12&lt;&gt;"",$A12&lt;&gt;"TOTAL"),IF(AND([5]PREMIOS_OTROS!$BW10&lt;&gt;"",[5]PREMIOS_OTROS!$BW10&lt;&gt;0),[5]PREMIOS_OTROS!$BW10,""),IF($A12="TOTAL",SUM(INDIRECT("AR4:AR"&amp;ROW()-1)),""))</f>
        <v/>
      </c>
      <c r="AS12" s="7" t="str">
        <f ca="1">IF(AND($A12&lt;&gt;"",$A12&lt;&gt;"TOTAL"),IF(AND([5]PREMIOS_OTROS!$BY10&lt;&gt;"",[5]PREMIOS_OTROS!$BY10&lt;&gt;0),[5]PREMIOS_OTROS!$BY10,""),IF($A12="TOTAL",SUM(INDIRECT("AS4:AS"&amp;ROW()-1)),""))</f>
        <v/>
      </c>
      <c r="AT12" s="7" t="str">
        <f t="shared" ca="1" si="14"/>
        <v/>
      </c>
      <c r="AU12" s="7" t="str">
        <f ca="1">IF(AND($A12&lt;&gt;"",$A12&lt;&gt;"TOTAL"),IF(AND([5]PREMIOS_OTROS!$CB10&lt;&gt;"",[5]PREMIOS_OTROS!$CB10&lt;&gt;0),[5]PREMIOS_OTROS!$CB10,""),IF($A12="TOTAL",SUM(INDIRECT("AU4:AU"&amp;ROW()-1)),""))</f>
        <v/>
      </c>
      <c r="AV12" s="7" t="str">
        <f ca="1">IF(AND($A12&lt;&gt;"",$A12&lt;&gt;"TOTAL"),IF(AND([5]PREMIOS_OTROS!$CD10&lt;&gt;"",[5]PREMIOS_OTROS!$CD10&lt;&gt;0),[5]PREMIOS_OTROS!$CD10,""),IF($A12="TOTAL",SUM(INDIRECT("AV4:AV"&amp;ROW()-1)),""))</f>
        <v/>
      </c>
      <c r="AW12" s="7" t="str">
        <f t="shared" ca="1" si="15"/>
        <v/>
      </c>
      <c r="AX12" s="7" t="str">
        <f ca="1">IF(AND($A12&lt;&gt;"",$A12&lt;&gt;"TOTAL"),IF(AND([5]PREMIOS_OTROS!$CG10&lt;&gt;"",[5]PREMIOS_OTROS!$CG10&lt;&gt;0),[5]PREMIOS_OTROS!$CG10,""),IF($A12="TOTAL",SUM(INDIRECT("AX4:AX"&amp;ROW()-1)),""))</f>
        <v/>
      </c>
      <c r="AY12" s="7" t="str">
        <f ca="1">IF(AND($A12&lt;&gt;"",$A12&lt;&gt;"TOTAL"),IF(AND([5]PREMIOS_OTROS!$CI10&lt;&gt;"",[5]PREMIOS_OTROS!$CI10&lt;&gt;0),[5]PREMIOS_OTROS!$CI10,""),IF($A12="TOTAL",SUM(INDIRECT("AY4:AY"&amp;ROW()-1)),""))</f>
        <v/>
      </c>
      <c r="AZ12" s="7" t="str">
        <f t="shared" ca="1" si="16"/>
        <v/>
      </c>
      <c r="BA12" s="7" t="str">
        <f ca="1">IF(AND($A12&lt;&gt;"",$A12&lt;&gt;"TOTAL"),IF(AND([5]PREMIOS_OTROS!$CL10&lt;&gt;"",[5]PREMIOS_OTROS!$CL10&lt;&gt;0),[5]PREMIOS_OTROS!$CL10,""),IF($A12="TOTAL",SUM(INDIRECT("BA4:BA"&amp;ROW()-1)),""))</f>
        <v/>
      </c>
      <c r="BB12" s="7" t="str">
        <f ca="1">IF(AND($A12&lt;&gt;"",$A12&lt;&gt;"TOTAL"),IF(AND([5]PREMIOS_OTROS!$CN10&lt;&gt;"",[5]PREMIOS_OTROS!$CN10&lt;&gt;0),[5]PREMIOS_OTROS!$CN10,""),IF($A12="TOTAL",SUM(INDIRECT("BB4:BB"&amp;ROW()-1)),""))</f>
        <v/>
      </c>
      <c r="BC12" s="7" t="str">
        <f t="shared" ca="1" si="17"/>
        <v/>
      </c>
      <c r="BD12" s="7" t="str">
        <f ca="1">IF(AND($A12&lt;&gt;"",$A12&lt;&gt;"TOTAL"),IF(AND([5]PREMIOS_OTROS!$CQ10&lt;&gt;"",[5]PREMIOS_OTROS!$CQ10&lt;&gt;0),[5]PREMIOS_OTROS!$CQ10,""),IF($A12="TOTAL",SUM(INDIRECT("BD4:BD"&amp;ROW()-1)),""))</f>
        <v/>
      </c>
      <c r="BE12" s="7" t="str">
        <f ca="1">IF(AND($A12&lt;&gt;"",$A12&lt;&gt;"TOTAL"),IF(AND([5]PREMIOS_OTROS!$CS10&lt;&gt;"",[5]PREMIOS_OTROS!$CS10&lt;&gt;0),[5]PREMIOS_OTROS!$CS10,""),IF($A12="TOTAL",SUM(INDIRECT("BE4:BE"&amp;ROW()-1)),""))</f>
        <v/>
      </c>
      <c r="BF12" s="7" t="str">
        <f t="shared" ca="1" si="18"/>
        <v/>
      </c>
    </row>
    <row r="13" spans="1:58" x14ac:dyDescent="0.2">
      <c r="A13" s="12" t="str">
        <f>IF([5]PREMIOS_OTROS!$D11&lt;&gt;"",[5]PREMIOS_OTROS!$D11,IF(AND([5]PREMIOS_OTROS!$D11="",[5]PREMIOS_OTROS!$D12="",[5]PREMIOS_OTROS!$D10=""),"","TOTAL"))</f>
        <v/>
      </c>
      <c r="B13" s="7" t="str">
        <f ca="1">IF(AND($A13&lt;&gt;"",$A13&lt;&gt;"TOTAL"),IF(AND([5]PREMIOS_OTROS!$E11&lt;&gt;"",[5]PREMIOS_OTROS!$E11&lt;&gt;0),[5]PREMIOS_OTROS!$E11,""),IF($A13="TOTAL",SUM(INDIRECT("B4:B"&amp;ROW()-1)),""))</f>
        <v/>
      </c>
      <c r="C13" s="7" t="str">
        <f ca="1">IF(AND($A13&lt;&gt;"",$A13&lt;&gt;"TOTAL"),IF(AND([5]PREMIOS_OTROS!$G11&lt;&gt;"",[5]PREMIOS_OTROS!$G11&lt;&gt;0),[5]PREMIOS_OTROS!$G11,""),IF($A13="TOTAL",SUM(INDIRECT("C4:C"&amp;ROW()-1)),""))</f>
        <v/>
      </c>
      <c r="D13" s="7" t="str">
        <f t="shared" ca="1" si="0"/>
        <v/>
      </c>
      <c r="E13" s="7" t="str">
        <f ca="1">IF(AND($A13&lt;&gt;"",$A13&lt;&gt;"TOTAL"),IF(AND([5]PREMIOS_OTROS!$J11&lt;&gt;"",[5]PREMIOS_OTROS!$J11&lt;&gt;0),[5]PREMIOS_OTROS!$J11,""),IF($A13="TOTAL",SUM(INDIRECT("E4:E"&amp;ROW()-1)),""))</f>
        <v/>
      </c>
      <c r="F13" s="7" t="str">
        <f ca="1">IF(AND($A13&lt;&gt;"",$A13&lt;&gt;"TOTAL"),IF(AND([5]PREMIOS_OTROS!$L11&lt;&gt;"",[5]PREMIOS_OTROS!$L11&lt;&gt;0),[5]PREMIOS_OTROS!$L11,""),IF($A13="TOTAL",SUM(INDIRECT("F4:F"&amp;ROW()-1)),""))</f>
        <v/>
      </c>
      <c r="G13" s="7" t="str">
        <f t="shared" ca="1" si="1"/>
        <v/>
      </c>
      <c r="H13" s="7" t="str">
        <f ca="1">IF(AND($A13&lt;&gt;"",$A13&lt;&gt;"TOTAL"),IF(AND([5]PREMIOS_OTROS!$O11&lt;&gt;"",[5]PREMIOS_OTROS!$O11&lt;&gt;0),[5]PREMIOS_OTROS!$O11,""),IF($A13="TOTAL",SUM(INDIRECT("H4:H"&amp;ROW()-1)),""))</f>
        <v/>
      </c>
      <c r="I13" s="7" t="str">
        <f ca="1">IF(AND($A13&lt;&gt;"",$A13&lt;&gt;"TOTAL"),IF(AND([5]PREMIOS_OTROS!$Q11&lt;&gt;"",[5]PREMIOS_OTROS!$Q11&lt;&gt;0),[5]PREMIOS_OTROS!$Q11,""),IF($A13="TOTAL",SUM(INDIRECT("I4:I"&amp;ROW()-1)),""))</f>
        <v/>
      </c>
      <c r="J13" s="7" t="str">
        <f t="shared" ca="1" si="2"/>
        <v/>
      </c>
      <c r="K13" s="7" t="str">
        <f ca="1">IF(AND($A13&lt;&gt;"",$A13&lt;&gt;"TOTAL"),IF(AND([5]PREMIOS_OTROS!$T11&lt;&gt;"",[5]PREMIOS_OTROS!$T11&lt;&gt;0),[5]PREMIOS_OTROS!$T11,""),IF($A13="TOTAL",SUM(INDIRECT("K4:K"&amp;ROW()-1)),""))</f>
        <v/>
      </c>
      <c r="L13" s="7" t="str">
        <f ca="1">IF(AND($A13&lt;&gt;"",$A13&lt;&gt;"TOTAL"),IF(AND([5]PREMIOS_OTROS!$V11&lt;&gt;"",[5]PREMIOS_OTROS!$V11&lt;&gt;0),[5]PREMIOS_OTROS!$V11,""),IF($A13="TOTAL",SUM(INDIRECT("L4:L"&amp;ROW()-1)),""))</f>
        <v/>
      </c>
      <c r="M13" s="7" t="str">
        <f t="shared" ca="1" si="3"/>
        <v/>
      </c>
      <c r="N13" s="7" t="str">
        <f ca="1">IF(AND($A13&lt;&gt;"",$A13&lt;&gt;"TOTAL"),IF(AND([5]PREMIOS_OTROS!$Y11&lt;&gt;"",[5]PREMIOS_OTROS!$Y11&lt;&gt;0),[5]PREMIOS_OTROS!$Y11,""),IF($A13="TOTAL",SUM(INDIRECT("N4:N"&amp;ROW()-1)),""))</f>
        <v/>
      </c>
      <c r="O13" s="7" t="str">
        <f ca="1">IF(AND($A13&lt;&gt;"",$A13&lt;&gt;"TOTAL"),IF(AND([5]PREMIOS_OTROS!$AA11&lt;&gt;"",[5]PREMIOS_OTROS!$AA11&lt;&gt;0),[5]PREMIOS_OTROS!$AA11,""),IF($A13="TOTAL",SUM(INDIRECT("O4:O"&amp;ROW()-1)),""))</f>
        <v/>
      </c>
      <c r="P13" s="7" t="str">
        <f t="shared" ca="1" si="4"/>
        <v/>
      </c>
      <c r="Q13" s="7" t="str">
        <f ca="1">IF(AND($A13&lt;&gt;"",$A13&lt;&gt;"TOTAL"),IF(AND([5]PREMIOS_OTROS!$AD11&lt;&gt;"",[5]PREMIOS_OTROS!$AD11&lt;&gt;0),[5]PREMIOS_OTROS!$AD11,""),IF($A13="TOTAL",SUM(INDIRECT("Q4:Q"&amp;ROW()-1)),""))</f>
        <v/>
      </c>
      <c r="R13" s="7" t="str">
        <f ca="1">IF(AND($A13&lt;&gt;"",$A13&lt;&gt;"TOTAL"),IF(AND([5]PREMIOS_OTROS!$AF11&lt;&gt;"",[5]PREMIOS_OTROS!$AF11&lt;&gt;0),[5]PREMIOS_OTROS!$AF11,""),IF($A13="TOTAL",SUM(INDIRECT("R4:R"&amp;ROW()-1)),""))</f>
        <v/>
      </c>
      <c r="S13" s="7" t="str">
        <f t="shared" ca="1" si="5"/>
        <v/>
      </c>
      <c r="T13" s="7" t="str">
        <f ca="1">IF(AND($A13&lt;&gt;"",$A13&lt;&gt;"TOTAL"),IF(AND([5]PREMIOS_OTROS!$AI11&lt;&gt;"",[5]PREMIOS_OTROS!$AI11&lt;&gt;0),[5]PREMIOS_OTROS!$AI11,""),IF($A13="TOTAL",SUM(INDIRECT("T4:T"&amp;ROW()-1)),""))</f>
        <v/>
      </c>
      <c r="U13" s="7" t="str">
        <f ca="1">IF(AND($A13&lt;&gt;"",$A13&lt;&gt;"TOTAL"),IF(AND([5]PREMIOS_OTROS!$AK11&lt;&gt;"",[5]PREMIOS_OTROS!$AK11&lt;&gt;0),[5]PREMIOS_OTROS!$AK11,""),IF($A13="TOTAL",SUM(INDIRECT("U4:U"&amp;ROW()-1)),""))</f>
        <v/>
      </c>
      <c r="V13" s="7" t="str">
        <f t="shared" ca="1" si="6"/>
        <v/>
      </c>
      <c r="W13" s="7" t="str">
        <f ca="1">IF(AND($A13&lt;&gt;"",$A13&lt;&gt;"TOTAL"),IF(AND([5]PREMIOS_OTROS!$AN11&lt;&gt;"",[5]PREMIOS_OTROS!$AN11&lt;&gt;0),[5]PREMIOS_OTROS!$AN11,""),IF($A13="TOTAL",SUM(INDIRECT("W4:W"&amp;ROW()-1)),""))</f>
        <v/>
      </c>
      <c r="X13" s="7" t="str">
        <f ca="1">IF(AND($A13&lt;&gt;"",$A13&lt;&gt;"TOTAL"),IF(AND([5]PREMIOS_OTROS!$AP11&lt;&gt;"",[5]PREMIOS_OTROS!$AP11&lt;&gt;0),[5]PREMIOS_OTROS!$AP11,""),IF($A13="TOTAL",SUM(INDIRECT("X4:X"&amp;ROW()-1)),""))</f>
        <v/>
      </c>
      <c r="Y13" s="7" t="str">
        <f t="shared" ca="1" si="7"/>
        <v/>
      </c>
      <c r="Z13" s="7" t="str">
        <f ca="1">IF(AND($A13&lt;&gt;"",$A13&lt;&gt;"TOTAL"),IF(AND([5]PREMIOS_OTROS!$AS11&lt;&gt;"",[5]PREMIOS_OTROS!$AS11&lt;&gt;0),[5]PREMIOS_OTROS!$AS11,""),IF($A13="TOTAL",SUM(INDIRECT("Z4:Z"&amp;ROW()-1)),""))</f>
        <v/>
      </c>
      <c r="AA13" s="7" t="str">
        <f ca="1">IF(AND($A13&lt;&gt;"",$A13&lt;&gt;"TOTAL"),IF(AND([5]PREMIOS_OTROS!$AU11&lt;&gt;"",[5]PREMIOS_OTROS!$AU11&lt;&gt;0),[5]PREMIOS_OTROS!$AU11,""),IF($A13="TOTAL",SUM(INDIRECT("AA4:AA"&amp;ROW()-1)),""))</f>
        <v/>
      </c>
      <c r="AB13" s="7" t="str">
        <f t="shared" ca="1" si="8"/>
        <v/>
      </c>
      <c r="AC13" s="7" t="str">
        <f ca="1">IF(AND($A13&lt;&gt;"",$A13&lt;&gt;"TOTAL"),IF(AND([5]PREMIOS_OTROS!$AX11&lt;&gt;"",[5]PREMIOS_OTROS!$AX11&lt;&gt;0),[5]PREMIOS_OTROS!$AX11,""),IF($A13="TOTAL",SUM(INDIRECT("AC4:AC"&amp;ROW()-1)),""))</f>
        <v/>
      </c>
      <c r="AD13" s="7" t="str">
        <f ca="1">IF(AND($A13&lt;&gt;"",$A13&lt;&gt;"TOTAL"),IF(AND([5]PREMIOS_OTROS!$AZ11&lt;&gt;"",[5]PREMIOS_OTROS!$AZ11&lt;&gt;0),[5]PREMIOS_OTROS!$AZ11,""),IF($A13="TOTAL",SUM(INDIRECT("AD4:AD"&amp;ROW()-1)),""))</f>
        <v/>
      </c>
      <c r="AE13" s="7" t="str">
        <f t="shared" ca="1" si="9"/>
        <v/>
      </c>
      <c r="AF13" s="7" t="str">
        <f ca="1">IF(AND($A13&lt;&gt;"",$A13&lt;&gt;"TOTAL"),IF(AND([5]PREMIOS_OTROS!$BC11&lt;&gt;"",[5]PREMIOS_OTROS!$BC11&lt;&gt;0),[5]PREMIOS_OTROS!$BC11,""),IF($A13="TOTAL",SUM(INDIRECT("AF4:AF"&amp;ROW()-1)),""))</f>
        <v/>
      </c>
      <c r="AG13" s="7" t="str">
        <f ca="1">IF(AND($A13&lt;&gt;"",$A13&lt;&gt;"TOTAL"),IF(AND([5]PREMIOS_OTROS!$BE11&lt;&gt;"",[5]PREMIOS_OTROS!$BE11&lt;&gt;0),[5]PREMIOS_OTROS!$BE11,""),IF($A13="TOTAL",SUM(INDIRECT("AG4:AG"&amp;ROW()-1)),""))</f>
        <v/>
      </c>
      <c r="AH13" s="7" t="str">
        <f t="shared" ca="1" si="10"/>
        <v/>
      </c>
      <c r="AI13" s="7" t="str">
        <f ca="1">IF(AND($A13&lt;&gt;"",$A13&lt;&gt;"TOTAL"),IF(AND([5]PREMIOS_OTROS!$BH11&lt;&gt;"",[5]PREMIOS_OTROS!$BH11&lt;&gt;0),[5]PREMIOS_OTROS!$BH11,""),IF($A13="TOTAL",SUM(INDIRECT("AI4:AI"&amp;ROW()-1)),""))</f>
        <v/>
      </c>
      <c r="AJ13" s="7" t="str">
        <f ca="1">IF(AND($A13&lt;&gt;"",$A13&lt;&gt;"TOTAL"),IF(AND([5]PREMIOS_OTROS!$BJ11&lt;&gt;"",[5]PREMIOS_OTROS!$BJ11&lt;&gt;0),[5]PREMIOS_OTROS!$BJ11,""),IF($A13="TOTAL",SUM(INDIRECT("AJ4:AJ"&amp;ROW()-1)),""))</f>
        <v/>
      </c>
      <c r="AK13" s="7" t="str">
        <f t="shared" ca="1" si="11"/>
        <v/>
      </c>
      <c r="AL13" s="7" t="str">
        <f ca="1">IF(AND($A13&lt;&gt;"",$A13&lt;&gt;"TOTAL"),IF(AND([5]PREMIOS_OTROS!$BM11&lt;&gt;"",[5]PREMIOS_OTROS!$BM11&lt;&gt;0),[5]PREMIOS_OTROS!$BM11,""),IF($A13="TOTAL",SUM(INDIRECT("AL4:AL"&amp;ROW()-1)),""))</f>
        <v/>
      </c>
      <c r="AM13" s="7" t="str">
        <f ca="1">IF(AND($A13&lt;&gt;"",$A13&lt;&gt;"TOTAL"),IF(AND([5]PREMIOS_OTROS!$BO11&lt;&gt;"",[5]PREMIOS_OTROS!$BO11&lt;&gt;0),[5]PREMIOS_OTROS!$BO11,""),IF($A13="TOTAL",SUM(INDIRECT("AM4:AM"&amp;ROW()-1)),""))</f>
        <v/>
      </c>
      <c r="AN13" s="7" t="str">
        <f t="shared" ca="1" si="12"/>
        <v/>
      </c>
      <c r="AO13" s="7" t="str">
        <f ca="1">IF(AND($A13&lt;&gt;"",$A13&lt;&gt;"TOTAL"),IF(AND([5]PREMIOS_OTROS!$BR11&lt;&gt;"",[5]PREMIOS_OTROS!$BR11&lt;&gt;0),[5]PREMIOS_OTROS!$BR11,""),IF($A13="TOTAL",SUM(INDIRECT("AO4:AO"&amp;ROW()-1)),""))</f>
        <v/>
      </c>
      <c r="AP13" s="7" t="str">
        <f ca="1">IF(AND($A13&lt;&gt;"",$A13&lt;&gt;"TOTAL"),IF(AND([5]PREMIOS_OTROS!$BT11&lt;&gt;"",[5]PREMIOS_OTROS!$BT11&lt;&gt;0),[5]PREMIOS_OTROS!$BT11,""),IF($A13="TOTAL",SUM(INDIRECT("AP4:AP"&amp;ROW()-1)),""))</f>
        <v/>
      </c>
      <c r="AQ13" s="7" t="str">
        <f t="shared" ca="1" si="13"/>
        <v/>
      </c>
      <c r="AR13" s="7" t="str">
        <f ca="1">IF(AND($A13&lt;&gt;"",$A13&lt;&gt;"TOTAL"),IF(AND([5]PREMIOS_OTROS!$BW11&lt;&gt;"",[5]PREMIOS_OTROS!$BW11&lt;&gt;0),[5]PREMIOS_OTROS!$BW11,""),IF($A13="TOTAL",SUM(INDIRECT("AR4:AR"&amp;ROW()-1)),""))</f>
        <v/>
      </c>
      <c r="AS13" s="7" t="str">
        <f ca="1">IF(AND($A13&lt;&gt;"",$A13&lt;&gt;"TOTAL"),IF(AND([5]PREMIOS_OTROS!$BY11&lt;&gt;"",[5]PREMIOS_OTROS!$BY11&lt;&gt;0),[5]PREMIOS_OTROS!$BY11,""),IF($A13="TOTAL",SUM(INDIRECT("AS4:AS"&amp;ROW()-1)),""))</f>
        <v/>
      </c>
      <c r="AT13" s="7" t="str">
        <f t="shared" ca="1" si="14"/>
        <v/>
      </c>
      <c r="AU13" s="7" t="str">
        <f ca="1">IF(AND($A13&lt;&gt;"",$A13&lt;&gt;"TOTAL"),IF(AND([5]PREMIOS_OTROS!$CB11&lt;&gt;"",[5]PREMIOS_OTROS!$CB11&lt;&gt;0),[5]PREMIOS_OTROS!$CB11,""),IF($A13="TOTAL",SUM(INDIRECT("AU4:AU"&amp;ROW()-1)),""))</f>
        <v/>
      </c>
      <c r="AV13" s="7" t="str">
        <f ca="1">IF(AND($A13&lt;&gt;"",$A13&lt;&gt;"TOTAL"),IF(AND([5]PREMIOS_OTROS!$CD11&lt;&gt;"",[5]PREMIOS_OTROS!$CD11&lt;&gt;0),[5]PREMIOS_OTROS!$CD11,""),IF($A13="TOTAL",SUM(INDIRECT("AV4:AV"&amp;ROW()-1)),""))</f>
        <v/>
      </c>
      <c r="AW13" s="7" t="str">
        <f t="shared" ca="1" si="15"/>
        <v/>
      </c>
      <c r="AX13" s="7" t="str">
        <f ca="1">IF(AND($A13&lt;&gt;"",$A13&lt;&gt;"TOTAL"),IF(AND([5]PREMIOS_OTROS!$CG11&lt;&gt;"",[5]PREMIOS_OTROS!$CG11&lt;&gt;0),[5]PREMIOS_OTROS!$CG11,""),IF($A13="TOTAL",SUM(INDIRECT("AX4:AX"&amp;ROW()-1)),""))</f>
        <v/>
      </c>
      <c r="AY13" s="7" t="str">
        <f ca="1">IF(AND($A13&lt;&gt;"",$A13&lt;&gt;"TOTAL"),IF(AND([5]PREMIOS_OTROS!$CI11&lt;&gt;"",[5]PREMIOS_OTROS!$CI11&lt;&gt;0),[5]PREMIOS_OTROS!$CI11,""),IF($A13="TOTAL",SUM(INDIRECT("AY4:AY"&amp;ROW()-1)),""))</f>
        <v/>
      </c>
      <c r="AZ13" s="7" t="str">
        <f t="shared" ca="1" si="16"/>
        <v/>
      </c>
      <c r="BA13" s="7" t="str">
        <f ca="1">IF(AND($A13&lt;&gt;"",$A13&lt;&gt;"TOTAL"),IF(AND([5]PREMIOS_OTROS!$CL11&lt;&gt;"",[5]PREMIOS_OTROS!$CL11&lt;&gt;0),[5]PREMIOS_OTROS!$CL11,""),IF($A13="TOTAL",SUM(INDIRECT("BA4:BA"&amp;ROW()-1)),""))</f>
        <v/>
      </c>
      <c r="BB13" s="7" t="str">
        <f ca="1">IF(AND($A13&lt;&gt;"",$A13&lt;&gt;"TOTAL"),IF(AND([5]PREMIOS_OTROS!$CN11&lt;&gt;"",[5]PREMIOS_OTROS!$CN11&lt;&gt;0),[5]PREMIOS_OTROS!$CN11,""),IF($A13="TOTAL",SUM(INDIRECT("BB4:BB"&amp;ROW()-1)),""))</f>
        <v/>
      </c>
      <c r="BC13" s="7" t="str">
        <f t="shared" ca="1" si="17"/>
        <v/>
      </c>
      <c r="BD13" s="7" t="str">
        <f ca="1">IF(AND($A13&lt;&gt;"",$A13&lt;&gt;"TOTAL"),IF(AND([5]PREMIOS_OTROS!$CQ11&lt;&gt;"",[5]PREMIOS_OTROS!$CQ11&lt;&gt;0),[5]PREMIOS_OTROS!$CQ11,""),IF($A13="TOTAL",SUM(INDIRECT("BD4:BD"&amp;ROW()-1)),""))</f>
        <v/>
      </c>
      <c r="BE13" s="7" t="str">
        <f ca="1">IF(AND($A13&lt;&gt;"",$A13&lt;&gt;"TOTAL"),IF(AND([5]PREMIOS_OTROS!$CS11&lt;&gt;"",[5]PREMIOS_OTROS!$CS11&lt;&gt;0),[5]PREMIOS_OTROS!$CS11,""),IF($A13="TOTAL",SUM(INDIRECT("BE4:BE"&amp;ROW()-1)),""))</f>
        <v/>
      </c>
      <c r="BF13" s="7" t="str">
        <f t="shared" ca="1" si="18"/>
        <v/>
      </c>
    </row>
    <row r="14" spans="1:58" x14ac:dyDescent="0.2">
      <c r="A14" s="12" t="str">
        <f>IF([5]PREMIOS_OTROS!$D12&lt;&gt;"",[5]PREMIOS_OTROS!$D12,IF(AND([5]PREMIOS_OTROS!$D12="",[5]PREMIOS_OTROS!$D13="",[5]PREMIOS_OTROS!$D11=""),"","TOTAL"))</f>
        <v/>
      </c>
      <c r="B14" s="7" t="str">
        <f ca="1">IF(AND($A14&lt;&gt;"",$A14&lt;&gt;"TOTAL"),IF(AND([5]PREMIOS_OTROS!$E12&lt;&gt;"",[5]PREMIOS_OTROS!$E12&lt;&gt;0),[5]PREMIOS_OTROS!$E12,""),IF($A14="TOTAL",SUM(INDIRECT("B4:B"&amp;ROW()-1)),""))</f>
        <v/>
      </c>
      <c r="C14" s="7" t="str">
        <f ca="1">IF(AND($A14&lt;&gt;"",$A14&lt;&gt;"TOTAL"),IF(AND([5]PREMIOS_OTROS!$G12&lt;&gt;"",[5]PREMIOS_OTROS!$G12&lt;&gt;0),[5]PREMIOS_OTROS!$G12,""),IF($A14="TOTAL",SUM(INDIRECT("C4:C"&amp;ROW()-1)),""))</f>
        <v/>
      </c>
      <c r="D14" s="7" t="str">
        <f t="shared" ca="1" si="0"/>
        <v/>
      </c>
      <c r="E14" s="7" t="str">
        <f ca="1">IF(AND($A14&lt;&gt;"",$A14&lt;&gt;"TOTAL"),IF(AND([5]PREMIOS_OTROS!$J12&lt;&gt;"",[5]PREMIOS_OTROS!$J12&lt;&gt;0),[5]PREMIOS_OTROS!$J12,""),IF($A14="TOTAL",SUM(INDIRECT("E4:E"&amp;ROW()-1)),""))</f>
        <v/>
      </c>
      <c r="F14" s="7" t="str">
        <f ca="1">IF(AND($A14&lt;&gt;"",$A14&lt;&gt;"TOTAL"),IF(AND([5]PREMIOS_OTROS!$L12&lt;&gt;"",[5]PREMIOS_OTROS!$L12&lt;&gt;0),[5]PREMIOS_OTROS!$L12,""),IF($A14="TOTAL",SUM(INDIRECT("F4:F"&amp;ROW()-1)),""))</f>
        <v/>
      </c>
      <c r="G14" s="7" t="str">
        <f t="shared" ca="1" si="1"/>
        <v/>
      </c>
      <c r="H14" s="7" t="str">
        <f ca="1">IF(AND($A14&lt;&gt;"",$A14&lt;&gt;"TOTAL"),IF(AND([5]PREMIOS_OTROS!$O12&lt;&gt;"",[5]PREMIOS_OTROS!$O12&lt;&gt;0),[5]PREMIOS_OTROS!$O12,""),IF($A14="TOTAL",SUM(INDIRECT("H4:H"&amp;ROW()-1)),""))</f>
        <v/>
      </c>
      <c r="I14" s="7" t="str">
        <f ca="1">IF(AND($A14&lt;&gt;"",$A14&lt;&gt;"TOTAL"),IF(AND([5]PREMIOS_OTROS!$Q12&lt;&gt;"",[5]PREMIOS_OTROS!$Q12&lt;&gt;0),[5]PREMIOS_OTROS!$Q12,""),IF($A14="TOTAL",SUM(INDIRECT("I4:I"&amp;ROW()-1)),""))</f>
        <v/>
      </c>
      <c r="J14" s="7" t="str">
        <f t="shared" ca="1" si="2"/>
        <v/>
      </c>
      <c r="K14" s="7" t="str">
        <f ca="1">IF(AND($A14&lt;&gt;"",$A14&lt;&gt;"TOTAL"),IF(AND([5]PREMIOS_OTROS!$T12&lt;&gt;"",[5]PREMIOS_OTROS!$T12&lt;&gt;0),[5]PREMIOS_OTROS!$T12,""),IF($A14="TOTAL",SUM(INDIRECT("K4:K"&amp;ROW()-1)),""))</f>
        <v/>
      </c>
      <c r="L14" s="7" t="str">
        <f ca="1">IF(AND($A14&lt;&gt;"",$A14&lt;&gt;"TOTAL"),IF(AND([5]PREMIOS_OTROS!$V12&lt;&gt;"",[5]PREMIOS_OTROS!$V12&lt;&gt;0),[5]PREMIOS_OTROS!$V12,""),IF($A14="TOTAL",SUM(INDIRECT("L4:L"&amp;ROW()-1)),""))</f>
        <v/>
      </c>
      <c r="M14" s="7" t="str">
        <f t="shared" ca="1" si="3"/>
        <v/>
      </c>
      <c r="N14" s="7" t="str">
        <f ca="1">IF(AND($A14&lt;&gt;"",$A14&lt;&gt;"TOTAL"),IF(AND([5]PREMIOS_OTROS!$Y12&lt;&gt;"",[5]PREMIOS_OTROS!$Y12&lt;&gt;0),[5]PREMIOS_OTROS!$Y12,""),IF($A14="TOTAL",SUM(INDIRECT("N4:N"&amp;ROW()-1)),""))</f>
        <v/>
      </c>
      <c r="O14" s="7" t="str">
        <f ca="1">IF(AND($A14&lt;&gt;"",$A14&lt;&gt;"TOTAL"),IF(AND([5]PREMIOS_OTROS!$AA12&lt;&gt;"",[5]PREMIOS_OTROS!$AA12&lt;&gt;0),[5]PREMIOS_OTROS!$AA12,""),IF($A14="TOTAL",SUM(INDIRECT("O4:O"&amp;ROW()-1)),""))</f>
        <v/>
      </c>
      <c r="P14" s="7" t="str">
        <f t="shared" ca="1" si="4"/>
        <v/>
      </c>
      <c r="Q14" s="7" t="str">
        <f ca="1">IF(AND($A14&lt;&gt;"",$A14&lt;&gt;"TOTAL"),IF(AND([5]PREMIOS_OTROS!$AD12&lt;&gt;"",[5]PREMIOS_OTROS!$AD12&lt;&gt;0),[5]PREMIOS_OTROS!$AD12,""),IF($A14="TOTAL",SUM(INDIRECT("Q4:Q"&amp;ROW()-1)),""))</f>
        <v/>
      </c>
      <c r="R14" s="7" t="str">
        <f ca="1">IF(AND($A14&lt;&gt;"",$A14&lt;&gt;"TOTAL"),IF(AND([5]PREMIOS_OTROS!$AF12&lt;&gt;"",[5]PREMIOS_OTROS!$AF12&lt;&gt;0),[5]PREMIOS_OTROS!$AF12,""),IF($A14="TOTAL",SUM(INDIRECT("R4:R"&amp;ROW()-1)),""))</f>
        <v/>
      </c>
      <c r="S14" s="7" t="str">
        <f t="shared" ca="1" si="5"/>
        <v/>
      </c>
      <c r="T14" s="7" t="str">
        <f ca="1">IF(AND($A14&lt;&gt;"",$A14&lt;&gt;"TOTAL"),IF(AND([5]PREMIOS_OTROS!$AI12&lt;&gt;"",[5]PREMIOS_OTROS!$AI12&lt;&gt;0),[5]PREMIOS_OTROS!$AI12,""),IF($A14="TOTAL",SUM(INDIRECT("T4:T"&amp;ROW()-1)),""))</f>
        <v/>
      </c>
      <c r="U14" s="7" t="str">
        <f ca="1">IF(AND($A14&lt;&gt;"",$A14&lt;&gt;"TOTAL"),IF(AND([5]PREMIOS_OTROS!$AK12&lt;&gt;"",[5]PREMIOS_OTROS!$AK12&lt;&gt;0),[5]PREMIOS_OTROS!$AK12,""),IF($A14="TOTAL",SUM(INDIRECT("U4:U"&amp;ROW()-1)),""))</f>
        <v/>
      </c>
      <c r="V14" s="7" t="str">
        <f t="shared" ca="1" si="6"/>
        <v/>
      </c>
      <c r="W14" s="7" t="str">
        <f ca="1">IF(AND($A14&lt;&gt;"",$A14&lt;&gt;"TOTAL"),IF(AND([5]PREMIOS_OTROS!$AN12&lt;&gt;"",[5]PREMIOS_OTROS!$AN12&lt;&gt;0),[5]PREMIOS_OTROS!$AN12,""),IF($A14="TOTAL",SUM(INDIRECT("W4:W"&amp;ROW()-1)),""))</f>
        <v/>
      </c>
      <c r="X14" s="7" t="str">
        <f ca="1">IF(AND($A14&lt;&gt;"",$A14&lt;&gt;"TOTAL"),IF(AND([5]PREMIOS_OTROS!$AP12&lt;&gt;"",[5]PREMIOS_OTROS!$AP12&lt;&gt;0),[5]PREMIOS_OTROS!$AP12,""),IF($A14="TOTAL",SUM(INDIRECT("X4:X"&amp;ROW()-1)),""))</f>
        <v/>
      </c>
      <c r="Y14" s="7" t="str">
        <f t="shared" ca="1" si="7"/>
        <v/>
      </c>
      <c r="Z14" s="7" t="str">
        <f ca="1">IF(AND($A14&lt;&gt;"",$A14&lt;&gt;"TOTAL"),IF(AND([5]PREMIOS_OTROS!$AS12&lt;&gt;"",[5]PREMIOS_OTROS!$AS12&lt;&gt;0),[5]PREMIOS_OTROS!$AS12,""),IF($A14="TOTAL",SUM(INDIRECT("Z4:Z"&amp;ROW()-1)),""))</f>
        <v/>
      </c>
      <c r="AA14" s="7" t="str">
        <f ca="1">IF(AND($A14&lt;&gt;"",$A14&lt;&gt;"TOTAL"),IF(AND([5]PREMIOS_OTROS!$AU12&lt;&gt;"",[5]PREMIOS_OTROS!$AU12&lt;&gt;0),[5]PREMIOS_OTROS!$AU12,""),IF($A14="TOTAL",SUM(INDIRECT("AA4:AA"&amp;ROW()-1)),""))</f>
        <v/>
      </c>
      <c r="AB14" s="7" t="str">
        <f t="shared" ca="1" si="8"/>
        <v/>
      </c>
      <c r="AC14" s="7" t="str">
        <f ca="1">IF(AND($A14&lt;&gt;"",$A14&lt;&gt;"TOTAL"),IF(AND([5]PREMIOS_OTROS!$AX12&lt;&gt;"",[5]PREMIOS_OTROS!$AX12&lt;&gt;0),[5]PREMIOS_OTROS!$AX12,""),IF($A14="TOTAL",SUM(INDIRECT("AC4:AC"&amp;ROW()-1)),""))</f>
        <v/>
      </c>
      <c r="AD14" s="7" t="str">
        <f ca="1">IF(AND($A14&lt;&gt;"",$A14&lt;&gt;"TOTAL"),IF(AND([5]PREMIOS_OTROS!$AZ12&lt;&gt;"",[5]PREMIOS_OTROS!$AZ12&lt;&gt;0),[5]PREMIOS_OTROS!$AZ12,""),IF($A14="TOTAL",SUM(INDIRECT("AD4:AD"&amp;ROW()-1)),""))</f>
        <v/>
      </c>
      <c r="AE14" s="7" t="str">
        <f t="shared" ca="1" si="9"/>
        <v/>
      </c>
      <c r="AF14" s="7" t="str">
        <f ca="1">IF(AND($A14&lt;&gt;"",$A14&lt;&gt;"TOTAL"),IF(AND([5]PREMIOS_OTROS!$BC12&lt;&gt;"",[5]PREMIOS_OTROS!$BC12&lt;&gt;0),[5]PREMIOS_OTROS!$BC12,""),IF($A14="TOTAL",SUM(INDIRECT("AF4:AF"&amp;ROW()-1)),""))</f>
        <v/>
      </c>
      <c r="AG14" s="7" t="str">
        <f ca="1">IF(AND($A14&lt;&gt;"",$A14&lt;&gt;"TOTAL"),IF(AND([5]PREMIOS_OTROS!$BE12&lt;&gt;"",[5]PREMIOS_OTROS!$BE12&lt;&gt;0),[5]PREMIOS_OTROS!$BE12,""),IF($A14="TOTAL",SUM(INDIRECT("AG4:AG"&amp;ROW()-1)),""))</f>
        <v/>
      </c>
      <c r="AH14" s="7" t="str">
        <f t="shared" ca="1" si="10"/>
        <v/>
      </c>
      <c r="AI14" s="7" t="str">
        <f ca="1">IF(AND($A14&lt;&gt;"",$A14&lt;&gt;"TOTAL"),IF(AND([5]PREMIOS_OTROS!$BH12&lt;&gt;"",[5]PREMIOS_OTROS!$BH12&lt;&gt;0),[5]PREMIOS_OTROS!$BH12,""),IF($A14="TOTAL",SUM(INDIRECT("AI4:AI"&amp;ROW()-1)),""))</f>
        <v/>
      </c>
      <c r="AJ14" s="7" t="str">
        <f ca="1">IF(AND($A14&lt;&gt;"",$A14&lt;&gt;"TOTAL"),IF(AND([5]PREMIOS_OTROS!$BJ12&lt;&gt;"",[5]PREMIOS_OTROS!$BJ12&lt;&gt;0),[5]PREMIOS_OTROS!$BJ12,""),IF($A14="TOTAL",SUM(INDIRECT("AJ4:AJ"&amp;ROW()-1)),""))</f>
        <v/>
      </c>
      <c r="AK14" s="7" t="str">
        <f t="shared" ca="1" si="11"/>
        <v/>
      </c>
      <c r="AL14" s="7" t="str">
        <f ca="1">IF(AND($A14&lt;&gt;"",$A14&lt;&gt;"TOTAL"),IF(AND([5]PREMIOS_OTROS!$BM12&lt;&gt;"",[5]PREMIOS_OTROS!$BM12&lt;&gt;0),[5]PREMIOS_OTROS!$BM12,""),IF($A14="TOTAL",SUM(INDIRECT("AL4:AL"&amp;ROW()-1)),""))</f>
        <v/>
      </c>
      <c r="AM14" s="7" t="str">
        <f ca="1">IF(AND($A14&lt;&gt;"",$A14&lt;&gt;"TOTAL"),IF(AND([5]PREMIOS_OTROS!$BO12&lt;&gt;"",[5]PREMIOS_OTROS!$BO12&lt;&gt;0),[5]PREMIOS_OTROS!$BO12,""),IF($A14="TOTAL",SUM(INDIRECT("AM4:AM"&amp;ROW()-1)),""))</f>
        <v/>
      </c>
      <c r="AN14" s="7" t="str">
        <f t="shared" ca="1" si="12"/>
        <v/>
      </c>
      <c r="AO14" s="7" t="str">
        <f ca="1">IF(AND($A14&lt;&gt;"",$A14&lt;&gt;"TOTAL"),IF(AND([5]PREMIOS_OTROS!$BR12&lt;&gt;"",[5]PREMIOS_OTROS!$BR12&lt;&gt;0),[5]PREMIOS_OTROS!$BR12,""),IF($A14="TOTAL",SUM(INDIRECT("AO4:AO"&amp;ROW()-1)),""))</f>
        <v/>
      </c>
      <c r="AP14" s="7" t="str">
        <f ca="1">IF(AND($A14&lt;&gt;"",$A14&lt;&gt;"TOTAL"),IF(AND([5]PREMIOS_OTROS!$BT12&lt;&gt;"",[5]PREMIOS_OTROS!$BT12&lt;&gt;0),[5]PREMIOS_OTROS!$BT12,""),IF($A14="TOTAL",SUM(INDIRECT("AP4:AP"&amp;ROW()-1)),""))</f>
        <v/>
      </c>
      <c r="AQ14" s="7" t="str">
        <f t="shared" ca="1" si="13"/>
        <v/>
      </c>
      <c r="AR14" s="7" t="str">
        <f ca="1">IF(AND($A14&lt;&gt;"",$A14&lt;&gt;"TOTAL"),IF(AND([5]PREMIOS_OTROS!$BW12&lt;&gt;"",[5]PREMIOS_OTROS!$BW12&lt;&gt;0),[5]PREMIOS_OTROS!$BW12,""),IF($A14="TOTAL",SUM(INDIRECT("AR4:AR"&amp;ROW()-1)),""))</f>
        <v/>
      </c>
      <c r="AS14" s="7" t="str">
        <f ca="1">IF(AND($A14&lt;&gt;"",$A14&lt;&gt;"TOTAL"),IF(AND([5]PREMIOS_OTROS!$BY12&lt;&gt;"",[5]PREMIOS_OTROS!$BY12&lt;&gt;0),[5]PREMIOS_OTROS!$BY12,""),IF($A14="TOTAL",SUM(INDIRECT("AS4:AS"&amp;ROW()-1)),""))</f>
        <v/>
      </c>
      <c r="AT14" s="7" t="str">
        <f t="shared" ca="1" si="14"/>
        <v/>
      </c>
      <c r="AU14" s="7" t="str">
        <f ca="1">IF(AND($A14&lt;&gt;"",$A14&lt;&gt;"TOTAL"),IF(AND([5]PREMIOS_OTROS!$CB12&lt;&gt;"",[5]PREMIOS_OTROS!$CB12&lt;&gt;0),[5]PREMIOS_OTROS!$CB12,""),IF($A14="TOTAL",SUM(INDIRECT("AU4:AU"&amp;ROW()-1)),""))</f>
        <v/>
      </c>
      <c r="AV14" s="7" t="str">
        <f ca="1">IF(AND($A14&lt;&gt;"",$A14&lt;&gt;"TOTAL"),IF(AND([5]PREMIOS_OTROS!$CD12&lt;&gt;"",[5]PREMIOS_OTROS!$CD12&lt;&gt;0),[5]PREMIOS_OTROS!$CD12,""),IF($A14="TOTAL",SUM(INDIRECT("AV4:AV"&amp;ROW()-1)),""))</f>
        <v/>
      </c>
      <c r="AW14" s="7" t="str">
        <f t="shared" ca="1" si="15"/>
        <v/>
      </c>
      <c r="AX14" s="7" t="str">
        <f ca="1">IF(AND($A14&lt;&gt;"",$A14&lt;&gt;"TOTAL"),IF(AND([5]PREMIOS_OTROS!$CG12&lt;&gt;"",[5]PREMIOS_OTROS!$CG12&lt;&gt;0),[5]PREMIOS_OTROS!$CG12,""),IF($A14="TOTAL",SUM(INDIRECT("AX4:AX"&amp;ROW()-1)),""))</f>
        <v/>
      </c>
      <c r="AY14" s="7" t="str">
        <f ca="1">IF(AND($A14&lt;&gt;"",$A14&lt;&gt;"TOTAL"),IF(AND([5]PREMIOS_OTROS!$CI12&lt;&gt;"",[5]PREMIOS_OTROS!$CI12&lt;&gt;0),[5]PREMIOS_OTROS!$CI12,""),IF($A14="TOTAL",SUM(INDIRECT("AY4:AY"&amp;ROW()-1)),""))</f>
        <v/>
      </c>
      <c r="AZ14" s="7" t="str">
        <f t="shared" ca="1" si="16"/>
        <v/>
      </c>
      <c r="BA14" s="7" t="str">
        <f ca="1">IF(AND($A14&lt;&gt;"",$A14&lt;&gt;"TOTAL"),IF(AND([5]PREMIOS_OTROS!$CL12&lt;&gt;"",[5]PREMIOS_OTROS!$CL12&lt;&gt;0),[5]PREMIOS_OTROS!$CL12,""),IF($A14="TOTAL",SUM(INDIRECT("BA4:BA"&amp;ROW()-1)),""))</f>
        <v/>
      </c>
      <c r="BB14" s="7" t="str">
        <f ca="1">IF(AND($A14&lt;&gt;"",$A14&lt;&gt;"TOTAL"),IF(AND([5]PREMIOS_OTROS!$CN12&lt;&gt;"",[5]PREMIOS_OTROS!$CN12&lt;&gt;0),[5]PREMIOS_OTROS!$CN12,""),IF($A14="TOTAL",SUM(INDIRECT("BB4:BB"&amp;ROW()-1)),""))</f>
        <v/>
      </c>
      <c r="BC14" s="7" t="str">
        <f t="shared" ca="1" si="17"/>
        <v/>
      </c>
      <c r="BD14" s="7" t="str">
        <f ca="1">IF(AND($A14&lt;&gt;"",$A14&lt;&gt;"TOTAL"),IF(AND([5]PREMIOS_OTROS!$CQ12&lt;&gt;"",[5]PREMIOS_OTROS!$CQ12&lt;&gt;0),[5]PREMIOS_OTROS!$CQ12,""),IF($A14="TOTAL",SUM(INDIRECT("BD4:BD"&amp;ROW()-1)),""))</f>
        <v/>
      </c>
      <c r="BE14" s="7" t="str">
        <f ca="1">IF(AND($A14&lt;&gt;"",$A14&lt;&gt;"TOTAL"),IF(AND([5]PREMIOS_OTROS!$CS12&lt;&gt;"",[5]PREMIOS_OTROS!$CS12&lt;&gt;0),[5]PREMIOS_OTROS!$CS12,""),IF($A14="TOTAL",SUM(INDIRECT("BE4:BE"&amp;ROW()-1)),""))</f>
        <v/>
      </c>
      <c r="BF14" s="7" t="str">
        <f t="shared" ca="1" si="18"/>
        <v/>
      </c>
    </row>
    <row r="15" spans="1:58" x14ac:dyDescent="0.2">
      <c r="A15" s="12" t="str">
        <f>IF([5]PREMIOS_OTROS!$D13&lt;&gt;"",[5]PREMIOS_OTROS!$D13,IF(AND([5]PREMIOS_OTROS!$D13="",[5]PREMIOS_OTROS!$D14="",[5]PREMIOS_OTROS!$D12=""),"","TOTAL"))</f>
        <v/>
      </c>
      <c r="B15" s="7" t="str">
        <f ca="1">IF(AND($A15&lt;&gt;"",$A15&lt;&gt;"TOTAL"),IF(AND([5]PREMIOS_OTROS!$E13&lt;&gt;"",[5]PREMIOS_OTROS!$E13&lt;&gt;0),[5]PREMIOS_OTROS!$E13,""),IF($A15="TOTAL",SUM(INDIRECT("B4:B"&amp;ROW()-1)),""))</f>
        <v/>
      </c>
      <c r="C15" s="7" t="str">
        <f ca="1">IF(AND($A15&lt;&gt;"",$A15&lt;&gt;"TOTAL"),IF(AND([5]PREMIOS_OTROS!$G13&lt;&gt;"",[5]PREMIOS_OTROS!$G13&lt;&gt;0),[5]PREMIOS_OTROS!$G13,""),IF($A15="TOTAL",SUM(INDIRECT("C4:C"&amp;ROW()-1)),""))</f>
        <v/>
      </c>
      <c r="D15" s="7" t="str">
        <f t="shared" ca="1" si="0"/>
        <v/>
      </c>
      <c r="E15" s="7" t="str">
        <f ca="1">IF(AND($A15&lt;&gt;"",$A15&lt;&gt;"TOTAL"),IF(AND([5]PREMIOS_OTROS!$J13&lt;&gt;"",[5]PREMIOS_OTROS!$J13&lt;&gt;0),[5]PREMIOS_OTROS!$J13,""),IF($A15="TOTAL",SUM(INDIRECT("E4:E"&amp;ROW()-1)),""))</f>
        <v/>
      </c>
      <c r="F15" s="7" t="str">
        <f ca="1">IF(AND($A15&lt;&gt;"",$A15&lt;&gt;"TOTAL"),IF(AND([5]PREMIOS_OTROS!$L13&lt;&gt;"",[5]PREMIOS_OTROS!$L13&lt;&gt;0),[5]PREMIOS_OTROS!$L13,""),IF($A15="TOTAL",SUM(INDIRECT("F4:F"&amp;ROW()-1)),""))</f>
        <v/>
      </c>
      <c r="G15" s="7" t="str">
        <f t="shared" ca="1" si="1"/>
        <v/>
      </c>
      <c r="H15" s="7" t="str">
        <f ca="1">IF(AND($A15&lt;&gt;"",$A15&lt;&gt;"TOTAL"),IF(AND([5]PREMIOS_OTROS!$O13&lt;&gt;"",[5]PREMIOS_OTROS!$O13&lt;&gt;0),[5]PREMIOS_OTROS!$O13,""),IF($A15="TOTAL",SUM(INDIRECT("H4:H"&amp;ROW()-1)),""))</f>
        <v/>
      </c>
      <c r="I15" s="7" t="str">
        <f ca="1">IF(AND($A15&lt;&gt;"",$A15&lt;&gt;"TOTAL"),IF(AND([5]PREMIOS_OTROS!$Q13&lt;&gt;"",[5]PREMIOS_OTROS!$Q13&lt;&gt;0),[5]PREMIOS_OTROS!$Q13,""),IF($A15="TOTAL",SUM(INDIRECT("I4:I"&amp;ROW()-1)),""))</f>
        <v/>
      </c>
      <c r="J15" s="7" t="str">
        <f t="shared" ca="1" si="2"/>
        <v/>
      </c>
      <c r="K15" s="7" t="str">
        <f ca="1">IF(AND($A15&lt;&gt;"",$A15&lt;&gt;"TOTAL"),IF(AND([5]PREMIOS_OTROS!$T13&lt;&gt;"",[5]PREMIOS_OTROS!$T13&lt;&gt;0),[5]PREMIOS_OTROS!$T13,""),IF($A15="TOTAL",SUM(INDIRECT("K4:K"&amp;ROW()-1)),""))</f>
        <v/>
      </c>
      <c r="L15" s="7" t="str">
        <f ca="1">IF(AND($A15&lt;&gt;"",$A15&lt;&gt;"TOTAL"),IF(AND([5]PREMIOS_OTROS!$V13&lt;&gt;"",[5]PREMIOS_OTROS!$V13&lt;&gt;0),[5]PREMIOS_OTROS!$V13,""),IF($A15="TOTAL",SUM(INDIRECT("L4:L"&amp;ROW()-1)),""))</f>
        <v/>
      </c>
      <c r="M15" s="7" t="str">
        <f t="shared" ca="1" si="3"/>
        <v/>
      </c>
      <c r="N15" s="7" t="str">
        <f ca="1">IF(AND($A15&lt;&gt;"",$A15&lt;&gt;"TOTAL"),IF(AND([5]PREMIOS_OTROS!$Y13&lt;&gt;"",[5]PREMIOS_OTROS!$Y13&lt;&gt;0),[5]PREMIOS_OTROS!$Y13,""),IF($A15="TOTAL",SUM(INDIRECT("N4:N"&amp;ROW()-1)),""))</f>
        <v/>
      </c>
      <c r="O15" s="7" t="str">
        <f ca="1">IF(AND($A15&lt;&gt;"",$A15&lt;&gt;"TOTAL"),IF(AND([5]PREMIOS_OTROS!$AA13&lt;&gt;"",[5]PREMIOS_OTROS!$AA13&lt;&gt;0),[5]PREMIOS_OTROS!$AA13,""),IF($A15="TOTAL",SUM(INDIRECT("O4:O"&amp;ROW()-1)),""))</f>
        <v/>
      </c>
      <c r="P15" s="7" t="str">
        <f t="shared" ca="1" si="4"/>
        <v/>
      </c>
      <c r="Q15" s="7" t="str">
        <f ca="1">IF(AND($A15&lt;&gt;"",$A15&lt;&gt;"TOTAL"),IF(AND([5]PREMIOS_OTROS!$AD13&lt;&gt;"",[5]PREMIOS_OTROS!$AD13&lt;&gt;0),[5]PREMIOS_OTROS!$AD13,""),IF($A15="TOTAL",SUM(INDIRECT("Q4:Q"&amp;ROW()-1)),""))</f>
        <v/>
      </c>
      <c r="R15" s="7" t="str">
        <f ca="1">IF(AND($A15&lt;&gt;"",$A15&lt;&gt;"TOTAL"),IF(AND([5]PREMIOS_OTROS!$AF13&lt;&gt;"",[5]PREMIOS_OTROS!$AF13&lt;&gt;0),[5]PREMIOS_OTROS!$AF13,""),IF($A15="TOTAL",SUM(INDIRECT("R4:R"&amp;ROW()-1)),""))</f>
        <v/>
      </c>
      <c r="S15" s="7" t="str">
        <f t="shared" ca="1" si="5"/>
        <v/>
      </c>
      <c r="T15" s="7" t="str">
        <f ca="1">IF(AND($A15&lt;&gt;"",$A15&lt;&gt;"TOTAL"),IF(AND([5]PREMIOS_OTROS!$AI13&lt;&gt;"",[5]PREMIOS_OTROS!$AI13&lt;&gt;0),[5]PREMIOS_OTROS!$AI13,""),IF($A15="TOTAL",SUM(INDIRECT("T4:T"&amp;ROW()-1)),""))</f>
        <v/>
      </c>
      <c r="U15" s="7" t="str">
        <f ca="1">IF(AND($A15&lt;&gt;"",$A15&lt;&gt;"TOTAL"),IF(AND([5]PREMIOS_OTROS!$AK13&lt;&gt;"",[5]PREMIOS_OTROS!$AK13&lt;&gt;0),[5]PREMIOS_OTROS!$AK13,""),IF($A15="TOTAL",SUM(INDIRECT("U4:U"&amp;ROW()-1)),""))</f>
        <v/>
      </c>
      <c r="V15" s="7" t="str">
        <f t="shared" ca="1" si="6"/>
        <v/>
      </c>
      <c r="W15" s="7" t="str">
        <f ca="1">IF(AND($A15&lt;&gt;"",$A15&lt;&gt;"TOTAL"),IF(AND([5]PREMIOS_OTROS!$AN13&lt;&gt;"",[5]PREMIOS_OTROS!$AN13&lt;&gt;0),[5]PREMIOS_OTROS!$AN13,""),IF($A15="TOTAL",SUM(INDIRECT("W4:W"&amp;ROW()-1)),""))</f>
        <v/>
      </c>
      <c r="X15" s="7" t="str">
        <f ca="1">IF(AND($A15&lt;&gt;"",$A15&lt;&gt;"TOTAL"),IF(AND([5]PREMIOS_OTROS!$AP13&lt;&gt;"",[5]PREMIOS_OTROS!$AP13&lt;&gt;0),[5]PREMIOS_OTROS!$AP13,""),IF($A15="TOTAL",SUM(INDIRECT("X4:X"&amp;ROW()-1)),""))</f>
        <v/>
      </c>
      <c r="Y15" s="7" t="str">
        <f t="shared" ca="1" si="7"/>
        <v/>
      </c>
      <c r="Z15" s="7" t="str">
        <f ca="1">IF(AND($A15&lt;&gt;"",$A15&lt;&gt;"TOTAL"),IF(AND([5]PREMIOS_OTROS!$AS13&lt;&gt;"",[5]PREMIOS_OTROS!$AS13&lt;&gt;0),[5]PREMIOS_OTROS!$AS13,""),IF($A15="TOTAL",SUM(INDIRECT("Z4:Z"&amp;ROW()-1)),""))</f>
        <v/>
      </c>
      <c r="AA15" s="7" t="str">
        <f ca="1">IF(AND($A15&lt;&gt;"",$A15&lt;&gt;"TOTAL"),IF(AND([5]PREMIOS_OTROS!$AU13&lt;&gt;"",[5]PREMIOS_OTROS!$AU13&lt;&gt;0),[5]PREMIOS_OTROS!$AU13,""),IF($A15="TOTAL",SUM(INDIRECT("AA4:AA"&amp;ROW()-1)),""))</f>
        <v/>
      </c>
      <c r="AB15" s="7" t="str">
        <f t="shared" ca="1" si="8"/>
        <v/>
      </c>
      <c r="AC15" s="7" t="str">
        <f ca="1">IF(AND($A15&lt;&gt;"",$A15&lt;&gt;"TOTAL"),IF(AND([5]PREMIOS_OTROS!$AX13&lt;&gt;"",[5]PREMIOS_OTROS!$AX13&lt;&gt;0),[5]PREMIOS_OTROS!$AX13,""),IF($A15="TOTAL",SUM(INDIRECT("AC4:AC"&amp;ROW()-1)),""))</f>
        <v/>
      </c>
      <c r="AD15" s="7" t="str">
        <f ca="1">IF(AND($A15&lt;&gt;"",$A15&lt;&gt;"TOTAL"),IF(AND([5]PREMIOS_OTROS!$AZ13&lt;&gt;"",[5]PREMIOS_OTROS!$AZ13&lt;&gt;0),[5]PREMIOS_OTROS!$AZ13,""),IF($A15="TOTAL",SUM(INDIRECT("AD4:AD"&amp;ROW()-1)),""))</f>
        <v/>
      </c>
      <c r="AE15" s="7" t="str">
        <f t="shared" ca="1" si="9"/>
        <v/>
      </c>
      <c r="AF15" s="7" t="str">
        <f ca="1">IF(AND($A15&lt;&gt;"",$A15&lt;&gt;"TOTAL"),IF(AND([5]PREMIOS_OTROS!$BC13&lt;&gt;"",[5]PREMIOS_OTROS!$BC13&lt;&gt;0),[5]PREMIOS_OTROS!$BC13,""),IF($A15="TOTAL",SUM(INDIRECT("AF4:AF"&amp;ROW()-1)),""))</f>
        <v/>
      </c>
      <c r="AG15" s="7" t="str">
        <f ca="1">IF(AND($A15&lt;&gt;"",$A15&lt;&gt;"TOTAL"),IF(AND([5]PREMIOS_OTROS!$BE13&lt;&gt;"",[5]PREMIOS_OTROS!$BE13&lt;&gt;0),[5]PREMIOS_OTROS!$BE13,""),IF($A15="TOTAL",SUM(INDIRECT("AG4:AG"&amp;ROW()-1)),""))</f>
        <v/>
      </c>
      <c r="AH15" s="7" t="str">
        <f t="shared" ca="1" si="10"/>
        <v/>
      </c>
      <c r="AI15" s="7" t="str">
        <f ca="1">IF(AND($A15&lt;&gt;"",$A15&lt;&gt;"TOTAL"),IF(AND([5]PREMIOS_OTROS!$BH13&lt;&gt;"",[5]PREMIOS_OTROS!$BH13&lt;&gt;0),[5]PREMIOS_OTROS!$BH13,""),IF($A15="TOTAL",SUM(INDIRECT("AI4:AI"&amp;ROW()-1)),""))</f>
        <v/>
      </c>
      <c r="AJ15" s="7" t="str">
        <f ca="1">IF(AND($A15&lt;&gt;"",$A15&lt;&gt;"TOTAL"),IF(AND([5]PREMIOS_OTROS!$BJ13&lt;&gt;"",[5]PREMIOS_OTROS!$BJ13&lt;&gt;0),[5]PREMIOS_OTROS!$BJ13,""),IF($A15="TOTAL",SUM(INDIRECT("AJ4:AJ"&amp;ROW()-1)),""))</f>
        <v/>
      </c>
      <c r="AK15" s="7" t="str">
        <f t="shared" ca="1" si="11"/>
        <v/>
      </c>
      <c r="AL15" s="7" t="str">
        <f ca="1">IF(AND($A15&lt;&gt;"",$A15&lt;&gt;"TOTAL"),IF(AND([5]PREMIOS_OTROS!$BM13&lt;&gt;"",[5]PREMIOS_OTROS!$BM13&lt;&gt;0),[5]PREMIOS_OTROS!$BM13,""),IF($A15="TOTAL",SUM(INDIRECT("AL4:AL"&amp;ROW()-1)),""))</f>
        <v/>
      </c>
      <c r="AM15" s="7" t="str">
        <f ca="1">IF(AND($A15&lt;&gt;"",$A15&lt;&gt;"TOTAL"),IF(AND([5]PREMIOS_OTROS!$BO13&lt;&gt;"",[5]PREMIOS_OTROS!$BO13&lt;&gt;0),[5]PREMIOS_OTROS!$BO13,""),IF($A15="TOTAL",SUM(INDIRECT("AM4:AM"&amp;ROW()-1)),""))</f>
        <v/>
      </c>
      <c r="AN15" s="7" t="str">
        <f t="shared" ca="1" si="12"/>
        <v/>
      </c>
      <c r="AO15" s="7" t="str">
        <f ca="1">IF(AND($A15&lt;&gt;"",$A15&lt;&gt;"TOTAL"),IF(AND([5]PREMIOS_OTROS!$BR13&lt;&gt;"",[5]PREMIOS_OTROS!$BR13&lt;&gt;0),[5]PREMIOS_OTROS!$BR13,""),IF($A15="TOTAL",SUM(INDIRECT("AO4:AO"&amp;ROW()-1)),""))</f>
        <v/>
      </c>
      <c r="AP15" s="7" t="str">
        <f ca="1">IF(AND($A15&lt;&gt;"",$A15&lt;&gt;"TOTAL"),IF(AND([5]PREMIOS_OTROS!$BT13&lt;&gt;"",[5]PREMIOS_OTROS!$BT13&lt;&gt;0),[5]PREMIOS_OTROS!$BT13,""),IF($A15="TOTAL",SUM(INDIRECT("AP4:AP"&amp;ROW()-1)),""))</f>
        <v/>
      </c>
      <c r="AQ15" s="7" t="str">
        <f t="shared" ca="1" si="13"/>
        <v/>
      </c>
      <c r="AR15" s="7" t="str">
        <f ca="1">IF(AND($A15&lt;&gt;"",$A15&lt;&gt;"TOTAL"),IF(AND([5]PREMIOS_OTROS!$BW13&lt;&gt;"",[5]PREMIOS_OTROS!$BW13&lt;&gt;0),[5]PREMIOS_OTROS!$BW13,""),IF($A15="TOTAL",SUM(INDIRECT("AR4:AR"&amp;ROW()-1)),""))</f>
        <v/>
      </c>
      <c r="AS15" s="7" t="str">
        <f ca="1">IF(AND($A15&lt;&gt;"",$A15&lt;&gt;"TOTAL"),IF(AND([5]PREMIOS_OTROS!$BY13&lt;&gt;"",[5]PREMIOS_OTROS!$BY13&lt;&gt;0),[5]PREMIOS_OTROS!$BY13,""),IF($A15="TOTAL",SUM(INDIRECT("AS4:AS"&amp;ROW()-1)),""))</f>
        <v/>
      </c>
      <c r="AT15" s="7" t="str">
        <f t="shared" ca="1" si="14"/>
        <v/>
      </c>
      <c r="AU15" s="7" t="str">
        <f ca="1">IF(AND($A15&lt;&gt;"",$A15&lt;&gt;"TOTAL"),IF(AND([5]PREMIOS_OTROS!$CB13&lt;&gt;"",[5]PREMIOS_OTROS!$CB13&lt;&gt;0),[5]PREMIOS_OTROS!$CB13,""),IF($A15="TOTAL",SUM(INDIRECT("AU4:AU"&amp;ROW()-1)),""))</f>
        <v/>
      </c>
      <c r="AV15" s="7" t="str">
        <f ca="1">IF(AND($A15&lt;&gt;"",$A15&lt;&gt;"TOTAL"),IF(AND([5]PREMIOS_OTROS!$CD13&lt;&gt;"",[5]PREMIOS_OTROS!$CD13&lt;&gt;0),[5]PREMIOS_OTROS!$CD13,""),IF($A15="TOTAL",SUM(INDIRECT("AV4:AV"&amp;ROW()-1)),""))</f>
        <v/>
      </c>
      <c r="AW15" s="7" t="str">
        <f t="shared" ca="1" si="15"/>
        <v/>
      </c>
      <c r="AX15" s="7" t="str">
        <f ca="1">IF(AND($A15&lt;&gt;"",$A15&lt;&gt;"TOTAL"),IF(AND([5]PREMIOS_OTROS!$CG13&lt;&gt;"",[5]PREMIOS_OTROS!$CG13&lt;&gt;0),[5]PREMIOS_OTROS!$CG13,""),IF($A15="TOTAL",SUM(INDIRECT("AX4:AX"&amp;ROW()-1)),""))</f>
        <v/>
      </c>
      <c r="AY15" s="7" t="str">
        <f ca="1">IF(AND($A15&lt;&gt;"",$A15&lt;&gt;"TOTAL"),IF(AND([5]PREMIOS_OTROS!$CI13&lt;&gt;"",[5]PREMIOS_OTROS!$CI13&lt;&gt;0),[5]PREMIOS_OTROS!$CI13,""),IF($A15="TOTAL",SUM(INDIRECT("AY4:AY"&amp;ROW()-1)),""))</f>
        <v/>
      </c>
      <c r="AZ15" s="7" t="str">
        <f t="shared" ca="1" si="16"/>
        <v/>
      </c>
      <c r="BA15" s="7" t="str">
        <f ca="1">IF(AND($A15&lt;&gt;"",$A15&lt;&gt;"TOTAL"),IF(AND([5]PREMIOS_OTROS!$CL13&lt;&gt;"",[5]PREMIOS_OTROS!$CL13&lt;&gt;0),[5]PREMIOS_OTROS!$CL13,""),IF($A15="TOTAL",SUM(INDIRECT("BA4:BA"&amp;ROW()-1)),""))</f>
        <v/>
      </c>
      <c r="BB15" s="7" t="str">
        <f ca="1">IF(AND($A15&lt;&gt;"",$A15&lt;&gt;"TOTAL"),IF(AND([5]PREMIOS_OTROS!$CN13&lt;&gt;"",[5]PREMIOS_OTROS!$CN13&lt;&gt;0),[5]PREMIOS_OTROS!$CN13,""),IF($A15="TOTAL",SUM(INDIRECT("BB4:BB"&amp;ROW()-1)),""))</f>
        <v/>
      </c>
      <c r="BC15" s="7" t="str">
        <f t="shared" ca="1" si="17"/>
        <v/>
      </c>
      <c r="BD15" s="7" t="str">
        <f ca="1">IF(AND($A15&lt;&gt;"",$A15&lt;&gt;"TOTAL"),IF(AND([5]PREMIOS_OTROS!$CQ13&lt;&gt;"",[5]PREMIOS_OTROS!$CQ13&lt;&gt;0),[5]PREMIOS_OTROS!$CQ13,""),IF($A15="TOTAL",SUM(INDIRECT("BD4:BD"&amp;ROW()-1)),""))</f>
        <v/>
      </c>
      <c r="BE15" s="7" t="str">
        <f ca="1">IF(AND($A15&lt;&gt;"",$A15&lt;&gt;"TOTAL"),IF(AND([5]PREMIOS_OTROS!$CS13&lt;&gt;"",[5]PREMIOS_OTROS!$CS13&lt;&gt;0),[5]PREMIOS_OTROS!$CS13,""),IF($A15="TOTAL",SUM(INDIRECT("BE4:BE"&amp;ROW()-1)),""))</f>
        <v/>
      </c>
      <c r="BF15" s="7" t="str">
        <f t="shared" ca="1" si="18"/>
        <v/>
      </c>
    </row>
    <row r="16" spans="1:58" x14ac:dyDescent="0.2">
      <c r="A16" s="12" t="str">
        <f>IF([5]PREMIOS_OTROS!$D14&lt;&gt;"",[5]PREMIOS_OTROS!$D14,IF(AND([5]PREMIOS_OTROS!$D14="",[5]PREMIOS_OTROS!$D15="",[5]PREMIOS_OTROS!$D13=""),"","TOTAL"))</f>
        <v/>
      </c>
      <c r="B16" s="7" t="str">
        <f ca="1">IF(AND($A16&lt;&gt;"",$A16&lt;&gt;"TOTAL"),IF(AND([5]PREMIOS_OTROS!$E14&lt;&gt;"",[5]PREMIOS_OTROS!$E14&lt;&gt;0),[5]PREMIOS_OTROS!$E14,""),IF($A16="TOTAL",SUM(INDIRECT("B4:B"&amp;ROW()-1)),""))</f>
        <v/>
      </c>
      <c r="C16" s="7" t="str">
        <f ca="1">IF(AND($A16&lt;&gt;"",$A16&lt;&gt;"TOTAL"),IF(AND([5]PREMIOS_OTROS!$G14&lt;&gt;"",[5]PREMIOS_OTROS!$G14&lt;&gt;0),[5]PREMIOS_OTROS!$G14,""),IF($A16="TOTAL",SUM(INDIRECT("C4:C"&amp;ROW()-1)),""))</f>
        <v/>
      </c>
      <c r="D16" s="7" t="str">
        <f t="shared" ca="1" si="0"/>
        <v/>
      </c>
      <c r="E16" s="7" t="str">
        <f ca="1">IF(AND($A16&lt;&gt;"",$A16&lt;&gt;"TOTAL"),IF(AND([5]PREMIOS_OTROS!$J14&lt;&gt;"",[5]PREMIOS_OTROS!$J14&lt;&gt;0),[5]PREMIOS_OTROS!$J14,""),IF($A16="TOTAL",SUM(INDIRECT("E4:E"&amp;ROW()-1)),""))</f>
        <v/>
      </c>
      <c r="F16" s="7" t="str">
        <f ca="1">IF(AND($A16&lt;&gt;"",$A16&lt;&gt;"TOTAL"),IF(AND([5]PREMIOS_OTROS!$L14&lt;&gt;"",[5]PREMIOS_OTROS!$L14&lt;&gt;0),[5]PREMIOS_OTROS!$L14,""),IF($A16="TOTAL",SUM(INDIRECT("F4:F"&amp;ROW()-1)),""))</f>
        <v/>
      </c>
      <c r="G16" s="7" t="str">
        <f t="shared" ca="1" si="1"/>
        <v/>
      </c>
      <c r="H16" s="7" t="str">
        <f ca="1">IF(AND($A16&lt;&gt;"",$A16&lt;&gt;"TOTAL"),IF(AND([5]PREMIOS_OTROS!$O14&lt;&gt;"",[5]PREMIOS_OTROS!$O14&lt;&gt;0),[5]PREMIOS_OTROS!$O14,""),IF($A16="TOTAL",SUM(INDIRECT("H4:H"&amp;ROW()-1)),""))</f>
        <v/>
      </c>
      <c r="I16" s="7" t="str">
        <f ca="1">IF(AND($A16&lt;&gt;"",$A16&lt;&gt;"TOTAL"),IF(AND([5]PREMIOS_OTROS!$Q14&lt;&gt;"",[5]PREMIOS_OTROS!$Q14&lt;&gt;0),[5]PREMIOS_OTROS!$Q14,""),IF($A16="TOTAL",SUM(INDIRECT("I4:I"&amp;ROW()-1)),""))</f>
        <v/>
      </c>
      <c r="J16" s="7" t="str">
        <f t="shared" ca="1" si="2"/>
        <v/>
      </c>
      <c r="K16" s="7" t="str">
        <f ca="1">IF(AND($A16&lt;&gt;"",$A16&lt;&gt;"TOTAL"),IF(AND([5]PREMIOS_OTROS!$T14&lt;&gt;"",[5]PREMIOS_OTROS!$T14&lt;&gt;0),[5]PREMIOS_OTROS!$T14,""),IF($A16="TOTAL",SUM(INDIRECT("K4:K"&amp;ROW()-1)),""))</f>
        <v/>
      </c>
      <c r="L16" s="7" t="str">
        <f ca="1">IF(AND($A16&lt;&gt;"",$A16&lt;&gt;"TOTAL"),IF(AND([5]PREMIOS_OTROS!$V14&lt;&gt;"",[5]PREMIOS_OTROS!$V14&lt;&gt;0),[5]PREMIOS_OTROS!$V14,""),IF($A16="TOTAL",SUM(INDIRECT("L4:L"&amp;ROW()-1)),""))</f>
        <v/>
      </c>
      <c r="M16" s="7" t="str">
        <f t="shared" ca="1" si="3"/>
        <v/>
      </c>
      <c r="N16" s="7" t="str">
        <f ca="1">IF(AND($A16&lt;&gt;"",$A16&lt;&gt;"TOTAL"),IF(AND([5]PREMIOS_OTROS!$Y14&lt;&gt;"",[5]PREMIOS_OTROS!$Y14&lt;&gt;0),[5]PREMIOS_OTROS!$Y14,""),IF($A16="TOTAL",SUM(INDIRECT("N4:N"&amp;ROW()-1)),""))</f>
        <v/>
      </c>
      <c r="O16" s="7" t="str">
        <f ca="1">IF(AND($A16&lt;&gt;"",$A16&lt;&gt;"TOTAL"),IF(AND([5]PREMIOS_OTROS!$AA14&lt;&gt;"",[5]PREMIOS_OTROS!$AA14&lt;&gt;0),[5]PREMIOS_OTROS!$AA14,""),IF($A16="TOTAL",SUM(INDIRECT("O4:O"&amp;ROW()-1)),""))</f>
        <v/>
      </c>
      <c r="P16" s="7" t="str">
        <f t="shared" ca="1" si="4"/>
        <v/>
      </c>
      <c r="Q16" s="7" t="str">
        <f ca="1">IF(AND($A16&lt;&gt;"",$A16&lt;&gt;"TOTAL"),IF(AND([5]PREMIOS_OTROS!$AD14&lt;&gt;"",[5]PREMIOS_OTROS!$AD14&lt;&gt;0),[5]PREMIOS_OTROS!$AD14,""),IF($A16="TOTAL",SUM(INDIRECT("Q4:Q"&amp;ROW()-1)),""))</f>
        <v/>
      </c>
      <c r="R16" s="7" t="str">
        <f ca="1">IF(AND($A16&lt;&gt;"",$A16&lt;&gt;"TOTAL"),IF(AND([5]PREMIOS_OTROS!$AF14&lt;&gt;"",[5]PREMIOS_OTROS!$AF14&lt;&gt;0),[5]PREMIOS_OTROS!$AF14,""),IF($A16="TOTAL",SUM(INDIRECT("R4:R"&amp;ROW()-1)),""))</f>
        <v/>
      </c>
      <c r="S16" s="7" t="str">
        <f t="shared" ca="1" si="5"/>
        <v/>
      </c>
      <c r="T16" s="7" t="str">
        <f ca="1">IF(AND($A16&lt;&gt;"",$A16&lt;&gt;"TOTAL"),IF(AND([5]PREMIOS_OTROS!$AI14&lt;&gt;"",[5]PREMIOS_OTROS!$AI14&lt;&gt;0),[5]PREMIOS_OTROS!$AI14,""),IF($A16="TOTAL",SUM(INDIRECT("T4:T"&amp;ROW()-1)),""))</f>
        <v/>
      </c>
      <c r="U16" s="7" t="str">
        <f ca="1">IF(AND($A16&lt;&gt;"",$A16&lt;&gt;"TOTAL"),IF(AND([5]PREMIOS_OTROS!$AK14&lt;&gt;"",[5]PREMIOS_OTROS!$AK14&lt;&gt;0),[5]PREMIOS_OTROS!$AK14,""),IF($A16="TOTAL",SUM(INDIRECT("U4:U"&amp;ROW()-1)),""))</f>
        <v/>
      </c>
      <c r="V16" s="7" t="str">
        <f t="shared" ca="1" si="6"/>
        <v/>
      </c>
      <c r="W16" s="7" t="str">
        <f ca="1">IF(AND($A16&lt;&gt;"",$A16&lt;&gt;"TOTAL"),IF(AND([5]PREMIOS_OTROS!$AN14&lt;&gt;"",[5]PREMIOS_OTROS!$AN14&lt;&gt;0),[5]PREMIOS_OTROS!$AN14,""),IF($A16="TOTAL",SUM(INDIRECT("W4:W"&amp;ROW()-1)),""))</f>
        <v/>
      </c>
      <c r="X16" s="7" t="str">
        <f ca="1">IF(AND($A16&lt;&gt;"",$A16&lt;&gt;"TOTAL"),IF(AND([5]PREMIOS_OTROS!$AP14&lt;&gt;"",[5]PREMIOS_OTROS!$AP14&lt;&gt;0),[5]PREMIOS_OTROS!$AP14,""),IF($A16="TOTAL",SUM(INDIRECT("X4:X"&amp;ROW()-1)),""))</f>
        <v/>
      </c>
      <c r="Y16" s="7" t="str">
        <f t="shared" ca="1" si="7"/>
        <v/>
      </c>
      <c r="Z16" s="7" t="str">
        <f ca="1">IF(AND($A16&lt;&gt;"",$A16&lt;&gt;"TOTAL"),IF(AND([5]PREMIOS_OTROS!$AS14&lt;&gt;"",[5]PREMIOS_OTROS!$AS14&lt;&gt;0),[5]PREMIOS_OTROS!$AS14,""),IF($A16="TOTAL",SUM(INDIRECT("Z4:Z"&amp;ROW()-1)),""))</f>
        <v/>
      </c>
      <c r="AA16" s="7" t="str">
        <f ca="1">IF(AND($A16&lt;&gt;"",$A16&lt;&gt;"TOTAL"),IF(AND([5]PREMIOS_OTROS!$AU14&lt;&gt;"",[5]PREMIOS_OTROS!$AU14&lt;&gt;0),[5]PREMIOS_OTROS!$AU14,""),IF($A16="TOTAL",SUM(INDIRECT("AA4:AA"&amp;ROW()-1)),""))</f>
        <v/>
      </c>
      <c r="AB16" s="7" t="str">
        <f t="shared" ca="1" si="8"/>
        <v/>
      </c>
      <c r="AC16" s="7" t="str">
        <f ca="1">IF(AND($A16&lt;&gt;"",$A16&lt;&gt;"TOTAL"),IF(AND([5]PREMIOS_OTROS!$AX14&lt;&gt;"",[5]PREMIOS_OTROS!$AX14&lt;&gt;0),[5]PREMIOS_OTROS!$AX14,""),IF($A16="TOTAL",SUM(INDIRECT("AC4:AC"&amp;ROW()-1)),""))</f>
        <v/>
      </c>
      <c r="AD16" s="7" t="str">
        <f ca="1">IF(AND($A16&lt;&gt;"",$A16&lt;&gt;"TOTAL"),IF(AND([5]PREMIOS_OTROS!$AZ14&lt;&gt;"",[5]PREMIOS_OTROS!$AZ14&lt;&gt;0),[5]PREMIOS_OTROS!$AZ14,""),IF($A16="TOTAL",SUM(INDIRECT("AD4:AD"&amp;ROW()-1)),""))</f>
        <v/>
      </c>
      <c r="AE16" s="7" t="str">
        <f t="shared" ca="1" si="9"/>
        <v/>
      </c>
      <c r="AF16" s="7" t="str">
        <f ca="1">IF(AND($A16&lt;&gt;"",$A16&lt;&gt;"TOTAL"),IF(AND([5]PREMIOS_OTROS!$BC14&lt;&gt;"",[5]PREMIOS_OTROS!$BC14&lt;&gt;0),[5]PREMIOS_OTROS!$BC14,""),IF($A16="TOTAL",SUM(INDIRECT("AF4:AF"&amp;ROW()-1)),""))</f>
        <v/>
      </c>
      <c r="AG16" s="7" t="str">
        <f ca="1">IF(AND($A16&lt;&gt;"",$A16&lt;&gt;"TOTAL"),IF(AND([5]PREMIOS_OTROS!$BE14&lt;&gt;"",[5]PREMIOS_OTROS!$BE14&lt;&gt;0),[5]PREMIOS_OTROS!$BE14,""),IF($A16="TOTAL",SUM(INDIRECT("AG4:AG"&amp;ROW()-1)),""))</f>
        <v/>
      </c>
      <c r="AH16" s="7" t="str">
        <f t="shared" ca="1" si="10"/>
        <v/>
      </c>
      <c r="AI16" s="7" t="str">
        <f ca="1">IF(AND($A16&lt;&gt;"",$A16&lt;&gt;"TOTAL"),IF(AND([5]PREMIOS_OTROS!$BH14&lt;&gt;"",[5]PREMIOS_OTROS!$BH14&lt;&gt;0),[5]PREMIOS_OTROS!$BH14,""),IF($A16="TOTAL",SUM(INDIRECT("AI4:AI"&amp;ROW()-1)),""))</f>
        <v/>
      </c>
      <c r="AJ16" s="7" t="str">
        <f ca="1">IF(AND($A16&lt;&gt;"",$A16&lt;&gt;"TOTAL"),IF(AND([5]PREMIOS_OTROS!$BJ14&lt;&gt;"",[5]PREMIOS_OTROS!$BJ14&lt;&gt;0),[5]PREMIOS_OTROS!$BJ14,""),IF($A16="TOTAL",SUM(INDIRECT("AJ4:AJ"&amp;ROW()-1)),""))</f>
        <v/>
      </c>
      <c r="AK16" s="7" t="str">
        <f t="shared" ca="1" si="11"/>
        <v/>
      </c>
      <c r="AL16" s="7" t="str">
        <f ca="1">IF(AND($A16&lt;&gt;"",$A16&lt;&gt;"TOTAL"),IF(AND([5]PREMIOS_OTROS!$BM14&lt;&gt;"",[5]PREMIOS_OTROS!$BM14&lt;&gt;0),[5]PREMIOS_OTROS!$BM14,""),IF($A16="TOTAL",SUM(INDIRECT("AL4:AL"&amp;ROW()-1)),""))</f>
        <v/>
      </c>
      <c r="AM16" s="7" t="str">
        <f ca="1">IF(AND($A16&lt;&gt;"",$A16&lt;&gt;"TOTAL"),IF(AND([5]PREMIOS_OTROS!$BO14&lt;&gt;"",[5]PREMIOS_OTROS!$BO14&lt;&gt;0),[5]PREMIOS_OTROS!$BO14,""),IF($A16="TOTAL",SUM(INDIRECT("AM4:AM"&amp;ROW()-1)),""))</f>
        <v/>
      </c>
      <c r="AN16" s="7" t="str">
        <f t="shared" ca="1" si="12"/>
        <v/>
      </c>
      <c r="AO16" s="7" t="str">
        <f ca="1">IF(AND($A16&lt;&gt;"",$A16&lt;&gt;"TOTAL"),IF(AND([5]PREMIOS_OTROS!$BR14&lt;&gt;"",[5]PREMIOS_OTROS!$BR14&lt;&gt;0),[5]PREMIOS_OTROS!$BR14,""),IF($A16="TOTAL",SUM(INDIRECT("AO4:AO"&amp;ROW()-1)),""))</f>
        <v/>
      </c>
      <c r="AP16" s="7" t="str">
        <f ca="1">IF(AND($A16&lt;&gt;"",$A16&lt;&gt;"TOTAL"),IF(AND([5]PREMIOS_OTROS!$BT14&lt;&gt;"",[5]PREMIOS_OTROS!$BT14&lt;&gt;0),[5]PREMIOS_OTROS!$BT14,""),IF($A16="TOTAL",SUM(INDIRECT("AP4:AP"&amp;ROW()-1)),""))</f>
        <v/>
      </c>
      <c r="AQ16" s="7" t="str">
        <f t="shared" ca="1" si="13"/>
        <v/>
      </c>
      <c r="AR16" s="7" t="str">
        <f ca="1">IF(AND($A16&lt;&gt;"",$A16&lt;&gt;"TOTAL"),IF(AND([5]PREMIOS_OTROS!$BW14&lt;&gt;"",[5]PREMIOS_OTROS!$BW14&lt;&gt;0),[5]PREMIOS_OTROS!$BW14,""),IF($A16="TOTAL",SUM(INDIRECT("AR4:AR"&amp;ROW()-1)),""))</f>
        <v/>
      </c>
      <c r="AS16" s="7" t="str">
        <f ca="1">IF(AND($A16&lt;&gt;"",$A16&lt;&gt;"TOTAL"),IF(AND([5]PREMIOS_OTROS!$BY14&lt;&gt;"",[5]PREMIOS_OTROS!$BY14&lt;&gt;0),[5]PREMIOS_OTROS!$BY14,""),IF($A16="TOTAL",SUM(INDIRECT("AS4:AS"&amp;ROW()-1)),""))</f>
        <v/>
      </c>
      <c r="AT16" s="7" t="str">
        <f t="shared" ca="1" si="14"/>
        <v/>
      </c>
      <c r="AU16" s="7" t="str">
        <f ca="1">IF(AND($A16&lt;&gt;"",$A16&lt;&gt;"TOTAL"),IF(AND([5]PREMIOS_OTROS!$CB14&lt;&gt;"",[5]PREMIOS_OTROS!$CB14&lt;&gt;0),[5]PREMIOS_OTROS!$CB14,""),IF($A16="TOTAL",SUM(INDIRECT("AU4:AU"&amp;ROW()-1)),""))</f>
        <v/>
      </c>
      <c r="AV16" s="7" t="str">
        <f ca="1">IF(AND($A16&lt;&gt;"",$A16&lt;&gt;"TOTAL"),IF(AND([5]PREMIOS_OTROS!$CD14&lt;&gt;"",[5]PREMIOS_OTROS!$CD14&lt;&gt;0),[5]PREMIOS_OTROS!$CD14,""),IF($A16="TOTAL",SUM(INDIRECT("AV4:AV"&amp;ROW()-1)),""))</f>
        <v/>
      </c>
      <c r="AW16" s="7" t="str">
        <f t="shared" ca="1" si="15"/>
        <v/>
      </c>
      <c r="AX16" s="7" t="str">
        <f ca="1">IF(AND($A16&lt;&gt;"",$A16&lt;&gt;"TOTAL"),IF(AND([5]PREMIOS_OTROS!$CG14&lt;&gt;"",[5]PREMIOS_OTROS!$CG14&lt;&gt;0),[5]PREMIOS_OTROS!$CG14,""),IF($A16="TOTAL",SUM(INDIRECT("AX4:AX"&amp;ROW()-1)),""))</f>
        <v/>
      </c>
      <c r="AY16" s="7" t="str">
        <f ca="1">IF(AND($A16&lt;&gt;"",$A16&lt;&gt;"TOTAL"),IF(AND([5]PREMIOS_OTROS!$CI14&lt;&gt;"",[5]PREMIOS_OTROS!$CI14&lt;&gt;0),[5]PREMIOS_OTROS!$CI14,""),IF($A16="TOTAL",SUM(INDIRECT("AY4:AY"&amp;ROW()-1)),""))</f>
        <v/>
      </c>
      <c r="AZ16" s="7" t="str">
        <f t="shared" ca="1" si="16"/>
        <v/>
      </c>
      <c r="BA16" s="7" t="str">
        <f ca="1">IF(AND($A16&lt;&gt;"",$A16&lt;&gt;"TOTAL"),IF(AND([5]PREMIOS_OTROS!$CL14&lt;&gt;"",[5]PREMIOS_OTROS!$CL14&lt;&gt;0),[5]PREMIOS_OTROS!$CL14,""),IF($A16="TOTAL",SUM(INDIRECT("BA4:BA"&amp;ROW()-1)),""))</f>
        <v/>
      </c>
      <c r="BB16" s="7" t="str">
        <f ca="1">IF(AND($A16&lt;&gt;"",$A16&lt;&gt;"TOTAL"),IF(AND([5]PREMIOS_OTROS!$CN14&lt;&gt;"",[5]PREMIOS_OTROS!$CN14&lt;&gt;0),[5]PREMIOS_OTROS!$CN14,""),IF($A16="TOTAL",SUM(INDIRECT("BB4:BB"&amp;ROW()-1)),""))</f>
        <v/>
      </c>
      <c r="BC16" s="7" t="str">
        <f t="shared" ca="1" si="17"/>
        <v/>
      </c>
      <c r="BD16" s="7" t="str">
        <f ca="1">IF(AND($A16&lt;&gt;"",$A16&lt;&gt;"TOTAL"),IF(AND([5]PREMIOS_OTROS!$CQ14&lt;&gt;"",[5]PREMIOS_OTROS!$CQ14&lt;&gt;0),[5]PREMIOS_OTROS!$CQ14,""),IF($A16="TOTAL",SUM(INDIRECT("BD4:BD"&amp;ROW()-1)),""))</f>
        <v/>
      </c>
      <c r="BE16" s="7" t="str">
        <f ca="1">IF(AND($A16&lt;&gt;"",$A16&lt;&gt;"TOTAL"),IF(AND([5]PREMIOS_OTROS!$CS14&lt;&gt;"",[5]PREMIOS_OTROS!$CS14&lt;&gt;0),[5]PREMIOS_OTROS!$CS14,""),IF($A16="TOTAL",SUM(INDIRECT("BE4:BE"&amp;ROW()-1)),""))</f>
        <v/>
      </c>
      <c r="BF16" s="7" t="str">
        <f t="shared" ca="1" si="18"/>
        <v/>
      </c>
    </row>
    <row r="17" spans="1:58" x14ac:dyDescent="0.2">
      <c r="A17" s="12" t="str">
        <f>IF([5]PREMIOS_OTROS!$D15&lt;&gt;"",[5]PREMIOS_OTROS!$D15,IF(AND([5]PREMIOS_OTROS!$D15="",[5]PREMIOS_OTROS!$D16="",[5]PREMIOS_OTROS!$D14=""),"","TOTAL"))</f>
        <v/>
      </c>
      <c r="B17" s="7" t="str">
        <f ca="1">IF(AND($A17&lt;&gt;"",$A17&lt;&gt;"TOTAL"),IF(AND([5]PREMIOS_OTROS!$E15&lt;&gt;"",[5]PREMIOS_OTROS!$E15&lt;&gt;0),[5]PREMIOS_OTROS!$E15,""),IF($A17="TOTAL",SUM(INDIRECT("B4:B"&amp;ROW()-1)),""))</f>
        <v/>
      </c>
      <c r="C17" s="7" t="str">
        <f ca="1">IF(AND($A17&lt;&gt;"",$A17&lt;&gt;"TOTAL"),IF(AND([5]PREMIOS_OTROS!$G15&lt;&gt;"",[5]PREMIOS_OTROS!$G15&lt;&gt;0),[5]PREMIOS_OTROS!$G15,""),IF($A17="TOTAL",SUM(INDIRECT("C4:C"&amp;ROW()-1)),""))</f>
        <v/>
      </c>
      <c r="D17" s="7" t="str">
        <f t="shared" ca="1" si="0"/>
        <v/>
      </c>
      <c r="E17" s="7" t="str">
        <f ca="1">IF(AND($A17&lt;&gt;"",$A17&lt;&gt;"TOTAL"),IF(AND([5]PREMIOS_OTROS!$J15&lt;&gt;"",[5]PREMIOS_OTROS!$J15&lt;&gt;0),[5]PREMIOS_OTROS!$J15,""),IF($A17="TOTAL",SUM(INDIRECT("E4:E"&amp;ROW()-1)),""))</f>
        <v/>
      </c>
      <c r="F17" s="7" t="str">
        <f ca="1">IF(AND($A17&lt;&gt;"",$A17&lt;&gt;"TOTAL"),IF(AND([5]PREMIOS_OTROS!$L15&lt;&gt;"",[5]PREMIOS_OTROS!$L15&lt;&gt;0),[5]PREMIOS_OTROS!$L15,""),IF($A17="TOTAL",SUM(INDIRECT("F4:F"&amp;ROW()-1)),""))</f>
        <v/>
      </c>
      <c r="G17" s="7" t="str">
        <f t="shared" ca="1" si="1"/>
        <v/>
      </c>
      <c r="H17" s="7" t="str">
        <f ca="1">IF(AND($A17&lt;&gt;"",$A17&lt;&gt;"TOTAL"),IF(AND([5]PREMIOS_OTROS!$O15&lt;&gt;"",[5]PREMIOS_OTROS!$O15&lt;&gt;0),[5]PREMIOS_OTROS!$O15,""),IF($A17="TOTAL",SUM(INDIRECT("H4:H"&amp;ROW()-1)),""))</f>
        <v/>
      </c>
      <c r="I17" s="7" t="str">
        <f ca="1">IF(AND($A17&lt;&gt;"",$A17&lt;&gt;"TOTAL"),IF(AND([5]PREMIOS_OTROS!$Q15&lt;&gt;"",[5]PREMIOS_OTROS!$Q15&lt;&gt;0),[5]PREMIOS_OTROS!$Q15,""),IF($A17="TOTAL",SUM(INDIRECT("I4:I"&amp;ROW()-1)),""))</f>
        <v/>
      </c>
      <c r="J17" s="7" t="str">
        <f t="shared" ca="1" si="2"/>
        <v/>
      </c>
      <c r="K17" s="7" t="str">
        <f ca="1">IF(AND($A17&lt;&gt;"",$A17&lt;&gt;"TOTAL"),IF(AND([5]PREMIOS_OTROS!$T15&lt;&gt;"",[5]PREMIOS_OTROS!$T15&lt;&gt;0),[5]PREMIOS_OTROS!$T15,""),IF($A17="TOTAL",SUM(INDIRECT("K4:K"&amp;ROW()-1)),""))</f>
        <v/>
      </c>
      <c r="L17" s="7" t="str">
        <f ca="1">IF(AND($A17&lt;&gt;"",$A17&lt;&gt;"TOTAL"),IF(AND([5]PREMIOS_OTROS!$V15&lt;&gt;"",[5]PREMIOS_OTROS!$V15&lt;&gt;0),[5]PREMIOS_OTROS!$V15,""),IF($A17="TOTAL",SUM(INDIRECT("L4:L"&amp;ROW()-1)),""))</f>
        <v/>
      </c>
      <c r="M17" s="7" t="str">
        <f t="shared" ca="1" si="3"/>
        <v/>
      </c>
      <c r="N17" s="7" t="str">
        <f ca="1">IF(AND($A17&lt;&gt;"",$A17&lt;&gt;"TOTAL"),IF(AND([5]PREMIOS_OTROS!$Y15&lt;&gt;"",[5]PREMIOS_OTROS!$Y15&lt;&gt;0),[5]PREMIOS_OTROS!$Y15,""),IF($A17="TOTAL",SUM(INDIRECT("N4:N"&amp;ROW()-1)),""))</f>
        <v/>
      </c>
      <c r="O17" s="7" t="str">
        <f ca="1">IF(AND($A17&lt;&gt;"",$A17&lt;&gt;"TOTAL"),IF(AND([5]PREMIOS_OTROS!$AA15&lt;&gt;"",[5]PREMIOS_OTROS!$AA15&lt;&gt;0),[5]PREMIOS_OTROS!$AA15,""),IF($A17="TOTAL",SUM(INDIRECT("O4:O"&amp;ROW()-1)),""))</f>
        <v/>
      </c>
      <c r="P17" s="7" t="str">
        <f t="shared" ca="1" si="4"/>
        <v/>
      </c>
      <c r="Q17" s="7" t="str">
        <f ca="1">IF(AND($A17&lt;&gt;"",$A17&lt;&gt;"TOTAL"),IF(AND([5]PREMIOS_OTROS!$AD15&lt;&gt;"",[5]PREMIOS_OTROS!$AD15&lt;&gt;0),[5]PREMIOS_OTROS!$AD15,""),IF($A17="TOTAL",SUM(INDIRECT("Q4:Q"&amp;ROW()-1)),""))</f>
        <v/>
      </c>
      <c r="R17" s="7" t="str">
        <f ca="1">IF(AND($A17&lt;&gt;"",$A17&lt;&gt;"TOTAL"),IF(AND([5]PREMIOS_OTROS!$AF15&lt;&gt;"",[5]PREMIOS_OTROS!$AF15&lt;&gt;0),[5]PREMIOS_OTROS!$AF15,""),IF($A17="TOTAL",SUM(INDIRECT("R4:R"&amp;ROW()-1)),""))</f>
        <v/>
      </c>
      <c r="S17" s="7" t="str">
        <f t="shared" ca="1" si="5"/>
        <v/>
      </c>
      <c r="T17" s="7" t="str">
        <f ca="1">IF(AND($A17&lt;&gt;"",$A17&lt;&gt;"TOTAL"),IF(AND([5]PREMIOS_OTROS!$AI15&lt;&gt;"",[5]PREMIOS_OTROS!$AI15&lt;&gt;0),[5]PREMIOS_OTROS!$AI15,""),IF($A17="TOTAL",SUM(INDIRECT("T4:T"&amp;ROW()-1)),""))</f>
        <v/>
      </c>
      <c r="U17" s="7" t="str">
        <f ca="1">IF(AND($A17&lt;&gt;"",$A17&lt;&gt;"TOTAL"),IF(AND([5]PREMIOS_OTROS!$AK15&lt;&gt;"",[5]PREMIOS_OTROS!$AK15&lt;&gt;0),[5]PREMIOS_OTROS!$AK15,""),IF($A17="TOTAL",SUM(INDIRECT("U4:U"&amp;ROW()-1)),""))</f>
        <v/>
      </c>
      <c r="V17" s="7" t="str">
        <f t="shared" ca="1" si="6"/>
        <v/>
      </c>
      <c r="W17" s="7" t="str">
        <f ca="1">IF(AND($A17&lt;&gt;"",$A17&lt;&gt;"TOTAL"),IF(AND([5]PREMIOS_OTROS!$AN15&lt;&gt;"",[5]PREMIOS_OTROS!$AN15&lt;&gt;0),[5]PREMIOS_OTROS!$AN15,""),IF($A17="TOTAL",SUM(INDIRECT("W4:W"&amp;ROW()-1)),""))</f>
        <v/>
      </c>
      <c r="X17" s="7" t="str">
        <f ca="1">IF(AND($A17&lt;&gt;"",$A17&lt;&gt;"TOTAL"),IF(AND([5]PREMIOS_OTROS!$AP15&lt;&gt;"",[5]PREMIOS_OTROS!$AP15&lt;&gt;0),[5]PREMIOS_OTROS!$AP15,""),IF($A17="TOTAL",SUM(INDIRECT("X4:X"&amp;ROW()-1)),""))</f>
        <v/>
      </c>
      <c r="Y17" s="7" t="str">
        <f t="shared" ca="1" si="7"/>
        <v/>
      </c>
      <c r="Z17" s="7" t="str">
        <f ca="1">IF(AND($A17&lt;&gt;"",$A17&lt;&gt;"TOTAL"),IF(AND([5]PREMIOS_OTROS!$AS15&lt;&gt;"",[5]PREMIOS_OTROS!$AS15&lt;&gt;0),[5]PREMIOS_OTROS!$AS15,""),IF($A17="TOTAL",SUM(INDIRECT("Z4:Z"&amp;ROW()-1)),""))</f>
        <v/>
      </c>
      <c r="AA17" s="7" t="str">
        <f ca="1">IF(AND($A17&lt;&gt;"",$A17&lt;&gt;"TOTAL"),IF(AND([5]PREMIOS_OTROS!$AU15&lt;&gt;"",[5]PREMIOS_OTROS!$AU15&lt;&gt;0),[5]PREMIOS_OTROS!$AU15,""),IF($A17="TOTAL",SUM(INDIRECT("AA4:AA"&amp;ROW()-1)),""))</f>
        <v/>
      </c>
      <c r="AB17" s="7" t="str">
        <f t="shared" ca="1" si="8"/>
        <v/>
      </c>
      <c r="AC17" s="7" t="str">
        <f ca="1">IF(AND($A17&lt;&gt;"",$A17&lt;&gt;"TOTAL"),IF(AND([5]PREMIOS_OTROS!$AX15&lt;&gt;"",[5]PREMIOS_OTROS!$AX15&lt;&gt;0),[5]PREMIOS_OTROS!$AX15,""),IF($A17="TOTAL",SUM(INDIRECT("AC4:AC"&amp;ROW()-1)),""))</f>
        <v/>
      </c>
      <c r="AD17" s="7" t="str">
        <f ca="1">IF(AND($A17&lt;&gt;"",$A17&lt;&gt;"TOTAL"),IF(AND([5]PREMIOS_OTROS!$AZ15&lt;&gt;"",[5]PREMIOS_OTROS!$AZ15&lt;&gt;0),[5]PREMIOS_OTROS!$AZ15,""),IF($A17="TOTAL",SUM(INDIRECT("AD4:AD"&amp;ROW()-1)),""))</f>
        <v/>
      </c>
      <c r="AE17" s="7" t="str">
        <f t="shared" ca="1" si="9"/>
        <v/>
      </c>
      <c r="AF17" s="7" t="str">
        <f ca="1">IF(AND($A17&lt;&gt;"",$A17&lt;&gt;"TOTAL"),IF(AND([5]PREMIOS_OTROS!$BC15&lt;&gt;"",[5]PREMIOS_OTROS!$BC15&lt;&gt;0),[5]PREMIOS_OTROS!$BC15,""),IF($A17="TOTAL",SUM(INDIRECT("AF4:AF"&amp;ROW()-1)),""))</f>
        <v/>
      </c>
      <c r="AG17" s="7" t="str">
        <f ca="1">IF(AND($A17&lt;&gt;"",$A17&lt;&gt;"TOTAL"),IF(AND([5]PREMIOS_OTROS!$BE15&lt;&gt;"",[5]PREMIOS_OTROS!$BE15&lt;&gt;0),[5]PREMIOS_OTROS!$BE15,""),IF($A17="TOTAL",SUM(INDIRECT("AG4:AG"&amp;ROW()-1)),""))</f>
        <v/>
      </c>
      <c r="AH17" s="7" t="str">
        <f t="shared" ca="1" si="10"/>
        <v/>
      </c>
      <c r="AI17" s="7" t="str">
        <f ca="1">IF(AND($A17&lt;&gt;"",$A17&lt;&gt;"TOTAL"),IF(AND([5]PREMIOS_OTROS!$BH15&lt;&gt;"",[5]PREMIOS_OTROS!$BH15&lt;&gt;0),[5]PREMIOS_OTROS!$BH15,""),IF($A17="TOTAL",SUM(INDIRECT("AI4:AI"&amp;ROW()-1)),""))</f>
        <v/>
      </c>
      <c r="AJ17" s="7" t="str">
        <f ca="1">IF(AND($A17&lt;&gt;"",$A17&lt;&gt;"TOTAL"),IF(AND([5]PREMIOS_OTROS!$BJ15&lt;&gt;"",[5]PREMIOS_OTROS!$BJ15&lt;&gt;0),[5]PREMIOS_OTROS!$BJ15,""),IF($A17="TOTAL",SUM(INDIRECT("AJ4:AJ"&amp;ROW()-1)),""))</f>
        <v/>
      </c>
      <c r="AK17" s="7" t="str">
        <f t="shared" ca="1" si="11"/>
        <v/>
      </c>
      <c r="AL17" s="7" t="str">
        <f ca="1">IF(AND($A17&lt;&gt;"",$A17&lt;&gt;"TOTAL"),IF(AND([5]PREMIOS_OTROS!$BM15&lt;&gt;"",[5]PREMIOS_OTROS!$BM15&lt;&gt;0),[5]PREMIOS_OTROS!$BM15,""),IF($A17="TOTAL",SUM(INDIRECT("AL4:AL"&amp;ROW()-1)),""))</f>
        <v/>
      </c>
      <c r="AM17" s="7" t="str">
        <f ca="1">IF(AND($A17&lt;&gt;"",$A17&lt;&gt;"TOTAL"),IF(AND([5]PREMIOS_OTROS!$BO15&lt;&gt;"",[5]PREMIOS_OTROS!$BO15&lt;&gt;0),[5]PREMIOS_OTROS!$BO15,""),IF($A17="TOTAL",SUM(INDIRECT("AM4:AM"&amp;ROW()-1)),""))</f>
        <v/>
      </c>
      <c r="AN17" s="7" t="str">
        <f t="shared" ca="1" si="12"/>
        <v/>
      </c>
      <c r="AO17" s="7" t="str">
        <f ca="1">IF(AND($A17&lt;&gt;"",$A17&lt;&gt;"TOTAL"),IF(AND([5]PREMIOS_OTROS!$BR15&lt;&gt;"",[5]PREMIOS_OTROS!$BR15&lt;&gt;0),[5]PREMIOS_OTROS!$BR15,""),IF($A17="TOTAL",SUM(INDIRECT("AO4:AO"&amp;ROW()-1)),""))</f>
        <v/>
      </c>
      <c r="AP17" s="7" t="str">
        <f ca="1">IF(AND($A17&lt;&gt;"",$A17&lt;&gt;"TOTAL"),IF(AND([5]PREMIOS_OTROS!$BT15&lt;&gt;"",[5]PREMIOS_OTROS!$BT15&lt;&gt;0),[5]PREMIOS_OTROS!$BT15,""),IF($A17="TOTAL",SUM(INDIRECT("AP4:AP"&amp;ROW()-1)),""))</f>
        <v/>
      </c>
      <c r="AQ17" s="7" t="str">
        <f t="shared" ca="1" si="13"/>
        <v/>
      </c>
      <c r="AR17" s="7" t="str">
        <f ca="1">IF(AND($A17&lt;&gt;"",$A17&lt;&gt;"TOTAL"),IF(AND([5]PREMIOS_OTROS!$BW15&lt;&gt;"",[5]PREMIOS_OTROS!$BW15&lt;&gt;0),[5]PREMIOS_OTROS!$BW15,""),IF($A17="TOTAL",SUM(INDIRECT("AR4:AR"&amp;ROW()-1)),""))</f>
        <v/>
      </c>
      <c r="AS17" s="7" t="str">
        <f ca="1">IF(AND($A17&lt;&gt;"",$A17&lt;&gt;"TOTAL"),IF(AND([5]PREMIOS_OTROS!$BY15&lt;&gt;"",[5]PREMIOS_OTROS!$BY15&lt;&gt;0),[5]PREMIOS_OTROS!$BY15,""),IF($A17="TOTAL",SUM(INDIRECT("AS4:AS"&amp;ROW()-1)),""))</f>
        <v/>
      </c>
      <c r="AT17" s="7" t="str">
        <f t="shared" ca="1" si="14"/>
        <v/>
      </c>
      <c r="AU17" s="7" t="str">
        <f ca="1">IF(AND($A17&lt;&gt;"",$A17&lt;&gt;"TOTAL"),IF(AND([5]PREMIOS_OTROS!$CB15&lt;&gt;"",[5]PREMIOS_OTROS!$CB15&lt;&gt;0),[5]PREMIOS_OTROS!$CB15,""),IF($A17="TOTAL",SUM(INDIRECT("AU4:AU"&amp;ROW()-1)),""))</f>
        <v/>
      </c>
      <c r="AV17" s="7" t="str">
        <f ca="1">IF(AND($A17&lt;&gt;"",$A17&lt;&gt;"TOTAL"),IF(AND([5]PREMIOS_OTROS!$CD15&lt;&gt;"",[5]PREMIOS_OTROS!$CD15&lt;&gt;0),[5]PREMIOS_OTROS!$CD15,""),IF($A17="TOTAL",SUM(INDIRECT("AV4:AV"&amp;ROW()-1)),""))</f>
        <v/>
      </c>
      <c r="AW17" s="7" t="str">
        <f t="shared" ca="1" si="15"/>
        <v/>
      </c>
      <c r="AX17" s="7" t="str">
        <f ca="1">IF(AND($A17&lt;&gt;"",$A17&lt;&gt;"TOTAL"),IF(AND([5]PREMIOS_OTROS!$CG15&lt;&gt;"",[5]PREMIOS_OTROS!$CG15&lt;&gt;0),[5]PREMIOS_OTROS!$CG15,""),IF($A17="TOTAL",SUM(INDIRECT("AX4:AX"&amp;ROW()-1)),""))</f>
        <v/>
      </c>
      <c r="AY17" s="7" t="str">
        <f ca="1">IF(AND($A17&lt;&gt;"",$A17&lt;&gt;"TOTAL"),IF(AND([5]PREMIOS_OTROS!$CI15&lt;&gt;"",[5]PREMIOS_OTROS!$CI15&lt;&gt;0),[5]PREMIOS_OTROS!$CI15,""),IF($A17="TOTAL",SUM(INDIRECT("AY4:AY"&amp;ROW()-1)),""))</f>
        <v/>
      </c>
      <c r="AZ17" s="7" t="str">
        <f t="shared" ca="1" si="16"/>
        <v/>
      </c>
      <c r="BA17" s="7" t="str">
        <f ca="1">IF(AND($A17&lt;&gt;"",$A17&lt;&gt;"TOTAL"),IF(AND([5]PREMIOS_OTROS!$CL15&lt;&gt;"",[5]PREMIOS_OTROS!$CL15&lt;&gt;0),[5]PREMIOS_OTROS!$CL15,""),IF($A17="TOTAL",SUM(INDIRECT("BA4:BA"&amp;ROW()-1)),""))</f>
        <v/>
      </c>
      <c r="BB17" s="7" t="str">
        <f ca="1">IF(AND($A17&lt;&gt;"",$A17&lt;&gt;"TOTAL"),IF(AND([5]PREMIOS_OTROS!$CN15&lt;&gt;"",[5]PREMIOS_OTROS!$CN15&lt;&gt;0),[5]PREMIOS_OTROS!$CN15,""),IF($A17="TOTAL",SUM(INDIRECT("BB4:BB"&amp;ROW()-1)),""))</f>
        <v/>
      </c>
      <c r="BC17" s="7" t="str">
        <f t="shared" ca="1" si="17"/>
        <v/>
      </c>
      <c r="BD17" s="7" t="str">
        <f ca="1">IF(AND($A17&lt;&gt;"",$A17&lt;&gt;"TOTAL"),IF(AND([5]PREMIOS_OTROS!$CQ15&lt;&gt;"",[5]PREMIOS_OTROS!$CQ15&lt;&gt;0),[5]PREMIOS_OTROS!$CQ15,""),IF($A17="TOTAL",SUM(INDIRECT("BD4:BD"&amp;ROW()-1)),""))</f>
        <v/>
      </c>
      <c r="BE17" s="7" t="str">
        <f ca="1">IF(AND($A17&lt;&gt;"",$A17&lt;&gt;"TOTAL"),IF(AND([5]PREMIOS_OTROS!$CS15&lt;&gt;"",[5]PREMIOS_OTROS!$CS15&lt;&gt;0),[5]PREMIOS_OTROS!$CS15,""),IF($A17="TOTAL",SUM(INDIRECT("BE4:BE"&amp;ROW()-1)),""))</f>
        <v/>
      </c>
      <c r="BF17" s="7" t="str">
        <f t="shared" ca="1" si="18"/>
        <v/>
      </c>
    </row>
    <row r="18" spans="1:58" x14ac:dyDescent="0.2">
      <c r="A18" s="12" t="str">
        <f>IF([5]PREMIOS_OTROS!$D16&lt;&gt;"",[5]PREMIOS_OTROS!$D16,IF(AND([5]PREMIOS_OTROS!$D16="",[5]PREMIOS_OTROS!$D17="",[5]PREMIOS_OTROS!$D15=""),"","TOTAL"))</f>
        <v/>
      </c>
      <c r="B18" s="7" t="str">
        <f ca="1">IF(AND($A18&lt;&gt;"",$A18&lt;&gt;"TOTAL"),IF(AND([5]PREMIOS_OTROS!$E16&lt;&gt;"",[5]PREMIOS_OTROS!$E16&lt;&gt;0),[5]PREMIOS_OTROS!$E16,""),IF($A18="TOTAL",SUM(INDIRECT("B4:B"&amp;ROW()-1)),""))</f>
        <v/>
      </c>
      <c r="C18" s="7" t="str">
        <f ca="1">IF(AND($A18&lt;&gt;"",$A18&lt;&gt;"TOTAL"),IF(AND([5]PREMIOS_OTROS!$G16&lt;&gt;"",[5]PREMIOS_OTROS!$G16&lt;&gt;0),[5]PREMIOS_OTROS!$G16,""),IF($A18="TOTAL",SUM(INDIRECT("C4:C"&amp;ROW()-1)),""))</f>
        <v/>
      </c>
      <c r="D18" s="7" t="str">
        <f t="shared" ca="1" si="0"/>
        <v/>
      </c>
      <c r="E18" s="7" t="str">
        <f ca="1">IF(AND($A18&lt;&gt;"",$A18&lt;&gt;"TOTAL"),IF(AND([5]PREMIOS_OTROS!$J16&lt;&gt;"",[5]PREMIOS_OTROS!$J16&lt;&gt;0),[5]PREMIOS_OTROS!$J16,""),IF($A18="TOTAL",SUM(INDIRECT("E4:E"&amp;ROW()-1)),""))</f>
        <v/>
      </c>
      <c r="F18" s="7" t="str">
        <f ca="1">IF(AND($A18&lt;&gt;"",$A18&lt;&gt;"TOTAL"),IF(AND([5]PREMIOS_OTROS!$L16&lt;&gt;"",[5]PREMIOS_OTROS!$L16&lt;&gt;0),[5]PREMIOS_OTROS!$L16,""),IF($A18="TOTAL",SUM(INDIRECT("F4:F"&amp;ROW()-1)),""))</f>
        <v/>
      </c>
      <c r="G18" s="7" t="str">
        <f t="shared" ca="1" si="1"/>
        <v/>
      </c>
      <c r="H18" s="7" t="str">
        <f ca="1">IF(AND($A18&lt;&gt;"",$A18&lt;&gt;"TOTAL"),IF(AND([5]PREMIOS_OTROS!$O16&lt;&gt;"",[5]PREMIOS_OTROS!$O16&lt;&gt;0),[5]PREMIOS_OTROS!$O16,""),IF($A18="TOTAL",SUM(INDIRECT("H4:H"&amp;ROW()-1)),""))</f>
        <v/>
      </c>
      <c r="I18" s="7" t="str">
        <f ca="1">IF(AND($A18&lt;&gt;"",$A18&lt;&gt;"TOTAL"),IF(AND([5]PREMIOS_OTROS!$Q16&lt;&gt;"",[5]PREMIOS_OTROS!$Q16&lt;&gt;0),[5]PREMIOS_OTROS!$Q16,""),IF($A18="TOTAL",SUM(INDIRECT("I4:I"&amp;ROW()-1)),""))</f>
        <v/>
      </c>
      <c r="J18" s="7" t="str">
        <f t="shared" ca="1" si="2"/>
        <v/>
      </c>
      <c r="K18" s="7" t="str">
        <f ca="1">IF(AND($A18&lt;&gt;"",$A18&lt;&gt;"TOTAL"),IF(AND([5]PREMIOS_OTROS!$T16&lt;&gt;"",[5]PREMIOS_OTROS!$T16&lt;&gt;0),[5]PREMIOS_OTROS!$T16,""),IF($A18="TOTAL",SUM(INDIRECT("K4:K"&amp;ROW()-1)),""))</f>
        <v/>
      </c>
      <c r="L18" s="7" t="str">
        <f ca="1">IF(AND($A18&lt;&gt;"",$A18&lt;&gt;"TOTAL"),IF(AND([5]PREMIOS_OTROS!$V16&lt;&gt;"",[5]PREMIOS_OTROS!$V16&lt;&gt;0),[5]PREMIOS_OTROS!$V16,""),IF($A18="TOTAL",SUM(INDIRECT("L4:L"&amp;ROW()-1)),""))</f>
        <v/>
      </c>
      <c r="M18" s="7" t="str">
        <f t="shared" ca="1" si="3"/>
        <v/>
      </c>
      <c r="N18" s="7" t="str">
        <f ca="1">IF(AND($A18&lt;&gt;"",$A18&lt;&gt;"TOTAL"),IF(AND([5]PREMIOS_OTROS!$Y16&lt;&gt;"",[5]PREMIOS_OTROS!$Y16&lt;&gt;0),[5]PREMIOS_OTROS!$Y16,""),IF($A18="TOTAL",SUM(INDIRECT("N4:N"&amp;ROW()-1)),""))</f>
        <v/>
      </c>
      <c r="O18" s="7" t="str">
        <f ca="1">IF(AND($A18&lt;&gt;"",$A18&lt;&gt;"TOTAL"),IF(AND([5]PREMIOS_OTROS!$AA16&lt;&gt;"",[5]PREMIOS_OTROS!$AA16&lt;&gt;0),[5]PREMIOS_OTROS!$AA16,""),IF($A18="TOTAL",SUM(INDIRECT("O4:O"&amp;ROW()-1)),""))</f>
        <v/>
      </c>
      <c r="P18" s="7" t="str">
        <f t="shared" ca="1" si="4"/>
        <v/>
      </c>
      <c r="Q18" s="7" t="str">
        <f ca="1">IF(AND($A18&lt;&gt;"",$A18&lt;&gt;"TOTAL"),IF(AND([5]PREMIOS_OTROS!$AD16&lt;&gt;"",[5]PREMIOS_OTROS!$AD16&lt;&gt;0),[5]PREMIOS_OTROS!$AD16,""),IF($A18="TOTAL",SUM(INDIRECT("Q4:Q"&amp;ROW()-1)),""))</f>
        <v/>
      </c>
      <c r="R18" s="7" t="str">
        <f ca="1">IF(AND($A18&lt;&gt;"",$A18&lt;&gt;"TOTAL"),IF(AND([5]PREMIOS_OTROS!$AF16&lt;&gt;"",[5]PREMIOS_OTROS!$AF16&lt;&gt;0),[5]PREMIOS_OTROS!$AF16,""),IF($A18="TOTAL",SUM(INDIRECT("R4:R"&amp;ROW()-1)),""))</f>
        <v/>
      </c>
      <c r="S18" s="7" t="str">
        <f t="shared" ca="1" si="5"/>
        <v/>
      </c>
      <c r="T18" s="7" t="str">
        <f ca="1">IF(AND($A18&lt;&gt;"",$A18&lt;&gt;"TOTAL"),IF(AND([5]PREMIOS_OTROS!$AI16&lt;&gt;"",[5]PREMIOS_OTROS!$AI16&lt;&gt;0),[5]PREMIOS_OTROS!$AI16,""),IF($A18="TOTAL",SUM(INDIRECT("T4:T"&amp;ROW()-1)),""))</f>
        <v/>
      </c>
      <c r="U18" s="7" t="str">
        <f ca="1">IF(AND($A18&lt;&gt;"",$A18&lt;&gt;"TOTAL"),IF(AND([5]PREMIOS_OTROS!$AK16&lt;&gt;"",[5]PREMIOS_OTROS!$AK16&lt;&gt;0),[5]PREMIOS_OTROS!$AK16,""),IF($A18="TOTAL",SUM(INDIRECT("U4:U"&amp;ROW()-1)),""))</f>
        <v/>
      </c>
      <c r="V18" s="7" t="str">
        <f t="shared" ca="1" si="6"/>
        <v/>
      </c>
      <c r="W18" s="7" t="str">
        <f ca="1">IF(AND($A18&lt;&gt;"",$A18&lt;&gt;"TOTAL"),IF(AND([5]PREMIOS_OTROS!$AN16&lt;&gt;"",[5]PREMIOS_OTROS!$AN16&lt;&gt;0),[5]PREMIOS_OTROS!$AN16,""),IF($A18="TOTAL",SUM(INDIRECT("W4:W"&amp;ROW()-1)),""))</f>
        <v/>
      </c>
      <c r="X18" s="7" t="str">
        <f ca="1">IF(AND($A18&lt;&gt;"",$A18&lt;&gt;"TOTAL"),IF(AND([5]PREMIOS_OTROS!$AP16&lt;&gt;"",[5]PREMIOS_OTROS!$AP16&lt;&gt;0),[5]PREMIOS_OTROS!$AP16,""),IF($A18="TOTAL",SUM(INDIRECT("X4:X"&amp;ROW()-1)),""))</f>
        <v/>
      </c>
      <c r="Y18" s="7" t="str">
        <f t="shared" ca="1" si="7"/>
        <v/>
      </c>
      <c r="Z18" s="7" t="str">
        <f ca="1">IF(AND($A18&lt;&gt;"",$A18&lt;&gt;"TOTAL"),IF(AND([5]PREMIOS_OTROS!$AS16&lt;&gt;"",[5]PREMIOS_OTROS!$AS16&lt;&gt;0),[5]PREMIOS_OTROS!$AS16,""),IF($A18="TOTAL",SUM(INDIRECT("Z4:Z"&amp;ROW()-1)),""))</f>
        <v/>
      </c>
      <c r="AA18" s="7" t="str">
        <f ca="1">IF(AND($A18&lt;&gt;"",$A18&lt;&gt;"TOTAL"),IF(AND([5]PREMIOS_OTROS!$AU16&lt;&gt;"",[5]PREMIOS_OTROS!$AU16&lt;&gt;0),[5]PREMIOS_OTROS!$AU16,""),IF($A18="TOTAL",SUM(INDIRECT("AA4:AA"&amp;ROW()-1)),""))</f>
        <v/>
      </c>
      <c r="AB18" s="7" t="str">
        <f t="shared" ca="1" si="8"/>
        <v/>
      </c>
      <c r="AC18" s="7" t="str">
        <f ca="1">IF(AND($A18&lt;&gt;"",$A18&lt;&gt;"TOTAL"),IF(AND([5]PREMIOS_OTROS!$AX16&lt;&gt;"",[5]PREMIOS_OTROS!$AX16&lt;&gt;0),[5]PREMIOS_OTROS!$AX16,""),IF($A18="TOTAL",SUM(INDIRECT("AC4:AC"&amp;ROW()-1)),""))</f>
        <v/>
      </c>
      <c r="AD18" s="7" t="str">
        <f ca="1">IF(AND($A18&lt;&gt;"",$A18&lt;&gt;"TOTAL"),IF(AND([5]PREMIOS_OTROS!$AZ16&lt;&gt;"",[5]PREMIOS_OTROS!$AZ16&lt;&gt;0),[5]PREMIOS_OTROS!$AZ16,""),IF($A18="TOTAL",SUM(INDIRECT("AD4:AD"&amp;ROW()-1)),""))</f>
        <v/>
      </c>
      <c r="AE18" s="7" t="str">
        <f t="shared" ca="1" si="9"/>
        <v/>
      </c>
      <c r="AF18" s="7" t="str">
        <f ca="1">IF(AND($A18&lt;&gt;"",$A18&lt;&gt;"TOTAL"),IF(AND([5]PREMIOS_OTROS!$BC16&lt;&gt;"",[5]PREMIOS_OTROS!$BC16&lt;&gt;0),[5]PREMIOS_OTROS!$BC16,""),IF($A18="TOTAL",SUM(INDIRECT("AF4:AF"&amp;ROW()-1)),""))</f>
        <v/>
      </c>
      <c r="AG18" s="7" t="str">
        <f ca="1">IF(AND($A18&lt;&gt;"",$A18&lt;&gt;"TOTAL"),IF(AND([5]PREMIOS_OTROS!$BE16&lt;&gt;"",[5]PREMIOS_OTROS!$BE16&lt;&gt;0),[5]PREMIOS_OTROS!$BE16,""),IF($A18="TOTAL",SUM(INDIRECT("AG4:AG"&amp;ROW()-1)),""))</f>
        <v/>
      </c>
      <c r="AH18" s="7" t="str">
        <f t="shared" ca="1" si="10"/>
        <v/>
      </c>
      <c r="AI18" s="7" t="str">
        <f ca="1">IF(AND($A18&lt;&gt;"",$A18&lt;&gt;"TOTAL"),IF(AND([5]PREMIOS_OTROS!$BH16&lt;&gt;"",[5]PREMIOS_OTROS!$BH16&lt;&gt;0),[5]PREMIOS_OTROS!$BH16,""),IF($A18="TOTAL",SUM(INDIRECT("AI4:AI"&amp;ROW()-1)),""))</f>
        <v/>
      </c>
      <c r="AJ18" s="7" t="str">
        <f ca="1">IF(AND($A18&lt;&gt;"",$A18&lt;&gt;"TOTAL"),IF(AND([5]PREMIOS_OTROS!$BJ16&lt;&gt;"",[5]PREMIOS_OTROS!$BJ16&lt;&gt;0),[5]PREMIOS_OTROS!$BJ16,""),IF($A18="TOTAL",SUM(INDIRECT("AJ4:AJ"&amp;ROW()-1)),""))</f>
        <v/>
      </c>
      <c r="AK18" s="7" t="str">
        <f t="shared" ca="1" si="11"/>
        <v/>
      </c>
      <c r="AL18" s="7" t="str">
        <f ca="1">IF(AND($A18&lt;&gt;"",$A18&lt;&gt;"TOTAL"),IF(AND([5]PREMIOS_OTROS!$BM16&lt;&gt;"",[5]PREMIOS_OTROS!$BM16&lt;&gt;0),[5]PREMIOS_OTROS!$BM16,""),IF($A18="TOTAL",SUM(INDIRECT("AL4:AL"&amp;ROW()-1)),""))</f>
        <v/>
      </c>
      <c r="AM18" s="7" t="str">
        <f ca="1">IF(AND($A18&lt;&gt;"",$A18&lt;&gt;"TOTAL"),IF(AND([5]PREMIOS_OTROS!$BO16&lt;&gt;"",[5]PREMIOS_OTROS!$BO16&lt;&gt;0),[5]PREMIOS_OTROS!$BO16,""),IF($A18="TOTAL",SUM(INDIRECT("AM4:AM"&amp;ROW()-1)),""))</f>
        <v/>
      </c>
      <c r="AN18" s="7" t="str">
        <f t="shared" ca="1" si="12"/>
        <v/>
      </c>
      <c r="AO18" s="7" t="str">
        <f ca="1">IF(AND($A18&lt;&gt;"",$A18&lt;&gt;"TOTAL"),IF(AND([5]PREMIOS_OTROS!$BR16&lt;&gt;"",[5]PREMIOS_OTROS!$BR16&lt;&gt;0),[5]PREMIOS_OTROS!$BR16,""),IF($A18="TOTAL",SUM(INDIRECT("AO4:AO"&amp;ROW()-1)),""))</f>
        <v/>
      </c>
      <c r="AP18" s="7" t="str">
        <f ca="1">IF(AND($A18&lt;&gt;"",$A18&lt;&gt;"TOTAL"),IF(AND([5]PREMIOS_OTROS!$BT16&lt;&gt;"",[5]PREMIOS_OTROS!$BT16&lt;&gt;0),[5]PREMIOS_OTROS!$BT16,""),IF($A18="TOTAL",SUM(INDIRECT("AP4:AP"&amp;ROW()-1)),""))</f>
        <v/>
      </c>
      <c r="AQ18" s="7" t="str">
        <f t="shared" ca="1" si="13"/>
        <v/>
      </c>
      <c r="AR18" s="7" t="str">
        <f ca="1">IF(AND($A18&lt;&gt;"",$A18&lt;&gt;"TOTAL"),IF(AND([5]PREMIOS_OTROS!$BW16&lt;&gt;"",[5]PREMIOS_OTROS!$BW16&lt;&gt;0),[5]PREMIOS_OTROS!$BW16,""),IF($A18="TOTAL",SUM(INDIRECT("AR4:AR"&amp;ROW()-1)),""))</f>
        <v/>
      </c>
      <c r="AS18" s="7" t="str">
        <f ca="1">IF(AND($A18&lt;&gt;"",$A18&lt;&gt;"TOTAL"),IF(AND([5]PREMIOS_OTROS!$BY16&lt;&gt;"",[5]PREMIOS_OTROS!$BY16&lt;&gt;0),[5]PREMIOS_OTROS!$BY16,""),IF($A18="TOTAL",SUM(INDIRECT("AS4:AS"&amp;ROW()-1)),""))</f>
        <v/>
      </c>
      <c r="AT18" s="7" t="str">
        <f t="shared" ca="1" si="14"/>
        <v/>
      </c>
      <c r="AU18" s="7" t="str">
        <f ca="1">IF(AND($A18&lt;&gt;"",$A18&lt;&gt;"TOTAL"),IF(AND([5]PREMIOS_OTROS!$CB16&lt;&gt;"",[5]PREMIOS_OTROS!$CB16&lt;&gt;0),[5]PREMIOS_OTROS!$CB16,""),IF($A18="TOTAL",SUM(INDIRECT("AU4:AU"&amp;ROW()-1)),""))</f>
        <v/>
      </c>
      <c r="AV18" s="7" t="str">
        <f ca="1">IF(AND($A18&lt;&gt;"",$A18&lt;&gt;"TOTAL"),IF(AND([5]PREMIOS_OTROS!$CD16&lt;&gt;"",[5]PREMIOS_OTROS!$CD16&lt;&gt;0),[5]PREMIOS_OTROS!$CD16,""),IF($A18="TOTAL",SUM(INDIRECT("AV4:AV"&amp;ROW()-1)),""))</f>
        <v/>
      </c>
      <c r="AW18" s="7" t="str">
        <f t="shared" ca="1" si="15"/>
        <v/>
      </c>
      <c r="AX18" s="7" t="str">
        <f ca="1">IF(AND($A18&lt;&gt;"",$A18&lt;&gt;"TOTAL"),IF(AND([5]PREMIOS_OTROS!$CG16&lt;&gt;"",[5]PREMIOS_OTROS!$CG16&lt;&gt;0),[5]PREMIOS_OTROS!$CG16,""),IF($A18="TOTAL",SUM(INDIRECT("AX4:AX"&amp;ROW()-1)),""))</f>
        <v/>
      </c>
      <c r="AY18" s="7" t="str">
        <f ca="1">IF(AND($A18&lt;&gt;"",$A18&lt;&gt;"TOTAL"),IF(AND([5]PREMIOS_OTROS!$CI16&lt;&gt;"",[5]PREMIOS_OTROS!$CI16&lt;&gt;0),[5]PREMIOS_OTROS!$CI16,""),IF($A18="TOTAL",SUM(INDIRECT("AY4:AY"&amp;ROW()-1)),""))</f>
        <v/>
      </c>
      <c r="AZ18" s="7" t="str">
        <f t="shared" ca="1" si="16"/>
        <v/>
      </c>
      <c r="BA18" s="7" t="str">
        <f ca="1">IF(AND($A18&lt;&gt;"",$A18&lt;&gt;"TOTAL"),IF(AND([5]PREMIOS_OTROS!$CL16&lt;&gt;"",[5]PREMIOS_OTROS!$CL16&lt;&gt;0),[5]PREMIOS_OTROS!$CL16,""),IF($A18="TOTAL",SUM(INDIRECT("BA4:BA"&amp;ROW()-1)),""))</f>
        <v/>
      </c>
      <c r="BB18" s="7" t="str">
        <f ca="1">IF(AND($A18&lt;&gt;"",$A18&lt;&gt;"TOTAL"),IF(AND([5]PREMIOS_OTROS!$CN16&lt;&gt;"",[5]PREMIOS_OTROS!$CN16&lt;&gt;0),[5]PREMIOS_OTROS!$CN16,""),IF($A18="TOTAL",SUM(INDIRECT("BB4:BB"&amp;ROW()-1)),""))</f>
        <v/>
      </c>
      <c r="BC18" s="7" t="str">
        <f t="shared" ca="1" si="17"/>
        <v/>
      </c>
      <c r="BD18" s="7" t="str">
        <f ca="1">IF(AND($A18&lt;&gt;"",$A18&lt;&gt;"TOTAL"),IF(AND([5]PREMIOS_OTROS!$CQ16&lt;&gt;"",[5]PREMIOS_OTROS!$CQ16&lt;&gt;0),[5]PREMIOS_OTROS!$CQ16,""),IF($A18="TOTAL",SUM(INDIRECT("BD4:BD"&amp;ROW()-1)),""))</f>
        <v/>
      </c>
      <c r="BE18" s="7" t="str">
        <f ca="1">IF(AND($A18&lt;&gt;"",$A18&lt;&gt;"TOTAL"),IF(AND([5]PREMIOS_OTROS!$CS16&lt;&gt;"",[5]PREMIOS_OTROS!$CS16&lt;&gt;0),[5]PREMIOS_OTROS!$CS16,""),IF($A18="TOTAL",SUM(INDIRECT("BE4:BE"&amp;ROW()-1)),""))</f>
        <v/>
      </c>
      <c r="BF18" s="7" t="str">
        <f t="shared" ca="1" si="18"/>
        <v/>
      </c>
    </row>
    <row r="19" spans="1:58" x14ac:dyDescent="0.2">
      <c r="A19" s="12" t="str">
        <f>IF([5]PREMIOS_OTROS!$D17&lt;&gt;"",[5]PREMIOS_OTROS!$D17,IF(AND([5]PREMIOS_OTROS!$D17="",[5]PREMIOS_OTROS!$D18="",[5]PREMIOS_OTROS!$D16=""),"","TOTAL"))</f>
        <v/>
      </c>
      <c r="B19" s="7" t="str">
        <f ca="1">IF(AND($A19&lt;&gt;"",$A19&lt;&gt;"TOTAL"),IF(AND([5]PREMIOS_OTROS!$E17&lt;&gt;"",[5]PREMIOS_OTROS!$E17&lt;&gt;0),[5]PREMIOS_OTROS!$E17,""),IF($A19="TOTAL",SUM(INDIRECT("B4:B"&amp;ROW()-1)),""))</f>
        <v/>
      </c>
      <c r="C19" s="7" t="str">
        <f ca="1">IF(AND($A19&lt;&gt;"",$A19&lt;&gt;"TOTAL"),IF(AND([5]PREMIOS_OTROS!$G17&lt;&gt;"",[5]PREMIOS_OTROS!$G17&lt;&gt;0),[5]PREMIOS_OTROS!$G17,""),IF($A19="TOTAL",SUM(INDIRECT("C4:C"&amp;ROW()-1)),""))</f>
        <v/>
      </c>
      <c r="D19" s="7" t="str">
        <f t="shared" ca="1" si="0"/>
        <v/>
      </c>
      <c r="E19" s="7" t="str">
        <f ca="1">IF(AND($A19&lt;&gt;"",$A19&lt;&gt;"TOTAL"),IF(AND([5]PREMIOS_OTROS!$J17&lt;&gt;"",[5]PREMIOS_OTROS!$J17&lt;&gt;0),[5]PREMIOS_OTROS!$J17,""),IF($A19="TOTAL",SUM(INDIRECT("E4:E"&amp;ROW()-1)),""))</f>
        <v/>
      </c>
      <c r="F19" s="7" t="str">
        <f ca="1">IF(AND($A19&lt;&gt;"",$A19&lt;&gt;"TOTAL"),IF(AND([5]PREMIOS_OTROS!$L17&lt;&gt;"",[5]PREMIOS_OTROS!$L17&lt;&gt;0),[5]PREMIOS_OTROS!$L17,""),IF($A19="TOTAL",SUM(INDIRECT("F4:F"&amp;ROW()-1)),""))</f>
        <v/>
      </c>
      <c r="G19" s="7" t="str">
        <f t="shared" ca="1" si="1"/>
        <v/>
      </c>
      <c r="H19" s="7" t="str">
        <f ca="1">IF(AND($A19&lt;&gt;"",$A19&lt;&gt;"TOTAL"),IF(AND([5]PREMIOS_OTROS!$O17&lt;&gt;"",[5]PREMIOS_OTROS!$O17&lt;&gt;0),[5]PREMIOS_OTROS!$O17,""),IF($A19="TOTAL",SUM(INDIRECT("H4:H"&amp;ROW()-1)),""))</f>
        <v/>
      </c>
      <c r="I19" s="7" t="str">
        <f ca="1">IF(AND($A19&lt;&gt;"",$A19&lt;&gt;"TOTAL"),IF(AND([5]PREMIOS_OTROS!$Q17&lt;&gt;"",[5]PREMIOS_OTROS!$Q17&lt;&gt;0),[5]PREMIOS_OTROS!$Q17,""),IF($A19="TOTAL",SUM(INDIRECT("I4:I"&amp;ROW()-1)),""))</f>
        <v/>
      </c>
      <c r="J19" s="7" t="str">
        <f t="shared" ca="1" si="2"/>
        <v/>
      </c>
      <c r="K19" s="7" t="str">
        <f ca="1">IF(AND($A19&lt;&gt;"",$A19&lt;&gt;"TOTAL"),IF(AND([5]PREMIOS_OTROS!$T17&lt;&gt;"",[5]PREMIOS_OTROS!$T17&lt;&gt;0),[5]PREMIOS_OTROS!$T17,""),IF($A19="TOTAL",SUM(INDIRECT("K4:K"&amp;ROW()-1)),""))</f>
        <v/>
      </c>
      <c r="L19" s="7" t="str">
        <f ca="1">IF(AND($A19&lt;&gt;"",$A19&lt;&gt;"TOTAL"),IF(AND([5]PREMIOS_OTROS!$V17&lt;&gt;"",[5]PREMIOS_OTROS!$V17&lt;&gt;0),[5]PREMIOS_OTROS!$V17,""),IF($A19="TOTAL",SUM(INDIRECT("L4:L"&amp;ROW()-1)),""))</f>
        <v/>
      </c>
      <c r="M19" s="7" t="str">
        <f t="shared" ca="1" si="3"/>
        <v/>
      </c>
      <c r="N19" s="7" t="str">
        <f ca="1">IF(AND($A19&lt;&gt;"",$A19&lt;&gt;"TOTAL"),IF(AND([5]PREMIOS_OTROS!$Y17&lt;&gt;"",[5]PREMIOS_OTROS!$Y17&lt;&gt;0),[5]PREMIOS_OTROS!$Y17,""),IF($A19="TOTAL",SUM(INDIRECT("N4:N"&amp;ROW()-1)),""))</f>
        <v/>
      </c>
      <c r="O19" s="7" t="str">
        <f ca="1">IF(AND($A19&lt;&gt;"",$A19&lt;&gt;"TOTAL"),IF(AND([5]PREMIOS_OTROS!$AA17&lt;&gt;"",[5]PREMIOS_OTROS!$AA17&lt;&gt;0),[5]PREMIOS_OTROS!$AA17,""),IF($A19="TOTAL",SUM(INDIRECT("O4:O"&amp;ROW()-1)),""))</f>
        <v/>
      </c>
      <c r="P19" s="7" t="str">
        <f t="shared" ca="1" si="4"/>
        <v/>
      </c>
      <c r="Q19" s="7" t="str">
        <f ca="1">IF(AND($A19&lt;&gt;"",$A19&lt;&gt;"TOTAL"),IF(AND([5]PREMIOS_OTROS!$AD17&lt;&gt;"",[5]PREMIOS_OTROS!$AD17&lt;&gt;0),[5]PREMIOS_OTROS!$AD17,""),IF($A19="TOTAL",SUM(INDIRECT("Q4:Q"&amp;ROW()-1)),""))</f>
        <v/>
      </c>
      <c r="R19" s="7" t="str">
        <f ca="1">IF(AND($A19&lt;&gt;"",$A19&lt;&gt;"TOTAL"),IF(AND([5]PREMIOS_OTROS!$AF17&lt;&gt;"",[5]PREMIOS_OTROS!$AF17&lt;&gt;0),[5]PREMIOS_OTROS!$AF17,""),IF($A19="TOTAL",SUM(INDIRECT("R4:R"&amp;ROW()-1)),""))</f>
        <v/>
      </c>
      <c r="S19" s="7" t="str">
        <f t="shared" ca="1" si="5"/>
        <v/>
      </c>
      <c r="T19" s="7" t="str">
        <f ca="1">IF(AND($A19&lt;&gt;"",$A19&lt;&gt;"TOTAL"),IF(AND([5]PREMIOS_OTROS!$AI17&lt;&gt;"",[5]PREMIOS_OTROS!$AI17&lt;&gt;0),[5]PREMIOS_OTROS!$AI17,""),IF($A19="TOTAL",SUM(INDIRECT("T4:T"&amp;ROW()-1)),""))</f>
        <v/>
      </c>
      <c r="U19" s="7" t="str">
        <f ca="1">IF(AND($A19&lt;&gt;"",$A19&lt;&gt;"TOTAL"),IF(AND([5]PREMIOS_OTROS!$AK17&lt;&gt;"",[5]PREMIOS_OTROS!$AK17&lt;&gt;0),[5]PREMIOS_OTROS!$AK17,""),IF($A19="TOTAL",SUM(INDIRECT("U4:U"&amp;ROW()-1)),""))</f>
        <v/>
      </c>
      <c r="V19" s="7" t="str">
        <f t="shared" ca="1" si="6"/>
        <v/>
      </c>
      <c r="W19" s="7" t="str">
        <f ca="1">IF(AND($A19&lt;&gt;"",$A19&lt;&gt;"TOTAL"),IF(AND([5]PREMIOS_OTROS!$AN17&lt;&gt;"",[5]PREMIOS_OTROS!$AN17&lt;&gt;0),[5]PREMIOS_OTROS!$AN17,""),IF($A19="TOTAL",SUM(INDIRECT("W4:W"&amp;ROW()-1)),""))</f>
        <v/>
      </c>
      <c r="X19" s="7" t="str">
        <f ca="1">IF(AND($A19&lt;&gt;"",$A19&lt;&gt;"TOTAL"),IF(AND([5]PREMIOS_OTROS!$AP17&lt;&gt;"",[5]PREMIOS_OTROS!$AP17&lt;&gt;0),[5]PREMIOS_OTROS!$AP17,""),IF($A19="TOTAL",SUM(INDIRECT("X4:X"&amp;ROW()-1)),""))</f>
        <v/>
      </c>
      <c r="Y19" s="7" t="str">
        <f t="shared" ca="1" si="7"/>
        <v/>
      </c>
      <c r="Z19" s="7" t="str">
        <f ca="1">IF(AND($A19&lt;&gt;"",$A19&lt;&gt;"TOTAL"),IF(AND([5]PREMIOS_OTROS!$AS17&lt;&gt;"",[5]PREMIOS_OTROS!$AS17&lt;&gt;0),[5]PREMIOS_OTROS!$AS17,""),IF($A19="TOTAL",SUM(INDIRECT("Z4:Z"&amp;ROW()-1)),""))</f>
        <v/>
      </c>
      <c r="AA19" s="7" t="str">
        <f ca="1">IF(AND($A19&lt;&gt;"",$A19&lt;&gt;"TOTAL"),IF(AND([5]PREMIOS_OTROS!$AU17&lt;&gt;"",[5]PREMIOS_OTROS!$AU17&lt;&gt;0),[5]PREMIOS_OTROS!$AU17,""),IF($A19="TOTAL",SUM(INDIRECT("AA4:AA"&amp;ROW()-1)),""))</f>
        <v/>
      </c>
      <c r="AB19" s="7" t="str">
        <f t="shared" ca="1" si="8"/>
        <v/>
      </c>
      <c r="AC19" s="7" t="str">
        <f ca="1">IF(AND($A19&lt;&gt;"",$A19&lt;&gt;"TOTAL"),IF(AND([5]PREMIOS_OTROS!$AX17&lt;&gt;"",[5]PREMIOS_OTROS!$AX17&lt;&gt;0),[5]PREMIOS_OTROS!$AX17,""),IF($A19="TOTAL",SUM(INDIRECT("AC4:AC"&amp;ROW()-1)),""))</f>
        <v/>
      </c>
      <c r="AD19" s="7" t="str">
        <f ca="1">IF(AND($A19&lt;&gt;"",$A19&lt;&gt;"TOTAL"),IF(AND([5]PREMIOS_OTROS!$AZ17&lt;&gt;"",[5]PREMIOS_OTROS!$AZ17&lt;&gt;0),[5]PREMIOS_OTROS!$AZ17,""),IF($A19="TOTAL",SUM(INDIRECT("AD4:AD"&amp;ROW()-1)),""))</f>
        <v/>
      </c>
      <c r="AE19" s="7" t="str">
        <f t="shared" ca="1" si="9"/>
        <v/>
      </c>
      <c r="AF19" s="7" t="str">
        <f ca="1">IF(AND($A19&lt;&gt;"",$A19&lt;&gt;"TOTAL"),IF(AND([5]PREMIOS_OTROS!$BC17&lt;&gt;"",[5]PREMIOS_OTROS!$BC17&lt;&gt;0),[5]PREMIOS_OTROS!$BC17,""),IF($A19="TOTAL",SUM(INDIRECT("AF4:AF"&amp;ROW()-1)),""))</f>
        <v/>
      </c>
      <c r="AG19" s="7" t="str">
        <f ca="1">IF(AND($A19&lt;&gt;"",$A19&lt;&gt;"TOTAL"),IF(AND([5]PREMIOS_OTROS!$BE17&lt;&gt;"",[5]PREMIOS_OTROS!$BE17&lt;&gt;0),[5]PREMIOS_OTROS!$BE17,""),IF($A19="TOTAL",SUM(INDIRECT("AG4:AG"&amp;ROW()-1)),""))</f>
        <v/>
      </c>
      <c r="AH19" s="7" t="str">
        <f t="shared" ca="1" si="10"/>
        <v/>
      </c>
      <c r="AI19" s="7" t="str">
        <f ca="1">IF(AND($A19&lt;&gt;"",$A19&lt;&gt;"TOTAL"),IF(AND([5]PREMIOS_OTROS!$BH17&lt;&gt;"",[5]PREMIOS_OTROS!$BH17&lt;&gt;0),[5]PREMIOS_OTROS!$BH17,""),IF($A19="TOTAL",SUM(INDIRECT("AI4:AI"&amp;ROW()-1)),""))</f>
        <v/>
      </c>
      <c r="AJ19" s="7" t="str">
        <f ca="1">IF(AND($A19&lt;&gt;"",$A19&lt;&gt;"TOTAL"),IF(AND([5]PREMIOS_OTROS!$BJ17&lt;&gt;"",[5]PREMIOS_OTROS!$BJ17&lt;&gt;0),[5]PREMIOS_OTROS!$BJ17,""),IF($A19="TOTAL",SUM(INDIRECT("AJ4:AJ"&amp;ROW()-1)),""))</f>
        <v/>
      </c>
      <c r="AK19" s="7" t="str">
        <f t="shared" ca="1" si="11"/>
        <v/>
      </c>
      <c r="AL19" s="7" t="str">
        <f ca="1">IF(AND($A19&lt;&gt;"",$A19&lt;&gt;"TOTAL"),IF(AND([5]PREMIOS_OTROS!$BM17&lt;&gt;"",[5]PREMIOS_OTROS!$BM17&lt;&gt;0),[5]PREMIOS_OTROS!$BM17,""),IF($A19="TOTAL",SUM(INDIRECT("AL4:AL"&amp;ROW()-1)),""))</f>
        <v/>
      </c>
      <c r="AM19" s="7" t="str">
        <f ca="1">IF(AND($A19&lt;&gt;"",$A19&lt;&gt;"TOTAL"),IF(AND([5]PREMIOS_OTROS!$BO17&lt;&gt;"",[5]PREMIOS_OTROS!$BO17&lt;&gt;0),[5]PREMIOS_OTROS!$BO17,""),IF($A19="TOTAL",SUM(INDIRECT("AM4:AM"&amp;ROW()-1)),""))</f>
        <v/>
      </c>
      <c r="AN19" s="7" t="str">
        <f t="shared" ca="1" si="12"/>
        <v/>
      </c>
      <c r="AO19" s="7" t="str">
        <f ca="1">IF(AND($A19&lt;&gt;"",$A19&lt;&gt;"TOTAL"),IF(AND([5]PREMIOS_OTROS!$BR17&lt;&gt;"",[5]PREMIOS_OTROS!$BR17&lt;&gt;0),[5]PREMIOS_OTROS!$BR17,""),IF($A19="TOTAL",SUM(INDIRECT("AO4:AO"&amp;ROW()-1)),""))</f>
        <v/>
      </c>
      <c r="AP19" s="7" t="str">
        <f ca="1">IF(AND($A19&lt;&gt;"",$A19&lt;&gt;"TOTAL"),IF(AND([5]PREMIOS_OTROS!$BT17&lt;&gt;"",[5]PREMIOS_OTROS!$BT17&lt;&gt;0),[5]PREMIOS_OTROS!$BT17,""),IF($A19="TOTAL",SUM(INDIRECT("AP4:AP"&amp;ROW()-1)),""))</f>
        <v/>
      </c>
      <c r="AQ19" s="7" t="str">
        <f t="shared" ca="1" si="13"/>
        <v/>
      </c>
      <c r="AR19" s="7" t="str">
        <f ca="1">IF(AND($A19&lt;&gt;"",$A19&lt;&gt;"TOTAL"),IF(AND([5]PREMIOS_OTROS!$BW17&lt;&gt;"",[5]PREMIOS_OTROS!$BW17&lt;&gt;0),[5]PREMIOS_OTROS!$BW17,""),IF($A19="TOTAL",SUM(INDIRECT("AR4:AR"&amp;ROW()-1)),""))</f>
        <v/>
      </c>
      <c r="AS19" s="7" t="str">
        <f ca="1">IF(AND($A19&lt;&gt;"",$A19&lt;&gt;"TOTAL"),IF(AND([5]PREMIOS_OTROS!$BY17&lt;&gt;"",[5]PREMIOS_OTROS!$BY17&lt;&gt;0),[5]PREMIOS_OTROS!$BY17,""),IF($A19="TOTAL",SUM(INDIRECT("AS4:AS"&amp;ROW()-1)),""))</f>
        <v/>
      </c>
      <c r="AT19" s="7" t="str">
        <f t="shared" ca="1" si="14"/>
        <v/>
      </c>
      <c r="AU19" s="7" t="str">
        <f ca="1">IF(AND($A19&lt;&gt;"",$A19&lt;&gt;"TOTAL"),IF(AND([5]PREMIOS_OTROS!$CB17&lt;&gt;"",[5]PREMIOS_OTROS!$CB17&lt;&gt;0),[5]PREMIOS_OTROS!$CB17,""),IF($A19="TOTAL",SUM(INDIRECT("AU4:AU"&amp;ROW()-1)),""))</f>
        <v/>
      </c>
      <c r="AV19" s="7" t="str">
        <f ca="1">IF(AND($A19&lt;&gt;"",$A19&lt;&gt;"TOTAL"),IF(AND([5]PREMIOS_OTROS!$CD17&lt;&gt;"",[5]PREMIOS_OTROS!$CD17&lt;&gt;0),[5]PREMIOS_OTROS!$CD17,""),IF($A19="TOTAL",SUM(INDIRECT("AV4:AV"&amp;ROW()-1)),""))</f>
        <v/>
      </c>
      <c r="AW19" s="7" t="str">
        <f t="shared" ca="1" si="15"/>
        <v/>
      </c>
      <c r="AX19" s="7" t="str">
        <f ca="1">IF(AND($A19&lt;&gt;"",$A19&lt;&gt;"TOTAL"),IF(AND([5]PREMIOS_OTROS!$CG17&lt;&gt;"",[5]PREMIOS_OTROS!$CG17&lt;&gt;0),[5]PREMIOS_OTROS!$CG17,""),IF($A19="TOTAL",SUM(INDIRECT("AX4:AX"&amp;ROW()-1)),""))</f>
        <v/>
      </c>
      <c r="AY19" s="7" t="str">
        <f ca="1">IF(AND($A19&lt;&gt;"",$A19&lt;&gt;"TOTAL"),IF(AND([5]PREMIOS_OTROS!$CI17&lt;&gt;"",[5]PREMIOS_OTROS!$CI17&lt;&gt;0),[5]PREMIOS_OTROS!$CI17,""),IF($A19="TOTAL",SUM(INDIRECT("AY4:AY"&amp;ROW()-1)),""))</f>
        <v/>
      </c>
      <c r="AZ19" s="7" t="str">
        <f t="shared" ca="1" si="16"/>
        <v/>
      </c>
      <c r="BA19" s="7" t="str">
        <f ca="1">IF(AND($A19&lt;&gt;"",$A19&lt;&gt;"TOTAL"),IF(AND([5]PREMIOS_OTROS!$CL17&lt;&gt;"",[5]PREMIOS_OTROS!$CL17&lt;&gt;0),[5]PREMIOS_OTROS!$CL17,""),IF($A19="TOTAL",SUM(INDIRECT("BA4:BA"&amp;ROW()-1)),""))</f>
        <v/>
      </c>
      <c r="BB19" s="7" t="str">
        <f ca="1">IF(AND($A19&lt;&gt;"",$A19&lt;&gt;"TOTAL"),IF(AND([5]PREMIOS_OTROS!$CN17&lt;&gt;"",[5]PREMIOS_OTROS!$CN17&lt;&gt;0),[5]PREMIOS_OTROS!$CN17,""),IF($A19="TOTAL",SUM(INDIRECT("BB4:BB"&amp;ROW()-1)),""))</f>
        <v/>
      </c>
      <c r="BC19" s="7" t="str">
        <f t="shared" ca="1" si="17"/>
        <v/>
      </c>
      <c r="BD19" s="7" t="str">
        <f ca="1">IF(AND($A19&lt;&gt;"",$A19&lt;&gt;"TOTAL"),IF(AND([5]PREMIOS_OTROS!$CQ17&lt;&gt;"",[5]PREMIOS_OTROS!$CQ17&lt;&gt;0),[5]PREMIOS_OTROS!$CQ17,""),IF($A19="TOTAL",SUM(INDIRECT("BD4:BD"&amp;ROW()-1)),""))</f>
        <v/>
      </c>
      <c r="BE19" s="7" t="str">
        <f ca="1">IF(AND($A19&lt;&gt;"",$A19&lt;&gt;"TOTAL"),IF(AND([5]PREMIOS_OTROS!$CS17&lt;&gt;"",[5]PREMIOS_OTROS!$CS17&lt;&gt;0),[5]PREMIOS_OTROS!$CS17,""),IF($A19="TOTAL",SUM(INDIRECT("BE4:BE"&amp;ROW()-1)),""))</f>
        <v/>
      </c>
      <c r="BF19" s="7" t="str">
        <f t="shared" ca="1" si="18"/>
        <v/>
      </c>
    </row>
    <row r="20" spans="1:58" x14ac:dyDescent="0.2">
      <c r="A20" s="12" t="str">
        <f>IF([5]PREMIOS_OTROS!$D18&lt;&gt;"",[5]PREMIOS_OTROS!$D18,IF(AND([5]PREMIOS_OTROS!$D18="",[5]PREMIOS_OTROS!$D19="",[5]PREMIOS_OTROS!$D17=""),"","TOTAL"))</f>
        <v/>
      </c>
      <c r="B20" s="7" t="str">
        <f ca="1">IF(AND($A20&lt;&gt;"",$A20&lt;&gt;"TOTAL"),IF(AND([5]PREMIOS_OTROS!$E18&lt;&gt;"",[5]PREMIOS_OTROS!$E18&lt;&gt;0),[5]PREMIOS_OTROS!$E18,""),IF($A20="TOTAL",SUM(INDIRECT("B4:B"&amp;ROW()-1)),""))</f>
        <v/>
      </c>
      <c r="C20" s="7" t="str">
        <f ca="1">IF(AND($A20&lt;&gt;"",$A20&lt;&gt;"TOTAL"),IF(AND([5]PREMIOS_OTROS!$G18&lt;&gt;"",[5]PREMIOS_OTROS!$G18&lt;&gt;0),[5]PREMIOS_OTROS!$G18,""),IF($A20="TOTAL",SUM(INDIRECT("C4:C"&amp;ROW()-1)),""))</f>
        <v/>
      </c>
      <c r="D20" s="7" t="str">
        <f t="shared" ca="1" si="0"/>
        <v/>
      </c>
      <c r="E20" s="7" t="str">
        <f ca="1">IF(AND($A20&lt;&gt;"",$A20&lt;&gt;"TOTAL"),IF(AND([5]PREMIOS_OTROS!$J18&lt;&gt;"",[5]PREMIOS_OTROS!$J18&lt;&gt;0),[5]PREMIOS_OTROS!$J18,""),IF($A20="TOTAL",SUM(INDIRECT("E4:E"&amp;ROW()-1)),""))</f>
        <v/>
      </c>
      <c r="F20" s="7" t="str">
        <f ca="1">IF(AND($A20&lt;&gt;"",$A20&lt;&gt;"TOTAL"),IF(AND([5]PREMIOS_OTROS!$L18&lt;&gt;"",[5]PREMIOS_OTROS!$L18&lt;&gt;0),[5]PREMIOS_OTROS!$L18,""),IF($A20="TOTAL",SUM(INDIRECT("F4:F"&amp;ROW()-1)),""))</f>
        <v/>
      </c>
      <c r="G20" s="7" t="str">
        <f t="shared" ca="1" si="1"/>
        <v/>
      </c>
      <c r="H20" s="7" t="str">
        <f ca="1">IF(AND($A20&lt;&gt;"",$A20&lt;&gt;"TOTAL"),IF(AND([5]PREMIOS_OTROS!$O18&lt;&gt;"",[5]PREMIOS_OTROS!$O18&lt;&gt;0),[5]PREMIOS_OTROS!$O18,""),IF($A20="TOTAL",SUM(INDIRECT("H4:H"&amp;ROW()-1)),""))</f>
        <v/>
      </c>
      <c r="I20" s="7" t="str">
        <f ca="1">IF(AND($A20&lt;&gt;"",$A20&lt;&gt;"TOTAL"),IF(AND([5]PREMIOS_OTROS!$Q18&lt;&gt;"",[5]PREMIOS_OTROS!$Q18&lt;&gt;0),[5]PREMIOS_OTROS!$Q18,""),IF($A20="TOTAL",SUM(INDIRECT("I4:I"&amp;ROW()-1)),""))</f>
        <v/>
      </c>
      <c r="J20" s="7" t="str">
        <f t="shared" ca="1" si="2"/>
        <v/>
      </c>
      <c r="K20" s="7" t="str">
        <f ca="1">IF(AND($A20&lt;&gt;"",$A20&lt;&gt;"TOTAL"),IF(AND([5]PREMIOS_OTROS!$T18&lt;&gt;"",[5]PREMIOS_OTROS!$T18&lt;&gt;0),[5]PREMIOS_OTROS!$T18,""),IF($A20="TOTAL",SUM(INDIRECT("K4:K"&amp;ROW()-1)),""))</f>
        <v/>
      </c>
      <c r="L20" s="7" t="str">
        <f ca="1">IF(AND($A20&lt;&gt;"",$A20&lt;&gt;"TOTAL"),IF(AND([5]PREMIOS_OTROS!$V18&lt;&gt;"",[5]PREMIOS_OTROS!$V18&lt;&gt;0),[5]PREMIOS_OTROS!$V18,""),IF($A20="TOTAL",SUM(INDIRECT("L4:L"&amp;ROW()-1)),""))</f>
        <v/>
      </c>
      <c r="M20" s="7" t="str">
        <f t="shared" ca="1" si="3"/>
        <v/>
      </c>
      <c r="N20" s="7" t="str">
        <f ca="1">IF(AND($A20&lt;&gt;"",$A20&lt;&gt;"TOTAL"),IF(AND([5]PREMIOS_OTROS!$Y18&lt;&gt;"",[5]PREMIOS_OTROS!$Y18&lt;&gt;0),[5]PREMIOS_OTROS!$Y18,""),IF($A20="TOTAL",SUM(INDIRECT("N4:N"&amp;ROW()-1)),""))</f>
        <v/>
      </c>
      <c r="O20" s="7" t="str">
        <f ca="1">IF(AND($A20&lt;&gt;"",$A20&lt;&gt;"TOTAL"),IF(AND([5]PREMIOS_OTROS!$AA18&lt;&gt;"",[5]PREMIOS_OTROS!$AA18&lt;&gt;0),[5]PREMIOS_OTROS!$AA18,""),IF($A20="TOTAL",SUM(INDIRECT("O4:O"&amp;ROW()-1)),""))</f>
        <v/>
      </c>
      <c r="P20" s="7" t="str">
        <f t="shared" ca="1" si="4"/>
        <v/>
      </c>
      <c r="Q20" s="7" t="str">
        <f ca="1">IF(AND($A20&lt;&gt;"",$A20&lt;&gt;"TOTAL"),IF(AND([5]PREMIOS_OTROS!$AD18&lt;&gt;"",[5]PREMIOS_OTROS!$AD18&lt;&gt;0),[5]PREMIOS_OTROS!$AD18,""),IF($A20="TOTAL",SUM(INDIRECT("Q4:Q"&amp;ROW()-1)),""))</f>
        <v/>
      </c>
      <c r="R20" s="7" t="str">
        <f ca="1">IF(AND($A20&lt;&gt;"",$A20&lt;&gt;"TOTAL"),IF(AND([5]PREMIOS_OTROS!$AF18&lt;&gt;"",[5]PREMIOS_OTROS!$AF18&lt;&gt;0),[5]PREMIOS_OTROS!$AF18,""),IF($A20="TOTAL",SUM(INDIRECT("R4:R"&amp;ROW()-1)),""))</f>
        <v/>
      </c>
      <c r="S20" s="7" t="str">
        <f t="shared" ca="1" si="5"/>
        <v/>
      </c>
      <c r="T20" s="7" t="str">
        <f ca="1">IF(AND($A20&lt;&gt;"",$A20&lt;&gt;"TOTAL"),IF(AND([5]PREMIOS_OTROS!$AI18&lt;&gt;"",[5]PREMIOS_OTROS!$AI18&lt;&gt;0),[5]PREMIOS_OTROS!$AI18,""),IF($A20="TOTAL",SUM(INDIRECT("T4:T"&amp;ROW()-1)),""))</f>
        <v/>
      </c>
      <c r="U20" s="7" t="str">
        <f ca="1">IF(AND($A20&lt;&gt;"",$A20&lt;&gt;"TOTAL"),IF(AND([5]PREMIOS_OTROS!$AK18&lt;&gt;"",[5]PREMIOS_OTROS!$AK18&lt;&gt;0),[5]PREMIOS_OTROS!$AK18,""),IF($A20="TOTAL",SUM(INDIRECT("U4:U"&amp;ROW()-1)),""))</f>
        <v/>
      </c>
      <c r="V20" s="7" t="str">
        <f t="shared" ca="1" si="6"/>
        <v/>
      </c>
      <c r="W20" s="7" t="str">
        <f ca="1">IF(AND($A20&lt;&gt;"",$A20&lt;&gt;"TOTAL"),IF(AND([5]PREMIOS_OTROS!$AN18&lt;&gt;"",[5]PREMIOS_OTROS!$AN18&lt;&gt;0),[5]PREMIOS_OTROS!$AN18,""),IF($A20="TOTAL",SUM(INDIRECT("W4:W"&amp;ROW()-1)),""))</f>
        <v/>
      </c>
      <c r="X20" s="7" t="str">
        <f ca="1">IF(AND($A20&lt;&gt;"",$A20&lt;&gt;"TOTAL"),IF(AND([5]PREMIOS_OTROS!$AP18&lt;&gt;"",[5]PREMIOS_OTROS!$AP18&lt;&gt;0),[5]PREMIOS_OTROS!$AP18,""),IF($A20="TOTAL",SUM(INDIRECT("X4:X"&amp;ROW()-1)),""))</f>
        <v/>
      </c>
      <c r="Y20" s="7" t="str">
        <f t="shared" ca="1" si="7"/>
        <v/>
      </c>
      <c r="Z20" s="7" t="str">
        <f ca="1">IF(AND($A20&lt;&gt;"",$A20&lt;&gt;"TOTAL"),IF(AND([5]PREMIOS_OTROS!$AS18&lt;&gt;"",[5]PREMIOS_OTROS!$AS18&lt;&gt;0),[5]PREMIOS_OTROS!$AS18,""),IF($A20="TOTAL",SUM(INDIRECT("Z4:Z"&amp;ROW()-1)),""))</f>
        <v/>
      </c>
      <c r="AA20" s="7" t="str">
        <f ca="1">IF(AND($A20&lt;&gt;"",$A20&lt;&gt;"TOTAL"),IF(AND([5]PREMIOS_OTROS!$AU18&lt;&gt;"",[5]PREMIOS_OTROS!$AU18&lt;&gt;0),[5]PREMIOS_OTROS!$AU18,""),IF($A20="TOTAL",SUM(INDIRECT("AA4:AA"&amp;ROW()-1)),""))</f>
        <v/>
      </c>
      <c r="AB20" s="7" t="str">
        <f t="shared" ca="1" si="8"/>
        <v/>
      </c>
      <c r="AC20" s="7" t="str">
        <f ca="1">IF(AND($A20&lt;&gt;"",$A20&lt;&gt;"TOTAL"),IF(AND([5]PREMIOS_OTROS!$AX18&lt;&gt;"",[5]PREMIOS_OTROS!$AX18&lt;&gt;0),[5]PREMIOS_OTROS!$AX18,""),IF($A20="TOTAL",SUM(INDIRECT("AC4:AC"&amp;ROW()-1)),""))</f>
        <v/>
      </c>
      <c r="AD20" s="7" t="str">
        <f ca="1">IF(AND($A20&lt;&gt;"",$A20&lt;&gt;"TOTAL"),IF(AND([5]PREMIOS_OTROS!$AZ18&lt;&gt;"",[5]PREMIOS_OTROS!$AZ18&lt;&gt;0),[5]PREMIOS_OTROS!$AZ18,""),IF($A20="TOTAL",SUM(INDIRECT("AD4:AD"&amp;ROW()-1)),""))</f>
        <v/>
      </c>
      <c r="AE20" s="7" t="str">
        <f t="shared" ca="1" si="9"/>
        <v/>
      </c>
      <c r="AF20" s="7" t="str">
        <f ca="1">IF(AND($A20&lt;&gt;"",$A20&lt;&gt;"TOTAL"),IF(AND([5]PREMIOS_OTROS!$BC18&lt;&gt;"",[5]PREMIOS_OTROS!$BC18&lt;&gt;0),[5]PREMIOS_OTROS!$BC18,""),IF($A20="TOTAL",SUM(INDIRECT("AF4:AF"&amp;ROW()-1)),""))</f>
        <v/>
      </c>
      <c r="AG20" s="7" t="str">
        <f ca="1">IF(AND($A20&lt;&gt;"",$A20&lt;&gt;"TOTAL"),IF(AND([5]PREMIOS_OTROS!$BE18&lt;&gt;"",[5]PREMIOS_OTROS!$BE18&lt;&gt;0),[5]PREMIOS_OTROS!$BE18,""),IF($A20="TOTAL",SUM(INDIRECT("AG4:AG"&amp;ROW()-1)),""))</f>
        <v/>
      </c>
      <c r="AH20" s="7" t="str">
        <f t="shared" ca="1" si="10"/>
        <v/>
      </c>
      <c r="AI20" s="7" t="str">
        <f ca="1">IF(AND($A20&lt;&gt;"",$A20&lt;&gt;"TOTAL"),IF(AND([5]PREMIOS_OTROS!$BH18&lt;&gt;"",[5]PREMIOS_OTROS!$BH18&lt;&gt;0),[5]PREMIOS_OTROS!$BH18,""),IF($A20="TOTAL",SUM(INDIRECT("AI4:AI"&amp;ROW()-1)),""))</f>
        <v/>
      </c>
      <c r="AJ20" s="7" t="str">
        <f ca="1">IF(AND($A20&lt;&gt;"",$A20&lt;&gt;"TOTAL"),IF(AND([5]PREMIOS_OTROS!$BJ18&lt;&gt;"",[5]PREMIOS_OTROS!$BJ18&lt;&gt;0),[5]PREMIOS_OTROS!$BJ18,""),IF($A20="TOTAL",SUM(INDIRECT("AJ4:AJ"&amp;ROW()-1)),""))</f>
        <v/>
      </c>
      <c r="AK20" s="7" t="str">
        <f t="shared" ca="1" si="11"/>
        <v/>
      </c>
      <c r="AL20" s="7" t="str">
        <f ca="1">IF(AND($A20&lt;&gt;"",$A20&lt;&gt;"TOTAL"),IF(AND([5]PREMIOS_OTROS!$BM18&lt;&gt;"",[5]PREMIOS_OTROS!$BM18&lt;&gt;0),[5]PREMIOS_OTROS!$BM18,""),IF($A20="TOTAL",SUM(INDIRECT("AL4:AL"&amp;ROW()-1)),""))</f>
        <v/>
      </c>
      <c r="AM20" s="7" t="str">
        <f ca="1">IF(AND($A20&lt;&gt;"",$A20&lt;&gt;"TOTAL"),IF(AND([5]PREMIOS_OTROS!$BO18&lt;&gt;"",[5]PREMIOS_OTROS!$BO18&lt;&gt;0),[5]PREMIOS_OTROS!$BO18,""),IF($A20="TOTAL",SUM(INDIRECT("AM4:AM"&amp;ROW()-1)),""))</f>
        <v/>
      </c>
      <c r="AN20" s="7" t="str">
        <f t="shared" ca="1" si="12"/>
        <v/>
      </c>
      <c r="AO20" s="7" t="str">
        <f ca="1">IF(AND($A20&lt;&gt;"",$A20&lt;&gt;"TOTAL"),IF(AND([5]PREMIOS_OTROS!$BR18&lt;&gt;"",[5]PREMIOS_OTROS!$BR18&lt;&gt;0),[5]PREMIOS_OTROS!$BR18,""),IF($A20="TOTAL",SUM(INDIRECT("AO4:AO"&amp;ROW()-1)),""))</f>
        <v/>
      </c>
      <c r="AP20" s="7" t="str">
        <f ca="1">IF(AND($A20&lt;&gt;"",$A20&lt;&gt;"TOTAL"),IF(AND([5]PREMIOS_OTROS!$BT18&lt;&gt;"",[5]PREMIOS_OTROS!$BT18&lt;&gt;0),[5]PREMIOS_OTROS!$BT18,""),IF($A20="TOTAL",SUM(INDIRECT("AP4:AP"&amp;ROW()-1)),""))</f>
        <v/>
      </c>
      <c r="AQ20" s="7" t="str">
        <f t="shared" ca="1" si="13"/>
        <v/>
      </c>
      <c r="AR20" s="7" t="str">
        <f ca="1">IF(AND($A20&lt;&gt;"",$A20&lt;&gt;"TOTAL"),IF(AND([5]PREMIOS_OTROS!$BW18&lt;&gt;"",[5]PREMIOS_OTROS!$BW18&lt;&gt;0),[5]PREMIOS_OTROS!$BW18,""),IF($A20="TOTAL",SUM(INDIRECT("AR4:AR"&amp;ROW()-1)),""))</f>
        <v/>
      </c>
      <c r="AS20" s="7" t="str">
        <f ca="1">IF(AND($A20&lt;&gt;"",$A20&lt;&gt;"TOTAL"),IF(AND([5]PREMIOS_OTROS!$BY18&lt;&gt;"",[5]PREMIOS_OTROS!$BY18&lt;&gt;0),[5]PREMIOS_OTROS!$BY18,""),IF($A20="TOTAL",SUM(INDIRECT("AS4:AS"&amp;ROW()-1)),""))</f>
        <v/>
      </c>
      <c r="AT20" s="7" t="str">
        <f t="shared" ca="1" si="14"/>
        <v/>
      </c>
      <c r="AU20" s="7" t="str">
        <f ca="1">IF(AND($A20&lt;&gt;"",$A20&lt;&gt;"TOTAL"),IF(AND([5]PREMIOS_OTROS!$CB18&lt;&gt;"",[5]PREMIOS_OTROS!$CB18&lt;&gt;0),[5]PREMIOS_OTROS!$CB18,""),IF($A20="TOTAL",SUM(INDIRECT("AU4:AU"&amp;ROW()-1)),""))</f>
        <v/>
      </c>
      <c r="AV20" s="7" t="str">
        <f ca="1">IF(AND($A20&lt;&gt;"",$A20&lt;&gt;"TOTAL"),IF(AND([5]PREMIOS_OTROS!$CD18&lt;&gt;"",[5]PREMIOS_OTROS!$CD18&lt;&gt;0),[5]PREMIOS_OTROS!$CD18,""),IF($A20="TOTAL",SUM(INDIRECT("AV4:AV"&amp;ROW()-1)),""))</f>
        <v/>
      </c>
      <c r="AW20" s="7" t="str">
        <f t="shared" ca="1" si="15"/>
        <v/>
      </c>
      <c r="AX20" s="7" t="str">
        <f ca="1">IF(AND($A20&lt;&gt;"",$A20&lt;&gt;"TOTAL"),IF(AND([5]PREMIOS_OTROS!$CG18&lt;&gt;"",[5]PREMIOS_OTROS!$CG18&lt;&gt;0),[5]PREMIOS_OTROS!$CG18,""),IF($A20="TOTAL",SUM(INDIRECT("AX4:AX"&amp;ROW()-1)),""))</f>
        <v/>
      </c>
      <c r="AY20" s="7" t="str">
        <f ca="1">IF(AND($A20&lt;&gt;"",$A20&lt;&gt;"TOTAL"),IF(AND([5]PREMIOS_OTROS!$CI18&lt;&gt;"",[5]PREMIOS_OTROS!$CI18&lt;&gt;0),[5]PREMIOS_OTROS!$CI18,""),IF($A20="TOTAL",SUM(INDIRECT("AY4:AY"&amp;ROW()-1)),""))</f>
        <v/>
      </c>
      <c r="AZ20" s="7" t="str">
        <f t="shared" ca="1" si="16"/>
        <v/>
      </c>
      <c r="BA20" s="7" t="str">
        <f ca="1">IF(AND($A20&lt;&gt;"",$A20&lt;&gt;"TOTAL"),IF(AND([5]PREMIOS_OTROS!$CL18&lt;&gt;"",[5]PREMIOS_OTROS!$CL18&lt;&gt;0),[5]PREMIOS_OTROS!$CL18,""),IF($A20="TOTAL",SUM(INDIRECT("BA4:BA"&amp;ROW()-1)),""))</f>
        <v/>
      </c>
      <c r="BB20" s="7" t="str">
        <f ca="1">IF(AND($A20&lt;&gt;"",$A20&lt;&gt;"TOTAL"),IF(AND([5]PREMIOS_OTROS!$CN18&lt;&gt;"",[5]PREMIOS_OTROS!$CN18&lt;&gt;0),[5]PREMIOS_OTROS!$CN18,""),IF($A20="TOTAL",SUM(INDIRECT("BB4:BB"&amp;ROW()-1)),""))</f>
        <v/>
      </c>
      <c r="BC20" s="7" t="str">
        <f t="shared" ca="1" si="17"/>
        <v/>
      </c>
      <c r="BD20" s="7" t="str">
        <f ca="1">IF(AND($A20&lt;&gt;"",$A20&lt;&gt;"TOTAL"),IF(AND([5]PREMIOS_OTROS!$CQ18&lt;&gt;"",[5]PREMIOS_OTROS!$CQ18&lt;&gt;0),[5]PREMIOS_OTROS!$CQ18,""),IF($A20="TOTAL",SUM(INDIRECT("BD4:BD"&amp;ROW()-1)),""))</f>
        <v/>
      </c>
      <c r="BE20" s="7" t="str">
        <f ca="1">IF(AND($A20&lt;&gt;"",$A20&lt;&gt;"TOTAL"),IF(AND([5]PREMIOS_OTROS!$CS18&lt;&gt;"",[5]PREMIOS_OTROS!$CS18&lt;&gt;0),[5]PREMIOS_OTROS!$CS18,""),IF($A20="TOTAL",SUM(INDIRECT("BE4:BE"&amp;ROW()-1)),""))</f>
        <v/>
      </c>
      <c r="BF20" s="7" t="str">
        <f t="shared" ca="1" si="18"/>
        <v/>
      </c>
    </row>
    <row r="21" spans="1:58" x14ac:dyDescent="0.2">
      <c r="A21" s="12" t="str">
        <f>IF([5]PREMIOS_OTROS!$D19&lt;&gt;"",[5]PREMIOS_OTROS!$D19,IF(AND([5]PREMIOS_OTROS!$D19="",[5]PREMIOS_OTROS!$D20="",[5]PREMIOS_OTROS!$D18=""),"","TOTAL"))</f>
        <v/>
      </c>
      <c r="B21" s="7" t="str">
        <f ca="1">IF(AND($A21&lt;&gt;"",$A21&lt;&gt;"TOTAL"),IF(AND([5]PREMIOS_OTROS!$E19&lt;&gt;"",[5]PREMIOS_OTROS!$E19&lt;&gt;0),[5]PREMIOS_OTROS!$E19,""),IF($A21="TOTAL",SUM(INDIRECT("B4:B"&amp;ROW()-1)),""))</f>
        <v/>
      </c>
      <c r="C21" s="7" t="str">
        <f ca="1">IF(AND($A21&lt;&gt;"",$A21&lt;&gt;"TOTAL"),IF(AND([5]PREMIOS_OTROS!$G19&lt;&gt;"",[5]PREMIOS_OTROS!$G19&lt;&gt;0),[5]PREMIOS_OTROS!$G19,""),IF($A21="TOTAL",SUM(INDIRECT("C4:C"&amp;ROW()-1)),""))</f>
        <v/>
      </c>
      <c r="D21" s="7" t="str">
        <f t="shared" ca="1" si="0"/>
        <v/>
      </c>
      <c r="E21" s="7" t="str">
        <f ca="1">IF(AND($A21&lt;&gt;"",$A21&lt;&gt;"TOTAL"),IF(AND([5]PREMIOS_OTROS!$J19&lt;&gt;"",[5]PREMIOS_OTROS!$J19&lt;&gt;0),[5]PREMIOS_OTROS!$J19,""),IF($A21="TOTAL",SUM(INDIRECT("E4:E"&amp;ROW()-1)),""))</f>
        <v/>
      </c>
      <c r="F21" s="7" t="str">
        <f ca="1">IF(AND($A21&lt;&gt;"",$A21&lt;&gt;"TOTAL"),IF(AND([5]PREMIOS_OTROS!$L19&lt;&gt;"",[5]PREMIOS_OTROS!$L19&lt;&gt;0),[5]PREMIOS_OTROS!$L19,""),IF($A21="TOTAL",SUM(INDIRECT("F4:F"&amp;ROW()-1)),""))</f>
        <v/>
      </c>
      <c r="G21" s="7" t="str">
        <f t="shared" ca="1" si="1"/>
        <v/>
      </c>
      <c r="H21" s="7" t="str">
        <f ca="1">IF(AND($A21&lt;&gt;"",$A21&lt;&gt;"TOTAL"),IF(AND([5]PREMIOS_OTROS!$O19&lt;&gt;"",[5]PREMIOS_OTROS!$O19&lt;&gt;0),[5]PREMIOS_OTROS!$O19,""),IF($A21="TOTAL",SUM(INDIRECT("H4:H"&amp;ROW()-1)),""))</f>
        <v/>
      </c>
      <c r="I21" s="7" t="str">
        <f ca="1">IF(AND($A21&lt;&gt;"",$A21&lt;&gt;"TOTAL"),IF(AND([5]PREMIOS_OTROS!$Q19&lt;&gt;"",[5]PREMIOS_OTROS!$Q19&lt;&gt;0),[5]PREMIOS_OTROS!$Q19,""),IF($A21="TOTAL",SUM(INDIRECT("I4:I"&amp;ROW()-1)),""))</f>
        <v/>
      </c>
      <c r="J21" s="7" t="str">
        <f t="shared" ca="1" si="2"/>
        <v/>
      </c>
      <c r="K21" s="7" t="str">
        <f ca="1">IF(AND($A21&lt;&gt;"",$A21&lt;&gt;"TOTAL"),IF(AND([5]PREMIOS_OTROS!$T19&lt;&gt;"",[5]PREMIOS_OTROS!$T19&lt;&gt;0),[5]PREMIOS_OTROS!$T19,""),IF($A21="TOTAL",SUM(INDIRECT("K4:K"&amp;ROW()-1)),""))</f>
        <v/>
      </c>
      <c r="L21" s="7" t="str">
        <f ca="1">IF(AND($A21&lt;&gt;"",$A21&lt;&gt;"TOTAL"),IF(AND([5]PREMIOS_OTROS!$V19&lt;&gt;"",[5]PREMIOS_OTROS!$V19&lt;&gt;0),[5]PREMIOS_OTROS!$V19,""),IF($A21="TOTAL",SUM(INDIRECT("L4:L"&amp;ROW()-1)),""))</f>
        <v/>
      </c>
      <c r="M21" s="7" t="str">
        <f t="shared" ca="1" si="3"/>
        <v/>
      </c>
      <c r="N21" s="7" t="str">
        <f ca="1">IF(AND($A21&lt;&gt;"",$A21&lt;&gt;"TOTAL"),IF(AND([5]PREMIOS_OTROS!$Y19&lt;&gt;"",[5]PREMIOS_OTROS!$Y19&lt;&gt;0),[5]PREMIOS_OTROS!$Y19,""),IF($A21="TOTAL",SUM(INDIRECT("N4:N"&amp;ROW()-1)),""))</f>
        <v/>
      </c>
      <c r="O21" s="7" t="str">
        <f ca="1">IF(AND($A21&lt;&gt;"",$A21&lt;&gt;"TOTAL"),IF(AND([5]PREMIOS_OTROS!$AA19&lt;&gt;"",[5]PREMIOS_OTROS!$AA19&lt;&gt;0),[5]PREMIOS_OTROS!$AA19,""),IF($A21="TOTAL",SUM(INDIRECT("O4:O"&amp;ROW()-1)),""))</f>
        <v/>
      </c>
      <c r="P21" s="7" t="str">
        <f t="shared" ca="1" si="4"/>
        <v/>
      </c>
      <c r="Q21" s="7" t="str">
        <f ca="1">IF(AND($A21&lt;&gt;"",$A21&lt;&gt;"TOTAL"),IF(AND([5]PREMIOS_OTROS!$AD19&lt;&gt;"",[5]PREMIOS_OTROS!$AD19&lt;&gt;0),[5]PREMIOS_OTROS!$AD19,""),IF($A21="TOTAL",SUM(INDIRECT("Q4:Q"&amp;ROW()-1)),""))</f>
        <v/>
      </c>
      <c r="R21" s="7" t="str">
        <f ca="1">IF(AND($A21&lt;&gt;"",$A21&lt;&gt;"TOTAL"),IF(AND([5]PREMIOS_OTROS!$AF19&lt;&gt;"",[5]PREMIOS_OTROS!$AF19&lt;&gt;0),[5]PREMIOS_OTROS!$AF19,""),IF($A21="TOTAL",SUM(INDIRECT("R4:R"&amp;ROW()-1)),""))</f>
        <v/>
      </c>
      <c r="S21" s="7" t="str">
        <f t="shared" ca="1" si="5"/>
        <v/>
      </c>
      <c r="T21" s="7" t="str">
        <f ca="1">IF(AND($A21&lt;&gt;"",$A21&lt;&gt;"TOTAL"),IF(AND([5]PREMIOS_OTROS!$AI19&lt;&gt;"",[5]PREMIOS_OTROS!$AI19&lt;&gt;0),[5]PREMIOS_OTROS!$AI19,""),IF($A21="TOTAL",SUM(INDIRECT("T4:T"&amp;ROW()-1)),""))</f>
        <v/>
      </c>
      <c r="U21" s="7" t="str">
        <f ca="1">IF(AND($A21&lt;&gt;"",$A21&lt;&gt;"TOTAL"),IF(AND([5]PREMIOS_OTROS!$AK19&lt;&gt;"",[5]PREMIOS_OTROS!$AK19&lt;&gt;0),[5]PREMIOS_OTROS!$AK19,""),IF($A21="TOTAL",SUM(INDIRECT("U4:U"&amp;ROW()-1)),""))</f>
        <v/>
      </c>
      <c r="V21" s="7" t="str">
        <f t="shared" ca="1" si="6"/>
        <v/>
      </c>
      <c r="W21" s="7" t="str">
        <f ca="1">IF(AND($A21&lt;&gt;"",$A21&lt;&gt;"TOTAL"),IF(AND([5]PREMIOS_OTROS!$AN19&lt;&gt;"",[5]PREMIOS_OTROS!$AN19&lt;&gt;0),[5]PREMIOS_OTROS!$AN19,""),IF($A21="TOTAL",SUM(INDIRECT("W4:W"&amp;ROW()-1)),""))</f>
        <v/>
      </c>
      <c r="X21" s="7" t="str">
        <f ca="1">IF(AND($A21&lt;&gt;"",$A21&lt;&gt;"TOTAL"),IF(AND([5]PREMIOS_OTROS!$AP19&lt;&gt;"",[5]PREMIOS_OTROS!$AP19&lt;&gt;0),[5]PREMIOS_OTROS!$AP19,""),IF($A21="TOTAL",SUM(INDIRECT("X4:X"&amp;ROW()-1)),""))</f>
        <v/>
      </c>
      <c r="Y21" s="7" t="str">
        <f t="shared" ca="1" si="7"/>
        <v/>
      </c>
      <c r="Z21" s="7" t="str">
        <f ca="1">IF(AND($A21&lt;&gt;"",$A21&lt;&gt;"TOTAL"),IF(AND([5]PREMIOS_OTROS!$AS19&lt;&gt;"",[5]PREMIOS_OTROS!$AS19&lt;&gt;0),[5]PREMIOS_OTROS!$AS19,""),IF($A21="TOTAL",SUM(INDIRECT("Z4:Z"&amp;ROW()-1)),""))</f>
        <v/>
      </c>
      <c r="AA21" s="7" t="str">
        <f ca="1">IF(AND($A21&lt;&gt;"",$A21&lt;&gt;"TOTAL"),IF(AND([5]PREMIOS_OTROS!$AU19&lt;&gt;"",[5]PREMIOS_OTROS!$AU19&lt;&gt;0),[5]PREMIOS_OTROS!$AU19,""),IF($A21="TOTAL",SUM(INDIRECT("AA4:AA"&amp;ROW()-1)),""))</f>
        <v/>
      </c>
      <c r="AB21" s="7" t="str">
        <f t="shared" ca="1" si="8"/>
        <v/>
      </c>
      <c r="AC21" s="7" t="str">
        <f ca="1">IF(AND($A21&lt;&gt;"",$A21&lt;&gt;"TOTAL"),IF(AND([5]PREMIOS_OTROS!$AX19&lt;&gt;"",[5]PREMIOS_OTROS!$AX19&lt;&gt;0),[5]PREMIOS_OTROS!$AX19,""),IF($A21="TOTAL",SUM(INDIRECT("AC4:AC"&amp;ROW()-1)),""))</f>
        <v/>
      </c>
      <c r="AD21" s="7" t="str">
        <f ca="1">IF(AND($A21&lt;&gt;"",$A21&lt;&gt;"TOTAL"),IF(AND([5]PREMIOS_OTROS!$AZ19&lt;&gt;"",[5]PREMIOS_OTROS!$AZ19&lt;&gt;0),[5]PREMIOS_OTROS!$AZ19,""),IF($A21="TOTAL",SUM(INDIRECT("AD4:AD"&amp;ROW()-1)),""))</f>
        <v/>
      </c>
      <c r="AE21" s="7" t="str">
        <f t="shared" ca="1" si="9"/>
        <v/>
      </c>
      <c r="AF21" s="7" t="str">
        <f ca="1">IF(AND($A21&lt;&gt;"",$A21&lt;&gt;"TOTAL"),IF(AND([5]PREMIOS_OTROS!$BC19&lt;&gt;"",[5]PREMIOS_OTROS!$BC19&lt;&gt;0),[5]PREMIOS_OTROS!$BC19,""),IF($A21="TOTAL",SUM(INDIRECT("AF4:AF"&amp;ROW()-1)),""))</f>
        <v/>
      </c>
      <c r="AG21" s="7" t="str">
        <f ca="1">IF(AND($A21&lt;&gt;"",$A21&lt;&gt;"TOTAL"),IF(AND([5]PREMIOS_OTROS!$BE19&lt;&gt;"",[5]PREMIOS_OTROS!$BE19&lt;&gt;0),[5]PREMIOS_OTROS!$BE19,""),IF($A21="TOTAL",SUM(INDIRECT("AG4:AG"&amp;ROW()-1)),""))</f>
        <v/>
      </c>
      <c r="AH21" s="7" t="str">
        <f t="shared" ca="1" si="10"/>
        <v/>
      </c>
      <c r="AI21" s="7" t="str">
        <f ca="1">IF(AND($A21&lt;&gt;"",$A21&lt;&gt;"TOTAL"),IF(AND([5]PREMIOS_OTROS!$BH19&lt;&gt;"",[5]PREMIOS_OTROS!$BH19&lt;&gt;0),[5]PREMIOS_OTROS!$BH19,""),IF($A21="TOTAL",SUM(INDIRECT("AI4:AI"&amp;ROW()-1)),""))</f>
        <v/>
      </c>
      <c r="AJ21" s="7" t="str">
        <f ca="1">IF(AND($A21&lt;&gt;"",$A21&lt;&gt;"TOTAL"),IF(AND([5]PREMIOS_OTROS!$BJ19&lt;&gt;"",[5]PREMIOS_OTROS!$BJ19&lt;&gt;0),[5]PREMIOS_OTROS!$BJ19,""),IF($A21="TOTAL",SUM(INDIRECT("AJ4:AJ"&amp;ROW()-1)),""))</f>
        <v/>
      </c>
      <c r="AK21" s="7" t="str">
        <f t="shared" ca="1" si="11"/>
        <v/>
      </c>
      <c r="AL21" s="7" t="str">
        <f ca="1">IF(AND($A21&lt;&gt;"",$A21&lt;&gt;"TOTAL"),IF(AND([5]PREMIOS_OTROS!$BM19&lt;&gt;"",[5]PREMIOS_OTROS!$BM19&lt;&gt;0),[5]PREMIOS_OTROS!$BM19,""),IF($A21="TOTAL",SUM(INDIRECT("AL4:AL"&amp;ROW()-1)),""))</f>
        <v/>
      </c>
      <c r="AM21" s="7" t="str">
        <f ca="1">IF(AND($A21&lt;&gt;"",$A21&lt;&gt;"TOTAL"),IF(AND([5]PREMIOS_OTROS!$BO19&lt;&gt;"",[5]PREMIOS_OTROS!$BO19&lt;&gt;0),[5]PREMIOS_OTROS!$BO19,""),IF($A21="TOTAL",SUM(INDIRECT("AM4:AM"&amp;ROW()-1)),""))</f>
        <v/>
      </c>
      <c r="AN21" s="7" t="str">
        <f t="shared" ca="1" si="12"/>
        <v/>
      </c>
      <c r="AO21" s="7" t="str">
        <f ca="1">IF(AND($A21&lt;&gt;"",$A21&lt;&gt;"TOTAL"),IF(AND([5]PREMIOS_OTROS!$BR19&lt;&gt;"",[5]PREMIOS_OTROS!$BR19&lt;&gt;0),[5]PREMIOS_OTROS!$BR19,""),IF($A21="TOTAL",SUM(INDIRECT("AO4:AO"&amp;ROW()-1)),""))</f>
        <v/>
      </c>
      <c r="AP21" s="7" t="str">
        <f ca="1">IF(AND($A21&lt;&gt;"",$A21&lt;&gt;"TOTAL"),IF(AND([5]PREMIOS_OTROS!$BT19&lt;&gt;"",[5]PREMIOS_OTROS!$BT19&lt;&gt;0),[5]PREMIOS_OTROS!$BT19,""),IF($A21="TOTAL",SUM(INDIRECT("AP4:AP"&amp;ROW()-1)),""))</f>
        <v/>
      </c>
      <c r="AQ21" s="7" t="str">
        <f t="shared" ca="1" si="13"/>
        <v/>
      </c>
      <c r="AR21" s="7" t="str">
        <f ca="1">IF(AND($A21&lt;&gt;"",$A21&lt;&gt;"TOTAL"),IF(AND([5]PREMIOS_OTROS!$BW19&lt;&gt;"",[5]PREMIOS_OTROS!$BW19&lt;&gt;0),[5]PREMIOS_OTROS!$BW19,""),IF($A21="TOTAL",SUM(INDIRECT("AR4:AR"&amp;ROW()-1)),""))</f>
        <v/>
      </c>
      <c r="AS21" s="7" t="str">
        <f ca="1">IF(AND($A21&lt;&gt;"",$A21&lt;&gt;"TOTAL"),IF(AND([5]PREMIOS_OTROS!$BY19&lt;&gt;"",[5]PREMIOS_OTROS!$BY19&lt;&gt;0),[5]PREMIOS_OTROS!$BY19,""),IF($A21="TOTAL",SUM(INDIRECT("AS4:AS"&amp;ROW()-1)),""))</f>
        <v/>
      </c>
      <c r="AT21" s="7" t="str">
        <f t="shared" ca="1" si="14"/>
        <v/>
      </c>
      <c r="AU21" s="7" t="str">
        <f ca="1">IF(AND($A21&lt;&gt;"",$A21&lt;&gt;"TOTAL"),IF(AND([5]PREMIOS_OTROS!$CB19&lt;&gt;"",[5]PREMIOS_OTROS!$CB19&lt;&gt;0),[5]PREMIOS_OTROS!$CB19,""),IF($A21="TOTAL",SUM(INDIRECT("AU4:AU"&amp;ROW()-1)),""))</f>
        <v/>
      </c>
      <c r="AV21" s="7" t="str">
        <f ca="1">IF(AND($A21&lt;&gt;"",$A21&lt;&gt;"TOTAL"),IF(AND([5]PREMIOS_OTROS!$CD19&lt;&gt;"",[5]PREMIOS_OTROS!$CD19&lt;&gt;0),[5]PREMIOS_OTROS!$CD19,""),IF($A21="TOTAL",SUM(INDIRECT("AV4:AV"&amp;ROW()-1)),""))</f>
        <v/>
      </c>
      <c r="AW21" s="7" t="str">
        <f t="shared" ca="1" si="15"/>
        <v/>
      </c>
      <c r="AX21" s="7" t="str">
        <f ca="1">IF(AND($A21&lt;&gt;"",$A21&lt;&gt;"TOTAL"),IF(AND([5]PREMIOS_OTROS!$CG19&lt;&gt;"",[5]PREMIOS_OTROS!$CG19&lt;&gt;0),[5]PREMIOS_OTROS!$CG19,""),IF($A21="TOTAL",SUM(INDIRECT("AX4:AX"&amp;ROW()-1)),""))</f>
        <v/>
      </c>
      <c r="AY21" s="7" t="str">
        <f ca="1">IF(AND($A21&lt;&gt;"",$A21&lt;&gt;"TOTAL"),IF(AND([5]PREMIOS_OTROS!$CI19&lt;&gt;"",[5]PREMIOS_OTROS!$CI19&lt;&gt;0),[5]PREMIOS_OTROS!$CI19,""),IF($A21="TOTAL",SUM(INDIRECT("AY4:AY"&amp;ROW()-1)),""))</f>
        <v/>
      </c>
      <c r="AZ21" s="7" t="str">
        <f t="shared" ca="1" si="16"/>
        <v/>
      </c>
      <c r="BA21" s="7" t="str">
        <f ca="1">IF(AND($A21&lt;&gt;"",$A21&lt;&gt;"TOTAL"),IF(AND([5]PREMIOS_OTROS!$CL19&lt;&gt;"",[5]PREMIOS_OTROS!$CL19&lt;&gt;0),[5]PREMIOS_OTROS!$CL19,""),IF($A21="TOTAL",SUM(INDIRECT("BA4:BA"&amp;ROW()-1)),""))</f>
        <v/>
      </c>
      <c r="BB21" s="7" t="str">
        <f ca="1">IF(AND($A21&lt;&gt;"",$A21&lt;&gt;"TOTAL"),IF(AND([5]PREMIOS_OTROS!$CN19&lt;&gt;"",[5]PREMIOS_OTROS!$CN19&lt;&gt;0),[5]PREMIOS_OTROS!$CN19,""),IF($A21="TOTAL",SUM(INDIRECT("BB4:BB"&amp;ROW()-1)),""))</f>
        <v/>
      </c>
      <c r="BC21" s="7" t="str">
        <f t="shared" ca="1" si="17"/>
        <v/>
      </c>
      <c r="BD21" s="7" t="str">
        <f ca="1">IF(AND($A21&lt;&gt;"",$A21&lt;&gt;"TOTAL"),IF(AND([5]PREMIOS_OTROS!$CQ19&lt;&gt;"",[5]PREMIOS_OTROS!$CQ19&lt;&gt;0),[5]PREMIOS_OTROS!$CQ19,""),IF($A21="TOTAL",SUM(INDIRECT("BD4:BD"&amp;ROW()-1)),""))</f>
        <v/>
      </c>
      <c r="BE21" s="7" t="str">
        <f ca="1">IF(AND($A21&lt;&gt;"",$A21&lt;&gt;"TOTAL"),IF(AND([5]PREMIOS_OTROS!$CS19&lt;&gt;"",[5]PREMIOS_OTROS!$CS19&lt;&gt;0),[5]PREMIOS_OTROS!$CS19,""),IF($A21="TOTAL",SUM(INDIRECT("BE4:BE"&amp;ROW()-1)),""))</f>
        <v/>
      </c>
      <c r="BF21" s="7" t="str">
        <f t="shared" ca="1" si="18"/>
        <v/>
      </c>
    </row>
    <row r="22" spans="1:58" x14ac:dyDescent="0.2">
      <c r="A22" s="12" t="str">
        <f>IF([5]PREMIOS_OTROS!$D20&lt;&gt;"",[5]PREMIOS_OTROS!$D20,IF(AND([5]PREMIOS_OTROS!$D20="",[5]PREMIOS_OTROS!$D21="",[5]PREMIOS_OTROS!$D19=""),"","TOTAL"))</f>
        <v/>
      </c>
      <c r="B22" s="7" t="str">
        <f ca="1">IF(AND($A22&lt;&gt;"",$A22&lt;&gt;"TOTAL"),IF(AND([5]PREMIOS_OTROS!$E20&lt;&gt;"",[5]PREMIOS_OTROS!$E20&lt;&gt;0),[5]PREMIOS_OTROS!$E20,""),IF($A22="TOTAL",SUM(INDIRECT("B4:B"&amp;ROW()-1)),""))</f>
        <v/>
      </c>
      <c r="C22" s="7" t="str">
        <f ca="1">IF(AND($A22&lt;&gt;"",$A22&lt;&gt;"TOTAL"),IF(AND([5]PREMIOS_OTROS!$G20&lt;&gt;"",[5]PREMIOS_OTROS!$G20&lt;&gt;0),[5]PREMIOS_OTROS!$G20,""),IF($A22="TOTAL",SUM(INDIRECT("C4:C"&amp;ROW()-1)),""))</f>
        <v/>
      </c>
      <c r="D22" s="7" t="str">
        <f t="shared" ca="1" si="0"/>
        <v/>
      </c>
      <c r="E22" s="7" t="str">
        <f ca="1">IF(AND($A22&lt;&gt;"",$A22&lt;&gt;"TOTAL"),IF(AND([5]PREMIOS_OTROS!$J20&lt;&gt;"",[5]PREMIOS_OTROS!$J20&lt;&gt;0),[5]PREMIOS_OTROS!$J20,""),IF($A22="TOTAL",SUM(INDIRECT("E4:E"&amp;ROW()-1)),""))</f>
        <v/>
      </c>
      <c r="F22" s="7" t="str">
        <f ca="1">IF(AND($A22&lt;&gt;"",$A22&lt;&gt;"TOTAL"),IF(AND([5]PREMIOS_OTROS!$L20&lt;&gt;"",[5]PREMIOS_OTROS!$L20&lt;&gt;0),[5]PREMIOS_OTROS!$L20,""),IF($A22="TOTAL",SUM(INDIRECT("F4:F"&amp;ROW()-1)),""))</f>
        <v/>
      </c>
      <c r="G22" s="7" t="str">
        <f t="shared" ca="1" si="1"/>
        <v/>
      </c>
      <c r="H22" s="7" t="str">
        <f ca="1">IF(AND($A22&lt;&gt;"",$A22&lt;&gt;"TOTAL"),IF(AND([5]PREMIOS_OTROS!$O20&lt;&gt;"",[5]PREMIOS_OTROS!$O20&lt;&gt;0),[5]PREMIOS_OTROS!$O20,""),IF($A22="TOTAL",SUM(INDIRECT("H4:H"&amp;ROW()-1)),""))</f>
        <v/>
      </c>
      <c r="I22" s="7" t="str">
        <f ca="1">IF(AND($A22&lt;&gt;"",$A22&lt;&gt;"TOTAL"),IF(AND([5]PREMIOS_OTROS!$Q20&lt;&gt;"",[5]PREMIOS_OTROS!$Q20&lt;&gt;0),[5]PREMIOS_OTROS!$Q20,""),IF($A22="TOTAL",SUM(INDIRECT("I4:I"&amp;ROW()-1)),""))</f>
        <v/>
      </c>
      <c r="J22" s="7" t="str">
        <f t="shared" ca="1" si="2"/>
        <v/>
      </c>
      <c r="K22" s="7" t="str">
        <f ca="1">IF(AND($A22&lt;&gt;"",$A22&lt;&gt;"TOTAL"),IF(AND([5]PREMIOS_OTROS!$T20&lt;&gt;"",[5]PREMIOS_OTROS!$T20&lt;&gt;0),[5]PREMIOS_OTROS!$T20,""),IF($A22="TOTAL",SUM(INDIRECT("K4:K"&amp;ROW()-1)),""))</f>
        <v/>
      </c>
      <c r="L22" s="7" t="str">
        <f ca="1">IF(AND($A22&lt;&gt;"",$A22&lt;&gt;"TOTAL"),IF(AND([5]PREMIOS_OTROS!$V20&lt;&gt;"",[5]PREMIOS_OTROS!$V20&lt;&gt;0),[5]PREMIOS_OTROS!$V20,""),IF($A22="TOTAL",SUM(INDIRECT("L4:L"&amp;ROW()-1)),""))</f>
        <v/>
      </c>
      <c r="M22" s="7" t="str">
        <f t="shared" ca="1" si="3"/>
        <v/>
      </c>
      <c r="N22" s="7" t="str">
        <f ca="1">IF(AND($A22&lt;&gt;"",$A22&lt;&gt;"TOTAL"),IF(AND([5]PREMIOS_OTROS!$Y20&lt;&gt;"",[5]PREMIOS_OTROS!$Y20&lt;&gt;0),[5]PREMIOS_OTROS!$Y20,""),IF($A22="TOTAL",SUM(INDIRECT("N4:N"&amp;ROW()-1)),""))</f>
        <v/>
      </c>
      <c r="O22" s="7" t="str">
        <f ca="1">IF(AND($A22&lt;&gt;"",$A22&lt;&gt;"TOTAL"),IF(AND([5]PREMIOS_OTROS!$AA20&lt;&gt;"",[5]PREMIOS_OTROS!$AA20&lt;&gt;0),[5]PREMIOS_OTROS!$AA20,""),IF($A22="TOTAL",SUM(INDIRECT("O4:O"&amp;ROW()-1)),""))</f>
        <v/>
      </c>
      <c r="P22" s="7" t="str">
        <f t="shared" ca="1" si="4"/>
        <v/>
      </c>
      <c r="Q22" s="7" t="str">
        <f ca="1">IF(AND($A22&lt;&gt;"",$A22&lt;&gt;"TOTAL"),IF(AND([5]PREMIOS_OTROS!$AD20&lt;&gt;"",[5]PREMIOS_OTROS!$AD20&lt;&gt;0),[5]PREMIOS_OTROS!$AD20,""),IF($A22="TOTAL",SUM(INDIRECT("Q4:Q"&amp;ROW()-1)),""))</f>
        <v/>
      </c>
      <c r="R22" s="7" t="str">
        <f ca="1">IF(AND($A22&lt;&gt;"",$A22&lt;&gt;"TOTAL"),IF(AND([5]PREMIOS_OTROS!$AF20&lt;&gt;"",[5]PREMIOS_OTROS!$AF20&lt;&gt;0),[5]PREMIOS_OTROS!$AF20,""),IF($A22="TOTAL",SUM(INDIRECT("R4:R"&amp;ROW()-1)),""))</f>
        <v/>
      </c>
      <c r="S22" s="7" t="str">
        <f t="shared" ca="1" si="5"/>
        <v/>
      </c>
      <c r="T22" s="7" t="str">
        <f ca="1">IF(AND($A22&lt;&gt;"",$A22&lt;&gt;"TOTAL"),IF(AND([5]PREMIOS_OTROS!$AI20&lt;&gt;"",[5]PREMIOS_OTROS!$AI20&lt;&gt;0),[5]PREMIOS_OTROS!$AI20,""),IF($A22="TOTAL",SUM(INDIRECT("T4:T"&amp;ROW()-1)),""))</f>
        <v/>
      </c>
      <c r="U22" s="7" t="str">
        <f ca="1">IF(AND($A22&lt;&gt;"",$A22&lt;&gt;"TOTAL"),IF(AND([5]PREMIOS_OTROS!$AK20&lt;&gt;"",[5]PREMIOS_OTROS!$AK20&lt;&gt;0),[5]PREMIOS_OTROS!$AK20,""),IF($A22="TOTAL",SUM(INDIRECT("U4:U"&amp;ROW()-1)),""))</f>
        <v/>
      </c>
      <c r="V22" s="7" t="str">
        <f t="shared" ca="1" si="6"/>
        <v/>
      </c>
      <c r="W22" s="7" t="str">
        <f ca="1">IF(AND($A22&lt;&gt;"",$A22&lt;&gt;"TOTAL"),IF(AND([5]PREMIOS_OTROS!$AN20&lt;&gt;"",[5]PREMIOS_OTROS!$AN20&lt;&gt;0),[5]PREMIOS_OTROS!$AN20,""),IF($A22="TOTAL",SUM(INDIRECT("W4:W"&amp;ROW()-1)),""))</f>
        <v/>
      </c>
      <c r="X22" s="7" t="str">
        <f ca="1">IF(AND($A22&lt;&gt;"",$A22&lt;&gt;"TOTAL"),IF(AND([5]PREMIOS_OTROS!$AP20&lt;&gt;"",[5]PREMIOS_OTROS!$AP20&lt;&gt;0),[5]PREMIOS_OTROS!$AP20,""),IF($A22="TOTAL",SUM(INDIRECT("X4:X"&amp;ROW()-1)),""))</f>
        <v/>
      </c>
      <c r="Y22" s="7" t="str">
        <f t="shared" ca="1" si="7"/>
        <v/>
      </c>
      <c r="Z22" s="7" t="str">
        <f ca="1">IF(AND($A22&lt;&gt;"",$A22&lt;&gt;"TOTAL"),IF(AND([5]PREMIOS_OTROS!$AS20&lt;&gt;"",[5]PREMIOS_OTROS!$AS20&lt;&gt;0),[5]PREMIOS_OTROS!$AS20,""),IF($A22="TOTAL",SUM(INDIRECT("Z4:Z"&amp;ROW()-1)),""))</f>
        <v/>
      </c>
      <c r="AA22" s="7" t="str">
        <f ca="1">IF(AND($A22&lt;&gt;"",$A22&lt;&gt;"TOTAL"),IF(AND([5]PREMIOS_OTROS!$AU20&lt;&gt;"",[5]PREMIOS_OTROS!$AU20&lt;&gt;0),[5]PREMIOS_OTROS!$AU20,""),IF($A22="TOTAL",SUM(INDIRECT("AA4:AA"&amp;ROW()-1)),""))</f>
        <v/>
      </c>
      <c r="AB22" s="7" t="str">
        <f t="shared" ca="1" si="8"/>
        <v/>
      </c>
      <c r="AC22" s="7" t="str">
        <f ca="1">IF(AND($A22&lt;&gt;"",$A22&lt;&gt;"TOTAL"),IF(AND([5]PREMIOS_OTROS!$AX20&lt;&gt;"",[5]PREMIOS_OTROS!$AX20&lt;&gt;0),[5]PREMIOS_OTROS!$AX20,""),IF($A22="TOTAL",SUM(INDIRECT("AC4:AC"&amp;ROW()-1)),""))</f>
        <v/>
      </c>
      <c r="AD22" s="7" t="str">
        <f ca="1">IF(AND($A22&lt;&gt;"",$A22&lt;&gt;"TOTAL"),IF(AND([5]PREMIOS_OTROS!$AZ20&lt;&gt;"",[5]PREMIOS_OTROS!$AZ20&lt;&gt;0),[5]PREMIOS_OTROS!$AZ20,""),IF($A22="TOTAL",SUM(INDIRECT("AD4:AD"&amp;ROW()-1)),""))</f>
        <v/>
      </c>
      <c r="AE22" s="7" t="str">
        <f t="shared" ca="1" si="9"/>
        <v/>
      </c>
      <c r="AF22" s="7" t="str">
        <f ca="1">IF(AND($A22&lt;&gt;"",$A22&lt;&gt;"TOTAL"),IF(AND([5]PREMIOS_OTROS!$BC20&lt;&gt;"",[5]PREMIOS_OTROS!$BC20&lt;&gt;0),[5]PREMIOS_OTROS!$BC20,""),IF($A22="TOTAL",SUM(INDIRECT("AF4:AF"&amp;ROW()-1)),""))</f>
        <v/>
      </c>
      <c r="AG22" s="7" t="str">
        <f ca="1">IF(AND($A22&lt;&gt;"",$A22&lt;&gt;"TOTAL"),IF(AND([5]PREMIOS_OTROS!$BE20&lt;&gt;"",[5]PREMIOS_OTROS!$BE20&lt;&gt;0),[5]PREMIOS_OTROS!$BE20,""),IF($A22="TOTAL",SUM(INDIRECT("AG4:AG"&amp;ROW()-1)),""))</f>
        <v/>
      </c>
      <c r="AH22" s="7" t="str">
        <f t="shared" ca="1" si="10"/>
        <v/>
      </c>
      <c r="AI22" s="7" t="str">
        <f ca="1">IF(AND($A22&lt;&gt;"",$A22&lt;&gt;"TOTAL"),IF(AND([5]PREMIOS_OTROS!$BH20&lt;&gt;"",[5]PREMIOS_OTROS!$BH20&lt;&gt;0),[5]PREMIOS_OTROS!$BH20,""),IF($A22="TOTAL",SUM(INDIRECT("AI4:AI"&amp;ROW()-1)),""))</f>
        <v/>
      </c>
      <c r="AJ22" s="7" t="str">
        <f ca="1">IF(AND($A22&lt;&gt;"",$A22&lt;&gt;"TOTAL"),IF(AND([5]PREMIOS_OTROS!$BJ20&lt;&gt;"",[5]PREMIOS_OTROS!$BJ20&lt;&gt;0),[5]PREMIOS_OTROS!$BJ20,""),IF($A22="TOTAL",SUM(INDIRECT("AJ4:AJ"&amp;ROW()-1)),""))</f>
        <v/>
      </c>
      <c r="AK22" s="7" t="str">
        <f t="shared" ca="1" si="11"/>
        <v/>
      </c>
      <c r="AL22" s="7" t="str">
        <f ca="1">IF(AND($A22&lt;&gt;"",$A22&lt;&gt;"TOTAL"),IF(AND([5]PREMIOS_OTROS!$BM20&lt;&gt;"",[5]PREMIOS_OTROS!$BM20&lt;&gt;0),[5]PREMIOS_OTROS!$BM20,""),IF($A22="TOTAL",SUM(INDIRECT("AL4:AL"&amp;ROW()-1)),""))</f>
        <v/>
      </c>
      <c r="AM22" s="7" t="str">
        <f ca="1">IF(AND($A22&lt;&gt;"",$A22&lt;&gt;"TOTAL"),IF(AND([5]PREMIOS_OTROS!$BO20&lt;&gt;"",[5]PREMIOS_OTROS!$BO20&lt;&gt;0),[5]PREMIOS_OTROS!$BO20,""),IF($A22="TOTAL",SUM(INDIRECT("AM4:AM"&amp;ROW()-1)),""))</f>
        <v/>
      </c>
      <c r="AN22" s="7" t="str">
        <f t="shared" ca="1" si="12"/>
        <v/>
      </c>
      <c r="AO22" s="7" t="str">
        <f ca="1">IF(AND($A22&lt;&gt;"",$A22&lt;&gt;"TOTAL"),IF(AND([5]PREMIOS_OTROS!$BR20&lt;&gt;"",[5]PREMIOS_OTROS!$BR20&lt;&gt;0),[5]PREMIOS_OTROS!$BR20,""),IF($A22="TOTAL",SUM(INDIRECT("AO4:AO"&amp;ROW()-1)),""))</f>
        <v/>
      </c>
      <c r="AP22" s="7" t="str">
        <f ca="1">IF(AND($A22&lt;&gt;"",$A22&lt;&gt;"TOTAL"),IF(AND([5]PREMIOS_OTROS!$BT20&lt;&gt;"",[5]PREMIOS_OTROS!$BT20&lt;&gt;0),[5]PREMIOS_OTROS!$BT20,""),IF($A22="TOTAL",SUM(INDIRECT("AP4:AP"&amp;ROW()-1)),""))</f>
        <v/>
      </c>
      <c r="AQ22" s="7" t="str">
        <f t="shared" ca="1" si="13"/>
        <v/>
      </c>
      <c r="AR22" s="7" t="str">
        <f ca="1">IF(AND($A22&lt;&gt;"",$A22&lt;&gt;"TOTAL"),IF(AND([5]PREMIOS_OTROS!$BW20&lt;&gt;"",[5]PREMIOS_OTROS!$BW20&lt;&gt;0),[5]PREMIOS_OTROS!$BW20,""),IF($A22="TOTAL",SUM(INDIRECT("AR4:AR"&amp;ROW()-1)),""))</f>
        <v/>
      </c>
      <c r="AS22" s="7" t="str">
        <f ca="1">IF(AND($A22&lt;&gt;"",$A22&lt;&gt;"TOTAL"),IF(AND([5]PREMIOS_OTROS!$BY20&lt;&gt;"",[5]PREMIOS_OTROS!$BY20&lt;&gt;0),[5]PREMIOS_OTROS!$BY20,""),IF($A22="TOTAL",SUM(INDIRECT("AS4:AS"&amp;ROW()-1)),""))</f>
        <v/>
      </c>
      <c r="AT22" s="7" t="str">
        <f t="shared" ca="1" si="14"/>
        <v/>
      </c>
      <c r="AU22" s="7" t="str">
        <f ca="1">IF(AND($A22&lt;&gt;"",$A22&lt;&gt;"TOTAL"),IF(AND([5]PREMIOS_OTROS!$CB20&lt;&gt;"",[5]PREMIOS_OTROS!$CB20&lt;&gt;0),[5]PREMIOS_OTROS!$CB20,""),IF($A22="TOTAL",SUM(INDIRECT("AU4:AU"&amp;ROW()-1)),""))</f>
        <v/>
      </c>
      <c r="AV22" s="7" t="str">
        <f ca="1">IF(AND($A22&lt;&gt;"",$A22&lt;&gt;"TOTAL"),IF(AND([5]PREMIOS_OTROS!$CD20&lt;&gt;"",[5]PREMIOS_OTROS!$CD20&lt;&gt;0),[5]PREMIOS_OTROS!$CD20,""),IF($A22="TOTAL",SUM(INDIRECT("AV4:AV"&amp;ROW()-1)),""))</f>
        <v/>
      </c>
      <c r="AW22" s="7" t="str">
        <f t="shared" ca="1" si="15"/>
        <v/>
      </c>
      <c r="AX22" s="7" t="str">
        <f ca="1">IF(AND($A22&lt;&gt;"",$A22&lt;&gt;"TOTAL"),IF(AND([5]PREMIOS_OTROS!$CG20&lt;&gt;"",[5]PREMIOS_OTROS!$CG20&lt;&gt;0),[5]PREMIOS_OTROS!$CG20,""),IF($A22="TOTAL",SUM(INDIRECT("AX4:AX"&amp;ROW()-1)),""))</f>
        <v/>
      </c>
      <c r="AY22" s="7" t="str">
        <f ca="1">IF(AND($A22&lt;&gt;"",$A22&lt;&gt;"TOTAL"),IF(AND([5]PREMIOS_OTROS!$CI20&lt;&gt;"",[5]PREMIOS_OTROS!$CI20&lt;&gt;0),[5]PREMIOS_OTROS!$CI20,""),IF($A22="TOTAL",SUM(INDIRECT("AY4:AY"&amp;ROW()-1)),""))</f>
        <v/>
      </c>
      <c r="AZ22" s="7" t="str">
        <f t="shared" ca="1" si="16"/>
        <v/>
      </c>
      <c r="BA22" s="7" t="str">
        <f ca="1">IF(AND($A22&lt;&gt;"",$A22&lt;&gt;"TOTAL"),IF(AND([5]PREMIOS_OTROS!$CL20&lt;&gt;"",[5]PREMIOS_OTROS!$CL20&lt;&gt;0),[5]PREMIOS_OTROS!$CL20,""),IF($A22="TOTAL",SUM(INDIRECT("BA4:BA"&amp;ROW()-1)),""))</f>
        <v/>
      </c>
      <c r="BB22" s="7" t="str">
        <f ca="1">IF(AND($A22&lt;&gt;"",$A22&lt;&gt;"TOTAL"),IF(AND([5]PREMIOS_OTROS!$CN20&lt;&gt;"",[5]PREMIOS_OTROS!$CN20&lt;&gt;0),[5]PREMIOS_OTROS!$CN20,""),IF($A22="TOTAL",SUM(INDIRECT("BB4:BB"&amp;ROW()-1)),""))</f>
        <v/>
      </c>
      <c r="BC22" s="7" t="str">
        <f t="shared" ca="1" si="17"/>
        <v/>
      </c>
      <c r="BD22" s="7" t="str">
        <f ca="1">IF(AND($A22&lt;&gt;"",$A22&lt;&gt;"TOTAL"),IF(AND([5]PREMIOS_OTROS!$CQ20&lt;&gt;"",[5]PREMIOS_OTROS!$CQ20&lt;&gt;0),[5]PREMIOS_OTROS!$CQ20,""),IF($A22="TOTAL",SUM(INDIRECT("BD4:BD"&amp;ROW()-1)),""))</f>
        <v/>
      </c>
      <c r="BE22" s="7" t="str">
        <f ca="1">IF(AND($A22&lt;&gt;"",$A22&lt;&gt;"TOTAL"),IF(AND([5]PREMIOS_OTROS!$CS20&lt;&gt;"",[5]PREMIOS_OTROS!$CS20&lt;&gt;0),[5]PREMIOS_OTROS!$CS20,""),IF($A22="TOTAL",SUM(INDIRECT("BE4:BE"&amp;ROW()-1)),""))</f>
        <v/>
      </c>
      <c r="BF22" s="7" t="str">
        <f t="shared" ca="1" si="18"/>
        <v/>
      </c>
    </row>
    <row r="23" spans="1:58" x14ac:dyDescent="0.2">
      <c r="A23" s="12" t="str">
        <f>IF([5]PREMIOS_OTROS!$D21&lt;&gt;"",[5]PREMIOS_OTROS!$D21,IF(AND([5]PREMIOS_OTROS!$D21="",[5]PREMIOS_OTROS!$D22="",[5]PREMIOS_OTROS!$D20=""),"","TOTAL"))</f>
        <v/>
      </c>
      <c r="B23" s="7" t="str">
        <f ca="1">IF(AND($A23&lt;&gt;"",$A23&lt;&gt;"TOTAL"),IF(AND([5]PREMIOS_OTROS!$E21&lt;&gt;"",[5]PREMIOS_OTROS!$E21&lt;&gt;0),[5]PREMIOS_OTROS!$E21,""),IF($A23="TOTAL",SUM(INDIRECT("B4:B"&amp;ROW()-1)),""))</f>
        <v/>
      </c>
      <c r="C23" s="7" t="str">
        <f ca="1">IF(AND($A23&lt;&gt;"",$A23&lt;&gt;"TOTAL"),IF(AND([5]PREMIOS_OTROS!$G21&lt;&gt;"",[5]PREMIOS_OTROS!$G21&lt;&gt;0),[5]PREMIOS_OTROS!$G21,""),IF($A23="TOTAL",SUM(INDIRECT("C4:C"&amp;ROW()-1)),""))</f>
        <v/>
      </c>
      <c r="D23" s="7" t="str">
        <f t="shared" ca="1" si="0"/>
        <v/>
      </c>
      <c r="E23" s="7" t="str">
        <f ca="1">IF(AND($A23&lt;&gt;"",$A23&lt;&gt;"TOTAL"),IF(AND([5]PREMIOS_OTROS!$J21&lt;&gt;"",[5]PREMIOS_OTROS!$J21&lt;&gt;0),[5]PREMIOS_OTROS!$J21,""),IF($A23="TOTAL",SUM(INDIRECT("E4:E"&amp;ROW()-1)),""))</f>
        <v/>
      </c>
      <c r="F23" s="7" t="str">
        <f ca="1">IF(AND($A23&lt;&gt;"",$A23&lt;&gt;"TOTAL"),IF(AND([5]PREMIOS_OTROS!$L21&lt;&gt;"",[5]PREMIOS_OTROS!$L21&lt;&gt;0),[5]PREMIOS_OTROS!$L21,""),IF($A23="TOTAL",SUM(INDIRECT("F4:F"&amp;ROW()-1)),""))</f>
        <v/>
      </c>
      <c r="G23" s="7" t="str">
        <f t="shared" ca="1" si="1"/>
        <v/>
      </c>
      <c r="H23" s="7" t="str">
        <f ca="1">IF(AND($A23&lt;&gt;"",$A23&lt;&gt;"TOTAL"),IF(AND([5]PREMIOS_OTROS!$O21&lt;&gt;"",[5]PREMIOS_OTROS!$O21&lt;&gt;0),[5]PREMIOS_OTROS!$O21,""),IF($A23="TOTAL",SUM(INDIRECT("H4:H"&amp;ROW()-1)),""))</f>
        <v/>
      </c>
      <c r="I23" s="7" t="str">
        <f ca="1">IF(AND($A23&lt;&gt;"",$A23&lt;&gt;"TOTAL"),IF(AND([5]PREMIOS_OTROS!$Q21&lt;&gt;"",[5]PREMIOS_OTROS!$Q21&lt;&gt;0),[5]PREMIOS_OTROS!$Q21,""),IF($A23="TOTAL",SUM(INDIRECT("I4:I"&amp;ROW()-1)),""))</f>
        <v/>
      </c>
      <c r="J23" s="7" t="str">
        <f t="shared" ca="1" si="2"/>
        <v/>
      </c>
      <c r="K23" s="7" t="str">
        <f ca="1">IF(AND($A23&lt;&gt;"",$A23&lt;&gt;"TOTAL"),IF(AND([5]PREMIOS_OTROS!$T21&lt;&gt;"",[5]PREMIOS_OTROS!$T21&lt;&gt;0),[5]PREMIOS_OTROS!$T21,""),IF($A23="TOTAL",SUM(INDIRECT("K4:K"&amp;ROW()-1)),""))</f>
        <v/>
      </c>
      <c r="L23" s="7" t="str">
        <f ca="1">IF(AND($A23&lt;&gt;"",$A23&lt;&gt;"TOTAL"),IF(AND([5]PREMIOS_OTROS!$V21&lt;&gt;"",[5]PREMIOS_OTROS!$V21&lt;&gt;0),[5]PREMIOS_OTROS!$V21,""),IF($A23="TOTAL",SUM(INDIRECT("L4:L"&amp;ROW()-1)),""))</f>
        <v/>
      </c>
      <c r="M23" s="7" t="str">
        <f t="shared" ca="1" si="3"/>
        <v/>
      </c>
      <c r="N23" s="7" t="str">
        <f ca="1">IF(AND($A23&lt;&gt;"",$A23&lt;&gt;"TOTAL"),IF(AND([5]PREMIOS_OTROS!$Y21&lt;&gt;"",[5]PREMIOS_OTROS!$Y21&lt;&gt;0),[5]PREMIOS_OTROS!$Y21,""),IF($A23="TOTAL",SUM(INDIRECT("N4:N"&amp;ROW()-1)),""))</f>
        <v/>
      </c>
      <c r="O23" s="7" t="str">
        <f ca="1">IF(AND($A23&lt;&gt;"",$A23&lt;&gt;"TOTAL"),IF(AND([5]PREMIOS_OTROS!$AA21&lt;&gt;"",[5]PREMIOS_OTROS!$AA21&lt;&gt;0),[5]PREMIOS_OTROS!$AA21,""),IF($A23="TOTAL",SUM(INDIRECT("O4:O"&amp;ROW()-1)),""))</f>
        <v/>
      </c>
      <c r="P23" s="7" t="str">
        <f t="shared" ca="1" si="4"/>
        <v/>
      </c>
      <c r="Q23" s="7" t="str">
        <f ca="1">IF(AND($A23&lt;&gt;"",$A23&lt;&gt;"TOTAL"),IF(AND([5]PREMIOS_OTROS!$AD21&lt;&gt;"",[5]PREMIOS_OTROS!$AD21&lt;&gt;0),[5]PREMIOS_OTROS!$AD21,""),IF($A23="TOTAL",SUM(INDIRECT("Q4:Q"&amp;ROW()-1)),""))</f>
        <v/>
      </c>
      <c r="R23" s="7" t="str">
        <f ca="1">IF(AND($A23&lt;&gt;"",$A23&lt;&gt;"TOTAL"),IF(AND([5]PREMIOS_OTROS!$AF21&lt;&gt;"",[5]PREMIOS_OTROS!$AF21&lt;&gt;0),[5]PREMIOS_OTROS!$AF21,""),IF($A23="TOTAL",SUM(INDIRECT("R4:R"&amp;ROW()-1)),""))</f>
        <v/>
      </c>
      <c r="S23" s="7" t="str">
        <f t="shared" ca="1" si="5"/>
        <v/>
      </c>
      <c r="T23" s="7" t="str">
        <f ca="1">IF(AND($A23&lt;&gt;"",$A23&lt;&gt;"TOTAL"),IF(AND([5]PREMIOS_OTROS!$AI21&lt;&gt;"",[5]PREMIOS_OTROS!$AI21&lt;&gt;0),[5]PREMIOS_OTROS!$AI21,""),IF($A23="TOTAL",SUM(INDIRECT("T4:T"&amp;ROW()-1)),""))</f>
        <v/>
      </c>
      <c r="U23" s="7" t="str">
        <f ca="1">IF(AND($A23&lt;&gt;"",$A23&lt;&gt;"TOTAL"),IF(AND([5]PREMIOS_OTROS!$AK21&lt;&gt;"",[5]PREMIOS_OTROS!$AK21&lt;&gt;0),[5]PREMIOS_OTROS!$AK21,""),IF($A23="TOTAL",SUM(INDIRECT("U4:U"&amp;ROW()-1)),""))</f>
        <v/>
      </c>
      <c r="V23" s="7" t="str">
        <f t="shared" ca="1" si="6"/>
        <v/>
      </c>
      <c r="W23" s="7" t="str">
        <f ca="1">IF(AND($A23&lt;&gt;"",$A23&lt;&gt;"TOTAL"),IF(AND([5]PREMIOS_OTROS!$AN21&lt;&gt;"",[5]PREMIOS_OTROS!$AN21&lt;&gt;0),[5]PREMIOS_OTROS!$AN21,""),IF($A23="TOTAL",SUM(INDIRECT("W4:W"&amp;ROW()-1)),""))</f>
        <v/>
      </c>
      <c r="X23" s="7" t="str">
        <f ca="1">IF(AND($A23&lt;&gt;"",$A23&lt;&gt;"TOTAL"),IF(AND([5]PREMIOS_OTROS!$AP21&lt;&gt;"",[5]PREMIOS_OTROS!$AP21&lt;&gt;0),[5]PREMIOS_OTROS!$AP21,""),IF($A23="TOTAL",SUM(INDIRECT("X4:X"&amp;ROW()-1)),""))</f>
        <v/>
      </c>
      <c r="Y23" s="7" t="str">
        <f t="shared" ca="1" si="7"/>
        <v/>
      </c>
      <c r="Z23" s="7" t="str">
        <f ca="1">IF(AND($A23&lt;&gt;"",$A23&lt;&gt;"TOTAL"),IF(AND([5]PREMIOS_OTROS!$AS21&lt;&gt;"",[5]PREMIOS_OTROS!$AS21&lt;&gt;0),[5]PREMIOS_OTROS!$AS21,""),IF($A23="TOTAL",SUM(INDIRECT("Z4:Z"&amp;ROW()-1)),""))</f>
        <v/>
      </c>
      <c r="AA23" s="7" t="str">
        <f ca="1">IF(AND($A23&lt;&gt;"",$A23&lt;&gt;"TOTAL"),IF(AND([5]PREMIOS_OTROS!$AU21&lt;&gt;"",[5]PREMIOS_OTROS!$AU21&lt;&gt;0),[5]PREMIOS_OTROS!$AU21,""),IF($A23="TOTAL",SUM(INDIRECT("AA4:AA"&amp;ROW()-1)),""))</f>
        <v/>
      </c>
      <c r="AB23" s="7" t="str">
        <f t="shared" ca="1" si="8"/>
        <v/>
      </c>
      <c r="AC23" s="7" t="str">
        <f ca="1">IF(AND($A23&lt;&gt;"",$A23&lt;&gt;"TOTAL"),IF(AND([5]PREMIOS_OTROS!$AX21&lt;&gt;"",[5]PREMIOS_OTROS!$AX21&lt;&gt;0),[5]PREMIOS_OTROS!$AX21,""),IF($A23="TOTAL",SUM(INDIRECT("AC4:AC"&amp;ROW()-1)),""))</f>
        <v/>
      </c>
      <c r="AD23" s="7" t="str">
        <f ca="1">IF(AND($A23&lt;&gt;"",$A23&lt;&gt;"TOTAL"),IF(AND([5]PREMIOS_OTROS!$AZ21&lt;&gt;"",[5]PREMIOS_OTROS!$AZ21&lt;&gt;0),[5]PREMIOS_OTROS!$AZ21,""),IF($A23="TOTAL",SUM(INDIRECT("AD4:AD"&amp;ROW()-1)),""))</f>
        <v/>
      </c>
      <c r="AE23" s="7" t="str">
        <f t="shared" ca="1" si="9"/>
        <v/>
      </c>
      <c r="AF23" s="7" t="str">
        <f ca="1">IF(AND($A23&lt;&gt;"",$A23&lt;&gt;"TOTAL"),IF(AND([5]PREMIOS_OTROS!$BC21&lt;&gt;"",[5]PREMIOS_OTROS!$BC21&lt;&gt;0),[5]PREMIOS_OTROS!$BC21,""),IF($A23="TOTAL",SUM(INDIRECT("AF4:AF"&amp;ROW()-1)),""))</f>
        <v/>
      </c>
      <c r="AG23" s="7" t="str">
        <f ca="1">IF(AND($A23&lt;&gt;"",$A23&lt;&gt;"TOTAL"),IF(AND([5]PREMIOS_OTROS!$BE21&lt;&gt;"",[5]PREMIOS_OTROS!$BE21&lt;&gt;0),[5]PREMIOS_OTROS!$BE21,""),IF($A23="TOTAL",SUM(INDIRECT("AG4:AG"&amp;ROW()-1)),""))</f>
        <v/>
      </c>
      <c r="AH23" s="7" t="str">
        <f t="shared" ca="1" si="10"/>
        <v/>
      </c>
      <c r="AI23" s="7" t="str">
        <f ca="1">IF(AND($A23&lt;&gt;"",$A23&lt;&gt;"TOTAL"),IF(AND([5]PREMIOS_OTROS!$BH21&lt;&gt;"",[5]PREMIOS_OTROS!$BH21&lt;&gt;0),[5]PREMIOS_OTROS!$BH21,""),IF($A23="TOTAL",SUM(INDIRECT("AI4:AI"&amp;ROW()-1)),""))</f>
        <v/>
      </c>
      <c r="AJ23" s="7" t="str">
        <f ca="1">IF(AND($A23&lt;&gt;"",$A23&lt;&gt;"TOTAL"),IF(AND([5]PREMIOS_OTROS!$BJ21&lt;&gt;"",[5]PREMIOS_OTROS!$BJ21&lt;&gt;0),[5]PREMIOS_OTROS!$BJ21,""),IF($A23="TOTAL",SUM(INDIRECT("AJ4:AJ"&amp;ROW()-1)),""))</f>
        <v/>
      </c>
      <c r="AK23" s="7" t="str">
        <f t="shared" ca="1" si="11"/>
        <v/>
      </c>
      <c r="AL23" s="7" t="str">
        <f ca="1">IF(AND($A23&lt;&gt;"",$A23&lt;&gt;"TOTAL"),IF(AND([5]PREMIOS_OTROS!$BM21&lt;&gt;"",[5]PREMIOS_OTROS!$BM21&lt;&gt;0),[5]PREMIOS_OTROS!$BM21,""),IF($A23="TOTAL",SUM(INDIRECT("AL4:AL"&amp;ROW()-1)),""))</f>
        <v/>
      </c>
      <c r="AM23" s="7" t="str">
        <f ca="1">IF(AND($A23&lt;&gt;"",$A23&lt;&gt;"TOTAL"),IF(AND([5]PREMIOS_OTROS!$BO21&lt;&gt;"",[5]PREMIOS_OTROS!$BO21&lt;&gt;0),[5]PREMIOS_OTROS!$BO21,""),IF($A23="TOTAL",SUM(INDIRECT("AM4:AM"&amp;ROW()-1)),""))</f>
        <v/>
      </c>
      <c r="AN23" s="7" t="str">
        <f t="shared" ca="1" si="12"/>
        <v/>
      </c>
      <c r="AO23" s="7" t="str">
        <f ca="1">IF(AND($A23&lt;&gt;"",$A23&lt;&gt;"TOTAL"),IF(AND([5]PREMIOS_OTROS!$BR21&lt;&gt;"",[5]PREMIOS_OTROS!$BR21&lt;&gt;0),[5]PREMIOS_OTROS!$BR21,""),IF($A23="TOTAL",SUM(INDIRECT("AO4:AO"&amp;ROW()-1)),""))</f>
        <v/>
      </c>
      <c r="AP23" s="7" t="str">
        <f ca="1">IF(AND($A23&lt;&gt;"",$A23&lt;&gt;"TOTAL"),IF(AND([5]PREMIOS_OTROS!$BT21&lt;&gt;"",[5]PREMIOS_OTROS!$BT21&lt;&gt;0),[5]PREMIOS_OTROS!$BT21,""),IF($A23="TOTAL",SUM(INDIRECT("AP4:AP"&amp;ROW()-1)),""))</f>
        <v/>
      </c>
      <c r="AQ23" s="7" t="str">
        <f t="shared" ca="1" si="13"/>
        <v/>
      </c>
      <c r="AR23" s="7" t="str">
        <f ca="1">IF(AND($A23&lt;&gt;"",$A23&lt;&gt;"TOTAL"),IF(AND([5]PREMIOS_OTROS!$BW21&lt;&gt;"",[5]PREMIOS_OTROS!$BW21&lt;&gt;0),[5]PREMIOS_OTROS!$BW21,""),IF($A23="TOTAL",SUM(INDIRECT("AR4:AR"&amp;ROW()-1)),""))</f>
        <v/>
      </c>
      <c r="AS23" s="7" t="str">
        <f ca="1">IF(AND($A23&lt;&gt;"",$A23&lt;&gt;"TOTAL"),IF(AND([5]PREMIOS_OTROS!$BY21&lt;&gt;"",[5]PREMIOS_OTROS!$BY21&lt;&gt;0),[5]PREMIOS_OTROS!$BY21,""),IF($A23="TOTAL",SUM(INDIRECT("AS4:AS"&amp;ROW()-1)),""))</f>
        <v/>
      </c>
      <c r="AT23" s="7" t="str">
        <f t="shared" ca="1" si="14"/>
        <v/>
      </c>
      <c r="AU23" s="7" t="str">
        <f ca="1">IF(AND($A23&lt;&gt;"",$A23&lt;&gt;"TOTAL"),IF(AND([5]PREMIOS_OTROS!$CB21&lt;&gt;"",[5]PREMIOS_OTROS!$CB21&lt;&gt;0),[5]PREMIOS_OTROS!$CB21,""),IF($A23="TOTAL",SUM(INDIRECT("AU4:AU"&amp;ROW()-1)),""))</f>
        <v/>
      </c>
      <c r="AV23" s="7" t="str">
        <f ca="1">IF(AND($A23&lt;&gt;"",$A23&lt;&gt;"TOTAL"),IF(AND([5]PREMIOS_OTROS!$CD21&lt;&gt;"",[5]PREMIOS_OTROS!$CD21&lt;&gt;0),[5]PREMIOS_OTROS!$CD21,""),IF($A23="TOTAL",SUM(INDIRECT("AV4:AV"&amp;ROW()-1)),""))</f>
        <v/>
      </c>
      <c r="AW23" s="7" t="str">
        <f t="shared" ca="1" si="15"/>
        <v/>
      </c>
      <c r="AX23" s="7" t="str">
        <f ca="1">IF(AND($A23&lt;&gt;"",$A23&lt;&gt;"TOTAL"),IF(AND([5]PREMIOS_OTROS!$CG21&lt;&gt;"",[5]PREMIOS_OTROS!$CG21&lt;&gt;0),[5]PREMIOS_OTROS!$CG21,""),IF($A23="TOTAL",SUM(INDIRECT("AX4:AX"&amp;ROW()-1)),""))</f>
        <v/>
      </c>
      <c r="AY23" s="7" t="str">
        <f ca="1">IF(AND($A23&lt;&gt;"",$A23&lt;&gt;"TOTAL"),IF(AND([5]PREMIOS_OTROS!$CI21&lt;&gt;"",[5]PREMIOS_OTROS!$CI21&lt;&gt;0),[5]PREMIOS_OTROS!$CI21,""),IF($A23="TOTAL",SUM(INDIRECT("AY4:AY"&amp;ROW()-1)),""))</f>
        <v/>
      </c>
      <c r="AZ23" s="7" t="str">
        <f t="shared" ca="1" si="16"/>
        <v/>
      </c>
      <c r="BA23" s="7" t="str">
        <f ca="1">IF(AND($A23&lt;&gt;"",$A23&lt;&gt;"TOTAL"),IF(AND([5]PREMIOS_OTROS!$CL21&lt;&gt;"",[5]PREMIOS_OTROS!$CL21&lt;&gt;0),[5]PREMIOS_OTROS!$CL21,""),IF($A23="TOTAL",SUM(INDIRECT("BA4:BA"&amp;ROW()-1)),""))</f>
        <v/>
      </c>
      <c r="BB23" s="7" t="str">
        <f ca="1">IF(AND($A23&lt;&gt;"",$A23&lt;&gt;"TOTAL"),IF(AND([5]PREMIOS_OTROS!$CN21&lt;&gt;"",[5]PREMIOS_OTROS!$CN21&lt;&gt;0),[5]PREMIOS_OTROS!$CN21,""),IF($A23="TOTAL",SUM(INDIRECT("BB4:BB"&amp;ROW()-1)),""))</f>
        <v/>
      </c>
      <c r="BC23" s="7" t="str">
        <f t="shared" ca="1" si="17"/>
        <v/>
      </c>
      <c r="BD23" s="7" t="str">
        <f ca="1">IF(AND($A23&lt;&gt;"",$A23&lt;&gt;"TOTAL"),IF(AND([5]PREMIOS_OTROS!$CQ21&lt;&gt;"",[5]PREMIOS_OTROS!$CQ21&lt;&gt;0),[5]PREMIOS_OTROS!$CQ21,""),IF($A23="TOTAL",SUM(INDIRECT("BD4:BD"&amp;ROW()-1)),""))</f>
        <v/>
      </c>
      <c r="BE23" s="7" t="str">
        <f ca="1">IF(AND($A23&lt;&gt;"",$A23&lt;&gt;"TOTAL"),IF(AND([5]PREMIOS_OTROS!$CS21&lt;&gt;"",[5]PREMIOS_OTROS!$CS21&lt;&gt;0),[5]PREMIOS_OTROS!$CS21,""),IF($A23="TOTAL",SUM(INDIRECT("BE4:BE"&amp;ROW()-1)),""))</f>
        <v/>
      </c>
      <c r="BF23" s="7" t="str">
        <f t="shared" ca="1" si="18"/>
        <v/>
      </c>
    </row>
    <row r="24" spans="1:58" x14ac:dyDescent="0.2">
      <c r="A24" s="12" t="str">
        <f>IF([5]PREMIOS_OTROS!$D22&lt;&gt;"",[5]PREMIOS_OTROS!$D22,IF(AND([5]PREMIOS_OTROS!$D22="",[5]PREMIOS_OTROS!$D23="",[5]PREMIOS_OTROS!$D21=""),"","TOTAL"))</f>
        <v/>
      </c>
      <c r="B24" s="7" t="str">
        <f ca="1">IF(AND($A24&lt;&gt;"",$A24&lt;&gt;"TOTAL"),IF(AND([5]PREMIOS_OTROS!$E22&lt;&gt;"",[5]PREMIOS_OTROS!$E22&lt;&gt;0),[5]PREMIOS_OTROS!$E22,""),IF($A24="TOTAL",SUM(INDIRECT("B4:B"&amp;ROW()-1)),""))</f>
        <v/>
      </c>
      <c r="C24" s="7" t="str">
        <f ca="1">IF(AND($A24&lt;&gt;"",$A24&lt;&gt;"TOTAL"),IF(AND([5]PREMIOS_OTROS!$G22&lt;&gt;"",[5]PREMIOS_OTROS!$G22&lt;&gt;0),[5]PREMIOS_OTROS!$G22,""),IF($A24="TOTAL",SUM(INDIRECT("C4:C"&amp;ROW()-1)),""))</f>
        <v/>
      </c>
      <c r="D24" s="7" t="str">
        <f t="shared" ca="1" si="0"/>
        <v/>
      </c>
      <c r="E24" s="7" t="str">
        <f ca="1">IF(AND($A24&lt;&gt;"",$A24&lt;&gt;"TOTAL"),IF(AND([5]PREMIOS_OTROS!$J22&lt;&gt;"",[5]PREMIOS_OTROS!$J22&lt;&gt;0),[5]PREMIOS_OTROS!$J22,""),IF($A24="TOTAL",SUM(INDIRECT("E4:E"&amp;ROW()-1)),""))</f>
        <v/>
      </c>
      <c r="F24" s="7" t="str">
        <f ca="1">IF(AND($A24&lt;&gt;"",$A24&lt;&gt;"TOTAL"),IF(AND([5]PREMIOS_OTROS!$L22&lt;&gt;"",[5]PREMIOS_OTROS!$L22&lt;&gt;0),[5]PREMIOS_OTROS!$L22,""),IF($A24="TOTAL",SUM(INDIRECT("F4:F"&amp;ROW()-1)),""))</f>
        <v/>
      </c>
      <c r="G24" s="7" t="str">
        <f t="shared" ca="1" si="1"/>
        <v/>
      </c>
      <c r="H24" s="7" t="str">
        <f ca="1">IF(AND($A24&lt;&gt;"",$A24&lt;&gt;"TOTAL"),IF(AND([5]PREMIOS_OTROS!$O22&lt;&gt;"",[5]PREMIOS_OTROS!$O22&lt;&gt;0),[5]PREMIOS_OTROS!$O22,""),IF($A24="TOTAL",SUM(INDIRECT("H4:H"&amp;ROW()-1)),""))</f>
        <v/>
      </c>
      <c r="I24" s="7" t="str">
        <f ca="1">IF(AND($A24&lt;&gt;"",$A24&lt;&gt;"TOTAL"),IF(AND([5]PREMIOS_OTROS!$Q22&lt;&gt;"",[5]PREMIOS_OTROS!$Q22&lt;&gt;0),[5]PREMIOS_OTROS!$Q22,""),IF($A24="TOTAL",SUM(INDIRECT("I4:I"&amp;ROW()-1)),""))</f>
        <v/>
      </c>
      <c r="J24" s="7" t="str">
        <f t="shared" ca="1" si="2"/>
        <v/>
      </c>
      <c r="K24" s="7" t="str">
        <f ca="1">IF(AND($A24&lt;&gt;"",$A24&lt;&gt;"TOTAL"),IF(AND([5]PREMIOS_OTROS!$T22&lt;&gt;"",[5]PREMIOS_OTROS!$T22&lt;&gt;0),[5]PREMIOS_OTROS!$T22,""),IF($A24="TOTAL",SUM(INDIRECT("K4:K"&amp;ROW()-1)),""))</f>
        <v/>
      </c>
      <c r="L24" s="7" t="str">
        <f ca="1">IF(AND($A24&lt;&gt;"",$A24&lt;&gt;"TOTAL"),IF(AND([5]PREMIOS_OTROS!$V22&lt;&gt;"",[5]PREMIOS_OTROS!$V22&lt;&gt;0),[5]PREMIOS_OTROS!$V22,""),IF($A24="TOTAL",SUM(INDIRECT("L4:L"&amp;ROW()-1)),""))</f>
        <v/>
      </c>
      <c r="M24" s="7" t="str">
        <f t="shared" ca="1" si="3"/>
        <v/>
      </c>
      <c r="N24" s="7" t="str">
        <f ca="1">IF(AND($A24&lt;&gt;"",$A24&lt;&gt;"TOTAL"),IF(AND([5]PREMIOS_OTROS!$Y22&lt;&gt;"",[5]PREMIOS_OTROS!$Y22&lt;&gt;0),[5]PREMIOS_OTROS!$Y22,""),IF($A24="TOTAL",SUM(INDIRECT("N4:N"&amp;ROW()-1)),""))</f>
        <v/>
      </c>
      <c r="O24" s="7" t="str">
        <f ca="1">IF(AND($A24&lt;&gt;"",$A24&lt;&gt;"TOTAL"),IF(AND([5]PREMIOS_OTROS!$AA22&lt;&gt;"",[5]PREMIOS_OTROS!$AA22&lt;&gt;0),[5]PREMIOS_OTROS!$AA22,""),IF($A24="TOTAL",SUM(INDIRECT("O4:O"&amp;ROW()-1)),""))</f>
        <v/>
      </c>
      <c r="P24" s="7" t="str">
        <f t="shared" ca="1" si="4"/>
        <v/>
      </c>
      <c r="Q24" s="7" t="str">
        <f ca="1">IF(AND($A24&lt;&gt;"",$A24&lt;&gt;"TOTAL"),IF(AND([5]PREMIOS_OTROS!$AD22&lt;&gt;"",[5]PREMIOS_OTROS!$AD22&lt;&gt;0),[5]PREMIOS_OTROS!$AD22,""),IF($A24="TOTAL",SUM(INDIRECT("Q4:Q"&amp;ROW()-1)),""))</f>
        <v/>
      </c>
      <c r="R24" s="7" t="str">
        <f ca="1">IF(AND($A24&lt;&gt;"",$A24&lt;&gt;"TOTAL"),IF(AND([5]PREMIOS_OTROS!$AF22&lt;&gt;"",[5]PREMIOS_OTROS!$AF22&lt;&gt;0),[5]PREMIOS_OTROS!$AF22,""),IF($A24="TOTAL",SUM(INDIRECT("R4:R"&amp;ROW()-1)),""))</f>
        <v/>
      </c>
      <c r="S24" s="7" t="str">
        <f t="shared" ca="1" si="5"/>
        <v/>
      </c>
      <c r="T24" s="7" t="str">
        <f ca="1">IF(AND($A24&lt;&gt;"",$A24&lt;&gt;"TOTAL"),IF(AND([5]PREMIOS_OTROS!$AI22&lt;&gt;"",[5]PREMIOS_OTROS!$AI22&lt;&gt;0),[5]PREMIOS_OTROS!$AI22,""),IF($A24="TOTAL",SUM(INDIRECT("T4:T"&amp;ROW()-1)),""))</f>
        <v/>
      </c>
      <c r="U24" s="7" t="str">
        <f ca="1">IF(AND($A24&lt;&gt;"",$A24&lt;&gt;"TOTAL"),IF(AND([5]PREMIOS_OTROS!$AK22&lt;&gt;"",[5]PREMIOS_OTROS!$AK22&lt;&gt;0),[5]PREMIOS_OTROS!$AK22,""),IF($A24="TOTAL",SUM(INDIRECT("U4:U"&amp;ROW()-1)),""))</f>
        <v/>
      </c>
      <c r="V24" s="7" t="str">
        <f t="shared" ca="1" si="6"/>
        <v/>
      </c>
      <c r="W24" s="7" t="str">
        <f ca="1">IF(AND($A24&lt;&gt;"",$A24&lt;&gt;"TOTAL"),IF(AND([5]PREMIOS_OTROS!$AN22&lt;&gt;"",[5]PREMIOS_OTROS!$AN22&lt;&gt;0),[5]PREMIOS_OTROS!$AN22,""),IF($A24="TOTAL",SUM(INDIRECT("W4:W"&amp;ROW()-1)),""))</f>
        <v/>
      </c>
      <c r="X24" s="7" t="str">
        <f ca="1">IF(AND($A24&lt;&gt;"",$A24&lt;&gt;"TOTAL"),IF(AND([5]PREMIOS_OTROS!$AP22&lt;&gt;"",[5]PREMIOS_OTROS!$AP22&lt;&gt;0),[5]PREMIOS_OTROS!$AP22,""),IF($A24="TOTAL",SUM(INDIRECT("X4:X"&amp;ROW()-1)),""))</f>
        <v/>
      </c>
      <c r="Y24" s="7" t="str">
        <f t="shared" ca="1" si="7"/>
        <v/>
      </c>
      <c r="Z24" s="7" t="str">
        <f ca="1">IF(AND($A24&lt;&gt;"",$A24&lt;&gt;"TOTAL"),IF(AND([5]PREMIOS_OTROS!$AS22&lt;&gt;"",[5]PREMIOS_OTROS!$AS22&lt;&gt;0),[5]PREMIOS_OTROS!$AS22,""),IF($A24="TOTAL",SUM(INDIRECT("Z4:Z"&amp;ROW()-1)),""))</f>
        <v/>
      </c>
      <c r="AA24" s="7" t="str">
        <f ca="1">IF(AND($A24&lt;&gt;"",$A24&lt;&gt;"TOTAL"),IF(AND([5]PREMIOS_OTROS!$AU22&lt;&gt;"",[5]PREMIOS_OTROS!$AU22&lt;&gt;0),[5]PREMIOS_OTROS!$AU22,""),IF($A24="TOTAL",SUM(INDIRECT("AA4:AA"&amp;ROW()-1)),""))</f>
        <v/>
      </c>
      <c r="AB24" s="7" t="str">
        <f t="shared" ca="1" si="8"/>
        <v/>
      </c>
      <c r="AC24" s="7" t="str">
        <f ca="1">IF(AND($A24&lt;&gt;"",$A24&lt;&gt;"TOTAL"),IF(AND([5]PREMIOS_OTROS!$AX22&lt;&gt;"",[5]PREMIOS_OTROS!$AX22&lt;&gt;0),[5]PREMIOS_OTROS!$AX22,""),IF($A24="TOTAL",SUM(INDIRECT("AC4:AC"&amp;ROW()-1)),""))</f>
        <v/>
      </c>
      <c r="AD24" s="7" t="str">
        <f ca="1">IF(AND($A24&lt;&gt;"",$A24&lt;&gt;"TOTAL"),IF(AND([5]PREMIOS_OTROS!$AZ22&lt;&gt;"",[5]PREMIOS_OTROS!$AZ22&lt;&gt;0),[5]PREMIOS_OTROS!$AZ22,""),IF($A24="TOTAL",SUM(INDIRECT("AD4:AD"&amp;ROW()-1)),""))</f>
        <v/>
      </c>
      <c r="AE24" s="7" t="str">
        <f t="shared" ca="1" si="9"/>
        <v/>
      </c>
      <c r="AF24" s="7" t="str">
        <f ca="1">IF(AND($A24&lt;&gt;"",$A24&lt;&gt;"TOTAL"),IF(AND([5]PREMIOS_OTROS!$BC22&lt;&gt;"",[5]PREMIOS_OTROS!$BC22&lt;&gt;0),[5]PREMIOS_OTROS!$BC22,""),IF($A24="TOTAL",SUM(INDIRECT("AF4:AF"&amp;ROW()-1)),""))</f>
        <v/>
      </c>
      <c r="AG24" s="7" t="str">
        <f ca="1">IF(AND($A24&lt;&gt;"",$A24&lt;&gt;"TOTAL"),IF(AND([5]PREMIOS_OTROS!$BE22&lt;&gt;"",[5]PREMIOS_OTROS!$BE22&lt;&gt;0),[5]PREMIOS_OTROS!$BE22,""),IF($A24="TOTAL",SUM(INDIRECT("AG4:AG"&amp;ROW()-1)),""))</f>
        <v/>
      </c>
      <c r="AH24" s="7" t="str">
        <f t="shared" ca="1" si="10"/>
        <v/>
      </c>
      <c r="AI24" s="7" t="str">
        <f ca="1">IF(AND($A24&lt;&gt;"",$A24&lt;&gt;"TOTAL"),IF(AND([5]PREMIOS_OTROS!$BH22&lt;&gt;"",[5]PREMIOS_OTROS!$BH22&lt;&gt;0),[5]PREMIOS_OTROS!$BH22,""),IF($A24="TOTAL",SUM(INDIRECT("AI4:AI"&amp;ROW()-1)),""))</f>
        <v/>
      </c>
      <c r="AJ24" s="7" t="str">
        <f ca="1">IF(AND($A24&lt;&gt;"",$A24&lt;&gt;"TOTAL"),IF(AND([5]PREMIOS_OTROS!$BJ22&lt;&gt;"",[5]PREMIOS_OTROS!$BJ22&lt;&gt;0),[5]PREMIOS_OTROS!$BJ22,""),IF($A24="TOTAL",SUM(INDIRECT("AJ4:AJ"&amp;ROW()-1)),""))</f>
        <v/>
      </c>
      <c r="AK24" s="7" t="str">
        <f t="shared" ca="1" si="11"/>
        <v/>
      </c>
      <c r="AL24" s="7" t="str">
        <f ca="1">IF(AND($A24&lt;&gt;"",$A24&lt;&gt;"TOTAL"),IF(AND([5]PREMIOS_OTROS!$BM22&lt;&gt;"",[5]PREMIOS_OTROS!$BM22&lt;&gt;0),[5]PREMIOS_OTROS!$BM22,""),IF($A24="TOTAL",SUM(INDIRECT("AL4:AL"&amp;ROW()-1)),""))</f>
        <v/>
      </c>
      <c r="AM24" s="7" t="str">
        <f ca="1">IF(AND($A24&lt;&gt;"",$A24&lt;&gt;"TOTAL"),IF(AND([5]PREMIOS_OTROS!$BO22&lt;&gt;"",[5]PREMIOS_OTROS!$BO22&lt;&gt;0),[5]PREMIOS_OTROS!$BO22,""),IF($A24="TOTAL",SUM(INDIRECT("AM4:AM"&amp;ROW()-1)),""))</f>
        <v/>
      </c>
      <c r="AN24" s="7" t="str">
        <f t="shared" ca="1" si="12"/>
        <v/>
      </c>
      <c r="AO24" s="7" t="str">
        <f ca="1">IF(AND($A24&lt;&gt;"",$A24&lt;&gt;"TOTAL"),IF(AND([5]PREMIOS_OTROS!$BR22&lt;&gt;"",[5]PREMIOS_OTROS!$BR22&lt;&gt;0),[5]PREMIOS_OTROS!$BR22,""),IF($A24="TOTAL",SUM(INDIRECT("AO4:AO"&amp;ROW()-1)),""))</f>
        <v/>
      </c>
      <c r="AP24" s="7" t="str">
        <f ca="1">IF(AND($A24&lt;&gt;"",$A24&lt;&gt;"TOTAL"),IF(AND([5]PREMIOS_OTROS!$BT22&lt;&gt;"",[5]PREMIOS_OTROS!$BT22&lt;&gt;0),[5]PREMIOS_OTROS!$BT22,""),IF($A24="TOTAL",SUM(INDIRECT("AP4:AP"&amp;ROW()-1)),""))</f>
        <v/>
      </c>
      <c r="AQ24" s="7" t="str">
        <f t="shared" ca="1" si="13"/>
        <v/>
      </c>
      <c r="AR24" s="7" t="str">
        <f ca="1">IF(AND($A24&lt;&gt;"",$A24&lt;&gt;"TOTAL"),IF(AND([5]PREMIOS_OTROS!$BW22&lt;&gt;"",[5]PREMIOS_OTROS!$BW22&lt;&gt;0),[5]PREMIOS_OTROS!$BW22,""),IF($A24="TOTAL",SUM(INDIRECT("AR4:AR"&amp;ROW()-1)),""))</f>
        <v/>
      </c>
      <c r="AS24" s="7" t="str">
        <f ca="1">IF(AND($A24&lt;&gt;"",$A24&lt;&gt;"TOTAL"),IF(AND([5]PREMIOS_OTROS!$BY22&lt;&gt;"",[5]PREMIOS_OTROS!$BY22&lt;&gt;0),[5]PREMIOS_OTROS!$BY22,""),IF($A24="TOTAL",SUM(INDIRECT("AS4:AS"&amp;ROW()-1)),""))</f>
        <v/>
      </c>
      <c r="AT24" s="7" t="str">
        <f t="shared" ca="1" si="14"/>
        <v/>
      </c>
      <c r="AU24" s="7" t="str">
        <f ca="1">IF(AND($A24&lt;&gt;"",$A24&lt;&gt;"TOTAL"),IF(AND([5]PREMIOS_OTROS!$CB22&lt;&gt;"",[5]PREMIOS_OTROS!$CB22&lt;&gt;0),[5]PREMIOS_OTROS!$CB22,""),IF($A24="TOTAL",SUM(INDIRECT("AU4:AU"&amp;ROW()-1)),""))</f>
        <v/>
      </c>
      <c r="AV24" s="7" t="str">
        <f ca="1">IF(AND($A24&lt;&gt;"",$A24&lt;&gt;"TOTAL"),IF(AND([5]PREMIOS_OTROS!$CD22&lt;&gt;"",[5]PREMIOS_OTROS!$CD22&lt;&gt;0),[5]PREMIOS_OTROS!$CD22,""),IF($A24="TOTAL",SUM(INDIRECT("AV4:AV"&amp;ROW()-1)),""))</f>
        <v/>
      </c>
      <c r="AW24" s="7" t="str">
        <f t="shared" ca="1" si="15"/>
        <v/>
      </c>
      <c r="AX24" s="7" t="str">
        <f ca="1">IF(AND($A24&lt;&gt;"",$A24&lt;&gt;"TOTAL"),IF(AND([5]PREMIOS_OTROS!$CG22&lt;&gt;"",[5]PREMIOS_OTROS!$CG22&lt;&gt;0),[5]PREMIOS_OTROS!$CG22,""),IF($A24="TOTAL",SUM(INDIRECT("AX4:AX"&amp;ROW()-1)),""))</f>
        <v/>
      </c>
      <c r="AY24" s="7" t="str">
        <f ca="1">IF(AND($A24&lt;&gt;"",$A24&lt;&gt;"TOTAL"),IF(AND([5]PREMIOS_OTROS!$CI22&lt;&gt;"",[5]PREMIOS_OTROS!$CI22&lt;&gt;0),[5]PREMIOS_OTROS!$CI22,""),IF($A24="TOTAL",SUM(INDIRECT("AY4:AY"&amp;ROW()-1)),""))</f>
        <v/>
      </c>
      <c r="AZ24" s="7" t="str">
        <f t="shared" ca="1" si="16"/>
        <v/>
      </c>
      <c r="BA24" s="7" t="str">
        <f ca="1">IF(AND($A24&lt;&gt;"",$A24&lt;&gt;"TOTAL"),IF(AND([5]PREMIOS_OTROS!$CL22&lt;&gt;"",[5]PREMIOS_OTROS!$CL22&lt;&gt;0),[5]PREMIOS_OTROS!$CL22,""),IF($A24="TOTAL",SUM(INDIRECT("BA4:BA"&amp;ROW()-1)),""))</f>
        <v/>
      </c>
      <c r="BB24" s="7" t="str">
        <f ca="1">IF(AND($A24&lt;&gt;"",$A24&lt;&gt;"TOTAL"),IF(AND([5]PREMIOS_OTROS!$CN22&lt;&gt;"",[5]PREMIOS_OTROS!$CN22&lt;&gt;0),[5]PREMIOS_OTROS!$CN22,""),IF($A24="TOTAL",SUM(INDIRECT("BB4:BB"&amp;ROW()-1)),""))</f>
        <v/>
      </c>
      <c r="BC24" s="7" t="str">
        <f t="shared" ca="1" si="17"/>
        <v/>
      </c>
      <c r="BD24" s="7" t="str">
        <f ca="1">IF(AND($A24&lt;&gt;"",$A24&lt;&gt;"TOTAL"),IF(AND([5]PREMIOS_OTROS!$CQ22&lt;&gt;"",[5]PREMIOS_OTROS!$CQ22&lt;&gt;0),[5]PREMIOS_OTROS!$CQ22,""),IF($A24="TOTAL",SUM(INDIRECT("BD4:BD"&amp;ROW()-1)),""))</f>
        <v/>
      </c>
      <c r="BE24" s="7" t="str">
        <f ca="1">IF(AND($A24&lt;&gt;"",$A24&lt;&gt;"TOTAL"),IF(AND([5]PREMIOS_OTROS!$CS22&lt;&gt;"",[5]PREMIOS_OTROS!$CS22&lt;&gt;0),[5]PREMIOS_OTROS!$CS22,""),IF($A24="TOTAL",SUM(INDIRECT("BE4:BE"&amp;ROW()-1)),""))</f>
        <v/>
      </c>
      <c r="BF24" s="7" t="str">
        <f t="shared" ca="1" si="18"/>
        <v/>
      </c>
    </row>
    <row r="25" spans="1:58" x14ac:dyDescent="0.2">
      <c r="A25" s="12" t="str">
        <f>IF([5]PREMIOS_OTROS!$D23&lt;&gt;"",[5]PREMIOS_OTROS!$D23,IF(AND([5]PREMIOS_OTROS!$D23="",[5]PREMIOS_OTROS!$D24="",[5]PREMIOS_OTROS!$D22=""),"","TOTAL"))</f>
        <v/>
      </c>
      <c r="B25" s="7" t="str">
        <f ca="1">IF(AND($A25&lt;&gt;"",$A25&lt;&gt;"TOTAL"),IF(AND([5]PREMIOS_OTROS!$E23&lt;&gt;"",[5]PREMIOS_OTROS!$E23&lt;&gt;0),[5]PREMIOS_OTROS!$E23,""),IF($A25="TOTAL",SUM(INDIRECT("B4:B"&amp;ROW()-1)),""))</f>
        <v/>
      </c>
      <c r="C25" s="7" t="str">
        <f ca="1">IF(AND($A25&lt;&gt;"",$A25&lt;&gt;"TOTAL"),IF(AND([5]PREMIOS_OTROS!$G23&lt;&gt;"",[5]PREMIOS_OTROS!$G23&lt;&gt;0),[5]PREMIOS_OTROS!$G23,""),IF($A25="TOTAL",SUM(INDIRECT("C4:C"&amp;ROW()-1)),""))</f>
        <v/>
      </c>
      <c r="D25" s="7" t="str">
        <f t="shared" ca="1" si="0"/>
        <v/>
      </c>
      <c r="E25" s="7" t="str">
        <f ca="1">IF(AND($A25&lt;&gt;"",$A25&lt;&gt;"TOTAL"),IF(AND([5]PREMIOS_OTROS!$J23&lt;&gt;"",[5]PREMIOS_OTROS!$J23&lt;&gt;0),[5]PREMIOS_OTROS!$J23,""),IF($A25="TOTAL",SUM(INDIRECT("E4:E"&amp;ROW()-1)),""))</f>
        <v/>
      </c>
      <c r="F25" s="7" t="str">
        <f ca="1">IF(AND($A25&lt;&gt;"",$A25&lt;&gt;"TOTAL"),IF(AND([5]PREMIOS_OTROS!$L23&lt;&gt;"",[5]PREMIOS_OTROS!$L23&lt;&gt;0),[5]PREMIOS_OTROS!$L23,""),IF($A25="TOTAL",SUM(INDIRECT("F4:F"&amp;ROW()-1)),""))</f>
        <v/>
      </c>
      <c r="G25" s="7" t="str">
        <f t="shared" ca="1" si="1"/>
        <v/>
      </c>
      <c r="H25" s="7" t="str">
        <f ca="1">IF(AND($A25&lt;&gt;"",$A25&lt;&gt;"TOTAL"),IF(AND([5]PREMIOS_OTROS!$O23&lt;&gt;"",[5]PREMIOS_OTROS!$O23&lt;&gt;0),[5]PREMIOS_OTROS!$O23,""),IF($A25="TOTAL",SUM(INDIRECT("H4:H"&amp;ROW()-1)),""))</f>
        <v/>
      </c>
      <c r="I25" s="7" t="str">
        <f ca="1">IF(AND($A25&lt;&gt;"",$A25&lt;&gt;"TOTAL"),IF(AND([5]PREMIOS_OTROS!$Q23&lt;&gt;"",[5]PREMIOS_OTROS!$Q23&lt;&gt;0),[5]PREMIOS_OTROS!$Q23,""),IF($A25="TOTAL",SUM(INDIRECT("I4:I"&amp;ROW()-1)),""))</f>
        <v/>
      </c>
      <c r="J25" s="7" t="str">
        <f t="shared" ca="1" si="2"/>
        <v/>
      </c>
      <c r="K25" s="7" t="str">
        <f ca="1">IF(AND($A25&lt;&gt;"",$A25&lt;&gt;"TOTAL"),IF(AND([5]PREMIOS_OTROS!$T23&lt;&gt;"",[5]PREMIOS_OTROS!$T23&lt;&gt;0),[5]PREMIOS_OTROS!$T23,""),IF($A25="TOTAL",SUM(INDIRECT("K4:K"&amp;ROW()-1)),""))</f>
        <v/>
      </c>
      <c r="L25" s="7" t="str">
        <f ca="1">IF(AND($A25&lt;&gt;"",$A25&lt;&gt;"TOTAL"),IF(AND([5]PREMIOS_OTROS!$V23&lt;&gt;"",[5]PREMIOS_OTROS!$V23&lt;&gt;0),[5]PREMIOS_OTROS!$V23,""),IF($A25="TOTAL",SUM(INDIRECT("L4:L"&amp;ROW()-1)),""))</f>
        <v/>
      </c>
      <c r="M25" s="7" t="str">
        <f t="shared" ca="1" si="3"/>
        <v/>
      </c>
      <c r="N25" s="7" t="str">
        <f ca="1">IF(AND($A25&lt;&gt;"",$A25&lt;&gt;"TOTAL"),IF(AND([5]PREMIOS_OTROS!$Y23&lt;&gt;"",[5]PREMIOS_OTROS!$Y23&lt;&gt;0),[5]PREMIOS_OTROS!$Y23,""),IF($A25="TOTAL",SUM(INDIRECT("N4:N"&amp;ROW()-1)),""))</f>
        <v/>
      </c>
      <c r="O25" s="7" t="str">
        <f ca="1">IF(AND($A25&lt;&gt;"",$A25&lt;&gt;"TOTAL"),IF(AND([5]PREMIOS_OTROS!$AA23&lt;&gt;"",[5]PREMIOS_OTROS!$AA23&lt;&gt;0),[5]PREMIOS_OTROS!$AA23,""),IF($A25="TOTAL",SUM(INDIRECT("O4:O"&amp;ROW()-1)),""))</f>
        <v/>
      </c>
      <c r="P25" s="7" t="str">
        <f t="shared" ca="1" si="4"/>
        <v/>
      </c>
      <c r="Q25" s="7" t="str">
        <f ca="1">IF(AND($A25&lt;&gt;"",$A25&lt;&gt;"TOTAL"),IF(AND([5]PREMIOS_OTROS!$AD23&lt;&gt;"",[5]PREMIOS_OTROS!$AD23&lt;&gt;0),[5]PREMIOS_OTROS!$AD23,""),IF($A25="TOTAL",SUM(INDIRECT("Q4:Q"&amp;ROW()-1)),""))</f>
        <v/>
      </c>
      <c r="R25" s="7" t="str">
        <f ca="1">IF(AND($A25&lt;&gt;"",$A25&lt;&gt;"TOTAL"),IF(AND([5]PREMIOS_OTROS!$AF23&lt;&gt;"",[5]PREMIOS_OTROS!$AF23&lt;&gt;0),[5]PREMIOS_OTROS!$AF23,""),IF($A25="TOTAL",SUM(INDIRECT("R4:R"&amp;ROW()-1)),""))</f>
        <v/>
      </c>
      <c r="S25" s="7" t="str">
        <f t="shared" ca="1" si="5"/>
        <v/>
      </c>
      <c r="T25" s="7" t="str">
        <f ca="1">IF(AND($A25&lt;&gt;"",$A25&lt;&gt;"TOTAL"),IF(AND([5]PREMIOS_OTROS!$AI23&lt;&gt;"",[5]PREMIOS_OTROS!$AI23&lt;&gt;0),[5]PREMIOS_OTROS!$AI23,""),IF($A25="TOTAL",SUM(INDIRECT("T4:T"&amp;ROW()-1)),""))</f>
        <v/>
      </c>
      <c r="U25" s="7" t="str">
        <f ca="1">IF(AND($A25&lt;&gt;"",$A25&lt;&gt;"TOTAL"),IF(AND([5]PREMIOS_OTROS!$AK23&lt;&gt;"",[5]PREMIOS_OTROS!$AK23&lt;&gt;0),[5]PREMIOS_OTROS!$AK23,""),IF($A25="TOTAL",SUM(INDIRECT("U4:U"&amp;ROW()-1)),""))</f>
        <v/>
      </c>
      <c r="V25" s="7" t="str">
        <f t="shared" ca="1" si="6"/>
        <v/>
      </c>
      <c r="W25" s="7" t="str">
        <f ca="1">IF(AND($A25&lt;&gt;"",$A25&lt;&gt;"TOTAL"),IF(AND([5]PREMIOS_OTROS!$AN23&lt;&gt;"",[5]PREMIOS_OTROS!$AN23&lt;&gt;0),[5]PREMIOS_OTROS!$AN23,""),IF($A25="TOTAL",SUM(INDIRECT("W4:W"&amp;ROW()-1)),""))</f>
        <v/>
      </c>
      <c r="X25" s="7" t="str">
        <f ca="1">IF(AND($A25&lt;&gt;"",$A25&lt;&gt;"TOTAL"),IF(AND([5]PREMIOS_OTROS!$AP23&lt;&gt;"",[5]PREMIOS_OTROS!$AP23&lt;&gt;0),[5]PREMIOS_OTROS!$AP23,""),IF($A25="TOTAL",SUM(INDIRECT("X4:X"&amp;ROW()-1)),""))</f>
        <v/>
      </c>
      <c r="Y25" s="7" t="str">
        <f t="shared" ca="1" si="7"/>
        <v/>
      </c>
      <c r="Z25" s="7" t="str">
        <f ca="1">IF(AND($A25&lt;&gt;"",$A25&lt;&gt;"TOTAL"),IF(AND([5]PREMIOS_OTROS!$AS23&lt;&gt;"",[5]PREMIOS_OTROS!$AS23&lt;&gt;0),[5]PREMIOS_OTROS!$AS23,""),IF($A25="TOTAL",SUM(INDIRECT("Z4:Z"&amp;ROW()-1)),""))</f>
        <v/>
      </c>
      <c r="AA25" s="7" t="str">
        <f ca="1">IF(AND($A25&lt;&gt;"",$A25&lt;&gt;"TOTAL"),IF(AND([5]PREMIOS_OTROS!$AU23&lt;&gt;"",[5]PREMIOS_OTROS!$AU23&lt;&gt;0),[5]PREMIOS_OTROS!$AU23,""),IF($A25="TOTAL",SUM(INDIRECT("AA4:AA"&amp;ROW()-1)),""))</f>
        <v/>
      </c>
      <c r="AB25" s="7" t="str">
        <f t="shared" ca="1" si="8"/>
        <v/>
      </c>
      <c r="AC25" s="7" t="str">
        <f ca="1">IF(AND($A25&lt;&gt;"",$A25&lt;&gt;"TOTAL"),IF(AND([5]PREMIOS_OTROS!$AX23&lt;&gt;"",[5]PREMIOS_OTROS!$AX23&lt;&gt;0),[5]PREMIOS_OTROS!$AX23,""),IF($A25="TOTAL",SUM(INDIRECT("AC4:AC"&amp;ROW()-1)),""))</f>
        <v/>
      </c>
      <c r="AD25" s="7" t="str">
        <f ca="1">IF(AND($A25&lt;&gt;"",$A25&lt;&gt;"TOTAL"),IF(AND([5]PREMIOS_OTROS!$AZ23&lt;&gt;"",[5]PREMIOS_OTROS!$AZ23&lt;&gt;0),[5]PREMIOS_OTROS!$AZ23,""),IF($A25="TOTAL",SUM(INDIRECT("AD4:AD"&amp;ROW()-1)),""))</f>
        <v/>
      </c>
      <c r="AE25" s="7" t="str">
        <f t="shared" ca="1" si="9"/>
        <v/>
      </c>
      <c r="AF25" s="7" t="str">
        <f ca="1">IF(AND($A25&lt;&gt;"",$A25&lt;&gt;"TOTAL"),IF(AND([5]PREMIOS_OTROS!$BC23&lt;&gt;"",[5]PREMIOS_OTROS!$BC23&lt;&gt;0),[5]PREMIOS_OTROS!$BC23,""),IF($A25="TOTAL",SUM(INDIRECT("AF4:AF"&amp;ROW()-1)),""))</f>
        <v/>
      </c>
      <c r="AG25" s="7" t="str">
        <f ca="1">IF(AND($A25&lt;&gt;"",$A25&lt;&gt;"TOTAL"),IF(AND([5]PREMIOS_OTROS!$BE23&lt;&gt;"",[5]PREMIOS_OTROS!$BE23&lt;&gt;0),[5]PREMIOS_OTROS!$BE23,""),IF($A25="TOTAL",SUM(INDIRECT("AG4:AG"&amp;ROW()-1)),""))</f>
        <v/>
      </c>
      <c r="AH25" s="7" t="str">
        <f t="shared" ca="1" si="10"/>
        <v/>
      </c>
      <c r="AI25" s="7" t="str">
        <f ca="1">IF(AND($A25&lt;&gt;"",$A25&lt;&gt;"TOTAL"),IF(AND([5]PREMIOS_OTROS!$BH23&lt;&gt;"",[5]PREMIOS_OTROS!$BH23&lt;&gt;0),[5]PREMIOS_OTROS!$BH23,""),IF($A25="TOTAL",SUM(INDIRECT("AI4:AI"&amp;ROW()-1)),""))</f>
        <v/>
      </c>
      <c r="AJ25" s="7" t="str">
        <f ca="1">IF(AND($A25&lt;&gt;"",$A25&lt;&gt;"TOTAL"),IF(AND([5]PREMIOS_OTROS!$BJ23&lt;&gt;"",[5]PREMIOS_OTROS!$BJ23&lt;&gt;0),[5]PREMIOS_OTROS!$BJ23,""),IF($A25="TOTAL",SUM(INDIRECT("AJ4:AJ"&amp;ROW()-1)),""))</f>
        <v/>
      </c>
      <c r="AK25" s="7" t="str">
        <f t="shared" ca="1" si="11"/>
        <v/>
      </c>
      <c r="AL25" s="7" t="str">
        <f ca="1">IF(AND($A25&lt;&gt;"",$A25&lt;&gt;"TOTAL"),IF(AND([5]PREMIOS_OTROS!$BM23&lt;&gt;"",[5]PREMIOS_OTROS!$BM23&lt;&gt;0),[5]PREMIOS_OTROS!$BM23,""),IF($A25="TOTAL",SUM(INDIRECT("AL4:AL"&amp;ROW()-1)),""))</f>
        <v/>
      </c>
      <c r="AM25" s="7" t="str">
        <f ca="1">IF(AND($A25&lt;&gt;"",$A25&lt;&gt;"TOTAL"),IF(AND([5]PREMIOS_OTROS!$BO23&lt;&gt;"",[5]PREMIOS_OTROS!$BO23&lt;&gt;0),[5]PREMIOS_OTROS!$BO23,""),IF($A25="TOTAL",SUM(INDIRECT("AM4:AM"&amp;ROW()-1)),""))</f>
        <v/>
      </c>
      <c r="AN25" s="7" t="str">
        <f t="shared" ca="1" si="12"/>
        <v/>
      </c>
      <c r="AO25" s="7" t="str">
        <f ca="1">IF(AND($A25&lt;&gt;"",$A25&lt;&gt;"TOTAL"),IF(AND([5]PREMIOS_OTROS!$BR23&lt;&gt;"",[5]PREMIOS_OTROS!$BR23&lt;&gt;0),[5]PREMIOS_OTROS!$BR23,""),IF($A25="TOTAL",SUM(INDIRECT("AO4:AO"&amp;ROW()-1)),""))</f>
        <v/>
      </c>
      <c r="AP25" s="7" t="str">
        <f ca="1">IF(AND($A25&lt;&gt;"",$A25&lt;&gt;"TOTAL"),IF(AND([5]PREMIOS_OTROS!$BT23&lt;&gt;"",[5]PREMIOS_OTROS!$BT23&lt;&gt;0),[5]PREMIOS_OTROS!$BT23,""),IF($A25="TOTAL",SUM(INDIRECT("AP4:AP"&amp;ROW()-1)),""))</f>
        <v/>
      </c>
      <c r="AQ25" s="7" t="str">
        <f t="shared" ca="1" si="13"/>
        <v/>
      </c>
      <c r="AR25" s="7" t="str">
        <f ca="1">IF(AND($A25&lt;&gt;"",$A25&lt;&gt;"TOTAL"),IF(AND([5]PREMIOS_OTROS!$BW23&lt;&gt;"",[5]PREMIOS_OTROS!$BW23&lt;&gt;0),[5]PREMIOS_OTROS!$BW23,""),IF($A25="TOTAL",SUM(INDIRECT("AR4:AR"&amp;ROW()-1)),""))</f>
        <v/>
      </c>
      <c r="AS25" s="7" t="str">
        <f ca="1">IF(AND($A25&lt;&gt;"",$A25&lt;&gt;"TOTAL"),IF(AND([5]PREMIOS_OTROS!$BY23&lt;&gt;"",[5]PREMIOS_OTROS!$BY23&lt;&gt;0),[5]PREMIOS_OTROS!$BY23,""),IF($A25="TOTAL",SUM(INDIRECT("AS4:AS"&amp;ROW()-1)),""))</f>
        <v/>
      </c>
      <c r="AT25" s="7" t="str">
        <f t="shared" ca="1" si="14"/>
        <v/>
      </c>
      <c r="AU25" s="7" t="str">
        <f ca="1">IF(AND($A25&lt;&gt;"",$A25&lt;&gt;"TOTAL"),IF(AND([5]PREMIOS_OTROS!$CB23&lt;&gt;"",[5]PREMIOS_OTROS!$CB23&lt;&gt;0),[5]PREMIOS_OTROS!$CB23,""),IF($A25="TOTAL",SUM(INDIRECT("AU4:AU"&amp;ROW()-1)),""))</f>
        <v/>
      </c>
      <c r="AV25" s="7" t="str">
        <f ca="1">IF(AND($A25&lt;&gt;"",$A25&lt;&gt;"TOTAL"),IF(AND([5]PREMIOS_OTROS!$CD23&lt;&gt;"",[5]PREMIOS_OTROS!$CD23&lt;&gt;0),[5]PREMIOS_OTROS!$CD23,""),IF($A25="TOTAL",SUM(INDIRECT("AV4:AV"&amp;ROW()-1)),""))</f>
        <v/>
      </c>
      <c r="AW25" s="7" t="str">
        <f t="shared" ca="1" si="15"/>
        <v/>
      </c>
      <c r="AX25" s="7" t="str">
        <f ca="1">IF(AND($A25&lt;&gt;"",$A25&lt;&gt;"TOTAL"),IF(AND([5]PREMIOS_OTROS!$CG23&lt;&gt;"",[5]PREMIOS_OTROS!$CG23&lt;&gt;0),[5]PREMIOS_OTROS!$CG23,""),IF($A25="TOTAL",SUM(INDIRECT("AX4:AX"&amp;ROW()-1)),""))</f>
        <v/>
      </c>
      <c r="AY25" s="7" t="str">
        <f ca="1">IF(AND($A25&lt;&gt;"",$A25&lt;&gt;"TOTAL"),IF(AND([5]PREMIOS_OTROS!$CI23&lt;&gt;"",[5]PREMIOS_OTROS!$CI23&lt;&gt;0),[5]PREMIOS_OTROS!$CI23,""),IF($A25="TOTAL",SUM(INDIRECT("AY4:AY"&amp;ROW()-1)),""))</f>
        <v/>
      </c>
      <c r="AZ25" s="7" t="str">
        <f t="shared" ca="1" si="16"/>
        <v/>
      </c>
      <c r="BA25" s="7" t="str">
        <f ca="1">IF(AND($A25&lt;&gt;"",$A25&lt;&gt;"TOTAL"),IF(AND([5]PREMIOS_OTROS!$CL23&lt;&gt;"",[5]PREMIOS_OTROS!$CL23&lt;&gt;0),[5]PREMIOS_OTROS!$CL23,""),IF($A25="TOTAL",SUM(INDIRECT("BA4:BA"&amp;ROW()-1)),""))</f>
        <v/>
      </c>
      <c r="BB25" s="7" t="str">
        <f ca="1">IF(AND($A25&lt;&gt;"",$A25&lt;&gt;"TOTAL"),IF(AND([5]PREMIOS_OTROS!$CN23&lt;&gt;"",[5]PREMIOS_OTROS!$CN23&lt;&gt;0),[5]PREMIOS_OTROS!$CN23,""),IF($A25="TOTAL",SUM(INDIRECT("BB4:BB"&amp;ROW()-1)),""))</f>
        <v/>
      </c>
      <c r="BC25" s="7" t="str">
        <f t="shared" ca="1" si="17"/>
        <v/>
      </c>
      <c r="BD25" s="7" t="str">
        <f ca="1">IF(AND($A25&lt;&gt;"",$A25&lt;&gt;"TOTAL"),IF(AND([5]PREMIOS_OTROS!$CQ23&lt;&gt;"",[5]PREMIOS_OTROS!$CQ23&lt;&gt;0),[5]PREMIOS_OTROS!$CQ23,""),IF($A25="TOTAL",SUM(INDIRECT("BD4:BD"&amp;ROW()-1)),""))</f>
        <v/>
      </c>
      <c r="BE25" s="7" t="str">
        <f ca="1">IF(AND($A25&lt;&gt;"",$A25&lt;&gt;"TOTAL"),IF(AND([5]PREMIOS_OTROS!$CS23&lt;&gt;"",[5]PREMIOS_OTROS!$CS23&lt;&gt;0),[5]PREMIOS_OTROS!$CS23,""),IF($A25="TOTAL",SUM(INDIRECT("BE4:BE"&amp;ROW()-1)),""))</f>
        <v/>
      </c>
      <c r="BF25" s="7" t="str">
        <f t="shared" ca="1" si="18"/>
        <v/>
      </c>
    </row>
    <row r="26" spans="1:58" x14ac:dyDescent="0.2">
      <c r="A26" s="12" t="str">
        <f>IF([5]PREMIOS_OTROS!$D24&lt;&gt;"",[5]PREMIOS_OTROS!$D24,IF(AND([5]PREMIOS_OTROS!$D24="",[5]PREMIOS_OTROS!$D25="",[5]PREMIOS_OTROS!$D23=""),"","TOTAL"))</f>
        <v/>
      </c>
      <c r="B26" s="7" t="str">
        <f ca="1">IF(AND($A26&lt;&gt;"",$A26&lt;&gt;"TOTAL"),IF(AND([5]PREMIOS_OTROS!$E24&lt;&gt;"",[5]PREMIOS_OTROS!$E24&lt;&gt;0),[5]PREMIOS_OTROS!$E24,""),IF($A26="TOTAL",SUM(INDIRECT("B4:B"&amp;ROW()-1)),""))</f>
        <v/>
      </c>
      <c r="C26" s="7" t="str">
        <f ca="1">IF(AND($A26&lt;&gt;"",$A26&lt;&gt;"TOTAL"),IF(AND([5]PREMIOS_OTROS!$G24&lt;&gt;"",[5]PREMIOS_OTROS!$G24&lt;&gt;0),[5]PREMIOS_OTROS!$G24,""),IF($A26="TOTAL",SUM(INDIRECT("C4:C"&amp;ROW()-1)),""))</f>
        <v/>
      </c>
      <c r="D26" s="7" t="str">
        <f t="shared" ca="1" si="0"/>
        <v/>
      </c>
      <c r="E26" s="7" t="str">
        <f ca="1">IF(AND($A26&lt;&gt;"",$A26&lt;&gt;"TOTAL"),IF(AND([5]PREMIOS_OTROS!$J24&lt;&gt;"",[5]PREMIOS_OTROS!$J24&lt;&gt;0),[5]PREMIOS_OTROS!$J24,""),IF($A26="TOTAL",SUM(INDIRECT("E4:E"&amp;ROW()-1)),""))</f>
        <v/>
      </c>
      <c r="F26" s="7" t="str">
        <f ca="1">IF(AND($A26&lt;&gt;"",$A26&lt;&gt;"TOTAL"),IF(AND([5]PREMIOS_OTROS!$L24&lt;&gt;"",[5]PREMIOS_OTROS!$L24&lt;&gt;0),[5]PREMIOS_OTROS!$L24,""),IF($A26="TOTAL",SUM(INDIRECT("F4:F"&amp;ROW()-1)),""))</f>
        <v/>
      </c>
      <c r="G26" s="7" t="str">
        <f t="shared" ca="1" si="1"/>
        <v/>
      </c>
      <c r="H26" s="7" t="str">
        <f ca="1">IF(AND($A26&lt;&gt;"",$A26&lt;&gt;"TOTAL"),IF(AND([5]PREMIOS_OTROS!$O24&lt;&gt;"",[5]PREMIOS_OTROS!$O24&lt;&gt;0),[5]PREMIOS_OTROS!$O24,""),IF($A26="TOTAL",SUM(INDIRECT("H4:H"&amp;ROW()-1)),""))</f>
        <v/>
      </c>
      <c r="I26" s="7" t="str">
        <f ca="1">IF(AND($A26&lt;&gt;"",$A26&lt;&gt;"TOTAL"),IF(AND([5]PREMIOS_OTROS!$Q24&lt;&gt;"",[5]PREMIOS_OTROS!$Q24&lt;&gt;0),[5]PREMIOS_OTROS!$Q24,""),IF($A26="TOTAL",SUM(INDIRECT("I4:I"&amp;ROW()-1)),""))</f>
        <v/>
      </c>
      <c r="J26" s="7" t="str">
        <f t="shared" ca="1" si="2"/>
        <v/>
      </c>
      <c r="K26" s="7" t="str">
        <f ca="1">IF(AND($A26&lt;&gt;"",$A26&lt;&gt;"TOTAL"),IF(AND([5]PREMIOS_OTROS!$T24&lt;&gt;"",[5]PREMIOS_OTROS!$T24&lt;&gt;0),[5]PREMIOS_OTROS!$T24,""),IF($A26="TOTAL",SUM(INDIRECT("K4:K"&amp;ROW()-1)),""))</f>
        <v/>
      </c>
      <c r="L26" s="7" t="str">
        <f ca="1">IF(AND($A26&lt;&gt;"",$A26&lt;&gt;"TOTAL"),IF(AND([5]PREMIOS_OTROS!$V24&lt;&gt;"",[5]PREMIOS_OTROS!$V24&lt;&gt;0),[5]PREMIOS_OTROS!$V24,""),IF($A26="TOTAL",SUM(INDIRECT("L4:L"&amp;ROW()-1)),""))</f>
        <v/>
      </c>
      <c r="M26" s="7" t="str">
        <f t="shared" ca="1" si="3"/>
        <v/>
      </c>
      <c r="N26" s="7" t="str">
        <f ca="1">IF(AND($A26&lt;&gt;"",$A26&lt;&gt;"TOTAL"),IF(AND([5]PREMIOS_OTROS!$Y24&lt;&gt;"",[5]PREMIOS_OTROS!$Y24&lt;&gt;0),[5]PREMIOS_OTROS!$Y24,""),IF($A26="TOTAL",SUM(INDIRECT("N4:N"&amp;ROW()-1)),""))</f>
        <v/>
      </c>
      <c r="O26" s="7" t="str">
        <f ca="1">IF(AND($A26&lt;&gt;"",$A26&lt;&gt;"TOTAL"),IF(AND([5]PREMIOS_OTROS!$AA24&lt;&gt;"",[5]PREMIOS_OTROS!$AA24&lt;&gt;0),[5]PREMIOS_OTROS!$AA24,""),IF($A26="TOTAL",SUM(INDIRECT("O4:O"&amp;ROW()-1)),""))</f>
        <v/>
      </c>
      <c r="P26" s="7" t="str">
        <f t="shared" ca="1" si="4"/>
        <v/>
      </c>
      <c r="Q26" s="7" t="str">
        <f ca="1">IF(AND($A26&lt;&gt;"",$A26&lt;&gt;"TOTAL"),IF(AND([5]PREMIOS_OTROS!$AD24&lt;&gt;"",[5]PREMIOS_OTROS!$AD24&lt;&gt;0),[5]PREMIOS_OTROS!$AD24,""),IF($A26="TOTAL",SUM(INDIRECT("Q4:Q"&amp;ROW()-1)),""))</f>
        <v/>
      </c>
      <c r="R26" s="7" t="str">
        <f ca="1">IF(AND($A26&lt;&gt;"",$A26&lt;&gt;"TOTAL"),IF(AND([5]PREMIOS_OTROS!$AF24&lt;&gt;"",[5]PREMIOS_OTROS!$AF24&lt;&gt;0),[5]PREMIOS_OTROS!$AF24,""),IF($A26="TOTAL",SUM(INDIRECT("R4:R"&amp;ROW()-1)),""))</f>
        <v/>
      </c>
      <c r="S26" s="7" t="str">
        <f t="shared" ca="1" si="5"/>
        <v/>
      </c>
      <c r="T26" s="7" t="str">
        <f ca="1">IF(AND($A26&lt;&gt;"",$A26&lt;&gt;"TOTAL"),IF(AND([5]PREMIOS_OTROS!$AI24&lt;&gt;"",[5]PREMIOS_OTROS!$AI24&lt;&gt;0),[5]PREMIOS_OTROS!$AI24,""),IF($A26="TOTAL",SUM(INDIRECT("T4:T"&amp;ROW()-1)),""))</f>
        <v/>
      </c>
      <c r="U26" s="7" t="str">
        <f ca="1">IF(AND($A26&lt;&gt;"",$A26&lt;&gt;"TOTAL"),IF(AND([5]PREMIOS_OTROS!$AK24&lt;&gt;"",[5]PREMIOS_OTROS!$AK24&lt;&gt;0),[5]PREMIOS_OTROS!$AK24,""),IF($A26="TOTAL",SUM(INDIRECT("U4:U"&amp;ROW()-1)),""))</f>
        <v/>
      </c>
      <c r="V26" s="7" t="str">
        <f t="shared" ca="1" si="6"/>
        <v/>
      </c>
      <c r="W26" s="7" t="str">
        <f ca="1">IF(AND($A26&lt;&gt;"",$A26&lt;&gt;"TOTAL"),IF(AND([5]PREMIOS_OTROS!$AN24&lt;&gt;"",[5]PREMIOS_OTROS!$AN24&lt;&gt;0),[5]PREMIOS_OTROS!$AN24,""),IF($A26="TOTAL",SUM(INDIRECT("W4:W"&amp;ROW()-1)),""))</f>
        <v/>
      </c>
      <c r="X26" s="7" t="str">
        <f ca="1">IF(AND($A26&lt;&gt;"",$A26&lt;&gt;"TOTAL"),IF(AND([5]PREMIOS_OTROS!$AP24&lt;&gt;"",[5]PREMIOS_OTROS!$AP24&lt;&gt;0),[5]PREMIOS_OTROS!$AP24,""),IF($A26="TOTAL",SUM(INDIRECT("X4:X"&amp;ROW()-1)),""))</f>
        <v/>
      </c>
      <c r="Y26" s="7" t="str">
        <f t="shared" ca="1" si="7"/>
        <v/>
      </c>
      <c r="Z26" s="7" t="str">
        <f ca="1">IF(AND($A26&lt;&gt;"",$A26&lt;&gt;"TOTAL"),IF(AND([5]PREMIOS_OTROS!$AS24&lt;&gt;"",[5]PREMIOS_OTROS!$AS24&lt;&gt;0),[5]PREMIOS_OTROS!$AS24,""),IF($A26="TOTAL",SUM(INDIRECT("Z4:Z"&amp;ROW()-1)),""))</f>
        <v/>
      </c>
      <c r="AA26" s="7" t="str">
        <f ca="1">IF(AND($A26&lt;&gt;"",$A26&lt;&gt;"TOTAL"),IF(AND([5]PREMIOS_OTROS!$AU24&lt;&gt;"",[5]PREMIOS_OTROS!$AU24&lt;&gt;0),[5]PREMIOS_OTROS!$AU24,""),IF($A26="TOTAL",SUM(INDIRECT("AA4:AA"&amp;ROW()-1)),""))</f>
        <v/>
      </c>
      <c r="AB26" s="7" t="str">
        <f t="shared" ca="1" si="8"/>
        <v/>
      </c>
      <c r="AC26" s="7" t="str">
        <f ca="1">IF(AND($A26&lt;&gt;"",$A26&lt;&gt;"TOTAL"),IF(AND([5]PREMIOS_OTROS!$AX24&lt;&gt;"",[5]PREMIOS_OTROS!$AX24&lt;&gt;0),[5]PREMIOS_OTROS!$AX24,""),IF($A26="TOTAL",SUM(INDIRECT("AC4:AC"&amp;ROW()-1)),""))</f>
        <v/>
      </c>
      <c r="AD26" s="7" t="str">
        <f ca="1">IF(AND($A26&lt;&gt;"",$A26&lt;&gt;"TOTAL"),IF(AND([5]PREMIOS_OTROS!$AZ24&lt;&gt;"",[5]PREMIOS_OTROS!$AZ24&lt;&gt;0),[5]PREMIOS_OTROS!$AZ24,""),IF($A26="TOTAL",SUM(INDIRECT("AD4:AD"&amp;ROW()-1)),""))</f>
        <v/>
      </c>
      <c r="AE26" s="7" t="str">
        <f t="shared" ca="1" si="9"/>
        <v/>
      </c>
      <c r="AF26" s="7" t="str">
        <f ca="1">IF(AND($A26&lt;&gt;"",$A26&lt;&gt;"TOTAL"),IF(AND([5]PREMIOS_OTROS!$BC24&lt;&gt;"",[5]PREMIOS_OTROS!$BC24&lt;&gt;0),[5]PREMIOS_OTROS!$BC24,""),IF($A26="TOTAL",SUM(INDIRECT("AF4:AF"&amp;ROW()-1)),""))</f>
        <v/>
      </c>
      <c r="AG26" s="7" t="str">
        <f ca="1">IF(AND($A26&lt;&gt;"",$A26&lt;&gt;"TOTAL"),IF(AND([5]PREMIOS_OTROS!$BE24&lt;&gt;"",[5]PREMIOS_OTROS!$BE24&lt;&gt;0),[5]PREMIOS_OTROS!$BE24,""),IF($A26="TOTAL",SUM(INDIRECT("AG4:AG"&amp;ROW()-1)),""))</f>
        <v/>
      </c>
      <c r="AH26" s="7" t="str">
        <f t="shared" ca="1" si="10"/>
        <v/>
      </c>
      <c r="AI26" s="7" t="str">
        <f ca="1">IF(AND($A26&lt;&gt;"",$A26&lt;&gt;"TOTAL"),IF(AND([5]PREMIOS_OTROS!$BH24&lt;&gt;"",[5]PREMIOS_OTROS!$BH24&lt;&gt;0),[5]PREMIOS_OTROS!$BH24,""),IF($A26="TOTAL",SUM(INDIRECT("AI4:AI"&amp;ROW()-1)),""))</f>
        <v/>
      </c>
      <c r="AJ26" s="7" t="str">
        <f ca="1">IF(AND($A26&lt;&gt;"",$A26&lt;&gt;"TOTAL"),IF(AND([5]PREMIOS_OTROS!$BJ24&lt;&gt;"",[5]PREMIOS_OTROS!$BJ24&lt;&gt;0),[5]PREMIOS_OTROS!$BJ24,""),IF($A26="TOTAL",SUM(INDIRECT("AJ4:AJ"&amp;ROW()-1)),""))</f>
        <v/>
      </c>
      <c r="AK26" s="7" t="str">
        <f t="shared" ca="1" si="11"/>
        <v/>
      </c>
      <c r="AL26" s="7" t="str">
        <f ca="1">IF(AND($A26&lt;&gt;"",$A26&lt;&gt;"TOTAL"),IF(AND([5]PREMIOS_OTROS!$BM24&lt;&gt;"",[5]PREMIOS_OTROS!$BM24&lt;&gt;0),[5]PREMIOS_OTROS!$BM24,""),IF($A26="TOTAL",SUM(INDIRECT("AL4:AL"&amp;ROW()-1)),""))</f>
        <v/>
      </c>
      <c r="AM26" s="7" t="str">
        <f ca="1">IF(AND($A26&lt;&gt;"",$A26&lt;&gt;"TOTAL"),IF(AND([5]PREMIOS_OTROS!$BO24&lt;&gt;"",[5]PREMIOS_OTROS!$BO24&lt;&gt;0),[5]PREMIOS_OTROS!$BO24,""),IF($A26="TOTAL",SUM(INDIRECT("AM4:AM"&amp;ROW()-1)),""))</f>
        <v/>
      </c>
      <c r="AN26" s="7" t="str">
        <f t="shared" ca="1" si="12"/>
        <v/>
      </c>
      <c r="AO26" s="7" t="str">
        <f ca="1">IF(AND($A26&lt;&gt;"",$A26&lt;&gt;"TOTAL"),IF(AND([5]PREMIOS_OTROS!$BR24&lt;&gt;"",[5]PREMIOS_OTROS!$BR24&lt;&gt;0),[5]PREMIOS_OTROS!$BR24,""),IF($A26="TOTAL",SUM(INDIRECT("AO4:AO"&amp;ROW()-1)),""))</f>
        <v/>
      </c>
      <c r="AP26" s="7" t="str">
        <f ca="1">IF(AND($A26&lt;&gt;"",$A26&lt;&gt;"TOTAL"),IF(AND([5]PREMIOS_OTROS!$BT24&lt;&gt;"",[5]PREMIOS_OTROS!$BT24&lt;&gt;0),[5]PREMIOS_OTROS!$BT24,""),IF($A26="TOTAL",SUM(INDIRECT("AP4:AP"&amp;ROW()-1)),""))</f>
        <v/>
      </c>
      <c r="AQ26" s="7" t="str">
        <f t="shared" ca="1" si="13"/>
        <v/>
      </c>
      <c r="AR26" s="7" t="str">
        <f ca="1">IF(AND($A26&lt;&gt;"",$A26&lt;&gt;"TOTAL"),IF(AND([5]PREMIOS_OTROS!$BW24&lt;&gt;"",[5]PREMIOS_OTROS!$BW24&lt;&gt;0),[5]PREMIOS_OTROS!$BW24,""),IF($A26="TOTAL",SUM(INDIRECT("AR4:AR"&amp;ROW()-1)),""))</f>
        <v/>
      </c>
      <c r="AS26" s="7" t="str">
        <f ca="1">IF(AND($A26&lt;&gt;"",$A26&lt;&gt;"TOTAL"),IF(AND([5]PREMIOS_OTROS!$BY24&lt;&gt;"",[5]PREMIOS_OTROS!$BY24&lt;&gt;0),[5]PREMIOS_OTROS!$BY24,""),IF($A26="TOTAL",SUM(INDIRECT("AS4:AS"&amp;ROW()-1)),""))</f>
        <v/>
      </c>
      <c r="AT26" s="7" t="str">
        <f t="shared" ca="1" si="14"/>
        <v/>
      </c>
      <c r="AU26" s="7" t="str">
        <f ca="1">IF(AND($A26&lt;&gt;"",$A26&lt;&gt;"TOTAL"),IF(AND([5]PREMIOS_OTROS!$CB24&lt;&gt;"",[5]PREMIOS_OTROS!$CB24&lt;&gt;0),[5]PREMIOS_OTROS!$CB24,""),IF($A26="TOTAL",SUM(INDIRECT("AU4:AU"&amp;ROW()-1)),""))</f>
        <v/>
      </c>
      <c r="AV26" s="7" t="str">
        <f ca="1">IF(AND($A26&lt;&gt;"",$A26&lt;&gt;"TOTAL"),IF(AND([5]PREMIOS_OTROS!$CD24&lt;&gt;"",[5]PREMIOS_OTROS!$CD24&lt;&gt;0),[5]PREMIOS_OTROS!$CD24,""),IF($A26="TOTAL",SUM(INDIRECT("AV4:AV"&amp;ROW()-1)),""))</f>
        <v/>
      </c>
      <c r="AW26" s="7" t="str">
        <f t="shared" ca="1" si="15"/>
        <v/>
      </c>
      <c r="AX26" s="7" t="str">
        <f ca="1">IF(AND($A26&lt;&gt;"",$A26&lt;&gt;"TOTAL"),IF(AND([5]PREMIOS_OTROS!$CG24&lt;&gt;"",[5]PREMIOS_OTROS!$CG24&lt;&gt;0),[5]PREMIOS_OTROS!$CG24,""),IF($A26="TOTAL",SUM(INDIRECT("AX4:AX"&amp;ROW()-1)),""))</f>
        <v/>
      </c>
      <c r="AY26" s="7" t="str">
        <f ca="1">IF(AND($A26&lt;&gt;"",$A26&lt;&gt;"TOTAL"),IF(AND([5]PREMIOS_OTROS!$CI24&lt;&gt;"",[5]PREMIOS_OTROS!$CI24&lt;&gt;0),[5]PREMIOS_OTROS!$CI24,""),IF($A26="TOTAL",SUM(INDIRECT("AY4:AY"&amp;ROW()-1)),""))</f>
        <v/>
      </c>
      <c r="AZ26" s="7" t="str">
        <f t="shared" ca="1" si="16"/>
        <v/>
      </c>
      <c r="BA26" s="7" t="str">
        <f ca="1">IF(AND($A26&lt;&gt;"",$A26&lt;&gt;"TOTAL"),IF(AND([5]PREMIOS_OTROS!$CL24&lt;&gt;"",[5]PREMIOS_OTROS!$CL24&lt;&gt;0),[5]PREMIOS_OTROS!$CL24,""),IF($A26="TOTAL",SUM(INDIRECT("BA4:BA"&amp;ROW()-1)),""))</f>
        <v/>
      </c>
      <c r="BB26" s="7" t="str">
        <f ca="1">IF(AND($A26&lt;&gt;"",$A26&lt;&gt;"TOTAL"),IF(AND([5]PREMIOS_OTROS!$CN24&lt;&gt;"",[5]PREMIOS_OTROS!$CN24&lt;&gt;0),[5]PREMIOS_OTROS!$CN24,""),IF($A26="TOTAL",SUM(INDIRECT("BB4:BB"&amp;ROW()-1)),""))</f>
        <v/>
      </c>
      <c r="BC26" s="7" t="str">
        <f t="shared" ca="1" si="17"/>
        <v/>
      </c>
      <c r="BD26" s="7" t="str">
        <f ca="1">IF(AND($A26&lt;&gt;"",$A26&lt;&gt;"TOTAL"),IF(AND([5]PREMIOS_OTROS!$CQ24&lt;&gt;"",[5]PREMIOS_OTROS!$CQ24&lt;&gt;0),[5]PREMIOS_OTROS!$CQ24,""),IF($A26="TOTAL",SUM(INDIRECT("BD4:BD"&amp;ROW()-1)),""))</f>
        <v/>
      </c>
      <c r="BE26" s="7" t="str">
        <f ca="1">IF(AND($A26&lt;&gt;"",$A26&lt;&gt;"TOTAL"),IF(AND([5]PREMIOS_OTROS!$CS24&lt;&gt;"",[5]PREMIOS_OTROS!$CS24&lt;&gt;0),[5]PREMIOS_OTROS!$CS24,""),IF($A26="TOTAL",SUM(INDIRECT("BE4:BE"&amp;ROW()-1)),""))</f>
        <v/>
      </c>
      <c r="BF26" s="7" t="str">
        <f t="shared" ca="1" si="18"/>
        <v/>
      </c>
    </row>
    <row r="27" spans="1:58" x14ac:dyDescent="0.2">
      <c r="A27" s="12" t="str">
        <f>IF([5]PREMIOS_OTROS!$D25&lt;&gt;"",[5]PREMIOS_OTROS!$D25,IF(AND([5]PREMIOS_OTROS!$D25="",[5]PREMIOS_OTROS!$D26="",[5]PREMIOS_OTROS!$D24=""),"","TOTAL"))</f>
        <v/>
      </c>
      <c r="B27" s="7" t="str">
        <f ca="1">IF(AND($A27&lt;&gt;"",$A27&lt;&gt;"TOTAL"),IF(AND([5]PREMIOS_OTROS!$E25&lt;&gt;"",[5]PREMIOS_OTROS!$E25&lt;&gt;0),[5]PREMIOS_OTROS!$E25,""),IF($A27="TOTAL",SUM(INDIRECT("B4:B"&amp;ROW()-1)),""))</f>
        <v/>
      </c>
      <c r="C27" s="7" t="str">
        <f ca="1">IF(AND($A27&lt;&gt;"",$A27&lt;&gt;"TOTAL"),IF(AND([5]PREMIOS_OTROS!$G25&lt;&gt;"",[5]PREMIOS_OTROS!$G25&lt;&gt;0),[5]PREMIOS_OTROS!$G25,""),IF($A27="TOTAL",SUM(INDIRECT("C4:C"&amp;ROW()-1)),""))</f>
        <v/>
      </c>
      <c r="D27" s="7" t="str">
        <f t="shared" ca="1" si="0"/>
        <v/>
      </c>
      <c r="E27" s="7" t="str">
        <f ca="1">IF(AND($A27&lt;&gt;"",$A27&lt;&gt;"TOTAL"),IF(AND([5]PREMIOS_OTROS!$J25&lt;&gt;"",[5]PREMIOS_OTROS!$J25&lt;&gt;0),[5]PREMIOS_OTROS!$J25,""),IF($A27="TOTAL",SUM(INDIRECT("E4:E"&amp;ROW()-1)),""))</f>
        <v/>
      </c>
      <c r="F27" s="7" t="str">
        <f ca="1">IF(AND($A27&lt;&gt;"",$A27&lt;&gt;"TOTAL"),IF(AND([5]PREMIOS_OTROS!$L25&lt;&gt;"",[5]PREMIOS_OTROS!$L25&lt;&gt;0),[5]PREMIOS_OTROS!$L25,""),IF($A27="TOTAL",SUM(INDIRECT("F4:F"&amp;ROW()-1)),""))</f>
        <v/>
      </c>
      <c r="G27" s="7" t="str">
        <f t="shared" ca="1" si="1"/>
        <v/>
      </c>
      <c r="H27" s="7" t="str">
        <f ca="1">IF(AND($A27&lt;&gt;"",$A27&lt;&gt;"TOTAL"),IF(AND([5]PREMIOS_OTROS!$O25&lt;&gt;"",[5]PREMIOS_OTROS!$O25&lt;&gt;0),[5]PREMIOS_OTROS!$O25,""),IF($A27="TOTAL",SUM(INDIRECT("H4:H"&amp;ROW()-1)),""))</f>
        <v/>
      </c>
      <c r="I27" s="7" t="str">
        <f ca="1">IF(AND($A27&lt;&gt;"",$A27&lt;&gt;"TOTAL"),IF(AND([5]PREMIOS_OTROS!$Q25&lt;&gt;"",[5]PREMIOS_OTROS!$Q25&lt;&gt;0),[5]PREMIOS_OTROS!$Q25,""),IF($A27="TOTAL",SUM(INDIRECT("I4:I"&amp;ROW()-1)),""))</f>
        <v/>
      </c>
      <c r="J27" s="7" t="str">
        <f t="shared" ca="1" si="2"/>
        <v/>
      </c>
      <c r="K27" s="7" t="str">
        <f ca="1">IF(AND($A27&lt;&gt;"",$A27&lt;&gt;"TOTAL"),IF(AND([5]PREMIOS_OTROS!$T25&lt;&gt;"",[5]PREMIOS_OTROS!$T25&lt;&gt;0),[5]PREMIOS_OTROS!$T25,""),IF($A27="TOTAL",SUM(INDIRECT("K4:K"&amp;ROW()-1)),""))</f>
        <v/>
      </c>
      <c r="L27" s="7" t="str">
        <f ca="1">IF(AND($A27&lt;&gt;"",$A27&lt;&gt;"TOTAL"),IF(AND([5]PREMIOS_OTROS!$V25&lt;&gt;"",[5]PREMIOS_OTROS!$V25&lt;&gt;0),[5]PREMIOS_OTROS!$V25,""),IF($A27="TOTAL",SUM(INDIRECT("L4:L"&amp;ROW()-1)),""))</f>
        <v/>
      </c>
      <c r="M27" s="7" t="str">
        <f t="shared" ca="1" si="3"/>
        <v/>
      </c>
      <c r="N27" s="7" t="str">
        <f ca="1">IF(AND($A27&lt;&gt;"",$A27&lt;&gt;"TOTAL"),IF(AND([5]PREMIOS_OTROS!$Y25&lt;&gt;"",[5]PREMIOS_OTROS!$Y25&lt;&gt;0),[5]PREMIOS_OTROS!$Y25,""),IF($A27="TOTAL",SUM(INDIRECT("N4:N"&amp;ROW()-1)),""))</f>
        <v/>
      </c>
      <c r="O27" s="7" t="str">
        <f ca="1">IF(AND($A27&lt;&gt;"",$A27&lt;&gt;"TOTAL"),IF(AND([5]PREMIOS_OTROS!$AA25&lt;&gt;"",[5]PREMIOS_OTROS!$AA25&lt;&gt;0),[5]PREMIOS_OTROS!$AA25,""),IF($A27="TOTAL",SUM(INDIRECT("O4:O"&amp;ROW()-1)),""))</f>
        <v/>
      </c>
      <c r="P27" s="7" t="str">
        <f t="shared" ca="1" si="4"/>
        <v/>
      </c>
      <c r="Q27" s="7" t="str">
        <f ca="1">IF(AND($A27&lt;&gt;"",$A27&lt;&gt;"TOTAL"),IF(AND([5]PREMIOS_OTROS!$AD25&lt;&gt;"",[5]PREMIOS_OTROS!$AD25&lt;&gt;0),[5]PREMIOS_OTROS!$AD25,""),IF($A27="TOTAL",SUM(INDIRECT("Q4:Q"&amp;ROW()-1)),""))</f>
        <v/>
      </c>
      <c r="R27" s="7" t="str">
        <f ca="1">IF(AND($A27&lt;&gt;"",$A27&lt;&gt;"TOTAL"),IF(AND([5]PREMIOS_OTROS!$AF25&lt;&gt;"",[5]PREMIOS_OTROS!$AF25&lt;&gt;0),[5]PREMIOS_OTROS!$AF25,""),IF($A27="TOTAL",SUM(INDIRECT("R4:R"&amp;ROW()-1)),""))</f>
        <v/>
      </c>
      <c r="S27" s="7" t="str">
        <f t="shared" ca="1" si="5"/>
        <v/>
      </c>
      <c r="T27" s="7" t="str">
        <f ca="1">IF(AND($A27&lt;&gt;"",$A27&lt;&gt;"TOTAL"),IF(AND([5]PREMIOS_OTROS!$AI25&lt;&gt;"",[5]PREMIOS_OTROS!$AI25&lt;&gt;0),[5]PREMIOS_OTROS!$AI25,""),IF($A27="TOTAL",SUM(INDIRECT("T4:T"&amp;ROW()-1)),""))</f>
        <v/>
      </c>
      <c r="U27" s="7" t="str">
        <f ca="1">IF(AND($A27&lt;&gt;"",$A27&lt;&gt;"TOTAL"),IF(AND([5]PREMIOS_OTROS!$AK25&lt;&gt;"",[5]PREMIOS_OTROS!$AK25&lt;&gt;0),[5]PREMIOS_OTROS!$AK25,""),IF($A27="TOTAL",SUM(INDIRECT("U4:U"&amp;ROW()-1)),""))</f>
        <v/>
      </c>
      <c r="V27" s="7" t="str">
        <f t="shared" ca="1" si="6"/>
        <v/>
      </c>
      <c r="W27" s="7" t="str">
        <f ca="1">IF(AND($A27&lt;&gt;"",$A27&lt;&gt;"TOTAL"),IF(AND([5]PREMIOS_OTROS!$AN25&lt;&gt;"",[5]PREMIOS_OTROS!$AN25&lt;&gt;0),[5]PREMIOS_OTROS!$AN25,""),IF($A27="TOTAL",SUM(INDIRECT("W4:W"&amp;ROW()-1)),""))</f>
        <v/>
      </c>
      <c r="X27" s="7" t="str">
        <f ca="1">IF(AND($A27&lt;&gt;"",$A27&lt;&gt;"TOTAL"),IF(AND([5]PREMIOS_OTROS!$AP25&lt;&gt;"",[5]PREMIOS_OTROS!$AP25&lt;&gt;0),[5]PREMIOS_OTROS!$AP25,""),IF($A27="TOTAL",SUM(INDIRECT("X4:X"&amp;ROW()-1)),""))</f>
        <v/>
      </c>
      <c r="Y27" s="7" t="str">
        <f t="shared" ca="1" si="7"/>
        <v/>
      </c>
      <c r="Z27" s="7" t="str">
        <f ca="1">IF(AND($A27&lt;&gt;"",$A27&lt;&gt;"TOTAL"),IF(AND([5]PREMIOS_OTROS!$AS25&lt;&gt;"",[5]PREMIOS_OTROS!$AS25&lt;&gt;0),[5]PREMIOS_OTROS!$AS25,""),IF($A27="TOTAL",SUM(INDIRECT("Z4:Z"&amp;ROW()-1)),""))</f>
        <v/>
      </c>
      <c r="AA27" s="7" t="str">
        <f ca="1">IF(AND($A27&lt;&gt;"",$A27&lt;&gt;"TOTAL"),IF(AND([5]PREMIOS_OTROS!$AU25&lt;&gt;"",[5]PREMIOS_OTROS!$AU25&lt;&gt;0),[5]PREMIOS_OTROS!$AU25,""),IF($A27="TOTAL",SUM(INDIRECT("AA4:AA"&amp;ROW()-1)),""))</f>
        <v/>
      </c>
      <c r="AB27" s="7" t="str">
        <f t="shared" ca="1" si="8"/>
        <v/>
      </c>
      <c r="AC27" s="7" t="str">
        <f ca="1">IF(AND($A27&lt;&gt;"",$A27&lt;&gt;"TOTAL"),IF(AND([5]PREMIOS_OTROS!$AX25&lt;&gt;"",[5]PREMIOS_OTROS!$AX25&lt;&gt;0),[5]PREMIOS_OTROS!$AX25,""),IF($A27="TOTAL",SUM(INDIRECT("AC4:AC"&amp;ROW()-1)),""))</f>
        <v/>
      </c>
      <c r="AD27" s="7" t="str">
        <f ca="1">IF(AND($A27&lt;&gt;"",$A27&lt;&gt;"TOTAL"),IF(AND([5]PREMIOS_OTROS!$AZ25&lt;&gt;"",[5]PREMIOS_OTROS!$AZ25&lt;&gt;0),[5]PREMIOS_OTROS!$AZ25,""),IF($A27="TOTAL",SUM(INDIRECT("AD4:AD"&amp;ROW()-1)),""))</f>
        <v/>
      </c>
      <c r="AE27" s="7" t="str">
        <f t="shared" ca="1" si="9"/>
        <v/>
      </c>
      <c r="AF27" s="7" t="str">
        <f ca="1">IF(AND($A27&lt;&gt;"",$A27&lt;&gt;"TOTAL"),IF(AND([5]PREMIOS_OTROS!$BC25&lt;&gt;"",[5]PREMIOS_OTROS!$BC25&lt;&gt;0),[5]PREMIOS_OTROS!$BC25,""),IF($A27="TOTAL",SUM(INDIRECT("AF4:AF"&amp;ROW()-1)),""))</f>
        <v/>
      </c>
      <c r="AG27" s="7" t="str">
        <f ca="1">IF(AND($A27&lt;&gt;"",$A27&lt;&gt;"TOTAL"),IF(AND([5]PREMIOS_OTROS!$BE25&lt;&gt;"",[5]PREMIOS_OTROS!$BE25&lt;&gt;0),[5]PREMIOS_OTROS!$BE25,""),IF($A27="TOTAL",SUM(INDIRECT("AG4:AG"&amp;ROW()-1)),""))</f>
        <v/>
      </c>
      <c r="AH27" s="7" t="str">
        <f t="shared" ca="1" si="10"/>
        <v/>
      </c>
      <c r="AI27" s="7" t="str">
        <f ca="1">IF(AND($A27&lt;&gt;"",$A27&lt;&gt;"TOTAL"),IF(AND([5]PREMIOS_OTROS!$BH25&lt;&gt;"",[5]PREMIOS_OTROS!$BH25&lt;&gt;0),[5]PREMIOS_OTROS!$BH25,""),IF($A27="TOTAL",SUM(INDIRECT("AI4:AI"&amp;ROW()-1)),""))</f>
        <v/>
      </c>
      <c r="AJ27" s="7" t="str">
        <f ca="1">IF(AND($A27&lt;&gt;"",$A27&lt;&gt;"TOTAL"),IF(AND([5]PREMIOS_OTROS!$BJ25&lt;&gt;"",[5]PREMIOS_OTROS!$BJ25&lt;&gt;0),[5]PREMIOS_OTROS!$BJ25,""),IF($A27="TOTAL",SUM(INDIRECT("AJ4:AJ"&amp;ROW()-1)),""))</f>
        <v/>
      </c>
      <c r="AK27" s="7" t="str">
        <f t="shared" ca="1" si="11"/>
        <v/>
      </c>
      <c r="AL27" s="7" t="str">
        <f ca="1">IF(AND($A27&lt;&gt;"",$A27&lt;&gt;"TOTAL"),IF(AND([5]PREMIOS_OTROS!$BM25&lt;&gt;"",[5]PREMIOS_OTROS!$BM25&lt;&gt;0),[5]PREMIOS_OTROS!$BM25,""),IF($A27="TOTAL",SUM(INDIRECT("AL4:AL"&amp;ROW()-1)),""))</f>
        <v/>
      </c>
      <c r="AM27" s="7" t="str">
        <f ca="1">IF(AND($A27&lt;&gt;"",$A27&lt;&gt;"TOTAL"),IF(AND([5]PREMIOS_OTROS!$BO25&lt;&gt;"",[5]PREMIOS_OTROS!$BO25&lt;&gt;0),[5]PREMIOS_OTROS!$BO25,""),IF($A27="TOTAL",SUM(INDIRECT("AM4:AM"&amp;ROW()-1)),""))</f>
        <v/>
      </c>
      <c r="AN27" s="7" t="str">
        <f t="shared" ca="1" si="12"/>
        <v/>
      </c>
      <c r="AO27" s="7" t="str">
        <f ca="1">IF(AND($A27&lt;&gt;"",$A27&lt;&gt;"TOTAL"),IF(AND([5]PREMIOS_OTROS!$BR25&lt;&gt;"",[5]PREMIOS_OTROS!$BR25&lt;&gt;0),[5]PREMIOS_OTROS!$BR25,""),IF($A27="TOTAL",SUM(INDIRECT("AO4:AO"&amp;ROW()-1)),""))</f>
        <v/>
      </c>
      <c r="AP27" s="7" t="str">
        <f ca="1">IF(AND($A27&lt;&gt;"",$A27&lt;&gt;"TOTAL"),IF(AND([5]PREMIOS_OTROS!$BT25&lt;&gt;"",[5]PREMIOS_OTROS!$BT25&lt;&gt;0),[5]PREMIOS_OTROS!$BT25,""),IF($A27="TOTAL",SUM(INDIRECT("AP4:AP"&amp;ROW()-1)),""))</f>
        <v/>
      </c>
      <c r="AQ27" s="7" t="str">
        <f t="shared" ca="1" si="13"/>
        <v/>
      </c>
      <c r="AR27" s="7" t="str">
        <f ca="1">IF(AND($A27&lt;&gt;"",$A27&lt;&gt;"TOTAL"),IF(AND([5]PREMIOS_OTROS!$BW25&lt;&gt;"",[5]PREMIOS_OTROS!$BW25&lt;&gt;0),[5]PREMIOS_OTROS!$BW25,""),IF($A27="TOTAL",SUM(INDIRECT("AR4:AR"&amp;ROW()-1)),""))</f>
        <v/>
      </c>
      <c r="AS27" s="7" t="str">
        <f ca="1">IF(AND($A27&lt;&gt;"",$A27&lt;&gt;"TOTAL"),IF(AND([5]PREMIOS_OTROS!$BY25&lt;&gt;"",[5]PREMIOS_OTROS!$BY25&lt;&gt;0),[5]PREMIOS_OTROS!$BY25,""),IF($A27="TOTAL",SUM(INDIRECT("AS4:AS"&amp;ROW()-1)),""))</f>
        <v/>
      </c>
      <c r="AT27" s="7" t="str">
        <f t="shared" ca="1" si="14"/>
        <v/>
      </c>
      <c r="AU27" s="7" t="str">
        <f ca="1">IF(AND($A27&lt;&gt;"",$A27&lt;&gt;"TOTAL"),IF(AND([5]PREMIOS_OTROS!$CB25&lt;&gt;"",[5]PREMIOS_OTROS!$CB25&lt;&gt;0),[5]PREMIOS_OTROS!$CB25,""),IF($A27="TOTAL",SUM(INDIRECT("AU4:AU"&amp;ROW()-1)),""))</f>
        <v/>
      </c>
      <c r="AV27" s="7" t="str">
        <f ca="1">IF(AND($A27&lt;&gt;"",$A27&lt;&gt;"TOTAL"),IF(AND([5]PREMIOS_OTROS!$CD25&lt;&gt;"",[5]PREMIOS_OTROS!$CD25&lt;&gt;0),[5]PREMIOS_OTROS!$CD25,""),IF($A27="TOTAL",SUM(INDIRECT("AV4:AV"&amp;ROW()-1)),""))</f>
        <v/>
      </c>
      <c r="AW27" s="7" t="str">
        <f t="shared" ca="1" si="15"/>
        <v/>
      </c>
      <c r="AX27" s="7" t="str">
        <f ca="1">IF(AND($A27&lt;&gt;"",$A27&lt;&gt;"TOTAL"),IF(AND([5]PREMIOS_OTROS!$CG25&lt;&gt;"",[5]PREMIOS_OTROS!$CG25&lt;&gt;0),[5]PREMIOS_OTROS!$CG25,""),IF($A27="TOTAL",SUM(INDIRECT("AX4:AX"&amp;ROW()-1)),""))</f>
        <v/>
      </c>
      <c r="AY27" s="7" t="str">
        <f ca="1">IF(AND($A27&lt;&gt;"",$A27&lt;&gt;"TOTAL"),IF(AND([5]PREMIOS_OTROS!$CI25&lt;&gt;"",[5]PREMIOS_OTROS!$CI25&lt;&gt;0),[5]PREMIOS_OTROS!$CI25,""),IF($A27="TOTAL",SUM(INDIRECT("AY4:AY"&amp;ROW()-1)),""))</f>
        <v/>
      </c>
      <c r="AZ27" s="7" t="str">
        <f t="shared" ca="1" si="16"/>
        <v/>
      </c>
      <c r="BA27" s="7" t="str">
        <f ca="1">IF(AND($A27&lt;&gt;"",$A27&lt;&gt;"TOTAL"),IF(AND([5]PREMIOS_OTROS!$CL25&lt;&gt;"",[5]PREMIOS_OTROS!$CL25&lt;&gt;0),[5]PREMIOS_OTROS!$CL25,""),IF($A27="TOTAL",SUM(INDIRECT("BA4:BA"&amp;ROW()-1)),""))</f>
        <v/>
      </c>
      <c r="BB27" s="7" t="str">
        <f ca="1">IF(AND($A27&lt;&gt;"",$A27&lt;&gt;"TOTAL"),IF(AND([5]PREMIOS_OTROS!$CN25&lt;&gt;"",[5]PREMIOS_OTROS!$CN25&lt;&gt;0),[5]PREMIOS_OTROS!$CN25,""),IF($A27="TOTAL",SUM(INDIRECT("BB4:BB"&amp;ROW()-1)),""))</f>
        <v/>
      </c>
      <c r="BC27" s="7" t="str">
        <f t="shared" ca="1" si="17"/>
        <v/>
      </c>
      <c r="BD27" s="7" t="str">
        <f ca="1">IF(AND($A27&lt;&gt;"",$A27&lt;&gt;"TOTAL"),IF(AND([5]PREMIOS_OTROS!$CQ25&lt;&gt;"",[5]PREMIOS_OTROS!$CQ25&lt;&gt;0),[5]PREMIOS_OTROS!$CQ25,""),IF($A27="TOTAL",SUM(INDIRECT("BD4:BD"&amp;ROW()-1)),""))</f>
        <v/>
      </c>
      <c r="BE27" s="7" t="str">
        <f ca="1">IF(AND($A27&lt;&gt;"",$A27&lt;&gt;"TOTAL"),IF(AND([5]PREMIOS_OTROS!$CS25&lt;&gt;"",[5]PREMIOS_OTROS!$CS25&lt;&gt;0),[5]PREMIOS_OTROS!$CS25,""),IF($A27="TOTAL",SUM(INDIRECT("BE4:BE"&amp;ROW()-1)),""))</f>
        <v/>
      </c>
      <c r="BF27" s="7" t="str">
        <f t="shared" ca="1" si="18"/>
        <v/>
      </c>
    </row>
    <row r="28" spans="1:58" x14ac:dyDescent="0.2">
      <c r="A28" s="12" t="str">
        <f>IF([5]PREMIOS_OTROS!$D26&lt;&gt;"",[5]PREMIOS_OTROS!$D26,IF(AND([5]PREMIOS_OTROS!$D26="",[5]PREMIOS_OTROS!$D27="",[5]PREMIOS_OTROS!$D25=""),"","TOTAL"))</f>
        <v/>
      </c>
      <c r="B28" s="7" t="str">
        <f ca="1">IF(AND($A28&lt;&gt;"",$A28&lt;&gt;"TOTAL"),IF(AND([5]PREMIOS_OTROS!$E26&lt;&gt;"",[5]PREMIOS_OTROS!$E26&lt;&gt;0),[5]PREMIOS_OTROS!$E26,""),IF($A28="TOTAL",SUM(INDIRECT("B4:B"&amp;ROW()-1)),""))</f>
        <v/>
      </c>
      <c r="C28" s="7" t="str">
        <f ca="1">IF(AND($A28&lt;&gt;"",$A28&lt;&gt;"TOTAL"),IF(AND([5]PREMIOS_OTROS!$G26&lt;&gt;"",[5]PREMIOS_OTROS!$G26&lt;&gt;0),[5]PREMIOS_OTROS!$G26,""),IF($A28="TOTAL",SUM(INDIRECT("C4:C"&amp;ROW()-1)),""))</f>
        <v/>
      </c>
      <c r="D28" s="7" t="str">
        <f t="shared" ca="1" si="0"/>
        <v/>
      </c>
      <c r="E28" s="7" t="str">
        <f ca="1">IF(AND($A28&lt;&gt;"",$A28&lt;&gt;"TOTAL"),IF(AND([5]PREMIOS_OTROS!$J26&lt;&gt;"",[5]PREMIOS_OTROS!$J26&lt;&gt;0),[5]PREMIOS_OTROS!$J26,""),IF($A28="TOTAL",SUM(INDIRECT("E4:E"&amp;ROW()-1)),""))</f>
        <v/>
      </c>
      <c r="F28" s="7" t="str">
        <f ca="1">IF(AND($A28&lt;&gt;"",$A28&lt;&gt;"TOTAL"),IF(AND([5]PREMIOS_OTROS!$L26&lt;&gt;"",[5]PREMIOS_OTROS!$L26&lt;&gt;0),[5]PREMIOS_OTROS!$L26,""),IF($A28="TOTAL",SUM(INDIRECT("F4:F"&amp;ROW()-1)),""))</f>
        <v/>
      </c>
      <c r="G28" s="7" t="str">
        <f t="shared" ca="1" si="1"/>
        <v/>
      </c>
      <c r="H28" s="7" t="str">
        <f ca="1">IF(AND($A28&lt;&gt;"",$A28&lt;&gt;"TOTAL"),IF(AND([5]PREMIOS_OTROS!$O26&lt;&gt;"",[5]PREMIOS_OTROS!$O26&lt;&gt;0),[5]PREMIOS_OTROS!$O26,""),IF($A28="TOTAL",SUM(INDIRECT("H4:H"&amp;ROW()-1)),""))</f>
        <v/>
      </c>
      <c r="I28" s="7" t="str">
        <f ca="1">IF(AND($A28&lt;&gt;"",$A28&lt;&gt;"TOTAL"),IF(AND([5]PREMIOS_OTROS!$Q26&lt;&gt;"",[5]PREMIOS_OTROS!$Q26&lt;&gt;0),[5]PREMIOS_OTROS!$Q26,""),IF($A28="TOTAL",SUM(INDIRECT("I4:I"&amp;ROW()-1)),""))</f>
        <v/>
      </c>
      <c r="J28" s="7" t="str">
        <f t="shared" ca="1" si="2"/>
        <v/>
      </c>
      <c r="K28" s="7" t="str">
        <f ca="1">IF(AND($A28&lt;&gt;"",$A28&lt;&gt;"TOTAL"),IF(AND([5]PREMIOS_OTROS!$T26&lt;&gt;"",[5]PREMIOS_OTROS!$T26&lt;&gt;0),[5]PREMIOS_OTROS!$T26,""),IF($A28="TOTAL",SUM(INDIRECT("K4:K"&amp;ROW()-1)),""))</f>
        <v/>
      </c>
      <c r="L28" s="7" t="str">
        <f ca="1">IF(AND($A28&lt;&gt;"",$A28&lt;&gt;"TOTAL"),IF(AND([5]PREMIOS_OTROS!$V26&lt;&gt;"",[5]PREMIOS_OTROS!$V26&lt;&gt;0),[5]PREMIOS_OTROS!$V26,""),IF($A28="TOTAL",SUM(INDIRECT("L4:L"&amp;ROW()-1)),""))</f>
        <v/>
      </c>
      <c r="M28" s="7" t="str">
        <f t="shared" ca="1" si="3"/>
        <v/>
      </c>
      <c r="N28" s="7" t="str">
        <f ca="1">IF(AND($A28&lt;&gt;"",$A28&lt;&gt;"TOTAL"),IF(AND([5]PREMIOS_OTROS!$Y26&lt;&gt;"",[5]PREMIOS_OTROS!$Y26&lt;&gt;0),[5]PREMIOS_OTROS!$Y26,""),IF($A28="TOTAL",SUM(INDIRECT("N4:N"&amp;ROW()-1)),""))</f>
        <v/>
      </c>
      <c r="O28" s="7" t="str">
        <f ca="1">IF(AND($A28&lt;&gt;"",$A28&lt;&gt;"TOTAL"),IF(AND([5]PREMIOS_OTROS!$AA26&lt;&gt;"",[5]PREMIOS_OTROS!$AA26&lt;&gt;0),[5]PREMIOS_OTROS!$AA26,""),IF($A28="TOTAL",SUM(INDIRECT("O4:O"&amp;ROW()-1)),""))</f>
        <v/>
      </c>
      <c r="P28" s="7" t="str">
        <f t="shared" ca="1" si="4"/>
        <v/>
      </c>
      <c r="Q28" s="7" t="str">
        <f ca="1">IF(AND($A28&lt;&gt;"",$A28&lt;&gt;"TOTAL"),IF(AND([5]PREMIOS_OTROS!$AD26&lt;&gt;"",[5]PREMIOS_OTROS!$AD26&lt;&gt;0),[5]PREMIOS_OTROS!$AD26,""),IF($A28="TOTAL",SUM(INDIRECT("Q4:Q"&amp;ROW()-1)),""))</f>
        <v/>
      </c>
      <c r="R28" s="7" t="str">
        <f ca="1">IF(AND($A28&lt;&gt;"",$A28&lt;&gt;"TOTAL"),IF(AND([5]PREMIOS_OTROS!$AF26&lt;&gt;"",[5]PREMIOS_OTROS!$AF26&lt;&gt;0),[5]PREMIOS_OTROS!$AF26,""),IF($A28="TOTAL",SUM(INDIRECT("R4:R"&amp;ROW()-1)),""))</f>
        <v/>
      </c>
      <c r="S28" s="7" t="str">
        <f t="shared" ca="1" si="5"/>
        <v/>
      </c>
      <c r="T28" s="7" t="str">
        <f ca="1">IF(AND($A28&lt;&gt;"",$A28&lt;&gt;"TOTAL"),IF(AND([5]PREMIOS_OTROS!$AI26&lt;&gt;"",[5]PREMIOS_OTROS!$AI26&lt;&gt;0),[5]PREMIOS_OTROS!$AI26,""),IF($A28="TOTAL",SUM(INDIRECT("T4:T"&amp;ROW()-1)),""))</f>
        <v/>
      </c>
      <c r="U28" s="7" t="str">
        <f ca="1">IF(AND($A28&lt;&gt;"",$A28&lt;&gt;"TOTAL"),IF(AND([5]PREMIOS_OTROS!$AK26&lt;&gt;"",[5]PREMIOS_OTROS!$AK26&lt;&gt;0),[5]PREMIOS_OTROS!$AK26,""),IF($A28="TOTAL",SUM(INDIRECT("U4:U"&amp;ROW()-1)),""))</f>
        <v/>
      </c>
      <c r="V28" s="7" t="str">
        <f t="shared" ca="1" si="6"/>
        <v/>
      </c>
      <c r="W28" s="7" t="str">
        <f ca="1">IF(AND($A28&lt;&gt;"",$A28&lt;&gt;"TOTAL"),IF(AND([5]PREMIOS_OTROS!$AN26&lt;&gt;"",[5]PREMIOS_OTROS!$AN26&lt;&gt;0),[5]PREMIOS_OTROS!$AN26,""),IF($A28="TOTAL",SUM(INDIRECT("W4:W"&amp;ROW()-1)),""))</f>
        <v/>
      </c>
      <c r="X28" s="7" t="str">
        <f ca="1">IF(AND($A28&lt;&gt;"",$A28&lt;&gt;"TOTAL"),IF(AND([5]PREMIOS_OTROS!$AP26&lt;&gt;"",[5]PREMIOS_OTROS!$AP26&lt;&gt;0),[5]PREMIOS_OTROS!$AP26,""),IF($A28="TOTAL",SUM(INDIRECT("X4:X"&amp;ROW()-1)),""))</f>
        <v/>
      </c>
      <c r="Y28" s="7" t="str">
        <f t="shared" ca="1" si="7"/>
        <v/>
      </c>
      <c r="Z28" s="7" t="str">
        <f ca="1">IF(AND($A28&lt;&gt;"",$A28&lt;&gt;"TOTAL"),IF(AND([5]PREMIOS_OTROS!$AS26&lt;&gt;"",[5]PREMIOS_OTROS!$AS26&lt;&gt;0),[5]PREMIOS_OTROS!$AS26,""),IF($A28="TOTAL",SUM(INDIRECT("Z4:Z"&amp;ROW()-1)),""))</f>
        <v/>
      </c>
      <c r="AA28" s="7" t="str">
        <f ca="1">IF(AND($A28&lt;&gt;"",$A28&lt;&gt;"TOTAL"),IF(AND([5]PREMIOS_OTROS!$AU26&lt;&gt;"",[5]PREMIOS_OTROS!$AU26&lt;&gt;0),[5]PREMIOS_OTROS!$AU26,""),IF($A28="TOTAL",SUM(INDIRECT("AA4:AA"&amp;ROW()-1)),""))</f>
        <v/>
      </c>
      <c r="AB28" s="7" t="str">
        <f t="shared" ca="1" si="8"/>
        <v/>
      </c>
      <c r="AC28" s="7" t="str">
        <f ca="1">IF(AND($A28&lt;&gt;"",$A28&lt;&gt;"TOTAL"),IF(AND([5]PREMIOS_OTROS!$AX26&lt;&gt;"",[5]PREMIOS_OTROS!$AX26&lt;&gt;0),[5]PREMIOS_OTROS!$AX26,""),IF($A28="TOTAL",SUM(INDIRECT("AC4:AC"&amp;ROW()-1)),""))</f>
        <v/>
      </c>
      <c r="AD28" s="7" t="str">
        <f ca="1">IF(AND($A28&lt;&gt;"",$A28&lt;&gt;"TOTAL"),IF(AND([5]PREMIOS_OTROS!$AZ26&lt;&gt;"",[5]PREMIOS_OTROS!$AZ26&lt;&gt;0),[5]PREMIOS_OTROS!$AZ26,""),IF($A28="TOTAL",SUM(INDIRECT("AD4:AD"&amp;ROW()-1)),""))</f>
        <v/>
      </c>
      <c r="AE28" s="7" t="str">
        <f t="shared" ca="1" si="9"/>
        <v/>
      </c>
      <c r="AF28" s="7" t="str">
        <f ca="1">IF(AND($A28&lt;&gt;"",$A28&lt;&gt;"TOTAL"),IF(AND([5]PREMIOS_OTROS!$BC26&lt;&gt;"",[5]PREMIOS_OTROS!$BC26&lt;&gt;0),[5]PREMIOS_OTROS!$BC26,""),IF($A28="TOTAL",SUM(INDIRECT("AF4:AF"&amp;ROW()-1)),""))</f>
        <v/>
      </c>
      <c r="AG28" s="7" t="str">
        <f ca="1">IF(AND($A28&lt;&gt;"",$A28&lt;&gt;"TOTAL"),IF(AND([5]PREMIOS_OTROS!$BE26&lt;&gt;"",[5]PREMIOS_OTROS!$BE26&lt;&gt;0),[5]PREMIOS_OTROS!$BE26,""),IF($A28="TOTAL",SUM(INDIRECT("AG4:AG"&amp;ROW()-1)),""))</f>
        <v/>
      </c>
      <c r="AH28" s="7" t="str">
        <f t="shared" ca="1" si="10"/>
        <v/>
      </c>
      <c r="AI28" s="7" t="str">
        <f ca="1">IF(AND($A28&lt;&gt;"",$A28&lt;&gt;"TOTAL"),IF(AND([5]PREMIOS_OTROS!$BH26&lt;&gt;"",[5]PREMIOS_OTROS!$BH26&lt;&gt;0),[5]PREMIOS_OTROS!$BH26,""),IF($A28="TOTAL",SUM(INDIRECT("AI4:AI"&amp;ROW()-1)),""))</f>
        <v/>
      </c>
      <c r="AJ28" s="7" t="str">
        <f ca="1">IF(AND($A28&lt;&gt;"",$A28&lt;&gt;"TOTAL"),IF(AND([5]PREMIOS_OTROS!$BJ26&lt;&gt;"",[5]PREMIOS_OTROS!$BJ26&lt;&gt;0),[5]PREMIOS_OTROS!$BJ26,""),IF($A28="TOTAL",SUM(INDIRECT("AJ4:AJ"&amp;ROW()-1)),""))</f>
        <v/>
      </c>
      <c r="AK28" s="7" t="str">
        <f t="shared" ca="1" si="11"/>
        <v/>
      </c>
      <c r="AL28" s="7" t="str">
        <f ca="1">IF(AND($A28&lt;&gt;"",$A28&lt;&gt;"TOTAL"),IF(AND([5]PREMIOS_OTROS!$BM26&lt;&gt;"",[5]PREMIOS_OTROS!$BM26&lt;&gt;0),[5]PREMIOS_OTROS!$BM26,""),IF($A28="TOTAL",SUM(INDIRECT("AL4:AL"&amp;ROW()-1)),""))</f>
        <v/>
      </c>
      <c r="AM28" s="7" t="str">
        <f ca="1">IF(AND($A28&lt;&gt;"",$A28&lt;&gt;"TOTAL"),IF(AND([5]PREMIOS_OTROS!$BO26&lt;&gt;"",[5]PREMIOS_OTROS!$BO26&lt;&gt;0),[5]PREMIOS_OTROS!$BO26,""),IF($A28="TOTAL",SUM(INDIRECT("AM4:AM"&amp;ROW()-1)),""))</f>
        <v/>
      </c>
      <c r="AN28" s="7" t="str">
        <f t="shared" ca="1" si="12"/>
        <v/>
      </c>
      <c r="AO28" s="7" t="str">
        <f ca="1">IF(AND($A28&lt;&gt;"",$A28&lt;&gt;"TOTAL"),IF(AND([5]PREMIOS_OTROS!$BR26&lt;&gt;"",[5]PREMIOS_OTROS!$BR26&lt;&gt;0),[5]PREMIOS_OTROS!$BR26,""),IF($A28="TOTAL",SUM(INDIRECT("AO4:AO"&amp;ROW()-1)),""))</f>
        <v/>
      </c>
      <c r="AP28" s="7" t="str">
        <f ca="1">IF(AND($A28&lt;&gt;"",$A28&lt;&gt;"TOTAL"),IF(AND([5]PREMIOS_OTROS!$BT26&lt;&gt;"",[5]PREMIOS_OTROS!$BT26&lt;&gt;0),[5]PREMIOS_OTROS!$BT26,""),IF($A28="TOTAL",SUM(INDIRECT("AP4:AP"&amp;ROW()-1)),""))</f>
        <v/>
      </c>
      <c r="AQ28" s="7" t="str">
        <f t="shared" ca="1" si="13"/>
        <v/>
      </c>
      <c r="AR28" s="7" t="str">
        <f ca="1">IF(AND($A28&lt;&gt;"",$A28&lt;&gt;"TOTAL"),IF(AND([5]PREMIOS_OTROS!$BW26&lt;&gt;"",[5]PREMIOS_OTROS!$BW26&lt;&gt;0),[5]PREMIOS_OTROS!$BW26,""),IF($A28="TOTAL",SUM(INDIRECT("AR4:AR"&amp;ROW()-1)),""))</f>
        <v/>
      </c>
      <c r="AS28" s="7" t="str">
        <f ca="1">IF(AND($A28&lt;&gt;"",$A28&lt;&gt;"TOTAL"),IF(AND([5]PREMIOS_OTROS!$BY26&lt;&gt;"",[5]PREMIOS_OTROS!$BY26&lt;&gt;0),[5]PREMIOS_OTROS!$BY26,""),IF($A28="TOTAL",SUM(INDIRECT("AS4:AS"&amp;ROW()-1)),""))</f>
        <v/>
      </c>
      <c r="AT28" s="7" t="str">
        <f t="shared" ca="1" si="14"/>
        <v/>
      </c>
      <c r="AU28" s="7" t="str">
        <f ca="1">IF(AND($A28&lt;&gt;"",$A28&lt;&gt;"TOTAL"),IF(AND([5]PREMIOS_OTROS!$CB26&lt;&gt;"",[5]PREMIOS_OTROS!$CB26&lt;&gt;0),[5]PREMIOS_OTROS!$CB26,""),IF($A28="TOTAL",SUM(INDIRECT("AU4:AU"&amp;ROW()-1)),""))</f>
        <v/>
      </c>
      <c r="AV28" s="7" t="str">
        <f ca="1">IF(AND($A28&lt;&gt;"",$A28&lt;&gt;"TOTAL"),IF(AND([5]PREMIOS_OTROS!$CD26&lt;&gt;"",[5]PREMIOS_OTROS!$CD26&lt;&gt;0),[5]PREMIOS_OTROS!$CD26,""),IF($A28="TOTAL",SUM(INDIRECT("AV4:AV"&amp;ROW()-1)),""))</f>
        <v/>
      </c>
      <c r="AW28" s="7" t="str">
        <f t="shared" ca="1" si="15"/>
        <v/>
      </c>
      <c r="AX28" s="7" t="str">
        <f ca="1">IF(AND($A28&lt;&gt;"",$A28&lt;&gt;"TOTAL"),IF(AND([5]PREMIOS_OTROS!$CG26&lt;&gt;"",[5]PREMIOS_OTROS!$CG26&lt;&gt;0),[5]PREMIOS_OTROS!$CG26,""),IF($A28="TOTAL",SUM(INDIRECT("AX4:AX"&amp;ROW()-1)),""))</f>
        <v/>
      </c>
      <c r="AY28" s="7" t="str">
        <f ca="1">IF(AND($A28&lt;&gt;"",$A28&lt;&gt;"TOTAL"),IF(AND([5]PREMIOS_OTROS!$CI26&lt;&gt;"",[5]PREMIOS_OTROS!$CI26&lt;&gt;0),[5]PREMIOS_OTROS!$CI26,""),IF($A28="TOTAL",SUM(INDIRECT("AY4:AY"&amp;ROW()-1)),""))</f>
        <v/>
      </c>
      <c r="AZ28" s="7" t="str">
        <f t="shared" ca="1" si="16"/>
        <v/>
      </c>
      <c r="BA28" s="7" t="str">
        <f ca="1">IF(AND($A28&lt;&gt;"",$A28&lt;&gt;"TOTAL"),IF(AND([5]PREMIOS_OTROS!$CL26&lt;&gt;"",[5]PREMIOS_OTROS!$CL26&lt;&gt;0),[5]PREMIOS_OTROS!$CL26,""),IF($A28="TOTAL",SUM(INDIRECT("BA4:BA"&amp;ROW()-1)),""))</f>
        <v/>
      </c>
      <c r="BB28" s="7" t="str">
        <f ca="1">IF(AND($A28&lt;&gt;"",$A28&lt;&gt;"TOTAL"),IF(AND([5]PREMIOS_OTROS!$CN26&lt;&gt;"",[5]PREMIOS_OTROS!$CN26&lt;&gt;0),[5]PREMIOS_OTROS!$CN26,""),IF($A28="TOTAL",SUM(INDIRECT("BB4:BB"&amp;ROW()-1)),""))</f>
        <v/>
      </c>
      <c r="BC28" s="7" t="str">
        <f t="shared" ca="1" si="17"/>
        <v/>
      </c>
      <c r="BD28" s="7" t="str">
        <f ca="1">IF(AND($A28&lt;&gt;"",$A28&lt;&gt;"TOTAL"),IF(AND([5]PREMIOS_OTROS!$CQ26&lt;&gt;"",[5]PREMIOS_OTROS!$CQ26&lt;&gt;0),[5]PREMIOS_OTROS!$CQ26,""),IF($A28="TOTAL",SUM(INDIRECT("BD4:BD"&amp;ROW()-1)),""))</f>
        <v/>
      </c>
      <c r="BE28" s="7" t="str">
        <f ca="1">IF(AND($A28&lt;&gt;"",$A28&lt;&gt;"TOTAL"),IF(AND([5]PREMIOS_OTROS!$CS26&lt;&gt;"",[5]PREMIOS_OTROS!$CS26&lt;&gt;0),[5]PREMIOS_OTROS!$CS26,""),IF($A28="TOTAL",SUM(INDIRECT("BE4:BE"&amp;ROW()-1)),""))</f>
        <v/>
      </c>
      <c r="BF28" s="7" t="str">
        <f t="shared" ca="1" si="18"/>
        <v/>
      </c>
    </row>
    <row r="29" spans="1:58" x14ac:dyDescent="0.2">
      <c r="A29" s="12" t="str">
        <f>IF([5]PREMIOS_OTROS!$D27&lt;&gt;"",[5]PREMIOS_OTROS!$D27,IF(AND([5]PREMIOS_OTROS!$D27="",[5]PREMIOS_OTROS!$D28="",[5]PREMIOS_OTROS!$D26=""),"","TOTAL"))</f>
        <v/>
      </c>
      <c r="B29" s="7" t="str">
        <f ca="1">IF(AND($A29&lt;&gt;"",$A29&lt;&gt;"TOTAL"),IF(AND([5]PREMIOS_OTROS!$E27&lt;&gt;"",[5]PREMIOS_OTROS!$E27&lt;&gt;0),[5]PREMIOS_OTROS!$E27,""),IF($A29="TOTAL",SUM(INDIRECT("B4:B"&amp;ROW()-1)),""))</f>
        <v/>
      </c>
      <c r="C29" s="7" t="str">
        <f ca="1">IF(AND($A29&lt;&gt;"",$A29&lt;&gt;"TOTAL"),IF(AND([5]PREMIOS_OTROS!$G27&lt;&gt;"",[5]PREMIOS_OTROS!$G27&lt;&gt;0),[5]PREMIOS_OTROS!$G27,""),IF($A29="TOTAL",SUM(INDIRECT("C4:C"&amp;ROW()-1)),""))</f>
        <v/>
      </c>
      <c r="D29" s="7" t="str">
        <f t="shared" ca="1" si="0"/>
        <v/>
      </c>
      <c r="E29" s="7" t="str">
        <f ca="1">IF(AND($A29&lt;&gt;"",$A29&lt;&gt;"TOTAL"),IF(AND([5]PREMIOS_OTROS!$J27&lt;&gt;"",[5]PREMIOS_OTROS!$J27&lt;&gt;0),[5]PREMIOS_OTROS!$J27,""),IF($A29="TOTAL",SUM(INDIRECT("E4:E"&amp;ROW()-1)),""))</f>
        <v/>
      </c>
      <c r="F29" s="7" t="str">
        <f ca="1">IF(AND($A29&lt;&gt;"",$A29&lt;&gt;"TOTAL"),IF(AND([5]PREMIOS_OTROS!$L27&lt;&gt;"",[5]PREMIOS_OTROS!$L27&lt;&gt;0),[5]PREMIOS_OTROS!$L27,""),IF($A29="TOTAL",SUM(INDIRECT("F4:F"&amp;ROW()-1)),""))</f>
        <v/>
      </c>
      <c r="G29" s="7" t="str">
        <f t="shared" ca="1" si="1"/>
        <v/>
      </c>
      <c r="H29" s="7" t="str">
        <f ca="1">IF(AND($A29&lt;&gt;"",$A29&lt;&gt;"TOTAL"),IF(AND([5]PREMIOS_OTROS!$O27&lt;&gt;"",[5]PREMIOS_OTROS!$O27&lt;&gt;0),[5]PREMIOS_OTROS!$O27,""),IF($A29="TOTAL",SUM(INDIRECT("H4:H"&amp;ROW()-1)),""))</f>
        <v/>
      </c>
      <c r="I29" s="7" t="str">
        <f ca="1">IF(AND($A29&lt;&gt;"",$A29&lt;&gt;"TOTAL"),IF(AND([5]PREMIOS_OTROS!$Q27&lt;&gt;"",[5]PREMIOS_OTROS!$Q27&lt;&gt;0),[5]PREMIOS_OTROS!$Q27,""),IF($A29="TOTAL",SUM(INDIRECT("I4:I"&amp;ROW()-1)),""))</f>
        <v/>
      </c>
      <c r="J29" s="7" t="str">
        <f t="shared" ca="1" si="2"/>
        <v/>
      </c>
      <c r="K29" s="7" t="str">
        <f ca="1">IF(AND($A29&lt;&gt;"",$A29&lt;&gt;"TOTAL"),IF(AND([5]PREMIOS_OTROS!$T27&lt;&gt;"",[5]PREMIOS_OTROS!$T27&lt;&gt;0),[5]PREMIOS_OTROS!$T27,""),IF($A29="TOTAL",SUM(INDIRECT("K4:K"&amp;ROW()-1)),""))</f>
        <v/>
      </c>
      <c r="L29" s="7" t="str">
        <f ca="1">IF(AND($A29&lt;&gt;"",$A29&lt;&gt;"TOTAL"),IF(AND([5]PREMIOS_OTROS!$V27&lt;&gt;"",[5]PREMIOS_OTROS!$V27&lt;&gt;0),[5]PREMIOS_OTROS!$V27,""),IF($A29="TOTAL",SUM(INDIRECT("L4:L"&amp;ROW()-1)),""))</f>
        <v/>
      </c>
      <c r="M29" s="7" t="str">
        <f t="shared" ca="1" si="3"/>
        <v/>
      </c>
      <c r="N29" s="7" t="str">
        <f ca="1">IF(AND($A29&lt;&gt;"",$A29&lt;&gt;"TOTAL"),IF(AND([5]PREMIOS_OTROS!$Y27&lt;&gt;"",[5]PREMIOS_OTROS!$Y27&lt;&gt;0),[5]PREMIOS_OTROS!$Y27,""),IF($A29="TOTAL",SUM(INDIRECT("N4:N"&amp;ROW()-1)),""))</f>
        <v/>
      </c>
      <c r="O29" s="7" t="str">
        <f ca="1">IF(AND($A29&lt;&gt;"",$A29&lt;&gt;"TOTAL"),IF(AND([5]PREMIOS_OTROS!$AA27&lt;&gt;"",[5]PREMIOS_OTROS!$AA27&lt;&gt;0),[5]PREMIOS_OTROS!$AA27,""),IF($A29="TOTAL",SUM(INDIRECT("O4:O"&amp;ROW()-1)),""))</f>
        <v/>
      </c>
      <c r="P29" s="7" t="str">
        <f t="shared" ca="1" si="4"/>
        <v/>
      </c>
      <c r="Q29" s="7" t="str">
        <f ca="1">IF(AND($A29&lt;&gt;"",$A29&lt;&gt;"TOTAL"),IF(AND([5]PREMIOS_OTROS!$AD27&lt;&gt;"",[5]PREMIOS_OTROS!$AD27&lt;&gt;0),[5]PREMIOS_OTROS!$AD27,""),IF($A29="TOTAL",SUM(INDIRECT("Q4:Q"&amp;ROW()-1)),""))</f>
        <v/>
      </c>
      <c r="R29" s="7" t="str">
        <f ca="1">IF(AND($A29&lt;&gt;"",$A29&lt;&gt;"TOTAL"),IF(AND([5]PREMIOS_OTROS!$AF27&lt;&gt;"",[5]PREMIOS_OTROS!$AF27&lt;&gt;0),[5]PREMIOS_OTROS!$AF27,""),IF($A29="TOTAL",SUM(INDIRECT("R4:R"&amp;ROW()-1)),""))</f>
        <v/>
      </c>
      <c r="S29" s="7" t="str">
        <f t="shared" ca="1" si="5"/>
        <v/>
      </c>
      <c r="T29" s="7" t="str">
        <f ca="1">IF(AND($A29&lt;&gt;"",$A29&lt;&gt;"TOTAL"),IF(AND([5]PREMIOS_OTROS!$AI27&lt;&gt;"",[5]PREMIOS_OTROS!$AI27&lt;&gt;0),[5]PREMIOS_OTROS!$AI27,""),IF($A29="TOTAL",SUM(INDIRECT("T4:T"&amp;ROW()-1)),""))</f>
        <v/>
      </c>
      <c r="U29" s="7" t="str">
        <f ca="1">IF(AND($A29&lt;&gt;"",$A29&lt;&gt;"TOTAL"),IF(AND([5]PREMIOS_OTROS!$AK27&lt;&gt;"",[5]PREMIOS_OTROS!$AK27&lt;&gt;0),[5]PREMIOS_OTROS!$AK27,""),IF($A29="TOTAL",SUM(INDIRECT("U4:U"&amp;ROW()-1)),""))</f>
        <v/>
      </c>
      <c r="V29" s="7" t="str">
        <f t="shared" ca="1" si="6"/>
        <v/>
      </c>
      <c r="W29" s="7" t="str">
        <f ca="1">IF(AND($A29&lt;&gt;"",$A29&lt;&gt;"TOTAL"),IF(AND([5]PREMIOS_OTROS!$AN27&lt;&gt;"",[5]PREMIOS_OTROS!$AN27&lt;&gt;0),[5]PREMIOS_OTROS!$AN27,""),IF($A29="TOTAL",SUM(INDIRECT("W4:W"&amp;ROW()-1)),""))</f>
        <v/>
      </c>
      <c r="X29" s="7" t="str">
        <f ca="1">IF(AND($A29&lt;&gt;"",$A29&lt;&gt;"TOTAL"),IF(AND([5]PREMIOS_OTROS!$AP27&lt;&gt;"",[5]PREMIOS_OTROS!$AP27&lt;&gt;0),[5]PREMIOS_OTROS!$AP27,""),IF($A29="TOTAL",SUM(INDIRECT("X4:X"&amp;ROW()-1)),""))</f>
        <v/>
      </c>
      <c r="Y29" s="7" t="str">
        <f t="shared" ca="1" si="7"/>
        <v/>
      </c>
      <c r="Z29" s="7" t="str">
        <f ca="1">IF(AND($A29&lt;&gt;"",$A29&lt;&gt;"TOTAL"),IF(AND([5]PREMIOS_OTROS!$AS27&lt;&gt;"",[5]PREMIOS_OTROS!$AS27&lt;&gt;0),[5]PREMIOS_OTROS!$AS27,""),IF($A29="TOTAL",SUM(INDIRECT("Z4:Z"&amp;ROW()-1)),""))</f>
        <v/>
      </c>
      <c r="AA29" s="7" t="str">
        <f ca="1">IF(AND($A29&lt;&gt;"",$A29&lt;&gt;"TOTAL"),IF(AND([5]PREMIOS_OTROS!$AU27&lt;&gt;"",[5]PREMIOS_OTROS!$AU27&lt;&gt;0),[5]PREMIOS_OTROS!$AU27,""),IF($A29="TOTAL",SUM(INDIRECT("AA4:AA"&amp;ROW()-1)),""))</f>
        <v/>
      </c>
      <c r="AB29" s="7" t="str">
        <f t="shared" ca="1" si="8"/>
        <v/>
      </c>
      <c r="AC29" s="7" t="str">
        <f ca="1">IF(AND($A29&lt;&gt;"",$A29&lt;&gt;"TOTAL"),IF(AND([5]PREMIOS_OTROS!$AX27&lt;&gt;"",[5]PREMIOS_OTROS!$AX27&lt;&gt;0),[5]PREMIOS_OTROS!$AX27,""),IF($A29="TOTAL",SUM(INDIRECT("AC4:AC"&amp;ROW()-1)),""))</f>
        <v/>
      </c>
      <c r="AD29" s="7" t="str">
        <f ca="1">IF(AND($A29&lt;&gt;"",$A29&lt;&gt;"TOTAL"),IF(AND([5]PREMIOS_OTROS!$AZ27&lt;&gt;"",[5]PREMIOS_OTROS!$AZ27&lt;&gt;0),[5]PREMIOS_OTROS!$AZ27,""),IF($A29="TOTAL",SUM(INDIRECT("AD4:AD"&amp;ROW()-1)),""))</f>
        <v/>
      </c>
      <c r="AE29" s="7" t="str">
        <f t="shared" ca="1" si="9"/>
        <v/>
      </c>
      <c r="AF29" s="7" t="str">
        <f ca="1">IF(AND($A29&lt;&gt;"",$A29&lt;&gt;"TOTAL"),IF(AND([5]PREMIOS_OTROS!$BC27&lt;&gt;"",[5]PREMIOS_OTROS!$BC27&lt;&gt;0),[5]PREMIOS_OTROS!$BC27,""),IF($A29="TOTAL",SUM(INDIRECT("AF4:AF"&amp;ROW()-1)),""))</f>
        <v/>
      </c>
      <c r="AG29" s="7" t="str">
        <f ca="1">IF(AND($A29&lt;&gt;"",$A29&lt;&gt;"TOTAL"),IF(AND([5]PREMIOS_OTROS!$BE27&lt;&gt;"",[5]PREMIOS_OTROS!$BE27&lt;&gt;0),[5]PREMIOS_OTROS!$BE27,""),IF($A29="TOTAL",SUM(INDIRECT("AG4:AG"&amp;ROW()-1)),""))</f>
        <v/>
      </c>
      <c r="AH29" s="7" t="str">
        <f t="shared" ca="1" si="10"/>
        <v/>
      </c>
      <c r="AI29" s="7" t="str">
        <f ca="1">IF(AND($A29&lt;&gt;"",$A29&lt;&gt;"TOTAL"),IF(AND([5]PREMIOS_OTROS!$BH27&lt;&gt;"",[5]PREMIOS_OTROS!$BH27&lt;&gt;0),[5]PREMIOS_OTROS!$BH27,""),IF($A29="TOTAL",SUM(INDIRECT("AI4:AI"&amp;ROW()-1)),""))</f>
        <v/>
      </c>
      <c r="AJ29" s="7" t="str">
        <f ca="1">IF(AND($A29&lt;&gt;"",$A29&lt;&gt;"TOTAL"),IF(AND([5]PREMIOS_OTROS!$BJ27&lt;&gt;"",[5]PREMIOS_OTROS!$BJ27&lt;&gt;0),[5]PREMIOS_OTROS!$BJ27,""),IF($A29="TOTAL",SUM(INDIRECT("AJ4:AJ"&amp;ROW()-1)),""))</f>
        <v/>
      </c>
      <c r="AK29" s="7" t="str">
        <f t="shared" ca="1" si="11"/>
        <v/>
      </c>
      <c r="AL29" s="7" t="str">
        <f ca="1">IF(AND($A29&lt;&gt;"",$A29&lt;&gt;"TOTAL"),IF(AND([5]PREMIOS_OTROS!$BM27&lt;&gt;"",[5]PREMIOS_OTROS!$BM27&lt;&gt;0),[5]PREMIOS_OTROS!$BM27,""),IF($A29="TOTAL",SUM(INDIRECT("AL4:AL"&amp;ROW()-1)),""))</f>
        <v/>
      </c>
      <c r="AM29" s="7" t="str">
        <f ca="1">IF(AND($A29&lt;&gt;"",$A29&lt;&gt;"TOTAL"),IF(AND([5]PREMIOS_OTROS!$BO27&lt;&gt;"",[5]PREMIOS_OTROS!$BO27&lt;&gt;0),[5]PREMIOS_OTROS!$BO27,""),IF($A29="TOTAL",SUM(INDIRECT("AM4:AM"&amp;ROW()-1)),""))</f>
        <v/>
      </c>
      <c r="AN29" s="7" t="str">
        <f t="shared" ca="1" si="12"/>
        <v/>
      </c>
      <c r="AO29" s="7" t="str">
        <f ca="1">IF(AND($A29&lt;&gt;"",$A29&lt;&gt;"TOTAL"),IF(AND([5]PREMIOS_OTROS!$BR27&lt;&gt;"",[5]PREMIOS_OTROS!$BR27&lt;&gt;0),[5]PREMIOS_OTROS!$BR27,""),IF($A29="TOTAL",SUM(INDIRECT("AO4:AO"&amp;ROW()-1)),""))</f>
        <v/>
      </c>
      <c r="AP29" s="7" t="str">
        <f ca="1">IF(AND($A29&lt;&gt;"",$A29&lt;&gt;"TOTAL"),IF(AND([5]PREMIOS_OTROS!$BT27&lt;&gt;"",[5]PREMIOS_OTROS!$BT27&lt;&gt;0),[5]PREMIOS_OTROS!$BT27,""),IF($A29="TOTAL",SUM(INDIRECT("AP4:AP"&amp;ROW()-1)),""))</f>
        <v/>
      </c>
      <c r="AQ29" s="7" t="str">
        <f t="shared" ca="1" si="13"/>
        <v/>
      </c>
      <c r="AR29" s="7" t="str">
        <f ca="1">IF(AND($A29&lt;&gt;"",$A29&lt;&gt;"TOTAL"),IF(AND([5]PREMIOS_OTROS!$BW27&lt;&gt;"",[5]PREMIOS_OTROS!$BW27&lt;&gt;0),[5]PREMIOS_OTROS!$BW27,""),IF($A29="TOTAL",SUM(INDIRECT("AR4:AR"&amp;ROW()-1)),""))</f>
        <v/>
      </c>
      <c r="AS29" s="7" t="str">
        <f ca="1">IF(AND($A29&lt;&gt;"",$A29&lt;&gt;"TOTAL"),IF(AND([5]PREMIOS_OTROS!$BY27&lt;&gt;"",[5]PREMIOS_OTROS!$BY27&lt;&gt;0),[5]PREMIOS_OTROS!$BY27,""),IF($A29="TOTAL",SUM(INDIRECT("AS4:AS"&amp;ROW()-1)),""))</f>
        <v/>
      </c>
      <c r="AT29" s="7" t="str">
        <f t="shared" ca="1" si="14"/>
        <v/>
      </c>
      <c r="AU29" s="7" t="str">
        <f ca="1">IF(AND($A29&lt;&gt;"",$A29&lt;&gt;"TOTAL"),IF(AND([5]PREMIOS_OTROS!$CB27&lt;&gt;"",[5]PREMIOS_OTROS!$CB27&lt;&gt;0),[5]PREMIOS_OTROS!$CB27,""),IF($A29="TOTAL",SUM(INDIRECT("AU4:AU"&amp;ROW()-1)),""))</f>
        <v/>
      </c>
      <c r="AV29" s="7" t="str">
        <f ca="1">IF(AND($A29&lt;&gt;"",$A29&lt;&gt;"TOTAL"),IF(AND([5]PREMIOS_OTROS!$CD27&lt;&gt;"",[5]PREMIOS_OTROS!$CD27&lt;&gt;0),[5]PREMIOS_OTROS!$CD27,""),IF($A29="TOTAL",SUM(INDIRECT("AV4:AV"&amp;ROW()-1)),""))</f>
        <v/>
      </c>
      <c r="AW29" s="7" t="str">
        <f t="shared" ca="1" si="15"/>
        <v/>
      </c>
      <c r="AX29" s="7" t="str">
        <f ca="1">IF(AND($A29&lt;&gt;"",$A29&lt;&gt;"TOTAL"),IF(AND([5]PREMIOS_OTROS!$CG27&lt;&gt;"",[5]PREMIOS_OTROS!$CG27&lt;&gt;0),[5]PREMIOS_OTROS!$CG27,""),IF($A29="TOTAL",SUM(INDIRECT("AX4:AX"&amp;ROW()-1)),""))</f>
        <v/>
      </c>
      <c r="AY29" s="7" t="str">
        <f ca="1">IF(AND($A29&lt;&gt;"",$A29&lt;&gt;"TOTAL"),IF(AND([5]PREMIOS_OTROS!$CI27&lt;&gt;"",[5]PREMIOS_OTROS!$CI27&lt;&gt;0),[5]PREMIOS_OTROS!$CI27,""),IF($A29="TOTAL",SUM(INDIRECT("AY4:AY"&amp;ROW()-1)),""))</f>
        <v/>
      </c>
      <c r="AZ29" s="7" t="str">
        <f t="shared" ca="1" si="16"/>
        <v/>
      </c>
      <c r="BA29" s="7" t="str">
        <f ca="1">IF(AND($A29&lt;&gt;"",$A29&lt;&gt;"TOTAL"),IF(AND([5]PREMIOS_OTROS!$CL27&lt;&gt;"",[5]PREMIOS_OTROS!$CL27&lt;&gt;0),[5]PREMIOS_OTROS!$CL27,""),IF($A29="TOTAL",SUM(INDIRECT("BA4:BA"&amp;ROW()-1)),""))</f>
        <v/>
      </c>
      <c r="BB29" s="7" t="str">
        <f ca="1">IF(AND($A29&lt;&gt;"",$A29&lt;&gt;"TOTAL"),IF(AND([5]PREMIOS_OTROS!$CN27&lt;&gt;"",[5]PREMIOS_OTROS!$CN27&lt;&gt;0),[5]PREMIOS_OTROS!$CN27,""),IF($A29="TOTAL",SUM(INDIRECT("BB4:BB"&amp;ROW()-1)),""))</f>
        <v/>
      </c>
      <c r="BC29" s="7" t="str">
        <f t="shared" ca="1" si="17"/>
        <v/>
      </c>
      <c r="BD29" s="7" t="str">
        <f ca="1">IF(AND($A29&lt;&gt;"",$A29&lt;&gt;"TOTAL"),IF(AND([5]PREMIOS_OTROS!$CQ27&lt;&gt;"",[5]PREMIOS_OTROS!$CQ27&lt;&gt;0),[5]PREMIOS_OTROS!$CQ27,""),IF($A29="TOTAL",SUM(INDIRECT("BD4:BD"&amp;ROW()-1)),""))</f>
        <v/>
      </c>
      <c r="BE29" s="7" t="str">
        <f ca="1">IF(AND($A29&lt;&gt;"",$A29&lt;&gt;"TOTAL"),IF(AND([5]PREMIOS_OTROS!$CS27&lt;&gt;"",[5]PREMIOS_OTROS!$CS27&lt;&gt;0),[5]PREMIOS_OTROS!$CS27,""),IF($A29="TOTAL",SUM(INDIRECT("BE4:BE"&amp;ROW()-1)),""))</f>
        <v/>
      </c>
      <c r="BF29" s="7" t="str">
        <f t="shared" ca="1" si="18"/>
        <v/>
      </c>
    </row>
    <row r="30" spans="1:58" x14ac:dyDescent="0.2">
      <c r="A30" s="12" t="str">
        <f>IF([5]PREMIOS_OTROS!$D28&lt;&gt;"",[5]PREMIOS_OTROS!$D28,IF(AND([5]PREMIOS_OTROS!$D28="",[5]PREMIOS_OTROS!$D29="",[5]PREMIOS_OTROS!$D27=""),"","TOTAL"))</f>
        <v/>
      </c>
      <c r="B30" s="7" t="str">
        <f ca="1">IF(AND($A30&lt;&gt;"",$A30&lt;&gt;"TOTAL"),IF(AND([5]PREMIOS_OTROS!$E28&lt;&gt;"",[5]PREMIOS_OTROS!$E28&lt;&gt;0),[5]PREMIOS_OTROS!$E28,""),IF($A30="TOTAL",SUM(INDIRECT("B4:B"&amp;ROW()-1)),""))</f>
        <v/>
      </c>
      <c r="C30" s="7" t="str">
        <f ca="1">IF(AND($A30&lt;&gt;"",$A30&lt;&gt;"TOTAL"),IF(AND([5]PREMIOS_OTROS!$G28&lt;&gt;"",[5]PREMIOS_OTROS!$G28&lt;&gt;0),[5]PREMIOS_OTROS!$G28,""),IF($A30="TOTAL",SUM(INDIRECT("C4:C"&amp;ROW()-1)),""))</f>
        <v/>
      </c>
      <c r="D30" s="7" t="str">
        <f t="shared" ca="1" si="0"/>
        <v/>
      </c>
      <c r="E30" s="7" t="str">
        <f ca="1">IF(AND($A30&lt;&gt;"",$A30&lt;&gt;"TOTAL"),IF(AND([5]PREMIOS_OTROS!$J28&lt;&gt;"",[5]PREMIOS_OTROS!$J28&lt;&gt;0),[5]PREMIOS_OTROS!$J28,""),IF($A30="TOTAL",SUM(INDIRECT("E4:E"&amp;ROW()-1)),""))</f>
        <v/>
      </c>
      <c r="F30" s="7" t="str">
        <f ca="1">IF(AND($A30&lt;&gt;"",$A30&lt;&gt;"TOTAL"),IF(AND([5]PREMIOS_OTROS!$L28&lt;&gt;"",[5]PREMIOS_OTROS!$L28&lt;&gt;0),[5]PREMIOS_OTROS!$L28,""),IF($A30="TOTAL",SUM(INDIRECT("F4:F"&amp;ROW()-1)),""))</f>
        <v/>
      </c>
      <c r="G30" s="7" t="str">
        <f t="shared" ca="1" si="1"/>
        <v/>
      </c>
      <c r="H30" s="7" t="str">
        <f ca="1">IF(AND($A30&lt;&gt;"",$A30&lt;&gt;"TOTAL"),IF(AND([5]PREMIOS_OTROS!$O28&lt;&gt;"",[5]PREMIOS_OTROS!$O28&lt;&gt;0),[5]PREMIOS_OTROS!$O28,""),IF($A30="TOTAL",SUM(INDIRECT("H4:H"&amp;ROW()-1)),""))</f>
        <v/>
      </c>
      <c r="I30" s="7" t="str">
        <f ca="1">IF(AND($A30&lt;&gt;"",$A30&lt;&gt;"TOTAL"),IF(AND([5]PREMIOS_OTROS!$Q28&lt;&gt;"",[5]PREMIOS_OTROS!$Q28&lt;&gt;0),[5]PREMIOS_OTROS!$Q28,""),IF($A30="TOTAL",SUM(INDIRECT("I4:I"&amp;ROW()-1)),""))</f>
        <v/>
      </c>
      <c r="J30" s="7" t="str">
        <f t="shared" ca="1" si="2"/>
        <v/>
      </c>
      <c r="K30" s="7" t="str">
        <f ca="1">IF(AND($A30&lt;&gt;"",$A30&lt;&gt;"TOTAL"),IF(AND([5]PREMIOS_OTROS!$T28&lt;&gt;"",[5]PREMIOS_OTROS!$T28&lt;&gt;0),[5]PREMIOS_OTROS!$T28,""),IF($A30="TOTAL",SUM(INDIRECT("K4:K"&amp;ROW()-1)),""))</f>
        <v/>
      </c>
      <c r="L30" s="7" t="str">
        <f ca="1">IF(AND($A30&lt;&gt;"",$A30&lt;&gt;"TOTAL"),IF(AND([5]PREMIOS_OTROS!$V28&lt;&gt;"",[5]PREMIOS_OTROS!$V28&lt;&gt;0),[5]PREMIOS_OTROS!$V28,""),IF($A30="TOTAL",SUM(INDIRECT("L4:L"&amp;ROW()-1)),""))</f>
        <v/>
      </c>
      <c r="M30" s="7" t="str">
        <f t="shared" ca="1" si="3"/>
        <v/>
      </c>
      <c r="N30" s="7" t="str">
        <f ca="1">IF(AND($A30&lt;&gt;"",$A30&lt;&gt;"TOTAL"),IF(AND([5]PREMIOS_OTROS!$Y28&lt;&gt;"",[5]PREMIOS_OTROS!$Y28&lt;&gt;0),[5]PREMIOS_OTROS!$Y28,""),IF($A30="TOTAL",SUM(INDIRECT("N4:N"&amp;ROW()-1)),""))</f>
        <v/>
      </c>
      <c r="O30" s="7" t="str">
        <f ca="1">IF(AND($A30&lt;&gt;"",$A30&lt;&gt;"TOTAL"),IF(AND([5]PREMIOS_OTROS!$AA28&lt;&gt;"",[5]PREMIOS_OTROS!$AA28&lt;&gt;0),[5]PREMIOS_OTROS!$AA28,""),IF($A30="TOTAL",SUM(INDIRECT("O4:O"&amp;ROW()-1)),""))</f>
        <v/>
      </c>
      <c r="P30" s="7" t="str">
        <f t="shared" ca="1" si="4"/>
        <v/>
      </c>
      <c r="Q30" s="7" t="str">
        <f ca="1">IF(AND($A30&lt;&gt;"",$A30&lt;&gt;"TOTAL"),IF(AND([5]PREMIOS_OTROS!$AD28&lt;&gt;"",[5]PREMIOS_OTROS!$AD28&lt;&gt;0),[5]PREMIOS_OTROS!$AD28,""),IF($A30="TOTAL",SUM(INDIRECT("Q4:Q"&amp;ROW()-1)),""))</f>
        <v/>
      </c>
      <c r="R30" s="7" t="str">
        <f ca="1">IF(AND($A30&lt;&gt;"",$A30&lt;&gt;"TOTAL"),IF(AND([5]PREMIOS_OTROS!$AF28&lt;&gt;"",[5]PREMIOS_OTROS!$AF28&lt;&gt;0),[5]PREMIOS_OTROS!$AF28,""),IF($A30="TOTAL",SUM(INDIRECT("R4:R"&amp;ROW()-1)),""))</f>
        <v/>
      </c>
      <c r="S30" s="7" t="str">
        <f t="shared" ca="1" si="5"/>
        <v/>
      </c>
      <c r="T30" s="7" t="str">
        <f ca="1">IF(AND($A30&lt;&gt;"",$A30&lt;&gt;"TOTAL"),IF(AND([5]PREMIOS_OTROS!$AI28&lt;&gt;"",[5]PREMIOS_OTROS!$AI28&lt;&gt;0),[5]PREMIOS_OTROS!$AI28,""),IF($A30="TOTAL",SUM(INDIRECT("T4:T"&amp;ROW()-1)),""))</f>
        <v/>
      </c>
      <c r="U30" s="7" t="str">
        <f ca="1">IF(AND($A30&lt;&gt;"",$A30&lt;&gt;"TOTAL"),IF(AND([5]PREMIOS_OTROS!$AK28&lt;&gt;"",[5]PREMIOS_OTROS!$AK28&lt;&gt;0),[5]PREMIOS_OTROS!$AK28,""),IF($A30="TOTAL",SUM(INDIRECT("U4:U"&amp;ROW()-1)),""))</f>
        <v/>
      </c>
      <c r="V30" s="7" t="str">
        <f t="shared" ca="1" si="6"/>
        <v/>
      </c>
      <c r="W30" s="7" t="str">
        <f ca="1">IF(AND($A30&lt;&gt;"",$A30&lt;&gt;"TOTAL"),IF(AND([5]PREMIOS_OTROS!$AN28&lt;&gt;"",[5]PREMIOS_OTROS!$AN28&lt;&gt;0),[5]PREMIOS_OTROS!$AN28,""),IF($A30="TOTAL",SUM(INDIRECT("W4:W"&amp;ROW()-1)),""))</f>
        <v/>
      </c>
      <c r="X30" s="7" t="str">
        <f ca="1">IF(AND($A30&lt;&gt;"",$A30&lt;&gt;"TOTAL"),IF(AND([5]PREMIOS_OTROS!$AP28&lt;&gt;"",[5]PREMIOS_OTROS!$AP28&lt;&gt;0),[5]PREMIOS_OTROS!$AP28,""),IF($A30="TOTAL",SUM(INDIRECT("X4:X"&amp;ROW()-1)),""))</f>
        <v/>
      </c>
      <c r="Y30" s="7" t="str">
        <f t="shared" ca="1" si="7"/>
        <v/>
      </c>
      <c r="Z30" s="7" t="str">
        <f ca="1">IF(AND($A30&lt;&gt;"",$A30&lt;&gt;"TOTAL"),IF(AND([5]PREMIOS_OTROS!$AS28&lt;&gt;"",[5]PREMIOS_OTROS!$AS28&lt;&gt;0),[5]PREMIOS_OTROS!$AS28,""),IF($A30="TOTAL",SUM(INDIRECT("Z4:Z"&amp;ROW()-1)),""))</f>
        <v/>
      </c>
      <c r="AA30" s="7" t="str">
        <f ca="1">IF(AND($A30&lt;&gt;"",$A30&lt;&gt;"TOTAL"),IF(AND([5]PREMIOS_OTROS!$AU28&lt;&gt;"",[5]PREMIOS_OTROS!$AU28&lt;&gt;0),[5]PREMIOS_OTROS!$AU28,""),IF($A30="TOTAL",SUM(INDIRECT("AA4:AA"&amp;ROW()-1)),""))</f>
        <v/>
      </c>
      <c r="AB30" s="7" t="str">
        <f t="shared" ca="1" si="8"/>
        <v/>
      </c>
      <c r="AC30" s="7" t="str">
        <f ca="1">IF(AND($A30&lt;&gt;"",$A30&lt;&gt;"TOTAL"),IF(AND([5]PREMIOS_OTROS!$AX28&lt;&gt;"",[5]PREMIOS_OTROS!$AX28&lt;&gt;0),[5]PREMIOS_OTROS!$AX28,""),IF($A30="TOTAL",SUM(INDIRECT("AC4:AC"&amp;ROW()-1)),""))</f>
        <v/>
      </c>
      <c r="AD30" s="7" t="str">
        <f ca="1">IF(AND($A30&lt;&gt;"",$A30&lt;&gt;"TOTAL"),IF(AND([5]PREMIOS_OTROS!$AZ28&lt;&gt;"",[5]PREMIOS_OTROS!$AZ28&lt;&gt;0),[5]PREMIOS_OTROS!$AZ28,""),IF($A30="TOTAL",SUM(INDIRECT("AD4:AD"&amp;ROW()-1)),""))</f>
        <v/>
      </c>
      <c r="AE30" s="7" t="str">
        <f t="shared" ca="1" si="9"/>
        <v/>
      </c>
      <c r="AF30" s="7" t="str">
        <f ca="1">IF(AND($A30&lt;&gt;"",$A30&lt;&gt;"TOTAL"),IF(AND([5]PREMIOS_OTROS!$BC28&lt;&gt;"",[5]PREMIOS_OTROS!$BC28&lt;&gt;0),[5]PREMIOS_OTROS!$BC28,""),IF($A30="TOTAL",SUM(INDIRECT("AF4:AF"&amp;ROW()-1)),""))</f>
        <v/>
      </c>
      <c r="AG30" s="7" t="str">
        <f ca="1">IF(AND($A30&lt;&gt;"",$A30&lt;&gt;"TOTAL"),IF(AND([5]PREMIOS_OTROS!$BE28&lt;&gt;"",[5]PREMIOS_OTROS!$BE28&lt;&gt;0),[5]PREMIOS_OTROS!$BE28,""),IF($A30="TOTAL",SUM(INDIRECT("AG4:AG"&amp;ROW()-1)),""))</f>
        <v/>
      </c>
      <c r="AH30" s="7" t="str">
        <f t="shared" ca="1" si="10"/>
        <v/>
      </c>
      <c r="AI30" s="7" t="str">
        <f ca="1">IF(AND($A30&lt;&gt;"",$A30&lt;&gt;"TOTAL"),IF(AND([5]PREMIOS_OTROS!$BH28&lt;&gt;"",[5]PREMIOS_OTROS!$BH28&lt;&gt;0),[5]PREMIOS_OTROS!$BH28,""),IF($A30="TOTAL",SUM(INDIRECT("AI4:AI"&amp;ROW()-1)),""))</f>
        <v/>
      </c>
      <c r="AJ30" s="7" t="str">
        <f ca="1">IF(AND($A30&lt;&gt;"",$A30&lt;&gt;"TOTAL"),IF(AND([5]PREMIOS_OTROS!$BJ28&lt;&gt;"",[5]PREMIOS_OTROS!$BJ28&lt;&gt;0),[5]PREMIOS_OTROS!$BJ28,""),IF($A30="TOTAL",SUM(INDIRECT("AJ4:AJ"&amp;ROW()-1)),""))</f>
        <v/>
      </c>
      <c r="AK30" s="7" t="str">
        <f t="shared" ca="1" si="11"/>
        <v/>
      </c>
      <c r="AL30" s="7" t="str">
        <f ca="1">IF(AND($A30&lt;&gt;"",$A30&lt;&gt;"TOTAL"),IF(AND([5]PREMIOS_OTROS!$BM28&lt;&gt;"",[5]PREMIOS_OTROS!$BM28&lt;&gt;0),[5]PREMIOS_OTROS!$BM28,""),IF($A30="TOTAL",SUM(INDIRECT("AL4:AL"&amp;ROW()-1)),""))</f>
        <v/>
      </c>
      <c r="AM30" s="7" t="str">
        <f ca="1">IF(AND($A30&lt;&gt;"",$A30&lt;&gt;"TOTAL"),IF(AND([5]PREMIOS_OTROS!$BO28&lt;&gt;"",[5]PREMIOS_OTROS!$BO28&lt;&gt;0),[5]PREMIOS_OTROS!$BO28,""),IF($A30="TOTAL",SUM(INDIRECT("AM4:AM"&amp;ROW()-1)),""))</f>
        <v/>
      </c>
      <c r="AN30" s="7" t="str">
        <f t="shared" ca="1" si="12"/>
        <v/>
      </c>
      <c r="AO30" s="7" t="str">
        <f ca="1">IF(AND($A30&lt;&gt;"",$A30&lt;&gt;"TOTAL"),IF(AND([5]PREMIOS_OTROS!$BR28&lt;&gt;"",[5]PREMIOS_OTROS!$BR28&lt;&gt;0),[5]PREMIOS_OTROS!$BR28,""),IF($A30="TOTAL",SUM(INDIRECT("AO4:AO"&amp;ROW()-1)),""))</f>
        <v/>
      </c>
      <c r="AP30" s="7" t="str">
        <f ca="1">IF(AND($A30&lt;&gt;"",$A30&lt;&gt;"TOTAL"),IF(AND([5]PREMIOS_OTROS!$BT28&lt;&gt;"",[5]PREMIOS_OTROS!$BT28&lt;&gt;0),[5]PREMIOS_OTROS!$BT28,""),IF($A30="TOTAL",SUM(INDIRECT("AP4:AP"&amp;ROW()-1)),""))</f>
        <v/>
      </c>
      <c r="AQ30" s="7" t="str">
        <f t="shared" ca="1" si="13"/>
        <v/>
      </c>
      <c r="AR30" s="7" t="str">
        <f ca="1">IF(AND($A30&lt;&gt;"",$A30&lt;&gt;"TOTAL"),IF(AND([5]PREMIOS_OTROS!$BW28&lt;&gt;"",[5]PREMIOS_OTROS!$BW28&lt;&gt;0),[5]PREMIOS_OTROS!$BW28,""),IF($A30="TOTAL",SUM(INDIRECT("AR4:AR"&amp;ROW()-1)),""))</f>
        <v/>
      </c>
      <c r="AS30" s="7" t="str">
        <f ca="1">IF(AND($A30&lt;&gt;"",$A30&lt;&gt;"TOTAL"),IF(AND([5]PREMIOS_OTROS!$BY28&lt;&gt;"",[5]PREMIOS_OTROS!$BY28&lt;&gt;0),[5]PREMIOS_OTROS!$BY28,""),IF($A30="TOTAL",SUM(INDIRECT("AS4:AS"&amp;ROW()-1)),""))</f>
        <v/>
      </c>
      <c r="AT30" s="7" t="str">
        <f t="shared" ca="1" si="14"/>
        <v/>
      </c>
      <c r="AU30" s="7" t="str">
        <f ca="1">IF(AND($A30&lt;&gt;"",$A30&lt;&gt;"TOTAL"),IF(AND([5]PREMIOS_OTROS!$CB28&lt;&gt;"",[5]PREMIOS_OTROS!$CB28&lt;&gt;0),[5]PREMIOS_OTROS!$CB28,""),IF($A30="TOTAL",SUM(INDIRECT("AU4:AU"&amp;ROW()-1)),""))</f>
        <v/>
      </c>
      <c r="AV30" s="7" t="str">
        <f ca="1">IF(AND($A30&lt;&gt;"",$A30&lt;&gt;"TOTAL"),IF(AND([5]PREMIOS_OTROS!$CD28&lt;&gt;"",[5]PREMIOS_OTROS!$CD28&lt;&gt;0),[5]PREMIOS_OTROS!$CD28,""),IF($A30="TOTAL",SUM(INDIRECT("AV4:AV"&amp;ROW()-1)),""))</f>
        <v/>
      </c>
      <c r="AW30" s="7" t="str">
        <f t="shared" ca="1" si="15"/>
        <v/>
      </c>
      <c r="AX30" s="7" t="str">
        <f ca="1">IF(AND($A30&lt;&gt;"",$A30&lt;&gt;"TOTAL"),IF(AND([5]PREMIOS_OTROS!$CG28&lt;&gt;"",[5]PREMIOS_OTROS!$CG28&lt;&gt;0),[5]PREMIOS_OTROS!$CG28,""),IF($A30="TOTAL",SUM(INDIRECT("AX4:AX"&amp;ROW()-1)),""))</f>
        <v/>
      </c>
      <c r="AY30" s="7" t="str">
        <f ca="1">IF(AND($A30&lt;&gt;"",$A30&lt;&gt;"TOTAL"),IF(AND([5]PREMIOS_OTROS!$CI28&lt;&gt;"",[5]PREMIOS_OTROS!$CI28&lt;&gt;0),[5]PREMIOS_OTROS!$CI28,""),IF($A30="TOTAL",SUM(INDIRECT("AY4:AY"&amp;ROW()-1)),""))</f>
        <v/>
      </c>
      <c r="AZ30" s="7" t="str">
        <f t="shared" ca="1" si="16"/>
        <v/>
      </c>
      <c r="BA30" s="7" t="str">
        <f ca="1">IF(AND($A30&lt;&gt;"",$A30&lt;&gt;"TOTAL"),IF(AND([5]PREMIOS_OTROS!$CL28&lt;&gt;"",[5]PREMIOS_OTROS!$CL28&lt;&gt;0),[5]PREMIOS_OTROS!$CL28,""),IF($A30="TOTAL",SUM(INDIRECT("BA4:BA"&amp;ROW()-1)),""))</f>
        <v/>
      </c>
      <c r="BB30" s="7" t="str">
        <f ca="1">IF(AND($A30&lt;&gt;"",$A30&lt;&gt;"TOTAL"),IF(AND([5]PREMIOS_OTROS!$CN28&lt;&gt;"",[5]PREMIOS_OTROS!$CN28&lt;&gt;0),[5]PREMIOS_OTROS!$CN28,""),IF($A30="TOTAL",SUM(INDIRECT("BB4:BB"&amp;ROW()-1)),""))</f>
        <v/>
      </c>
      <c r="BC30" s="7" t="str">
        <f t="shared" ca="1" si="17"/>
        <v/>
      </c>
      <c r="BD30" s="7" t="str">
        <f ca="1">IF(AND($A30&lt;&gt;"",$A30&lt;&gt;"TOTAL"),IF(AND([5]PREMIOS_OTROS!$CQ28&lt;&gt;"",[5]PREMIOS_OTROS!$CQ28&lt;&gt;0),[5]PREMIOS_OTROS!$CQ28,""),IF($A30="TOTAL",SUM(INDIRECT("BD4:BD"&amp;ROW()-1)),""))</f>
        <v/>
      </c>
      <c r="BE30" s="7" t="str">
        <f ca="1">IF(AND($A30&lt;&gt;"",$A30&lt;&gt;"TOTAL"),IF(AND([5]PREMIOS_OTROS!$CS28&lt;&gt;"",[5]PREMIOS_OTROS!$CS28&lt;&gt;0),[5]PREMIOS_OTROS!$CS28,""),IF($A30="TOTAL",SUM(INDIRECT("BE4:BE"&amp;ROW()-1)),""))</f>
        <v/>
      </c>
      <c r="BF30" s="7" t="str">
        <f t="shared" ca="1" si="18"/>
        <v/>
      </c>
    </row>
    <row r="31" spans="1:58" x14ac:dyDescent="0.2">
      <c r="A31" s="12" t="str">
        <f>IF([5]PREMIOS_OTROS!$D29&lt;&gt;"",[5]PREMIOS_OTROS!$D29,IF(AND([5]PREMIOS_OTROS!$D29="",[5]PREMIOS_OTROS!$D30="",[5]PREMIOS_OTROS!$D28=""),"","TOTAL"))</f>
        <v/>
      </c>
      <c r="B31" s="7" t="str">
        <f ca="1">IF(AND($A31&lt;&gt;"",$A31&lt;&gt;"TOTAL"),IF(AND([5]PREMIOS_OTROS!$E29&lt;&gt;"",[5]PREMIOS_OTROS!$E29&lt;&gt;0),[5]PREMIOS_OTROS!$E29,""),IF($A31="TOTAL",SUM(INDIRECT("B4:B"&amp;ROW()-1)),""))</f>
        <v/>
      </c>
      <c r="C31" s="7" t="str">
        <f ca="1">IF(AND($A31&lt;&gt;"",$A31&lt;&gt;"TOTAL"),IF(AND([5]PREMIOS_OTROS!$G29&lt;&gt;"",[5]PREMIOS_OTROS!$G29&lt;&gt;0),[5]PREMIOS_OTROS!$G29,""),IF($A31="TOTAL",SUM(INDIRECT("C4:C"&amp;ROW()-1)),""))</f>
        <v/>
      </c>
      <c r="D31" s="7" t="str">
        <f t="shared" ca="1" si="0"/>
        <v/>
      </c>
      <c r="E31" s="7" t="str">
        <f ca="1">IF(AND($A31&lt;&gt;"",$A31&lt;&gt;"TOTAL"),IF(AND([5]PREMIOS_OTROS!$J29&lt;&gt;"",[5]PREMIOS_OTROS!$J29&lt;&gt;0),[5]PREMIOS_OTROS!$J29,""),IF($A31="TOTAL",SUM(INDIRECT("E4:E"&amp;ROW()-1)),""))</f>
        <v/>
      </c>
      <c r="F31" s="7" t="str">
        <f ca="1">IF(AND($A31&lt;&gt;"",$A31&lt;&gt;"TOTAL"),IF(AND([5]PREMIOS_OTROS!$L29&lt;&gt;"",[5]PREMIOS_OTROS!$L29&lt;&gt;0),[5]PREMIOS_OTROS!$L29,""),IF($A31="TOTAL",SUM(INDIRECT("F4:F"&amp;ROW()-1)),""))</f>
        <v/>
      </c>
      <c r="G31" s="7" t="str">
        <f t="shared" ca="1" si="1"/>
        <v/>
      </c>
      <c r="H31" s="7" t="str">
        <f ca="1">IF(AND($A31&lt;&gt;"",$A31&lt;&gt;"TOTAL"),IF(AND([5]PREMIOS_OTROS!$O29&lt;&gt;"",[5]PREMIOS_OTROS!$O29&lt;&gt;0),[5]PREMIOS_OTROS!$O29,""),IF($A31="TOTAL",SUM(INDIRECT("H4:H"&amp;ROW()-1)),""))</f>
        <v/>
      </c>
      <c r="I31" s="7" t="str">
        <f ca="1">IF(AND($A31&lt;&gt;"",$A31&lt;&gt;"TOTAL"),IF(AND([5]PREMIOS_OTROS!$Q29&lt;&gt;"",[5]PREMIOS_OTROS!$Q29&lt;&gt;0),[5]PREMIOS_OTROS!$Q29,""),IF($A31="TOTAL",SUM(INDIRECT("I4:I"&amp;ROW()-1)),""))</f>
        <v/>
      </c>
      <c r="J31" s="7" t="str">
        <f t="shared" ca="1" si="2"/>
        <v/>
      </c>
      <c r="K31" s="7" t="str">
        <f ca="1">IF(AND($A31&lt;&gt;"",$A31&lt;&gt;"TOTAL"),IF(AND([5]PREMIOS_OTROS!$T29&lt;&gt;"",[5]PREMIOS_OTROS!$T29&lt;&gt;0),[5]PREMIOS_OTROS!$T29,""),IF($A31="TOTAL",SUM(INDIRECT("K4:K"&amp;ROW()-1)),""))</f>
        <v/>
      </c>
      <c r="L31" s="7" t="str">
        <f ca="1">IF(AND($A31&lt;&gt;"",$A31&lt;&gt;"TOTAL"),IF(AND([5]PREMIOS_OTROS!$V29&lt;&gt;"",[5]PREMIOS_OTROS!$V29&lt;&gt;0),[5]PREMIOS_OTROS!$V29,""),IF($A31="TOTAL",SUM(INDIRECT("L4:L"&amp;ROW()-1)),""))</f>
        <v/>
      </c>
      <c r="M31" s="7" t="str">
        <f t="shared" ca="1" si="3"/>
        <v/>
      </c>
      <c r="N31" s="7" t="str">
        <f ca="1">IF(AND($A31&lt;&gt;"",$A31&lt;&gt;"TOTAL"),IF(AND([5]PREMIOS_OTROS!$Y29&lt;&gt;"",[5]PREMIOS_OTROS!$Y29&lt;&gt;0),[5]PREMIOS_OTROS!$Y29,""),IF($A31="TOTAL",SUM(INDIRECT("N4:N"&amp;ROW()-1)),""))</f>
        <v/>
      </c>
      <c r="O31" s="7" t="str">
        <f ca="1">IF(AND($A31&lt;&gt;"",$A31&lt;&gt;"TOTAL"),IF(AND([5]PREMIOS_OTROS!$AA29&lt;&gt;"",[5]PREMIOS_OTROS!$AA29&lt;&gt;0),[5]PREMIOS_OTROS!$AA29,""),IF($A31="TOTAL",SUM(INDIRECT("O4:O"&amp;ROW()-1)),""))</f>
        <v/>
      </c>
      <c r="P31" s="7" t="str">
        <f t="shared" ca="1" si="4"/>
        <v/>
      </c>
      <c r="Q31" s="7" t="str">
        <f ca="1">IF(AND($A31&lt;&gt;"",$A31&lt;&gt;"TOTAL"),IF(AND([5]PREMIOS_OTROS!$AD29&lt;&gt;"",[5]PREMIOS_OTROS!$AD29&lt;&gt;0),[5]PREMIOS_OTROS!$AD29,""),IF($A31="TOTAL",SUM(INDIRECT("Q4:Q"&amp;ROW()-1)),""))</f>
        <v/>
      </c>
      <c r="R31" s="7" t="str">
        <f ca="1">IF(AND($A31&lt;&gt;"",$A31&lt;&gt;"TOTAL"),IF(AND([5]PREMIOS_OTROS!$AF29&lt;&gt;"",[5]PREMIOS_OTROS!$AF29&lt;&gt;0),[5]PREMIOS_OTROS!$AF29,""),IF($A31="TOTAL",SUM(INDIRECT("R4:R"&amp;ROW()-1)),""))</f>
        <v/>
      </c>
      <c r="S31" s="7" t="str">
        <f t="shared" ca="1" si="5"/>
        <v/>
      </c>
      <c r="T31" s="7" t="str">
        <f ca="1">IF(AND($A31&lt;&gt;"",$A31&lt;&gt;"TOTAL"),IF(AND([5]PREMIOS_OTROS!$AI29&lt;&gt;"",[5]PREMIOS_OTROS!$AI29&lt;&gt;0),[5]PREMIOS_OTROS!$AI29,""),IF($A31="TOTAL",SUM(INDIRECT("T4:T"&amp;ROW()-1)),""))</f>
        <v/>
      </c>
      <c r="U31" s="7" t="str">
        <f ca="1">IF(AND($A31&lt;&gt;"",$A31&lt;&gt;"TOTAL"),IF(AND([5]PREMIOS_OTROS!$AK29&lt;&gt;"",[5]PREMIOS_OTROS!$AK29&lt;&gt;0),[5]PREMIOS_OTROS!$AK29,""),IF($A31="TOTAL",SUM(INDIRECT("U4:U"&amp;ROW()-1)),""))</f>
        <v/>
      </c>
      <c r="V31" s="7" t="str">
        <f t="shared" ca="1" si="6"/>
        <v/>
      </c>
      <c r="W31" s="7" t="str">
        <f ca="1">IF(AND($A31&lt;&gt;"",$A31&lt;&gt;"TOTAL"),IF(AND([5]PREMIOS_OTROS!$AN29&lt;&gt;"",[5]PREMIOS_OTROS!$AN29&lt;&gt;0),[5]PREMIOS_OTROS!$AN29,""),IF($A31="TOTAL",SUM(INDIRECT("W4:W"&amp;ROW()-1)),""))</f>
        <v/>
      </c>
      <c r="X31" s="7" t="str">
        <f ca="1">IF(AND($A31&lt;&gt;"",$A31&lt;&gt;"TOTAL"),IF(AND([5]PREMIOS_OTROS!$AP29&lt;&gt;"",[5]PREMIOS_OTROS!$AP29&lt;&gt;0),[5]PREMIOS_OTROS!$AP29,""),IF($A31="TOTAL",SUM(INDIRECT("X4:X"&amp;ROW()-1)),""))</f>
        <v/>
      </c>
      <c r="Y31" s="7" t="str">
        <f t="shared" ca="1" si="7"/>
        <v/>
      </c>
      <c r="Z31" s="7" t="str">
        <f ca="1">IF(AND($A31&lt;&gt;"",$A31&lt;&gt;"TOTAL"),IF(AND([5]PREMIOS_OTROS!$AS29&lt;&gt;"",[5]PREMIOS_OTROS!$AS29&lt;&gt;0),[5]PREMIOS_OTROS!$AS29,""),IF($A31="TOTAL",SUM(INDIRECT("Z4:Z"&amp;ROW()-1)),""))</f>
        <v/>
      </c>
      <c r="AA31" s="7" t="str">
        <f ca="1">IF(AND($A31&lt;&gt;"",$A31&lt;&gt;"TOTAL"),IF(AND([5]PREMIOS_OTROS!$AU29&lt;&gt;"",[5]PREMIOS_OTROS!$AU29&lt;&gt;0),[5]PREMIOS_OTROS!$AU29,""),IF($A31="TOTAL",SUM(INDIRECT("AA4:AA"&amp;ROW()-1)),""))</f>
        <v/>
      </c>
      <c r="AB31" s="7" t="str">
        <f t="shared" ca="1" si="8"/>
        <v/>
      </c>
      <c r="AC31" s="7" t="str">
        <f ca="1">IF(AND($A31&lt;&gt;"",$A31&lt;&gt;"TOTAL"),IF(AND([5]PREMIOS_OTROS!$AX29&lt;&gt;"",[5]PREMIOS_OTROS!$AX29&lt;&gt;0),[5]PREMIOS_OTROS!$AX29,""),IF($A31="TOTAL",SUM(INDIRECT("AC4:AC"&amp;ROW()-1)),""))</f>
        <v/>
      </c>
      <c r="AD31" s="7" t="str">
        <f ca="1">IF(AND($A31&lt;&gt;"",$A31&lt;&gt;"TOTAL"),IF(AND([5]PREMIOS_OTROS!$AZ29&lt;&gt;"",[5]PREMIOS_OTROS!$AZ29&lt;&gt;0),[5]PREMIOS_OTROS!$AZ29,""),IF($A31="TOTAL",SUM(INDIRECT("AD4:AD"&amp;ROW()-1)),""))</f>
        <v/>
      </c>
      <c r="AE31" s="7" t="str">
        <f t="shared" ca="1" si="9"/>
        <v/>
      </c>
      <c r="AF31" s="7" t="str">
        <f ca="1">IF(AND($A31&lt;&gt;"",$A31&lt;&gt;"TOTAL"),IF(AND([5]PREMIOS_OTROS!$BC29&lt;&gt;"",[5]PREMIOS_OTROS!$BC29&lt;&gt;0),[5]PREMIOS_OTROS!$BC29,""),IF($A31="TOTAL",SUM(INDIRECT("AF4:AF"&amp;ROW()-1)),""))</f>
        <v/>
      </c>
      <c r="AG31" s="7" t="str">
        <f ca="1">IF(AND($A31&lt;&gt;"",$A31&lt;&gt;"TOTAL"),IF(AND([5]PREMIOS_OTROS!$BE29&lt;&gt;"",[5]PREMIOS_OTROS!$BE29&lt;&gt;0),[5]PREMIOS_OTROS!$BE29,""),IF($A31="TOTAL",SUM(INDIRECT("AG4:AG"&amp;ROW()-1)),""))</f>
        <v/>
      </c>
      <c r="AH31" s="7" t="str">
        <f t="shared" ca="1" si="10"/>
        <v/>
      </c>
      <c r="AI31" s="7" t="str">
        <f ca="1">IF(AND($A31&lt;&gt;"",$A31&lt;&gt;"TOTAL"),IF(AND([5]PREMIOS_OTROS!$BH29&lt;&gt;"",[5]PREMIOS_OTROS!$BH29&lt;&gt;0),[5]PREMIOS_OTROS!$BH29,""),IF($A31="TOTAL",SUM(INDIRECT("AI4:AI"&amp;ROW()-1)),""))</f>
        <v/>
      </c>
      <c r="AJ31" s="7" t="str">
        <f ca="1">IF(AND($A31&lt;&gt;"",$A31&lt;&gt;"TOTAL"),IF(AND([5]PREMIOS_OTROS!$BJ29&lt;&gt;"",[5]PREMIOS_OTROS!$BJ29&lt;&gt;0),[5]PREMIOS_OTROS!$BJ29,""),IF($A31="TOTAL",SUM(INDIRECT("AJ4:AJ"&amp;ROW()-1)),""))</f>
        <v/>
      </c>
      <c r="AK31" s="7" t="str">
        <f t="shared" ca="1" si="11"/>
        <v/>
      </c>
      <c r="AL31" s="7" t="str">
        <f ca="1">IF(AND($A31&lt;&gt;"",$A31&lt;&gt;"TOTAL"),IF(AND([5]PREMIOS_OTROS!$BM29&lt;&gt;"",[5]PREMIOS_OTROS!$BM29&lt;&gt;0),[5]PREMIOS_OTROS!$BM29,""),IF($A31="TOTAL",SUM(INDIRECT("AL4:AL"&amp;ROW()-1)),""))</f>
        <v/>
      </c>
      <c r="AM31" s="7" t="str">
        <f ca="1">IF(AND($A31&lt;&gt;"",$A31&lt;&gt;"TOTAL"),IF(AND([5]PREMIOS_OTROS!$BO29&lt;&gt;"",[5]PREMIOS_OTROS!$BO29&lt;&gt;0),[5]PREMIOS_OTROS!$BO29,""),IF($A31="TOTAL",SUM(INDIRECT("AM4:AM"&amp;ROW()-1)),""))</f>
        <v/>
      </c>
      <c r="AN31" s="7" t="str">
        <f t="shared" ca="1" si="12"/>
        <v/>
      </c>
      <c r="AO31" s="7" t="str">
        <f ca="1">IF(AND($A31&lt;&gt;"",$A31&lt;&gt;"TOTAL"),IF(AND([5]PREMIOS_OTROS!$BR29&lt;&gt;"",[5]PREMIOS_OTROS!$BR29&lt;&gt;0),[5]PREMIOS_OTROS!$BR29,""),IF($A31="TOTAL",SUM(INDIRECT("AO4:AO"&amp;ROW()-1)),""))</f>
        <v/>
      </c>
      <c r="AP31" s="7" t="str">
        <f ca="1">IF(AND($A31&lt;&gt;"",$A31&lt;&gt;"TOTAL"),IF(AND([5]PREMIOS_OTROS!$BT29&lt;&gt;"",[5]PREMIOS_OTROS!$BT29&lt;&gt;0),[5]PREMIOS_OTROS!$BT29,""),IF($A31="TOTAL",SUM(INDIRECT("AP4:AP"&amp;ROW()-1)),""))</f>
        <v/>
      </c>
      <c r="AQ31" s="7" t="str">
        <f t="shared" ca="1" si="13"/>
        <v/>
      </c>
      <c r="AR31" s="7" t="str">
        <f ca="1">IF(AND($A31&lt;&gt;"",$A31&lt;&gt;"TOTAL"),IF(AND([5]PREMIOS_OTROS!$BW29&lt;&gt;"",[5]PREMIOS_OTROS!$BW29&lt;&gt;0),[5]PREMIOS_OTROS!$BW29,""),IF($A31="TOTAL",SUM(INDIRECT("AR4:AR"&amp;ROW()-1)),""))</f>
        <v/>
      </c>
      <c r="AS31" s="7" t="str">
        <f ca="1">IF(AND($A31&lt;&gt;"",$A31&lt;&gt;"TOTAL"),IF(AND([5]PREMIOS_OTROS!$BY29&lt;&gt;"",[5]PREMIOS_OTROS!$BY29&lt;&gt;0),[5]PREMIOS_OTROS!$BY29,""),IF($A31="TOTAL",SUM(INDIRECT("AS4:AS"&amp;ROW()-1)),""))</f>
        <v/>
      </c>
      <c r="AT31" s="7" t="str">
        <f t="shared" ca="1" si="14"/>
        <v/>
      </c>
      <c r="AU31" s="7" t="str">
        <f ca="1">IF(AND($A31&lt;&gt;"",$A31&lt;&gt;"TOTAL"),IF(AND([5]PREMIOS_OTROS!$CB29&lt;&gt;"",[5]PREMIOS_OTROS!$CB29&lt;&gt;0),[5]PREMIOS_OTROS!$CB29,""),IF($A31="TOTAL",SUM(INDIRECT("AU4:AU"&amp;ROW()-1)),""))</f>
        <v/>
      </c>
      <c r="AV31" s="7" t="str">
        <f ca="1">IF(AND($A31&lt;&gt;"",$A31&lt;&gt;"TOTAL"),IF(AND([5]PREMIOS_OTROS!$CD29&lt;&gt;"",[5]PREMIOS_OTROS!$CD29&lt;&gt;0),[5]PREMIOS_OTROS!$CD29,""),IF($A31="TOTAL",SUM(INDIRECT("AV4:AV"&amp;ROW()-1)),""))</f>
        <v/>
      </c>
      <c r="AW31" s="7" t="str">
        <f t="shared" ca="1" si="15"/>
        <v/>
      </c>
      <c r="AX31" s="7" t="str">
        <f ca="1">IF(AND($A31&lt;&gt;"",$A31&lt;&gt;"TOTAL"),IF(AND([5]PREMIOS_OTROS!$CG29&lt;&gt;"",[5]PREMIOS_OTROS!$CG29&lt;&gt;0),[5]PREMIOS_OTROS!$CG29,""),IF($A31="TOTAL",SUM(INDIRECT("AX4:AX"&amp;ROW()-1)),""))</f>
        <v/>
      </c>
      <c r="AY31" s="7" t="str">
        <f ca="1">IF(AND($A31&lt;&gt;"",$A31&lt;&gt;"TOTAL"),IF(AND([5]PREMIOS_OTROS!$CI29&lt;&gt;"",[5]PREMIOS_OTROS!$CI29&lt;&gt;0),[5]PREMIOS_OTROS!$CI29,""),IF($A31="TOTAL",SUM(INDIRECT("AY4:AY"&amp;ROW()-1)),""))</f>
        <v/>
      </c>
      <c r="AZ31" s="7" t="str">
        <f t="shared" ca="1" si="16"/>
        <v/>
      </c>
      <c r="BA31" s="7" t="str">
        <f ca="1">IF(AND($A31&lt;&gt;"",$A31&lt;&gt;"TOTAL"),IF(AND([5]PREMIOS_OTROS!$CL29&lt;&gt;"",[5]PREMIOS_OTROS!$CL29&lt;&gt;0),[5]PREMIOS_OTROS!$CL29,""),IF($A31="TOTAL",SUM(INDIRECT("BA4:BA"&amp;ROW()-1)),""))</f>
        <v/>
      </c>
      <c r="BB31" s="7" t="str">
        <f ca="1">IF(AND($A31&lt;&gt;"",$A31&lt;&gt;"TOTAL"),IF(AND([5]PREMIOS_OTROS!$CN29&lt;&gt;"",[5]PREMIOS_OTROS!$CN29&lt;&gt;0),[5]PREMIOS_OTROS!$CN29,""),IF($A31="TOTAL",SUM(INDIRECT("BB4:BB"&amp;ROW()-1)),""))</f>
        <v/>
      </c>
      <c r="BC31" s="7" t="str">
        <f t="shared" ca="1" si="17"/>
        <v/>
      </c>
      <c r="BD31" s="7" t="str">
        <f ca="1">IF(AND($A31&lt;&gt;"",$A31&lt;&gt;"TOTAL"),IF(AND([5]PREMIOS_OTROS!$CQ29&lt;&gt;"",[5]PREMIOS_OTROS!$CQ29&lt;&gt;0),[5]PREMIOS_OTROS!$CQ29,""),IF($A31="TOTAL",SUM(INDIRECT("BD4:BD"&amp;ROW()-1)),""))</f>
        <v/>
      </c>
      <c r="BE31" s="7" t="str">
        <f ca="1">IF(AND($A31&lt;&gt;"",$A31&lt;&gt;"TOTAL"),IF(AND([5]PREMIOS_OTROS!$CS29&lt;&gt;"",[5]PREMIOS_OTROS!$CS29&lt;&gt;0),[5]PREMIOS_OTROS!$CS29,""),IF($A31="TOTAL",SUM(INDIRECT("BE4:BE"&amp;ROW()-1)),""))</f>
        <v/>
      </c>
      <c r="BF31" s="7" t="str">
        <f t="shared" ca="1" si="18"/>
        <v/>
      </c>
    </row>
    <row r="32" spans="1:58" x14ac:dyDescent="0.2">
      <c r="A32" s="12" t="str">
        <f>IF([5]PREMIOS_OTROS!$D30&lt;&gt;"",[5]PREMIOS_OTROS!$D30,IF(AND([5]PREMIOS_OTROS!$D30="",[5]PREMIOS_OTROS!$D31="",[5]PREMIOS_OTROS!$D29=""),"","TOTAL"))</f>
        <v/>
      </c>
      <c r="B32" s="7" t="str">
        <f ca="1">IF(AND($A32&lt;&gt;"",$A32&lt;&gt;"TOTAL"),IF(AND([5]PREMIOS_OTROS!$E30&lt;&gt;"",[5]PREMIOS_OTROS!$E30&lt;&gt;0),[5]PREMIOS_OTROS!$E30,""),IF($A32="TOTAL",SUM(INDIRECT("B4:B"&amp;ROW()-1)),""))</f>
        <v/>
      </c>
      <c r="C32" s="7" t="str">
        <f ca="1">IF(AND($A32&lt;&gt;"",$A32&lt;&gt;"TOTAL"),IF(AND([5]PREMIOS_OTROS!$G30&lt;&gt;"",[5]PREMIOS_OTROS!$G30&lt;&gt;0),[5]PREMIOS_OTROS!$G30,""),IF($A32="TOTAL",SUM(INDIRECT("C4:C"&amp;ROW()-1)),""))</f>
        <v/>
      </c>
      <c r="D32" s="7" t="str">
        <f t="shared" ca="1" si="0"/>
        <v/>
      </c>
      <c r="E32" s="7" t="str">
        <f ca="1">IF(AND($A32&lt;&gt;"",$A32&lt;&gt;"TOTAL"),IF(AND([5]PREMIOS_OTROS!$J30&lt;&gt;"",[5]PREMIOS_OTROS!$J30&lt;&gt;0),[5]PREMIOS_OTROS!$J30,""),IF($A32="TOTAL",SUM(INDIRECT("E4:E"&amp;ROW()-1)),""))</f>
        <v/>
      </c>
      <c r="F32" s="7" t="str">
        <f ca="1">IF(AND($A32&lt;&gt;"",$A32&lt;&gt;"TOTAL"),IF(AND([5]PREMIOS_OTROS!$L30&lt;&gt;"",[5]PREMIOS_OTROS!$L30&lt;&gt;0),[5]PREMIOS_OTROS!$L30,""),IF($A32="TOTAL",SUM(INDIRECT("F4:F"&amp;ROW()-1)),""))</f>
        <v/>
      </c>
      <c r="G32" s="7" t="str">
        <f t="shared" ca="1" si="1"/>
        <v/>
      </c>
      <c r="H32" s="7" t="str">
        <f ca="1">IF(AND($A32&lt;&gt;"",$A32&lt;&gt;"TOTAL"),IF(AND([5]PREMIOS_OTROS!$O30&lt;&gt;"",[5]PREMIOS_OTROS!$O30&lt;&gt;0),[5]PREMIOS_OTROS!$O30,""),IF($A32="TOTAL",SUM(INDIRECT("H4:H"&amp;ROW()-1)),""))</f>
        <v/>
      </c>
      <c r="I32" s="7" t="str">
        <f ca="1">IF(AND($A32&lt;&gt;"",$A32&lt;&gt;"TOTAL"),IF(AND([5]PREMIOS_OTROS!$Q30&lt;&gt;"",[5]PREMIOS_OTROS!$Q30&lt;&gt;0),[5]PREMIOS_OTROS!$Q30,""),IF($A32="TOTAL",SUM(INDIRECT("I4:I"&amp;ROW()-1)),""))</f>
        <v/>
      </c>
      <c r="J32" s="7" t="str">
        <f t="shared" ca="1" si="2"/>
        <v/>
      </c>
      <c r="K32" s="7" t="str">
        <f ca="1">IF(AND($A32&lt;&gt;"",$A32&lt;&gt;"TOTAL"),IF(AND([5]PREMIOS_OTROS!$T30&lt;&gt;"",[5]PREMIOS_OTROS!$T30&lt;&gt;0),[5]PREMIOS_OTROS!$T30,""),IF($A32="TOTAL",SUM(INDIRECT("K4:K"&amp;ROW()-1)),""))</f>
        <v/>
      </c>
      <c r="L32" s="7" t="str">
        <f ca="1">IF(AND($A32&lt;&gt;"",$A32&lt;&gt;"TOTAL"),IF(AND([5]PREMIOS_OTROS!$V30&lt;&gt;"",[5]PREMIOS_OTROS!$V30&lt;&gt;0),[5]PREMIOS_OTROS!$V30,""),IF($A32="TOTAL",SUM(INDIRECT("L4:L"&amp;ROW()-1)),""))</f>
        <v/>
      </c>
      <c r="M32" s="7" t="str">
        <f t="shared" ca="1" si="3"/>
        <v/>
      </c>
      <c r="N32" s="7" t="str">
        <f ca="1">IF(AND($A32&lt;&gt;"",$A32&lt;&gt;"TOTAL"),IF(AND([5]PREMIOS_OTROS!$Y30&lt;&gt;"",[5]PREMIOS_OTROS!$Y30&lt;&gt;0),[5]PREMIOS_OTROS!$Y30,""),IF($A32="TOTAL",SUM(INDIRECT("N4:N"&amp;ROW()-1)),""))</f>
        <v/>
      </c>
      <c r="O32" s="7" t="str">
        <f ca="1">IF(AND($A32&lt;&gt;"",$A32&lt;&gt;"TOTAL"),IF(AND([5]PREMIOS_OTROS!$AA30&lt;&gt;"",[5]PREMIOS_OTROS!$AA30&lt;&gt;0),[5]PREMIOS_OTROS!$AA30,""),IF($A32="TOTAL",SUM(INDIRECT("O4:O"&amp;ROW()-1)),""))</f>
        <v/>
      </c>
      <c r="P32" s="7" t="str">
        <f t="shared" ca="1" si="4"/>
        <v/>
      </c>
      <c r="Q32" s="7" t="str">
        <f ca="1">IF(AND($A32&lt;&gt;"",$A32&lt;&gt;"TOTAL"),IF(AND([5]PREMIOS_OTROS!$AD30&lt;&gt;"",[5]PREMIOS_OTROS!$AD30&lt;&gt;0),[5]PREMIOS_OTROS!$AD30,""),IF($A32="TOTAL",SUM(INDIRECT("Q4:Q"&amp;ROW()-1)),""))</f>
        <v/>
      </c>
      <c r="R32" s="7" t="str">
        <f ca="1">IF(AND($A32&lt;&gt;"",$A32&lt;&gt;"TOTAL"),IF(AND([5]PREMIOS_OTROS!$AF30&lt;&gt;"",[5]PREMIOS_OTROS!$AF30&lt;&gt;0),[5]PREMIOS_OTROS!$AF30,""),IF($A32="TOTAL",SUM(INDIRECT("R4:R"&amp;ROW()-1)),""))</f>
        <v/>
      </c>
      <c r="S32" s="7" t="str">
        <f t="shared" ca="1" si="5"/>
        <v/>
      </c>
      <c r="T32" s="7" t="str">
        <f ca="1">IF(AND($A32&lt;&gt;"",$A32&lt;&gt;"TOTAL"),IF(AND([5]PREMIOS_OTROS!$AI30&lt;&gt;"",[5]PREMIOS_OTROS!$AI30&lt;&gt;0),[5]PREMIOS_OTROS!$AI30,""),IF($A32="TOTAL",SUM(INDIRECT("T4:T"&amp;ROW()-1)),""))</f>
        <v/>
      </c>
      <c r="U32" s="7" t="str">
        <f ca="1">IF(AND($A32&lt;&gt;"",$A32&lt;&gt;"TOTAL"),IF(AND([5]PREMIOS_OTROS!$AK30&lt;&gt;"",[5]PREMIOS_OTROS!$AK30&lt;&gt;0),[5]PREMIOS_OTROS!$AK30,""),IF($A32="TOTAL",SUM(INDIRECT("U4:U"&amp;ROW()-1)),""))</f>
        <v/>
      </c>
      <c r="V32" s="7" t="str">
        <f t="shared" ca="1" si="6"/>
        <v/>
      </c>
      <c r="W32" s="7" t="str">
        <f ca="1">IF(AND($A32&lt;&gt;"",$A32&lt;&gt;"TOTAL"),IF(AND([5]PREMIOS_OTROS!$AN30&lt;&gt;"",[5]PREMIOS_OTROS!$AN30&lt;&gt;0),[5]PREMIOS_OTROS!$AN30,""),IF($A32="TOTAL",SUM(INDIRECT("W4:W"&amp;ROW()-1)),""))</f>
        <v/>
      </c>
      <c r="X32" s="7" t="str">
        <f ca="1">IF(AND($A32&lt;&gt;"",$A32&lt;&gt;"TOTAL"),IF(AND([5]PREMIOS_OTROS!$AP30&lt;&gt;"",[5]PREMIOS_OTROS!$AP30&lt;&gt;0),[5]PREMIOS_OTROS!$AP30,""),IF($A32="TOTAL",SUM(INDIRECT("X4:X"&amp;ROW()-1)),""))</f>
        <v/>
      </c>
      <c r="Y32" s="7" t="str">
        <f t="shared" ca="1" si="7"/>
        <v/>
      </c>
      <c r="Z32" s="7" t="str">
        <f ca="1">IF(AND($A32&lt;&gt;"",$A32&lt;&gt;"TOTAL"),IF(AND([5]PREMIOS_OTROS!$AS30&lt;&gt;"",[5]PREMIOS_OTROS!$AS30&lt;&gt;0),[5]PREMIOS_OTROS!$AS30,""),IF($A32="TOTAL",SUM(INDIRECT("Z4:Z"&amp;ROW()-1)),""))</f>
        <v/>
      </c>
      <c r="AA32" s="7" t="str">
        <f ca="1">IF(AND($A32&lt;&gt;"",$A32&lt;&gt;"TOTAL"),IF(AND([5]PREMIOS_OTROS!$AU30&lt;&gt;"",[5]PREMIOS_OTROS!$AU30&lt;&gt;0),[5]PREMIOS_OTROS!$AU30,""),IF($A32="TOTAL",SUM(INDIRECT("AA4:AA"&amp;ROW()-1)),""))</f>
        <v/>
      </c>
      <c r="AB32" s="7" t="str">
        <f t="shared" ca="1" si="8"/>
        <v/>
      </c>
      <c r="AC32" s="7" t="str">
        <f ca="1">IF(AND($A32&lt;&gt;"",$A32&lt;&gt;"TOTAL"),IF(AND([5]PREMIOS_OTROS!$AX30&lt;&gt;"",[5]PREMIOS_OTROS!$AX30&lt;&gt;0),[5]PREMIOS_OTROS!$AX30,""),IF($A32="TOTAL",SUM(INDIRECT("AC4:AC"&amp;ROW()-1)),""))</f>
        <v/>
      </c>
      <c r="AD32" s="7" t="str">
        <f ca="1">IF(AND($A32&lt;&gt;"",$A32&lt;&gt;"TOTAL"),IF(AND([5]PREMIOS_OTROS!$AZ30&lt;&gt;"",[5]PREMIOS_OTROS!$AZ30&lt;&gt;0),[5]PREMIOS_OTROS!$AZ30,""),IF($A32="TOTAL",SUM(INDIRECT("AD4:AD"&amp;ROW()-1)),""))</f>
        <v/>
      </c>
      <c r="AE32" s="7" t="str">
        <f t="shared" ca="1" si="9"/>
        <v/>
      </c>
      <c r="AF32" s="7" t="str">
        <f ca="1">IF(AND($A32&lt;&gt;"",$A32&lt;&gt;"TOTAL"),IF(AND([5]PREMIOS_OTROS!$BC30&lt;&gt;"",[5]PREMIOS_OTROS!$BC30&lt;&gt;0),[5]PREMIOS_OTROS!$BC30,""),IF($A32="TOTAL",SUM(INDIRECT("AF4:AF"&amp;ROW()-1)),""))</f>
        <v/>
      </c>
      <c r="AG32" s="7" t="str">
        <f ca="1">IF(AND($A32&lt;&gt;"",$A32&lt;&gt;"TOTAL"),IF(AND([5]PREMIOS_OTROS!$BE30&lt;&gt;"",[5]PREMIOS_OTROS!$BE30&lt;&gt;0),[5]PREMIOS_OTROS!$BE30,""),IF($A32="TOTAL",SUM(INDIRECT("AG4:AG"&amp;ROW()-1)),""))</f>
        <v/>
      </c>
      <c r="AH32" s="7" t="str">
        <f t="shared" ca="1" si="10"/>
        <v/>
      </c>
      <c r="AI32" s="7" t="str">
        <f ca="1">IF(AND($A32&lt;&gt;"",$A32&lt;&gt;"TOTAL"),IF(AND([5]PREMIOS_OTROS!$BH30&lt;&gt;"",[5]PREMIOS_OTROS!$BH30&lt;&gt;0),[5]PREMIOS_OTROS!$BH30,""),IF($A32="TOTAL",SUM(INDIRECT("AI4:AI"&amp;ROW()-1)),""))</f>
        <v/>
      </c>
      <c r="AJ32" s="7" t="str">
        <f ca="1">IF(AND($A32&lt;&gt;"",$A32&lt;&gt;"TOTAL"),IF(AND([5]PREMIOS_OTROS!$BJ30&lt;&gt;"",[5]PREMIOS_OTROS!$BJ30&lt;&gt;0),[5]PREMIOS_OTROS!$BJ30,""),IF($A32="TOTAL",SUM(INDIRECT("AJ4:AJ"&amp;ROW()-1)),""))</f>
        <v/>
      </c>
      <c r="AK32" s="7" t="str">
        <f t="shared" ca="1" si="11"/>
        <v/>
      </c>
      <c r="AL32" s="7" t="str">
        <f ca="1">IF(AND($A32&lt;&gt;"",$A32&lt;&gt;"TOTAL"),IF(AND([5]PREMIOS_OTROS!$BM30&lt;&gt;"",[5]PREMIOS_OTROS!$BM30&lt;&gt;0),[5]PREMIOS_OTROS!$BM30,""),IF($A32="TOTAL",SUM(INDIRECT("AL4:AL"&amp;ROW()-1)),""))</f>
        <v/>
      </c>
      <c r="AM32" s="7" t="str">
        <f ca="1">IF(AND($A32&lt;&gt;"",$A32&lt;&gt;"TOTAL"),IF(AND([5]PREMIOS_OTROS!$BO30&lt;&gt;"",[5]PREMIOS_OTROS!$BO30&lt;&gt;0),[5]PREMIOS_OTROS!$BO30,""),IF($A32="TOTAL",SUM(INDIRECT("AM4:AM"&amp;ROW()-1)),""))</f>
        <v/>
      </c>
      <c r="AN32" s="7" t="str">
        <f t="shared" ca="1" si="12"/>
        <v/>
      </c>
      <c r="AO32" s="7" t="str">
        <f ca="1">IF(AND($A32&lt;&gt;"",$A32&lt;&gt;"TOTAL"),IF(AND([5]PREMIOS_OTROS!$BR30&lt;&gt;"",[5]PREMIOS_OTROS!$BR30&lt;&gt;0),[5]PREMIOS_OTROS!$BR30,""),IF($A32="TOTAL",SUM(INDIRECT("AO4:AO"&amp;ROW()-1)),""))</f>
        <v/>
      </c>
      <c r="AP32" s="7" t="str">
        <f ca="1">IF(AND($A32&lt;&gt;"",$A32&lt;&gt;"TOTAL"),IF(AND([5]PREMIOS_OTROS!$BT30&lt;&gt;"",[5]PREMIOS_OTROS!$BT30&lt;&gt;0),[5]PREMIOS_OTROS!$BT30,""),IF($A32="TOTAL",SUM(INDIRECT("AP4:AP"&amp;ROW()-1)),""))</f>
        <v/>
      </c>
      <c r="AQ32" s="7" t="str">
        <f t="shared" ca="1" si="13"/>
        <v/>
      </c>
      <c r="AR32" s="7" t="str">
        <f ca="1">IF(AND($A32&lt;&gt;"",$A32&lt;&gt;"TOTAL"),IF(AND([5]PREMIOS_OTROS!$BW30&lt;&gt;"",[5]PREMIOS_OTROS!$BW30&lt;&gt;0),[5]PREMIOS_OTROS!$BW30,""),IF($A32="TOTAL",SUM(INDIRECT("AR4:AR"&amp;ROW()-1)),""))</f>
        <v/>
      </c>
      <c r="AS32" s="7" t="str">
        <f ca="1">IF(AND($A32&lt;&gt;"",$A32&lt;&gt;"TOTAL"),IF(AND([5]PREMIOS_OTROS!$BY30&lt;&gt;"",[5]PREMIOS_OTROS!$BY30&lt;&gt;0),[5]PREMIOS_OTROS!$BY30,""),IF($A32="TOTAL",SUM(INDIRECT("AS4:AS"&amp;ROW()-1)),""))</f>
        <v/>
      </c>
      <c r="AT32" s="7" t="str">
        <f t="shared" ca="1" si="14"/>
        <v/>
      </c>
      <c r="AU32" s="7" t="str">
        <f ca="1">IF(AND($A32&lt;&gt;"",$A32&lt;&gt;"TOTAL"),IF(AND([5]PREMIOS_OTROS!$CB30&lt;&gt;"",[5]PREMIOS_OTROS!$CB30&lt;&gt;0),[5]PREMIOS_OTROS!$CB30,""),IF($A32="TOTAL",SUM(INDIRECT("AU4:AU"&amp;ROW()-1)),""))</f>
        <v/>
      </c>
      <c r="AV32" s="7" t="str">
        <f ca="1">IF(AND($A32&lt;&gt;"",$A32&lt;&gt;"TOTAL"),IF(AND([5]PREMIOS_OTROS!$CD30&lt;&gt;"",[5]PREMIOS_OTROS!$CD30&lt;&gt;0),[5]PREMIOS_OTROS!$CD30,""),IF($A32="TOTAL",SUM(INDIRECT("AV4:AV"&amp;ROW()-1)),""))</f>
        <v/>
      </c>
      <c r="AW32" s="7" t="str">
        <f t="shared" ca="1" si="15"/>
        <v/>
      </c>
      <c r="AX32" s="7" t="str">
        <f ca="1">IF(AND($A32&lt;&gt;"",$A32&lt;&gt;"TOTAL"),IF(AND([5]PREMIOS_OTROS!$CG30&lt;&gt;"",[5]PREMIOS_OTROS!$CG30&lt;&gt;0),[5]PREMIOS_OTROS!$CG30,""),IF($A32="TOTAL",SUM(INDIRECT("AX4:AX"&amp;ROW()-1)),""))</f>
        <v/>
      </c>
      <c r="AY32" s="7" t="str">
        <f ca="1">IF(AND($A32&lt;&gt;"",$A32&lt;&gt;"TOTAL"),IF(AND([5]PREMIOS_OTROS!$CI30&lt;&gt;"",[5]PREMIOS_OTROS!$CI30&lt;&gt;0),[5]PREMIOS_OTROS!$CI30,""),IF($A32="TOTAL",SUM(INDIRECT("AY4:AY"&amp;ROW()-1)),""))</f>
        <v/>
      </c>
      <c r="AZ32" s="7" t="str">
        <f t="shared" ca="1" si="16"/>
        <v/>
      </c>
      <c r="BA32" s="7" t="str">
        <f ca="1">IF(AND($A32&lt;&gt;"",$A32&lt;&gt;"TOTAL"),IF(AND([5]PREMIOS_OTROS!$CL30&lt;&gt;"",[5]PREMIOS_OTROS!$CL30&lt;&gt;0),[5]PREMIOS_OTROS!$CL30,""),IF($A32="TOTAL",SUM(INDIRECT("BA4:BA"&amp;ROW()-1)),""))</f>
        <v/>
      </c>
      <c r="BB32" s="7" t="str">
        <f ca="1">IF(AND($A32&lt;&gt;"",$A32&lt;&gt;"TOTAL"),IF(AND([5]PREMIOS_OTROS!$CN30&lt;&gt;"",[5]PREMIOS_OTROS!$CN30&lt;&gt;0),[5]PREMIOS_OTROS!$CN30,""),IF($A32="TOTAL",SUM(INDIRECT("BB4:BB"&amp;ROW()-1)),""))</f>
        <v/>
      </c>
      <c r="BC32" s="7" t="str">
        <f t="shared" ca="1" si="17"/>
        <v/>
      </c>
      <c r="BD32" s="7" t="str">
        <f ca="1">IF(AND($A32&lt;&gt;"",$A32&lt;&gt;"TOTAL"),IF(AND([5]PREMIOS_OTROS!$CQ30&lt;&gt;"",[5]PREMIOS_OTROS!$CQ30&lt;&gt;0),[5]PREMIOS_OTROS!$CQ30,""),IF($A32="TOTAL",SUM(INDIRECT("BD4:BD"&amp;ROW()-1)),""))</f>
        <v/>
      </c>
      <c r="BE32" s="7" t="str">
        <f ca="1">IF(AND($A32&lt;&gt;"",$A32&lt;&gt;"TOTAL"),IF(AND([5]PREMIOS_OTROS!$CS30&lt;&gt;"",[5]PREMIOS_OTROS!$CS30&lt;&gt;0),[5]PREMIOS_OTROS!$CS30,""),IF($A32="TOTAL",SUM(INDIRECT("BE4:BE"&amp;ROW()-1)),""))</f>
        <v/>
      </c>
      <c r="BF32" s="7" t="str">
        <f t="shared" ca="1" si="18"/>
        <v/>
      </c>
    </row>
    <row r="33" spans="1:58" x14ac:dyDescent="0.2">
      <c r="A33" s="12" t="str">
        <f>IF([5]PREMIOS_OTROS!$D31&lt;&gt;"",[5]PREMIOS_OTROS!$D31,IF(AND([5]PREMIOS_OTROS!$D31="",[5]PREMIOS_OTROS!$D32="",[5]PREMIOS_OTROS!$D30=""),"","TOTAL"))</f>
        <v/>
      </c>
      <c r="B33" s="7" t="str">
        <f ca="1">IF(AND($A33&lt;&gt;"",$A33&lt;&gt;"TOTAL"),IF(AND([5]PREMIOS_OTROS!$E31&lt;&gt;"",[5]PREMIOS_OTROS!$E31&lt;&gt;0),[5]PREMIOS_OTROS!$E31,""),IF($A33="TOTAL",SUM(INDIRECT("B4:B"&amp;ROW()-1)),""))</f>
        <v/>
      </c>
      <c r="C33" s="7" t="str">
        <f ca="1">IF(AND($A33&lt;&gt;"",$A33&lt;&gt;"TOTAL"),IF(AND([5]PREMIOS_OTROS!$G31&lt;&gt;"",[5]PREMIOS_OTROS!$G31&lt;&gt;0),[5]PREMIOS_OTROS!$G31,""),IF($A33="TOTAL",SUM(INDIRECT("C4:C"&amp;ROW()-1)),""))</f>
        <v/>
      </c>
      <c r="D33" s="7" t="str">
        <f t="shared" ca="1" si="0"/>
        <v/>
      </c>
      <c r="E33" s="7" t="str">
        <f ca="1">IF(AND($A33&lt;&gt;"",$A33&lt;&gt;"TOTAL"),IF(AND([5]PREMIOS_OTROS!$J31&lt;&gt;"",[5]PREMIOS_OTROS!$J31&lt;&gt;0),[5]PREMIOS_OTROS!$J31,""),IF($A33="TOTAL",SUM(INDIRECT("E4:E"&amp;ROW()-1)),""))</f>
        <v/>
      </c>
      <c r="F33" s="7" t="str">
        <f ca="1">IF(AND($A33&lt;&gt;"",$A33&lt;&gt;"TOTAL"),IF(AND([5]PREMIOS_OTROS!$L31&lt;&gt;"",[5]PREMIOS_OTROS!$L31&lt;&gt;0),[5]PREMIOS_OTROS!$L31,""),IF($A33="TOTAL",SUM(INDIRECT("F4:F"&amp;ROW()-1)),""))</f>
        <v/>
      </c>
      <c r="G33" s="7" t="str">
        <f t="shared" ca="1" si="1"/>
        <v/>
      </c>
      <c r="H33" s="7" t="str">
        <f ca="1">IF(AND($A33&lt;&gt;"",$A33&lt;&gt;"TOTAL"),IF(AND([5]PREMIOS_OTROS!$O31&lt;&gt;"",[5]PREMIOS_OTROS!$O31&lt;&gt;0),[5]PREMIOS_OTROS!$O31,""),IF($A33="TOTAL",SUM(INDIRECT("H4:H"&amp;ROW()-1)),""))</f>
        <v/>
      </c>
      <c r="I33" s="7" t="str">
        <f ca="1">IF(AND($A33&lt;&gt;"",$A33&lt;&gt;"TOTAL"),IF(AND([5]PREMIOS_OTROS!$Q31&lt;&gt;"",[5]PREMIOS_OTROS!$Q31&lt;&gt;0),[5]PREMIOS_OTROS!$Q31,""),IF($A33="TOTAL",SUM(INDIRECT("I4:I"&amp;ROW()-1)),""))</f>
        <v/>
      </c>
      <c r="J33" s="7" t="str">
        <f t="shared" ca="1" si="2"/>
        <v/>
      </c>
      <c r="K33" s="7" t="str">
        <f ca="1">IF(AND($A33&lt;&gt;"",$A33&lt;&gt;"TOTAL"),IF(AND([5]PREMIOS_OTROS!$T31&lt;&gt;"",[5]PREMIOS_OTROS!$T31&lt;&gt;0),[5]PREMIOS_OTROS!$T31,""),IF($A33="TOTAL",SUM(INDIRECT("K4:K"&amp;ROW()-1)),""))</f>
        <v/>
      </c>
      <c r="L33" s="7" t="str">
        <f ca="1">IF(AND($A33&lt;&gt;"",$A33&lt;&gt;"TOTAL"),IF(AND([5]PREMIOS_OTROS!$V31&lt;&gt;"",[5]PREMIOS_OTROS!$V31&lt;&gt;0),[5]PREMIOS_OTROS!$V31,""),IF($A33="TOTAL",SUM(INDIRECT("L4:L"&amp;ROW()-1)),""))</f>
        <v/>
      </c>
      <c r="M33" s="7" t="str">
        <f t="shared" ca="1" si="3"/>
        <v/>
      </c>
      <c r="N33" s="7" t="str">
        <f ca="1">IF(AND($A33&lt;&gt;"",$A33&lt;&gt;"TOTAL"),IF(AND([5]PREMIOS_OTROS!$Y31&lt;&gt;"",[5]PREMIOS_OTROS!$Y31&lt;&gt;0),[5]PREMIOS_OTROS!$Y31,""),IF($A33="TOTAL",SUM(INDIRECT("N4:N"&amp;ROW()-1)),""))</f>
        <v/>
      </c>
      <c r="O33" s="7" t="str">
        <f ca="1">IF(AND($A33&lt;&gt;"",$A33&lt;&gt;"TOTAL"),IF(AND([5]PREMIOS_OTROS!$AA31&lt;&gt;"",[5]PREMIOS_OTROS!$AA31&lt;&gt;0),[5]PREMIOS_OTROS!$AA31,""),IF($A33="TOTAL",SUM(INDIRECT("O4:O"&amp;ROW()-1)),""))</f>
        <v/>
      </c>
      <c r="P33" s="7" t="str">
        <f t="shared" ca="1" si="4"/>
        <v/>
      </c>
      <c r="Q33" s="7" t="str">
        <f ca="1">IF(AND($A33&lt;&gt;"",$A33&lt;&gt;"TOTAL"),IF(AND([5]PREMIOS_OTROS!$AD31&lt;&gt;"",[5]PREMIOS_OTROS!$AD31&lt;&gt;0),[5]PREMIOS_OTROS!$AD31,""),IF($A33="TOTAL",SUM(INDIRECT("Q4:Q"&amp;ROW()-1)),""))</f>
        <v/>
      </c>
      <c r="R33" s="7" t="str">
        <f ca="1">IF(AND($A33&lt;&gt;"",$A33&lt;&gt;"TOTAL"),IF(AND([5]PREMIOS_OTROS!$AF31&lt;&gt;"",[5]PREMIOS_OTROS!$AF31&lt;&gt;0),[5]PREMIOS_OTROS!$AF31,""),IF($A33="TOTAL",SUM(INDIRECT("R4:R"&amp;ROW()-1)),""))</f>
        <v/>
      </c>
      <c r="S33" s="7" t="str">
        <f t="shared" ca="1" si="5"/>
        <v/>
      </c>
      <c r="T33" s="7" t="str">
        <f ca="1">IF(AND($A33&lt;&gt;"",$A33&lt;&gt;"TOTAL"),IF(AND([5]PREMIOS_OTROS!$AI31&lt;&gt;"",[5]PREMIOS_OTROS!$AI31&lt;&gt;0),[5]PREMIOS_OTROS!$AI31,""),IF($A33="TOTAL",SUM(INDIRECT("T4:T"&amp;ROW()-1)),""))</f>
        <v/>
      </c>
      <c r="U33" s="7" t="str">
        <f ca="1">IF(AND($A33&lt;&gt;"",$A33&lt;&gt;"TOTAL"),IF(AND([5]PREMIOS_OTROS!$AK31&lt;&gt;"",[5]PREMIOS_OTROS!$AK31&lt;&gt;0),[5]PREMIOS_OTROS!$AK31,""),IF($A33="TOTAL",SUM(INDIRECT("U4:U"&amp;ROW()-1)),""))</f>
        <v/>
      </c>
      <c r="V33" s="7" t="str">
        <f t="shared" ca="1" si="6"/>
        <v/>
      </c>
      <c r="W33" s="7" t="str">
        <f ca="1">IF(AND($A33&lt;&gt;"",$A33&lt;&gt;"TOTAL"),IF(AND([5]PREMIOS_OTROS!$AN31&lt;&gt;"",[5]PREMIOS_OTROS!$AN31&lt;&gt;0),[5]PREMIOS_OTROS!$AN31,""),IF($A33="TOTAL",SUM(INDIRECT("W4:W"&amp;ROW()-1)),""))</f>
        <v/>
      </c>
      <c r="X33" s="7" t="str">
        <f ca="1">IF(AND($A33&lt;&gt;"",$A33&lt;&gt;"TOTAL"),IF(AND([5]PREMIOS_OTROS!$AP31&lt;&gt;"",[5]PREMIOS_OTROS!$AP31&lt;&gt;0),[5]PREMIOS_OTROS!$AP31,""),IF($A33="TOTAL",SUM(INDIRECT("X4:X"&amp;ROW()-1)),""))</f>
        <v/>
      </c>
      <c r="Y33" s="7" t="str">
        <f t="shared" ca="1" si="7"/>
        <v/>
      </c>
      <c r="Z33" s="7" t="str">
        <f ca="1">IF(AND($A33&lt;&gt;"",$A33&lt;&gt;"TOTAL"),IF(AND([5]PREMIOS_OTROS!$AS31&lt;&gt;"",[5]PREMIOS_OTROS!$AS31&lt;&gt;0),[5]PREMIOS_OTROS!$AS31,""),IF($A33="TOTAL",SUM(INDIRECT("Z4:Z"&amp;ROW()-1)),""))</f>
        <v/>
      </c>
      <c r="AA33" s="7" t="str">
        <f ca="1">IF(AND($A33&lt;&gt;"",$A33&lt;&gt;"TOTAL"),IF(AND([5]PREMIOS_OTROS!$AU31&lt;&gt;"",[5]PREMIOS_OTROS!$AU31&lt;&gt;0),[5]PREMIOS_OTROS!$AU31,""),IF($A33="TOTAL",SUM(INDIRECT("AA4:AA"&amp;ROW()-1)),""))</f>
        <v/>
      </c>
      <c r="AB33" s="7" t="str">
        <f t="shared" ca="1" si="8"/>
        <v/>
      </c>
      <c r="AC33" s="7" t="str">
        <f ca="1">IF(AND($A33&lt;&gt;"",$A33&lt;&gt;"TOTAL"),IF(AND([5]PREMIOS_OTROS!$AX31&lt;&gt;"",[5]PREMIOS_OTROS!$AX31&lt;&gt;0),[5]PREMIOS_OTROS!$AX31,""),IF($A33="TOTAL",SUM(INDIRECT("AC4:AC"&amp;ROW()-1)),""))</f>
        <v/>
      </c>
      <c r="AD33" s="7" t="str">
        <f ca="1">IF(AND($A33&lt;&gt;"",$A33&lt;&gt;"TOTAL"),IF(AND([5]PREMIOS_OTROS!$AZ31&lt;&gt;"",[5]PREMIOS_OTROS!$AZ31&lt;&gt;0),[5]PREMIOS_OTROS!$AZ31,""),IF($A33="TOTAL",SUM(INDIRECT("AD4:AD"&amp;ROW()-1)),""))</f>
        <v/>
      </c>
      <c r="AE33" s="7" t="str">
        <f t="shared" ca="1" si="9"/>
        <v/>
      </c>
      <c r="AF33" s="7" t="str">
        <f ca="1">IF(AND($A33&lt;&gt;"",$A33&lt;&gt;"TOTAL"),IF(AND([5]PREMIOS_OTROS!$BC31&lt;&gt;"",[5]PREMIOS_OTROS!$BC31&lt;&gt;0),[5]PREMIOS_OTROS!$BC31,""),IF($A33="TOTAL",SUM(INDIRECT("AF4:AF"&amp;ROW()-1)),""))</f>
        <v/>
      </c>
      <c r="AG33" s="7" t="str">
        <f ca="1">IF(AND($A33&lt;&gt;"",$A33&lt;&gt;"TOTAL"),IF(AND([5]PREMIOS_OTROS!$BE31&lt;&gt;"",[5]PREMIOS_OTROS!$BE31&lt;&gt;0),[5]PREMIOS_OTROS!$BE31,""),IF($A33="TOTAL",SUM(INDIRECT("AG4:AG"&amp;ROW()-1)),""))</f>
        <v/>
      </c>
      <c r="AH33" s="7" t="str">
        <f t="shared" ca="1" si="10"/>
        <v/>
      </c>
      <c r="AI33" s="7" t="str">
        <f ca="1">IF(AND($A33&lt;&gt;"",$A33&lt;&gt;"TOTAL"),IF(AND([5]PREMIOS_OTROS!$BH31&lt;&gt;"",[5]PREMIOS_OTROS!$BH31&lt;&gt;0),[5]PREMIOS_OTROS!$BH31,""),IF($A33="TOTAL",SUM(INDIRECT("AI4:AI"&amp;ROW()-1)),""))</f>
        <v/>
      </c>
      <c r="AJ33" s="7" t="str">
        <f ca="1">IF(AND($A33&lt;&gt;"",$A33&lt;&gt;"TOTAL"),IF(AND([5]PREMIOS_OTROS!$BJ31&lt;&gt;"",[5]PREMIOS_OTROS!$BJ31&lt;&gt;0),[5]PREMIOS_OTROS!$BJ31,""),IF($A33="TOTAL",SUM(INDIRECT("AJ4:AJ"&amp;ROW()-1)),""))</f>
        <v/>
      </c>
      <c r="AK33" s="7" t="str">
        <f t="shared" ca="1" si="11"/>
        <v/>
      </c>
      <c r="AL33" s="7" t="str">
        <f ca="1">IF(AND($A33&lt;&gt;"",$A33&lt;&gt;"TOTAL"),IF(AND([5]PREMIOS_OTROS!$BM31&lt;&gt;"",[5]PREMIOS_OTROS!$BM31&lt;&gt;0),[5]PREMIOS_OTROS!$BM31,""),IF($A33="TOTAL",SUM(INDIRECT("AL4:AL"&amp;ROW()-1)),""))</f>
        <v/>
      </c>
      <c r="AM33" s="7" t="str">
        <f ca="1">IF(AND($A33&lt;&gt;"",$A33&lt;&gt;"TOTAL"),IF(AND([5]PREMIOS_OTROS!$BO31&lt;&gt;"",[5]PREMIOS_OTROS!$BO31&lt;&gt;0),[5]PREMIOS_OTROS!$BO31,""),IF($A33="TOTAL",SUM(INDIRECT("AM4:AM"&amp;ROW()-1)),""))</f>
        <v/>
      </c>
      <c r="AN33" s="7" t="str">
        <f t="shared" ca="1" si="12"/>
        <v/>
      </c>
      <c r="AO33" s="7" t="str">
        <f ca="1">IF(AND($A33&lt;&gt;"",$A33&lt;&gt;"TOTAL"),IF(AND([5]PREMIOS_OTROS!$BR31&lt;&gt;"",[5]PREMIOS_OTROS!$BR31&lt;&gt;0),[5]PREMIOS_OTROS!$BR31,""),IF($A33="TOTAL",SUM(INDIRECT("AO4:AO"&amp;ROW()-1)),""))</f>
        <v/>
      </c>
      <c r="AP33" s="7" t="str">
        <f ca="1">IF(AND($A33&lt;&gt;"",$A33&lt;&gt;"TOTAL"),IF(AND([5]PREMIOS_OTROS!$BT31&lt;&gt;"",[5]PREMIOS_OTROS!$BT31&lt;&gt;0),[5]PREMIOS_OTROS!$BT31,""),IF($A33="TOTAL",SUM(INDIRECT("AP4:AP"&amp;ROW()-1)),""))</f>
        <v/>
      </c>
      <c r="AQ33" s="7" t="str">
        <f t="shared" ca="1" si="13"/>
        <v/>
      </c>
      <c r="AR33" s="7" t="str">
        <f ca="1">IF(AND($A33&lt;&gt;"",$A33&lt;&gt;"TOTAL"),IF(AND([5]PREMIOS_OTROS!$BW31&lt;&gt;"",[5]PREMIOS_OTROS!$BW31&lt;&gt;0),[5]PREMIOS_OTROS!$BW31,""),IF($A33="TOTAL",SUM(INDIRECT("AR4:AR"&amp;ROW()-1)),""))</f>
        <v/>
      </c>
      <c r="AS33" s="7" t="str">
        <f ca="1">IF(AND($A33&lt;&gt;"",$A33&lt;&gt;"TOTAL"),IF(AND([5]PREMIOS_OTROS!$BY31&lt;&gt;"",[5]PREMIOS_OTROS!$BY31&lt;&gt;0),[5]PREMIOS_OTROS!$BY31,""),IF($A33="TOTAL",SUM(INDIRECT("AS4:AS"&amp;ROW()-1)),""))</f>
        <v/>
      </c>
      <c r="AT33" s="7" t="str">
        <f t="shared" ca="1" si="14"/>
        <v/>
      </c>
      <c r="AU33" s="7" t="str">
        <f ca="1">IF(AND($A33&lt;&gt;"",$A33&lt;&gt;"TOTAL"),IF(AND([5]PREMIOS_OTROS!$CB31&lt;&gt;"",[5]PREMIOS_OTROS!$CB31&lt;&gt;0),[5]PREMIOS_OTROS!$CB31,""),IF($A33="TOTAL",SUM(INDIRECT("AU4:AU"&amp;ROW()-1)),""))</f>
        <v/>
      </c>
      <c r="AV33" s="7" t="str">
        <f ca="1">IF(AND($A33&lt;&gt;"",$A33&lt;&gt;"TOTAL"),IF(AND([5]PREMIOS_OTROS!$CD31&lt;&gt;"",[5]PREMIOS_OTROS!$CD31&lt;&gt;0),[5]PREMIOS_OTROS!$CD31,""),IF($A33="TOTAL",SUM(INDIRECT("AV4:AV"&amp;ROW()-1)),""))</f>
        <v/>
      </c>
      <c r="AW33" s="7" t="str">
        <f t="shared" ca="1" si="15"/>
        <v/>
      </c>
      <c r="AX33" s="7" t="str">
        <f ca="1">IF(AND($A33&lt;&gt;"",$A33&lt;&gt;"TOTAL"),IF(AND([5]PREMIOS_OTROS!$CG31&lt;&gt;"",[5]PREMIOS_OTROS!$CG31&lt;&gt;0),[5]PREMIOS_OTROS!$CG31,""),IF($A33="TOTAL",SUM(INDIRECT("AX4:AX"&amp;ROW()-1)),""))</f>
        <v/>
      </c>
      <c r="AY33" s="7" t="str">
        <f ca="1">IF(AND($A33&lt;&gt;"",$A33&lt;&gt;"TOTAL"),IF(AND([5]PREMIOS_OTROS!$CI31&lt;&gt;"",[5]PREMIOS_OTROS!$CI31&lt;&gt;0),[5]PREMIOS_OTROS!$CI31,""),IF($A33="TOTAL",SUM(INDIRECT("AY4:AY"&amp;ROW()-1)),""))</f>
        <v/>
      </c>
      <c r="AZ33" s="7" t="str">
        <f t="shared" ca="1" si="16"/>
        <v/>
      </c>
      <c r="BA33" s="7" t="str">
        <f ca="1">IF(AND($A33&lt;&gt;"",$A33&lt;&gt;"TOTAL"),IF(AND([5]PREMIOS_OTROS!$CL31&lt;&gt;"",[5]PREMIOS_OTROS!$CL31&lt;&gt;0),[5]PREMIOS_OTROS!$CL31,""),IF($A33="TOTAL",SUM(INDIRECT("BA4:BA"&amp;ROW()-1)),""))</f>
        <v/>
      </c>
      <c r="BB33" s="7" t="str">
        <f ca="1">IF(AND($A33&lt;&gt;"",$A33&lt;&gt;"TOTAL"),IF(AND([5]PREMIOS_OTROS!$CN31&lt;&gt;"",[5]PREMIOS_OTROS!$CN31&lt;&gt;0),[5]PREMIOS_OTROS!$CN31,""),IF($A33="TOTAL",SUM(INDIRECT("BB4:BB"&amp;ROW()-1)),""))</f>
        <v/>
      </c>
      <c r="BC33" s="7" t="str">
        <f t="shared" ca="1" si="17"/>
        <v/>
      </c>
      <c r="BD33" s="7" t="str">
        <f ca="1">IF(AND($A33&lt;&gt;"",$A33&lt;&gt;"TOTAL"),IF(AND([5]PREMIOS_OTROS!$CQ31&lt;&gt;"",[5]PREMIOS_OTROS!$CQ31&lt;&gt;0),[5]PREMIOS_OTROS!$CQ31,""),IF($A33="TOTAL",SUM(INDIRECT("BD4:BD"&amp;ROW()-1)),""))</f>
        <v/>
      </c>
      <c r="BE33" s="7" t="str">
        <f ca="1">IF(AND($A33&lt;&gt;"",$A33&lt;&gt;"TOTAL"),IF(AND([5]PREMIOS_OTROS!$CS31&lt;&gt;"",[5]PREMIOS_OTROS!$CS31&lt;&gt;0),[5]PREMIOS_OTROS!$CS31,""),IF($A33="TOTAL",SUM(INDIRECT("BE4:BE"&amp;ROW()-1)),""))</f>
        <v/>
      </c>
      <c r="BF33" s="7" t="str">
        <f t="shared" ca="1" si="18"/>
        <v/>
      </c>
    </row>
    <row r="34" spans="1:58" x14ac:dyDescent="0.2">
      <c r="A34" s="12" t="str">
        <f>IF([5]PREMIOS_OTROS!$D32&lt;&gt;"",[5]PREMIOS_OTROS!$D32,IF(AND([5]PREMIOS_OTROS!$D32="",[5]PREMIOS_OTROS!$D33="",[5]PREMIOS_OTROS!$D31=""),"","TOTAL"))</f>
        <v/>
      </c>
      <c r="B34" s="7" t="str">
        <f ca="1">IF(AND($A34&lt;&gt;"",$A34&lt;&gt;"TOTAL"),IF(AND([5]PREMIOS_OTROS!$E32&lt;&gt;"",[5]PREMIOS_OTROS!$E32&lt;&gt;0),[5]PREMIOS_OTROS!$E32,""),IF($A34="TOTAL",SUM(INDIRECT("B4:B"&amp;ROW()-1)),""))</f>
        <v/>
      </c>
      <c r="C34" s="7" t="str">
        <f ca="1">IF(AND($A34&lt;&gt;"",$A34&lt;&gt;"TOTAL"),IF(AND([5]PREMIOS_OTROS!$G32&lt;&gt;"",[5]PREMIOS_OTROS!$G32&lt;&gt;0),[5]PREMIOS_OTROS!$G32,""),IF($A34="TOTAL",SUM(INDIRECT("C4:C"&amp;ROW()-1)),""))</f>
        <v/>
      </c>
      <c r="D34" s="7" t="str">
        <f t="shared" ca="1" si="0"/>
        <v/>
      </c>
      <c r="E34" s="7" t="str">
        <f ca="1">IF(AND($A34&lt;&gt;"",$A34&lt;&gt;"TOTAL"),IF(AND([5]PREMIOS_OTROS!$J32&lt;&gt;"",[5]PREMIOS_OTROS!$J32&lt;&gt;0),[5]PREMIOS_OTROS!$J32,""),IF($A34="TOTAL",SUM(INDIRECT("E4:E"&amp;ROW()-1)),""))</f>
        <v/>
      </c>
      <c r="F34" s="7" t="str">
        <f ca="1">IF(AND($A34&lt;&gt;"",$A34&lt;&gt;"TOTAL"),IF(AND([5]PREMIOS_OTROS!$L32&lt;&gt;"",[5]PREMIOS_OTROS!$L32&lt;&gt;0),[5]PREMIOS_OTROS!$L32,""),IF($A34="TOTAL",SUM(INDIRECT("F4:F"&amp;ROW()-1)),""))</f>
        <v/>
      </c>
      <c r="G34" s="7" t="str">
        <f t="shared" ca="1" si="1"/>
        <v/>
      </c>
      <c r="H34" s="7" t="str">
        <f ca="1">IF(AND($A34&lt;&gt;"",$A34&lt;&gt;"TOTAL"),IF(AND([5]PREMIOS_OTROS!$O32&lt;&gt;"",[5]PREMIOS_OTROS!$O32&lt;&gt;0),[5]PREMIOS_OTROS!$O32,""),IF($A34="TOTAL",SUM(INDIRECT("H4:H"&amp;ROW()-1)),""))</f>
        <v/>
      </c>
      <c r="I34" s="7" t="str">
        <f ca="1">IF(AND($A34&lt;&gt;"",$A34&lt;&gt;"TOTAL"),IF(AND([5]PREMIOS_OTROS!$Q32&lt;&gt;"",[5]PREMIOS_OTROS!$Q32&lt;&gt;0),[5]PREMIOS_OTROS!$Q32,""),IF($A34="TOTAL",SUM(INDIRECT("I4:I"&amp;ROW()-1)),""))</f>
        <v/>
      </c>
      <c r="J34" s="7" t="str">
        <f t="shared" ca="1" si="2"/>
        <v/>
      </c>
      <c r="K34" s="7" t="str">
        <f ca="1">IF(AND($A34&lt;&gt;"",$A34&lt;&gt;"TOTAL"),IF(AND([5]PREMIOS_OTROS!$T32&lt;&gt;"",[5]PREMIOS_OTROS!$T32&lt;&gt;0),[5]PREMIOS_OTROS!$T32,""),IF($A34="TOTAL",SUM(INDIRECT("K4:K"&amp;ROW()-1)),""))</f>
        <v/>
      </c>
      <c r="L34" s="7" t="str">
        <f ca="1">IF(AND($A34&lt;&gt;"",$A34&lt;&gt;"TOTAL"),IF(AND([5]PREMIOS_OTROS!$V32&lt;&gt;"",[5]PREMIOS_OTROS!$V32&lt;&gt;0),[5]PREMIOS_OTROS!$V32,""),IF($A34="TOTAL",SUM(INDIRECT("L4:L"&amp;ROW()-1)),""))</f>
        <v/>
      </c>
      <c r="M34" s="7" t="str">
        <f t="shared" ca="1" si="3"/>
        <v/>
      </c>
      <c r="N34" s="7" t="str">
        <f ca="1">IF(AND($A34&lt;&gt;"",$A34&lt;&gt;"TOTAL"),IF(AND([5]PREMIOS_OTROS!$Y32&lt;&gt;"",[5]PREMIOS_OTROS!$Y32&lt;&gt;0),[5]PREMIOS_OTROS!$Y32,""),IF($A34="TOTAL",SUM(INDIRECT("N4:N"&amp;ROW()-1)),""))</f>
        <v/>
      </c>
      <c r="O34" s="7" t="str">
        <f ca="1">IF(AND($A34&lt;&gt;"",$A34&lt;&gt;"TOTAL"),IF(AND([5]PREMIOS_OTROS!$AA32&lt;&gt;"",[5]PREMIOS_OTROS!$AA32&lt;&gt;0),[5]PREMIOS_OTROS!$AA32,""),IF($A34="TOTAL",SUM(INDIRECT("O4:O"&amp;ROW()-1)),""))</f>
        <v/>
      </c>
      <c r="P34" s="7" t="str">
        <f t="shared" ca="1" si="4"/>
        <v/>
      </c>
      <c r="Q34" s="7" t="str">
        <f ca="1">IF(AND($A34&lt;&gt;"",$A34&lt;&gt;"TOTAL"),IF(AND([5]PREMIOS_OTROS!$AD32&lt;&gt;"",[5]PREMIOS_OTROS!$AD32&lt;&gt;0),[5]PREMIOS_OTROS!$AD32,""),IF($A34="TOTAL",SUM(INDIRECT("Q4:Q"&amp;ROW()-1)),""))</f>
        <v/>
      </c>
      <c r="R34" s="7" t="str">
        <f ca="1">IF(AND($A34&lt;&gt;"",$A34&lt;&gt;"TOTAL"),IF(AND([5]PREMIOS_OTROS!$AF32&lt;&gt;"",[5]PREMIOS_OTROS!$AF32&lt;&gt;0),[5]PREMIOS_OTROS!$AF32,""),IF($A34="TOTAL",SUM(INDIRECT("R4:R"&amp;ROW()-1)),""))</f>
        <v/>
      </c>
      <c r="S34" s="7" t="str">
        <f t="shared" ca="1" si="5"/>
        <v/>
      </c>
      <c r="T34" s="7" t="str">
        <f ca="1">IF(AND($A34&lt;&gt;"",$A34&lt;&gt;"TOTAL"),IF(AND([5]PREMIOS_OTROS!$AI32&lt;&gt;"",[5]PREMIOS_OTROS!$AI32&lt;&gt;0),[5]PREMIOS_OTROS!$AI32,""),IF($A34="TOTAL",SUM(INDIRECT("T4:T"&amp;ROW()-1)),""))</f>
        <v/>
      </c>
      <c r="U34" s="7" t="str">
        <f ca="1">IF(AND($A34&lt;&gt;"",$A34&lt;&gt;"TOTAL"),IF(AND([5]PREMIOS_OTROS!$AK32&lt;&gt;"",[5]PREMIOS_OTROS!$AK32&lt;&gt;0),[5]PREMIOS_OTROS!$AK32,""),IF($A34="TOTAL",SUM(INDIRECT("U4:U"&amp;ROW()-1)),""))</f>
        <v/>
      </c>
      <c r="V34" s="7" t="str">
        <f t="shared" ca="1" si="6"/>
        <v/>
      </c>
      <c r="W34" s="7" t="str">
        <f ca="1">IF(AND($A34&lt;&gt;"",$A34&lt;&gt;"TOTAL"),IF(AND([5]PREMIOS_OTROS!$AN32&lt;&gt;"",[5]PREMIOS_OTROS!$AN32&lt;&gt;0),[5]PREMIOS_OTROS!$AN32,""),IF($A34="TOTAL",SUM(INDIRECT("W4:W"&amp;ROW()-1)),""))</f>
        <v/>
      </c>
      <c r="X34" s="7" t="str">
        <f ca="1">IF(AND($A34&lt;&gt;"",$A34&lt;&gt;"TOTAL"),IF(AND([5]PREMIOS_OTROS!$AP32&lt;&gt;"",[5]PREMIOS_OTROS!$AP32&lt;&gt;0),[5]PREMIOS_OTROS!$AP32,""),IF($A34="TOTAL",SUM(INDIRECT("X4:X"&amp;ROW()-1)),""))</f>
        <v/>
      </c>
      <c r="Y34" s="7" t="str">
        <f t="shared" ca="1" si="7"/>
        <v/>
      </c>
      <c r="Z34" s="7" t="str">
        <f ca="1">IF(AND($A34&lt;&gt;"",$A34&lt;&gt;"TOTAL"),IF(AND([5]PREMIOS_OTROS!$AS32&lt;&gt;"",[5]PREMIOS_OTROS!$AS32&lt;&gt;0),[5]PREMIOS_OTROS!$AS32,""),IF($A34="TOTAL",SUM(INDIRECT("Z4:Z"&amp;ROW()-1)),""))</f>
        <v/>
      </c>
      <c r="AA34" s="7" t="str">
        <f ca="1">IF(AND($A34&lt;&gt;"",$A34&lt;&gt;"TOTAL"),IF(AND([5]PREMIOS_OTROS!$AU32&lt;&gt;"",[5]PREMIOS_OTROS!$AU32&lt;&gt;0),[5]PREMIOS_OTROS!$AU32,""),IF($A34="TOTAL",SUM(INDIRECT("AA4:AA"&amp;ROW()-1)),""))</f>
        <v/>
      </c>
      <c r="AB34" s="7" t="str">
        <f t="shared" ca="1" si="8"/>
        <v/>
      </c>
      <c r="AC34" s="7" t="str">
        <f ca="1">IF(AND($A34&lt;&gt;"",$A34&lt;&gt;"TOTAL"),IF(AND([5]PREMIOS_OTROS!$AX32&lt;&gt;"",[5]PREMIOS_OTROS!$AX32&lt;&gt;0),[5]PREMIOS_OTROS!$AX32,""),IF($A34="TOTAL",SUM(INDIRECT("AC4:AC"&amp;ROW()-1)),""))</f>
        <v/>
      </c>
      <c r="AD34" s="7" t="str">
        <f ca="1">IF(AND($A34&lt;&gt;"",$A34&lt;&gt;"TOTAL"),IF(AND([5]PREMIOS_OTROS!$AZ32&lt;&gt;"",[5]PREMIOS_OTROS!$AZ32&lt;&gt;0),[5]PREMIOS_OTROS!$AZ32,""),IF($A34="TOTAL",SUM(INDIRECT("AD4:AD"&amp;ROW()-1)),""))</f>
        <v/>
      </c>
      <c r="AE34" s="7" t="str">
        <f t="shared" ca="1" si="9"/>
        <v/>
      </c>
      <c r="AF34" s="7" t="str">
        <f ca="1">IF(AND($A34&lt;&gt;"",$A34&lt;&gt;"TOTAL"),IF(AND([5]PREMIOS_OTROS!$BC32&lt;&gt;"",[5]PREMIOS_OTROS!$BC32&lt;&gt;0),[5]PREMIOS_OTROS!$BC32,""),IF($A34="TOTAL",SUM(INDIRECT("AF4:AF"&amp;ROW()-1)),""))</f>
        <v/>
      </c>
      <c r="AG34" s="7" t="str">
        <f ca="1">IF(AND($A34&lt;&gt;"",$A34&lt;&gt;"TOTAL"),IF(AND([5]PREMIOS_OTROS!$BE32&lt;&gt;"",[5]PREMIOS_OTROS!$BE32&lt;&gt;0),[5]PREMIOS_OTROS!$BE32,""),IF($A34="TOTAL",SUM(INDIRECT("AG4:AG"&amp;ROW()-1)),""))</f>
        <v/>
      </c>
      <c r="AH34" s="7" t="str">
        <f t="shared" ca="1" si="10"/>
        <v/>
      </c>
      <c r="AI34" s="7" t="str">
        <f ca="1">IF(AND($A34&lt;&gt;"",$A34&lt;&gt;"TOTAL"),IF(AND([5]PREMIOS_OTROS!$BH32&lt;&gt;"",[5]PREMIOS_OTROS!$BH32&lt;&gt;0),[5]PREMIOS_OTROS!$BH32,""),IF($A34="TOTAL",SUM(INDIRECT("AI4:AI"&amp;ROW()-1)),""))</f>
        <v/>
      </c>
      <c r="AJ34" s="7" t="str">
        <f ca="1">IF(AND($A34&lt;&gt;"",$A34&lt;&gt;"TOTAL"),IF(AND([5]PREMIOS_OTROS!$BJ32&lt;&gt;"",[5]PREMIOS_OTROS!$BJ32&lt;&gt;0),[5]PREMIOS_OTROS!$BJ32,""),IF($A34="TOTAL",SUM(INDIRECT("AJ4:AJ"&amp;ROW()-1)),""))</f>
        <v/>
      </c>
      <c r="AK34" s="7" t="str">
        <f t="shared" ca="1" si="11"/>
        <v/>
      </c>
      <c r="AL34" s="7" t="str">
        <f ca="1">IF(AND($A34&lt;&gt;"",$A34&lt;&gt;"TOTAL"),IF(AND([5]PREMIOS_OTROS!$BM32&lt;&gt;"",[5]PREMIOS_OTROS!$BM32&lt;&gt;0),[5]PREMIOS_OTROS!$BM32,""),IF($A34="TOTAL",SUM(INDIRECT("AL4:AL"&amp;ROW()-1)),""))</f>
        <v/>
      </c>
      <c r="AM34" s="7" t="str">
        <f ca="1">IF(AND($A34&lt;&gt;"",$A34&lt;&gt;"TOTAL"),IF(AND([5]PREMIOS_OTROS!$BO32&lt;&gt;"",[5]PREMIOS_OTROS!$BO32&lt;&gt;0),[5]PREMIOS_OTROS!$BO32,""),IF($A34="TOTAL",SUM(INDIRECT("AM4:AM"&amp;ROW()-1)),""))</f>
        <v/>
      </c>
      <c r="AN34" s="7" t="str">
        <f t="shared" ca="1" si="12"/>
        <v/>
      </c>
      <c r="AO34" s="7" t="str">
        <f ca="1">IF(AND($A34&lt;&gt;"",$A34&lt;&gt;"TOTAL"),IF(AND([5]PREMIOS_OTROS!$BR32&lt;&gt;"",[5]PREMIOS_OTROS!$BR32&lt;&gt;0),[5]PREMIOS_OTROS!$BR32,""),IF($A34="TOTAL",SUM(INDIRECT("AO4:AO"&amp;ROW()-1)),""))</f>
        <v/>
      </c>
      <c r="AP34" s="7" t="str">
        <f ca="1">IF(AND($A34&lt;&gt;"",$A34&lt;&gt;"TOTAL"),IF(AND([5]PREMIOS_OTROS!$BT32&lt;&gt;"",[5]PREMIOS_OTROS!$BT32&lt;&gt;0),[5]PREMIOS_OTROS!$BT32,""),IF($A34="TOTAL",SUM(INDIRECT("AP4:AP"&amp;ROW()-1)),""))</f>
        <v/>
      </c>
      <c r="AQ34" s="7" t="str">
        <f t="shared" ca="1" si="13"/>
        <v/>
      </c>
      <c r="AR34" s="7" t="str">
        <f ca="1">IF(AND($A34&lt;&gt;"",$A34&lt;&gt;"TOTAL"),IF(AND([5]PREMIOS_OTROS!$BW32&lt;&gt;"",[5]PREMIOS_OTROS!$BW32&lt;&gt;0),[5]PREMIOS_OTROS!$BW32,""),IF($A34="TOTAL",SUM(INDIRECT("AR4:AR"&amp;ROW()-1)),""))</f>
        <v/>
      </c>
      <c r="AS34" s="7" t="str">
        <f ca="1">IF(AND($A34&lt;&gt;"",$A34&lt;&gt;"TOTAL"),IF(AND([5]PREMIOS_OTROS!$BY32&lt;&gt;"",[5]PREMIOS_OTROS!$BY32&lt;&gt;0),[5]PREMIOS_OTROS!$BY32,""),IF($A34="TOTAL",SUM(INDIRECT("AS4:AS"&amp;ROW()-1)),""))</f>
        <v/>
      </c>
      <c r="AT34" s="7" t="str">
        <f t="shared" ca="1" si="14"/>
        <v/>
      </c>
      <c r="AU34" s="7" t="str">
        <f ca="1">IF(AND($A34&lt;&gt;"",$A34&lt;&gt;"TOTAL"),IF(AND([5]PREMIOS_OTROS!$CB32&lt;&gt;"",[5]PREMIOS_OTROS!$CB32&lt;&gt;0),[5]PREMIOS_OTROS!$CB32,""),IF($A34="TOTAL",SUM(INDIRECT("AU4:AU"&amp;ROW()-1)),""))</f>
        <v/>
      </c>
      <c r="AV34" s="7" t="str">
        <f ca="1">IF(AND($A34&lt;&gt;"",$A34&lt;&gt;"TOTAL"),IF(AND([5]PREMIOS_OTROS!$CD32&lt;&gt;"",[5]PREMIOS_OTROS!$CD32&lt;&gt;0),[5]PREMIOS_OTROS!$CD32,""),IF($A34="TOTAL",SUM(INDIRECT("AV4:AV"&amp;ROW()-1)),""))</f>
        <v/>
      </c>
      <c r="AW34" s="7" t="str">
        <f t="shared" ca="1" si="15"/>
        <v/>
      </c>
      <c r="AX34" s="7" t="str">
        <f ca="1">IF(AND($A34&lt;&gt;"",$A34&lt;&gt;"TOTAL"),IF(AND([5]PREMIOS_OTROS!$CG32&lt;&gt;"",[5]PREMIOS_OTROS!$CG32&lt;&gt;0),[5]PREMIOS_OTROS!$CG32,""),IF($A34="TOTAL",SUM(INDIRECT("AX4:AX"&amp;ROW()-1)),""))</f>
        <v/>
      </c>
      <c r="AY34" s="7" t="str">
        <f ca="1">IF(AND($A34&lt;&gt;"",$A34&lt;&gt;"TOTAL"),IF(AND([5]PREMIOS_OTROS!$CI32&lt;&gt;"",[5]PREMIOS_OTROS!$CI32&lt;&gt;0),[5]PREMIOS_OTROS!$CI32,""),IF($A34="TOTAL",SUM(INDIRECT("AY4:AY"&amp;ROW()-1)),""))</f>
        <v/>
      </c>
      <c r="AZ34" s="7" t="str">
        <f t="shared" ca="1" si="16"/>
        <v/>
      </c>
      <c r="BA34" s="7" t="str">
        <f ca="1">IF(AND($A34&lt;&gt;"",$A34&lt;&gt;"TOTAL"),IF(AND([5]PREMIOS_OTROS!$CL32&lt;&gt;"",[5]PREMIOS_OTROS!$CL32&lt;&gt;0),[5]PREMIOS_OTROS!$CL32,""),IF($A34="TOTAL",SUM(INDIRECT("BA4:BA"&amp;ROW()-1)),""))</f>
        <v/>
      </c>
      <c r="BB34" s="7" t="str">
        <f ca="1">IF(AND($A34&lt;&gt;"",$A34&lt;&gt;"TOTAL"),IF(AND([5]PREMIOS_OTROS!$CN32&lt;&gt;"",[5]PREMIOS_OTROS!$CN32&lt;&gt;0),[5]PREMIOS_OTROS!$CN32,""),IF($A34="TOTAL",SUM(INDIRECT("BB4:BB"&amp;ROW()-1)),""))</f>
        <v/>
      </c>
      <c r="BC34" s="7" t="str">
        <f t="shared" ca="1" si="17"/>
        <v/>
      </c>
      <c r="BD34" s="7" t="str">
        <f ca="1">IF(AND($A34&lt;&gt;"",$A34&lt;&gt;"TOTAL"),IF(AND([5]PREMIOS_OTROS!$CQ32&lt;&gt;"",[5]PREMIOS_OTROS!$CQ32&lt;&gt;0),[5]PREMIOS_OTROS!$CQ32,""),IF($A34="TOTAL",SUM(INDIRECT("BD4:BD"&amp;ROW()-1)),""))</f>
        <v/>
      </c>
      <c r="BE34" s="7" t="str">
        <f ca="1">IF(AND($A34&lt;&gt;"",$A34&lt;&gt;"TOTAL"),IF(AND([5]PREMIOS_OTROS!$CS32&lt;&gt;"",[5]PREMIOS_OTROS!$CS32&lt;&gt;0),[5]PREMIOS_OTROS!$CS32,""),IF($A34="TOTAL",SUM(INDIRECT("BE4:BE"&amp;ROW()-1)),""))</f>
        <v/>
      </c>
      <c r="BF34" s="7" t="str">
        <f t="shared" ca="1" si="18"/>
        <v/>
      </c>
    </row>
    <row r="35" spans="1:58" x14ac:dyDescent="0.2">
      <c r="A35" s="12" t="str">
        <f>IF([5]PREMIOS_OTROS!$D33&lt;&gt;"",[5]PREMIOS_OTROS!$D33,IF(AND([5]PREMIOS_OTROS!$D33="",[5]PREMIOS_OTROS!$D34="",[5]PREMIOS_OTROS!$D32=""),"","TOTAL"))</f>
        <v/>
      </c>
      <c r="B35" s="7" t="str">
        <f ca="1">IF(AND($A35&lt;&gt;"",$A35&lt;&gt;"TOTAL"),IF(AND([5]PREMIOS_OTROS!$E33&lt;&gt;"",[5]PREMIOS_OTROS!$E33&lt;&gt;0),[5]PREMIOS_OTROS!$E33,""),IF($A35="TOTAL",SUM(INDIRECT("B4:B"&amp;ROW()-1)),""))</f>
        <v/>
      </c>
      <c r="C35" s="7" t="str">
        <f ca="1">IF(AND($A35&lt;&gt;"",$A35&lt;&gt;"TOTAL"),IF(AND([5]PREMIOS_OTROS!$G33&lt;&gt;"",[5]PREMIOS_OTROS!$G33&lt;&gt;0),[5]PREMIOS_OTROS!$G33,""),IF($A35="TOTAL",SUM(INDIRECT("C4:C"&amp;ROW()-1)),""))</f>
        <v/>
      </c>
      <c r="D35" s="7" t="str">
        <f t="shared" ca="1" si="0"/>
        <v/>
      </c>
      <c r="E35" s="7" t="str">
        <f ca="1">IF(AND($A35&lt;&gt;"",$A35&lt;&gt;"TOTAL"),IF(AND([5]PREMIOS_OTROS!$J33&lt;&gt;"",[5]PREMIOS_OTROS!$J33&lt;&gt;0),[5]PREMIOS_OTROS!$J33,""),IF($A35="TOTAL",SUM(INDIRECT("E4:E"&amp;ROW()-1)),""))</f>
        <v/>
      </c>
      <c r="F35" s="7" t="str">
        <f ca="1">IF(AND($A35&lt;&gt;"",$A35&lt;&gt;"TOTAL"),IF(AND([5]PREMIOS_OTROS!$L33&lt;&gt;"",[5]PREMIOS_OTROS!$L33&lt;&gt;0),[5]PREMIOS_OTROS!$L33,""),IF($A35="TOTAL",SUM(INDIRECT("F4:F"&amp;ROW()-1)),""))</f>
        <v/>
      </c>
      <c r="G35" s="7" t="str">
        <f t="shared" ca="1" si="1"/>
        <v/>
      </c>
      <c r="H35" s="7" t="str">
        <f ca="1">IF(AND($A35&lt;&gt;"",$A35&lt;&gt;"TOTAL"),IF(AND([5]PREMIOS_OTROS!$O33&lt;&gt;"",[5]PREMIOS_OTROS!$O33&lt;&gt;0),[5]PREMIOS_OTROS!$O33,""),IF($A35="TOTAL",SUM(INDIRECT("H4:H"&amp;ROW()-1)),""))</f>
        <v/>
      </c>
      <c r="I35" s="7" t="str">
        <f ca="1">IF(AND($A35&lt;&gt;"",$A35&lt;&gt;"TOTAL"),IF(AND([5]PREMIOS_OTROS!$Q33&lt;&gt;"",[5]PREMIOS_OTROS!$Q33&lt;&gt;0),[5]PREMIOS_OTROS!$Q33,""),IF($A35="TOTAL",SUM(INDIRECT("I4:I"&amp;ROW()-1)),""))</f>
        <v/>
      </c>
      <c r="J35" s="7" t="str">
        <f t="shared" ca="1" si="2"/>
        <v/>
      </c>
      <c r="K35" s="7" t="str">
        <f ca="1">IF(AND($A35&lt;&gt;"",$A35&lt;&gt;"TOTAL"),IF(AND([5]PREMIOS_OTROS!$T33&lt;&gt;"",[5]PREMIOS_OTROS!$T33&lt;&gt;0),[5]PREMIOS_OTROS!$T33,""),IF($A35="TOTAL",SUM(INDIRECT("K4:K"&amp;ROW()-1)),""))</f>
        <v/>
      </c>
      <c r="L35" s="7" t="str">
        <f ca="1">IF(AND($A35&lt;&gt;"",$A35&lt;&gt;"TOTAL"),IF(AND([5]PREMIOS_OTROS!$V33&lt;&gt;"",[5]PREMIOS_OTROS!$V33&lt;&gt;0),[5]PREMIOS_OTROS!$V33,""),IF($A35="TOTAL",SUM(INDIRECT("L4:L"&amp;ROW()-1)),""))</f>
        <v/>
      </c>
      <c r="M35" s="7" t="str">
        <f t="shared" ca="1" si="3"/>
        <v/>
      </c>
      <c r="N35" s="7" t="str">
        <f ca="1">IF(AND($A35&lt;&gt;"",$A35&lt;&gt;"TOTAL"),IF(AND([5]PREMIOS_OTROS!$Y33&lt;&gt;"",[5]PREMIOS_OTROS!$Y33&lt;&gt;0),[5]PREMIOS_OTROS!$Y33,""),IF($A35="TOTAL",SUM(INDIRECT("N4:N"&amp;ROW()-1)),""))</f>
        <v/>
      </c>
      <c r="O35" s="7" t="str">
        <f ca="1">IF(AND($A35&lt;&gt;"",$A35&lt;&gt;"TOTAL"),IF(AND([5]PREMIOS_OTROS!$AA33&lt;&gt;"",[5]PREMIOS_OTROS!$AA33&lt;&gt;0),[5]PREMIOS_OTROS!$AA33,""),IF($A35="TOTAL",SUM(INDIRECT("O4:O"&amp;ROW()-1)),""))</f>
        <v/>
      </c>
      <c r="P35" s="7" t="str">
        <f t="shared" ca="1" si="4"/>
        <v/>
      </c>
      <c r="Q35" s="7" t="str">
        <f ca="1">IF(AND($A35&lt;&gt;"",$A35&lt;&gt;"TOTAL"),IF(AND([5]PREMIOS_OTROS!$AD33&lt;&gt;"",[5]PREMIOS_OTROS!$AD33&lt;&gt;0),[5]PREMIOS_OTROS!$AD33,""),IF($A35="TOTAL",SUM(INDIRECT("Q4:Q"&amp;ROW()-1)),""))</f>
        <v/>
      </c>
      <c r="R35" s="7" t="str">
        <f ca="1">IF(AND($A35&lt;&gt;"",$A35&lt;&gt;"TOTAL"),IF(AND([5]PREMIOS_OTROS!$AF33&lt;&gt;"",[5]PREMIOS_OTROS!$AF33&lt;&gt;0),[5]PREMIOS_OTROS!$AF33,""),IF($A35="TOTAL",SUM(INDIRECT("R4:R"&amp;ROW()-1)),""))</f>
        <v/>
      </c>
      <c r="S35" s="7" t="str">
        <f t="shared" ca="1" si="5"/>
        <v/>
      </c>
      <c r="T35" s="7" t="str">
        <f ca="1">IF(AND($A35&lt;&gt;"",$A35&lt;&gt;"TOTAL"),IF(AND([5]PREMIOS_OTROS!$AI33&lt;&gt;"",[5]PREMIOS_OTROS!$AI33&lt;&gt;0),[5]PREMIOS_OTROS!$AI33,""),IF($A35="TOTAL",SUM(INDIRECT("T4:T"&amp;ROW()-1)),""))</f>
        <v/>
      </c>
      <c r="U35" s="7" t="str">
        <f ca="1">IF(AND($A35&lt;&gt;"",$A35&lt;&gt;"TOTAL"),IF(AND([5]PREMIOS_OTROS!$AK33&lt;&gt;"",[5]PREMIOS_OTROS!$AK33&lt;&gt;0),[5]PREMIOS_OTROS!$AK33,""),IF($A35="TOTAL",SUM(INDIRECT("U4:U"&amp;ROW()-1)),""))</f>
        <v/>
      </c>
      <c r="V35" s="7" t="str">
        <f t="shared" ca="1" si="6"/>
        <v/>
      </c>
      <c r="W35" s="7" t="str">
        <f ca="1">IF(AND($A35&lt;&gt;"",$A35&lt;&gt;"TOTAL"),IF(AND([5]PREMIOS_OTROS!$AN33&lt;&gt;"",[5]PREMIOS_OTROS!$AN33&lt;&gt;0),[5]PREMIOS_OTROS!$AN33,""),IF($A35="TOTAL",SUM(INDIRECT("W4:W"&amp;ROW()-1)),""))</f>
        <v/>
      </c>
      <c r="X35" s="7" t="str">
        <f ca="1">IF(AND($A35&lt;&gt;"",$A35&lt;&gt;"TOTAL"),IF(AND([5]PREMIOS_OTROS!$AP33&lt;&gt;"",[5]PREMIOS_OTROS!$AP33&lt;&gt;0),[5]PREMIOS_OTROS!$AP33,""),IF($A35="TOTAL",SUM(INDIRECT("X4:X"&amp;ROW()-1)),""))</f>
        <v/>
      </c>
      <c r="Y35" s="7" t="str">
        <f t="shared" ca="1" si="7"/>
        <v/>
      </c>
      <c r="Z35" s="7" t="str">
        <f ca="1">IF(AND($A35&lt;&gt;"",$A35&lt;&gt;"TOTAL"),IF(AND([5]PREMIOS_OTROS!$AS33&lt;&gt;"",[5]PREMIOS_OTROS!$AS33&lt;&gt;0),[5]PREMIOS_OTROS!$AS33,""),IF($A35="TOTAL",SUM(INDIRECT("Z4:Z"&amp;ROW()-1)),""))</f>
        <v/>
      </c>
      <c r="AA35" s="7" t="str">
        <f ca="1">IF(AND($A35&lt;&gt;"",$A35&lt;&gt;"TOTAL"),IF(AND([5]PREMIOS_OTROS!$AU33&lt;&gt;"",[5]PREMIOS_OTROS!$AU33&lt;&gt;0),[5]PREMIOS_OTROS!$AU33,""),IF($A35="TOTAL",SUM(INDIRECT("AA4:AA"&amp;ROW()-1)),""))</f>
        <v/>
      </c>
      <c r="AB35" s="7" t="str">
        <f t="shared" ca="1" si="8"/>
        <v/>
      </c>
      <c r="AC35" s="7" t="str">
        <f ca="1">IF(AND($A35&lt;&gt;"",$A35&lt;&gt;"TOTAL"),IF(AND([5]PREMIOS_OTROS!$AX33&lt;&gt;"",[5]PREMIOS_OTROS!$AX33&lt;&gt;0),[5]PREMIOS_OTROS!$AX33,""),IF($A35="TOTAL",SUM(INDIRECT("AC4:AC"&amp;ROW()-1)),""))</f>
        <v/>
      </c>
      <c r="AD35" s="7" t="str">
        <f ca="1">IF(AND($A35&lt;&gt;"",$A35&lt;&gt;"TOTAL"),IF(AND([5]PREMIOS_OTROS!$AZ33&lt;&gt;"",[5]PREMIOS_OTROS!$AZ33&lt;&gt;0),[5]PREMIOS_OTROS!$AZ33,""),IF($A35="TOTAL",SUM(INDIRECT("AD4:AD"&amp;ROW()-1)),""))</f>
        <v/>
      </c>
      <c r="AE35" s="7" t="str">
        <f t="shared" ca="1" si="9"/>
        <v/>
      </c>
      <c r="AF35" s="7" t="str">
        <f ca="1">IF(AND($A35&lt;&gt;"",$A35&lt;&gt;"TOTAL"),IF(AND([5]PREMIOS_OTROS!$BC33&lt;&gt;"",[5]PREMIOS_OTROS!$BC33&lt;&gt;0),[5]PREMIOS_OTROS!$BC33,""),IF($A35="TOTAL",SUM(INDIRECT("AF4:AF"&amp;ROW()-1)),""))</f>
        <v/>
      </c>
      <c r="AG35" s="7" t="str">
        <f ca="1">IF(AND($A35&lt;&gt;"",$A35&lt;&gt;"TOTAL"),IF(AND([5]PREMIOS_OTROS!$BE33&lt;&gt;"",[5]PREMIOS_OTROS!$BE33&lt;&gt;0),[5]PREMIOS_OTROS!$BE33,""),IF($A35="TOTAL",SUM(INDIRECT("AG4:AG"&amp;ROW()-1)),""))</f>
        <v/>
      </c>
      <c r="AH35" s="7" t="str">
        <f t="shared" ca="1" si="10"/>
        <v/>
      </c>
      <c r="AI35" s="7" t="str">
        <f ca="1">IF(AND($A35&lt;&gt;"",$A35&lt;&gt;"TOTAL"),IF(AND([5]PREMIOS_OTROS!$BH33&lt;&gt;"",[5]PREMIOS_OTROS!$BH33&lt;&gt;0),[5]PREMIOS_OTROS!$BH33,""),IF($A35="TOTAL",SUM(INDIRECT("AI4:AI"&amp;ROW()-1)),""))</f>
        <v/>
      </c>
      <c r="AJ35" s="7" t="str">
        <f ca="1">IF(AND($A35&lt;&gt;"",$A35&lt;&gt;"TOTAL"),IF(AND([5]PREMIOS_OTROS!$BJ33&lt;&gt;"",[5]PREMIOS_OTROS!$BJ33&lt;&gt;0),[5]PREMIOS_OTROS!$BJ33,""),IF($A35="TOTAL",SUM(INDIRECT("AJ4:AJ"&amp;ROW()-1)),""))</f>
        <v/>
      </c>
      <c r="AK35" s="7" t="str">
        <f t="shared" ca="1" si="11"/>
        <v/>
      </c>
      <c r="AL35" s="7" t="str">
        <f ca="1">IF(AND($A35&lt;&gt;"",$A35&lt;&gt;"TOTAL"),IF(AND([5]PREMIOS_OTROS!$BM33&lt;&gt;"",[5]PREMIOS_OTROS!$BM33&lt;&gt;0),[5]PREMIOS_OTROS!$BM33,""),IF($A35="TOTAL",SUM(INDIRECT("AL4:AL"&amp;ROW()-1)),""))</f>
        <v/>
      </c>
      <c r="AM35" s="7" t="str">
        <f ca="1">IF(AND($A35&lt;&gt;"",$A35&lt;&gt;"TOTAL"),IF(AND([5]PREMIOS_OTROS!$BO33&lt;&gt;"",[5]PREMIOS_OTROS!$BO33&lt;&gt;0),[5]PREMIOS_OTROS!$BO33,""),IF($A35="TOTAL",SUM(INDIRECT("AM4:AM"&amp;ROW()-1)),""))</f>
        <v/>
      </c>
      <c r="AN35" s="7" t="str">
        <f t="shared" ca="1" si="12"/>
        <v/>
      </c>
      <c r="AO35" s="7" t="str">
        <f ca="1">IF(AND($A35&lt;&gt;"",$A35&lt;&gt;"TOTAL"),IF(AND([5]PREMIOS_OTROS!$BR33&lt;&gt;"",[5]PREMIOS_OTROS!$BR33&lt;&gt;0),[5]PREMIOS_OTROS!$BR33,""),IF($A35="TOTAL",SUM(INDIRECT("AO4:AO"&amp;ROW()-1)),""))</f>
        <v/>
      </c>
      <c r="AP35" s="7" t="str">
        <f ca="1">IF(AND($A35&lt;&gt;"",$A35&lt;&gt;"TOTAL"),IF(AND([5]PREMIOS_OTROS!$BT33&lt;&gt;"",[5]PREMIOS_OTROS!$BT33&lt;&gt;0),[5]PREMIOS_OTROS!$BT33,""),IF($A35="TOTAL",SUM(INDIRECT("AP4:AP"&amp;ROW()-1)),""))</f>
        <v/>
      </c>
      <c r="AQ35" s="7" t="str">
        <f t="shared" ca="1" si="13"/>
        <v/>
      </c>
      <c r="AR35" s="7" t="str">
        <f ca="1">IF(AND($A35&lt;&gt;"",$A35&lt;&gt;"TOTAL"),IF(AND([5]PREMIOS_OTROS!$BW33&lt;&gt;"",[5]PREMIOS_OTROS!$BW33&lt;&gt;0),[5]PREMIOS_OTROS!$BW33,""),IF($A35="TOTAL",SUM(INDIRECT("AR4:AR"&amp;ROW()-1)),""))</f>
        <v/>
      </c>
      <c r="AS35" s="7" t="str">
        <f ca="1">IF(AND($A35&lt;&gt;"",$A35&lt;&gt;"TOTAL"),IF(AND([5]PREMIOS_OTROS!$BY33&lt;&gt;"",[5]PREMIOS_OTROS!$BY33&lt;&gt;0),[5]PREMIOS_OTROS!$BY33,""),IF($A35="TOTAL",SUM(INDIRECT("AS4:AS"&amp;ROW()-1)),""))</f>
        <v/>
      </c>
      <c r="AT35" s="7" t="str">
        <f t="shared" ca="1" si="14"/>
        <v/>
      </c>
      <c r="AU35" s="7" t="str">
        <f ca="1">IF(AND($A35&lt;&gt;"",$A35&lt;&gt;"TOTAL"),IF(AND([5]PREMIOS_OTROS!$CB33&lt;&gt;"",[5]PREMIOS_OTROS!$CB33&lt;&gt;0),[5]PREMIOS_OTROS!$CB33,""),IF($A35="TOTAL",SUM(INDIRECT("AU4:AU"&amp;ROW()-1)),""))</f>
        <v/>
      </c>
      <c r="AV35" s="7" t="str">
        <f ca="1">IF(AND($A35&lt;&gt;"",$A35&lt;&gt;"TOTAL"),IF(AND([5]PREMIOS_OTROS!$CD33&lt;&gt;"",[5]PREMIOS_OTROS!$CD33&lt;&gt;0),[5]PREMIOS_OTROS!$CD33,""),IF($A35="TOTAL",SUM(INDIRECT("AV4:AV"&amp;ROW()-1)),""))</f>
        <v/>
      </c>
      <c r="AW35" s="7" t="str">
        <f t="shared" ca="1" si="15"/>
        <v/>
      </c>
      <c r="AX35" s="7" t="str">
        <f ca="1">IF(AND($A35&lt;&gt;"",$A35&lt;&gt;"TOTAL"),IF(AND([5]PREMIOS_OTROS!$CG33&lt;&gt;"",[5]PREMIOS_OTROS!$CG33&lt;&gt;0),[5]PREMIOS_OTROS!$CG33,""),IF($A35="TOTAL",SUM(INDIRECT("AX4:AX"&amp;ROW()-1)),""))</f>
        <v/>
      </c>
      <c r="AY35" s="7" t="str">
        <f ca="1">IF(AND($A35&lt;&gt;"",$A35&lt;&gt;"TOTAL"),IF(AND([5]PREMIOS_OTROS!$CI33&lt;&gt;"",[5]PREMIOS_OTROS!$CI33&lt;&gt;0),[5]PREMIOS_OTROS!$CI33,""),IF($A35="TOTAL",SUM(INDIRECT("AY4:AY"&amp;ROW()-1)),""))</f>
        <v/>
      </c>
      <c r="AZ35" s="7" t="str">
        <f t="shared" ca="1" si="16"/>
        <v/>
      </c>
      <c r="BA35" s="7" t="str">
        <f ca="1">IF(AND($A35&lt;&gt;"",$A35&lt;&gt;"TOTAL"),IF(AND([5]PREMIOS_OTROS!$CL33&lt;&gt;"",[5]PREMIOS_OTROS!$CL33&lt;&gt;0),[5]PREMIOS_OTROS!$CL33,""),IF($A35="TOTAL",SUM(INDIRECT("BA4:BA"&amp;ROW()-1)),""))</f>
        <v/>
      </c>
      <c r="BB35" s="7" t="str">
        <f ca="1">IF(AND($A35&lt;&gt;"",$A35&lt;&gt;"TOTAL"),IF(AND([5]PREMIOS_OTROS!$CN33&lt;&gt;"",[5]PREMIOS_OTROS!$CN33&lt;&gt;0),[5]PREMIOS_OTROS!$CN33,""),IF($A35="TOTAL",SUM(INDIRECT("BB4:BB"&amp;ROW()-1)),""))</f>
        <v/>
      </c>
      <c r="BC35" s="7" t="str">
        <f t="shared" ca="1" si="17"/>
        <v/>
      </c>
      <c r="BD35" s="7" t="str">
        <f ca="1">IF(AND($A35&lt;&gt;"",$A35&lt;&gt;"TOTAL"),IF(AND([5]PREMIOS_OTROS!$CQ33&lt;&gt;"",[5]PREMIOS_OTROS!$CQ33&lt;&gt;0),[5]PREMIOS_OTROS!$CQ33,""),IF($A35="TOTAL",SUM(INDIRECT("BD4:BD"&amp;ROW()-1)),""))</f>
        <v/>
      </c>
      <c r="BE35" s="7" t="str">
        <f ca="1">IF(AND($A35&lt;&gt;"",$A35&lt;&gt;"TOTAL"),IF(AND([5]PREMIOS_OTROS!$CS33&lt;&gt;"",[5]PREMIOS_OTROS!$CS33&lt;&gt;0),[5]PREMIOS_OTROS!$CS33,""),IF($A35="TOTAL",SUM(INDIRECT("BE4:BE"&amp;ROW()-1)),""))</f>
        <v/>
      </c>
      <c r="BF35" s="7" t="str">
        <f t="shared" ca="1" si="18"/>
        <v/>
      </c>
    </row>
    <row r="36" spans="1:58" x14ac:dyDescent="0.2">
      <c r="A36" s="12" t="str">
        <f>IF([5]PREMIOS_OTROS!$D34&lt;&gt;"",[5]PREMIOS_OTROS!$D34,IF(AND([5]PREMIOS_OTROS!$D34="",[5]PREMIOS_OTROS!$D35="",[5]PREMIOS_OTROS!$D33=""),"","TOTAL"))</f>
        <v/>
      </c>
      <c r="B36" s="7" t="str">
        <f ca="1">IF(AND($A36&lt;&gt;"",$A36&lt;&gt;"TOTAL"),IF(AND([5]PREMIOS_OTROS!$E34&lt;&gt;"",[5]PREMIOS_OTROS!$E34&lt;&gt;0),[5]PREMIOS_OTROS!$E34,""),IF($A36="TOTAL",SUM(INDIRECT("B4:B"&amp;ROW()-1)),""))</f>
        <v/>
      </c>
      <c r="C36" s="7" t="str">
        <f ca="1">IF(AND($A36&lt;&gt;"",$A36&lt;&gt;"TOTAL"),IF(AND([5]PREMIOS_OTROS!$G34&lt;&gt;"",[5]PREMIOS_OTROS!$G34&lt;&gt;0),[5]PREMIOS_OTROS!$G34,""),IF($A36="TOTAL",SUM(INDIRECT("C4:C"&amp;ROW()-1)),""))</f>
        <v/>
      </c>
      <c r="D36" s="7" t="str">
        <f t="shared" ca="1" si="0"/>
        <v/>
      </c>
      <c r="E36" s="7" t="str">
        <f ca="1">IF(AND($A36&lt;&gt;"",$A36&lt;&gt;"TOTAL"),IF(AND([5]PREMIOS_OTROS!$J34&lt;&gt;"",[5]PREMIOS_OTROS!$J34&lt;&gt;0),[5]PREMIOS_OTROS!$J34,""),IF($A36="TOTAL",SUM(INDIRECT("E4:E"&amp;ROW()-1)),""))</f>
        <v/>
      </c>
      <c r="F36" s="7" t="str">
        <f ca="1">IF(AND($A36&lt;&gt;"",$A36&lt;&gt;"TOTAL"),IF(AND([5]PREMIOS_OTROS!$L34&lt;&gt;"",[5]PREMIOS_OTROS!$L34&lt;&gt;0),[5]PREMIOS_OTROS!$L34,""),IF($A36="TOTAL",SUM(INDIRECT("F4:F"&amp;ROW()-1)),""))</f>
        <v/>
      </c>
      <c r="G36" s="7" t="str">
        <f t="shared" ca="1" si="1"/>
        <v/>
      </c>
      <c r="H36" s="7" t="str">
        <f ca="1">IF(AND($A36&lt;&gt;"",$A36&lt;&gt;"TOTAL"),IF(AND([5]PREMIOS_OTROS!$O34&lt;&gt;"",[5]PREMIOS_OTROS!$O34&lt;&gt;0),[5]PREMIOS_OTROS!$O34,""),IF($A36="TOTAL",SUM(INDIRECT("H4:H"&amp;ROW()-1)),""))</f>
        <v/>
      </c>
      <c r="I36" s="7" t="str">
        <f ca="1">IF(AND($A36&lt;&gt;"",$A36&lt;&gt;"TOTAL"),IF(AND([5]PREMIOS_OTROS!$Q34&lt;&gt;"",[5]PREMIOS_OTROS!$Q34&lt;&gt;0),[5]PREMIOS_OTROS!$Q34,""),IF($A36="TOTAL",SUM(INDIRECT("I4:I"&amp;ROW()-1)),""))</f>
        <v/>
      </c>
      <c r="J36" s="7" t="str">
        <f t="shared" ca="1" si="2"/>
        <v/>
      </c>
      <c r="K36" s="7" t="str">
        <f ca="1">IF(AND($A36&lt;&gt;"",$A36&lt;&gt;"TOTAL"),IF(AND([5]PREMIOS_OTROS!$T34&lt;&gt;"",[5]PREMIOS_OTROS!$T34&lt;&gt;0),[5]PREMIOS_OTROS!$T34,""),IF($A36="TOTAL",SUM(INDIRECT("K4:K"&amp;ROW()-1)),""))</f>
        <v/>
      </c>
      <c r="L36" s="7" t="str">
        <f ca="1">IF(AND($A36&lt;&gt;"",$A36&lt;&gt;"TOTAL"),IF(AND([5]PREMIOS_OTROS!$V34&lt;&gt;"",[5]PREMIOS_OTROS!$V34&lt;&gt;0),[5]PREMIOS_OTROS!$V34,""),IF($A36="TOTAL",SUM(INDIRECT("L4:L"&amp;ROW()-1)),""))</f>
        <v/>
      </c>
      <c r="M36" s="7" t="str">
        <f t="shared" ca="1" si="3"/>
        <v/>
      </c>
      <c r="N36" s="7" t="str">
        <f ca="1">IF(AND($A36&lt;&gt;"",$A36&lt;&gt;"TOTAL"),IF(AND([5]PREMIOS_OTROS!$Y34&lt;&gt;"",[5]PREMIOS_OTROS!$Y34&lt;&gt;0),[5]PREMIOS_OTROS!$Y34,""),IF($A36="TOTAL",SUM(INDIRECT("N4:N"&amp;ROW()-1)),""))</f>
        <v/>
      </c>
      <c r="O36" s="7" t="str">
        <f ca="1">IF(AND($A36&lt;&gt;"",$A36&lt;&gt;"TOTAL"),IF(AND([5]PREMIOS_OTROS!$AA34&lt;&gt;"",[5]PREMIOS_OTROS!$AA34&lt;&gt;0),[5]PREMIOS_OTROS!$AA34,""),IF($A36="TOTAL",SUM(INDIRECT("O4:O"&amp;ROW()-1)),""))</f>
        <v/>
      </c>
      <c r="P36" s="7" t="str">
        <f t="shared" ca="1" si="4"/>
        <v/>
      </c>
      <c r="Q36" s="7" t="str">
        <f ca="1">IF(AND($A36&lt;&gt;"",$A36&lt;&gt;"TOTAL"),IF(AND([5]PREMIOS_OTROS!$AD34&lt;&gt;"",[5]PREMIOS_OTROS!$AD34&lt;&gt;0),[5]PREMIOS_OTROS!$AD34,""),IF($A36="TOTAL",SUM(INDIRECT("Q4:Q"&amp;ROW()-1)),""))</f>
        <v/>
      </c>
      <c r="R36" s="7" t="str">
        <f ca="1">IF(AND($A36&lt;&gt;"",$A36&lt;&gt;"TOTAL"),IF(AND([5]PREMIOS_OTROS!$AF34&lt;&gt;"",[5]PREMIOS_OTROS!$AF34&lt;&gt;0),[5]PREMIOS_OTROS!$AF34,""),IF($A36="TOTAL",SUM(INDIRECT("R4:R"&amp;ROW()-1)),""))</f>
        <v/>
      </c>
      <c r="S36" s="7" t="str">
        <f t="shared" ca="1" si="5"/>
        <v/>
      </c>
      <c r="T36" s="7" t="str">
        <f ca="1">IF(AND($A36&lt;&gt;"",$A36&lt;&gt;"TOTAL"),IF(AND([5]PREMIOS_OTROS!$AI34&lt;&gt;"",[5]PREMIOS_OTROS!$AI34&lt;&gt;0),[5]PREMIOS_OTROS!$AI34,""),IF($A36="TOTAL",SUM(INDIRECT("T4:T"&amp;ROW()-1)),""))</f>
        <v/>
      </c>
      <c r="U36" s="7" t="str">
        <f ca="1">IF(AND($A36&lt;&gt;"",$A36&lt;&gt;"TOTAL"),IF(AND([5]PREMIOS_OTROS!$AK34&lt;&gt;"",[5]PREMIOS_OTROS!$AK34&lt;&gt;0),[5]PREMIOS_OTROS!$AK34,""),IF($A36="TOTAL",SUM(INDIRECT("U4:U"&amp;ROW()-1)),""))</f>
        <v/>
      </c>
      <c r="V36" s="7" t="str">
        <f t="shared" ca="1" si="6"/>
        <v/>
      </c>
      <c r="W36" s="7" t="str">
        <f ca="1">IF(AND($A36&lt;&gt;"",$A36&lt;&gt;"TOTAL"),IF(AND([5]PREMIOS_OTROS!$AN34&lt;&gt;"",[5]PREMIOS_OTROS!$AN34&lt;&gt;0),[5]PREMIOS_OTROS!$AN34,""),IF($A36="TOTAL",SUM(INDIRECT("W4:W"&amp;ROW()-1)),""))</f>
        <v/>
      </c>
      <c r="X36" s="7" t="str">
        <f ca="1">IF(AND($A36&lt;&gt;"",$A36&lt;&gt;"TOTAL"),IF(AND([5]PREMIOS_OTROS!$AP34&lt;&gt;"",[5]PREMIOS_OTROS!$AP34&lt;&gt;0),[5]PREMIOS_OTROS!$AP34,""),IF($A36="TOTAL",SUM(INDIRECT("X4:X"&amp;ROW()-1)),""))</f>
        <v/>
      </c>
      <c r="Y36" s="7" t="str">
        <f t="shared" ca="1" si="7"/>
        <v/>
      </c>
      <c r="Z36" s="7" t="str">
        <f ca="1">IF(AND($A36&lt;&gt;"",$A36&lt;&gt;"TOTAL"),IF(AND([5]PREMIOS_OTROS!$AS34&lt;&gt;"",[5]PREMIOS_OTROS!$AS34&lt;&gt;0),[5]PREMIOS_OTROS!$AS34,""),IF($A36="TOTAL",SUM(INDIRECT("Z4:Z"&amp;ROW()-1)),""))</f>
        <v/>
      </c>
      <c r="AA36" s="7" t="str">
        <f ca="1">IF(AND($A36&lt;&gt;"",$A36&lt;&gt;"TOTAL"),IF(AND([5]PREMIOS_OTROS!$AU34&lt;&gt;"",[5]PREMIOS_OTROS!$AU34&lt;&gt;0),[5]PREMIOS_OTROS!$AU34,""),IF($A36="TOTAL",SUM(INDIRECT("AA4:AA"&amp;ROW()-1)),""))</f>
        <v/>
      </c>
      <c r="AB36" s="7" t="str">
        <f t="shared" ca="1" si="8"/>
        <v/>
      </c>
      <c r="AC36" s="7" t="str">
        <f ca="1">IF(AND($A36&lt;&gt;"",$A36&lt;&gt;"TOTAL"),IF(AND([5]PREMIOS_OTROS!$AX34&lt;&gt;"",[5]PREMIOS_OTROS!$AX34&lt;&gt;0),[5]PREMIOS_OTROS!$AX34,""),IF($A36="TOTAL",SUM(INDIRECT("AC4:AC"&amp;ROW()-1)),""))</f>
        <v/>
      </c>
      <c r="AD36" s="7" t="str">
        <f ca="1">IF(AND($A36&lt;&gt;"",$A36&lt;&gt;"TOTAL"),IF(AND([5]PREMIOS_OTROS!$AZ34&lt;&gt;"",[5]PREMIOS_OTROS!$AZ34&lt;&gt;0),[5]PREMIOS_OTROS!$AZ34,""),IF($A36="TOTAL",SUM(INDIRECT("AD4:AD"&amp;ROW()-1)),""))</f>
        <v/>
      </c>
      <c r="AE36" s="7" t="str">
        <f t="shared" ca="1" si="9"/>
        <v/>
      </c>
      <c r="AF36" s="7" t="str">
        <f ca="1">IF(AND($A36&lt;&gt;"",$A36&lt;&gt;"TOTAL"),IF(AND([5]PREMIOS_OTROS!$BC34&lt;&gt;"",[5]PREMIOS_OTROS!$BC34&lt;&gt;0),[5]PREMIOS_OTROS!$BC34,""),IF($A36="TOTAL",SUM(INDIRECT("AF4:AF"&amp;ROW()-1)),""))</f>
        <v/>
      </c>
      <c r="AG36" s="7" t="str">
        <f ca="1">IF(AND($A36&lt;&gt;"",$A36&lt;&gt;"TOTAL"),IF(AND([5]PREMIOS_OTROS!$BE34&lt;&gt;"",[5]PREMIOS_OTROS!$BE34&lt;&gt;0),[5]PREMIOS_OTROS!$BE34,""),IF($A36="TOTAL",SUM(INDIRECT("AG4:AG"&amp;ROW()-1)),""))</f>
        <v/>
      </c>
      <c r="AH36" s="7" t="str">
        <f t="shared" ca="1" si="10"/>
        <v/>
      </c>
      <c r="AI36" s="7" t="str">
        <f ca="1">IF(AND($A36&lt;&gt;"",$A36&lt;&gt;"TOTAL"),IF(AND([5]PREMIOS_OTROS!$BH34&lt;&gt;"",[5]PREMIOS_OTROS!$BH34&lt;&gt;0),[5]PREMIOS_OTROS!$BH34,""),IF($A36="TOTAL",SUM(INDIRECT("AI4:AI"&amp;ROW()-1)),""))</f>
        <v/>
      </c>
      <c r="AJ36" s="7" t="str">
        <f ca="1">IF(AND($A36&lt;&gt;"",$A36&lt;&gt;"TOTAL"),IF(AND([5]PREMIOS_OTROS!$BJ34&lt;&gt;"",[5]PREMIOS_OTROS!$BJ34&lt;&gt;0),[5]PREMIOS_OTROS!$BJ34,""),IF($A36="TOTAL",SUM(INDIRECT("AJ4:AJ"&amp;ROW()-1)),""))</f>
        <v/>
      </c>
      <c r="AK36" s="7" t="str">
        <f t="shared" ca="1" si="11"/>
        <v/>
      </c>
      <c r="AL36" s="7" t="str">
        <f ca="1">IF(AND($A36&lt;&gt;"",$A36&lt;&gt;"TOTAL"),IF(AND([5]PREMIOS_OTROS!$BM34&lt;&gt;"",[5]PREMIOS_OTROS!$BM34&lt;&gt;0),[5]PREMIOS_OTROS!$BM34,""),IF($A36="TOTAL",SUM(INDIRECT("AL4:AL"&amp;ROW()-1)),""))</f>
        <v/>
      </c>
      <c r="AM36" s="7" t="str">
        <f ca="1">IF(AND($A36&lt;&gt;"",$A36&lt;&gt;"TOTAL"),IF(AND([5]PREMIOS_OTROS!$BO34&lt;&gt;"",[5]PREMIOS_OTROS!$BO34&lt;&gt;0),[5]PREMIOS_OTROS!$BO34,""),IF($A36="TOTAL",SUM(INDIRECT("AM4:AM"&amp;ROW()-1)),""))</f>
        <v/>
      </c>
      <c r="AN36" s="7" t="str">
        <f t="shared" ca="1" si="12"/>
        <v/>
      </c>
      <c r="AO36" s="7" t="str">
        <f ca="1">IF(AND($A36&lt;&gt;"",$A36&lt;&gt;"TOTAL"),IF(AND([5]PREMIOS_OTROS!$BR34&lt;&gt;"",[5]PREMIOS_OTROS!$BR34&lt;&gt;0),[5]PREMIOS_OTROS!$BR34,""),IF($A36="TOTAL",SUM(INDIRECT("AO4:AO"&amp;ROW()-1)),""))</f>
        <v/>
      </c>
      <c r="AP36" s="7" t="str">
        <f ca="1">IF(AND($A36&lt;&gt;"",$A36&lt;&gt;"TOTAL"),IF(AND([5]PREMIOS_OTROS!$BT34&lt;&gt;"",[5]PREMIOS_OTROS!$BT34&lt;&gt;0),[5]PREMIOS_OTROS!$BT34,""),IF($A36="TOTAL",SUM(INDIRECT("AP4:AP"&amp;ROW()-1)),""))</f>
        <v/>
      </c>
      <c r="AQ36" s="7" t="str">
        <f t="shared" ca="1" si="13"/>
        <v/>
      </c>
      <c r="AR36" s="7" t="str">
        <f ca="1">IF(AND($A36&lt;&gt;"",$A36&lt;&gt;"TOTAL"),IF(AND([5]PREMIOS_OTROS!$BW34&lt;&gt;"",[5]PREMIOS_OTROS!$BW34&lt;&gt;0),[5]PREMIOS_OTROS!$BW34,""),IF($A36="TOTAL",SUM(INDIRECT("AR4:AR"&amp;ROW()-1)),""))</f>
        <v/>
      </c>
      <c r="AS36" s="7" t="str">
        <f ca="1">IF(AND($A36&lt;&gt;"",$A36&lt;&gt;"TOTAL"),IF(AND([5]PREMIOS_OTROS!$BY34&lt;&gt;"",[5]PREMIOS_OTROS!$BY34&lt;&gt;0),[5]PREMIOS_OTROS!$BY34,""),IF($A36="TOTAL",SUM(INDIRECT("AS4:AS"&amp;ROW()-1)),""))</f>
        <v/>
      </c>
      <c r="AT36" s="7" t="str">
        <f t="shared" ca="1" si="14"/>
        <v/>
      </c>
      <c r="AU36" s="7" t="str">
        <f ca="1">IF(AND($A36&lt;&gt;"",$A36&lt;&gt;"TOTAL"),IF(AND([5]PREMIOS_OTROS!$CB34&lt;&gt;"",[5]PREMIOS_OTROS!$CB34&lt;&gt;0),[5]PREMIOS_OTROS!$CB34,""),IF($A36="TOTAL",SUM(INDIRECT("AU4:AU"&amp;ROW()-1)),""))</f>
        <v/>
      </c>
      <c r="AV36" s="7" t="str">
        <f ca="1">IF(AND($A36&lt;&gt;"",$A36&lt;&gt;"TOTAL"),IF(AND([5]PREMIOS_OTROS!$CD34&lt;&gt;"",[5]PREMIOS_OTROS!$CD34&lt;&gt;0),[5]PREMIOS_OTROS!$CD34,""),IF($A36="TOTAL",SUM(INDIRECT("AV4:AV"&amp;ROW()-1)),""))</f>
        <v/>
      </c>
      <c r="AW36" s="7" t="str">
        <f t="shared" ca="1" si="15"/>
        <v/>
      </c>
      <c r="AX36" s="7" t="str">
        <f ca="1">IF(AND($A36&lt;&gt;"",$A36&lt;&gt;"TOTAL"),IF(AND([5]PREMIOS_OTROS!$CG34&lt;&gt;"",[5]PREMIOS_OTROS!$CG34&lt;&gt;0),[5]PREMIOS_OTROS!$CG34,""),IF($A36="TOTAL",SUM(INDIRECT("AX4:AX"&amp;ROW()-1)),""))</f>
        <v/>
      </c>
      <c r="AY36" s="7" t="str">
        <f ca="1">IF(AND($A36&lt;&gt;"",$A36&lt;&gt;"TOTAL"),IF(AND([5]PREMIOS_OTROS!$CI34&lt;&gt;"",[5]PREMIOS_OTROS!$CI34&lt;&gt;0),[5]PREMIOS_OTROS!$CI34,""),IF($A36="TOTAL",SUM(INDIRECT("AY4:AY"&amp;ROW()-1)),""))</f>
        <v/>
      </c>
      <c r="AZ36" s="7" t="str">
        <f t="shared" ca="1" si="16"/>
        <v/>
      </c>
      <c r="BA36" s="7" t="str">
        <f ca="1">IF(AND($A36&lt;&gt;"",$A36&lt;&gt;"TOTAL"),IF(AND([5]PREMIOS_OTROS!$CL34&lt;&gt;"",[5]PREMIOS_OTROS!$CL34&lt;&gt;0),[5]PREMIOS_OTROS!$CL34,""),IF($A36="TOTAL",SUM(INDIRECT("BA4:BA"&amp;ROW()-1)),""))</f>
        <v/>
      </c>
      <c r="BB36" s="7" t="str">
        <f ca="1">IF(AND($A36&lt;&gt;"",$A36&lt;&gt;"TOTAL"),IF(AND([5]PREMIOS_OTROS!$CN34&lt;&gt;"",[5]PREMIOS_OTROS!$CN34&lt;&gt;0),[5]PREMIOS_OTROS!$CN34,""),IF($A36="TOTAL",SUM(INDIRECT("BB4:BB"&amp;ROW()-1)),""))</f>
        <v/>
      </c>
      <c r="BC36" s="7" t="str">
        <f t="shared" ca="1" si="17"/>
        <v/>
      </c>
      <c r="BD36" s="7" t="str">
        <f ca="1">IF(AND($A36&lt;&gt;"",$A36&lt;&gt;"TOTAL"),IF(AND([5]PREMIOS_OTROS!$CQ34&lt;&gt;"",[5]PREMIOS_OTROS!$CQ34&lt;&gt;0),[5]PREMIOS_OTROS!$CQ34,""),IF($A36="TOTAL",SUM(INDIRECT("BD4:BD"&amp;ROW()-1)),""))</f>
        <v/>
      </c>
      <c r="BE36" s="7" t="str">
        <f ca="1">IF(AND($A36&lt;&gt;"",$A36&lt;&gt;"TOTAL"),IF(AND([5]PREMIOS_OTROS!$CS34&lt;&gt;"",[5]PREMIOS_OTROS!$CS34&lt;&gt;0),[5]PREMIOS_OTROS!$CS34,""),IF($A36="TOTAL",SUM(INDIRECT("BE4:BE"&amp;ROW()-1)),""))</f>
        <v/>
      </c>
      <c r="BF36" s="7" t="str">
        <f t="shared" ca="1" si="18"/>
        <v/>
      </c>
    </row>
    <row r="37" spans="1:58" x14ac:dyDescent="0.2">
      <c r="A37" s="12" t="str">
        <f>IF([5]PREMIOS_OTROS!$D35&lt;&gt;"",[5]PREMIOS_OTROS!$D35,IF(AND([5]PREMIOS_OTROS!$D35="",[5]PREMIOS_OTROS!$D36="",[5]PREMIOS_OTROS!$D34=""),"","TOTAL"))</f>
        <v/>
      </c>
      <c r="B37" s="7" t="str">
        <f ca="1">IF(AND($A37&lt;&gt;"",$A37&lt;&gt;"TOTAL"),IF(AND([5]PREMIOS_OTROS!$E35&lt;&gt;"",[5]PREMIOS_OTROS!$E35&lt;&gt;0),[5]PREMIOS_OTROS!$E35,""),IF($A37="TOTAL",SUM(INDIRECT("B4:B"&amp;ROW()-1)),""))</f>
        <v/>
      </c>
      <c r="C37" s="7" t="str">
        <f ca="1">IF(AND($A37&lt;&gt;"",$A37&lt;&gt;"TOTAL"),IF(AND([5]PREMIOS_OTROS!$G35&lt;&gt;"",[5]PREMIOS_OTROS!$G35&lt;&gt;0),[5]PREMIOS_OTROS!$G35,""),IF($A37="TOTAL",SUM(INDIRECT("C4:C"&amp;ROW()-1)),""))</f>
        <v/>
      </c>
      <c r="D37" s="7" t="str">
        <f t="shared" ca="1" si="0"/>
        <v/>
      </c>
      <c r="E37" s="7" t="str">
        <f ca="1">IF(AND($A37&lt;&gt;"",$A37&lt;&gt;"TOTAL"),IF(AND([5]PREMIOS_OTROS!$J35&lt;&gt;"",[5]PREMIOS_OTROS!$J35&lt;&gt;0),[5]PREMIOS_OTROS!$J35,""),IF($A37="TOTAL",SUM(INDIRECT("E4:E"&amp;ROW()-1)),""))</f>
        <v/>
      </c>
      <c r="F37" s="7" t="str">
        <f ca="1">IF(AND($A37&lt;&gt;"",$A37&lt;&gt;"TOTAL"),IF(AND([5]PREMIOS_OTROS!$L35&lt;&gt;"",[5]PREMIOS_OTROS!$L35&lt;&gt;0),[5]PREMIOS_OTROS!$L35,""),IF($A37="TOTAL",SUM(INDIRECT("F4:F"&amp;ROW()-1)),""))</f>
        <v/>
      </c>
      <c r="G37" s="7" t="str">
        <f t="shared" ca="1" si="1"/>
        <v/>
      </c>
      <c r="H37" s="7" t="str">
        <f ca="1">IF(AND($A37&lt;&gt;"",$A37&lt;&gt;"TOTAL"),IF(AND([5]PREMIOS_OTROS!$O35&lt;&gt;"",[5]PREMIOS_OTROS!$O35&lt;&gt;0),[5]PREMIOS_OTROS!$O35,""),IF($A37="TOTAL",SUM(INDIRECT("H4:H"&amp;ROW()-1)),""))</f>
        <v/>
      </c>
      <c r="I37" s="7" t="str">
        <f ca="1">IF(AND($A37&lt;&gt;"",$A37&lt;&gt;"TOTAL"),IF(AND([5]PREMIOS_OTROS!$Q35&lt;&gt;"",[5]PREMIOS_OTROS!$Q35&lt;&gt;0),[5]PREMIOS_OTROS!$Q35,""),IF($A37="TOTAL",SUM(INDIRECT("I4:I"&amp;ROW()-1)),""))</f>
        <v/>
      </c>
      <c r="J37" s="7" t="str">
        <f t="shared" ca="1" si="2"/>
        <v/>
      </c>
      <c r="K37" s="7" t="str">
        <f ca="1">IF(AND($A37&lt;&gt;"",$A37&lt;&gt;"TOTAL"),IF(AND([5]PREMIOS_OTROS!$T35&lt;&gt;"",[5]PREMIOS_OTROS!$T35&lt;&gt;0),[5]PREMIOS_OTROS!$T35,""),IF($A37="TOTAL",SUM(INDIRECT("K4:K"&amp;ROW()-1)),""))</f>
        <v/>
      </c>
      <c r="L37" s="7" t="str">
        <f ca="1">IF(AND($A37&lt;&gt;"",$A37&lt;&gt;"TOTAL"),IF(AND([5]PREMIOS_OTROS!$V35&lt;&gt;"",[5]PREMIOS_OTROS!$V35&lt;&gt;0),[5]PREMIOS_OTROS!$V35,""),IF($A37="TOTAL",SUM(INDIRECT("L4:L"&amp;ROW()-1)),""))</f>
        <v/>
      </c>
      <c r="M37" s="7" t="str">
        <f t="shared" ca="1" si="3"/>
        <v/>
      </c>
      <c r="N37" s="7" t="str">
        <f ca="1">IF(AND($A37&lt;&gt;"",$A37&lt;&gt;"TOTAL"),IF(AND([5]PREMIOS_OTROS!$Y35&lt;&gt;"",[5]PREMIOS_OTROS!$Y35&lt;&gt;0),[5]PREMIOS_OTROS!$Y35,""),IF($A37="TOTAL",SUM(INDIRECT("N4:N"&amp;ROW()-1)),""))</f>
        <v/>
      </c>
      <c r="O37" s="7" t="str">
        <f ca="1">IF(AND($A37&lt;&gt;"",$A37&lt;&gt;"TOTAL"),IF(AND([5]PREMIOS_OTROS!$AA35&lt;&gt;"",[5]PREMIOS_OTROS!$AA35&lt;&gt;0),[5]PREMIOS_OTROS!$AA35,""),IF($A37="TOTAL",SUM(INDIRECT("O4:O"&amp;ROW()-1)),""))</f>
        <v/>
      </c>
      <c r="P37" s="7" t="str">
        <f t="shared" ca="1" si="4"/>
        <v/>
      </c>
      <c r="Q37" s="7" t="str">
        <f ca="1">IF(AND($A37&lt;&gt;"",$A37&lt;&gt;"TOTAL"),IF(AND([5]PREMIOS_OTROS!$AD35&lt;&gt;"",[5]PREMIOS_OTROS!$AD35&lt;&gt;0),[5]PREMIOS_OTROS!$AD35,""),IF($A37="TOTAL",SUM(INDIRECT("Q4:Q"&amp;ROW()-1)),""))</f>
        <v/>
      </c>
      <c r="R37" s="7" t="str">
        <f ca="1">IF(AND($A37&lt;&gt;"",$A37&lt;&gt;"TOTAL"),IF(AND([5]PREMIOS_OTROS!$AF35&lt;&gt;"",[5]PREMIOS_OTROS!$AF35&lt;&gt;0),[5]PREMIOS_OTROS!$AF35,""),IF($A37="TOTAL",SUM(INDIRECT("R4:R"&amp;ROW()-1)),""))</f>
        <v/>
      </c>
      <c r="S37" s="7" t="str">
        <f t="shared" ca="1" si="5"/>
        <v/>
      </c>
      <c r="T37" s="7" t="str">
        <f ca="1">IF(AND($A37&lt;&gt;"",$A37&lt;&gt;"TOTAL"),IF(AND([5]PREMIOS_OTROS!$AI35&lt;&gt;"",[5]PREMIOS_OTROS!$AI35&lt;&gt;0),[5]PREMIOS_OTROS!$AI35,""),IF($A37="TOTAL",SUM(INDIRECT("T4:T"&amp;ROW()-1)),""))</f>
        <v/>
      </c>
      <c r="U37" s="7" t="str">
        <f ca="1">IF(AND($A37&lt;&gt;"",$A37&lt;&gt;"TOTAL"),IF(AND([5]PREMIOS_OTROS!$AK35&lt;&gt;"",[5]PREMIOS_OTROS!$AK35&lt;&gt;0),[5]PREMIOS_OTROS!$AK35,""),IF($A37="TOTAL",SUM(INDIRECT("U4:U"&amp;ROW()-1)),""))</f>
        <v/>
      </c>
      <c r="V37" s="7" t="str">
        <f t="shared" ca="1" si="6"/>
        <v/>
      </c>
      <c r="W37" s="7" t="str">
        <f ca="1">IF(AND($A37&lt;&gt;"",$A37&lt;&gt;"TOTAL"),IF(AND([5]PREMIOS_OTROS!$AN35&lt;&gt;"",[5]PREMIOS_OTROS!$AN35&lt;&gt;0),[5]PREMIOS_OTROS!$AN35,""),IF($A37="TOTAL",SUM(INDIRECT("W4:W"&amp;ROW()-1)),""))</f>
        <v/>
      </c>
      <c r="X37" s="7" t="str">
        <f ca="1">IF(AND($A37&lt;&gt;"",$A37&lt;&gt;"TOTAL"),IF(AND([5]PREMIOS_OTROS!$AP35&lt;&gt;"",[5]PREMIOS_OTROS!$AP35&lt;&gt;0),[5]PREMIOS_OTROS!$AP35,""),IF($A37="TOTAL",SUM(INDIRECT("X4:X"&amp;ROW()-1)),""))</f>
        <v/>
      </c>
      <c r="Y37" s="7" t="str">
        <f t="shared" ca="1" si="7"/>
        <v/>
      </c>
      <c r="Z37" s="7" t="str">
        <f ca="1">IF(AND($A37&lt;&gt;"",$A37&lt;&gt;"TOTAL"),IF(AND([5]PREMIOS_OTROS!$AS35&lt;&gt;"",[5]PREMIOS_OTROS!$AS35&lt;&gt;0),[5]PREMIOS_OTROS!$AS35,""),IF($A37="TOTAL",SUM(INDIRECT("Z4:Z"&amp;ROW()-1)),""))</f>
        <v/>
      </c>
      <c r="AA37" s="7" t="str">
        <f ca="1">IF(AND($A37&lt;&gt;"",$A37&lt;&gt;"TOTAL"),IF(AND([5]PREMIOS_OTROS!$AU35&lt;&gt;"",[5]PREMIOS_OTROS!$AU35&lt;&gt;0),[5]PREMIOS_OTROS!$AU35,""),IF($A37="TOTAL",SUM(INDIRECT("AA4:AA"&amp;ROW()-1)),""))</f>
        <v/>
      </c>
      <c r="AB37" s="7" t="str">
        <f t="shared" ca="1" si="8"/>
        <v/>
      </c>
      <c r="AC37" s="7" t="str">
        <f ca="1">IF(AND($A37&lt;&gt;"",$A37&lt;&gt;"TOTAL"),IF(AND([5]PREMIOS_OTROS!$AX35&lt;&gt;"",[5]PREMIOS_OTROS!$AX35&lt;&gt;0),[5]PREMIOS_OTROS!$AX35,""),IF($A37="TOTAL",SUM(INDIRECT("AC4:AC"&amp;ROW()-1)),""))</f>
        <v/>
      </c>
      <c r="AD37" s="7" t="str">
        <f ca="1">IF(AND($A37&lt;&gt;"",$A37&lt;&gt;"TOTAL"),IF(AND([5]PREMIOS_OTROS!$AZ35&lt;&gt;"",[5]PREMIOS_OTROS!$AZ35&lt;&gt;0),[5]PREMIOS_OTROS!$AZ35,""),IF($A37="TOTAL",SUM(INDIRECT("AD4:AD"&amp;ROW()-1)),""))</f>
        <v/>
      </c>
      <c r="AE37" s="7" t="str">
        <f t="shared" ca="1" si="9"/>
        <v/>
      </c>
      <c r="AF37" s="7" t="str">
        <f ca="1">IF(AND($A37&lt;&gt;"",$A37&lt;&gt;"TOTAL"),IF(AND([5]PREMIOS_OTROS!$BC35&lt;&gt;"",[5]PREMIOS_OTROS!$BC35&lt;&gt;0),[5]PREMIOS_OTROS!$BC35,""),IF($A37="TOTAL",SUM(INDIRECT("AF4:AF"&amp;ROW()-1)),""))</f>
        <v/>
      </c>
      <c r="AG37" s="7" t="str">
        <f ca="1">IF(AND($A37&lt;&gt;"",$A37&lt;&gt;"TOTAL"),IF(AND([5]PREMIOS_OTROS!$BE35&lt;&gt;"",[5]PREMIOS_OTROS!$BE35&lt;&gt;0),[5]PREMIOS_OTROS!$BE35,""),IF($A37="TOTAL",SUM(INDIRECT("AG4:AG"&amp;ROW()-1)),""))</f>
        <v/>
      </c>
      <c r="AH37" s="7" t="str">
        <f t="shared" ca="1" si="10"/>
        <v/>
      </c>
      <c r="AI37" s="7" t="str">
        <f ca="1">IF(AND($A37&lt;&gt;"",$A37&lt;&gt;"TOTAL"),IF(AND([5]PREMIOS_OTROS!$BH35&lt;&gt;"",[5]PREMIOS_OTROS!$BH35&lt;&gt;0),[5]PREMIOS_OTROS!$BH35,""),IF($A37="TOTAL",SUM(INDIRECT("AI4:AI"&amp;ROW()-1)),""))</f>
        <v/>
      </c>
      <c r="AJ37" s="7" t="str">
        <f ca="1">IF(AND($A37&lt;&gt;"",$A37&lt;&gt;"TOTAL"),IF(AND([5]PREMIOS_OTROS!$BJ35&lt;&gt;"",[5]PREMIOS_OTROS!$BJ35&lt;&gt;0),[5]PREMIOS_OTROS!$BJ35,""),IF($A37="TOTAL",SUM(INDIRECT("AJ4:AJ"&amp;ROW()-1)),""))</f>
        <v/>
      </c>
      <c r="AK37" s="7" t="str">
        <f t="shared" ca="1" si="11"/>
        <v/>
      </c>
      <c r="AL37" s="7" t="str">
        <f ca="1">IF(AND($A37&lt;&gt;"",$A37&lt;&gt;"TOTAL"),IF(AND([5]PREMIOS_OTROS!$BM35&lt;&gt;"",[5]PREMIOS_OTROS!$BM35&lt;&gt;0),[5]PREMIOS_OTROS!$BM35,""),IF($A37="TOTAL",SUM(INDIRECT("AL4:AL"&amp;ROW()-1)),""))</f>
        <v/>
      </c>
      <c r="AM37" s="7" t="str">
        <f ca="1">IF(AND($A37&lt;&gt;"",$A37&lt;&gt;"TOTAL"),IF(AND([5]PREMIOS_OTROS!$BO35&lt;&gt;"",[5]PREMIOS_OTROS!$BO35&lt;&gt;0),[5]PREMIOS_OTROS!$BO35,""),IF($A37="TOTAL",SUM(INDIRECT("AM4:AM"&amp;ROW()-1)),""))</f>
        <v/>
      </c>
      <c r="AN37" s="7" t="str">
        <f t="shared" ca="1" si="12"/>
        <v/>
      </c>
      <c r="AO37" s="7" t="str">
        <f ca="1">IF(AND($A37&lt;&gt;"",$A37&lt;&gt;"TOTAL"),IF(AND([5]PREMIOS_OTROS!$BR35&lt;&gt;"",[5]PREMIOS_OTROS!$BR35&lt;&gt;0),[5]PREMIOS_OTROS!$BR35,""),IF($A37="TOTAL",SUM(INDIRECT("AO4:AO"&amp;ROW()-1)),""))</f>
        <v/>
      </c>
      <c r="AP37" s="7" t="str">
        <f ca="1">IF(AND($A37&lt;&gt;"",$A37&lt;&gt;"TOTAL"),IF(AND([5]PREMIOS_OTROS!$BT35&lt;&gt;"",[5]PREMIOS_OTROS!$BT35&lt;&gt;0),[5]PREMIOS_OTROS!$BT35,""),IF($A37="TOTAL",SUM(INDIRECT("AP4:AP"&amp;ROW()-1)),""))</f>
        <v/>
      </c>
      <c r="AQ37" s="7" t="str">
        <f t="shared" ca="1" si="13"/>
        <v/>
      </c>
      <c r="AR37" s="7" t="str">
        <f ca="1">IF(AND($A37&lt;&gt;"",$A37&lt;&gt;"TOTAL"),IF(AND([5]PREMIOS_OTROS!$BW35&lt;&gt;"",[5]PREMIOS_OTROS!$BW35&lt;&gt;0),[5]PREMIOS_OTROS!$BW35,""),IF($A37="TOTAL",SUM(INDIRECT("AR4:AR"&amp;ROW()-1)),""))</f>
        <v/>
      </c>
      <c r="AS37" s="7" t="str">
        <f ca="1">IF(AND($A37&lt;&gt;"",$A37&lt;&gt;"TOTAL"),IF(AND([5]PREMIOS_OTROS!$BY35&lt;&gt;"",[5]PREMIOS_OTROS!$BY35&lt;&gt;0),[5]PREMIOS_OTROS!$BY35,""),IF($A37="TOTAL",SUM(INDIRECT("AS4:AS"&amp;ROW()-1)),""))</f>
        <v/>
      </c>
      <c r="AT37" s="7" t="str">
        <f t="shared" ca="1" si="14"/>
        <v/>
      </c>
      <c r="AU37" s="7" t="str">
        <f ca="1">IF(AND($A37&lt;&gt;"",$A37&lt;&gt;"TOTAL"),IF(AND([5]PREMIOS_OTROS!$CB35&lt;&gt;"",[5]PREMIOS_OTROS!$CB35&lt;&gt;0),[5]PREMIOS_OTROS!$CB35,""),IF($A37="TOTAL",SUM(INDIRECT("AU4:AU"&amp;ROW()-1)),""))</f>
        <v/>
      </c>
      <c r="AV37" s="7" t="str">
        <f ca="1">IF(AND($A37&lt;&gt;"",$A37&lt;&gt;"TOTAL"),IF(AND([5]PREMIOS_OTROS!$CD35&lt;&gt;"",[5]PREMIOS_OTROS!$CD35&lt;&gt;0),[5]PREMIOS_OTROS!$CD35,""),IF($A37="TOTAL",SUM(INDIRECT("AV4:AV"&amp;ROW()-1)),""))</f>
        <v/>
      </c>
      <c r="AW37" s="7" t="str">
        <f t="shared" ca="1" si="15"/>
        <v/>
      </c>
      <c r="AX37" s="7" t="str">
        <f ca="1">IF(AND($A37&lt;&gt;"",$A37&lt;&gt;"TOTAL"),IF(AND([5]PREMIOS_OTROS!$CG35&lt;&gt;"",[5]PREMIOS_OTROS!$CG35&lt;&gt;0),[5]PREMIOS_OTROS!$CG35,""),IF($A37="TOTAL",SUM(INDIRECT("AX4:AX"&amp;ROW()-1)),""))</f>
        <v/>
      </c>
      <c r="AY37" s="7" t="str">
        <f ca="1">IF(AND($A37&lt;&gt;"",$A37&lt;&gt;"TOTAL"),IF(AND([5]PREMIOS_OTROS!$CI35&lt;&gt;"",[5]PREMIOS_OTROS!$CI35&lt;&gt;0),[5]PREMIOS_OTROS!$CI35,""),IF($A37="TOTAL",SUM(INDIRECT("AY4:AY"&amp;ROW()-1)),""))</f>
        <v/>
      </c>
      <c r="AZ37" s="7" t="str">
        <f t="shared" ca="1" si="16"/>
        <v/>
      </c>
      <c r="BA37" s="7" t="str">
        <f ca="1">IF(AND($A37&lt;&gt;"",$A37&lt;&gt;"TOTAL"),IF(AND([5]PREMIOS_OTROS!$CL35&lt;&gt;"",[5]PREMIOS_OTROS!$CL35&lt;&gt;0),[5]PREMIOS_OTROS!$CL35,""),IF($A37="TOTAL",SUM(INDIRECT("BA4:BA"&amp;ROW()-1)),""))</f>
        <v/>
      </c>
      <c r="BB37" s="7" t="str">
        <f ca="1">IF(AND($A37&lt;&gt;"",$A37&lt;&gt;"TOTAL"),IF(AND([5]PREMIOS_OTROS!$CN35&lt;&gt;"",[5]PREMIOS_OTROS!$CN35&lt;&gt;0),[5]PREMIOS_OTROS!$CN35,""),IF($A37="TOTAL",SUM(INDIRECT("BB4:BB"&amp;ROW()-1)),""))</f>
        <v/>
      </c>
      <c r="BC37" s="7" t="str">
        <f t="shared" ca="1" si="17"/>
        <v/>
      </c>
      <c r="BD37" s="7" t="str">
        <f ca="1">IF(AND($A37&lt;&gt;"",$A37&lt;&gt;"TOTAL"),IF(AND([5]PREMIOS_OTROS!$CQ35&lt;&gt;"",[5]PREMIOS_OTROS!$CQ35&lt;&gt;0),[5]PREMIOS_OTROS!$CQ35,""),IF($A37="TOTAL",SUM(INDIRECT("BD4:BD"&amp;ROW()-1)),""))</f>
        <v/>
      </c>
      <c r="BE37" s="7" t="str">
        <f ca="1">IF(AND($A37&lt;&gt;"",$A37&lt;&gt;"TOTAL"),IF(AND([5]PREMIOS_OTROS!$CS35&lt;&gt;"",[5]PREMIOS_OTROS!$CS35&lt;&gt;0),[5]PREMIOS_OTROS!$CS35,""),IF($A37="TOTAL",SUM(INDIRECT("BE4:BE"&amp;ROW()-1)),""))</f>
        <v/>
      </c>
      <c r="BF37" s="7" t="str">
        <f t="shared" ca="1" si="18"/>
        <v/>
      </c>
    </row>
    <row r="38" spans="1:58" x14ac:dyDescent="0.2">
      <c r="A38" s="12" t="str">
        <f>IF([5]PREMIOS_OTROS!$D36&lt;&gt;"",[5]PREMIOS_OTROS!$D36,IF(AND([5]PREMIOS_OTROS!$D36="",[5]PREMIOS_OTROS!$D37="",[5]PREMIOS_OTROS!$D35=""),"","TOTAL"))</f>
        <v/>
      </c>
      <c r="B38" s="7" t="str">
        <f ca="1">IF(AND($A38&lt;&gt;"",$A38&lt;&gt;"TOTAL"),IF(AND([5]PREMIOS_OTROS!$E36&lt;&gt;"",[5]PREMIOS_OTROS!$E36&lt;&gt;0),[5]PREMIOS_OTROS!$E36,""),IF($A38="TOTAL",SUM(INDIRECT("B4:B"&amp;ROW()-1)),""))</f>
        <v/>
      </c>
      <c r="C38" s="7" t="str">
        <f ca="1">IF(AND($A38&lt;&gt;"",$A38&lt;&gt;"TOTAL"),IF(AND([5]PREMIOS_OTROS!$G36&lt;&gt;"",[5]PREMIOS_OTROS!$G36&lt;&gt;0),[5]PREMIOS_OTROS!$G36,""),IF($A38="TOTAL",SUM(INDIRECT("C4:C"&amp;ROW()-1)),""))</f>
        <v/>
      </c>
      <c r="D38" s="7" t="str">
        <f t="shared" ca="1" si="0"/>
        <v/>
      </c>
      <c r="E38" s="7" t="str">
        <f ca="1">IF(AND($A38&lt;&gt;"",$A38&lt;&gt;"TOTAL"),IF(AND([5]PREMIOS_OTROS!$J36&lt;&gt;"",[5]PREMIOS_OTROS!$J36&lt;&gt;0),[5]PREMIOS_OTROS!$J36,""),IF($A38="TOTAL",SUM(INDIRECT("E4:E"&amp;ROW()-1)),""))</f>
        <v/>
      </c>
      <c r="F38" s="7" t="str">
        <f ca="1">IF(AND($A38&lt;&gt;"",$A38&lt;&gt;"TOTAL"),IF(AND([5]PREMIOS_OTROS!$L36&lt;&gt;"",[5]PREMIOS_OTROS!$L36&lt;&gt;0),[5]PREMIOS_OTROS!$L36,""),IF($A38="TOTAL",SUM(INDIRECT("F4:F"&amp;ROW()-1)),""))</f>
        <v/>
      </c>
      <c r="G38" s="7" t="str">
        <f t="shared" ca="1" si="1"/>
        <v/>
      </c>
      <c r="H38" s="7" t="str">
        <f ca="1">IF(AND($A38&lt;&gt;"",$A38&lt;&gt;"TOTAL"),IF(AND([5]PREMIOS_OTROS!$O36&lt;&gt;"",[5]PREMIOS_OTROS!$O36&lt;&gt;0),[5]PREMIOS_OTROS!$O36,""),IF($A38="TOTAL",SUM(INDIRECT("H4:H"&amp;ROW()-1)),""))</f>
        <v/>
      </c>
      <c r="I38" s="7" t="str">
        <f ca="1">IF(AND($A38&lt;&gt;"",$A38&lt;&gt;"TOTAL"),IF(AND([5]PREMIOS_OTROS!$Q36&lt;&gt;"",[5]PREMIOS_OTROS!$Q36&lt;&gt;0),[5]PREMIOS_OTROS!$Q36,""),IF($A38="TOTAL",SUM(INDIRECT("I4:I"&amp;ROW()-1)),""))</f>
        <v/>
      </c>
      <c r="J38" s="7" t="str">
        <f t="shared" ca="1" si="2"/>
        <v/>
      </c>
      <c r="K38" s="7" t="str">
        <f ca="1">IF(AND($A38&lt;&gt;"",$A38&lt;&gt;"TOTAL"),IF(AND([5]PREMIOS_OTROS!$T36&lt;&gt;"",[5]PREMIOS_OTROS!$T36&lt;&gt;0),[5]PREMIOS_OTROS!$T36,""),IF($A38="TOTAL",SUM(INDIRECT("K4:K"&amp;ROW()-1)),""))</f>
        <v/>
      </c>
      <c r="L38" s="7" t="str">
        <f ca="1">IF(AND($A38&lt;&gt;"",$A38&lt;&gt;"TOTAL"),IF(AND([5]PREMIOS_OTROS!$V36&lt;&gt;"",[5]PREMIOS_OTROS!$V36&lt;&gt;0),[5]PREMIOS_OTROS!$V36,""),IF($A38="TOTAL",SUM(INDIRECT("L4:L"&amp;ROW()-1)),""))</f>
        <v/>
      </c>
      <c r="M38" s="7" t="str">
        <f t="shared" ca="1" si="3"/>
        <v/>
      </c>
      <c r="N38" s="7" t="str">
        <f ca="1">IF(AND($A38&lt;&gt;"",$A38&lt;&gt;"TOTAL"),IF(AND([5]PREMIOS_OTROS!$Y36&lt;&gt;"",[5]PREMIOS_OTROS!$Y36&lt;&gt;0),[5]PREMIOS_OTROS!$Y36,""),IF($A38="TOTAL",SUM(INDIRECT("N4:N"&amp;ROW()-1)),""))</f>
        <v/>
      </c>
      <c r="O38" s="7" t="str">
        <f ca="1">IF(AND($A38&lt;&gt;"",$A38&lt;&gt;"TOTAL"),IF(AND([5]PREMIOS_OTROS!$AA36&lt;&gt;"",[5]PREMIOS_OTROS!$AA36&lt;&gt;0),[5]PREMIOS_OTROS!$AA36,""),IF($A38="TOTAL",SUM(INDIRECT("O4:O"&amp;ROW()-1)),""))</f>
        <v/>
      </c>
      <c r="P38" s="7" t="str">
        <f t="shared" ca="1" si="4"/>
        <v/>
      </c>
      <c r="Q38" s="7" t="str">
        <f ca="1">IF(AND($A38&lt;&gt;"",$A38&lt;&gt;"TOTAL"),IF(AND([5]PREMIOS_OTROS!$AD36&lt;&gt;"",[5]PREMIOS_OTROS!$AD36&lt;&gt;0),[5]PREMIOS_OTROS!$AD36,""),IF($A38="TOTAL",SUM(INDIRECT("Q4:Q"&amp;ROW()-1)),""))</f>
        <v/>
      </c>
      <c r="R38" s="7" t="str">
        <f ca="1">IF(AND($A38&lt;&gt;"",$A38&lt;&gt;"TOTAL"),IF(AND([5]PREMIOS_OTROS!$AF36&lt;&gt;"",[5]PREMIOS_OTROS!$AF36&lt;&gt;0),[5]PREMIOS_OTROS!$AF36,""),IF($A38="TOTAL",SUM(INDIRECT("R4:R"&amp;ROW()-1)),""))</f>
        <v/>
      </c>
      <c r="S38" s="7" t="str">
        <f t="shared" ca="1" si="5"/>
        <v/>
      </c>
      <c r="T38" s="7" t="str">
        <f ca="1">IF(AND($A38&lt;&gt;"",$A38&lt;&gt;"TOTAL"),IF(AND([5]PREMIOS_OTROS!$AI36&lt;&gt;"",[5]PREMIOS_OTROS!$AI36&lt;&gt;0),[5]PREMIOS_OTROS!$AI36,""),IF($A38="TOTAL",SUM(INDIRECT("T4:T"&amp;ROW()-1)),""))</f>
        <v/>
      </c>
      <c r="U38" s="7" t="str">
        <f ca="1">IF(AND($A38&lt;&gt;"",$A38&lt;&gt;"TOTAL"),IF(AND([5]PREMIOS_OTROS!$AK36&lt;&gt;"",[5]PREMIOS_OTROS!$AK36&lt;&gt;0),[5]PREMIOS_OTROS!$AK36,""),IF($A38="TOTAL",SUM(INDIRECT("U4:U"&amp;ROW()-1)),""))</f>
        <v/>
      </c>
      <c r="V38" s="7" t="str">
        <f t="shared" ca="1" si="6"/>
        <v/>
      </c>
      <c r="W38" s="7" t="str">
        <f ca="1">IF(AND($A38&lt;&gt;"",$A38&lt;&gt;"TOTAL"),IF(AND([5]PREMIOS_OTROS!$AN36&lt;&gt;"",[5]PREMIOS_OTROS!$AN36&lt;&gt;0),[5]PREMIOS_OTROS!$AN36,""),IF($A38="TOTAL",SUM(INDIRECT("W4:W"&amp;ROW()-1)),""))</f>
        <v/>
      </c>
      <c r="X38" s="7" t="str">
        <f ca="1">IF(AND($A38&lt;&gt;"",$A38&lt;&gt;"TOTAL"),IF(AND([5]PREMIOS_OTROS!$AP36&lt;&gt;"",[5]PREMIOS_OTROS!$AP36&lt;&gt;0),[5]PREMIOS_OTROS!$AP36,""),IF($A38="TOTAL",SUM(INDIRECT("X4:X"&amp;ROW()-1)),""))</f>
        <v/>
      </c>
      <c r="Y38" s="7" t="str">
        <f t="shared" ca="1" si="7"/>
        <v/>
      </c>
      <c r="Z38" s="7" t="str">
        <f ca="1">IF(AND($A38&lt;&gt;"",$A38&lt;&gt;"TOTAL"),IF(AND([5]PREMIOS_OTROS!$AS36&lt;&gt;"",[5]PREMIOS_OTROS!$AS36&lt;&gt;0),[5]PREMIOS_OTROS!$AS36,""),IF($A38="TOTAL",SUM(INDIRECT("Z4:Z"&amp;ROW()-1)),""))</f>
        <v/>
      </c>
      <c r="AA38" s="7" t="str">
        <f ca="1">IF(AND($A38&lt;&gt;"",$A38&lt;&gt;"TOTAL"),IF(AND([5]PREMIOS_OTROS!$AU36&lt;&gt;"",[5]PREMIOS_OTROS!$AU36&lt;&gt;0),[5]PREMIOS_OTROS!$AU36,""),IF($A38="TOTAL",SUM(INDIRECT("AA4:AA"&amp;ROW()-1)),""))</f>
        <v/>
      </c>
      <c r="AB38" s="7" t="str">
        <f t="shared" ca="1" si="8"/>
        <v/>
      </c>
      <c r="AC38" s="7" t="str">
        <f ca="1">IF(AND($A38&lt;&gt;"",$A38&lt;&gt;"TOTAL"),IF(AND([5]PREMIOS_OTROS!$AX36&lt;&gt;"",[5]PREMIOS_OTROS!$AX36&lt;&gt;0),[5]PREMIOS_OTROS!$AX36,""),IF($A38="TOTAL",SUM(INDIRECT("AC4:AC"&amp;ROW()-1)),""))</f>
        <v/>
      </c>
      <c r="AD38" s="7" t="str">
        <f ca="1">IF(AND($A38&lt;&gt;"",$A38&lt;&gt;"TOTAL"),IF(AND([5]PREMIOS_OTROS!$AZ36&lt;&gt;"",[5]PREMIOS_OTROS!$AZ36&lt;&gt;0),[5]PREMIOS_OTROS!$AZ36,""),IF($A38="TOTAL",SUM(INDIRECT("AD4:AD"&amp;ROW()-1)),""))</f>
        <v/>
      </c>
      <c r="AE38" s="7" t="str">
        <f t="shared" ca="1" si="9"/>
        <v/>
      </c>
      <c r="AF38" s="7" t="str">
        <f ca="1">IF(AND($A38&lt;&gt;"",$A38&lt;&gt;"TOTAL"),IF(AND([5]PREMIOS_OTROS!$BC36&lt;&gt;"",[5]PREMIOS_OTROS!$BC36&lt;&gt;0),[5]PREMIOS_OTROS!$BC36,""),IF($A38="TOTAL",SUM(INDIRECT("AF4:AF"&amp;ROW()-1)),""))</f>
        <v/>
      </c>
      <c r="AG38" s="7" t="str">
        <f ca="1">IF(AND($A38&lt;&gt;"",$A38&lt;&gt;"TOTAL"),IF(AND([5]PREMIOS_OTROS!$BE36&lt;&gt;"",[5]PREMIOS_OTROS!$BE36&lt;&gt;0),[5]PREMIOS_OTROS!$BE36,""),IF($A38="TOTAL",SUM(INDIRECT("AG4:AG"&amp;ROW()-1)),""))</f>
        <v/>
      </c>
      <c r="AH38" s="7" t="str">
        <f t="shared" ca="1" si="10"/>
        <v/>
      </c>
      <c r="AI38" s="7" t="str">
        <f ca="1">IF(AND($A38&lt;&gt;"",$A38&lt;&gt;"TOTAL"),IF(AND([5]PREMIOS_OTROS!$BH36&lt;&gt;"",[5]PREMIOS_OTROS!$BH36&lt;&gt;0),[5]PREMIOS_OTROS!$BH36,""),IF($A38="TOTAL",SUM(INDIRECT("AI4:AI"&amp;ROW()-1)),""))</f>
        <v/>
      </c>
      <c r="AJ38" s="7" t="str">
        <f ca="1">IF(AND($A38&lt;&gt;"",$A38&lt;&gt;"TOTAL"),IF(AND([5]PREMIOS_OTROS!$BJ36&lt;&gt;"",[5]PREMIOS_OTROS!$BJ36&lt;&gt;0),[5]PREMIOS_OTROS!$BJ36,""),IF($A38="TOTAL",SUM(INDIRECT("AJ4:AJ"&amp;ROW()-1)),""))</f>
        <v/>
      </c>
      <c r="AK38" s="7" t="str">
        <f t="shared" ca="1" si="11"/>
        <v/>
      </c>
      <c r="AL38" s="7" t="str">
        <f ca="1">IF(AND($A38&lt;&gt;"",$A38&lt;&gt;"TOTAL"),IF(AND([5]PREMIOS_OTROS!$BM36&lt;&gt;"",[5]PREMIOS_OTROS!$BM36&lt;&gt;0),[5]PREMIOS_OTROS!$BM36,""),IF($A38="TOTAL",SUM(INDIRECT("AL4:AL"&amp;ROW()-1)),""))</f>
        <v/>
      </c>
      <c r="AM38" s="7" t="str">
        <f ca="1">IF(AND($A38&lt;&gt;"",$A38&lt;&gt;"TOTAL"),IF(AND([5]PREMIOS_OTROS!$BO36&lt;&gt;"",[5]PREMIOS_OTROS!$BO36&lt;&gt;0),[5]PREMIOS_OTROS!$BO36,""),IF($A38="TOTAL",SUM(INDIRECT("AM4:AM"&amp;ROW()-1)),""))</f>
        <v/>
      </c>
      <c r="AN38" s="7" t="str">
        <f t="shared" ca="1" si="12"/>
        <v/>
      </c>
      <c r="AO38" s="7" t="str">
        <f ca="1">IF(AND($A38&lt;&gt;"",$A38&lt;&gt;"TOTAL"),IF(AND([5]PREMIOS_OTROS!$BR36&lt;&gt;"",[5]PREMIOS_OTROS!$BR36&lt;&gt;0),[5]PREMIOS_OTROS!$BR36,""),IF($A38="TOTAL",SUM(INDIRECT("AO4:AO"&amp;ROW()-1)),""))</f>
        <v/>
      </c>
      <c r="AP38" s="7" t="str">
        <f ca="1">IF(AND($A38&lt;&gt;"",$A38&lt;&gt;"TOTAL"),IF(AND([5]PREMIOS_OTROS!$BT36&lt;&gt;"",[5]PREMIOS_OTROS!$BT36&lt;&gt;0),[5]PREMIOS_OTROS!$BT36,""),IF($A38="TOTAL",SUM(INDIRECT("AP4:AP"&amp;ROW()-1)),""))</f>
        <v/>
      </c>
      <c r="AQ38" s="7" t="str">
        <f t="shared" ca="1" si="13"/>
        <v/>
      </c>
      <c r="AR38" s="7" t="str">
        <f ca="1">IF(AND($A38&lt;&gt;"",$A38&lt;&gt;"TOTAL"),IF(AND([5]PREMIOS_OTROS!$BW36&lt;&gt;"",[5]PREMIOS_OTROS!$BW36&lt;&gt;0),[5]PREMIOS_OTROS!$BW36,""),IF($A38="TOTAL",SUM(INDIRECT("AR4:AR"&amp;ROW()-1)),""))</f>
        <v/>
      </c>
      <c r="AS38" s="7" t="str">
        <f ca="1">IF(AND($A38&lt;&gt;"",$A38&lt;&gt;"TOTAL"),IF(AND([5]PREMIOS_OTROS!$BY36&lt;&gt;"",[5]PREMIOS_OTROS!$BY36&lt;&gt;0),[5]PREMIOS_OTROS!$BY36,""),IF($A38="TOTAL",SUM(INDIRECT("AS4:AS"&amp;ROW()-1)),""))</f>
        <v/>
      </c>
      <c r="AT38" s="7" t="str">
        <f t="shared" ca="1" si="14"/>
        <v/>
      </c>
      <c r="AU38" s="7" t="str">
        <f ca="1">IF(AND($A38&lt;&gt;"",$A38&lt;&gt;"TOTAL"),IF(AND([5]PREMIOS_OTROS!$CB36&lt;&gt;"",[5]PREMIOS_OTROS!$CB36&lt;&gt;0),[5]PREMIOS_OTROS!$CB36,""),IF($A38="TOTAL",SUM(INDIRECT("AU4:AU"&amp;ROW()-1)),""))</f>
        <v/>
      </c>
      <c r="AV38" s="7" t="str">
        <f ca="1">IF(AND($A38&lt;&gt;"",$A38&lt;&gt;"TOTAL"),IF(AND([5]PREMIOS_OTROS!$CD36&lt;&gt;"",[5]PREMIOS_OTROS!$CD36&lt;&gt;0),[5]PREMIOS_OTROS!$CD36,""),IF($A38="TOTAL",SUM(INDIRECT("AV4:AV"&amp;ROW()-1)),""))</f>
        <v/>
      </c>
      <c r="AW38" s="7" t="str">
        <f t="shared" ca="1" si="15"/>
        <v/>
      </c>
      <c r="AX38" s="7" t="str">
        <f ca="1">IF(AND($A38&lt;&gt;"",$A38&lt;&gt;"TOTAL"),IF(AND([5]PREMIOS_OTROS!$CG36&lt;&gt;"",[5]PREMIOS_OTROS!$CG36&lt;&gt;0),[5]PREMIOS_OTROS!$CG36,""),IF($A38="TOTAL",SUM(INDIRECT("AX4:AX"&amp;ROW()-1)),""))</f>
        <v/>
      </c>
      <c r="AY38" s="7" t="str">
        <f ca="1">IF(AND($A38&lt;&gt;"",$A38&lt;&gt;"TOTAL"),IF(AND([5]PREMIOS_OTROS!$CI36&lt;&gt;"",[5]PREMIOS_OTROS!$CI36&lt;&gt;0),[5]PREMIOS_OTROS!$CI36,""),IF($A38="TOTAL",SUM(INDIRECT("AY4:AY"&amp;ROW()-1)),""))</f>
        <v/>
      </c>
      <c r="AZ38" s="7" t="str">
        <f t="shared" ca="1" si="16"/>
        <v/>
      </c>
      <c r="BA38" s="7" t="str">
        <f ca="1">IF(AND($A38&lt;&gt;"",$A38&lt;&gt;"TOTAL"),IF(AND([5]PREMIOS_OTROS!$CL36&lt;&gt;"",[5]PREMIOS_OTROS!$CL36&lt;&gt;0),[5]PREMIOS_OTROS!$CL36,""),IF($A38="TOTAL",SUM(INDIRECT("BA4:BA"&amp;ROW()-1)),""))</f>
        <v/>
      </c>
      <c r="BB38" s="7" t="str">
        <f ca="1">IF(AND($A38&lt;&gt;"",$A38&lt;&gt;"TOTAL"),IF(AND([5]PREMIOS_OTROS!$CN36&lt;&gt;"",[5]PREMIOS_OTROS!$CN36&lt;&gt;0),[5]PREMIOS_OTROS!$CN36,""),IF($A38="TOTAL",SUM(INDIRECT("BB4:BB"&amp;ROW()-1)),""))</f>
        <v/>
      </c>
      <c r="BC38" s="7" t="str">
        <f t="shared" ca="1" si="17"/>
        <v/>
      </c>
      <c r="BD38" s="7" t="str">
        <f ca="1">IF(AND($A38&lt;&gt;"",$A38&lt;&gt;"TOTAL"),IF(AND([5]PREMIOS_OTROS!$CQ36&lt;&gt;"",[5]PREMIOS_OTROS!$CQ36&lt;&gt;0),[5]PREMIOS_OTROS!$CQ36,""),IF($A38="TOTAL",SUM(INDIRECT("BD4:BD"&amp;ROW()-1)),""))</f>
        <v/>
      </c>
      <c r="BE38" s="7" t="str">
        <f ca="1">IF(AND($A38&lt;&gt;"",$A38&lt;&gt;"TOTAL"),IF(AND([5]PREMIOS_OTROS!$CS36&lt;&gt;"",[5]PREMIOS_OTROS!$CS36&lt;&gt;0),[5]PREMIOS_OTROS!$CS36,""),IF($A38="TOTAL",SUM(INDIRECT("BE4:BE"&amp;ROW()-1)),""))</f>
        <v/>
      </c>
      <c r="BF38" s="7" t="str">
        <f t="shared" ca="1" si="18"/>
        <v/>
      </c>
    </row>
    <row r="39" spans="1:58" x14ac:dyDescent="0.2">
      <c r="A39" s="12" t="str">
        <f>IF([5]PREMIOS_OTROS!$D37&lt;&gt;"",[5]PREMIOS_OTROS!$D37,IF(AND([5]PREMIOS_OTROS!$D37="",[5]PREMIOS_OTROS!$D38="",[5]PREMIOS_OTROS!$D36=""),"","TOTAL"))</f>
        <v/>
      </c>
      <c r="B39" s="7" t="str">
        <f ca="1">IF(AND($A39&lt;&gt;"",$A39&lt;&gt;"TOTAL"),IF(AND([5]PREMIOS_OTROS!$E37&lt;&gt;"",[5]PREMIOS_OTROS!$E37&lt;&gt;0),[5]PREMIOS_OTROS!$E37,""),IF($A39="TOTAL",SUM(INDIRECT("B4:B"&amp;ROW()-1)),""))</f>
        <v/>
      </c>
      <c r="C39" s="7" t="str">
        <f ca="1">IF(AND($A39&lt;&gt;"",$A39&lt;&gt;"TOTAL"),IF(AND([5]PREMIOS_OTROS!$G37&lt;&gt;"",[5]PREMIOS_OTROS!$G37&lt;&gt;0),[5]PREMIOS_OTROS!$G37,""),IF($A39="TOTAL",SUM(INDIRECT("C4:C"&amp;ROW()-1)),""))</f>
        <v/>
      </c>
      <c r="D39" s="7" t="str">
        <f t="shared" ca="1" si="0"/>
        <v/>
      </c>
      <c r="E39" s="7" t="str">
        <f ca="1">IF(AND($A39&lt;&gt;"",$A39&lt;&gt;"TOTAL"),IF(AND([5]PREMIOS_OTROS!$J37&lt;&gt;"",[5]PREMIOS_OTROS!$J37&lt;&gt;0),[5]PREMIOS_OTROS!$J37,""),IF($A39="TOTAL",SUM(INDIRECT("E4:E"&amp;ROW()-1)),""))</f>
        <v/>
      </c>
      <c r="F39" s="7" t="str">
        <f ca="1">IF(AND($A39&lt;&gt;"",$A39&lt;&gt;"TOTAL"),IF(AND([5]PREMIOS_OTROS!$L37&lt;&gt;"",[5]PREMIOS_OTROS!$L37&lt;&gt;0),[5]PREMIOS_OTROS!$L37,""),IF($A39="TOTAL",SUM(INDIRECT("F4:F"&amp;ROW()-1)),""))</f>
        <v/>
      </c>
      <c r="G39" s="7" t="str">
        <f t="shared" ca="1" si="1"/>
        <v/>
      </c>
      <c r="H39" s="7" t="str">
        <f ca="1">IF(AND($A39&lt;&gt;"",$A39&lt;&gt;"TOTAL"),IF(AND([5]PREMIOS_OTROS!$O37&lt;&gt;"",[5]PREMIOS_OTROS!$O37&lt;&gt;0),[5]PREMIOS_OTROS!$O37,""),IF($A39="TOTAL",SUM(INDIRECT("H4:H"&amp;ROW()-1)),""))</f>
        <v/>
      </c>
      <c r="I39" s="7" t="str">
        <f ca="1">IF(AND($A39&lt;&gt;"",$A39&lt;&gt;"TOTAL"),IF(AND([5]PREMIOS_OTROS!$Q37&lt;&gt;"",[5]PREMIOS_OTROS!$Q37&lt;&gt;0),[5]PREMIOS_OTROS!$Q37,""),IF($A39="TOTAL",SUM(INDIRECT("I4:I"&amp;ROW()-1)),""))</f>
        <v/>
      </c>
      <c r="J39" s="7" t="str">
        <f t="shared" ca="1" si="2"/>
        <v/>
      </c>
      <c r="K39" s="7" t="str">
        <f ca="1">IF(AND($A39&lt;&gt;"",$A39&lt;&gt;"TOTAL"),IF(AND([5]PREMIOS_OTROS!$T37&lt;&gt;"",[5]PREMIOS_OTROS!$T37&lt;&gt;0),[5]PREMIOS_OTROS!$T37,""),IF($A39="TOTAL",SUM(INDIRECT("K4:K"&amp;ROW()-1)),""))</f>
        <v/>
      </c>
      <c r="L39" s="7" t="str">
        <f ca="1">IF(AND($A39&lt;&gt;"",$A39&lt;&gt;"TOTAL"),IF(AND([5]PREMIOS_OTROS!$V37&lt;&gt;"",[5]PREMIOS_OTROS!$V37&lt;&gt;0),[5]PREMIOS_OTROS!$V37,""),IF($A39="TOTAL",SUM(INDIRECT("L4:L"&amp;ROW()-1)),""))</f>
        <v/>
      </c>
      <c r="M39" s="7" t="str">
        <f t="shared" ca="1" si="3"/>
        <v/>
      </c>
      <c r="N39" s="7" t="str">
        <f ca="1">IF(AND($A39&lt;&gt;"",$A39&lt;&gt;"TOTAL"),IF(AND([5]PREMIOS_OTROS!$Y37&lt;&gt;"",[5]PREMIOS_OTROS!$Y37&lt;&gt;0),[5]PREMIOS_OTROS!$Y37,""),IF($A39="TOTAL",SUM(INDIRECT("N4:N"&amp;ROW()-1)),""))</f>
        <v/>
      </c>
      <c r="O39" s="7" t="str">
        <f ca="1">IF(AND($A39&lt;&gt;"",$A39&lt;&gt;"TOTAL"),IF(AND([5]PREMIOS_OTROS!$AA37&lt;&gt;"",[5]PREMIOS_OTROS!$AA37&lt;&gt;0),[5]PREMIOS_OTROS!$AA37,""),IF($A39="TOTAL",SUM(INDIRECT("O4:O"&amp;ROW()-1)),""))</f>
        <v/>
      </c>
      <c r="P39" s="7" t="str">
        <f t="shared" ca="1" si="4"/>
        <v/>
      </c>
      <c r="Q39" s="7" t="str">
        <f ca="1">IF(AND($A39&lt;&gt;"",$A39&lt;&gt;"TOTAL"),IF(AND([5]PREMIOS_OTROS!$AD37&lt;&gt;"",[5]PREMIOS_OTROS!$AD37&lt;&gt;0),[5]PREMIOS_OTROS!$AD37,""),IF($A39="TOTAL",SUM(INDIRECT("Q4:Q"&amp;ROW()-1)),""))</f>
        <v/>
      </c>
      <c r="R39" s="7" t="str">
        <f ca="1">IF(AND($A39&lt;&gt;"",$A39&lt;&gt;"TOTAL"),IF(AND([5]PREMIOS_OTROS!$AF37&lt;&gt;"",[5]PREMIOS_OTROS!$AF37&lt;&gt;0),[5]PREMIOS_OTROS!$AF37,""),IF($A39="TOTAL",SUM(INDIRECT("R4:R"&amp;ROW()-1)),""))</f>
        <v/>
      </c>
      <c r="S39" s="7" t="str">
        <f t="shared" ca="1" si="5"/>
        <v/>
      </c>
      <c r="T39" s="7" t="str">
        <f ca="1">IF(AND($A39&lt;&gt;"",$A39&lt;&gt;"TOTAL"),IF(AND([5]PREMIOS_OTROS!$AI37&lt;&gt;"",[5]PREMIOS_OTROS!$AI37&lt;&gt;0),[5]PREMIOS_OTROS!$AI37,""),IF($A39="TOTAL",SUM(INDIRECT("T4:T"&amp;ROW()-1)),""))</f>
        <v/>
      </c>
      <c r="U39" s="7" t="str">
        <f ca="1">IF(AND($A39&lt;&gt;"",$A39&lt;&gt;"TOTAL"),IF(AND([5]PREMIOS_OTROS!$AK37&lt;&gt;"",[5]PREMIOS_OTROS!$AK37&lt;&gt;0),[5]PREMIOS_OTROS!$AK37,""),IF($A39="TOTAL",SUM(INDIRECT("U4:U"&amp;ROW()-1)),""))</f>
        <v/>
      </c>
      <c r="V39" s="7" t="str">
        <f t="shared" ca="1" si="6"/>
        <v/>
      </c>
      <c r="W39" s="7" t="str">
        <f ca="1">IF(AND($A39&lt;&gt;"",$A39&lt;&gt;"TOTAL"),IF(AND([5]PREMIOS_OTROS!$AN37&lt;&gt;"",[5]PREMIOS_OTROS!$AN37&lt;&gt;0),[5]PREMIOS_OTROS!$AN37,""),IF($A39="TOTAL",SUM(INDIRECT("W4:W"&amp;ROW()-1)),""))</f>
        <v/>
      </c>
      <c r="X39" s="7" t="str">
        <f ca="1">IF(AND($A39&lt;&gt;"",$A39&lt;&gt;"TOTAL"),IF(AND([5]PREMIOS_OTROS!$AP37&lt;&gt;"",[5]PREMIOS_OTROS!$AP37&lt;&gt;0),[5]PREMIOS_OTROS!$AP37,""),IF($A39="TOTAL",SUM(INDIRECT("X4:X"&amp;ROW()-1)),""))</f>
        <v/>
      </c>
      <c r="Y39" s="7" t="str">
        <f t="shared" ca="1" si="7"/>
        <v/>
      </c>
      <c r="Z39" s="7" t="str">
        <f ca="1">IF(AND($A39&lt;&gt;"",$A39&lt;&gt;"TOTAL"),IF(AND([5]PREMIOS_OTROS!$AS37&lt;&gt;"",[5]PREMIOS_OTROS!$AS37&lt;&gt;0),[5]PREMIOS_OTROS!$AS37,""),IF($A39="TOTAL",SUM(INDIRECT("Z4:Z"&amp;ROW()-1)),""))</f>
        <v/>
      </c>
      <c r="AA39" s="7" t="str">
        <f ca="1">IF(AND($A39&lt;&gt;"",$A39&lt;&gt;"TOTAL"),IF(AND([5]PREMIOS_OTROS!$AU37&lt;&gt;"",[5]PREMIOS_OTROS!$AU37&lt;&gt;0),[5]PREMIOS_OTROS!$AU37,""),IF($A39="TOTAL",SUM(INDIRECT("AA4:AA"&amp;ROW()-1)),""))</f>
        <v/>
      </c>
      <c r="AB39" s="7" t="str">
        <f t="shared" ca="1" si="8"/>
        <v/>
      </c>
      <c r="AC39" s="7" t="str">
        <f ca="1">IF(AND($A39&lt;&gt;"",$A39&lt;&gt;"TOTAL"),IF(AND([5]PREMIOS_OTROS!$AX37&lt;&gt;"",[5]PREMIOS_OTROS!$AX37&lt;&gt;0),[5]PREMIOS_OTROS!$AX37,""),IF($A39="TOTAL",SUM(INDIRECT("AC4:AC"&amp;ROW()-1)),""))</f>
        <v/>
      </c>
      <c r="AD39" s="7" t="str">
        <f ca="1">IF(AND($A39&lt;&gt;"",$A39&lt;&gt;"TOTAL"),IF(AND([5]PREMIOS_OTROS!$AZ37&lt;&gt;"",[5]PREMIOS_OTROS!$AZ37&lt;&gt;0),[5]PREMIOS_OTROS!$AZ37,""),IF($A39="TOTAL",SUM(INDIRECT("AD4:AD"&amp;ROW()-1)),""))</f>
        <v/>
      </c>
      <c r="AE39" s="7" t="str">
        <f t="shared" ca="1" si="9"/>
        <v/>
      </c>
      <c r="AF39" s="7" t="str">
        <f ca="1">IF(AND($A39&lt;&gt;"",$A39&lt;&gt;"TOTAL"),IF(AND([5]PREMIOS_OTROS!$BC37&lt;&gt;"",[5]PREMIOS_OTROS!$BC37&lt;&gt;0),[5]PREMIOS_OTROS!$BC37,""),IF($A39="TOTAL",SUM(INDIRECT("AF4:AF"&amp;ROW()-1)),""))</f>
        <v/>
      </c>
      <c r="AG39" s="7" t="str">
        <f ca="1">IF(AND($A39&lt;&gt;"",$A39&lt;&gt;"TOTAL"),IF(AND([5]PREMIOS_OTROS!$BE37&lt;&gt;"",[5]PREMIOS_OTROS!$BE37&lt;&gt;0),[5]PREMIOS_OTROS!$BE37,""),IF($A39="TOTAL",SUM(INDIRECT("AG4:AG"&amp;ROW()-1)),""))</f>
        <v/>
      </c>
      <c r="AH39" s="7" t="str">
        <f t="shared" ca="1" si="10"/>
        <v/>
      </c>
      <c r="AI39" s="7" t="str">
        <f ca="1">IF(AND($A39&lt;&gt;"",$A39&lt;&gt;"TOTAL"),IF(AND([5]PREMIOS_OTROS!$BH37&lt;&gt;"",[5]PREMIOS_OTROS!$BH37&lt;&gt;0),[5]PREMIOS_OTROS!$BH37,""),IF($A39="TOTAL",SUM(INDIRECT("AI4:AI"&amp;ROW()-1)),""))</f>
        <v/>
      </c>
      <c r="AJ39" s="7" t="str">
        <f ca="1">IF(AND($A39&lt;&gt;"",$A39&lt;&gt;"TOTAL"),IF(AND([5]PREMIOS_OTROS!$BJ37&lt;&gt;"",[5]PREMIOS_OTROS!$BJ37&lt;&gt;0),[5]PREMIOS_OTROS!$BJ37,""),IF($A39="TOTAL",SUM(INDIRECT("AJ4:AJ"&amp;ROW()-1)),""))</f>
        <v/>
      </c>
      <c r="AK39" s="7" t="str">
        <f t="shared" ca="1" si="11"/>
        <v/>
      </c>
      <c r="AL39" s="7" t="str">
        <f ca="1">IF(AND($A39&lt;&gt;"",$A39&lt;&gt;"TOTAL"),IF(AND([5]PREMIOS_OTROS!$BM37&lt;&gt;"",[5]PREMIOS_OTROS!$BM37&lt;&gt;0),[5]PREMIOS_OTROS!$BM37,""),IF($A39="TOTAL",SUM(INDIRECT("AL4:AL"&amp;ROW()-1)),""))</f>
        <v/>
      </c>
      <c r="AM39" s="7" t="str">
        <f ca="1">IF(AND($A39&lt;&gt;"",$A39&lt;&gt;"TOTAL"),IF(AND([5]PREMIOS_OTROS!$BO37&lt;&gt;"",[5]PREMIOS_OTROS!$BO37&lt;&gt;0),[5]PREMIOS_OTROS!$BO37,""),IF($A39="TOTAL",SUM(INDIRECT("AM4:AM"&amp;ROW()-1)),""))</f>
        <v/>
      </c>
      <c r="AN39" s="7" t="str">
        <f t="shared" ca="1" si="12"/>
        <v/>
      </c>
      <c r="AO39" s="7" t="str">
        <f ca="1">IF(AND($A39&lt;&gt;"",$A39&lt;&gt;"TOTAL"),IF(AND([5]PREMIOS_OTROS!$BR37&lt;&gt;"",[5]PREMIOS_OTROS!$BR37&lt;&gt;0),[5]PREMIOS_OTROS!$BR37,""),IF($A39="TOTAL",SUM(INDIRECT("AO4:AO"&amp;ROW()-1)),""))</f>
        <v/>
      </c>
      <c r="AP39" s="7" t="str">
        <f ca="1">IF(AND($A39&lt;&gt;"",$A39&lt;&gt;"TOTAL"),IF(AND([5]PREMIOS_OTROS!$BT37&lt;&gt;"",[5]PREMIOS_OTROS!$BT37&lt;&gt;0),[5]PREMIOS_OTROS!$BT37,""),IF($A39="TOTAL",SUM(INDIRECT("AP4:AP"&amp;ROW()-1)),""))</f>
        <v/>
      </c>
      <c r="AQ39" s="7" t="str">
        <f t="shared" ca="1" si="13"/>
        <v/>
      </c>
      <c r="AR39" s="7" t="str">
        <f ca="1">IF(AND($A39&lt;&gt;"",$A39&lt;&gt;"TOTAL"),IF(AND([5]PREMIOS_OTROS!$BW37&lt;&gt;"",[5]PREMIOS_OTROS!$BW37&lt;&gt;0),[5]PREMIOS_OTROS!$BW37,""),IF($A39="TOTAL",SUM(INDIRECT("AR4:AR"&amp;ROW()-1)),""))</f>
        <v/>
      </c>
      <c r="AS39" s="7" t="str">
        <f ca="1">IF(AND($A39&lt;&gt;"",$A39&lt;&gt;"TOTAL"),IF(AND([5]PREMIOS_OTROS!$BY37&lt;&gt;"",[5]PREMIOS_OTROS!$BY37&lt;&gt;0),[5]PREMIOS_OTROS!$BY37,""),IF($A39="TOTAL",SUM(INDIRECT("AS4:AS"&amp;ROW()-1)),""))</f>
        <v/>
      </c>
      <c r="AT39" s="7" t="str">
        <f t="shared" ca="1" si="14"/>
        <v/>
      </c>
      <c r="AU39" s="7" t="str">
        <f ca="1">IF(AND($A39&lt;&gt;"",$A39&lt;&gt;"TOTAL"),IF(AND([5]PREMIOS_OTROS!$CB37&lt;&gt;"",[5]PREMIOS_OTROS!$CB37&lt;&gt;0),[5]PREMIOS_OTROS!$CB37,""),IF($A39="TOTAL",SUM(INDIRECT("AU4:AU"&amp;ROW()-1)),""))</f>
        <v/>
      </c>
      <c r="AV39" s="7" t="str">
        <f ca="1">IF(AND($A39&lt;&gt;"",$A39&lt;&gt;"TOTAL"),IF(AND([5]PREMIOS_OTROS!$CD37&lt;&gt;"",[5]PREMIOS_OTROS!$CD37&lt;&gt;0),[5]PREMIOS_OTROS!$CD37,""),IF($A39="TOTAL",SUM(INDIRECT("AV4:AV"&amp;ROW()-1)),""))</f>
        <v/>
      </c>
      <c r="AW39" s="7" t="str">
        <f t="shared" ca="1" si="15"/>
        <v/>
      </c>
      <c r="AX39" s="7" t="str">
        <f ca="1">IF(AND($A39&lt;&gt;"",$A39&lt;&gt;"TOTAL"),IF(AND([5]PREMIOS_OTROS!$CG37&lt;&gt;"",[5]PREMIOS_OTROS!$CG37&lt;&gt;0),[5]PREMIOS_OTROS!$CG37,""),IF($A39="TOTAL",SUM(INDIRECT("AX4:AX"&amp;ROW()-1)),""))</f>
        <v/>
      </c>
      <c r="AY39" s="7" t="str">
        <f ca="1">IF(AND($A39&lt;&gt;"",$A39&lt;&gt;"TOTAL"),IF(AND([5]PREMIOS_OTROS!$CI37&lt;&gt;"",[5]PREMIOS_OTROS!$CI37&lt;&gt;0),[5]PREMIOS_OTROS!$CI37,""),IF($A39="TOTAL",SUM(INDIRECT("AY4:AY"&amp;ROW()-1)),""))</f>
        <v/>
      </c>
      <c r="AZ39" s="7" t="str">
        <f t="shared" ca="1" si="16"/>
        <v/>
      </c>
      <c r="BA39" s="7" t="str">
        <f ca="1">IF(AND($A39&lt;&gt;"",$A39&lt;&gt;"TOTAL"),IF(AND([5]PREMIOS_OTROS!$CL37&lt;&gt;"",[5]PREMIOS_OTROS!$CL37&lt;&gt;0),[5]PREMIOS_OTROS!$CL37,""),IF($A39="TOTAL",SUM(INDIRECT("BA4:BA"&amp;ROW()-1)),""))</f>
        <v/>
      </c>
      <c r="BB39" s="7" t="str">
        <f ca="1">IF(AND($A39&lt;&gt;"",$A39&lt;&gt;"TOTAL"),IF(AND([5]PREMIOS_OTROS!$CN37&lt;&gt;"",[5]PREMIOS_OTROS!$CN37&lt;&gt;0),[5]PREMIOS_OTROS!$CN37,""),IF($A39="TOTAL",SUM(INDIRECT("BB4:BB"&amp;ROW()-1)),""))</f>
        <v/>
      </c>
      <c r="BC39" s="7" t="str">
        <f t="shared" ca="1" si="17"/>
        <v/>
      </c>
      <c r="BD39" s="7" t="str">
        <f ca="1">IF(AND($A39&lt;&gt;"",$A39&lt;&gt;"TOTAL"),IF(AND([5]PREMIOS_OTROS!$CQ37&lt;&gt;"",[5]PREMIOS_OTROS!$CQ37&lt;&gt;0),[5]PREMIOS_OTROS!$CQ37,""),IF($A39="TOTAL",SUM(INDIRECT("BD4:BD"&amp;ROW()-1)),""))</f>
        <v/>
      </c>
      <c r="BE39" s="7" t="str">
        <f ca="1">IF(AND($A39&lt;&gt;"",$A39&lt;&gt;"TOTAL"),IF(AND([5]PREMIOS_OTROS!$CS37&lt;&gt;"",[5]PREMIOS_OTROS!$CS37&lt;&gt;0),[5]PREMIOS_OTROS!$CS37,""),IF($A39="TOTAL",SUM(INDIRECT("BE4:BE"&amp;ROW()-1)),""))</f>
        <v/>
      </c>
      <c r="BF39" s="7" t="str">
        <f t="shared" ca="1" si="18"/>
        <v/>
      </c>
    </row>
    <row r="40" spans="1:58" x14ac:dyDescent="0.2">
      <c r="A40" s="12" t="str">
        <f>IF([5]PREMIOS_OTROS!$D38&lt;&gt;"",[5]PREMIOS_OTROS!$D38,IF(AND([5]PREMIOS_OTROS!$D38="",[5]PREMIOS_OTROS!$D39="",[5]PREMIOS_OTROS!$D37=""),"","TOTAL"))</f>
        <v/>
      </c>
      <c r="B40" s="7" t="str">
        <f ca="1">IF(AND($A40&lt;&gt;"",$A40&lt;&gt;"TOTAL"),IF(AND([5]PREMIOS_OTROS!$E38&lt;&gt;"",[5]PREMIOS_OTROS!$E38&lt;&gt;0),[5]PREMIOS_OTROS!$E38,""),IF($A40="TOTAL",SUM(INDIRECT("B4:B"&amp;ROW()-1)),""))</f>
        <v/>
      </c>
      <c r="C40" s="7" t="str">
        <f ca="1">IF(AND($A40&lt;&gt;"",$A40&lt;&gt;"TOTAL"),IF(AND([5]PREMIOS_OTROS!$G38&lt;&gt;"",[5]PREMIOS_OTROS!$G38&lt;&gt;0),[5]PREMIOS_OTROS!$G38,""),IF($A40="TOTAL",SUM(INDIRECT("C4:C"&amp;ROW()-1)),""))</f>
        <v/>
      </c>
      <c r="D40" s="7" t="str">
        <f t="shared" ca="1" si="0"/>
        <v/>
      </c>
      <c r="E40" s="7" t="str">
        <f ca="1">IF(AND($A40&lt;&gt;"",$A40&lt;&gt;"TOTAL"),IF(AND([5]PREMIOS_OTROS!$J38&lt;&gt;"",[5]PREMIOS_OTROS!$J38&lt;&gt;0),[5]PREMIOS_OTROS!$J38,""),IF($A40="TOTAL",SUM(INDIRECT("E4:E"&amp;ROW()-1)),""))</f>
        <v/>
      </c>
      <c r="F40" s="7" t="str">
        <f ca="1">IF(AND($A40&lt;&gt;"",$A40&lt;&gt;"TOTAL"),IF(AND([5]PREMIOS_OTROS!$L38&lt;&gt;"",[5]PREMIOS_OTROS!$L38&lt;&gt;0),[5]PREMIOS_OTROS!$L38,""),IF($A40="TOTAL",SUM(INDIRECT("F4:F"&amp;ROW()-1)),""))</f>
        <v/>
      </c>
      <c r="G40" s="7" t="str">
        <f t="shared" ca="1" si="1"/>
        <v/>
      </c>
      <c r="H40" s="7" t="str">
        <f ca="1">IF(AND($A40&lt;&gt;"",$A40&lt;&gt;"TOTAL"),IF(AND([5]PREMIOS_OTROS!$O38&lt;&gt;"",[5]PREMIOS_OTROS!$O38&lt;&gt;0),[5]PREMIOS_OTROS!$O38,""),IF($A40="TOTAL",SUM(INDIRECT("H4:H"&amp;ROW()-1)),""))</f>
        <v/>
      </c>
      <c r="I40" s="7" t="str">
        <f ca="1">IF(AND($A40&lt;&gt;"",$A40&lt;&gt;"TOTAL"),IF(AND([5]PREMIOS_OTROS!$Q38&lt;&gt;"",[5]PREMIOS_OTROS!$Q38&lt;&gt;0),[5]PREMIOS_OTROS!$Q38,""),IF($A40="TOTAL",SUM(INDIRECT("I4:I"&amp;ROW()-1)),""))</f>
        <v/>
      </c>
      <c r="J40" s="7" t="str">
        <f t="shared" ca="1" si="2"/>
        <v/>
      </c>
      <c r="K40" s="7" t="str">
        <f ca="1">IF(AND($A40&lt;&gt;"",$A40&lt;&gt;"TOTAL"),IF(AND([5]PREMIOS_OTROS!$T38&lt;&gt;"",[5]PREMIOS_OTROS!$T38&lt;&gt;0),[5]PREMIOS_OTROS!$T38,""),IF($A40="TOTAL",SUM(INDIRECT("K4:K"&amp;ROW()-1)),""))</f>
        <v/>
      </c>
      <c r="L40" s="7" t="str">
        <f ca="1">IF(AND($A40&lt;&gt;"",$A40&lt;&gt;"TOTAL"),IF(AND([5]PREMIOS_OTROS!$V38&lt;&gt;"",[5]PREMIOS_OTROS!$V38&lt;&gt;0),[5]PREMIOS_OTROS!$V38,""),IF($A40="TOTAL",SUM(INDIRECT("L4:L"&amp;ROW()-1)),""))</f>
        <v/>
      </c>
      <c r="M40" s="7" t="str">
        <f t="shared" ca="1" si="3"/>
        <v/>
      </c>
      <c r="N40" s="7" t="str">
        <f ca="1">IF(AND($A40&lt;&gt;"",$A40&lt;&gt;"TOTAL"),IF(AND([5]PREMIOS_OTROS!$Y38&lt;&gt;"",[5]PREMIOS_OTROS!$Y38&lt;&gt;0),[5]PREMIOS_OTROS!$Y38,""),IF($A40="TOTAL",SUM(INDIRECT("N4:N"&amp;ROW()-1)),""))</f>
        <v/>
      </c>
      <c r="O40" s="7" t="str">
        <f ca="1">IF(AND($A40&lt;&gt;"",$A40&lt;&gt;"TOTAL"),IF(AND([5]PREMIOS_OTROS!$AA38&lt;&gt;"",[5]PREMIOS_OTROS!$AA38&lt;&gt;0),[5]PREMIOS_OTROS!$AA38,""),IF($A40="TOTAL",SUM(INDIRECT("O4:O"&amp;ROW()-1)),""))</f>
        <v/>
      </c>
      <c r="P40" s="7" t="str">
        <f t="shared" ca="1" si="4"/>
        <v/>
      </c>
      <c r="Q40" s="7" t="str">
        <f ca="1">IF(AND($A40&lt;&gt;"",$A40&lt;&gt;"TOTAL"),IF(AND([5]PREMIOS_OTROS!$AD38&lt;&gt;"",[5]PREMIOS_OTROS!$AD38&lt;&gt;0),[5]PREMIOS_OTROS!$AD38,""),IF($A40="TOTAL",SUM(INDIRECT("Q4:Q"&amp;ROW()-1)),""))</f>
        <v/>
      </c>
      <c r="R40" s="7" t="str">
        <f ca="1">IF(AND($A40&lt;&gt;"",$A40&lt;&gt;"TOTAL"),IF(AND([5]PREMIOS_OTROS!$AF38&lt;&gt;"",[5]PREMIOS_OTROS!$AF38&lt;&gt;0),[5]PREMIOS_OTROS!$AF38,""),IF($A40="TOTAL",SUM(INDIRECT("R4:R"&amp;ROW()-1)),""))</f>
        <v/>
      </c>
      <c r="S40" s="7" t="str">
        <f t="shared" ca="1" si="5"/>
        <v/>
      </c>
      <c r="T40" s="7" t="str">
        <f ca="1">IF(AND($A40&lt;&gt;"",$A40&lt;&gt;"TOTAL"),IF(AND([5]PREMIOS_OTROS!$AI38&lt;&gt;"",[5]PREMIOS_OTROS!$AI38&lt;&gt;0),[5]PREMIOS_OTROS!$AI38,""),IF($A40="TOTAL",SUM(INDIRECT("T4:T"&amp;ROW()-1)),""))</f>
        <v/>
      </c>
      <c r="U40" s="7" t="str">
        <f ca="1">IF(AND($A40&lt;&gt;"",$A40&lt;&gt;"TOTAL"),IF(AND([5]PREMIOS_OTROS!$AK38&lt;&gt;"",[5]PREMIOS_OTROS!$AK38&lt;&gt;0),[5]PREMIOS_OTROS!$AK38,""),IF($A40="TOTAL",SUM(INDIRECT("U4:U"&amp;ROW()-1)),""))</f>
        <v/>
      </c>
      <c r="V40" s="7" t="str">
        <f t="shared" ca="1" si="6"/>
        <v/>
      </c>
      <c r="W40" s="7" t="str">
        <f ca="1">IF(AND($A40&lt;&gt;"",$A40&lt;&gt;"TOTAL"),IF(AND([5]PREMIOS_OTROS!$AN38&lt;&gt;"",[5]PREMIOS_OTROS!$AN38&lt;&gt;0),[5]PREMIOS_OTROS!$AN38,""),IF($A40="TOTAL",SUM(INDIRECT("W4:W"&amp;ROW()-1)),""))</f>
        <v/>
      </c>
      <c r="X40" s="7" t="str">
        <f ca="1">IF(AND($A40&lt;&gt;"",$A40&lt;&gt;"TOTAL"),IF(AND([5]PREMIOS_OTROS!$AP38&lt;&gt;"",[5]PREMIOS_OTROS!$AP38&lt;&gt;0),[5]PREMIOS_OTROS!$AP38,""),IF($A40="TOTAL",SUM(INDIRECT("X4:X"&amp;ROW()-1)),""))</f>
        <v/>
      </c>
      <c r="Y40" s="7" t="str">
        <f t="shared" ca="1" si="7"/>
        <v/>
      </c>
      <c r="Z40" s="7" t="str">
        <f ca="1">IF(AND($A40&lt;&gt;"",$A40&lt;&gt;"TOTAL"),IF(AND([5]PREMIOS_OTROS!$AS38&lt;&gt;"",[5]PREMIOS_OTROS!$AS38&lt;&gt;0),[5]PREMIOS_OTROS!$AS38,""),IF($A40="TOTAL",SUM(INDIRECT("Z4:Z"&amp;ROW()-1)),""))</f>
        <v/>
      </c>
      <c r="AA40" s="7" t="str">
        <f ca="1">IF(AND($A40&lt;&gt;"",$A40&lt;&gt;"TOTAL"),IF(AND([5]PREMIOS_OTROS!$AU38&lt;&gt;"",[5]PREMIOS_OTROS!$AU38&lt;&gt;0),[5]PREMIOS_OTROS!$AU38,""),IF($A40="TOTAL",SUM(INDIRECT("AA4:AA"&amp;ROW()-1)),""))</f>
        <v/>
      </c>
      <c r="AB40" s="7" t="str">
        <f t="shared" ca="1" si="8"/>
        <v/>
      </c>
      <c r="AC40" s="7" t="str">
        <f ca="1">IF(AND($A40&lt;&gt;"",$A40&lt;&gt;"TOTAL"),IF(AND([5]PREMIOS_OTROS!$AX38&lt;&gt;"",[5]PREMIOS_OTROS!$AX38&lt;&gt;0),[5]PREMIOS_OTROS!$AX38,""),IF($A40="TOTAL",SUM(INDIRECT("AC4:AC"&amp;ROW()-1)),""))</f>
        <v/>
      </c>
      <c r="AD40" s="7" t="str">
        <f ca="1">IF(AND($A40&lt;&gt;"",$A40&lt;&gt;"TOTAL"),IF(AND([5]PREMIOS_OTROS!$AZ38&lt;&gt;"",[5]PREMIOS_OTROS!$AZ38&lt;&gt;0),[5]PREMIOS_OTROS!$AZ38,""),IF($A40="TOTAL",SUM(INDIRECT("AD4:AD"&amp;ROW()-1)),""))</f>
        <v/>
      </c>
      <c r="AE40" s="7" t="str">
        <f t="shared" ca="1" si="9"/>
        <v/>
      </c>
      <c r="AF40" s="7" t="str">
        <f ca="1">IF(AND($A40&lt;&gt;"",$A40&lt;&gt;"TOTAL"),IF(AND([5]PREMIOS_OTROS!$BC38&lt;&gt;"",[5]PREMIOS_OTROS!$BC38&lt;&gt;0),[5]PREMIOS_OTROS!$BC38,""),IF($A40="TOTAL",SUM(INDIRECT("AF4:AF"&amp;ROW()-1)),""))</f>
        <v/>
      </c>
      <c r="AG40" s="7" t="str">
        <f ca="1">IF(AND($A40&lt;&gt;"",$A40&lt;&gt;"TOTAL"),IF(AND([5]PREMIOS_OTROS!$BE38&lt;&gt;"",[5]PREMIOS_OTROS!$BE38&lt;&gt;0),[5]PREMIOS_OTROS!$BE38,""),IF($A40="TOTAL",SUM(INDIRECT("AG4:AG"&amp;ROW()-1)),""))</f>
        <v/>
      </c>
      <c r="AH40" s="7" t="str">
        <f t="shared" ca="1" si="10"/>
        <v/>
      </c>
      <c r="AI40" s="7" t="str">
        <f ca="1">IF(AND($A40&lt;&gt;"",$A40&lt;&gt;"TOTAL"),IF(AND([5]PREMIOS_OTROS!$BH38&lt;&gt;"",[5]PREMIOS_OTROS!$BH38&lt;&gt;0),[5]PREMIOS_OTROS!$BH38,""),IF($A40="TOTAL",SUM(INDIRECT("AI4:AI"&amp;ROW()-1)),""))</f>
        <v/>
      </c>
      <c r="AJ40" s="7" t="str">
        <f ca="1">IF(AND($A40&lt;&gt;"",$A40&lt;&gt;"TOTAL"),IF(AND([5]PREMIOS_OTROS!$BJ38&lt;&gt;"",[5]PREMIOS_OTROS!$BJ38&lt;&gt;0),[5]PREMIOS_OTROS!$BJ38,""),IF($A40="TOTAL",SUM(INDIRECT("AJ4:AJ"&amp;ROW()-1)),""))</f>
        <v/>
      </c>
      <c r="AK40" s="7" t="str">
        <f t="shared" ca="1" si="11"/>
        <v/>
      </c>
      <c r="AL40" s="7" t="str">
        <f ca="1">IF(AND($A40&lt;&gt;"",$A40&lt;&gt;"TOTAL"),IF(AND([5]PREMIOS_OTROS!$BM38&lt;&gt;"",[5]PREMIOS_OTROS!$BM38&lt;&gt;0),[5]PREMIOS_OTROS!$BM38,""),IF($A40="TOTAL",SUM(INDIRECT("AL4:AL"&amp;ROW()-1)),""))</f>
        <v/>
      </c>
      <c r="AM40" s="7" t="str">
        <f ca="1">IF(AND($A40&lt;&gt;"",$A40&lt;&gt;"TOTAL"),IF(AND([5]PREMIOS_OTROS!$BO38&lt;&gt;"",[5]PREMIOS_OTROS!$BO38&lt;&gt;0),[5]PREMIOS_OTROS!$BO38,""),IF($A40="TOTAL",SUM(INDIRECT("AM4:AM"&amp;ROW()-1)),""))</f>
        <v/>
      </c>
      <c r="AN40" s="7" t="str">
        <f t="shared" ca="1" si="12"/>
        <v/>
      </c>
      <c r="AO40" s="7" t="str">
        <f ca="1">IF(AND($A40&lt;&gt;"",$A40&lt;&gt;"TOTAL"),IF(AND([5]PREMIOS_OTROS!$BR38&lt;&gt;"",[5]PREMIOS_OTROS!$BR38&lt;&gt;0),[5]PREMIOS_OTROS!$BR38,""),IF($A40="TOTAL",SUM(INDIRECT("AO4:AO"&amp;ROW()-1)),""))</f>
        <v/>
      </c>
      <c r="AP40" s="7" t="str">
        <f ca="1">IF(AND($A40&lt;&gt;"",$A40&lt;&gt;"TOTAL"),IF(AND([5]PREMIOS_OTROS!$BT38&lt;&gt;"",[5]PREMIOS_OTROS!$BT38&lt;&gt;0),[5]PREMIOS_OTROS!$BT38,""),IF($A40="TOTAL",SUM(INDIRECT("AP4:AP"&amp;ROW()-1)),""))</f>
        <v/>
      </c>
      <c r="AQ40" s="7" t="str">
        <f t="shared" ca="1" si="13"/>
        <v/>
      </c>
      <c r="AR40" s="7" t="str">
        <f ca="1">IF(AND($A40&lt;&gt;"",$A40&lt;&gt;"TOTAL"),IF(AND([5]PREMIOS_OTROS!$BW38&lt;&gt;"",[5]PREMIOS_OTROS!$BW38&lt;&gt;0),[5]PREMIOS_OTROS!$BW38,""),IF($A40="TOTAL",SUM(INDIRECT("AR4:AR"&amp;ROW()-1)),""))</f>
        <v/>
      </c>
      <c r="AS40" s="7" t="str">
        <f ca="1">IF(AND($A40&lt;&gt;"",$A40&lt;&gt;"TOTAL"),IF(AND([5]PREMIOS_OTROS!$BY38&lt;&gt;"",[5]PREMIOS_OTROS!$BY38&lt;&gt;0),[5]PREMIOS_OTROS!$BY38,""),IF($A40="TOTAL",SUM(INDIRECT("AS4:AS"&amp;ROW()-1)),""))</f>
        <v/>
      </c>
      <c r="AT40" s="7" t="str">
        <f t="shared" ca="1" si="14"/>
        <v/>
      </c>
      <c r="AU40" s="7" t="str">
        <f ca="1">IF(AND($A40&lt;&gt;"",$A40&lt;&gt;"TOTAL"),IF(AND([5]PREMIOS_OTROS!$CB38&lt;&gt;"",[5]PREMIOS_OTROS!$CB38&lt;&gt;0),[5]PREMIOS_OTROS!$CB38,""),IF($A40="TOTAL",SUM(INDIRECT("AU4:AU"&amp;ROW()-1)),""))</f>
        <v/>
      </c>
      <c r="AV40" s="7" t="str">
        <f ca="1">IF(AND($A40&lt;&gt;"",$A40&lt;&gt;"TOTAL"),IF(AND([5]PREMIOS_OTROS!$CD38&lt;&gt;"",[5]PREMIOS_OTROS!$CD38&lt;&gt;0),[5]PREMIOS_OTROS!$CD38,""),IF($A40="TOTAL",SUM(INDIRECT("AV4:AV"&amp;ROW()-1)),""))</f>
        <v/>
      </c>
      <c r="AW40" s="7" t="str">
        <f t="shared" ca="1" si="15"/>
        <v/>
      </c>
      <c r="AX40" s="7" t="str">
        <f ca="1">IF(AND($A40&lt;&gt;"",$A40&lt;&gt;"TOTAL"),IF(AND([5]PREMIOS_OTROS!$CG38&lt;&gt;"",[5]PREMIOS_OTROS!$CG38&lt;&gt;0),[5]PREMIOS_OTROS!$CG38,""),IF($A40="TOTAL",SUM(INDIRECT("AX4:AX"&amp;ROW()-1)),""))</f>
        <v/>
      </c>
      <c r="AY40" s="7" t="str">
        <f ca="1">IF(AND($A40&lt;&gt;"",$A40&lt;&gt;"TOTAL"),IF(AND([5]PREMIOS_OTROS!$CI38&lt;&gt;"",[5]PREMIOS_OTROS!$CI38&lt;&gt;0),[5]PREMIOS_OTROS!$CI38,""),IF($A40="TOTAL",SUM(INDIRECT("AY4:AY"&amp;ROW()-1)),""))</f>
        <v/>
      </c>
      <c r="AZ40" s="7" t="str">
        <f t="shared" ca="1" si="16"/>
        <v/>
      </c>
      <c r="BA40" s="7" t="str">
        <f ca="1">IF(AND($A40&lt;&gt;"",$A40&lt;&gt;"TOTAL"),IF(AND([5]PREMIOS_OTROS!$CL38&lt;&gt;"",[5]PREMIOS_OTROS!$CL38&lt;&gt;0),[5]PREMIOS_OTROS!$CL38,""),IF($A40="TOTAL",SUM(INDIRECT("BA4:BA"&amp;ROW()-1)),""))</f>
        <v/>
      </c>
      <c r="BB40" s="7" t="str">
        <f ca="1">IF(AND($A40&lt;&gt;"",$A40&lt;&gt;"TOTAL"),IF(AND([5]PREMIOS_OTROS!$CN38&lt;&gt;"",[5]PREMIOS_OTROS!$CN38&lt;&gt;0),[5]PREMIOS_OTROS!$CN38,""),IF($A40="TOTAL",SUM(INDIRECT("BB4:BB"&amp;ROW()-1)),""))</f>
        <v/>
      </c>
      <c r="BC40" s="7" t="str">
        <f t="shared" ca="1" si="17"/>
        <v/>
      </c>
      <c r="BD40" s="7" t="str">
        <f ca="1">IF(AND($A40&lt;&gt;"",$A40&lt;&gt;"TOTAL"),IF(AND([5]PREMIOS_OTROS!$CQ38&lt;&gt;"",[5]PREMIOS_OTROS!$CQ38&lt;&gt;0),[5]PREMIOS_OTROS!$CQ38,""),IF($A40="TOTAL",SUM(INDIRECT("BD4:BD"&amp;ROW()-1)),""))</f>
        <v/>
      </c>
      <c r="BE40" s="7" t="str">
        <f ca="1">IF(AND($A40&lt;&gt;"",$A40&lt;&gt;"TOTAL"),IF(AND([5]PREMIOS_OTROS!$CS38&lt;&gt;"",[5]PREMIOS_OTROS!$CS38&lt;&gt;0),[5]PREMIOS_OTROS!$CS38,""),IF($A40="TOTAL",SUM(INDIRECT("BE4:BE"&amp;ROW()-1)),""))</f>
        <v/>
      </c>
      <c r="BF40" s="7" t="str">
        <f t="shared" ca="1" si="18"/>
        <v/>
      </c>
    </row>
    <row r="41" spans="1:58" x14ac:dyDescent="0.2">
      <c r="A41" s="12" t="str">
        <f>IF([5]PREMIOS_OTROS!$D39&lt;&gt;"",[5]PREMIOS_OTROS!$D39,IF(AND([5]PREMIOS_OTROS!$D39="",[5]PREMIOS_OTROS!$D40="",[5]PREMIOS_OTROS!$D38=""),"","TOTAL"))</f>
        <v/>
      </c>
      <c r="B41" s="7" t="str">
        <f ca="1">IF(AND($A41&lt;&gt;"",$A41&lt;&gt;"TOTAL"),IF(AND([5]PREMIOS_OTROS!$E39&lt;&gt;"",[5]PREMIOS_OTROS!$E39&lt;&gt;0),[5]PREMIOS_OTROS!$E39,""),IF($A41="TOTAL",SUM(INDIRECT("B4:B"&amp;ROW()-1)),""))</f>
        <v/>
      </c>
      <c r="C41" s="7" t="str">
        <f ca="1">IF(AND($A41&lt;&gt;"",$A41&lt;&gt;"TOTAL"),IF(AND([5]PREMIOS_OTROS!$G39&lt;&gt;"",[5]PREMIOS_OTROS!$G39&lt;&gt;0),[5]PREMIOS_OTROS!$G39,""),IF($A41="TOTAL",SUM(INDIRECT("C4:C"&amp;ROW()-1)),""))</f>
        <v/>
      </c>
      <c r="D41" s="7" t="str">
        <f t="shared" ca="1" si="0"/>
        <v/>
      </c>
      <c r="E41" s="7" t="str">
        <f ca="1">IF(AND($A41&lt;&gt;"",$A41&lt;&gt;"TOTAL"),IF(AND([5]PREMIOS_OTROS!$J39&lt;&gt;"",[5]PREMIOS_OTROS!$J39&lt;&gt;0),[5]PREMIOS_OTROS!$J39,""),IF($A41="TOTAL",SUM(INDIRECT("E4:E"&amp;ROW()-1)),""))</f>
        <v/>
      </c>
      <c r="F41" s="7" t="str">
        <f ca="1">IF(AND($A41&lt;&gt;"",$A41&lt;&gt;"TOTAL"),IF(AND([5]PREMIOS_OTROS!$L39&lt;&gt;"",[5]PREMIOS_OTROS!$L39&lt;&gt;0),[5]PREMIOS_OTROS!$L39,""),IF($A41="TOTAL",SUM(INDIRECT("F4:F"&amp;ROW()-1)),""))</f>
        <v/>
      </c>
      <c r="G41" s="7" t="str">
        <f t="shared" ca="1" si="1"/>
        <v/>
      </c>
      <c r="H41" s="7" t="str">
        <f ca="1">IF(AND($A41&lt;&gt;"",$A41&lt;&gt;"TOTAL"),IF(AND([5]PREMIOS_OTROS!$O39&lt;&gt;"",[5]PREMIOS_OTROS!$O39&lt;&gt;0),[5]PREMIOS_OTROS!$O39,""),IF($A41="TOTAL",SUM(INDIRECT("H4:H"&amp;ROW()-1)),""))</f>
        <v/>
      </c>
      <c r="I41" s="7" t="str">
        <f ca="1">IF(AND($A41&lt;&gt;"",$A41&lt;&gt;"TOTAL"),IF(AND([5]PREMIOS_OTROS!$Q39&lt;&gt;"",[5]PREMIOS_OTROS!$Q39&lt;&gt;0),[5]PREMIOS_OTROS!$Q39,""),IF($A41="TOTAL",SUM(INDIRECT("I4:I"&amp;ROW()-1)),""))</f>
        <v/>
      </c>
      <c r="J41" s="7" t="str">
        <f t="shared" ca="1" si="2"/>
        <v/>
      </c>
      <c r="K41" s="7" t="str">
        <f ca="1">IF(AND($A41&lt;&gt;"",$A41&lt;&gt;"TOTAL"),IF(AND([5]PREMIOS_OTROS!$T39&lt;&gt;"",[5]PREMIOS_OTROS!$T39&lt;&gt;0),[5]PREMIOS_OTROS!$T39,""),IF($A41="TOTAL",SUM(INDIRECT("K4:K"&amp;ROW()-1)),""))</f>
        <v/>
      </c>
      <c r="L41" s="7" t="str">
        <f ca="1">IF(AND($A41&lt;&gt;"",$A41&lt;&gt;"TOTAL"),IF(AND([5]PREMIOS_OTROS!$V39&lt;&gt;"",[5]PREMIOS_OTROS!$V39&lt;&gt;0),[5]PREMIOS_OTROS!$V39,""),IF($A41="TOTAL",SUM(INDIRECT("L4:L"&amp;ROW()-1)),""))</f>
        <v/>
      </c>
      <c r="M41" s="7" t="str">
        <f t="shared" ca="1" si="3"/>
        <v/>
      </c>
      <c r="N41" s="7" t="str">
        <f ca="1">IF(AND($A41&lt;&gt;"",$A41&lt;&gt;"TOTAL"),IF(AND([5]PREMIOS_OTROS!$Y39&lt;&gt;"",[5]PREMIOS_OTROS!$Y39&lt;&gt;0),[5]PREMIOS_OTROS!$Y39,""),IF($A41="TOTAL",SUM(INDIRECT("N4:N"&amp;ROW()-1)),""))</f>
        <v/>
      </c>
      <c r="O41" s="7" t="str">
        <f ca="1">IF(AND($A41&lt;&gt;"",$A41&lt;&gt;"TOTAL"),IF(AND([5]PREMIOS_OTROS!$AA39&lt;&gt;"",[5]PREMIOS_OTROS!$AA39&lt;&gt;0),[5]PREMIOS_OTROS!$AA39,""),IF($A41="TOTAL",SUM(INDIRECT("O4:O"&amp;ROW()-1)),""))</f>
        <v/>
      </c>
      <c r="P41" s="7" t="str">
        <f t="shared" ca="1" si="4"/>
        <v/>
      </c>
      <c r="Q41" s="7" t="str">
        <f ca="1">IF(AND($A41&lt;&gt;"",$A41&lt;&gt;"TOTAL"),IF(AND([5]PREMIOS_OTROS!$AD39&lt;&gt;"",[5]PREMIOS_OTROS!$AD39&lt;&gt;0),[5]PREMIOS_OTROS!$AD39,""),IF($A41="TOTAL",SUM(INDIRECT("Q4:Q"&amp;ROW()-1)),""))</f>
        <v/>
      </c>
      <c r="R41" s="7" t="str">
        <f ca="1">IF(AND($A41&lt;&gt;"",$A41&lt;&gt;"TOTAL"),IF(AND([5]PREMIOS_OTROS!$AF39&lt;&gt;"",[5]PREMIOS_OTROS!$AF39&lt;&gt;0),[5]PREMIOS_OTROS!$AF39,""),IF($A41="TOTAL",SUM(INDIRECT("R4:R"&amp;ROW()-1)),""))</f>
        <v/>
      </c>
      <c r="S41" s="7" t="str">
        <f t="shared" ca="1" si="5"/>
        <v/>
      </c>
      <c r="T41" s="7" t="str">
        <f ca="1">IF(AND($A41&lt;&gt;"",$A41&lt;&gt;"TOTAL"),IF(AND([5]PREMIOS_OTROS!$AI39&lt;&gt;"",[5]PREMIOS_OTROS!$AI39&lt;&gt;0),[5]PREMIOS_OTROS!$AI39,""),IF($A41="TOTAL",SUM(INDIRECT("T4:T"&amp;ROW()-1)),""))</f>
        <v/>
      </c>
      <c r="U41" s="7" t="str">
        <f ca="1">IF(AND($A41&lt;&gt;"",$A41&lt;&gt;"TOTAL"),IF(AND([5]PREMIOS_OTROS!$AK39&lt;&gt;"",[5]PREMIOS_OTROS!$AK39&lt;&gt;0),[5]PREMIOS_OTROS!$AK39,""),IF($A41="TOTAL",SUM(INDIRECT("U4:U"&amp;ROW()-1)),""))</f>
        <v/>
      </c>
      <c r="V41" s="7" t="str">
        <f t="shared" ca="1" si="6"/>
        <v/>
      </c>
      <c r="W41" s="7" t="str">
        <f ca="1">IF(AND($A41&lt;&gt;"",$A41&lt;&gt;"TOTAL"),IF(AND([5]PREMIOS_OTROS!$AN39&lt;&gt;"",[5]PREMIOS_OTROS!$AN39&lt;&gt;0),[5]PREMIOS_OTROS!$AN39,""),IF($A41="TOTAL",SUM(INDIRECT("W4:W"&amp;ROW()-1)),""))</f>
        <v/>
      </c>
      <c r="X41" s="7" t="str">
        <f ca="1">IF(AND($A41&lt;&gt;"",$A41&lt;&gt;"TOTAL"),IF(AND([5]PREMIOS_OTROS!$AP39&lt;&gt;"",[5]PREMIOS_OTROS!$AP39&lt;&gt;0),[5]PREMIOS_OTROS!$AP39,""),IF($A41="TOTAL",SUM(INDIRECT("X4:X"&amp;ROW()-1)),""))</f>
        <v/>
      </c>
      <c r="Y41" s="7" t="str">
        <f t="shared" ca="1" si="7"/>
        <v/>
      </c>
      <c r="Z41" s="7" t="str">
        <f ca="1">IF(AND($A41&lt;&gt;"",$A41&lt;&gt;"TOTAL"),IF(AND([5]PREMIOS_OTROS!$AS39&lt;&gt;"",[5]PREMIOS_OTROS!$AS39&lt;&gt;0),[5]PREMIOS_OTROS!$AS39,""),IF($A41="TOTAL",SUM(INDIRECT("Z4:Z"&amp;ROW()-1)),""))</f>
        <v/>
      </c>
      <c r="AA41" s="7" t="str">
        <f ca="1">IF(AND($A41&lt;&gt;"",$A41&lt;&gt;"TOTAL"),IF(AND([5]PREMIOS_OTROS!$AU39&lt;&gt;"",[5]PREMIOS_OTROS!$AU39&lt;&gt;0),[5]PREMIOS_OTROS!$AU39,""),IF($A41="TOTAL",SUM(INDIRECT("AA4:AA"&amp;ROW()-1)),""))</f>
        <v/>
      </c>
      <c r="AB41" s="7" t="str">
        <f t="shared" ca="1" si="8"/>
        <v/>
      </c>
      <c r="AC41" s="7" t="str">
        <f ca="1">IF(AND($A41&lt;&gt;"",$A41&lt;&gt;"TOTAL"),IF(AND([5]PREMIOS_OTROS!$AX39&lt;&gt;"",[5]PREMIOS_OTROS!$AX39&lt;&gt;0),[5]PREMIOS_OTROS!$AX39,""),IF($A41="TOTAL",SUM(INDIRECT("AC4:AC"&amp;ROW()-1)),""))</f>
        <v/>
      </c>
      <c r="AD41" s="7" t="str">
        <f ca="1">IF(AND($A41&lt;&gt;"",$A41&lt;&gt;"TOTAL"),IF(AND([5]PREMIOS_OTROS!$AZ39&lt;&gt;"",[5]PREMIOS_OTROS!$AZ39&lt;&gt;0),[5]PREMIOS_OTROS!$AZ39,""),IF($A41="TOTAL",SUM(INDIRECT("AD4:AD"&amp;ROW()-1)),""))</f>
        <v/>
      </c>
      <c r="AE41" s="7" t="str">
        <f t="shared" ca="1" si="9"/>
        <v/>
      </c>
      <c r="AF41" s="7" t="str">
        <f ca="1">IF(AND($A41&lt;&gt;"",$A41&lt;&gt;"TOTAL"),IF(AND([5]PREMIOS_OTROS!$BC39&lt;&gt;"",[5]PREMIOS_OTROS!$BC39&lt;&gt;0),[5]PREMIOS_OTROS!$BC39,""),IF($A41="TOTAL",SUM(INDIRECT("AF4:AF"&amp;ROW()-1)),""))</f>
        <v/>
      </c>
      <c r="AG41" s="7" t="str">
        <f ca="1">IF(AND($A41&lt;&gt;"",$A41&lt;&gt;"TOTAL"),IF(AND([5]PREMIOS_OTROS!$BE39&lt;&gt;"",[5]PREMIOS_OTROS!$BE39&lt;&gt;0),[5]PREMIOS_OTROS!$BE39,""),IF($A41="TOTAL",SUM(INDIRECT("AG4:AG"&amp;ROW()-1)),""))</f>
        <v/>
      </c>
      <c r="AH41" s="7" t="str">
        <f t="shared" ca="1" si="10"/>
        <v/>
      </c>
      <c r="AI41" s="7" t="str">
        <f ca="1">IF(AND($A41&lt;&gt;"",$A41&lt;&gt;"TOTAL"),IF(AND([5]PREMIOS_OTROS!$BH39&lt;&gt;"",[5]PREMIOS_OTROS!$BH39&lt;&gt;0),[5]PREMIOS_OTROS!$BH39,""),IF($A41="TOTAL",SUM(INDIRECT("AI4:AI"&amp;ROW()-1)),""))</f>
        <v/>
      </c>
      <c r="AJ41" s="7" t="str">
        <f ca="1">IF(AND($A41&lt;&gt;"",$A41&lt;&gt;"TOTAL"),IF(AND([5]PREMIOS_OTROS!$BJ39&lt;&gt;"",[5]PREMIOS_OTROS!$BJ39&lt;&gt;0),[5]PREMIOS_OTROS!$BJ39,""),IF($A41="TOTAL",SUM(INDIRECT("AJ4:AJ"&amp;ROW()-1)),""))</f>
        <v/>
      </c>
      <c r="AK41" s="7" t="str">
        <f t="shared" ca="1" si="11"/>
        <v/>
      </c>
      <c r="AL41" s="7" t="str">
        <f ca="1">IF(AND($A41&lt;&gt;"",$A41&lt;&gt;"TOTAL"),IF(AND([5]PREMIOS_OTROS!$BM39&lt;&gt;"",[5]PREMIOS_OTROS!$BM39&lt;&gt;0),[5]PREMIOS_OTROS!$BM39,""),IF($A41="TOTAL",SUM(INDIRECT("AL4:AL"&amp;ROW()-1)),""))</f>
        <v/>
      </c>
      <c r="AM41" s="7" t="str">
        <f ca="1">IF(AND($A41&lt;&gt;"",$A41&lt;&gt;"TOTAL"),IF(AND([5]PREMIOS_OTROS!$BO39&lt;&gt;"",[5]PREMIOS_OTROS!$BO39&lt;&gt;0),[5]PREMIOS_OTROS!$BO39,""),IF($A41="TOTAL",SUM(INDIRECT("AM4:AM"&amp;ROW()-1)),""))</f>
        <v/>
      </c>
      <c r="AN41" s="7" t="str">
        <f t="shared" ca="1" si="12"/>
        <v/>
      </c>
      <c r="AO41" s="7" t="str">
        <f ca="1">IF(AND($A41&lt;&gt;"",$A41&lt;&gt;"TOTAL"),IF(AND([5]PREMIOS_OTROS!$BR39&lt;&gt;"",[5]PREMIOS_OTROS!$BR39&lt;&gt;0),[5]PREMIOS_OTROS!$BR39,""),IF($A41="TOTAL",SUM(INDIRECT("AO4:AO"&amp;ROW()-1)),""))</f>
        <v/>
      </c>
      <c r="AP41" s="7" t="str">
        <f ca="1">IF(AND($A41&lt;&gt;"",$A41&lt;&gt;"TOTAL"),IF(AND([5]PREMIOS_OTROS!$BT39&lt;&gt;"",[5]PREMIOS_OTROS!$BT39&lt;&gt;0),[5]PREMIOS_OTROS!$BT39,""),IF($A41="TOTAL",SUM(INDIRECT("AP4:AP"&amp;ROW()-1)),""))</f>
        <v/>
      </c>
      <c r="AQ41" s="7" t="str">
        <f t="shared" ca="1" si="13"/>
        <v/>
      </c>
      <c r="AR41" s="7" t="str">
        <f ca="1">IF(AND($A41&lt;&gt;"",$A41&lt;&gt;"TOTAL"),IF(AND([5]PREMIOS_OTROS!$BW39&lt;&gt;"",[5]PREMIOS_OTROS!$BW39&lt;&gt;0),[5]PREMIOS_OTROS!$BW39,""),IF($A41="TOTAL",SUM(INDIRECT("AR4:AR"&amp;ROW()-1)),""))</f>
        <v/>
      </c>
      <c r="AS41" s="7" t="str">
        <f ca="1">IF(AND($A41&lt;&gt;"",$A41&lt;&gt;"TOTAL"),IF(AND([5]PREMIOS_OTROS!$BY39&lt;&gt;"",[5]PREMIOS_OTROS!$BY39&lt;&gt;0),[5]PREMIOS_OTROS!$BY39,""),IF($A41="TOTAL",SUM(INDIRECT("AS4:AS"&amp;ROW()-1)),""))</f>
        <v/>
      </c>
      <c r="AT41" s="7" t="str">
        <f t="shared" ca="1" si="14"/>
        <v/>
      </c>
      <c r="AU41" s="7" t="str">
        <f ca="1">IF(AND($A41&lt;&gt;"",$A41&lt;&gt;"TOTAL"),IF(AND([5]PREMIOS_OTROS!$CB39&lt;&gt;"",[5]PREMIOS_OTROS!$CB39&lt;&gt;0),[5]PREMIOS_OTROS!$CB39,""),IF($A41="TOTAL",SUM(INDIRECT("AU4:AU"&amp;ROW()-1)),""))</f>
        <v/>
      </c>
      <c r="AV41" s="7" t="str">
        <f ca="1">IF(AND($A41&lt;&gt;"",$A41&lt;&gt;"TOTAL"),IF(AND([5]PREMIOS_OTROS!$CD39&lt;&gt;"",[5]PREMIOS_OTROS!$CD39&lt;&gt;0),[5]PREMIOS_OTROS!$CD39,""),IF($A41="TOTAL",SUM(INDIRECT("AV4:AV"&amp;ROW()-1)),""))</f>
        <v/>
      </c>
      <c r="AW41" s="7" t="str">
        <f t="shared" ca="1" si="15"/>
        <v/>
      </c>
      <c r="AX41" s="7" t="str">
        <f ca="1">IF(AND($A41&lt;&gt;"",$A41&lt;&gt;"TOTAL"),IF(AND([5]PREMIOS_OTROS!$CG39&lt;&gt;"",[5]PREMIOS_OTROS!$CG39&lt;&gt;0),[5]PREMIOS_OTROS!$CG39,""),IF($A41="TOTAL",SUM(INDIRECT("AX4:AX"&amp;ROW()-1)),""))</f>
        <v/>
      </c>
      <c r="AY41" s="7" t="str">
        <f ca="1">IF(AND($A41&lt;&gt;"",$A41&lt;&gt;"TOTAL"),IF(AND([5]PREMIOS_OTROS!$CI39&lt;&gt;"",[5]PREMIOS_OTROS!$CI39&lt;&gt;0),[5]PREMIOS_OTROS!$CI39,""),IF($A41="TOTAL",SUM(INDIRECT("AY4:AY"&amp;ROW()-1)),""))</f>
        <v/>
      </c>
      <c r="AZ41" s="7" t="str">
        <f t="shared" ca="1" si="16"/>
        <v/>
      </c>
      <c r="BA41" s="7" t="str">
        <f ca="1">IF(AND($A41&lt;&gt;"",$A41&lt;&gt;"TOTAL"),IF(AND([5]PREMIOS_OTROS!$CL39&lt;&gt;"",[5]PREMIOS_OTROS!$CL39&lt;&gt;0),[5]PREMIOS_OTROS!$CL39,""),IF($A41="TOTAL",SUM(INDIRECT("BA4:BA"&amp;ROW()-1)),""))</f>
        <v/>
      </c>
      <c r="BB41" s="7" t="str">
        <f ca="1">IF(AND($A41&lt;&gt;"",$A41&lt;&gt;"TOTAL"),IF(AND([5]PREMIOS_OTROS!$CN39&lt;&gt;"",[5]PREMIOS_OTROS!$CN39&lt;&gt;0),[5]PREMIOS_OTROS!$CN39,""),IF($A41="TOTAL",SUM(INDIRECT("BB4:BB"&amp;ROW()-1)),""))</f>
        <v/>
      </c>
      <c r="BC41" s="7" t="str">
        <f t="shared" ca="1" si="17"/>
        <v/>
      </c>
      <c r="BD41" s="7" t="str">
        <f ca="1">IF(AND($A41&lt;&gt;"",$A41&lt;&gt;"TOTAL"),IF(AND([5]PREMIOS_OTROS!$CQ39&lt;&gt;"",[5]PREMIOS_OTROS!$CQ39&lt;&gt;0),[5]PREMIOS_OTROS!$CQ39,""),IF($A41="TOTAL",SUM(INDIRECT("BD4:BD"&amp;ROW()-1)),""))</f>
        <v/>
      </c>
      <c r="BE41" s="7" t="str">
        <f ca="1">IF(AND($A41&lt;&gt;"",$A41&lt;&gt;"TOTAL"),IF(AND([5]PREMIOS_OTROS!$CS39&lt;&gt;"",[5]PREMIOS_OTROS!$CS39&lt;&gt;0),[5]PREMIOS_OTROS!$CS39,""),IF($A41="TOTAL",SUM(INDIRECT("BE4:BE"&amp;ROW()-1)),""))</f>
        <v/>
      </c>
      <c r="BF41" s="7" t="str">
        <f t="shared" ca="1" si="18"/>
        <v/>
      </c>
    </row>
    <row r="42" spans="1:58" x14ac:dyDescent="0.2">
      <c r="A42" s="12" t="str">
        <f>IF([5]PREMIOS_OTROS!$D40&lt;&gt;"",[5]PREMIOS_OTROS!$D40,IF(AND([5]PREMIOS_OTROS!$D40="",[5]PREMIOS_OTROS!$D41="",[5]PREMIOS_OTROS!$D39=""),"","TOTAL"))</f>
        <v/>
      </c>
      <c r="B42" s="7" t="str">
        <f ca="1">IF(AND($A42&lt;&gt;"",$A42&lt;&gt;"TOTAL"),IF(AND([5]PREMIOS_OTROS!$E40&lt;&gt;"",[5]PREMIOS_OTROS!$E40&lt;&gt;0),[5]PREMIOS_OTROS!$E40,""),IF($A42="TOTAL",SUM(INDIRECT("B4:B"&amp;ROW()-1)),""))</f>
        <v/>
      </c>
      <c r="C42" s="7" t="str">
        <f ca="1">IF(AND($A42&lt;&gt;"",$A42&lt;&gt;"TOTAL"),IF(AND([5]PREMIOS_OTROS!$G40&lt;&gt;"",[5]PREMIOS_OTROS!$G40&lt;&gt;0),[5]PREMIOS_OTROS!$G40,""),IF($A42="TOTAL",SUM(INDIRECT("C4:C"&amp;ROW()-1)),""))</f>
        <v/>
      </c>
      <c r="D42" s="7" t="str">
        <f t="shared" ca="1" si="0"/>
        <v/>
      </c>
      <c r="E42" s="7" t="str">
        <f ca="1">IF(AND($A42&lt;&gt;"",$A42&lt;&gt;"TOTAL"),IF(AND([5]PREMIOS_OTROS!$J40&lt;&gt;"",[5]PREMIOS_OTROS!$J40&lt;&gt;0),[5]PREMIOS_OTROS!$J40,""),IF($A42="TOTAL",SUM(INDIRECT("E4:E"&amp;ROW()-1)),""))</f>
        <v/>
      </c>
      <c r="F42" s="7" t="str">
        <f ca="1">IF(AND($A42&lt;&gt;"",$A42&lt;&gt;"TOTAL"),IF(AND([5]PREMIOS_OTROS!$L40&lt;&gt;"",[5]PREMIOS_OTROS!$L40&lt;&gt;0),[5]PREMIOS_OTROS!$L40,""),IF($A42="TOTAL",SUM(INDIRECT("F4:F"&amp;ROW()-1)),""))</f>
        <v/>
      </c>
      <c r="G42" s="7" t="str">
        <f t="shared" ca="1" si="1"/>
        <v/>
      </c>
      <c r="H42" s="7" t="str">
        <f ca="1">IF(AND($A42&lt;&gt;"",$A42&lt;&gt;"TOTAL"),IF(AND([5]PREMIOS_OTROS!$O40&lt;&gt;"",[5]PREMIOS_OTROS!$O40&lt;&gt;0),[5]PREMIOS_OTROS!$O40,""),IF($A42="TOTAL",SUM(INDIRECT("H4:H"&amp;ROW()-1)),""))</f>
        <v/>
      </c>
      <c r="I42" s="7" t="str">
        <f ca="1">IF(AND($A42&lt;&gt;"",$A42&lt;&gt;"TOTAL"),IF(AND([5]PREMIOS_OTROS!$Q40&lt;&gt;"",[5]PREMIOS_OTROS!$Q40&lt;&gt;0),[5]PREMIOS_OTROS!$Q40,""),IF($A42="TOTAL",SUM(INDIRECT("I4:I"&amp;ROW()-1)),""))</f>
        <v/>
      </c>
      <c r="J42" s="7" t="str">
        <f t="shared" ca="1" si="2"/>
        <v/>
      </c>
      <c r="K42" s="7" t="str">
        <f ca="1">IF(AND($A42&lt;&gt;"",$A42&lt;&gt;"TOTAL"),IF(AND([5]PREMIOS_OTROS!$T40&lt;&gt;"",[5]PREMIOS_OTROS!$T40&lt;&gt;0),[5]PREMIOS_OTROS!$T40,""),IF($A42="TOTAL",SUM(INDIRECT("K4:K"&amp;ROW()-1)),""))</f>
        <v/>
      </c>
      <c r="L42" s="7" t="str">
        <f ca="1">IF(AND($A42&lt;&gt;"",$A42&lt;&gt;"TOTAL"),IF(AND([5]PREMIOS_OTROS!$V40&lt;&gt;"",[5]PREMIOS_OTROS!$V40&lt;&gt;0),[5]PREMIOS_OTROS!$V40,""),IF($A42="TOTAL",SUM(INDIRECT("L4:L"&amp;ROW()-1)),""))</f>
        <v/>
      </c>
      <c r="M42" s="7" t="str">
        <f t="shared" ca="1" si="3"/>
        <v/>
      </c>
      <c r="N42" s="7" t="str">
        <f ca="1">IF(AND($A42&lt;&gt;"",$A42&lt;&gt;"TOTAL"),IF(AND([5]PREMIOS_OTROS!$Y40&lt;&gt;"",[5]PREMIOS_OTROS!$Y40&lt;&gt;0),[5]PREMIOS_OTROS!$Y40,""),IF($A42="TOTAL",SUM(INDIRECT("N4:N"&amp;ROW()-1)),""))</f>
        <v/>
      </c>
      <c r="O42" s="7" t="str">
        <f ca="1">IF(AND($A42&lt;&gt;"",$A42&lt;&gt;"TOTAL"),IF(AND([5]PREMIOS_OTROS!$AA40&lt;&gt;"",[5]PREMIOS_OTROS!$AA40&lt;&gt;0),[5]PREMIOS_OTROS!$AA40,""),IF($A42="TOTAL",SUM(INDIRECT("O4:O"&amp;ROW()-1)),""))</f>
        <v/>
      </c>
      <c r="P42" s="7" t="str">
        <f t="shared" ca="1" si="4"/>
        <v/>
      </c>
      <c r="Q42" s="7" t="str">
        <f ca="1">IF(AND($A42&lt;&gt;"",$A42&lt;&gt;"TOTAL"),IF(AND([5]PREMIOS_OTROS!$AD40&lt;&gt;"",[5]PREMIOS_OTROS!$AD40&lt;&gt;0),[5]PREMIOS_OTROS!$AD40,""),IF($A42="TOTAL",SUM(INDIRECT("Q4:Q"&amp;ROW()-1)),""))</f>
        <v/>
      </c>
      <c r="R42" s="7" t="str">
        <f ca="1">IF(AND($A42&lt;&gt;"",$A42&lt;&gt;"TOTAL"),IF(AND([5]PREMIOS_OTROS!$AF40&lt;&gt;"",[5]PREMIOS_OTROS!$AF40&lt;&gt;0),[5]PREMIOS_OTROS!$AF40,""),IF($A42="TOTAL",SUM(INDIRECT("R4:R"&amp;ROW()-1)),""))</f>
        <v/>
      </c>
      <c r="S42" s="7" t="str">
        <f t="shared" ca="1" si="5"/>
        <v/>
      </c>
      <c r="T42" s="7" t="str">
        <f ca="1">IF(AND($A42&lt;&gt;"",$A42&lt;&gt;"TOTAL"),IF(AND([5]PREMIOS_OTROS!$AI40&lt;&gt;"",[5]PREMIOS_OTROS!$AI40&lt;&gt;0),[5]PREMIOS_OTROS!$AI40,""),IF($A42="TOTAL",SUM(INDIRECT("T4:T"&amp;ROW()-1)),""))</f>
        <v/>
      </c>
      <c r="U42" s="7" t="str">
        <f ca="1">IF(AND($A42&lt;&gt;"",$A42&lt;&gt;"TOTAL"),IF(AND([5]PREMIOS_OTROS!$AK40&lt;&gt;"",[5]PREMIOS_OTROS!$AK40&lt;&gt;0),[5]PREMIOS_OTROS!$AK40,""),IF($A42="TOTAL",SUM(INDIRECT("U4:U"&amp;ROW()-1)),""))</f>
        <v/>
      </c>
      <c r="V42" s="7" t="str">
        <f t="shared" ca="1" si="6"/>
        <v/>
      </c>
      <c r="W42" s="7" t="str">
        <f ca="1">IF(AND($A42&lt;&gt;"",$A42&lt;&gt;"TOTAL"),IF(AND([5]PREMIOS_OTROS!$AN40&lt;&gt;"",[5]PREMIOS_OTROS!$AN40&lt;&gt;0),[5]PREMIOS_OTROS!$AN40,""),IF($A42="TOTAL",SUM(INDIRECT("W4:W"&amp;ROW()-1)),""))</f>
        <v/>
      </c>
      <c r="X42" s="7" t="str">
        <f ca="1">IF(AND($A42&lt;&gt;"",$A42&lt;&gt;"TOTAL"),IF(AND([5]PREMIOS_OTROS!$AP40&lt;&gt;"",[5]PREMIOS_OTROS!$AP40&lt;&gt;0),[5]PREMIOS_OTROS!$AP40,""),IF($A42="TOTAL",SUM(INDIRECT("X4:X"&amp;ROW()-1)),""))</f>
        <v/>
      </c>
      <c r="Y42" s="7" t="str">
        <f t="shared" ca="1" si="7"/>
        <v/>
      </c>
      <c r="Z42" s="7" t="str">
        <f ca="1">IF(AND($A42&lt;&gt;"",$A42&lt;&gt;"TOTAL"),IF(AND([5]PREMIOS_OTROS!$AS40&lt;&gt;"",[5]PREMIOS_OTROS!$AS40&lt;&gt;0),[5]PREMIOS_OTROS!$AS40,""),IF($A42="TOTAL",SUM(INDIRECT("Z4:Z"&amp;ROW()-1)),""))</f>
        <v/>
      </c>
      <c r="AA42" s="7" t="str">
        <f ca="1">IF(AND($A42&lt;&gt;"",$A42&lt;&gt;"TOTAL"),IF(AND([5]PREMIOS_OTROS!$AU40&lt;&gt;"",[5]PREMIOS_OTROS!$AU40&lt;&gt;0),[5]PREMIOS_OTROS!$AU40,""),IF($A42="TOTAL",SUM(INDIRECT("AA4:AA"&amp;ROW()-1)),""))</f>
        <v/>
      </c>
      <c r="AB42" s="7" t="str">
        <f t="shared" ca="1" si="8"/>
        <v/>
      </c>
      <c r="AC42" s="7" t="str">
        <f ca="1">IF(AND($A42&lt;&gt;"",$A42&lt;&gt;"TOTAL"),IF(AND([5]PREMIOS_OTROS!$AX40&lt;&gt;"",[5]PREMIOS_OTROS!$AX40&lt;&gt;0),[5]PREMIOS_OTROS!$AX40,""),IF($A42="TOTAL",SUM(INDIRECT("AC4:AC"&amp;ROW()-1)),""))</f>
        <v/>
      </c>
      <c r="AD42" s="7" t="str">
        <f ca="1">IF(AND($A42&lt;&gt;"",$A42&lt;&gt;"TOTAL"),IF(AND([5]PREMIOS_OTROS!$AZ40&lt;&gt;"",[5]PREMIOS_OTROS!$AZ40&lt;&gt;0),[5]PREMIOS_OTROS!$AZ40,""),IF($A42="TOTAL",SUM(INDIRECT("AD4:AD"&amp;ROW()-1)),""))</f>
        <v/>
      </c>
      <c r="AE42" s="7" t="str">
        <f t="shared" ca="1" si="9"/>
        <v/>
      </c>
      <c r="AF42" s="7" t="str">
        <f ca="1">IF(AND($A42&lt;&gt;"",$A42&lt;&gt;"TOTAL"),IF(AND([5]PREMIOS_OTROS!$BC40&lt;&gt;"",[5]PREMIOS_OTROS!$BC40&lt;&gt;0),[5]PREMIOS_OTROS!$BC40,""),IF($A42="TOTAL",SUM(INDIRECT("AF4:AF"&amp;ROW()-1)),""))</f>
        <v/>
      </c>
      <c r="AG42" s="7" t="str">
        <f ca="1">IF(AND($A42&lt;&gt;"",$A42&lt;&gt;"TOTAL"),IF(AND([5]PREMIOS_OTROS!$BE40&lt;&gt;"",[5]PREMIOS_OTROS!$BE40&lt;&gt;0),[5]PREMIOS_OTROS!$BE40,""),IF($A42="TOTAL",SUM(INDIRECT("AG4:AG"&amp;ROW()-1)),""))</f>
        <v/>
      </c>
      <c r="AH42" s="7" t="str">
        <f t="shared" ca="1" si="10"/>
        <v/>
      </c>
      <c r="AI42" s="7" t="str">
        <f ca="1">IF(AND($A42&lt;&gt;"",$A42&lt;&gt;"TOTAL"),IF(AND([5]PREMIOS_OTROS!$BH40&lt;&gt;"",[5]PREMIOS_OTROS!$BH40&lt;&gt;0),[5]PREMIOS_OTROS!$BH40,""),IF($A42="TOTAL",SUM(INDIRECT("AI4:AI"&amp;ROW()-1)),""))</f>
        <v/>
      </c>
      <c r="AJ42" s="7" t="str">
        <f ca="1">IF(AND($A42&lt;&gt;"",$A42&lt;&gt;"TOTAL"),IF(AND([5]PREMIOS_OTROS!$BJ40&lt;&gt;"",[5]PREMIOS_OTROS!$BJ40&lt;&gt;0),[5]PREMIOS_OTROS!$BJ40,""),IF($A42="TOTAL",SUM(INDIRECT("AJ4:AJ"&amp;ROW()-1)),""))</f>
        <v/>
      </c>
      <c r="AK42" s="7" t="str">
        <f t="shared" ca="1" si="11"/>
        <v/>
      </c>
      <c r="AL42" s="7" t="str">
        <f ca="1">IF(AND($A42&lt;&gt;"",$A42&lt;&gt;"TOTAL"),IF(AND([5]PREMIOS_OTROS!$BM40&lt;&gt;"",[5]PREMIOS_OTROS!$BM40&lt;&gt;0),[5]PREMIOS_OTROS!$BM40,""),IF($A42="TOTAL",SUM(INDIRECT("AL4:AL"&amp;ROW()-1)),""))</f>
        <v/>
      </c>
      <c r="AM42" s="7" t="str">
        <f ca="1">IF(AND($A42&lt;&gt;"",$A42&lt;&gt;"TOTAL"),IF(AND([5]PREMIOS_OTROS!$BO40&lt;&gt;"",[5]PREMIOS_OTROS!$BO40&lt;&gt;0),[5]PREMIOS_OTROS!$BO40,""),IF($A42="TOTAL",SUM(INDIRECT("AM4:AM"&amp;ROW()-1)),""))</f>
        <v/>
      </c>
      <c r="AN42" s="7" t="str">
        <f t="shared" ca="1" si="12"/>
        <v/>
      </c>
      <c r="AO42" s="7" t="str">
        <f ca="1">IF(AND($A42&lt;&gt;"",$A42&lt;&gt;"TOTAL"),IF(AND([5]PREMIOS_OTROS!$BR40&lt;&gt;"",[5]PREMIOS_OTROS!$BR40&lt;&gt;0),[5]PREMIOS_OTROS!$BR40,""),IF($A42="TOTAL",SUM(INDIRECT("AO4:AO"&amp;ROW()-1)),""))</f>
        <v/>
      </c>
      <c r="AP42" s="7" t="str">
        <f ca="1">IF(AND($A42&lt;&gt;"",$A42&lt;&gt;"TOTAL"),IF(AND([5]PREMIOS_OTROS!$BT40&lt;&gt;"",[5]PREMIOS_OTROS!$BT40&lt;&gt;0),[5]PREMIOS_OTROS!$BT40,""),IF($A42="TOTAL",SUM(INDIRECT("AP4:AP"&amp;ROW()-1)),""))</f>
        <v/>
      </c>
      <c r="AQ42" s="7" t="str">
        <f t="shared" ca="1" si="13"/>
        <v/>
      </c>
      <c r="AR42" s="7" t="str">
        <f ca="1">IF(AND($A42&lt;&gt;"",$A42&lt;&gt;"TOTAL"),IF(AND([5]PREMIOS_OTROS!$BW40&lt;&gt;"",[5]PREMIOS_OTROS!$BW40&lt;&gt;0),[5]PREMIOS_OTROS!$BW40,""),IF($A42="TOTAL",SUM(INDIRECT("AR4:AR"&amp;ROW()-1)),""))</f>
        <v/>
      </c>
      <c r="AS42" s="7" t="str">
        <f ca="1">IF(AND($A42&lt;&gt;"",$A42&lt;&gt;"TOTAL"),IF(AND([5]PREMIOS_OTROS!$BY40&lt;&gt;"",[5]PREMIOS_OTROS!$BY40&lt;&gt;0),[5]PREMIOS_OTROS!$BY40,""),IF($A42="TOTAL",SUM(INDIRECT("AS4:AS"&amp;ROW()-1)),""))</f>
        <v/>
      </c>
      <c r="AT42" s="7" t="str">
        <f t="shared" ca="1" si="14"/>
        <v/>
      </c>
      <c r="AU42" s="7" t="str">
        <f ca="1">IF(AND($A42&lt;&gt;"",$A42&lt;&gt;"TOTAL"),IF(AND([5]PREMIOS_OTROS!$CB40&lt;&gt;"",[5]PREMIOS_OTROS!$CB40&lt;&gt;0),[5]PREMIOS_OTROS!$CB40,""),IF($A42="TOTAL",SUM(INDIRECT("AU4:AU"&amp;ROW()-1)),""))</f>
        <v/>
      </c>
      <c r="AV42" s="7" t="str">
        <f ca="1">IF(AND($A42&lt;&gt;"",$A42&lt;&gt;"TOTAL"),IF(AND([5]PREMIOS_OTROS!$CD40&lt;&gt;"",[5]PREMIOS_OTROS!$CD40&lt;&gt;0),[5]PREMIOS_OTROS!$CD40,""),IF($A42="TOTAL",SUM(INDIRECT("AV4:AV"&amp;ROW()-1)),""))</f>
        <v/>
      </c>
      <c r="AW42" s="7" t="str">
        <f t="shared" ca="1" si="15"/>
        <v/>
      </c>
      <c r="AX42" s="7" t="str">
        <f ca="1">IF(AND($A42&lt;&gt;"",$A42&lt;&gt;"TOTAL"),IF(AND([5]PREMIOS_OTROS!$CG40&lt;&gt;"",[5]PREMIOS_OTROS!$CG40&lt;&gt;0),[5]PREMIOS_OTROS!$CG40,""),IF($A42="TOTAL",SUM(INDIRECT("AX4:AX"&amp;ROW()-1)),""))</f>
        <v/>
      </c>
      <c r="AY42" s="7" t="str">
        <f ca="1">IF(AND($A42&lt;&gt;"",$A42&lt;&gt;"TOTAL"),IF(AND([5]PREMIOS_OTROS!$CI40&lt;&gt;"",[5]PREMIOS_OTROS!$CI40&lt;&gt;0),[5]PREMIOS_OTROS!$CI40,""),IF($A42="TOTAL",SUM(INDIRECT("AY4:AY"&amp;ROW()-1)),""))</f>
        <v/>
      </c>
      <c r="AZ42" s="7" t="str">
        <f t="shared" ca="1" si="16"/>
        <v/>
      </c>
      <c r="BA42" s="7" t="str">
        <f ca="1">IF(AND($A42&lt;&gt;"",$A42&lt;&gt;"TOTAL"),IF(AND([5]PREMIOS_OTROS!$CL40&lt;&gt;"",[5]PREMIOS_OTROS!$CL40&lt;&gt;0),[5]PREMIOS_OTROS!$CL40,""),IF($A42="TOTAL",SUM(INDIRECT("BA4:BA"&amp;ROW()-1)),""))</f>
        <v/>
      </c>
      <c r="BB42" s="7" t="str">
        <f ca="1">IF(AND($A42&lt;&gt;"",$A42&lt;&gt;"TOTAL"),IF(AND([5]PREMIOS_OTROS!$CN40&lt;&gt;"",[5]PREMIOS_OTROS!$CN40&lt;&gt;0),[5]PREMIOS_OTROS!$CN40,""),IF($A42="TOTAL",SUM(INDIRECT("BB4:BB"&amp;ROW()-1)),""))</f>
        <v/>
      </c>
      <c r="BC42" s="7" t="str">
        <f t="shared" ca="1" si="17"/>
        <v/>
      </c>
      <c r="BD42" s="7" t="str">
        <f ca="1">IF(AND($A42&lt;&gt;"",$A42&lt;&gt;"TOTAL"),IF(AND([5]PREMIOS_OTROS!$CQ40&lt;&gt;"",[5]PREMIOS_OTROS!$CQ40&lt;&gt;0),[5]PREMIOS_OTROS!$CQ40,""),IF($A42="TOTAL",SUM(INDIRECT("BD4:BD"&amp;ROW()-1)),""))</f>
        <v/>
      </c>
      <c r="BE42" s="7" t="str">
        <f ca="1">IF(AND($A42&lt;&gt;"",$A42&lt;&gt;"TOTAL"),IF(AND([5]PREMIOS_OTROS!$CS40&lt;&gt;"",[5]PREMIOS_OTROS!$CS40&lt;&gt;0),[5]PREMIOS_OTROS!$CS40,""),IF($A42="TOTAL",SUM(INDIRECT("BE4:BE"&amp;ROW()-1)),""))</f>
        <v/>
      </c>
      <c r="BF42" s="7" t="str">
        <f t="shared" ca="1" si="18"/>
        <v/>
      </c>
    </row>
    <row r="43" spans="1:58" x14ac:dyDescent="0.2">
      <c r="A43" s="12" t="str">
        <f>IF([5]PREMIOS_OTROS!$D41&lt;&gt;"",[5]PREMIOS_OTROS!$D41,IF(AND([5]PREMIOS_OTROS!$D41="",[5]PREMIOS_OTROS!$D42="",[5]PREMIOS_OTROS!$D40=""),"","TOTAL"))</f>
        <v/>
      </c>
      <c r="B43" s="7" t="str">
        <f ca="1">IF(AND($A43&lt;&gt;"",$A43&lt;&gt;"TOTAL"),IF(AND([5]PREMIOS_OTROS!$E41&lt;&gt;"",[5]PREMIOS_OTROS!$E41&lt;&gt;0),[5]PREMIOS_OTROS!$E41,""),IF($A43="TOTAL",SUM(INDIRECT("B4:B"&amp;ROW()-1)),""))</f>
        <v/>
      </c>
      <c r="C43" s="7" t="str">
        <f ca="1">IF(AND($A43&lt;&gt;"",$A43&lt;&gt;"TOTAL"),IF(AND([5]PREMIOS_OTROS!$G41&lt;&gt;"",[5]PREMIOS_OTROS!$G41&lt;&gt;0),[5]PREMIOS_OTROS!$G41,""),IF($A43="TOTAL",SUM(INDIRECT("C4:C"&amp;ROW()-1)),""))</f>
        <v/>
      </c>
      <c r="D43" s="7" t="str">
        <f t="shared" ca="1" si="0"/>
        <v/>
      </c>
      <c r="E43" s="7" t="str">
        <f ca="1">IF(AND($A43&lt;&gt;"",$A43&lt;&gt;"TOTAL"),IF(AND([5]PREMIOS_OTROS!$J41&lt;&gt;"",[5]PREMIOS_OTROS!$J41&lt;&gt;0),[5]PREMIOS_OTROS!$J41,""),IF($A43="TOTAL",SUM(INDIRECT("E4:E"&amp;ROW()-1)),""))</f>
        <v/>
      </c>
      <c r="F43" s="7" t="str">
        <f ca="1">IF(AND($A43&lt;&gt;"",$A43&lt;&gt;"TOTAL"),IF(AND([5]PREMIOS_OTROS!$L41&lt;&gt;"",[5]PREMIOS_OTROS!$L41&lt;&gt;0),[5]PREMIOS_OTROS!$L41,""),IF($A43="TOTAL",SUM(INDIRECT("F4:F"&amp;ROW()-1)),""))</f>
        <v/>
      </c>
      <c r="G43" s="7" t="str">
        <f t="shared" ca="1" si="1"/>
        <v/>
      </c>
      <c r="H43" s="7" t="str">
        <f ca="1">IF(AND($A43&lt;&gt;"",$A43&lt;&gt;"TOTAL"),IF(AND([5]PREMIOS_OTROS!$O41&lt;&gt;"",[5]PREMIOS_OTROS!$O41&lt;&gt;0),[5]PREMIOS_OTROS!$O41,""),IF($A43="TOTAL",SUM(INDIRECT("H4:H"&amp;ROW()-1)),""))</f>
        <v/>
      </c>
      <c r="I43" s="7" t="str">
        <f ca="1">IF(AND($A43&lt;&gt;"",$A43&lt;&gt;"TOTAL"),IF(AND([5]PREMIOS_OTROS!$Q41&lt;&gt;"",[5]PREMIOS_OTROS!$Q41&lt;&gt;0),[5]PREMIOS_OTROS!$Q41,""),IF($A43="TOTAL",SUM(INDIRECT("I4:I"&amp;ROW()-1)),""))</f>
        <v/>
      </c>
      <c r="J43" s="7" t="str">
        <f t="shared" ca="1" si="2"/>
        <v/>
      </c>
      <c r="K43" s="7" t="str">
        <f ca="1">IF(AND($A43&lt;&gt;"",$A43&lt;&gt;"TOTAL"),IF(AND([5]PREMIOS_OTROS!$T41&lt;&gt;"",[5]PREMIOS_OTROS!$T41&lt;&gt;0),[5]PREMIOS_OTROS!$T41,""),IF($A43="TOTAL",SUM(INDIRECT("K4:K"&amp;ROW()-1)),""))</f>
        <v/>
      </c>
      <c r="L43" s="7" t="str">
        <f ca="1">IF(AND($A43&lt;&gt;"",$A43&lt;&gt;"TOTAL"),IF(AND([5]PREMIOS_OTROS!$V41&lt;&gt;"",[5]PREMIOS_OTROS!$V41&lt;&gt;0),[5]PREMIOS_OTROS!$V41,""),IF($A43="TOTAL",SUM(INDIRECT("L4:L"&amp;ROW()-1)),""))</f>
        <v/>
      </c>
      <c r="M43" s="7" t="str">
        <f t="shared" ca="1" si="3"/>
        <v/>
      </c>
      <c r="N43" s="7" t="str">
        <f ca="1">IF(AND($A43&lt;&gt;"",$A43&lt;&gt;"TOTAL"),IF(AND([5]PREMIOS_OTROS!$Y41&lt;&gt;"",[5]PREMIOS_OTROS!$Y41&lt;&gt;0),[5]PREMIOS_OTROS!$Y41,""),IF($A43="TOTAL",SUM(INDIRECT("N4:N"&amp;ROW()-1)),""))</f>
        <v/>
      </c>
      <c r="O43" s="7" t="str">
        <f ca="1">IF(AND($A43&lt;&gt;"",$A43&lt;&gt;"TOTAL"),IF(AND([5]PREMIOS_OTROS!$AA41&lt;&gt;"",[5]PREMIOS_OTROS!$AA41&lt;&gt;0),[5]PREMIOS_OTROS!$AA41,""),IF($A43="TOTAL",SUM(INDIRECT("O4:O"&amp;ROW()-1)),""))</f>
        <v/>
      </c>
      <c r="P43" s="7" t="str">
        <f t="shared" ca="1" si="4"/>
        <v/>
      </c>
      <c r="Q43" s="7" t="str">
        <f ca="1">IF(AND($A43&lt;&gt;"",$A43&lt;&gt;"TOTAL"),IF(AND([5]PREMIOS_OTROS!$AD41&lt;&gt;"",[5]PREMIOS_OTROS!$AD41&lt;&gt;0),[5]PREMIOS_OTROS!$AD41,""),IF($A43="TOTAL",SUM(INDIRECT("Q4:Q"&amp;ROW()-1)),""))</f>
        <v/>
      </c>
      <c r="R43" s="7" t="str">
        <f ca="1">IF(AND($A43&lt;&gt;"",$A43&lt;&gt;"TOTAL"),IF(AND([5]PREMIOS_OTROS!$AF41&lt;&gt;"",[5]PREMIOS_OTROS!$AF41&lt;&gt;0),[5]PREMIOS_OTROS!$AF41,""),IF($A43="TOTAL",SUM(INDIRECT("R4:R"&amp;ROW()-1)),""))</f>
        <v/>
      </c>
      <c r="S43" s="7" t="str">
        <f t="shared" ca="1" si="5"/>
        <v/>
      </c>
      <c r="T43" s="7" t="str">
        <f ca="1">IF(AND($A43&lt;&gt;"",$A43&lt;&gt;"TOTAL"),IF(AND([5]PREMIOS_OTROS!$AI41&lt;&gt;"",[5]PREMIOS_OTROS!$AI41&lt;&gt;0),[5]PREMIOS_OTROS!$AI41,""),IF($A43="TOTAL",SUM(INDIRECT("T4:T"&amp;ROW()-1)),""))</f>
        <v/>
      </c>
      <c r="U43" s="7" t="str">
        <f ca="1">IF(AND($A43&lt;&gt;"",$A43&lt;&gt;"TOTAL"),IF(AND([5]PREMIOS_OTROS!$AK41&lt;&gt;"",[5]PREMIOS_OTROS!$AK41&lt;&gt;0),[5]PREMIOS_OTROS!$AK41,""),IF($A43="TOTAL",SUM(INDIRECT("U4:U"&amp;ROW()-1)),""))</f>
        <v/>
      </c>
      <c r="V43" s="7" t="str">
        <f t="shared" ca="1" si="6"/>
        <v/>
      </c>
      <c r="W43" s="7" t="str">
        <f ca="1">IF(AND($A43&lt;&gt;"",$A43&lt;&gt;"TOTAL"),IF(AND([5]PREMIOS_OTROS!$AN41&lt;&gt;"",[5]PREMIOS_OTROS!$AN41&lt;&gt;0),[5]PREMIOS_OTROS!$AN41,""),IF($A43="TOTAL",SUM(INDIRECT("W4:W"&amp;ROW()-1)),""))</f>
        <v/>
      </c>
      <c r="X43" s="7" t="str">
        <f ca="1">IF(AND($A43&lt;&gt;"",$A43&lt;&gt;"TOTAL"),IF(AND([5]PREMIOS_OTROS!$AP41&lt;&gt;"",[5]PREMIOS_OTROS!$AP41&lt;&gt;0),[5]PREMIOS_OTROS!$AP41,""),IF($A43="TOTAL",SUM(INDIRECT("X4:X"&amp;ROW()-1)),""))</f>
        <v/>
      </c>
      <c r="Y43" s="7" t="str">
        <f t="shared" ca="1" si="7"/>
        <v/>
      </c>
      <c r="Z43" s="7" t="str">
        <f ca="1">IF(AND($A43&lt;&gt;"",$A43&lt;&gt;"TOTAL"),IF(AND([5]PREMIOS_OTROS!$AS41&lt;&gt;"",[5]PREMIOS_OTROS!$AS41&lt;&gt;0),[5]PREMIOS_OTROS!$AS41,""),IF($A43="TOTAL",SUM(INDIRECT("Z4:Z"&amp;ROW()-1)),""))</f>
        <v/>
      </c>
      <c r="AA43" s="7" t="str">
        <f ca="1">IF(AND($A43&lt;&gt;"",$A43&lt;&gt;"TOTAL"),IF(AND([5]PREMIOS_OTROS!$AU41&lt;&gt;"",[5]PREMIOS_OTROS!$AU41&lt;&gt;0),[5]PREMIOS_OTROS!$AU41,""),IF($A43="TOTAL",SUM(INDIRECT("AA4:AA"&amp;ROW()-1)),""))</f>
        <v/>
      </c>
      <c r="AB43" s="7" t="str">
        <f t="shared" ca="1" si="8"/>
        <v/>
      </c>
      <c r="AC43" s="7" t="str">
        <f ca="1">IF(AND($A43&lt;&gt;"",$A43&lt;&gt;"TOTAL"),IF(AND([5]PREMIOS_OTROS!$AX41&lt;&gt;"",[5]PREMIOS_OTROS!$AX41&lt;&gt;0),[5]PREMIOS_OTROS!$AX41,""),IF($A43="TOTAL",SUM(INDIRECT("AC4:AC"&amp;ROW()-1)),""))</f>
        <v/>
      </c>
      <c r="AD43" s="7" t="str">
        <f ca="1">IF(AND($A43&lt;&gt;"",$A43&lt;&gt;"TOTAL"),IF(AND([5]PREMIOS_OTROS!$AZ41&lt;&gt;"",[5]PREMIOS_OTROS!$AZ41&lt;&gt;0),[5]PREMIOS_OTROS!$AZ41,""),IF($A43="TOTAL",SUM(INDIRECT("AD4:AD"&amp;ROW()-1)),""))</f>
        <v/>
      </c>
      <c r="AE43" s="7" t="str">
        <f t="shared" ca="1" si="9"/>
        <v/>
      </c>
      <c r="AF43" s="7" t="str">
        <f ca="1">IF(AND($A43&lt;&gt;"",$A43&lt;&gt;"TOTAL"),IF(AND([5]PREMIOS_OTROS!$BC41&lt;&gt;"",[5]PREMIOS_OTROS!$BC41&lt;&gt;0),[5]PREMIOS_OTROS!$BC41,""),IF($A43="TOTAL",SUM(INDIRECT("AF4:AF"&amp;ROW()-1)),""))</f>
        <v/>
      </c>
      <c r="AG43" s="7" t="str">
        <f ca="1">IF(AND($A43&lt;&gt;"",$A43&lt;&gt;"TOTAL"),IF(AND([5]PREMIOS_OTROS!$BE41&lt;&gt;"",[5]PREMIOS_OTROS!$BE41&lt;&gt;0),[5]PREMIOS_OTROS!$BE41,""),IF($A43="TOTAL",SUM(INDIRECT("AG4:AG"&amp;ROW()-1)),""))</f>
        <v/>
      </c>
      <c r="AH43" s="7" t="str">
        <f t="shared" ca="1" si="10"/>
        <v/>
      </c>
      <c r="AI43" s="7" t="str">
        <f ca="1">IF(AND($A43&lt;&gt;"",$A43&lt;&gt;"TOTAL"),IF(AND([5]PREMIOS_OTROS!$BH41&lt;&gt;"",[5]PREMIOS_OTROS!$BH41&lt;&gt;0),[5]PREMIOS_OTROS!$BH41,""),IF($A43="TOTAL",SUM(INDIRECT("AI4:AI"&amp;ROW()-1)),""))</f>
        <v/>
      </c>
      <c r="AJ43" s="7" t="str">
        <f ca="1">IF(AND($A43&lt;&gt;"",$A43&lt;&gt;"TOTAL"),IF(AND([5]PREMIOS_OTROS!$BJ41&lt;&gt;"",[5]PREMIOS_OTROS!$BJ41&lt;&gt;0),[5]PREMIOS_OTROS!$BJ41,""),IF($A43="TOTAL",SUM(INDIRECT("AJ4:AJ"&amp;ROW()-1)),""))</f>
        <v/>
      </c>
      <c r="AK43" s="7" t="str">
        <f t="shared" ca="1" si="11"/>
        <v/>
      </c>
      <c r="AL43" s="7" t="str">
        <f ca="1">IF(AND($A43&lt;&gt;"",$A43&lt;&gt;"TOTAL"),IF(AND([5]PREMIOS_OTROS!$BM41&lt;&gt;"",[5]PREMIOS_OTROS!$BM41&lt;&gt;0),[5]PREMIOS_OTROS!$BM41,""),IF($A43="TOTAL",SUM(INDIRECT("AL4:AL"&amp;ROW()-1)),""))</f>
        <v/>
      </c>
      <c r="AM43" s="7" t="str">
        <f ca="1">IF(AND($A43&lt;&gt;"",$A43&lt;&gt;"TOTAL"),IF(AND([5]PREMIOS_OTROS!$BO41&lt;&gt;"",[5]PREMIOS_OTROS!$BO41&lt;&gt;0),[5]PREMIOS_OTROS!$BO41,""),IF($A43="TOTAL",SUM(INDIRECT("AM4:AM"&amp;ROW()-1)),""))</f>
        <v/>
      </c>
      <c r="AN43" s="7" t="str">
        <f t="shared" ca="1" si="12"/>
        <v/>
      </c>
      <c r="AO43" s="7" t="str">
        <f ca="1">IF(AND($A43&lt;&gt;"",$A43&lt;&gt;"TOTAL"),IF(AND([5]PREMIOS_OTROS!$BR41&lt;&gt;"",[5]PREMIOS_OTROS!$BR41&lt;&gt;0),[5]PREMIOS_OTROS!$BR41,""),IF($A43="TOTAL",SUM(INDIRECT("AO4:AO"&amp;ROW()-1)),""))</f>
        <v/>
      </c>
      <c r="AP43" s="7" t="str">
        <f ca="1">IF(AND($A43&lt;&gt;"",$A43&lt;&gt;"TOTAL"),IF(AND([5]PREMIOS_OTROS!$BT41&lt;&gt;"",[5]PREMIOS_OTROS!$BT41&lt;&gt;0),[5]PREMIOS_OTROS!$BT41,""),IF($A43="TOTAL",SUM(INDIRECT("AP4:AP"&amp;ROW()-1)),""))</f>
        <v/>
      </c>
      <c r="AQ43" s="7" t="str">
        <f t="shared" ca="1" si="13"/>
        <v/>
      </c>
      <c r="AR43" s="7" t="str">
        <f ca="1">IF(AND($A43&lt;&gt;"",$A43&lt;&gt;"TOTAL"),IF(AND([5]PREMIOS_OTROS!$BW41&lt;&gt;"",[5]PREMIOS_OTROS!$BW41&lt;&gt;0),[5]PREMIOS_OTROS!$BW41,""),IF($A43="TOTAL",SUM(INDIRECT("AR4:AR"&amp;ROW()-1)),""))</f>
        <v/>
      </c>
      <c r="AS43" s="7" t="str">
        <f ca="1">IF(AND($A43&lt;&gt;"",$A43&lt;&gt;"TOTAL"),IF(AND([5]PREMIOS_OTROS!$BY41&lt;&gt;"",[5]PREMIOS_OTROS!$BY41&lt;&gt;0),[5]PREMIOS_OTROS!$BY41,""),IF($A43="TOTAL",SUM(INDIRECT("AS4:AS"&amp;ROW()-1)),""))</f>
        <v/>
      </c>
      <c r="AT43" s="7" t="str">
        <f t="shared" ca="1" si="14"/>
        <v/>
      </c>
      <c r="AU43" s="7" t="str">
        <f ca="1">IF(AND($A43&lt;&gt;"",$A43&lt;&gt;"TOTAL"),IF(AND([5]PREMIOS_OTROS!$CB41&lt;&gt;"",[5]PREMIOS_OTROS!$CB41&lt;&gt;0),[5]PREMIOS_OTROS!$CB41,""),IF($A43="TOTAL",SUM(INDIRECT("AU4:AU"&amp;ROW()-1)),""))</f>
        <v/>
      </c>
      <c r="AV43" s="7" t="str">
        <f ca="1">IF(AND($A43&lt;&gt;"",$A43&lt;&gt;"TOTAL"),IF(AND([5]PREMIOS_OTROS!$CD41&lt;&gt;"",[5]PREMIOS_OTROS!$CD41&lt;&gt;0),[5]PREMIOS_OTROS!$CD41,""),IF($A43="TOTAL",SUM(INDIRECT("AV4:AV"&amp;ROW()-1)),""))</f>
        <v/>
      </c>
      <c r="AW43" s="7" t="str">
        <f t="shared" ca="1" si="15"/>
        <v/>
      </c>
      <c r="AX43" s="7" t="str">
        <f ca="1">IF(AND($A43&lt;&gt;"",$A43&lt;&gt;"TOTAL"),IF(AND([5]PREMIOS_OTROS!$CG41&lt;&gt;"",[5]PREMIOS_OTROS!$CG41&lt;&gt;0),[5]PREMIOS_OTROS!$CG41,""),IF($A43="TOTAL",SUM(INDIRECT("AX4:AX"&amp;ROW()-1)),""))</f>
        <v/>
      </c>
      <c r="AY43" s="7" t="str">
        <f ca="1">IF(AND($A43&lt;&gt;"",$A43&lt;&gt;"TOTAL"),IF(AND([5]PREMIOS_OTROS!$CI41&lt;&gt;"",[5]PREMIOS_OTROS!$CI41&lt;&gt;0),[5]PREMIOS_OTROS!$CI41,""),IF($A43="TOTAL",SUM(INDIRECT("AY4:AY"&amp;ROW()-1)),""))</f>
        <v/>
      </c>
      <c r="AZ43" s="7" t="str">
        <f t="shared" ca="1" si="16"/>
        <v/>
      </c>
      <c r="BA43" s="7" t="str">
        <f ca="1">IF(AND($A43&lt;&gt;"",$A43&lt;&gt;"TOTAL"),IF(AND([5]PREMIOS_OTROS!$CL41&lt;&gt;"",[5]PREMIOS_OTROS!$CL41&lt;&gt;0),[5]PREMIOS_OTROS!$CL41,""),IF($A43="TOTAL",SUM(INDIRECT("BA4:BA"&amp;ROW()-1)),""))</f>
        <v/>
      </c>
      <c r="BB43" s="7" t="str">
        <f ca="1">IF(AND($A43&lt;&gt;"",$A43&lt;&gt;"TOTAL"),IF(AND([5]PREMIOS_OTROS!$CN41&lt;&gt;"",[5]PREMIOS_OTROS!$CN41&lt;&gt;0),[5]PREMIOS_OTROS!$CN41,""),IF($A43="TOTAL",SUM(INDIRECT("BB4:BB"&amp;ROW()-1)),""))</f>
        <v/>
      </c>
      <c r="BC43" s="7" t="str">
        <f t="shared" ca="1" si="17"/>
        <v/>
      </c>
      <c r="BD43" s="7" t="str">
        <f ca="1">IF(AND($A43&lt;&gt;"",$A43&lt;&gt;"TOTAL"),IF(AND([5]PREMIOS_OTROS!$CQ41&lt;&gt;"",[5]PREMIOS_OTROS!$CQ41&lt;&gt;0),[5]PREMIOS_OTROS!$CQ41,""),IF($A43="TOTAL",SUM(INDIRECT("BD4:BD"&amp;ROW()-1)),""))</f>
        <v/>
      </c>
      <c r="BE43" s="7" t="str">
        <f ca="1">IF(AND($A43&lt;&gt;"",$A43&lt;&gt;"TOTAL"),IF(AND([5]PREMIOS_OTROS!$CS41&lt;&gt;"",[5]PREMIOS_OTROS!$CS41&lt;&gt;0),[5]PREMIOS_OTROS!$CS41,""),IF($A43="TOTAL",SUM(INDIRECT("BE4:BE"&amp;ROW()-1)),""))</f>
        <v/>
      </c>
      <c r="BF43" s="7" t="str">
        <f t="shared" ca="1" si="18"/>
        <v/>
      </c>
    </row>
    <row r="44" spans="1:58" x14ac:dyDescent="0.2">
      <c r="A44" s="12" t="str">
        <f>IF([5]PREMIOS_OTROS!$D42&lt;&gt;"",[5]PREMIOS_OTROS!$D42,IF(AND([5]PREMIOS_OTROS!$D42="",[5]PREMIOS_OTROS!$D43="",[5]PREMIOS_OTROS!$D41=""),"","TOTAL"))</f>
        <v/>
      </c>
      <c r="B44" s="7" t="str">
        <f ca="1">IF(AND($A44&lt;&gt;"",$A44&lt;&gt;"TOTAL"),IF(AND([5]PREMIOS_OTROS!$E42&lt;&gt;"",[5]PREMIOS_OTROS!$E42&lt;&gt;0),[5]PREMIOS_OTROS!$E42,""),IF($A44="TOTAL",SUM(INDIRECT("B4:B"&amp;ROW()-1)),""))</f>
        <v/>
      </c>
      <c r="C44" s="7" t="str">
        <f ca="1">IF(AND($A44&lt;&gt;"",$A44&lt;&gt;"TOTAL"),IF(AND([5]PREMIOS_OTROS!$G42&lt;&gt;"",[5]PREMIOS_OTROS!$G42&lt;&gt;0),[5]PREMIOS_OTROS!$G42,""),IF($A44="TOTAL",SUM(INDIRECT("C4:C"&amp;ROW()-1)),""))</f>
        <v/>
      </c>
      <c r="D44" s="7" t="str">
        <f t="shared" ca="1" si="0"/>
        <v/>
      </c>
      <c r="E44" s="7" t="str">
        <f ca="1">IF(AND($A44&lt;&gt;"",$A44&lt;&gt;"TOTAL"),IF(AND([5]PREMIOS_OTROS!$J42&lt;&gt;"",[5]PREMIOS_OTROS!$J42&lt;&gt;0),[5]PREMIOS_OTROS!$J42,""),IF($A44="TOTAL",SUM(INDIRECT("E4:E"&amp;ROW()-1)),""))</f>
        <v/>
      </c>
      <c r="F44" s="7" t="str">
        <f ca="1">IF(AND($A44&lt;&gt;"",$A44&lt;&gt;"TOTAL"),IF(AND([5]PREMIOS_OTROS!$L42&lt;&gt;"",[5]PREMIOS_OTROS!$L42&lt;&gt;0),[5]PREMIOS_OTROS!$L42,""),IF($A44="TOTAL",SUM(INDIRECT("F4:F"&amp;ROW()-1)),""))</f>
        <v/>
      </c>
      <c r="G44" s="7" t="str">
        <f t="shared" ca="1" si="1"/>
        <v/>
      </c>
      <c r="H44" s="7" t="str">
        <f ca="1">IF(AND($A44&lt;&gt;"",$A44&lt;&gt;"TOTAL"),IF(AND([5]PREMIOS_OTROS!$O42&lt;&gt;"",[5]PREMIOS_OTROS!$O42&lt;&gt;0),[5]PREMIOS_OTROS!$O42,""),IF($A44="TOTAL",SUM(INDIRECT("H4:H"&amp;ROW()-1)),""))</f>
        <v/>
      </c>
      <c r="I44" s="7" t="str">
        <f ca="1">IF(AND($A44&lt;&gt;"",$A44&lt;&gt;"TOTAL"),IF(AND([5]PREMIOS_OTROS!$Q42&lt;&gt;"",[5]PREMIOS_OTROS!$Q42&lt;&gt;0),[5]PREMIOS_OTROS!$Q42,""),IF($A44="TOTAL",SUM(INDIRECT("I4:I"&amp;ROW()-1)),""))</f>
        <v/>
      </c>
      <c r="J44" s="7" t="str">
        <f t="shared" ca="1" si="2"/>
        <v/>
      </c>
      <c r="K44" s="7" t="str">
        <f ca="1">IF(AND($A44&lt;&gt;"",$A44&lt;&gt;"TOTAL"),IF(AND([5]PREMIOS_OTROS!$T42&lt;&gt;"",[5]PREMIOS_OTROS!$T42&lt;&gt;0),[5]PREMIOS_OTROS!$T42,""),IF($A44="TOTAL",SUM(INDIRECT("K4:K"&amp;ROW()-1)),""))</f>
        <v/>
      </c>
      <c r="L44" s="7" t="str">
        <f ca="1">IF(AND($A44&lt;&gt;"",$A44&lt;&gt;"TOTAL"),IF(AND([5]PREMIOS_OTROS!$V42&lt;&gt;"",[5]PREMIOS_OTROS!$V42&lt;&gt;0),[5]PREMIOS_OTROS!$V42,""),IF($A44="TOTAL",SUM(INDIRECT("L4:L"&amp;ROW()-1)),""))</f>
        <v/>
      </c>
      <c r="M44" s="7" t="str">
        <f t="shared" ca="1" si="3"/>
        <v/>
      </c>
      <c r="N44" s="7" t="str">
        <f ca="1">IF(AND($A44&lt;&gt;"",$A44&lt;&gt;"TOTAL"),IF(AND([5]PREMIOS_OTROS!$Y42&lt;&gt;"",[5]PREMIOS_OTROS!$Y42&lt;&gt;0),[5]PREMIOS_OTROS!$Y42,""),IF($A44="TOTAL",SUM(INDIRECT("N4:N"&amp;ROW()-1)),""))</f>
        <v/>
      </c>
      <c r="O44" s="7" t="str">
        <f ca="1">IF(AND($A44&lt;&gt;"",$A44&lt;&gt;"TOTAL"),IF(AND([5]PREMIOS_OTROS!$AA42&lt;&gt;"",[5]PREMIOS_OTROS!$AA42&lt;&gt;0),[5]PREMIOS_OTROS!$AA42,""),IF($A44="TOTAL",SUM(INDIRECT("O4:O"&amp;ROW()-1)),""))</f>
        <v/>
      </c>
      <c r="P44" s="7" t="str">
        <f t="shared" ca="1" si="4"/>
        <v/>
      </c>
      <c r="Q44" s="7" t="str">
        <f ca="1">IF(AND($A44&lt;&gt;"",$A44&lt;&gt;"TOTAL"),IF(AND([5]PREMIOS_OTROS!$AD42&lt;&gt;"",[5]PREMIOS_OTROS!$AD42&lt;&gt;0),[5]PREMIOS_OTROS!$AD42,""),IF($A44="TOTAL",SUM(INDIRECT("Q4:Q"&amp;ROW()-1)),""))</f>
        <v/>
      </c>
      <c r="R44" s="7" t="str">
        <f ca="1">IF(AND($A44&lt;&gt;"",$A44&lt;&gt;"TOTAL"),IF(AND([5]PREMIOS_OTROS!$AF42&lt;&gt;"",[5]PREMIOS_OTROS!$AF42&lt;&gt;0),[5]PREMIOS_OTROS!$AF42,""),IF($A44="TOTAL",SUM(INDIRECT("R4:R"&amp;ROW()-1)),""))</f>
        <v/>
      </c>
      <c r="S44" s="7" t="str">
        <f t="shared" ca="1" si="5"/>
        <v/>
      </c>
      <c r="T44" s="7" t="str">
        <f ca="1">IF(AND($A44&lt;&gt;"",$A44&lt;&gt;"TOTAL"),IF(AND([5]PREMIOS_OTROS!$AI42&lt;&gt;"",[5]PREMIOS_OTROS!$AI42&lt;&gt;0),[5]PREMIOS_OTROS!$AI42,""),IF($A44="TOTAL",SUM(INDIRECT("T4:T"&amp;ROW()-1)),""))</f>
        <v/>
      </c>
      <c r="U44" s="7" t="str">
        <f ca="1">IF(AND($A44&lt;&gt;"",$A44&lt;&gt;"TOTAL"),IF(AND([5]PREMIOS_OTROS!$AK42&lt;&gt;"",[5]PREMIOS_OTROS!$AK42&lt;&gt;0),[5]PREMIOS_OTROS!$AK42,""),IF($A44="TOTAL",SUM(INDIRECT("U4:U"&amp;ROW()-1)),""))</f>
        <v/>
      </c>
      <c r="V44" s="7" t="str">
        <f t="shared" ca="1" si="6"/>
        <v/>
      </c>
      <c r="W44" s="7" t="str">
        <f ca="1">IF(AND($A44&lt;&gt;"",$A44&lt;&gt;"TOTAL"),IF(AND([5]PREMIOS_OTROS!$AN42&lt;&gt;"",[5]PREMIOS_OTROS!$AN42&lt;&gt;0),[5]PREMIOS_OTROS!$AN42,""),IF($A44="TOTAL",SUM(INDIRECT("W4:W"&amp;ROW()-1)),""))</f>
        <v/>
      </c>
      <c r="X44" s="7" t="str">
        <f ca="1">IF(AND($A44&lt;&gt;"",$A44&lt;&gt;"TOTAL"),IF(AND([5]PREMIOS_OTROS!$AP42&lt;&gt;"",[5]PREMIOS_OTROS!$AP42&lt;&gt;0),[5]PREMIOS_OTROS!$AP42,""),IF($A44="TOTAL",SUM(INDIRECT("X4:X"&amp;ROW()-1)),""))</f>
        <v/>
      </c>
      <c r="Y44" s="7" t="str">
        <f t="shared" ca="1" si="7"/>
        <v/>
      </c>
      <c r="Z44" s="7" t="str">
        <f ca="1">IF(AND($A44&lt;&gt;"",$A44&lt;&gt;"TOTAL"),IF(AND([5]PREMIOS_OTROS!$AS42&lt;&gt;"",[5]PREMIOS_OTROS!$AS42&lt;&gt;0),[5]PREMIOS_OTROS!$AS42,""),IF($A44="TOTAL",SUM(INDIRECT("Z4:Z"&amp;ROW()-1)),""))</f>
        <v/>
      </c>
      <c r="AA44" s="7" t="str">
        <f ca="1">IF(AND($A44&lt;&gt;"",$A44&lt;&gt;"TOTAL"),IF(AND([5]PREMIOS_OTROS!$AU42&lt;&gt;"",[5]PREMIOS_OTROS!$AU42&lt;&gt;0),[5]PREMIOS_OTROS!$AU42,""),IF($A44="TOTAL",SUM(INDIRECT("AA4:AA"&amp;ROW()-1)),""))</f>
        <v/>
      </c>
      <c r="AB44" s="7" t="str">
        <f t="shared" ca="1" si="8"/>
        <v/>
      </c>
      <c r="AC44" s="7" t="str">
        <f ca="1">IF(AND($A44&lt;&gt;"",$A44&lt;&gt;"TOTAL"),IF(AND([5]PREMIOS_OTROS!$AX42&lt;&gt;"",[5]PREMIOS_OTROS!$AX42&lt;&gt;0),[5]PREMIOS_OTROS!$AX42,""),IF($A44="TOTAL",SUM(INDIRECT("AC4:AC"&amp;ROW()-1)),""))</f>
        <v/>
      </c>
      <c r="AD44" s="7" t="str">
        <f ca="1">IF(AND($A44&lt;&gt;"",$A44&lt;&gt;"TOTAL"),IF(AND([5]PREMIOS_OTROS!$AZ42&lt;&gt;"",[5]PREMIOS_OTROS!$AZ42&lt;&gt;0),[5]PREMIOS_OTROS!$AZ42,""),IF($A44="TOTAL",SUM(INDIRECT("AD4:AD"&amp;ROW()-1)),""))</f>
        <v/>
      </c>
      <c r="AE44" s="7" t="str">
        <f t="shared" ca="1" si="9"/>
        <v/>
      </c>
      <c r="AF44" s="7" t="str">
        <f ca="1">IF(AND($A44&lt;&gt;"",$A44&lt;&gt;"TOTAL"),IF(AND([5]PREMIOS_OTROS!$BC42&lt;&gt;"",[5]PREMIOS_OTROS!$BC42&lt;&gt;0),[5]PREMIOS_OTROS!$BC42,""),IF($A44="TOTAL",SUM(INDIRECT("AF4:AF"&amp;ROW()-1)),""))</f>
        <v/>
      </c>
      <c r="AG44" s="7" t="str">
        <f ca="1">IF(AND($A44&lt;&gt;"",$A44&lt;&gt;"TOTAL"),IF(AND([5]PREMIOS_OTROS!$BE42&lt;&gt;"",[5]PREMIOS_OTROS!$BE42&lt;&gt;0),[5]PREMIOS_OTROS!$BE42,""),IF($A44="TOTAL",SUM(INDIRECT("AG4:AG"&amp;ROW()-1)),""))</f>
        <v/>
      </c>
      <c r="AH44" s="7" t="str">
        <f t="shared" ca="1" si="10"/>
        <v/>
      </c>
      <c r="AI44" s="7" t="str">
        <f ca="1">IF(AND($A44&lt;&gt;"",$A44&lt;&gt;"TOTAL"),IF(AND([5]PREMIOS_OTROS!$BH42&lt;&gt;"",[5]PREMIOS_OTROS!$BH42&lt;&gt;0),[5]PREMIOS_OTROS!$BH42,""),IF($A44="TOTAL",SUM(INDIRECT("AI4:AI"&amp;ROW()-1)),""))</f>
        <v/>
      </c>
      <c r="AJ44" s="7" t="str">
        <f ca="1">IF(AND($A44&lt;&gt;"",$A44&lt;&gt;"TOTAL"),IF(AND([5]PREMIOS_OTROS!$BJ42&lt;&gt;"",[5]PREMIOS_OTROS!$BJ42&lt;&gt;0),[5]PREMIOS_OTROS!$BJ42,""),IF($A44="TOTAL",SUM(INDIRECT("AJ4:AJ"&amp;ROW()-1)),""))</f>
        <v/>
      </c>
      <c r="AK44" s="7" t="str">
        <f t="shared" ca="1" si="11"/>
        <v/>
      </c>
      <c r="AL44" s="7" t="str">
        <f ca="1">IF(AND($A44&lt;&gt;"",$A44&lt;&gt;"TOTAL"),IF(AND([5]PREMIOS_OTROS!$BM42&lt;&gt;"",[5]PREMIOS_OTROS!$BM42&lt;&gt;0),[5]PREMIOS_OTROS!$BM42,""),IF($A44="TOTAL",SUM(INDIRECT("AL4:AL"&amp;ROW()-1)),""))</f>
        <v/>
      </c>
      <c r="AM44" s="7" t="str">
        <f ca="1">IF(AND($A44&lt;&gt;"",$A44&lt;&gt;"TOTAL"),IF(AND([5]PREMIOS_OTROS!$BO42&lt;&gt;"",[5]PREMIOS_OTROS!$BO42&lt;&gt;0),[5]PREMIOS_OTROS!$BO42,""),IF($A44="TOTAL",SUM(INDIRECT("AM4:AM"&amp;ROW()-1)),""))</f>
        <v/>
      </c>
      <c r="AN44" s="7" t="str">
        <f t="shared" ca="1" si="12"/>
        <v/>
      </c>
      <c r="AO44" s="7" t="str">
        <f ca="1">IF(AND($A44&lt;&gt;"",$A44&lt;&gt;"TOTAL"),IF(AND([5]PREMIOS_OTROS!$BR42&lt;&gt;"",[5]PREMIOS_OTROS!$BR42&lt;&gt;0),[5]PREMIOS_OTROS!$BR42,""),IF($A44="TOTAL",SUM(INDIRECT("AO4:AO"&amp;ROW()-1)),""))</f>
        <v/>
      </c>
      <c r="AP44" s="7" t="str">
        <f ca="1">IF(AND($A44&lt;&gt;"",$A44&lt;&gt;"TOTAL"),IF(AND([5]PREMIOS_OTROS!$BT42&lt;&gt;"",[5]PREMIOS_OTROS!$BT42&lt;&gt;0),[5]PREMIOS_OTROS!$BT42,""),IF($A44="TOTAL",SUM(INDIRECT("AP4:AP"&amp;ROW()-1)),""))</f>
        <v/>
      </c>
      <c r="AQ44" s="7" t="str">
        <f t="shared" ca="1" si="13"/>
        <v/>
      </c>
      <c r="AR44" s="7" t="str">
        <f ca="1">IF(AND($A44&lt;&gt;"",$A44&lt;&gt;"TOTAL"),IF(AND([5]PREMIOS_OTROS!$BW42&lt;&gt;"",[5]PREMIOS_OTROS!$BW42&lt;&gt;0),[5]PREMIOS_OTROS!$BW42,""),IF($A44="TOTAL",SUM(INDIRECT("AR4:AR"&amp;ROW()-1)),""))</f>
        <v/>
      </c>
      <c r="AS44" s="7" t="str">
        <f ca="1">IF(AND($A44&lt;&gt;"",$A44&lt;&gt;"TOTAL"),IF(AND([5]PREMIOS_OTROS!$BY42&lt;&gt;"",[5]PREMIOS_OTROS!$BY42&lt;&gt;0),[5]PREMIOS_OTROS!$BY42,""),IF($A44="TOTAL",SUM(INDIRECT("AS4:AS"&amp;ROW()-1)),""))</f>
        <v/>
      </c>
      <c r="AT44" s="7" t="str">
        <f t="shared" ca="1" si="14"/>
        <v/>
      </c>
      <c r="AU44" s="7" t="str">
        <f ca="1">IF(AND($A44&lt;&gt;"",$A44&lt;&gt;"TOTAL"),IF(AND([5]PREMIOS_OTROS!$CB42&lt;&gt;"",[5]PREMIOS_OTROS!$CB42&lt;&gt;0),[5]PREMIOS_OTROS!$CB42,""),IF($A44="TOTAL",SUM(INDIRECT("AU4:AU"&amp;ROW()-1)),""))</f>
        <v/>
      </c>
      <c r="AV44" s="7" t="str">
        <f ca="1">IF(AND($A44&lt;&gt;"",$A44&lt;&gt;"TOTAL"),IF(AND([5]PREMIOS_OTROS!$CD42&lt;&gt;"",[5]PREMIOS_OTROS!$CD42&lt;&gt;0),[5]PREMIOS_OTROS!$CD42,""),IF($A44="TOTAL",SUM(INDIRECT("AV4:AV"&amp;ROW()-1)),""))</f>
        <v/>
      </c>
      <c r="AW44" s="7" t="str">
        <f t="shared" ca="1" si="15"/>
        <v/>
      </c>
      <c r="AX44" s="7" t="str">
        <f ca="1">IF(AND($A44&lt;&gt;"",$A44&lt;&gt;"TOTAL"),IF(AND([5]PREMIOS_OTROS!$CG42&lt;&gt;"",[5]PREMIOS_OTROS!$CG42&lt;&gt;0),[5]PREMIOS_OTROS!$CG42,""),IF($A44="TOTAL",SUM(INDIRECT("AX4:AX"&amp;ROW()-1)),""))</f>
        <v/>
      </c>
      <c r="AY44" s="7" t="str">
        <f ca="1">IF(AND($A44&lt;&gt;"",$A44&lt;&gt;"TOTAL"),IF(AND([5]PREMIOS_OTROS!$CI42&lt;&gt;"",[5]PREMIOS_OTROS!$CI42&lt;&gt;0),[5]PREMIOS_OTROS!$CI42,""),IF($A44="TOTAL",SUM(INDIRECT("AY4:AY"&amp;ROW()-1)),""))</f>
        <v/>
      </c>
      <c r="AZ44" s="7" t="str">
        <f t="shared" ca="1" si="16"/>
        <v/>
      </c>
      <c r="BA44" s="7" t="str">
        <f ca="1">IF(AND($A44&lt;&gt;"",$A44&lt;&gt;"TOTAL"),IF(AND([5]PREMIOS_OTROS!$CL42&lt;&gt;"",[5]PREMIOS_OTROS!$CL42&lt;&gt;0),[5]PREMIOS_OTROS!$CL42,""),IF($A44="TOTAL",SUM(INDIRECT("BA4:BA"&amp;ROW()-1)),""))</f>
        <v/>
      </c>
      <c r="BB44" s="7" t="str">
        <f ca="1">IF(AND($A44&lt;&gt;"",$A44&lt;&gt;"TOTAL"),IF(AND([5]PREMIOS_OTROS!$CN42&lt;&gt;"",[5]PREMIOS_OTROS!$CN42&lt;&gt;0),[5]PREMIOS_OTROS!$CN42,""),IF($A44="TOTAL",SUM(INDIRECT("BB4:BB"&amp;ROW()-1)),""))</f>
        <v/>
      </c>
      <c r="BC44" s="7" t="str">
        <f t="shared" ca="1" si="17"/>
        <v/>
      </c>
      <c r="BD44" s="7" t="str">
        <f ca="1">IF(AND($A44&lt;&gt;"",$A44&lt;&gt;"TOTAL"),IF(AND([5]PREMIOS_OTROS!$CQ42&lt;&gt;"",[5]PREMIOS_OTROS!$CQ42&lt;&gt;0),[5]PREMIOS_OTROS!$CQ42,""),IF($A44="TOTAL",SUM(INDIRECT("BD4:BD"&amp;ROW()-1)),""))</f>
        <v/>
      </c>
      <c r="BE44" s="7" t="str">
        <f ca="1">IF(AND($A44&lt;&gt;"",$A44&lt;&gt;"TOTAL"),IF(AND([5]PREMIOS_OTROS!$CS42&lt;&gt;"",[5]PREMIOS_OTROS!$CS42&lt;&gt;0),[5]PREMIOS_OTROS!$CS42,""),IF($A44="TOTAL",SUM(INDIRECT("BE4:BE"&amp;ROW()-1)),""))</f>
        <v/>
      </c>
      <c r="BF44" s="7" t="str">
        <f t="shared" ca="1" si="18"/>
        <v/>
      </c>
    </row>
    <row r="45" spans="1:58" x14ac:dyDescent="0.2">
      <c r="A45" s="12" t="str">
        <f>IF([5]PREMIOS_OTROS!$D43&lt;&gt;"",[5]PREMIOS_OTROS!$D43,IF(AND([5]PREMIOS_OTROS!$D43="",[5]PREMIOS_OTROS!$D44="",[5]PREMIOS_OTROS!$D42=""),"","TOTAL"))</f>
        <v/>
      </c>
      <c r="B45" s="7" t="str">
        <f ca="1">IF(AND($A45&lt;&gt;"",$A45&lt;&gt;"TOTAL"),IF(AND([5]PREMIOS_OTROS!$E43&lt;&gt;"",[5]PREMIOS_OTROS!$E43&lt;&gt;0),[5]PREMIOS_OTROS!$E43,""),IF($A45="TOTAL",SUM(INDIRECT("B4:B"&amp;ROW()-1)),""))</f>
        <v/>
      </c>
      <c r="C45" s="7" t="str">
        <f ca="1">IF(AND($A45&lt;&gt;"",$A45&lt;&gt;"TOTAL"),IF(AND([5]PREMIOS_OTROS!$G43&lt;&gt;"",[5]PREMIOS_OTROS!$G43&lt;&gt;0),[5]PREMIOS_OTROS!$G43,""),IF($A45="TOTAL",SUM(INDIRECT("C4:C"&amp;ROW()-1)),""))</f>
        <v/>
      </c>
      <c r="D45" s="7" t="str">
        <f t="shared" ca="1" si="0"/>
        <v/>
      </c>
      <c r="E45" s="7" t="str">
        <f ca="1">IF(AND($A45&lt;&gt;"",$A45&lt;&gt;"TOTAL"),IF(AND([5]PREMIOS_OTROS!$J43&lt;&gt;"",[5]PREMIOS_OTROS!$J43&lt;&gt;0),[5]PREMIOS_OTROS!$J43,""),IF($A45="TOTAL",SUM(INDIRECT("E4:E"&amp;ROW()-1)),""))</f>
        <v/>
      </c>
      <c r="F45" s="7" t="str">
        <f ca="1">IF(AND($A45&lt;&gt;"",$A45&lt;&gt;"TOTAL"),IF(AND([5]PREMIOS_OTROS!$L43&lt;&gt;"",[5]PREMIOS_OTROS!$L43&lt;&gt;0),[5]PREMIOS_OTROS!$L43,""),IF($A45="TOTAL",SUM(INDIRECT("F4:F"&amp;ROW()-1)),""))</f>
        <v/>
      </c>
      <c r="G45" s="7" t="str">
        <f t="shared" ca="1" si="1"/>
        <v/>
      </c>
      <c r="H45" s="7" t="str">
        <f ca="1">IF(AND($A45&lt;&gt;"",$A45&lt;&gt;"TOTAL"),IF(AND([5]PREMIOS_OTROS!$O43&lt;&gt;"",[5]PREMIOS_OTROS!$O43&lt;&gt;0),[5]PREMIOS_OTROS!$O43,""),IF($A45="TOTAL",SUM(INDIRECT("H4:H"&amp;ROW()-1)),""))</f>
        <v/>
      </c>
      <c r="I45" s="7" t="str">
        <f ca="1">IF(AND($A45&lt;&gt;"",$A45&lt;&gt;"TOTAL"),IF(AND([5]PREMIOS_OTROS!$Q43&lt;&gt;"",[5]PREMIOS_OTROS!$Q43&lt;&gt;0),[5]PREMIOS_OTROS!$Q43,""),IF($A45="TOTAL",SUM(INDIRECT("I4:I"&amp;ROW()-1)),""))</f>
        <v/>
      </c>
      <c r="J45" s="7" t="str">
        <f t="shared" ca="1" si="2"/>
        <v/>
      </c>
      <c r="K45" s="7" t="str">
        <f ca="1">IF(AND($A45&lt;&gt;"",$A45&lt;&gt;"TOTAL"),IF(AND([5]PREMIOS_OTROS!$T43&lt;&gt;"",[5]PREMIOS_OTROS!$T43&lt;&gt;0),[5]PREMIOS_OTROS!$T43,""),IF($A45="TOTAL",SUM(INDIRECT("K4:K"&amp;ROW()-1)),""))</f>
        <v/>
      </c>
      <c r="L45" s="7" t="str">
        <f ca="1">IF(AND($A45&lt;&gt;"",$A45&lt;&gt;"TOTAL"),IF(AND([5]PREMIOS_OTROS!$V43&lt;&gt;"",[5]PREMIOS_OTROS!$V43&lt;&gt;0),[5]PREMIOS_OTROS!$V43,""),IF($A45="TOTAL",SUM(INDIRECT("L4:L"&amp;ROW()-1)),""))</f>
        <v/>
      </c>
      <c r="M45" s="7" t="str">
        <f t="shared" ca="1" si="3"/>
        <v/>
      </c>
      <c r="N45" s="7" t="str">
        <f ca="1">IF(AND($A45&lt;&gt;"",$A45&lt;&gt;"TOTAL"),IF(AND([5]PREMIOS_OTROS!$Y43&lt;&gt;"",[5]PREMIOS_OTROS!$Y43&lt;&gt;0),[5]PREMIOS_OTROS!$Y43,""),IF($A45="TOTAL",SUM(INDIRECT("N4:N"&amp;ROW()-1)),""))</f>
        <v/>
      </c>
      <c r="O45" s="7" t="str">
        <f ca="1">IF(AND($A45&lt;&gt;"",$A45&lt;&gt;"TOTAL"),IF(AND([5]PREMIOS_OTROS!$AA43&lt;&gt;"",[5]PREMIOS_OTROS!$AA43&lt;&gt;0),[5]PREMIOS_OTROS!$AA43,""),IF($A45="TOTAL",SUM(INDIRECT("O4:O"&amp;ROW()-1)),""))</f>
        <v/>
      </c>
      <c r="P45" s="7" t="str">
        <f t="shared" ca="1" si="4"/>
        <v/>
      </c>
      <c r="Q45" s="7" t="str">
        <f ca="1">IF(AND($A45&lt;&gt;"",$A45&lt;&gt;"TOTAL"),IF(AND([5]PREMIOS_OTROS!$AD43&lt;&gt;"",[5]PREMIOS_OTROS!$AD43&lt;&gt;0),[5]PREMIOS_OTROS!$AD43,""),IF($A45="TOTAL",SUM(INDIRECT("Q4:Q"&amp;ROW()-1)),""))</f>
        <v/>
      </c>
      <c r="R45" s="7" t="str">
        <f ca="1">IF(AND($A45&lt;&gt;"",$A45&lt;&gt;"TOTAL"),IF(AND([5]PREMIOS_OTROS!$AF43&lt;&gt;"",[5]PREMIOS_OTROS!$AF43&lt;&gt;0),[5]PREMIOS_OTROS!$AF43,""),IF($A45="TOTAL",SUM(INDIRECT("R4:R"&amp;ROW()-1)),""))</f>
        <v/>
      </c>
      <c r="S45" s="7" t="str">
        <f t="shared" ca="1" si="5"/>
        <v/>
      </c>
      <c r="T45" s="7" t="str">
        <f ca="1">IF(AND($A45&lt;&gt;"",$A45&lt;&gt;"TOTAL"),IF(AND([5]PREMIOS_OTROS!$AI43&lt;&gt;"",[5]PREMIOS_OTROS!$AI43&lt;&gt;0),[5]PREMIOS_OTROS!$AI43,""),IF($A45="TOTAL",SUM(INDIRECT("T4:T"&amp;ROW()-1)),""))</f>
        <v/>
      </c>
      <c r="U45" s="7" t="str">
        <f ca="1">IF(AND($A45&lt;&gt;"",$A45&lt;&gt;"TOTAL"),IF(AND([5]PREMIOS_OTROS!$AK43&lt;&gt;"",[5]PREMIOS_OTROS!$AK43&lt;&gt;0),[5]PREMIOS_OTROS!$AK43,""),IF($A45="TOTAL",SUM(INDIRECT("U4:U"&amp;ROW()-1)),""))</f>
        <v/>
      </c>
      <c r="V45" s="7" t="str">
        <f t="shared" ca="1" si="6"/>
        <v/>
      </c>
      <c r="W45" s="7" t="str">
        <f ca="1">IF(AND($A45&lt;&gt;"",$A45&lt;&gt;"TOTAL"),IF(AND([5]PREMIOS_OTROS!$AN43&lt;&gt;"",[5]PREMIOS_OTROS!$AN43&lt;&gt;0),[5]PREMIOS_OTROS!$AN43,""),IF($A45="TOTAL",SUM(INDIRECT("W4:W"&amp;ROW()-1)),""))</f>
        <v/>
      </c>
      <c r="X45" s="7" t="str">
        <f ca="1">IF(AND($A45&lt;&gt;"",$A45&lt;&gt;"TOTAL"),IF(AND([5]PREMIOS_OTROS!$AP43&lt;&gt;"",[5]PREMIOS_OTROS!$AP43&lt;&gt;0),[5]PREMIOS_OTROS!$AP43,""),IF($A45="TOTAL",SUM(INDIRECT("X4:X"&amp;ROW()-1)),""))</f>
        <v/>
      </c>
      <c r="Y45" s="7" t="str">
        <f t="shared" ca="1" si="7"/>
        <v/>
      </c>
      <c r="Z45" s="7" t="str">
        <f ca="1">IF(AND($A45&lt;&gt;"",$A45&lt;&gt;"TOTAL"),IF(AND([5]PREMIOS_OTROS!$AS43&lt;&gt;"",[5]PREMIOS_OTROS!$AS43&lt;&gt;0),[5]PREMIOS_OTROS!$AS43,""),IF($A45="TOTAL",SUM(INDIRECT("Z4:Z"&amp;ROW()-1)),""))</f>
        <v/>
      </c>
      <c r="AA45" s="7" t="str">
        <f ca="1">IF(AND($A45&lt;&gt;"",$A45&lt;&gt;"TOTAL"),IF(AND([5]PREMIOS_OTROS!$AU43&lt;&gt;"",[5]PREMIOS_OTROS!$AU43&lt;&gt;0),[5]PREMIOS_OTROS!$AU43,""),IF($A45="TOTAL",SUM(INDIRECT("AA4:AA"&amp;ROW()-1)),""))</f>
        <v/>
      </c>
      <c r="AB45" s="7" t="str">
        <f t="shared" ca="1" si="8"/>
        <v/>
      </c>
      <c r="AC45" s="7" t="str">
        <f ca="1">IF(AND($A45&lt;&gt;"",$A45&lt;&gt;"TOTAL"),IF(AND([5]PREMIOS_OTROS!$AX43&lt;&gt;"",[5]PREMIOS_OTROS!$AX43&lt;&gt;0),[5]PREMIOS_OTROS!$AX43,""),IF($A45="TOTAL",SUM(INDIRECT("AC4:AC"&amp;ROW()-1)),""))</f>
        <v/>
      </c>
      <c r="AD45" s="7" t="str">
        <f ca="1">IF(AND($A45&lt;&gt;"",$A45&lt;&gt;"TOTAL"),IF(AND([5]PREMIOS_OTROS!$AZ43&lt;&gt;"",[5]PREMIOS_OTROS!$AZ43&lt;&gt;0),[5]PREMIOS_OTROS!$AZ43,""),IF($A45="TOTAL",SUM(INDIRECT("AD4:AD"&amp;ROW()-1)),""))</f>
        <v/>
      </c>
      <c r="AE45" s="7" t="str">
        <f t="shared" ca="1" si="9"/>
        <v/>
      </c>
      <c r="AF45" s="7" t="str">
        <f ca="1">IF(AND($A45&lt;&gt;"",$A45&lt;&gt;"TOTAL"),IF(AND([5]PREMIOS_OTROS!$BC43&lt;&gt;"",[5]PREMIOS_OTROS!$BC43&lt;&gt;0),[5]PREMIOS_OTROS!$BC43,""),IF($A45="TOTAL",SUM(INDIRECT("AF4:AF"&amp;ROW()-1)),""))</f>
        <v/>
      </c>
      <c r="AG45" s="7" t="str">
        <f ca="1">IF(AND($A45&lt;&gt;"",$A45&lt;&gt;"TOTAL"),IF(AND([5]PREMIOS_OTROS!$BE43&lt;&gt;"",[5]PREMIOS_OTROS!$BE43&lt;&gt;0),[5]PREMIOS_OTROS!$BE43,""),IF($A45="TOTAL",SUM(INDIRECT("AG4:AG"&amp;ROW()-1)),""))</f>
        <v/>
      </c>
      <c r="AH45" s="7" t="str">
        <f t="shared" ca="1" si="10"/>
        <v/>
      </c>
      <c r="AI45" s="7" t="str">
        <f ca="1">IF(AND($A45&lt;&gt;"",$A45&lt;&gt;"TOTAL"),IF(AND([5]PREMIOS_OTROS!$BH43&lt;&gt;"",[5]PREMIOS_OTROS!$BH43&lt;&gt;0),[5]PREMIOS_OTROS!$BH43,""),IF($A45="TOTAL",SUM(INDIRECT("AI4:AI"&amp;ROW()-1)),""))</f>
        <v/>
      </c>
      <c r="AJ45" s="7" t="str">
        <f ca="1">IF(AND($A45&lt;&gt;"",$A45&lt;&gt;"TOTAL"),IF(AND([5]PREMIOS_OTROS!$BJ43&lt;&gt;"",[5]PREMIOS_OTROS!$BJ43&lt;&gt;0),[5]PREMIOS_OTROS!$BJ43,""),IF($A45="TOTAL",SUM(INDIRECT("AJ4:AJ"&amp;ROW()-1)),""))</f>
        <v/>
      </c>
      <c r="AK45" s="7" t="str">
        <f t="shared" ca="1" si="11"/>
        <v/>
      </c>
      <c r="AL45" s="7" t="str">
        <f ca="1">IF(AND($A45&lt;&gt;"",$A45&lt;&gt;"TOTAL"),IF(AND([5]PREMIOS_OTROS!$BM43&lt;&gt;"",[5]PREMIOS_OTROS!$BM43&lt;&gt;0),[5]PREMIOS_OTROS!$BM43,""),IF($A45="TOTAL",SUM(INDIRECT("AL4:AL"&amp;ROW()-1)),""))</f>
        <v/>
      </c>
      <c r="AM45" s="7" t="str">
        <f ca="1">IF(AND($A45&lt;&gt;"",$A45&lt;&gt;"TOTAL"),IF(AND([5]PREMIOS_OTROS!$BO43&lt;&gt;"",[5]PREMIOS_OTROS!$BO43&lt;&gt;0),[5]PREMIOS_OTROS!$BO43,""),IF($A45="TOTAL",SUM(INDIRECT("AM4:AM"&amp;ROW()-1)),""))</f>
        <v/>
      </c>
      <c r="AN45" s="7" t="str">
        <f t="shared" ca="1" si="12"/>
        <v/>
      </c>
      <c r="AO45" s="7" t="str">
        <f ca="1">IF(AND($A45&lt;&gt;"",$A45&lt;&gt;"TOTAL"),IF(AND([5]PREMIOS_OTROS!$BR43&lt;&gt;"",[5]PREMIOS_OTROS!$BR43&lt;&gt;0),[5]PREMIOS_OTROS!$BR43,""),IF($A45="TOTAL",SUM(INDIRECT("AO4:AO"&amp;ROW()-1)),""))</f>
        <v/>
      </c>
      <c r="AP45" s="7" t="str">
        <f ca="1">IF(AND($A45&lt;&gt;"",$A45&lt;&gt;"TOTAL"),IF(AND([5]PREMIOS_OTROS!$BT43&lt;&gt;"",[5]PREMIOS_OTROS!$BT43&lt;&gt;0),[5]PREMIOS_OTROS!$BT43,""),IF($A45="TOTAL",SUM(INDIRECT("AP4:AP"&amp;ROW()-1)),""))</f>
        <v/>
      </c>
      <c r="AQ45" s="7" t="str">
        <f t="shared" ca="1" si="13"/>
        <v/>
      </c>
      <c r="AR45" s="7" t="str">
        <f ca="1">IF(AND($A45&lt;&gt;"",$A45&lt;&gt;"TOTAL"),IF(AND([5]PREMIOS_OTROS!$BW43&lt;&gt;"",[5]PREMIOS_OTROS!$BW43&lt;&gt;0),[5]PREMIOS_OTROS!$BW43,""),IF($A45="TOTAL",SUM(INDIRECT("AR4:AR"&amp;ROW()-1)),""))</f>
        <v/>
      </c>
      <c r="AS45" s="7" t="str">
        <f ca="1">IF(AND($A45&lt;&gt;"",$A45&lt;&gt;"TOTAL"),IF(AND([5]PREMIOS_OTROS!$BY43&lt;&gt;"",[5]PREMIOS_OTROS!$BY43&lt;&gt;0),[5]PREMIOS_OTROS!$BY43,""),IF($A45="TOTAL",SUM(INDIRECT("AS4:AS"&amp;ROW()-1)),""))</f>
        <v/>
      </c>
      <c r="AT45" s="7" t="str">
        <f t="shared" ca="1" si="14"/>
        <v/>
      </c>
      <c r="AU45" s="7" t="str">
        <f ca="1">IF(AND($A45&lt;&gt;"",$A45&lt;&gt;"TOTAL"),IF(AND([5]PREMIOS_OTROS!$CB43&lt;&gt;"",[5]PREMIOS_OTROS!$CB43&lt;&gt;0),[5]PREMIOS_OTROS!$CB43,""),IF($A45="TOTAL",SUM(INDIRECT("AU4:AU"&amp;ROW()-1)),""))</f>
        <v/>
      </c>
      <c r="AV45" s="7" t="str">
        <f ca="1">IF(AND($A45&lt;&gt;"",$A45&lt;&gt;"TOTAL"),IF(AND([5]PREMIOS_OTROS!$CD43&lt;&gt;"",[5]PREMIOS_OTROS!$CD43&lt;&gt;0),[5]PREMIOS_OTROS!$CD43,""),IF($A45="TOTAL",SUM(INDIRECT("AV4:AV"&amp;ROW()-1)),""))</f>
        <v/>
      </c>
      <c r="AW45" s="7" t="str">
        <f t="shared" ca="1" si="15"/>
        <v/>
      </c>
      <c r="AX45" s="7" t="str">
        <f ca="1">IF(AND($A45&lt;&gt;"",$A45&lt;&gt;"TOTAL"),IF(AND([5]PREMIOS_OTROS!$CG43&lt;&gt;"",[5]PREMIOS_OTROS!$CG43&lt;&gt;0),[5]PREMIOS_OTROS!$CG43,""),IF($A45="TOTAL",SUM(INDIRECT("AX4:AX"&amp;ROW()-1)),""))</f>
        <v/>
      </c>
      <c r="AY45" s="7" t="str">
        <f ca="1">IF(AND($A45&lt;&gt;"",$A45&lt;&gt;"TOTAL"),IF(AND([5]PREMIOS_OTROS!$CI43&lt;&gt;"",[5]PREMIOS_OTROS!$CI43&lt;&gt;0),[5]PREMIOS_OTROS!$CI43,""),IF($A45="TOTAL",SUM(INDIRECT("AY4:AY"&amp;ROW()-1)),""))</f>
        <v/>
      </c>
      <c r="AZ45" s="7" t="str">
        <f t="shared" ca="1" si="16"/>
        <v/>
      </c>
      <c r="BA45" s="7" t="str">
        <f ca="1">IF(AND($A45&lt;&gt;"",$A45&lt;&gt;"TOTAL"),IF(AND([5]PREMIOS_OTROS!$CL43&lt;&gt;"",[5]PREMIOS_OTROS!$CL43&lt;&gt;0),[5]PREMIOS_OTROS!$CL43,""),IF($A45="TOTAL",SUM(INDIRECT("BA4:BA"&amp;ROW()-1)),""))</f>
        <v/>
      </c>
      <c r="BB45" s="7" t="str">
        <f ca="1">IF(AND($A45&lt;&gt;"",$A45&lt;&gt;"TOTAL"),IF(AND([5]PREMIOS_OTROS!$CN43&lt;&gt;"",[5]PREMIOS_OTROS!$CN43&lt;&gt;0),[5]PREMIOS_OTROS!$CN43,""),IF($A45="TOTAL",SUM(INDIRECT("BB4:BB"&amp;ROW()-1)),""))</f>
        <v/>
      </c>
      <c r="BC45" s="7" t="str">
        <f t="shared" ca="1" si="17"/>
        <v/>
      </c>
      <c r="BD45" s="7" t="str">
        <f ca="1">IF(AND($A45&lt;&gt;"",$A45&lt;&gt;"TOTAL"),IF(AND([5]PREMIOS_OTROS!$CQ43&lt;&gt;"",[5]PREMIOS_OTROS!$CQ43&lt;&gt;0),[5]PREMIOS_OTROS!$CQ43,""),IF($A45="TOTAL",SUM(INDIRECT("BD4:BD"&amp;ROW()-1)),""))</f>
        <v/>
      </c>
      <c r="BE45" s="7" t="str">
        <f ca="1">IF(AND($A45&lt;&gt;"",$A45&lt;&gt;"TOTAL"),IF(AND([5]PREMIOS_OTROS!$CS43&lt;&gt;"",[5]PREMIOS_OTROS!$CS43&lt;&gt;0),[5]PREMIOS_OTROS!$CS43,""),IF($A45="TOTAL",SUM(INDIRECT("BE4:BE"&amp;ROW()-1)),""))</f>
        <v/>
      </c>
      <c r="BF45" s="7" t="str">
        <f t="shared" ca="1" si="18"/>
        <v/>
      </c>
    </row>
    <row r="46" spans="1:58" x14ac:dyDescent="0.2">
      <c r="A46" s="12" t="str">
        <f>IF([5]PREMIOS_OTROS!$D44&lt;&gt;"",[5]PREMIOS_OTROS!$D44,IF(AND([5]PREMIOS_OTROS!$D44="",[5]PREMIOS_OTROS!$D45="",[5]PREMIOS_OTROS!$D43=""),"","TOTAL"))</f>
        <v/>
      </c>
      <c r="B46" s="7" t="str">
        <f ca="1">IF(AND($A46&lt;&gt;"",$A46&lt;&gt;"TOTAL"),IF(AND([5]PREMIOS_OTROS!$E44&lt;&gt;"",[5]PREMIOS_OTROS!$E44&lt;&gt;0),[5]PREMIOS_OTROS!$E44,""),IF($A46="TOTAL",SUM(INDIRECT("B4:B"&amp;ROW()-1)),""))</f>
        <v/>
      </c>
      <c r="C46" s="7" t="str">
        <f ca="1">IF(AND($A46&lt;&gt;"",$A46&lt;&gt;"TOTAL"),IF(AND([5]PREMIOS_OTROS!$G44&lt;&gt;"",[5]PREMIOS_OTROS!$G44&lt;&gt;0),[5]PREMIOS_OTROS!$G44,""),IF($A46="TOTAL",SUM(INDIRECT("C4:C"&amp;ROW()-1)),""))</f>
        <v/>
      </c>
      <c r="D46" s="7" t="str">
        <f t="shared" ca="1" si="0"/>
        <v/>
      </c>
      <c r="E46" s="7" t="str">
        <f ca="1">IF(AND($A46&lt;&gt;"",$A46&lt;&gt;"TOTAL"),IF(AND([5]PREMIOS_OTROS!$J44&lt;&gt;"",[5]PREMIOS_OTROS!$J44&lt;&gt;0),[5]PREMIOS_OTROS!$J44,""),IF($A46="TOTAL",SUM(INDIRECT("E4:E"&amp;ROW()-1)),""))</f>
        <v/>
      </c>
      <c r="F46" s="7" t="str">
        <f ca="1">IF(AND($A46&lt;&gt;"",$A46&lt;&gt;"TOTAL"),IF(AND([5]PREMIOS_OTROS!$L44&lt;&gt;"",[5]PREMIOS_OTROS!$L44&lt;&gt;0),[5]PREMIOS_OTROS!$L44,""),IF($A46="TOTAL",SUM(INDIRECT("F4:F"&amp;ROW()-1)),""))</f>
        <v/>
      </c>
      <c r="G46" s="7" t="str">
        <f t="shared" ca="1" si="1"/>
        <v/>
      </c>
      <c r="H46" s="7" t="str">
        <f ca="1">IF(AND($A46&lt;&gt;"",$A46&lt;&gt;"TOTAL"),IF(AND([5]PREMIOS_OTROS!$O44&lt;&gt;"",[5]PREMIOS_OTROS!$O44&lt;&gt;0),[5]PREMIOS_OTROS!$O44,""),IF($A46="TOTAL",SUM(INDIRECT("H4:H"&amp;ROW()-1)),""))</f>
        <v/>
      </c>
      <c r="I46" s="7" t="str">
        <f ca="1">IF(AND($A46&lt;&gt;"",$A46&lt;&gt;"TOTAL"),IF(AND([5]PREMIOS_OTROS!$Q44&lt;&gt;"",[5]PREMIOS_OTROS!$Q44&lt;&gt;0),[5]PREMIOS_OTROS!$Q44,""),IF($A46="TOTAL",SUM(INDIRECT("I4:I"&amp;ROW()-1)),""))</f>
        <v/>
      </c>
      <c r="J46" s="7" t="str">
        <f t="shared" ca="1" si="2"/>
        <v/>
      </c>
      <c r="K46" s="7" t="str">
        <f ca="1">IF(AND($A46&lt;&gt;"",$A46&lt;&gt;"TOTAL"),IF(AND([5]PREMIOS_OTROS!$T44&lt;&gt;"",[5]PREMIOS_OTROS!$T44&lt;&gt;0),[5]PREMIOS_OTROS!$T44,""),IF($A46="TOTAL",SUM(INDIRECT("K4:K"&amp;ROW()-1)),""))</f>
        <v/>
      </c>
      <c r="L46" s="7" t="str">
        <f ca="1">IF(AND($A46&lt;&gt;"",$A46&lt;&gt;"TOTAL"),IF(AND([5]PREMIOS_OTROS!$V44&lt;&gt;"",[5]PREMIOS_OTROS!$V44&lt;&gt;0),[5]PREMIOS_OTROS!$V44,""),IF($A46="TOTAL",SUM(INDIRECT("L4:L"&amp;ROW()-1)),""))</f>
        <v/>
      </c>
      <c r="M46" s="7" t="str">
        <f t="shared" ca="1" si="3"/>
        <v/>
      </c>
      <c r="N46" s="7" t="str">
        <f ca="1">IF(AND($A46&lt;&gt;"",$A46&lt;&gt;"TOTAL"),IF(AND([5]PREMIOS_OTROS!$Y44&lt;&gt;"",[5]PREMIOS_OTROS!$Y44&lt;&gt;0),[5]PREMIOS_OTROS!$Y44,""),IF($A46="TOTAL",SUM(INDIRECT("N4:N"&amp;ROW()-1)),""))</f>
        <v/>
      </c>
      <c r="O46" s="7" t="str">
        <f ca="1">IF(AND($A46&lt;&gt;"",$A46&lt;&gt;"TOTAL"),IF(AND([5]PREMIOS_OTROS!$AA44&lt;&gt;"",[5]PREMIOS_OTROS!$AA44&lt;&gt;0),[5]PREMIOS_OTROS!$AA44,""),IF($A46="TOTAL",SUM(INDIRECT("O4:O"&amp;ROW()-1)),""))</f>
        <v/>
      </c>
      <c r="P46" s="7" t="str">
        <f t="shared" ca="1" si="4"/>
        <v/>
      </c>
      <c r="Q46" s="7" t="str">
        <f ca="1">IF(AND($A46&lt;&gt;"",$A46&lt;&gt;"TOTAL"),IF(AND([5]PREMIOS_OTROS!$AD44&lt;&gt;"",[5]PREMIOS_OTROS!$AD44&lt;&gt;0),[5]PREMIOS_OTROS!$AD44,""),IF($A46="TOTAL",SUM(INDIRECT("Q4:Q"&amp;ROW()-1)),""))</f>
        <v/>
      </c>
      <c r="R46" s="7" t="str">
        <f ca="1">IF(AND($A46&lt;&gt;"",$A46&lt;&gt;"TOTAL"),IF(AND([5]PREMIOS_OTROS!$AF44&lt;&gt;"",[5]PREMIOS_OTROS!$AF44&lt;&gt;0),[5]PREMIOS_OTROS!$AF44,""),IF($A46="TOTAL",SUM(INDIRECT("R4:R"&amp;ROW()-1)),""))</f>
        <v/>
      </c>
      <c r="S46" s="7" t="str">
        <f t="shared" ca="1" si="5"/>
        <v/>
      </c>
      <c r="T46" s="7" t="str">
        <f ca="1">IF(AND($A46&lt;&gt;"",$A46&lt;&gt;"TOTAL"),IF(AND([5]PREMIOS_OTROS!$AI44&lt;&gt;"",[5]PREMIOS_OTROS!$AI44&lt;&gt;0),[5]PREMIOS_OTROS!$AI44,""),IF($A46="TOTAL",SUM(INDIRECT("T4:T"&amp;ROW()-1)),""))</f>
        <v/>
      </c>
      <c r="U46" s="7" t="str">
        <f ca="1">IF(AND($A46&lt;&gt;"",$A46&lt;&gt;"TOTAL"),IF(AND([5]PREMIOS_OTROS!$AK44&lt;&gt;"",[5]PREMIOS_OTROS!$AK44&lt;&gt;0),[5]PREMIOS_OTROS!$AK44,""),IF($A46="TOTAL",SUM(INDIRECT("U4:U"&amp;ROW()-1)),""))</f>
        <v/>
      </c>
      <c r="V46" s="7" t="str">
        <f t="shared" ca="1" si="6"/>
        <v/>
      </c>
      <c r="W46" s="7" t="str">
        <f ca="1">IF(AND($A46&lt;&gt;"",$A46&lt;&gt;"TOTAL"),IF(AND([5]PREMIOS_OTROS!$AN44&lt;&gt;"",[5]PREMIOS_OTROS!$AN44&lt;&gt;0),[5]PREMIOS_OTROS!$AN44,""),IF($A46="TOTAL",SUM(INDIRECT("W4:W"&amp;ROW()-1)),""))</f>
        <v/>
      </c>
      <c r="X46" s="7" t="str">
        <f ca="1">IF(AND($A46&lt;&gt;"",$A46&lt;&gt;"TOTAL"),IF(AND([5]PREMIOS_OTROS!$AP44&lt;&gt;"",[5]PREMIOS_OTROS!$AP44&lt;&gt;0),[5]PREMIOS_OTROS!$AP44,""),IF($A46="TOTAL",SUM(INDIRECT("X4:X"&amp;ROW()-1)),""))</f>
        <v/>
      </c>
      <c r="Y46" s="7" t="str">
        <f t="shared" ca="1" si="7"/>
        <v/>
      </c>
      <c r="Z46" s="7" t="str">
        <f ca="1">IF(AND($A46&lt;&gt;"",$A46&lt;&gt;"TOTAL"),IF(AND([5]PREMIOS_OTROS!$AS44&lt;&gt;"",[5]PREMIOS_OTROS!$AS44&lt;&gt;0),[5]PREMIOS_OTROS!$AS44,""),IF($A46="TOTAL",SUM(INDIRECT("Z4:Z"&amp;ROW()-1)),""))</f>
        <v/>
      </c>
      <c r="AA46" s="7" t="str">
        <f ca="1">IF(AND($A46&lt;&gt;"",$A46&lt;&gt;"TOTAL"),IF(AND([5]PREMIOS_OTROS!$AU44&lt;&gt;"",[5]PREMIOS_OTROS!$AU44&lt;&gt;0),[5]PREMIOS_OTROS!$AU44,""),IF($A46="TOTAL",SUM(INDIRECT("AA4:AA"&amp;ROW()-1)),""))</f>
        <v/>
      </c>
      <c r="AB46" s="7" t="str">
        <f t="shared" ca="1" si="8"/>
        <v/>
      </c>
      <c r="AC46" s="7" t="str">
        <f ca="1">IF(AND($A46&lt;&gt;"",$A46&lt;&gt;"TOTAL"),IF(AND([5]PREMIOS_OTROS!$AX44&lt;&gt;"",[5]PREMIOS_OTROS!$AX44&lt;&gt;0),[5]PREMIOS_OTROS!$AX44,""),IF($A46="TOTAL",SUM(INDIRECT("AC4:AC"&amp;ROW()-1)),""))</f>
        <v/>
      </c>
      <c r="AD46" s="7" t="str">
        <f ca="1">IF(AND($A46&lt;&gt;"",$A46&lt;&gt;"TOTAL"),IF(AND([5]PREMIOS_OTROS!$AZ44&lt;&gt;"",[5]PREMIOS_OTROS!$AZ44&lt;&gt;0),[5]PREMIOS_OTROS!$AZ44,""),IF($A46="TOTAL",SUM(INDIRECT("AD4:AD"&amp;ROW()-1)),""))</f>
        <v/>
      </c>
      <c r="AE46" s="7" t="str">
        <f t="shared" ca="1" si="9"/>
        <v/>
      </c>
      <c r="AF46" s="7" t="str">
        <f ca="1">IF(AND($A46&lt;&gt;"",$A46&lt;&gt;"TOTAL"),IF(AND([5]PREMIOS_OTROS!$BC44&lt;&gt;"",[5]PREMIOS_OTROS!$BC44&lt;&gt;0),[5]PREMIOS_OTROS!$BC44,""),IF($A46="TOTAL",SUM(INDIRECT("AF4:AF"&amp;ROW()-1)),""))</f>
        <v/>
      </c>
      <c r="AG46" s="7" t="str">
        <f ca="1">IF(AND($A46&lt;&gt;"",$A46&lt;&gt;"TOTAL"),IF(AND([5]PREMIOS_OTROS!$BE44&lt;&gt;"",[5]PREMIOS_OTROS!$BE44&lt;&gt;0),[5]PREMIOS_OTROS!$BE44,""),IF($A46="TOTAL",SUM(INDIRECT("AG4:AG"&amp;ROW()-1)),""))</f>
        <v/>
      </c>
      <c r="AH46" s="7" t="str">
        <f t="shared" ca="1" si="10"/>
        <v/>
      </c>
      <c r="AI46" s="7" t="str">
        <f ca="1">IF(AND($A46&lt;&gt;"",$A46&lt;&gt;"TOTAL"),IF(AND([5]PREMIOS_OTROS!$BH44&lt;&gt;"",[5]PREMIOS_OTROS!$BH44&lt;&gt;0),[5]PREMIOS_OTROS!$BH44,""),IF($A46="TOTAL",SUM(INDIRECT("AI4:AI"&amp;ROW()-1)),""))</f>
        <v/>
      </c>
      <c r="AJ46" s="7" t="str">
        <f ca="1">IF(AND($A46&lt;&gt;"",$A46&lt;&gt;"TOTAL"),IF(AND([5]PREMIOS_OTROS!$BJ44&lt;&gt;"",[5]PREMIOS_OTROS!$BJ44&lt;&gt;0),[5]PREMIOS_OTROS!$BJ44,""),IF($A46="TOTAL",SUM(INDIRECT("AJ4:AJ"&amp;ROW()-1)),""))</f>
        <v/>
      </c>
      <c r="AK46" s="7" t="str">
        <f t="shared" ca="1" si="11"/>
        <v/>
      </c>
      <c r="AL46" s="7" t="str">
        <f ca="1">IF(AND($A46&lt;&gt;"",$A46&lt;&gt;"TOTAL"),IF(AND([5]PREMIOS_OTROS!$BM44&lt;&gt;"",[5]PREMIOS_OTROS!$BM44&lt;&gt;0),[5]PREMIOS_OTROS!$BM44,""),IF($A46="TOTAL",SUM(INDIRECT("AL4:AL"&amp;ROW()-1)),""))</f>
        <v/>
      </c>
      <c r="AM46" s="7" t="str">
        <f ca="1">IF(AND($A46&lt;&gt;"",$A46&lt;&gt;"TOTAL"),IF(AND([5]PREMIOS_OTROS!$BO44&lt;&gt;"",[5]PREMIOS_OTROS!$BO44&lt;&gt;0),[5]PREMIOS_OTROS!$BO44,""),IF($A46="TOTAL",SUM(INDIRECT("AM4:AM"&amp;ROW()-1)),""))</f>
        <v/>
      </c>
      <c r="AN46" s="7" t="str">
        <f t="shared" ca="1" si="12"/>
        <v/>
      </c>
      <c r="AO46" s="7" t="str">
        <f ca="1">IF(AND($A46&lt;&gt;"",$A46&lt;&gt;"TOTAL"),IF(AND([5]PREMIOS_OTROS!$BR44&lt;&gt;"",[5]PREMIOS_OTROS!$BR44&lt;&gt;0),[5]PREMIOS_OTROS!$BR44,""),IF($A46="TOTAL",SUM(INDIRECT("AO4:AO"&amp;ROW()-1)),""))</f>
        <v/>
      </c>
      <c r="AP46" s="7" t="str">
        <f ca="1">IF(AND($A46&lt;&gt;"",$A46&lt;&gt;"TOTAL"),IF(AND([5]PREMIOS_OTROS!$BT44&lt;&gt;"",[5]PREMIOS_OTROS!$BT44&lt;&gt;0),[5]PREMIOS_OTROS!$BT44,""),IF($A46="TOTAL",SUM(INDIRECT("AP4:AP"&amp;ROW()-1)),""))</f>
        <v/>
      </c>
      <c r="AQ46" s="7" t="str">
        <f t="shared" ca="1" si="13"/>
        <v/>
      </c>
      <c r="AR46" s="7" t="str">
        <f ca="1">IF(AND($A46&lt;&gt;"",$A46&lt;&gt;"TOTAL"),IF(AND([5]PREMIOS_OTROS!$BW44&lt;&gt;"",[5]PREMIOS_OTROS!$BW44&lt;&gt;0),[5]PREMIOS_OTROS!$BW44,""),IF($A46="TOTAL",SUM(INDIRECT("AR4:AR"&amp;ROW()-1)),""))</f>
        <v/>
      </c>
      <c r="AS46" s="7" t="str">
        <f ca="1">IF(AND($A46&lt;&gt;"",$A46&lt;&gt;"TOTAL"),IF(AND([5]PREMIOS_OTROS!$BY44&lt;&gt;"",[5]PREMIOS_OTROS!$BY44&lt;&gt;0),[5]PREMIOS_OTROS!$BY44,""),IF($A46="TOTAL",SUM(INDIRECT("AS4:AS"&amp;ROW()-1)),""))</f>
        <v/>
      </c>
      <c r="AT46" s="7" t="str">
        <f t="shared" ca="1" si="14"/>
        <v/>
      </c>
      <c r="AU46" s="7" t="str">
        <f ca="1">IF(AND($A46&lt;&gt;"",$A46&lt;&gt;"TOTAL"),IF(AND([5]PREMIOS_OTROS!$CB44&lt;&gt;"",[5]PREMIOS_OTROS!$CB44&lt;&gt;0),[5]PREMIOS_OTROS!$CB44,""),IF($A46="TOTAL",SUM(INDIRECT("AU4:AU"&amp;ROW()-1)),""))</f>
        <v/>
      </c>
      <c r="AV46" s="7" t="str">
        <f ca="1">IF(AND($A46&lt;&gt;"",$A46&lt;&gt;"TOTAL"),IF(AND([5]PREMIOS_OTROS!$CD44&lt;&gt;"",[5]PREMIOS_OTROS!$CD44&lt;&gt;0),[5]PREMIOS_OTROS!$CD44,""),IF($A46="TOTAL",SUM(INDIRECT("AV4:AV"&amp;ROW()-1)),""))</f>
        <v/>
      </c>
      <c r="AW46" s="7" t="str">
        <f t="shared" ca="1" si="15"/>
        <v/>
      </c>
      <c r="AX46" s="7" t="str">
        <f ca="1">IF(AND($A46&lt;&gt;"",$A46&lt;&gt;"TOTAL"),IF(AND([5]PREMIOS_OTROS!$CG44&lt;&gt;"",[5]PREMIOS_OTROS!$CG44&lt;&gt;0),[5]PREMIOS_OTROS!$CG44,""),IF($A46="TOTAL",SUM(INDIRECT("AX4:AX"&amp;ROW()-1)),""))</f>
        <v/>
      </c>
      <c r="AY46" s="7" t="str">
        <f ca="1">IF(AND($A46&lt;&gt;"",$A46&lt;&gt;"TOTAL"),IF(AND([5]PREMIOS_OTROS!$CI44&lt;&gt;"",[5]PREMIOS_OTROS!$CI44&lt;&gt;0),[5]PREMIOS_OTROS!$CI44,""),IF($A46="TOTAL",SUM(INDIRECT("AY4:AY"&amp;ROW()-1)),""))</f>
        <v/>
      </c>
      <c r="AZ46" s="7" t="str">
        <f t="shared" ca="1" si="16"/>
        <v/>
      </c>
      <c r="BA46" s="7" t="str">
        <f ca="1">IF(AND($A46&lt;&gt;"",$A46&lt;&gt;"TOTAL"),IF(AND([5]PREMIOS_OTROS!$CL44&lt;&gt;"",[5]PREMIOS_OTROS!$CL44&lt;&gt;0),[5]PREMIOS_OTROS!$CL44,""),IF($A46="TOTAL",SUM(INDIRECT("BA4:BA"&amp;ROW()-1)),""))</f>
        <v/>
      </c>
      <c r="BB46" s="7" t="str">
        <f ca="1">IF(AND($A46&lt;&gt;"",$A46&lt;&gt;"TOTAL"),IF(AND([5]PREMIOS_OTROS!$CN44&lt;&gt;"",[5]PREMIOS_OTROS!$CN44&lt;&gt;0),[5]PREMIOS_OTROS!$CN44,""),IF($A46="TOTAL",SUM(INDIRECT("BB4:BB"&amp;ROW()-1)),""))</f>
        <v/>
      </c>
      <c r="BC46" s="7" t="str">
        <f t="shared" ca="1" si="17"/>
        <v/>
      </c>
      <c r="BD46" s="7" t="str">
        <f ca="1">IF(AND($A46&lt;&gt;"",$A46&lt;&gt;"TOTAL"),IF(AND([5]PREMIOS_OTROS!$CQ44&lt;&gt;"",[5]PREMIOS_OTROS!$CQ44&lt;&gt;0),[5]PREMIOS_OTROS!$CQ44,""),IF($A46="TOTAL",SUM(INDIRECT("BD4:BD"&amp;ROW()-1)),""))</f>
        <v/>
      </c>
      <c r="BE46" s="7" t="str">
        <f ca="1">IF(AND($A46&lt;&gt;"",$A46&lt;&gt;"TOTAL"),IF(AND([5]PREMIOS_OTROS!$CS44&lt;&gt;"",[5]PREMIOS_OTROS!$CS44&lt;&gt;0),[5]PREMIOS_OTROS!$CS44,""),IF($A46="TOTAL",SUM(INDIRECT("BE4:BE"&amp;ROW()-1)),""))</f>
        <v/>
      </c>
      <c r="BF46" s="7" t="str">
        <f t="shared" ca="1" si="18"/>
        <v/>
      </c>
    </row>
    <row r="47" spans="1:58" x14ac:dyDescent="0.2">
      <c r="A47" s="12" t="str">
        <f>IF([5]PREMIOS_OTROS!$D45&lt;&gt;"",[5]PREMIOS_OTROS!$D45,IF(AND([5]PREMIOS_OTROS!$D45="",[5]PREMIOS_OTROS!$D46="",[5]PREMIOS_OTROS!$D44=""),"","TOTAL"))</f>
        <v/>
      </c>
      <c r="B47" s="7" t="str">
        <f ca="1">IF(AND($A47&lt;&gt;"",$A47&lt;&gt;"TOTAL"),IF(AND([5]PREMIOS_OTROS!$E45&lt;&gt;"",[5]PREMIOS_OTROS!$E45&lt;&gt;0),[5]PREMIOS_OTROS!$E45,""),IF($A47="TOTAL",SUM(INDIRECT("B4:B"&amp;ROW()-1)),""))</f>
        <v/>
      </c>
      <c r="C47" s="7" t="str">
        <f ca="1">IF(AND($A47&lt;&gt;"",$A47&lt;&gt;"TOTAL"),IF(AND([5]PREMIOS_OTROS!$G45&lt;&gt;"",[5]PREMIOS_OTROS!$G45&lt;&gt;0),[5]PREMIOS_OTROS!$G45,""),IF($A47="TOTAL",SUM(INDIRECT("C4:C"&amp;ROW()-1)),""))</f>
        <v/>
      </c>
      <c r="D47" s="7" t="str">
        <f t="shared" ca="1" si="0"/>
        <v/>
      </c>
      <c r="E47" s="7" t="str">
        <f ca="1">IF(AND($A47&lt;&gt;"",$A47&lt;&gt;"TOTAL"),IF(AND([5]PREMIOS_OTROS!$J45&lt;&gt;"",[5]PREMIOS_OTROS!$J45&lt;&gt;0),[5]PREMIOS_OTROS!$J45,""),IF($A47="TOTAL",SUM(INDIRECT("E4:E"&amp;ROW()-1)),""))</f>
        <v/>
      </c>
      <c r="F47" s="7" t="str">
        <f ca="1">IF(AND($A47&lt;&gt;"",$A47&lt;&gt;"TOTAL"),IF(AND([5]PREMIOS_OTROS!$L45&lt;&gt;"",[5]PREMIOS_OTROS!$L45&lt;&gt;0),[5]PREMIOS_OTROS!$L45,""),IF($A47="TOTAL",SUM(INDIRECT("F4:F"&amp;ROW()-1)),""))</f>
        <v/>
      </c>
      <c r="G47" s="7" t="str">
        <f t="shared" ca="1" si="1"/>
        <v/>
      </c>
      <c r="H47" s="7" t="str">
        <f ca="1">IF(AND($A47&lt;&gt;"",$A47&lt;&gt;"TOTAL"),IF(AND([5]PREMIOS_OTROS!$O45&lt;&gt;"",[5]PREMIOS_OTROS!$O45&lt;&gt;0),[5]PREMIOS_OTROS!$O45,""),IF($A47="TOTAL",SUM(INDIRECT("H4:H"&amp;ROW()-1)),""))</f>
        <v/>
      </c>
      <c r="I47" s="7" t="str">
        <f ca="1">IF(AND($A47&lt;&gt;"",$A47&lt;&gt;"TOTAL"),IF(AND([5]PREMIOS_OTROS!$Q45&lt;&gt;"",[5]PREMIOS_OTROS!$Q45&lt;&gt;0),[5]PREMIOS_OTROS!$Q45,""),IF($A47="TOTAL",SUM(INDIRECT("I4:I"&amp;ROW()-1)),""))</f>
        <v/>
      </c>
      <c r="J47" s="7" t="str">
        <f t="shared" ca="1" si="2"/>
        <v/>
      </c>
      <c r="K47" s="7" t="str">
        <f ca="1">IF(AND($A47&lt;&gt;"",$A47&lt;&gt;"TOTAL"),IF(AND([5]PREMIOS_OTROS!$T45&lt;&gt;"",[5]PREMIOS_OTROS!$T45&lt;&gt;0),[5]PREMIOS_OTROS!$T45,""),IF($A47="TOTAL",SUM(INDIRECT("K4:K"&amp;ROW()-1)),""))</f>
        <v/>
      </c>
      <c r="L47" s="7" t="str">
        <f ca="1">IF(AND($A47&lt;&gt;"",$A47&lt;&gt;"TOTAL"),IF(AND([5]PREMIOS_OTROS!$V45&lt;&gt;"",[5]PREMIOS_OTROS!$V45&lt;&gt;0),[5]PREMIOS_OTROS!$V45,""),IF($A47="TOTAL",SUM(INDIRECT("L4:L"&amp;ROW()-1)),""))</f>
        <v/>
      </c>
      <c r="M47" s="7" t="str">
        <f t="shared" ca="1" si="3"/>
        <v/>
      </c>
      <c r="N47" s="7" t="str">
        <f ca="1">IF(AND($A47&lt;&gt;"",$A47&lt;&gt;"TOTAL"),IF(AND([5]PREMIOS_OTROS!$Y45&lt;&gt;"",[5]PREMIOS_OTROS!$Y45&lt;&gt;0),[5]PREMIOS_OTROS!$Y45,""),IF($A47="TOTAL",SUM(INDIRECT("N4:N"&amp;ROW()-1)),""))</f>
        <v/>
      </c>
      <c r="O47" s="7" t="str">
        <f ca="1">IF(AND($A47&lt;&gt;"",$A47&lt;&gt;"TOTAL"),IF(AND([5]PREMIOS_OTROS!$AA45&lt;&gt;"",[5]PREMIOS_OTROS!$AA45&lt;&gt;0),[5]PREMIOS_OTROS!$AA45,""),IF($A47="TOTAL",SUM(INDIRECT("O4:O"&amp;ROW()-1)),""))</f>
        <v/>
      </c>
      <c r="P47" s="7" t="str">
        <f t="shared" ca="1" si="4"/>
        <v/>
      </c>
      <c r="Q47" s="7" t="str">
        <f ca="1">IF(AND($A47&lt;&gt;"",$A47&lt;&gt;"TOTAL"),IF(AND([5]PREMIOS_OTROS!$AD45&lt;&gt;"",[5]PREMIOS_OTROS!$AD45&lt;&gt;0),[5]PREMIOS_OTROS!$AD45,""),IF($A47="TOTAL",SUM(INDIRECT("Q4:Q"&amp;ROW()-1)),""))</f>
        <v/>
      </c>
      <c r="R47" s="7" t="str">
        <f ca="1">IF(AND($A47&lt;&gt;"",$A47&lt;&gt;"TOTAL"),IF(AND([5]PREMIOS_OTROS!$AF45&lt;&gt;"",[5]PREMIOS_OTROS!$AF45&lt;&gt;0),[5]PREMIOS_OTROS!$AF45,""),IF($A47="TOTAL",SUM(INDIRECT("R4:R"&amp;ROW()-1)),""))</f>
        <v/>
      </c>
      <c r="S47" s="7" t="str">
        <f t="shared" ca="1" si="5"/>
        <v/>
      </c>
      <c r="T47" s="7" t="str">
        <f ca="1">IF(AND($A47&lt;&gt;"",$A47&lt;&gt;"TOTAL"),IF(AND([5]PREMIOS_OTROS!$AI45&lt;&gt;"",[5]PREMIOS_OTROS!$AI45&lt;&gt;0),[5]PREMIOS_OTROS!$AI45,""),IF($A47="TOTAL",SUM(INDIRECT("T4:T"&amp;ROW()-1)),""))</f>
        <v/>
      </c>
      <c r="U47" s="7" t="str">
        <f ca="1">IF(AND($A47&lt;&gt;"",$A47&lt;&gt;"TOTAL"),IF(AND([5]PREMIOS_OTROS!$AK45&lt;&gt;"",[5]PREMIOS_OTROS!$AK45&lt;&gt;0),[5]PREMIOS_OTROS!$AK45,""),IF($A47="TOTAL",SUM(INDIRECT("U4:U"&amp;ROW()-1)),""))</f>
        <v/>
      </c>
      <c r="V47" s="7" t="str">
        <f t="shared" ca="1" si="6"/>
        <v/>
      </c>
      <c r="W47" s="7" t="str">
        <f ca="1">IF(AND($A47&lt;&gt;"",$A47&lt;&gt;"TOTAL"),IF(AND([5]PREMIOS_OTROS!$AN45&lt;&gt;"",[5]PREMIOS_OTROS!$AN45&lt;&gt;0),[5]PREMIOS_OTROS!$AN45,""),IF($A47="TOTAL",SUM(INDIRECT("W4:W"&amp;ROW()-1)),""))</f>
        <v/>
      </c>
      <c r="X47" s="7" t="str">
        <f ca="1">IF(AND($A47&lt;&gt;"",$A47&lt;&gt;"TOTAL"),IF(AND([5]PREMIOS_OTROS!$AP45&lt;&gt;"",[5]PREMIOS_OTROS!$AP45&lt;&gt;0),[5]PREMIOS_OTROS!$AP45,""),IF($A47="TOTAL",SUM(INDIRECT("X4:X"&amp;ROW()-1)),""))</f>
        <v/>
      </c>
      <c r="Y47" s="7" t="str">
        <f t="shared" ca="1" si="7"/>
        <v/>
      </c>
      <c r="Z47" s="7" t="str">
        <f ca="1">IF(AND($A47&lt;&gt;"",$A47&lt;&gt;"TOTAL"),IF(AND([5]PREMIOS_OTROS!$AS45&lt;&gt;"",[5]PREMIOS_OTROS!$AS45&lt;&gt;0),[5]PREMIOS_OTROS!$AS45,""),IF($A47="TOTAL",SUM(INDIRECT("Z4:Z"&amp;ROW()-1)),""))</f>
        <v/>
      </c>
      <c r="AA47" s="7" t="str">
        <f ca="1">IF(AND($A47&lt;&gt;"",$A47&lt;&gt;"TOTAL"),IF(AND([5]PREMIOS_OTROS!$AU45&lt;&gt;"",[5]PREMIOS_OTROS!$AU45&lt;&gt;0),[5]PREMIOS_OTROS!$AU45,""),IF($A47="TOTAL",SUM(INDIRECT("AA4:AA"&amp;ROW()-1)),""))</f>
        <v/>
      </c>
      <c r="AB47" s="7" t="str">
        <f t="shared" ca="1" si="8"/>
        <v/>
      </c>
      <c r="AC47" s="7" t="str">
        <f ca="1">IF(AND($A47&lt;&gt;"",$A47&lt;&gt;"TOTAL"),IF(AND([5]PREMIOS_OTROS!$AX45&lt;&gt;"",[5]PREMIOS_OTROS!$AX45&lt;&gt;0),[5]PREMIOS_OTROS!$AX45,""),IF($A47="TOTAL",SUM(INDIRECT("AC4:AC"&amp;ROW()-1)),""))</f>
        <v/>
      </c>
      <c r="AD47" s="7" t="str">
        <f ca="1">IF(AND($A47&lt;&gt;"",$A47&lt;&gt;"TOTAL"),IF(AND([5]PREMIOS_OTROS!$AZ45&lt;&gt;"",[5]PREMIOS_OTROS!$AZ45&lt;&gt;0),[5]PREMIOS_OTROS!$AZ45,""),IF($A47="TOTAL",SUM(INDIRECT("AD4:AD"&amp;ROW()-1)),""))</f>
        <v/>
      </c>
      <c r="AE47" s="7" t="str">
        <f t="shared" ca="1" si="9"/>
        <v/>
      </c>
      <c r="AF47" s="7" t="str">
        <f ca="1">IF(AND($A47&lt;&gt;"",$A47&lt;&gt;"TOTAL"),IF(AND([5]PREMIOS_OTROS!$BC45&lt;&gt;"",[5]PREMIOS_OTROS!$BC45&lt;&gt;0),[5]PREMIOS_OTROS!$BC45,""),IF($A47="TOTAL",SUM(INDIRECT("AF4:AF"&amp;ROW()-1)),""))</f>
        <v/>
      </c>
      <c r="AG47" s="7" t="str">
        <f ca="1">IF(AND($A47&lt;&gt;"",$A47&lt;&gt;"TOTAL"),IF(AND([5]PREMIOS_OTROS!$BE45&lt;&gt;"",[5]PREMIOS_OTROS!$BE45&lt;&gt;0),[5]PREMIOS_OTROS!$BE45,""),IF($A47="TOTAL",SUM(INDIRECT("AG4:AG"&amp;ROW()-1)),""))</f>
        <v/>
      </c>
      <c r="AH47" s="7" t="str">
        <f t="shared" ca="1" si="10"/>
        <v/>
      </c>
      <c r="AI47" s="7" t="str">
        <f ca="1">IF(AND($A47&lt;&gt;"",$A47&lt;&gt;"TOTAL"),IF(AND([5]PREMIOS_OTROS!$BH45&lt;&gt;"",[5]PREMIOS_OTROS!$BH45&lt;&gt;0),[5]PREMIOS_OTROS!$BH45,""),IF($A47="TOTAL",SUM(INDIRECT("AI4:AI"&amp;ROW()-1)),""))</f>
        <v/>
      </c>
      <c r="AJ47" s="7" t="str">
        <f ca="1">IF(AND($A47&lt;&gt;"",$A47&lt;&gt;"TOTAL"),IF(AND([5]PREMIOS_OTROS!$BJ45&lt;&gt;"",[5]PREMIOS_OTROS!$BJ45&lt;&gt;0),[5]PREMIOS_OTROS!$BJ45,""),IF($A47="TOTAL",SUM(INDIRECT("AJ4:AJ"&amp;ROW()-1)),""))</f>
        <v/>
      </c>
      <c r="AK47" s="7" t="str">
        <f t="shared" ca="1" si="11"/>
        <v/>
      </c>
      <c r="AL47" s="7" t="str">
        <f ca="1">IF(AND($A47&lt;&gt;"",$A47&lt;&gt;"TOTAL"),IF(AND([5]PREMIOS_OTROS!$BM45&lt;&gt;"",[5]PREMIOS_OTROS!$BM45&lt;&gt;0),[5]PREMIOS_OTROS!$BM45,""),IF($A47="TOTAL",SUM(INDIRECT("AL4:AL"&amp;ROW()-1)),""))</f>
        <v/>
      </c>
      <c r="AM47" s="7" t="str">
        <f ca="1">IF(AND($A47&lt;&gt;"",$A47&lt;&gt;"TOTAL"),IF(AND([5]PREMIOS_OTROS!$BO45&lt;&gt;"",[5]PREMIOS_OTROS!$BO45&lt;&gt;0),[5]PREMIOS_OTROS!$BO45,""),IF($A47="TOTAL",SUM(INDIRECT("AM4:AM"&amp;ROW()-1)),""))</f>
        <v/>
      </c>
      <c r="AN47" s="7" t="str">
        <f t="shared" ca="1" si="12"/>
        <v/>
      </c>
      <c r="AO47" s="7" t="str">
        <f ca="1">IF(AND($A47&lt;&gt;"",$A47&lt;&gt;"TOTAL"),IF(AND([5]PREMIOS_OTROS!$BR45&lt;&gt;"",[5]PREMIOS_OTROS!$BR45&lt;&gt;0),[5]PREMIOS_OTROS!$BR45,""),IF($A47="TOTAL",SUM(INDIRECT("AO4:AO"&amp;ROW()-1)),""))</f>
        <v/>
      </c>
      <c r="AP47" s="7" t="str">
        <f ca="1">IF(AND($A47&lt;&gt;"",$A47&lt;&gt;"TOTAL"),IF(AND([5]PREMIOS_OTROS!$BT45&lt;&gt;"",[5]PREMIOS_OTROS!$BT45&lt;&gt;0),[5]PREMIOS_OTROS!$BT45,""),IF($A47="TOTAL",SUM(INDIRECT("AP4:AP"&amp;ROW()-1)),""))</f>
        <v/>
      </c>
      <c r="AQ47" s="7" t="str">
        <f t="shared" ca="1" si="13"/>
        <v/>
      </c>
      <c r="AR47" s="7" t="str">
        <f ca="1">IF(AND($A47&lt;&gt;"",$A47&lt;&gt;"TOTAL"),IF(AND([5]PREMIOS_OTROS!$BW45&lt;&gt;"",[5]PREMIOS_OTROS!$BW45&lt;&gt;0),[5]PREMIOS_OTROS!$BW45,""),IF($A47="TOTAL",SUM(INDIRECT("AR4:AR"&amp;ROW()-1)),""))</f>
        <v/>
      </c>
      <c r="AS47" s="7" t="str">
        <f ca="1">IF(AND($A47&lt;&gt;"",$A47&lt;&gt;"TOTAL"),IF(AND([5]PREMIOS_OTROS!$BY45&lt;&gt;"",[5]PREMIOS_OTROS!$BY45&lt;&gt;0),[5]PREMIOS_OTROS!$BY45,""),IF($A47="TOTAL",SUM(INDIRECT("AS4:AS"&amp;ROW()-1)),""))</f>
        <v/>
      </c>
      <c r="AT47" s="7" t="str">
        <f t="shared" ca="1" si="14"/>
        <v/>
      </c>
      <c r="AU47" s="7" t="str">
        <f ca="1">IF(AND($A47&lt;&gt;"",$A47&lt;&gt;"TOTAL"),IF(AND([5]PREMIOS_OTROS!$CB45&lt;&gt;"",[5]PREMIOS_OTROS!$CB45&lt;&gt;0),[5]PREMIOS_OTROS!$CB45,""),IF($A47="TOTAL",SUM(INDIRECT("AU4:AU"&amp;ROW()-1)),""))</f>
        <v/>
      </c>
      <c r="AV47" s="7" t="str">
        <f ca="1">IF(AND($A47&lt;&gt;"",$A47&lt;&gt;"TOTAL"),IF(AND([5]PREMIOS_OTROS!$CD45&lt;&gt;"",[5]PREMIOS_OTROS!$CD45&lt;&gt;0),[5]PREMIOS_OTROS!$CD45,""),IF($A47="TOTAL",SUM(INDIRECT("AV4:AV"&amp;ROW()-1)),""))</f>
        <v/>
      </c>
      <c r="AW47" s="7" t="str">
        <f t="shared" ca="1" si="15"/>
        <v/>
      </c>
      <c r="AX47" s="7" t="str">
        <f ca="1">IF(AND($A47&lt;&gt;"",$A47&lt;&gt;"TOTAL"),IF(AND([5]PREMIOS_OTROS!$CG45&lt;&gt;"",[5]PREMIOS_OTROS!$CG45&lt;&gt;0),[5]PREMIOS_OTROS!$CG45,""),IF($A47="TOTAL",SUM(INDIRECT("AX4:AX"&amp;ROW()-1)),""))</f>
        <v/>
      </c>
      <c r="AY47" s="7" t="str">
        <f ca="1">IF(AND($A47&lt;&gt;"",$A47&lt;&gt;"TOTAL"),IF(AND([5]PREMIOS_OTROS!$CI45&lt;&gt;"",[5]PREMIOS_OTROS!$CI45&lt;&gt;0),[5]PREMIOS_OTROS!$CI45,""),IF($A47="TOTAL",SUM(INDIRECT("AY4:AY"&amp;ROW()-1)),""))</f>
        <v/>
      </c>
      <c r="AZ47" s="7" t="str">
        <f t="shared" ca="1" si="16"/>
        <v/>
      </c>
      <c r="BA47" s="7" t="str">
        <f ca="1">IF(AND($A47&lt;&gt;"",$A47&lt;&gt;"TOTAL"),IF(AND([5]PREMIOS_OTROS!$CL45&lt;&gt;"",[5]PREMIOS_OTROS!$CL45&lt;&gt;0),[5]PREMIOS_OTROS!$CL45,""),IF($A47="TOTAL",SUM(INDIRECT("BA4:BA"&amp;ROW()-1)),""))</f>
        <v/>
      </c>
      <c r="BB47" s="7" t="str">
        <f ca="1">IF(AND($A47&lt;&gt;"",$A47&lt;&gt;"TOTAL"),IF(AND([5]PREMIOS_OTROS!$CN45&lt;&gt;"",[5]PREMIOS_OTROS!$CN45&lt;&gt;0),[5]PREMIOS_OTROS!$CN45,""),IF($A47="TOTAL",SUM(INDIRECT("BB4:BB"&amp;ROW()-1)),""))</f>
        <v/>
      </c>
      <c r="BC47" s="7" t="str">
        <f t="shared" ca="1" si="17"/>
        <v/>
      </c>
      <c r="BD47" s="7" t="str">
        <f ca="1">IF(AND($A47&lt;&gt;"",$A47&lt;&gt;"TOTAL"),IF(AND([5]PREMIOS_OTROS!$CQ45&lt;&gt;"",[5]PREMIOS_OTROS!$CQ45&lt;&gt;0),[5]PREMIOS_OTROS!$CQ45,""),IF($A47="TOTAL",SUM(INDIRECT("BD4:BD"&amp;ROW()-1)),""))</f>
        <v/>
      </c>
      <c r="BE47" s="7" t="str">
        <f ca="1">IF(AND($A47&lt;&gt;"",$A47&lt;&gt;"TOTAL"),IF(AND([5]PREMIOS_OTROS!$CS45&lt;&gt;"",[5]PREMIOS_OTROS!$CS45&lt;&gt;0),[5]PREMIOS_OTROS!$CS45,""),IF($A47="TOTAL",SUM(INDIRECT("BE4:BE"&amp;ROW()-1)),""))</f>
        <v/>
      </c>
      <c r="BF47" s="7" t="str">
        <f t="shared" ca="1" si="18"/>
        <v/>
      </c>
    </row>
    <row r="48" spans="1:58" x14ac:dyDescent="0.2">
      <c r="A48" s="12" t="str">
        <f>IF([5]PREMIOS_OTROS!$D46&lt;&gt;"",[5]PREMIOS_OTROS!$D46,IF(AND([5]PREMIOS_OTROS!$D46="",[5]PREMIOS_OTROS!$D47="",[5]PREMIOS_OTROS!$D45=""),"","TOTAL"))</f>
        <v/>
      </c>
      <c r="B48" s="7" t="str">
        <f ca="1">IF(AND($A48&lt;&gt;"",$A48&lt;&gt;"TOTAL"),IF(AND([5]PREMIOS_OTROS!$E46&lt;&gt;"",[5]PREMIOS_OTROS!$E46&lt;&gt;0),[5]PREMIOS_OTROS!$E46,""),IF($A48="TOTAL",SUM(INDIRECT("B4:B"&amp;ROW()-1)),""))</f>
        <v/>
      </c>
      <c r="C48" s="7" t="str">
        <f ca="1">IF(AND($A48&lt;&gt;"",$A48&lt;&gt;"TOTAL"),IF(AND([5]PREMIOS_OTROS!$G46&lt;&gt;"",[5]PREMIOS_OTROS!$G46&lt;&gt;0),[5]PREMIOS_OTROS!$G46,""),IF($A48="TOTAL",SUM(INDIRECT("C4:C"&amp;ROW()-1)),""))</f>
        <v/>
      </c>
      <c r="D48" s="7" t="str">
        <f t="shared" ca="1" si="0"/>
        <v/>
      </c>
      <c r="E48" s="7" t="str">
        <f ca="1">IF(AND($A48&lt;&gt;"",$A48&lt;&gt;"TOTAL"),IF(AND([5]PREMIOS_OTROS!$J46&lt;&gt;"",[5]PREMIOS_OTROS!$J46&lt;&gt;0),[5]PREMIOS_OTROS!$J46,""),IF($A48="TOTAL",SUM(INDIRECT("E4:E"&amp;ROW()-1)),""))</f>
        <v/>
      </c>
      <c r="F48" s="7" t="str">
        <f ca="1">IF(AND($A48&lt;&gt;"",$A48&lt;&gt;"TOTAL"),IF(AND([5]PREMIOS_OTROS!$L46&lt;&gt;"",[5]PREMIOS_OTROS!$L46&lt;&gt;0),[5]PREMIOS_OTROS!$L46,""),IF($A48="TOTAL",SUM(INDIRECT("F4:F"&amp;ROW()-1)),""))</f>
        <v/>
      </c>
      <c r="G48" s="7" t="str">
        <f t="shared" ca="1" si="1"/>
        <v/>
      </c>
      <c r="H48" s="7" t="str">
        <f ca="1">IF(AND($A48&lt;&gt;"",$A48&lt;&gt;"TOTAL"),IF(AND([5]PREMIOS_OTROS!$O46&lt;&gt;"",[5]PREMIOS_OTROS!$O46&lt;&gt;0),[5]PREMIOS_OTROS!$O46,""),IF($A48="TOTAL",SUM(INDIRECT("H4:H"&amp;ROW()-1)),""))</f>
        <v/>
      </c>
      <c r="I48" s="7" t="str">
        <f ca="1">IF(AND($A48&lt;&gt;"",$A48&lt;&gt;"TOTAL"),IF(AND([5]PREMIOS_OTROS!$Q46&lt;&gt;"",[5]PREMIOS_OTROS!$Q46&lt;&gt;0),[5]PREMIOS_OTROS!$Q46,""),IF($A48="TOTAL",SUM(INDIRECT("I4:I"&amp;ROW()-1)),""))</f>
        <v/>
      </c>
      <c r="J48" s="7" t="str">
        <f t="shared" ca="1" si="2"/>
        <v/>
      </c>
      <c r="K48" s="7" t="str">
        <f ca="1">IF(AND($A48&lt;&gt;"",$A48&lt;&gt;"TOTAL"),IF(AND([5]PREMIOS_OTROS!$T46&lt;&gt;"",[5]PREMIOS_OTROS!$T46&lt;&gt;0),[5]PREMIOS_OTROS!$T46,""),IF($A48="TOTAL",SUM(INDIRECT("K4:K"&amp;ROW()-1)),""))</f>
        <v/>
      </c>
      <c r="L48" s="7" t="str">
        <f ca="1">IF(AND($A48&lt;&gt;"",$A48&lt;&gt;"TOTAL"),IF(AND([5]PREMIOS_OTROS!$V46&lt;&gt;"",[5]PREMIOS_OTROS!$V46&lt;&gt;0),[5]PREMIOS_OTROS!$V46,""),IF($A48="TOTAL",SUM(INDIRECT("L4:L"&amp;ROW()-1)),""))</f>
        <v/>
      </c>
      <c r="M48" s="7" t="str">
        <f t="shared" ca="1" si="3"/>
        <v/>
      </c>
      <c r="N48" s="7" t="str">
        <f ca="1">IF(AND($A48&lt;&gt;"",$A48&lt;&gt;"TOTAL"),IF(AND([5]PREMIOS_OTROS!$Y46&lt;&gt;"",[5]PREMIOS_OTROS!$Y46&lt;&gt;0),[5]PREMIOS_OTROS!$Y46,""),IF($A48="TOTAL",SUM(INDIRECT("N4:N"&amp;ROW()-1)),""))</f>
        <v/>
      </c>
      <c r="O48" s="7" t="str">
        <f ca="1">IF(AND($A48&lt;&gt;"",$A48&lt;&gt;"TOTAL"),IF(AND([5]PREMIOS_OTROS!$AA46&lt;&gt;"",[5]PREMIOS_OTROS!$AA46&lt;&gt;0),[5]PREMIOS_OTROS!$AA46,""),IF($A48="TOTAL",SUM(INDIRECT("O4:O"&amp;ROW()-1)),""))</f>
        <v/>
      </c>
      <c r="P48" s="7" t="str">
        <f t="shared" ca="1" si="4"/>
        <v/>
      </c>
      <c r="Q48" s="7" t="str">
        <f ca="1">IF(AND($A48&lt;&gt;"",$A48&lt;&gt;"TOTAL"),IF(AND([5]PREMIOS_OTROS!$AD46&lt;&gt;"",[5]PREMIOS_OTROS!$AD46&lt;&gt;0),[5]PREMIOS_OTROS!$AD46,""),IF($A48="TOTAL",SUM(INDIRECT("Q4:Q"&amp;ROW()-1)),""))</f>
        <v/>
      </c>
      <c r="R48" s="7" t="str">
        <f ca="1">IF(AND($A48&lt;&gt;"",$A48&lt;&gt;"TOTAL"),IF(AND([5]PREMIOS_OTROS!$AF46&lt;&gt;"",[5]PREMIOS_OTROS!$AF46&lt;&gt;0),[5]PREMIOS_OTROS!$AF46,""),IF($A48="TOTAL",SUM(INDIRECT("R4:R"&amp;ROW()-1)),""))</f>
        <v/>
      </c>
      <c r="S48" s="7" t="str">
        <f t="shared" ca="1" si="5"/>
        <v/>
      </c>
      <c r="T48" s="7" t="str">
        <f ca="1">IF(AND($A48&lt;&gt;"",$A48&lt;&gt;"TOTAL"),IF(AND([5]PREMIOS_OTROS!$AI46&lt;&gt;"",[5]PREMIOS_OTROS!$AI46&lt;&gt;0),[5]PREMIOS_OTROS!$AI46,""),IF($A48="TOTAL",SUM(INDIRECT("T4:T"&amp;ROW()-1)),""))</f>
        <v/>
      </c>
      <c r="U48" s="7" t="str">
        <f ca="1">IF(AND($A48&lt;&gt;"",$A48&lt;&gt;"TOTAL"),IF(AND([5]PREMIOS_OTROS!$AK46&lt;&gt;"",[5]PREMIOS_OTROS!$AK46&lt;&gt;0),[5]PREMIOS_OTROS!$AK46,""),IF($A48="TOTAL",SUM(INDIRECT("U4:U"&amp;ROW()-1)),""))</f>
        <v/>
      </c>
      <c r="V48" s="7" t="str">
        <f t="shared" ca="1" si="6"/>
        <v/>
      </c>
      <c r="W48" s="7" t="str">
        <f ca="1">IF(AND($A48&lt;&gt;"",$A48&lt;&gt;"TOTAL"),IF(AND([5]PREMIOS_OTROS!$AN46&lt;&gt;"",[5]PREMIOS_OTROS!$AN46&lt;&gt;0),[5]PREMIOS_OTROS!$AN46,""),IF($A48="TOTAL",SUM(INDIRECT("W4:W"&amp;ROW()-1)),""))</f>
        <v/>
      </c>
      <c r="X48" s="7" t="str">
        <f ca="1">IF(AND($A48&lt;&gt;"",$A48&lt;&gt;"TOTAL"),IF(AND([5]PREMIOS_OTROS!$AP46&lt;&gt;"",[5]PREMIOS_OTROS!$AP46&lt;&gt;0),[5]PREMIOS_OTROS!$AP46,""),IF($A48="TOTAL",SUM(INDIRECT("X4:X"&amp;ROW()-1)),""))</f>
        <v/>
      </c>
      <c r="Y48" s="7" t="str">
        <f t="shared" ca="1" si="7"/>
        <v/>
      </c>
      <c r="Z48" s="7" t="str">
        <f ca="1">IF(AND($A48&lt;&gt;"",$A48&lt;&gt;"TOTAL"),IF(AND([5]PREMIOS_OTROS!$AS46&lt;&gt;"",[5]PREMIOS_OTROS!$AS46&lt;&gt;0),[5]PREMIOS_OTROS!$AS46,""),IF($A48="TOTAL",SUM(INDIRECT("Z4:Z"&amp;ROW()-1)),""))</f>
        <v/>
      </c>
      <c r="AA48" s="7" t="str">
        <f ca="1">IF(AND($A48&lt;&gt;"",$A48&lt;&gt;"TOTAL"),IF(AND([5]PREMIOS_OTROS!$AU46&lt;&gt;"",[5]PREMIOS_OTROS!$AU46&lt;&gt;0),[5]PREMIOS_OTROS!$AU46,""),IF($A48="TOTAL",SUM(INDIRECT("AA4:AA"&amp;ROW()-1)),""))</f>
        <v/>
      </c>
      <c r="AB48" s="7" t="str">
        <f t="shared" ca="1" si="8"/>
        <v/>
      </c>
      <c r="AC48" s="7" t="str">
        <f ca="1">IF(AND($A48&lt;&gt;"",$A48&lt;&gt;"TOTAL"),IF(AND([5]PREMIOS_OTROS!$AX46&lt;&gt;"",[5]PREMIOS_OTROS!$AX46&lt;&gt;0),[5]PREMIOS_OTROS!$AX46,""),IF($A48="TOTAL",SUM(INDIRECT("AC4:AC"&amp;ROW()-1)),""))</f>
        <v/>
      </c>
      <c r="AD48" s="7" t="str">
        <f ca="1">IF(AND($A48&lt;&gt;"",$A48&lt;&gt;"TOTAL"),IF(AND([5]PREMIOS_OTROS!$AZ46&lt;&gt;"",[5]PREMIOS_OTROS!$AZ46&lt;&gt;0),[5]PREMIOS_OTROS!$AZ46,""),IF($A48="TOTAL",SUM(INDIRECT("AD4:AD"&amp;ROW()-1)),""))</f>
        <v/>
      </c>
      <c r="AE48" s="7" t="str">
        <f t="shared" ca="1" si="9"/>
        <v/>
      </c>
      <c r="AF48" s="7" t="str">
        <f ca="1">IF(AND($A48&lt;&gt;"",$A48&lt;&gt;"TOTAL"),IF(AND([5]PREMIOS_OTROS!$BC46&lt;&gt;"",[5]PREMIOS_OTROS!$BC46&lt;&gt;0),[5]PREMIOS_OTROS!$BC46,""),IF($A48="TOTAL",SUM(INDIRECT("AF4:AF"&amp;ROW()-1)),""))</f>
        <v/>
      </c>
      <c r="AG48" s="7" t="str">
        <f ca="1">IF(AND($A48&lt;&gt;"",$A48&lt;&gt;"TOTAL"),IF(AND([5]PREMIOS_OTROS!$BE46&lt;&gt;"",[5]PREMIOS_OTROS!$BE46&lt;&gt;0),[5]PREMIOS_OTROS!$BE46,""),IF($A48="TOTAL",SUM(INDIRECT("AG4:AG"&amp;ROW()-1)),""))</f>
        <v/>
      </c>
      <c r="AH48" s="7" t="str">
        <f t="shared" ca="1" si="10"/>
        <v/>
      </c>
      <c r="AI48" s="7" t="str">
        <f ca="1">IF(AND($A48&lt;&gt;"",$A48&lt;&gt;"TOTAL"),IF(AND([5]PREMIOS_OTROS!$BH46&lt;&gt;"",[5]PREMIOS_OTROS!$BH46&lt;&gt;0),[5]PREMIOS_OTROS!$BH46,""),IF($A48="TOTAL",SUM(INDIRECT("AI4:AI"&amp;ROW()-1)),""))</f>
        <v/>
      </c>
      <c r="AJ48" s="7" t="str">
        <f ca="1">IF(AND($A48&lt;&gt;"",$A48&lt;&gt;"TOTAL"),IF(AND([5]PREMIOS_OTROS!$BJ46&lt;&gt;"",[5]PREMIOS_OTROS!$BJ46&lt;&gt;0),[5]PREMIOS_OTROS!$BJ46,""),IF($A48="TOTAL",SUM(INDIRECT("AJ4:AJ"&amp;ROW()-1)),""))</f>
        <v/>
      </c>
      <c r="AK48" s="7" t="str">
        <f t="shared" ca="1" si="11"/>
        <v/>
      </c>
      <c r="AL48" s="7" t="str">
        <f ca="1">IF(AND($A48&lt;&gt;"",$A48&lt;&gt;"TOTAL"),IF(AND([5]PREMIOS_OTROS!$BM46&lt;&gt;"",[5]PREMIOS_OTROS!$BM46&lt;&gt;0),[5]PREMIOS_OTROS!$BM46,""),IF($A48="TOTAL",SUM(INDIRECT("AL4:AL"&amp;ROW()-1)),""))</f>
        <v/>
      </c>
      <c r="AM48" s="7" t="str">
        <f ca="1">IF(AND($A48&lt;&gt;"",$A48&lt;&gt;"TOTAL"),IF(AND([5]PREMIOS_OTROS!$BO46&lt;&gt;"",[5]PREMIOS_OTROS!$BO46&lt;&gt;0),[5]PREMIOS_OTROS!$BO46,""),IF($A48="TOTAL",SUM(INDIRECT("AM4:AM"&amp;ROW()-1)),""))</f>
        <v/>
      </c>
      <c r="AN48" s="7" t="str">
        <f t="shared" ca="1" si="12"/>
        <v/>
      </c>
      <c r="AO48" s="7" t="str">
        <f ca="1">IF(AND($A48&lt;&gt;"",$A48&lt;&gt;"TOTAL"),IF(AND([5]PREMIOS_OTROS!$BR46&lt;&gt;"",[5]PREMIOS_OTROS!$BR46&lt;&gt;0),[5]PREMIOS_OTROS!$BR46,""),IF($A48="TOTAL",SUM(INDIRECT("AO4:AO"&amp;ROW()-1)),""))</f>
        <v/>
      </c>
      <c r="AP48" s="7" t="str">
        <f ca="1">IF(AND($A48&lt;&gt;"",$A48&lt;&gt;"TOTAL"),IF(AND([5]PREMIOS_OTROS!$BT46&lt;&gt;"",[5]PREMIOS_OTROS!$BT46&lt;&gt;0),[5]PREMIOS_OTROS!$BT46,""),IF($A48="TOTAL",SUM(INDIRECT("AP4:AP"&amp;ROW()-1)),""))</f>
        <v/>
      </c>
      <c r="AQ48" s="7" t="str">
        <f t="shared" ca="1" si="13"/>
        <v/>
      </c>
      <c r="AR48" s="7" t="str">
        <f ca="1">IF(AND($A48&lt;&gt;"",$A48&lt;&gt;"TOTAL"),IF(AND([5]PREMIOS_OTROS!$BW46&lt;&gt;"",[5]PREMIOS_OTROS!$BW46&lt;&gt;0),[5]PREMIOS_OTROS!$BW46,""),IF($A48="TOTAL",SUM(INDIRECT("AR4:AR"&amp;ROW()-1)),""))</f>
        <v/>
      </c>
      <c r="AS48" s="7" t="str">
        <f ca="1">IF(AND($A48&lt;&gt;"",$A48&lt;&gt;"TOTAL"),IF(AND([5]PREMIOS_OTROS!$BY46&lt;&gt;"",[5]PREMIOS_OTROS!$BY46&lt;&gt;0),[5]PREMIOS_OTROS!$BY46,""),IF($A48="TOTAL",SUM(INDIRECT("AS4:AS"&amp;ROW()-1)),""))</f>
        <v/>
      </c>
      <c r="AT48" s="7" t="str">
        <f t="shared" ca="1" si="14"/>
        <v/>
      </c>
      <c r="AU48" s="7" t="str">
        <f ca="1">IF(AND($A48&lt;&gt;"",$A48&lt;&gt;"TOTAL"),IF(AND([5]PREMIOS_OTROS!$CB46&lt;&gt;"",[5]PREMIOS_OTROS!$CB46&lt;&gt;0),[5]PREMIOS_OTROS!$CB46,""),IF($A48="TOTAL",SUM(INDIRECT("AU4:AU"&amp;ROW()-1)),""))</f>
        <v/>
      </c>
      <c r="AV48" s="7" t="str">
        <f ca="1">IF(AND($A48&lt;&gt;"",$A48&lt;&gt;"TOTAL"),IF(AND([5]PREMIOS_OTROS!$CD46&lt;&gt;"",[5]PREMIOS_OTROS!$CD46&lt;&gt;0),[5]PREMIOS_OTROS!$CD46,""),IF($A48="TOTAL",SUM(INDIRECT("AV4:AV"&amp;ROW()-1)),""))</f>
        <v/>
      </c>
      <c r="AW48" s="7" t="str">
        <f t="shared" ca="1" si="15"/>
        <v/>
      </c>
      <c r="AX48" s="7" t="str">
        <f ca="1">IF(AND($A48&lt;&gt;"",$A48&lt;&gt;"TOTAL"),IF(AND([5]PREMIOS_OTROS!$CG46&lt;&gt;"",[5]PREMIOS_OTROS!$CG46&lt;&gt;0),[5]PREMIOS_OTROS!$CG46,""),IF($A48="TOTAL",SUM(INDIRECT("AX4:AX"&amp;ROW()-1)),""))</f>
        <v/>
      </c>
      <c r="AY48" s="7" t="str">
        <f ca="1">IF(AND($A48&lt;&gt;"",$A48&lt;&gt;"TOTAL"),IF(AND([5]PREMIOS_OTROS!$CI46&lt;&gt;"",[5]PREMIOS_OTROS!$CI46&lt;&gt;0),[5]PREMIOS_OTROS!$CI46,""),IF($A48="TOTAL",SUM(INDIRECT("AY4:AY"&amp;ROW()-1)),""))</f>
        <v/>
      </c>
      <c r="AZ48" s="7" t="str">
        <f t="shared" ca="1" si="16"/>
        <v/>
      </c>
      <c r="BA48" s="7" t="str">
        <f ca="1">IF(AND($A48&lt;&gt;"",$A48&lt;&gt;"TOTAL"),IF(AND([5]PREMIOS_OTROS!$CL46&lt;&gt;"",[5]PREMIOS_OTROS!$CL46&lt;&gt;0),[5]PREMIOS_OTROS!$CL46,""),IF($A48="TOTAL",SUM(INDIRECT("BA4:BA"&amp;ROW()-1)),""))</f>
        <v/>
      </c>
      <c r="BB48" s="7" t="str">
        <f ca="1">IF(AND($A48&lt;&gt;"",$A48&lt;&gt;"TOTAL"),IF(AND([5]PREMIOS_OTROS!$CN46&lt;&gt;"",[5]PREMIOS_OTROS!$CN46&lt;&gt;0),[5]PREMIOS_OTROS!$CN46,""),IF($A48="TOTAL",SUM(INDIRECT("BB4:BB"&amp;ROW()-1)),""))</f>
        <v/>
      </c>
      <c r="BC48" s="7" t="str">
        <f t="shared" ca="1" si="17"/>
        <v/>
      </c>
      <c r="BD48" s="7" t="str">
        <f ca="1">IF(AND($A48&lt;&gt;"",$A48&lt;&gt;"TOTAL"),IF(AND([5]PREMIOS_OTROS!$CQ46&lt;&gt;"",[5]PREMIOS_OTROS!$CQ46&lt;&gt;0),[5]PREMIOS_OTROS!$CQ46,""),IF($A48="TOTAL",SUM(INDIRECT("BD4:BD"&amp;ROW()-1)),""))</f>
        <v/>
      </c>
      <c r="BE48" s="7" t="str">
        <f ca="1">IF(AND($A48&lt;&gt;"",$A48&lt;&gt;"TOTAL"),IF(AND([5]PREMIOS_OTROS!$CS46&lt;&gt;"",[5]PREMIOS_OTROS!$CS46&lt;&gt;0),[5]PREMIOS_OTROS!$CS46,""),IF($A48="TOTAL",SUM(INDIRECT("BE4:BE"&amp;ROW()-1)),""))</f>
        <v/>
      </c>
      <c r="BF48" s="7" t="str">
        <f t="shared" ca="1" si="18"/>
        <v/>
      </c>
    </row>
    <row r="49" spans="1:58" x14ac:dyDescent="0.2">
      <c r="A49" s="12" t="str">
        <f>IF([5]PREMIOS_OTROS!$D47&lt;&gt;"",[5]PREMIOS_OTROS!$D47,IF(AND([5]PREMIOS_OTROS!$D47="",[5]PREMIOS_OTROS!$D48="",[5]PREMIOS_OTROS!$D46=""),"","TOTAL"))</f>
        <v/>
      </c>
      <c r="B49" s="7" t="str">
        <f ca="1">IF(AND($A49&lt;&gt;"",$A49&lt;&gt;"TOTAL"),IF(AND([5]PREMIOS_OTROS!$E47&lt;&gt;"",[5]PREMIOS_OTROS!$E47&lt;&gt;0),[5]PREMIOS_OTROS!$E47,""),IF($A49="TOTAL",SUM(INDIRECT("B4:B"&amp;ROW()-1)),""))</f>
        <v/>
      </c>
      <c r="C49" s="7" t="str">
        <f ca="1">IF(AND($A49&lt;&gt;"",$A49&lt;&gt;"TOTAL"),IF(AND([5]PREMIOS_OTROS!$G47&lt;&gt;"",[5]PREMIOS_OTROS!$G47&lt;&gt;0),[5]PREMIOS_OTROS!$G47,""),IF($A49="TOTAL",SUM(INDIRECT("C4:C"&amp;ROW()-1)),""))</f>
        <v/>
      </c>
      <c r="D49" s="7" t="str">
        <f t="shared" ca="1" si="0"/>
        <v/>
      </c>
      <c r="E49" s="7" t="str">
        <f ca="1">IF(AND($A49&lt;&gt;"",$A49&lt;&gt;"TOTAL"),IF(AND([5]PREMIOS_OTROS!$J47&lt;&gt;"",[5]PREMIOS_OTROS!$J47&lt;&gt;0),[5]PREMIOS_OTROS!$J47,""),IF($A49="TOTAL",SUM(INDIRECT("E4:E"&amp;ROW()-1)),""))</f>
        <v/>
      </c>
      <c r="F49" s="7" t="str">
        <f ca="1">IF(AND($A49&lt;&gt;"",$A49&lt;&gt;"TOTAL"),IF(AND([5]PREMIOS_OTROS!$L47&lt;&gt;"",[5]PREMIOS_OTROS!$L47&lt;&gt;0),[5]PREMIOS_OTROS!$L47,""),IF($A49="TOTAL",SUM(INDIRECT("F4:F"&amp;ROW()-1)),""))</f>
        <v/>
      </c>
      <c r="G49" s="7" t="str">
        <f t="shared" ca="1" si="1"/>
        <v/>
      </c>
      <c r="H49" s="7" t="str">
        <f ca="1">IF(AND($A49&lt;&gt;"",$A49&lt;&gt;"TOTAL"),IF(AND([5]PREMIOS_OTROS!$O47&lt;&gt;"",[5]PREMIOS_OTROS!$O47&lt;&gt;0),[5]PREMIOS_OTROS!$O47,""),IF($A49="TOTAL",SUM(INDIRECT("H4:H"&amp;ROW()-1)),""))</f>
        <v/>
      </c>
      <c r="I49" s="7" t="str">
        <f ca="1">IF(AND($A49&lt;&gt;"",$A49&lt;&gt;"TOTAL"),IF(AND([5]PREMIOS_OTROS!$Q47&lt;&gt;"",[5]PREMIOS_OTROS!$Q47&lt;&gt;0),[5]PREMIOS_OTROS!$Q47,""),IF($A49="TOTAL",SUM(INDIRECT("I4:I"&amp;ROW()-1)),""))</f>
        <v/>
      </c>
      <c r="J49" s="7" t="str">
        <f t="shared" ca="1" si="2"/>
        <v/>
      </c>
      <c r="K49" s="7" t="str">
        <f ca="1">IF(AND($A49&lt;&gt;"",$A49&lt;&gt;"TOTAL"),IF(AND([5]PREMIOS_OTROS!$T47&lt;&gt;"",[5]PREMIOS_OTROS!$T47&lt;&gt;0),[5]PREMIOS_OTROS!$T47,""),IF($A49="TOTAL",SUM(INDIRECT("K4:K"&amp;ROW()-1)),""))</f>
        <v/>
      </c>
      <c r="L49" s="7" t="str">
        <f ca="1">IF(AND($A49&lt;&gt;"",$A49&lt;&gt;"TOTAL"),IF(AND([5]PREMIOS_OTROS!$V47&lt;&gt;"",[5]PREMIOS_OTROS!$V47&lt;&gt;0),[5]PREMIOS_OTROS!$V47,""),IF($A49="TOTAL",SUM(INDIRECT("L4:L"&amp;ROW()-1)),""))</f>
        <v/>
      </c>
      <c r="M49" s="7" t="str">
        <f t="shared" ca="1" si="3"/>
        <v/>
      </c>
      <c r="N49" s="7" t="str">
        <f ca="1">IF(AND($A49&lt;&gt;"",$A49&lt;&gt;"TOTAL"),IF(AND([5]PREMIOS_OTROS!$Y47&lt;&gt;"",[5]PREMIOS_OTROS!$Y47&lt;&gt;0),[5]PREMIOS_OTROS!$Y47,""),IF($A49="TOTAL",SUM(INDIRECT("N4:N"&amp;ROW()-1)),""))</f>
        <v/>
      </c>
      <c r="O49" s="7" t="str">
        <f ca="1">IF(AND($A49&lt;&gt;"",$A49&lt;&gt;"TOTAL"),IF(AND([5]PREMIOS_OTROS!$AA47&lt;&gt;"",[5]PREMIOS_OTROS!$AA47&lt;&gt;0),[5]PREMIOS_OTROS!$AA47,""),IF($A49="TOTAL",SUM(INDIRECT("O4:O"&amp;ROW()-1)),""))</f>
        <v/>
      </c>
      <c r="P49" s="7" t="str">
        <f t="shared" ca="1" si="4"/>
        <v/>
      </c>
      <c r="Q49" s="7" t="str">
        <f ca="1">IF(AND($A49&lt;&gt;"",$A49&lt;&gt;"TOTAL"),IF(AND([5]PREMIOS_OTROS!$AD47&lt;&gt;"",[5]PREMIOS_OTROS!$AD47&lt;&gt;0),[5]PREMIOS_OTROS!$AD47,""),IF($A49="TOTAL",SUM(INDIRECT("Q4:Q"&amp;ROW()-1)),""))</f>
        <v/>
      </c>
      <c r="R49" s="7" t="str">
        <f ca="1">IF(AND($A49&lt;&gt;"",$A49&lt;&gt;"TOTAL"),IF(AND([5]PREMIOS_OTROS!$AF47&lt;&gt;"",[5]PREMIOS_OTROS!$AF47&lt;&gt;0),[5]PREMIOS_OTROS!$AF47,""),IF($A49="TOTAL",SUM(INDIRECT("R4:R"&amp;ROW()-1)),""))</f>
        <v/>
      </c>
      <c r="S49" s="7" t="str">
        <f t="shared" ca="1" si="5"/>
        <v/>
      </c>
      <c r="T49" s="7" t="str">
        <f ca="1">IF(AND($A49&lt;&gt;"",$A49&lt;&gt;"TOTAL"),IF(AND([5]PREMIOS_OTROS!$AI47&lt;&gt;"",[5]PREMIOS_OTROS!$AI47&lt;&gt;0),[5]PREMIOS_OTROS!$AI47,""),IF($A49="TOTAL",SUM(INDIRECT("T4:T"&amp;ROW()-1)),""))</f>
        <v/>
      </c>
      <c r="U49" s="7" t="str">
        <f ca="1">IF(AND($A49&lt;&gt;"",$A49&lt;&gt;"TOTAL"),IF(AND([5]PREMIOS_OTROS!$AK47&lt;&gt;"",[5]PREMIOS_OTROS!$AK47&lt;&gt;0),[5]PREMIOS_OTROS!$AK47,""),IF($A49="TOTAL",SUM(INDIRECT("U4:U"&amp;ROW()-1)),""))</f>
        <v/>
      </c>
      <c r="V49" s="7" t="str">
        <f t="shared" ca="1" si="6"/>
        <v/>
      </c>
      <c r="W49" s="7" t="str">
        <f ca="1">IF(AND($A49&lt;&gt;"",$A49&lt;&gt;"TOTAL"),IF(AND([5]PREMIOS_OTROS!$AN47&lt;&gt;"",[5]PREMIOS_OTROS!$AN47&lt;&gt;0),[5]PREMIOS_OTROS!$AN47,""),IF($A49="TOTAL",SUM(INDIRECT("W4:W"&amp;ROW()-1)),""))</f>
        <v/>
      </c>
      <c r="X49" s="7" t="str">
        <f ca="1">IF(AND($A49&lt;&gt;"",$A49&lt;&gt;"TOTAL"),IF(AND([5]PREMIOS_OTROS!$AP47&lt;&gt;"",[5]PREMIOS_OTROS!$AP47&lt;&gt;0),[5]PREMIOS_OTROS!$AP47,""),IF($A49="TOTAL",SUM(INDIRECT("X4:X"&amp;ROW()-1)),""))</f>
        <v/>
      </c>
      <c r="Y49" s="7" t="str">
        <f t="shared" ca="1" si="7"/>
        <v/>
      </c>
      <c r="Z49" s="7" t="str">
        <f ca="1">IF(AND($A49&lt;&gt;"",$A49&lt;&gt;"TOTAL"),IF(AND([5]PREMIOS_OTROS!$AS47&lt;&gt;"",[5]PREMIOS_OTROS!$AS47&lt;&gt;0),[5]PREMIOS_OTROS!$AS47,""),IF($A49="TOTAL",SUM(INDIRECT("Z4:Z"&amp;ROW()-1)),""))</f>
        <v/>
      </c>
      <c r="AA49" s="7" t="str">
        <f ca="1">IF(AND($A49&lt;&gt;"",$A49&lt;&gt;"TOTAL"),IF(AND([5]PREMIOS_OTROS!$AU47&lt;&gt;"",[5]PREMIOS_OTROS!$AU47&lt;&gt;0),[5]PREMIOS_OTROS!$AU47,""),IF($A49="TOTAL",SUM(INDIRECT("AA4:AA"&amp;ROW()-1)),""))</f>
        <v/>
      </c>
      <c r="AB49" s="7" t="str">
        <f t="shared" ca="1" si="8"/>
        <v/>
      </c>
      <c r="AC49" s="7" t="str">
        <f ca="1">IF(AND($A49&lt;&gt;"",$A49&lt;&gt;"TOTAL"),IF(AND([5]PREMIOS_OTROS!$AX47&lt;&gt;"",[5]PREMIOS_OTROS!$AX47&lt;&gt;0),[5]PREMIOS_OTROS!$AX47,""),IF($A49="TOTAL",SUM(INDIRECT("AC4:AC"&amp;ROW()-1)),""))</f>
        <v/>
      </c>
      <c r="AD49" s="7" t="str">
        <f ca="1">IF(AND($A49&lt;&gt;"",$A49&lt;&gt;"TOTAL"),IF(AND([5]PREMIOS_OTROS!$AZ47&lt;&gt;"",[5]PREMIOS_OTROS!$AZ47&lt;&gt;0),[5]PREMIOS_OTROS!$AZ47,""),IF($A49="TOTAL",SUM(INDIRECT("AD4:AD"&amp;ROW()-1)),""))</f>
        <v/>
      </c>
      <c r="AE49" s="7" t="str">
        <f t="shared" ca="1" si="9"/>
        <v/>
      </c>
      <c r="AF49" s="7" t="str">
        <f ca="1">IF(AND($A49&lt;&gt;"",$A49&lt;&gt;"TOTAL"),IF(AND([5]PREMIOS_OTROS!$BC47&lt;&gt;"",[5]PREMIOS_OTROS!$BC47&lt;&gt;0),[5]PREMIOS_OTROS!$BC47,""),IF($A49="TOTAL",SUM(INDIRECT("AF4:AF"&amp;ROW()-1)),""))</f>
        <v/>
      </c>
      <c r="AG49" s="7" t="str">
        <f ca="1">IF(AND($A49&lt;&gt;"",$A49&lt;&gt;"TOTAL"),IF(AND([5]PREMIOS_OTROS!$BE47&lt;&gt;"",[5]PREMIOS_OTROS!$BE47&lt;&gt;0),[5]PREMIOS_OTROS!$BE47,""),IF($A49="TOTAL",SUM(INDIRECT("AG4:AG"&amp;ROW()-1)),""))</f>
        <v/>
      </c>
      <c r="AH49" s="7" t="str">
        <f t="shared" ca="1" si="10"/>
        <v/>
      </c>
      <c r="AI49" s="7" t="str">
        <f ca="1">IF(AND($A49&lt;&gt;"",$A49&lt;&gt;"TOTAL"),IF(AND([5]PREMIOS_OTROS!$BH47&lt;&gt;"",[5]PREMIOS_OTROS!$BH47&lt;&gt;0),[5]PREMIOS_OTROS!$BH47,""),IF($A49="TOTAL",SUM(INDIRECT("AI4:AI"&amp;ROW()-1)),""))</f>
        <v/>
      </c>
      <c r="AJ49" s="7" t="str">
        <f ca="1">IF(AND($A49&lt;&gt;"",$A49&lt;&gt;"TOTAL"),IF(AND([5]PREMIOS_OTROS!$BJ47&lt;&gt;"",[5]PREMIOS_OTROS!$BJ47&lt;&gt;0),[5]PREMIOS_OTROS!$BJ47,""),IF($A49="TOTAL",SUM(INDIRECT("AJ4:AJ"&amp;ROW()-1)),""))</f>
        <v/>
      </c>
      <c r="AK49" s="7" t="str">
        <f t="shared" ca="1" si="11"/>
        <v/>
      </c>
      <c r="AL49" s="7" t="str">
        <f ca="1">IF(AND($A49&lt;&gt;"",$A49&lt;&gt;"TOTAL"),IF(AND([5]PREMIOS_OTROS!$BM47&lt;&gt;"",[5]PREMIOS_OTROS!$BM47&lt;&gt;0),[5]PREMIOS_OTROS!$BM47,""),IF($A49="TOTAL",SUM(INDIRECT("AL4:AL"&amp;ROW()-1)),""))</f>
        <v/>
      </c>
      <c r="AM49" s="7" t="str">
        <f ca="1">IF(AND($A49&lt;&gt;"",$A49&lt;&gt;"TOTAL"),IF(AND([5]PREMIOS_OTROS!$BO47&lt;&gt;"",[5]PREMIOS_OTROS!$BO47&lt;&gt;0),[5]PREMIOS_OTROS!$BO47,""),IF($A49="TOTAL",SUM(INDIRECT("AM4:AM"&amp;ROW()-1)),""))</f>
        <v/>
      </c>
      <c r="AN49" s="7" t="str">
        <f t="shared" ca="1" si="12"/>
        <v/>
      </c>
      <c r="AO49" s="7" t="str">
        <f ca="1">IF(AND($A49&lt;&gt;"",$A49&lt;&gt;"TOTAL"),IF(AND([5]PREMIOS_OTROS!$BR47&lt;&gt;"",[5]PREMIOS_OTROS!$BR47&lt;&gt;0),[5]PREMIOS_OTROS!$BR47,""),IF($A49="TOTAL",SUM(INDIRECT("AO4:AO"&amp;ROW()-1)),""))</f>
        <v/>
      </c>
      <c r="AP49" s="7" t="str">
        <f ca="1">IF(AND($A49&lt;&gt;"",$A49&lt;&gt;"TOTAL"),IF(AND([5]PREMIOS_OTROS!$BT47&lt;&gt;"",[5]PREMIOS_OTROS!$BT47&lt;&gt;0),[5]PREMIOS_OTROS!$BT47,""),IF($A49="TOTAL",SUM(INDIRECT("AP4:AP"&amp;ROW()-1)),""))</f>
        <v/>
      </c>
      <c r="AQ49" s="7" t="str">
        <f t="shared" ca="1" si="13"/>
        <v/>
      </c>
      <c r="AR49" s="7" t="str">
        <f ca="1">IF(AND($A49&lt;&gt;"",$A49&lt;&gt;"TOTAL"),IF(AND([5]PREMIOS_OTROS!$BW47&lt;&gt;"",[5]PREMIOS_OTROS!$BW47&lt;&gt;0),[5]PREMIOS_OTROS!$BW47,""),IF($A49="TOTAL",SUM(INDIRECT("AR4:AR"&amp;ROW()-1)),""))</f>
        <v/>
      </c>
      <c r="AS49" s="7" t="str">
        <f ca="1">IF(AND($A49&lt;&gt;"",$A49&lt;&gt;"TOTAL"),IF(AND([5]PREMIOS_OTROS!$BY47&lt;&gt;"",[5]PREMIOS_OTROS!$BY47&lt;&gt;0),[5]PREMIOS_OTROS!$BY47,""),IF($A49="TOTAL",SUM(INDIRECT("AS4:AS"&amp;ROW()-1)),""))</f>
        <v/>
      </c>
      <c r="AT49" s="7" t="str">
        <f t="shared" ca="1" si="14"/>
        <v/>
      </c>
      <c r="AU49" s="7" t="str">
        <f ca="1">IF(AND($A49&lt;&gt;"",$A49&lt;&gt;"TOTAL"),IF(AND([5]PREMIOS_OTROS!$CB47&lt;&gt;"",[5]PREMIOS_OTROS!$CB47&lt;&gt;0),[5]PREMIOS_OTROS!$CB47,""),IF($A49="TOTAL",SUM(INDIRECT("AU4:AU"&amp;ROW()-1)),""))</f>
        <v/>
      </c>
      <c r="AV49" s="7" t="str">
        <f ca="1">IF(AND($A49&lt;&gt;"",$A49&lt;&gt;"TOTAL"),IF(AND([5]PREMIOS_OTROS!$CD47&lt;&gt;"",[5]PREMIOS_OTROS!$CD47&lt;&gt;0),[5]PREMIOS_OTROS!$CD47,""),IF($A49="TOTAL",SUM(INDIRECT("AV4:AV"&amp;ROW()-1)),""))</f>
        <v/>
      </c>
      <c r="AW49" s="7" t="str">
        <f t="shared" ca="1" si="15"/>
        <v/>
      </c>
      <c r="AX49" s="7" t="str">
        <f ca="1">IF(AND($A49&lt;&gt;"",$A49&lt;&gt;"TOTAL"),IF(AND([5]PREMIOS_OTROS!$CG47&lt;&gt;"",[5]PREMIOS_OTROS!$CG47&lt;&gt;0),[5]PREMIOS_OTROS!$CG47,""),IF($A49="TOTAL",SUM(INDIRECT("AX4:AX"&amp;ROW()-1)),""))</f>
        <v/>
      </c>
      <c r="AY49" s="7" t="str">
        <f ca="1">IF(AND($A49&lt;&gt;"",$A49&lt;&gt;"TOTAL"),IF(AND([5]PREMIOS_OTROS!$CI47&lt;&gt;"",[5]PREMIOS_OTROS!$CI47&lt;&gt;0),[5]PREMIOS_OTROS!$CI47,""),IF($A49="TOTAL",SUM(INDIRECT("AY4:AY"&amp;ROW()-1)),""))</f>
        <v/>
      </c>
      <c r="AZ49" s="7" t="str">
        <f t="shared" ca="1" si="16"/>
        <v/>
      </c>
      <c r="BA49" s="7" t="str">
        <f ca="1">IF(AND($A49&lt;&gt;"",$A49&lt;&gt;"TOTAL"),IF(AND([5]PREMIOS_OTROS!$CL47&lt;&gt;"",[5]PREMIOS_OTROS!$CL47&lt;&gt;0),[5]PREMIOS_OTROS!$CL47,""),IF($A49="TOTAL",SUM(INDIRECT("BA4:BA"&amp;ROW()-1)),""))</f>
        <v/>
      </c>
      <c r="BB49" s="7" t="str">
        <f ca="1">IF(AND($A49&lt;&gt;"",$A49&lt;&gt;"TOTAL"),IF(AND([5]PREMIOS_OTROS!$CN47&lt;&gt;"",[5]PREMIOS_OTROS!$CN47&lt;&gt;0),[5]PREMIOS_OTROS!$CN47,""),IF($A49="TOTAL",SUM(INDIRECT("BB4:BB"&amp;ROW()-1)),""))</f>
        <v/>
      </c>
      <c r="BC49" s="7" t="str">
        <f t="shared" ca="1" si="17"/>
        <v/>
      </c>
      <c r="BD49" s="7" t="str">
        <f ca="1">IF(AND($A49&lt;&gt;"",$A49&lt;&gt;"TOTAL"),IF(AND([5]PREMIOS_OTROS!$CQ47&lt;&gt;"",[5]PREMIOS_OTROS!$CQ47&lt;&gt;0),[5]PREMIOS_OTROS!$CQ47,""),IF($A49="TOTAL",SUM(INDIRECT("BD4:BD"&amp;ROW()-1)),""))</f>
        <v/>
      </c>
      <c r="BE49" s="7" t="str">
        <f ca="1">IF(AND($A49&lt;&gt;"",$A49&lt;&gt;"TOTAL"),IF(AND([5]PREMIOS_OTROS!$CS47&lt;&gt;"",[5]PREMIOS_OTROS!$CS47&lt;&gt;0),[5]PREMIOS_OTROS!$CS47,""),IF($A49="TOTAL",SUM(INDIRECT("BE4:BE"&amp;ROW()-1)),""))</f>
        <v/>
      </c>
      <c r="BF49" s="7" t="str">
        <f t="shared" ca="1" si="18"/>
        <v/>
      </c>
    </row>
    <row r="50" spans="1:58" x14ac:dyDescent="0.2">
      <c r="A50" s="12" t="str">
        <f>IF([5]PREMIOS_OTROS!$D48&lt;&gt;"",[5]PREMIOS_OTROS!$D48,IF(AND([5]PREMIOS_OTROS!$D48="",[5]PREMIOS_OTROS!$D49="",[5]PREMIOS_OTROS!$D47=""),"","TOTAL"))</f>
        <v/>
      </c>
      <c r="B50" s="7" t="str">
        <f ca="1">IF(AND($A50&lt;&gt;"",$A50&lt;&gt;"TOTAL"),IF(AND([5]PREMIOS_OTROS!$E48&lt;&gt;"",[5]PREMIOS_OTROS!$E48&lt;&gt;0),[5]PREMIOS_OTROS!$E48,""),IF($A50="TOTAL",SUM(INDIRECT("B4:B"&amp;ROW()-1)),""))</f>
        <v/>
      </c>
      <c r="C50" s="7" t="str">
        <f ca="1">IF(AND($A50&lt;&gt;"",$A50&lt;&gt;"TOTAL"),IF(AND([5]PREMIOS_OTROS!$G48&lt;&gt;"",[5]PREMIOS_OTROS!$G48&lt;&gt;0),[5]PREMIOS_OTROS!$G48,""),IF($A50="TOTAL",SUM(INDIRECT("C4:C"&amp;ROW()-1)),""))</f>
        <v/>
      </c>
      <c r="D50" s="7" t="str">
        <f t="shared" ca="1" si="0"/>
        <v/>
      </c>
      <c r="E50" s="7" t="str">
        <f ca="1">IF(AND($A50&lt;&gt;"",$A50&lt;&gt;"TOTAL"),IF(AND([5]PREMIOS_OTROS!$J48&lt;&gt;"",[5]PREMIOS_OTROS!$J48&lt;&gt;0),[5]PREMIOS_OTROS!$J48,""),IF($A50="TOTAL",SUM(INDIRECT("E4:E"&amp;ROW()-1)),""))</f>
        <v/>
      </c>
      <c r="F50" s="7" t="str">
        <f ca="1">IF(AND($A50&lt;&gt;"",$A50&lt;&gt;"TOTAL"),IF(AND([5]PREMIOS_OTROS!$L48&lt;&gt;"",[5]PREMIOS_OTROS!$L48&lt;&gt;0),[5]PREMIOS_OTROS!$L48,""),IF($A50="TOTAL",SUM(INDIRECT("F4:F"&amp;ROW()-1)),""))</f>
        <v/>
      </c>
      <c r="G50" s="7" t="str">
        <f t="shared" ca="1" si="1"/>
        <v/>
      </c>
      <c r="H50" s="7" t="str">
        <f ca="1">IF(AND($A50&lt;&gt;"",$A50&lt;&gt;"TOTAL"),IF(AND([5]PREMIOS_OTROS!$O48&lt;&gt;"",[5]PREMIOS_OTROS!$O48&lt;&gt;0),[5]PREMIOS_OTROS!$O48,""),IF($A50="TOTAL",SUM(INDIRECT("H4:H"&amp;ROW()-1)),""))</f>
        <v/>
      </c>
      <c r="I50" s="7" t="str">
        <f ca="1">IF(AND($A50&lt;&gt;"",$A50&lt;&gt;"TOTAL"),IF(AND([5]PREMIOS_OTROS!$Q48&lt;&gt;"",[5]PREMIOS_OTROS!$Q48&lt;&gt;0),[5]PREMIOS_OTROS!$Q48,""),IF($A50="TOTAL",SUM(INDIRECT("I4:I"&amp;ROW()-1)),""))</f>
        <v/>
      </c>
      <c r="J50" s="7" t="str">
        <f t="shared" ca="1" si="2"/>
        <v/>
      </c>
      <c r="K50" s="7" t="str">
        <f ca="1">IF(AND($A50&lt;&gt;"",$A50&lt;&gt;"TOTAL"),IF(AND([5]PREMIOS_OTROS!$T48&lt;&gt;"",[5]PREMIOS_OTROS!$T48&lt;&gt;0),[5]PREMIOS_OTROS!$T48,""),IF($A50="TOTAL",SUM(INDIRECT("K4:K"&amp;ROW()-1)),""))</f>
        <v/>
      </c>
      <c r="L50" s="7" t="str">
        <f ca="1">IF(AND($A50&lt;&gt;"",$A50&lt;&gt;"TOTAL"),IF(AND([5]PREMIOS_OTROS!$V48&lt;&gt;"",[5]PREMIOS_OTROS!$V48&lt;&gt;0),[5]PREMIOS_OTROS!$V48,""),IF($A50="TOTAL",SUM(INDIRECT("L4:L"&amp;ROW()-1)),""))</f>
        <v/>
      </c>
      <c r="M50" s="7" t="str">
        <f t="shared" ca="1" si="3"/>
        <v/>
      </c>
      <c r="N50" s="7" t="str">
        <f ca="1">IF(AND($A50&lt;&gt;"",$A50&lt;&gt;"TOTAL"),IF(AND([5]PREMIOS_OTROS!$Y48&lt;&gt;"",[5]PREMIOS_OTROS!$Y48&lt;&gt;0),[5]PREMIOS_OTROS!$Y48,""),IF($A50="TOTAL",SUM(INDIRECT("N4:N"&amp;ROW()-1)),""))</f>
        <v/>
      </c>
      <c r="O50" s="7" t="str">
        <f ca="1">IF(AND($A50&lt;&gt;"",$A50&lt;&gt;"TOTAL"),IF(AND([5]PREMIOS_OTROS!$AA48&lt;&gt;"",[5]PREMIOS_OTROS!$AA48&lt;&gt;0),[5]PREMIOS_OTROS!$AA48,""),IF($A50="TOTAL",SUM(INDIRECT("O4:O"&amp;ROW()-1)),""))</f>
        <v/>
      </c>
      <c r="P50" s="7" t="str">
        <f t="shared" ca="1" si="4"/>
        <v/>
      </c>
      <c r="Q50" s="7" t="str">
        <f ca="1">IF(AND($A50&lt;&gt;"",$A50&lt;&gt;"TOTAL"),IF(AND([5]PREMIOS_OTROS!$AD48&lt;&gt;"",[5]PREMIOS_OTROS!$AD48&lt;&gt;0),[5]PREMIOS_OTROS!$AD48,""),IF($A50="TOTAL",SUM(INDIRECT("Q4:Q"&amp;ROW()-1)),""))</f>
        <v/>
      </c>
      <c r="R50" s="7" t="str">
        <f ca="1">IF(AND($A50&lt;&gt;"",$A50&lt;&gt;"TOTAL"),IF(AND([5]PREMIOS_OTROS!$AF48&lt;&gt;"",[5]PREMIOS_OTROS!$AF48&lt;&gt;0),[5]PREMIOS_OTROS!$AF48,""),IF($A50="TOTAL",SUM(INDIRECT("R4:R"&amp;ROW()-1)),""))</f>
        <v/>
      </c>
      <c r="S50" s="7" t="str">
        <f t="shared" ca="1" si="5"/>
        <v/>
      </c>
      <c r="T50" s="7" t="str">
        <f ca="1">IF(AND($A50&lt;&gt;"",$A50&lt;&gt;"TOTAL"),IF(AND([5]PREMIOS_OTROS!$AI48&lt;&gt;"",[5]PREMIOS_OTROS!$AI48&lt;&gt;0),[5]PREMIOS_OTROS!$AI48,""),IF($A50="TOTAL",SUM(INDIRECT("T4:T"&amp;ROW()-1)),""))</f>
        <v/>
      </c>
      <c r="U50" s="7" t="str">
        <f ca="1">IF(AND($A50&lt;&gt;"",$A50&lt;&gt;"TOTAL"),IF(AND([5]PREMIOS_OTROS!$AK48&lt;&gt;"",[5]PREMIOS_OTROS!$AK48&lt;&gt;0),[5]PREMIOS_OTROS!$AK48,""),IF($A50="TOTAL",SUM(INDIRECT("U4:U"&amp;ROW()-1)),""))</f>
        <v/>
      </c>
      <c r="V50" s="7" t="str">
        <f t="shared" ca="1" si="6"/>
        <v/>
      </c>
      <c r="W50" s="7" t="str">
        <f ca="1">IF(AND($A50&lt;&gt;"",$A50&lt;&gt;"TOTAL"),IF(AND([5]PREMIOS_OTROS!$AN48&lt;&gt;"",[5]PREMIOS_OTROS!$AN48&lt;&gt;0),[5]PREMIOS_OTROS!$AN48,""),IF($A50="TOTAL",SUM(INDIRECT("W4:W"&amp;ROW()-1)),""))</f>
        <v/>
      </c>
      <c r="X50" s="7" t="str">
        <f ca="1">IF(AND($A50&lt;&gt;"",$A50&lt;&gt;"TOTAL"),IF(AND([5]PREMIOS_OTROS!$AP48&lt;&gt;"",[5]PREMIOS_OTROS!$AP48&lt;&gt;0),[5]PREMIOS_OTROS!$AP48,""),IF($A50="TOTAL",SUM(INDIRECT("X4:X"&amp;ROW()-1)),""))</f>
        <v/>
      </c>
      <c r="Y50" s="7" t="str">
        <f t="shared" ca="1" si="7"/>
        <v/>
      </c>
      <c r="Z50" s="7" t="str">
        <f ca="1">IF(AND($A50&lt;&gt;"",$A50&lt;&gt;"TOTAL"),IF(AND([5]PREMIOS_OTROS!$AS48&lt;&gt;"",[5]PREMIOS_OTROS!$AS48&lt;&gt;0),[5]PREMIOS_OTROS!$AS48,""),IF($A50="TOTAL",SUM(INDIRECT("Z4:Z"&amp;ROW()-1)),""))</f>
        <v/>
      </c>
      <c r="AA50" s="7" t="str">
        <f ca="1">IF(AND($A50&lt;&gt;"",$A50&lt;&gt;"TOTAL"),IF(AND([5]PREMIOS_OTROS!$AU48&lt;&gt;"",[5]PREMIOS_OTROS!$AU48&lt;&gt;0),[5]PREMIOS_OTROS!$AU48,""),IF($A50="TOTAL",SUM(INDIRECT("AA4:AA"&amp;ROW()-1)),""))</f>
        <v/>
      </c>
      <c r="AB50" s="7" t="str">
        <f t="shared" ca="1" si="8"/>
        <v/>
      </c>
      <c r="AC50" s="7" t="str">
        <f ca="1">IF(AND($A50&lt;&gt;"",$A50&lt;&gt;"TOTAL"),IF(AND([5]PREMIOS_OTROS!$AX48&lt;&gt;"",[5]PREMIOS_OTROS!$AX48&lt;&gt;0),[5]PREMIOS_OTROS!$AX48,""),IF($A50="TOTAL",SUM(INDIRECT("AC4:AC"&amp;ROW()-1)),""))</f>
        <v/>
      </c>
      <c r="AD50" s="7" t="str">
        <f ca="1">IF(AND($A50&lt;&gt;"",$A50&lt;&gt;"TOTAL"),IF(AND([5]PREMIOS_OTROS!$AZ48&lt;&gt;"",[5]PREMIOS_OTROS!$AZ48&lt;&gt;0),[5]PREMIOS_OTROS!$AZ48,""),IF($A50="TOTAL",SUM(INDIRECT("AD4:AD"&amp;ROW()-1)),""))</f>
        <v/>
      </c>
      <c r="AE50" s="7" t="str">
        <f t="shared" ca="1" si="9"/>
        <v/>
      </c>
      <c r="AF50" s="7" t="str">
        <f ca="1">IF(AND($A50&lt;&gt;"",$A50&lt;&gt;"TOTAL"),IF(AND([5]PREMIOS_OTROS!$BC48&lt;&gt;"",[5]PREMIOS_OTROS!$BC48&lt;&gt;0),[5]PREMIOS_OTROS!$BC48,""),IF($A50="TOTAL",SUM(INDIRECT("AF4:AF"&amp;ROW()-1)),""))</f>
        <v/>
      </c>
      <c r="AG50" s="7" t="str">
        <f ca="1">IF(AND($A50&lt;&gt;"",$A50&lt;&gt;"TOTAL"),IF(AND([5]PREMIOS_OTROS!$BE48&lt;&gt;"",[5]PREMIOS_OTROS!$BE48&lt;&gt;0),[5]PREMIOS_OTROS!$BE48,""),IF($A50="TOTAL",SUM(INDIRECT("AG4:AG"&amp;ROW()-1)),""))</f>
        <v/>
      </c>
      <c r="AH50" s="7" t="str">
        <f t="shared" ca="1" si="10"/>
        <v/>
      </c>
      <c r="AI50" s="7" t="str">
        <f ca="1">IF(AND($A50&lt;&gt;"",$A50&lt;&gt;"TOTAL"),IF(AND([5]PREMIOS_OTROS!$BH48&lt;&gt;"",[5]PREMIOS_OTROS!$BH48&lt;&gt;0),[5]PREMIOS_OTROS!$BH48,""),IF($A50="TOTAL",SUM(INDIRECT("AI4:AI"&amp;ROW()-1)),""))</f>
        <v/>
      </c>
      <c r="AJ50" s="7" t="str">
        <f ca="1">IF(AND($A50&lt;&gt;"",$A50&lt;&gt;"TOTAL"),IF(AND([5]PREMIOS_OTROS!$BJ48&lt;&gt;"",[5]PREMIOS_OTROS!$BJ48&lt;&gt;0),[5]PREMIOS_OTROS!$BJ48,""),IF($A50="TOTAL",SUM(INDIRECT("AJ4:AJ"&amp;ROW()-1)),""))</f>
        <v/>
      </c>
      <c r="AK50" s="7" t="str">
        <f t="shared" ca="1" si="11"/>
        <v/>
      </c>
      <c r="AL50" s="7" t="str">
        <f ca="1">IF(AND($A50&lt;&gt;"",$A50&lt;&gt;"TOTAL"),IF(AND([5]PREMIOS_OTROS!$BM48&lt;&gt;"",[5]PREMIOS_OTROS!$BM48&lt;&gt;0),[5]PREMIOS_OTROS!$BM48,""),IF($A50="TOTAL",SUM(INDIRECT("AL4:AL"&amp;ROW()-1)),""))</f>
        <v/>
      </c>
      <c r="AM50" s="7" t="str">
        <f ca="1">IF(AND($A50&lt;&gt;"",$A50&lt;&gt;"TOTAL"),IF(AND([5]PREMIOS_OTROS!$BO48&lt;&gt;"",[5]PREMIOS_OTROS!$BO48&lt;&gt;0),[5]PREMIOS_OTROS!$BO48,""),IF($A50="TOTAL",SUM(INDIRECT("AM4:AM"&amp;ROW()-1)),""))</f>
        <v/>
      </c>
      <c r="AN50" s="7" t="str">
        <f t="shared" ca="1" si="12"/>
        <v/>
      </c>
      <c r="AO50" s="7" t="str">
        <f ca="1">IF(AND($A50&lt;&gt;"",$A50&lt;&gt;"TOTAL"),IF(AND([5]PREMIOS_OTROS!$BR48&lt;&gt;"",[5]PREMIOS_OTROS!$BR48&lt;&gt;0),[5]PREMIOS_OTROS!$BR48,""),IF($A50="TOTAL",SUM(INDIRECT("AO4:AO"&amp;ROW()-1)),""))</f>
        <v/>
      </c>
      <c r="AP50" s="7" t="str">
        <f ca="1">IF(AND($A50&lt;&gt;"",$A50&lt;&gt;"TOTAL"),IF(AND([5]PREMIOS_OTROS!$BT48&lt;&gt;"",[5]PREMIOS_OTROS!$BT48&lt;&gt;0),[5]PREMIOS_OTROS!$BT48,""),IF($A50="TOTAL",SUM(INDIRECT("AP4:AP"&amp;ROW()-1)),""))</f>
        <v/>
      </c>
      <c r="AQ50" s="7" t="str">
        <f t="shared" ca="1" si="13"/>
        <v/>
      </c>
      <c r="AR50" s="7" t="str">
        <f ca="1">IF(AND($A50&lt;&gt;"",$A50&lt;&gt;"TOTAL"),IF(AND([5]PREMIOS_OTROS!$BW48&lt;&gt;"",[5]PREMIOS_OTROS!$BW48&lt;&gt;0),[5]PREMIOS_OTROS!$BW48,""),IF($A50="TOTAL",SUM(INDIRECT("AR4:AR"&amp;ROW()-1)),""))</f>
        <v/>
      </c>
      <c r="AS50" s="7" t="str">
        <f ca="1">IF(AND($A50&lt;&gt;"",$A50&lt;&gt;"TOTAL"),IF(AND([5]PREMIOS_OTROS!$BY48&lt;&gt;"",[5]PREMIOS_OTROS!$BY48&lt;&gt;0),[5]PREMIOS_OTROS!$BY48,""),IF($A50="TOTAL",SUM(INDIRECT("AS4:AS"&amp;ROW()-1)),""))</f>
        <v/>
      </c>
      <c r="AT50" s="7" t="str">
        <f t="shared" ca="1" si="14"/>
        <v/>
      </c>
      <c r="AU50" s="7" t="str">
        <f ca="1">IF(AND($A50&lt;&gt;"",$A50&lt;&gt;"TOTAL"),IF(AND([5]PREMIOS_OTROS!$CB48&lt;&gt;"",[5]PREMIOS_OTROS!$CB48&lt;&gt;0),[5]PREMIOS_OTROS!$CB48,""),IF($A50="TOTAL",SUM(INDIRECT("AU4:AU"&amp;ROW()-1)),""))</f>
        <v/>
      </c>
      <c r="AV50" s="7" t="str">
        <f ca="1">IF(AND($A50&lt;&gt;"",$A50&lt;&gt;"TOTAL"),IF(AND([5]PREMIOS_OTROS!$CD48&lt;&gt;"",[5]PREMIOS_OTROS!$CD48&lt;&gt;0),[5]PREMIOS_OTROS!$CD48,""),IF($A50="TOTAL",SUM(INDIRECT("AV4:AV"&amp;ROW()-1)),""))</f>
        <v/>
      </c>
      <c r="AW50" s="7" t="str">
        <f t="shared" ca="1" si="15"/>
        <v/>
      </c>
      <c r="AX50" s="7" t="str">
        <f ca="1">IF(AND($A50&lt;&gt;"",$A50&lt;&gt;"TOTAL"),IF(AND([5]PREMIOS_OTROS!$CG48&lt;&gt;"",[5]PREMIOS_OTROS!$CG48&lt;&gt;0),[5]PREMIOS_OTROS!$CG48,""),IF($A50="TOTAL",SUM(INDIRECT("AX4:AX"&amp;ROW()-1)),""))</f>
        <v/>
      </c>
      <c r="AY50" s="7" t="str">
        <f ca="1">IF(AND($A50&lt;&gt;"",$A50&lt;&gt;"TOTAL"),IF(AND([5]PREMIOS_OTROS!$CI48&lt;&gt;"",[5]PREMIOS_OTROS!$CI48&lt;&gt;0),[5]PREMIOS_OTROS!$CI48,""),IF($A50="TOTAL",SUM(INDIRECT("AY4:AY"&amp;ROW()-1)),""))</f>
        <v/>
      </c>
      <c r="AZ50" s="7" t="str">
        <f t="shared" ca="1" si="16"/>
        <v/>
      </c>
      <c r="BA50" s="7" t="str">
        <f ca="1">IF(AND($A50&lt;&gt;"",$A50&lt;&gt;"TOTAL"),IF(AND([5]PREMIOS_OTROS!$CL48&lt;&gt;"",[5]PREMIOS_OTROS!$CL48&lt;&gt;0),[5]PREMIOS_OTROS!$CL48,""),IF($A50="TOTAL",SUM(INDIRECT("BA4:BA"&amp;ROW()-1)),""))</f>
        <v/>
      </c>
      <c r="BB50" s="7" t="str">
        <f ca="1">IF(AND($A50&lt;&gt;"",$A50&lt;&gt;"TOTAL"),IF(AND([5]PREMIOS_OTROS!$CN48&lt;&gt;"",[5]PREMIOS_OTROS!$CN48&lt;&gt;0),[5]PREMIOS_OTROS!$CN48,""),IF($A50="TOTAL",SUM(INDIRECT("BB4:BB"&amp;ROW()-1)),""))</f>
        <v/>
      </c>
      <c r="BC50" s="7" t="str">
        <f t="shared" ca="1" si="17"/>
        <v/>
      </c>
      <c r="BD50" s="7" t="str">
        <f ca="1">IF(AND($A50&lt;&gt;"",$A50&lt;&gt;"TOTAL"),IF(AND([5]PREMIOS_OTROS!$CQ48&lt;&gt;"",[5]PREMIOS_OTROS!$CQ48&lt;&gt;0),[5]PREMIOS_OTROS!$CQ48,""),IF($A50="TOTAL",SUM(INDIRECT("BD4:BD"&amp;ROW()-1)),""))</f>
        <v/>
      </c>
      <c r="BE50" s="7" t="str">
        <f ca="1">IF(AND($A50&lt;&gt;"",$A50&lt;&gt;"TOTAL"),IF(AND([5]PREMIOS_OTROS!$CS48&lt;&gt;"",[5]PREMIOS_OTROS!$CS48&lt;&gt;0),[5]PREMIOS_OTROS!$CS48,""),IF($A50="TOTAL",SUM(INDIRECT("BE4:BE"&amp;ROW()-1)),""))</f>
        <v/>
      </c>
      <c r="BF50" s="7" t="str">
        <f t="shared" ca="1" si="18"/>
        <v/>
      </c>
    </row>
    <row r="51" spans="1:58" x14ac:dyDescent="0.2">
      <c r="A51" s="12" t="str">
        <f>IF([5]PREMIOS_OTROS!$D49&lt;&gt;"",[5]PREMIOS_OTROS!$D49,IF(AND([5]PREMIOS_OTROS!$D49="",[5]PREMIOS_OTROS!$D50="",[5]PREMIOS_OTROS!$D48=""),"","TOTAL"))</f>
        <v/>
      </c>
      <c r="B51" s="7" t="str">
        <f ca="1">IF(AND($A51&lt;&gt;"",$A51&lt;&gt;"TOTAL"),IF(AND([5]PREMIOS_OTROS!$E49&lt;&gt;"",[5]PREMIOS_OTROS!$E49&lt;&gt;0),[5]PREMIOS_OTROS!$E49,""),IF($A51="TOTAL",SUM(INDIRECT("B4:B"&amp;ROW()-1)),""))</f>
        <v/>
      </c>
      <c r="C51" s="7" t="str">
        <f ca="1">IF(AND($A51&lt;&gt;"",$A51&lt;&gt;"TOTAL"),IF(AND([5]PREMIOS_OTROS!$G49&lt;&gt;"",[5]PREMIOS_OTROS!$G49&lt;&gt;0),[5]PREMIOS_OTROS!$G49,""),IF($A51="TOTAL",SUM(INDIRECT("C4:C"&amp;ROW()-1)),""))</f>
        <v/>
      </c>
      <c r="D51" s="7" t="str">
        <f t="shared" ca="1" si="0"/>
        <v/>
      </c>
      <c r="E51" s="7" t="str">
        <f ca="1">IF(AND($A51&lt;&gt;"",$A51&lt;&gt;"TOTAL"),IF(AND([5]PREMIOS_OTROS!$J49&lt;&gt;"",[5]PREMIOS_OTROS!$J49&lt;&gt;0),[5]PREMIOS_OTROS!$J49,""),IF($A51="TOTAL",SUM(INDIRECT("E4:E"&amp;ROW()-1)),""))</f>
        <v/>
      </c>
      <c r="F51" s="7" t="str">
        <f ca="1">IF(AND($A51&lt;&gt;"",$A51&lt;&gt;"TOTAL"),IF(AND([5]PREMIOS_OTROS!$L49&lt;&gt;"",[5]PREMIOS_OTROS!$L49&lt;&gt;0),[5]PREMIOS_OTROS!$L49,""),IF($A51="TOTAL",SUM(INDIRECT("F4:F"&amp;ROW()-1)),""))</f>
        <v/>
      </c>
      <c r="G51" s="7" t="str">
        <f t="shared" ca="1" si="1"/>
        <v/>
      </c>
      <c r="H51" s="7" t="str">
        <f ca="1">IF(AND($A51&lt;&gt;"",$A51&lt;&gt;"TOTAL"),IF(AND([5]PREMIOS_OTROS!$O49&lt;&gt;"",[5]PREMIOS_OTROS!$O49&lt;&gt;0),[5]PREMIOS_OTROS!$O49,""),IF($A51="TOTAL",SUM(INDIRECT("H4:H"&amp;ROW()-1)),""))</f>
        <v/>
      </c>
      <c r="I51" s="7" t="str">
        <f ca="1">IF(AND($A51&lt;&gt;"",$A51&lt;&gt;"TOTAL"),IF(AND([5]PREMIOS_OTROS!$Q49&lt;&gt;"",[5]PREMIOS_OTROS!$Q49&lt;&gt;0),[5]PREMIOS_OTROS!$Q49,""),IF($A51="TOTAL",SUM(INDIRECT("I4:I"&amp;ROW()-1)),""))</f>
        <v/>
      </c>
      <c r="J51" s="7" t="str">
        <f t="shared" ca="1" si="2"/>
        <v/>
      </c>
      <c r="K51" s="7" t="str">
        <f ca="1">IF(AND($A51&lt;&gt;"",$A51&lt;&gt;"TOTAL"),IF(AND([5]PREMIOS_OTROS!$T49&lt;&gt;"",[5]PREMIOS_OTROS!$T49&lt;&gt;0),[5]PREMIOS_OTROS!$T49,""),IF($A51="TOTAL",SUM(INDIRECT("K4:K"&amp;ROW()-1)),""))</f>
        <v/>
      </c>
      <c r="L51" s="7" t="str">
        <f ca="1">IF(AND($A51&lt;&gt;"",$A51&lt;&gt;"TOTAL"),IF(AND([5]PREMIOS_OTROS!$V49&lt;&gt;"",[5]PREMIOS_OTROS!$V49&lt;&gt;0),[5]PREMIOS_OTROS!$V49,""),IF($A51="TOTAL",SUM(INDIRECT("L4:L"&amp;ROW()-1)),""))</f>
        <v/>
      </c>
      <c r="M51" s="7" t="str">
        <f t="shared" ca="1" si="3"/>
        <v/>
      </c>
      <c r="N51" s="7" t="str">
        <f ca="1">IF(AND($A51&lt;&gt;"",$A51&lt;&gt;"TOTAL"),IF(AND([5]PREMIOS_OTROS!$Y49&lt;&gt;"",[5]PREMIOS_OTROS!$Y49&lt;&gt;0),[5]PREMIOS_OTROS!$Y49,""),IF($A51="TOTAL",SUM(INDIRECT("N4:N"&amp;ROW()-1)),""))</f>
        <v/>
      </c>
      <c r="O51" s="7" t="str">
        <f ca="1">IF(AND($A51&lt;&gt;"",$A51&lt;&gt;"TOTAL"),IF(AND([5]PREMIOS_OTROS!$AA49&lt;&gt;"",[5]PREMIOS_OTROS!$AA49&lt;&gt;0),[5]PREMIOS_OTROS!$AA49,""),IF($A51="TOTAL",SUM(INDIRECT("O4:O"&amp;ROW()-1)),""))</f>
        <v/>
      </c>
      <c r="P51" s="7" t="str">
        <f t="shared" ca="1" si="4"/>
        <v/>
      </c>
      <c r="Q51" s="7" t="str">
        <f ca="1">IF(AND($A51&lt;&gt;"",$A51&lt;&gt;"TOTAL"),IF(AND([5]PREMIOS_OTROS!$AD49&lt;&gt;"",[5]PREMIOS_OTROS!$AD49&lt;&gt;0),[5]PREMIOS_OTROS!$AD49,""),IF($A51="TOTAL",SUM(INDIRECT("Q4:Q"&amp;ROW()-1)),""))</f>
        <v/>
      </c>
      <c r="R51" s="7" t="str">
        <f ca="1">IF(AND($A51&lt;&gt;"",$A51&lt;&gt;"TOTAL"),IF(AND([5]PREMIOS_OTROS!$AF49&lt;&gt;"",[5]PREMIOS_OTROS!$AF49&lt;&gt;0),[5]PREMIOS_OTROS!$AF49,""),IF($A51="TOTAL",SUM(INDIRECT("R4:R"&amp;ROW()-1)),""))</f>
        <v/>
      </c>
      <c r="S51" s="7" t="str">
        <f t="shared" ca="1" si="5"/>
        <v/>
      </c>
      <c r="T51" s="7" t="str">
        <f ca="1">IF(AND($A51&lt;&gt;"",$A51&lt;&gt;"TOTAL"),IF(AND([5]PREMIOS_OTROS!$AI49&lt;&gt;"",[5]PREMIOS_OTROS!$AI49&lt;&gt;0),[5]PREMIOS_OTROS!$AI49,""),IF($A51="TOTAL",SUM(INDIRECT("T4:T"&amp;ROW()-1)),""))</f>
        <v/>
      </c>
      <c r="U51" s="7" t="str">
        <f ca="1">IF(AND($A51&lt;&gt;"",$A51&lt;&gt;"TOTAL"),IF(AND([5]PREMIOS_OTROS!$AK49&lt;&gt;"",[5]PREMIOS_OTROS!$AK49&lt;&gt;0),[5]PREMIOS_OTROS!$AK49,""),IF($A51="TOTAL",SUM(INDIRECT("U4:U"&amp;ROW()-1)),""))</f>
        <v/>
      </c>
      <c r="V51" s="7" t="str">
        <f t="shared" ca="1" si="6"/>
        <v/>
      </c>
      <c r="W51" s="7" t="str">
        <f ca="1">IF(AND($A51&lt;&gt;"",$A51&lt;&gt;"TOTAL"),IF(AND([5]PREMIOS_OTROS!$AN49&lt;&gt;"",[5]PREMIOS_OTROS!$AN49&lt;&gt;0),[5]PREMIOS_OTROS!$AN49,""),IF($A51="TOTAL",SUM(INDIRECT("W4:W"&amp;ROW()-1)),""))</f>
        <v/>
      </c>
      <c r="X51" s="7" t="str">
        <f ca="1">IF(AND($A51&lt;&gt;"",$A51&lt;&gt;"TOTAL"),IF(AND([5]PREMIOS_OTROS!$AP49&lt;&gt;"",[5]PREMIOS_OTROS!$AP49&lt;&gt;0),[5]PREMIOS_OTROS!$AP49,""),IF($A51="TOTAL",SUM(INDIRECT("X4:X"&amp;ROW()-1)),""))</f>
        <v/>
      </c>
      <c r="Y51" s="7" t="str">
        <f t="shared" ca="1" si="7"/>
        <v/>
      </c>
      <c r="Z51" s="7" t="str">
        <f ca="1">IF(AND($A51&lt;&gt;"",$A51&lt;&gt;"TOTAL"),IF(AND([5]PREMIOS_OTROS!$AS49&lt;&gt;"",[5]PREMIOS_OTROS!$AS49&lt;&gt;0),[5]PREMIOS_OTROS!$AS49,""),IF($A51="TOTAL",SUM(INDIRECT("Z4:Z"&amp;ROW()-1)),""))</f>
        <v/>
      </c>
      <c r="AA51" s="7" t="str">
        <f ca="1">IF(AND($A51&lt;&gt;"",$A51&lt;&gt;"TOTAL"),IF(AND([5]PREMIOS_OTROS!$AU49&lt;&gt;"",[5]PREMIOS_OTROS!$AU49&lt;&gt;0),[5]PREMIOS_OTROS!$AU49,""),IF($A51="TOTAL",SUM(INDIRECT("AA4:AA"&amp;ROW()-1)),""))</f>
        <v/>
      </c>
      <c r="AB51" s="7" t="str">
        <f t="shared" ca="1" si="8"/>
        <v/>
      </c>
      <c r="AC51" s="7" t="str">
        <f ca="1">IF(AND($A51&lt;&gt;"",$A51&lt;&gt;"TOTAL"),IF(AND([5]PREMIOS_OTROS!$AX49&lt;&gt;"",[5]PREMIOS_OTROS!$AX49&lt;&gt;0),[5]PREMIOS_OTROS!$AX49,""),IF($A51="TOTAL",SUM(INDIRECT("AC4:AC"&amp;ROW()-1)),""))</f>
        <v/>
      </c>
      <c r="AD51" s="7" t="str">
        <f ca="1">IF(AND($A51&lt;&gt;"",$A51&lt;&gt;"TOTAL"),IF(AND([5]PREMIOS_OTROS!$AZ49&lt;&gt;"",[5]PREMIOS_OTROS!$AZ49&lt;&gt;0),[5]PREMIOS_OTROS!$AZ49,""),IF($A51="TOTAL",SUM(INDIRECT("AD4:AD"&amp;ROW()-1)),""))</f>
        <v/>
      </c>
      <c r="AE51" s="7" t="str">
        <f t="shared" ca="1" si="9"/>
        <v/>
      </c>
      <c r="AF51" s="7" t="str">
        <f ca="1">IF(AND($A51&lt;&gt;"",$A51&lt;&gt;"TOTAL"),IF(AND([5]PREMIOS_OTROS!$BC49&lt;&gt;"",[5]PREMIOS_OTROS!$BC49&lt;&gt;0),[5]PREMIOS_OTROS!$BC49,""),IF($A51="TOTAL",SUM(INDIRECT("AF4:AF"&amp;ROW()-1)),""))</f>
        <v/>
      </c>
      <c r="AG51" s="7" t="str">
        <f ca="1">IF(AND($A51&lt;&gt;"",$A51&lt;&gt;"TOTAL"),IF(AND([5]PREMIOS_OTROS!$BE49&lt;&gt;"",[5]PREMIOS_OTROS!$BE49&lt;&gt;0),[5]PREMIOS_OTROS!$BE49,""),IF($A51="TOTAL",SUM(INDIRECT("AG4:AG"&amp;ROW()-1)),""))</f>
        <v/>
      </c>
      <c r="AH51" s="7" t="str">
        <f t="shared" ca="1" si="10"/>
        <v/>
      </c>
      <c r="AI51" s="7" t="str">
        <f ca="1">IF(AND($A51&lt;&gt;"",$A51&lt;&gt;"TOTAL"),IF(AND([5]PREMIOS_OTROS!$BH49&lt;&gt;"",[5]PREMIOS_OTROS!$BH49&lt;&gt;0),[5]PREMIOS_OTROS!$BH49,""),IF($A51="TOTAL",SUM(INDIRECT("AI4:AI"&amp;ROW()-1)),""))</f>
        <v/>
      </c>
      <c r="AJ51" s="7" t="str">
        <f ca="1">IF(AND($A51&lt;&gt;"",$A51&lt;&gt;"TOTAL"),IF(AND([5]PREMIOS_OTROS!$BJ49&lt;&gt;"",[5]PREMIOS_OTROS!$BJ49&lt;&gt;0),[5]PREMIOS_OTROS!$BJ49,""),IF($A51="TOTAL",SUM(INDIRECT("AJ4:AJ"&amp;ROW()-1)),""))</f>
        <v/>
      </c>
      <c r="AK51" s="7" t="str">
        <f t="shared" ca="1" si="11"/>
        <v/>
      </c>
      <c r="AL51" s="7" t="str">
        <f ca="1">IF(AND($A51&lt;&gt;"",$A51&lt;&gt;"TOTAL"),IF(AND([5]PREMIOS_OTROS!$BM49&lt;&gt;"",[5]PREMIOS_OTROS!$BM49&lt;&gt;0),[5]PREMIOS_OTROS!$BM49,""),IF($A51="TOTAL",SUM(INDIRECT("AL4:AL"&amp;ROW()-1)),""))</f>
        <v/>
      </c>
      <c r="AM51" s="7" t="str">
        <f ca="1">IF(AND($A51&lt;&gt;"",$A51&lt;&gt;"TOTAL"),IF(AND([5]PREMIOS_OTROS!$BO49&lt;&gt;"",[5]PREMIOS_OTROS!$BO49&lt;&gt;0),[5]PREMIOS_OTROS!$BO49,""),IF($A51="TOTAL",SUM(INDIRECT("AM4:AM"&amp;ROW()-1)),""))</f>
        <v/>
      </c>
      <c r="AN51" s="7" t="str">
        <f t="shared" ca="1" si="12"/>
        <v/>
      </c>
      <c r="AO51" s="7" t="str">
        <f ca="1">IF(AND($A51&lt;&gt;"",$A51&lt;&gt;"TOTAL"),IF(AND([5]PREMIOS_OTROS!$BR49&lt;&gt;"",[5]PREMIOS_OTROS!$BR49&lt;&gt;0),[5]PREMIOS_OTROS!$BR49,""),IF($A51="TOTAL",SUM(INDIRECT("AO4:AO"&amp;ROW()-1)),""))</f>
        <v/>
      </c>
      <c r="AP51" s="7" t="str">
        <f ca="1">IF(AND($A51&lt;&gt;"",$A51&lt;&gt;"TOTAL"),IF(AND([5]PREMIOS_OTROS!$BT49&lt;&gt;"",[5]PREMIOS_OTROS!$BT49&lt;&gt;0),[5]PREMIOS_OTROS!$BT49,""),IF($A51="TOTAL",SUM(INDIRECT("AP4:AP"&amp;ROW()-1)),""))</f>
        <v/>
      </c>
      <c r="AQ51" s="7" t="str">
        <f t="shared" ca="1" si="13"/>
        <v/>
      </c>
      <c r="AR51" s="7" t="str">
        <f ca="1">IF(AND($A51&lt;&gt;"",$A51&lt;&gt;"TOTAL"),IF(AND([5]PREMIOS_OTROS!$BW49&lt;&gt;"",[5]PREMIOS_OTROS!$BW49&lt;&gt;0),[5]PREMIOS_OTROS!$BW49,""),IF($A51="TOTAL",SUM(INDIRECT("AR4:AR"&amp;ROW()-1)),""))</f>
        <v/>
      </c>
      <c r="AS51" s="7" t="str">
        <f ca="1">IF(AND($A51&lt;&gt;"",$A51&lt;&gt;"TOTAL"),IF(AND([5]PREMIOS_OTROS!$BY49&lt;&gt;"",[5]PREMIOS_OTROS!$BY49&lt;&gt;0),[5]PREMIOS_OTROS!$BY49,""),IF($A51="TOTAL",SUM(INDIRECT("AS4:AS"&amp;ROW()-1)),""))</f>
        <v/>
      </c>
      <c r="AT51" s="7" t="str">
        <f t="shared" ca="1" si="14"/>
        <v/>
      </c>
      <c r="AU51" s="7" t="str">
        <f ca="1">IF(AND($A51&lt;&gt;"",$A51&lt;&gt;"TOTAL"),IF(AND([5]PREMIOS_OTROS!$CB49&lt;&gt;"",[5]PREMIOS_OTROS!$CB49&lt;&gt;0),[5]PREMIOS_OTROS!$CB49,""),IF($A51="TOTAL",SUM(INDIRECT("AU4:AU"&amp;ROW()-1)),""))</f>
        <v/>
      </c>
      <c r="AV51" s="7" t="str">
        <f ca="1">IF(AND($A51&lt;&gt;"",$A51&lt;&gt;"TOTAL"),IF(AND([5]PREMIOS_OTROS!$CD49&lt;&gt;"",[5]PREMIOS_OTROS!$CD49&lt;&gt;0),[5]PREMIOS_OTROS!$CD49,""),IF($A51="TOTAL",SUM(INDIRECT("AV4:AV"&amp;ROW()-1)),""))</f>
        <v/>
      </c>
      <c r="AW51" s="7" t="str">
        <f t="shared" ca="1" si="15"/>
        <v/>
      </c>
      <c r="AX51" s="7" t="str">
        <f ca="1">IF(AND($A51&lt;&gt;"",$A51&lt;&gt;"TOTAL"),IF(AND([5]PREMIOS_OTROS!$CG49&lt;&gt;"",[5]PREMIOS_OTROS!$CG49&lt;&gt;0),[5]PREMIOS_OTROS!$CG49,""),IF($A51="TOTAL",SUM(INDIRECT("AX4:AX"&amp;ROW()-1)),""))</f>
        <v/>
      </c>
      <c r="AY51" s="7" t="str">
        <f ca="1">IF(AND($A51&lt;&gt;"",$A51&lt;&gt;"TOTAL"),IF(AND([5]PREMIOS_OTROS!$CI49&lt;&gt;"",[5]PREMIOS_OTROS!$CI49&lt;&gt;0),[5]PREMIOS_OTROS!$CI49,""),IF($A51="TOTAL",SUM(INDIRECT("AY4:AY"&amp;ROW()-1)),""))</f>
        <v/>
      </c>
      <c r="AZ51" s="7" t="str">
        <f t="shared" ca="1" si="16"/>
        <v/>
      </c>
      <c r="BA51" s="7" t="str">
        <f ca="1">IF(AND($A51&lt;&gt;"",$A51&lt;&gt;"TOTAL"),IF(AND([5]PREMIOS_OTROS!$CL49&lt;&gt;"",[5]PREMIOS_OTROS!$CL49&lt;&gt;0),[5]PREMIOS_OTROS!$CL49,""),IF($A51="TOTAL",SUM(INDIRECT("BA4:BA"&amp;ROW()-1)),""))</f>
        <v/>
      </c>
      <c r="BB51" s="7" t="str">
        <f ca="1">IF(AND($A51&lt;&gt;"",$A51&lt;&gt;"TOTAL"),IF(AND([5]PREMIOS_OTROS!$CN49&lt;&gt;"",[5]PREMIOS_OTROS!$CN49&lt;&gt;0),[5]PREMIOS_OTROS!$CN49,""),IF($A51="TOTAL",SUM(INDIRECT("BB4:BB"&amp;ROW()-1)),""))</f>
        <v/>
      </c>
      <c r="BC51" s="7" t="str">
        <f t="shared" ca="1" si="17"/>
        <v/>
      </c>
      <c r="BD51" s="7" t="str">
        <f ca="1">IF(AND($A51&lt;&gt;"",$A51&lt;&gt;"TOTAL"),IF(AND([5]PREMIOS_OTROS!$CQ49&lt;&gt;"",[5]PREMIOS_OTROS!$CQ49&lt;&gt;0),[5]PREMIOS_OTROS!$CQ49,""),IF($A51="TOTAL",SUM(INDIRECT("BD4:BD"&amp;ROW()-1)),""))</f>
        <v/>
      </c>
      <c r="BE51" s="7" t="str">
        <f ca="1">IF(AND($A51&lt;&gt;"",$A51&lt;&gt;"TOTAL"),IF(AND([5]PREMIOS_OTROS!$CS49&lt;&gt;"",[5]PREMIOS_OTROS!$CS49&lt;&gt;0),[5]PREMIOS_OTROS!$CS49,""),IF($A51="TOTAL",SUM(INDIRECT("BE4:BE"&amp;ROW()-1)),""))</f>
        <v/>
      </c>
      <c r="BF51" s="7" t="str">
        <f t="shared" ca="1" si="18"/>
        <v/>
      </c>
    </row>
    <row r="52" spans="1:58" x14ac:dyDescent="0.2">
      <c r="A52" s="12" t="str">
        <f>IF([5]PREMIOS_OTROS!$D50&lt;&gt;"",[5]PREMIOS_OTROS!$D50,IF(AND([5]PREMIOS_OTROS!$D50="",[5]PREMIOS_OTROS!$D51="",[5]PREMIOS_OTROS!$D49=""),"","TOTAL"))</f>
        <v/>
      </c>
      <c r="B52" s="7" t="str">
        <f ca="1">IF(AND($A52&lt;&gt;"",$A52&lt;&gt;"TOTAL"),IF(AND([5]PREMIOS_OTROS!$E50&lt;&gt;"",[5]PREMIOS_OTROS!$E50&lt;&gt;0),[5]PREMIOS_OTROS!$E50,""),IF($A52="TOTAL",SUM(INDIRECT("B4:B"&amp;ROW()-1)),""))</f>
        <v/>
      </c>
      <c r="C52" s="7" t="str">
        <f ca="1">IF(AND($A52&lt;&gt;"",$A52&lt;&gt;"TOTAL"),IF(AND([5]PREMIOS_OTROS!$G50&lt;&gt;"",[5]PREMIOS_OTROS!$G50&lt;&gt;0),[5]PREMIOS_OTROS!$G50,""),IF($A52="TOTAL",SUM(INDIRECT("C4:C"&amp;ROW()-1)),""))</f>
        <v/>
      </c>
      <c r="D52" s="7" t="str">
        <f t="shared" ca="1" si="0"/>
        <v/>
      </c>
      <c r="E52" s="7" t="str">
        <f ca="1">IF(AND($A52&lt;&gt;"",$A52&lt;&gt;"TOTAL"),IF(AND([5]PREMIOS_OTROS!$J50&lt;&gt;"",[5]PREMIOS_OTROS!$J50&lt;&gt;0),[5]PREMIOS_OTROS!$J50,""),IF($A52="TOTAL",SUM(INDIRECT("E4:E"&amp;ROW()-1)),""))</f>
        <v/>
      </c>
      <c r="F52" s="7" t="str">
        <f ca="1">IF(AND($A52&lt;&gt;"",$A52&lt;&gt;"TOTAL"),IF(AND([5]PREMIOS_OTROS!$L50&lt;&gt;"",[5]PREMIOS_OTROS!$L50&lt;&gt;0),[5]PREMIOS_OTROS!$L50,""),IF($A52="TOTAL",SUM(INDIRECT("F4:F"&amp;ROW()-1)),""))</f>
        <v/>
      </c>
      <c r="G52" s="7" t="str">
        <f t="shared" ca="1" si="1"/>
        <v/>
      </c>
      <c r="H52" s="7" t="str">
        <f ca="1">IF(AND($A52&lt;&gt;"",$A52&lt;&gt;"TOTAL"),IF(AND([5]PREMIOS_OTROS!$O50&lt;&gt;"",[5]PREMIOS_OTROS!$O50&lt;&gt;0),[5]PREMIOS_OTROS!$O50,""),IF($A52="TOTAL",SUM(INDIRECT("H4:H"&amp;ROW()-1)),""))</f>
        <v/>
      </c>
      <c r="I52" s="7" t="str">
        <f ca="1">IF(AND($A52&lt;&gt;"",$A52&lt;&gt;"TOTAL"),IF(AND([5]PREMIOS_OTROS!$Q50&lt;&gt;"",[5]PREMIOS_OTROS!$Q50&lt;&gt;0),[5]PREMIOS_OTROS!$Q50,""),IF($A52="TOTAL",SUM(INDIRECT("I4:I"&amp;ROW()-1)),""))</f>
        <v/>
      </c>
      <c r="J52" s="7" t="str">
        <f t="shared" ca="1" si="2"/>
        <v/>
      </c>
      <c r="K52" s="7" t="str">
        <f ca="1">IF(AND($A52&lt;&gt;"",$A52&lt;&gt;"TOTAL"),IF(AND([5]PREMIOS_OTROS!$T50&lt;&gt;"",[5]PREMIOS_OTROS!$T50&lt;&gt;0),[5]PREMIOS_OTROS!$T50,""),IF($A52="TOTAL",SUM(INDIRECT("K4:K"&amp;ROW()-1)),""))</f>
        <v/>
      </c>
      <c r="L52" s="7" t="str">
        <f ca="1">IF(AND($A52&lt;&gt;"",$A52&lt;&gt;"TOTAL"),IF(AND([5]PREMIOS_OTROS!$V50&lt;&gt;"",[5]PREMIOS_OTROS!$V50&lt;&gt;0),[5]PREMIOS_OTROS!$V50,""),IF($A52="TOTAL",SUM(INDIRECT("L4:L"&amp;ROW()-1)),""))</f>
        <v/>
      </c>
      <c r="M52" s="7" t="str">
        <f t="shared" ca="1" si="3"/>
        <v/>
      </c>
      <c r="N52" s="7" t="str">
        <f ca="1">IF(AND($A52&lt;&gt;"",$A52&lt;&gt;"TOTAL"),IF(AND([5]PREMIOS_OTROS!$Y50&lt;&gt;"",[5]PREMIOS_OTROS!$Y50&lt;&gt;0),[5]PREMIOS_OTROS!$Y50,""),IF($A52="TOTAL",SUM(INDIRECT("N4:N"&amp;ROW()-1)),""))</f>
        <v/>
      </c>
      <c r="O52" s="7" t="str">
        <f ca="1">IF(AND($A52&lt;&gt;"",$A52&lt;&gt;"TOTAL"),IF(AND([5]PREMIOS_OTROS!$AA50&lt;&gt;"",[5]PREMIOS_OTROS!$AA50&lt;&gt;0),[5]PREMIOS_OTROS!$AA50,""),IF($A52="TOTAL",SUM(INDIRECT("O4:O"&amp;ROW()-1)),""))</f>
        <v/>
      </c>
      <c r="P52" s="7" t="str">
        <f t="shared" ca="1" si="4"/>
        <v/>
      </c>
      <c r="Q52" s="7" t="str">
        <f ca="1">IF(AND($A52&lt;&gt;"",$A52&lt;&gt;"TOTAL"),IF(AND([5]PREMIOS_OTROS!$AD50&lt;&gt;"",[5]PREMIOS_OTROS!$AD50&lt;&gt;0),[5]PREMIOS_OTROS!$AD50,""),IF($A52="TOTAL",SUM(INDIRECT("Q4:Q"&amp;ROW()-1)),""))</f>
        <v/>
      </c>
      <c r="R52" s="7" t="str">
        <f ca="1">IF(AND($A52&lt;&gt;"",$A52&lt;&gt;"TOTAL"),IF(AND([5]PREMIOS_OTROS!$AF50&lt;&gt;"",[5]PREMIOS_OTROS!$AF50&lt;&gt;0),[5]PREMIOS_OTROS!$AF50,""),IF($A52="TOTAL",SUM(INDIRECT("R4:R"&amp;ROW()-1)),""))</f>
        <v/>
      </c>
      <c r="S52" s="7" t="str">
        <f t="shared" ca="1" si="5"/>
        <v/>
      </c>
      <c r="T52" s="7" t="str">
        <f ca="1">IF(AND($A52&lt;&gt;"",$A52&lt;&gt;"TOTAL"),IF(AND([5]PREMIOS_OTROS!$AI50&lt;&gt;"",[5]PREMIOS_OTROS!$AI50&lt;&gt;0),[5]PREMIOS_OTROS!$AI50,""),IF($A52="TOTAL",SUM(INDIRECT("T4:T"&amp;ROW()-1)),""))</f>
        <v/>
      </c>
      <c r="U52" s="7" t="str">
        <f ca="1">IF(AND($A52&lt;&gt;"",$A52&lt;&gt;"TOTAL"),IF(AND([5]PREMIOS_OTROS!$AK50&lt;&gt;"",[5]PREMIOS_OTROS!$AK50&lt;&gt;0),[5]PREMIOS_OTROS!$AK50,""),IF($A52="TOTAL",SUM(INDIRECT("U4:U"&amp;ROW()-1)),""))</f>
        <v/>
      </c>
      <c r="V52" s="7" t="str">
        <f t="shared" ca="1" si="6"/>
        <v/>
      </c>
      <c r="W52" s="7" t="str">
        <f ca="1">IF(AND($A52&lt;&gt;"",$A52&lt;&gt;"TOTAL"),IF(AND([5]PREMIOS_OTROS!$AN50&lt;&gt;"",[5]PREMIOS_OTROS!$AN50&lt;&gt;0),[5]PREMIOS_OTROS!$AN50,""),IF($A52="TOTAL",SUM(INDIRECT("W4:W"&amp;ROW()-1)),""))</f>
        <v/>
      </c>
      <c r="X52" s="7" t="str">
        <f ca="1">IF(AND($A52&lt;&gt;"",$A52&lt;&gt;"TOTAL"),IF(AND([5]PREMIOS_OTROS!$AP50&lt;&gt;"",[5]PREMIOS_OTROS!$AP50&lt;&gt;0),[5]PREMIOS_OTROS!$AP50,""),IF($A52="TOTAL",SUM(INDIRECT("X4:X"&amp;ROW()-1)),""))</f>
        <v/>
      </c>
      <c r="Y52" s="7" t="str">
        <f t="shared" ca="1" si="7"/>
        <v/>
      </c>
      <c r="Z52" s="7" t="str">
        <f ca="1">IF(AND($A52&lt;&gt;"",$A52&lt;&gt;"TOTAL"),IF(AND([5]PREMIOS_OTROS!$AS50&lt;&gt;"",[5]PREMIOS_OTROS!$AS50&lt;&gt;0),[5]PREMIOS_OTROS!$AS50,""),IF($A52="TOTAL",SUM(INDIRECT("Z4:Z"&amp;ROW()-1)),""))</f>
        <v/>
      </c>
      <c r="AA52" s="7" t="str">
        <f ca="1">IF(AND($A52&lt;&gt;"",$A52&lt;&gt;"TOTAL"),IF(AND([5]PREMIOS_OTROS!$AU50&lt;&gt;"",[5]PREMIOS_OTROS!$AU50&lt;&gt;0),[5]PREMIOS_OTROS!$AU50,""),IF($A52="TOTAL",SUM(INDIRECT("AA4:AA"&amp;ROW()-1)),""))</f>
        <v/>
      </c>
      <c r="AB52" s="7" t="str">
        <f t="shared" ca="1" si="8"/>
        <v/>
      </c>
      <c r="AC52" s="7" t="str">
        <f ca="1">IF(AND($A52&lt;&gt;"",$A52&lt;&gt;"TOTAL"),IF(AND([5]PREMIOS_OTROS!$AX50&lt;&gt;"",[5]PREMIOS_OTROS!$AX50&lt;&gt;0),[5]PREMIOS_OTROS!$AX50,""),IF($A52="TOTAL",SUM(INDIRECT("AC4:AC"&amp;ROW()-1)),""))</f>
        <v/>
      </c>
      <c r="AD52" s="7" t="str">
        <f ca="1">IF(AND($A52&lt;&gt;"",$A52&lt;&gt;"TOTAL"),IF(AND([5]PREMIOS_OTROS!$AZ50&lt;&gt;"",[5]PREMIOS_OTROS!$AZ50&lt;&gt;0),[5]PREMIOS_OTROS!$AZ50,""),IF($A52="TOTAL",SUM(INDIRECT("AD4:AD"&amp;ROW()-1)),""))</f>
        <v/>
      </c>
      <c r="AE52" s="7" t="str">
        <f t="shared" ca="1" si="9"/>
        <v/>
      </c>
      <c r="AF52" s="7" t="str">
        <f ca="1">IF(AND($A52&lt;&gt;"",$A52&lt;&gt;"TOTAL"),IF(AND([5]PREMIOS_OTROS!$BC50&lt;&gt;"",[5]PREMIOS_OTROS!$BC50&lt;&gt;0),[5]PREMIOS_OTROS!$BC50,""),IF($A52="TOTAL",SUM(INDIRECT("AF4:AF"&amp;ROW()-1)),""))</f>
        <v/>
      </c>
      <c r="AG52" s="7" t="str">
        <f ca="1">IF(AND($A52&lt;&gt;"",$A52&lt;&gt;"TOTAL"),IF(AND([5]PREMIOS_OTROS!$BE50&lt;&gt;"",[5]PREMIOS_OTROS!$BE50&lt;&gt;0),[5]PREMIOS_OTROS!$BE50,""),IF($A52="TOTAL",SUM(INDIRECT("AG4:AG"&amp;ROW()-1)),""))</f>
        <v/>
      </c>
      <c r="AH52" s="7" t="str">
        <f t="shared" ca="1" si="10"/>
        <v/>
      </c>
      <c r="AI52" s="7" t="str">
        <f ca="1">IF(AND($A52&lt;&gt;"",$A52&lt;&gt;"TOTAL"),IF(AND([5]PREMIOS_OTROS!$BH50&lt;&gt;"",[5]PREMIOS_OTROS!$BH50&lt;&gt;0),[5]PREMIOS_OTROS!$BH50,""),IF($A52="TOTAL",SUM(INDIRECT("AI4:AI"&amp;ROW()-1)),""))</f>
        <v/>
      </c>
      <c r="AJ52" s="7" t="str">
        <f ca="1">IF(AND($A52&lt;&gt;"",$A52&lt;&gt;"TOTAL"),IF(AND([5]PREMIOS_OTROS!$BJ50&lt;&gt;"",[5]PREMIOS_OTROS!$BJ50&lt;&gt;0),[5]PREMIOS_OTROS!$BJ50,""),IF($A52="TOTAL",SUM(INDIRECT("AJ4:AJ"&amp;ROW()-1)),""))</f>
        <v/>
      </c>
      <c r="AK52" s="7" t="str">
        <f t="shared" ca="1" si="11"/>
        <v/>
      </c>
      <c r="AL52" s="7" t="str">
        <f ca="1">IF(AND($A52&lt;&gt;"",$A52&lt;&gt;"TOTAL"),IF(AND([5]PREMIOS_OTROS!$BM50&lt;&gt;"",[5]PREMIOS_OTROS!$BM50&lt;&gt;0),[5]PREMIOS_OTROS!$BM50,""),IF($A52="TOTAL",SUM(INDIRECT("AL4:AL"&amp;ROW()-1)),""))</f>
        <v/>
      </c>
      <c r="AM52" s="7" t="str">
        <f ca="1">IF(AND($A52&lt;&gt;"",$A52&lt;&gt;"TOTAL"),IF(AND([5]PREMIOS_OTROS!$BO50&lt;&gt;"",[5]PREMIOS_OTROS!$BO50&lt;&gt;0),[5]PREMIOS_OTROS!$BO50,""),IF($A52="TOTAL",SUM(INDIRECT("AM4:AM"&amp;ROW()-1)),""))</f>
        <v/>
      </c>
      <c r="AN52" s="7" t="str">
        <f t="shared" ca="1" si="12"/>
        <v/>
      </c>
      <c r="AO52" s="7" t="str">
        <f ca="1">IF(AND($A52&lt;&gt;"",$A52&lt;&gt;"TOTAL"),IF(AND([5]PREMIOS_OTROS!$BR50&lt;&gt;"",[5]PREMIOS_OTROS!$BR50&lt;&gt;0),[5]PREMIOS_OTROS!$BR50,""),IF($A52="TOTAL",SUM(INDIRECT("AO4:AO"&amp;ROW()-1)),""))</f>
        <v/>
      </c>
      <c r="AP52" s="7" t="str">
        <f ca="1">IF(AND($A52&lt;&gt;"",$A52&lt;&gt;"TOTAL"),IF(AND([5]PREMIOS_OTROS!$BT50&lt;&gt;"",[5]PREMIOS_OTROS!$BT50&lt;&gt;0),[5]PREMIOS_OTROS!$BT50,""),IF($A52="TOTAL",SUM(INDIRECT("AP4:AP"&amp;ROW()-1)),""))</f>
        <v/>
      </c>
      <c r="AQ52" s="7" t="str">
        <f t="shared" ca="1" si="13"/>
        <v/>
      </c>
      <c r="AR52" s="7" t="str">
        <f ca="1">IF(AND($A52&lt;&gt;"",$A52&lt;&gt;"TOTAL"),IF(AND([5]PREMIOS_OTROS!$BW50&lt;&gt;"",[5]PREMIOS_OTROS!$BW50&lt;&gt;0),[5]PREMIOS_OTROS!$BW50,""),IF($A52="TOTAL",SUM(INDIRECT("AR4:AR"&amp;ROW()-1)),""))</f>
        <v/>
      </c>
      <c r="AS52" s="7" t="str">
        <f ca="1">IF(AND($A52&lt;&gt;"",$A52&lt;&gt;"TOTAL"),IF(AND([5]PREMIOS_OTROS!$BY50&lt;&gt;"",[5]PREMIOS_OTROS!$BY50&lt;&gt;0),[5]PREMIOS_OTROS!$BY50,""),IF($A52="TOTAL",SUM(INDIRECT("AS4:AS"&amp;ROW()-1)),""))</f>
        <v/>
      </c>
      <c r="AT52" s="7" t="str">
        <f t="shared" ca="1" si="14"/>
        <v/>
      </c>
      <c r="AU52" s="7" t="str">
        <f ca="1">IF(AND($A52&lt;&gt;"",$A52&lt;&gt;"TOTAL"),IF(AND([5]PREMIOS_OTROS!$CB50&lt;&gt;"",[5]PREMIOS_OTROS!$CB50&lt;&gt;0),[5]PREMIOS_OTROS!$CB50,""),IF($A52="TOTAL",SUM(INDIRECT("AU4:AU"&amp;ROW()-1)),""))</f>
        <v/>
      </c>
      <c r="AV52" s="7" t="str">
        <f ca="1">IF(AND($A52&lt;&gt;"",$A52&lt;&gt;"TOTAL"),IF(AND([5]PREMIOS_OTROS!$CD50&lt;&gt;"",[5]PREMIOS_OTROS!$CD50&lt;&gt;0),[5]PREMIOS_OTROS!$CD50,""),IF($A52="TOTAL",SUM(INDIRECT("AV4:AV"&amp;ROW()-1)),""))</f>
        <v/>
      </c>
      <c r="AW52" s="7" t="str">
        <f t="shared" ca="1" si="15"/>
        <v/>
      </c>
      <c r="AX52" s="7" t="str">
        <f ca="1">IF(AND($A52&lt;&gt;"",$A52&lt;&gt;"TOTAL"),IF(AND([5]PREMIOS_OTROS!$CG50&lt;&gt;"",[5]PREMIOS_OTROS!$CG50&lt;&gt;0),[5]PREMIOS_OTROS!$CG50,""),IF($A52="TOTAL",SUM(INDIRECT("AX4:AX"&amp;ROW()-1)),""))</f>
        <v/>
      </c>
      <c r="AY52" s="7" t="str">
        <f ca="1">IF(AND($A52&lt;&gt;"",$A52&lt;&gt;"TOTAL"),IF(AND([5]PREMIOS_OTROS!$CI50&lt;&gt;"",[5]PREMIOS_OTROS!$CI50&lt;&gt;0),[5]PREMIOS_OTROS!$CI50,""),IF($A52="TOTAL",SUM(INDIRECT("AY4:AY"&amp;ROW()-1)),""))</f>
        <v/>
      </c>
      <c r="AZ52" s="7" t="str">
        <f t="shared" ca="1" si="16"/>
        <v/>
      </c>
      <c r="BA52" s="7" t="str">
        <f ca="1">IF(AND($A52&lt;&gt;"",$A52&lt;&gt;"TOTAL"),IF(AND([5]PREMIOS_OTROS!$CL50&lt;&gt;"",[5]PREMIOS_OTROS!$CL50&lt;&gt;0),[5]PREMIOS_OTROS!$CL50,""),IF($A52="TOTAL",SUM(INDIRECT("BA4:BA"&amp;ROW()-1)),""))</f>
        <v/>
      </c>
      <c r="BB52" s="7" t="str">
        <f ca="1">IF(AND($A52&lt;&gt;"",$A52&lt;&gt;"TOTAL"),IF(AND([5]PREMIOS_OTROS!$CN50&lt;&gt;"",[5]PREMIOS_OTROS!$CN50&lt;&gt;0),[5]PREMIOS_OTROS!$CN50,""),IF($A52="TOTAL",SUM(INDIRECT("BB4:BB"&amp;ROW()-1)),""))</f>
        <v/>
      </c>
      <c r="BC52" s="7" t="str">
        <f t="shared" ca="1" si="17"/>
        <v/>
      </c>
      <c r="BD52" s="7" t="str">
        <f ca="1">IF(AND($A52&lt;&gt;"",$A52&lt;&gt;"TOTAL"),IF(AND([5]PREMIOS_OTROS!$CQ50&lt;&gt;"",[5]PREMIOS_OTROS!$CQ50&lt;&gt;0),[5]PREMIOS_OTROS!$CQ50,""),IF($A52="TOTAL",SUM(INDIRECT("BD4:BD"&amp;ROW()-1)),""))</f>
        <v/>
      </c>
      <c r="BE52" s="7" t="str">
        <f ca="1">IF(AND($A52&lt;&gt;"",$A52&lt;&gt;"TOTAL"),IF(AND([5]PREMIOS_OTROS!$CS50&lt;&gt;"",[5]PREMIOS_OTROS!$CS50&lt;&gt;0),[5]PREMIOS_OTROS!$CS50,""),IF($A52="TOTAL",SUM(INDIRECT("BE4:BE"&amp;ROW()-1)),""))</f>
        <v/>
      </c>
      <c r="BF52" s="7" t="str">
        <f t="shared" ca="1" si="18"/>
        <v/>
      </c>
    </row>
    <row r="53" spans="1:58" x14ac:dyDescent="0.2">
      <c r="A53" s="12" t="str">
        <f>IF([5]PREMIOS_OTROS!$D51&lt;&gt;"",[5]PREMIOS_OTROS!$D51,IF(AND([5]PREMIOS_OTROS!$D51="",[5]PREMIOS_OTROS!$D52="",[5]PREMIOS_OTROS!$D50=""),"","TOTAL"))</f>
        <v/>
      </c>
      <c r="B53" s="7" t="str">
        <f ca="1">IF(AND($A53&lt;&gt;"",$A53&lt;&gt;"TOTAL"),IF(AND([5]PREMIOS_OTROS!$E51&lt;&gt;"",[5]PREMIOS_OTROS!$E51&lt;&gt;0),[5]PREMIOS_OTROS!$E51,""),IF($A53="TOTAL",SUM(INDIRECT("B4:B"&amp;ROW()-1)),""))</f>
        <v/>
      </c>
      <c r="C53" s="7" t="str">
        <f ca="1">IF(AND($A53&lt;&gt;"",$A53&lt;&gt;"TOTAL"),IF(AND([5]PREMIOS_OTROS!$G51&lt;&gt;"",[5]PREMIOS_OTROS!$G51&lt;&gt;0),[5]PREMIOS_OTROS!$G51,""),IF($A53="TOTAL",SUM(INDIRECT("C4:C"&amp;ROW()-1)),""))</f>
        <v/>
      </c>
      <c r="D53" s="7" t="str">
        <f t="shared" ca="1" si="0"/>
        <v/>
      </c>
      <c r="E53" s="7" t="str">
        <f ca="1">IF(AND($A53&lt;&gt;"",$A53&lt;&gt;"TOTAL"),IF(AND([5]PREMIOS_OTROS!$J51&lt;&gt;"",[5]PREMIOS_OTROS!$J51&lt;&gt;0),[5]PREMIOS_OTROS!$J51,""),IF($A53="TOTAL",SUM(INDIRECT("E4:E"&amp;ROW()-1)),""))</f>
        <v/>
      </c>
      <c r="F53" s="7" t="str">
        <f ca="1">IF(AND($A53&lt;&gt;"",$A53&lt;&gt;"TOTAL"),IF(AND([5]PREMIOS_OTROS!$L51&lt;&gt;"",[5]PREMIOS_OTROS!$L51&lt;&gt;0),[5]PREMIOS_OTROS!$L51,""),IF($A53="TOTAL",SUM(INDIRECT("F4:F"&amp;ROW()-1)),""))</f>
        <v/>
      </c>
      <c r="G53" s="7" t="str">
        <f t="shared" ca="1" si="1"/>
        <v/>
      </c>
      <c r="H53" s="7" t="str">
        <f ca="1">IF(AND($A53&lt;&gt;"",$A53&lt;&gt;"TOTAL"),IF(AND([5]PREMIOS_OTROS!$O51&lt;&gt;"",[5]PREMIOS_OTROS!$O51&lt;&gt;0),[5]PREMIOS_OTROS!$O51,""),IF($A53="TOTAL",SUM(INDIRECT("H4:H"&amp;ROW()-1)),""))</f>
        <v/>
      </c>
      <c r="I53" s="7" t="str">
        <f ca="1">IF(AND($A53&lt;&gt;"",$A53&lt;&gt;"TOTAL"),IF(AND([5]PREMIOS_OTROS!$Q51&lt;&gt;"",[5]PREMIOS_OTROS!$Q51&lt;&gt;0),[5]PREMIOS_OTROS!$Q51,""),IF($A53="TOTAL",SUM(INDIRECT("I4:I"&amp;ROW()-1)),""))</f>
        <v/>
      </c>
      <c r="J53" s="7" t="str">
        <f t="shared" ca="1" si="2"/>
        <v/>
      </c>
      <c r="K53" s="7" t="str">
        <f ca="1">IF(AND($A53&lt;&gt;"",$A53&lt;&gt;"TOTAL"),IF(AND([5]PREMIOS_OTROS!$T51&lt;&gt;"",[5]PREMIOS_OTROS!$T51&lt;&gt;0),[5]PREMIOS_OTROS!$T51,""),IF($A53="TOTAL",SUM(INDIRECT("K4:K"&amp;ROW()-1)),""))</f>
        <v/>
      </c>
      <c r="L53" s="7" t="str">
        <f ca="1">IF(AND($A53&lt;&gt;"",$A53&lt;&gt;"TOTAL"),IF(AND([5]PREMIOS_OTROS!$V51&lt;&gt;"",[5]PREMIOS_OTROS!$V51&lt;&gt;0),[5]PREMIOS_OTROS!$V51,""),IF($A53="TOTAL",SUM(INDIRECT("L4:L"&amp;ROW()-1)),""))</f>
        <v/>
      </c>
      <c r="M53" s="7" t="str">
        <f t="shared" ca="1" si="3"/>
        <v/>
      </c>
      <c r="N53" s="7" t="str">
        <f ca="1">IF(AND($A53&lt;&gt;"",$A53&lt;&gt;"TOTAL"),IF(AND([5]PREMIOS_OTROS!$Y51&lt;&gt;"",[5]PREMIOS_OTROS!$Y51&lt;&gt;0),[5]PREMIOS_OTROS!$Y51,""),IF($A53="TOTAL",SUM(INDIRECT("N4:N"&amp;ROW()-1)),""))</f>
        <v/>
      </c>
      <c r="O53" s="7" t="str">
        <f ca="1">IF(AND($A53&lt;&gt;"",$A53&lt;&gt;"TOTAL"),IF(AND([5]PREMIOS_OTROS!$AA51&lt;&gt;"",[5]PREMIOS_OTROS!$AA51&lt;&gt;0),[5]PREMIOS_OTROS!$AA51,""),IF($A53="TOTAL",SUM(INDIRECT("O4:O"&amp;ROW()-1)),""))</f>
        <v/>
      </c>
      <c r="P53" s="7" t="str">
        <f t="shared" ca="1" si="4"/>
        <v/>
      </c>
      <c r="Q53" s="7" t="str">
        <f ca="1">IF(AND($A53&lt;&gt;"",$A53&lt;&gt;"TOTAL"),IF(AND([5]PREMIOS_OTROS!$AD51&lt;&gt;"",[5]PREMIOS_OTROS!$AD51&lt;&gt;0),[5]PREMIOS_OTROS!$AD51,""),IF($A53="TOTAL",SUM(INDIRECT("Q4:Q"&amp;ROW()-1)),""))</f>
        <v/>
      </c>
      <c r="R53" s="7" t="str">
        <f ca="1">IF(AND($A53&lt;&gt;"",$A53&lt;&gt;"TOTAL"),IF(AND([5]PREMIOS_OTROS!$AF51&lt;&gt;"",[5]PREMIOS_OTROS!$AF51&lt;&gt;0),[5]PREMIOS_OTROS!$AF51,""),IF($A53="TOTAL",SUM(INDIRECT("R4:R"&amp;ROW()-1)),""))</f>
        <v/>
      </c>
      <c r="S53" s="7" t="str">
        <f t="shared" ca="1" si="5"/>
        <v/>
      </c>
      <c r="T53" s="7" t="str">
        <f ca="1">IF(AND($A53&lt;&gt;"",$A53&lt;&gt;"TOTAL"),IF(AND([5]PREMIOS_OTROS!$AI51&lt;&gt;"",[5]PREMIOS_OTROS!$AI51&lt;&gt;0),[5]PREMIOS_OTROS!$AI51,""),IF($A53="TOTAL",SUM(INDIRECT("T4:T"&amp;ROW()-1)),""))</f>
        <v/>
      </c>
      <c r="U53" s="7" t="str">
        <f ca="1">IF(AND($A53&lt;&gt;"",$A53&lt;&gt;"TOTAL"),IF(AND([5]PREMIOS_OTROS!$AK51&lt;&gt;"",[5]PREMIOS_OTROS!$AK51&lt;&gt;0),[5]PREMIOS_OTROS!$AK51,""),IF($A53="TOTAL",SUM(INDIRECT("U4:U"&amp;ROW()-1)),""))</f>
        <v/>
      </c>
      <c r="V53" s="7" t="str">
        <f t="shared" ca="1" si="6"/>
        <v/>
      </c>
      <c r="W53" s="7" t="str">
        <f ca="1">IF(AND($A53&lt;&gt;"",$A53&lt;&gt;"TOTAL"),IF(AND([5]PREMIOS_OTROS!$AN51&lt;&gt;"",[5]PREMIOS_OTROS!$AN51&lt;&gt;0),[5]PREMIOS_OTROS!$AN51,""),IF($A53="TOTAL",SUM(INDIRECT("W4:W"&amp;ROW()-1)),""))</f>
        <v/>
      </c>
      <c r="X53" s="7" t="str">
        <f ca="1">IF(AND($A53&lt;&gt;"",$A53&lt;&gt;"TOTAL"),IF(AND([5]PREMIOS_OTROS!$AP51&lt;&gt;"",[5]PREMIOS_OTROS!$AP51&lt;&gt;0),[5]PREMIOS_OTROS!$AP51,""),IF($A53="TOTAL",SUM(INDIRECT("X4:X"&amp;ROW()-1)),""))</f>
        <v/>
      </c>
      <c r="Y53" s="7" t="str">
        <f t="shared" ca="1" si="7"/>
        <v/>
      </c>
      <c r="Z53" s="7" t="str">
        <f ca="1">IF(AND($A53&lt;&gt;"",$A53&lt;&gt;"TOTAL"),IF(AND([5]PREMIOS_OTROS!$AS51&lt;&gt;"",[5]PREMIOS_OTROS!$AS51&lt;&gt;0),[5]PREMIOS_OTROS!$AS51,""),IF($A53="TOTAL",SUM(INDIRECT("Z4:Z"&amp;ROW()-1)),""))</f>
        <v/>
      </c>
      <c r="AA53" s="7" t="str">
        <f ca="1">IF(AND($A53&lt;&gt;"",$A53&lt;&gt;"TOTAL"),IF(AND([5]PREMIOS_OTROS!$AU51&lt;&gt;"",[5]PREMIOS_OTROS!$AU51&lt;&gt;0),[5]PREMIOS_OTROS!$AU51,""),IF($A53="TOTAL",SUM(INDIRECT("AA4:AA"&amp;ROW()-1)),""))</f>
        <v/>
      </c>
      <c r="AB53" s="7" t="str">
        <f t="shared" ca="1" si="8"/>
        <v/>
      </c>
      <c r="AC53" s="7" t="str">
        <f ca="1">IF(AND($A53&lt;&gt;"",$A53&lt;&gt;"TOTAL"),IF(AND([5]PREMIOS_OTROS!$AX51&lt;&gt;"",[5]PREMIOS_OTROS!$AX51&lt;&gt;0),[5]PREMIOS_OTROS!$AX51,""),IF($A53="TOTAL",SUM(INDIRECT("AC4:AC"&amp;ROW()-1)),""))</f>
        <v/>
      </c>
      <c r="AD53" s="7" t="str">
        <f ca="1">IF(AND($A53&lt;&gt;"",$A53&lt;&gt;"TOTAL"),IF(AND([5]PREMIOS_OTROS!$AZ51&lt;&gt;"",[5]PREMIOS_OTROS!$AZ51&lt;&gt;0),[5]PREMIOS_OTROS!$AZ51,""),IF($A53="TOTAL",SUM(INDIRECT("AD4:AD"&amp;ROW()-1)),""))</f>
        <v/>
      </c>
      <c r="AE53" s="7" t="str">
        <f t="shared" ca="1" si="9"/>
        <v/>
      </c>
      <c r="AF53" s="7" t="str">
        <f ca="1">IF(AND($A53&lt;&gt;"",$A53&lt;&gt;"TOTAL"),IF(AND([5]PREMIOS_OTROS!$BC51&lt;&gt;"",[5]PREMIOS_OTROS!$BC51&lt;&gt;0),[5]PREMIOS_OTROS!$BC51,""),IF($A53="TOTAL",SUM(INDIRECT("AF4:AF"&amp;ROW()-1)),""))</f>
        <v/>
      </c>
      <c r="AG53" s="7" t="str">
        <f ca="1">IF(AND($A53&lt;&gt;"",$A53&lt;&gt;"TOTAL"),IF(AND([5]PREMIOS_OTROS!$BE51&lt;&gt;"",[5]PREMIOS_OTROS!$BE51&lt;&gt;0),[5]PREMIOS_OTROS!$BE51,""),IF($A53="TOTAL",SUM(INDIRECT("AG4:AG"&amp;ROW()-1)),""))</f>
        <v/>
      </c>
      <c r="AH53" s="7" t="str">
        <f t="shared" ca="1" si="10"/>
        <v/>
      </c>
      <c r="AI53" s="7" t="str">
        <f ca="1">IF(AND($A53&lt;&gt;"",$A53&lt;&gt;"TOTAL"),IF(AND([5]PREMIOS_OTROS!$BH51&lt;&gt;"",[5]PREMIOS_OTROS!$BH51&lt;&gt;0),[5]PREMIOS_OTROS!$BH51,""),IF($A53="TOTAL",SUM(INDIRECT("AI4:AI"&amp;ROW()-1)),""))</f>
        <v/>
      </c>
      <c r="AJ53" s="7" t="str">
        <f ca="1">IF(AND($A53&lt;&gt;"",$A53&lt;&gt;"TOTAL"),IF(AND([5]PREMIOS_OTROS!$BJ51&lt;&gt;"",[5]PREMIOS_OTROS!$BJ51&lt;&gt;0),[5]PREMIOS_OTROS!$BJ51,""),IF($A53="TOTAL",SUM(INDIRECT("AJ4:AJ"&amp;ROW()-1)),""))</f>
        <v/>
      </c>
      <c r="AK53" s="7" t="str">
        <f t="shared" ca="1" si="11"/>
        <v/>
      </c>
      <c r="AL53" s="7" t="str">
        <f ca="1">IF(AND($A53&lt;&gt;"",$A53&lt;&gt;"TOTAL"),IF(AND([5]PREMIOS_OTROS!$BM51&lt;&gt;"",[5]PREMIOS_OTROS!$BM51&lt;&gt;0),[5]PREMIOS_OTROS!$BM51,""),IF($A53="TOTAL",SUM(INDIRECT("AL4:AL"&amp;ROW()-1)),""))</f>
        <v/>
      </c>
      <c r="AM53" s="7" t="str">
        <f ca="1">IF(AND($A53&lt;&gt;"",$A53&lt;&gt;"TOTAL"),IF(AND([5]PREMIOS_OTROS!$BO51&lt;&gt;"",[5]PREMIOS_OTROS!$BO51&lt;&gt;0),[5]PREMIOS_OTROS!$BO51,""),IF($A53="TOTAL",SUM(INDIRECT("AM4:AM"&amp;ROW()-1)),""))</f>
        <v/>
      </c>
      <c r="AN53" s="7" t="str">
        <f t="shared" ca="1" si="12"/>
        <v/>
      </c>
      <c r="AO53" s="7" t="str">
        <f ca="1">IF(AND($A53&lt;&gt;"",$A53&lt;&gt;"TOTAL"),IF(AND([5]PREMIOS_OTROS!$BR51&lt;&gt;"",[5]PREMIOS_OTROS!$BR51&lt;&gt;0),[5]PREMIOS_OTROS!$BR51,""),IF($A53="TOTAL",SUM(INDIRECT("AO4:AO"&amp;ROW()-1)),""))</f>
        <v/>
      </c>
      <c r="AP53" s="7" t="str">
        <f ca="1">IF(AND($A53&lt;&gt;"",$A53&lt;&gt;"TOTAL"),IF(AND([5]PREMIOS_OTROS!$BT51&lt;&gt;"",[5]PREMIOS_OTROS!$BT51&lt;&gt;0),[5]PREMIOS_OTROS!$BT51,""),IF($A53="TOTAL",SUM(INDIRECT("AP4:AP"&amp;ROW()-1)),""))</f>
        <v/>
      </c>
      <c r="AQ53" s="7" t="str">
        <f t="shared" ca="1" si="13"/>
        <v/>
      </c>
      <c r="AR53" s="7" t="str">
        <f ca="1">IF(AND($A53&lt;&gt;"",$A53&lt;&gt;"TOTAL"),IF(AND([5]PREMIOS_OTROS!$BW51&lt;&gt;"",[5]PREMIOS_OTROS!$BW51&lt;&gt;0),[5]PREMIOS_OTROS!$BW51,""),IF($A53="TOTAL",SUM(INDIRECT("AR4:AR"&amp;ROW()-1)),""))</f>
        <v/>
      </c>
      <c r="AS53" s="7" t="str">
        <f ca="1">IF(AND($A53&lt;&gt;"",$A53&lt;&gt;"TOTAL"),IF(AND([5]PREMIOS_OTROS!$BY51&lt;&gt;"",[5]PREMIOS_OTROS!$BY51&lt;&gt;0),[5]PREMIOS_OTROS!$BY51,""),IF($A53="TOTAL",SUM(INDIRECT("AS4:AS"&amp;ROW()-1)),""))</f>
        <v/>
      </c>
      <c r="AT53" s="7" t="str">
        <f t="shared" ca="1" si="14"/>
        <v/>
      </c>
      <c r="AU53" s="7" t="str">
        <f ca="1">IF(AND($A53&lt;&gt;"",$A53&lt;&gt;"TOTAL"),IF(AND([5]PREMIOS_OTROS!$CB51&lt;&gt;"",[5]PREMIOS_OTROS!$CB51&lt;&gt;0),[5]PREMIOS_OTROS!$CB51,""),IF($A53="TOTAL",SUM(INDIRECT("AU4:AU"&amp;ROW()-1)),""))</f>
        <v/>
      </c>
      <c r="AV53" s="7" t="str">
        <f ca="1">IF(AND($A53&lt;&gt;"",$A53&lt;&gt;"TOTAL"),IF(AND([5]PREMIOS_OTROS!$CD51&lt;&gt;"",[5]PREMIOS_OTROS!$CD51&lt;&gt;0),[5]PREMIOS_OTROS!$CD51,""),IF($A53="TOTAL",SUM(INDIRECT("AV4:AV"&amp;ROW()-1)),""))</f>
        <v/>
      </c>
      <c r="AW53" s="7" t="str">
        <f t="shared" ca="1" si="15"/>
        <v/>
      </c>
      <c r="AX53" s="7" t="str">
        <f ca="1">IF(AND($A53&lt;&gt;"",$A53&lt;&gt;"TOTAL"),IF(AND([5]PREMIOS_OTROS!$CG51&lt;&gt;"",[5]PREMIOS_OTROS!$CG51&lt;&gt;0),[5]PREMIOS_OTROS!$CG51,""),IF($A53="TOTAL",SUM(INDIRECT("AX4:AX"&amp;ROW()-1)),""))</f>
        <v/>
      </c>
      <c r="AY53" s="7" t="str">
        <f ca="1">IF(AND($A53&lt;&gt;"",$A53&lt;&gt;"TOTAL"),IF(AND([5]PREMIOS_OTROS!$CI51&lt;&gt;"",[5]PREMIOS_OTROS!$CI51&lt;&gt;0),[5]PREMIOS_OTROS!$CI51,""),IF($A53="TOTAL",SUM(INDIRECT("AY4:AY"&amp;ROW()-1)),""))</f>
        <v/>
      </c>
      <c r="AZ53" s="7" t="str">
        <f t="shared" ca="1" si="16"/>
        <v/>
      </c>
      <c r="BA53" s="7" t="str">
        <f ca="1">IF(AND($A53&lt;&gt;"",$A53&lt;&gt;"TOTAL"),IF(AND([5]PREMIOS_OTROS!$CL51&lt;&gt;"",[5]PREMIOS_OTROS!$CL51&lt;&gt;0),[5]PREMIOS_OTROS!$CL51,""),IF($A53="TOTAL",SUM(INDIRECT("BA4:BA"&amp;ROW()-1)),""))</f>
        <v/>
      </c>
      <c r="BB53" s="7" t="str">
        <f ca="1">IF(AND($A53&lt;&gt;"",$A53&lt;&gt;"TOTAL"),IF(AND([5]PREMIOS_OTROS!$CN51&lt;&gt;"",[5]PREMIOS_OTROS!$CN51&lt;&gt;0),[5]PREMIOS_OTROS!$CN51,""),IF($A53="TOTAL",SUM(INDIRECT("BB4:BB"&amp;ROW()-1)),""))</f>
        <v/>
      </c>
      <c r="BC53" s="7" t="str">
        <f t="shared" ca="1" si="17"/>
        <v/>
      </c>
      <c r="BD53" s="7" t="str">
        <f ca="1">IF(AND($A53&lt;&gt;"",$A53&lt;&gt;"TOTAL"),IF(AND([5]PREMIOS_OTROS!$CQ51&lt;&gt;"",[5]PREMIOS_OTROS!$CQ51&lt;&gt;0),[5]PREMIOS_OTROS!$CQ51,""),IF($A53="TOTAL",SUM(INDIRECT("BD4:BD"&amp;ROW()-1)),""))</f>
        <v/>
      </c>
      <c r="BE53" s="7" t="str">
        <f ca="1">IF(AND($A53&lt;&gt;"",$A53&lt;&gt;"TOTAL"),IF(AND([5]PREMIOS_OTROS!$CS51&lt;&gt;"",[5]PREMIOS_OTROS!$CS51&lt;&gt;0),[5]PREMIOS_OTROS!$CS51,""),IF($A53="TOTAL",SUM(INDIRECT("BE4:BE"&amp;ROW()-1)),""))</f>
        <v/>
      </c>
      <c r="BF53" s="7" t="str">
        <f t="shared" ca="1" si="18"/>
        <v/>
      </c>
    </row>
    <row r="54" spans="1:58" x14ac:dyDescent="0.2">
      <c r="A54" s="12" t="str">
        <f>IF([5]PREMIOS_OTROS!$D52&lt;&gt;"",[5]PREMIOS_OTROS!$D52,IF(AND([5]PREMIOS_OTROS!$D52="",[5]PREMIOS_OTROS!$D53="",[5]PREMIOS_OTROS!$D51=""),"","TOTAL"))</f>
        <v/>
      </c>
      <c r="B54" s="7" t="str">
        <f ca="1">IF(AND($A54&lt;&gt;"",$A54&lt;&gt;"TOTAL"),IF(AND([5]PREMIOS_OTROS!$E52&lt;&gt;"",[5]PREMIOS_OTROS!$E52&lt;&gt;0),[5]PREMIOS_OTROS!$E52,""),IF($A54="TOTAL",SUM(INDIRECT("B4:B"&amp;ROW()-1)),""))</f>
        <v/>
      </c>
      <c r="C54" s="7" t="str">
        <f ca="1">IF(AND($A54&lt;&gt;"",$A54&lt;&gt;"TOTAL"),IF(AND([5]PREMIOS_OTROS!$G52&lt;&gt;"",[5]PREMIOS_OTROS!$G52&lt;&gt;0),[5]PREMIOS_OTROS!$G52,""),IF($A54="TOTAL",SUM(INDIRECT("C4:C"&amp;ROW()-1)),""))</f>
        <v/>
      </c>
      <c r="D54" s="7" t="str">
        <f t="shared" ca="1" si="0"/>
        <v/>
      </c>
      <c r="E54" s="7" t="str">
        <f ca="1">IF(AND($A54&lt;&gt;"",$A54&lt;&gt;"TOTAL"),IF(AND([5]PREMIOS_OTROS!$J52&lt;&gt;"",[5]PREMIOS_OTROS!$J52&lt;&gt;0),[5]PREMIOS_OTROS!$J52,""),IF($A54="TOTAL",SUM(INDIRECT("E4:E"&amp;ROW()-1)),""))</f>
        <v/>
      </c>
      <c r="F54" s="7" t="str">
        <f ca="1">IF(AND($A54&lt;&gt;"",$A54&lt;&gt;"TOTAL"),IF(AND([5]PREMIOS_OTROS!$L52&lt;&gt;"",[5]PREMIOS_OTROS!$L52&lt;&gt;0),[5]PREMIOS_OTROS!$L52,""),IF($A54="TOTAL",SUM(INDIRECT("F4:F"&amp;ROW()-1)),""))</f>
        <v/>
      </c>
      <c r="G54" s="7" t="str">
        <f t="shared" ca="1" si="1"/>
        <v/>
      </c>
      <c r="H54" s="7" t="str">
        <f ca="1">IF(AND($A54&lt;&gt;"",$A54&lt;&gt;"TOTAL"),IF(AND([5]PREMIOS_OTROS!$O52&lt;&gt;"",[5]PREMIOS_OTROS!$O52&lt;&gt;0),[5]PREMIOS_OTROS!$O52,""),IF($A54="TOTAL",SUM(INDIRECT("H4:H"&amp;ROW()-1)),""))</f>
        <v/>
      </c>
      <c r="I54" s="7" t="str">
        <f ca="1">IF(AND($A54&lt;&gt;"",$A54&lt;&gt;"TOTAL"),IF(AND([5]PREMIOS_OTROS!$Q52&lt;&gt;"",[5]PREMIOS_OTROS!$Q52&lt;&gt;0),[5]PREMIOS_OTROS!$Q52,""),IF($A54="TOTAL",SUM(INDIRECT("I4:I"&amp;ROW()-1)),""))</f>
        <v/>
      </c>
      <c r="J54" s="7" t="str">
        <f t="shared" ca="1" si="2"/>
        <v/>
      </c>
      <c r="K54" s="7" t="str">
        <f ca="1">IF(AND($A54&lt;&gt;"",$A54&lt;&gt;"TOTAL"),IF(AND([5]PREMIOS_OTROS!$T52&lt;&gt;"",[5]PREMIOS_OTROS!$T52&lt;&gt;0),[5]PREMIOS_OTROS!$T52,""),IF($A54="TOTAL",SUM(INDIRECT("K4:K"&amp;ROW()-1)),""))</f>
        <v/>
      </c>
      <c r="L54" s="7" t="str">
        <f ca="1">IF(AND($A54&lt;&gt;"",$A54&lt;&gt;"TOTAL"),IF(AND([5]PREMIOS_OTROS!$V52&lt;&gt;"",[5]PREMIOS_OTROS!$V52&lt;&gt;0),[5]PREMIOS_OTROS!$V52,""),IF($A54="TOTAL",SUM(INDIRECT("L4:L"&amp;ROW()-1)),""))</f>
        <v/>
      </c>
      <c r="M54" s="7" t="str">
        <f t="shared" ca="1" si="3"/>
        <v/>
      </c>
      <c r="N54" s="7" t="str">
        <f ca="1">IF(AND($A54&lt;&gt;"",$A54&lt;&gt;"TOTAL"),IF(AND([5]PREMIOS_OTROS!$Y52&lt;&gt;"",[5]PREMIOS_OTROS!$Y52&lt;&gt;0),[5]PREMIOS_OTROS!$Y52,""),IF($A54="TOTAL",SUM(INDIRECT("N4:N"&amp;ROW()-1)),""))</f>
        <v/>
      </c>
      <c r="O54" s="7" t="str">
        <f ca="1">IF(AND($A54&lt;&gt;"",$A54&lt;&gt;"TOTAL"),IF(AND([5]PREMIOS_OTROS!$AA52&lt;&gt;"",[5]PREMIOS_OTROS!$AA52&lt;&gt;0),[5]PREMIOS_OTROS!$AA52,""),IF($A54="TOTAL",SUM(INDIRECT("O4:O"&amp;ROW()-1)),""))</f>
        <v/>
      </c>
      <c r="P54" s="7" t="str">
        <f t="shared" ca="1" si="4"/>
        <v/>
      </c>
      <c r="Q54" s="7" t="str">
        <f ca="1">IF(AND($A54&lt;&gt;"",$A54&lt;&gt;"TOTAL"),IF(AND([5]PREMIOS_OTROS!$AD52&lt;&gt;"",[5]PREMIOS_OTROS!$AD52&lt;&gt;0),[5]PREMIOS_OTROS!$AD52,""),IF($A54="TOTAL",SUM(INDIRECT("Q4:Q"&amp;ROW()-1)),""))</f>
        <v/>
      </c>
      <c r="R54" s="7" t="str">
        <f ca="1">IF(AND($A54&lt;&gt;"",$A54&lt;&gt;"TOTAL"),IF(AND([5]PREMIOS_OTROS!$AF52&lt;&gt;"",[5]PREMIOS_OTROS!$AF52&lt;&gt;0),[5]PREMIOS_OTROS!$AF52,""),IF($A54="TOTAL",SUM(INDIRECT("R4:R"&amp;ROW()-1)),""))</f>
        <v/>
      </c>
      <c r="S54" s="7" t="str">
        <f t="shared" ca="1" si="5"/>
        <v/>
      </c>
      <c r="T54" s="7" t="str">
        <f ca="1">IF(AND($A54&lt;&gt;"",$A54&lt;&gt;"TOTAL"),IF(AND([5]PREMIOS_OTROS!$AI52&lt;&gt;"",[5]PREMIOS_OTROS!$AI52&lt;&gt;0),[5]PREMIOS_OTROS!$AI52,""),IF($A54="TOTAL",SUM(INDIRECT("T4:T"&amp;ROW()-1)),""))</f>
        <v/>
      </c>
      <c r="U54" s="7" t="str">
        <f ca="1">IF(AND($A54&lt;&gt;"",$A54&lt;&gt;"TOTAL"),IF(AND([5]PREMIOS_OTROS!$AK52&lt;&gt;"",[5]PREMIOS_OTROS!$AK52&lt;&gt;0),[5]PREMIOS_OTROS!$AK52,""),IF($A54="TOTAL",SUM(INDIRECT("U4:U"&amp;ROW()-1)),""))</f>
        <v/>
      </c>
      <c r="V54" s="7" t="str">
        <f t="shared" ca="1" si="6"/>
        <v/>
      </c>
      <c r="W54" s="7" t="str">
        <f ca="1">IF(AND($A54&lt;&gt;"",$A54&lt;&gt;"TOTAL"),IF(AND([5]PREMIOS_OTROS!$AN52&lt;&gt;"",[5]PREMIOS_OTROS!$AN52&lt;&gt;0),[5]PREMIOS_OTROS!$AN52,""),IF($A54="TOTAL",SUM(INDIRECT("W4:W"&amp;ROW()-1)),""))</f>
        <v/>
      </c>
      <c r="X54" s="7" t="str">
        <f ca="1">IF(AND($A54&lt;&gt;"",$A54&lt;&gt;"TOTAL"),IF(AND([5]PREMIOS_OTROS!$AP52&lt;&gt;"",[5]PREMIOS_OTROS!$AP52&lt;&gt;0),[5]PREMIOS_OTROS!$AP52,""),IF($A54="TOTAL",SUM(INDIRECT("X4:X"&amp;ROW()-1)),""))</f>
        <v/>
      </c>
      <c r="Y54" s="7" t="str">
        <f t="shared" ca="1" si="7"/>
        <v/>
      </c>
      <c r="Z54" s="7" t="str">
        <f ca="1">IF(AND($A54&lt;&gt;"",$A54&lt;&gt;"TOTAL"),IF(AND([5]PREMIOS_OTROS!$AS52&lt;&gt;"",[5]PREMIOS_OTROS!$AS52&lt;&gt;0),[5]PREMIOS_OTROS!$AS52,""),IF($A54="TOTAL",SUM(INDIRECT("Z4:Z"&amp;ROW()-1)),""))</f>
        <v/>
      </c>
      <c r="AA54" s="7" t="str">
        <f ca="1">IF(AND($A54&lt;&gt;"",$A54&lt;&gt;"TOTAL"),IF(AND([5]PREMIOS_OTROS!$AU52&lt;&gt;"",[5]PREMIOS_OTROS!$AU52&lt;&gt;0),[5]PREMIOS_OTROS!$AU52,""),IF($A54="TOTAL",SUM(INDIRECT("AA4:AA"&amp;ROW()-1)),""))</f>
        <v/>
      </c>
      <c r="AB54" s="7" t="str">
        <f t="shared" ca="1" si="8"/>
        <v/>
      </c>
      <c r="AC54" s="7" t="str">
        <f ca="1">IF(AND($A54&lt;&gt;"",$A54&lt;&gt;"TOTAL"),IF(AND([5]PREMIOS_OTROS!$AX52&lt;&gt;"",[5]PREMIOS_OTROS!$AX52&lt;&gt;0),[5]PREMIOS_OTROS!$AX52,""),IF($A54="TOTAL",SUM(INDIRECT("AC4:AC"&amp;ROW()-1)),""))</f>
        <v/>
      </c>
      <c r="AD54" s="7" t="str">
        <f ca="1">IF(AND($A54&lt;&gt;"",$A54&lt;&gt;"TOTAL"),IF(AND([5]PREMIOS_OTROS!$AZ52&lt;&gt;"",[5]PREMIOS_OTROS!$AZ52&lt;&gt;0),[5]PREMIOS_OTROS!$AZ52,""),IF($A54="TOTAL",SUM(INDIRECT("AD4:AD"&amp;ROW()-1)),""))</f>
        <v/>
      </c>
      <c r="AE54" s="7" t="str">
        <f t="shared" ca="1" si="9"/>
        <v/>
      </c>
      <c r="AF54" s="7" t="str">
        <f ca="1">IF(AND($A54&lt;&gt;"",$A54&lt;&gt;"TOTAL"),IF(AND([5]PREMIOS_OTROS!$BC52&lt;&gt;"",[5]PREMIOS_OTROS!$BC52&lt;&gt;0),[5]PREMIOS_OTROS!$BC52,""),IF($A54="TOTAL",SUM(INDIRECT("AF4:AF"&amp;ROW()-1)),""))</f>
        <v/>
      </c>
      <c r="AG54" s="7" t="str">
        <f ca="1">IF(AND($A54&lt;&gt;"",$A54&lt;&gt;"TOTAL"),IF(AND([5]PREMIOS_OTROS!$BE52&lt;&gt;"",[5]PREMIOS_OTROS!$BE52&lt;&gt;0),[5]PREMIOS_OTROS!$BE52,""),IF($A54="TOTAL",SUM(INDIRECT("AG4:AG"&amp;ROW()-1)),""))</f>
        <v/>
      </c>
      <c r="AH54" s="7" t="str">
        <f t="shared" ca="1" si="10"/>
        <v/>
      </c>
      <c r="AI54" s="7" t="str">
        <f ca="1">IF(AND($A54&lt;&gt;"",$A54&lt;&gt;"TOTAL"),IF(AND([5]PREMIOS_OTROS!$BH52&lt;&gt;"",[5]PREMIOS_OTROS!$BH52&lt;&gt;0),[5]PREMIOS_OTROS!$BH52,""),IF($A54="TOTAL",SUM(INDIRECT("AI4:AI"&amp;ROW()-1)),""))</f>
        <v/>
      </c>
      <c r="AJ54" s="7" t="str">
        <f ca="1">IF(AND($A54&lt;&gt;"",$A54&lt;&gt;"TOTAL"),IF(AND([5]PREMIOS_OTROS!$BJ52&lt;&gt;"",[5]PREMIOS_OTROS!$BJ52&lt;&gt;0),[5]PREMIOS_OTROS!$BJ52,""),IF($A54="TOTAL",SUM(INDIRECT("AJ4:AJ"&amp;ROW()-1)),""))</f>
        <v/>
      </c>
      <c r="AK54" s="7" t="str">
        <f t="shared" ca="1" si="11"/>
        <v/>
      </c>
      <c r="AL54" s="7" t="str">
        <f ca="1">IF(AND($A54&lt;&gt;"",$A54&lt;&gt;"TOTAL"),IF(AND([5]PREMIOS_OTROS!$BM52&lt;&gt;"",[5]PREMIOS_OTROS!$BM52&lt;&gt;0),[5]PREMIOS_OTROS!$BM52,""),IF($A54="TOTAL",SUM(INDIRECT("AL4:AL"&amp;ROW()-1)),""))</f>
        <v/>
      </c>
      <c r="AM54" s="7" t="str">
        <f ca="1">IF(AND($A54&lt;&gt;"",$A54&lt;&gt;"TOTAL"),IF(AND([5]PREMIOS_OTROS!$BO52&lt;&gt;"",[5]PREMIOS_OTROS!$BO52&lt;&gt;0),[5]PREMIOS_OTROS!$BO52,""),IF($A54="TOTAL",SUM(INDIRECT("AM4:AM"&amp;ROW()-1)),""))</f>
        <v/>
      </c>
      <c r="AN54" s="7" t="str">
        <f t="shared" ca="1" si="12"/>
        <v/>
      </c>
      <c r="AO54" s="7" t="str">
        <f ca="1">IF(AND($A54&lt;&gt;"",$A54&lt;&gt;"TOTAL"),IF(AND([5]PREMIOS_OTROS!$BR52&lt;&gt;"",[5]PREMIOS_OTROS!$BR52&lt;&gt;0),[5]PREMIOS_OTROS!$BR52,""),IF($A54="TOTAL",SUM(INDIRECT("AO4:AO"&amp;ROW()-1)),""))</f>
        <v/>
      </c>
      <c r="AP54" s="7" t="str">
        <f ca="1">IF(AND($A54&lt;&gt;"",$A54&lt;&gt;"TOTAL"),IF(AND([5]PREMIOS_OTROS!$BT52&lt;&gt;"",[5]PREMIOS_OTROS!$BT52&lt;&gt;0),[5]PREMIOS_OTROS!$BT52,""),IF($A54="TOTAL",SUM(INDIRECT("AP4:AP"&amp;ROW()-1)),""))</f>
        <v/>
      </c>
      <c r="AQ54" s="7" t="str">
        <f t="shared" ca="1" si="13"/>
        <v/>
      </c>
      <c r="AR54" s="7" t="str">
        <f ca="1">IF(AND($A54&lt;&gt;"",$A54&lt;&gt;"TOTAL"),IF(AND([5]PREMIOS_OTROS!$BW52&lt;&gt;"",[5]PREMIOS_OTROS!$BW52&lt;&gt;0),[5]PREMIOS_OTROS!$BW52,""),IF($A54="TOTAL",SUM(INDIRECT("AR4:AR"&amp;ROW()-1)),""))</f>
        <v/>
      </c>
      <c r="AS54" s="7" t="str">
        <f ca="1">IF(AND($A54&lt;&gt;"",$A54&lt;&gt;"TOTAL"),IF(AND([5]PREMIOS_OTROS!$BY52&lt;&gt;"",[5]PREMIOS_OTROS!$BY52&lt;&gt;0),[5]PREMIOS_OTROS!$BY52,""),IF($A54="TOTAL",SUM(INDIRECT("AS4:AS"&amp;ROW()-1)),""))</f>
        <v/>
      </c>
      <c r="AT54" s="7" t="str">
        <f t="shared" ca="1" si="14"/>
        <v/>
      </c>
      <c r="AU54" s="7" t="str">
        <f ca="1">IF(AND($A54&lt;&gt;"",$A54&lt;&gt;"TOTAL"),IF(AND([5]PREMIOS_OTROS!$CB52&lt;&gt;"",[5]PREMIOS_OTROS!$CB52&lt;&gt;0),[5]PREMIOS_OTROS!$CB52,""),IF($A54="TOTAL",SUM(INDIRECT("AU4:AU"&amp;ROW()-1)),""))</f>
        <v/>
      </c>
      <c r="AV54" s="7" t="str">
        <f ca="1">IF(AND($A54&lt;&gt;"",$A54&lt;&gt;"TOTAL"),IF(AND([5]PREMIOS_OTROS!$CD52&lt;&gt;"",[5]PREMIOS_OTROS!$CD52&lt;&gt;0),[5]PREMIOS_OTROS!$CD52,""),IF($A54="TOTAL",SUM(INDIRECT("AV4:AV"&amp;ROW()-1)),""))</f>
        <v/>
      </c>
      <c r="AW54" s="7" t="str">
        <f t="shared" ca="1" si="15"/>
        <v/>
      </c>
      <c r="AX54" s="7" t="str">
        <f ca="1">IF(AND($A54&lt;&gt;"",$A54&lt;&gt;"TOTAL"),IF(AND([5]PREMIOS_OTROS!$CG52&lt;&gt;"",[5]PREMIOS_OTROS!$CG52&lt;&gt;0),[5]PREMIOS_OTROS!$CG52,""),IF($A54="TOTAL",SUM(INDIRECT("AX4:AX"&amp;ROW()-1)),""))</f>
        <v/>
      </c>
      <c r="AY54" s="7" t="str">
        <f ca="1">IF(AND($A54&lt;&gt;"",$A54&lt;&gt;"TOTAL"),IF(AND([5]PREMIOS_OTROS!$CI52&lt;&gt;"",[5]PREMIOS_OTROS!$CI52&lt;&gt;0),[5]PREMIOS_OTROS!$CI52,""),IF($A54="TOTAL",SUM(INDIRECT("AY4:AY"&amp;ROW()-1)),""))</f>
        <v/>
      </c>
      <c r="AZ54" s="7" t="str">
        <f t="shared" ca="1" si="16"/>
        <v/>
      </c>
      <c r="BA54" s="7" t="str">
        <f ca="1">IF(AND($A54&lt;&gt;"",$A54&lt;&gt;"TOTAL"),IF(AND([5]PREMIOS_OTROS!$CL52&lt;&gt;"",[5]PREMIOS_OTROS!$CL52&lt;&gt;0),[5]PREMIOS_OTROS!$CL52,""),IF($A54="TOTAL",SUM(INDIRECT("BA4:BA"&amp;ROW()-1)),""))</f>
        <v/>
      </c>
      <c r="BB54" s="7" t="str">
        <f ca="1">IF(AND($A54&lt;&gt;"",$A54&lt;&gt;"TOTAL"),IF(AND([5]PREMIOS_OTROS!$CN52&lt;&gt;"",[5]PREMIOS_OTROS!$CN52&lt;&gt;0),[5]PREMIOS_OTROS!$CN52,""),IF($A54="TOTAL",SUM(INDIRECT("BB4:BB"&amp;ROW()-1)),""))</f>
        <v/>
      </c>
      <c r="BC54" s="7" t="str">
        <f t="shared" ca="1" si="17"/>
        <v/>
      </c>
      <c r="BD54" s="7" t="str">
        <f ca="1">IF(AND($A54&lt;&gt;"",$A54&lt;&gt;"TOTAL"),IF(AND([5]PREMIOS_OTROS!$CQ52&lt;&gt;"",[5]PREMIOS_OTROS!$CQ52&lt;&gt;0),[5]PREMIOS_OTROS!$CQ52,""),IF($A54="TOTAL",SUM(INDIRECT("BD4:BD"&amp;ROW()-1)),""))</f>
        <v/>
      </c>
      <c r="BE54" s="7" t="str">
        <f ca="1">IF(AND($A54&lt;&gt;"",$A54&lt;&gt;"TOTAL"),IF(AND([5]PREMIOS_OTROS!$CS52&lt;&gt;"",[5]PREMIOS_OTROS!$CS52&lt;&gt;0),[5]PREMIOS_OTROS!$CS52,""),IF($A54="TOTAL",SUM(INDIRECT("BE4:BE"&amp;ROW()-1)),""))</f>
        <v/>
      </c>
      <c r="BF54" s="7" t="str">
        <f t="shared" ca="1" si="18"/>
        <v/>
      </c>
    </row>
    <row r="55" spans="1:58" x14ac:dyDescent="0.2">
      <c r="A55" s="12" t="str">
        <f>IF([5]PREMIOS_OTROS!$D53&lt;&gt;"",[5]PREMIOS_OTROS!$D53,IF(AND([5]PREMIOS_OTROS!$D53="",[5]PREMIOS_OTROS!$D54="",[5]PREMIOS_OTROS!$D52=""),"","TOTAL"))</f>
        <v/>
      </c>
      <c r="B55" s="7" t="str">
        <f ca="1">IF(AND($A55&lt;&gt;"",$A55&lt;&gt;"TOTAL"),IF(AND([5]PREMIOS_OTROS!$E53&lt;&gt;"",[5]PREMIOS_OTROS!$E53&lt;&gt;0),[5]PREMIOS_OTROS!$E53,""),IF($A55="TOTAL",SUM(INDIRECT("B4:B"&amp;ROW()-1)),""))</f>
        <v/>
      </c>
      <c r="C55" s="7" t="str">
        <f ca="1">IF(AND($A55&lt;&gt;"",$A55&lt;&gt;"TOTAL"),IF(AND([5]PREMIOS_OTROS!$G53&lt;&gt;"",[5]PREMIOS_OTROS!$G53&lt;&gt;0),[5]PREMIOS_OTROS!$G53,""),IF($A55="TOTAL",SUM(INDIRECT("C4:C"&amp;ROW()-1)),""))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IF(AND($A55&lt;&gt;"",$A55&lt;&gt;"TOTAL"),IF(AND([5]PREMIOS_OTROS!$J53&lt;&gt;"",[5]PREMIOS_OTROS!$J53&lt;&gt;0),[5]PREMIOS_OTROS!$J53,""),IF($A55="TOTAL",SUM(INDIRECT("E4:E"&amp;ROW()-1)),""))</f>
        <v/>
      </c>
      <c r="F55" s="7" t="str">
        <f ca="1">IF(AND($A55&lt;&gt;"",$A55&lt;&gt;"TOTAL"),IF(AND([5]PREMIOS_OTROS!$L53&lt;&gt;"",[5]PREMIOS_OTROS!$L53&lt;&gt;0),[5]PREMIOS_OTROS!$L53,""),IF($A55="TOTAL",SUM(INDIRECT("F4:F"&amp;ROW()-1)),""))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IF(AND($A55&lt;&gt;"",$A55&lt;&gt;"TOTAL"),IF(AND([5]PREMIOS_OTROS!$O53&lt;&gt;"",[5]PREMIOS_OTROS!$O53&lt;&gt;0),[5]PREMIOS_OTROS!$O53,""),IF($A55="TOTAL",SUM(INDIRECT("H4:H"&amp;ROW()-1)),""))</f>
        <v/>
      </c>
      <c r="I55" s="7" t="str">
        <f ca="1">IF(AND($A55&lt;&gt;"",$A55&lt;&gt;"TOTAL"),IF(AND([5]PREMIOS_OTROS!$Q53&lt;&gt;"",[5]PREMIOS_OTROS!$Q53&lt;&gt;0),[5]PREMIOS_OTROS!$Q53,""),IF($A55="TOTAL",SUM(INDIRECT("I4:I"&amp;ROW()-1)),""))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IF(AND($A55&lt;&gt;"",$A55&lt;&gt;"TOTAL"),IF(AND([5]PREMIOS_OTROS!$T53&lt;&gt;"",[5]PREMIOS_OTROS!$T53&lt;&gt;0),[5]PREMIOS_OTROS!$T53,""),IF($A55="TOTAL",SUM(INDIRECT("K4:K"&amp;ROW()-1)),""))</f>
        <v/>
      </c>
      <c r="L55" s="7" t="str">
        <f ca="1">IF(AND($A55&lt;&gt;"",$A55&lt;&gt;"TOTAL"),IF(AND([5]PREMIOS_OTROS!$V53&lt;&gt;"",[5]PREMIOS_OTROS!$V53&lt;&gt;0),[5]PREMIOS_OTROS!$V53,""),IF($A55="TOTAL",SUM(INDIRECT("L4:L"&amp;ROW()-1)),""))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IF(AND($A55&lt;&gt;"",$A55&lt;&gt;"TOTAL"),IF(AND([5]PREMIOS_OTROS!$Y53&lt;&gt;"",[5]PREMIOS_OTROS!$Y53&lt;&gt;0),[5]PREMIOS_OTROS!$Y53,""),IF($A55="TOTAL",SUM(INDIRECT("N4:N"&amp;ROW()-1)),""))</f>
        <v/>
      </c>
      <c r="O55" s="7" t="str">
        <f ca="1">IF(AND($A55&lt;&gt;"",$A55&lt;&gt;"TOTAL"),IF(AND([5]PREMIOS_OTROS!$AA53&lt;&gt;"",[5]PREMIOS_OTROS!$AA53&lt;&gt;0),[5]PREMIOS_OTROS!$AA53,""),IF($A55="TOTAL",SUM(INDIRECT("O4:O"&amp;ROW()-1)),""))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IF(AND($A55&lt;&gt;"",$A55&lt;&gt;"TOTAL"),IF(AND([5]PREMIOS_OTROS!$AD53&lt;&gt;"",[5]PREMIOS_OTROS!$AD53&lt;&gt;0),[5]PREMIOS_OTROS!$AD53,""),IF($A55="TOTAL",SUM(INDIRECT("Q4:Q"&amp;ROW()-1)),""))</f>
        <v/>
      </c>
      <c r="R55" s="7" t="str">
        <f ca="1">IF(AND($A55&lt;&gt;"",$A55&lt;&gt;"TOTAL"),IF(AND([5]PREMIOS_OTROS!$AF53&lt;&gt;"",[5]PREMIOS_OTROS!$AF53&lt;&gt;0),[5]PREMIOS_OTROS!$AF53,""),IF($A55="TOTAL",SUM(INDIRECT("R4:R"&amp;ROW()-1)),""))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IF(AND($A55&lt;&gt;"",$A55&lt;&gt;"TOTAL"),IF(AND([5]PREMIOS_OTROS!$AI53&lt;&gt;"",[5]PREMIOS_OTROS!$AI53&lt;&gt;0),[5]PREMIOS_OTROS!$AI53,""),IF($A55="TOTAL",SUM(INDIRECT("T4:T"&amp;ROW()-1)),""))</f>
        <v/>
      </c>
      <c r="U55" s="7" t="str">
        <f ca="1">IF(AND($A55&lt;&gt;"",$A55&lt;&gt;"TOTAL"),IF(AND([5]PREMIOS_OTROS!$AK53&lt;&gt;"",[5]PREMIOS_OTROS!$AK53&lt;&gt;0),[5]PREMIOS_OTROS!$AK53,""),IF($A55="TOTAL",SUM(INDIRECT("U4:U"&amp;ROW()-1)),""))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IF(AND($A55&lt;&gt;"",$A55&lt;&gt;"TOTAL"),IF(AND([5]PREMIOS_OTROS!$AN53&lt;&gt;"",[5]PREMIOS_OTROS!$AN53&lt;&gt;0),[5]PREMIOS_OTROS!$AN53,""),IF($A55="TOTAL",SUM(INDIRECT("W4:W"&amp;ROW()-1)),""))</f>
        <v/>
      </c>
      <c r="X55" s="7" t="str">
        <f ca="1">IF(AND($A55&lt;&gt;"",$A55&lt;&gt;"TOTAL"),IF(AND([5]PREMIOS_OTROS!$AP53&lt;&gt;"",[5]PREMIOS_OTROS!$AP53&lt;&gt;0),[5]PREMIOS_OTROS!$AP53,""),IF($A55="TOTAL",SUM(INDIRECT("X4:X"&amp;ROW()-1)),""))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IF(AND($A55&lt;&gt;"",$A55&lt;&gt;"TOTAL"),IF(AND([5]PREMIOS_OTROS!$AS53&lt;&gt;"",[5]PREMIOS_OTROS!$AS53&lt;&gt;0),[5]PREMIOS_OTROS!$AS53,""),IF($A55="TOTAL",SUM(INDIRECT("Z4:Z"&amp;ROW()-1)),""))</f>
        <v/>
      </c>
      <c r="AA55" s="7" t="str">
        <f ca="1">IF(AND($A55&lt;&gt;"",$A55&lt;&gt;"TOTAL"),IF(AND([5]PREMIOS_OTROS!$AU53&lt;&gt;"",[5]PREMIOS_OTROS!$AU53&lt;&gt;0),[5]PREMIOS_OTROS!$AU53,""),IF($A55="TOTAL",SUM(INDIRECT("AA4:AA"&amp;ROW()-1)),""))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IF(AND($A55&lt;&gt;"",$A55&lt;&gt;"TOTAL"),IF(AND([5]PREMIOS_OTROS!$AX53&lt;&gt;"",[5]PREMIOS_OTROS!$AX53&lt;&gt;0),[5]PREMIOS_OTROS!$AX53,""),IF($A55="TOTAL",SUM(INDIRECT("AC4:AC"&amp;ROW()-1)),""))</f>
        <v/>
      </c>
      <c r="AD55" s="7" t="str">
        <f ca="1">IF(AND($A55&lt;&gt;"",$A55&lt;&gt;"TOTAL"),IF(AND([5]PREMIOS_OTROS!$AZ53&lt;&gt;"",[5]PREMIOS_OTROS!$AZ53&lt;&gt;0),[5]PREMIOS_OTROS!$AZ53,""),IF($A55="TOTAL",SUM(INDIRECT("AD4:AD"&amp;ROW()-1)),""))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IF(AND($A55&lt;&gt;"",$A55&lt;&gt;"TOTAL"),IF(AND([5]PREMIOS_OTROS!$BC53&lt;&gt;"",[5]PREMIOS_OTROS!$BC53&lt;&gt;0),[5]PREMIOS_OTROS!$BC53,""),IF($A55="TOTAL",SUM(INDIRECT("AF4:AF"&amp;ROW()-1)),""))</f>
        <v/>
      </c>
      <c r="AG55" s="7" t="str">
        <f ca="1">IF(AND($A55&lt;&gt;"",$A55&lt;&gt;"TOTAL"),IF(AND([5]PREMIOS_OTROS!$BE53&lt;&gt;"",[5]PREMIOS_OTROS!$BE53&lt;&gt;0),[5]PREMIOS_OTROS!$BE53,""),IF($A55="TOTAL",SUM(INDIRECT("AG4:AG"&amp;ROW()-1)),""))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IF(AND($A55&lt;&gt;"",$A55&lt;&gt;"TOTAL"),IF(AND([5]PREMIOS_OTROS!$BH53&lt;&gt;"",[5]PREMIOS_OTROS!$BH53&lt;&gt;0),[5]PREMIOS_OTROS!$BH53,""),IF($A55="TOTAL",SUM(INDIRECT("AI4:AI"&amp;ROW()-1)),""))</f>
        <v/>
      </c>
      <c r="AJ55" s="7" t="str">
        <f ca="1">IF(AND($A55&lt;&gt;"",$A55&lt;&gt;"TOTAL"),IF(AND([5]PREMIOS_OTROS!$BJ53&lt;&gt;"",[5]PREMIOS_OTROS!$BJ53&lt;&gt;0),[5]PREMIOS_OTROS!$BJ53,""),IF($A55="TOTAL",SUM(INDIRECT("AJ4:AJ"&amp;ROW()-1)),""))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IF(AND($A55&lt;&gt;"",$A55&lt;&gt;"TOTAL"),IF(AND([5]PREMIOS_OTROS!$BM53&lt;&gt;"",[5]PREMIOS_OTROS!$BM53&lt;&gt;0),[5]PREMIOS_OTROS!$BM53,""),IF($A55="TOTAL",SUM(INDIRECT("AL4:AL"&amp;ROW()-1)),""))</f>
        <v/>
      </c>
      <c r="AM55" s="7" t="str">
        <f ca="1">IF(AND($A55&lt;&gt;"",$A55&lt;&gt;"TOTAL"),IF(AND([5]PREMIOS_OTROS!$BO53&lt;&gt;"",[5]PREMIOS_OTROS!$BO53&lt;&gt;0),[5]PREMIOS_OTROS!$BO53,""),IF($A55="TOTAL",SUM(INDIRECT("AM4:AM"&amp;ROW()-1)),""))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IF(AND($A55&lt;&gt;"",$A55&lt;&gt;"TOTAL"),IF(AND([5]PREMIOS_OTROS!$BR53&lt;&gt;"",[5]PREMIOS_OTROS!$BR53&lt;&gt;0),[5]PREMIOS_OTROS!$BR53,""),IF($A55="TOTAL",SUM(INDIRECT("AO4:AO"&amp;ROW()-1)),""))</f>
        <v/>
      </c>
      <c r="AP55" s="7" t="str">
        <f ca="1">IF(AND($A55&lt;&gt;"",$A55&lt;&gt;"TOTAL"),IF(AND([5]PREMIOS_OTROS!$BT53&lt;&gt;"",[5]PREMIOS_OTROS!$BT53&lt;&gt;0),[5]PREMIOS_OTROS!$BT53,""),IF($A55="TOTAL",SUM(INDIRECT("AP4:AP"&amp;ROW()-1)),""))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IF(AND($A55&lt;&gt;"",$A55&lt;&gt;"TOTAL"),IF(AND([5]PREMIOS_OTROS!$BW53&lt;&gt;"",[5]PREMIOS_OTROS!$BW53&lt;&gt;0),[5]PREMIOS_OTROS!$BW53,""),IF($A55="TOTAL",SUM(INDIRECT("AR4:AR"&amp;ROW()-1)),""))</f>
        <v/>
      </c>
      <c r="AS55" s="7" t="str">
        <f ca="1">IF(AND($A55&lt;&gt;"",$A55&lt;&gt;"TOTAL"),IF(AND([5]PREMIOS_OTROS!$BY53&lt;&gt;"",[5]PREMIOS_OTROS!$BY53&lt;&gt;0),[5]PREMIOS_OTROS!$BY53,""),IF($A55="TOTAL",SUM(INDIRECT("AS4:AS"&amp;ROW()-1)),""))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IF(AND($A55&lt;&gt;"",$A55&lt;&gt;"TOTAL"),IF(AND([5]PREMIOS_OTROS!$CB53&lt;&gt;"",[5]PREMIOS_OTROS!$CB53&lt;&gt;0),[5]PREMIOS_OTROS!$CB53,""),IF($A55="TOTAL",SUM(INDIRECT("AU4:AU"&amp;ROW()-1)),""))</f>
        <v/>
      </c>
      <c r="AV55" s="7" t="str">
        <f ca="1">IF(AND($A55&lt;&gt;"",$A55&lt;&gt;"TOTAL"),IF(AND([5]PREMIOS_OTROS!$CD53&lt;&gt;"",[5]PREMIOS_OTROS!$CD53&lt;&gt;0),[5]PREMIOS_OTROS!$CD53,""),IF($A55="TOTAL",SUM(INDIRECT("AV4:AV"&amp;ROW()-1)),""))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IF(AND($A55&lt;&gt;"",$A55&lt;&gt;"TOTAL"),IF(AND([5]PREMIOS_OTROS!$CG53&lt;&gt;"",[5]PREMIOS_OTROS!$CG53&lt;&gt;0),[5]PREMIOS_OTROS!$CG53,""),IF($A55="TOTAL",SUM(INDIRECT("AX4:AX"&amp;ROW()-1)),""))</f>
        <v/>
      </c>
      <c r="AY55" s="7" t="str">
        <f ca="1">IF(AND($A55&lt;&gt;"",$A55&lt;&gt;"TOTAL"),IF(AND([5]PREMIOS_OTROS!$CI53&lt;&gt;"",[5]PREMIOS_OTROS!$CI53&lt;&gt;0),[5]PREMIOS_OTROS!$CI53,""),IF($A55="TOTAL",SUM(INDIRECT("AY4:AY"&amp;ROW()-1)),""))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IF(AND($A55&lt;&gt;"",$A55&lt;&gt;"TOTAL"),IF(AND([5]PREMIOS_OTROS!$CL53&lt;&gt;"",[5]PREMIOS_OTROS!$CL53&lt;&gt;0),[5]PREMIOS_OTROS!$CL53,""),IF($A55="TOTAL",SUM(INDIRECT("BA4:BA"&amp;ROW()-1)),""))</f>
        <v/>
      </c>
      <c r="BB55" s="7" t="str">
        <f ca="1">IF(AND($A55&lt;&gt;"",$A55&lt;&gt;"TOTAL"),IF(AND([5]PREMIOS_OTROS!$CN53&lt;&gt;"",[5]PREMIOS_OTROS!$CN53&lt;&gt;0),[5]PREMIOS_OTROS!$CN53,""),IF($A55="TOTAL",SUM(INDIRECT("BB4:BB"&amp;ROW()-1)),""))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IF(AND($A55&lt;&gt;"",$A55&lt;&gt;"TOTAL"),IF(AND([5]PREMIOS_OTROS!$CQ53&lt;&gt;"",[5]PREMIOS_OTROS!$CQ53&lt;&gt;0),[5]PREMIOS_OTROS!$CQ53,""),IF($A55="TOTAL",SUM(INDIRECT("BD4:BD"&amp;ROW()-1)),""))</f>
        <v/>
      </c>
      <c r="BE55" s="7" t="str">
        <f ca="1">IF(AND($A55&lt;&gt;"",$A55&lt;&gt;"TOTAL"),IF(AND([5]PREMIOS_OTROS!$CS53&lt;&gt;"",[5]PREMIOS_OTROS!$CS53&lt;&gt;0),[5]PREMIOS_OTROS!$CS53,""),IF($A55="TOTAL",SUM(INDIRECT("BE4:BE"&amp;ROW()-1)),""))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IF([5]PREMIOS_OTROS!$D54&lt;&gt;"",[5]PREMIOS_OTROS!$D54,IF(AND([5]PREMIOS_OTROS!$D54="",[5]PREMIOS_OTROS!$D55="",[5]PREMIOS_OTROS!$D53=""),"","TOTAL"))</f>
        <v/>
      </c>
      <c r="B56" s="7" t="str">
        <f ca="1">IF(AND($A56&lt;&gt;"",$A56&lt;&gt;"TOTAL"),IF(AND([5]PREMIOS_OTROS!$E54&lt;&gt;"",[5]PREMIOS_OTROS!$E54&lt;&gt;0),[5]PREMIOS_OTROS!$E54,""),IF($A56="TOTAL",SUM(INDIRECT("B4:B"&amp;ROW()-1)),""))</f>
        <v/>
      </c>
      <c r="C56" s="7" t="str">
        <f ca="1">IF(AND($A56&lt;&gt;"",$A56&lt;&gt;"TOTAL"),IF(AND([5]PREMIOS_OTROS!$G54&lt;&gt;"",[5]PREMIOS_OTROS!$G54&lt;&gt;0),[5]PREMIOS_OTROS!$G54,""),IF($A56="TOTAL",SUM(INDIRECT("C4:C"&amp;ROW()-1)),""))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IF(AND($A56&lt;&gt;"",$A56&lt;&gt;"TOTAL"),IF(AND([5]PREMIOS_OTROS!$J54&lt;&gt;"",[5]PREMIOS_OTROS!$J54&lt;&gt;0),[5]PREMIOS_OTROS!$J54,""),IF($A56="TOTAL",SUM(INDIRECT("E4:E"&amp;ROW()-1)),""))</f>
        <v/>
      </c>
      <c r="F56" s="7" t="str">
        <f ca="1">IF(AND($A56&lt;&gt;"",$A56&lt;&gt;"TOTAL"),IF(AND([5]PREMIOS_OTROS!$L54&lt;&gt;"",[5]PREMIOS_OTROS!$L54&lt;&gt;0),[5]PREMIOS_OTROS!$L54,""),IF($A56="TOTAL",SUM(INDIRECT("F4:F"&amp;ROW()-1)),""))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IF(AND($A56&lt;&gt;"",$A56&lt;&gt;"TOTAL"),IF(AND([5]PREMIOS_OTROS!$O54&lt;&gt;"",[5]PREMIOS_OTROS!$O54&lt;&gt;0),[5]PREMIOS_OTROS!$O54,""),IF($A56="TOTAL",SUM(INDIRECT("H4:H"&amp;ROW()-1)),""))</f>
        <v/>
      </c>
      <c r="I56" s="7" t="str">
        <f ca="1">IF(AND($A56&lt;&gt;"",$A56&lt;&gt;"TOTAL"),IF(AND([5]PREMIOS_OTROS!$Q54&lt;&gt;"",[5]PREMIOS_OTROS!$Q54&lt;&gt;0),[5]PREMIOS_OTROS!$Q54,""),IF($A56="TOTAL",SUM(INDIRECT("I4:I"&amp;ROW()-1)),""))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IF(AND($A56&lt;&gt;"",$A56&lt;&gt;"TOTAL"),IF(AND([5]PREMIOS_OTROS!$T54&lt;&gt;"",[5]PREMIOS_OTROS!$T54&lt;&gt;0),[5]PREMIOS_OTROS!$T54,""),IF($A56="TOTAL",SUM(INDIRECT("K4:K"&amp;ROW()-1)),""))</f>
        <v/>
      </c>
      <c r="L56" s="7" t="str">
        <f ca="1">IF(AND($A56&lt;&gt;"",$A56&lt;&gt;"TOTAL"),IF(AND([5]PREMIOS_OTROS!$V54&lt;&gt;"",[5]PREMIOS_OTROS!$V54&lt;&gt;0),[5]PREMIOS_OTROS!$V54,""),IF($A56="TOTAL",SUM(INDIRECT("L4:L"&amp;ROW()-1)),""))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IF(AND($A56&lt;&gt;"",$A56&lt;&gt;"TOTAL"),IF(AND([5]PREMIOS_OTROS!$Y54&lt;&gt;"",[5]PREMIOS_OTROS!$Y54&lt;&gt;0),[5]PREMIOS_OTROS!$Y54,""),IF($A56="TOTAL",SUM(INDIRECT("N4:N"&amp;ROW()-1)),""))</f>
        <v/>
      </c>
      <c r="O56" s="7" t="str">
        <f ca="1">IF(AND($A56&lt;&gt;"",$A56&lt;&gt;"TOTAL"),IF(AND([5]PREMIOS_OTROS!$AA54&lt;&gt;"",[5]PREMIOS_OTROS!$AA54&lt;&gt;0),[5]PREMIOS_OTROS!$AA54,""),IF($A56="TOTAL",SUM(INDIRECT("O4:O"&amp;ROW()-1)),""))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IF(AND($A56&lt;&gt;"",$A56&lt;&gt;"TOTAL"),IF(AND([5]PREMIOS_OTROS!$AD54&lt;&gt;"",[5]PREMIOS_OTROS!$AD54&lt;&gt;0),[5]PREMIOS_OTROS!$AD54,""),IF($A56="TOTAL",SUM(INDIRECT("Q4:Q"&amp;ROW()-1)),""))</f>
        <v/>
      </c>
      <c r="R56" s="7" t="str">
        <f ca="1">IF(AND($A56&lt;&gt;"",$A56&lt;&gt;"TOTAL"),IF(AND([5]PREMIOS_OTROS!$AF54&lt;&gt;"",[5]PREMIOS_OTROS!$AF54&lt;&gt;0),[5]PREMIOS_OTROS!$AF54,""),IF($A56="TOTAL",SUM(INDIRECT("R4:R"&amp;ROW()-1)),""))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IF(AND($A56&lt;&gt;"",$A56&lt;&gt;"TOTAL"),IF(AND([5]PREMIOS_OTROS!$AI54&lt;&gt;"",[5]PREMIOS_OTROS!$AI54&lt;&gt;0),[5]PREMIOS_OTROS!$AI54,""),IF($A56="TOTAL",SUM(INDIRECT("T4:T"&amp;ROW()-1)),""))</f>
        <v/>
      </c>
      <c r="U56" s="7" t="str">
        <f ca="1">IF(AND($A56&lt;&gt;"",$A56&lt;&gt;"TOTAL"),IF(AND([5]PREMIOS_OTROS!$AK54&lt;&gt;"",[5]PREMIOS_OTROS!$AK54&lt;&gt;0),[5]PREMIOS_OTROS!$AK54,""),IF($A56="TOTAL",SUM(INDIRECT("U4:U"&amp;ROW()-1)),""))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IF(AND($A56&lt;&gt;"",$A56&lt;&gt;"TOTAL"),IF(AND([5]PREMIOS_OTROS!$AN54&lt;&gt;"",[5]PREMIOS_OTROS!$AN54&lt;&gt;0),[5]PREMIOS_OTROS!$AN54,""),IF($A56="TOTAL",SUM(INDIRECT("W4:W"&amp;ROW()-1)),""))</f>
        <v/>
      </c>
      <c r="X56" s="7" t="str">
        <f ca="1">IF(AND($A56&lt;&gt;"",$A56&lt;&gt;"TOTAL"),IF(AND([5]PREMIOS_OTROS!$AP54&lt;&gt;"",[5]PREMIOS_OTROS!$AP54&lt;&gt;0),[5]PREMIOS_OTROS!$AP54,""),IF($A56="TOTAL",SUM(INDIRECT("X4:X"&amp;ROW()-1)),""))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IF(AND($A56&lt;&gt;"",$A56&lt;&gt;"TOTAL"),IF(AND([5]PREMIOS_OTROS!$AS54&lt;&gt;"",[5]PREMIOS_OTROS!$AS54&lt;&gt;0),[5]PREMIOS_OTROS!$AS54,""),IF($A56="TOTAL",SUM(INDIRECT("Z4:Z"&amp;ROW()-1)),""))</f>
        <v/>
      </c>
      <c r="AA56" s="7" t="str">
        <f ca="1">IF(AND($A56&lt;&gt;"",$A56&lt;&gt;"TOTAL"),IF(AND([5]PREMIOS_OTROS!$AU54&lt;&gt;"",[5]PREMIOS_OTROS!$AU54&lt;&gt;0),[5]PREMIOS_OTROS!$AU54,""),IF($A56="TOTAL",SUM(INDIRECT("AA4:AA"&amp;ROW()-1)),""))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IF(AND($A56&lt;&gt;"",$A56&lt;&gt;"TOTAL"),IF(AND([5]PREMIOS_OTROS!$AX54&lt;&gt;"",[5]PREMIOS_OTROS!$AX54&lt;&gt;0),[5]PREMIOS_OTROS!$AX54,""),IF($A56="TOTAL",SUM(INDIRECT("AC4:AC"&amp;ROW()-1)),""))</f>
        <v/>
      </c>
      <c r="AD56" s="7" t="str">
        <f ca="1">IF(AND($A56&lt;&gt;"",$A56&lt;&gt;"TOTAL"),IF(AND([5]PREMIOS_OTROS!$AZ54&lt;&gt;"",[5]PREMIOS_OTROS!$AZ54&lt;&gt;0),[5]PREMIOS_OTROS!$AZ54,""),IF($A56="TOTAL",SUM(INDIRECT("AD4:AD"&amp;ROW()-1)),""))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IF(AND($A56&lt;&gt;"",$A56&lt;&gt;"TOTAL"),IF(AND([5]PREMIOS_OTROS!$BC54&lt;&gt;"",[5]PREMIOS_OTROS!$BC54&lt;&gt;0),[5]PREMIOS_OTROS!$BC54,""),IF($A56="TOTAL",SUM(INDIRECT("AF4:AF"&amp;ROW()-1)),""))</f>
        <v/>
      </c>
      <c r="AG56" s="7" t="str">
        <f ca="1">IF(AND($A56&lt;&gt;"",$A56&lt;&gt;"TOTAL"),IF(AND([5]PREMIOS_OTROS!$BE54&lt;&gt;"",[5]PREMIOS_OTROS!$BE54&lt;&gt;0),[5]PREMIOS_OTROS!$BE54,""),IF($A56="TOTAL",SUM(INDIRECT("AG4:AG"&amp;ROW()-1)),""))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IF(AND($A56&lt;&gt;"",$A56&lt;&gt;"TOTAL"),IF(AND([5]PREMIOS_OTROS!$BH54&lt;&gt;"",[5]PREMIOS_OTROS!$BH54&lt;&gt;0),[5]PREMIOS_OTROS!$BH54,""),IF($A56="TOTAL",SUM(INDIRECT("AI4:AI"&amp;ROW()-1)),""))</f>
        <v/>
      </c>
      <c r="AJ56" s="7" t="str">
        <f ca="1">IF(AND($A56&lt;&gt;"",$A56&lt;&gt;"TOTAL"),IF(AND([5]PREMIOS_OTROS!$BJ54&lt;&gt;"",[5]PREMIOS_OTROS!$BJ54&lt;&gt;0),[5]PREMIOS_OTROS!$BJ54,""),IF($A56="TOTAL",SUM(INDIRECT("AJ4:AJ"&amp;ROW()-1)),""))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IF(AND($A56&lt;&gt;"",$A56&lt;&gt;"TOTAL"),IF(AND([5]PREMIOS_OTROS!$BM54&lt;&gt;"",[5]PREMIOS_OTROS!$BM54&lt;&gt;0),[5]PREMIOS_OTROS!$BM54,""),IF($A56="TOTAL",SUM(INDIRECT("AL4:AL"&amp;ROW()-1)),""))</f>
        <v/>
      </c>
      <c r="AM56" s="7" t="str">
        <f ca="1">IF(AND($A56&lt;&gt;"",$A56&lt;&gt;"TOTAL"),IF(AND([5]PREMIOS_OTROS!$BO54&lt;&gt;"",[5]PREMIOS_OTROS!$BO54&lt;&gt;0),[5]PREMIOS_OTROS!$BO54,""),IF($A56="TOTAL",SUM(INDIRECT("AM4:AM"&amp;ROW()-1)),""))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IF(AND($A56&lt;&gt;"",$A56&lt;&gt;"TOTAL"),IF(AND([5]PREMIOS_OTROS!$BR54&lt;&gt;"",[5]PREMIOS_OTROS!$BR54&lt;&gt;0),[5]PREMIOS_OTROS!$BR54,""),IF($A56="TOTAL",SUM(INDIRECT("AO4:AO"&amp;ROW()-1)),""))</f>
        <v/>
      </c>
      <c r="AP56" s="7" t="str">
        <f ca="1">IF(AND($A56&lt;&gt;"",$A56&lt;&gt;"TOTAL"),IF(AND([5]PREMIOS_OTROS!$BT54&lt;&gt;"",[5]PREMIOS_OTROS!$BT54&lt;&gt;0),[5]PREMIOS_OTROS!$BT54,""),IF($A56="TOTAL",SUM(INDIRECT("AP4:AP"&amp;ROW()-1)),""))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IF(AND($A56&lt;&gt;"",$A56&lt;&gt;"TOTAL"),IF(AND([5]PREMIOS_OTROS!$BW54&lt;&gt;"",[5]PREMIOS_OTROS!$BW54&lt;&gt;0),[5]PREMIOS_OTROS!$BW54,""),IF($A56="TOTAL",SUM(INDIRECT("AR4:AR"&amp;ROW()-1)),""))</f>
        <v/>
      </c>
      <c r="AS56" s="7" t="str">
        <f ca="1">IF(AND($A56&lt;&gt;"",$A56&lt;&gt;"TOTAL"),IF(AND([5]PREMIOS_OTROS!$BY54&lt;&gt;"",[5]PREMIOS_OTROS!$BY54&lt;&gt;0),[5]PREMIOS_OTROS!$BY54,""),IF($A56="TOTAL",SUM(INDIRECT("AS4:AS"&amp;ROW()-1)),""))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IF(AND($A56&lt;&gt;"",$A56&lt;&gt;"TOTAL"),IF(AND([5]PREMIOS_OTROS!$CB54&lt;&gt;"",[5]PREMIOS_OTROS!$CB54&lt;&gt;0),[5]PREMIOS_OTROS!$CB54,""),IF($A56="TOTAL",SUM(INDIRECT("AU4:AU"&amp;ROW()-1)),""))</f>
        <v/>
      </c>
      <c r="AV56" s="7" t="str">
        <f ca="1">IF(AND($A56&lt;&gt;"",$A56&lt;&gt;"TOTAL"),IF(AND([5]PREMIOS_OTROS!$CD54&lt;&gt;"",[5]PREMIOS_OTROS!$CD54&lt;&gt;0),[5]PREMIOS_OTROS!$CD54,""),IF($A56="TOTAL",SUM(INDIRECT("AV4:AV"&amp;ROW()-1)),""))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IF(AND($A56&lt;&gt;"",$A56&lt;&gt;"TOTAL"),IF(AND([5]PREMIOS_OTROS!$CG54&lt;&gt;"",[5]PREMIOS_OTROS!$CG54&lt;&gt;0),[5]PREMIOS_OTROS!$CG54,""),IF($A56="TOTAL",SUM(INDIRECT("AX4:AX"&amp;ROW()-1)),""))</f>
        <v/>
      </c>
      <c r="AY56" s="7" t="str">
        <f ca="1">IF(AND($A56&lt;&gt;"",$A56&lt;&gt;"TOTAL"),IF(AND([5]PREMIOS_OTROS!$CI54&lt;&gt;"",[5]PREMIOS_OTROS!$CI54&lt;&gt;0),[5]PREMIOS_OTROS!$CI54,""),IF($A56="TOTAL",SUM(INDIRECT("AY4:AY"&amp;ROW()-1)),""))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IF(AND($A56&lt;&gt;"",$A56&lt;&gt;"TOTAL"),IF(AND([5]PREMIOS_OTROS!$CL54&lt;&gt;"",[5]PREMIOS_OTROS!$CL54&lt;&gt;0),[5]PREMIOS_OTROS!$CL54,""),IF($A56="TOTAL",SUM(INDIRECT("BA4:BA"&amp;ROW()-1)),""))</f>
        <v/>
      </c>
      <c r="BB56" s="7" t="str">
        <f ca="1">IF(AND($A56&lt;&gt;"",$A56&lt;&gt;"TOTAL"),IF(AND([5]PREMIOS_OTROS!$CN54&lt;&gt;"",[5]PREMIOS_OTROS!$CN54&lt;&gt;0),[5]PREMIOS_OTROS!$CN54,""),IF($A56="TOTAL",SUM(INDIRECT("BB4:BB"&amp;ROW()-1)),""))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IF(AND($A56&lt;&gt;"",$A56&lt;&gt;"TOTAL"),IF(AND([5]PREMIOS_OTROS!$CQ54&lt;&gt;"",[5]PREMIOS_OTROS!$CQ54&lt;&gt;0),[5]PREMIOS_OTROS!$CQ54,""),IF($A56="TOTAL",SUM(INDIRECT("BD4:BD"&amp;ROW()-1)),""))</f>
        <v/>
      </c>
      <c r="BE56" s="7" t="str">
        <f ca="1">IF(AND($A56&lt;&gt;"",$A56&lt;&gt;"TOTAL"),IF(AND([5]PREMIOS_OTROS!$CS54&lt;&gt;"",[5]PREMIOS_OTROS!$CS54&lt;&gt;0),[5]PREMIOS_OTROS!$CS54,""),IF($A56="TOTAL",SUM(INDIRECT("BE4:BE"&amp;ROW()-1)),""))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IF([5]PREMIOS_OTROS!$D55&lt;&gt;"",[5]PREMIOS_OTROS!$D55,IF(AND([5]PREMIOS_OTROS!$D55="",[5]PREMIOS_OTROS!$D56="",[5]PREMIOS_OTROS!$D54=""),"","TOTAL"))</f>
        <v/>
      </c>
      <c r="B57" s="7" t="str">
        <f ca="1">IF(AND($A57&lt;&gt;"",$A57&lt;&gt;"TOTAL"),IF(AND([5]PREMIOS_OTROS!$E55&lt;&gt;"",[5]PREMIOS_OTROS!$E55&lt;&gt;0),[5]PREMIOS_OTROS!$E55,""),IF($A57="TOTAL",SUM(INDIRECT("B4:B"&amp;ROW()-1)),""))</f>
        <v/>
      </c>
      <c r="C57" s="7" t="str">
        <f ca="1">IF(AND($A57&lt;&gt;"",$A57&lt;&gt;"TOTAL"),IF(AND([5]PREMIOS_OTROS!$G55&lt;&gt;"",[5]PREMIOS_OTROS!$G55&lt;&gt;0),[5]PREMIOS_OTROS!$G55,""),IF($A57="TOTAL",SUM(INDIRECT("C4:C"&amp;ROW()-1)),""))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IF(AND($A57&lt;&gt;"",$A57&lt;&gt;"TOTAL"),IF(AND([5]PREMIOS_OTROS!$J55&lt;&gt;"",[5]PREMIOS_OTROS!$J55&lt;&gt;0),[5]PREMIOS_OTROS!$J55,""),IF($A57="TOTAL",SUM(INDIRECT("E4:E"&amp;ROW()-1)),""))</f>
        <v/>
      </c>
      <c r="F57" s="7" t="str">
        <f ca="1">IF(AND($A57&lt;&gt;"",$A57&lt;&gt;"TOTAL"),IF(AND([5]PREMIOS_OTROS!$L55&lt;&gt;"",[5]PREMIOS_OTROS!$L55&lt;&gt;0),[5]PREMIOS_OTROS!$L55,""),IF($A57="TOTAL",SUM(INDIRECT("F4:F"&amp;ROW()-1)),""))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IF(AND($A57&lt;&gt;"",$A57&lt;&gt;"TOTAL"),IF(AND([5]PREMIOS_OTROS!$O55&lt;&gt;"",[5]PREMIOS_OTROS!$O55&lt;&gt;0),[5]PREMIOS_OTROS!$O55,""),IF($A57="TOTAL",SUM(INDIRECT("H4:H"&amp;ROW()-1)),""))</f>
        <v/>
      </c>
      <c r="I57" s="7" t="str">
        <f ca="1">IF(AND($A57&lt;&gt;"",$A57&lt;&gt;"TOTAL"),IF(AND([5]PREMIOS_OTROS!$Q55&lt;&gt;"",[5]PREMIOS_OTROS!$Q55&lt;&gt;0),[5]PREMIOS_OTROS!$Q55,""),IF($A57="TOTAL",SUM(INDIRECT("I4:I"&amp;ROW()-1)),""))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IF(AND($A57&lt;&gt;"",$A57&lt;&gt;"TOTAL"),IF(AND([5]PREMIOS_OTROS!$T55&lt;&gt;"",[5]PREMIOS_OTROS!$T55&lt;&gt;0),[5]PREMIOS_OTROS!$T55,""),IF($A57="TOTAL",SUM(INDIRECT("K4:K"&amp;ROW()-1)),""))</f>
        <v/>
      </c>
      <c r="L57" s="7" t="str">
        <f ca="1">IF(AND($A57&lt;&gt;"",$A57&lt;&gt;"TOTAL"),IF(AND([5]PREMIOS_OTROS!$V55&lt;&gt;"",[5]PREMIOS_OTROS!$V55&lt;&gt;0),[5]PREMIOS_OTROS!$V55,""),IF($A57="TOTAL",SUM(INDIRECT("L4:L"&amp;ROW()-1)),""))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IF(AND($A57&lt;&gt;"",$A57&lt;&gt;"TOTAL"),IF(AND([5]PREMIOS_OTROS!$Y55&lt;&gt;"",[5]PREMIOS_OTROS!$Y55&lt;&gt;0),[5]PREMIOS_OTROS!$Y55,""),IF($A57="TOTAL",SUM(INDIRECT("N4:N"&amp;ROW()-1)),""))</f>
        <v/>
      </c>
      <c r="O57" s="7" t="str">
        <f ca="1">IF(AND($A57&lt;&gt;"",$A57&lt;&gt;"TOTAL"),IF(AND([5]PREMIOS_OTROS!$AA55&lt;&gt;"",[5]PREMIOS_OTROS!$AA55&lt;&gt;0),[5]PREMIOS_OTROS!$AA55,""),IF($A57="TOTAL",SUM(INDIRECT("O4:O"&amp;ROW()-1)),""))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IF(AND($A57&lt;&gt;"",$A57&lt;&gt;"TOTAL"),IF(AND([5]PREMIOS_OTROS!$AD55&lt;&gt;"",[5]PREMIOS_OTROS!$AD55&lt;&gt;0),[5]PREMIOS_OTROS!$AD55,""),IF($A57="TOTAL",SUM(INDIRECT("Q4:Q"&amp;ROW()-1)),""))</f>
        <v/>
      </c>
      <c r="R57" s="7" t="str">
        <f ca="1">IF(AND($A57&lt;&gt;"",$A57&lt;&gt;"TOTAL"),IF(AND([5]PREMIOS_OTROS!$AF55&lt;&gt;"",[5]PREMIOS_OTROS!$AF55&lt;&gt;0),[5]PREMIOS_OTROS!$AF55,""),IF($A57="TOTAL",SUM(INDIRECT("R4:R"&amp;ROW()-1)),""))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IF(AND($A57&lt;&gt;"",$A57&lt;&gt;"TOTAL"),IF(AND([5]PREMIOS_OTROS!$AI55&lt;&gt;"",[5]PREMIOS_OTROS!$AI55&lt;&gt;0),[5]PREMIOS_OTROS!$AI55,""),IF($A57="TOTAL",SUM(INDIRECT("T4:T"&amp;ROW()-1)),""))</f>
        <v/>
      </c>
      <c r="U57" s="7" t="str">
        <f ca="1">IF(AND($A57&lt;&gt;"",$A57&lt;&gt;"TOTAL"),IF(AND([5]PREMIOS_OTROS!$AK55&lt;&gt;"",[5]PREMIOS_OTROS!$AK55&lt;&gt;0),[5]PREMIOS_OTROS!$AK55,""),IF($A57="TOTAL",SUM(INDIRECT("U4:U"&amp;ROW()-1)),""))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IF(AND($A57&lt;&gt;"",$A57&lt;&gt;"TOTAL"),IF(AND([5]PREMIOS_OTROS!$AN55&lt;&gt;"",[5]PREMIOS_OTROS!$AN55&lt;&gt;0),[5]PREMIOS_OTROS!$AN55,""),IF($A57="TOTAL",SUM(INDIRECT("W4:W"&amp;ROW()-1)),""))</f>
        <v/>
      </c>
      <c r="X57" s="7" t="str">
        <f ca="1">IF(AND($A57&lt;&gt;"",$A57&lt;&gt;"TOTAL"),IF(AND([5]PREMIOS_OTROS!$AP55&lt;&gt;"",[5]PREMIOS_OTROS!$AP55&lt;&gt;0),[5]PREMIOS_OTROS!$AP55,""),IF($A57="TOTAL",SUM(INDIRECT("X4:X"&amp;ROW()-1)),""))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IF(AND($A57&lt;&gt;"",$A57&lt;&gt;"TOTAL"),IF(AND([5]PREMIOS_OTROS!$AS55&lt;&gt;"",[5]PREMIOS_OTROS!$AS55&lt;&gt;0),[5]PREMIOS_OTROS!$AS55,""),IF($A57="TOTAL",SUM(INDIRECT("Z4:Z"&amp;ROW()-1)),""))</f>
        <v/>
      </c>
      <c r="AA57" s="7" t="str">
        <f ca="1">IF(AND($A57&lt;&gt;"",$A57&lt;&gt;"TOTAL"),IF(AND([5]PREMIOS_OTROS!$AU55&lt;&gt;"",[5]PREMIOS_OTROS!$AU55&lt;&gt;0),[5]PREMIOS_OTROS!$AU55,""),IF($A57="TOTAL",SUM(INDIRECT("AA4:AA"&amp;ROW()-1)),""))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IF(AND($A57&lt;&gt;"",$A57&lt;&gt;"TOTAL"),IF(AND([5]PREMIOS_OTROS!$AX55&lt;&gt;"",[5]PREMIOS_OTROS!$AX55&lt;&gt;0),[5]PREMIOS_OTROS!$AX55,""),IF($A57="TOTAL",SUM(INDIRECT("AC4:AC"&amp;ROW()-1)),""))</f>
        <v/>
      </c>
      <c r="AD57" s="7" t="str">
        <f ca="1">IF(AND($A57&lt;&gt;"",$A57&lt;&gt;"TOTAL"),IF(AND([5]PREMIOS_OTROS!$AZ55&lt;&gt;"",[5]PREMIOS_OTROS!$AZ55&lt;&gt;0),[5]PREMIOS_OTROS!$AZ55,""),IF($A57="TOTAL",SUM(INDIRECT("AD4:AD"&amp;ROW()-1)),""))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IF(AND($A57&lt;&gt;"",$A57&lt;&gt;"TOTAL"),IF(AND([5]PREMIOS_OTROS!$BC55&lt;&gt;"",[5]PREMIOS_OTROS!$BC55&lt;&gt;0),[5]PREMIOS_OTROS!$BC55,""),IF($A57="TOTAL",SUM(INDIRECT("AF4:AF"&amp;ROW()-1)),""))</f>
        <v/>
      </c>
      <c r="AG57" s="7" t="str">
        <f ca="1">IF(AND($A57&lt;&gt;"",$A57&lt;&gt;"TOTAL"),IF(AND([5]PREMIOS_OTROS!$BE55&lt;&gt;"",[5]PREMIOS_OTROS!$BE55&lt;&gt;0),[5]PREMIOS_OTROS!$BE55,""),IF($A57="TOTAL",SUM(INDIRECT("AG4:AG"&amp;ROW()-1)),""))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IF(AND($A57&lt;&gt;"",$A57&lt;&gt;"TOTAL"),IF(AND([5]PREMIOS_OTROS!$BH55&lt;&gt;"",[5]PREMIOS_OTROS!$BH55&lt;&gt;0),[5]PREMIOS_OTROS!$BH55,""),IF($A57="TOTAL",SUM(INDIRECT("AI4:AI"&amp;ROW()-1)),""))</f>
        <v/>
      </c>
      <c r="AJ57" s="7" t="str">
        <f ca="1">IF(AND($A57&lt;&gt;"",$A57&lt;&gt;"TOTAL"),IF(AND([5]PREMIOS_OTROS!$BJ55&lt;&gt;"",[5]PREMIOS_OTROS!$BJ55&lt;&gt;0),[5]PREMIOS_OTROS!$BJ55,""),IF($A57="TOTAL",SUM(INDIRECT("AJ4:AJ"&amp;ROW()-1)),""))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IF(AND($A57&lt;&gt;"",$A57&lt;&gt;"TOTAL"),IF(AND([5]PREMIOS_OTROS!$BM55&lt;&gt;"",[5]PREMIOS_OTROS!$BM55&lt;&gt;0),[5]PREMIOS_OTROS!$BM55,""),IF($A57="TOTAL",SUM(INDIRECT("AL4:AL"&amp;ROW()-1)),""))</f>
        <v/>
      </c>
      <c r="AM57" s="7" t="str">
        <f ca="1">IF(AND($A57&lt;&gt;"",$A57&lt;&gt;"TOTAL"),IF(AND([5]PREMIOS_OTROS!$BO55&lt;&gt;"",[5]PREMIOS_OTROS!$BO55&lt;&gt;0),[5]PREMIOS_OTROS!$BO55,""),IF($A57="TOTAL",SUM(INDIRECT("AM4:AM"&amp;ROW()-1)),""))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IF(AND($A57&lt;&gt;"",$A57&lt;&gt;"TOTAL"),IF(AND([5]PREMIOS_OTROS!$BR55&lt;&gt;"",[5]PREMIOS_OTROS!$BR55&lt;&gt;0),[5]PREMIOS_OTROS!$BR55,""),IF($A57="TOTAL",SUM(INDIRECT("AO4:AO"&amp;ROW()-1)),""))</f>
        <v/>
      </c>
      <c r="AP57" s="7" t="str">
        <f ca="1">IF(AND($A57&lt;&gt;"",$A57&lt;&gt;"TOTAL"),IF(AND([5]PREMIOS_OTROS!$BT55&lt;&gt;"",[5]PREMIOS_OTROS!$BT55&lt;&gt;0),[5]PREMIOS_OTROS!$BT55,""),IF($A57="TOTAL",SUM(INDIRECT("AP4:AP"&amp;ROW()-1)),""))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IF(AND($A57&lt;&gt;"",$A57&lt;&gt;"TOTAL"),IF(AND([5]PREMIOS_OTROS!$BW55&lt;&gt;"",[5]PREMIOS_OTROS!$BW55&lt;&gt;0),[5]PREMIOS_OTROS!$BW55,""),IF($A57="TOTAL",SUM(INDIRECT("AR4:AR"&amp;ROW()-1)),""))</f>
        <v/>
      </c>
      <c r="AS57" s="7" t="str">
        <f ca="1">IF(AND($A57&lt;&gt;"",$A57&lt;&gt;"TOTAL"),IF(AND([5]PREMIOS_OTROS!$BY55&lt;&gt;"",[5]PREMIOS_OTROS!$BY55&lt;&gt;0),[5]PREMIOS_OTROS!$BY55,""),IF($A57="TOTAL",SUM(INDIRECT("AS4:AS"&amp;ROW()-1)),""))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IF(AND($A57&lt;&gt;"",$A57&lt;&gt;"TOTAL"),IF(AND([5]PREMIOS_OTROS!$CB55&lt;&gt;"",[5]PREMIOS_OTROS!$CB55&lt;&gt;0),[5]PREMIOS_OTROS!$CB55,""),IF($A57="TOTAL",SUM(INDIRECT("AU4:AU"&amp;ROW()-1)),""))</f>
        <v/>
      </c>
      <c r="AV57" s="7" t="str">
        <f ca="1">IF(AND($A57&lt;&gt;"",$A57&lt;&gt;"TOTAL"),IF(AND([5]PREMIOS_OTROS!$CD55&lt;&gt;"",[5]PREMIOS_OTROS!$CD55&lt;&gt;0),[5]PREMIOS_OTROS!$CD55,""),IF($A57="TOTAL",SUM(INDIRECT("AV4:AV"&amp;ROW()-1)),""))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IF(AND($A57&lt;&gt;"",$A57&lt;&gt;"TOTAL"),IF(AND([5]PREMIOS_OTROS!$CG55&lt;&gt;"",[5]PREMIOS_OTROS!$CG55&lt;&gt;0),[5]PREMIOS_OTROS!$CG55,""),IF($A57="TOTAL",SUM(INDIRECT("AX4:AX"&amp;ROW()-1)),""))</f>
        <v/>
      </c>
      <c r="AY57" s="7" t="str">
        <f ca="1">IF(AND($A57&lt;&gt;"",$A57&lt;&gt;"TOTAL"),IF(AND([5]PREMIOS_OTROS!$CI55&lt;&gt;"",[5]PREMIOS_OTROS!$CI55&lt;&gt;0),[5]PREMIOS_OTROS!$CI55,""),IF($A57="TOTAL",SUM(INDIRECT("AY4:AY"&amp;ROW()-1)),""))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IF(AND($A57&lt;&gt;"",$A57&lt;&gt;"TOTAL"),IF(AND([5]PREMIOS_OTROS!$CL55&lt;&gt;"",[5]PREMIOS_OTROS!$CL55&lt;&gt;0),[5]PREMIOS_OTROS!$CL55,""),IF($A57="TOTAL",SUM(INDIRECT("BA4:BA"&amp;ROW()-1)),""))</f>
        <v/>
      </c>
      <c r="BB57" s="7" t="str">
        <f ca="1">IF(AND($A57&lt;&gt;"",$A57&lt;&gt;"TOTAL"),IF(AND([5]PREMIOS_OTROS!$CN55&lt;&gt;"",[5]PREMIOS_OTROS!$CN55&lt;&gt;0),[5]PREMIOS_OTROS!$CN55,""),IF($A57="TOTAL",SUM(INDIRECT("BB4:BB"&amp;ROW()-1)),""))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IF(AND($A57&lt;&gt;"",$A57&lt;&gt;"TOTAL"),IF(AND([5]PREMIOS_OTROS!$CQ55&lt;&gt;"",[5]PREMIOS_OTROS!$CQ55&lt;&gt;0),[5]PREMIOS_OTROS!$CQ55,""),IF($A57="TOTAL",SUM(INDIRECT("BD4:BD"&amp;ROW()-1)),""))</f>
        <v/>
      </c>
      <c r="BE57" s="7" t="str">
        <f ca="1">IF(AND($A57&lt;&gt;"",$A57&lt;&gt;"TOTAL"),IF(AND([5]PREMIOS_OTROS!$CS55&lt;&gt;"",[5]PREMIOS_OTROS!$CS55&lt;&gt;0),[5]PREMIOS_OTROS!$CS55,""),IF($A57="TOTAL",SUM(INDIRECT("BE4:BE"&amp;ROW()-1)),""))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IF([5]PREMIOS_OTROS!$D56&lt;&gt;"",[5]PREMIOS_OTROS!$D56,IF(AND([5]PREMIOS_OTROS!$D56="",[5]PREMIOS_OTROS!$D57="",[5]PREMIOS_OTROS!$D55=""),"","TOTAL"))</f>
        <v/>
      </c>
      <c r="B58" s="7" t="str">
        <f ca="1">IF(AND($A58&lt;&gt;"",$A58&lt;&gt;"TOTAL"),IF(AND([5]PREMIOS_OTROS!$E56&lt;&gt;"",[5]PREMIOS_OTROS!$E56&lt;&gt;0),[5]PREMIOS_OTROS!$E56,""),IF($A58="TOTAL",SUM(INDIRECT("B4:B"&amp;ROW()-1)),""))</f>
        <v/>
      </c>
      <c r="C58" s="7" t="str">
        <f ca="1">IF(AND($A58&lt;&gt;"",$A58&lt;&gt;"TOTAL"),IF(AND([5]PREMIOS_OTROS!$G56&lt;&gt;"",[5]PREMIOS_OTROS!$G56&lt;&gt;0),[5]PREMIOS_OTROS!$G56,""),IF($A58="TOTAL",SUM(INDIRECT("C4:C"&amp;ROW()-1)),""))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IF(AND($A58&lt;&gt;"",$A58&lt;&gt;"TOTAL"),IF(AND([5]PREMIOS_OTROS!$J56&lt;&gt;"",[5]PREMIOS_OTROS!$J56&lt;&gt;0),[5]PREMIOS_OTROS!$J56,""),IF($A58="TOTAL",SUM(INDIRECT("E4:E"&amp;ROW()-1)),""))</f>
        <v/>
      </c>
      <c r="F58" s="7" t="str">
        <f ca="1">IF(AND($A58&lt;&gt;"",$A58&lt;&gt;"TOTAL"),IF(AND([5]PREMIOS_OTROS!$L56&lt;&gt;"",[5]PREMIOS_OTROS!$L56&lt;&gt;0),[5]PREMIOS_OTROS!$L56,""),IF($A58="TOTAL",SUM(INDIRECT("F4:F"&amp;ROW()-1)),""))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IF(AND($A58&lt;&gt;"",$A58&lt;&gt;"TOTAL"),IF(AND([5]PREMIOS_OTROS!$O56&lt;&gt;"",[5]PREMIOS_OTROS!$O56&lt;&gt;0),[5]PREMIOS_OTROS!$O56,""),IF($A58="TOTAL",SUM(INDIRECT("H4:H"&amp;ROW()-1)),""))</f>
        <v/>
      </c>
      <c r="I58" s="7" t="str">
        <f ca="1">IF(AND($A58&lt;&gt;"",$A58&lt;&gt;"TOTAL"),IF(AND([5]PREMIOS_OTROS!$Q56&lt;&gt;"",[5]PREMIOS_OTROS!$Q56&lt;&gt;0),[5]PREMIOS_OTROS!$Q56,""),IF($A58="TOTAL",SUM(INDIRECT("I4:I"&amp;ROW()-1)),""))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IF(AND($A58&lt;&gt;"",$A58&lt;&gt;"TOTAL"),IF(AND([5]PREMIOS_OTROS!$T56&lt;&gt;"",[5]PREMIOS_OTROS!$T56&lt;&gt;0),[5]PREMIOS_OTROS!$T56,""),IF($A58="TOTAL",SUM(INDIRECT("K4:K"&amp;ROW()-1)),""))</f>
        <v/>
      </c>
      <c r="L58" s="7" t="str">
        <f ca="1">IF(AND($A58&lt;&gt;"",$A58&lt;&gt;"TOTAL"),IF(AND([5]PREMIOS_OTROS!$V56&lt;&gt;"",[5]PREMIOS_OTROS!$V56&lt;&gt;0),[5]PREMIOS_OTROS!$V56,""),IF($A58="TOTAL",SUM(INDIRECT("L4:L"&amp;ROW()-1)),""))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IF(AND($A58&lt;&gt;"",$A58&lt;&gt;"TOTAL"),IF(AND([5]PREMIOS_OTROS!$Y56&lt;&gt;"",[5]PREMIOS_OTROS!$Y56&lt;&gt;0),[5]PREMIOS_OTROS!$Y56,""),IF($A58="TOTAL",SUM(INDIRECT("N4:N"&amp;ROW()-1)),""))</f>
        <v/>
      </c>
      <c r="O58" s="7" t="str">
        <f ca="1">IF(AND($A58&lt;&gt;"",$A58&lt;&gt;"TOTAL"),IF(AND([5]PREMIOS_OTROS!$AA56&lt;&gt;"",[5]PREMIOS_OTROS!$AA56&lt;&gt;0),[5]PREMIOS_OTROS!$AA56,""),IF($A58="TOTAL",SUM(INDIRECT("O4:O"&amp;ROW()-1)),""))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IF(AND($A58&lt;&gt;"",$A58&lt;&gt;"TOTAL"),IF(AND([5]PREMIOS_OTROS!$AD56&lt;&gt;"",[5]PREMIOS_OTROS!$AD56&lt;&gt;0),[5]PREMIOS_OTROS!$AD56,""),IF($A58="TOTAL",SUM(INDIRECT("Q4:Q"&amp;ROW()-1)),""))</f>
        <v/>
      </c>
      <c r="R58" s="7" t="str">
        <f ca="1">IF(AND($A58&lt;&gt;"",$A58&lt;&gt;"TOTAL"),IF(AND([5]PREMIOS_OTROS!$AF56&lt;&gt;"",[5]PREMIOS_OTROS!$AF56&lt;&gt;0),[5]PREMIOS_OTROS!$AF56,""),IF($A58="TOTAL",SUM(INDIRECT("R4:R"&amp;ROW()-1)),""))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IF(AND($A58&lt;&gt;"",$A58&lt;&gt;"TOTAL"),IF(AND([5]PREMIOS_OTROS!$AI56&lt;&gt;"",[5]PREMIOS_OTROS!$AI56&lt;&gt;0),[5]PREMIOS_OTROS!$AI56,""),IF($A58="TOTAL",SUM(INDIRECT("T4:T"&amp;ROW()-1)),""))</f>
        <v/>
      </c>
      <c r="U58" s="7" t="str">
        <f ca="1">IF(AND($A58&lt;&gt;"",$A58&lt;&gt;"TOTAL"),IF(AND([5]PREMIOS_OTROS!$AK56&lt;&gt;"",[5]PREMIOS_OTROS!$AK56&lt;&gt;0),[5]PREMIOS_OTROS!$AK56,""),IF($A58="TOTAL",SUM(INDIRECT("U4:U"&amp;ROW()-1)),""))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IF(AND($A58&lt;&gt;"",$A58&lt;&gt;"TOTAL"),IF(AND([5]PREMIOS_OTROS!$AN56&lt;&gt;"",[5]PREMIOS_OTROS!$AN56&lt;&gt;0),[5]PREMIOS_OTROS!$AN56,""),IF($A58="TOTAL",SUM(INDIRECT("W4:W"&amp;ROW()-1)),""))</f>
        <v/>
      </c>
      <c r="X58" s="7" t="str">
        <f ca="1">IF(AND($A58&lt;&gt;"",$A58&lt;&gt;"TOTAL"),IF(AND([5]PREMIOS_OTROS!$AP56&lt;&gt;"",[5]PREMIOS_OTROS!$AP56&lt;&gt;0),[5]PREMIOS_OTROS!$AP56,""),IF($A58="TOTAL",SUM(INDIRECT("X4:X"&amp;ROW()-1)),""))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IF(AND($A58&lt;&gt;"",$A58&lt;&gt;"TOTAL"),IF(AND([5]PREMIOS_OTROS!$AS56&lt;&gt;"",[5]PREMIOS_OTROS!$AS56&lt;&gt;0),[5]PREMIOS_OTROS!$AS56,""),IF($A58="TOTAL",SUM(INDIRECT("Z4:Z"&amp;ROW()-1)),""))</f>
        <v/>
      </c>
      <c r="AA58" s="7" t="str">
        <f ca="1">IF(AND($A58&lt;&gt;"",$A58&lt;&gt;"TOTAL"),IF(AND([5]PREMIOS_OTROS!$AU56&lt;&gt;"",[5]PREMIOS_OTROS!$AU56&lt;&gt;0),[5]PREMIOS_OTROS!$AU56,""),IF($A58="TOTAL",SUM(INDIRECT("AA4:AA"&amp;ROW()-1)),""))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IF(AND($A58&lt;&gt;"",$A58&lt;&gt;"TOTAL"),IF(AND([5]PREMIOS_OTROS!$AX56&lt;&gt;"",[5]PREMIOS_OTROS!$AX56&lt;&gt;0),[5]PREMIOS_OTROS!$AX56,""),IF($A58="TOTAL",SUM(INDIRECT("AC4:AC"&amp;ROW()-1)),""))</f>
        <v/>
      </c>
      <c r="AD58" s="7" t="str">
        <f ca="1">IF(AND($A58&lt;&gt;"",$A58&lt;&gt;"TOTAL"),IF(AND([5]PREMIOS_OTROS!$AZ56&lt;&gt;"",[5]PREMIOS_OTROS!$AZ56&lt;&gt;0),[5]PREMIOS_OTROS!$AZ56,""),IF($A58="TOTAL",SUM(INDIRECT("AD4:AD"&amp;ROW()-1)),""))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IF(AND($A58&lt;&gt;"",$A58&lt;&gt;"TOTAL"),IF(AND([5]PREMIOS_OTROS!$BC56&lt;&gt;"",[5]PREMIOS_OTROS!$BC56&lt;&gt;0),[5]PREMIOS_OTROS!$BC56,""),IF($A58="TOTAL",SUM(INDIRECT("AF4:AF"&amp;ROW()-1)),""))</f>
        <v/>
      </c>
      <c r="AG58" s="7" t="str">
        <f ca="1">IF(AND($A58&lt;&gt;"",$A58&lt;&gt;"TOTAL"),IF(AND([5]PREMIOS_OTROS!$BE56&lt;&gt;"",[5]PREMIOS_OTROS!$BE56&lt;&gt;0),[5]PREMIOS_OTROS!$BE56,""),IF($A58="TOTAL",SUM(INDIRECT("AG4:AG"&amp;ROW()-1)),""))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IF(AND($A58&lt;&gt;"",$A58&lt;&gt;"TOTAL"),IF(AND([5]PREMIOS_OTROS!$BH56&lt;&gt;"",[5]PREMIOS_OTROS!$BH56&lt;&gt;0),[5]PREMIOS_OTROS!$BH56,""),IF($A58="TOTAL",SUM(INDIRECT("AI4:AI"&amp;ROW()-1)),""))</f>
        <v/>
      </c>
      <c r="AJ58" s="7" t="str">
        <f ca="1">IF(AND($A58&lt;&gt;"",$A58&lt;&gt;"TOTAL"),IF(AND([5]PREMIOS_OTROS!$BJ56&lt;&gt;"",[5]PREMIOS_OTROS!$BJ56&lt;&gt;0),[5]PREMIOS_OTROS!$BJ56,""),IF($A58="TOTAL",SUM(INDIRECT("AJ4:AJ"&amp;ROW()-1)),""))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IF(AND($A58&lt;&gt;"",$A58&lt;&gt;"TOTAL"),IF(AND([5]PREMIOS_OTROS!$BM56&lt;&gt;"",[5]PREMIOS_OTROS!$BM56&lt;&gt;0),[5]PREMIOS_OTROS!$BM56,""),IF($A58="TOTAL",SUM(INDIRECT("AL4:AL"&amp;ROW()-1)),""))</f>
        <v/>
      </c>
      <c r="AM58" s="7" t="str">
        <f ca="1">IF(AND($A58&lt;&gt;"",$A58&lt;&gt;"TOTAL"),IF(AND([5]PREMIOS_OTROS!$BO56&lt;&gt;"",[5]PREMIOS_OTROS!$BO56&lt;&gt;0),[5]PREMIOS_OTROS!$BO56,""),IF($A58="TOTAL",SUM(INDIRECT("AM4:AM"&amp;ROW()-1)),""))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IF(AND($A58&lt;&gt;"",$A58&lt;&gt;"TOTAL"),IF(AND([5]PREMIOS_OTROS!$BR56&lt;&gt;"",[5]PREMIOS_OTROS!$BR56&lt;&gt;0),[5]PREMIOS_OTROS!$BR56,""),IF($A58="TOTAL",SUM(INDIRECT("AO4:AO"&amp;ROW()-1)),""))</f>
        <v/>
      </c>
      <c r="AP58" s="7" t="str">
        <f ca="1">IF(AND($A58&lt;&gt;"",$A58&lt;&gt;"TOTAL"),IF(AND([5]PREMIOS_OTROS!$BT56&lt;&gt;"",[5]PREMIOS_OTROS!$BT56&lt;&gt;0),[5]PREMIOS_OTROS!$BT56,""),IF($A58="TOTAL",SUM(INDIRECT("AP4:AP"&amp;ROW()-1)),""))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IF(AND($A58&lt;&gt;"",$A58&lt;&gt;"TOTAL"),IF(AND([5]PREMIOS_OTROS!$BW56&lt;&gt;"",[5]PREMIOS_OTROS!$BW56&lt;&gt;0),[5]PREMIOS_OTROS!$BW56,""),IF($A58="TOTAL",SUM(INDIRECT("AR4:AR"&amp;ROW()-1)),""))</f>
        <v/>
      </c>
      <c r="AS58" s="7" t="str">
        <f ca="1">IF(AND($A58&lt;&gt;"",$A58&lt;&gt;"TOTAL"),IF(AND([5]PREMIOS_OTROS!$BY56&lt;&gt;"",[5]PREMIOS_OTROS!$BY56&lt;&gt;0),[5]PREMIOS_OTROS!$BY56,""),IF($A58="TOTAL",SUM(INDIRECT("AS4:AS"&amp;ROW()-1)),""))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IF(AND($A58&lt;&gt;"",$A58&lt;&gt;"TOTAL"),IF(AND([5]PREMIOS_OTROS!$CB56&lt;&gt;"",[5]PREMIOS_OTROS!$CB56&lt;&gt;0),[5]PREMIOS_OTROS!$CB56,""),IF($A58="TOTAL",SUM(INDIRECT("AU4:AU"&amp;ROW()-1)),""))</f>
        <v/>
      </c>
      <c r="AV58" s="7" t="str">
        <f ca="1">IF(AND($A58&lt;&gt;"",$A58&lt;&gt;"TOTAL"),IF(AND([5]PREMIOS_OTROS!$CD56&lt;&gt;"",[5]PREMIOS_OTROS!$CD56&lt;&gt;0),[5]PREMIOS_OTROS!$CD56,""),IF($A58="TOTAL",SUM(INDIRECT("AV4:AV"&amp;ROW()-1)),""))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IF(AND($A58&lt;&gt;"",$A58&lt;&gt;"TOTAL"),IF(AND([5]PREMIOS_OTROS!$CG56&lt;&gt;"",[5]PREMIOS_OTROS!$CG56&lt;&gt;0),[5]PREMIOS_OTROS!$CG56,""),IF($A58="TOTAL",SUM(INDIRECT("AX4:AX"&amp;ROW()-1)),""))</f>
        <v/>
      </c>
      <c r="AY58" s="7" t="str">
        <f ca="1">IF(AND($A58&lt;&gt;"",$A58&lt;&gt;"TOTAL"),IF(AND([5]PREMIOS_OTROS!$CI56&lt;&gt;"",[5]PREMIOS_OTROS!$CI56&lt;&gt;0),[5]PREMIOS_OTROS!$CI56,""),IF($A58="TOTAL",SUM(INDIRECT("AY4:AY"&amp;ROW()-1)),""))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IF(AND($A58&lt;&gt;"",$A58&lt;&gt;"TOTAL"),IF(AND([5]PREMIOS_OTROS!$CL56&lt;&gt;"",[5]PREMIOS_OTROS!$CL56&lt;&gt;0),[5]PREMIOS_OTROS!$CL56,""),IF($A58="TOTAL",SUM(INDIRECT("BA4:BA"&amp;ROW()-1)),""))</f>
        <v/>
      </c>
      <c r="BB58" s="7" t="str">
        <f ca="1">IF(AND($A58&lt;&gt;"",$A58&lt;&gt;"TOTAL"),IF(AND([5]PREMIOS_OTROS!$CN56&lt;&gt;"",[5]PREMIOS_OTROS!$CN56&lt;&gt;0),[5]PREMIOS_OTROS!$CN56,""),IF($A58="TOTAL",SUM(INDIRECT("BB4:BB"&amp;ROW()-1)),""))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IF(AND($A58&lt;&gt;"",$A58&lt;&gt;"TOTAL"),IF(AND([5]PREMIOS_OTROS!$CQ56&lt;&gt;"",[5]PREMIOS_OTROS!$CQ56&lt;&gt;0),[5]PREMIOS_OTROS!$CQ56,""),IF($A58="TOTAL",SUM(INDIRECT("BD4:BD"&amp;ROW()-1)),""))</f>
        <v/>
      </c>
      <c r="BE58" s="7" t="str">
        <f ca="1">IF(AND($A58&lt;&gt;"",$A58&lt;&gt;"TOTAL"),IF(AND([5]PREMIOS_OTROS!$CS56&lt;&gt;"",[5]PREMIOS_OTROS!$CS56&lt;&gt;0),[5]PREMIOS_OTROS!$CS56,""),IF($A58="TOTAL",SUM(INDIRECT("BE4:BE"&amp;ROW()-1)),""))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IF([5]PREMIOS_OTROS!$D57&lt;&gt;"",[5]PREMIOS_OTROS!$D57,IF(AND([5]PREMIOS_OTROS!$D57="",[5]PREMIOS_OTROS!$D58="",[5]PREMIOS_OTROS!$D56=""),"","TOTAL"))</f>
        <v/>
      </c>
      <c r="B59" s="7" t="str">
        <f ca="1">IF(AND($A59&lt;&gt;"",$A59&lt;&gt;"TOTAL"),IF(AND([5]PREMIOS_OTROS!$E57&lt;&gt;"",[5]PREMIOS_OTROS!$E57&lt;&gt;0),[5]PREMIOS_OTROS!$E57,""),IF($A59="TOTAL",SUM(INDIRECT("B4:B"&amp;ROW()-1)),""))</f>
        <v/>
      </c>
      <c r="C59" s="7" t="str">
        <f ca="1">IF(AND($A59&lt;&gt;"",$A59&lt;&gt;"TOTAL"),IF(AND([5]PREMIOS_OTROS!$G57&lt;&gt;"",[5]PREMIOS_OTROS!$G57&lt;&gt;0),[5]PREMIOS_OTROS!$G57,""),IF($A59="TOTAL",SUM(INDIRECT("C4:C"&amp;ROW()-1)),""))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IF(AND($A59&lt;&gt;"",$A59&lt;&gt;"TOTAL"),IF(AND([5]PREMIOS_OTROS!$J57&lt;&gt;"",[5]PREMIOS_OTROS!$J57&lt;&gt;0),[5]PREMIOS_OTROS!$J57,""),IF($A59="TOTAL",SUM(INDIRECT("E4:E"&amp;ROW()-1)),""))</f>
        <v/>
      </c>
      <c r="F59" s="7" t="str">
        <f ca="1">IF(AND($A59&lt;&gt;"",$A59&lt;&gt;"TOTAL"),IF(AND([5]PREMIOS_OTROS!$L57&lt;&gt;"",[5]PREMIOS_OTROS!$L57&lt;&gt;0),[5]PREMIOS_OTROS!$L57,""),IF($A59="TOTAL",SUM(INDIRECT("F4:F"&amp;ROW()-1)),""))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IF(AND($A59&lt;&gt;"",$A59&lt;&gt;"TOTAL"),IF(AND([5]PREMIOS_OTROS!$O57&lt;&gt;"",[5]PREMIOS_OTROS!$O57&lt;&gt;0),[5]PREMIOS_OTROS!$O57,""),IF($A59="TOTAL",SUM(INDIRECT("H4:H"&amp;ROW()-1)),""))</f>
        <v/>
      </c>
      <c r="I59" s="7" t="str">
        <f ca="1">IF(AND($A59&lt;&gt;"",$A59&lt;&gt;"TOTAL"),IF(AND([5]PREMIOS_OTROS!$Q57&lt;&gt;"",[5]PREMIOS_OTROS!$Q57&lt;&gt;0),[5]PREMIOS_OTROS!$Q57,""),IF($A59="TOTAL",SUM(INDIRECT("I4:I"&amp;ROW()-1)),""))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IF(AND($A59&lt;&gt;"",$A59&lt;&gt;"TOTAL"),IF(AND([5]PREMIOS_OTROS!$T57&lt;&gt;"",[5]PREMIOS_OTROS!$T57&lt;&gt;0),[5]PREMIOS_OTROS!$T57,""),IF($A59="TOTAL",SUM(INDIRECT("K4:K"&amp;ROW()-1)),""))</f>
        <v/>
      </c>
      <c r="L59" s="7" t="str">
        <f ca="1">IF(AND($A59&lt;&gt;"",$A59&lt;&gt;"TOTAL"),IF(AND([5]PREMIOS_OTROS!$V57&lt;&gt;"",[5]PREMIOS_OTROS!$V57&lt;&gt;0),[5]PREMIOS_OTROS!$V57,""),IF($A59="TOTAL",SUM(INDIRECT("L4:L"&amp;ROW()-1)),""))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IF(AND($A59&lt;&gt;"",$A59&lt;&gt;"TOTAL"),IF(AND([5]PREMIOS_OTROS!$Y57&lt;&gt;"",[5]PREMIOS_OTROS!$Y57&lt;&gt;0),[5]PREMIOS_OTROS!$Y57,""),IF($A59="TOTAL",SUM(INDIRECT("N4:N"&amp;ROW()-1)),""))</f>
        <v/>
      </c>
      <c r="O59" s="7" t="str">
        <f ca="1">IF(AND($A59&lt;&gt;"",$A59&lt;&gt;"TOTAL"),IF(AND([5]PREMIOS_OTROS!$AA57&lt;&gt;"",[5]PREMIOS_OTROS!$AA57&lt;&gt;0),[5]PREMIOS_OTROS!$AA57,""),IF($A59="TOTAL",SUM(INDIRECT("O4:O"&amp;ROW()-1)),""))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IF(AND($A59&lt;&gt;"",$A59&lt;&gt;"TOTAL"),IF(AND([5]PREMIOS_OTROS!$AD57&lt;&gt;"",[5]PREMIOS_OTROS!$AD57&lt;&gt;0),[5]PREMIOS_OTROS!$AD57,""),IF($A59="TOTAL",SUM(INDIRECT("Q4:Q"&amp;ROW()-1)),""))</f>
        <v/>
      </c>
      <c r="R59" s="7" t="str">
        <f ca="1">IF(AND($A59&lt;&gt;"",$A59&lt;&gt;"TOTAL"),IF(AND([5]PREMIOS_OTROS!$AF57&lt;&gt;"",[5]PREMIOS_OTROS!$AF57&lt;&gt;0),[5]PREMIOS_OTROS!$AF57,""),IF($A59="TOTAL",SUM(INDIRECT("R4:R"&amp;ROW()-1)),""))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IF(AND($A59&lt;&gt;"",$A59&lt;&gt;"TOTAL"),IF(AND([5]PREMIOS_OTROS!$AI57&lt;&gt;"",[5]PREMIOS_OTROS!$AI57&lt;&gt;0),[5]PREMIOS_OTROS!$AI57,""),IF($A59="TOTAL",SUM(INDIRECT("T4:T"&amp;ROW()-1)),""))</f>
        <v/>
      </c>
      <c r="U59" s="7" t="str">
        <f ca="1">IF(AND($A59&lt;&gt;"",$A59&lt;&gt;"TOTAL"),IF(AND([5]PREMIOS_OTROS!$AK57&lt;&gt;"",[5]PREMIOS_OTROS!$AK57&lt;&gt;0),[5]PREMIOS_OTROS!$AK57,""),IF($A59="TOTAL",SUM(INDIRECT("U4:U"&amp;ROW()-1)),""))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IF(AND($A59&lt;&gt;"",$A59&lt;&gt;"TOTAL"),IF(AND([5]PREMIOS_OTROS!$AN57&lt;&gt;"",[5]PREMIOS_OTROS!$AN57&lt;&gt;0),[5]PREMIOS_OTROS!$AN57,""),IF($A59="TOTAL",SUM(INDIRECT("W4:W"&amp;ROW()-1)),""))</f>
        <v/>
      </c>
      <c r="X59" s="7" t="str">
        <f ca="1">IF(AND($A59&lt;&gt;"",$A59&lt;&gt;"TOTAL"),IF(AND([5]PREMIOS_OTROS!$AP57&lt;&gt;"",[5]PREMIOS_OTROS!$AP57&lt;&gt;0),[5]PREMIOS_OTROS!$AP57,""),IF($A59="TOTAL",SUM(INDIRECT("X4:X"&amp;ROW()-1)),""))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IF(AND($A59&lt;&gt;"",$A59&lt;&gt;"TOTAL"),IF(AND([5]PREMIOS_OTROS!$AS57&lt;&gt;"",[5]PREMIOS_OTROS!$AS57&lt;&gt;0),[5]PREMIOS_OTROS!$AS57,""),IF($A59="TOTAL",SUM(INDIRECT("Z4:Z"&amp;ROW()-1)),""))</f>
        <v/>
      </c>
      <c r="AA59" s="7" t="str">
        <f ca="1">IF(AND($A59&lt;&gt;"",$A59&lt;&gt;"TOTAL"),IF(AND([5]PREMIOS_OTROS!$AU57&lt;&gt;"",[5]PREMIOS_OTROS!$AU57&lt;&gt;0),[5]PREMIOS_OTROS!$AU57,""),IF($A59="TOTAL",SUM(INDIRECT("AA4:AA"&amp;ROW()-1)),""))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IF(AND($A59&lt;&gt;"",$A59&lt;&gt;"TOTAL"),IF(AND([5]PREMIOS_OTROS!$AX57&lt;&gt;"",[5]PREMIOS_OTROS!$AX57&lt;&gt;0),[5]PREMIOS_OTROS!$AX57,""),IF($A59="TOTAL",SUM(INDIRECT("AC4:AC"&amp;ROW()-1)),""))</f>
        <v/>
      </c>
      <c r="AD59" s="7" t="str">
        <f ca="1">IF(AND($A59&lt;&gt;"",$A59&lt;&gt;"TOTAL"),IF(AND([5]PREMIOS_OTROS!$AZ57&lt;&gt;"",[5]PREMIOS_OTROS!$AZ57&lt;&gt;0),[5]PREMIOS_OTROS!$AZ57,""),IF($A59="TOTAL",SUM(INDIRECT("AD4:AD"&amp;ROW()-1)),""))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IF(AND($A59&lt;&gt;"",$A59&lt;&gt;"TOTAL"),IF(AND([5]PREMIOS_OTROS!$BC57&lt;&gt;"",[5]PREMIOS_OTROS!$BC57&lt;&gt;0),[5]PREMIOS_OTROS!$BC57,""),IF($A59="TOTAL",SUM(INDIRECT("AF4:AF"&amp;ROW()-1)),""))</f>
        <v/>
      </c>
      <c r="AG59" s="7" t="str">
        <f ca="1">IF(AND($A59&lt;&gt;"",$A59&lt;&gt;"TOTAL"),IF(AND([5]PREMIOS_OTROS!$BE57&lt;&gt;"",[5]PREMIOS_OTROS!$BE57&lt;&gt;0),[5]PREMIOS_OTROS!$BE57,""),IF($A59="TOTAL",SUM(INDIRECT("AG4:AG"&amp;ROW()-1)),""))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IF(AND($A59&lt;&gt;"",$A59&lt;&gt;"TOTAL"),IF(AND([5]PREMIOS_OTROS!$BH57&lt;&gt;"",[5]PREMIOS_OTROS!$BH57&lt;&gt;0),[5]PREMIOS_OTROS!$BH57,""),IF($A59="TOTAL",SUM(INDIRECT("AI4:AI"&amp;ROW()-1)),""))</f>
        <v/>
      </c>
      <c r="AJ59" s="7" t="str">
        <f ca="1">IF(AND($A59&lt;&gt;"",$A59&lt;&gt;"TOTAL"),IF(AND([5]PREMIOS_OTROS!$BJ57&lt;&gt;"",[5]PREMIOS_OTROS!$BJ57&lt;&gt;0),[5]PREMIOS_OTROS!$BJ57,""),IF($A59="TOTAL",SUM(INDIRECT("AJ4:AJ"&amp;ROW()-1)),""))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IF(AND($A59&lt;&gt;"",$A59&lt;&gt;"TOTAL"),IF(AND([5]PREMIOS_OTROS!$BM57&lt;&gt;"",[5]PREMIOS_OTROS!$BM57&lt;&gt;0),[5]PREMIOS_OTROS!$BM57,""),IF($A59="TOTAL",SUM(INDIRECT("AL4:AL"&amp;ROW()-1)),""))</f>
        <v/>
      </c>
      <c r="AM59" s="7" t="str">
        <f ca="1">IF(AND($A59&lt;&gt;"",$A59&lt;&gt;"TOTAL"),IF(AND([5]PREMIOS_OTROS!$BO57&lt;&gt;"",[5]PREMIOS_OTROS!$BO57&lt;&gt;0),[5]PREMIOS_OTROS!$BO57,""),IF($A59="TOTAL",SUM(INDIRECT("AM4:AM"&amp;ROW()-1)),""))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IF(AND($A59&lt;&gt;"",$A59&lt;&gt;"TOTAL"),IF(AND([5]PREMIOS_OTROS!$BR57&lt;&gt;"",[5]PREMIOS_OTROS!$BR57&lt;&gt;0),[5]PREMIOS_OTROS!$BR57,""),IF($A59="TOTAL",SUM(INDIRECT("AO4:AO"&amp;ROW()-1)),""))</f>
        <v/>
      </c>
      <c r="AP59" s="7" t="str">
        <f ca="1">IF(AND($A59&lt;&gt;"",$A59&lt;&gt;"TOTAL"),IF(AND([5]PREMIOS_OTROS!$BT57&lt;&gt;"",[5]PREMIOS_OTROS!$BT57&lt;&gt;0),[5]PREMIOS_OTROS!$BT57,""),IF($A59="TOTAL",SUM(INDIRECT("AP4:AP"&amp;ROW()-1)),""))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IF(AND($A59&lt;&gt;"",$A59&lt;&gt;"TOTAL"),IF(AND([5]PREMIOS_OTROS!$BW57&lt;&gt;"",[5]PREMIOS_OTROS!$BW57&lt;&gt;0),[5]PREMIOS_OTROS!$BW57,""),IF($A59="TOTAL",SUM(INDIRECT("AR4:AR"&amp;ROW()-1)),""))</f>
        <v/>
      </c>
      <c r="AS59" s="7" t="str">
        <f ca="1">IF(AND($A59&lt;&gt;"",$A59&lt;&gt;"TOTAL"),IF(AND([5]PREMIOS_OTROS!$BY57&lt;&gt;"",[5]PREMIOS_OTROS!$BY57&lt;&gt;0),[5]PREMIOS_OTROS!$BY57,""),IF($A59="TOTAL",SUM(INDIRECT("AS4:AS"&amp;ROW()-1)),""))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IF(AND($A59&lt;&gt;"",$A59&lt;&gt;"TOTAL"),IF(AND([5]PREMIOS_OTROS!$CB57&lt;&gt;"",[5]PREMIOS_OTROS!$CB57&lt;&gt;0),[5]PREMIOS_OTROS!$CB57,""),IF($A59="TOTAL",SUM(INDIRECT("AU4:AU"&amp;ROW()-1)),""))</f>
        <v/>
      </c>
      <c r="AV59" s="7" t="str">
        <f ca="1">IF(AND($A59&lt;&gt;"",$A59&lt;&gt;"TOTAL"),IF(AND([5]PREMIOS_OTROS!$CD57&lt;&gt;"",[5]PREMIOS_OTROS!$CD57&lt;&gt;0),[5]PREMIOS_OTROS!$CD57,""),IF($A59="TOTAL",SUM(INDIRECT("AV4:AV"&amp;ROW()-1)),""))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IF(AND($A59&lt;&gt;"",$A59&lt;&gt;"TOTAL"),IF(AND([5]PREMIOS_OTROS!$CG57&lt;&gt;"",[5]PREMIOS_OTROS!$CG57&lt;&gt;0),[5]PREMIOS_OTROS!$CG57,""),IF($A59="TOTAL",SUM(INDIRECT("AX4:AX"&amp;ROW()-1)),""))</f>
        <v/>
      </c>
      <c r="AY59" s="7" t="str">
        <f ca="1">IF(AND($A59&lt;&gt;"",$A59&lt;&gt;"TOTAL"),IF(AND([5]PREMIOS_OTROS!$CI57&lt;&gt;"",[5]PREMIOS_OTROS!$CI57&lt;&gt;0),[5]PREMIOS_OTROS!$CI57,""),IF($A59="TOTAL",SUM(INDIRECT("AY4:AY"&amp;ROW()-1)),""))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IF(AND($A59&lt;&gt;"",$A59&lt;&gt;"TOTAL"),IF(AND([5]PREMIOS_OTROS!$CL57&lt;&gt;"",[5]PREMIOS_OTROS!$CL57&lt;&gt;0),[5]PREMIOS_OTROS!$CL57,""),IF($A59="TOTAL",SUM(INDIRECT("BA4:BA"&amp;ROW()-1)),""))</f>
        <v/>
      </c>
      <c r="BB59" s="7" t="str">
        <f ca="1">IF(AND($A59&lt;&gt;"",$A59&lt;&gt;"TOTAL"),IF(AND([5]PREMIOS_OTROS!$CN57&lt;&gt;"",[5]PREMIOS_OTROS!$CN57&lt;&gt;0),[5]PREMIOS_OTROS!$CN57,""),IF($A59="TOTAL",SUM(INDIRECT("BB4:BB"&amp;ROW()-1)),""))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IF(AND($A59&lt;&gt;"",$A59&lt;&gt;"TOTAL"),IF(AND([5]PREMIOS_OTROS!$CQ57&lt;&gt;"",[5]PREMIOS_OTROS!$CQ57&lt;&gt;0),[5]PREMIOS_OTROS!$CQ57,""),IF($A59="TOTAL",SUM(INDIRECT("BD4:BD"&amp;ROW()-1)),""))</f>
        <v/>
      </c>
      <c r="BE59" s="7" t="str">
        <f ca="1">IF(AND($A59&lt;&gt;"",$A59&lt;&gt;"TOTAL"),IF(AND([5]PREMIOS_OTROS!$CS57&lt;&gt;"",[5]PREMIOS_OTROS!$CS57&lt;&gt;0),[5]PREMIOS_OTROS!$CS57,""),IF($A59="TOTAL",SUM(INDIRECT("BE4:BE"&amp;ROW()-1)),""))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IF([5]PREMIOS_OTROS!$D58&lt;&gt;"",[5]PREMIOS_OTROS!$D58,IF(AND([5]PREMIOS_OTROS!$D58="",[5]PREMIOS_OTROS!$D59="",[5]PREMIOS_OTROS!$D57=""),"","TOTAL"))</f>
        <v/>
      </c>
      <c r="B60" s="7" t="str">
        <f ca="1">IF(AND($A60&lt;&gt;"",$A60&lt;&gt;"TOTAL"),IF(AND([5]PREMIOS_OTROS!$E58&lt;&gt;"",[5]PREMIOS_OTROS!$E58&lt;&gt;0),[5]PREMIOS_OTROS!$E58,""),IF($A60="TOTAL",SUM(INDIRECT("B4:B"&amp;ROW()-1)),""))</f>
        <v/>
      </c>
      <c r="C60" s="7" t="str">
        <f ca="1">IF(AND($A60&lt;&gt;"",$A60&lt;&gt;"TOTAL"),IF(AND([5]PREMIOS_OTROS!$G58&lt;&gt;"",[5]PREMIOS_OTROS!$G58&lt;&gt;0),[5]PREMIOS_OTROS!$G58,""),IF($A60="TOTAL",SUM(INDIRECT("C4:C"&amp;ROW()-1)),""))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IF(AND($A60&lt;&gt;"",$A60&lt;&gt;"TOTAL"),IF(AND([5]PREMIOS_OTROS!$J58&lt;&gt;"",[5]PREMIOS_OTROS!$J58&lt;&gt;0),[5]PREMIOS_OTROS!$J58,""),IF($A60="TOTAL",SUM(INDIRECT("E4:E"&amp;ROW()-1)),""))</f>
        <v/>
      </c>
      <c r="F60" s="7" t="str">
        <f ca="1">IF(AND($A60&lt;&gt;"",$A60&lt;&gt;"TOTAL"),IF(AND([5]PREMIOS_OTROS!$L58&lt;&gt;"",[5]PREMIOS_OTROS!$L58&lt;&gt;0),[5]PREMIOS_OTROS!$L58,""),IF($A60="TOTAL",SUM(INDIRECT("F4:F"&amp;ROW()-1)),""))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IF(AND($A60&lt;&gt;"",$A60&lt;&gt;"TOTAL"),IF(AND([5]PREMIOS_OTROS!$O58&lt;&gt;"",[5]PREMIOS_OTROS!$O58&lt;&gt;0),[5]PREMIOS_OTROS!$O58,""),IF($A60="TOTAL",SUM(INDIRECT("H4:H"&amp;ROW()-1)),""))</f>
        <v/>
      </c>
      <c r="I60" s="7" t="str">
        <f ca="1">IF(AND($A60&lt;&gt;"",$A60&lt;&gt;"TOTAL"),IF(AND([5]PREMIOS_OTROS!$Q58&lt;&gt;"",[5]PREMIOS_OTROS!$Q58&lt;&gt;0),[5]PREMIOS_OTROS!$Q58,""),IF($A60="TOTAL",SUM(INDIRECT("I4:I"&amp;ROW()-1)),""))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IF(AND($A60&lt;&gt;"",$A60&lt;&gt;"TOTAL"),IF(AND([5]PREMIOS_OTROS!$T58&lt;&gt;"",[5]PREMIOS_OTROS!$T58&lt;&gt;0),[5]PREMIOS_OTROS!$T58,""),IF($A60="TOTAL",SUM(INDIRECT("K4:K"&amp;ROW()-1)),""))</f>
        <v/>
      </c>
      <c r="L60" s="7" t="str">
        <f ca="1">IF(AND($A60&lt;&gt;"",$A60&lt;&gt;"TOTAL"),IF(AND([5]PREMIOS_OTROS!$V58&lt;&gt;"",[5]PREMIOS_OTROS!$V58&lt;&gt;0),[5]PREMIOS_OTROS!$V58,""),IF($A60="TOTAL",SUM(INDIRECT("L4:L"&amp;ROW()-1)),""))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IF(AND($A60&lt;&gt;"",$A60&lt;&gt;"TOTAL"),IF(AND([5]PREMIOS_OTROS!$Y58&lt;&gt;"",[5]PREMIOS_OTROS!$Y58&lt;&gt;0),[5]PREMIOS_OTROS!$Y58,""),IF($A60="TOTAL",SUM(INDIRECT("N4:N"&amp;ROW()-1)),""))</f>
        <v/>
      </c>
      <c r="O60" s="7" t="str">
        <f ca="1">IF(AND($A60&lt;&gt;"",$A60&lt;&gt;"TOTAL"),IF(AND([5]PREMIOS_OTROS!$AA58&lt;&gt;"",[5]PREMIOS_OTROS!$AA58&lt;&gt;0),[5]PREMIOS_OTROS!$AA58,""),IF($A60="TOTAL",SUM(INDIRECT("O4:O"&amp;ROW()-1)),""))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IF(AND($A60&lt;&gt;"",$A60&lt;&gt;"TOTAL"),IF(AND([5]PREMIOS_OTROS!$AD58&lt;&gt;"",[5]PREMIOS_OTROS!$AD58&lt;&gt;0),[5]PREMIOS_OTROS!$AD58,""),IF($A60="TOTAL",SUM(INDIRECT("Q4:Q"&amp;ROW()-1)),""))</f>
        <v/>
      </c>
      <c r="R60" s="7" t="str">
        <f ca="1">IF(AND($A60&lt;&gt;"",$A60&lt;&gt;"TOTAL"),IF(AND([5]PREMIOS_OTROS!$AF58&lt;&gt;"",[5]PREMIOS_OTROS!$AF58&lt;&gt;0),[5]PREMIOS_OTROS!$AF58,""),IF($A60="TOTAL",SUM(INDIRECT("R4:R"&amp;ROW()-1)),""))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IF(AND($A60&lt;&gt;"",$A60&lt;&gt;"TOTAL"),IF(AND([5]PREMIOS_OTROS!$AI58&lt;&gt;"",[5]PREMIOS_OTROS!$AI58&lt;&gt;0),[5]PREMIOS_OTROS!$AI58,""),IF($A60="TOTAL",SUM(INDIRECT("T4:T"&amp;ROW()-1)),""))</f>
        <v/>
      </c>
      <c r="U60" s="7" t="str">
        <f ca="1">IF(AND($A60&lt;&gt;"",$A60&lt;&gt;"TOTAL"),IF(AND([5]PREMIOS_OTROS!$AK58&lt;&gt;"",[5]PREMIOS_OTROS!$AK58&lt;&gt;0),[5]PREMIOS_OTROS!$AK58,""),IF($A60="TOTAL",SUM(INDIRECT("U4:U"&amp;ROW()-1)),""))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IF(AND($A60&lt;&gt;"",$A60&lt;&gt;"TOTAL"),IF(AND([5]PREMIOS_OTROS!$AN58&lt;&gt;"",[5]PREMIOS_OTROS!$AN58&lt;&gt;0),[5]PREMIOS_OTROS!$AN58,""),IF($A60="TOTAL",SUM(INDIRECT("W4:W"&amp;ROW()-1)),""))</f>
        <v/>
      </c>
      <c r="X60" s="7" t="str">
        <f ca="1">IF(AND($A60&lt;&gt;"",$A60&lt;&gt;"TOTAL"),IF(AND([5]PREMIOS_OTROS!$AP58&lt;&gt;"",[5]PREMIOS_OTROS!$AP58&lt;&gt;0),[5]PREMIOS_OTROS!$AP58,""),IF($A60="TOTAL",SUM(INDIRECT("X4:X"&amp;ROW()-1)),""))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IF(AND($A60&lt;&gt;"",$A60&lt;&gt;"TOTAL"),IF(AND([5]PREMIOS_OTROS!$AS58&lt;&gt;"",[5]PREMIOS_OTROS!$AS58&lt;&gt;0),[5]PREMIOS_OTROS!$AS58,""),IF($A60="TOTAL",SUM(INDIRECT("Z4:Z"&amp;ROW()-1)),""))</f>
        <v/>
      </c>
      <c r="AA60" s="7" t="str">
        <f ca="1">IF(AND($A60&lt;&gt;"",$A60&lt;&gt;"TOTAL"),IF(AND([5]PREMIOS_OTROS!$AU58&lt;&gt;"",[5]PREMIOS_OTROS!$AU58&lt;&gt;0),[5]PREMIOS_OTROS!$AU58,""),IF($A60="TOTAL",SUM(INDIRECT("AA4:AA"&amp;ROW()-1)),""))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IF(AND($A60&lt;&gt;"",$A60&lt;&gt;"TOTAL"),IF(AND([5]PREMIOS_OTROS!$AX58&lt;&gt;"",[5]PREMIOS_OTROS!$AX58&lt;&gt;0),[5]PREMIOS_OTROS!$AX58,""),IF($A60="TOTAL",SUM(INDIRECT("AC4:AC"&amp;ROW()-1)),""))</f>
        <v/>
      </c>
      <c r="AD60" s="7" t="str">
        <f ca="1">IF(AND($A60&lt;&gt;"",$A60&lt;&gt;"TOTAL"),IF(AND([5]PREMIOS_OTROS!$AZ58&lt;&gt;"",[5]PREMIOS_OTROS!$AZ58&lt;&gt;0),[5]PREMIOS_OTROS!$AZ58,""),IF($A60="TOTAL",SUM(INDIRECT("AD4:AD"&amp;ROW()-1)),""))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IF(AND($A60&lt;&gt;"",$A60&lt;&gt;"TOTAL"),IF(AND([5]PREMIOS_OTROS!$BC58&lt;&gt;"",[5]PREMIOS_OTROS!$BC58&lt;&gt;0),[5]PREMIOS_OTROS!$BC58,""),IF($A60="TOTAL",SUM(INDIRECT("AF4:AF"&amp;ROW()-1)),""))</f>
        <v/>
      </c>
      <c r="AG60" s="7" t="str">
        <f ca="1">IF(AND($A60&lt;&gt;"",$A60&lt;&gt;"TOTAL"),IF(AND([5]PREMIOS_OTROS!$BE58&lt;&gt;"",[5]PREMIOS_OTROS!$BE58&lt;&gt;0),[5]PREMIOS_OTROS!$BE58,""),IF($A60="TOTAL",SUM(INDIRECT("AG4:AG"&amp;ROW()-1)),""))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IF(AND($A60&lt;&gt;"",$A60&lt;&gt;"TOTAL"),IF(AND([5]PREMIOS_OTROS!$BH58&lt;&gt;"",[5]PREMIOS_OTROS!$BH58&lt;&gt;0),[5]PREMIOS_OTROS!$BH58,""),IF($A60="TOTAL",SUM(INDIRECT("AI4:AI"&amp;ROW()-1)),""))</f>
        <v/>
      </c>
      <c r="AJ60" s="7" t="str">
        <f ca="1">IF(AND($A60&lt;&gt;"",$A60&lt;&gt;"TOTAL"),IF(AND([5]PREMIOS_OTROS!$BJ58&lt;&gt;"",[5]PREMIOS_OTROS!$BJ58&lt;&gt;0),[5]PREMIOS_OTROS!$BJ58,""),IF($A60="TOTAL",SUM(INDIRECT("AJ4:AJ"&amp;ROW()-1)),""))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IF(AND($A60&lt;&gt;"",$A60&lt;&gt;"TOTAL"),IF(AND([5]PREMIOS_OTROS!$BM58&lt;&gt;"",[5]PREMIOS_OTROS!$BM58&lt;&gt;0),[5]PREMIOS_OTROS!$BM58,""),IF($A60="TOTAL",SUM(INDIRECT("AL4:AL"&amp;ROW()-1)),""))</f>
        <v/>
      </c>
      <c r="AM60" s="7" t="str">
        <f ca="1">IF(AND($A60&lt;&gt;"",$A60&lt;&gt;"TOTAL"),IF(AND([5]PREMIOS_OTROS!$BO58&lt;&gt;"",[5]PREMIOS_OTROS!$BO58&lt;&gt;0),[5]PREMIOS_OTROS!$BO58,""),IF($A60="TOTAL",SUM(INDIRECT("AM4:AM"&amp;ROW()-1)),""))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IF(AND($A60&lt;&gt;"",$A60&lt;&gt;"TOTAL"),IF(AND([5]PREMIOS_OTROS!$BR58&lt;&gt;"",[5]PREMIOS_OTROS!$BR58&lt;&gt;0),[5]PREMIOS_OTROS!$BR58,""),IF($A60="TOTAL",SUM(INDIRECT("AO4:AO"&amp;ROW()-1)),""))</f>
        <v/>
      </c>
      <c r="AP60" s="7" t="str">
        <f ca="1">IF(AND($A60&lt;&gt;"",$A60&lt;&gt;"TOTAL"),IF(AND([5]PREMIOS_OTROS!$BT58&lt;&gt;"",[5]PREMIOS_OTROS!$BT58&lt;&gt;0),[5]PREMIOS_OTROS!$BT58,""),IF($A60="TOTAL",SUM(INDIRECT("AP4:AP"&amp;ROW()-1)),""))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IF(AND($A60&lt;&gt;"",$A60&lt;&gt;"TOTAL"),IF(AND([5]PREMIOS_OTROS!$BW58&lt;&gt;"",[5]PREMIOS_OTROS!$BW58&lt;&gt;0),[5]PREMIOS_OTROS!$BW58,""),IF($A60="TOTAL",SUM(INDIRECT("AR4:AR"&amp;ROW()-1)),""))</f>
        <v/>
      </c>
      <c r="AS60" s="7" t="str">
        <f ca="1">IF(AND($A60&lt;&gt;"",$A60&lt;&gt;"TOTAL"),IF(AND([5]PREMIOS_OTROS!$BY58&lt;&gt;"",[5]PREMIOS_OTROS!$BY58&lt;&gt;0),[5]PREMIOS_OTROS!$BY58,""),IF($A60="TOTAL",SUM(INDIRECT("AS4:AS"&amp;ROW()-1)),""))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IF(AND($A60&lt;&gt;"",$A60&lt;&gt;"TOTAL"),IF(AND([5]PREMIOS_OTROS!$CB58&lt;&gt;"",[5]PREMIOS_OTROS!$CB58&lt;&gt;0),[5]PREMIOS_OTROS!$CB58,""),IF($A60="TOTAL",SUM(INDIRECT("AU4:AU"&amp;ROW()-1)),""))</f>
        <v/>
      </c>
      <c r="AV60" s="7" t="str">
        <f ca="1">IF(AND($A60&lt;&gt;"",$A60&lt;&gt;"TOTAL"),IF(AND([5]PREMIOS_OTROS!$CD58&lt;&gt;"",[5]PREMIOS_OTROS!$CD58&lt;&gt;0),[5]PREMIOS_OTROS!$CD58,""),IF($A60="TOTAL",SUM(INDIRECT("AV4:AV"&amp;ROW()-1)),""))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IF(AND($A60&lt;&gt;"",$A60&lt;&gt;"TOTAL"),IF(AND([5]PREMIOS_OTROS!$CG58&lt;&gt;"",[5]PREMIOS_OTROS!$CG58&lt;&gt;0),[5]PREMIOS_OTROS!$CG58,""),IF($A60="TOTAL",SUM(INDIRECT("AX4:AX"&amp;ROW()-1)),""))</f>
        <v/>
      </c>
      <c r="AY60" s="7" t="str">
        <f ca="1">IF(AND($A60&lt;&gt;"",$A60&lt;&gt;"TOTAL"),IF(AND([5]PREMIOS_OTROS!$CI58&lt;&gt;"",[5]PREMIOS_OTROS!$CI58&lt;&gt;0),[5]PREMIOS_OTROS!$CI58,""),IF($A60="TOTAL",SUM(INDIRECT("AY4:AY"&amp;ROW()-1)),""))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IF(AND($A60&lt;&gt;"",$A60&lt;&gt;"TOTAL"),IF(AND([5]PREMIOS_OTROS!$CL58&lt;&gt;"",[5]PREMIOS_OTROS!$CL58&lt;&gt;0),[5]PREMIOS_OTROS!$CL58,""),IF($A60="TOTAL",SUM(INDIRECT("BA4:BA"&amp;ROW()-1)),""))</f>
        <v/>
      </c>
      <c r="BB60" s="7" t="str">
        <f ca="1">IF(AND($A60&lt;&gt;"",$A60&lt;&gt;"TOTAL"),IF(AND([5]PREMIOS_OTROS!$CN58&lt;&gt;"",[5]PREMIOS_OTROS!$CN58&lt;&gt;0),[5]PREMIOS_OTROS!$CN58,""),IF($A60="TOTAL",SUM(INDIRECT("BB4:BB"&amp;ROW()-1)),""))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IF(AND($A60&lt;&gt;"",$A60&lt;&gt;"TOTAL"),IF(AND([5]PREMIOS_OTROS!$CQ58&lt;&gt;"",[5]PREMIOS_OTROS!$CQ58&lt;&gt;0),[5]PREMIOS_OTROS!$CQ58,""),IF($A60="TOTAL",SUM(INDIRECT("BD4:BD"&amp;ROW()-1)),""))</f>
        <v/>
      </c>
      <c r="BE60" s="7" t="str">
        <f ca="1">IF(AND($A60&lt;&gt;"",$A60&lt;&gt;"TOTAL"),IF(AND([5]PREMIOS_OTROS!$CS58&lt;&gt;"",[5]PREMIOS_OTROS!$CS58&lt;&gt;0),[5]PREMIOS_OTROS!$CS58,""),IF($A60="TOTAL",SUM(INDIRECT("BE4:BE"&amp;ROW()-1)),""))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IF([5]PREMIOS_OTROS!$D59&lt;&gt;"",[5]PREMIOS_OTROS!$D59,IF(AND([5]PREMIOS_OTROS!$D59="",[5]PREMIOS_OTROS!$D60="",[5]PREMIOS_OTROS!$D58=""),"","TOTAL"))</f>
        <v/>
      </c>
      <c r="B61" s="7" t="str">
        <f ca="1">IF(AND($A61&lt;&gt;"",$A61&lt;&gt;"TOTAL"),IF(AND([5]PREMIOS_OTROS!$E59&lt;&gt;"",[5]PREMIOS_OTROS!$E59&lt;&gt;0),[5]PREMIOS_OTROS!$E59,""),IF($A61="TOTAL",SUM(INDIRECT("B4:B"&amp;ROW()-1)),""))</f>
        <v/>
      </c>
      <c r="C61" s="7" t="str">
        <f ca="1">IF(AND($A61&lt;&gt;"",$A61&lt;&gt;"TOTAL"),IF(AND([5]PREMIOS_OTROS!$G59&lt;&gt;"",[5]PREMIOS_OTROS!$G59&lt;&gt;0),[5]PREMIOS_OTROS!$G59,""),IF($A61="TOTAL",SUM(INDIRECT("C4:C"&amp;ROW()-1)),""))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IF(AND($A61&lt;&gt;"",$A61&lt;&gt;"TOTAL"),IF(AND([5]PREMIOS_OTROS!$J59&lt;&gt;"",[5]PREMIOS_OTROS!$J59&lt;&gt;0),[5]PREMIOS_OTROS!$J59,""),IF($A61="TOTAL",SUM(INDIRECT("E4:E"&amp;ROW()-1)),""))</f>
        <v/>
      </c>
      <c r="F61" s="7" t="str">
        <f ca="1">IF(AND($A61&lt;&gt;"",$A61&lt;&gt;"TOTAL"),IF(AND([5]PREMIOS_OTROS!$L59&lt;&gt;"",[5]PREMIOS_OTROS!$L59&lt;&gt;0),[5]PREMIOS_OTROS!$L59,""),IF($A61="TOTAL",SUM(INDIRECT("F4:F"&amp;ROW()-1)),""))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IF(AND($A61&lt;&gt;"",$A61&lt;&gt;"TOTAL"),IF(AND([5]PREMIOS_OTROS!$O59&lt;&gt;"",[5]PREMIOS_OTROS!$O59&lt;&gt;0),[5]PREMIOS_OTROS!$O59,""),IF($A61="TOTAL",SUM(INDIRECT("H4:H"&amp;ROW()-1)),""))</f>
        <v/>
      </c>
      <c r="I61" s="7" t="str">
        <f ca="1">IF(AND($A61&lt;&gt;"",$A61&lt;&gt;"TOTAL"),IF(AND([5]PREMIOS_OTROS!$Q59&lt;&gt;"",[5]PREMIOS_OTROS!$Q59&lt;&gt;0),[5]PREMIOS_OTROS!$Q59,""),IF($A61="TOTAL",SUM(INDIRECT("I4:I"&amp;ROW()-1)),""))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IF(AND($A61&lt;&gt;"",$A61&lt;&gt;"TOTAL"),IF(AND([5]PREMIOS_OTROS!$T59&lt;&gt;"",[5]PREMIOS_OTROS!$T59&lt;&gt;0),[5]PREMIOS_OTROS!$T59,""),IF($A61="TOTAL",SUM(INDIRECT("K4:K"&amp;ROW()-1)),""))</f>
        <v/>
      </c>
      <c r="L61" s="7" t="str">
        <f ca="1">IF(AND($A61&lt;&gt;"",$A61&lt;&gt;"TOTAL"),IF(AND([5]PREMIOS_OTROS!$V59&lt;&gt;"",[5]PREMIOS_OTROS!$V59&lt;&gt;0),[5]PREMIOS_OTROS!$V59,""),IF($A61="TOTAL",SUM(INDIRECT("L4:L"&amp;ROW()-1)),""))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IF(AND($A61&lt;&gt;"",$A61&lt;&gt;"TOTAL"),IF(AND([5]PREMIOS_OTROS!$Y59&lt;&gt;"",[5]PREMIOS_OTROS!$Y59&lt;&gt;0),[5]PREMIOS_OTROS!$Y59,""),IF($A61="TOTAL",SUM(INDIRECT("N4:N"&amp;ROW()-1)),""))</f>
        <v/>
      </c>
      <c r="O61" s="7" t="str">
        <f ca="1">IF(AND($A61&lt;&gt;"",$A61&lt;&gt;"TOTAL"),IF(AND([5]PREMIOS_OTROS!$AA59&lt;&gt;"",[5]PREMIOS_OTROS!$AA59&lt;&gt;0),[5]PREMIOS_OTROS!$AA59,""),IF($A61="TOTAL",SUM(INDIRECT("O4:O"&amp;ROW()-1)),""))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IF(AND($A61&lt;&gt;"",$A61&lt;&gt;"TOTAL"),IF(AND([5]PREMIOS_OTROS!$AD59&lt;&gt;"",[5]PREMIOS_OTROS!$AD59&lt;&gt;0),[5]PREMIOS_OTROS!$AD59,""),IF($A61="TOTAL",SUM(INDIRECT("Q4:Q"&amp;ROW()-1)),""))</f>
        <v/>
      </c>
      <c r="R61" s="7" t="str">
        <f ca="1">IF(AND($A61&lt;&gt;"",$A61&lt;&gt;"TOTAL"),IF(AND([5]PREMIOS_OTROS!$AF59&lt;&gt;"",[5]PREMIOS_OTROS!$AF59&lt;&gt;0),[5]PREMIOS_OTROS!$AF59,""),IF($A61="TOTAL",SUM(INDIRECT("R4:R"&amp;ROW()-1)),""))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IF(AND($A61&lt;&gt;"",$A61&lt;&gt;"TOTAL"),IF(AND([5]PREMIOS_OTROS!$AI59&lt;&gt;"",[5]PREMIOS_OTROS!$AI59&lt;&gt;0),[5]PREMIOS_OTROS!$AI59,""),IF($A61="TOTAL",SUM(INDIRECT("T4:T"&amp;ROW()-1)),""))</f>
        <v/>
      </c>
      <c r="U61" s="7" t="str">
        <f ca="1">IF(AND($A61&lt;&gt;"",$A61&lt;&gt;"TOTAL"),IF(AND([5]PREMIOS_OTROS!$AK59&lt;&gt;"",[5]PREMIOS_OTROS!$AK59&lt;&gt;0),[5]PREMIOS_OTROS!$AK59,""),IF($A61="TOTAL",SUM(INDIRECT("U4:U"&amp;ROW()-1)),""))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IF(AND($A61&lt;&gt;"",$A61&lt;&gt;"TOTAL"),IF(AND([5]PREMIOS_OTROS!$AN59&lt;&gt;"",[5]PREMIOS_OTROS!$AN59&lt;&gt;0),[5]PREMIOS_OTROS!$AN59,""),IF($A61="TOTAL",SUM(INDIRECT("W4:W"&amp;ROW()-1)),""))</f>
        <v/>
      </c>
      <c r="X61" s="7" t="str">
        <f ca="1">IF(AND($A61&lt;&gt;"",$A61&lt;&gt;"TOTAL"),IF(AND([5]PREMIOS_OTROS!$AP59&lt;&gt;"",[5]PREMIOS_OTROS!$AP59&lt;&gt;0),[5]PREMIOS_OTROS!$AP59,""),IF($A61="TOTAL",SUM(INDIRECT("X4:X"&amp;ROW()-1)),""))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IF(AND($A61&lt;&gt;"",$A61&lt;&gt;"TOTAL"),IF(AND([5]PREMIOS_OTROS!$AS59&lt;&gt;"",[5]PREMIOS_OTROS!$AS59&lt;&gt;0),[5]PREMIOS_OTROS!$AS59,""),IF($A61="TOTAL",SUM(INDIRECT("Z4:Z"&amp;ROW()-1)),""))</f>
        <v/>
      </c>
      <c r="AA61" s="7" t="str">
        <f ca="1">IF(AND($A61&lt;&gt;"",$A61&lt;&gt;"TOTAL"),IF(AND([5]PREMIOS_OTROS!$AU59&lt;&gt;"",[5]PREMIOS_OTROS!$AU59&lt;&gt;0),[5]PREMIOS_OTROS!$AU59,""),IF($A61="TOTAL",SUM(INDIRECT("AA4:AA"&amp;ROW()-1)),""))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IF(AND($A61&lt;&gt;"",$A61&lt;&gt;"TOTAL"),IF(AND([5]PREMIOS_OTROS!$AX59&lt;&gt;"",[5]PREMIOS_OTROS!$AX59&lt;&gt;0),[5]PREMIOS_OTROS!$AX59,""),IF($A61="TOTAL",SUM(INDIRECT("AC4:AC"&amp;ROW()-1)),""))</f>
        <v/>
      </c>
      <c r="AD61" s="7" t="str">
        <f ca="1">IF(AND($A61&lt;&gt;"",$A61&lt;&gt;"TOTAL"),IF(AND([5]PREMIOS_OTROS!$AZ59&lt;&gt;"",[5]PREMIOS_OTROS!$AZ59&lt;&gt;0),[5]PREMIOS_OTROS!$AZ59,""),IF($A61="TOTAL",SUM(INDIRECT("AD4:AD"&amp;ROW()-1)),""))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IF(AND($A61&lt;&gt;"",$A61&lt;&gt;"TOTAL"),IF(AND([5]PREMIOS_OTROS!$BC59&lt;&gt;"",[5]PREMIOS_OTROS!$BC59&lt;&gt;0),[5]PREMIOS_OTROS!$BC59,""),IF($A61="TOTAL",SUM(INDIRECT("AF4:AF"&amp;ROW()-1)),""))</f>
        <v/>
      </c>
      <c r="AG61" s="7" t="str">
        <f ca="1">IF(AND($A61&lt;&gt;"",$A61&lt;&gt;"TOTAL"),IF(AND([5]PREMIOS_OTROS!$BE59&lt;&gt;"",[5]PREMIOS_OTROS!$BE59&lt;&gt;0),[5]PREMIOS_OTROS!$BE59,""),IF($A61="TOTAL",SUM(INDIRECT("AG4:AG"&amp;ROW()-1)),""))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IF(AND($A61&lt;&gt;"",$A61&lt;&gt;"TOTAL"),IF(AND([5]PREMIOS_OTROS!$BH59&lt;&gt;"",[5]PREMIOS_OTROS!$BH59&lt;&gt;0),[5]PREMIOS_OTROS!$BH59,""),IF($A61="TOTAL",SUM(INDIRECT("AI4:AI"&amp;ROW()-1)),""))</f>
        <v/>
      </c>
      <c r="AJ61" s="7" t="str">
        <f ca="1">IF(AND($A61&lt;&gt;"",$A61&lt;&gt;"TOTAL"),IF(AND([5]PREMIOS_OTROS!$BJ59&lt;&gt;"",[5]PREMIOS_OTROS!$BJ59&lt;&gt;0),[5]PREMIOS_OTROS!$BJ59,""),IF($A61="TOTAL",SUM(INDIRECT("AJ4:AJ"&amp;ROW()-1)),""))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IF(AND($A61&lt;&gt;"",$A61&lt;&gt;"TOTAL"),IF(AND([5]PREMIOS_OTROS!$BM59&lt;&gt;"",[5]PREMIOS_OTROS!$BM59&lt;&gt;0),[5]PREMIOS_OTROS!$BM59,""),IF($A61="TOTAL",SUM(INDIRECT("AL4:AL"&amp;ROW()-1)),""))</f>
        <v/>
      </c>
      <c r="AM61" s="7" t="str">
        <f ca="1">IF(AND($A61&lt;&gt;"",$A61&lt;&gt;"TOTAL"),IF(AND([5]PREMIOS_OTROS!$BO59&lt;&gt;"",[5]PREMIOS_OTROS!$BO59&lt;&gt;0),[5]PREMIOS_OTROS!$BO59,""),IF($A61="TOTAL",SUM(INDIRECT("AM4:AM"&amp;ROW()-1)),""))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IF(AND($A61&lt;&gt;"",$A61&lt;&gt;"TOTAL"),IF(AND([5]PREMIOS_OTROS!$BR59&lt;&gt;"",[5]PREMIOS_OTROS!$BR59&lt;&gt;0),[5]PREMIOS_OTROS!$BR59,""),IF($A61="TOTAL",SUM(INDIRECT("AO4:AO"&amp;ROW()-1)),""))</f>
        <v/>
      </c>
      <c r="AP61" s="7" t="str">
        <f ca="1">IF(AND($A61&lt;&gt;"",$A61&lt;&gt;"TOTAL"),IF(AND([5]PREMIOS_OTROS!$BT59&lt;&gt;"",[5]PREMIOS_OTROS!$BT59&lt;&gt;0),[5]PREMIOS_OTROS!$BT59,""),IF($A61="TOTAL",SUM(INDIRECT("AP4:AP"&amp;ROW()-1)),""))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IF(AND($A61&lt;&gt;"",$A61&lt;&gt;"TOTAL"),IF(AND([5]PREMIOS_OTROS!$BW59&lt;&gt;"",[5]PREMIOS_OTROS!$BW59&lt;&gt;0),[5]PREMIOS_OTROS!$BW59,""),IF($A61="TOTAL",SUM(INDIRECT("AR4:AR"&amp;ROW()-1)),""))</f>
        <v/>
      </c>
      <c r="AS61" s="7" t="str">
        <f ca="1">IF(AND($A61&lt;&gt;"",$A61&lt;&gt;"TOTAL"),IF(AND([5]PREMIOS_OTROS!$BY59&lt;&gt;"",[5]PREMIOS_OTROS!$BY59&lt;&gt;0),[5]PREMIOS_OTROS!$BY59,""),IF($A61="TOTAL",SUM(INDIRECT("AS4:AS"&amp;ROW()-1)),""))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IF(AND($A61&lt;&gt;"",$A61&lt;&gt;"TOTAL"),IF(AND([5]PREMIOS_OTROS!$CB59&lt;&gt;"",[5]PREMIOS_OTROS!$CB59&lt;&gt;0),[5]PREMIOS_OTROS!$CB59,""),IF($A61="TOTAL",SUM(INDIRECT("AU4:AU"&amp;ROW()-1)),""))</f>
        <v/>
      </c>
      <c r="AV61" s="7" t="str">
        <f ca="1">IF(AND($A61&lt;&gt;"",$A61&lt;&gt;"TOTAL"),IF(AND([5]PREMIOS_OTROS!$CD59&lt;&gt;"",[5]PREMIOS_OTROS!$CD59&lt;&gt;0),[5]PREMIOS_OTROS!$CD59,""),IF($A61="TOTAL",SUM(INDIRECT("AV4:AV"&amp;ROW()-1)),""))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IF(AND($A61&lt;&gt;"",$A61&lt;&gt;"TOTAL"),IF(AND([5]PREMIOS_OTROS!$CG59&lt;&gt;"",[5]PREMIOS_OTROS!$CG59&lt;&gt;0),[5]PREMIOS_OTROS!$CG59,""),IF($A61="TOTAL",SUM(INDIRECT("AX4:AX"&amp;ROW()-1)),""))</f>
        <v/>
      </c>
      <c r="AY61" s="7" t="str">
        <f ca="1">IF(AND($A61&lt;&gt;"",$A61&lt;&gt;"TOTAL"),IF(AND([5]PREMIOS_OTROS!$CI59&lt;&gt;"",[5]PREMIOS_OTROS!$CI59&lt;&gt;0),[5]PREMIOS_OTROS!$CI59,""),IF($A61="TOTAL",SUM(INDIRECT("AY4:AY"&amp;ROW()-1)),""))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IF(AND($A61&lt;&gt;"",$A61&lt;&gt;"TOTAL"),IF(AND([5]PREMIOS_OTROS!$CL59&lt;&gt;"",[5]PREMIOS_OTROS!$CL59&lt;&gt;0),[5]PREMIOS_OTROS!$CL59,""),IF($A61="TOTAL",SUM(INDIRECT("BA4:BA"&amp;ROW()-1)),""))</f>
        <v/>
      </c>
      <c r="BB61" s="7" t="str">
        <f ca="1">IF(AND($A61&lt;&gt;"",$A61&lt;&gt;"TOTAL"),IF(AND([5]PREMIOS_OTROS!$CN59&lt;&gt;"",[5]PREMIOS_OTROS!$CN59&lt;&gt;0),[5]PREMIOS_OTROS!$CN59,""),IF($A61="TOTAL",SUM(INDIRECT("BB4:BB"&amp;ROW()-1)),""))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IF(AND($A61&lt;&gt;"",$A61&lt;&gt;"TOTAL"),IF(AND([5]PREMIOS_OTROS!$CQ59&lt;&gt;"",[5]PREMIOS_OTROS!$CQ59&lt;&gt;0),[5]PREMIOS_OTROS!$CQ59,""),IF($A61="TOTAL",SUM(INDIRECT("BD4:BD"&amp;ROW()-1)),""))</f>
        <v/>
      </c>
      <c r="BE61" s="7" t="str">
        <f ca="1">IF(AND($A61&lt;&gt;"",$A61&lt;&gt;"TOTAL"),IF(AND([5]PREMIOS_OTROS!$CS59&lt;&gt;"",[5]PREMIOS_OTROS!$CS59&lt;&gt;0),[5]PREMIOS_OTROS!$CS59,""),IF($A61="TOTAL",SUM(INDIRECT("BE4:BE"&amp;ROW()-1)),""))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IF([5]PREMIOS_OTROS!$D60&lt;&gt;"",[5]PREMIOS_OTROS!$D60,IF(AND([5]PREMIOS_OTROS!$D60="",[5]PREMIOS_OTROS!$D61="",[5]PREMIOS_OTROS!$D59=""),"","TOTAL"))</f>
        <v/>
      </c>
      <c r="B62" s="7" t="str">
        <f ca="1">IF(AND($A62&lt;&gt;"",$A62&lt;&gt;"TOTAL"),IF(AND([5]PREMIOS_OTROS!$E60&lt;&gt;"",[5]PREMIOS_OTROS!$E60&lt;&gt;0),[5]PREMIOS_OTROS!$E60,""),IF($A62="TOTAL",SUM(INDIRECT("B4:B"&amp;ROW()-1)),""))</f>
        <v/>
      </c>
      <c r="C62" s="7" t="str">
        <f ca="1">IF(AND($A62&lt;&gt;"",$A62&lt;&gt;"TOTAL"),IF(AND([5]PREMIOS_OTROS!$G60&lt;&gt;"",[5]PREMIOS_OTROS!$G60&lt;&gt;0),[5]PREMIOS_OTROS!$G60,""),IF($A62="TOTAL",SUM(INDIRECT("C4:C"&amp;ROW()-1)),""))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IF(AND($A62&lt;&gt;"",$A62&lt;&gt;"TOTAL"),IF(AND([5]PREMIOS_OTROS!$J60&lt;&gt;"",[5]PREMIOS_OTROS!$J60&lt;&gt;0),[5]PREMIOS_OTROS!$J60,""),IF($A62="TOTAL",SUM(INDIRECT("E4:E"&amp;ROW()-1)),""))</f>
        <v/>
      </c>
      <c r="F62" s="7" t="str">
        <f ca="1">IF(AND($A62&lt;&gt;"",$A62&lt;&gt;"TOTAL"),IF(AND([5]PREMIOS_OTROS!$L60&lt;&gt;"",[5]PREMIOS_OTROS!$L60&lt;&gt;0),[5]PREMIOS_OTROS!$L60,""),IF($A62="TOTAL",SUM(INDIRECT("F4:F"&amp;ROW()-1)),""))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IF(AND($A62&lt;&gt;"",$A62&lt;&gt;"TOTAL"),IF(AND([5]PREMIOS_OTROS!$O60&lt;&gt;"",[5]PREMIOS_OTROS!$O60&lt;&gt;0),[5]PREMIOS_OTROS!$O60,""),IF($A62="TOTAL",SUM(INDIRECT("H4:H"&amp;ROW()-1)),""))</f>
        <v/>
      </c>
      <c r="I62" s="7" t="str">
        <f ca="1">IF(AND($A62&lt;&gt;"",$A62&lt;&gt;"TOTAL"),IF(AND([5]PREMIOS_OTROS!$Q60&lt;&gt;"",[5]PREMIOS_OTROS!$Q60&lt;&gt;0),[5]PREMIOS_OTROS!$Q60,""),IF($A62="TOTAL",SUM(INDIRECT("I4:I"&amp;ROW()-1)),""))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IF(AND($A62&lt;&gt;"",$A62&lt;&gt;"TOTAL"),IF(AND([5]PREMIOS_OTROS!$T60&lt;&gt;"",[5]PREMIOS_OTROS!$T60&lt;&gt;0),[5]PREMIOS_OTROS!$T60,""),IF($A62="TOTAL",SUM(INDIRECT("K4:K"&amp;ROW()-1)),""))</f>
        <v/>
      </c>
      <c r="L62" s="7" t="str">
        <f ca="1">IF(AND($A62&lt;&gt;"",$A62&lt;&gt;"TOTAL"),IF(AND([5]PREMIOS_OTROS!$V60&lt;&gt;"",[5]PREMIOS_OTROS!$V60&lt;&gt;0),[5]PREMIOS_OTROS!$V60,""),IF($A62="TOTAL",SUM(INDIRECT("L4:L"&amp;ROW()-1)),""))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IF(AND($A62&lt;&gt;"",$A62&lt;&gt;"TOTAL"),IF(AND([5]PREMIOS_OTROS!$Y60&lt;&gt;"",[5]PREMIOS_OTROS!$Y60&lt;&gt;0),[5]PREMIOS_OTROS!$Y60,""),IF($A62="TOTAL",SUM(INDIRECT("N4:N"&amp;ROW()-1)),""))</f>
        <v/>
      </c>
      <c r="O62" s="7" t="str">
        <f ca="1">IF(AND($A62&lt;&gt;"",$A62&lt;&gt;"TOTAL"),IF(AND([5]PREMIOS_OTROS!$AA60&lt;&gt;"",[5]PREMIOS_OTROS!$AA60&lt;&gt;0),[5]PREMIOS_OTROS!$AA60,""),IF($A62="TOTAL",SUM(INDIRECT("O4:O"&amp;ROW()-1)),""))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IF(AND($A62&lt;&gt;"",$A62&lt;&gt;"TOTAL"),IF(AND([5]PREMIOS_OTROS!$AD60&lt;&gt;"",[5]PREMIOS_OTROS!$AD60&lt;&gt;0),[5]PREMIOS_OTROS!$AD60,""),IF($A62="TOTAL",SUM(INDIRECT("Q4:Q"&amp;ROW()-1)),""))</f>
        <v/>
      </c>
      <c r="R62" s="7" t="str">
        <f ca="1">IF(AND($A62&lt;&gt;"",$A62&lt;&gt;"TOTAL"),IF(AND([5]PREMIOS_OTROS!$AF60&lt;&gt;"",[5]PREMIOS_OTROS!$AF60&lt;&gt;0),[5]PREMIOS_OTROS!$AF60,""),IF($A62="TOTAL",SUM(INDIRECT("R4:R"&amp;ROW()-1)),""))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IF(AND($A62&lt;&gt;"",$A62&lt;&gt;"TOTAL"),IF(AND([5]PREMIOS_OTROS!$AI60&lt;&gt;"",[5]PREMIOS_OTROS!$AI60&lt;&gt;0),[5]PREMIOS_OTROS!$AI60,""),IF($A62="TOTAL",SUM(INDIRECT("T4:T"&amp;ROW()-1)),""))</f>
        <v/>
      </c>
      <c r="U62" s="7" t="str">
        <f ca="1">IF(AND($A62&lt;&gt;"",$A62&lt;&gt;"TOTAL"),IF(AND([5]PREMIOS_OTROS!$AK60&lt;&gt;"",[5]PREMIOS_OTROS!$AK60&lt;&gt;0),[5]PREMIOS_OTROS!$AK60,""),IF($A62="TOTAL",SUM(INDIRECT("U4:U"&amp;ROW()-1)),""))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IF(AND($A62&lt;&gt;"",$A62&lt;&gt;"TOTAL"),IF(AND([5]PREMIOS_OTROS!$AN60&lt;&gt;"",[5]PREMIOS_OTROS!$AN60&lt;&gt;0),[5]PREMIOS_OTROS!$AN60,""),IF($A62="TOTAL",SUM(INDIRECT("W4:W"&amp;ROW()-1)),""))</f>
        <v/>
      </c>
      <c r="X62" s="7" t="str">
        <f ca="1">IF(AND($A62&lt;&gt;"",$A62&lt;&gt;"TOTAL"),IF(AND([5]PREMIOS_OTROS!$AP60&lt;&gt;"",[5]PREMIOS_OTROS!$AP60&lt;&gt;0),[5]PREMIOS_OTROS!$AP60,""),IF($A62="TOTAL",SUM(INDIRECT("X4:X"&amp;ROW()-1)),""))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IF(AND($A62&lt;&gt;"",$A62&lt;&gt;"TOTAL"),IF(AND([5]PREMIOS_OTROS!$AS60&lt;&gt;"",[5]PREMIOS_OTROS!$AS60&lt;&gt;0),[5]PREMIOS_OTROS!$AS60,""),IF($A62="TOTAL",SUM(INDIRECT("Z4:Z"&amp;ROW()-1)),""))</f>
        <v/>
      </c>
      <c r="AA62" s="7" t="str">
        <f ca="1">IF(AND($A62&lt;&gt;"",$A62&lt;&gt;"TOTAL"),IF(AND([5]PREMIOS_OTROS!$AU60&lt;&gt;"",[5]PREMIOS_OTROS!$AU60&lt;&gt;0),[5]PREMIOS_OTROS!$AU60,""),IF($A62="TOTAL",SUM(INDIRECT("AA4:AA"&amp;ROW()-1)),""))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IF(AND($A62&lt;&gt;"",$A62&lt;&gt;"TOTAL"),IF(AND([5]PREMIOS_OTROS!$AX60&lt;&gt;"",[5]PREMIOS_OTROS!$AX60&lt;&gt;0),[5]PREMIOS_OTROS!$AX60,""),IF($A62="TOTAL",SUM(INDIRECT("AC4:AC"&amp;ROW()-1)),""))</f>
        <v/>
      </c>
      <c r="AD62" s="7" t="str">
        <f ca="1">IF(AND($A62&lt;&gt;"",$A62&lt;&gt;"TOTAL"),IF(AND([5]PREMIOS_OTROS!$AZ60&lt;&gt;"",[5]PREMIOS_OTROS!$AZ60&lt;&gt;0),[5]PREMIOS_OTROS!$AZ60,""),IF($A62="TOTAL",SUM(INDIRECT("AD4:AD"&amp;ROW()-1)),""))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IF(AND($A62&lt;&gt;"",$A62&lt;&gt;"TOTAL"),IF(AND([5]PREMIOS_OTROS!$BC60&lt;&gt;"",[5]PREMIOS_OTROS!$BC60&lt;&gt;0),[5]PREMIOS_OTROS!$BC60,""),IF($A62="TOTAL",SUM(INDIRECT("AF4:AF"&amp;ROW()-1)),""))</f>
        <v/>
      </c>
      <c r="AG62" s="7" t="str">
        <f ca="1">IF(AND($A62&lt;&gt;"",$A62&lt;&gt;"TOTAL"),IF(AND([5]PREMIOS_OTROS!$BE60&lt;&gt;"",[5]PREMIOS_OTROS!$BE60&lt;&gt;0),[5]PREMIOS_OTROS!$BE60,""),IF($A62="TOTAL",SUM(INDIRECT("AG4:AG"&amp;ROW()-1)),""))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IF(AND($A62&lt;&gt;"",$A62&lt;&gt;"TOTAL"),IF(AND([5]PREMIOS_OTROS!$BH60&lt;&gt;"",[5]PREMIOS_OTROS!$BH60&lt;&gt;0),[5]PREMIOS_OTROS!$BH60,""),IF($A62="TOTAL",SUM(INDIRECT("AI4:AI"&amp;ROW()-1)),""))</f>
        <v/>
      </c>
      <c r="AJ62" s="7" t="str">
        <f ca="1">IF(AND($A62&lt;&gt;"",$A62&lt;&gt;"TOTAL"),IF(AND([5]PREMIOS_OTROS!$BJ60&lt;&gt;"",[5]PREMIOS_OTROS!$BJ60&lt;&gt;0),[5]PREMIOS_OTROS!$BJ60,""),IF($A62="TOTAL",SUM(INDIRECT("AJ4:AJ"&amp;ROW()-1)),""))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IF(AND($A62&lt;&gt;"",$A62&lt;&gt;"TOTAL"),IF(AND([5]PREMIOS_OTROS!$BM60&lt;&gt;"",[5]PREMIOS_OTROS!$BM60&lt;&gt;0),[5]PREMIOS_OTROS!$BM60,""),IF($A62="TOTAL",SUM(INDIRECT("AL4:AL"&amp;ROW()-1)),""))</f>
        <v/>
      </c>
      <c r="AM62" s="7" t="str">
        <f ca="1">IF(AND($A62&lt;&gt;"",$A62&lt;&gt;"TOTAL"),IF(AND([5]PREMIOS_OTROS!$BO60&lt;&gt;"",[5]PREMIOS_OTROS!$BO60&lt;&gt;0),[5]PREMIOS_OTROS!$BO60,""),IF($A62="TOTAL",SUM(INDIRECT("AM4:AM"&amp;ROW()-1)),""))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IF(AND($A62&lt;&gt;"",$A62&lt;&gt;"TOTAL"),IF(AND([5]PREMIOS_OTROS!$BR60&lt;&gt;"",[5]PREMIOS_OTROS!$BR60&lt;&gt;0),[5]PREMIOS_OTROS!$BR60,""),IF($A62="TOTAL",SUM(INDIRECT("AO4:AO"&amp;ROW()-1)),""))</f>
        <v/>
      </c>
      <c r="AP62" s="7" t="str">
        <f ca="1">IF(AND($A62&lt;&gt;"",$A62&lt;&gt;"TOTAL"),IF(AND([5]PREMIOS_OTROS!$BT60&lt;&gt;"",[5]PREMIOS_OTROS!$BT60&lt;&gt;0),[5]PREMIOS_OTROS!$BT60,""),IF($A62="TOTAL",SUM(INDIRECT("AP4:AP"&amp;ROW()-1)),""))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IF(AND($A62&lt;&gt;"",$A62&lt;&gt;"TOTAL"),IF(AND([5]PREMIOS_OTROS!$BW60&lt;&gt;"",[5]PREMIOS_OTROS!$BW60&lt;&gt;0),[5]PREMIOS_OTROS!$BW60,""),IF($A62="TOTAL",SUM(INDIRECT("AR4:AR"&amp;ROW()-1)),""))</f>
        <v/>
      </c>
      <c r="AS62" s="7" t="str">
        <f ca="1">IF(AND($A62&lt;&gt;"",$A62&lt;&gt;"TOTAL"),IF(AND([5]PREMIOS_OTROS!$BY60&lt;&gt;"",[5]PREMIOS_OTROS!$BY60&lt;&gt;0),[5]PREMIOS_OTROS!$BY60,""),IF($A62="TOTAL",SUM(INDIRECT("AS4:AS"&amp;ROW()-1)),""))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IF(AND($A62&lt;&gt;"",$A62&lt;&gt;"TOTAL"),IF(AND([5]PREMIOS_OTROS!$CB60&lt;&gt;"",[5]PREMIOS_OTROS!$CB60&lt;&gt;0),[5]PREMIOS_OTROS!$CB60,""),IF($A62="TOTAL",SUM(INDIRECT("AU4:AU"&amp;ROW()-1)),""))</f>
        <v/>
      </c>
      <c r="AV62" s="7" t="str">
        <f ca="1">IF(AND($A62&lt;&gt;"",$A62&lt;&gt;"TOTAL"),IF(AND([5]PREMIOS_OTROS!$CD60&lt;&gt;"",[5]PREMIOS_OTROS!$CD60&lt;&gt;0),[5]PREMIOS_OTROS!$CD60,""),IF($A62="TOTAL",SUM(INDIRECT("AV4:AV"&amp;ROW()-1)),""))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IF(AND($A62&lt;&gt;"",$A62&lt;&gt;"TOTAL"),IF(AND([5]PREMIOS_OTROS!$CG60&lt;&gt;"",[5]PREMIOS_OTROS!$CG60&lt;&gt;0),[5]PREMIOS_OTROS!$CG60,""),IF($A62="TOTAL",SUM(INDIRECT("AX4:AX"&amp;ROW()-1)),""))</f>
        <v/>
      </c>
      <c r="AY62" s="7" t="str">
        <f ca="1">IF(AND($A62&lt;&gt;"",$A62&lt;&gt;"TOTAL"),IF(AND([5]PREMIOS_OTROS!$CI60&lt;&gt;"",[5]PREMIOS_OTROS!$CI60&lt;&gt;0),[5]PREMIOS_OTROS!$CI60,""),IF($A62="TOTAL",SUM(INDIRECT("AY4:AY"&amp;ROW()-1)),""))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IF(AND($A62&lt;&gt;"",$A62&lt;&gt;"TOTAL"),IF(AND([5]PREMIOS_OTROS!$CL60&lt;&gt;"",[5]PREMIOS_OTROS!$CL60&lt;&gt;0),[5]PREMIOS_OTROS!$CL60,""),IF($A62="TOTAL",SUM(INDIRECT("BA4:BA"&amp;ROW()-1)),""))</f>
        <v/>
      </c>
      <c r="BB62" s="7" t="str">
        <f ca="1">IF(AND($A62&lt;&gt;"",$A62&lt;&gt;"TOTAL"),IF(AND([5]PREMIOS_OTROS!$CN60&lt;&gt;"",[5]PREMIOS_OTROS!$CN60&lt;&gt;0),[5]PREMIOS_OTROS!$CN60,""),IF($A62="TOTAL",SUM(INDIRECT("BB4:BB"&amp;ROW()-1)),""))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IF(AND($A62&lt;&gt;"",$A62&lt;&gt;"TOTAL"),IF(AND([5]PREMIOS_OTROS!$CQ60&lt;&gt;"",[5]PREMIOS_OTROS!$CQ60&lt;&gt;0),[5]PREMIOS_OTROS!$CQ60,""),IF($A62="TOTAL",SUM(INDIRECT("BD4:BD"&amp;ROW()-1)),""))</f>
        <v/>
      </c>
      <c r="BE62" s="7" t="str">
        <f ca="1">IF(AND($A62&lt;&gt;"",$A62&lt;&gt;"TOTAL"),IF(AND([5]PREMIOS_OTROS!$CS60&lt;&gt;"",[5]PREMIOS_OTROS!$CS60&lt;&gt;0),[5]PREMIOS_OTROS!$CS60,""),IF($A62="TOTAL",SUM(INDIRECT("BE4:BE"&amp;ROW()-1)),""))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IF([5]PREMIOS_OTROS!$D61&lt;&gt;"",[5]PREMIOS_OTROS!$D61,IF(AND([5]PREMIOS_OTROS!$D61="",[5]PREMIOS_OTROS!$D62="",[5]PREMIOS_OTROS!$D60=""),"","TOTAL"))</f>
        <v/>
      </c>
      <c r="B63" s="7" t="str">
        <f ca="1">IF(AND($A63&lt;&gt;"",$A63&lt;&gt;"TOTAL"),IF(AND([5]PREMIOS_OTROS!$E61&lt;&gt;"",[5]PREMIOS_OTROS!$E61&lt;&gt;0),[5]PREMIOS_OTROS!$E61,""),IF($A63="TOTAL",SUM(INDIRECT("B4:B"&amp;ROW()-1)),""))</f>
        <v/>
      </c>
      <c r="C63" s="7" t="str">
        <f ca="1">IF(AND($A63&lt;&gt;"",$A63&lt;&gt;"TOTAL"),IF(AND([5]PREMIOS_OTROS!$G61&lt;&gt;"",[5]PREMIOS_OTROS!$G61&lt;&gt;0),[5]PREMIOS_OTROS!$G61,""),IF($A63="TOTAL",SUM(INDIRECT("C4:C"&amp;ROW()-1)),""))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IF(AND($A63&lt;&gt;"",$A63&lt;&gt;"TOTAL"),IF(AND([5]PREMIOS_OTROS!$J61&lt;&gt;"",[5]PREMIOS_OTROS!$J61&lt;&gt;0),[5]PREMIOS_OTROS!$J61,""),IF($A63="TOTAL",SUM(INDIRECT("E4:E"&amp;ROW()-1)),""))</f>
        <v/>
      </c>
      <c r="F63" s="7" t="str">
        <f ca="1">IF(AND($A63&lt;&gt;"",$A63&lt;&gt;"TOTAL"),IF(AND([5]PREMIOS_OTROS!$L61&lt;&gt;"",[5]PREMIOS_OTROS!$L61&lt;&gt;0),[5]PREMIOS_OTROS!$L61,""),IF($A63="TOTAL",SUM(INDIRECT("F4:F"&amp;ROW()-1)),""))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IF(AND($A63&lt;&gt;"",$A63&lt;&gt;"TOTAL"),IF(AND([5]PREMIOS_OTROS!$O61&lt;&gt;"",[5]PREMIOS_OTROS!$O61&lt;&gt;0),[5]PREMIOS_OTROS!$O61,""),IF($A63="TOTAL",SUM(INDIRECT("H4:H"&amp;ROW()-1)),""))</f>
        <v/>
      </c>
      <c r="I63" s="7" t="str">
        <f ca="1">IF(AND($A63&lt;&gt;"",$A63&lt;&gt;"TOTAL"),IF(AND([5]PREMIOS_OTROS!$Q61&lt;&gt;"",[5]PREMIOS_OTROS!$Q61&lt;&gt;0),[5]PREMIOS_OTROS!$Q61,""),IF($A63="TOTAL",SUM(INDIRECT("I4:I"&amp;ROW()-1)),""))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IF(AND($A63&lt;&gt;"",$A63&lt;&gt;"TOTAL"),IF(AND([5]PREMIOS_OTROS!$T61&lt;&gt;"",[5]PREMIOS_OTROS!$T61&lt;&gt;0),[5]PREMIOS_OTROS!$T61,""),IF($A63="TOTAL",SUM(INDIRECT("K4:K"&amp;ROW()-1)),""))</f>
        <v/>
      </c>
      <c r="L63" s="7" t="str">
        <f ca="1">IF(AND($A63&lt;&gt;"",$A63&lt;&gt;"TOTAL"),IF(AND([5]PREMIOS_OTROS!$V61&lt;&gt;"",[5]PREMIOS_OTROS!$V61&lt;&gt;0),[5]PREMIOS_OTROS!$V61,""),IF($A63="TOTAL",SUM(INDIRECT("L4:L"&amp;ROW()-1)),""))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IF(AND($A63&lt;&gt;"",$A63&lt;&gt;"TOTAL"),IF(AND([5]PREMIOS_OTROS!$Y61&lt;&gt;"",[5]PREMIOS_OTROS!$Y61&lt;&gt;0),[5]PREMIOS_OTROS!$Y61,""),IF($A63="TOTAL",SUM(INDIRECT("N4:N"&amp;ROW()-1)),""))</f>
        <v/>
      </c>
      <c r="O63" s="7" t="str">
        <f ca="1">IF(AND($A63&lt;&gt;"",$A63&lt;&gt;"TOTAL"),IF(AND([5]PREMIOS_OTROS!$AA61&lt;&gt;"",[5]PREMIOS_OTROS!$AA61&lt;&gt;0),[5]PREMIOS_OTROS!$AA61,""),IF($A63="TOTAL",SUM(INDIRECT("O4:O"&amp;ROW()-1)),""))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IF(AND($A63&lt;&gt;"",$A63&lt;&gt;"TOTAL"),IF(AND([5]PREMIOS_OTROS!$AD61&lt;&gt;"",[5]PREMIOS_OTROS!$AD61&lt;&gt;0),[5]PREMIOS_OTROS!$AD61,""),IF($A63="TOTAL",SUM(INDIRECT("Q4:Q"&amp;ROW()-1)),""))</f>
        <v/>
      </c>
      <c r="R63" s="7" t="str">
        <f ca="1">IF(AND($A63&lt;&gt;"",$A63&lt;&gt;"TOTAL"),IF(AND([5]PREMIOS_OTROS!$AF61&lt;&gt;"",[5]PREMIOS_OTROS!$AF61&lt;&gt;0),[5]PREMIOS_OTROS!$AF61,""),IF($A63="TOTAL",SUM(INDIRECT("R4:R"&amp;ROW()-1)),""))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IF(AND($A63&lt;&gt;"",$A63&lt;&gt;"TOTAL"),IF(AND([5]PREMIOS_OTROS!$AI61&lt;&gt;"",[5]PREMIOS_OTROS!$AI61&lt;&gt;0),[5]PREMIOS_OTROS!$AI61,""),IF($A63="TOTAL",SUM(INDIRECT("T4:T"&amp;ROW()-1)),""))</f>
        <v/>
      </c>
      <c r="U63" s="7" t="str">
        <f ca="1">IF(AND($A63&lt;&gt;"",$A63&lt;&gt;"TOTAL"),IF(AND([5]PREMIOS_OTROS!$AK61&lt;&gt;"",[5]PREMIOS_OTROS!$AK61&lt;&gt;0),[5]PREMIOS_OTROS!$AK61,""),IF($A63="TOTAL",SUM(INDIRECT("U4:U"&amp;ROW()-1)),""))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IF(AND($A63&lt;&gt;"",$A63&lt;&gt;"TOTAL"),IF(AND([5]PREMIOS_OTROS!$AN61&lt;&gt;"",[5]PREMIOS_OTROS!$AN61&lt;&gt;0),[5]PREMIOS_OTROS!$AN61,""),IF($A63="TOTAL",SUM(INDIRECT("W4:W"&amp;ROW()-1)),""))</f>
        <v/>
      </c>
      <c r="X63" s="7" t="str">
        <f ca="1">IF(AND($A63&lt;&gt;"",$A63&lt;&gt;"TOTAL"),IF(AND([5]PREMIOS_OTROS!$AP61&lt;&gt;"",[5]PREMIOS_OTROS!$AP61&lt;&gt;0),[5]PREMIOS_OTROS!$AP61,""),IF($A63="TOTAL",SUM(INDIRECT("X4:X"&amp;ROW()-1)),""))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IF(AND($A63&lt;&gt;"",$A63&lt;&gt;"TOTAL"),IF(AND([5]PREMIOS_OTROS!$AS61&lt;&gt;"",[5]PREMIOS_OTROS!$AS61&lt;&gt;0),[5]PREMIOS_OTROS!$AS61,""),IF($A63="TOTAL",SUM(INDIRECT("Z4:Z"&amp;ROW()-1)),""))</f>
        <v/>
      </c>
      <c r="AA63" s="7" t="str">
        <f ca="1">IF(AND($A63&lt;&gt;"",$A63&lt;&gt;"TOTAL"),IF(AND([5]PREMIOS_OTROS!$AU61&lt;&gt;"",[5]PREMIOS_OTROS!$AU61&lt;&gt;0),[5]PREMIOS_OTROS!$AU61,""),IF($A63="TOTAL",SUM(INDIRECT("AA4:AA"&amp;ROW()-1)),""))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IF(AND($A63&lt;&gt;"",$A63&lt;&gt;"TOTAL"),IF(AND([5]PREMIOS_OTROS!$AX61&lt;&gt;"",[5]PREMIOS_OTROS!$AX61&lt;&gt;0),[5]PREMIOS_OTROS!$AX61,""),IF($A63="TOTAL",SUM(INDIRECT("AC4:AC"&amp;ROW()-1)),""))</f>
        <v/>
      </c>
      <c r="AD63" s="7" t="str">
        <f ca="1">IF(AND($A63&lt;&gt;"",$A63&lt;&gt;"TOTAL"),IF(AND([5]PREMIOS_OTROS!$AZ61&lt;&gt;"",[5]PREMIOS_OTROS!$AZ61&lt;&gt;0),[5]PREMIOS_OTROS!$AZ61,""),IF($A63="TOTAL",SUM(INDIRECT("AD4:AD"&amp;ROW()-1)),""))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IF(AND($A63&lt;&gt;"",$A63&lt;&gt;"TOTAL"),IF(AND([5]PREMIOS_OTROS!$BC61&lt;&gt;"",[5]PREMIOS_OTROS!$BC61&lt;&gt;0),[5]PREMIOS_OTROS!$BC61,""),IF($A63="TOTAL",SUM(INDIRECT("AF4:AF"&amp;ROW()-1)),""))</f>
        <v/>
      </c>
      <c r="AG63" s="7" t="str">
        <f ca="1">IF(AND($A63&lt;&gt;"",$A63&lt;&gt;"TOTAL"),IF(AND([5]PREMIOS_OTROS!$BE61&lt;&gt;"",[5]PREMIOS_OTROS!$BE61&lt;&gt;0),[5]PREMIOS_OTROS!$BE61,""),IF($A63="TOTAL",SUM(INDIRECT("AG4:AG"&amp;ROW()-1)),""))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IF(AND($A63&lt;&gt;"",$A63&lt;&gt;"TOTAL"),IF(AND([5]PREMIOS_OTROS!$BH61&lt;&gt;"",[5]PREMIOS_OTROS!$BH61&lt;&gt;0),[5]PREMIOS_OTROS!$BH61,""),IF($A63="TOTAL",SUM(INDIRECT("AI4:AI"&amp;ROW()-1)),""))</f>
        <v/>
      </c>
      <c r="AJ63" s="7" t="str">
        <f ca="1">IF(AND($A63&lt;&gt;"",$A63&lt;&gt;"TOTAL"),IF(AND([5]PREMIOS_OTROS!$BJ61&lt;&gt;"",[5]PREMIOS_OTROS!$BJ61&lt;&gt;0),[5]PREMIOS_OTROS!$BJ61,""),IF($A63="TOTAL",SUM(INDIRECT("AJ4:AJ"&amp;ROW()-1)),""))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IF(AND($A63&lt;&gt;"",$A63&lt;&gt;"TOTAL"),IF(AND([5]PREMIOS_OTROS!$BM61&lt;&gt;"",[5]PREMIOS_OTROS!$BM61&lt;&gt;0),[5]PREMIOS_OTROS!$BM61,""),IF($A63="TOTAL",SUM(INDIRECT("AL4:AL"&amp;ROW()-1)),""))</f>
        <v/>
      </c>
      <c r="AM63" s="7" t="str">
        <f ca="1">IF(AND($A63&lt;&gt;"",$A63&lt;&gt;"TOTAL"),IF(AND([5]PREMIOS_OTROS!$BO61&lt;&gt;"",[5]PREMIOS_OTROS!$BO61&lt;&gt;0),[5]PREMIOS_OTROS!$BO61,""),IF($A63="TOTAL",SUM(INDIRECT("AM4:AM"&amp;ROW()-1)),""))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IF(AND($A63&lt;&gt;"",$A63&lt;&gt;"TOTAL"),IF(AND([5]PREMIOS_OTROS!$BR61&lt;&gt;"",[5]PREMIOS_OTROS!$BR61&lt;&gt;0),[5]PREMIOS_OTROS!$BR61,""),IF($A63="TOTAL",SUM(INDIRECT("AO4:AO"&amp;ROW()-1)),""))</f>
        <v/>
      </c>
      <c r="AP63" s="7" t="str">
        <f ca="1">IF(AND($A63&lt;&gt;"",$A63&lt;&gt;"TOTAL"),IF(AND([5]PREMIOS_OTROS!$BT61&lt;&gt;"",[5]PREMIOS_OTROS!$BT61&lt;&gt;0),[5]PREMIOS_OTROS!$BT61,""),IF($A63="TOTAL",SUM(INDIRECT("AP4:AP"&amp;ROW()-1)),""))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IF(AND($A63&lt;&gt;"",$A63&lt;&gt;"TOTAL"),IF(AND([5]PREMIOS_OTROS!$BW61&lt;&gt;"",[5]PREMIOS_OTROS!$BW61&lt;&gt;0),[5]PREMIOS_OTROS!$BW61,""),IF($A63="TOTAL",SUM(INDIRECT("AR4:AR"&amp;ROW()-1)),""))</f>
        <v/>
      </c>
      <c r="AS63" s="7" t="str">
        <f ca="1">IF(AND($A63&lt;&gt;"",$A63&lt;&gt;"TOTAL"),IF(AND([5]PREMIOS_OTROS!$BY61&lt;&gt;"",[5]PREMIOS_OTROS!$BY61&lt;&gt;0),[5]PREMIOS_OTROS!$BY61,""),IF($A63="TOTAL",SUM(INDIRECT("AS4:AS"&amp;ROW()-1)),""))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IF(AND($A63&lt;&gt;"",$A63&lt;&gt;"TOTAL"),IF(AND([5]PREMIOS_OTROS!$CB61&lt;&gt;"",[5]PREMIOS_OTROS!$CB61&lt;&gt;0),[5]PREMIOS_OTROS!$CB61,""),IF($A63="TOTAL",SUM(INDIRECT("AU4:AU"&amp;ROW()-1)),""))</f>
        <v/>
      </c>
      <c r="AV63" s="7" t="str">
        <f ca="1">IF(AND($A63&lt;&gt;"",$A63&lt;&gt;"TOTAL"),IF(AND([5]PREMIOS_OTROS!$CD61&lt;&gt;"",[5]PREMIOS_OTROS!$CD61&lt;&gt;0),[5]PREMIOS_OTROS!$CD61,""),IF($A63="TOTAL",SUM(INDIRECT("AV4:AV"&amp;ROW()-1)),""))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IF(AND($A63&lt;&gt;"",$A63&lt;&gt;"TOTAL"),IF(AND([5]PREMIOS_OTROS!$CG61&lt;&gt;"",[5]PREMIOS_OTROS!$CG61&lt;&gt;0),[5]PREMIOS_OTROS!$CG61,""),IF($A63="TOTAL",SUM(INDIRECT("AX4:AX"&amp;ROW()-1)),""))</f>
        <v/>
      </c>
      <c r="AY63" s="7" t="str">
        <f ca="1">IF(AND($A63&lt;&gt;"",$A63&lt;&gt;"TOTAL"),IF(AND([5]PREMIOS_OTROS!$CI61&lt;&gt;"",[5]PREMIOS_OTROS!$CI61&lt;&gt;0),[5]PREMIOS_OTROS!$CI61,""),IF($A63="TOTAL",SUM(INDIRECT("AY4:AY"&amp;ROW()-1)),""))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IF(AND($A63&lt;&gt;"",$A63&lt;&gt;"TOTAL"),IF(AND([5]PREMIOS_OTROS!$CL61&lt;&gt;"",[5]PREMIOS_OTROS!$CL61&lt;&gt;0),[5]PREMIOS_OTROS!$CL61,""),IF($A63="TOTAL",SUM(INDIRECT("BA4:BA"&amp;ROW()-1)),""))</f>
        <v/>
      </c>
      <c r="BB63" s="7" t="str">
        <f ca="1">IF(AND($A63&lt;&gt;"",$A63&lt;&gt;"TOTAL"),IF(AND([5]PREMIOS_OTROS!$CN61&lt;&gt;"",[5]PREMIOS_OTROS!$CN61&lt;&gt;0),[5]PREMIOS_OTROS!$CN61,""),IF($A63="TOTAL",SUM(INDIRECT("BB4:BB"&amp;ROW()-1)),""))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IF(AND($A63&lt;&gt;"",$A63&lt;&gt;"TOTAL"),IF(AND([5]PREMIOS_OTROS!$CQ61&lt;&gt;"",[5]PREMIOS_OTROS!$CQ61&lt;&gt;0),[5]PREMIOS_OTROS!$CQ61,""),IF($A63="TOTAL",SUM(INDIRECT("BD4:BD"&amp;ROW()-1)),""))</f>
        <v/>
      </c>
      <c r="BE63" s="7" t="str">
        <f ca="1">IF(AND($A63&lt;&gt;"",$A63&lt;&gt;"TOTAL"),IF(AND([5]PREMIOS_OTROS!$CS61&lt;&gt;"",[5]PREMIOS_OTROS!$CS61&lt;&gt;0),[5]PREMIOS_OTROS!$CS61,""),IF($A63="TOTAL",SUM(INDIRECT("BE4:BE"&amp;ROW()-1)),""))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IF([5]PREMIOS_OTROS!$D62&lt;&gt;"",[5]PREMIOS_OTROS!$D62,IF(AND([5]PREMIOS_OTROS!$D62="",[5]PREMIOS_OTROS!$D63="",[5]PREMIOS_OTROS!$D61=""),"","TOTAL"))</f>
        <v/>
      </c>
      <c r="B64" s="7" t="str">
        <f ca="1">IF(AND($A64&lt;&gt;"",$A64&lt;&gt;"TOTAL"),IF(AND([5]PREMIOS_OTROS!$E62&lt;&gt;"",[5]PREMIOS_OTROS!$E62&lt;&gt;0),[5]PREMIOS_OTROS!$E62,""),IF($A64="TOTAL",SUM(INDIRECT("B4:B"&amp;ROW()-1)),""))</f>
        <v/>
      </c>
      <c r="C64" s="7" t="str">
        <f ca="1">IF(AND($A64&lt;&gt;"",$A64&lt;&gt;"TOTAL"),IF(AND([5]PREMIOS_OTROS!$G62&lt;&gt;"",[5]PREMIOS_OTROS!$G62&lt;&gt;0),[5]PREMIOS_OTROS!$G62,""),IF($A64="TOTAL",SUM(INDIRECT("C4:C"&amp;ROW()-1)),""))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IF(AND($A64&lt;&gt;"",$A64&lt;&gt;"TOTAL"),IF(AND([5]PREMIOS_OTROS!$J62&lt;&gt;"",[5]PREMIOS_OTROS!$J62&lt;&gt;0),[5]PREMIOS_OTROS!$J62,""),IF($A64="TOTAL",SUM(INDIRECT("E4:E"&amp;ROW()-1)),""))</f>
        <v/>
      </c>
      <c r="F64" s="7" t="str">
        <f ca="1">IF(AND($A64&lt;&gt;"",$A64&lt;&gt;"TOTAL"),IF(AND([5]PREMIOS_OTROS!$L62&lt;&gt;"",[5]PREMIOS_OTROS!$L62&lt;&gt;0),[5]PREMIOS_OTROS!$L62,""),IF($A64="TOTAL",SUM(INDIRECT("F4:F"&amp;ROW()-1)),""))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IF(AND($A64&lt;&gt;"",$A64&lt;&gt;"TOTAL"),IF(AND([5]PREMIOS_OTROS!$O62&lt;&gt;"",[5]PREMIOS_OTROS!$O62&lt;&gt;0),[5]PREMIOS_OTROS!$O62,""),IF($A64="TOTAL",SUM(INDIRECT("H4:H"&amp;ROW()-1)),""))</f>
        <v/>
      </c>
      <c r="I64" s="7" t="str">
        <f ca="1">IF(AND($A64&lt;&gt;"",$A64&lt;&gt;"TOTAL"),IF(AND([5]PREMIOS_OTROS!$Q62&lt;&gt;"",[5]PREMIOS_OTROS!$Q62&lt;&gt;0),[5]PREMIOS_OTROS!$Q62,""),IF($A64="TOTAL",SUM(INDIRECT("I4:I"&amp;ROW()-1)),""))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IF(AND($A64&lt;&gt;"",$A64&lt;&gt;"TOTAL"),IF(AND([5]PREMIOS_OTROS!$T62&lt;&gt;"",[5]PREMIOS_OTROS!$T62&lt;&gt;0),[5]PREMIOS_OTROS!$T62,""),IF($A64="TOTAL",SUM(INDIRECT("K4:K"&amp;ROW()-1)),""))</f>
        <v/>
      </c>
      <c r="L64" s="7" t="str">
        <f ca="1">IF(AND($A64&lt;&gt;"",$A64&lt;&gt;"TOTAL"),IF(AND([5]PREMIOS_OTROS!$V62&lt;&gt;"",[5]PREMIOS_OTROS!$V62&lt;&gt;0),[5]PREMIOS_OTROS!$V62,""),IF($A64="TOTAL",SUM(INDIRECT("L4:L"&amp;ROW()-1)),""))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IF(AND($A64&lt;&gt;"",$A64&lt;&gt;"TOTAL"),IF(AND([5]PREMIOS_OTROS!$Y62&lt;&gt;"",[5]PREMIOS_OTROS!$Y62&lt;&gt;0),[5]PREMIOS_OTROS!$Y62,""),IF($A64="TOTAL",SUM(INDIRECT("N4:N"&amp;ROW()-1)),""))</f>
        <v/>
      </c>
      <c r="O64" s="7" t="str">
        <f ca="1">IF(AND($A64&lt;&gt;"",$A64&lt;&gt;"TOTAL"),IF(AND([5]PREMIOS_OTROS!$AA62&lt;&gt;"",[5]PREMIOS_OTROS!$AA62&lt;&gt;0),[5]PREMIOS_OTROS!$AA62,""),IF($A64="TOTAL",SUM(INDIRECT("O4:O"&amp;ROW()-1)),""))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IF(AND($A64&lt;&gt;"",$A64&lt;&gt;"TOTAL"),IF(AND([5]PREMIOS_OTROS!$AD62&lt;&gt;"",[5]PREMIOS_OTROS!$AD62&lt;&gt;0),[5]PREMIOS_OTROS!$AD62,""),IF($A64="TOTAL",SUM(INDIRECT("Q4:Q"&amp;ROW()-1)),""))</f>
        <v/>
      </c>
      <c r="R64" s="7" t="str">
        <f ca="1">IF(AND($A64&lt;&gt;"",$A64&lt;&gt;"TOTAL"),IF(AND([5]PREMIOS_OTROS!$AF62&lt;&gt;"",[5]PREMIOS_OTROS!$AF62&lt;&gt;0),[5]PREMIOS_OTROS!$AF62,""),IF($A64="TOTAL",SUM(INDIRECT("R4:R"&amp;ROW()-1)),""))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IF(AND($A64&lt;&gt;"",$A64&lt;&gt;"TOTAL"),IF(AND([5]PREMIOS_OTROS!$AI62&lt;&gt;"",[5]PREMIOS_OTROS!$AI62&lt;&gt;0),[5]PREMIOS_OTROS!$AI62,""),IF($A64="TOTAL",SUM(INDIRECT("T4:T"&amp;ROW()-1)),""))</f>
        <v/>
      </c>
      <c r="U64" s="7" t="str">
        <f ca="1">IF(AND($A64&lt;&gt;"",$A64&lt;&gt;"TOTAL"),IF(AND([5]PREMIOS_OTROS!$AK62&lt;&gt;"",[5]PREMIOS_OTROS!$AK62&lt;&gt;0),[5]PREMIOS_OTROS!$AK62,""),IF($A64="TOTAL",SUM(INDIRECT("U4:U"&amp;ROW()-1)),""))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IF(AND($A64&lt;&gt;"",$A64&lt;&gt;"TOTAL"),IF(AND([5]PREMIOS_OTROS!$AN62&lt;&gt;"",[5]PREMIOS_OTROS!$AN62&lt;&gt;0),[5]PREMIOS_OTROS!$AN62,""),IF($A64="TOTAL",SUM(INDIRECT("W4:W"&amp;ROW()-1)),""))</f>
        <v/>
      </c>
      <c r="X64" s="7" t="str">
        <f ca="1">IF(AND($A64&lt;&gt;"",$A64&lt;&gt;"TOTAL"),IF(AND([5]PREMIOS_OTROS!$AP62&lt;&gt;"",[5]PREMIOS_OTROS!$AP62&lt;&gt;0),[5]PREMIOS_OTROS!$AP62,""),IF($A64="TOTAL",SUM(INDIRECT("X4:X"&amp;ROW()-1)),""))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IF(AND($A64&lt;&gt;"",$A64&lt;&gt;"TOTAL"),IF(AND([5]PREMIOS_OTROS!$AS62&lt;&gt;"",[5]PREMIOS_OTROS!$AS62&lt;&gt;0),[5]PREMIOS_OTROS!$AS62,""),IF($A64="TOTAL",SUM(INDIRECT("Z4:Z"&amp;ROW()-1)),""))</f>
        <v/>
      </c>
      <c r="AA64" s="7" t="str">
        <f ca="1">IF(AND($A64&lt;&gt;"",$A64&lt;&gt;"TOTAL"),IF(AND([5]PREMIOS_OTROS!$AU62&lt;&gt;"",[5]PREMIOS_OTROS!$AU62&lt;&gt;0),[5]PREMIOS_OTROS!$AU62,""),IF($A64="TOTAL",SUM(INDIRECT("AA4:AA"&amp;ROW()-1)),""))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IF(AND($A64&lt;&gt;"",$A64&lt;&gt;"TOTAL"),IF(AND([5]PREMIOS_OTROS!$AX62&lt;&gt;"",[5]PREMIOS_OTROS!$AX62&lt;&gt;0),[5]PREMIOS_OTROS!$AX62,""),IF($A64="TOTAL",SUM(INDIRECT("AC4:AC"&amp;ROW()-1)),""))</f>
        <v/>
      </c>
      <c r="AD64" s="7" t="str">
        <f ca="1">IF(AND($A64&lt;&gt;"",$A64&lt;&gt;"TOTAL"),IF(AND([5]PREMIOS_OTROS!$AZ62&lt;&gt;"",[5]PREMIOS_OTROS!$AZ62&lt;&gt;0),[5]PREMIOS_OTROS!$AZ62,""),IF($A64="TOTAL",SUM(INDIRECT("AD4:AD"&amp;ROW()-1)),""))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IF(AND($A64&lt;&gt;"",$A64&lt;&gt;"TOTAL"),IF(AND([5]PREMIOS_OTROS!$BC62&lt;&gt;"",[5]PREMIOS_OTROS!$BC62&lt;&gt;0),[5]PREMIOS_OTROS!$BC62,""),IF($A64="TOTAL",SUM(INDIRECT("AF4:AF"&amp;ROW()-1)),""))</f>
        <v/>
      </c>
      <c r="AG64" s="7" t="str">
        <f ca="1">IF(AND($A64&lt;&gt;"",$A64&lt;&gt;"TOTAL"),IF(AND([5]PREMIOS_OTROS!$BE62&lt;&gt;"",[5]PREMIOS_OTROS!$BE62&lt;&gt;0),[5]PREMIOS_OTROS!$BE62,""),IF($A64="TOTAL",SUM(INDIRECT("AG4:AG"&amp;ROW()-1)),""))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IF(AND($A64&lt;&gt;"",$A64&lt;&gt;"TOTAL"),IF(AND([5]PREMIOS_OTROS!$BH62&lt;&gt;"",[5]PREMIOS_OTROS!$BH62&lt;&gt;0),[5]PREMIOS_OTROS!$BH62,""),IF($A64="TOTAL",SUM(INDIRECT("AI4:AI"&amp;ROW()-1)),""))</f>
        <v/>
      </c>
      <c r="AJ64" s="7" t="str">
        <f ca="1">IF(AND($A64&lt;&gt;"",$A64&lt;&gt;"TOTAL"),IF(AND([5]PREMIOS_OTROS!$BJ62&lt;&gt;"",[5]PREMIOS_OTROS!$BJ62&lt;&gt;0),[5]PREMIOS_OTROS!$BJ62,""),IF($A64="TOTAL",SUM(INDIRECT("AJ4:AJ"&amp;ROW()-1)),""))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IF(AND($A64&lt;&gt;"",$A64&lt;&gt;"TOTAL"),IF(AND([5]PREMIOS_OTROS!$BM62&lt;&gt;"",[5]PREMIOS_OTROS!$BM62&lt;&gt;0),[5]PREMIOS_OTROS!$BM62,""),IF($A64="TOTAL",SUM(INDIRECT("AL4:AL"&amp;ROW()-1)),""))</f>
        <v/>
      </c>
      <c r="AM64" s="7" t="str">
        <f ca="1">IF(AND($A64&lt;&gt;"",$A64&lt;&gt;"TOTAL"),IF(AND([5]PREMIOS_OTROS!$BO62&lt;&gt;"",[5]PREMIOS_OTROS!$BO62&lt;&gt;0),[5]PREMIOS_OTROS!$BO62,""),IF($A64="TOTAL",SUM(INDIRECT("AM4:AM"&amp;ROW()-1)),""))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IF(AND($A64&lt;&gt;"",$A64&lt;&gt;"TOTAL"),IF(AND([5]PREMIOS_OTROS!$BR62&lt;&gt;"",[5]PREMIOS_OTROS!$BR62&lt;&gt;0),[5]PREMIOS_OTROS!$BR62,""),IF($A64="TOTAL",SUM(INDIRECT("AO4:AO"&amp;ROW()-1)),""))</f>
        <v/>
      </c>
      <c r="AP64" s="7" t="str">
        <f ca="1">IF(AND($A64&lt;&gt;"",$A64&lt;&gt;"TOTAL"),IF(AND([5]PREMIOS_OTROS!$BT62&lt;&gt;"",[5]PREMIOS_OTROS!$BT62&lt;&gt;0),[5]PREMIOS_OTROS!$BT62,""),IF($A64="TOTAL",SUM(INDIRECT("AP4:AP"&amp;ROW()-1)),""))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IF(AND($A64&lt;&gt;"",$A64&lt;&gt;"TOTAL"),IF(AND([5]PREMIOS_OTROS!$BW62&lt;&gt;"",[5]PREMIOS_OTROS!$BW62&lt;&gt;0),[5]PREMIOS_OTROS!$BW62,""),IF($A64="TOTAL",SUM(INDIRECT("AR4:AR"&amp;ROW()-1)),""))</f>
        <v/>
      </c>
      <c r="AS64" s="7" t="str">
        <f ca="1">IF(AND($A64&lt;&gt;"",$A64&lt;&gt;"TOTAL"),IF(AND([5]PREMIOS_OTROS!$BY62&lt;&gt;"",[5]PREMIOS_OTROS!$BY62&lt;&gt;0),[5]PREMIOS_OTROS!$BY62,""),IF($A64="TOTAL",SUM(INDIRECT("AS4:AS"&amp;ROW()-1)),""))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IF(AND($A64&lt;&gt;"",$A64&lt;&gt;"TOTAL"),IF(AND([5]PREMIOS_OTROS!$CB62&lt;&gt;"",[5]PREMIOS_OTROS!$CB62&lt;&gt;0),[5]PREMIOS_OTROS!$CB62,""),IF($A64="TOTAL",SUM(INDIRECT("AU4:AU"&amp;ROW()-1)),""))</f>
        <v/>
      </c>
      <c r="AV64" s="7" t="str">
        <f ca="1">IF(AND($A64&lt;&gt;"",$A64&lt;&gt;"TOTAL"),IF(AND([5]PREMIOS_OTROS!$CD62&lt;&gt;"",[5]PREMIOS_OTROS!$CD62&lt;&gt;0),[5]PREMIOS_OTROS!$CD62,""),IF($A64="TOTAL",SUM(INDIRECT("AV4:AV"&amp;ROW()-1)),""))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IF(AND($A64&lt;&gt;"",$A64&lt;&gt;"TOTAL"),IF(AND([5]PREMIOS_OTROS!$CG62&lt;&gt;"",[5]PREMIOS_OTROS!$CG62&lt;&gt;0),[5]PREMIOS_OTROS!$CG62,""),IF($A64="TOTAL",SUM(INDIRECT("AX4:AX"&amp;ROW()-1)),""))</f>
        <v/>
      </c>
      <c r="AY64" s="7" t="str">
        <f ca="1">IF(AND($A64&lt;&gt;"",$A64&lt;&gt;"TOTAL"),IF(AND([5]PREMIOS_OTROS!$CI62&lt;&gt;"",[5]PREMIOS_OTROS!$CI62&lt;&gt;0),[5]PREMIOS_OTROS!$CI62,""),IF($A64="TOTAL",SUM(INDIRECT("AY4:AY"&amp;ROW()-1)),""))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IF(AND($A64&lt;&gt;"",$A64&lt;&gt;"TOTAL"),IF(AND([5]PREMIOS_OTROS!$CL62&lt;&gt;"",[5]PREMIOS_OTROS!$CL62&lt;&gt;0),[5]PREMIOS_OTROS!$CL62,""),IF($A64="TOTAL",SUM(INDIRECT("BA4:BA"&amp;ROW()-1)),""))</f>
        <v/>
      </c>
      <c r="BB64" s="7" t="str">
        <f ca="1">IF(AND($A64&lt;&gt;"",$A64&lt;&gt;"TOTAL"),IF(AND([5]PREMIOS_OTROS!$CN62&lt;&gt;"",[5]PREMIOS_OTROS!$CN62&lt;&gt;0),[5]PREMIOS_OTROS!$CN62,""),IF($A64="TOTAL",SUM(INDIRECT("BB4:BB"&amp;ROW()-1)),""))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IF(AND($A64&lt;&gt;"",$A64&lt;&gt;"TOTAL"),IF(AND([5]PREMIOS_OTROS!$CQ62&lt;&gt;"",[5]PREMIOS_OTROS!$CQ62&lt;&gt;0),[5]PREMIOS_OTROS!$CQ62,""),IF($A64="TOTAL",SUM(INDIRECT("BD4:BD"&amp;ROW()-1)),""))</f>
        <v/>
      </c>
      <c r="BE64" s="7" t="str">
        <f ca="1">IF(AND($A64&lt;&gt;"",$A64&lt;&gt;"TOTAL"),IF(AND([5]PREMIOS_OTROS!$CS62&lt;&gt;"",[5]PREMIOS_OTROS!$CS62&lt;&gt;0),[5]PREMIOS_OTROS!$CS62,""),IF($A64="TOTAL",SUM(INDIRECT("BE4:BE"&amp;ROW()-1)),""))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IF([5]PREMIOS_OTROS!$D63&lt;&gt;"",[5]PREMIOS_OTROS!$D63,IF(AND([5]PREMIOS_OTROS!$D63="",[5]PREMIOS_OTROS!$D64="",[5]PREMIOS_OTROS!$D62=""),"","TOTAL"))</f>
        <v/>
      </c>
      <c r="B65" s="7" t="str">
        <f ca="1">IF(AND($A65&lt;&gt;"",$A65&lt;&gt;"TOTAL"),IF(AND([5]PREMIOS_OTROS!$E63&lt;&gt;"",[5]PREMIOS_OTROS!$E63&lt;&gt;0),[5]PREMIOS_OTROS!$E63,""),IF($A65="TOTAL",SUM(INDIRECT("B4:B"&amp;ROW()-1)),""))</f>
        <v/>
      </c>
      <c r="C65" s="7" t="str">
        <f ca="1">IF(AND($A65&lt;&gt;"",$A65&lt;&gt;"TOTAL"),IF(AND([5]PREMIOS_OTROS!$G63&lt;&gt;"",[5]PREMIOS_OTROS!$G63&lt;&gt;0),[5]PREMIOS_OTROS!$G63,""),IF($A65="TOTAL",SUM(INDIRECT("C4:C"&amp;ROW()-1)),""))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IF(AND($A65&lt;&gt;"",$A65&lt;&gt;"TOTAL"),IF(AND([5]PREMIOS_OTROS!$J63&lt;&gt;"",[5]PREMIOS_OTROS!$J63&lt;&gt;0),[5]PREMIOS_OTROS!$J63,""),IF($A65="TOTAL",SUM(INDIRECT("E4:E"&amp;ROW()-1)),""))</f>
        <v/>
      </c>
      <c r="F65" s="7" t="str">
        <f ca="1">IF(AND($A65&lt;&gt;"",$A65&lt;&gt;"TOTAL"),IF(AND([5]PREMIOS_OTROS!$L63&lt;&gt;"",[5]PREMIOS_OTROS!$L63&lt;&gt;0),[5]PREMIOS_OTROS!$L63,""),IF($A65="TOTAL",SUM(INDIRECT("F4:F"&amp;ROW()-1)),""))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IF(AND($A65&lt;&gt;"",$A65&lt;&gt;"TOTAL"),IF(AND([5]PREMIOS_OTROS!$O63&lt;&gt;"",[5]PREMIOS_OTROS!$O63&lt;&gt;0),[5]PREMIOS_OTROS!$O63,""),IF($A65="TOTAL",SUM(INDIRECT("H4:H"&amp;ROW()-1)),""))</f>
        <v/>
      </c>
      <c r="I65" s="7" t="str">
        <f ca="1">IF(AND($A65&lt;&gt;"",$A65&lt;&gt;"TOTAL"),IF(AND([5]PREMIOS_OTROS!$Q63&lt;&gt;"",[5]PREMIOS_OTROS!$Q63&lt;&gt;0),[5]PREMIOS_OTROS!$Q63,""),IF($A65="TOTAL",SUM(INDIRECT("I4:I"&amp;ROW()-1)),""))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IF(AND($A65&lt;&gt;"",$A65&lt;&gt;"TOTAL"),IF(AND([5]PREMIOS_OTROS!$T63&lt;&gt;"",[5]PREMIOS_OTROS!$T63&lt;&gt;0),[5]PREMIOS_OTROS!$T63,""),IF($A65="TOTAL",SUM(INDIRECT("K4:K"&amp;ROW()-1)),""))</f>
        <v/>
      </c>
      <c r="L65" s="7" t="str">
        <f ca="1">IF(AND($A65&lt;&gt;"",$A65&lt;&gt;"TOTAL"),IF(AND([5]PREMIOS_OTROS!$V63&lt;&gt;"",[5]PREMIOS_OTROS!$V63&lt;&gt;0),[5]PREMIOS_OTROS!$V63,""),IF($A65="TOTAL",SUM(INDIRECT("L4:L"&amp;ROW()-1)),""))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IF(AND($A65&lt;&gt;"",$A65&lt;&gt;"TOTAL"),IF(AND([5]PREMIOS_OTROS!$Y63&lt;&gt;"",[5]PREMIOS_OTROS!$Y63&lt;&gt;0),[5]PREMIOS_OTROS!$Y63,""),IF($A65="TOTAL",SUM(INDIRECT("N4:N"&amp;ROW()-1)),""))</f>
        <v/>
      </c>
      <c r="O65" s="7" t="str">
        <f ca="1">IF(AND($A65&lt;&gt;"",$A65&lt;&gt;"TOTAL"),IF(AND([5]PREMIOS_OTROS!$AA63&lt;&gt;"",[5]PREMIOS_OTROS!$AA63&lt;&gt;0),[5]PREMIOS_OTROS!$AA63,""),IF($A65="TOTAL",SUM(INDIRECT("O4:O"&amp;ROW()-1)),""))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IF(AND($A65&lt;&gt;"",$A65&lt;&gt;"TOTAL"),IF(AND([5]PREMIOS_OTROS!$AD63&lt;&gt;"",[5]PREMIOS_OTROS!$AD63&lt;&gt;0),[5]PREMIOS_OTROS!$AD63,""),IF($A65="TOTAL",SUM(INDIRECT("Q4:Q"&amp;ROW()-1)),""))</f>
        <v/>
      </c>
      <c r="R65" s="7" t="str">
        <f ca="1">IF(AND($A65&lt;&gt;"",$A65&lt;&gt;"TOTAL"),IF(AND([5]PREMIOS_OTROS!$AF63&lt;&gt;"",[5]PREMIOS_OTROS!$AF63&lt;&gt;0),[5]PREMIOS_OTROS!$AF63,""),IF($A65="TOTAL",SUM(INDIRECT("R4:R"&amp;ROW()-1)),""))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IF(AND($A65&lt;&gt;"",$A65&lt;&gt;"TOTAL"),IF(AND([5]PREMIOS_OTROS!$AI63&lt;&gt;"",[5]PREMIOS_OTROS!$AI63&lt;&gt;0),[5]PREMIOS_OTROS!$AI63,""),IF($A65="TOTAL",SUM(INDIRECT("T4:T"&amp;ROW()-1)),""))</f>
        <v/>
      </c>
      <c r="U65" s="7" t="str">
        <f ca="1">IF(AND($A65&lt;&gt;"",$A65&lt;&gt;"TOTAL"),IF(AND([5]PREMIOS_OTROS!$AK63&lt;&gt;"",[5]PREMIOS_OTROS!$AK63&lt;&gt;0),[5]PREMIOS_OTROS!$AK63,""),IF($A65="TOTAL",SUM(INDIRECT("U4:U"&amp;ROW()-1)),""))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IF(AND($A65&lt;&gt;"",$A65&lt;&gt;"TOTAL"),IF(AND([5]PREMIOS_OTROS!$AN63&lt;&gt;"",[5]PREMIOS_OTROS!$AN63&lt;&gt;0),[5]PREMIOS_OTROS!$AN63,""),IF($A65="TOTAL",SUM(INDIRECT("W4:W"&amp;ROW()-1)),""))</f>
        <v/>
      </c>
      <c r="X65" s="7" t="str">
        <f ca="1">IF(AND($A65&lt;&gt;"",$A65&lt;&gt;"TOTAL"),IF(AND([5]PREMIOS_OTROS!$AP63&lt;&gt;"",[5]PREMIOS_OTROS!$AP63&lt;&gt;0),[5]PREMIOS_OTROS!$AP63,""),IF($A65="TOTAL",SUM(INDIRECT("X4:X"&amp;ROW()-1)),""))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IF(AND($A65&lt;&gt;"",$A65&lt;&gt;"TOTAL"),IF(AND([5]PREMIOS_OTROS!$AS63&lt;&gt;"",[5]PREMIOS_OTROS!$AS63&lt;&gt;0),[5]PREMIOS_OTROS!$AS63,""),IF($A65="TOTAL",SUM(INDIRECT("Z4:Z"&amp;ROW()-1)),""))</f>
        <v/>
      </c>
      <c r="AA65" s="7" t="str">
        <f ca="1">IF(AND($A65&lt;&gt;"",$A65&lt;&gt;"TOTAL"),IF(AND([5]PREMIOS_OTROS!$AU63&lt;&gt;"",[5]PREMIOS_OTROS!$AU63&lt;&gt;0),[5]PREMIOS_OTROS!$AU63,""),IF($A65="TOTAL",SUM(INDIRECT("AA4:AA"&amp;ROW()-1)),""))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IF(AND($A65&lt;&gt;"",$A65&lt;&gt;"TOTAL"),IF(AND([5]PREMIOS_OTROS!$AX63&lt;&gt;"",[5]PREMIOS_OTROS!$AX63&lt;&gt;0),[5]PREMIOS_OTROS!$AX63,""),IF($A65="TOTAL",SUM(INDIRECT("AC4:AC"&amp;ROW()-1)),""))</f>
        <v/>
      </c>
      <c r="AD65" s="7" t="str">
        <f ca="1">IF(AND($A65&lt;&gt;"",$A65&lt;&gt;"TOTAL"),IF(AND([5]PREMIOS_OTROS!$AZ63&lt;&gt;"",[5]PREMIOS_OTROS!$AZ63&lt;&gt;0),[5]PREMIOS_OTROS!$AZ63,""),IF($A65="TOTAL",SUM(INDIRECT("AD4:AD"&amp;ROW()-1)),""))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IF(AND($A65&lt;&gt;"",$A65&lt;&gt;"TOTAL"),IF(AND([5]PREMIOS_OTROS!$BC63&lt;&gt;"",[5]PREMIOS_OTROS!$BC63&lt;&gt;0),[5]PREMIOS_OTROS!$BC63,""),IF($A65="TOTAL",SUM(INDIRECT("AF4:AF"&amp;ROW()-1)),""))</f>
        <v/>
      </c>
      <c r="AG65" s="7" t="str">
        <f ca="1">IF(AND($A65&lt;&gt;"",$A65&lt;&gt;"TOTAL"),IF(AND([5]PREMIOS_OTROS!$BE63&lt;&gt;"",[5]PREMIOS_OTROS!$BE63&lt;&gt;0),[5]PREMIOS_OTROS!$BE63,""),IF($A65="TOTAL",SUM(INDIRECT("AG4:AG"&amp;ROW()-1)),""))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IF(AND($A65&lt;&gt;"",$A65&lt;&gt;"TOTAL"),IF(AND([5]PREMIOS_OTROS!$BH63&lt;&gt;"",[5]PREMIOS_OTROS!$BH63&lt;&gt;0),[5]PREMIOS_OTROS!$BH63,""),IF($A65="TOTAL",SUM(INDIRECT("AI4:AI"&amp;ROW()-1)),""))</f>
        <v/>
      </c>
      <c r="AJ65" s="7" t="str">
        <f ca="1">IF(AND($A65&lt;&gt;"",$A65&lt;&gt;"TOTAL"),IF(AND([5]PREMIOS_OTROS!$BJ63&lt;&gt;"",[5]PREMIOS_OTROS!$BJ63&lt;&gt;0),[5]PREMIOS_OTROS!$BJ63,""),IF($A65="TOTAL",SUM(INDIRECT("AJ4:AJ"&amp;ROW()-1)),""))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IF(AND($A65&lt;&gt;"",$A65&lt;&gt;"TOTAL"),IF(AND([5]PREMIOS_OTROS!$BM63&lt;&gt;"",[5]PREMIOS_OTROS!$BM63&lt;&gt;0),[5]PREMIOS_OTROS!$BM63,""),IF($A65="TOTAL",SUM(INDIRECT("AL4:AL"&amp;ROW()-1)),""))</f>
        <v/>
      </c>
      <c r="AM65" s="7" t="str">
        <f ca="1">IF(AND($A65&lt;&gt;"",$A65&lt;&gt;"TOTAL"),IF(AND([5]PREMIOS_OTROS!$BO63&lt;&gt;"",[5]PREMIOS_OTROS!$BO63&lt;&gt;0),[5]PREMIOS_OTROS!$BO63,""),IF($A65="TOTAL",SUM(INDIRECT("AM4:AM"&amp;ROW()-1)),""))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IF(AND($A65&lt;&gt;"",$A65&lt;&gt;"TOTAL"),IF(AND([5]PREMIOS_OTROS!$BR63&lt;&gt;"",[5]PREMIOS_OTROS!$BR63&lt;&gt;0),[5]PREMIOS_OTROS!$BR63,""),IF($A65="TOTAL",SUM(INDIRECT("AO4:AO"&amp;ROW()-1)),""))</f>
        <v/>
      </c>
      <c r="AP65" s="7" t="str">
        <f ca="1">IF(AND($A65&lt;&gt;"",$A65&lt;&gt;"TOTAL"),IF(AND([5]PREMIOS_OTROS!$BT63&lt;&gt;"",[5]PREMIOS_OTROS!$BT63&lt;&gt;0),[5]PREMIOS_OTROS!$BT63,""),IF($A65="TOTAL",SUM(INDIRECT("AP4:AP"&amp;ROW()-1)),""))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IF(AND($A65&lt;&gt;"",$A65&lt;&gt;"TOTAL"),IF(AND([5]PREMIOS_OTROS!$BW63&lt;&gt;"",[5]PREMIOS_OTROS!$BW63&lt;&gt;0),[5]PREMIOS_OTROS!$BW63,""),IF($A65="TOTAL",SUM(INDIRECT("AR4:AR"&amp;ROW()-1)),""))</f>
        <v/>
      </c>
      <c r="AS65" s="7" t="str">
        <f ca="1">IF(AND($A65&lt;&gt;"",$A65&lt;&gt;"TOTAL"),IF(AND([5]PREMIOS_OTROS!$BY63&lt;&gt;"",[5]PREMIOS_OTROS!$BY63&lt;&gt;0),[5]PREMIOS_OTROS!$BY63,""),IF($A65="TOTAL",SUM(INDIRECT("AS4:AS"&amp;ROW()-1)),""))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IF(AND($A65&lt;&gt;"",$A65&lt;&gt;"TOTAL"),IF(AND([5]PREMIOS_OTROS!$CB63&lt;&gt;"",[5]PREMIOS_OTROS!$CB63&lt;&gt;0),[5]PREMIOS_OTROS!$CB63,""),IF($A65="TOTAL",SUM(INDIRECT("AU4:AU"&amp;ROW()-1)),""))</f>
        <v/>
      </c>
      <c r="AV65" s="7" t="str">
        <f ca="1">IF(AND($A65&lt;&gt;"",$A65&lt;&gt;"TOTAL"),IF(AND([5]PREMIOS_OTROS!$CD63&lt;&gt;"",[5]PREMIOS_OTROS!$CD63&lt;&gt;0),[5]PREMIOS_OTROS!$CD63,""),IF($A65="TOTAL",SUM(INDIRECT("AV4:AV"&amp;ROW()-1)),""))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IF(AND($A65&lt;&gt;"",$A65&lt;&gt;"TOTAL"),IF(AND([5]PREMIOS_OTROS!$CG63&lt;&gt;"",[5]PREMIOS_OTROS!$CG63&lt;&gt;0),[5]PREMIOS_OTROS!$CG63,""),IF($A65="TOTAL",SUM(INDIRECT("AX4:AX"&amp;ROW()-1)),""))</f>
        <v/>
      </c>
      <c r="AY65" s="7" t="str">
        <f ca="1">IF(AND($A65&lt;&gt;"",$A65&lt;&gt;"TOTAL"),IF(AND([5]PREMIOS_OTROS!$CI63&lt;&gt;"",[5]PREMIOS_OTROS!$CI63&lt;&gt;0),[5]PREMIOS_OTROS!$CI63,""),IF($A65="TOTAL",SUM(INDIRECT("AY4:AY"&amp;ROW()-1)),""))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IF(AND($A65&lt;&gt;"",$A65&lt;&gt;"TOTAL"),IF(AND([5]PREMIOS_OTROS!$CL63&lt;&gt;"",[5]PREMIOS_OTROS!$CL63&lt;&gt;0),[5]PREMIOS_OTROS!$CL63,""),IF($A65="TOTAL",SUM(INDIRECT("BA4:BA"&amp;ROW()-1)),""))</f>
        <v/>
      </c>
      <c r="BB65" s="7" t="str">
        <f ca="1">IF(AND($A65&lt;&gt;"",$A65&lt;&gt;"TOTAL"),IF(AND([5]PREMIOS_OTROS!$CN63&lt;&gt;"",[5]PREMIOS_OTROS!$CN63&lt;&gt;0),[5]PREMIOS_OTROS!$CN63,""),IF($A65="TOTAL",SUM(INDIRECT("BB4:BB"&amp;ROW()-1)),""))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IF(AND($A65&lt;&gt;"",$A65&lt;&gt;"TOTAL"),IF(AND([5]PREMIOS_OTROS!$CQ63&lt;&gt;"",[5]PREMIOS_OTROS!$CQ63&lt;&gt;0),[5]PREMIOS_OTROS!$CQ63,""),IF($A65="TOTAL",SUM(INDIRECT("BD4:BD"&amp;ROW()-1)),""))</f>
        <v/>
      </c>
      <c r="BE65" s="7" t="str">
        <f ca="1">IF(AND($A65&lt;&gt;"",$A65&lt;&gt;"TOTAL"),IF(AND([5]PREMIOS_OTROS!$CS63&lt;&gt;"",[5]PREMIOS_OTROS!$CS63&lt;&gt;0),[5]PREMIOS_OTROS!$CS63,""),IF($A65="TOTAL",SUM(INDIRECT("BE4:BE"&amp;ROW()-1)),""))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IF([5]PREMIOS_OTROS!$D64&lt;&gt;"",[5]PREMIOS_OTROS!$D64,IF(AND([5]PREMIOS_OTROS!$D64="",[5]PREMIOS_OTROS!$D65="",[5]PREMIOS_OTROS!$D63=""),"","TOTAL"))</f>
        <v/>
      </c>
      <c r="B66" s="7" t="str">
        <f ca="1">IF(AND($A66&lt;&gt;"",$A66&lt;&gt;"TOTAL"),IF(AND([5]PREMIOS_OTROS!$E64&lt;&gt;"",[5]PREMIOS_OTROS!$E64&lt;&gt;0),[5]PREMIOS_OTROS!$E64,""),IF($A66="TOTAL",SUM(INDIRECT("B4:B"&amp;ROW()-1)),""))</f>
        <v/>
      </c>
      <c r="C66" s="7" t="str">
        <f ca="1">IF(AND($A66&lt;&gt;"",$A66&lt;&gt;"TOTAL"),IF(AND([5]PREMIOS_OTROS!$G64&lt;&gt;"",[5]PREMIOS_OTROS!$G64&lt;&gt;0),[5]PREMIOS_OTROS!$G64,""),IF($A66="TOTAL",SUM(INDIRECT("C4:C"&amp;ROW()-1)),""))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IF(AND($A66&lt;&gt;"",$A66&lt;&gt;"TOTAL"),IF(AND([5]PREMIOS_OTROS!$J64&lt;&gt;"",[5]PREMIOS_OTROS!$J64&lt;&gt;0),[5]PREMIOS_OTROS!$J64,""),IF($A66="TOTAL",SUM(INDIRECT("E4:E"&amp;ROW()-1)),""))</f>
        <v/>
      </c>
      <c r="F66" s="7" t="str">
        <f ca="1">IF(AND($A66&lt;&gt;"",$A66&lt;&gt;"TOTAL"),IF(AND([5]PREMIOS_OTROS!$L64&lt;&gt;"",[5]PREMIOS_OTROS!$L64&lt;&gt;0),[5]PREMIOS_OTROS!$L64,""),IF($A66="TOTAL",SUM(INDIRECT("F4:F"&amp;ROW()-1)),""))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IF(AND($A66&lt;&gt;"",$A66&lt;&gt;"TOTAL"),IF(AND([5]PREMIOS_OTROS!$O64&lt;&gt;"",[5]PREMIOS_OTROS!$O64&lt;&gt;0),[5]PREMIOS_OTROS!$O64,""),IF($A66="TOTAL",SUM(INDIRECT("H4:H"&amp;ROW()-1)),""))</f>
        <v/>
      </c>
      <c r="I66" s="7" t="str">
        <f ca="1">IF(AND($A66&lt;&gt;"",$A66&lt;&gt;"TOTAL"),IF(AND([5]PREMIOS_OTROS!$Q64&lt;&gt;"",[5]PREMIOS_OTROS!$Q64&lt;&gt;0),[5]PREMIOS_OTROS!$Q64,""),IF($A66="TOTAL",SUM(INDIRECT("I4:I"&amp;ROW()-1)),""))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IF(AND($A66&lt;&gt;"",$A66&lt;&gt;"TOTAL"),IF(AND([5]PREMIOS_OTROS!$T64&lt;&gt;"",[5]PREMIOS_OTROS!$T64&lt;&gt;0),[5]PREMIOS_OTROS!$T64,""),IF($A66="TOTAL",SUM(INDIRECT("K4:K"&amp;ROW()-1)),""))</f>
        <v/>
      </c>
      <c r="L66" s="7" t="str">
        <f ca="1">IF(AND($A66&lt;&gt;"",$A66&lt;&gt;"TOTAL"),IF(AND([5]PREMIOS_OTROS!$V64&lt;&gt;"",[5]PREMIOS_OTROS!$V64&lt;&gt;0),[5]PREMIOS_OTROS!$V64,""),IF($A66="TOTAL",SUM(INDIRECT("L4:L"&amp;ROW()-1)),""))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IF(AND($A66&lt;&gt;"",$A66&lt;&gt;"TOTAL"),IF(AND([5]PREMIOS_OTROS!$Y64&lt;&gt;"",[5]PREMIOS_OTROS!$Y64&lt;&gt;0),[5]PREMIOS_OTROS!$Y64,""),IF($A66="TOTAL",SUM(INDIRECT("N4:N"&amp;ROW()-1)),""))</f>
        <v/>
      </c>
      <c r="O66" s="7" t="str">
        <f ca="1">IF(AND($A66&lt;&gt;"",$A66&lt;&gt;"TOTAL"),IF(AND([5]PREMIOS_OTROS!$AA64&lt;&gt;"",[5]PREMIOS_OTROS!$AA64&lt;&gt;0),[5]PREMIOS_OTROS!$AA64,""),IF($A66="TOTAL",SUM(INDIRECT("O4:O"&amp;ROW()-1)),""))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IF(AND($A66&lt;&gt;"",$A66&lt;&gt;"TOTAL"),IF(AND([5]PREMIOS_OTROS!$AD64&lt;&gt;"",[5]PREMIOS_OTROS!$AD64&lt;&gt;0),[5]PREMIOS_OTROS!$AD64,""),IF($A66="TOTAL",SUM(INDIRECT("Q4:Q"&amp;ROW()-1)),""))</f>
        <v/>
      </c>
      <c r="R66" s="7" t="str">
        <f ca="1">IF(AND($A66&lt;&gt;"",$A66&lt;&gt;"TOTAL"),IF(AND([5]PREMIOS_OTROS!$AF64&lt;&gt;"",[5]PREMIOS_OTROS!$AF64&lt;&gt;0),[5]PREMIOS_OTROS!$AF64,""),IF($A66="TOTAL",SUM(INDIRECT("R4:R"&amp;ROW()-1)),""))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IF(AND($A66&lt;&gt;"",$A66&lt;&gt;"TOTAL"),IF(AND([5]PREMIOS_OTROS!$AI64&lt;&gt;"",[5]PREMIOS_OTROS!$AI64&lt;&gt;0),[5]PREMIOS_OTROS!$AI64,""),IF($A66="TOTAL",SUM(INDIRECT("T4:T"&amp;ROW()-1)),""))</f>
        <v/>
      </c>
      <c r="U66" s="7" t="str">
        <f ca="1">IF(AND($A66&lt;&gt;"",$A66&lt;&gt;"TOTAL"),IF(AND([5]PREMIOS_OTROS!$AK64&lt;&gt;"",[5]PREMIOS_OTROS!$AK64&lt;&gt;0),[5]PREMIOS_OTROS!$AK64,""),IF($A66="TOTAL",SUM(INDIRECT("U4:U"&amp;ROW()-1)),""))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IF(AND($A66&lt;&gt;"",$A66&lt;&gt;"TOTAL"),IF(AND([5]PREMIOS_OTROS!$AN64&lt;&gt;"",[5]PREMIOS_OTROS!$AN64&lt;&gt;0),[5]PREMIOS_OTROS!$AN64,""),IF($A66="TOTAL",SUM(INDIRECT("W4:W"&amp;ROW()-1)),""))</f>
        <v/>
      </c>
      <c r="X66" s="7" t="str">
        <f ca="1">IF(AND($A66&lt;&gt;"",$A66&lt;&gt;"TOTAL"),IF(AND([5]PREMIOS_OTROS!$AP64&lt;&gt;"",[5]PREMIOS_OTROS!$AP64&lt;&gt;0),[5]PREMIOS_OTROS!$AP64,""),IF($A66="TOTAL",SUM(INDIRECT("X4:X"&amp;ROW()-1)),""))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IF(AND($A66&lt;&gt;"",$A66&lt;&gt;"TOTAL"),IF(AND([5]PREMIOS_OTROS!$AS64&lt;&gt;"",[5]PREMIOS_OTROS!$AS64&lt;&gt;0),[5]PREMIOS_OTROS!$AS64,""),IF($A66="TOTAL",SUM(INDIRECT("Z4:Z"&amp;ROW()-1)),""))</f>
        <v/>
      </c>
      <c r="AA66" s="7" t="str">
        <f ca="1">IF(AND($A66&lt;&gt;"",$A66&lt;&gt;"TOTAL"),IF(AND([5]PREMIOS_OTROS!$AU64&lt;&gt;"",[5]PREMIOS_OTROS!$AU64&lt;&gt;0),[5]PREMIOS_OTROS!$AU64,""),IF($A66="TOTAL",SUM(INDIRECT("AA4:AA"&amp;ROW()-1)),""))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IF(AND($A66&lt;&gt;"",$A66&lt;&gt;"TOTAL"),IF(AND([5]PREMIOS_OTROS!$AX64&lt;&gt;"",[5]PREMIOS_OTROS!$AX64&lt;&gt;0),[5]PREMIOS_OTROS!$AX64,""),IF($A66="TOTAL",SUM(INDIRECT("AC4:AC"&amp;ROW()-1)),""))</f>
        <v/>
      </c>
      <c r="AD66" s="7" t="str">
        <f ca="1">IF(AND($A66&lt;&gt;"",$A66&lt;&gt;"TOTAL"),IF(AND([5]PREMIOS_OTROS!$AZ64&lt;&gt;"",[5]PREMIOS_OTROS!$AZ64&lt;&gt;0),[5]PREMIOS_OTROS!$AZ64,""),IF($A66="TOTAL",SUM(INDIRECT("AD4:AD"&amp;ROW()-1)),""))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IF(AND($A66&lt;&gt;"",$A66&lt;&gt;"TOTAL"),IF(AND([5]PREMIOS_OTROS!$BC64&lt;&gt;"",[5]PREMIOS_OTROS!$BC64&lt;&gt;0),[5]PREMIOS_OTROS!$BC64,""),IF($A66="TOTAL",SUM(INDIRECT("AF4:AF"&amp;ROW()-1)),""))</f>
        <v/>
      </c>
      <c r="AG66" s="7" t="str">
        <f ca="1">IF(AND($A66&lt;&gt;"",$A66&lt;&gt;"TOTAL"),IF(AND([5]PREMIOS_OTROS!$BE64&lt;&gt;"",[5]PREMIOS_OTROS!$BE64&lt;&gt;0),[5]PREMIOS_OTROS!$BE64,""),IF($A66="TOTAL",SUM(INDIRECT("AG4:AG"&amp;ROW()-1)),""))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IF(AND($A66&lt;&gt;"",$A66&lt;&gt;"TOTAL"),IF(AND([5]PREMIOS_OTROS!$BH64&lt;&gt;"",[5]PREMIOS_OTROS!$BH64&lt;&gt;0),[5]PREMIOS_OTROS!$BH64,""),IF($A66="TOTAL",SUM(INDIRECT("AI4:AI"&amp;ROW()-1)),""))</f>
        <v/>
      </c>
      <c r="AJ66" s="7" t="str">
        <f ca="1">IF(AND($A66&lt;&gt;"",$A66&lt;&gt;"TOTAL"),IF(AND([5]PREMIOS_OTROS!$BJ64&lt;&gt;"",[5]PREMIOS_OTROS!$BJ64&lt;&gt;0),[5]PREMIOS_OTROS!$BJ64,""),IF($A66="TOTAL",SUM(INDIRECT("AJ4:AJ"&amp;ROW()-1)),""))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IF(AND($A66&lt;&gt;"",$A66&lt;&gt;"TOTAL"),IF(AND([5]PREMIOS_OTROS!$BM64&lt;&gt;"",[5]PREMIOS_OTROS!$BM64&lt;&gt;0),[5]PREMIOS_OTROS!$BM64,""),IF($A66="TOTAL",SUM(INDIRECT("AL4:AL"&amp;ROW()-1)),""))</f>
        <v/>
      </c>
      <c r="AM66" s="7" t="str">
        <f ca="1">IF(AND($A66&lt;&gt;"",$A66&lt;&gt;"TOTAL"),IF(AND([5]PREMIOS_OTROS!$BO64&lt;&gt;"",[5]PREMIOS_OTROS!$BO64&lt;&gt;0),[5]PREMIOS_OTROS!$BO64,""),IF($A66="TOTAL",SUM(INDIRECT("AM4:AM"&amp;ROW()-1)),""))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IF(AND($A66&lt;&gt;"",$A66&lt;&gt;"TOTAL"),IF(AND([5]PREMIOS_OTROS!$BR64&lt;&gt;"",[5]PREMIOS_OTROS!$BR64&lt;&gt;0),[5]PREMIOS_OTROS!$BR64,""),IF($A66="TOTAL",SUM(INDIRECT("AO4:AO"&amp;ROW()-1)),""))</f>
        <v/>
      </c>
      <c r="AP66" s="7" t="str">
        <f ca="1">IF(AND($A66&lt;&gt;"",$A66&lt;&gt;"TOTAL"),IF(AND([5]PREMIOS_OTROS!$BT64&lt;&gt;"",[5]PREMIOS_OTROS!$BT64&lt;&gt;0),[5]PREMIOS_OTROS!$BT64,""),IF($A66="TOTAL",SUM(INDIRECT("AP4:AP"&amp;ROW()-1)),""))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IF(AND($A66&lt;&gt;"",$A66&lt;&gt;"TOTAL"),IF(AND([5]PREMIOS_OTROS!$BW64&lt;&gt;"",[5]PREMIOS_OTROS!$BW64&lt;&gt;0),[5]PREMIOS_OTROS!$BW64,""),IF($A66="TOTAL",SUM(INDIRECT("AR4:AR"&amp;ROW()-1)),""))</f>
        <v/>
      </c>
      <c r="AS66" s="7" t="str">
        <f ca="1">IF(AND($A66&lt;&gt;"",$A66&lt;&gt;"TOTAL"),IF(AND([5]PREMIOS_OTROS!$BY64&lt;&gt;"",[5]PREMIOS_OTROS!$BY64&lt;&gt;0),[5]PREMIOS_OTROS!$BY64,""),IF($A66="TOTAL",SUM(INDIRECT("AS4:AS"&amp;ROW()-1)),""))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IF(AND($A66&lt;&gt;"",$A66&lt;&gt;"TOTAL"),IF(AND([5]PREMIOS_OTROS!$CB64&lt;&gt;"",[5]PREMIOS_OTROS!$CB64&lt;&gt;0),[5]PREMIOS_OTROS!$CB64,""),IF($A66="TOTAL",SUM(INDIRECT("AU4:AU"&amp;ROW()-1)),""))</f>
        <v/>
      </c>
      <c r="AV66" s="7" t="str">
        <f ca="1">IF(AND($A66&lt;&gt;"",$A66&lt;&gt;"TOTAL"),IF(AND([5]PREMIOS_OTROS!$CD64&lt;&gt;"",[5]PREMIOS_OTROS!$CD64&lt;&gt;0),[5]PREMIOS_OTROS!$CD64,""),IF($A66="TOTAL",SUM(INDIRECT("AV4:AV"&amp;ROW()-1)),""))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IF(AND($A66&lt;&gt;"",$A66&lt;&gt;"TOTAL"),IF(AND([5]PREMIOS_OTROS!$CG64&lt;&gt;"",[5]PREMIOS_OTROS!$CG64&lt;&gt;0),[5]PREMIOS_OTROS!$CG64,""),IF($A66="TOTAL",SUM(INDIRECT("AX4:AX"&amp;ROW()-1)),""))</f>
        <v/>
      </c>
      <c r="AY66" s="7" t="str">
        <f ca="1">IF(AND($A66&lt;&gt;"",$A66&lt;&gt;"TOTAL"),IF(AND([5]PREMIOS_OTROS!$CI64&lt;&gt;"",[5]PREMIOS_OTROS!$CI64&lt;&gt;0),[5]PREMIOS_OTROS!$CI64,""),IF($A66="TOTAL",SUM(INDIRECT("AY4:AY"&amp;ROW()-1)),""))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IF(AND($A66&lt;&gt;"",$A66&lt;&gt;"TOTAL"),IF(AND([5]PREMIOS_OTROS!$CL64&lt;&gt;"",[5]PREMIOS_OTROS!$CL64&lt;&gt;0),[5]PREMIOS_OTROS!$CL64,""),IF($A66="TOTAL",SUM(INDIRECT("BA4:BA"&amp;ROW()-1)),""))</f>
        <v/>
      </c>
      <c r="BB66" s="7" t="str">
        <f ca="1">IF(AND($A66&lt;&gt;"",$A66&lt;&gt;"TOTAL"),IF(AND([5]PREMIOS_OTROS!$CN64&lt;&gt;"",[5]PREMIOS_OTROS!$CN64&lt;&gt;0),[5]PREMIOS_OTROS!$CN64,""),IF($A66="TOTAL",SUM(INDIRECT("BB4:BB"&amp;ROW()-1)),""))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IF(AND($A66&lt;&gt;"",$A66&lt;&gt;"TOTAL"),IF(AND([5]PREMIOS_OTROS!$CQ64&lt;&gt;"",[5]PREMIOS_OTROS!$CQ64&lt;&gt;0),[5]PREMIOS_OTROS!$CQ64,""),IF($A66="TOTAL",SUM(INDIRECT("BD4:BD"&amp;ROW()-1)),""))</f>
        <v/>
      </c>
      <c r="BE66" s="7" t="str">
        <f ca="1">IF(AND($A66&lt;&gt;"",$A66&lt;&gt;"TOTAL"),IF(AND([5]PREMIOS_OTROS!$CS64&lt;&gt;"",[5]PREMIOS_OTROS!$CS64&lt;&gt;0),[5]PREMIOS_OTROS!$CS64,""),IF($A66="TOTAL",SUM(INDIRECT("BE4:BE"&amp;ROW()-1)),""))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IF([5]PREMIOS_OTROS!$D65&lt;&gt;"",[5]PREMIOS_OTROS!$D65,IF(AND([5]PREMIOS_OTROS!$D65="",[5]PREMIOS_OTROS!$D66="",[5]PREMIOS_OTROS!$D64=""),"","TOTAL"))</f>
        <v/>
      </c>
      <c r="B67" s="7" t="str">
        <f ca="1">IF(AND($A67&lt;&gt;"",$A67&lt;&gt;"TOTAL"),IF(AND([5]PREMIOS_OTROS!$E65&lt;&gt;"",[5]PREMIOS_OTROS!$E65&lt;&gt;0),[5]PREMIOS_OTROS!$E65,""),IF($A67="TOTAL",SUM(INDIRECT("B4:B"&amp;ROW()-1)),""))</f>
        <v/>
      </c>
      <c r="C67" s="7" t="str">
        <f ca="1">IF(AND($A67&lt;&gt;"",$A67&lt;&gt;"TOTAL"),IF(AND([5]PREMIOS_OTROS!$G65&lt;&gt;"",[5]PREMIOS_OTROS!$G65&lt;&gt;0),[5]PREMIOS_OTROS!$G65,""),IF($A67="TOTAL",SUM(INDIRECT("C4:C"&amp;ROW()-1)),""))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IF(AND($A67&lt;&gt;"",$A67&lt;&gt;"TOTAL"),IF(AND([5]PREMIOS_OTROS!$J65&lt;&gt;"",[5]PREMIOS_OTROS!$J65&lt;&gt;0),[5]PREMIOS_OTROS!$J65,""),IF($A67="TOTAL",SUM(INDIRECT("E4:E"&amp;ROW()-1)),""))</f>
        <v/>
      </c>
      <c r="F67" s="7" t="str">
        <f ca="1">IF(AND($A67&lt;&gt;"",$A67&lt;&gt;"TOTAL"),IF(AND([5]PREMIOS_OTROS!$L65&lt;&gt;"",[5]PREMIOS_OTROS!$L65&lt;&gt;0),[5]PREMIOS_OTROS!$L65,""),IF($A67="TOTAL",SUM(INDIRECT("F4:F"&amp;ROW()-1)),""))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IF(AND($A67&lt;&gt;"",$A67&lt;&gt;"TOTAL"),IF(AND([5]PREMIOS_OTROS!$O65&lt;&gt;"",[5]PREMIOS_OTROS!$O65&lt;&gt;0),[5]PREMIOS_OTROS!$O65,""),IF($A67="TOTAL",SUM(INDIRECT("H4:H"&amp;ROW()-1)),""))</f>
        <v/>
      </c>
      <c r="I67" s="7" t="str">
        <f ca="1">IF(AND($A67&lt;&gt;"",$A67&lt;&gt;"TOTAL"),IF(AND([5]PREMIOS_OTROS!$Q65&lt;&gt;"",[5]PREMIOS_OTROS!$Q65&lt;&gt;0),[5]PREMIOS_OTROS!$Q65,""),IF($A67="TOTAL",SUM(INDIRECT("I4:I"&amp;ROW()-1)),""))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IF(AND($A67&lt;&gt;"",$A67&lt;&gt;"TOTAL"),IF(AND([5]PREMIOS_OTROS!$T65&lt;&gt;"",[5]PREMIOS_OTROS!$T65&lt;&gt;0),[5]PREMIOS_OTROS!$T65,""),IF($A67="TOTAL",SUM(INDIRECT("K4:K"&amp;ROW()-1)),""))</f>
        <v/>
      </c>
      <c r="L67" s="7" t="str">
        <f ca="1">IF(AND($A67&lt;&gt;"",$A67&lt;&gt;"TOTAL"),IF(AND([5]PREMIOS_OTROS!$V65&lt;&gt;"",[5]PREMIOS_OTROS!$V65&lt;&gt;0),[5]PREMIOS_OTROS!$V65,""),IF($A67="TOTAL",SUM(INDIRECT("L4:L"&amp;ROW()-1)),""))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IF(AND($A67&lt;&gt;"",$A67&lt;&gt;"TOTAL"),IF(AND([5]PREMIOS_OTROS!$Y65&lt;&gt;"",[5]PREMIOS_OTROS!$Y65&lt;&gt;0),[5]PREMIOS_OTROS!$Y65,""),IF($A67="TOTAL",SUM(INDIRECT("N4:N"&amp;ROW()-1)),""))</f>
        <v/>
      </c>
      <c r="O67" s="7" t="str">
        <f ca="1">IF(AND($A67&lt;&gt;"",$A67&lt;&gt;"TOTAL"),IF(AND([5]PREMIOS_OTROS!$AA65&lt;&gt;"",[5]PREMIOS_OTROS!$AA65&lt;&gt;0),[5]PREMIOS_OTROS!$AA65,""),IF($A67="TOTAL",SUM(INDIRECT("O4:O"&amp;ROW()-1)),""))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IF(AND($A67&lt;&gt;"",$A67&lt;&gt;"TOTAL"),IF(AND([5]PREMIOS_OTROS!$AD65&lt;&gt;"",[5]PREMIOS_OTROS!$AD65&lt;&gt;0),[5]PREMIOS_OTROS!$AD65,""),IF($A67="TOTAL",SUM(INDIRECT("Q4:Q"&amp;ROW()-1)),""))</f>
        <v/>
      </c>
      <c r="R67" s="7" t="str">
        <f ca="1">IF(AND($A67&lt;&gt;"",$A67&lt;&gt;"TOTAL"),IF(AND([5]PREMIOS_OTROS!$AF65&lt;&gt;"",[5]PREMIOS_OTROS!$AF65&lt;&gt;0),[5]PREMIOS_OTROS!$AF65,""),IF($A67="TOTAL",SUM(INDIRECT("R4:R"&amp;ROW()-1)),""))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IF(AND($A67&lt;&gt;"",$A67&lt;&gt;"TOTAL"),IF(AND([5]PREMIOS_OTROS!$AI65&lt;&gt;"",[5]PREMIOS_OTROS!$AI65&lt;&gt;0),[5]PREMIOS_OTROS!$AI65,""),IF($A67="TOTAL",SUM(INDIRECT("T4:T"&amp;ROW()-1)),""))</f>
        <v/>
      </c>
      <c r="U67" s="7" t="str">
        <f ca="1">IF(AND($A67&lt;&gt;"",$A67&lt;&gt;"TOTAL"),IF(AND([5]PREMIOS_OTROS!$AK65&lt;&gt;"",[5]PREMIOS_OTROS!$AK65&lt;&gt;0),[5]PREMIOS_OTROS!$AK65,""),IF($A67="TOTAL",SUM(INDIRECT("U4:U"&amp;ROW()-1)),""))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IF(AND($A67&lt;&gt;"",$A67&lt;&gt;"TOTAL"),IF(AND([5]PREMIOS_OTROS!$AN65&lt;&gt;"",[5]PREMIOS_OTROS!$AN65&lt;&gt;0),[5]PREMIOS_OTROS!$AN65,""),IF($A67="TOTAL",SUM(INDIRECT("W4:W"&amp;ROW()-1)),""))</f>
        <v/>
      </c>
      <c r="X67" s="7" t="str">
        <f ca="1">IF(AND($A67&lt;&gt;"",$A67&lt;&gt;"TOTAL"),IF(AND([5]PREMIOS_OTROS!$AP65&lt;&gt;"",[5]PREMIOS_OTROS!$AP65&lt;&gt;0),[5]PREMIOS_OTROS!$AP65,""),IF($A67="TOTAL",SUM(INDIRECT("X4:X"&amp;ROW()-1)),""))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IF(AND($A67&lt;&gt;"",$A67&lt;&gt;"TOTAL"),IF(AND([5]PREMIOS_OTROS!$AS65&lt;&gt;"",[5]PREMIOS_OTROS!$AS65&lt;&gt;0),[5]PREMIOS_OTROS!$AS65,""),IF($A67="TOTAL",SUM(INDIRECT("Z4:Z"&amp;ROW()-1)),""))</f>
        <v/>
      </c>
      <c r="AA67" s="7" t="str">
        <f ca="1">IF(AND($A67&lt;&gt;"",$A67&lt;&gt;"TOTAL"),IF(AND([5]PREMIOS_OTROS!$AU65&lt;&gt;"",[5]PREMIOS_OTROS!$AU65&lt;&gt;0),[5]PREMIOS_OTROS!$AU65,""),IF($A67="TOTAL",SUM(INDIRECT("AA4:AA"&amp;ROW()-1)),""))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IF(AND($A67&lt;&gt;"",$A67&lt;&gt;"TOTAL"),IF(AND([5]PREMIOS_OTROS!$AX65&lt;&gt;"",[5]PREMIOS_OTROS!$AX65&lt;&gt;0),[5]PREMIOS_OTROS!$AX65,""),IF($A67="TOTAL",SUM(INDIRECT("AC4:AC"&amp;ROW()-1)),""))</f>
        <v/>
      </c>
      <c r="AD67" s="7" t="str">
        <f ca="1">IF(AND($A67&lt;&gt;"",$A67&lt;&gt;"TOTAL"),IF(AND([5]PREMIOS_OTROS!$AZ65&lt;&gt;"",[5]PREMIOS_OTROS!$AZ65&lt;&gt;0),[5]PREMIOS_OTROS!$AZ65,""),IF($A67="TOTAL",SUM(INDIRECT("AD4:AD"&amp;ROW()-1)),""))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IF(AND($A67&lt;&gt;"",$A67&lt;&gt;"TOTAL"),IF(AND([5]PREMIOS_OTROS!$BC65&lt;&gt;"",[5]PREMIOS_OTROS!$BC65&lt;&gt;0),[5]PREMIOS_OTROS!$BC65,""),IF($A67="TOTAL",SUM(INDIRECT("AF4:AF"&amp;ROW()-1)),""))</f>
        <v/>
      </c>
      <c r="AG67" s="7" t="str">
        <f ca="1">IF(AND($A67&lt;&gt;"",$A67&lt;&gt;"TOTAL"),IF(AND([5]PREMIOS_OTROS!$BE65&lt;&gt;"",[5]PREMIOS_OTROS!$BE65&lt;&gt;0),[5]PREMIOS_OTROS!$BE65,""),IF($A67="TOTAL",SUM(INDIRECT("AG4:AG"&amp;ROW()-1)),""))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IF(AND($A67&lt;&gt;"",$A67&lt;&gt;"TOTAL"),IF(AND([5]PREMIOS_OTROS!$BH65&lt;&gt;"",[5]PREMIOS_OTROS!$BH65&lt;&gt;0),[5]PREMIOS_OTROS!$BH65,""),IF($A67="TOTAL",SUM(INDIRECT("AI4:AI"&amp;ROW()-1)),""))</f>
        <v/>
      </c>
      <c r="AJ67" s="7" t="str">
        <f ca="1">IF(AND($A67&lt;&gt;"",$A67&lt;&gt;"TOTAL"),IF(AND([5]PREMIOS_OTROS!$BJ65&lt;&gt;"",[5]PREMIOS_OTROS!$BJ65&lt;&gt;0),[5]PREMIOS_OTROS!$BJ65,""),IF($A67="TOTAL",SUM(INDIRECT("AJ4:AJ"&amp;ROW()-1)),""))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IF(AND($A67&lt;&gt;"",$A67&lt;&gt;"TOTAL"),IF(AND([5]PREMIOS_OTROS!$BM65&lt;&gt;"",[5]PREMIOS_OTROS!$BM65&lt;&gt;0),[5]PREMIOS_OTROS!$BM65,""),IF($A67="TOTAL",SUM(INDIRECT("AL4:AL"&amp;ROW()-1)),""))</f>
        <v/>
      </c>
      <c r="AM67" s="7" t="str">
        <f ca="1">IF(AND($A67&lt;&gt;"",$A67&lt;&gt;"TOTAL"),IF(AND([5]PREMIOS_OTROS!$BO65&lt;&gt;"",[5]PREMIOS_OTROS!$BO65&lt;&gt;0),[5]PREMIOS_OTROS!$BO65,""),IF($A67="TOTAL",SUM(INDIRECT("AM4:AM"&amp;ROW()-1)),""))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IF(AND($A67&lt;&gt;"",$A67&lt;&gt;"TOTAL"),IF(AND([5]PREMIOS_OTROS!$BR65&lt;&gt;"",[5]PREMIOS_OTROS!$BR65&lt;&gt;0),[5]PREMIOS_OTROS!$BR65,""),IF($A67="TOTAL",SUM(INDIRECT("AO4:AO"&amp;ROW()-1)),""))</f>
        <v/>
      </c>
      <c r="AP67" s="7" t="str">
        <f ca="1">IF(AND($A67&lt;&gt;"",$A67&lt;&gt;"TOTAL"),IF(AND([5]PREMIOS_OTROS!$BT65&lt;&gt;"",[5]PREMIOS_OTROS!$BT65&lt;&gt;0),[5]PREMIOS_OTROS!$BT65,""),IF($A67="TOTAL",SUM(INDIRECT("AP4:AP"&amp;ROW()-1)),""))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IF(AND($A67&lt;&gt;"",$A67&lt;&gt;"TOTAL"),IF(AND([5]PREMIOS_OTROS!$BW65&lt;&gt;"",[5]PREMIOS_OTROS!$BW65&lt;&gt;0),[5]PREMIOS_OTROS!$BW65,""),IF($A67="TOTAL",SUM(INDIRECT("AR4:AR"&amp;ROW()-1)),""))</f>
        <v/>
      </c>
      <c r="AS67" s="7" t="str">
        <f ca="1">IF(AND($A67&lt;&gt;"",$A67&lt;&gt;"TOTAL"),IF(AND([5]PREMIOS_OTROS!$BY65&lt;&gt;"",[5]PREMIOS_OTROS!$BY65&lt;&gt;0),[5]PREMIOS_OTROS!$BY65,""),IF($A67="TOTAL",SUM(INDIRECT("AS4:AS"&amp;ROW()-1)),""))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IF(AND($A67&lt;&gt;"",$A67&lt;&gt;"TOTAL"),IF(AND([5]PREMIOS_OTROS!$CB65&lt;&gt;"",[5]PREMIOS_OTROS!$CB65&lt;&gt;0),[5]PREMIOS_OTROS!$CB65,""),IF($A67="TOTAL",SUM(INDIRECT("AU4:AU"&amp;ROW()-1)),""))</f>
        <v/>
      </c>
      <c r="AV67" s="7" t="str">
        <f ca="1">IF(AND($A67&lt;&gt;"",$A67&lt;&gt;"TOTAL"),IF(AND([5]PREMIOS_OTROS!$CD65&lt;&gt;"",[5]PREMIOS_OTROS!$CD65&lt;&gt;0),[5]PREMIOS_OTROS!$CD65,""),IF($A67="TOTAL",SUM(INDIRECT("AV4:AV"&amp;ROW()-1)),""))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IF(AND($A67&lt;&gt;"",$A67&lt;&gt;"TOTAL"),IF(AND([5]PREMIOS_OTROS!$CG65&lt;&gt;"",[5]PREMIOS_OTROS!$CG65&lt;&gt;0),[5]PREMIOS_OTROS!$CG65,""),IF($A67="TOTAL",SUM(INDIRECT("AX4:AX"&amp;ROW()-1)),""))</f>
        <v/>
      </c>
      <c r="AY67" s="7" t="str">
        <f ca="1">IF(AND($A67&lt;&gt;"",$A67&lt;&gt;"TOTAL"),IF(AND([5]PREMIOS_OTROS!$CI65&lt;&gt;"",[5]PREMIOS_OTROS!$CI65&lt;&gt;0),[5]PREMIOS_OTROS!$CI65,""),IF($A67="TOTAL",SUM(INDIRECT("AY4:AY"&amp;ROW()-1)),""))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IF(AND($A67&lt;&gt;"",$A67&lt;&gt;"TOTAL"),IF(AND([5]PREMIOS_OTROS!$CL65&lt;&gt;"",[5]PREMIOS_OTROS!$CL65&lt;&gt;0),[5]PREMIOS_OTROS!$CL65,""),IF($A67="TOTAL",SUM(INDIRECT("BA4:BA"&amp;ROW()-1)),""))</f>
        <v/>
      </c>
      <c r="BB67" s="7" t="str">
        <f ca="1">IF(AND($A67&lt;&gt;"",$A67&lt;&gt;"TOTAL"),IF(AND([5]PREMIOS_OTROS!$CN65&lt;&gt;"",[5]PREMIOS_OTROS!$CN65&lt;&gt;0),[5]PREMIOS_OTROS!$CN65,""),IF($A67="TOTAL",SUM(INDIRECT("BB4:BB"&amp;ROW()-1)),""))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IF(AND($A67&lt;&gt;"",$A67&lt;&gt;"TOTAL"),IF(AND([5]PREMIOS_OTROS!$CQ65&lt;&gt;"",[5]PREMIOS_OTROS!$CQ65&lt;&gt;0),[5]PREMIOS_OTROS!$CQ65,""),IF($A67="TOTAL",SUM(INDIRECT("BD4:BD"&amp;ROW()-1)),""))</f>
        <v/>
      </c>
      <c r="BE67" s="7" t="str">
        <f ca="1">IF(AND($A67&lt;&gt;"",$A67&lt;&gt;"TOTAL"),IF(AND([5]PREMIOS_OTROS!$CS65&lt;&gt;"",[5]PREMIOS_OTROS!$CS65&lt;&gt;0),[5]PREMIOS_OTROS!$CS65,""),IF($A67="TOTAL",SUM(INDIRECT("BE4:BE"&amp;ROW()-1)),""))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IF([5]PREMIOS_OTROS!$D66&lt;&gt;"",[5]PREMIOS_OTROS!$D66,IF(AND([5]PREMIOS_OTROS!$D66="",[5]PREMIOS_OTROS!$D67="",[5]PREMIOS_OTROS!$D65=""),"","TOTAL"))</f>
        <v/>
      </c>
      <c r="B68" s="7" t="str">
        <f ca="1">IF(AND($A68&lt;&gt;"",$A68&lt;&gt;"TOTAL"),IF(AND([5]PREMIOS_OTROS!$E66&lt;&gt;"",[5]PREMIOS_OTROS!$E66&lt;&gt;0),[5]PREMIOS_OTROS!$E66,""),IF($A68="TOTAL",SUM(INDIRECT("B4:B"&amp;ROW()-1)),""))</f>
        <v/>
      </c>
      <c r="C68" s="7" t="str">
        <f ca="1">IF(AND($A68&lt;&gt;"",$A68&lt;&gt;"TOTAL"),IF(AND([5]PREMIOS_OTROS!$G66&lt;&gt;"",[5]PREMIOS_OTROS!$G66&lt;&gt;0),[5]PREMIOS_OTROS!$G66,""),IF($A68="TOTAL",SUM(INDIRECT("C4:C"&amp;ROW()-1)),""))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IF(AND($A68&lt;&gt;"",$A68&lt;&gt;"TOTAL"),IF(AND([5]PREMIOS_OTROS!$J66&lt;&gt;"",[5]PREMIOS_OTROS!$J66&lt;&gt;0),[5]PREMIOS_OTROS!$J66,""),IF($A68="TOTAL",SUM(INDIRECT("E4:E"&amp;ROW()-1)),""))</f>
        <v/>
      </c>
      <c r="F68" s="7" t="str">
        <f ca="1">IF(AND($A68&lt;&gt;"",$A68&lt;&gt;"TOTAL"),IF(AND([5]PREMIOS_OTROS!$L66&lt;&gt;"",[5]PREMIOS_OTROS!$L66&lt;&gt;0),[5]PREMIOS_OTROS!$L66,""),IF($A68="TOTAL",SUM(INDIRECT("F4:F"&amp;ROW()-1)),""))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IF(AND($A68&lt;&gt;"",$A68&lt;&gt;"TOTAL"),IF(AND([5]PREMIOS_OTROS!$O66&lt;&gt;"",[5]PREMIOS_OTROS!$O66&lt;&gt;0),[5]PREMIOS_OTROS!$O66,""),IF($A68="TOTAL",SUM(INDIRECT("H4:H"&amp;ROW()-1)),""))</f>
        <v/>
      </c>
      <c r="I68" s="7" t="str">
        <f ca="1">IF(AND($A68&lt;&gt;"",$A68&lt;&gt;"TOTAL"),IF(AND([5]PREMIOS_OTROS!$Q66&lt;&gt;"",[5]PREMIOS_OTROS!$Q66&lt;&gt;0),[5]PREMIOS_OTROS!$Q66,""),IF($A68="TOTAL",SUM(INDIRECT("I4:I"&amp;ROW()-1)),""))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IF(AND($A68&lt;&gt;"",$A68&lt;&gt;"TOTAL"),IF(AND([5]PREMIOS_OTROS!$T66&lt;&gt;"",[5]PREMIOS_OTROS!$T66&lt;&gt;0),[5]PREMIOS_OTROS!$T66,""),IF($A68="TOTAL",SUM(INDIRECT("K4:K"&amp;ROW()-1)),""))</f>
        <v/>
      </c>
      <c r="L68" s="7" t="str">
        <f ca="1">IF(AND($A68&lt;&gt;"",$A68&lt;&gt;"TOTAL"),IF(AND([5]PREMIOS_OTROS!$V66&lt;&gt;"",[5]PREMIOS_OTROS!$V66&lt;&gt;0),[5]PREMIOS_OTROS!$V66,""),IF($A68="TOTAL",SUM(INDIRECT("L4:L"&amp;ROW()-1)),""))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IF(AND($A68&lt;&gt;"",$A68&lt;&gt;"TOTAL"),IF(AND([5]PREMIOS_OTROS!$Y66&lt;&gt;"",[5]PREMIOS_OTROS!$Y66&lt;&gt;0),[5]PREMIOS_OTROS!$Y66,""),IF($A68="TOTAL",SUM(INDIRECT("N4:N"&amp;ROW()-1)),""))</f>
        <v/>
      </c>
      <c r="O68" s="7" t="str">
        <f ca="1">IF(AND($A68&lt;&gt;"",$A68&lt;&gt;"TOTAL"),IF(AND([5]PREMIOS_OTROS!$AA66&lt;&gt;"",[5]PREMIOS_OTROS!$AA66&lt;&gt;0),[5]PREMIOS_OTROS!$AA66,""),IF($A68="TOTAL",SUM(INDIRECT("O4:O"&amp;ROW()-1)),""))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IF(AND($A68&lt;&gt;"",$A68&lt;&gt;"TOTAL"),IF(AND([5]PREMIOS_OTROS!$AD66&lt;&gt;"",[5]PREMIOS_OTROS!$AD66&lt;&gt;0),[5]PREMIOS_OTROS!$AD66,""),IF($A68="TOTAL",SUM(INDIRECT("Q4:Q"&amp;ROW()-1)),""))</f>
        <v/>
      </c>
      <c r="R68" s="7" t="str">
        <f ca="1">IF(AND($A68&lt;&gt;"",$A68&lt;&gt;"TOTAL"),IF(AND([5]PREMIOS_OTROS!$AF66&lt;&gt;"",[5]PREMIOS_OTROS!$AF66&lt;&gt;0),[5]PREMIOS_OTROS!$AF66,""),IF($A68="TOTAL",SUM(INDIRECT("R4:R"&amp;ROW()-1)),""))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IF(AND($A68&lt;&gt;"",$A68&lt;&gt;"TOTAL"),IF(AND([5]PREMIOS_OTROS!$AI66&lt;&gt;"",[5]PREMIOS_OTROS!$AI66&lt;&gt;0),[5]PREMIOS_OTROS!$AI66,""),IF($A68="TOTAL",SUM(INDIRECT("T4:T"&amp;ROW()-1)),""))</f>
        <v/>
      </c>
      <c r="U68" s="7" t="str">
        <f ca="1">IF(AND($A68&lt;&gt;"",$A68&lt;&gt;"TOTAL"),IF(AND([5]PREMIOS_OTROS!$AK66&lt;&gt;"",[5]PREMIOS_OTROS!$AK66&lt;&gt;0),[5]PREMIOS_OTROS!$AK66,""),IF($A68="TOTAL",SUM(INDIRECT("U4:U"&amp;ROW()-1)),""))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IF(AND($A68&lt;&gt;"",$A68&lt;&gt;"TOTAL"),IF(AND([5]PREMIOS_OTROS!$AN66&lt;&gt;"",[5]PREMIOS_OTROS!$AN66&lt;&gt;0),[5]PREMIOS_OTROS!$AN66,""),IF($A68="TOTAL",SUM(INDIRECT("W4:W"&amp;ROW()-1)),""))</f>
        <v/>
      </c>
      <c r="X68" s="7" t="str">
        <f ca="1">IF(AND($A68&lt;&gt;"",$A68&lt;&gt;"TOTAL"),IF(AND([5]PREMIOS_OTROS!$AP66&lt;&gt;"",[5]PREMIOS_OTROS!$AP66&lt;&gt;0),[5]PREMIOS_OTROS!$AP66,""),IF($A68="TOTAL",SUM(INDIRECT("X4:X"&amp;ROW()-1)),""))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IF(AND($A68&lt;&gt;"",$A68&lt;&gt;"TOTAL"),IF(AND([5]PREMIOS_OTROS!$AS66&lt;&gt;"",[5]PREMIOS_OTROS!$AS66&lt;&gt;0),[5]PREMIOS_OTROS!$AS66,""),IF($A68="TOTAL",SUM(INDIRECT("Z4:Z"&amp;ROW()-1)),""))</f>
        <v/>
      </c>
      <c r="AA68" s="7" t="str">
        <f ca="1">IF(AND($A68&lt;&gt;"",$A68&lt;&gt;"TOTAL"),IF(AND([5]PREMIOS_OTROS!$AU66&lt;&gt;"",[5]PREMIOS_OTROS!$AU66&lt;&gt;0),[5]PREMIOS_OTROS!$AU66,""),IF($A68="TOTAL",SUM(INDIRECT("AA4:AA"&amp;ROW()-1)),""))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IF(AND($A68&lt;&gt;"",$A68&lt;&gt;"TOTAL"),IF(AND([5]PREMIOS_OTROS!$AX66&lt;&gt;"",[5]PREMIOS_OTROS!$AX66&lt;&gt;0),[5]PREMIOS_OTROS!$AX66,""),IF($A68="TOTAL",SUM(INDIRECT("AC4:AC"&amp;ROW()-1)),""))</f>
        <v/>
      </c>
      <c r="AD68" s="7" t="str">
        <f ca="1">IF(AND($A68&lt;&gt;"",$A68&lt;&gt;"TOTAL"),IF(AND([5]PREMIOS_OTROS!$AZ66&lt;&gt;"",[5]PREMIOS_OTROS!$AZ66&lt;&gt;0),[5]PREMIOS_OTROS!$AZ66,""),IF($A68="TOTAL",SUM(INDIRECT("AD4:AD"&amp;ROW()-1)),""))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IF(AND($A68&lt;&gt;"",$A68&lt;&gt;"TOTAL"),IF(AND([5]PREMIOS_OTROS!$BC66&lt;&gt;"",[5]PREMIOS_OTROS!$BC66&lt;&gt;0),[5]PREMIOS_OTROS!$BC66,""),IF($A68="TOTAL",SUM(INDIRECT("AF4:AF"&amp;ROW()-1)),""))</f>
        <v/>
      </c>
      <c r="AG68" s="7" t="str">
        <f ca="1">IF(AND($A68&lt;&gt;"",$A68&lt;&gt;"TOTAL"),IF(AND([5]PREMIOS_OTROS!$BE66&lt;&gt;"",[5]PREMIOS_OTROS!$BE66&lt;&gt;0),[5]PREMIOS_OTROS!$BE66,""),IF($A68="TOTAL",SUM(INDIRECT("AG4:AG"&amp;ROW()-1)),""))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IF(AND($A68&lt;&gt;"",$A68&lt;&gt;"TOTAL"),IF(AND([5]PREMIOS_OTROS!$BH66&lt;&gt;"",[5]PREMIOS_OTROS!$BH66&lt;&gt;0),[5]PREMIOS_OTROS!$BH66,""),IF($A68="TOTAL",SUM(INDIRECT("AI4:AI"&amp;ROW()-1)),""))</f>
        <v/>
      </c>
      <c r="AJ68" s="7" t="str">
        <f ca="1">IF(AND($A68&lt;&gt;"",$A68&lt;&gt;"TOTAL"),IF(AND([5]PREMIOS_OTROS!$BJ66&lt;&gt;"",[5]PREMIOS_OTROS!$BJ66&lt;&gt;0),[5]PREMIOS_OTROS!$BJ66,""),IF($A68="TOTAL",SUM(INDIRECT("AJ4:AJ"&amp;ROW()-1)),""))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IF(AND($A68&lt;&gt;"",$A68&lt;&gt;"TOTAL"),IF(AND([5]PREMIOS_OTROS!$BM66&lt;&gt;"",[5]PREMIOS_OTROS!$BM66&lt;&gt;0),[5]PREMIOS_OTROS!$BM66,""),IF($A68="TOTAL",SUM(INDIRECT("AL4:AL"&amp;ROW()-1)),""))</f>
        <v/>
      </c>
      <c r="AM68" s="7" t="str">
        <f ca="1">IF(AND($A68&lt;&gt;"",$A68&lt;&gt;"TOTAL"),IF(AND([5]PREMIOS_OTROS!$BO66&lt;&gt;"",[5]PREMIOS_OTROS!$BO66&lt;&gt;0),[5]PREMIOS_OTROS!$BO66,""),IF($A68="TOTAL",SUM(INDIRECT("AM4:AM"&amp;ROW()-1)),""))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IF(AND($A68&lt;&gt;"",$A68&lt;&gt;"TOTAL"),IF(AND([5]PREMIOS_OTROS!$BR66&lt;&gt;"",[5]PREMIOS_OTROS!$BR66&lt;&gt;0),[5]PREMIOS_OTROS!$BR66,""),IF($A68="TOTAL",SUM(INDIRECT("AO4:AO"&amp;ROW()-1)),""))</f>
        <v/>
      </c>
      <c r="AP68" s="7" t="str">
        <f ca="1">IF(AND($A68&lt;&gt;"",$A68&lt;&gt;"TOTAL"),IF(AND([5]PREMIOS_OTROS!$BT66&lt;&gt;"",[5]PREMIOS_OTROS!$BT66&lt;&gt;0),[5]PREMIOS_OTROS!$BT66,""),IF($A68="TOTAL",SUM(INDIRECT("AP4:AP"&amp;ROW()-1)),""))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IF(AND($A68&lt;&gt;"",$A68&lt;&gt;"TOTAL"),IF(AND([5]PREMIOS_OTROS!$BW66&lt;&gt;"",[5]PREMIOS_OTROS!$BW66&lt;&gt;0),[5]PREMIOS_OTROS!$BW66,""),IF($A68="TOTAL",SUM(INDIRECT("AR4:AR"&amp;ROW()-1)),""))</f>
        <v/>
      </c>
      <c r="AS68" s="7" t="str">
        <f ca="1">IF(AND($A68&lt;&gt;"",$A68&lt;&gt;"TOTAL"),IF(AND([5]PREMIOS_OTROS!$BY66&lt;&gt;"",[5]PREMIOS_OTROS!$BY66&lt;&gt;0),[5]PREMIOS_OTROS!$BY66,""),IF($A68="TOTAL",SUM(INDIRECT("AS4:AS"&amp;ROW()-1)),""))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IF(AND($A68&lt;&gt;"",$A68&lt;&gt;"TOTAL"),IF(AND([5]PREMIOS_OTROS!$CB66&lt;&gt;"",[5]PREMIOS_OTROS!$CB66&lt;&gt;0),[5]PREMIOS_OTROS!$CB66,""),IF($A68="TOTAL",SUM(INDIRECT("AU4:AU"&amp;ROW()-1)),""))</f>
        <v/>
      </c>
      <c r="AV68" s="7" t="str">
        <f ca="1">IF(AND($A68&lt;&gt;"",$A68&lt;&gt;"TOTAL"),IF(AND([5]PREMIOS_OTROS!$CD66&lt;&gt;"",[5]PREMIOS_OTROS!$CD66&lt;&gt;0),[5]PREMIOS_OTROS!$CD66,""),IF($A68="TOTAL",SUM(INDIRECT("AV4:AV"&amp;ROW()-1)),""))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IF(AND($A68&lt;&gt;"",$A68&lt;&gt;"TOTAL"),IF(AND([5]PREMIOS_OTROS!$CG66&lt;&gt;"",[5]PREMIOS_OTROS!$CG66&lt;&gt;0),[5]PREMIOS_OTROS!$CG66,""),IF($A68="TOTAL",SUM(INDIRECT("AX4:AX"&amp;ROW()-1)),""))</f>
        <v/>
      </c>
      <c r="AY68" s="7" t="str">
        <f ca="1">IF(AND($A68&lt;&gt;"",$A68&lt;&gt;"TOTAL"),IF(AND([5]PREMIOS_OTROS!$CI66&lt;&gt;"",[5]PREMIOS_OTROS!$CI66&lt;&gt;0),[5]PREMIOS_OTROS!$CI66,""),IF($A68="TOTAL",SUM(INDIRECT("AY4:AY"&amp;ROW()-1)),""))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IF(AND($A68&lt;&gt;"",$A68&lt;&gt;"TOTAL"),IF(AND([5]PREMIOS_OTROS!$CL66&lt;&gt;"",[5]PREMIOS_OTROS!$CL66&lt;&gt;0),[5]PREMIOS_OTROS!$CL66,""),IF($A68="TOTAL",SUM(INDIRECT("BA4:BA"&amp;ROW()-1)),""))</f>
        <v/>
      </c>
      <c r="BB68" s="7" t="str">
        <f ca="1">IF(AND($A68&lt;&gt;"",$A68&lt;&gt;"TOTAL"),IF(AND([5]PREMIOS_OTROS!$CN66&lt;&gt;"",[5]PREMIOS_OTROS!$CN66&lt;&gt;0),[5]PREMIOS_OTROS!$CN66,""),IF($A68="TOTAL",SUM(INDIRECT("BB4:BB"&amp;ROW()-1)),""))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IF(AND($A68&lt;&gt;"",$A68&lt;&gt;"TOTAL"),IF(AND([5]PREMIOS_OTROS!$CQ66&lt;&gt;"",[5]PREMIOS_OTROS!$CQ66&lt;&gt;0),[5]PREMIOS_OTROS!$CQ66,""),IF($A68="TOTAL",SUM(INDIRECT("BD4:BD"&amp;ROW()-1)),""))</f>
        <v/>
      </c>
      <c r="BE68" s="7" t="str">
        <f ca="1">IF(AND($A68&lt;&gt;"",$A68&lt;&gt;"TOTAL"),IF(AND([5]PREMIOS_OTROS!$CS66&lt;&gt;"",[5]PREMIOS_OTROS!$CS66&lt;&gt;0),[5]PREMIOS_OTROS!$CS66,""),IF($A68="TOTAL",SUM(INDIRECT("BE4:BE"&amp;ROW()-1)),""))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IF([5]PREMIOS_OTROS!$D67&lt;&gt;"",[5]PREMIOS_OTROS!$D67,IF(AND([5]PREMIOS_OTROS!$D67="",[5]PREMIOS_OTROS!$D68="",[5]PREMIOS_OTROS!$D66=""),"","TOTAL"))</f>
        <v/>
      </c>
      <c r="B69" s="7" t="str">
        <f ca="1">IF(AND($A69&lt;&gt;"",$A69&lt;&gt;"TOTAL"),IF(AND([5]PREMIOS_OTROS!$E67&lt;&gt;"",[5]PREMIOS_OTROS!$E67&lt;&gt;0),[5]PREMIOS_OTROS!$E67,""),IF($A69="TOTAL",SUM(INDIRECT("B4:B"&amp;ROW()-1)),""))</f>
        <v/>
      </c>
      <c r="C69" s="7" t="str">
        <f ca="1">IF(AND($A69&lt;&gt;"",$A69&lt;&gt;"TOTAL"),IF(AND([5]PREMIOS_OTROS!$G67&lt;&gt;"",[5]PREMIOS_OTROS!$G67&lt;&gt;0),[5]PREMIOS_OTROS!$G67,""),IF($A69="TOTAL",SUM(INDIRECT("C4:C"&amp;ROW()-1)),""))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IF(AND($A69&lt;&gt;"",$A69&lt;&gt;"TOTAL"),IF(AND([5]PREMIOS_OTROS!$J67&lt;&gt;"",[5]PREMIOS_OTROS!$J67&lt;&gt;0),[5]PREMIOS_OTROS!$J67,""),IF($A69="TOTAL",SUM(INDIRECT("E4:E"&amp;ROW()-1)),""))</f>
        <v/>
      </c>
      <c r="F69" s="7" t="str">
        <f ca="1">IF(AND($A69&lt;&gt;"",$A69&lt;&gt;"TOTAL"),IF(AND([5]PREMIOS_OTROS!$L67&lt;&gt;"",[5]PREMIOS_OTROS!$L67&lt;&gt;0),[5]PREMIOS_OTROS!$L67,""),IF($A69="TOTAL",SUM(INDIRECT("F4:F"&amp;ROW()-1)),""))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IF(AND($A69&lt;&gt;"",$A69&lt;&gt;"TOTAL"),IF(AND([5]PREMIOS_OTROS!$O67&lt;&gt;"",[5]PREMIOS_OTROS!$O67&lt;&gt;0),[5]PREMIOS_OTROS!$O67,""),IF($A69="TOTAL",SUM(INDIRECT("H4:H"&amp;ROW()-1)),""))</f>
        <v/>
      </c>
      <c r="I69" s="7" t="str">
        <f ca="1">IF(AND($A69&lt;&gt;"",$A69&lt;&gt;"TOTAL"),IF(AND([5]PREMIOS_OTROS!$Q67&lt;&gt;"",[5]PREMIOS_OTROS!$Q67&lt;&gt;0),[5]PREMIOS_OTROS!$Q67,""),IF($A69="TOTAL",SUM(INDIRECT("I4:I"&amp;ROW()-1)),""))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IF(AND($A69&lt;&gt;"",$A69&lt;&gt;"TOTAL"),IF(AND([5]PREMIOS_OTROS!$T67&lt;&gt;"",[5]PREMIOS_OTROS!$T67&lt;&gt;0),[5]PREMIOS_OTROS!$T67,""),IF($A69="TOTAL",SUM(INDIRECT("K4:K"&amp;ROW()-1)),""))</f>
        <v/>
      </c>
      <c r="L69" s="7" t="str">
        <f ca="1">IF(AND($A69&lt;&gt;"",$A69&lt;&gt;"TOTAL"),IF(AND([5]PREMIOS_OTROS!$V67&lt;&gt;"",[5]PREMIOS_OTROS!$V67&lt;&gt;0),[5]PREMIOS_OTROS!$V67,""),IF($A69="TOTAL",SUM(INDIRECT("L4:L"&amp;ROW()-1)),""))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IF(AND($A69&lt;&gt;"",$A69&lt;&gt;"TOTAL"),IF(AND([5]PREMIOS_OTROS!$Y67&lt;&gt;"",[5]PREMIOS_OTROS!$Y67&lt;&gt;0),[5]PREMIOS_OTROS!$Y67,""),IF($A69="TOTAL",SUM(INDIRECT("N4:N"&amp;ROW()-1)),""))</f>
        <v/>
      </c>
      <c r="O69" s="7" t="str">
        <f ca="1">IF(AND($A69&lt;&gt;"",$A69&lt;&gt;"TOTAL"),IF(AND([5]PREMIOS_OTROS!$AA67&lt;&gt;"",[5]PREMIOS_OTROS!$AA67&lt;&gt;0),[5]PREMIOS_OTROS!$AA67,""),IF($A69="TOTAL",SUM(INDIRECT("O4:O"&amp;ROW()-1)),""))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IF(AND($A69&lt;&gt;"",$A69&lt;&gt;"TOTAL"),IF(AND([5]PREMIOS_OTROS!$AD67&lt;&gt;"",[5]PREMIOS_OTROS!$AD67&lt;&gt;0),[5]PREMIOS_OTROS!$AD67,""),IF($A69="TOTAL",SUM(INDIRECT("Q4:Q"&amp;ROW()-1)),""))</f>
        <v/>
      </c>
      <c r="R69" s="7" t="str">
        <f ca="1">IF(AND($A69&lt;&gt;"",$A69&lt;&gt;"TOTAL"),IF(AND([5]PREMIOS_OTROS!$AF67&lt;&gt;"",[5]PREMIOS_OTROS!$AF67&lt;&gt;0),[5]PREMIOS_OTROS!$AF67,""),IF($A69="TOTAL",SUM(INDIRECT("R4:R"&amp;ROW()-1)),""))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IF(AND($A69&lt;&gt;"",$A69&lt;&gt;"TOTAL"),IF(AND([5]PREMIOS_OTROS!$AI67&lt;&gt;"",[5]PREMIOS_OTROS!$AI67&lt;&gt;0),[5]PREMIOS_OTROS!$AI67,""),IF($A69="TOTAL",SUM(INDIRECT("T4:T"&amp;ROW()-1)),""))</f>
        <v/>
      </c>
      <c r="U69" s="7" t="str">
        <f ca="1">IF(AND($A69&lt;&gt;"",$A69&lt;&gt;"TOTAL"),IF(AND([5]PREMIOS_OTROS!$AK67&lt;&gt;"",[5]PREMIOS_OTROS!$AK67&lt;&gt;0),[5]PREMIOS_OTROS!$AK67,""),IF($A69="TOTAL",SUM(INDIRECT("U4:U"&amp;ROW()-1)),""))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IF(AND($A69&lt;&gt;"",$A69&lt;&gt;"TOTAL"),IF(AND([5]PREMIOS_OTROS!$AN67&lt;&gt;"",[5]PREMIOS_OTROS!$AN67&lt;&gt;0),[5]PREMIOS_OTROS!$AN67,""),IF($A69="TOTAL",SUM(INDIRECT("W4:W"&amp;ROW()-1)),""))</f>
        <v/>
      </c>
      <c r="X69" s="7" t="str">
        <f ca="1">IF(AND($A69&lt;&gt;"",$A69&lt;&gt;"TOTAL"),IF(AND([5]PREMIOS_OTROS!$AP67&lt;&gt;"",[5]PREMIOS_OTROS!$AP67&lt;&gt;0),[5]PREMIOS_OTROS!$AP67,""),IF($A69="TOTAL",SUM(INDIRECT("X4:X"&amp;ROW()-1)),""))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IF(AND($A69&lt;&gt;"",$A69&lt;&gt;"TOTAL"),IF(AND([5]PREMIOS_OTROS!$AS67&lt;&gt;"",[5]PREMIOS_OTROS!$AS67&lt;&gt;0),[5]PREMIOS_OTROS!$AS67,""),IF($A69="TOTAL",SUM(INDIRECT("Z4:Z"&amp;ROW()-1)),""))</f>
        <v/>
      </c>
      <c r="AA69" s="7" t="str">
        <f ca="1">IF(AND($A69&lt;&gt;"",$A69&lt;&gt;"TOTAL"),IF(AND([5]PREMIOS_OTROS!$AU67&lt;&gt;"",[5]PREMIOS_OTROS!$AU67&lt;&gt;0),[5]PREMIOS_OTROS!$AU67,""),IF($A69="TOTAL",SUM(INDIRECT("AA4:AA"&amp;ROW()-1)),""))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IF(AND($A69&lt;&gt;"",$A69&lt;&gt;"TOTAL"),IF(AND([5]PREMIOS_OTROS!$AX67&lt;&gt;"",[5]PREMIOS_OTROS!$AX67&lt;&gt;0),[5]PREMIOS_OTROS!$AX67,""),IF($A69="TOTAL",SUM(INDIRECT("AC4:AC"&amp;ROW()-1)),""))</f>
        <v/>
      </c>
      <c r="AD69" s="7" t="str">
        <f ca="1">IF(AND($A69&lt;&gt;"",$A69&lt;&gt;"TOTAL"),IF(AND([5]PREMIOS_OTROS!$AZ67&lt;&gt;"",[5]PREMIOS_OTROS!$AZ67&lt;&gt;0),[5]PREMIOS_OTROS!$AZ67,""),IF($A69="TOTAL",SUM(INDIRECT("AD4:AD"&amp;ROW()-1)),""))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IF(AND($A69&lt;&gt;"",$A69&lt;&gt;"TOTAL"),IF(AND([5]PREMIOS_OTROS!$BC67&lt;&gt;"",[5]PREMIOS_OTROS!$BC67&lt;&gt;0),[5]PREMIOS_OTROS!$BC67,""),IF($A69="TOTAL",SUM(INDIRECT("AF4:AF"&amp;ROW()-1)),""))</f>
        <v/>
      </c>
      <c r="AG69" s="7" t="str">
        <f ca="1">IF(AND($A69&lt;&gt;"",$A69&lt;&gt;"TOTAL"),IF(AND([5]PREMIOS_OTROS!$BE67&lt;&gt;"",[5]PREMIOS_OTROS!$BE67&lt;&gt;0),[5]PREMIOS_OTROS!$BE67,""),IF($A69="TOTAL",SUM(INDIRECT("AG4:AG"&amp;ROW()-1)),""))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IF(AND($A69&lt;&gt;"",$A69&lt;&gt;"TOTAL"),IF(AND([5]PREMIOS_OTROS!$BH67&lt;&gt;"",[5]PREMIOS_OTROS!$BH67&lt;&gt;0),[5]PREMIOS_OTROS!$BH67,""),IF($A69="TOTAL",SUM(INDIRECT("AI4:AI"&amp;ROW()-1)),""))</f>
        <v/>
      </c>
      <c r="AJ69" s="7" t="str">
        <f ca="1">IF(AND($A69&lt;&gt;"",$A69&lt;&gt;"TOTAL"),IF(AND([5]PREMIOS_OTROS!$BJ67&lt;&gt;"",[5]PREMIOS_OTROS!$BJ67&lt;&gt;0),[5]PREMIOS_OTROS!$BJ67,""),IF($A69="TOTAL",SUM(INDIRECT("AJ4:AJ"&amp;ROW()-1)),""))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IF(AND($A69&lt;&gt;"",$A69&lt;&gt;"TOTAL"),IF(AND([5]PREMIOS_OTROS!$BM67&lt;&gt;"",[5]PREMIOS_OTROS!$BM67&lt;&gt;0),[5]PREMIOS_OTROS!$BM67,""),IF($A69="TOTAL",SUM(INDIRECT("AL4:AL"&amp;ROW()-1)),""))</f>
        <v/>
      </c>
      <c r="AM69" s="7" t="str">
        <f ca="1">IF(AND($A69&lt;&gt;"",$A69&lt;&gt;"TOTAL"),IF(AND([5]PREMIOS_OTROS!$BO67&lt;&gt;"",[5]PREMIOS_OTROS!$BO67&lt;&gt;0),[5]PREMIOS_OTROS!$BO67,""),IF($A69="TOTAL",SUM(INDIRECT("AM4:AM"&amp;ROW()-1)),""))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IF(AND($A69&lt;&gt;"",$A69&lt;&gt;"TOTAL"),IF(AND([5]PREMIOS_OTROS!$BR67&lt;&gt;"",[5]PREMIOS_OTROS!$BR67&lt;&gt;0),[5]PREMIOS_OTROS!$BR67,""),IF($A69="TOTAL",SUM(INDIRECT("AO4:AO"&amp;ROW()-1)),""))</f>
        <v/>
      </c>
      <c r="AP69" s="7" t="str">
        <f ca="1">IF(AND($A69&lt;&gt;"",$A69&lt;&gt;"TOTAL"),IF(AND([5]PREMIOS_OTROS!$BT67&lt;&gt;"",[5]PREMIOS_OTROS!$BT67&lt;&gt;0),[5]PREMIOS_OTROS!$BT67,""),IF($A69="TOTAL",SUM(INDIRECT("AP4:AP"&amp;ROW()-1)),""))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IF(AND($A69&lt;&gt;"",$A69&lt;&gt;"TOTAL"),IF(AND([5]PREMIOS_OTROS!$BW67&lt;&gt;"",[5]PREMIOS_OTROS!$BW67&lt;&gt;0),[5]PREMIOS_OTROS!$BW67,""),IF($A69="TOTAL",SUM(INDIRECT("AR4:AR"&amp;ROW()-1)),""))</f>
        <v/>
      </c>
      <c r="AS69" s="7" t="str">
        <f ca="1">IF(AND($A69&lt;&gt;"",$A69&lt;&gt;"TOTAL"),IF(AND([5]PREMIOS_OTROS!$BY67&lt;&gt;"",[5]PREMIOS_OTROS!$BY67&lt;&gt;0),[5]PREMIOS_OTROS!$BY67,""),IF($A69="TOTAL",SUM(INDIRECT("AS4:AS"&amp;ROW()-1)),""))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IF(AND($A69&lt;&gt;"",$A69&lt;&gt;"TOTAL"),IF(AND([5]PREMIOS_OTROS!$CB67&lt;&gt;"",[5]PREMIOS_OTROS!$CB67&lt;&gt;0),[5]PREMIOS_OTROS!$CB67,""),IF($A69="TOTAL",SUM(INDIRECT("AU4:AU"&amp;ROW()-1)),""))</f>
        <v/>
      </c>
      <c r="AV69" s="7" t="str">
        <f ca="1">IF(AND($A69&lt;&gt;"",$A69&lt;&gt;"TOTAL"),IF(AND([5]PREMIOS_OTROS!$CD67&lt;&gt;"",[5]PREMIOS_OTROS!$CD67&lt;&gt;0),[5]PREMIOS_OTROS!$CD67,""),IF($A69="TOTAL",SUM(INDIRECT("AV4:AV"&amp;ROW()-1)),""))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IF(AND($A69&lt;&gt;"",$A69&lt;&gt;"TOTAL"),IF(AND([5]PREMIOS_OTROS!$CG67&lt;&gt;"",[5]PREMIOS_OTROS!$CG67&lt;&gt;0),[5]PREMIOS_OTROS!$CG67,""),IF($A69="TOTAL",SUM(INDIRECT("AX4:AX"&amp;ROW()-1)),""))</f>
        <v/>
      </c>
      <c r="AY69" s="7" t="str">
        <f ca="1">IF(AND($A69&lt;&gt;"",$A69&lt;&gt;"TOTAL"),IF(AND([5]PREMIOS_OTROS!$CI67&lt;&gt;"",[5]PREMIOS_OTROS!$CI67&lt;&gt;0),[5]PREMIOS_OTROS!$CI67,""),IF($A69="TOTAL",SUM(INDIRECT("AY4:AY"&amp;ROW()-1)),""))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IF(AND($A69&lt;&gt;"",$A69&lt;&gt;"TOTAL"),IF(AND([5]PREMIOS_OTROS!$CL67&lt;&gt;"",[5]PREMIOS_OTROS!$CL67&lt;&gt;0),[5]PREMIOS_OTROS!$CL67,""),IF($A69="TOTAL",SUM(INDIRECT("BA4:BA"&amp;ROW()-1)),""))</f>
        <v/>
      </c>
      <c r="BB69" s="7" t="str">
        <f ca="1">IF(AND($A69&lt;&gt;"",$A69&lt;&gt;"TOTAL"),IF(AND([5]PREMIOS_OTROS!$CN67&lt;&gt;"",[5]PREMIOS_OTROS!$CN67&lt;&gt;0),[5]PREMIOS_OTROS!$CN67,""),IF($A69="TOTAL",SUM(INDIRECT("BB4:BB"&amp;ROW()-1)),""))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IF(AND($A69&lt;&gt;"",$A69&lt;&gt;"TOTAL"),IF(AND([5]PREMIOS_OTROS!$CQ67&lt;&gt;"",[5]PREMIOS_OTROS!$CQ67&lt;&gt;0),[5]PREMIOS_OTROS!$CQ67,""),IF($A69="TOTAL",SUM(INDIRECT("BD4:BD"&amp;ROW()-1)),""))</f>
        <v/>
      </c>
      <c r="BE69" s="7" t="str">
        <f ca="1">IF(AND($A69&lt;&gt;"",$A69&lt;&gt;"TOTAL"),IF(AND([5]PREMIOS_OTROS!$CS67&lt;&gt;"",[5]PREMIOS_OTROS!$CS67&lt;&gt;0),[5]PREMIOS_OTROS!$CS67,""),IF($A69="TOTAL",SUM(INDIRECT("BE4:BE"&amp;ROW()-1)),""))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IF([5]PREMIOS_OTROS!$D68&lt;&gt;"",[5]PREMIOS_OTROS!$D68,IF(AND([5]PREMIOS_OTROS!$D68="",[5]PREMIOS_OTROS!$D69="",[5]PREMIOS_OTROS!$D67=""),"","TOTAL"))</f>
        <v/>
      </c>
      <c r="B70" s="7" t="str">
        <f ca="1">IF(AND($A70&lt;&gt;"",$A70&lt;&gt;"TOTAL"),IF(AND([5]PREMIOS_OTROS!$E68&lt;&gt;"",[5]PREMIOS_OTROS!$E68&lt;&gt;0),[5]PREMIOS_OTROS!$E68,""),IF($A70="TOTAL",SUM(INDIRECT("B4:B"&amp;ROW()-1)),""))</f>
        <v/>
      </c>
      <c r="C70" s="7" t="str">
        <f ca="1">IF(AND($A70&lt;&gt;"",$A70&lt;&gt;"TOTAL"),IF(AND([5]PREMIOS_OTROS!$G68&lt;&gt;"",[5]PREMIOS_OTROS!$G68&lt;&gt;0),[5]PREMIOS_OTROS!$G68,""),IF($A70="TOTAL",SUM(INDIRECT("C4:C"&amp;ROW()-1)),""))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IF(AND($A70&lt;&gt;"",$A70&lt;&gt;"TOTAL"),IF(AND([5]PREMIOS_OTROS!$J68&lt;&gt;"",[5]PREMIOS_OTROS!$J68&lt;&gt;0),[5]PREMIOS_OTROS!$J68,""),IF($A70="TOTAL",SUM(INDIRECT("E4:E"&amp;ROW()-1)),""))</f>
        <v/>
      </c>
      <c r="F70" s="7" t="str">
        <f ca="1">IF(AND($A70&lt;&gt;"",$A70&lt;&gt;"TOTAL"),IF(AND([5]PREMIOS_OTROS!$L68&lt;&gt;"",[5]PREMIOS_OTROS!$L68&lt;&gt;0),[5]PREMIOS_OTROS!$L68,""),IF($A70="TOTAL",SUM(INDIRECT("F4:F"&amp;ROW()-1)),""))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IF(AND($A70&lt;&gt;"",$A70&lt;&gt;"TOTAL"),IF(AND([5]PREMIOS_OTROS!$O68&lt;&gt;"",[5]PREMIOS_OTROS!$O68&lt;&gt;0),[5]PREMIOS_OTROS!$O68,""),IF($A70="TOTAL",SUM(INDIRECT("H4:H"&amp;ROW()-1)),""))</f>
        <v/>
      </c>
      <c r="I70" s="7" t="str">
        <f ca="1">IF(AND($A70&lt;&gt;"",$A70&lt;&gt;"TOTAL"),IF(AND([5]PREMIOS_OTROS!$Q68&lt;&gt;"",[5]PREMIOS_OTROS!$Q68&lt;&gt;0),[5]PREMIOS_OTROS!$Q68,""),IF($A70="TOTAL",SUM(INDIRECT("I4:I"&amp;ROW()-1)),""))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IF(AND($A70&lt;&gt;"",$A70&lt;&gt;"TOTAL"),IF(AND([5]PREMIOS_OTROS!$T68&lt;&gt;"",[5]PREMIOS_OTROS!$T68&lt;&gt;0),[5]PREMIOS_OTROS!$T68,""),IF($A70="TOTAL",SUM(INDIRECT("K4:K"&amp;ROW()-1)),""))</f>
        <v/>
      </c>
      <c r="L70" s="7" t="str">
        <f ca="1">IF(AND($A70&lt;&gt;"",$A70&lt;&gt;"TOTAL"),IF(AND([5]PREMIOS_OTROS!$V68&lt;&gt;"",[5]PREMIOS_OTROS!$V68&lt;&gt;0),[5]PREMIOS_OTROS!$V68,""),IF($A70="TOTAL",SUM(INDIRECT("L4:L"&amp;ROW()-1)),""))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IF(AND($A70&lt;&gt;"",$A70&lt;&gt;"TOTAL"),IF(AND([5]PREMIOS_OTROS!$Y68&lt;&gt;"",[5]PREMIOS_OTROS!$Y68&lt;&gt;0),[5]PREMIOS_OTROS!$Y68,""),IF($A70="TOTAL",SUM(INDIRECT("N4:N"&amp;ROW()-1)),""))</f>
        <v/>
      </c>
      <c r="O70" s="7" t="str">
        <f ca="1">IF(AND($A70&lt;&gt;"",$A70&lt;&gt;"TOTAL"),IF(AND([5]PREMIOS_OTROS!$AA68&lt;&gt;"",[5]PREMIOS_OTROS!$AA68&lt;&gt;0),[5]PREMIOS_OTROS!$AA68,""),IF($A70="TOTAL",SUM(INDIRECT("O4:O"&amp;ROW()-1)),""))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IF(AND($A70&lt;&gt;"",$A70&lt;&gt;"TOTAL"),IF(AND([5]PREMIOS_OTROS!$AD68&lt;&gt;"",[5]PREMIOS_OTROS!$AD68&lt;&gt;0),[5]PREMIOS_OTROS!$AD68,""),IF($A70="TOTAL",SUM(INDIRECT("Q4:Q"&amp;ROW()-1)),""))</f>
        <v/>
      </c>
      <c r="R70" s="7" t="str">
        <f ca="1">IF(AND($A70&lt;&gt;"",$A70&lt;&gt;"TOTAL"),IF(AND([5]PREMIOS_OTROS!$AF68&lt;&gt;"",[5]PREMIOS_OTROS!$AF68&lt;&gt;0),[5]PREMIOS_OTROS!$AF68,""),IF($A70="TOTAL",SUM(INDIRECT("R4:R"&amp;ROW()-1)),""))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IF(AND($A70&lt;&gt;"",$A70&lt;&gt;"TOTAL"),IF(AND([5]PREMIOS_OTROS!$AI68&lt;&gt;"",[5]PREMIOS_OTROS!$AI68&lt;&gt;0),[5]PREMIOS_OTROS!$AI68,""),IF($A70="TOTAL",SUM(INDIRECT("T4:T"&amp;ROW()-1)),""))</f>
        <v/>
      </c>
      <c r="U70" s="7" t="str">
        <f ca="1">IF(AND($A70&lt;&gt;"",$A70&lt;&gt;"TOTAL"),IF(AND([5]PREMIOS_OTROS!$AK68&lt;&gt;"",[5]PREMIOS_OTROS!$AK68&lt;&gt;0),[5]PREMIOS_OTROS!$AK68,""),IF($A70="TOTAL",SUM(INDIRECT("U4:U"&amp;ROW()-1)),""))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IF(AND($A70&lt;&gt;"",$A70&lt;&gt;"TOTAL"),IF(AND([5]PREMIOS_OTROS!$AN68&lt;&gt;"",[5]PREMIOS_OTROS!$AN68&lt;&gt;0),[5]PREMIOS_OTROS!$AN68,""),IF($A70="TOTAL",SUM(INDIRECT("W4:W"&amp;ROW()-1)),""))</f>
        <v/>
      </c>
      <c r="X70" s="7" t="str">
        <f ca="1">IF(AND($A70&lt;&gt;"",$A70&lt;&gt;"TOTAL"),IF(AND([5]PREMIOS_OTROS!$AP68&lt;&gt;"",[5]PREMIOS_OTROS!$AP68&lt;&gt;0),[5]PREMIOS_OTROS!$AP68,""),IF($A70="TOTAL",SUM(INDIRECT("X4:X"&amp;ROW()-1)),""))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IF(AND($A70&lt;&gt;"",$A70&lt;&gt;"TOTAL"),IF(AND([5]PREMIOS_OTROS!$AS68&lt;&gt;"",[5]PREMIOS_OTROS!$AS68&lt;&gt;0),[5]PREMIOS_OTROS!$AS68,""),IF($A70="TOTAL",SUM(INDIRECT("Z4:Z"&amp;ROW()-1)),""))</f>
        <v/>
      </c>
      <c r="AA70" s="7" t="str">
        <f ca="1">IF(AND($A70&lt;&gt;"",$A70&lt;&gt;"TOTAL"),IF(AND([5]PREMIOS_OTROS!$AU68&lt;&gt;"",[5]PREMIOS_OTROS!$AU68&lt;&gt;0),[5]PREMIOS_OTROS!$AU68,""),IF($A70="TOTAL",SUM(INDIRECT("AA4:AA"&amp;ROW()-1)),""))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IF(AND($A70&lt;&gt;"",$A70&lt;&gt;"TOTAL"),IF(AND([5]PREMIOS_OTROS!$AX68&lt;&gt;"",[5]PREMIOS_OTROS!$AX68&lt;&gt;0),[5]PREMIOS_OTROS!$AX68,""),IF($A70="TOTAL",SUM(INDIRECT("AC4:AC"&amp;ROW()-1)),""))</f>
        <v/>
      </c>
      <c r="AD70" s="7" t="str">
        <f ca="1">IF(AND($A70&lt;&gt;"",$A70&lt;&gt;"TOTAL"),IF(AND([5]PREMIOS_OTROS!$AZ68&lt;&gt;"",[5]PREMIOS_OTROS!$AZ68&lt;&gt;0),[5]PREMIOS_OTROS!$AZ68,""),IF($A70="TOTAL",SUM(INDIRECT("AD4:AD"&amp;ROW()-1)),""))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IF(AND($A70&lt;&gt;"",$A70&lt;&gt;"TOTAL"),IF(AND([5]PREMIOS_OTROS!$BC68&lt;&gt;"",[5]PREMIOS_OTROS!$BC68&lt;&gt;0),[5]PREMIOS_OTROS!$BC68,""),IF($A70="TOTAL",SUM(INDIRECT("AF4:AF"&amp;ROW()-1)),""))</f>
        <v/>
      </c>
      <c r="AG70" s="7" t="str">
        <f ca="1">IF(AND($A70&lt;&gt;"",$A70&lt;&gt;"TOTAL"),IF(AND([5]PREMIOS_OTROS!$BE68&lt;&gt;"",[5]PREMIOS_OTROS!$BE68&lt;&gt;0),[5]PREMIOS_OTROS!$BE68,""),IF($A70="TOTAL",SUM(INDIRECT("AG4:AG"&amp;ROW()-1)),""))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IF(AND($A70&lt;&gt;"",$A70&lt;&gt;"TOTAL"),IF(AND([5]PREMIOS_OTROS!$BH68&lt;&gt;"",[5]PREMIOS_OTROS!$BH68&lt;&gt;0),[5]PREMIOS_OTROS!$BH68,""),IF($A70="TOTAL",SUM(INDIRECT("AI4:AI"&amp;ROW()-1)),""))</f>
        <v/>
      </c>
      <c r="AJ70" s="7" t="str">
        <f ca="1">IF(AND($A70&lt;&gt;"",$A70&lt;&gt;"TOTAL"),IF(AND([5]PREMIOS_OTROS!$BJ68&lt;&gt;"",[5]PREMIOS_OTROS!$BJ68&lt;&gt;0),[5]PREMIOS_OTROS!$BJ68,""),IF($A70="TOTAL",SUM(INDIRECT("AJ4:AJ"&amp;ROW()-1)),""))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IF(AND($A70&lt;&gt;"",$A70&lt;&gt;"TOTAL"),IF(AND([5]PREMIOS_OTROS!$BM68&lt;&gt;"",[5]PREMIOS_OTROS!$BM68&lt;&gt;0),[5]PREMIOS_OTROS!$BM68,""),IF($A70="TOTAL",SUM(INDIRECT("AL4:AL"&amp;ROW()-1)),""))</f>
        <v/>
      </c>
      <c r="AM70" s="7" t="str">
        <f ca="1">IF(AND($A70&lt;&gt;"",$A70&lt;&gt;"TOTAL"),IF(AND([5]PREMIOS_OTROS!$BO68&lt;&gt;"",[5]PREMIOS_OTROS!$BO68&lt;&gt;0),[5]PREMIOS_OTROS!$BO68,""),IF($A70="TOTAL",SUM(INDIRECT("AM4:AM"&amp;ROW()-1)),""))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IF(AND($A70&lt;&gt;"",$A70&lt;&gt;"TOTAL"),IF(AND([5]PREMIOS_OTROS!$BR68&lt;&gt;"",[5]PREMIOS_OTROS!$BR68&lt;&gt;0),[5]PREMIOS_OTROS!$BR68,""),IF($A70="TOTAL",SUM(INDIRECT("AO4:AO"&amp;ROW()-1)),""))</f>
        <v/>
      </c>
      <c r="AP70" s="7" t="str">
        <f ca="1">IF(AND($A70&lt;&gt;"",$A70&lt;&gt;"TOTAL"),IF(AND([5]PREMIOS_OTROS!$BT68&lt;&gt;"",[5]PREMIOS_OTROS!$BT68&lt;&gt;0),[5]PREMIOS_OTROS!$BT68,""),IF($A70="TOTAL",SUM(INDIRECT("AP4:AP"&amp;ROW()-1)),""))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IF(AND($A70&lt;&gt;"",$A70&lt;&gt;"TOTAL"),IF(AND([5]PREMIOS_OTROS!$BW68&lt;&gt;"",[5]PREMIOS_OTROS!$BW68&lt;&gt;0),[5]PREMIOS_OTROS!$BW68,""),IF($A70="TOTAL",SUM(INDIRECT("AR4:AR"&amp;ROW()-1)),""))</f>
        <v/>
      </c>
      <c r="AS70" s="7" t="str">
        <f ca="1">IF(AND($A70&lt;&gt;"",$A70&lt;&gt;"TOTAL"),IF(AND([5]PREMIOS_OTROS!$BY68&lt;&gt;"",[5]PREMIOS_OTROS!$BY68&lt;&gt;0),[5]PREMIOS_OTROS!$BY68,""),IF($A70="TOTAL",SUM(INDIRECT("AS4:AS"&amp;ROW()-1)),""))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IF(AND($A70&lt;&gt;"",$A70&lt;&gt;"TOTAL"),IF(AND([5]PREMIOS_OTROS!$CB68&lt;&gt;"",[5]PREMIOS_OTROS!$CB68&lt;&gt;0),[5]PREMIOS_OTROS!$CB68,""),IF($A70="TOTAL",SUM(INDIRECT("AU4:AU"&amp;ROW()-1)),""))</f>
        <v/>
      </c>
      <c r="AV70" s="7" t="str">
        <f ca="1">IF(AND($A70&lt;&gt;"",$A70&lt;&gt;"TOTAL"),IF(AND([5]PREMIOS_OTROS!$CD68&lt;&gt;"",[5]PREMIOS_OTROS!$CD68&lt;&gt;0),[5]PREMIOS_OTROS!$CD68,""),IF($A70="TOTAL",SUM(INDIRECT("AV4:AV"&amp;ROW()-1)),""))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IF(AND($A70&lt;&gt;"",$A70&lt;&gt;"TOTAL"),IF(AND([5]PREMIOS_OTROS!$CG68&lt;&gt;"",[5]PREMIOS_OTROS!$CG68&lt;&gt;0),[5]PREMIOS_OTROS!$CG68,""),IF($A70="TOTAL",SUM(INDIRECT("AX4:AX"&amp;ROW()-1)),""))</f>
        <v/>
      </c>
      <c r="AY70" s="7" t="str">
        <f ca="1">IF(AND($A70&lt;&gt;"",$A70&lt;&gt;"TOTAL"),IF(AND([5]PREMIOS_OTROS!$CI68&lt;&gt;"",[5]PREMIOS_OTROS!$CI68&lt;&gt;0),[5]PREMIOS_OTROS!$CI68,""),IF($A70="TOTAL",SUM(INDIRECT("AY4:AY"&amp;ROW()-1)),""))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IF(AND($A70&lt;&gt;"",$A70&lt;&gt;"TOTAL"),IF(AND([5]PREMIOS_OTROS!$CL68&lt;&gt;"",[5]PREMIOS_OTROS!$CL68&lt;&gt;0),[5]PREMIOS_OTROS!$CL68,""),IF($A70="TOTAL",SUM(INDIRECT("BA4:BA"&amp;ROW()-1)),""))</f>
        <v/>
      </c>
      <c r="BB70" s="7" t="str">
        <f ca="1">IF(AND($A70&lt;&gt;"",$A70&lt;&gt;"TOTAL"),IF(AND([5]PREMIOS_OTROS!$CN68&lt;&gt;"",[5]PREMIOS_OTROS!$CN68&lt;&gt;0),[5]PREMIOS_OTROS!$CN68,""),IF($A70="TOTAL",SUM(INDIRECT("BB4:BB"&amp;ROW()-1)),""))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IF(AND($A70&lt;&gt;"",$A70&lt;&gt;"TOTAL"),IF(AND([5]PREMIOS_OTROS!$CQ68&lt;&gt;"",[5]PREMIOS_OTROS!$CQ68&lt;&gt;0),[5]PREMIOS_OTROS!$CQ68,""),IF($A70="TOTAL",SUM(INDIRECT("BD4:BD"&amp;ROW()-1)),""))</f>
        <v/>
      </c>
      <c r="BE70" s="7" t="str">
        <f ca="1">IF(AND($A70&lt;&gt;"",$A70&lt;&gt;"TOTAL"),IF(AND([5]PREMIOS_OTROS!$CS68&lt;&gt;"",[5]PREMIOS_OTROS!$CS68&lt;&gt;0),[5]PREMIOS_OTROS!$CS68,""),IF($A70="TOTAL",SUM(INDIRECT("BE4:BE"&amp;ROW()-1)),""))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IF([5]PREMIOS_OTROS!$D69&lt;&gt;"",[5]PREMIOS_OTROS!$D69,IF(AND([5]PREMIOS_OTROS!$D69="",[5]PREMIOS_OTROS!$D70="",[5]PREMIOS_OTROS!$D68=""),"","TOTAL"))</f>
        <v/>
      </c>
      <c r="B71" s="7" t="str">
        <f ca="1">IF(AND($A71&lt;&gt;"",$A71&lt;&gt;"TOTAL"),IF(AND([5]PREMIOS_OTROS!$E69&lt;&gt;"",[5]PREMIOS_OTROS!$E69&lt;&gt;0),[5]PREMIOS_OTROS!$E69,""),IF($A71="TOTAL",SUM(INDIRECT("B4:B"&amp;ROW()-1)),""))</f>
        <v/>
      </c>
      <c r="C71" s="7" t="str">
        <f ca="1">IF(AND($A71&lt;&gt;"",$A71&lt;&gt;"TOTAL"),IF(AND([5]PREMIOS_OTROS!$G69&lt;&gt;"",[5]PREMIOS_OTROS!$G69&lt;&gt;0),[5]PREMIOS_OTROS!$G69,""),IF($A71="TOTAL",SUM(INDIRECT("C4:C"&amp;ROW()-1)),""))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IF(AND($A71&lt;&gt;"",$A71&lt;&gt;"TOTAL"),IF(AND([5]PREMIOS_OTROS!$J69&lt;&gt;"",[5]PREMIOS_OTROS!$J69&lt;&gt;0),[5]PREMIOS_OTROS!$J69,""),IF($A71="TOTAL",SUM(INDIRECT("E4:E"&amp;ROW()-1)),""))</f>
        <v/>
      </c>
      <c r="F71" s="7" t="str">
        <f ca="1">IF(AND($A71&lt;&gt;"",$A71&lt;&gt;"TOTAL"),IF(AND([5]PREMIOS_OTROS!$L69&lt;&gt;"",[5]PREMIOS_OTROS!$L69&lt;&gt;0),[5]PREMIOS_OTROS!$L69,""),IF($A71="TOTAL",SUM(INDIRECT("F4:F"&amp;ROW()-1)),""))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IF(AND($A71&lt;&gt;"",$A71&lt;&gt;"TOTAL"),IF(AND([5]PREMIOS_OTROS!$O69&lt;&gt;"",[5]PREMIOS_OTROS!$O69&lt;&gt;0),[5]PREMIOS_OTROS!$O69,""),IF($A71="TOTAL",SUM(INDIRECT("H4:H"&amp;ROW()-1)),""))</f>
        <v/>
      </c>
      <c r="I71" s="7" t="str">
        <f ca="1">IF(AND($A71&lt;&gt;"",$A71&lt;&gt;"TOTAL"),IF(AND([5]PREMIOS_OTROS!$Q69&lt;&gt;"",[5]PREMIOS_OTROS!$Q69&lt;&gt;0),[5]PREMIOS_OTROS!$Q69,""),IF($A71="TOTAL",SUM(INDIRECT("I4:I"&amp;ROW()-1)),""))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IF(AND($A71&lt;&gt;"",$A71&lt;&gt;"TOTAL"),IF(AND([5]PREMIOS_OTROS!$T69&lt;&gt;"",[5]PREMIOS_OTROS!$T69&lt;&gt;0),[5]PREMIOS_OTROS!$T69,""),IF($A71="TOTAL",SUM(INDIRECT("K4:K"&amp;ROW()-1)),""))</f>
        <v/>
      </c>
      <c r="L71" s="7" t="str">
        <f ca="1">IF(AND($A71&lt;&gt;"",$A71&lt;&gt;"TOTAL"),IF(AND([5]PREMIOS_OTROS!$V69&lt;&gt;"",[5]PREMIOS_OTROS!$V69&lt;&gt;0),[5]PREMIOS_OTROS!$V69,""),IF($A71="TOTAL",SUM(INDIRECT("L4:L"&amp;ROW()-1)),""))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IF(AND($A71&lt;&gt;"",$A71&lt;&gt;"TOTAL"),IF(AND([5]PREMIOS_OTROS!$Y69&lt;&gt;"",[5]PREMIOS_OTROS!$Y69&lt;&gt;0),[5]PREMIOS_OTROS!$Y69,""),IF($A71="TOTAL",SUM(INDIRECT("N4:N"&amp;ROW()-1)),""))</f>
        <v/>
      </c>
      <c r="O71" s="7" t="str">
        <f ca="1">IF(AND($A71&lt;&gt;"",$A71&lt;&gt;"TOTAL"),IF(AND([5]PREMIOS_OTROS!$AA69&lt;&gt;"",[5]PREMIOS_OTROS!$AA69&lt;&gt;0),[5]PREMIOS_OTROS!$AA69,""),IF($A71="TOTAL",SUM(INDIRECT("O4:O"&amp;ROW()-1)),""))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IF(AND($A71&lt;&gt;"",$A71&lt;&gt;"TOTAL"),IF(AND([5]PREMIOS_OTROS!$AD69&lt;&gt;"",[5]PREMIOS_OTROS!$AD69&lt;&gt;0),[5]PREMIOS_OTROS!$AD69,""),IF($A71="TOTAL",SUM(INDIRECT("Q4:Q"&amp;ROW()-1)),""))</f>
        <v/>
      </c>
      <c r="R71" s="7" t="str">
        <f ca="1">IF(AND($A71&lt;&gt;"",$A71&lt;&gt;"TOTAL"),IF(AND([5]PREMIOS_OTROS!$AF69&lt;&gt;"",[5]PREMIOS_OTROS!$AF69&lt;&gt;0),[5]PREMIOS_OTROS!$AF69,""),IF($A71="TOTAL",SUM(INDIRECT("R4:R"&amp;ROW()-1)),""))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IF(AND($A71&lt;&gt;"",$A71&lt;&gt;"TOTAL"),IF(AND([5]PREMIOS_OTROS!$AI69&lt;&gt;"",[5]PREMIOS_OTROS!$AI69&lt;&gt;0),[5]PREMIOS_OTROS!$AI69,""),IF($A71="TOTAL",SUM(INDIRECT("T4:T"&amp;ROW()-1)),""))</f>
        <v/>
      </c>
      <c r="U71" s="7" t="str">
        <f ca="1">IF(AND($A71&lt;&gt;"",$A71&lt;&gt;"TOTAL"),IF(AND([5]PREMIOS_OTROS!$AK69&lt;&gt;"",[5]PREMIOS_OTROS!$AK69&lt;&gt;0),[5]PREMIOS_OTROS!$AK69,""),IF($A71="TOTAL",SUM(INDIRECT("U4:U"&amp;ROW()-1)),""))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IF(AND($A71&lt;&gt;"",$A71&lt;&gt;"TOTAL"),IF(AND([5]PREMIOS_OTROS!$AN69&lt;&gt;"",[5]PREMIOS_OTROS!$AN69&lt;&gt;0),[5]PREMIOS_OTROS!$AN69,""),IF($A71="TOTAL",SUM(INDIRECT("W4:W"&amp;ROW()-1)),""))</f>
        <v/>
      </c>
      <c r="X71" s="7" t="str">
        <f ca="1">IF(AND($A71&lt;&gt;"",$A71&lt;&gt;"TOTAL"),IF(AND([5]PREMIOS_OTROS!$AP69&lt;&gt;"",[5]PREMIOS_OTROS!$AP69&lt;&gt;0),[5]PREMIOS_OTROS!$AP69,""),IF($A71="TOTAL",SUM(INDIRECT("X4:X"&amp;ROW()-1)),""))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IF(AND($A71&lt;&gt;"",$A71&lt;&gt;"TOTAL"),IF(AND([5]PREMIOS_OTROS!$AS69&lt;&gt;"",[5]PREMIOS_OTROS!$AS69&lt;&gt;0),[5]PREMIOS_OTROS!$AS69,""),IF($A71="TOTAL",SUM(INDIRECT("Z4:Z"&amp;ROW()-1)),""))</f>
        <v/>
      </c>
      <c r="AA71" s="7" t="str">
        <f ca="1">IF(AND($A71&lt;&gt;"",$A71&lt;&gt;"TOTAL"),IF(AND([5]PREMIOS_OTROS!$AU69&lt;&gt;"",[5]PREMIOS_OTROS!$AU69&lt;&gt;0),[5]PREMIOS_OTROS!$AU69,""),IF($A71="TOTAL",SUM(INDIRECT("AA4:AA"&amp;ROW()-1)),""))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IF(AND($A71&lt;&gt;"",$A71&lt;&gt;"TOTAL"),IF(AND([5]PREMIOS_OTROS!$AX69&lt;&gt;"",[5]PREMIOS_OTROS!$AX69&lt;&gt;0),[5]PREMIOS_OTROS!$AX69,""),IF($A71="TOTAL",SUM(INDIRECT("AC4:AC"&amp;ROW()-1)),""))</f>
        <v/>
      </c>
      <c r="AD71" s="7" t="str">
        <f ca="1">IF(AND($A71&lt;&gt;"",$A71&lt;&gt;"TOTAL"),IF(AND([5]PREMIOS_OTROS!$AZ69&lt;&gt;"",[5]PREMIOS_OTROS!$AZ69&lt;&gt;0),[5]PREMIOS_OTROS!$AZ69,""),IF($A71="TOTAL",SUM(INDIRECT("AD4:AD"&amp;ROW()-1)),""))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IF(AND($A71&lt;&gt;"",$A71&lt;&gt;"TOTAL"),IF(AND([5]PREMIOS_OTROS!$BC69&lt;&gt;"",[5]PREMIOS_OTROS!$BC69&lt;&gt;0),[5]PREMIOS_OTROS!$BC69,""),IF($A71="TOTAL",SUM(INDIRECT("AF4:AF"&amp;ROW()-1)),""))</f>
        <v/>
      </c>
      <c r="AG71" s="7" t="str">
        <f ca="1">IF(AND($A71&lt;&gt;"",$A71&lt;&gt;"TOTAL"),IF(AND([5]PREMIOS_OTROS!$BE69&lt;&gt;"",[5]PREMIOS_OTROS!$BE69&lt;&gt;0),[5]PREMIOS_OTROS!$BE69,""),IF($A71="TOTAL",SUM(INDIRECT("AG4:AG"&amp;ROW()-1)),""))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IF(AND($A71&lt;&gt;"",$A71&lt;&gt;"TOTAL"),IF(AND([5]PREMIOS_OTROS!$BH69&lt;&gt;"",[5]PREMIOS_OTROS!$BH69&lt;&gt;0),[5]PREMIOS_OTROS!$BH69,""),IF($A71="TOTAL",SUM(INDIRECT("AI4:AI"&amp;ROW()-1)),""))</f>
        <v/>
      </c>
      <c r="AJ71" s="7" t="str">
        <f ca="1">IF(AND($A71&lt;&gt;"",$A71&lt;&gt;"TOTAL"),IF(AND([5]PREMIOS_OTROS!$BJ69&lt;&gt;"",[5]PREMIOS_OTROS!$BJ69&lt;&gt;0),[5]PREMIOS_OTROS!$BJ69,""),IF($A71="TOTAL",SUM(INDIRECT("AJ4:AJ"&amp;ROW()-1)),""))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IF(AND($A71&lt;&gt;"",$A71&lt;&gt;"TOTAL"),IF(AND([5]PREMIOS_OTROS!$BM69&lt;&gt;"",[5]PREMIOS_OTROS!$BM69&lt;&gt;0),[5]PREMIOS_OTROS!$BM69,""),IF($A71="TOTAL",SUM(INDIRECT("AL4:AL"&amp;ROW()-1)),""))</f>
        <v/>
      </c>
      <c r="AM71" s="7" t="str">
        <f ca="1">IF(AND($A71&lt;&gt;"",$A71&lt;&gt;"TOTAL"),IF(AND([5]PREMIOS_OTROS!$BO69&lt;&gt;"",[5]PREMIOS_OTROS!$BO69&lt;&gt;0),[5]PREMIOS_OTROS!$BO69,""),IF($A71="TOTAL",SUM(INDIRECT("AM4:AM"&amp;ROW()-1)),""))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IF(AND($A71&lt;&gt;"",$A71&lt;&gt;"TOTAL"),IF(AND([5]PREMIOS_OTROS!$BR69&lt;&gt;"",[5]PREMIOS_OTROS!$BR69&lt;&gt;0),[5]PREMIOS_OTROS!$BR69,""),IF($A71="TOTAL",SUM(INDIRECT("AO4:AO"&amp;ROW()-1)),""))</f>
        <v/>
      </c>
      <c r="AP71" s="7" t="str">
        <f ca="1">IF(AND($A71&lt;&gt;"",$A71&lt;&gt;"TOTAL"),IF(AND([5]PREMIOS_OTROS!$BT69&lt;&gt;"",[5]PREMIOS_OTROS!$BT69&lt;&gt;0),[5]PREMIOS_OTROS!$BT69,""),IF($A71="TOTAL",SUM(INDIRECT("AP4:AP"&amp;ROW()-1)),""))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IF(AND($A71&lt;&gt;"",$A71&lt;&gt;"TOTAL"),IF(AND([5]PREMIOS_OTROS!$BW69&lt;&gt;"",[5]PREMIOS_OTROS!$BW69&lt;&gt;0),[5]PREMIOS_OTROS!$BW69,""),IF($A71="TOTAL",SUM(INDIRECT("AR4:AR"&amp;ROW()-1)),""))</f>
        <v/>
      </c>
      <c r="AS71" s="7" t="str">
        <f ca="1">IF(AND($A71&lt;&gt;"",$A71&lt;&gt;"TOTAL"),IF(AND([5]PREMIOS_OTROS!$BY69&lt;&gt;"",[5]PREMIOS_OTROS!$BY69&lt;&gt;0),[5]PREMIOS_OTROS!$BY69,""),IF($A71="TOTAL",SUM(INDIRECT("AS4:AS"&amp;ROW()-1)),""))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IF(AND($A71&lt;&gt;"",$A71&lt;&gt;"TOTAL"),IF(AND([5]PREMIOS_OTROS!$CB69&lt;&gt;"",[5]PREMIOS_OTROS!$CB69&lt;&gt;0),[5]PREMIOS_OTROS!$CB69,""),IF($A71="TOTAL",SUM(INDIRECT("AU4:AU"&amp;ROW()-1)),""))</f>
        <v/>
      </c>
      <c r="AV71" s="7" t="str">
        <f ca="1">IF(AND($A71&lt;&gt;"",$A71&lt;&gt;"TOTAL"),IF(AND([5]PREMIOS_OTROS!$CD69&lt;&gt;"",[5]PREMIOS_OTROS!$CD69&lt;&gt;0),[5]PREMIOS_OTROS!$CD69,""),IF($A71="TOTAL",SUM(INDIRECT("AV4:AV"&amp;ROW()-1)),""))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IF(AND($A71&lt;&gt;"",$A71&lt;&gt;"TOTAL"),IF(AND([5]PREMIOS_OTROS!$CG69&lt;&gt;"",[5]PREMIOS_OTROS!$CG69&lt;&gt;0),[5]PREMIOS_OTROS!$CG69,""),IF($A71="TOTAL",SUM(INDIRECT("AX4:AX"&amp;ROW()-1)),""))</f>
        <v/>
      </c>
      <c r="AY71" s="7" t="str">
        <f ca="1">IF(AND($A71&lt;&gt;"",$A71&lt;&gt;"TOTAL"),IF(AND([5]PREMIOS_OTROS!$CI69&lt;&gt;"",[5]PREMIOS_OTROS!$CI69&lt;&gt;0),[5]PREMIOS_OTROS!$CI69,""),IF($A71="TOTAL",SUM(INDIRECT("AY4:AY"&amp;ROW()-1)),""))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IF(AND($A71&lt;&gt;"",$A71&lt;&gt;"TOTAL"),IF(AND([5]PREMIOS_OTROS!$CL69&lt;&gt;"",[5]PREMIOS_OTROS!$CL69&lt;&gt;0),[5]PREMIOS_OTROS!$CL69,""),IF($A71="TOTAL",SUM(INDIRECT("BA4:BA"&amp;ROW()-1)),""))</f>
        <v/>
      </c>
      <c r="BB71" s="7" t="str">
        <f ca="1">IF(AND($A71&lt;&gt;"",$A71&lt;&gt;"TOTAL"),IF(AND([5]PREMIOS_OTROS!$CN69&lt;&gt;"",[5]PREMIOS_OTROS!$CN69&lt;&gt;0),[5]PREMIOS_OTROS!$CN69,""),IF($A71="TOTAL",SUM(INDIRECT("BB4:BB"&amp;ROW()-1)),""))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IF(AND($A71&lt;&gt;"",$A71&lt;&gt;"TOTAL"),IF(AND([5]PREMIOS_OTROS!$CQ69&lt;&gt;"",[5]PREMIOS_OTROS!$CQ69&lt;&gt;0),[5]PREMIOS_OTROS!$CQ69,""),IF($A71="TOTAL",SUM(INDIRECT("BD4:BD"&amp;ROW()-1)),""))</f>
        <v/>
      </c>
      <c r="BE71" s="7" t="str">
        <f ca="1">IF(AND($A71&lt;&gt;"",$A71&lt;&gt;"TOTAL"),IF(AND([5]PREMIOS_OTROS!$CS69&lt;&gt;"",[5]PREMIOS_OTROS!$CS69&lt;&gt;0),[5]PREMIOS_OTROS!$CS69,""),IF($A71="TOTAL",SUM(INDIRECT("BE4:BE"&amp;ROW()-1)),""))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IF([5]PREMIOS_OTROS!$D70&lt;&gt;"",[5]PREMIOS_OTROS!$D70,IF(AND([5]PREMIOS_OTROS!$D70="",[5]PREMIOS_OTROS!$D71="",[5]PREMIOS_OTROS!$D69=""),"","TOTAL"))</f>
        <v/>
      </c>
      <c r="B72" s="7" t="str">
        <f ca="1">IF(AND($A72&lt;&gt;"",$A72&lt;&gt;"TOTAL"),IF(AND([5]PREMIOS_OTROS!$E70&lt;&gt;"",[5]PREMIOS_OTROS!$E70&lt;&gt;0),[5]PREMIOS_OTROS!$E70,""),IF($A72="TOTAL",SUM(INDIRECT("B4:B"&amp;ROW()-1)),""))</f>
        <v/>
      </c>
      <c r="C72" s="7" t="str">
        <f ca="1">IF(AND($A72&lt;&gt;"",$A72&lt;&gt;"TOTAL"),IF(AND([5]PREMIOS_OTROS!$G70&lt;&gt;"",[5]PREMIOS_OTROS!$G70&lt;&gt;0),[5]PREMIOS_OTROS!$G70,""),IF($A72="TOTAL",SUM(INDIRECT("C4:C"&amp;ROW()-1)),""))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IF(AND($A72&lt;&gt;"",$A72&lt;&gt;"TOTAL"),IF(AND([5]PREMIOS_OTROS!$J70&lt;&gt;"",[5]PREMIOS_OTROS!$J70&lt;&gt;0),[5]PREMIOS_OTROS!$J70,""),IF($A72="TOTAL",SUM(INDIRECT("E4:E"&amp;ROW()-1)),""))</f>
        <v/>
      </c>
      <c r="F72" s="7" t="str">
        <f ca="1">IF(AND($A72&lt;&gt;"",$A72&lt;&gt;"TOTAL"),IF(AND([5]PREMIOS_OTROS!$L70&lt;&gt;"",[5]PREMIOS_OTROS!$L70&lt;&gt;0),[5]PREMIOS_OTROS!$L70,""),IF($A72="TOTAL",SUM(INDIRECT("F4:F"&amp;ROW()-1)),""))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IF(AND($A72&lt;&gt;"",$A72&lt;&gt;"TOTAL"),IF(AND([5]PREMIOS_OTROS!$O70&lt;&gt;"",[5]PREMIOS_OTROS!$O70&lt;&gt;0),[5]PREMIOS_OTROS!$O70,""),IF($A72="TOTAL",SUM(INDIRECT("H4:H"&amp;ROW()-1)),""))</f>
        <v/>
      </c>
      <c r="I72" s="7" t="str">
        <f ca="1">IF(AND($A72&lt;&gt;"",$A72&lt;&gt;"TOTAL"),IF(AND([5]PREMIOS_OTROS!$Q70&lt;&gt;"",[5]PREMIOS_OTROS!$Q70&lt;&gt;0),[5]PREMIOS_OTROS!$Q70,""),IF($A72="TOTAL",SUM(INDIRECT("I4:I"&amp;ROW()-1)),""))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IF(AND($A72&lt;&gt;"",$A72&lt;&gt;"TOTAL"),IF(AND([5]PREMIOS_OTROS!$T70&lt;&gt;"",[5]PREMIOS_OTROS!$T70&lt;&gt;0),[5]PREMIOS_OTROS!$T70,""),IF($A72="TOTAL",SUM(INDIRECT("K4:K"&amp;ROW()-1)),""))</f>
        <v/>
      </c>
      <c r="L72" s="7" t="str">
        <f ca="1">IF(AND($A72&lt;&gt;"",$A72&lt;&gt;"TOTAL"),IF(AND([5]PREMIOS_OTROS!$V70&lt;&gt;"",[5]PREMIOS_OTROS!$V70&lt;&gt;0),[5]PREMIOS_OTROS!$V70,""),IF($A72="TOTAL",SUM(INDIRECT("L4:L"&amp;ROW()-1)),""))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IF(AND($A72&lt;&gt;"",$A72&lt;&gt;"TOTAL"),IF(AND([5]PREMIOS_OTROS!$Y70&lt;&gt;"",[5]PREMIOS_OTROS!$Y70&lt;&gt;0),[5]PREMIOS_OTROS!$Y70,""),IF($A72="TOTAL",SUM(INDIRECT("N4:N"&amp;ROW()-1)),""))</f>
        <v/>
      </c>
      <c r="O72" s="7" t="str">
        <f ca="1">IF(AND($A72&lt;&gt;"",$A72&lt;&gt;"TOTAL"),IF(AND([5]PREMIOS_OTROS!$AA70&lt;&gt;"",[5]PREMIOS_OTROS!$AA70&lt;&gt;0),[5]PREMIOS_OTROS!$AA70,""),IF($A72="TOTAL",SUM(INDIRECT("O4:O"&amp;ROW()-1)),""))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IF(AND($A72&lt;&gt;"",$A72&lt;&gt;"TOTAL"),IF(AND([5]PREMIOS_OTROS!$AD70&lt;&gt;"",[5]PREMIOS_OTROS!$AD70&lt;&gt;0),[5]PREMIOS_OTROS!$AD70,""),IF($A72="TOTAL",SUM(INDIRECT("Q4:Q"&amp;ROW()-1)),""))</f>
        <v/>
      </c>
      <c r="R72" s="7" t="str">
        <f ca="1">IF(AND($A72&lt;&gt;"",$A72&lt;&gt;"TOTAL"),IF(AND([5]PREMIOS_OTROS!$AF70&lt;&gt;"",[5]PREMIOS_OTROS!$AF70&lt;&gt;0),[5]PREMIOS_OTROS!$AF70,""),IF($A72="TOTAL",SUM(INDIRECT("R4:R"&amp;ROW()-1)),""))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IF(AND($A72&lt;&gt;"",$A72&lt;&gt;"TOTAL"),IF(AND([5]PREMIOS_OTROS!$AI70&lt;&gt;"",[5]PREMIOS_OTROS!$AI70&lt;&gt;0),[5]PREMIOS_OTROS!$AI70,""),IF($A72="TOTAL",SUM(INDIRECT("T4:T"&amp;ROW()-1)),""))</f>
        <v/>
      </c>
      <c r="U72" s="7" t="str">
        <f ca="1">IF(AND($A72&lt;&gt;"",$A72&lt;&gt;"TOTAL"),IF(AND([5]PREMIOS_OTROS!$AK70&lt;&gt;"",[5]PREMIOS_OTROS!$AK70&lt;&gt;0),[5]PREMIOS_OTROS!$AK70,""),IF($A72="TOTAL",SUM(INDIRECT("U4:U"&amp;ROW()-1)),""))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IF(AND($A72&lt;&gt;"",$A72&lt;&gt;"TOTAL"),IF(AND([5]PREMIOS_OTROS!$AN70&lt;&gt;"",[5]PREMIOS_OTROS!$AN70&lt;&gt;0),[5]PREMIOS_OTROS!$AN70,""),IF($A72="TOTAL",SUM(INDIRECT("W4:W"&amp;ROW()-1)),""))</f>
        <v/>
      </c>
      <c r="X72" s="7" t="str">
        <f ca="1">IF(AND($A72&lt;&gt;"",$A72&lt;&gt;"TOTAL"),IF(AND([5]PREMIOS_OTROS!$AP70&lt;&gt;"",[5]PREMIOS_OTROS!$AP70&lt;&gt;0),[5]PREMIOS_OTROS!$AP70,""),IF($A72="TOTAL",SUM(INDIRECT("X4:X"&amp;ROW()-1)),""))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IF(AND($A72&lt;&gt;"",$A72&lt;&gt;"TOTAL"),IF(AND([5]PREMIOS_OTROS!$AS70&lt;&gt;"",[5]PREMIOS_OTROS!$AS70&lt;&gt;0),[5]PREMIOS_OTROS!$AS70,""),IF($A72="TOTAL",SUM(INDIRECT("Z4:Z"&amp;ROW()-1)),""))</f>
        <v/>
      </c>
      <c r="AA72" s="7" t="str">
        <f ca="1">IF(AND($A72&lt;&gt;"",$A72&lt;&gt;"TOTAL"),IF(AND([5]PREMIOS_OTROS!$AU70&lt;&gt;"",[5]PREMIOS_OTROS!$AU70&lt;&gt;0),[5]PREMIOS_OTROS!$AU70,""),IF($A72="TOTAL",SUM(INDIRECT("AA4:AA"&amp;ROW()-1)),""))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IF(AND($A72&lt;&gt;"",$A72&lt;&gt;"TOTAL"),IF(AND([5]PREMIOS_OTROS!$AX70&lt;&gt;"",[5]PREMIOS_OTROS!$AX70&lt;&gt;0),[5]PREMIOS_OTROS!$AX70,""),IF($A72="TOTAL",SUM(INDIRECT("AC4:AC"&amp;ROW()-1)),""))</f>
        <v/>
      </c>
      <c r="AD72" s="7" t="str">
        <f ca="1">IF(AND($A72&lt;&gt;"",$A72&lt;&gt;"TOTAL"),IF(AND([5]PREMIOS_OTROS!$AZ70&lt;&gt;"",[5]PREMIOS_OTROS!$AZ70&lt;&gt;0),[5]PREMIOS_OTROS!$AZ70,""),IF($A72="TOTAL",SUM(INDIRECT("AD4:AD"&amp;ROW()-1)),""))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IF(AND($A72&lt;&gt;"",$A72&lt;&gt;"TOTAL"),IF(AND([5]PREMIOS_OTROS!$BC70&lt;&gt;"",[5]PREMIOS_OTROS!$BC70&lt;&gt;0),[5]PREMIOS_OTROS!$BC70,""),IF($A72="TOTAL",SUM(INDIRECT("AF4:AF"&amp;ROW()-1)),""))</f>
        <v/>
      </c>
      <c r="AG72" s="7" t="str">
        <f ca="1">IF(AND($A72&lt;&gt;"",$A72&lt;&gt;"TOTAL"),IF(AND([5]PREMIOS_OTROS!$BE70&lt;&gt;"",[5]PREMIOS_OTROS!$BE70&lt;&gt;0),[5]PREMIOS_OTROS!$BE70,""),IF($A72="TOTAL",SUM(INDIRECT("AG4:AG"&amp;ROW()-1)),""))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IF(AND($A72&lt;&gt;"",$A72&lt;&gt;"TOTAL"),IF(AND([5]PREMIOS_OTROS!$BH70&lt;&gt;"",[5]PREMIOS_OTROS!$BH70&lt;&gt;0),[5]PREMIOS_OTROS!$BH70,""),IF($A72="TOTAL",SUM(INDIRECT("AI4:AI"&amp;ROW()-1)),""))</f>
        <v/>
      </c>
      <c r="AJ72" s="7" t="str">
        <f ca="1">IF(AND($A72&lt;&gt;"",$A72&lt;&gt;"TOTAL"),IF(AND([5]PREMIOS_OTROS!$BJ70&lt;&gt;"",[5]PREMIOS_OTROS!$BJ70&lt;&gt;0),[5]PREMIOS_OTROS!$BJ70,""),IF($A72="TOTAL",SUM(INDIRECT("AJ4:AJ"&amp;ROW()-1)),""))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IF(AND($A72&lt;&gt;"",$A72&lt;&gt;"TOTAL"),IF(AND([5]PREMIOS_OTROS!$BM70&lt;&gt;"",[5]PREMIOS_OTROS!$BM70&lt;&gt;0),[5]PREMIOS_OTROS!$BM70,""),IF($A72="TOTAL",SUM(INDIRECT("AL4:AL"&amp;ROW()-1)),""))</f>
        <v/>
      </c>
      <c r="AM72" s="7" t="str">
        <f ca="1">IF(AND($A72&lt;&gt;"",$A72&lt;&gt;"TOTAL"),IF(AND([5]PREMIOS_OTROS!$BO70&lt;&gt;"",[5]PREMIOS_OTROS!$BO70&lt;&gt;0),[5]PREMIOS_OTROS!$BO70,""),IF($A72="TOTAL",SUM(INDIRECT("AM4:AM"&amp;ROW()-1)),""))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IF(AND($A72&lt;&gt;"",$A72&lt;&gt;"TOTAL"),IF(AND([5]PREMIOS_OTROS!$BR70&lt;&gt;"",[5]PREMIOS_OTROS!$BR70&lt;&gt;0),[5]PREMIOS_OTROS!$BR70,""),IF($A72="TOTAL",SUM(INDIRECT("AO4:AO"&amp;ROW()-1)),""))</f>
        <v/>
      </c>
      <c r="AP72" s="7" t="str">
        <f ca="1">IF(AND($A72&lt;&gt;"",$A72&lt;&gt;"TOTAL"),IF(AND([5]PREMIOS_OTROS!$BT70&lt;&gt;"",[5]PREMIOS_OTROS!$BT70&lt;&gt;0),[5]PREMIOS_OTROS!$BT70,""),IF($A72="TOTAL",SUM(INDIRECT("AP4:AP"&amp;ROW()-1)),""))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IF(AND($A72&lt;&gt;"",$A72&lt;&gt;"TOTAL"),IF(AND([5]PREMIOS_OTROS!$BW70&lt;&gt;"",[5]PREMIOS_OTROS!$BW70&lt;&gt;0),[5]PREMIOS_OTROS!$BW70,""),IF($A72="TOTAL",SUM(INDIRECT("AR4:AR"&amp;ROW()-1)),""))</f>
        <v/>
      </c>
      <c r="AS72" s="7" t="str">
        <f ca="1">IF(AND($A72&lt;&gt;"",$A72&lt;&gt;"TOTAL"),IF(AND([5]PREMIOS_OTROS!$BY70&lt;&gt;"",[5]PREMIOS_OTROS!$BY70&lt;&gt;0),[5]PREMIOS_OTROS!$BY70,""),IF($A72="TOTAL",SUM(INDIRECT("AS4:AS"&amp;ROW()-1)),""))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IF(AND($A72&lt;&gt;"",$A72&lt;&gt;"TOTAL"),IF(AND([5]PREMIOS_OTROS!$CB70&lt;&gt;"",[5]PREMIOS_OTROS!$CB70&lt;&gt;0),[5]PREMIOS_OTROS!$CB70,""),IF($A72="TOTAL",SUM(INDIRECT("AU4:AU"&amp;ROW()-1)),""))</f>
        <v/>
      </c>
      <c r="AV72" s="7" t="str">
        <f ca="1">IF(AND($A72&lt;&gt;"",$A72&lt;&gt;"TOTAL"),IF(AND([5]PREMIOS_OTROS!$CD70&lt;&gt;"",[5]PREMIOS_OTROS!$CD70&lt;&gt;0),[5]PREMIOS_OTROS!$CD70,""),IF($A72="TOTAL",SUM(INDIRECT("AV4:AV"&amp;ROW()-1)),""))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IF(AND($A72&lt;&gt;"",$A72&lt;&gt;"TOTAL"),IF(AND([5]PREMIOS_OTROS!$CG70&lt;&gt;"",[5]PREMIOS_OTROS!$CG70&lt;&gt;0),[5]PREMIOS_OTROS!$CG70,""),IF($A72="TOTAL",SUM(INDIRECT("AX4:AX"&amp;ROW()-1)),""))</f>
        <v/>
      </c>
      <c r="AY72" s="7" t="str">
        <f ca="1">IF(AND($A72&lt;&gt;"",$A72&lt;&gt;"TOTAL"),IF(AND([5]PREMIOS_OTROS!$CI70&lt;&gt;"",[5]PREMIOS_OTROS!$CI70&lt;&gt;0),[5]PREMIOS_OTROS!$CI70,""),IF($A72="TOTAL",SUM(INDIRECT("AY4:AY"&amp;ROW()-1)),""))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IF(AND($A72&lt;&gt;"",$A72&lt;&gt;"TOTAL"),IF(AND([5]PREMIOS_OTROS!$CL70&lt;&gt;"",[5]PREMIOS_OTROS!$CL70&lt;&gt;0),[5]PREMIOS_OTROS!$CL70,""),IF($A72="TOTAL",SUM(INDIRECT("BA4:BA"&amp;ROW()-1)),""))</f>
        <v/>
      </c>
      <c r="BB72" s="7" t="str">
        <f ca="1">IF(AND($A72&lt;&gt;"",$A72&lt;&gt;"TOTAL"),IF(AND([5]PREMIOS_OTROS!$CN70&lt;&gt;"",[5]PREMIOS_OTROS!$CN70&lt;&gt;0),[5]PREMIOS_OTROS!$CN70,""),IF($A72="TOTAL",SUM(INDIRECT("BB4:BB"&amp;ROW()-1)),""))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IF(AND($A72&lt;&gt;"",$A72&lt;&gt;"TOTAL"),IF(AND([5]PREMIOS_OTROS!$CQ70&lt;&gt;"",[5]PREMIOS_OTROS!$CQ70&lt;&gt;0),[5]PREMIOS_OTROS!$CQ70,""),IF($A72="TOTAL",SUM(INDIRECT("BD4:BD"&amp;ROW()-1)),""))</f>
        <v/>
      </c>
      <c r="BE72" s="7" t="str">
        <f ca="1">IF(AND($A72&lt;&gt;"",$A72&lt;&gt;"TOTAL"),IF(AND([5]PREMIOS_OTROS!$CS70&lt;&gt;"",[5]PREMIOS_OTROS!$CS70&lt;&gt;0),[5]PREMIOS_OTROS!$CS70,""),IF($A72="TOTAL",SUM(INDIRECT("BE4:BE"&amp;ROW()-1)),""))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IF([5]PREMIOS_OTROS!$D71&lt;&gt;"",[5]PREMIOS_OTROS!$D71,IF(AND([5]PREMIOS_OTROS!$D71="",[5]PREMIOS_OTROS!$D72="",[5]PREMIOS_OTROS!$D70=""),"","TOTAL"))</f>
        <v/>
      </c>
      <c r="B73" s="7" t="str">
        <f ca="1">IF(AND($A73&lt;&gt;"",$A73&lt;&gt;"TOTAL"),IF(AND([5]PREMIOS_OTROS!$E71&lt;&gt;"",[5]PREMIOS_OTROS!$E71&lt;&gt;0),[5]PREMIOS_OTROS!$E71,""),IF($A73="TOTAL",SUM(INDIRECT("B4:B"&amp;ROW()-1)),""))</f>
        <v/>
      </c>
      <c r="C73" s="7" t="str">
        <f ca="1">IF(AND($A73&lt;&gt;"",$A73&lt;&gt;"TOTAL"),IF(AND([5]PREMIOS_OTROS!$G71&lt;&gt;"",[5]PREMIOS_OTROS!$G71&lt;&gt;0),[5]PREMIOS_OTROS!$G71,""),IF($A73="TOTAL",SUM(INDIRECT("C4:C"&amp;ROW()-1)),""))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IF(AND($A73&lt;&gt;"",$A73&lt;&gt;"TOTAL"),IF(AND([5]PREMIOS_OTROS!$J71&lt;&gt;"",[5]PREMIOS_OTROS!$J71&lt;&gt;0),[5]PREMIOS_OTROS!$J71,""),IF($A73="TOTAL",SUM(INDIRECT("E4:E"&amp;ROW()-1)),""))</f>
        <v/>
      </c>
      <c r="F73" s="7" t="str">
        <f ca="1">IF(AND($A73&lt;&gt;"",$A73&lt;&gt;"TOTAL"),IF(AND([5]PREMIOS_OTROS!$L71&lt;&gt;"",[5]PREMIOS_OTROS!$L71&lt;&gt;0),[5]PREMIOS_OTROS!$L71,""),IF($A73="TOTAL",SUM(INDIRECT("F4:F"&amp;ROW()-1)),""))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IF(AND($A73&lt;&gt;"",$A73&lt;&gt;"TOTAL"),IF(AND([5]PREMIOS_OTROS!$O71&lt;&gt;"",[5]PREMIOS_OTROS!$O71&lt;&gt;0),[5]PREMIOS_OTROS!$O71,""),IF($A73="TOTAL",SUM(INDIRECT("H4:H"&amp;ROW()-1)),""))</f>
        <v/>
      </c>
      <c r="I73" s="7" t="str">
        <f ca="1">IF(AND($A73&lt;&gt;"",$A73&lt;&gt;"TOTAL"),IF(AND([5]PREMIOS_OTROS!$Q71&lt;&gt;"",[5]PREMIOS_OTROS!$Q71&lt;&gt;0),[5]PREMIOS_OTROS!$Q71,""),IF($A73="TOTAL",SUM(INDIRECT("I4:I"&amp;ROW()-1)),""))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IF(AND($A73&lt;&gt;"",$A73&lt;&gt;"TOTAL"),IF(AND([5]PREMIOS_OTROS!$T71&lt;&gt;"",[5]PREMIOS_OTROS!$T71&lt;&gt;0),[5]PREMIOS_OTROS!$T71,""),IF($A73="TOTAL",SUM(INDIRECT("K4:K"&amp;ROW()-1)),""))</f>
        <v/>
      </c>
      <c r="L73" s="7" t="str">
        <f ca="1">IF(AND($A73&lt;&gt;"",$A73&lt;&gt;"TOTAL"),IF(AND([5]PREMIOS_OTROS!$V71&lt;&gt;"",[5]PREMIOS_OTROS!$V71&lt;&gt;0),[5]PREMIOS_OTROS!$V71,""),IF($A73="TOTAL",SUM(INDIRECT("L4:L"&amp;ROW()-1)),""))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IF(AND($A73&lt;&gt;"",$A73&lt;&gt;"TOTAL"),IF(AND([5]PREMIOS_OTROS!$Y71&lt;&gt;"",[5]PREMIOS_OTROS!$Y71&lt;&gt;0),[5]PREMIOS_OTROS!$Y71,""),IF($A73="TOTAL",SUM(INDIRECT("N4:N"&amp;ROW()-1)),""))</f>
        <v/>
      </c>
      <c r="O73" s="7" t="str">
        <f ca="1">IF(AND($A73&lt;&gt;"",$A73&lt;&gt;"TOTAL"),IF(AND([5]PREMIOS_OTROS!$AA71&lt;&gt;"",[5]PREMIOS_OTROS!$AA71&lt;&gt;0),[5]PREMIOS_OTROS!$AA71,""),IF($A73="TOTAL",SUM(INDIRECT("O4:O"&amp;ROW()-1)),""))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IF(AND($A73&lt;&gt;"",$A73&lt;&gt;"TOTAL"),IF(AND([5]PREMIOS_OTROS!$AD71&lt;&gt;"",[5]PREMIOS_OTROS!$AD71&lt;&gt;0),[5]PREMIOS_OTROS!$AD71,""),IF($A73="TOTAL",SUM(INDIRECT("Q4:Q"&amp;ROW()-1)),""))</f>
        <v/>
      </c>
      <c r="R73" s="7" t="str">
        <f ca="1">IF(AND($A73&lt;&gt;"",$A73&lt;&gt;"TOTAL"),IF(AND([5]PREMIOS_OTROS!$AF71&lt;&gt;"",[5]PREMIOS_OTROS!$AF71&lt;&gt;0),[5]PREMIOS_OTROS!$AF71,""),IF($A73="TOTAL",SUM(INDIRECT("R4:R"&amp;ROW()-1)),""))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IF(AND($A73&lt;&gt;"",$A73&lt;&gt;"TOTAL"),IF(AND([5]PREMIOS_OTROS!$AI71&lt;&gt;"",[5]PREMIOS_OTROS!$AI71&lt;&gt;0),[5]PREMIOS_OTROS!$AI71,""),IF($A73="TOTAL",SUM(INDIRECT("T4:T"&amp;ROW()-1)),""))</f>
        <v/>
      </c>
      <c r="U73" s="7" t="str">
        <f ca="1">IF(AND($A73&lt;&gt;"",$A73&lt;&gt;"TOTAL"),IF(AND([5]PREMIOS_OTROS!$AK71&lt;&gt;"",[5]PREMIOS_OTROS!$AK71&lt;&gt;0),[5]PREMIOS_OTROS!$AK71,""),IF($A73="TOTAL",SUM(INDIRECT("U4:U"&amp;ROW()-1)),""))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IF(AND($A73&lt;&gt;"",$A73&lt;&gt;"TOTAL"),IF(AND([5]PREMIOS_OTROS!$AN71&lt;&gt;"",[5]PREMIOS_OTROS!$AN71&lt;&gt;0),[5]PREMIOS_OTROS!$AN71,""),IF($A73="TOTAL",SUM(INDIRECT("W4:W"&amp;ROW()-1)),""))</f>
        <v/>
      </c>
      <c r="X73" s="7" t="str">
        <f ca="1">IF(AND($A73&lt;&gt;"",$A73&lt;&gt;"TOTAL"),IF(AND([5]PREMIOS_OTROS!$AP71&lt;&gt;"",[5]PREMIOS_OTROS!$AP71&lt;&gt;0),[5]PREMIOS_OTROS!$AP71,""),IF($A73="TOTAL",SUM(INDIRECT("X4:X"&amp;ROW()-1)),""))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IF(AND($A73&lt;&gt;"",$A73&lt;&gt;"TOTAL"),IF(AND([5]PREMIOS_OTROS!$AS71&lt;&gt;"",[5]PREMIOS_OTROS!$AS71&lt;&gt;0),[5]PREMIOS_OTROS!$AS71,""),IF($A73="TOTAL",SUM(INDIRECT("Z4:Z"&amp;ROW()-1)),""))</f>
        <v/>
      </c>
      <c r="AA73" s="7" t="str">
        <f ca="1">IF(AND($A73&lt;&gt;"",$A73&lt;&gt;"TOTAL"),IF(AND([5]PREMIOS_OTROS!$AU71&lt;&gt;"",[5]PREMIOS_OTROS!$AU71&lt;&gt;0),[5]PREMIOS_OTROS!$AU71,""),IF($A73="TOTAL",SUM(INDIRECT("AA4:AA"&amp;ROW()-1)),""))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IF(AND($A73&lt;&gt;"",$A73&lt;&gt;"TOTAL"),IF(AND([5]PREMIOS_OTROS!$AX71&lt;&gt;"",[5]PREMIOS_OTROS!$AX71&lt;&gt;0),[5]PREMIOS_OTROS!$AX71,""),IF($A73="TOTAL",SUM(INDIRECT("AC4:AC"&amp;ROW()-1)),""))</f>
        <v/>
      </c>
      <c r="AD73" s="7" t="str">
        <f ca="1">IF(AND($A73&lt;&gt;"",$A73&lt;&gt;"TOTAL"),IF(AND([5]PREMIOS_OTROS!$AZ71&lt;&gt;"",[5]PREMIOS_OTROS!$AZ71&lt;&gt;0),[5]PREMIOS_OTROS!$AZ71,""),IF($A73="TOTAL",SUM(INDIRECT("AD4:AD"&amp;ROW()-1)),""))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IF(AND($A73&lt;&gt;"",$A73&lt;&gt;"TOTAL"),IF(AND([5]PREMIOS_OTROS!$BC71&lt;&gt;"",[5]PREMIOS_OTROS!$BC71&lt;&gt;0),[5]PREMIOS_OTROS!$BC71,""),IF($A73="TOTAL",SUM(INDIRECT("AF4:AF"&amp;ROW()-1)),""))</f>
        <v/>
      </c>
      <c r="AG73" s="7" t="str">
        <f ca="1">IF(AND($A73&lt;&gt;"",$A73&lt;&gt;"TOTAL"),IF(AND([5]PREMIOS_OTROS!$BE71&lt;&gt;"",[5]PREMIOS_OTROS!$BE71&lt;&gt;0),[5]PREMIOS_OTROS!$BE71,""),IF($A73="TOTAL",SUM(INDIRECT("AG4:AG"&amp;ROW()-1)),""))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IF(AND($A73&lt;&gt;"",$A73&lt;&gt;"TOTAL"),IF(AND([5]PREMIOS_OTROS!$BH71&lt;&gt;"",[5]PREMIOS_OTROS!$BH71&lt;&gt;0),[5]PREMIOS_OTROS!$BH71,""),IF($A73="TOTAL",SUM(INDIRECT("AI4:AI"&amp;ROW()-1)),""))</f>
        <v/>
      </c>
      <c r="AJ73" s="7" t="str">
        <f ca="1">IF(AND($A73&lt;&gt;"",$A73&lt;&gt;"TOTAL"),IF(AND([5]PREMIOS_OTROS!$BJ71&lt;&gt;"",[5]PREMIOS_OTROS!$BJ71&lt;&gt;0),[5]PREMIOS_OTROS!$BJ71,""),IF($A73="TOTAL",SUM(INDIRECT("AJ4:AJ"&amp;ROW()-1)),""))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IF(AND($A73&lt;&gt;"",$A73&lt;&gt;"TOTAL"),IF(AND([5]PREMIOS_OTROS!$BM71&lt;&gt;"",[5]PREMIOS_OTROS!$BM71&lt;&gt;0),[5]PREMIOS_OTROS!$BM71,""),IF($A73="TOTAL",SUM(INDIRECT("AL4:AL"&amp;ROW()-1)),""))</f>
        <v/>
      </c>
      <c r="AM73" s="7" t="str">
        <f ca="1">IF(AND($A73&lt;&gt;"",$A73&lt;&gt;"TOTAL"),IF(AND([5]PREMIOS_OTROS!$BO71&lt;&gt;"",[5]PREMIOS_OTROS!$BO71&lt;&gt;0),[5]PREMIOS_OTROS!$BO71,""),IF($A73="TOTAL",SUM(INDIRECT("AM4:AM"&amp;ROW()-1)),""))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IF(AND($A73&lt;&gt;"",$A73&lt;&gt;"TOTAL"),IF(AND([5]PREMIOS_OTROS!$BR71&lt;&gt;"",[5]PREMIOS_OTROS!$BR71&lt;&gt;0),[5]PREMIOS_OTROS!$BR71,""),IF($A73="TOTAL",SUM(INDIRECT("AO4:AO"&amp;ROW()-1)),""))</f>
        <v/>
      </c>
      <c r="AP73" s="7" t="str">
        <f ca="1">IF(AND($A73&lt;&gt;"",$A73&lt;&gt;"TOTAL"),IF(AND([5]PREMIOS_OTROS!$BT71&lt;&gt;"",[5]PREMIOS_OTROS!$BT71&lt;&gt;0),[5]PREMIOS_OTROS!$BT71,""),IF($A73="TOTAL",SUM(INDIRECT("AP4:AP"&amp;ROW()-1)),""))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IF(AND($A73&lt;&gt;"",$A73&lt;&gt;"TOTAL"),IF(AND([5]PREMIOS_OTROS!$BW71&lt;&gt;"",[5]PREMIOS_OTROS!$BW71&lt;&gt;0),[5]PREMIOS_OTROS!$BW71,""),IF($A73="TOTAL",SUM(INDIRECT("AR4:AR"&amp;ROW()-1)),""))</f>
        <v/>
      </c>
      <c r="AS73" s="7" t="str">
        <f ca="1">IF(AND($A73&lt;&gt;"",$A73&lt;&gt;"TOTAL"),IF(AND([5]PREMIOS_OTROS!$BY71&lt;&gt;"",[5]PREMIOS_OTROS!$BY71&lt;&gt;0),[5]PREMIOS_OTROS!$BY71,""),IF($A73="TOTAL",SUM(INDIRECT("AS4:AS"&amp;ROW()-1)),""))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IF(AND($A73&lt;&gt;"",$A73&lt;&gt;"TOTAL"),IF(AND([5]PREMIOS_OTROS!$CB71&lt;&gt;"",[5]PREMIOS_OTROS!$CB71&lt;&gt;0),[5]PREMIOS_OTROS!$CB71,""),IF($A73="TOTAL",SUM(INDIRECT("AU4:AU"&amp;ROW()-1)),""))</f>
        <v/>
      </c>
      <c r="AV73" s="7" t="str">
        <f ca="1">IF(AND($A73&lt;&gt;"",$A73&lt;&gt;"TOTAL"),IF(AND([5]PREMIOS_OTROS!$CD71&lt;&gt;"",[5]PREMIOS_OTROS!$CD71&lt;&gt;0),[5]PREMIOS_OTROS!$CD71,""),IF($A73="TOTAL",SUM(INDIRECT("AV4:AV"&amp;ROW()-1)),""))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IF(AND($A73&lt;&gt;"",$A73&lt;&gt;"TOTAL"),IF(AND([5]PREMIOS_OTROS!$CG71&lt;&gt;"",[5]PREMIOS_OTROS!$CG71&lt;&gt;0),[5]PREMIOS_OTROS!$CG71,""),IF($A73="TOTAL",SUM(INDIRECT("AX4:AX"&amp;ROW()-1)),""))</f>
        <v/>
      </c>
      <c r="AY73" s="7" t="str">
        <f ca="1">IF(AND($A73&lt;&gt;"",$A73&lt;&gt;"TOTAL"),IF(AND([5]PREMIOS_OTROS!$CI71&lt;&gt;"",[5]PREMIOS_OTROS!$CI71&lt;&gt;0),[5]PREMIOS_OTROS!$CI71,""),IF($A73="TOTAL",SUM(INDIRECT("AY4:AY"&amp;ROW()-1)),""))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IF(AND($A73&lt;&gt;"",$A73&lt;&gt;"TOTAL"),IF(AND([5]PREMIOS_OTROS!$CL71&lt;&gt;"",[5]PREMIOS_OTROS!$CL71&lt;&gt;0),[5]PREMIOS_OTROS!$CL71,""),IF($A73="TOTAL",SUM(INDIRECT("BA4:BA"&amp;ROW()-1)),""))</f>
        <v/>
      </c>
      <c r="BB73" s="7" t="str">
        <f ca="1">IF(AND($A73&lt;&gt;"",$A73&lt;&gt;"TOTAL"),IF(AND([5]PREMIOS_OTROS!$CN71&lt;&gt;"",[5]PREMIOS_OTROS!$CN71&lt;&gt;0),[5]PREMIOS_OTROS!$CN71,""),IF($A73="TOTAL",SUM(INDIRECT("BB4:BB"&amp;ROW()-1)),""))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IF(AND($A73&lt;&gt;"",$A73&lt;&gt;"TOTAL"),IF(AND([5]PREMIOS_OTROS!$CQ71&lt;&gt;"",[5]PREMIOS_OTROS!$CQ71&lt;&gt;0),[5]PREMIOS_OTROS!$CQ71,""),IF($A73="TOTAL",SUM(INDIRECT("BD4:BD"&amp;ROW()-1)),""))</f>
        <v/>
      </c>
      <c r="BE73" s="7" t="str">
        <f ca="1">IF(AND($A73&lt;&gt;"",$A73&lt;&gt;"TOTAL"),IF(AND([5]PREMIOS_OTROS!$CS71&lt;&gt;"",[5]PREMIOS_OTROS!$CS71&lt;&gt;0),[5]PREMIOS_OTROS!$CS71,""),IF($A73="TOTAL",SUM(INDIRECT("BE4:BE"&amp;ROW()-1)),""))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IF([5]PREMIOS_OTROS!$D72&lt;&gt;"",[5]PREMIOS_OTROS!$D72,IF(AND([5]PREMIOS_OTROS!$D72="",[5]PREMIOS_OTROS!$D73="",[5]PREMIOS_OTROS!$D71=""),"","TOTAL"))</f>
        <v/>
      </c>
      <c r="B74" s="7" t="str">
        <f ca="1">IF(AND($A74&lt;&gt;"",$A74&lt;&gt;"TOTAL"),IF(AND([5]PREMIOS_OTROS!$E72&lt;&gt;"",[5]PREMIOS_OTROS!$E72&lt;&gt;0),[5]PREMIOS_OTROS!$E72,""),IF($A74="TOTAL",SUM(INDIRECT("B4:B"&amp;ROW()-1)),""))</f>
        <v/>
      </c>
      <c r="C74" s="7" t="str">
        <f ca="1">IF(AND($A74&lt;&gt;"",$A74&lt;&gt;"TOTAL"),IF(AND([5]PREMIOS_OTROS!$G72&lt;&gt;"",[5]PREMIOS_OTROS!$G72&lt;&gt;0),[5]PREMIOS_OTROS!$G72,""),IF($A74="TOTAL",SUM(INDIRECT("C4:C"&amp;ROW()-1)),""))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IF(AND($A74&lt;&gt;"",$A74&lt;&gt;"TOTAL"),IF(AND([5]PREMIOS_OTROS!$J72&lt;&gt;"",[5]PREMIOS_OTROS!$J72&lt;&gt;0),[5]PREMIOS_OTROS!$J72,""),IF($A74="TOTAL",SUM(INDIRECT("E4:E"&amp;ROW()-1)),""))</f>
        <v/>
      </c>
      <c r="F74" s="7" t="str">
        <f ca="1">IF(AND($A74&lt;&gt;"",$A74&lt;&gt;"TOTAL"),IF(AND([5]PREMIOS_OTROS!$L72&lt;&gt;"",[5]PREMIOS_OTROS!$L72&lt;&gt;0),[5]PREMIOS_OTROS!$L72,""),IF($A74="TOTAL",SUM(INDIRECT("F4:F"&amp;ROW()-1)),""))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IF(AND($A74&lt;&gt;"",$A74&lt;&gt;"TOTAL"),IF(AND([5]PREMIOS_OTROS!$O72&lt;&gt;"",[5]PREMIOS_OTROS!$O72&lt;&gt;0),[5]PREMIOS_OTROS!$O72,""),IF($A74="TOTAL",SUM(INDIRECT("H4:H"&amp;ROW()-1)),""))</f>
        <v/>
      </c>
      <c r="I74" s="7" t="str">
        <f ca="1">IF(AND($A74&lt;&gt;"",$A74&lt;&gt;"TOTAL"),IF(AND([5]PREMIOS_OTROS!$Q72&lt;&gt;"",[5]PREMIOS_OTROS!$Q72&lt;&gt;0),[5]PREMIOS_OTROS!$Q72,""),IF($A74="TOTAL",SUM(INDIRECT("I4:I"&amp;ROW()-1)),""))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IF(AND($A74&lt;&gt;"",$A74&lt;&gt;"TOTAL"),IF(AND([5]PREMIOS_OTROS!$T72&lt;&gt;"",[5]PREMIOS_OTROS!$T72&lt;&gt;0),[5]PREMIOS_OTROS!$T72,""),IF($A74="TOTAL",SUM(INDIRECT("K4:K"&amp;ROW()-1)),""))</f>
        <v/>
      </c>
      <c r="L74" s="7" t="str">
        <f ca="1">IF(AND($A74&lt;&gt;"",$A74&lt;&gt;"TOTAL"),IF(AND([5]PREMIOS_OTROS!$V72&lt;&gt;"",[5]PREMIOS_OTROS!$V72&lt;&gt;0),[5]PREMIOS_OTROS!$V72,""),IF($A74="TOTAL",SUM(INDIRECT("L4:L"&amp;ROW()-1)),""))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IF(AND($A74&lt;&gt;"",$A74&lt;&gt;"TOTAL"),IF(AND([5]PREMIOS_OTROS!$Y72&lt;&gt;"",[5]PREMIOS_OTROS!$Y72&lt;&gt;0),[5]PREMIOS_OTROS!$Y72,""),IF($A74="TOTAL",SUM(INDIRECT("N4:N"&amp;ROW()-1)),""))</f>
        <v/>
      </c>
      <c r="O74" s="7" t="str">
        <f ca="1">IF(AND($A74&lt;&gt;"",$A74&lt;&gt;"TOTAL"),IF(AND([5]PREMIOS_OTROS!$AA72&lt;&gt;"",[5]PREMIOS_OTROS!$AA72&lt;&gt;0),[5]PREMIOS_OTROS!$AA72,""),IF($A74="TOTAL",SUM(INDIRECT("O4:O"&amp;ROW()-1)),""))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IF(AND($A74&lt;&gt;"",$A74&lt;&gt;"TOTAL"),IF(AND([5]PREMIOS_OTROS!$AD72&lt;&gt;"",[5]PREMIOS_OTROS!$AD72&lt;&gt;0),[5]PREMIOS_OTROS!$AD72,""),IF($A74="TOTAL",SUM(INDIRECT("Q4:Q"&amp;ROW()-1)),""))</f>
        <v/>
      </c>
      <c r="R74" s="7" t="str">
        <f ca="1">IF(AND($A74&lt;&gt;"",$A74&lt;&gt;"TOTAL"),IF(AND([5]PREMIOS_OTROS!$AF72&lt;&gt;"",[5]PREMIOS_OTROS!$AF72&lt;&gt;0),[5]PREMIOS_OTROS!$AF72,""),IF($A74="TOTAL",SUM(INDIRECT("R4:R"&amp;ROW()-1)),""))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IF(AND($A74&lt;&gt;"",$A74&lt;&gt;"TOTAL"),IF(AND([5]PREMIOS_OTROS!$AI72&lt;&gt;"",[5]PREMIOS_OTROS!$AI72&lt;&gt;0),[5]PREMIOS_OTROS!$AI72,""),IF($A74="TOTAL",SUM(INDIRECT("T4:T"&amp;ROW()-1)),""))</f>
        <v/>
      </c>
      <c r="U74" s="7" t="str">
        <f ca="1">IF(AND($A74&lt;&gt;"",$A74&lt;&gt;"TOTAL"),IF(AND([5]PREMIOS_OTROS!$AK72&lt;&gt;"",[5]PREMIOS_OTROS!$AK72&lt;&gt;0),[5]PREMIOS_OTROS!$AK72,""),IF($A74="TOTAL",SUM(INDIRECT("U4:U"&amp;ROW()-1)),""))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IF(AND($A74&lt;&gt;"",$A74&lt;&gt;"TOTAL"),IF(AND([5]PREMIOS_OTROS!$AN72&lt;&gt;"",[5]PREMIOS_OTROS!$AN72&lt;&gt;0),[5]PREMIOS_OTROS!$AN72,""),IF($A74="TOTAL",SUM(INDIRECT("W4:W"&amp;ROW()-1)),""))</f>
        <v/>
      </c>
      <c r="X74" s="7" t="str">
        <f ca="1">IF(AND($A74&lt;&gt;"",$A74&lt;&gt;"TOTAL"),IF(AND([5]PREMIOS_OTROS!$AP72&lt;&gt;"",[5]PREMIOS_OTROS!$AP72&lt;&gt;0),[5]PREMIOS_OTROS!$AP72,""),IF($A74="TOTAL",SUM(INDIRECT("X4:X"&amp;ROW()-1)),""))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IF(AND($A74&lt;&gt;"",$A74&lt;&gt;"TOTAL"),IF(AND([5]PREMIOS_OTROS!$AS72&lt;&gt;"",[5]PREMIOS_OTROS!$AS72&lt;&gt;0),[5]PREMIOS_OTROS!$AS72,""),IF($A74="TOTAL",SUM(INDIRECT("Z4:Z"&amp;ROW()-1)),""))</f>
        <v/>
      </c>
      <c r="AA74" s="7" t="str">
        <f ca="1">IF(AND($A74&lt;&gt;"",$A74&lt;&gt;"TOTAL"),IF(AND([5]PREMIOS_OTROS!$AU72&lt;&gt;"",[5]PREMIOS_OTROS!$AU72&lt;&gt;0),[5]PREMIOS_OTROS!$AU72,""),IF($A74="TOTAL",SUM(INDIRECT("AA4:AA"&amp;ROW()-1)),""))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IF(AND($A74&lt;&gt;"",$A74&lt;&gt;"TOTAL"),IF(AND([5]PREMIOS_OTROS!$AX72&lt;&gt;"",[5]PREMIOS_OTROS!$AX72&lt;&gt;0),[5]PREMIOS_OTROS!$AX72,""),IF($A74="TOTAL",SUM(INDIRECT("AC4:AC"&amp;ROW()-1)),""))</f>
        <v/>
      </c>
      <c r="AD74" s="7" t="str">
        <f ca="1">IF(AND($A74&lt;&gt;"",$A74&lt;&gt;"TOTAL"),IF(AND([5]PREMIOS_OTROS!$AZ72&lt;&gt;"",[5]PREMIOS_OTROS!$AZ72&lt;&gt;0),[5]PREMIOS_OTROS!$AZ72,""),IF($A74="TOTAL",SUM(INDIRECT("AD4:AD"&amp;ROW()-1)),""))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IF(AND($A74&lt;&gt;"",$A74&lt;&gt;"TOTAL"),IF(AND([5]PREMIOS_OTROS!$BC72&lt;&gt;"",[5]PREMIOS_OTROS!$BC72&lt;&gt;0),[5]PREMIOS_OTROS!$BC72,""),IF($A74="TOTAL",SUM(INDIRECT("AF4:AF"&amp;ROW()-1)),""))</f>
        <v/>
      </c>
      <c r="AG74" s="7" t="str">
        <f ca="1">IF(AND($A74&lt;&gt;"",$A74&lt;&gt;"TOTAL"),IF(AND([5]PREMIOS_OTROS!$BE72&lt;&gt;"",[5]PREMIOS_OTROS!$BE72&lt;&gt;0),[5]PREMIOS_OTROS!$BE72,""),IF($A74="TOTAL",SUM(INDIRECT("AG4:AG"&amp;ROW()-1)),""))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IF(AND($A74&lt;&gt;"",$A74&lt;&gt;"TOTAL"),IF(AND([5]PREMIOS_OTROS!$BH72&lt;&gt;"",[5]PREMIOS_OTROS!$BH72&lt;&gt;0),[5]PREMIOS_OTROS!$BH72,""),IF($A74="TOTAL",SUM(INDIRECT("AI4:AI"&amp;ROW()-1)),""))</f>
        <v/>
      </c>
      <c r="AJ74" s="7" t="str">
        <f ca="1">IF(AND($A74&lt;&gt;"",$A74&lt;&gt;"TOTAL"),IF(AND([5]PREMIOS_OTROS!$BJ72&lt;&gt;"",[5]PREMIOS_OTROS!$BJ72&lt;&gt;0),[5]PREMIOS_OTROS!$BJ72,""),IF($A74="TOTAL",SUM(INDIRECT("AJ4:AJ"&amp;ROW()-1)),""))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IF(AND($A74&lt;&gt;"",$A74&lt;&gt;"TOTAL"),IF(AND([5]PREMIOS_OTROS!$BM72&lt;&gt;"",[5]PREMIOS_OTROS!$BM72&lt;&gt;0),[5]PREMIOS_OTROS!$BM72,""),IF($A74="TOTAL",SUM(INDIRECT("AL4:AL"&amp;ROW()-1)),""))</f>
        <v/>
      </c>
      <c r="AM74" s="7" t="str">
        <f ca="1">IF(AND($A74&lt;&gt;"",$A74&lt;&gt;"TOTAL"),IF(AND([5]PREMIOS_OTROS!$BO72&lt;&gt;"",[5]PREMIOS_OTROS!$BO72&lt;&gt;0),[5]PREMIOS_OTROS!$BO72,""),IF($A74="TOTAL",SUM(INDIRECT("AM4:AM"&amp;ROW()-1)),""))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IF(AND($A74&lt;&gt;"",$A74&lt;&gt;"TOTAL"),IF(AND([5]PREMIOS_OTROS!$BR72&lt;&gt;"",[5]PREMIOS_OTROS!$BR72&lt;&gt;0),[5]PREMIOS_OTROS!$BR72,""),IF($A74="TOTAL",SUM(INDIRECT("AO4:AO"&amp;ROW()-1)),""))</f>
        <v/>
      </c>
      <c r="AP74" s="7" t="str">
        <f ca="1">IF(AND($A74&lt;&gt;"",$A74&lt;&gt;"TOTAL"),IF(AND([5]PREMIOS_OTROS!$BT72&lt;&gt;"",[5]PREMIOS_OTROS!$BT72&lt;&gt;0),[5]PREMIOS_OTROS!$BT72,""),IF($A74="TOTAL",SUM(INDIRECT("AP4:AP"&amp;ROW()-1)),""))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IF(AND($A74&lt;&gt;"",$A74&lt;&gt;"TOTAL"),IF(AND([5]PREMIOS_OTROS!$BW72&lt;&gt;"",[5]PREMIOS_OTROS!$BW72&lt;&gt;0),[5]PREMIOS_OTROS!$BW72,""),IF($A74="TOTAL",SUM(INDIRECT("AR4:AR"&amp;ROW()-1)),""))</f>
        <v/>
      </c>
      <c r="AS74" s="7" t="str">
        <f ca="1">IF(AND($A74&lt;&gt;"",$A74&lt;&gt;"TOTAL"),IF(AND([5]PREMIOS_OTROS!$BY72&lt;&gt;"",[5]PREMIOS_OTROS!$BY72&lt;&gt;0),[5]PREMIOS_OTROS!$BY72,""),IF($A74="TOTAL",SUM(INDIRECT("AS4:AS"&amp;ROW()-1)),""))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IF(AND($A74&lt;&gt;"",$A74&lt;&gt;"TOTAL"),IF(AND([5]PREMIOS_OTROS!$CB72&lt;&gt;"",[5]PREMIOS_OTROS!$CB72&lt;&gt;0),[5]PREMIOS_OTROS!$CB72,""),IF($A74="TOTAL",SUM(INDIRECT("AU4:AU"&amp;ROW()-1)),""))</f>
        <v/>
      </c>
      <c r="AV74" s="7" t="str">
        <f ca="1">IF(AND($A74&lt;&gt;"",$A74&lt;&gt;"TOTAL"),IF(AND([5]PREMIOS_OTROS!$CD72&lt;&gt;"",[5]PREMIOS_OTROS!$CD72&lt;&gt;0),[5]PREMIOS_OTROS!$CD72,""),IF($A74="TOTAL",SUM(INDIRECT("AV4:AV"&amp;ROW()-1)),""))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IF(AND($A74&lt;&gt;"",$A74&lt;&gt;"TOTAL"),IF(AND([5]PREMIOS_OTROS!$CG72&lt;&gt;"",[5]PREMIOS_OTROS!$CG72&lt;&gt;0),[5]PREMIOS_OTROS!$CG72,""),IF($A74="TOTAL",SUM(INDIRECT("AX4:AX"&amp;ROW()-1)),""))</f>
        <v/>
      </c>
      <c r="AY74" s="7" t="str">
        <f ca="1">IF(AND($A74&lt;&gt;"",$A74&lt;&gt;"TOTAL"),IF(AND([5]PREMIOS_OTROS!$CI72&lt;&gt;"",[5]PREMIOS_OTROS!$CI72&lt;&gt;0),[5]PREMIOS_OTROS!$CI72,""),IF($A74="TOTAL",SUM(INDIRECT("AY4:AY"&amp;ROW()-1)),""))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IF(AND($A74&lt;&gt;"",$A74&lt;&gt;"TOTAL"),IF(AND([5]PREMIOS_OTROS!$CL72&lt;&gt;"",[5]PREMIOS_OTROS!$CL72&lt;&gt;0),[5]PREMIOS_OTROS!$CL72,""),IF($A74="TOTAL",SUM(INDIRECT("BA4:BA"&amp;ROW()-1)),""))</f>
        <v/>
      </c>
      <c r="BB74" s="7" t="str">
        <f ca="1">IF(AND($A74&lt;&gt;"",$A74&lt;&gt;"TOTAL"),IF(AND([5]PREMIOS_OTROS!$CN72&lt;&gt;"",[5]PREMIOS_OTROS!$CN72&lt;&gt;0),[5]PREMIOS_OTROS!$CN72,""),IF($A74="TOTAL",SUM(INDIRECT("BB4:BB"&amp;ROW()-1)),""))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IF(AND($A74&lt;&gt;"",$A74&lt;&gt;"TOTAL"),IF(AND([5]PREMIOS_OTROS!$CQ72&lt;&gt;"",[5]PREMIOS_OTROS!$CQ72&lt;&gt;0),[5]PREMIOS_OTROS!$CQ72,""),IF($A74="TOTAL",SUM(INDIRECT("BD4:BD"&amp;ROW()-1)),""))</f>
        <v/>
      </c>
      <c r="BE74" s="7" t="str">
        <f ca="1">IF(AND($A74&lt;&gt;"",$A74&lt;&gt;"TOTAL"),IF(AND([5]PREMIOS_OTROS!$CS72&lt;&gt;"",[5]PREMIOS_OTROS!$CS72&lt;&gt;0),[5]PREMIOS_OTROS!$CS72,""),IF($A74="TOTAL",SUM(INDIRECT("BE4:BE"&amp;ROW()-1)),""))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IF([5]PREMIOS_OTROS!$D73&lt;&gt;"",[5]PREMIOS_OTROS!$D73,IF(AND([5]PREMIOS_OTROS!$D73="",[5]PREMIOS_OTROS!$D74="",[5]PREMIOS_OTROS!$D72=""),"","TOTAL"))</f>
        <v/>
      </c>
      <c r="B75" s="7" t="str">
        <f ca="1">IF(AND($A75&lt;&gt;"",$A75&lt;&gt;"TOTAL"),IF(AND([5]PREMIOS_OTROS!$E73&lt;&gt;"",[5]PREMIOS_OTROS!$E73&lt;&gt;0),[5]PREMIOS_OTROS!$E73,""),IF($A75="TOTAL",SUM(INDIRECT("B4:B"&amp;ROW()-1)),""))</f>
        <v/>
      </c>
      <c r="C75" s="7" t="str">
        <f ca="1">IF(AND($A75&lt;&gt;"",$A75&lt;&gt;"TOTAL"),IF(AND([5]PREMIOS_OTROS!$G73&lt;&gt;"",[5]PREMIOS_OTROS!$G73&lt;&gt;0),[5]PREMIOS_OTROS!$G73,""),IF($A75="TOTAL",SUM(INDIRECT("C4:C"&amp;ROW()-1)),""))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IF(AND($A75&lt;&gt;"",$A75&lt;&gt;"TOTAL"),IF(AND([5]PREMIOS_OTROS!$J73&lt;&gt;"",[5]PREMIOS_OTROS!$J73&lt;&gt;0),[5]PREMIOS_OTROS!$J73,""),IF($A75="TOTAL",SUM(INDIRECT("E4:E"&amp;ROW()-1)),""))</f>
        <v/>
      </c>
      <c r="F75" s="7" t="str">
        <f ca="1">IF(AND($A75&lt;&gt;"",$A75&lt;&gt;"TOTAL"),IF(AND([5]PREMIOS_OTROS!$L73&lt;&gt;"",[5]PREMIOS_OTROS!$L73&lt;&gt;0),[5]PREMIOS_OTROS!$L73,""),IF($A75="TOTAL",SUM(INDIRECT("F4:F"&amp;ROW()-1)),""))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IF(AND($A75&lt;&gt;"",$A75&lt;&gt;"TOTAL"),IF(AND([5]PREMIOS_OTROS!$O73&lt;&gt;"",[5]PREMIOS_OTROS!$O73&lt;&gt;0),[5]PREMIOS_OTROS!$O73,""),IF($A75="TOTAL",SUM(INDIRECT("H4:H"&amp;ROW()-1)),""))</f>
        <v/>
      </c>
      <c r="I75" s="7" t="str">
        <f ca="1">IF(AND($A75&lt;&gt;"",$A75&lt;&gt;"TOTAL"),IF(AND([5]PREMIOS_OTROS!$Q73&lt;&gt;"",[5]PREMIOS_OTROS!$Q73&lt;&gt;0),[5]PREMIOS_OTROS!$Q73,""),IF($A75="TOTAL",SUM(INDIRECT("I4:I"&amp;ROW()-1)),""))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IF(AND($A75&lt;&gt;"",$A75&lt;&gt;"TOTAL"),IF(AND([5]PREMIOS_OTROS!$T73&lt;&gt;"",[5]PREMIOS_OTROS!$T73&lt;&gt;0),[5]PREMIOS_OTROS!$T73,""),IF($A75="TOTAL",SUM(INDIRECT("K4:K"&amp;ROW()-1)),""))</f>
        <v/>
      </c>
      <c r="L75" s="7" t="str">
        <f ca="1">IF(AND($A75&lt;&gt;"",$A75&lt;&gt;"TOTAL"),IF(AND([5]PREMIOS_OTROS!$V73&lt;&gt;"",[5]PREMIOS_OTROS!$V73&lt;&gt;0),[5]PREMIOS_OTROS!$V73,""),IF($A75="TOTAL",SUM(INDIRECT("L4:L"&amp;ROW()-1)),""))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IF(AND($A75&lt;&gt;"",$A75&lt;&gt;"TOTAL"),IF(AND([5]PREMIOS_OTROS!$Y73&lt;&gt;"",[5]PREMIOS_OTROS!$Y73&lt;&gt;0),[5]PREMIOS_OTROS!$Y73,""),IF($A75="TOTAL",SUM(INDIRECT("N4:N"&amp;ROW()-1)),""))</f>
        <v/>
      </c>
      <c r="O75" s="7" t="str">
        <f ca="1">IF(AND($A75&lt;&gt;"",$A75&lt;&gt;"TOTAL"),IF(AND([5]PREMIOS_OTROS!$AA73&lt;&gt;"",[5]PREMIOS_OTROS!$AA73&lt;&gt;0),[5]PREMIOS_OTROS!$AA73,""),IF($A75="TOTAL",SUM(INDIRECT("O4:O"&amp;ROW()-1)),""))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IF(AND($A75&lt;&gt;"",$A75&lt;&gt;"TOTAL"),IF(AND([5]PREMIOS_OTROS!$AD73&lt;&gt;"",[5]PREMIOS_OTROS!$AD73&lt;&gt;0),[5]PREMIOS_OTROS!$AD73,""),IF($A75="TOTAL",SUM(INDIRECT("Q4:Q"&amp;ROW()-1)),""))</f>
        <v/>
      </c>
      <c r="R75" s="7" t="str">
        <f ca="1">IF(AND($A75&lt;&gt;"",$A75&lt;&gt;"TOTAL"),IF(AND([5]PREMIOS_OTROS!$AF73&lt;&gt;"",[5]PREMIOS_OTROS!$AF73&lt;&gt;0),[5]PREMIOS_OTROS!$AF73,""),IF($A75="TOTAL",SUM(INDIRECT("R4:R"&amp;ROW()-1)),""))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IF(AND($A75&lt;&gt;"",$A75&lt;&gt;"TOTAL"),IF(AND([5]PREMIOS_OTROS!$AI73&lt;&gt;"",[5]PREMIOS_OTROS!$AI73&lt;&gt;0),[5]PREMIOS_OTROS!$AI73,""),IF($A75="TOTAL",SUM(INDIRECT("T4:T"&amp;ROW()-1)),""))</f>
        <v/>
      </c>
      <c r="U75" s="7" t="str">
        <f ca="1">IF(AND($A75&lt;&gt;"",$A75&lt;&gt;"TOTAL"),IF(AND([5]PREMIOS_OTROS!$AK73&lt;&gt;"",[5]PREMIOS_OTROS!$AK73&lt;&gt;0),[5]PREMIOS_OTROS!$AK73,""),IF($A75="TOTAL",SUM(INDIRECT("U4:U"&amp;ROW()-1)),""))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IF(AND($A75&lt;&gt;"",$A75&lt;&gt;"TOTAL"),IF(AND([5]PREMIOS_OTROS!$AN73&lt;&gt;"",[5]PREMIOS_OTROS!$AN73&lt;&gt;0),[5]PREMIOS_OTROS!$AN73,""),IF($A75="TOTAL",SUM(INDIRECT("W4:W"&amp;ROW()-1)),""))</f>
        <v/>
      </c>
      <c r="X75" s="7" t="str">
        <f ca="1">IF(AND($A75&lt;&gt;"",$A75&lt;&gt;"TOTAL"),IF(AND([5]PREMIOS_OTROS!$AP73&lt;&gt;"",[5]PREMIOS_OTROS!$AP73&lt;&gt;0),[5]PREMIOS_OTROS!$AP73,""),IF($A75="TOTAL",SUM(INDIRECT("X4:X"&amp;ROW()-1)),""))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IF(AND($A75&lt;&gt;"",$A75&lt;&gt;"TOTAL"),IF(AND([5]PREMIOS_OTROS!$AS73&lt;&gt;"",[5]PREMIOS_OTROS!$AS73&lt;&gt;0),[5]PREMIOS_OTROS!$AS73,""),IF($A75="TOTAL",SUM(INDIRECT("Z4:Z"&amp;ROW()-1)),""))</f>
        <v/>
      </c>
      <c r="AA75" s="7" t="str">
        <f ca="1">IF(AND($A75&lt;&gt;"",$A75&lt;&gt;"TOTAL"),IF(AND([5]PREMIOS_OTROS!$AU73&lt;&gt;"",[5]PREMIOS_OTROS!$AU73&lt;&gt;0),[5]PREMIOS_OTROS!$AU73,""),IF($A75="TOTAL",SUM(INDIRECT("AA4:AA"&amp;ROW()-1)),""))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IF(AND($A75&lt;&gt;"",$A75&lt;&gt;"TOTAL"),IF(AND([5]PREMIOS_OTROS!$AX73&lt;&gt;"",[5]PREMIOS_OTROS!$AX73&lt;&gt;0),[5]PREMIOS_OTROS!$AX73,""),IF($A75="TOTAL",SUM(INDIRECT("AC4:AC"&amp;ROW()-1)),""))</f>
        <v/>
      </c>
      <c r="AD75" s="7" t="str">
        <f ca="1">IF(AND($A75&lt;&gt;"",$A75&lt;&gt;"TOTAL"),IF(AND([5]PREMIOS_OTROS!$AZ73&lt;&gt;"",[5]PREMIOS_OTROS!$AZ73&lt;&gt;0),[5]PREMIOS_OTROS!$AZ73,""),IF($A75="TOTAL",SUM(INDIRECT("AD4:AD"&amp;ROW()-1)),""))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IF(AND($A75&lt;&gt;"",$A75&lt;&gt;"TOTAL"),IF(AND([5]PREMIOS_OTROS!$BC73&lt;&gt;"",[5]PREMIOS_OTROS!$BC73&lt;&gt;0),[5]PREMIOS_OTROS!$BC73,""),IF($A75="TOTAL",SUM(INDIRECT("AF4:AF"&amp;ROW()-1)),""))</f>
        <v/>
      </c>
      <c r="AG75" s="7" t="str">
        <f ca="1">IF(AND($A75&lt;&gt;"",$A75&lt;&gt;"TOTAL"),IF(AND([5]PREMIOS_OTROS!$BE73&lt;&gt;"",[5]PREMIOS_OTROS!$BE73&lt;&gt;0),[5]PREMIOS_OTROS!$BE73,""),IF($A75="TOTAL",SUM(INDIRECT("AG4:AG"&amp;ROW()-1)),""))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IF(AND($A75&lt;&gt;"",$A75&lt;&gt;"TOTAL"),IF(AND([5]PREMIOS_OTROS!$BH73&lt;&gt;"",[5]PREMIOS_OTROS!$BH73&lt;&gt;0),[5]PREMIOS_OTROS!$BH73,""),IF($A75="TOTAL",SUM(INDIRECT("AI4:AI"&amp;ROW()-1)),""))</f>
        <v/>
      </c>
      <c r="AJ75" s="7" t="str">
        <f ca="1">IF(AND($A75&lt;&gt;"",$A75&lt;&gt;"TOTAL"),IF(AND([5]PREMIOS_OTROS!$BJ73&lt;&gt;"",[5]PREMIOS_OTROS!$BJ73&lt;&gt;0),[5]PREMIOS_OTROS!$BJ73,""),IF($A75="TOTAL",SUM(INDIRECT("AJ4:AJ"&amp;ROW()-1)),""))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IF(AND($A75&lt;&gt;"",$A75&lt;&gt;"TOTAL"),IF(AND([5]PREMIOS_OTROS!$BM73&lt;&gt;"",[5]PREMIOS_OTROS!$BM73&lt;&gt;0),[5]PREMIOS_OTROS!$BM73,""),IF($A75="TOTAL",SUM(INDIRECT("AL4:AL"&amp;ROW()-1)),""))</f>
        <v/>
      </c>
      <c r="AM75" s="7" t="str">
        <f ca="1">IF(AND($A75&lt;&gt;"",$A75&lt;&gt;"TOTAL"),IF(AND([5]PREMIOS_OTROS!$BO73&lt;&gt;"",[5]PREMIOS_OTROS!$BO73&lt;&gt;0),[5]PREMIOS_OTROS!$BO73,""),IF($A75="TOTAL",SUM(INDIRECT("AM4:AM"&amp;ROW()-1)),""))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IF(AND($A75&lt;&gt;"",$A75&lt;&gt;"TOTAL"),IF(AND([5]PREMIOS_OTROS!$BR73&lt;&gt;"",[5]PREMIOS_OTROS!$BR73&lt;&gt;0),[5]PREMIOS_OTROS!$BR73,""),IF($A75="TOTAL",SUM(INDIRECT("AO4:AO"&amp;ROW()-1)),""))</f>
        <v/>
      </c>
      <c r="AP75" s="7" t="str">
        <f ca="1">IF(AND($A75&lt;&gt;"",$A75&lt;&gt;"TOTAL"),IF(AND([5]PREMIOS_OTROS!$BT73&lt;&gt;"",[5]PREMIOS_OTROS!$BT73&lt;&gt;0),[5]PREMIOS_OTROS!$BT73,""),IF($A75="TOTAL",SUM(INDIRECT("AP4:AP"&amp;ROW()-1)),""))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IF(AND($A75&lt;&gt;"",$A75&lt;&gt;"TOTAL"),IF(AND([5]PREMIOS_OTROS!$BW73&lt;&gt;"",[5]PREMIOS_OTROS!$BW73&lt;&gt;0),[5]PREMIOS_OTROS!$BW73,""),IF($A75="TOTAL",SUM(INDIRECT("AR4:AR"&amp;ROW()-1)),""))</f>
        <v/>
      </c>
      <c r="AS75" s="7" t="str">
        <f ca="1">IF(AND($A75&lt;&gt;"",$A75&lt;&gt;"TOTAL"),IF(AND([5]PREMIOS_OTROS!$BY73&lt;&gt;"",[5]PREMIOS_OTROS!$BY73&lt;&gt;0),[5]PREMIOS_OTROS!$BY73,""),IF($A75="TOTAL",SUM(INDIRECT("AS4:AS"&amp;ROW()-1)),""))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IF(AND($A75&lt;&gt;"",$A75&lt;&gt;"TOTAL"),IF(AND([5]PREMIOS_OTROS!$CB73&lt;&gt;"",[5]PREMIOS_OTROS!$CB73&lt;&gt;0),[5]PREMIOS_OTROS!$CB73,""),IF($A75="TOTAL",SUM(INDIRECT("AU4:AU"&amp;ROW()-1)),""))</f>
        <v/>
      </c>
      <c r="AV75" s="7" t="str">
        <f ca="1">IF(AND($A75&lt;&gt;"",$A75&lt;&gt;"TOTAL"),IF(AND([5]PREMIOS_OTROS!$CD73&lt;&gt;"",[5]PREMIOS_OTROS!$CD73&lt;&gt;0),[5]PREMIOS_OTROS!$CD73,""),IF($A75="TOTAL",SUM(INDIRECT("AV4:AV"&amp;ROW()-1)),""))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IF(AND($A75&lt;&gt;"",$A75&lt;&gt;"TOTAL"),IF(AND([5]PREMIOS_OTROS!$CG73&lt;&gt;"",[5]PREMIOS_OTROS!$CG73&lt;&gt;0),[5]PREMIOS_OTROS!$CG73,""),IF($A75="TOTAL",SUM(INDIRECT("AX4:AX"&amp;ROW()-1)),""))</f>
        <v/>
      </c>
      <c r="AY75" s="7" t="str">
        <f ca="1">IF(AND($A75&lt;&gt;"",$A75&lt;&gt;"TOTAL"),IF(AND([5]PREMIOS_OTROS!$CI73&lt;&gt;"",[5]PREMIOS_OTROS!$CI73&lt;&gt;0),[5]PREMIOS_OTROS!$CI73,""),IF($A75="TOTAL",SUM(INDIRECT("AY4:AY"&amp;ROW()-1)),""))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IF(AND($A75&lt;&gt;"",$A75&lt;&gt;"TOTAL"),IF(AND([5]PREMIOS_OTROS!$CL73&lt;&gt;"",[5]PREMIOS_OTROS!$CL73&lt;&gt;0),[5]PREMIOS_OTROS!$CL73,""),IF($A75="TOTAL",SUM(INDIRECT("BA4:BA"&amp;ROW()-1)),""))</f>
        <v/>
      </c>
      <c r="BB75" s="7" t="str">
        <f ca="1">IF(AND($A75&lt;&gt;"",$A75&lt;&gt;"TOTAL"),IF(AND([5]PREMIOS_OTROS!$CN73&lt;&gt;"",[5]PREMIOS_OTROS!$CN73&lt;&gt;0),[5]PREMIOS_OTROS!$CN73,""),IF($A75="TOTAL",SUM(INDIRECT("BB4:BB"&amp;ROW()-1)),""))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IF(AND($A75&lt;&gt;"",$A75&lt;&gt;"TOTAL"),IF(AND([5]PREMIOS_OTROS!$CQ73&lt;&gt;"",[5]PREMIOS_OTROS!$CQ73&lt;&gt;0),[5]PREMIOS_OTROS!$CQ73,""),IF($A75="TOTAL",SUM(INDIRECT("BD4:BD"&amp;ROW()-1)),""))</f>
        <v/>
      </c>
      <c r="BE75" s="7" t="str">
        <f ca="1">IF(AND($A75&lt;&gt;"",$A75&lt;&gt;"TOTAL"),IF(AND([5]PREMIOS_OTROS!$CS73&lt;&gt;"",[5]PREMIOS_OTROS!$CS73&lt;&gt;0),[5]PREMIOS_OTROS!$CS73,""),IF($A75="TOTAL",SUM(INDIRECT("BE4:BE"&amp;ROW()-1)),""))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IF([5]PREMIOS_OTROS!$D74&lt;&gt;"",[5]PREMIOS_OTROS!$D74,IF(AND([5]PREMIOS_OTROS!$D74="",[5]PREMIOS_OTROS!$D75="",[5]PREMIOS_OTROS!$D73=""),"","TOTAL"))</f>
        <v/>
      </c>
      <c r="B76" s="7" t="str">
        <f ca="1">IF(AND($A76&lt;&gt;"",$A76&lt;&gt;"TOTAL"),IF(AND([5]PREMIOS_OTROS!$E74&lt;&gt;"",[5]PREMIOS_OTROS!$E74&lt;&gt;0),[5]PREMIOS_OTROS!$E74,""),IF($A76="TOTAL",SUM(INDIRECT("B4:B"&amp;ROW()-1)),""))</f>
        <v/>
      </c>
      <c r="C76" s="7" t="str">
        <f ca="1">IF(AND($A76&lt;&gt;"",$A76&lt;&gt;"TOTAL"),IF(AND([5]PREMIOS_OTROS!$G74&lt;&gt;"",[5]PREMIOS_OTROS!$G74&lt;&gt;0),[5]PREMIOS_OTROS!$G74,""),IF($A76="TOTAL",SUM(INDIRECT("C4:C"&amp;ROW()-1)),""))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IF(AND($A76&lt;&gt;"",$A76&lt;&gt;"TOTAL"),IF(AND([5]PREMIOS_OTROS!$J74&lt;&gt;"",[5]PREMIOS_OTROS!$J74&lt;&gt;0),[5]PREMIOS_OTROS!$J74,""),IF($A76="TOTAL",SUM(INDIRECT("E4:E"&amp;ROW()-1)),""))</f>
        <v/>
      </c>
      <c r="F76" s="7" t="str">
        <f ca="1">IF(AND($A76&lt;&gt;"",$A76&lt;&gt;"TOTAL"),IF(AND([5]PREMIOS_OTROS!$L74&lt;&gt;"",[5]PREMIOS_OTROS!$L74&lt;&gt;0),[5]PREMIOS_OTROS!$L74,""),IF($A76="TOTAL",SUM(INDIRECT("F4:F"&amp;ROW()-1)),""))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IF(AND($A76&lt;&gt;"",$A76&lt;&gt;"TOTAL"),IF(AND([5]PREMIOS_OTROS!$O74&lt;&gt;"",[5]PREMIOS_OTROS!$O74&lt;&gt;0),[5]PREMIOS_OTROS!$O74,""),IF($A76="TOTAL",SUM(INDIRECT("H4:H"&amp;ROW()-1)),""))</f>
        <v/>
      </c>
      <c r="I76" s="7" t="str">
        <f ca="1">IF(AND($A76&lt;&gt;"",$A76&lt;&gt;"TOTAL"),IF(AND([5]PREMIOS_OTROS!$Q74&lt;&gt;"",[5]PREMIOS_OTROS!$Q74&lt;&gt;0),[5]PREMIOS_OTROS!$Q74,""),IF($A76="TOTAL",SUM(INDIRECT("I4:I"&amp;ROW()-1)),""))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IF(AND($A76&lt;&gt;"",$A76&lt;&gt;"TOTAL"),IF(AND([5]PREMIOS_OTROS!$T74&lt;&gt;"",[5]PREMIOS_OTROS!$T74&lt;&gt;0),[5]PREMIOS_OTROS!$T74,""),IF($A76="TOTAL",SUM(INDIRECT("K4:K"&amp;ROW()-1)),""))</f>
        <v/>
      </c>
      <c r="L76" s="7" t="str">
        <f ca="1">IF(AND($A76&lt;&gt;"",$A76&lt;&gt;"TOTAL"),IF(AND([5]PREMIOS_OTROS!$V74&lt;&gt;"",[5]PREMIOS_OTROS!$V74&lt;&gt;0),[5]PREMIOS_OTROS!$V74,""),IF($A76="TOTAL",SUM(INDIRECT("L4:L"&amp;ROW()-1)),""))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IF(AND($A76&lt;&gt;"",$A76&lt;&gt;"TOTAL"),IF(AND([5]PREMIOS_OTROS!$Y74&lt;&gt;"",[5]PREMIOS_OTROS!$Y74&lt;&gt;0),[5]PREMIOS_OTROS!$Y74,""),IF($A76="TOTAL",SUM(INDIRECT("N4:N"&amp;ROW()-1)),""))</f>
        <v/>
      </c>
      <c r="O76" s="7" t="str">
        <f ca="1">IF(AND($A76&lt;&gt;"",$A76&lt;&gt;"TOTAL"),IF(AND([5]PREMIOS_OTROS!$AA74&lt;&gt;"",[5]PREMIOS_OTROS!$AA74&lt;&gt;0),[5]PREMIOS_OTROS!$AA74,""),IF($A76="TOTAL",SUM(INDIRECT("O4:O"&amp;ROW()-1)),""))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IF(AND($A76&lt;&gt;"",$A76&lt;&gt;"TOTAL"),IF(AND([5]PREMIOS_OTROS!$AD74&lt;&gt;"",[5]PREMIOS_OTROS!$AD74&lt;&gt;0),[5]PREMIOS_OTROS!$AD74,""),IF($A76="TOTAL",SUM(INDIRECT("Q4:Q"&amp;ROW()-1)),""))</f>
        <v/>
      </c>
      <c r="R76" s="7" t="str">
        <f ca="1">IF(AND($A76&lt;&gt;"",$A76&lt;&gt;"TOTAL"),IF(AND([5]PREMIOS_OTROS!$AF74&lt;&gt;"",[5]PREMIOS_OTROS!$AF74&lt;&gt;0),[5]PREMIOS_OTROS!$AF74,""),IF($A76="TOTAL",SUM(INDIRECT("R4:R"&amp;ROW()-1)),""))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IF(AND($A76&lt;&gt;"",$A76&lt;&gt;"TOTAL"),IF(AND([5]PREMIOS_OTROS!$AI74&lt;&gt;"",[5]PREMIOS_OTROS!$AI74&lt;&gt;0),[5]PREMIOS_OTROS!$AI74,""),IF($A76="TOTAL",SUM(INDIRECT("T4:T"&amp;ROW()-1)),""))</f>
        <v/>
      </c>
      <c r="U76" s="7" t="str">
        <f ca="1">IF(AND($A76&lt;&gt;"",$A76&lt;&gt;"TOTAL"),IF(AND([5]PREMIOS_OTROS!$AK74&lt;&gt;"",[5]PREMIOS_OTROS!$AK74&lt;&gt;0),[5]PREMIOS_OTROS!$AK74,""),IF($A76="TOTAL",SUM(INDIRECT("U4:U"&amp;ROW()-1)),""))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IF(AND($A76&lt;&gt;"",$A76&lt;&gt;"TOTAL"),IF(AND([5]PREMIOS_OTROS!$AN74&lt;&gt;"",[5]PREMIOS_OTROS!$AN74&lt;&gt;0),[5]PREMIOS_OTROS!$AN74,""),IF($A76="TOTAL",SUM(INDIRECT("W4:W"&amp;ROW()-1)),""))</f>
        <v/>
      </c>
      <c r="X76" s="7" t="str">
        <f ca="1">IF(AND($A76&lt;&gt;"",$A76&lt;&gt;"TOTAL"),IF(AND([5]PREMIOS_OTROS!$AP74&lt;&gt;"",[5]PREMIOS_OTROS!$AP74&lt;&gt;0),[5]PREMIOS_OTROS!$AP74,""),IF($A76="TOTAL",SUM(INDIRECT("X4:X"&amp;ROW()-1)),""))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IF(AND($A76&lt;&gt;"",$A76&lt;&gt;"TOTAL"),IF(AND([5]PREMIOS_OTROS!$AS74&lt;&gt;"",[5]PREMIOS_OTROS!$AS74&lt;&gt;0),[5]PREMIOS_OTROS!$AS74,""),IF($A76="TOTAL",SUM(INDIRECT("Z4:Z"&amp;ROW()-1)),""))</f>
        <v/>
      </c>
      <c r="AA76" s="7" t="str">
        <f ca="1">IF(AND($A76&lt;&gt;"",$A76&lt;&gt;"TOTAL"),IF(AND([5]PREMIOS_OTROS!$AU74&lt;&gt;"",[5]PREMIOS_OTROS!$AU74&lt;&gt;0),[5]PREMIOS_OTROS!$AU74,""),IF($A76="TOTAL",SUM(INDIRECT("AA4:AA"&amp;ROW()-1)),""))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IF(AND($A76&lt;&gt;"",$A76&lt;&gt;"TOTAL"),IF(AND([5]PREMIOS_OTROS!$AX74&lt;&gt;"",[5]PREMIOS_OTROS!$AX74&lt;&gt;0),[5]PREMIOS_OTROS!$AX74,""),IF($A76="TOTAL",SUM(INDIRECT("AC4:AC"&amp;ROW()-1)),""))</f>
        <v/>
      </c>
      <c r="AD76" s="7" t="str">
        <f ca="1">IF(AND($A76&lt;&gt;"",$A76&lt;&gt;"TOTAL"),IF(AND([5]PREMIOS_OTROS!$AZ74&lt;&gt;"",[5]PREMIOS_OTROS!$AZ74&lt;&gt;0),[5]PREMIOS_OTROS!$AZ74,""),IF($A76="TOTAL",SUM(INDIRECT("AD4:AD"&amp;ROW()-1)),""))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IF(AND($A76&lt;&gt;"",$A76&lt;&gt;"TOTAL"),IF(AND([5]PREMIOS_OTROS!$BC74&lt;&gt;"",[5]PREMIOS_OTROS!$BC74&lt;&gt;0),[5]PREMIOS_OTROS!$BC74,""),IF($A76="TOTAL",SUM(INDIRECT("AF4:AF"&amp;ROW()-1)),""))</f>
        <v/>
      </c>
      <c r="AG76" s="7" t="str">
        <f ca="1">IF(AND($A76&lt;&gt;"",$A76&lt;&gt;"TOTAL"),IF(AND([5]PREMIOS_OTROS!$BE74&lt;&gt;"",[5]PREMIOS_OTROS!$BE74&lt;&gt;0),[5]PREMIOS_OTROS!$BE74,""),IF($A76="TOTAL",SUM(INDIRECT("AG4:AG"&amp;ROW()-1)),""))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IF(AND($A76&lt;&gt;"",$A76&lt;&gt;"TOTAL"),IF(AND([5]PREMIOS_OTROS!$BH74&lt;&gt;"",[5]PREMIOS_OTROS!$BH74&lt;&gt;0),[5]PREMIOS_OTROS!$BH74,""),IF($A76="TOTAL",SUM(INDIRECT("AI4:AI"&amp;ROW()-1)),""))</f>
        <v/>
      </c>
      <c r="AJ76" s="7" t="str">
        <f ca="1">IF(AND($A76&lt;&gt;"",$A76&lt;&gt;"TOTAL"),IF(AND([5]PREMIOS_OTROS!$BJ74&lt;&gt;"",[5]PREMIOS_OTROS!$BJ74&lt;&gt;0),[5]PREMIOS_OTROS!$BJ74,""),IF($A76="TOTAL",SUM(INDIRECT("AJ4:AJ"&amp;ROW()-1)),""))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IF(AND($A76&lt;&gt;"",$A76&lt;&gt;"TOTAL"),IF(AND([5]PREMIOS_OTROS!$BM74&lt;&gt;"",[5]PREMIOS_OTROS!$BM74&lt;&gt;0),[5]PREMIOS_OTROS!$BM74,""),IF($A76="TOTAL",SUM(INDIRECT("AL4:AL"&amp;ROW()-1)),""))</f>
        <v/>
      </c>
      <c r="AM76" s="7" t="str">
        <f ca="1">IF(AND($A76&lt;&gt;"",$A76&lt;&gt;"TOTAL"),IF(AND([5]PREMIOS_OTROS!$BO74&lt;&gt;"",[5]PREMIOS_OTROS!$BO74&lt;&gt;0),[5]PREMIOS_OTROS!$BO74,""),IF($A76="TOTAL",SUM(INDIRECT("AM4:AM"&amp;ROW()-1)),""))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IF(AND($A76&lt;&gt;"",$A76&lt;&gt;"TOTAL"),IF(AND([5]PREMIOS_OTROS!$BR74&lt;&gt;"",[5]PREMIOS_OTROS!$BR74&lt;&gt;0),[5]PREMIOS_OTROS!$BR74,""),IF($A76="TOTAL",SUM(INDIRECT("AO4:AO"&amp;ROW()-1)),""))</f>
        <v/>
      </c>
      <c r="AP76" s="7" t="str">
        <f ca="1">IF(AND($A76&lt;&gt;"",$A76&lt;&gt;"TOTAL"),IF(AND([5]PREMIOS_OTROS!$BT74&lt;&gt;"",[5]PREMIOS_OTROS!$BT74&lt;&gt;0),[5]PREMIOS_OTROS!$BT74,""),IF($A76="TOTAL",SUM(INDIRECT("AP4:AP"&amp;ROW()-1)),""))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IF(AND($A76&lt;&gt;"",$A76&lt;&gt;"TOTAL"),IF(AND([5]PREMIOS_OTROS!$BW74&lt;&gt;"",[5]PREMIOS_OTROS!$BW74&lt;&gt;0),[5]PREMIOS_OTROS!$BW74,""),IF($A76="TOTAL",SUM(INDIRECT("AR4:AR"&amp;ROW()-1)),""))</f>
        <v/>
      </c>
      <c r="AS76" s="7" t="str">
        <f ca="1">IF(AND($A76&lt;&gt;"",$A76&lt;&gt;"TOTAL"),IF(AND([5]PREMIOS_OTROS!$BY74&lt;&gt;"",[5]PREMIOS_OTROS!$BY74&lt;&gt;0),[5]PREMIOS_OTROS!$BY74,""),IF($A76="TOTAL",SUM(INDIRECT("AS4:AS"&amp;ROW()-1)),""))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IF(AND($A76&lt;&gt;"",$A76&lt;&gt;"TOTAL"),IF(AND([5]PREMIOS_OTROS!$CB74&lt;&gt;"",[5]PREMIOS_OTROS!$CB74&lt;&gt;0),[5]PREMIOS_OTROS!$CB74,""),IF($A76="TOTAL",SUM(INDIRECT("AU4:AU"&amp;ROW()-1)),""))</f>
        <v/>
      </c>
      <c r="AV76" s="7" t="str">
        <f ca="1">IF(AND($A76&lt;&gt;"",$A76&lt;&gt;"TOTAL"),IF(AND([5]PREMIOS_OTROS!$CD74&lt;&gt;"",[5]PREMIOS_OTROS!$CD74&lt;&gt;0),[5]PREMIOS_OTROS!$CD74,""),IF($A76="TOTAL",SUM(INDIRECT("AV4:AV"&amp;ROW()-1)),""))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IF(AND($A76&lt;&gt;"",$A76&lt;&gt;"TOTAL"),IF(AND([5]PREMIOS_OTROS!$CG74&lt;&gt;"",[5]PREMIOS_OTROS!$CG74&lt;&gt;0),[5]PREMIOS_OTROS!$CG74,""),IF($A76="TOTAL",SUM(INDIRECT("AX4:AX"&amp;ROW()-1)),""))</f>
        <v/>
      </c>
      <c r="AY76" s="7" t="str">
        <f ca="1">IF(AND($A76&lt;&gt;"",$A76&lt;&gt;"TOTAL"),IF(AND([5]PREMIOS_OTROS!$CI74&lt;&gt;"",[5]PREMIOS_OTROS!$CI74&lt;&gt;0),[5]PREMIOS_OTROS!$CI74,""),IF($A76="TOTAL",SUM(INDIRECT("AY4:AY"&amp;ROW()-1)),""))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IF(AND($A76&lt;&gt;"",$A76&lt;&gt;"TOTAL"),IF(AND([5]PREMIOS_OTROS!$CL74&lt;&gt;"",[5]PREMIOS_OTROS!$CL74&lt;&gt;0),[5]PREMIOS_OTROS!$CL74,""),IF($A76="TOTAL",SUM(INDIRECT("BA4:BA"&amp;ROW()-1)),""))</f>
        <v/>
      </c>
      <c r="BB76" s="7" t="str">
        <f ca="1">IF(AND($A76&lt;&gt;"",$A76&lt;&gt;"TOTAL"),IF(AND([5]PREMIOS_OTROS!$CN74&lt;&gt;"",[5]PREMIOS_OTROS!$CN74&lt;&gt;0),[5]PREMIOS_OTROS!$CN74,""),IF($A76="TOTAL",SUM(INDIRECT("BB4:BB"&amp;ROW()-1)),""))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IF(AND($A76&lt;&gt;"",$A76&lt;&gt;"TOTAL"),IF(AND([5]PREMIOS_OTROS!$CQ74&lt;&gt;"",[5]PREMIOS_OTROS!$CQ74&lt;&gt;0),[5]PREMIOS_OTROS!$CQ74,""),IF($A76="TOTAL",SUM(INDIRECT("BD4:BD"&amp;ROW()-1)),""))</f>
        <v/>
      </c>
      <c r="BE76" s="7" t="str">
        <f ca="1">IF(AND($A76&lt;&gt;"",$A76&lt;&gt;"TOTAL"),IF(AND([5]PREMIOS_OTROS!$CS74&lt;&gt;"",[5]PREMIOS_OTROS!$CS74&lt;&gt;0),[5]PREMIOS_OTROS!$CS74,""),IF($A76="TOTAL",SUM(INDIRECT("BE4:BE"&amp;ROW()-1)),""))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IF([5]PREMIOS_OTROS!$D75&lt;&gt;"",[5]PREMIOS_OTROS!$D75,IF(AND([5]PREMIOS_OTROS!$D75="",[5]PREMIOS_OTROS!$D76="",[5]PREMIOS_OTROS!$D74=""),"","TOTAL"))</f>
        <v/>
      </c>
      <c r="B77" s="7" t="str">
        <f ca="1">IF(AND($A77&lt;&gt;"",$A77&lt;&gt;"TOTAL"),IF(AND([5]PREMIOS_OTROS!$E75&lt;&gt;"",[5]PREMIOS_OTROS!$E75&lt;&gt;0),[5]PREMIOS_OTROS!$E75,""),IF($A77="TOTAL",SUM(INDIRECT("B4:B"&amp;ROW()-1)),""))</f>
        <v/>
      </c>
      <c r="C77" s="7" t="str">
        <f ca="1">IF(AND($A77&lt;&gt;"",$A77&lt;&gt;"TOTAL"),IF(AND([5]PREMIOS_OTROS!$G75&lt;&gt;"",[5]PREMIOS_OTROS!$G75&lt;&gt;0),[5]PREMIOS_OTROS!$G75,""),IF($A77="TOTAL",SUM(INDIRECT("C4:C"&amp;ROW()-1)),""))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IF(AND($A77&lt;&gt;"",$A77&lt;&gt;"TOTAL"),IF(AND([5]PREMIOS_OTROS!$J75&lt;&gt;"",[5]PREMIOS_OTROS!$J75&lt;&gt;0),[5]PREMIOS_OTROS!$J75,""),IF($A77="TOTAL",SUM(INDIRECT("E4:E"&amp;ROW()-1)),""))</f>
        <v/>
      </c>
      <c r="F77" s="7" t="str">
        <f ca="1">IF(AND($A77&lt;&gt;"",$A77&lt;&gt;"TOTAL"),IF(AND([5]PREMIOS_OTROS!$L75&lt;&gt;"",[5]PREMIOS_OTROS!$L75&lt;&gt;0),[5]PREMIOS_OTROS!$L75,""),IF($A77="TOTAL",SUM(INDIRECT("F4:F"&amp;ROW()-1)),""))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IF(AND($A77&lt;&gt;"",$A77&lt;&gt;"TOTAL"),IF(AND([5]PREMIOS_OTROS!$O75&lt;&gt;"",[5]PREMIOS_OTROS!$O75&lt;&gt;0),[5]PREMIOS_OTROS!$O75,""),IF($A77="TOTAL",SUM(INDIRECT("H4:H"&amp;ROW()-1)),""))</f>
        <v/>
      </c>
      <c r="I77" s="7" t="str">
        <f ca="1">IF(AND($A77&lt;&gt;"",$A77&lt;&gt;"TOTAL"),IF(AND([5]PREMIOS_OTROS!$Q75&lt;&gt;"",[5]PREMIOS_OTROS!$Q75&lt;&gt;0),[5]PREMIOS_OTROS!$Q75,""),IF($A77="TOTAL",SUM(INDIRECT("I4:I"&amp;ROW()-1)),""))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IF(AND($A77&lt;&gt;"",$A77&lt;&gt;"TOTAL"),IF(AND([5]PREMIOS_OTROS!$T75&lt;&gt;"",[5]PREMIOS_OTROS!$T75&lt;&gt;0),[5]PREMIOS_OTROS!$T75,""),IF($A77="TOTAL",SUM(INDIRECT("K4:K"&amp;ROW()-1)),""))</f>
        <v/>
      </c>
      <c r="L77" s="7" t="str">
        <f ca="1">IF(AND($A77&lt;&gt;"",$A77&lt;&gt;"TOTAL"),IF(AND([5]PREMIOS_OTROS!$V75&lt;&gt;"",[5]PREMIOS_OTROS!$V75&lt;&gt;0),[5]PREMIOS_OTROS!$V75,""),IF($A77="TOTAL",SUM(INDIRECT("L4:L"&amp;ROW()-1)),""))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IF(AND($A77&lt;&gt;"",$A77&lt;&gt;"TOTAL"),IF(AND([5]PREMIOS_OTROS!$Y75&lt;&gt;"",[5]PREMIOS_OTROS!$Y75&lt;&gt;0),[5]PREMIOS_OTROS!$Y75,""),IF($A77="TOTAL",SUM(INDIRECT("N4:N"&amp;ROW()-1)),""))</f>
        <v/>
      </c>
      <c r="O77" s="7" t="str">
        <f ca="1">IF(AND($A77&lt;&gt;"",$A77&lt;&gt;"TOTAL"),IF(AND([5]PREMIOS_OTROS!$AA75&lt;&gt;"",[5]PREMIOS_OTROS!$AA75&lt;&gt;0),[5]PREMIOS_OTROS!$AA75,""),IF($A77="TOTAL",SUM(INDIRECT("O4:O"&amp;ROW()-1)),""))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IF(AND($A77&lt;&gt;"",$A77&lt;&gt;"TOTAL"),IF(AND([5]PREMIOS_OTROS!$AD75&lt;&gt;"",[5]PREMIOS_OTROS!$AD75&lt;&gt;0),[5]PREMIOS_OTROS!$AD75,""),IF($A77="TOTAL",SUM(INDIRECT("Q4:Q"&amp;ROW()-1)),""))</f>
        <v/>
      </c>
      <c r="R77" s="7" t="str">
        <f ca="1">IF(AND($A77&lt;&gt;"",$A77&lt;&gt;"TOTAL"),IF(AND([5]PREMIOS_OTROS!$AF75&lt;&gt;"",[5]PREMIOS_OTROS!$AF75&lt;&gt;0),[5]PREMIOS_OTROS!$AF75,""),IF($A77="TOTAL",SUM(INDIRECT("R4:R"&amp;ROW()-1)),""))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IF(AND($A77&lt;&gt;"",$A77&lt;&gt;"TOTAL"),IF(AND([5]PREMIOS_OTROS!$AI75&lt;&gt;"",[5]PREMIOS_OTROS!$AI75&lt;&gt;0),[5]PREMIOS_OTROS!$AI75,""),IF($A77="TOTAL",SUM(INDIRECT("T4:T"&amp;ROW()-1)),""))</f>
        <v/>
      </c>
      <c r="U77" s="7" t="str">
        <f ca="1">IF(AND($A77&lt;&gt;"",$A77&lt;&gt;"TOTAL"),IF(AND([5]PREMIOS_OTROS!$AK75&lt;&gt;"",[5]PREMIOS_OTROS!$AK75&lt;&gt;0),[5]PREMIOS_OTROS!$AK75,""),IF($A77="TOTAL",SUM(INDIRECT("U4:U"&amp;ROW()-1)),""))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IF(AND($A77&lt;&gt;"",$A77&lt;&gt;"TOTAL"),IF(AND([5]PREMIOS_OTROS!$AN75&lt;&gt;"",[5]PREMIOS_OTROS!$AN75&lt;&gt;0),[5]PREMIOS_OTROS!$AN75,""),IF($A77="TOTAL",SUM(INDIRECT("W4:W"&amp;ROW()-1)),""))</f>
        <v/>
      </c>
      <c r="X77" s="7" t="str">
        <f ca="1">IF(AND($A77&lt;&gt;"",$A77&lt;&gt;"TOTAL"),IF(AND([5]PREMIOS_OTROS!$AP75&lt;&gt;"",[5]PREMIOS_OTROS!$AP75&lt;&gt;0),[5]PREMIOS_OTROS!$AP75,""),IF($A77="TOTAL",SUM(INDIRECT("X4:X"&amp;ROW()-1)),""))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IF(AND($A77&lt;&gt;"",$A77&lt;&gt;"TOTAL"),IF(AND([5]PREMIOS_OTROS!$AS75&lt;&gt;"",[5]PREMIOS_OTROS!$AS75&lt;&gt;0),[5]PREMIOS_OTROS!$AS75,""),IF($A77="TOTAL",SUM(INDIRECT("Z4:Z"&amp;ROW()-1)),""))</f>
        <v/>
      </c>
      <c r="AA77" s="7" t="str">
        <f ca="1">IF(AND($A77&lt;&gt;"",$A77&lt;&gt;"TOTAL"),IF(AND([5]PREMIOS_OTROS!$AU75&lt;&gt;"",[5]PREMIOS_OTROS!$AU75&lt;&gt;0),[5]PREMIOS_OTROS!$AU75,""),IF($A77="TOTAL",SUM(INDIRECT("AA4:AA"&amp;ROW()-1)),""))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IF(AND($A77&lt;&gt;"",$A77&lt;&gt;"TOTAL"),IF(AND([5]PREMIOS_OTROS!$AX75&lt;&gt;"",[5]PREMIOS_OTROS!$AX75&lt;&gt;0),[5]PREMIOS_OTROS!$AX75,""),IF($A77="TOTAL",SUM(INDIRECT("AC4:AC"&amp;ROW()-1)),""))</f>
        <v/>
      </c>
      <c r="AD77" s="7" t="str">
        <f ca="1">IF(AND($A77&lt;&gt;"",$A77&lt;&gt;"TOTAL"),IF(AND([5]PREMIOS_OTROS!$AZ75&lt;&gt;"",[5]PREMIOS_OTROS!$AZ75&lt;&gt;0),[5]PREMIOS_OTROS!$AZ75,""),IF($A77="TOTAL",SUM(INDIRECT("AD4:AD"&amp;ROW()-1)),""))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IF(AND($A77&lt;&gt;"",$A77&lt;&gt;"TOTAL"),IF(AND([5]PREMIOS_OTROS!$BC75&lt;&gt;"",[5]PREMIOS_OTROS!$BC75&lt;&gt;0),[5]PREMIOS_OTROS!$BC75,""),IF($A77="TOTAL",SUM(INDIRECT("AF4:AF"&amp;ROW()-1)),""))</f>
        <v/>
      </c>
      <c r="AG77" s="7" t="str">
        <f ca="1">IF(AND($A77&lt;&gt;"",$A77&lt;&gt;"TOTAL"),IF(AND([5]PREMIOS_OTROS!$BE75&lt;&gt;"",[5]PREMIOS_OTROS!$BE75&lt;&gt;0),[5]PREMIOS_OTROS!$BE75,""),IF($A77="TOTAL",SUM(INDIRECT("AG4:AG"&amp;ROW()-1)),""))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IF(AND($A77&lt;&gt;"",$A77&lt;&gt;"TOTAL"),IF(AND([5]PREMIOS_OTROS!$BH75&lt;&gt;"",[5]PREMIOS_OTROS!$BH75&lt;&gt;0),[5]PREMIOS_OTROS!$BH75,""),IF($A77="TOTAL",SUM(INDIRECT("AI4:AI"&amp;ROW()-1)),""))</f>
        <v/>
      </c>
      <c r="AJ77" s="7" t="str">
        <f ca="1">IF(AND($A77&lt;&gt;"",$A77&lt;&gt;"TOTAL"),IF(AND([5]PREMIOS_OTROS!$BJ75&lt;&gt;"",[5]PREMIOS_OTROS!$BJ75&lt;&gt;0),[5]PREMIOS_OTROS!$BJ75,""),IF($A77="TOTAL",SUM(INDIRECT("AJ4:AJ"&amp;ROW()-1)),""))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IF(AND($A77&lt;&gt;"",$A77&lt;&gt;"TOTAL"),IF(AND([5]PREMIOS_OTROS!$BM75&lt;&gt;"",[5]PREMIOS_OTROS!$BM75&lt;&gt;0),[5]PREMIOS_OTROS!$BM75,""),IF($A77="TOTAL",SUM(INDIRECT("AL4:AL"&amp;ROW()-1)),""))</f>
        <v/>
      </c>
      <c r="AM77" s="7" t="str">
        <f ca="1">IF(AND($A77&lt;&gt;"",$A77&lt;&gt;"TOTAL"),IF(AND([5]PREMIOS_OTROS!$BO75&lt;&gt;"",[5]PREMIOS_OTROS!$BO75&lt;&gt;0),[5]PREMIOS_OTROS!$BO75,""),IF($A77="TOTAL",SUM(INDIRECT("AM4:AM"&amp;ROW()-1)),""))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IF(AND($A77&lt;&gt;"",$A77&lt;&gt;"TOTAL"),IF(AND([5]PREMIOS_OTROS!$BR75&lt;&gt;"",[5]PREMIOS_OTROS!$BR75&lt;&gt;0),[5]PREMIOS_OTROS!$BR75,""),IF($A77="TOTAL",SUM(INDIRECT("AO4:AO"&amp;ROW()-1)),""))</f>
        <v/>
      </c>
      <c r="AP77" s="7" t="str">
        <f ca="1">IF(AND($A77&lt;&gt;"",$A77&lt;&gt;"TOTAL"),IF(AND([5]PREMIOS_OTROS!$BT75&lt;&gt;"",[5]PREMIOS_OTROS!$BT75&lt;&gt;0),[5]PREMIOS_OTROS!$BT75,""),IF($A77="TOTAL",SUM(INDIRECT("AP4:AP"&amp;ROW()-1)),""))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IF(AND($A77&lt;&gt;"",$A77&lt;&gt;"TOTAL"),IF(AND([5]PREMIOS_OTROS!$BW75&lt;&gt;"",[5]PREMIOS_OTROS!$BW75&lt;&gt;0),[5]PREMIOS_OTROS!$BW75,""),IF($A77="TOTAL",SUM(INDIRECT("AR4:AR"&amp;ROW()-1)),""))</f>
        <v/>
      </c>
      <c r="AS77" s="7" t="str">
        <f ca="1">IF(AND($A77&lt;&gt;"",$A77&lt;&gt;"TOTAL"),IF(AND([5]PREMIOS_OTROS!$BY75&lt;&gt;"",[5]PREMIOS_OTROS!$BY75&lt;&gt;0),[5]PREMIOS_OTROS!$BY75,""),IF($A77="TOTAL",SUM(INDIRECT("AS4:AS"&amp;ROW()-1)),""))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IF(AND($A77&lt;&gt;"",$A77&lt;&gt;"TOTAL"),IF(AND([5]PREMIOS_OTROS!$CB75&lt;&gt;"",[5]PREMIOS_OTROS!$CB75&lt;&gt;0),[5]PREMIOS_OTROS!$CB75,""),IF($A77="TOTAL",SUM(INDIRECT("AU4:AU"&amp;ROW()-1)),""))</f>
        <v/>
      </c>
      <c r="AV77" s="7" t="str">
        <f ca="1">IF(AND($A77&lt;&gt;"",$A77&lt;&gt;"TOTAL"),IF(AND([5]PREMIOS_OTROS!$CD75&lt;&gt;"",[5]PREMIOS_OTROS!$CD75&lt;&gt;0),[5]PREMIOS_OTROS!$CD75,""),IF($A77="TOTAL",SUM(INDIRECT("AV4:AV"&amp;ROW()-1)),""))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IF(AND($A77&lt;&gt;"",$A77&lt;&gt;"TOTAL"),IF(AND([5]PREMIOS_OTROS!$CG75&lt;&gt;"",[5]PREMIOS_OTROS!$CG75&lt;&gt;0),[5]PREMIOS_OTROS!$CG75,""),IF($A77="TOTAL",SUM(INDIRECT("AX4:AX"&amp;ROW()-1)),""))</f>
        <v/>
      </c>
      <c r="AY77" s="7" t="str">
        <f ca="1">IF(AND($A77&lt;&gt;"",$A77&lt;&gt;"TOTAL"),IF(AND([5]PREMIOS_OTROS!$CI75&lt;&gt;"",[5]PREMIOS_OTROS!$CI75&lt;&gt;0),[5]PREMIOS_OTROS!$CI75,""),IF($A77="TOTAL",SUM(INDIRECT("AY4:AY"&amp;ROW()-1)),""))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IF(AND($A77&lt;&gt;"",$A77&lt;&gt;"TOTAL"),IF(AND([5]PREMIOS_OTROS!$CL75&lt;&gt;"",[5]PREMIOS_OTROS!$CL75&lt;&gt;0),[5]PREMIOS_OTROS!$CL75,""),IF($A77="TOTAL",SUM(INDIRECT("BA4:BA"&amp;ROW()-1)),""))</f>
        <v/>
      </c>
      <c r="BB77" s="7" t="str">
        <f ca="1">IF(AND($A77&lt;&gt;"",$A77&lt;&gt;"TOTAL"),IF(AND([5]PREMIOS_OTROS!$CN75&lt;&gt;"",[5]PREMIOS_OTROS!$CN75&lt;&gt;0),[5]PREMIOS_OTROS!$CN75,""),IF($A77="TOTAL",SUM(INDIRECT("BB4:BB"&amp;ROW()-1)),""))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IF(AND($A77&lt;&gt;"",$A77&lt;&gt;"TOTAL"),IF(AND([5]PREMIOS_OTROS!$CQ75&lt;&gt;"",[5]PREMIOS_OTROS!$CQ75&lt;&gt;0),[5]PREMIOS_OTROS!$CQ75,""),IF($A77="TOTAL",SUM(INDIRECT("BD4:BD"&amp;ROW()-1)),""))</f>
        <v/>
      </c>
      <c r="BE77" s="7" t="str">
        <f ca="1">IF(AND($A77&lt;&gt;"",$A77&lt;&gt;"TOTAL"),IF(AND([5]PREMIOS_OTROS!$CS75&lt;&gt;"",[5]PREMIOS_OTROS!$CS75&lt;&gt;0),[5]PREMIOS_OTROS!$CS75,""),IF($A77="TOTAL",SUM(INDIRECT("BE4:BE"&amp;ROW()-1)),""))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IF([5]PREMIOS_OTROS!$D76&lt;&gt;"",[5]PREMIOS_OTROS!$D76,IF(AND([5]PREMIOS_OTROS!$D76="",[5]PREMIOS_OTROS!$D77="",[5]PREMIOS_OTROS!$D75=""),"","TOTAL"))</f>
        <v/>
      </c>
      <c r="B78" s="7" t="str">
        <f ca="1">IF(AND($A78&lt;&gt;"",$A78&lt;&gt;"TOTAL"),IF(AND([5]PREMIOS_OTROS!$E76&lt;&gt;"",[5]PREMIOS_OTROS!$E76&lt;&gt;0),[5]PREMIOS_OTROS!$E76,""),IF($A78="TOTAL",SUM(INDIRECT("B4:B"&amp;ROW()-1)),""))</f>
        <v/>
      </c>
      <c r="C78" s="7" t="str">
        <f ca="1">IF(AND($A78&lt;&gt;"",$A78&lt;&gt;"TOTAL"),IF(AND([5]PREMIOS_OTROS!$G76&lt;&gt;"",[5]PREMIOS_OTROS!$G76&lt;&gt;0),[5]PREMIOS_OTROS!$G76,""),IF($A78="TOTAL",SUM(INDIRECT("C4:C"&amp;ROW()-1)),""))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IF(AND($A78&lt;&gt;"",$A78&lt;&gt;"TOTAL"),IF(AND([5]PREMIOS_OTROS!$J76&lt;&gt;"",[5]PREMIOS_OTROS!$J76&lt;&gt;0),[5]PREMIOS_OTROS!$J76,""),IF($A78="TOTAL",SUM(INDIRECT("E4:E"&amp;ROW()-1)),""))</f>
        <v/>
      </c>
      <c r="F78" s="7" t="str">
        <f ca="1">IF(AND($A78&lt;&gt;"",$A78&lt;&gt;"TOTAL"),IF(AND([5]PREMIOS_OTROS!$L76&lt;&gt;"",[5]PREMIOS_OTROS!$L76&lt;&gt;0),[5]PREMIOS_OTROS!$L76,""),IF($A78="TOTAL",SUM(INDIRECT("F4:F"&amp;ROW()-1)),""))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IF(AND($A78&lt;&gt;"",$A78&lt;&gt;"TOTAL"),IF(AND([5]PREMIOS_OTROS!$O76&lt;&gt;"",[5]PREMIOS_OTROS!$O76&lt;&gt;0),[5]PREMIOS_OTROS!$O76,""),IF($A78="TOTAL",SUM(INDIRECT("H4:H"&amp;ROW()-1)),""))</f>
        <v/>
      </c>
      <c r="I78" s="7" t="str">
        <f ca="1">IF(AND($A78&lt;&gt;"",$A78&lt;&gt;"TOTAL"),IF(AND([5]PREMIOS_OTROS!$Q76&lt;&gt;"",[5]PREMIOS_OTROS!$Q76&lt;&gt;0),[5]PREMIOS_OTROS!$Q76,""),IF($A78="TOTAL",SUM(INDIRECT("I4:I"&amp;ROW()-1)),""))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IF(AND($A78&lt;&gt;"",$A78&lt;&gt;"TOTAL"),IF(AND([5]PREMIOS_OTROS!$T76&lt;&gt;"",[5]PREMIOS_OTROS!$T76&lt;&gt;0),[5]PREMIOS_OTROS!$T76,""),IF($A78="TOTAL",SUM(INDIRECT("K4:K"&amp;ROW()-1)),""))</f>
        <v/>
      </c>
      <c r="L78" s="7" t="str">
        <f ca="1">IF(AND($A78&lt;&gt;"",$A78&lt;&gt;"TOTAL"),IF(AND([5]PREMIOS_OTROS!$V76&lt;&gt;"",[5]PREMIOS_OTROS!$V76&lt;&gt;0),[5]PREMIOS_OTROS!$V76,""),IF($A78="TOTAL",SUM(INDIRECT("L4:L"&amp;ROW()-1)),""))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IF(AND($A78&lt;&gt;"",$A78&lt;&gt;"TOTAL"),IF(AND([5]PREMIOS_OTROS!$Y76&lt;&gt;"",[5]PREMIOS_OTROS!$Y76&lt;&gt;0),[5]PREMIOS_OTROS!$Y76,""),IF($A78="TOTAL",SUM(INDIRECT("N4:N"&amp;ROW()-1)),""))</f>
        <v/>
      </c>
      <c r="O78" s="7" t="str">
        <f ca="1">IF(AND($A78&lt;&gt;"",$A78&lt;&gt;"TOTAL"),IF(AND([5]PREMIOS_OTROS!$AA76&lt;&gt;"",[5]PREMIOS_OTROS!$AA76&lt;&gt;0),[5]PREMIOS_OTROS!$AA76,""),IF($A78="TOTAL",SUM(INDIRECT("O4:O"&amp;ROW()-1)),""))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IF(AND($A78&lt;&gt;"",$A78&lt;&gt;"TOTAL"),IF(AND([5]PREMIOS_OTROS!$AD76&lt;&gt;"",[5]PREMIOS_OTROS!$AD76&lt;&gt;0),[5]PREMIOS_OTROS!$AD76,""),IF($A78="TOTAL",SUM(INDIRECT("Q4:Q"&amp;ROW()-1)),""))</f>
        <v/>
      </c>
      <c r="R78" s="7" t="str">
        <f ca="1">IF(AND($A78&lt;&gt;"",$A78&lt;&gt;"TOTAL"),IF(AND([5]PREMIOS_OTROS!$AF76&lt;&gt;"",[5]PREMIOS_OTROS!$AF76&lt;&gt;0),[5]PREMIOS_OTROS!$AF76,""),IF($A78="TOTAL",SUM(INDIRECT("R4:R"&amp;ROW()-1)),""))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IF(AND($A78&lt;&gt;"",$A78&lt;&gt;"TOTAL"),IF(AND([5]PREMIOS_OTROS!$AI76&lt;&gt;"",[5]PREMIOS_OTROS!$AI76&lt;&gt;0),[5]PREMIOS_OTROS!$AI76,""),IF($A78="TOTAL",SUM(INDIRECT("T4:T"&amp;ROW()-1)),""))</f>
        <v/>
      </c>
      <c r="U78" s="7" t="str">
        <f ca="1">IF(AND($A78&lt;&gt;"",$A78&lt;&gt;"TOTAL"),IF(AND([5]PREMIOS_OTROS!$AK76&lt;&gt;"",[5]PREMIOS_OTROS!$AK76&lt;&gt;0),[5]PREMIOS_OTROS!$AK76,""),IF($A78="TOTAL",SUM(INDIRECT("U4:U"&amp;ROW()-1)),""))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IF(AND($A78&lt;&gt;"",$A78&lt;&gt;"TOTAL"),IF(AND([5]PREMIOS_OTROS!$AN76&lt;&gt;"",[5]PREMIOS_OTROS!$AN76&lt;&gt;0),[5]PREMIOS_OTROS!$AN76,""),IF($A78="TOTAL",SUM(INDIRECT("W4:W"&amp;ROW()-1)),""))</f>
        <v/>
      </c>
      <c r="X78" s="7" t="str">
        <f ca="1">IF(AND($A78&lt;&gt;"",$A78&lt;&gt;"TOTAL"),IF(AND([5]PREMIOS_OTROS!$AP76&lt;&gt;"",[5]PREMIOS_OTROS!$AP76&lt;&gt;0),[5]PREMIOS_OTROS!$AP76,""),IF($A78="TOTAL",SUM(INDIRECT("X4:X"&amp;ROW()-1)),""))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IF(AND($A78&lt;&gt;"",$A78&lt;&gt;"TOTAL"),IF(AND([5]PREMIOS_OTROS!$AS76&lt;&gt;"",[5]PREMIOS_OTROS!$AS76&lt;&gt;0),[5]PREMIOS_OTROS!$AS76,""),IF($A78="TOTAL",SUM(INDIRECT("Z4:Z"&amp;ROW()-1)),""))</f>
        <v/>
      </c>
      <c r="AA78" s="7" t="str">
        <f ca="1">IF(AND($A78&lt;&gt;"",$A78&lt;&gt;"TOTAL"),IF(AND([5]PREMIOS_OTROS!$AU76&lt;&gt;"",[5]PREMIOS_OTROS!$AU76&lt;&gt;0),[5]PREMIOS_OTROS!$AU76,""),IF($A78="TOTAL",SUM(INDIRECT("AA4:AA"&amp;ROW()-1)),""))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IF(AND($A78&lt;&gt;"",$A78&lt;&gt;"TOTAL"),IF(AND([5]PREMIOS_OTROS!$AX76&lt;&gt;"",[5]PREMIOS_OTROS!$AX76&lt;&gt;0),[5]PREMIOS_OTROS!$AX76,""),IF($A78="TOTAL",SUM(INDIRECT("AC4:AC"&amp;ROW()-1)),""))</f>
        <v/>
      </c>
      <c r="AD78" s="7" t="str">
        <f ca="1">IF(AND($A78&lt;&gt;"",$A78&lt;&gt;"TOTAL"),IF(AND([5]PREMIOS_OTROS!$AZ76&lt;&gt;"",[5]PREMIOS_OTROS!$AZ76&lt;&gt;0),[5]PREMIOS_OTROS!$AZ76,""),IF($A78="TOTAL",SUM(INDIRECT("AD4:AD"&amp;ROW()-1)),""))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IF(AND($A78&lt;&gt;"",$A78&lt;&gt;"TOTAL"),IF(AND([5]PREMIOS_OTROS!$BC76&lt;&gt;"",[5]PREMIOS_OTROS!$BC76&lt;&gt;0),[5]PREMIOS_OTROS!$BC76,""),IF($A78="TOTAL",SUM(INDIRECT("AF4:AF"&amp;ROW()-1)),""))</f>
        <v/>
      </c>
      <c r="AG78" s="7" t="str">
        <f ca="1">IF(AND($A78&lt;&gt;"",$A78&lt;&gt;"TOTAL"),IF(AND([5]PREMIOS_OTROS!$BE76&lt;&gt;"",[5]PREMIOS_OTROS!$BE76&lt;&gt;0),[5]PREMIOS_OTROS!$BE76,""),IF($A78="TOTAL",SUM(INDIRECT("AG4:AG"&amp;ROW()-1)),""))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IF(AND($A78&lt;&gt;"",$A78&lt;&gt;"TOTAL"),IF(AND([5]PREMIOS_OTROS!$BH76&lt;&gt;"",[5]PREMIOS_OTROS!$BH76&lt;&gt;0),[5]PREMIOS_OTROS!$BH76,""),IF($A78="TOTAL",SUM(INDIRECT("AI4:AI"&amp;ROW()-1)),""))</f>
        <v/>
      </c>
      <c r="AJ78" s="7" t="str">
        <f ca="1">IF(AND($A78&lt;&gt;"",$A78&lt;&gt;"TOTAL"),IF(AND([5]PREMIOS_OTROS!$BJ76&lt;&gt;"",[5]PREMIOS_OTROS!$BJ76&lt;&gt;0),[5]PREMIOS_OTROS!$BJ76,""),IF($A78="TOTAL",SUM(INDIRECT("AJ4:AJ"&amp;ROW()-1)),""))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IF(AND($A78&lt;&gt;"",$A78&lt;&gt;"TOTAL"),IF(AND([5]PREMIOS_OTROS!$BM76&lt;&gt;"",[5]PREMIOS_OTROS!$BM76&lt;&gt;0),[5]PREMIOS_OTROS!$BM76,""),IF($A78="TOTAL",SUM(INDIRECT("AL4:AL"&amp;ROW()-1)),""))</f>
        <v/>
      </c>
      <c r="AM78" s="7" t="str">
        <f ca="1">IF(AND($A78&lt;&gt;"",$A78&lt;&gt;"TOTAL"),IF(AND([5]PREMIOS_OTROS!$BO76&lt;&gt;"",[5]PREMIOS_OTROS!$BO76&lt;&gt;0),[5]PREMIOS_OTROS!$BO76,""),IF($A78="TOTAL",SUM(INDIRECT("AM4:AM"&amp;ROW()-1)),""))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IF(AND($A78&lt;&gt;"",$A78&lt;&gt;"TOTAL"),IF(AND([5]PREMIOS_OTROS!$BR76&lt;&gt;"",[5]PREMIOS_OTROS!$BR76&lt;&gt;0),[5]PREMIOS_OTROS!$BR76,""),IF($A78="TOTAL",SUM(INDIRECT("AO4:AO"&amp;ROW()-1)),""))</f>
        <v/>
      </c>
      <c r="AP78" s="7" t="str">
        <f ca="1">IF(AND($A78&lt;&gt;"",$A78&lt;&gt;"TOTAL"),IF(AND([5]PREMIOS_OTROS!$BT76&lt;&gt;"",[5]PREMIOS_OTROS!$BT76&lt;&gt;0),[5]PREMIOS_OTROS!$BT76,""),IF($A78="TOTAL",SUM(INDIRECT("AP4:AP"&amp;ROW()-1)),""))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IF(AND($A78&lt;&gt;"",$A78&lt;&gt;"TOTAL"),IF(AND([5]PREMIOS_OTROS!$BW76&lt;&gt;"",[5]PREMIOS_OTROS!$BW76&lt;&gt;0),[5]PREMIOS_OTROS!$BW76,""),IF($A78="TOTAL",SUM(INDIRECT("AR4:AR"&amp;ROW()-1)),""))</f>
        <v/>
      </c>
      <c r="AS78" s="7" t="str">
        <f ca="1">IF(AND($A78&lt;&gt;"",$A78&lt;&gt;"TOTAL"),IF(AND([5]PREMIOS_OTROS!$BY76&lt;&gt;"",[5]PREMIOS_OTROS!$BY76&lt;&gt;0),[5]PREMIOS_OTROS!$BY76,""),IF($A78="TOTAL",SUM(INDIRECT("AS4:AS"&amp;ROW()-1)),""))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IF(AND($A78&lt;&gt;"",$A78&lt;&gt;"TOTAL"),IF(AND([5]PREMIOS_OTROS!$CB76&lt;&gt;"",[5]PREMIOS_OTROS!$CB76&lt;&gt;0),[5]PREMIOS_OTROS!$CB76,""),IF($A78="TOTAL",SUM(INDIRECT("AU4:AU"&amp;ROW()-1)),""))</f>
        <v/>
      </c>
      <c r="AV78" s="7" t="str">
        <f ca="1">IF(AND($A78&lt;&gt;"",$A78&lt;&gt;"TOTAL"),IF(AND([5]PREMIOS_OTROS!$CD76&lt;&gt;"",[5]PREMIOS_OTROS!$CD76&lt;&gt;0),[5]PREMIOS_OTROS!$CD76,""),IF($A78="TOTAL",SUM(INDIRECT("AV4:AV"&amp;ROW()-1)),""))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IF(AND($A78&lt;&gt;"",$A78&lt;&gt;"TOTAL"),IF(AND([5]PREMIOS_OTROS!$CG76&lt;&gt;"",[5]PREMIOS_OTROS!$CG76&lt;&gt;0),[5]PREMIOS_OTROS!$CG76,""),IF($A78="TOTAL",SUM(INDIRECT("AX4:AX"&amp;ROW()-1)),""))</f>
        <v/>
      </c>
      <c r="AY78" s="7" t="str">
        <f ca="1">IF(AND($A78&lt;&gt;"",$A78&lt;&gt;"TOTAL"),IF(AND([5]PREMIOS_OTROS!$CI76&lt;&gt;"",[5]PREMIOS_OTROS!$CI76&lt;&gt;0),[5]PREMIOS_OTROS!$CI76,""),IF($A78="TOTAL",SUM(INDIRECT("AY4:AY"&amp;ROW()-1)),""))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IF(AND($A78&lt;&gt;"",$A78&lt;&gt;"TOTAL"),IF(AND([5]PREMIOS_OTROS!$CL76&lt;&gt;"",[5]PREMIOS_OTROS!$CL76&lt;&gt;0),[5]PREMIOS_OTROS!$CL76,""),IF($A78="TOTAL",SUM(INDIRECT("BA4:BA"&amp;ROW()-1)),""))</f>
        <v/>
      </c>
      <c r="BB78" s="7" t="str">
        <f ca="1">IF(AND($A78&lt;&gt;"",$A78&lt;&gt;"TOTAL"),IF(AND([5]PREMIOS_OTROS!$CN76&lt;&gt;"",[5]PREMIOS_OTROS!$CN76&lt;&gt;0),[5]PREMIOS_OTROS!$CN76,""),IF($A78="TOTAL",SUM(INDIRECT("BB4:BB"&amp;ROW()-1)),""))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IF(AND($A78&lt;&gt;"",$A78&lt;&gt;"TOTAL"),IF(AND([5]PREMIOS_OTROS!$CQ76&lt;&gt;"",[5]PREMIOS_OTROS!$CQ76&lt;&gt;0),[5]PREMIOS_OTROS!$CQ76,""),IF($A78="TOTAL",SUM(INDIRECT("BD4:BD"&amp;ROW()-1)),""))</f>
        <v/>
      </c>
      <c r="BE78" s="7" t="str">
        <f ca="1">IF(AND($A78&lt;&gt;"",$A78&lt;&gt;"TOTAL"),IF(AND([5]PREMIOS_OTROS!$CS76&lt;&gt;"",[5]PREMIOS_OTROS!$CS76&lt;&gt;0),[5]PREMIOS_OTROS!$CS76,""),IF($A78="TOTAL",SUM(INDIRECT("BE4:BE"&amp;ROW()-1)),""))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IF([5]PREMIOS_OTROS!$D77&lt;&gt;"",[5]PREMIOS_OTROS!$D77,IF(AND([5]PREMIOS_OTROS!$D77="",[5]PREMIOS_OTROS!$D78="",[5]PREMIOS_OTROS!$D76=""),"","TOTAL"))</f>
        <v/>
      </c>
      <c r="B79" s="7" t="str">
        <f ca="1">IF(AND($A79&lt;&gt;"",$A79&lt;&gt;"TOTAL"),IF(AND([5]PREMIOS_OTROS!$E77&lt;&gt;"",[5]PREMIOS_OTROS!$E77&lt;&gt;0),[5]PREMIOS_OTROS!$E77,""),IF($A79="TOTAL",SUM(INDIRECT("B4:B"&amp;ROW()-1)),""))</f>
        <v/>
      </c>
      <c r="C79" s="7" t="str">
        <f ca="1">IF(AND($A79&lt;&gt;"",$A79&lt;&gt;"TOTAL"),IF(AND([5]PREMIOS_OTROS!$G77&lt;&gt;"",[5]PREMIOS_OTROS!$G77&lt;&gt;0),[5]PREMIOS_OTROS!$G77,""),IF($A79="TOTAL",SUM(INDIRECT("C4:C"&amp;ROW()-1)),""))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IF(AND($A79&lt;&gt;"",$A79&lt;&gt;"TOTAL"),IF(AND([5]PREMIOS_OTROS!$J77&lt;&gt;"",[5]PREMIOS_OTROS!$J77&lt;&gt;0),[5]PREMIOS_OTROS!$J77,""),IF($A79="TOTAL",SUM(INDIRECT("E4:E"&amp;ROW()-1)),""))</f>
        <v/>
      </c>
      <c r="F79" s="7" t="str">
        <f ca="1">IF(AND($A79&lt;&gt;"",$A79&lt;&gt;"TOTAL"),IF(AND([5]PREMIOS_OTROS!$L77&lt;&gt;"",[5]PREMIOS_OTROS!$L77&lt;&gt;0),[5]PREMIOS_OTROS!$L77,""),IF($A79="TOTAL",SUM(INDIRECT("F4:F"&amp;ROW()-1)),""))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IF(AND($A79&lt;&gt;"",$A79&lt;&gt;"TOTAL"),IF(AND([5]PREMIOS_OTROS!$O77&lt;&gt;"",[5]PREMIOS_OTROS!$O77&lt;&gt;0),[5]PREMIOS_OTROS!$O77,""),IF($A79="TOTAL",SUM(INDIRECT("H4:H"&amp;ROW()-1)),""))</f>
        <v/>
      </c>
      <c r="I79" s="7" t="str">
        <f ca="1">IF(AND($A79&lt;&gt;"",$A79&lt;&gt;"TOTAL"),IF(AND([5]PREMIOS_OTROS!$Q77&lt;&gt;"",[5]PREMIOS_OTROS!$Q77&lt;&gt;0),[5]PREMIOS_OTROS!$Q77,""),IF($A79="TOTAL",SUM(INDIRECT("I4:I"&amp;ROW()-1)),""))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IF(AND($A79&lt;&gt;"",$A79&lt;&gt;"TOTAL"),IF(AND([5]PREMIOS_OTROS!$T77&lt;&gt;"",[5]PREMIOS_OTROS!$T77&lt;&gt;0),[5]PREMIOS_OTROS!$T77,""),IF($A79="TOTAL",SUM(INDIRECT("K4:K"&amp;ROW()-1)),""))</f>
        <v/>
      </c>
      <c r="L79" s="7" t="str">
        <f ca="1">IF(AND($A79&lt;&gt;"",$A79&lt;&gt;"TOTAL"),IF(AND([5]PREMIOS_OTROS!$V77&lt;&gt;"",[5]PREMIOS_OTROS!$V77&lt;&gt;0),[5]PREMIOS_OTROS!$V77,""),IF($A79="TOTAL",SUM(INDIRECT("L4:L"&amp;ROW()-1)),""))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IF(AND($A79&lt;&gt;"",$A79&lt;&gt;"TOTAL"),IF(AND([5]PREMIOS_OTROS!$Y77&lt;&gt;"",[5]PREMIOS_OTROS!$Y77&lt;&gt;0),[5]PREMIOS_OTROS!$Y77,""),IF($A79="TOTAL",SUM(INDIRECT("N4:N"&amp;ROW()-1)),""))</f>
        <v/>
      </c>
      <c r="O79" s="7" t="str">
        <f ca="1">IF(AND($A79&lt;&gt;"",$A79&lt;&gt;"TOTAL"),IF(AND([5]PREMIOS_OTROS!$AA77&lt;&gt;"",[5]PREMIOS_OTROS!$AA77&lt;&gt;0),[5]PREMIOS_OTROS!$AA77,""),IF($A79="TOTAL",SUM(INDIRECT("O4:O"&amp;ROW()-1)),""))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IF(AND($A79&lt;&gt;"",$A79&lt;&gt;"TOTAL"),IF(AND([5]PREMIOS_OTROS!$AD77&lt;&gt;"",[5]PREMIOS_OTROS!$AD77&lt;&gt;0),[5]PREMIOS_OTROS!$AD77,""),IF($A79="TOTAL",SUM(INDIRECT("Q4:Q"&amp;ROW()-1)),""))</f>
        <v/>
      </c>
      <c r="R79" s="7" t="str">
        <f ca="1">IF(AND($A79&lt;&gt;"",$A79&lt;&gt;"TOTAL"),IF(AND([5]PREMIOS_OTROS!$AF77&lt;&gt;"",[5]PREMIOS_OTROS!$AF77&lt;&gt;0),[5]PREMIOS_OTROS!$AF77,""),IF($A79="TOTAL",SUM(INDIRECT("R4:R"&amp;ROW()-1)),""))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IF(AND($A79&lt;&gt;"",$A79&lt;&gt;"TOTAL"),IF(AND([5]PREMIOS_OTROS!$AI77&lt;&gt;"",[5]PREMIOS_OTROS!$AI77&lt;&gt;0),[5]PREMIOS_OTROS!$AI77,""),IF($A79="TOTAL",SUM(INDIRECT("T4:T"&amp;ROW()-1)),""))</f>
        <v/>
      </c>
      <c r="U79" s="7" t="str">
        <f ca="1">IF(AND($A79&lt;&gt;"",$A79&lt;&gt;"TOTAL"),IF(AND([5]PREMIOS_OTROS!$AK77&lt;&gt;"",[5]PREMIOS_OTROS!$AK77&lt;&gt;0),[5]PREMIOS_OTROS!$AK77,""),IF($A79="TOTAL",SUM(INDIRECT("U4:U"&amp;ROW()-1)),""))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IF(AND($A79&lt;&gt;"",$A79&lt;&gt;"TOTAL"),IF(AND([5]PREMIOS_OTROS!$AN77&lt;&gt;"",[5]PREMIOS_OTROS!$AN77&lt;&gt;0),[5]PREMIOS_OTROS!$AN77,""),IF($A79="TOTAL",SUM(INDIRECT("W4:W"&amp;ROW()-1)),""))</f>
        <v/>
      </c>
      <c r="X79" s="7" t="str">
        <f ca="1">IF(AND($A79&lt;&gt;"",$A79&lt;&gt;"TOTAL"),IF(AND([5]PREMIOS_OTROS!$AP77&lt;&gt;"",[5]PREMIOS_OTROS!$AP77&lt;&gt;0),[5]PREMIOS_OTROS!$AP77,""),IF($A79="TOTAL",SUM(INDIRECT("X4:X"&amp;ROW()-1)),""))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IF(AND($A79&lt;&gt;"",$A79&lt;&gt;"TOTAL"),IF(AND([5]PREMIOS_OTROS!$AS77&lt;&gt;"",[5]PREMIOS_OTROS!$AS77&lt;&gt;0),[5]PREMIOS_OTROS!$AS77,""),IF($A79="TOTAL",SUM(INDIRECT("Z4:Z"&amp;ROW()-1)),""))</f>
        <v/>
      </c>
      <c r="AA79" s="7" t="str">
        <f ca="1">IF(AND($A79&lt;&gt;"",$A79&lt;&gt;"TOTAL"),IF(AND([5]PREMIOS_OTROS!$AU77&lt;&gt;"",[5]PREMIOS_OTROS!$AU77&lt;&gt;0),[5]PREMIOS_OTROS!$AU77,""),IF($A79="TOTAL",SUM(INDIRECT("AA4:AA"&amp;ROW()-1)),""))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IF(AND($A79&lt;&gt;"",$A79&lt;&gt;"TOTAL"),IF(AND([5]PREMIOS_OTROS!$AX77&lt;&gt;"",[5]PREMIOS_OTROS!$AX77&lt;&gt;0),[5]PREMIOS_OTROS!$AX77,""),IF($A79="TOTAL",SUM(INDIRECT("AC4:AC"&amp;ROW()-1)),""))</f>
        <v/>
      </c>
      <c r="AD79" s="7" t="str">
        <f ca="1">IF(AND($A79&lt;&gt;"",$A79&lt;&gt;"TOTAL"),IF(AND([5]PREMIOS_OTROS!$AZ77&lt;&gt;"",[5]PREMIOS_OTROS!$AZ77&lt;&gt;0),[5]PREMIOS_OTROS!$AZ77,""),IF($A79="TOTAL",SUM(INDIRECT("AD4:AD"&amp;ROW()-1)),""))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IF(AND($A79&lt;&gt;"",$A79&lt;&gt;"TOTAL"),IF(AND([5]PREMIOS_OTROS!$BC77&lt;&gt;"",[5]PREMIOS_OTROS!$BC77&lt;&gt;0),[5]PREMIOS_OTROS!$BC77,""),IF($A79="TOTAL",SUM(INDIRECT("AF4:AF"&amp;ROW()-1)),""))</f>
        <v/>
      </c>
      <c r="AG79" s="7" t="str">
        <f ca="1">IF(AND($A79&lt;&gt;"",$A79&lt;&gt;"TOTAL"),IF(AND([5]PREMIOS_OTROS!$BE77&lt;&gt;"",[5]PREMIOS_OTROS!$BE77&lt;&gt;0),[5]PREMIOS_OTROS!$BE77,""),IF($A79="TOTAL",SUM(INDIRECT("AG4:AG"&amp;ROW()-1)),""))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IF(AND($A79&lt;&gt;"",$A79&lt;&gt;"TOTAL"),IF(AND([5]PREMIOS_OTROS!$BH77&lt;&gt;"",[5]PREMIOS_OTROS!$BH77&lt;&gt;0),[5]PREMIOS_OTROS!$BH77,""),IF($A79="TOTAL",SUM(INDIRECT("AI4:AI"&amp;ROW()-1)),""))</f>
        <v/>
      </c>
      <c r="AJ79" s="7" t="str">
        <f ca="1">IF(AND($A79&lt;&gt;"",$A79&lt;&gt;"TOTAL"),IF(AND([5]PREMIOS_OTROS!$BJ77&lt;&gt;"",[5]PREMIOS_OTROS!$BJ77&lt;&gt;0),[5]PREMIOS_OTROS!$BJ77,""),IF($A79="TOTAL",SUM(INDIRECT("AJ4:AJ"&amp;ROW()-1)),""))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IF(AND($A79&lt;&gt;"",$A79&lt;&gt;"TOTAL"),IF(AND([5]PREMIOS_OTROS!$BM77&lt;&gt;"",[5]PREMIOS_OTROS!$BM77&lt;&gt;0),[5]PREMIOS_OTROS!$BM77,""),IF($A79="TOTAL",SUM(INDIRECT("AL4:AL"&amp;ROW()-1)),""))</f>
        <v/>
      </c>
      <c r="AM79" s="7" t="str">
        <f ca="1">IF(AND($A79&lt;&gt;"",$A79&lt;&gt;"TOTAL"),IF(AND([5]PREMIOS_OTROS!$BO77&lt;&gt;"",[5]PREMIOS_OTROS!$BO77&lt;&gt;0),[5]PREMIOS_OTROS!$BO77,""),IF($A79="TOTAL",SUM(INDIRECT("AM4:AM"&amp;ROW()-1)),""))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IF(AND($A79&lt;&gt;"",$A79&lt;&gt;"TOTAL"),IF(AND([5]PREMIOS_OTROS!$BR77&lt;&gt;"",[5]PREMIOS_OTROS!$BR77&lt;&gt;0),[5]PREMIOS_OTROS!$BR77,""),IF($A79="TOTAL",SUM(INDIRECT("AO4:AO"&amp;ROW()-1)),""))</f>
        <v/>
      </c>
      <c r="AP79" s="7" t="str">
        <f ca="1">IF(AND($A79&lt;&gt;"",$A79&lt;&gt;"TOTAL"),IF(AND([5]PREMIOS_OTROS!$BT77&lt;&gt;"",[5]PREMIOS_OTROS!$BT77&lt;&gt;0),[5]PREMIOS_OTROS!$BT77,""),IF($A79="TOTAL",SUM(INDIRECT("AP4:AP"&amp;ROW()-1)),""))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IF(AND($A79&lt;&gt;"",$A79&lt;&gt;"TOTAL"),IF(AND([5]PREMIOS_OTROS!$BW77&lt;&gt;"",[5]PREMIOS_OTROS!$BW77&lt;&gt;0),[5]PREMIOS_OTROS!$BW77,""),IF($A79="TOTAL",SUM(INDIRECT("AR4:AR"&amp;ROW()-1)),""))</f>
        <v/>
      </c>
      <c r="AS79" s="7" t="str">
        <f ca="1">IF(AND($A79&lt;&gt;"",$A79&lt;&gt;"TOTAL"),IF(AND([5]PREMIOS_OTROS!$BY77&lt;&gt;"",[5]PREMIOS_OTROS!$BY77&lt;&gt;0),[5]PREMIOS_OTROS!$BY77,""),IF($A79="TOTAL",SUM(INDIRECT("AS4:AS"&amp;ROW()-1)),""))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IF(AND($A79&lt;&gt;"",$A79&lt;&gt;"TOTAL"),IF(AND([5]PREMIOS_OTROS!$CB77&lt;&gt;"",[5]PREMIOS_OTROS!$CB77&lt;&gt;0),[5]PREMIOS_OTROS!$CB77,""),IF($A79="TOTAL",SUM(INDIRECT("AU4:AU"&amp;ROW()-1)),""))</f>
        <v/>
      </c>
      <c r="AV79" s="7" t="str">
        <f ca="1">IF(AND($A79&lt;&gt;"",$A79&lt;&gt;"TOTAL"),IF(AND([5]PREMIOS_OTROS!$CD77&lt;&gt;"",[5]PREMIOS_OTROS!$CD77&lt;&gt;0),[5]PREMIOS_OTROS!$CD77,""),IF($A79="TOTAL",SUM(INDIRECT("AV4:AV"&amp;ROW()-1)),""))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IF(AND($A79&lt;&gt;"",$A79&lt;&gt;"TOTAL"),IF(AND([5]PREMIOS_OTROS!$CG77&lt;&gt;"",[5]PREMIOS_OTROS!$CG77&lt;&gt;0),[5]PREMIOS_OTROS!$CG77,""),IF($A79="TOTAL",SUM(INDIRECT("AX4:AX"&amp;ROW()-1)),""))</f>
        <v/>
      </c>
      <c r="AY79" s="7" t="str">
        <f ca="1">IF(AND($A79&lt;&gt;"",$A79&lt;&gt;"TOTAL"),IF(AND([5]PREMIOS_OTROS!$CI77&lt;&gt;"",[5]PREMIOS_OTROS!$CI77&lt;&gt;0),[5]PREMIOS_OTROS!$CI77,""),IF($A79="TOTAL",SUM(INDIRECT("AY4:AY"&amp;ROW()-1)),""))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IF(AND($A79&lt;&gt;"",$A79&lt;&gt;"TOTAL"),IF(AND([5]PREMIOS_OTROS!$CL77&lt;&gt;"",[5]PREMIOS_OTROS!$CL77&lt;&gt;0),[5]PREMIOS_OTROS!$CL77,""),IF($A79="TOTAL",SUM(INDIRECT("BA4:BA"&amp;ROW()-1)),""))</f>
        <v/>
      </c>
      <c r="BB79" s="7" t="str">
        <f ca="1">IF(AND($A79&lt;&gt;"",$A79&lt;&gt;"TOTAL"),IF(AND([5]PREMIOS_OTROS!$CN77&lt;&gt;"",[5]PREMIOS_OTROS!$CN77&lt;&gt;0),[5]PREMIOS_OTROS!$CN77,""),IF($A79="TOTAL",SUM(INDIRECT("BB4:BB"&amp;ROW()-1)),""))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IF(AND($A79&lt;&gt;"",$A79&lt;&gt;"TOTAL"),IF(AND([5]PREMIOS_OTROS!$CQ77&lt;&gt;"",[5]PREMIOS_OTROS!$CQ77&lt;&gt;0),[5]PREMIOS_OTROS!$CQ77,""),IF($A79="TOTAL",SUM(INDIRECT("BD4:BD"&amp;ROW()-1)),""))</f>
        <v/>
      </c>
      <c r="BE79" s="7" t="str">
        <f ca="1">IF(AND($A79&lt;&gt;"",$A79&lt;&gt;"TOTAL"),IF(AND([5]PREMIOS_OTROS!$CS77&lt;&gt;"",[5]PREMIOS_OTROS!$CS77&lt;&gt;0),[5]PREMIOS_OTROS!$CS77,""),IF($A79="TOTAL",SUM(INDIRECT("BE4:BE"&amp;ROW()-1)),""))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IF([5]PREMIOS_OTROS!$D78&lt;&gt;"",[5]PREMIOS_OTROS!$D78,IF(AND([5]PREMIOS_OTROS!$D78="",[5]PREMIOS_OTROS!$D79="",[5]PREMIOS_OTROS!$D77=""),"","TOTAL"))</f>
        <v/>
      </c>
      <c r="B80" s="7" t="str">
        <f ca="1">IF(AND($A80&lt;&gt;"",$A80&lt;&gt;"TOTAL"),IF(AND([5]PREMIOS_OTROS!$E78&lt;&gt;"",[5]PREMIOS_OTROS!$E78&lt;&gt;0),[5]PREMIOS_OTROS!$E78,""),IF($A80="TOTAL",SUM(INDIRECT("B4:B"&amp;ROW()-1)),""))</f>
        <v/>
      </c>
      <c r="C80" s="7" t="str">
        <f ca="1">IF(AND($A80&lt;&gt;"",$A80&lt;&gt;"TOTAL"),IF(AND([5]PREMIOS_OTROS!$G78&lt;&gt;"",[5]PREMIOS_OTROS!$G78&lt;&gt;0),[5]PREMIOS_OTROS!$G78,""),IF($A80="TOTAL",SUM(INDIRECT("C4:C"&amp;ROW()-1)),""))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IF(AND($A80&lt;&gt;"",$A80&lt;&gt;"TOTAL"),IF(AND([5]PREMIOS_OTROS!$J78&lt;&gt;"",[5]PREMIOS_OTROS!$J78&lt;&gt;0),[5]PREMIOS_OTROS!$J78,""),IF($A80="TOTAL",SUM(INDIRECT("E4:E"&amp;ROW()-1)),""))</f>
        <v/>
      </c>
      <c r="F80" s="7" t="str">
        <f ca="1">IF(AND($A80&lt;&gt;"",$A80&lt;&gt;"TOTAL"),IF(AND([5]PREMIOS_OTROS!$L78&lt;&gt;"",[5]PREMIOS_OTROS!$L78&lt;&gt;0),[5]PREMIOS_OTROS!$L78,""),IF($A80="TOTAL",SUM(INDIRECT("F4:F"&amp;ROW()-1)),""))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IF(AND($A80&lt;&gt;"",$A80&lt;&gt;"TOTAL"),IF(AND([5]PREMIOS_OTROS!$O78&lt;&gt;"",[5]PREMIOS_OTROS!$O78&lt;&gt;0),[5]PREMIOS_OTROS!$O78,""),IF($A80="TOTAL",SUM(INDIRECT("H4:H"&amp;ROW()-1)),""))</f>
        <v/>
      </c>
      <c r="I80" s="7" t="str">
        <f ca="1">IF(AND($A80&lt;&gt;"",$A80&lt;&gt;"TOTAL"),IF(AND([5]PREMIOS_OTROS!$Q78&lt;&gt;"",[5]PREMIOS_OTROS!$Q78&lt;&gt;0),[5]PREMIOS_OTROS!$Q78,""),IF($A80="TOTAL",SUM(INDIRECT("I4:I"&amp;ROW()-1)),""))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IF(AND($A80&lt;&gt;"",$A80&lt;&gt;"TOTAL"),IF(AND([5]PREMIOS_OTROS!$T78&lt;&gt;"",[5]PREMIOS_OTROS!$T78&lt;&gt;0),[5]PREMIOS_OTROS!$T78,""),IF($A80="TOTAL",SUM(INDIRECT("K4:K"&amp;ROW()-1)),""))</f>
        <v/>
      </c>
      <c r="L80" s="7" t="str">
        <f ca="1">IF(AND($A80&lt;&gt;"",$A80&lt;&gt;"TOTAL"),IF(AND([5]PREMIOS_OTROS!$V78&lt;&gt;"",[5]PREMIOS_OTROS!$V78&lt;&gt;0),[5]PREMIOS_OTROS!$V78,""),IF($A80="TOTAL",SUM(INDIRECT("L4:L"&amp;ROW()-1)),""))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IF(AND($A80&lt;&gt;"",$A80&lt;&gt;"TOTAL"),IF(AND([5]PREMIOS_OTROS!$Y78&lt;&gt;"",[5]PREMIOS_OTROS!$Y78&lt;&gt;0),[5]PREMIOS_OTROS!$Y78,""),IF($A80="TOTAL",SUM(INDIRECT("N4:N"&amp;ROW()-1)),""))</f>
        <v/>
      </c>
      <c r="O80" s="7" t="str">
        <f ca="1">IF(AND($A80&lt;&gt;"",$A80&lt;&gt;"TOTAL"),IF(AND([5]PREMIOS_OTROS!$AA78&lt;&gt;"",[5]PREMIOS_OTROS!$AA78&lt;&gt;0),[5]PREMIOS_OTROS!$AA78,""),IF($A80="TOTAL",SUM(INDIRECT("O4:O"&amp;ROW()-1)),""))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IF(AND($A80&lt;&gt;"",$A80&lt;&gt;"TOTAL"),IF(AND([5]PREMIOS_OTROS!$AD78&lt;&gt;"",[5]PREMIOS_OTROS!$AD78&lt;&gt;0),[5]PREMIOS_OTROS!$AD78,""),IF($A80="TOTAL",SUM(INDIRECT("Q4:Q"&amp;ROW()-1)),""))</f>
        <v/>
      </c>
      <c r="R80" s="7" t="str">
        <f ca="1">IF(AND($A80&lt;&gt;"",$A80&lt;&gt;"TOTAL"),IF(AND([5]PREMIOS_OTROS!$AF78&lt;&gt;"",[5]PREMIOS_OTROS!$AF78&lt;&gt;0),[5]PREMIOS_OTROS!$AF78,""),IF($A80="TOTAL",SUM(INDIRECT("R4:R"&amp;ROW()-1)),""))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IF(AND($A80&lt;&gt;"",$A80&lt;&gt;"TOTAL"),IF(AND([5]PREMIOS_OTROS!$AI78&lt;&gt;"",[5]PREMIOS_OTROS!$AI78&lt;&gt;0),[5]PREMIOS_OTROS!$AI78,""),IF($A80="TOTAL",SUM(INDIRECT("T4:T"&amp;ROW()-1)),""))</f>
        <v/>
      </c>
      <c r="U80" s="7" t="str">
        <f ca="1">IF(AND($A80&lt;&gt;"",$A80&lt;&gt;"TOTAL"),IF(AND([5]PREMIOS_OTROS!$AK78&lt;&gt;"",[5]PREMIOS_OTROS!$AK78&lt;&gt;0),[5]PREMIOS_OTROS!$AK78,""),IF($A80="TOTAL",SUM(INDIRECT("U4:U"&amp;ROW()-1)),""))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IF(AND($A80&lt;&gt;"",$A80&lt;&gt;"TOTAL"),IF(AND([5]PREMIOS_OTROS!$AN78&lt;&gt;"",[5]PREMIOS_OTROS!$AN78&lt;&gt;0),[5]PREMIOS_OTROS!$AN78,""),IF($A80="TOTAL",SUM(INDIRECT("W4:W"&amp;ROW()-1)),""))</f>
        <v/>
      </c>
      <c r="X80" s="7" t="str">
        <f ca="1">IF(AND($A80&lt;&gt;"",$A80&lt;&gt;"TOTAL"),IF(AND([5]PREMIOS_OTROS!$AP78&lt;&gt;"",[5]PREMIOS_OTROS!$AP78&lt;&gt;0),[5]PREMIOS_OTROS!$AP78,""),IF($A80="TOTAL",SUM(INDIRECT("X4:X"&amp;ROW()-1)),""))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IF(AND($A80&lt;&gt;"",$A80&lt;&gt;"TOTAL"),IF(AND([5]PREMIOS_OTROS!$AS78&lt;&gt;"",[5]PREMIOS_OTROS!$AS78&lt;&gt;0),[5]PREMIOS_OTROS!$AS78,""),IF($A80="TOTAL",SUM(INDIRECT("Z4:Z"&amp;ROW()-1)),""))</f>
        <v/>
      </c>
      <c r="AA80" s="7" t="str">
        <f ca="1">IF(AND($A80&lt;&gt;"",$A80&lt;&gt;"TOTAL"),IF(AND([5]PREMIOS_OTROS!$AU78&lt;&gt;"",[5]PREMIOS_OTROS!$AU78&lt;&gt;0),[5]PREMIOS_OTROS!$AU78,""),IF($A80="TOTAL",SUM(INDIRECT("AA4:AA"&amp;ROW()-1)),""))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IF(AND($A80&lt;&gt;"",$A80&lt;&gt;"TOTAL"),IF(AND([5]PREMIOS_OTROS!$AX78&lt;&gt;"",[5]PREMIOS_OTROS!$AX78&lt;&gt;0),[5]PREMIOS_OTROS!$AX78,""),IF($A80="TOTAL",SUM(INDIRECT("AC4:AC"&amp;ROW()-1)),""))</f>
        <v/>
      </c>
      <c r="AD80" s="7" t="str">
        <f ca="1">IF(AND($A80&lt;&gt;"",$A80&lt;&gt;"TOTAL"),IF(AND([5]PREMIOS_OTROS!$AZ78&lt;&gt;"",[5]PREMIOS_OTROS!$AZ78&lt;&gt;0),[5]PREMIOS_OTROS!$AZ78,""),IF($A80="TOTAL",SUM(INDIRECT("AD4:AD"&amp;ROW()-1)),""))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IF(AND($A80&lt;&gt;"",$A80&lt;&gt;"TOTAL"),IF(AND([5]PREMIOS_OTROS!$BC78&lt;&gt;"",[5]PREMIOS_OTROS!$BC78&lt;&gt;0),[5]PREMIOS_OTROS!$BC78,""),IF($A80="TOTAL",SUM(INDIRECT("AF4:AF"&amp;ROW()-1)),""))</f>
        <v/>
      </c>
      <c r="AG80" s="7" t="str">
        <f ca="1">IF(AND($A80&lt;&gt;"",$A80&lt;&gt;"TOTAL"),IF(AND([5]PREMIOS_OTROS!$BE78&lt;&gt;"",[5]PREMIOS_OTROS!$BE78&lt;&gt;0),[5]PREMIOS_OTROS!$BE78,""),IF($A80="TOTAL",SUM(INDIRECT("AG4:AG"&amp;ROW()-1)),""))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IF(AND($A80&lt;&gt;"",$A80&lt;&gt;"TOTAL"),IF(AND([5]PREMIOS_OTROS!$BH78&lt;&gt;"",[5]PREMIOS_OTROS!$BH78&lt;&gt;0),[5]PREMIOS_OTROS!$BH78,""),IF($A80="TOTAL",SUM(INDIRECT("AI4:AI"&amp;ROW()-1)),""))</f>
        <v/>
      </c>
      <c r="AJ80" s="7" t="str">
        <f ca="1">IF(AND($A80&lt;&gt;"",$A80&lt;&gt;"TOTAL"),IF(AND([5]PREMIOS_OTROS!$BJ78&lt;&gt;"",[5]PREMIOS_OTROS!$BJ78&lt;&gt;0),[5]PREMIOS_OTROS!$BJ78,""),IF($A80="TOTAL",SUM(INDIRECT("AJ4:AJ"&amp;ROW()-1)),""))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IF(AND($A80&lt;&gt;"",$A80&lt;&gt;"TOTAL"),IF(AND([5]PREMIOS_OTROS!$BM78&lt;&gt;"",[5]PREMIOS_OTROS!$BM78&lt;&gt;0),[5]PREMIOS_OTROS!$BM78,""),IF($A80="TOTAL",SUM(INDIRECT("AL4:AL"&amp;ROW()-1)),""))</f>
        <v/>
      </c>
      <c r="AM80" s="7" t="str">
        <f ca="1">IF(AND($A80&lt;&gt;"",$A80&lt;&gt;"TOTAL"),IF(AND([5]PREMIOS_OTROS!$BO78&lt;&gt;"",[5]PREMIOS_OTROS!$BO78&lt;&gt;0),[5]PREMIOS_OTROS!$BO78,""),IF($A80="TOTAL",SUM(INDIRECT("AM4:AM"&amp;ROW()-1)),""))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IF(AND($A80&lt;&gt;"",$A80&lt;&gt;"TOTAL"),IF(AND([5]PREMIOS_OTROS!$BR78&lt;&gt;"",[5]PREMIOS_OTROS!$BR78&lt;&gt;0),[5]PREMIOS_OTROS!$BR78,""),IF($A80="TOTAL",SUM(INDIRECT("AO4:AO"&amp;ROW()-1)),""))</f>
        <v/>
      </c>
      <c r="AP80" s="7" t="str">
        <f ca="1">IF(AND($A80&lt;&gt;"",$A80&lt;&gt;"TOTAL"),IF(AND([5]PREMIOS_OTROS!$BT78&lt;&gt;"",[5]PREMIOS_OTROS!$BT78&lt;&gt;0),[5]PREMIOS_OTROS!$BT78,""),IF($A80="TOTAL",SUM(INDIRECT("AP4:AP"&amp;ROW()-1)),""))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IF(AND($A80&lt;&gt;"",$A80&lt;&gt;"TOTAL"),IF(AND([5]PREMIOS_OTROS!$BW78&lt;&gt;"",[5]PREMIOS_OTROS!$BW78&lt;&gt;0),[5]PREMIOS_OTROS!$BW78,""),IF($A80="TOTAL",SUM(INDIRECT("AR4:AR"&amp;ROW()-1)),""))</f>
        <v/>
      </c>
      <c r="AS80" s="7" t="str">
        <f ca="1">IF(AND($A80&lt;&gt;"",$A80&lt;&gt;"TOTAL"),IF(AND([5]PREMIOS_OTROS!$BY78&lt;&gt;"",[5]PREMIOS_OTROS!$BY78&lt;&gt;0),[5]PREMIOS_OTROS!$BY78,""),IF($A80="TOTAL",SUM(INDIRECT("AS4:AS"&amp;ROW()-1)),""))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IF(AND($A80&lt;&gt;"",$A80&lt;&gt;"TOTAL"),IF(AND([5]PREMIOS_OTROS!$CB78&lt;&gt;"",[5]PREMIOS_OTROS!$CB78&lt;&gt;0),[5]PREMIOS_OTROS!$CB78,""),IF($A80="TOTAL",SUM(INDIRECT("AU4:AU"&amp;ROW()-1)),""))</f>
        <v/>
      </c>
      <c r="AV80" s="7" t="str">
        <f ca="1">IF(AND($A80&lt;&gt;"",$A80&lt;&gt;"TOTAL"),IF(AND([5]PREMIOS_OTROS!$CD78&lt;&gt;"",[5]PREMIOS_OTROS!$CD78&lt;&gt;0),[5]PREMIOS_OTROS!$CD78,""),IF($A80="TOTAL",SUM(INDIRECT("AV4:AV"&amp;ROW()-1)),""))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IF(AND($A80&lt;&gt;"",$A80&lt;&gt;"TOTAL"),IF(AND([5]PREMIOS_OTROS!$CG78&lt;&gt;"",[5]PREMIOS_OTROS!$CG78&lt;&gt;0),[5]PREMIOS_OTROS!$CG78,""),IF($A80="TOTAL",SUM(INDIRECT("AX4:AX"&amp;ROW()-1)),""))</f>
        <v/>
      </c>
      <c r="AY80" s="7" t="str">
        <f ca="1">IF(AND($A80&lt;&gt;"",$A80&lt;&gt;"TOTAL"),IF(AND([5]PREMIOS_OTROS!$CI78&lt;&gt;"",[5]PREMIOS_OTROS!$CI78&lt;&gt;0),[5]PREMIOS_OTROS!$CI78,""),IF($A80="TOTAL",SUM(INDIRECT("AY4:AY"&amp;ROW()-1)),""))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IF(AND($A80&lt;&gt;"",$A80&lt;&gt;"TOTAL"),IF(AND([5]PREMIOS_OTROS!$CL78&lt;&gt;"",[5]PREMIOS_OTROS!$CL78&lt;&gt;0),[5]PREMIOS_OTROS!$CL78,""),IF($A80="TOTAL",SUM(INDIRECT("BA4:BA"&amp;ROW()-1)),""))</f>
        <v/>
      </c>
      <c r="BB80" s="7" t="str">
        <f ca="1">IF(AND($A80&lt;&gt;"",$A80&lt;&gt;"TOTAL"),IF(AND([5]PREMIOS_OTROS!$CN78&lt;&gt;"",[5]PREMIOS_OTROS!$CN78&lt;&gt;0),[5]PREMIOS_OTROS!$CN78,""),IF($A80="TOTAL",SUM(INDIRECT("BB4:BB"&amp;ROW()-1)),""))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IF(AND($A80&lt;&gt;"",$A80&lt;&gt;"TOTAL"),IF(AND([5]PREMIOS_OTROS!$CQ78&lt;&gt;"",[5]PREMIOS_OTROS!$CQ78&lt;&gt;0),[5]PREMIOS_OTROS!$CQ78,""),IF($A80="TOTAL",SUM(INDIRECT("BD4:BD"&amp;ROW()-1)),""))</f>
        <v/>
      </c>
      <c r="BE80" s="7" t="str">
        <f ca="1">IF(AND($A80&lt;&gt;"",$A80&lt;&gt;"TOTAL"),IF(AND([5]PREMIOS_OTROS!$CS78&lt;&gt;"",[5]PREMIOS_OTROS!$CS78&lt;&gt;0),[5]PREMIOS_OTROS!$CS78,""),IF($A80="TOTAL",SUM(INDIRECT("BE4:BE"&amp;ROW()-1)),""))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IF([5]PREMIOS_OTROS!$D79&lt;&gt;"",[5]PREMIOS_OTROS!$D79,IF(AND([5]PREMIOS_OTROS!$D79="",[5]PREMIOS_OTROS!$D80="",[5]PREMIOS_OTROS!$D78=""),"","TOTAL"))</f>
        <v/>
      </c>
      <c r="B81" s="7" t="str">
        <f ca="1">IF(AND($A81&lt;&gt;"",$A81&lt;&gt;"TOTAL"),IF(AND([5]PREMIOS_OTROS!$E79&lt;&gt;"",[5]PREMIOS_OTROS!$E79&lt;&gt;0),[5]PREMIOS_OTROS!$E79,""),IF($A81="TOTAL",SUM(INDIRECT("B4:B"&amp;ROW()-1)),""))</f>
        <v/>
      </c>
      <c r="C81" s="7" t="str">
        <f ca="1">IF(AND($A81&lt;&gt;"",$A81&lt;&gt;"TOTAL"),IF(AND([5]PREMIOS_OTROS!$G79&lt;&gt;"",[5]PREMIOS_OTROS!$G79&lt;&gt;0),[5]PREMIOS_OTROS!$G79,""),IF($A81="TOTAL",SUM(INDIRECT("C4:C"&amp;ROW()-1)),""))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IF(AND($A81&lt;&gt;"",$A81&lt;&gt;"TOTAL"),IF(AND([5]PREMIOS_OTROS!$J79&lt;&gt;"",[5]PREMIOS_OTROS!$J79&lt;&gt;0),[5]PREMIOS_OTROS!$J79,""),IF($A81="TOTAL",SUM(INDIRECT("E4:E"&amp;ROW()-1)),""))</f>
        <v/>
      </c>
      <c r="F81" s="7" t="str">
        <f ca="1">IF(AND($A81&lt;&gt;"",$A81&lt;&gt;"TOTAL"),IF(AND([5]PREMIOS_OTROS!$L79&lt;&gt;"",[5]PREMIOS_OTROS!$L79&lt;&gt;0),[5]PREMIOS_OTROS!$L79,""),IF($A81="TOTAL",SUM(INDIRECT("F4:F"&amp;ROW()-1)),""))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IF(AND($A81&lt;&gt;"",$A81&lt;&gt;"TOTAL"),IF(AND([5]PREMIOS_OTROS!$O79&lt;&gt;"",[5]PREMIOS_OTROS!$O79&lt;&gt;0),[5]PREMIOS_OTROS!$O79,""),IF($A81="TOTAL",SUM(INDIRECT("H4:H"&amp;ROW()-1)),""))</f>
        <v/>
      </c>
      <c r="I81" s="7" t="str">
        <f ca="1">IF(AND($A81&lt;&gt;"",$A81&lt;&gt;"TOTAL"),IF(AND([5]PREMIOS_OTROS!$Q79&lt;&gt;"",[5]PREMIOS_OTROS!$Q79&lt;&gt;0),[5]PREMIOS_OTROS!$Q79,""),IF($A81="TOTAL",SUM(INDIRECT("I4:I"&amp;ROW()-1)),""))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IF(AND($A81&lt;&gt;"",$A81&lt;&gt;"TOTAL"),IF(AND([5]PREMIOS_OTROS!$T79&lt;&gt;"",[5]PREMIOS_OTROS!$T79&lt;&gt;0),[5]PREMIOS_OTROS!$T79,""),IF($A81="TOTAL",SUM(INDIRECT("K4:K"&amp;ROW()-1)),""))</f>
        <v/>
      </c>
      <c r="L81" s="7" t="str">
        <f ca="1">IF(AND($A81&lt;&gt;"",$A81&lt;&gt;"TOTAL"),IF(AND([5]PREMIOS_OTROS!$V79&lt;&gt;"",[5]PREMIOS_OTROS!$V79&lt;&gt;0),[5]PREMIOS_OTROS!$V79,""),IF($A81="TOTAL",SUM(INDIRECT("L4:L"&amp;ROW()-1)),""))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IF(AND($A81&lt;&gt;"",$A81&lt;&gt;"TOTAL"),IF(AND([5]PREMIOS_OTROS!$Y79&lt;&gt;"",[5]PREMIOS_OTROS!$Y79&lt;&gt;0),[5]PREMIOS_OTROS!$Y79,""),IF($A81="TOTAL",SUM(INDIRECT("N4:N"&amp;ROW()-1)),""))</f>
        <v/>
      </c>
      <c r="O81" s="7" t="str">
        <f ca="1">IF(AND($A81&lt;&gt;"",$A81&lt;&gt;"TOTAL"),IF(AND([5]PREMIOS_OTROS!$AA79&lt;&gt;"",[5]PREMIOS_OTROS!$AA79&lt;&gt;0),[5]PREMIOS_OTROS!$AA79,""),IF($A81="TOTAL",SUM(INDIRECT("O4:O"&amp;ROW()-1)),""))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IF(AND($A81&lt;&gt;"",$A81&lt;&gt;"TOTAL"),IF(AND([5]PREMIOS_OTROS!$AD79&lt;&gt;"",[5]PREMIOS_OTROS!$AD79&lt;&gt;0),[5]PREMIOS_OTROS!$AD79,""),IF($A81="TOTAL",SUM(INDIRECT("Q4:Q"&amp;ROW()-1)),""))</f>
        <v/>
      </c>
      <c r="R81" s="7" t="str">
        <f ca="1">IF(AND($A81&lt;&gt;"",$A81&lt;&gt;"TOTAL"),IF(AND([5]PREMIOS_OTROS!$AF79&lt;&gt;"",[5]PREMIOS_OTROS!$AF79&lt;&gt;0),[5]PREMIOS_OTROS!$AF79,""),IF($A81="TOTAL",SUM(INDIRECT("R4:R"&amp;ROW()-1)),""))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IF(AND($A81&lt;&gt;"",$A81&lt;&gt;"TOTAL"),IF(AND([5]PREMIOS_OTROS!$AI79&lt;&gt;"",[5]PREMIOS_OTROS!$AI79&lt;&gt;0),[5]PREMIOS_OTROS!$AI79,""),IF($A81="TOTAL",SUM(INDIRECT("T4:T"&amp;ROW()-1)),""))</f>
        <v/>
      </c>
      <c r="U81" s="7" t="str">
        <f ca="1">IF(AND($A81&lt;&gt;"",$A81&lt;&gt;"TOTAL"),IF(AND([5]PREMIOS_OTROS!$AK79&lt;&gt;"",[5]PREMIOS_OTROS!$AK79&lt;&gt;0),[5]PREMIOS_OTROS!$AK79,""),IF($A81="TOTAL",SUM(INDIRECT("U4:U"&amp;ROW()-1)),""))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IF(AND($A81&lt;&gt;"",$A81&lt;&gt;"TOTAL"),IF(AND([5]PREMIOS_OTROS!$AN79&lt;&gt;"",[5]PREMIOS_OTROS!$AN79&lt;&gt;0),[5]PREMIOS_OTROS!$AN79,""),IF($A81="TOTAL",SUM(INDIRECT("W4:W"&amp;ROW()-1)),""))</f>
        <v/>
      </c>
      <c r="X81" s="7" t="str">
        <f ca="1">IF(AND($A81&lt;&gt;"",$A81&lt;&gt;"TOTAL"),IF(AND([5]PREMIOS_OTROS!$AP79&lt;&gt;"",[5]PREMIOS_OTROS!$AP79&lt;&gt;0),[5]PREMIOS_OTROS!$AP79,""),IF($A81="TOTAL",SUM(INDIRECT("X4:X"&amp;ROW()-1)),""))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IF(AND($A81&lt;&gt;"",$A81&lt;&gt;"TOTAL"),IF(AND([5]PREMIOS_OTROS!$AS79&lt;&gt;"",[5]PREMIOS_OTROS!$AS79&lt;&gt;0),[5]PREMIOS_OTROS!$AS79,""),IF($A81="TOTAL",SUM(INDIRECT("Z4:Z"&amp;ROW()-1)),""))</f>
        <v/>
      </c>
      <c r="AA81" s="7" t="str">
        <f ca="1">IF(AND($A81&lt;&gt;"",$A81&lt;&gt;"TOTAL"),IF(AND([5]PREMIOS_OTROS!$AU79&lt;&gt;"",[5]PREMIOS_OTROS!$AU79&lt;&gt;0),[5]PREMIOS_OTROS!$AU79,""),IF($A81="TOTAL",SUM(INDIRECT("AA4:AA"&amp;ROW()-1)),""))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IF(AND($A81&lt;&gt;"",$A81&lt;&gt;"TOTAL"),IF(AND([5]PREMIOS_OTROS!$AX79&lt;&gt;"",[5]PREMIOS_OTROS!$AX79&lt;&gt;0),[5]PREMIOS_OTROS!$AX79,""),IF($A81="TOTAL",SUM(INDIRECT("AC4:AC"&amp;ROW()-1)),""))</f>
        <v/>
      </c>
      <c r="AD81" s="7" t="str">
        <f ca="1">IF(AND($A81&lt;&gt;"",$A81&lt;&gt;"TOTAL"),IF(AND([5]PREMIOS_OTROS!$AZ79&lt;&gt;"",[5]PREMIOS_OTROS!$AZ79&lt;&gt;0),[5]PREMIOS_OTROS!$AZ79,""),IF($A81="TOTAL",SUM(INDIRECT("AD4:AD"&amp;ROW()-1)),""))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IF(AND($A81&lt;&gt;"",$A81&lt;&gt;"TOTAL"),IF(AND([5]PREMIOS_OTROS!$BC79&lt;&gt;"",[5]PREMIOS_OTROS!$BC79&lt;&gt;0),[5]PREMIOS_OTROS!$BC79,""),IF($A81="TOTAL",SUM(INDIRECT("AF4:AF"&amp;ROW()-1)),""))</f>
        <v/>
      </c>
      <c r="AG81" s="7" t="str">
        <f ca="1">IF(AND($A81&lt;&gt;"",$A81&lt;&gt;"TOTAL"),IF(AND([5]PREMIOS_OTROS!$BE79&lt;&gt;"",[5]PREMIOS_OTROS!$BE79&lt;&gt;0),[5]PREMIOS_OTROS!$BE79,""),IF($A81="TOTAL",SUM(INDIRECT("AG4:AG"&amp;ROW()-1)),""))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IF(AND($A81&lt;&gt;"",$A81&lt;&gt;"TOTAL"),IF(AND([5]PREMIOS_OTROS!$BH79&lt;&gt;"",[5]PREMIOS_OTROS!$BH79&lt;&gt;0),[5]PREMIOS_OTROS!$BH79,""),IF($A81="TOTAL",SUM(INDIRECT("AI4:AI"&amp;ROW()-1)),""))</f>
        <v/>
      </c>
      <c r="AJ81" s="7" t="str">
        <f ca="1">IF(AND($A81&lt;&gt;"",$A81&lt;&gt;"TOTAL"),IF(AND([5]PREMIOS_OTROS!$BJ79&lt;&gt;"",[5]PREMIOS_OTROS!$BJ79&lt;&gt;0),[5]PREMIOS_OTROS!$BJ79,""),IF($A81="TOTAL",SUM(INDIRECT("AJ4:AJ"&amp;ROW()-1)),""))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IF(AND($A81&lt;&gt;"",$A81&lt;&gt;"TOTAL"),IF(AND([5]PREMIOS_OTROS!$BM79&lt;&gt;"",[5]PREMIOS_OTROS!$BM79&lt;&gt;0),[5]PREMIOS_OTROS!$BM79,""),IF($A81="TOTAL",SUM(INDIRECT("AL4:AL"&amp;ROW()-1)),""))</f>
        <v/>
      </c>
      <c r="AM81" s="7" t="str">
        <f ca="1">IF(AND($A81&lt;&gt;"",$A81&lt;&gt;"TOTAL"),IF(AND([5]PREMIOS_OTROS!$BO79&lt;&gt;"",[5]PREMIOS_OTROS!$BO79&lt;&gt;0),[5]PREMIOS_OTROS!$BO79,""),IF($A81="TOTAL",SUM(INDIRECT("AM4:AM"&amp;ROW()-1)),""))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IF(AND($A81&lt;&gt;"",$A81&lt;&gt;"TOTAL"),IF(AND([5]PREMIOS_OTROS!$BR79&lt;&gt;"",[5]PREMIOS_OTROS!$BR79&lt;&gt;0),[5]PREMIOS_OTROS!$BR79,""),IF($A81="TOTAL",SUM(INDIRECT("AO4:AO"&amp;ROW()-1)),""))</f>
        <v/>
      </c>
      <c r="AP81" s="7" t="str">
        <f ca="1">IF(AND($A81&lt;&gt;"",$A81&lt;&gt;"TOTAL"),IF(AND([5]PREMIOS_OTROS!$BT79&lt;&gt;"",[5]PREMIOS_OTROS!$BT79&lt;&gt;0),[5]PREMIOS_OTROS!$BT79,""),IF($A81="TOTAL",SUM(INDIRECT("AP4:AP"&amp;ROW()-1)),""))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IF(AND($A81&lt;&gt;"",$A81&lt;&gt;"TOTAL"),IF(AND([5]PREMIOS_OTROS!$BW79&lt;&gt;"",[5]PREMIOS_OTROS!$BW79&lt;&gt;0),[5]PREMIOS_OTROS!$BW79,""),IF($A81="TOTAL",SUM(INDIRECT("AR4:AR"&amp;ROW()-1)),""))</f>
        <v/>
      </c>
      <c r="AS81" s="7" t="str">
        <f ca="1">IF(AND($A81&lt;&gt;"",$A81&lt;&gt;"TOTAL"),IF(AND([5]PREMIOS_OTROS!$BY79&lt;&gt;"",[5]PREMIOS_OTROS!$BY79&lt;&gt;0),[5]PREMIOS_OTROS!$BY79,""),IF($A81="TOTAL",SUM(INDIRECT("AS4:AS"&amp;ROW()-1)),""))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IF(AND($A81&lt;&gt;"",$A81&lt;&gt;"TOTAL"),IF(AND([5]PREMIOS_OTROS!$CB79&lt;&gt;"",[5]PREMIOS_OTROS!$CB79&lt;&gt;0),[5]PREMIOS_OTROS!$CB79,""),IF($A81="TOTAL",SUM(INDIRECT("AU4:AU"&amp;ROW()-1)),""))</f>
        <v/>
      </c>
      <c r="AV81" s="7" t="str">
        <f ca="1">IF(AND($A81&lt;&gt;"",$A81&lt;&gt;"TOTAL"),IF(AND([5]PREMIOS_OTROS!$CD79&lt;&gt;"",[5]PREMIOS_OTROS!$CD79&lt;&gt;0),[5]PREMIOS_OTROS!$CD79,""),IF($A81="TOTAL",SUM(INDIRECT("AV4:AV"&amp;ROW()-1)),""))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IF(AND($A81&lt;&gt;"",$A81&lt;&gt;"TOTAL"),IF(AND([5]PREMIOS_OTROS!$CG79&lt;&gt;"",[5]PREMIOS_OTROS!$CG79&lt;&gt;0),[5]PREMIOS_OTROS!$CG79,""),IF($A81="TOTAL",SUM(INDIRECT("AX4:AX"&amp;ROW()-1)),""))</f>
        <v/>
      </c>
      <c r="AY81" s="7" t="str">
        <f ca="1">IF(AND($A81&lt;&gt;"",$A81&lt;&gt;"TOTAL"),IF(AND([5]PREMIOS_OTROS!$CI79&lt;&gt;"",[5]PREMIOS_OTROS!$CI79&lt;&gt;0),[5]PREMIOS_OTROS!$CI79,""),IF($A81="TOTAL",SUM(INDIRECT("AY4:AY"&amp;ROW()-1)),""))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IF(AND($A81&lt;&gt;"",$A81&lt;&gt;"TOTAL"),IF(AND([5]PREMIOS_OTROS!$CL79&lt;&gt;"",[5]PREMIOS_OTROS!$CL79&lt;&gt;0),[5]PREMIOS_OTROS!$CL79,""),IF($A81="TOTAL",SUM(INDIRECT("BA4:BA"&amp;ROW()-1)),""))</f>
        <v/>
      </c>
      <c r="BB81" s="7" t="str">
        <f ca="1">IF(AND($A81&lt;&gt;"",$A81&lt;&gt;"TOTAL"),IF(AND([5]PREMIOS_OTROS!$CN79&lt;&gt;"",[5]PREMIOS_OTROS!$CN79&lt;&gt;0),[5]PREMIOS_OTROS!$CN79,""),IF($A81="TOTAL",SUM(INDIRECT("BB4:BB"&amp;ROW()-1)),""))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IF(AND($A81&lt;&gt;"",$A81&lt;&gt;"TOTAL"),IF(AND([5]PREMIOS_OTROS!$CQ79&lt;&gt;"",[5]PREMIOS_OTROS!$CQ79&lt;&gt;0),[5]PREMIOS_OTROS!$CQ79,""),IF($A81="TOTAL",SUM(INDIRECT("BD4:BD"&amp;ROW()-1)),""))</f>
        <v/>
      </c>
      <c r="BE81" s="7" t="str">
        <f ca="1">IF(AND($A81&lt;&gt;"",$A81&lt;&gt;"TOTAL"),IF(AND([5]PREMIOS_OTROS!$CS79&lt;&gt;"",[5]PREMIOS_OTROS!$CS79&lt;&gt;0),[5]PREMIOS_OTROS!$CS79,""),IF($A81="TOTAL",SUM(INDIRECT("BE4:BE"&amp;ROW()-1)),""))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IF([5]PREMIOS_OTROS!$D80&lt;&gt;"",[5]PREMIOS_OTROS!$D80,IF(AND([5]PREMIOS_OTROS!$D80="",[5]PREMIOS_OTROS!$D81="",[5]PREMIOS_OTROS!$D79=""),"","TOTAL"))</f>
        <v/>
      </c>
      <c r="B82" s="7" t="str">
        <f ca="1">IF(AND($A82&lt;&gt;"",$A82&lt;&gt;"TOTAL"),IF(AND([5]PREMIOS_OTROS!$E80&lt;&gt;"",[5]PREMIOS_OTROS!$E80&lt;&gt;0),[5]PREMIOS_OTROS!$E80,""),IF($A82="TOTAL",SUM(INDIRECT("B4:B"&amp;ROW()-1)),""))</f>
        <v/>
      </c>
      <c r="C82" s="7" t="str">
        <f ca="1">IF(AND($A82&lt;&gt;"",$A82&lt;&gt;"TOTAL"),IF(AND([5]PREMIOS_OTROS!$G80&lt;&gt;"",[5]PREMIOS_OTROS!$G80&lt;&gt;0),[5]PREMIOS_OTROS!$G80,""),IF($A82="TOTAL",SUM(INDIRECT("C4:C"&amp;ROW()-1)),""))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IF(AND($A82&lt;&gt;"",$A82&lt;&gt;"TOTAL"),IF(AND([5]PREMIOS_OTROS!$J80&lt;&gt;"",[5]PREMIOS_OTROS!$J80&lt;&gt;0),[5]PREMIOS_OTROS!$J80,""),IF($A82="TOTAL",SUM(INDIRECT("E4:E"&amp;ROW()-1)),""))</f>
        <v/>
      </c>
      <c r="F82" s="7" t="str">
        <f ca="1">IF(AND($A82&lt;&gt;"",$A82&lt;&gt;"TOTAL"),IF(AND([5]PREMIOS_OTROS!$L80&lt;&gt;"",[5]PREMIOS_OTROS!$L80&lt;&gt;0),[5]PREMIOS_OTROS!$L80,""),IF($A82="TOTAL",SUM(INDIRECT("F4:F"&amp;ROW()-1)),""))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IF(AND($A82&lt;&gt;"",$A82&lt;&gt;"TOTAL"),IF(AND([5]PREMIOS_OTROS!$O80&lt;&gt;"",[5]PREMIOS_OTROS!$O80&lt;&gt;0),[5]PREMIOS_OTROS!$O80,""),IF($A82="TOTAL",SUM(INDIRECT("H4:H"&amp;ROW()-1)),""))</f>
        <v/>
      </c>
      <c r="I82" s="7" t="str">
        <f ca="1">IF(AND($A82&lt;&gt;"",$A82&lt;&gt;"TOTAL"),IF(AND([5]PREMIOS_OTROS!$Q80&lt;&gt;"",[5]PREMIOS_OTROS!$Q80&lt;&gt;0),[5]PREMIOS_OTROS!$Q80,""),IF($A82="TOTAL",SUM(INDIRECT("I4:I"&amp;ROW()-1)),""))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IF(AND($A82&lt;&gt;"",$A82&lt;&gt;"TOTAL"),IF(AND([5]PREMIOS_OTROS!$T80&lt;&gt;"",[5]PREMIOS_OTROS!$T80&lt;&gt;0),[5]PREMIOS_OTROS!$T80,""),IF($A82="TOTAL",SUM(INDIRECT("K4:K"&amp;ROW()-1)),""))</f>
        <v/>
      </c>
      <c r="L82" s="7" t="str">
        <f ca="1">IF(AND($A82&lt;&gt;"",$A82&lt;&gt;"TOTAL"),IF(AND([5]PREMIOS_OTROS!$V80&lt;&gt;"",[5]PREMIOS_OTROS!$V80&lt;&gt;0),[5]PREMIOS_OTROS!$V80,""),IF($A82="TOTAL",SUM(INDIRECT("L4:L"&amp;ROW()-1)),""))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IF(AND($A82&lt;&gt;"",$A82&lt;&gt;"TOTAL"),IF(AND([5]PREMIOS_OTROS!$Y80&lt;&gt;"",[5]PREMIOS_OTROS!$Y80&lt;&gt;0),[5]PREMIOS_OTROS!$Y80,""),IF($A82="TOTAL",SUM(INDIRECT("N4:N"&amp;ROW()-1)),""))</f>
        <v/>
      </c>
      <c r="O82" s="7" t="str">
        <f ca="1">IF(AND($A82&lt;&gt;"",$A82&lt;&gt;"TOTAL"),IF(AND([5]PREMIOS_OTROS!$AA80&lt;&gt;"",[5]PREMIOS_OTROS!$AA80&lt;&gt;0),[5]PREMIOS_OTROS!$AA80,""),IF($A82="TOTAL",SUM(INDIRECT("O4:O"&amp;ROW()-1)),""))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IF(AND($A82&lt;&gt;"",$A82&lt;&gt;"TOTAL"),IF(AND([5]PREMIOS_OTROS!$AD80&lt;&gt;"",[5]PREMIOS_OTROS!$AD80&lt;&gt;0),[5]PREMIOS_OTROS!$AD80,""),IF($A82="TOTAL",SUM(INDIRECT("Q4:Q"&amp;ROW()-1)),""))</f>
        <v/>
      </c>
      <c r="R82" s="7" t="str">
        <f ca="1">IF(AND($A82&lt;&gt;"",$A82&lt;&gt;"TOTAL"),IF(AND([5]PREMIOS_OTROS!$AF80&lt;&gt;"",[5]PREMIOS_OTROS!$AF80&lt;&gt;0),[5]PREMIOS_OTROS!$AF80,""),IF($A82="TOTAL",SUM(INDIRECT("R4:R"&amp;ROW()-1)),""))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IF(AND($A82&lt;&gt;"",$A82&lt;&gt;"TOTAL"),IF(AND([5]PREMIOS_OTROS!$AI80&lt;&gt;"",[5]PREMIOS_OTROS!$AI80&lt;&gt;0),[5]PREMIOS_OTROS!$AI80,""),IF($A82="TOTAL",SUM(INDIRECT("T4:T"&amp;ROW()-1)),""))</f>
        <v/>
      </c>
      <c r="U82" s="7" t="str">
        <f ca="1">IF(AND($A82&lt;&gt;"",$A82&lt;&gt;"TOTAL"),IF(AND([5]PREMIOS_OTROS!$AK80&lt;&gt;"",[5]PREMIOS_OTROS!$AK80&lt;&gt;0),[5]PREMIOS_OTROS!$AK80,""),IF($A82="TOTAL",SUM(INDIRECT("U4:U"&amp;ROW()-1)),""))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IF(AND($A82&lt;&gt;"",$A82&lt;&gt;"TOTAL"),IF(AND([5]PREMIOS_OTROS!$AN80&lt;&gt;"",[5]PREMIOS_OTROS!$AN80&lt;&gt;0),[5]PREMIOS_OTROS!$AN80,""),IF($A82="TOTAL",SUM(INDIRECT("W4:W"&amp;ROW()-1)),""))</f>
        <v/>
      </c>
      <c r="X82" s="7" t="str">
        <f ca="1">IF(AND($A82&lt;&gt;"",$A82&lt;&gt;"TOTAL"),IF(AND([5]PREMIOS_OTROS!$AP80&lt;&gt;"",[5]PREMIOS_OTROS!$AP80&lt;&gt;0),[5]PREMIOS_OTROS!$AP80,""),IF($A82="TOTAL",SUM(INDIRECT("X4:X"&amp;ROW()-1)),""))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IF(AND($A82&lt;&gt;"",$A82&lt;&gt;"TOTAL"),IF(AND([5]PREMIOS_OTROS!$AS80&lt;&gt;"",[5]PREMIOS_OTROS!$AS80&lt;&gt;0),[5]PREMIOS_OTROS!$AS80,""),IF($A82="TOTAL",SUM(INDIRECT("Z4:Z"&amp;ROW()-1)),""))</f>
        <v/>
      </c>
      <c r="AA82" s="7" t="str">
        <f ca="1">IF(AND($A82&lt;&gt;"",$A82&lt;&gt;"TOTAL"),IF(AND([5]PREMIOS_OTROS!$AU80&lt;&gt;"",[5]PREMIOS_OTROS!$AU80&lt;&gt;0),[5]PREMIOS_OTROS!$AU80,""),IF($A82="TOTAL",SUM(INDIRECT("AA4:AA"&amp;ROW()-1)),""))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IF(AND($A82&lt;&gt;"",$A82&lt;&gt;"TOTAL"),IF(AND([5]PREMIOS_OTROS!$AX80&lt;&gt;"",[5]PREMIOS_OTROS!$AX80&lt;&gt;0),[5]PREMIOS_OTROS!$AX80,""),IF($A82="TOTAL",SUM(INDIRECT("AC4:AC"&amp;ROW()-1)),""))</f>
        <v/>
      </c>
      <c r="AD82" s="7" t="str">
        <f ca="1">IF(AND($A82&lt;&gt;"",$A82&lt;&gt;"TOTAL"),IF(AND([5]PREMIOS_OTROS!$AZ80&lt;&gt;"",[5]PREMIOS_OTROS!$AZ80&lt;&gt;0),[5]PREMIOS_OTROS!$AZ80,""),IF($A82="TOTAL",SUM(INDIRECT("AD4:AD"&amp;ROW()-1)),""))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IF(AND($A82&lt;&gt;"",$A82&lt;&gt;"TOTAL"),IF(AND([5]PREMIOS_OTROS!$BC80&lt;&gt;"",[5]PREMIOS_OTROS!$BC80&lt;&gt;0),[5]PREMIOS_OTROS!$BC80,""),IF($A82="TOTAL",SUM(INDIRECT("AF4:AF"&amp;ROW()-1)),""))</f>
        <v/>
      </c>
      <c r="AG82" s="7" t="str">
        <f ca="1">IF(AND($A82&lt;&gt;"",$A82&lt;&gt;"TOTAL"),IF(AND([5]PREMIOS_OTROS!$BE80&lt;&gt;"",[5]PREMIOS_OTROS!$BE80&lt;&gt;0),[5]PREMIOS_OTROS!$BE80,""),IF($A82="TOTAL",SUM(INDIRECT("AG4:AG"&amp;ROW()-1)),""))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IF(AND($A82&lt;&gt;"",$A82&lt;&gt;"TOTAL"),IF(AND([5]PREMIOS_OTROS!$BH80&lt;&gt;"",[5]PREMIOS_OTROS!$BH80&lt;&gt;0),[5]PREMIOS_OTROS!$BH80,""),IF($A82="TOTAL",SUM(INDIRECT("AI4:AI"&amp;ROW()-1)),""))</f>
        <v/>
      </c>
      <c r="AJ82" s="7" t="str">
        <f ca="1">IF(AND($A82&lt;&gt;"",$A82&lt;&gt;"TOTAL"),IF(AND([5]PREMIOS_OTROS!$BJ80&lt;&gt;"",[5]PREMIOS_OTROS!$BJ80&lt;&gt;0),[5]PREMIOS_OTROS!$BJ80,""),IF($A82="TOTAL",SUM(INDIRECT("AJ4:AJ"&amp;ROW()-1)),""))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IF(AND($A82&lt;&gt;"",$A82&lt;&gt;"TOTAL"),IF(AND([5]PREMIOS_OTROS!$BM80&lt;&gt;"",[5]PREMIOS_OTROS!$BM80&lt;&gt;0),[5]PREMIOS_OTROS!$BM80,""),IF($A82="TOTAL",SUM(INDIRECT("AL4:AL"&amp;ROW()-1)),""))</f>
        <v/>
      </c>
      <c r="AM82" s="7" t="str">
        <f ca="1">IF(AND($A82&lt;&gt;"",$A82&lt;&gt;"TOTAL"),IF(AND([5]PREMIOS_OTROS!$BO80&lt;&gt;"",[5]PREMIOS_OTROS!$BO80&lt;&gt;0),[5]PREMIOS_OTROS!$BO80,""),IF($A82="TOTAL",SUM(INDIRECT("AM4:AM"&amp;ROW()-1)),""))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IF(AND($A82&lt;&gt;"",$A82&lt;&gt;"TOTAL"),IF(AND([5]PREMIOS_OTROS!$BR80&lt;&gt;"",[5]PREMIOS_OTROS!$BR80&lt;&gt;0),[5]PREMIOS_OTROS!$BR80,""),IF($A82="TOTAL",SUM(INDIRECT("AO4:AO"&amp;ROW()-1)),""))</f>
        <v/>
      </c>
      <c r="AP82" s="7" t="str">
        <f ca="1">IF(AND($A82&lt;&gt;"",$A82&lt;&gt;"TOTAL"),IF(AND([5]PREMIOS_OTROS!$BT80&lt;&gt;"",[5]PREMIOS_OTROS!$BT80&lt;&gt;0),[5]PREMIOS_OTROS!$BT80,""),IF($A82="TOTAL",SUM(INDIRECT("AP4:AP"&amp;ROW()-1)),""))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IF(AND($A82&lt;&gt;"",$A82&lt;&gt;"TOTAL"),IF(AND([5]PREMIOS_OTROS!$BW80&lt;&gt;"",[5]PREMIOS_OTROS!$BW80&lt;&gt;0),[5]PREMIOS_OTROS!$BW80,""),IF($A82="TOTAL",SUM(INDIRECT("AR4:AR"&amp;ROW()-1)),""))</f>
        <v/>
      </c>
      <c r="AS82" s="7" t="str">
        <f ca="1">IF(AND($A82&lt;&gt;"",$A82&lt;&gt;"TOTAL"),IF(AND([5]PREMIOS_OTROS!$BY80&lt;&gt;"",[5]PREMIOS_OTROS!$BY80&lt;&gt;0),[5]PREMIOS_OTROS!$BY80,""),IF($A82="TOTAL",SUM(INDIRECT("AS4:AS"&amp;ROW()-1)),""))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IF(AND($A82&lt;&gt;"",$A82&lt;&gt;"TOTAL"),IF(AND([5]PREMIOS_OTROS!$CB80&lt;&gt;"",[5]PREMIOS_OTROS!$CB80&lt;&gt;0),[5]PREMIOS_OTROS!$CB80,""),IF($A82="TOTAL",SUM(INDIRECT("AU4:AU"&amp;ROW()-1)),""))</f>
        <v/>
      </c>
      <c r="AV82" s="7" t="str">
        <f ca="1">IF(AND($A82&lt;&gt;"",$A82&lt;&gt;"TOTAL"),IF(AND([5]PREMIOS_OTROS!$CD80&lt;&gt;"",[5]PREMIOS_OTROS!$CD80&lt;&gt;0),[5]PREMIOS_OTROS!$CD80,""),IF($A82="TOTAL",SUM(INDIRECT("AV4:AV"&amp;ROW()-1)),""))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IF(AND($A82&lt;&gt;"",$A82&lt;&gt;"TOTAL"),IF(AND([5]PREMIOS_OTROS!$CG80&lt;&gt;"",[5]PREMIOS_OTROS!$CG80&lt;&gt;0),[5]PREMIOS_OTROS!$CG80,""),IF($A82="TOTAL",SUM(INDIRECT("AX4:AX"&amp;ROW()-1)),""))</f>
        <v/>
      </c>
      <c r="AY82" s="7" t="str">
        <f ca="1">IF(AND($A82&lt;&gt;"",$A82&lt;&gt;"TOTAL"),IF(AND([5]PREMIOS_OTROS!$CI80&lt;&gt;"",[5]PREMIOS_OTROS!$CI80&lt;&gt;0),[5]PREMIOS_OTROS!$CI80,""),IF($A82="TOTAL",SUM(INDIRECT("AY4:AY"&amp;ROW()-1)),""))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IF(AND($A82&lt;&gt;"",$A82&lt;&gt;"TOTAL"),IF(AND([5]PREMIOS_OTROS!$CL80&lt;&gt;"",[5]PREMIOS_OTROS!$CL80&lt;&gt;0),[5]PREMIOS_OTROS!$CL80,""),IF($A82="TOTAL",SUM(INDIRECT("BA4:BA"&amp;ROW()-1)),""))</f>
        <v/>
      </c>
      <c r="BB82" s="7" t="str">
        <f ca="1">IF(AND($A82&lt;&gt;"",$A82&lt;&gt;"TOTAL"),IF(AND([5]PREMIOS_OTROS!$CN80&lt;&gt;"",[5]PREMIOS_OTROS!$CN80&lt;&gt;0),[5]PREMIOS_OTROS!$CN80,""),IF($A82="TOTAL",SUM(INDIRECT("BB4:BB"&amp;ROW()-1)),""))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IF(AND($A82&lt;&gt;"",$A82&lt;&gt;"TOTAL"),IF(AND([5]PREMIOS_OTROS!$CQ80&lt;&gt;"",[5]PREMIOS_OTROS!$CQ80&lt;&gt;0),[5]PREMIOS_OTROS!$CQ80,""),IF($A82="TOTAL",SUM(INDIRECT("BD4:BD"&amp;ROW()-1)),""))</f>
        <v/>
      </c>
      <c r="BE82" s="7" t="str">
        <f ca="1">IF(AND($A82&lt;&gt;"",$A82&lt;&gt;"TOTAL"),IF(AND([5]PREMIOS_OTROS!$CS80&lt;&gt;"",[5]PREMIOS_OTROS!$CS80&lt;&gt;0),[5]PREMIOS_OTROS!$CS80,""),IF($A82="TOTAL",SUM(INDIRECT("BE4:BE"&amp;ROW()-1)),""))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IF([5]PREMIOS_OTROS!$D81&lt;&gt;"",[5]PREMIOS_OTROS!$D81,IF(AND([5]PREMIOS_OTROS!$D81="",[5]PREMIOS_OTROS!$D82="",[5]PREMIOS_OTROS!$D80=""),"","TOTAL"))</f>
        <v/>
      </c>
      <c r="B83" s="7" t="str">
        <f ca="1">IF(AND($A83&lt;&gt;"",$A83&lt;&gt;"TOTAL"),IF(AND([5]PREMIOS_OTROS!$E81&lt;&gt;"",[5]PREMIOS_OTROS!$E81&lt;&gt;0),[5]PREMIOS_OTROS!$E81,""),IF($A83="TOTAL",SUM(INDIRECT("B4:B"&amp;ROW()-1)),""))</f>
        <v/>
      </c>
      <c r="C83" s="7" t="str">
        <f ca="1">IF(AND($A83&lt;&gt;"",$A83&lt;&gt;"TOTAL"),IF(AND([5]PREMIOS_OTROS!$G81&lt;&gt;"",[5]PREMIOS_OTROS!$G81&lt;&gt;0),[5]PREMIOS_OTROS!$G81,""),IF($A83="TOTAL",SUM(INDIRECT("C4:C"&amp;ROW()-1)),""))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IF(AND($A83&lt;&gt;"",$A83&lt;&gt;"TOTAL"),IF(AND([5]PREMIOS_OTROS!$J81&lt;&gt;"",[5]PREMIOS_OTROS!$J81&lt;&gt;0),[5]PREMIOS_OTROS!$J81,""),IF($A83="TOTAL",SUM(INDIRECT("E4:E"&amp;ROW()-1)),""))</f>
        <v/>
      </c>
      <c r="F83" s="7" t="str">
        <f ca="1">IF(AND($A83&lt;&gt;"",$A83&lt;&gt;"TOTAL"),IF(AND([5]PREMIOS_OTROS!$L81&lt;&gt;"",[5]PREMIOS_OTROS!$L81&lt;&gt;0),[5]PREMIOS_OTROS!$L81,""),IF($A83="TOTAL",SUM(INDIRECT("F4:F"&amp;ROW()-1)),""))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IF(AND($A83&lt;&gt;"",$A83&lt;&gt;"TOTAL"),IF(AND([5]PREMIOS_OTROS!$O81&lt;&gt;"",[5]PREMIOS_OTROS!$O81&lt;&gt;0),[5]PREMIOS_OTROS!$O81,""),IF($A83="TOTAL",SUM(INDIRECT("H4:H"&amp;ROW()-1)),""))</f>
        <v/>
      </c>
      <c r="I83" s="7" t="str">
        <f ca="1">IF(AND($A83&lt;&gt;"",$A83&lt;&gt;"TOTAL"),IF(AND([5]PREMIOS_OTROS!$Q81&lt;&gt;"",[5]PREMIOS_OTROS!$Q81&lt;&gt;0),[5]PREMIOS_OTROS!$Q81,""),IF($A83="TOTAL",SUM(INDIRECT("I4:I"&amp;ROW()-1)),""))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IF(AND($A83&lt;&gt;"",$A83&lt;&gt;"TOTAL"),IF(AND([5]PREMIOS_OTROS!$T81&lt;&gt;"",[5]PREMIOS_OTROS!$T81&lt;&gt;0),[5]PREMIOS_OTROS!$T81,""),IF($A83="TOTAL",SUM(INDIRECT("K4:K"&amp;ROW()-1)),""))</f>
        <v/>
      </c>
      <c r="L83" s="7" t="str">
        <f ca="1">IF(AND($A83&lt;&gt;"",$A83&lt;&gt;"TOTAL"),IF(AND([5]PREMIOS_OTROS!$V81&lt;&gt;"",[5]PREMIOS_OTROS!$V81&lt;&gt;0),[5]PREMIOS_OTROS!$V81,""),IF($A83="TOTAL",SUM(INDIRECT("L4:L"&amp;ROW()-1)),""))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IF(AND($A83&lt;&gt;"",$A83&lt;&gt;"TOTAL"),IF(AND([5]PREMIOS_OTROS!$Y81&lt;&gt;"",[5]PREMIOS_OTROS!$Y81&lt;&gt;0),[5]PREMIOS_OTROS!$Y81,""),IF($A83="TOTAL",SUM(INDIRECT("N4:N"&amp;ROW()-1)),""))</f>
        <v/>
      </c>
      <c r="O83" s="7" t="str">
        <f ca="1">IF(AND($A83&lt;&gt;"",$A83&lt;&gt;"TOTAL"),IF(AND([5]PREMIOS_OTROS!$AA81&lt;&gt;"",[5]PREMIOS_OTROS!$AA81&lt;&gt;0),[5]PREMIOS_OTROS!$AA81,""),IF($A83="TOTAL",SUM(INDIRECT("O4:O"&amp;ROW()-1)),""))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IF(AND($A83&lt;&gt;"",$A83&lt;&gt;"TOTAL"),IF(AND([5]PREMIOS_OTROS!$AD81&lt;&gt;"",[5]PREMIOS_OTROS!$AD81&lt;&gt;0),[5]PREMIOS_OTROS!$AD81,""),IF($A83="TOTAL",SUM(INDIRECT("Q4:Q"&amp;ROW()-1)),""))</f>
        <v/>
      </c>
      <c r="R83" s="7" t="str">
        <f ca="1">IF(AND($A83&lt;&gt;"",$A83&lt;&gt;"TOTAL"),IF(AND([5]PREMIOS_OTROS!$AF81&lt;&gt;"",[5]PREMIOS_OTROS!$AF81&lt;&gt;0),[5]PREMIOS_OTROS!$AF81,""),IF($A83="TOTAL",SUM(INDIRECT("R4:R"&amp;ROW()-1)),""))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IF(AND($A83&lt;&gt;"",$A83&lt;&gt;"TOTAL"),IF(AND([5]PREMIOS_OTROS!$AI81&lt;&gt;"",[5]PREMIOS_OTROS!$AI81&lt;&gt;0),[5]PREMIOS_OTROS!$AI81,""),IF($A83="TOTAL",SUM(INDIRECT("T4:T"&amp;ROW()-1)),""))</f>
        <v/>
      </c>
      <c r="U83" s="7" t="str">
        <f ca="1">IF(AND($A83&lt;&gt;"",$A83&lt;&gt;"TOTAL"),IF(AND([5]PREMIOS_OTROS!$AK81&lt;&gt;"",[5]PREMIOS_OTROS!$AK81&lt;&gt;0),[5]PREMIOS_OTROS!$AK81,""),IF($A83="TOTAL",SUM(INDIRECT("U4:U"&amp;ROW()-1)),""))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IF(AND($A83&lt;&gt;"",$A83&lt;&gt;"TOTAL"),IF(AND([5]PREMIOS_OTROS!$AN81&lt;&gt;"",[5]PREMIOS_OTROS!$AN81&lt;&gt;0),[5]PREMIOS_OTROS!$AN81,""),IF($A83="TOTAL",SUM(INDIRECT("W4:W"&amp;ROW()-1)),""))</f>
        <v/>
      </c>
      <c r="X83" s="7" t="str">
        <f ca="1">IF(AND($A83&lt;&gt;"",$A83&lt;&gt;"TOTAL"),IF(AND([5]PREMIOS_OTROS!$AP81&lt;&gt;"",[5]PREMIOS_OTROS!$AP81&lt;&gt;0),[5]PREMIOS_OTROS!$AP81,""),IF($A83="TOTAL",SUM(INDIRECT("X4:X"&amp;ROW()-1)),""))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IF(AND($A83&lt;&gt;"",$A83&lt;&gt;"TOTAL"),IF(AND([5]PREMIOS_OTROS!$AS81&lt;&gt;"",[5]PREMIOS_OTROS!$AS81&lt;&gt;0),[5]PREMIOS_OTROS!$AS81,""),IF($A83="TOTAL",SUM(INDIRECT("Z4:Z"&amp;ROW()-1)),""))</f>
        <v/>
      </c>
      <c r="AA83" s="7" t="str">
        <f ca="1">IF(AND($A83&lt;&gt;"",$A83&lt;&gt;"TOTAL"),IF(AND([5]PREMIOS_OTROS!$AU81&lt;&gt;"",[5]PREMIOS_OTROS!$AU81&lt;&gt;0),[5]PREMIOS_OTROS!$AU81,""),IF($A83="TOTAL",SUM(INDIRECT("AA4:AA"&amp;ROW()-1)),""))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IF(AND($A83&lt;&gt;"",$A83&lt;&gt;"TOTAL"),IF(AND([5]PREMIOS_OTROS!$AX81&lt;&gt;"",[5]PREMIOS_OTROS!$AX81&lt;&gt;0),[5]PREMIOS_OTROS!$AX81,""),IF($A83="TOTAL",SUM(INDIRECT("AC4:AC"&amp;ROW()-1)),""))</f>
        <v/>
      </c>
      <c r="AD83" s="7" t="str">
        <f ca="1">IF(AND($A83&lt;&gt;"",$A83&lt;&gt;"TOTAL"),IF(AND([5]PREMIOS_OTROS!$AZ81&lt;&gt;"",[5]PREMIOS_OTROS!$AZ81&lt;&gt;0),[5]PREMIOS_OTROS!$AZ81,""),IF($A83="TOTAL",SUM(INDIRECT("AD4:AD"&amp;ROW()-1)),""))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IF(AND($A83&lt;&gt;"",$A83&lt;&gt;"TOTAL"),IF(AND([5]PREMIOS_OTROS!$BC81&lt;&gt;"",[5]PREMIOS_OTROS!$BC81&lt;&gt;0),[5]PREMIOS_OTROS!$BC81,""),IF($A83="TOTAL",SUM(INDIRECT("AF4:AF"&amp;ROW()-1)),""))</f>
        <v/>
      </c>
      <c r="AG83" s="7" t="str">
        <f ca="1">IF(AND($A83&lt;&gt;"",$A83&lt;&gt;"TOTAL"),IF(AND([5]PREMIOS_OTROS!$BE81&lt;&gt;"",[5]PREMIOS_OTROS!$BE81&lt;&gt;0),[5]PREMIOS_OTROS!$BE81,""),IF($A83="TOTAL",SUM(INDIRECT("AG4:AG"&amp;ROW()-1)),""))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IF(AND($A83&lt;&gt;"",$A83&lt;&gt;"TOTAL"),IF(AND([5]PREMIOS_OTROS!$BH81&lt;&gt;"",[5]PREMIOS_OTROS!$BH81&lt;&gt;0),[5]PREMIOS_OTROS!$BH81,""),IF($A83="TOTAL",SUM(INDIRECT("AI4:AI"&amp;ROW()-1)),""))</f>
        <v/>
      </c>
      <c r="AJ83" s="7" t="str">
        <f ca="1">IF(AND($A83&lt;&gt;"",$A83&lt;&gt;"TOTAL"),IF(AND([5]PREMIOS_OTROS!$BJ81&lt;&gt;"",[5]PREMIOS_OTROS!$BJ81&lt;&gt;0),[5]PREMIOS_OTROS!$BJ81,""),IF($A83="TOTAL",SUM(INDIRECT("AJ4:AJ"&amp;ROW()-1)),""))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IF(AND($A83&lt;&gt;"",$A83&lt;&gt;"TOTAL"),IF(AND([5]PREMIOS_OTROS!$BM81&lt;&gt;"",[5]PREMIOS_OTROS!$BM81&lt;&gt;0),[5]PREMIOS_OTROS!$BM81,""),IF($A83="TOTAL",SUM(INDIRECT("AL4:AL"&amp;ROW()-1)),""))</f>
        <v/>
      </c>
      <c r="AM83" s="7" t="str">
        <f ca="1">IF(AND($A83&lt;&gt;"",$A83&lt;&gt;"TOTAL"),IF(AND([5]PREMIOS_OTROS!$BO81&lt;&gt;"",[5]PREMIOS_OTROS!$BO81&lt;&gt;0),[5]PREMIOS_OTROS!$BO81,""),IF($A83="TOTAL",SUM(INDIRECT("AM4:AM"&amp;ROW()-1)),""))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IF(AND($A83&lt;&gt;"",$A83&lt;&gt;"TOTAL"),IF(AND([5]PREMIOS_OTROS!$BR81&lt;&gt;"",[5]PREMIOS_OTROS!$BR81&lt;&gt;0),[5]PREMIOS_OTROS!$BR81,""),IF($A83="TOTAL",SUM(INDIRECT("AO4:AO"&amp;ROW()-1)),""))</f>
        <v/>
      </c>
      <c r="AP83" s="7" t="str">
        <f ca="1">IF(AND($A83&lt;&gt;"",$A83&lt;&gt;"TOTAL"),IF(AND([5]PREMIOS_OTROS!$BT81&lt;&gt;"",[5]PREMIOS_OTROS!$BT81&lt;&gt;0),[5]PREMIOS_OTROS!$BT81,""),IF($A83="TOTAL",SUM(INDIRECT("AP4:AP"&amp;ROW()-1)),""))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IF(AND($A83&lt;&gt;"",$A83&lt;&gt;"TOTAL"),IF(AND([5]PREMIOS_OTROS!$BW81&lt;&gt;"",[5]PREMIOS_OTROS!$BW81&lt;&gt;0),[5]PREMIOS_OTROS!$BW81,""),IF($A83="TOTAL",SUM(INDIRECT("AR4:AR"&amp;ROW()-1)),""))</f>
        <v/>
      </c>
      <c r="AS83" s="7" t="str">
        <f ca="1">IF(AND($A83&lt;&gt;"",$A83&lt;&gt;"TOTAL"),IF(AND([5]PREMIOS_OTROS!$BY81&lt;&gt;"",[5]PREMIOS_OTROS!$BY81&lt;&gt;0),[5]PREMIOS_OTROS!$BY81,""),IF($A83="TOTAL",SUM(INDIRECT("AS4:AS"&amp;ROW()-1)),""))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IF(AND($A83&lt;&gt;"",$A83&lt;&gt;"TOTAL"),IF(AND([5]PREMIOS_OTROS!$CB81&lt;&gt;"",[5]PREMIOS_OTROS!$CB81&lt;&gt;0),[5]PREMIOS_OTROS!$CB81,""),IF($A83="TOTAL",SUM(INDIRECT("AU4:AU"&amp;ROW()-1)),""))</f>
        <v/>
      </c>
      <c r="AV83" s="7" t="str">
        <f ca="1">IF(AND($A83&lt;&gt;"",$A83&lt;&gt;"TOTAL"),IF(AND([5]PREMIOS_OTROS!$CD81&lt;&gt;"",[5]PREMIOS_OTROS!$CD81&lt;&gt;0),[5]PREMIOS_OTROS!$CD81,""),IF($A83="TOTAL",SUM(INDIRECT("AV4:AV"&amp;ROW()-1)),""))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IF(AND($A83&lt;&gt;"",$A83&lt;&gt;"TOTAL"),IF(AND([5]PREMIOS_OTROS!$CG81&lt;&gt;"",[5]PREMIOS_OTROS!$CG81&lt;&gt;0),[5]PREMIOS_OTROS!$CG81,""),IF($A83="TOTAL",SUM(INDIRECT("AX4:AX"&amp;ROW()-1)),""))</f>
        <v/>
      </c>
      <c r="AY83" s="7" t="str">
        <f ca="1">IF(AND($A83&lt;&gt;"",$A83&lt;&gt;"TOTAL"),IF(AND([5]PREMIOS_OTROS!$CI81&lt;&gt;"",[5]PREMIOS_OTROS!$CI81&lt;&gt;0),[5]PREMIOS_OTROS!$CI81,""),IF($A83="TOTAL",SUM(INDIRECT("AY4:AY"&amp;ROW()-1)),""))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IF(AND($A83&lt;&gt;"",$A83&lt;&gt;"TOTAL"),IF(AND([5]PREMIOS_OTROS!$CL81&lt;&gt;"",[5]PREMIOS_OTROS!$CL81&lt;&gt;0),[5]PREMIOS_OTROS!$CL81,""),IF($A83="TOTAL",SUM(INDIRECT("BA4:BA"&amp;ROW()-1)),""))</f>
        <v/>
      </c>
      <c r="BB83" s="7" t="str">
        <f ca="1">IF(AND($A83&lt;&gt;"",$A83&lt;&gt;"TOTAL"),IF(AND([5]PREMIOS_OTROS!$CN81&lt;&gt;"",[5]PREMIOS_OTROS!$CN81&lt;&gt;0),[5]PREMIOS_OTROS!$CN81,""),IF($A83="TOTAL",SUM(INDIRECT("BB4:BB"&amp;ROW()-1)),""))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IF(AND($A83&lt;&gt;"",$A83&lt;&gt;"TOTAL"),IF(AND([5]PREMIOS_OTROS!$CQ81&lt;&gt;"",[5]PREMIOS_OTROS!$CQ81&lt;&gt;0),[5]PREMIOS_OTROS!$CQ81,""),IF($A83="TOTAL",SUM(INDIRECT("BD4:BD"&amp;ROW()-1)),""))</f>
        <v/>
      </c>
      <c r="BE83" s="7" t="str">
        <f ca="1">IF(AND($A83&lt;&gt;"",$A83&lt;&gt;"TOTAL"),IF(AND([5]PREMIOS_OTROS!$CS81&lt;&gt;"",[5]PREMIOS_OTROS!$CS81&lt;&gt;0),[5]PREMIOS_OTROS!$CS81,""),IF($A83="TOTAL",SUM(INDIRECT("BE4:BE"&amp;ROW()-1)),""))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IF([5]PREMIOS_OTROS!$D82&lt;&gt;"",[5]PREMIOS_OTROS!$D82,IF(AND([5]PREMIOS_OTROS!$D82="",[5]PREMIOS_OTROS!$D83="",[5]PREMIOS_OTROS!$D81=""),"","TOTAL"))</f>
        <v/>
      </c>
      <c r="B84" s="7" t="str">
        <f ca="1">IF(AND($A84&lt;&gt;"",$A84&lt;&gt;"TOTAL"),IF(AND([5]PREMIOS_OTROS!$E82&lt;&gt;"",[5]PREMIOS_OTROS!$E82&lt;&gt;0),[5]PREMIOS_OTROS!$E82,""),IF($A84="TOTAL",SUM(INDIRECT("B4:B"&amp;ROW()-1)),""))</f>
        <v/>
      </c>
      <c r="C84" s="7" t="str">
        <f ca="1">IF(AND($A84&lt;&gt;"",$A84&lt;&gt;"TOTAL"),IF(AND([5]PREMIOS_OTROS!$G82&lt;&gt;"",[5]PREMIOS_OTROS!$G82&lt;&gt;0),[5]PREMIOS_OTROS!$G82,""),IF($A84="TOTAL",SUM(INDIRECT("C4:C"&amp;ROW()-1)),""))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IF(AND($A84&lt;&gt;"",$A84&lt;&gt;"TOTAL"),IF(AND([5]PREMIOS_OTROS!$J82&lt;&gt;"",[5]PREMIOS_OTROS!$J82&lt;&gt;0),[5]PREMIOS_OTROS!$J82,""),IF($A84="TOTAL",SUM(INDIRECT("E4:E"&amp;ROW()-1)),""))</f>
        <v/>
      </c>
      <c r="F84" s="7" t="str">
        <f ca="1">IF(AND($A84&lt;&gt;"",$A84&lt;&gt;"TOTAL"),IF(AND([5]PREMIOS_OTROS!$L82&lt;&gt;"",[5]PREMIOS_OTROS!$L82&lt;&gt;0),[5]PREMIOS_OTROS!$L82,""),IF($A84="TOTAL",SUM(INDIRECT("F4:F"&amp;ROW()-1)),""))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IF(AND($A84&lt;&gt;"",$A84&lt;&gt;"TOTAL"),IF(AND([5]PREMIOS_OTROS!$O82&lt;&gt;"",[5]PREMIOS_OTROS!$O82&lt;&gt;0),[5]PREMIOS_OTROS!$O82,""),IF($A84="TOTAL",SUM(INDIRECT("H4:H"&amp;ROW()-1)),""))</f>
        <v/>
      </c>
      <c r="I84" s="7" t="str">
        <f ca="1">IF(AND($A84&lt;&gt;"",$A84&lt;&gt;"TOTAL"),IF(AND([5]PREMIOS_OTROS!$Q82&lt;&gt;"",[5]PREMIOS_OTROS!$Q82&lt;&gt;0),[5]PREMIOS_OTROS!$Q82,""),IF($A84="TOTAL",SUM(INDIRECT("I4:I"&amp;ROW()-1)),""))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IF(AND($A84&lt;&gt;"",$A84&lt;&gt;"TOTAL"),IF(AND([5]PREMIOS_OTROS!$T82&lt;&gt;"",[5]PREMIOS_OTROS!$T82&lt;&gt;0),[5]PREMIOS_OTROS!$T82,""),IF($A84="TOTAL",SUM(INDIRECT("K4:K"&amp;ROW()-1)),""))</f>
        <v/>
      </c>
      <c r="L84" s="7" t="str">
        <f ca="1">IF(AND($A84&lt;&gt;"",$A84&lt;&gt;"TOTAL"),IF(AND([5]PREMIOS_OTROS!$V82&lt;&gt;"",[5]PREMIOS_OTROS!$V82&lt;&gt;0),[5]PREMIOS_OTROS!$V82,""),IF($A84="TOTAL",SUM(INDIRECT("L4:L"&amp;ROW()-1)),""))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IF(AND($A84&lt;&gt;"",$A84&lt;&gt;"TOTAL"),IF(AND([5]PREMIOS_OTROS!$Y82&lt;&gt;"",[5]PREMIOS_OTROS!$Y82&lt;&gt;0),[5]PREMIOS_OTROS!$Y82,""),IF($A84="TOTAL",SUM(INDIRECT("N4:N"&amp;ROW()-1)),""))</f>
        <v/>
      </c>
      <c r="O84" s="7" t="str">
        <f ca="1">IF(AND($A84&lt;&gt;"",$A84&lt;&gt;"TOTAL"),IF(AND([5]PREMIOS_OTROS!$AA82&lt;&gt;"",[5]PREMIOS_OTROS!$AA82&lt;&gt;0),[5]PREMIOS_OTROS!$AA82,""),IF($A84="TOTAL",SUM(INDIRECT("O4:O"&amp;ROW()-1)),""))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IF(AND($A84&lt;&gt;"",$A84&lt;&gt;"TOTAL"),IF(AND([5]PREMIOS_OTROS!$AD82&lt;&gt;"",[5]PREMIOS_OTROS!$AD82&lt;&gt;0),[5]PREMIOS_OTROS!$AD82,""),IF($A84="TOTAL",SUM(INDIRECT("Q4:Q"&amp;ROW()-1)),""))</f>
        <v/>
      </c>
      <c r="R84" s="7" t="str">
        <f ca="1">IF(AND($A84&lt;&gt;"",$A84&lt;&gt;"TOTAL"),IF(AND([5]PREMIOS_OTROS!$AF82&lt;&gt;"",[5]PREMIOS_OTROS!$AF82&lt;&gt;0),[5]PREMIOS_OTROS!$AF82,""),IF($A84="TOTAL",SUM(INDIRECT("R4:R"&amp;ROW()-1)),""))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IF(AND($A84&lt;&gt;"",$A84&lt;&gt;"TOTAL"),IF(AND([5]PREMIOS_OTROS!$AI82&lt;&gt;"",[5]PREMIOS_OTROS!$AI82&lt;&gt;0),[5]PREMIOS_OTROS!$AI82,""),IF($A84="TOTAL",SUM(INDIRECT("T4:T"&amp;ROW()-1)),""))</f>
        <v/>
      </c>
      <c r="U84" s="7" t="str">
        <f ca="1">IF(AND($A84&lt;&gt;"",$A84&lt;&gt;"TOTAL"),IF(AND([5]PREMIOS_OTROS!$AK82&lt;&gt;"",[5]PREMIOS_OTROS!$AK82&lt;&gt;0),[5]PREMIOS_OTROS!$AK82,""),IF($A84="TOTAL",SUM(INDIRECT("U4:U"&amp;ROW()-1)),""))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IF(AND($A84&lt;&gt;"",$A84&lt;&gt;"TOTAL"),IF(AND([5]PREMIOS_OTROS!$AN82&lt;&gt;"",[5]PREMIOS_OTROS!$AN82&lt;&gt;0),[5]PREMIOS_OTROS!$AN82,""),IF($A84="TOTAL",SUM(INDIRECT("W4:W"&amp;ROW()-1)),""))</f>
        <v/>
      </c>
      <c r="X84" s="7" t="str">
        <f ca="1">IF(AND($A84&lt;&gt;"",$A84&lt;&gt;"TOTAL"),IF(AND([5]PREMIOS_OTROS!$AP82&lt;&gt;"",[5]PREMIOS_OTROS!$AP82&lt;&gt;0),[5]PREMIOS_OTROS!$AP82,""),IF($A84="TOTAL",SUM(INDIRECT("X4:X"&amp;ROW()-1)),""))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IF(AND($A84&lt;&gt;"",$A84&lt;&gt;"TOTAL"),IF(AND([5]PREMIOS_OTROS!$AS82&lt;&gt;"",[5]PREMIOS_OTROS!$AS82&lt;&gt;0),[5]PREMIOS_OTROS!$AS82,""),IF($A84="TOTAL",SUM(INDIRECT("Z4:Z"&amp;ROW()-1)),""))</f>
        <v/>
      </c>
      <c r="AA84" s="7" t="str">
        <f ca="1">IF(AND($A84&lt;&gt;"",$A84&lt;&gt;"TOTAL"),IF(AND([5]PREMIOS_OTROS!$AU82&lt;&gt;"",[5]PREMIOS_OTROS!$AU82&lt;&gt;0),[5]PREMIOS_OTROS!$AU82,""),IF($A84="TOTAL",SUM(INDIRECT("AA4:AA"&amp;ROW()-1)),""))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IF(AND($A84&lt;&gt;"",$A84&lt;&gt;"TOTAL"),IF(AND([5]PREMIOS_OTROS!$AX82&lt;&gt;"",[5]PREMIOS_OTROS!$AX82&lt;&gt;0),[5]PREMIOS_OTROS!$AX82,""),IF($A84="TOTAL",SUM(INDIRECT("AC4:AC"&amp;ROW()-1)),""))</f>
        <v/>
      </c>
      <c r="AD84" s="7" t="str">
        <f ca="1">IF(AND($A84&lt;&gt;"",$A84&lt;&gt;"TOTAL"),IF(AND([5]PREMIOS_OTROS!$AZ82&lt;&gt;"",[5]PREMIOS_OTROS!$AZ82&lt;&gt;0),[5]PREMIOS_OTROS!$AZ82,""),IF($A84="TOTAL",SUM(INDIRECT("AD4:AD"&amp;ROW()-1)),""))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IF(AND($A84&lt;&gt;"",$A84&lt;&gt;"TOTAL"),IF(AND([5]PREMIOS_OTROS!$BC82&lt;&gt;"",[5]PREMIOS_OTROS!$BC82&lt;&gt;0),[5]PREMIOS_OTROS!$BC82,""),IF($A84="TOTAL",SUM(INDIRECT("AF4:AF"&amp;ROW()-1)),""))</f>
        <v/>
      </c>
      <c r="AG84" s="7" t="str">
        <f ca="1">IF(AND($A84&lt;&gt;"",$A84&lt;&gt;"TOTAL"),IF(AND([5]PREMIOS_OTROS!$BE82&lt;&gt;"",[5]PREMIOS_OTROS!$BE82&lt;&gt;0),[5]PREMIOS_OTROS!$BE82,""),IF($A84="TOTAL",SUM(INDIRECT("AG4:AG"&amp;ROW()-1)),""))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IF(AND($A84&lt;&gt;"",$A84&lt;&gt;"TOTAL"),IF(AND([5]PREMIOS_OTROS!$BH82&lt;&gt;"",[5]PREMIOS_OTROS!$BH82&lt;&gt;0),[5]PREMIOS_OTROS!$BH82,""),IF($A84="TOTAL",SUM(INDIRECT("AI4:AI"&amp;ROW()-1)),""))</f>
        <v/>
      </c>
      <c r="AJ84" s="7" t="str">
        <f ca="1">IF(AND($A84&lt;&gt;"",$A84&lt;&gt;"TOTAL"),IF(AND([5]PREMIOS_OTROS!$BJ82&lt;&gt;"",[5]PREMIOS_OTROS!$BJ82&lt;&gt;0),[5]PREMIOS_OTROS!$BJ82,""),IF($A84="TOTAL",SUM(INDIRECT("AJ4:AJ"&amp;ROW()-1)),""))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IF(AND($A84&lt;&gt;"",$A84&lt;&gt;"TOTAL"),IF(AND([5]PREMIOS_OTROS!$BM82&lt;&gt;"",[5]PREMIOS_OTROS!$BM82&lt;&gt;0),[5]PREMIOS_OTROS!$BM82,""),IF($A84="TOTAL",SUM(INDIRECT("AL4:AL"&amp;ROW()-1)),""))</f>
        <v/>
      </c>
      <c r="AM84" s="7" t="str">
        <f ca="1">IF(AND($A84&lt;&gt;"",$A84&lt;&gt;"TOTAL"),IF(AND([5]PREMIOS_OTROS!$BO82&lt;&gt;"",[5]PREMIOS_OTROS!$BO82&lt;&gt;0),[5]PREMIOS_OTROS!$BO82,""),IF($A84="TOTAL",SUM(INDIRECT("AM4:AM"&amp;ROW()-1)),""))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IF(AND($A84&lt;&gt;"",$A84&lt;&gt;"TOTAL"),IF(AND([5]PREMIOS_OTROS!$BR82&lt;&gt;"",[5]PREMIOS_OTROS!$BR82&lt;&gt;0),[5]PREMIOS_OTROS!$BR82,""),IF($A84="TOTAL",SUM(INDIRECT("AO4:AO"&amp;ROW()-1)),""))</f>
        <v/>
      </c>
      <c r="AP84" s="7" t="str">
        <f ca="1">IF(AND($A84&lt;&gt;"",$A84&lt;&gt;"TOTAL"),IF(AND([5]PREMIOS_OTROS!$BT82&lt;&gt;"",[5]PREMIOS_OTROS!$BT82&lt;&gt;0),[5]PREMIOS_OTROS!$BT82,""),IF($A84="TOTAL",SUM(INDIRECT("AP4:AP"&amp;ROW()-1)),""))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IF(AND($A84&lt;&gt;"",$A84&lt;&gt;"TOTAL"),IF(AND([5]PREMIOS_OTROS!$BW82&lt;&gt;"",[5]PREMIOS_OTROS!$BW82&lt;&gt;0),[5]PREMIOS_OTROS!$BW82,""),IF($A84="TOTAL",SUM(INDIRECT("AR4:AR"&amp;ROW()-1)),""))</f>
        <v/>
      </c>
      <c r="AS84" s="7" t="str">
        <f ca="1">IF(AND($A84&lt;&gt;"",$A84&lt;&gt;"TOTAL"),IF(AND([5]PREMIOS_OTROS!$BY82&lt;&gt;"",[5]PREMIOS_OTROS!$BY82&lt;&gt;0),[5]PREMIOS_OTROS!$BY82,""),IF($A84="TOTAL",SUM(INDIRECT("AS4:AS"&amp;ROW()-1)),""))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IF(AND($A84&lt;&gt;"",$A84&lt;&gt;"TOTAL"),IF(AND([5]PREMIOS_OTROS!$CB82&lt;&gt;"",[5]PREMIOS_OTROS!$CB82&lt;&gt;0),[5]PREMIOS_OTROS!$CB82,""),IF($A84="TOTAL",SUM(INDIRECT("AU4:AU"&amp;ROW()-1)),""))</f>
        <v/>
      </c>
      <c r="AV84" s="7" t="str">
        <f ca="1">IF(AND($A84&lt;&gt;"",$A84&lt;&gt;"TOTAL"),IF(AND([5]PREMIOS_OTROS!$CD82&lt;&gt;"",[5]PREMIOS_OTROS!$CD82&lt;&gt;0),[5]PREMIOS_OTROS!$CD82,""),IF($A84="TOTAL",SUM(INDIRECT("AV4:AV"&amp;ROW()-1)),""))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IF(AND($A84&lt;&gt;"",$A84&lt;&gt;"TOTAL"),IF(AND([5]PREMIOS_OTROS!$CG82&lt;&gt;"",[5]PREMIOS_OTROS!$CG82&lt;&gt;0),[5]PREMIOS_OTROS!$CG82,""),IF($A84="TOTAL",SUM(INDIRECT("AX4:AX"&amp;ROW()-1)),""))</f>
        <v/>
      </c>
      <c r="AY84" s="7" t="str">
        <f ca="1">IF(AND($A84&lt;&gt;"",$A84&lt;&gt;"TOTAL"),IF(AND([5]PREMIOS_OTROS!$CI82&lt;&gt;"",[5]PREMIOS_OTROS!$CI82&lt;&gt;0),[5]PREMIOS_OTROS!$CI82,""),IF($A84="TOTAL",SUM(INDIRECT("AY4:AY"&amp;ROW()-1)),""))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IF(AND($A84&lt;&gt;"",$A84&lt;&gt;"TOTAL"),IF(AND([5]PREMIOS_OTROS!$CL82&lt;&gt;"",[5]PREMIOS_OTROS!$CL82&lt;&gt;0),[5]PREMIOS_OTROS!$CL82,""),IF($A84="TOTAL",SUM(INDIRECT("BA4:BA"&amp;ROW()-1)),""))</f>
        <v/>
      </c>
      <c r="BB84" s="7" t="str">
        <f ca="1">IF(AND($A84&lt;&gt;"",$A84&lt;&gt;"TOTAL"),IF(AND([5]PREMIOS_OTROS!$CN82&lt;&gt;"",[5]PREMIOS_OTROS!$CN82&lt;&gt;0),[5]PREMIOS_OTROS!$CN82,""),IF($A84="TOTAL",SUM(INDIRECT("BB4:BB"&amp;ROW()-1)),""))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IF(AND($A84&lt;&gt;"",$A84&lt;&gt;"TOTAL"),IF(AND([5]PREMIOS_OTROS!$CQ82&lt;&gt;"",[5]PREMIOS_OTROS!$CQ82&lt;&gt;0),[5]PREMIOS_OTROS!$CQ82,""),IF($A84="TOTAL",SUM(INDIRECT("BD4:BD"&amp;ROW()-1)),""))</f>
        <v/>
      </c>
      <c r="BE84" s="7" t="str">
        <f ca="1">IF(AND($A84&lt;&gt;"",$A84&lt;&gt;"TOTAL"),IF(AND([5]PREMIOS_OTROS!$CS82&lt;&gt;"",[5]PREMIOS_OTROS!$CS82&lt;&gt;0),[5]PREMIOS_OTROS!$CS82,""),IF($A84="TOTAL",SUM(INDIRECT("BE4:BE"&amp;ROW()-1)),""))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IF([5]PREMIOS_OTROS!$D83&lt;&gt;"",[5]PREMIOS_OTROS!$D83,IF(AND([5]PREMIOS_OTROS!$D83="",[5]PREMIOS_OTROS!$D84="",[5]PREMIOS_OTROS!$D82=""),"","TOTAL"))</f>
        <v/>
      </c>
      <c r="B85" s="7" t="str">
        <f ca="1">IF(AND($A85&lt;&gt;"",$A85&lt;&gt;"TOTAL"),IF(AND([5]PREMIOS_OTROS!$E83&lt;&gt;"",[5]PREMIOS_OTROS!$E83&lt;&gt;0),[5]PREMIOS_OTROS!$E83,""),IF($A85="TOTAL",SUM(INDIRECT("B4:B"&amp;ROW()-1)),""))</f>
        <v/>
      </c>
      <c r="C85" s="7" t="str">
        <f ca="1">IF(AND($A85&lt;&gt;"",$A85&lt;&gt;"TOTAL"),IF(AND([5]PREMIOS_OTROS!$G83&lt;&gt;"",[5]PREMIOS_OTROS!$G83&lt;&gt;0),[5]PREMIOS_OTROS!$G83,""),IF($A85="TOTAL",SUM(INDIRECT("C4:C"&amp;ROW()-1)),""))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IF(AND($A85&lt;&gt;"",$A85&lt;&gt;"TOTAL"),IF(AND([5]PREMIOS_OTROS!$J83&lt;&gt;"",[5]PREMIOS_OTROS!$J83&lt;&gt;0),[5]PREMIOS_OTROS!$J83,""),IF($A85="TOTAL",SUM(INDIRECT("E4:E"&amp;ROW()-1)),""))</f>
        <v/>
      </c>
      <c r="F85" s="7" t="str">
        <f ca="1">IF(AND($A85&lt;&gt;"",$A85&lt;&gt;"TOTAL"),IF(AND([5]PREMIOS_OTROS!$L83&lt;&gt;"",[5]PREMIOS_OTROS!$L83&lt;&gt;0),[5]PREMIOS_OTROS!$L83,""),IF($A85="TOTAL",SUM(INDIRECT("F4:F"&amp;ROW()-1)),""))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IF(AND($A85&lt;&gt;"",$A85&lt;&gt;"TOTAL"),IF(AND([5]PREMIOS_OTROS!$O83&lt;&gt;"",[5]PREMIOS_OTROS!$O83&lt;&gt;0),[5]PREMIOS_OTROS!$O83,""),IF($A85="TOTAL",SUM(INDIRECT("H4:H"&amp;ROW()-1)),""))</f>
        <v/>
      </c>
      <c r="I85" s="7" t="str">
        <f ca="1">IF(AND($A85&lt;&gt;"",$A85&lt;&gt;"TOTAL"),IF(AND([5]PREMIOS_OTROS!$Q83&lt;&gt;"",[5]PREMIOS_OTROS!$Q83&lt;&gt;0),[5]PREMIOS_OTROS!$Q83,""),IF($A85="TOTAL",SUM(INDIRECT("I4:I"&amp;ROW()-1)),""))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IF(AND($A85&lt;&gt;"",$A85&lt;&gt;"TOTAL"),IF(AND([5]PREMIOS_OTROS!$T83&lt;&gt;"",[5]PREMIOS_OTROS!$T83&lt;&gt;0),[5]PREMIOS_OTROS!$T83,""),IF($A85="TOTAL",SUM(INDIRECT("K4:K"&amp;ROW()-1)),""))</f>
        <v/>
      </c>
      <c r="L85" s="7" t="str">
        <f ca="1">IF(AND($A85&lt;&gt;"",$A85&lt;&gt;"TOTAL"),IF(AND([5]PREMIOS_OTROS!$V83&lt;&gt;"",[5]PREMIOS_OTROS!$V83&lt;&gt;0),[5]PREMIOS_OTROS!$V83,""),IF($A85="TOTAL",SUM(INDIRECT("L4:L"&amp;ROW()-1)),""))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IF(AND($A85&lt;&gt;"",$A85&lt;&gt;"TOTAL"),IF(AND([5]PREMIOS_OTROS!$Y83&lt;&gt;"",[5]PREMIOS_OTROS!$Y83&lt;&gt;0),[5]PREMIOS_OTROS!$Y83,""),IF($A85="TOTAL",SUM(INDIRECT("N4:N"&amp;ROW()-1)),""))</f>
        <v/>
      </c>
      <c r="O85" s="7" t="str">
        <f ca="1">IF(AND($A85&lt;&gt;"",$A85&lt;&gt;"TOTAL"),IF(AND([5]PREMIOS_OTROS!$AA83&lt;&gt;"",[5]PREMIOS_OTROS!$AA83&lt;&gt;0),[5]PREMIOS_OTROS!$AA83,""),IF($A85="TOTAL",SUM(INDIRECT("O4:O"&amp;ROW()-1)),""))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IF(AND($A85&lt;&gt;"",$A85&lt;&gt;"TOTAL"),IF(AND([5]PREMIOS_OTROS!$AD83&lt;&gt;"",[5]PREMIOS_OTROS!$AD83&lt;&gt;0),[5]PREMIOS_OTROS!$AD83,""),IF($A85="TOTAL",SUM(INDIRECT("Q4:Q"&amp;ROW()-1)),""))</f>
        <v/>
      </c>
      <c r="R85" s="7" t="str">
        <f ca="1">IF(AND($A85&lt;&gt;"",$A85&lt;&gt;"TOTAL"),IF(AND([5]PREMIOS_OTROS!$AF83&lt;&gt;"",[5]PREMIOS_OTROS!$AF83&lt;&gt;0),[5]PREMIOS_OTROS!$AF83,""),IF($A85="TOTAL",SUM(INDIRECT("R4:R"&amp;ROW()-1)),""))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IF(AND($A85&lt;&gt;"",$A85&lt;&gt;"TOTAL"),IF(AND([5]PREMIOS_OTROS!$AI83&lt;&gt;"",[5]PREMIOS_OTROS!$AI83&lt;&gt;0),[5]PREMIOS_OTROS!$AI83,""),IF($A85="TOTAL",SUM(INDIRECT("T4:T"&amp;ROW()-1)),""))</f>
        <v/>
      </c>
      <c r="U85" s="7" t="str">
        <f ca="1">IF(AND($A85&lt;&gt;"",$A85&lt;&gt;"TOTAL"),IF(AND([5]PREMIOS_OTROS!$AK83&lt;&gt;"",[5]PREMIOS_OTROS!$AK83&lt;&gt;0),[5]PREMIOS_OTROS!$AK83,""),IF($A85="TOTAL",SUM(INDIRECT("U4:U"&amp;ROW()-1)),""))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IF(AND($A85&lt;&gt;"",$A85&lt;&gt;"TOTAL"),IF(AND([5]PREMIOS_OTROS!$AN83&lt;&gt;"",[5]PREMIOS_OTROS!$AN83&lt;&gt;0),[5]PREMIOS_OTROS!$AN83,""),IF($A85="TOTAL",SUM(INDIRECT("W4:W"&amp;ROW()-1)),""))</f>
        <v/>
      </c>
      <c r="X85" s="7" t="str">
        <f ca="1">IF(AND($A85&lt;&gt;"",$A85&lt;&gt;"TOTAL"),IF(AND([5]PREMIOS_OTROS!$AP83&lt;&gt;"",[5]PREMIOS_OTROS!$AP83&lt;&gt;0),[5]PREMIOS_OTROS!$AP83,""),IF($A85="TOTAL",SUM(INDIRECT("X4:X"&amp;ROW()-1)),""))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IF(AND($A85&lt;&gt;"",$A85&lt;&gt;"TOTAL"),IF(AND([5]PREMIOS_OTROS!$AS83&lt;&gt;"",[5]PREMIOS_OTROS!$AS83&lt;&gt;0),[5]PREMIOS_OTROS!$AS83,""),IF($A85="TOTAL",SUM(INDIRECT("Z4:Z"&amp;ROW()-1)),""))</f>
        <v/>
      </c>
      <c r="AA85" s="7" t="str">
        <f ca="1">IF(AND($A85&lt;&gt;"",$A85&lt;&gt;"TOTAL"),IF(AND([5]PREMIOS_OTROS!$AU83&lt;&gt;"",[5]PREMIOS_OTROS!$AU83&lt;&gt;0),[5]PREMIOS_OTROS!$AU83,""),IF($A85="TOTAL",SUM(INDIRECT("AA4:AA"&amp;ROW()-1)),""))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IF(AND($A85&lt;&gt;"",$A85&lt;&gt;"TOTAL"),IF(AND([5]PREMIOS_OTROS!$AX83&lt;&gt;"",[5]PREMIOS_OTROS!$AX83&lt;&gt;0),[5]PREMIOS_OTROS!$AX83,""),IF($A85="TOTAL",SUM(INDIRECT("AC4:AC"&amp;ROW()-1)),""))</f>
        <v/>
      </c>
      <c r="AD85" s="7" t="str">
        <f ca="1">IF(AND($A85&lt;&gt;"",$A85&lt;&gt;"TOTAL"),IF(AND([5]PREMIOS_OTROS!$AZ83&lt;&gt;"",[5]PREMIOS_OTROS!$AZ83&lt;&gt;0),[5]PREMIOS_OTROS!$AZ83,""),IF($A85="TOTAL",SUM(INDIRECT("AD4:AD"&amp;ROW()-1)),""))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IF(AND($A85&lt;&gt;"",$A85&lt;&gt;"TOTAL"),IF(AND([5]PREMIOS_OTROS!$BC83&lt;&gt;"",[5]PREMIOS_OTROS!$BC83&lt;&gt;0),[5]PREMIOS_OTROS!$BC83,""),IF($A85="TOTAL",SUM(INDIRECT("AF4:AF"&amp;ROW()-1)),""))</f>
        <v/>
      </c>
      <c r="AG85" s="7" t="str">
        <f ca="1">IF(AND($A85&lt;&gt;"",$A85&lt;&gt;"TOTAL"),IF(AND([5]PREMIOS_OTROS!$BE83&lt;&gt;"",[5]PREMIOS_OTROS!$BE83&lt;&gt;0),[5]PREMIOS_OTROS!$BE83,""),IF($A85="TOTAL",SUM(INDIRECT("AG4:AG"&amp;ROW()-1)),""))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IF(AND($A85&lt;&gt;"",$A85&lt;&gt;"TOTAL"),IF(AND([5]PREMIOS_OTROS!$BH83&lt;&gt;"",[5]PREMIOS_OTROS!$BH83&lt;&gt;0),[5]PREMIOS_OTROS!$BH83,""),IF($A85="TOTAL",SUM(INDIRECT("AI4:AI"&amp;ROW()-1)),""))</f>
        <v/>
      </c>
      <c r="AJ85" s="7" t="str">
        <f ca="1">IF(AND($A85&lt;&gt;"",$A85&lt;&gt;"TOTAL"),IF(AND([5]PREMIOS_OTROS!$BJ83&lt;&gt;"",[5]PREMIOS_OTROS!$BJ83&lt;&gt;0),[5]PREMIOS_OTROS!$BJ83,""),IF($A85="TOTAL",SUM(INDIRECT("AJ4:AJ"&amp;ROW()-1)),""))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IF(AND($A85&lt;&gt;"",$A85&lt;&gt;"TOTAL"),IF(AND([5]PREMIOS_OTROS!$BM83&lt;&gt;"",[5]PREMIOS_OTROS!$BM83&lt;&gt;0),[5]PREMIOS_OTROS!$BM83,""),IF($A85="TOTAL",SUM(INDIRECT("AL4:AL"&amp;ROW()-1)),""))</f>
        <v/>
      </c>
      <c r="AM85" s="7" t="str">
        <f ca="1">IF(AND($A85&lt;&gt;"",$A85&lt;&gt;"TOTAL"),IF(AND([5]PREMIOS_OTROS!$BO83&lt;&gt;"",[5]PREMIOS_OTROS!$BO83&lt;&gt;0),[5]PREMIOS_OTROS!$BO83,""),IF($A85="TOTAL",SUM(INDIRECT("AM4:AM"&amp;ROW()-1)),""))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IF(AND($A85&lt;&gt;"",$A85&lt;&gt;"TOTAL"),IF(AND([5]PREMIOS_OTROS!$BR83&lt;&gt;"",[5]PREMIOS_OTROS!$BR83&lt;&gt;0),[5]PREMIOS_OTROS!$BR83,""),IF($A85="TOTAL",SUM(INDIRECT("AO4:AO"&amp;ROW()-1)),""))</f>
        <v/>
      </c>
      <c r="AP85" s="7" t="str">
        <f ca="1">IF(AND($A85&lt;&gt;"",$A85&lt;&gt;"TOTAL"),IF(AND([5]PREMIOS_OTROS!$BT83&lt;&gt;"",[5]PREMIOS_OTROS!$BT83&lt;&gt;0),[5]PREMIOS_OTROS!$BT83,""),IF($A85="TOTAL",SUM(INDIRECT("AP4:AP"&amp;ROW()-1)),""))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IF(AND($A85&lt;&gt;"",$A85&lt;&gt;"TOTAL"),IF(AND([5]PREMIOS_OTROS!$BW83&lt;&gt;"",[5]PREMIOS_OTROS!$BW83&lt;&gt;0),[5]PREMIOS_OTROS!$BW83,""),IF($A85="TOTAL",SUM(INDIRECT("AR4:AR"&amp;ROW()-1)),""))</f>
        <v/>
      </c>
      <c r="AS85" s="7" t="str">
        <f ca="1">IF(AND($A85&lt;&gt;"",$A85&lt;&gt;"TOTAL"),IF(AND([5]PREMIOS_OTROS!$BY83&lt;&gt;"",[5]PREMIOS_OTROS!$BY83&lt;&gt;0),[5]PREMIOS_OTROS!$BY83,""),IF($A85="TOTAL",SUM(INDIRECT("AS4:AS"&amp;ROW()-1)),""))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IF(AND($A85&lt;&gt;"",$A85&lt;&gt;"TOTAL"),IF(AND([5]PREMIOS_OTROS!$CB83&lt;&gt;"",[5]PREMIOS_OTROS!$CB83&lt;&gt;0),[5]PREMIOS_OTROS!$CB83,""),IF($A85="TOTAL",SUM(INDIRECT("AU4:AU"&amp;ROW()-1)),""))</f>
        <v/>
      </c>
      <c r="AV85" s="7" t="str">
        <f ca="1">IF(AND($A85&lt;&gt;"",$A85&lt;&gt;"TOTAL"),IF(AND([5]PREMIOS_OTROS!$CD83&lt;&gt;"",[5]PREMIOS_OTROS!$CD83&lt;&gt;0),[5]PREMIOS_OTROS!$CD83,""),IF($A85="TOTAL",SUM(INDIRECT("AV4:AV"&amp;ROW()-1)),""))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IF(AND($A85&lt;&gt;"",$A85&lt;&gt;"TOTAL"),IF(AND([5]PREMIOS_OTROS!$CG83&lt;&gt;"",[5]PREMIOS_OTROS!$CG83&lt;&gt;0),[5]PREMIOS_OTROS!$CG83,""),IF($A85="TOTAL",SUM(INDIRECT("AX4:AX"&amp;ROW()-1)),""))</f>
        <v/>
      </c>
      <c r="AY85" s="7" t="str">
        <f ca="1">IF(AND($A85&lt;&gt;"",$A85&lt;&gt;"TOTAL"),IF(AND([5]PREMIOS_OTROS!$CI83&lt;&gt;"",[5]PREMIOS_OTROS!$CI83&lt;&gt;0),[5]PREMIOS_OTROS!$CI83,""),IF($A85="TOTAL",SUM(INDIRECT("AY4:AY"&amp;ROW()-1)),""))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IF(AND($A85&lt;&gt;"",$A85&lt;&gt;"TOTAL"),IF(AND([5]PREMIOS_OTROS!$CL83&lt;&gt;"",[5]PREMIOS_OTROS!$CL83&lt;&gt;0),[5]PREMIOS_OTROS!$CL83,""),IF($A85="TOTAL",SUM(INDIRECT("BA4:BA"&amp;ROW()-1)),""))</f>
        <v/>
      </c>
      <c r="BB85" s="7" t="str">
        <f ca="1">IF(AND($A85&lt;&gt;"",$A85&lt;&gt;"TOTAL"),IF(AND([5]PREMIOS_OTROS!$CN83&lt;&gt;"",[5]PREMIOS_OTROS!$CN83&lt;&gt;0),[5]PREMIOS_OTROS!$CN83,""),IF($A85="TOTAL",SUM(INDIRECT("BB4:BB"&amp;ROW()-1)),""))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IF(AND($A85&lt;&gt;"",$A85&lt;&gt;"TOTAL"),IF(AND([5]PREMIOS_OTROS!$CQ83&lt;&gt;"",[5]PREMIOS_OTROS!$CQ83&lt;&gt;0),[5]PREMIOS_OTROS!$CQ83,""),IF($A85="TOTAL",SUM(INDIRECT("BD4:BD"&amp;ROW()-1)),""))</f>
        <v/>
      </c>
      <c r="BE85" s="7" t="str">
        <f ca="1">IF(AND($A85&lt;&gt;"",$A85&lt;&gt;"TOTAL"),IF(AND([5]PREMIOS_OTROS!$CS83&lt;&gt;"",[5]PREMIOS_OTROS!$CS83&lt;&gt;0),[5]PREMIOS_OTROS!$CS83,""),IF($A85="TOTAL",SUM(INDIRECT("BE4:BE"&amp;ROW()-1)),""))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IF([5]PREMIOS_OTROS!$D84&lt;&gt;"",[5]PREMIOS_OTROS!$D84,IF(AND([5]PREMIOS_OTROS!$D84="",[5]PREMIOS_OTROS!$D85="",[5]PREMIOS_OTROS!$D83=""),"","TOTAL"))</f>
        <v/>
      </c>
      <c r="B86" s="7" t="str">
        <f ca="1">IF(AND($A86&lt;&gt;"",$A86&lt;&gt;"TOTAL"),IF(AND([5]PREMIOS_OTROS!$E84&lt;&gt;"",[5]PREMIOS_OTROS!$E84&lt;&gt;0),[5]PREMIOS_OTROS!$E84,""),IF($A86="TOTAL",SUM(INDIRECT("B4:B"&amp;ROW()-1)),""))</f>
        <v/>
      </c>
      <c r="C86" s="7" t="str">
        <f ca="1">IF(AND($A86&lt;&gt;"",$A86&lt;&gt;"TOTAL"),IF(AND([5]PREMIOS_OTROS!$G84&lt;&gt;"",[5]PREMIOS_OTROS!$G84&lt;&gt;0),[5]PREMIOS_OTROS!$G84,""),IF($A86="TOTAL",SUM(INDIRECT("C4:C"&amp;ROW()-1)),""))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IF(AND($A86&lt;&gt;"",$A86&lt;&gt;"TOTAL"),IF(AND([5]PREMIOS_OTROS!$J84&lt;&gt;"",[5]PREMIOS_OTROS!$J84&lt;&gt;0),[5]PREMIOS_OTROS!$J84,""),IF($A86="TOTAL",SUM(INDIRECT("E4:E"&amp;ROW()-1)),""))</f>
        <v/>
      </c>
      <c r="F86" s="7" t="str">
        <f ca="1">IF(AND($A86&lt;&gt;"",$A86&lt;&gt;"TOTAL"),IF(AND([5]PREMIOS_OTROS!$L84&lt;&gt;"",[5]PREMIOS_OTROS!$L84&lt;&gt;0),[5]PREMIOS_OTROS!$L84,""),IF($A86="TOTAL",SUM(INDIRECT("F4:F"&amp;ROW()-1)),""))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IF(AND($A86&lt;&gt;"",$A86&lt;&gt;"TOTAL"),IF(AND([5]PREMIOS_OTROS!$O84&lt;&gt;"",[5]PREMIOS_OTROS!$O84&lt;&gt;0),[5]PREMIOS_OTROS!$O84,""),IF($A86="TOTAL",SUM(INDIRECT("H4:H"&amp;ROW()-1)),""))</f>
        <v/>
      </c>
      <c r="I86" s="7" t="str">
        <f ca="1">IF(AND($A86&lt;&gt;"",$A86&lt;&gt;"TOTAL"),IF(AND([5]PREMIOS_OTROS!$Q84&lt;&gt;"",[5]PREMIOS_OTROS!$Q84&lt;&gt;0),[5]PREMIOS_OTROS!$Q84,""),IF($A86="TOTAL",SUM(INDIRECT("I4:I"&amp;ROW()-1)),""))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IF(AND($A86&lt;&gt;"",$A86&lt;&gt;"TOTAL"),IF(AND([5]PREMIOS_OTROS!$T84&lt;&gt;"",[5]PREMIOS_OTROS!$T84&lt;&gt;0),[5]PREMIOS_OTROS!$T84,""),IF($A86="TOTAL",SUM(INDIRECT("K4:K"&amp;ROW()-1)),""))</f>
        <v/>
      </c>
      <c r="L86" s="7" t="str">
        <f ca="1">IF(AND($A86&lt;&gt;"",$A86&lt;&gt;"TOTAL"),IF(AND([5]PREMIOS_OTROS!$V84&lt;&gt;"",[5]PREMIOS_OTROS!$V84&lt;&gt;0),[5]PREMIOS_OTROS!$V84,""),IF($A86="TOTAL",SUM(INDIRECT("L4:L"&amp;ROW()-1)),""))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IF(AND($A86&lt;&gt;"",$A86&lt;&gt;"TOTAL"),IF(AND([5]PREMIOS_OTROS!$Y84&lt;&gt;"",[5]PREMIOS_OTROS!$Y84&lt;&gt;0),[5]PREMIOS_OTROS!$Y84,""),IF($A86="TOTAL",SUM(INDIRECT("N4:N"&amp;ROW()-1)),""))</f>
        <v/>
      </c>
      <c r="O86" s="7" t="str">
        <f ca="1">IF(AND($A86&lt;&gt;"",$A86&lt;&gt;"TOTAL"),IF(AND([5]PREMIOS_OTROS!$AA84&lt;&gt;"",[5]PREMIOS_OTROS!$AA84&lt;&gt;0),[5]PREMIOS_OTROS!$AA84,""),IF($A86="TOTAL",SUM(INDIRECT("O4:O"&amp;ROW()-1)),""))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IF(AND($A86&lt;&gt;"",$A86&lt;&gt;"TOTAL"),IF(AND([5]PREMIOS_OTROS!$AD84&lt;&gt;"",[5]PREMIOS_OTROS!$AD84&lt;&gt;0),[5]PREMIOS_OTROS!$AD84,""),IF($A86="TOTAL",SUM(INDIRECT("Q4:Q"&amp;ROW()-1)),""))</f>
        <v/>
      </c>
      <c r="R86" s="7" t="str">
        <f ca="1">IF(AND($A86&lt;&gt;"",$A86&lt;&gt;"TOTAL"),IF(AND([5]PREMIOS_OTROS!$AF84&lt;&gt;"",[5]PREMIOS_OTROS!$AF84&lt;&gt;0),[5]PREMIOS_OTROS!$AF84,""),IF($A86="TOTAL",SUM(INDIRECT("R4:R"&amp;ROW()-1)),""))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IF(AND($A86&lt;&gt;"",$A86&lt;&gt;"TOTAL"),IF(AND([5]PREMIOS_OTROS!$AI84&lt;&gt;"",[5]PREMIOS_OTROS!$AI84&lt;&gt;0),[5]PREMIOS_OTROS!$AI84,""),IF($A86="TOTAL",SUM(INDIRECT("T4:T"&amp;ROW()-1)),""))</f>
        <v/>
      </c>
      <c r="U86" s="7" t="str">
        <f ca="1">IF(AND($A86&lt;&gt;"",$A86&lt;&gt;"TOTAL"),IF(AND([5]PREMIOS_OTROS!$AK84&lt;&gt;"",[5]PREMIOS_OTROS!$AK84&lt;&gt;0),[5]PREMIOS_OTROS!$AK84,""),IF($A86="TOTAL",SUM(INDIRECT("U4:U"&amp;ROW()-1)),""))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IF(AND($A86&lt;&gt;"",$A86&lt;&gt;"TOTAL"),IF(AND([5]PREMIOS_OTROS!$AN84&lt;&gt;"",[5]PREMIOS_OTROS!$AN84&lt;&gt;0),[5]PREMIOS_OTROS!$AN84,""),IF($A86="TOTAL",SUM(INDIRECT("W4:W"&amp;ROW()-1)),""))</f>
        <v/>
      </c>
      <c r="X86" s="7" t="str">
        <f ca="1">IF(AND($A86&lt;&gt;"",$A86&lt;&gt;"TOTAL"),IF(AND([5]PREMIOS_OTROS!$AP84&lt;&gt;"",[5]PREMIOS_OTROS!$AP84&lt;&gt;0),[5]PREMIOS_OTROS!$AP84,""),IF($A86="TOTAL",SUM(INDIRECT("X4:X"&amp;ROW()-1)),""))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IF(AND($A86&lt;&gt;"",$A86&lt;&gt;"TOTAL"),IF(AND([5]PREMIOS_OTROS!$AS84&lt;&gt;"",[5]PREMIOS_OTROS!$AS84&lt;&gt;0),[5]PREMIOS_OTROS!$AS84,""),IF($A86="TOTAL",SUM(INDIRECT("Z4:Z"&amp;ROW()-1)),""))</f>
        <v/>
      </c>
      <c r="AA86" s="7" t="str">
        <f ca="1">IF(AND($A86&lt;&gt;"",$A86&lt;&gt;"TOTAL"),IF(AND([5]PREMIOS_OTROS!$AU84&lt;&gt;"",[5]PREMIOS_OTROS!$AU84&lt;&gt;0),[5]PREMIOS_OTROS!$AU84,""),IF($A86="TOTAL",SUM(INDIRECT("AA4:AA"&amp;ROW()-1)),""))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IF(AND($A86&lt;&gt;"",$A86&lt;&gt;"TOTAL"),IF(AND([5]PREMIOS_OTROS!$AX84&lt;&gt;"",[5]PREMIOS_OTROS!$AX84&lt;&gt;0),[5]PREMIOS_OTROS!$AX84,""),IF($A86="TOTAL",SUM(INDIRECT("AC4:AC"&amp;ROW()-1)),""))</f>
        <v/>
      </c>
      <c r="AD86" s="7" t="str">
        <f ca="1">IF(AND($A86&lt;&gt;"",$A86&lt;&gt;"TOTAL"),IF(AND([5]PREMIOS_OTROS!$AZ84&lt;&gt;"",[5]PREMIOS_OTROS!$AZ84&lt;&gt;0),[5]PREMIOS_OTROS!$AZ84,""),IF($A86="TOTAL",SUM(INDIRECT("AD4:AD"&amp;ROW()-1)),""))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IF(AND($A86&lt;&gt;"",$A86&lt;&gt;"TOTAL"),IF(AND([5]PREMIOS_OTROS!$BC84&lt;&gt;"",[5]PREMIOS_OTROS!$BC84&lt;&gt;0),[5]PREMIOS_OTROS!$BC84,""),IF($A86="TOTAL",SUM(INDIRECT("AF4:AF"&amp;ROW()-1)),""))</f>
        <v/>
      </c>
      <c r="AG86" s="7" t="str">
        <f ca="1">IF(AND($A86&lt;&gt;"",$A86&lt;&gt;"TOTAL"),IF(AND([5]PREMIOS_OTROS!$BE84&lt;&gt;"",[5]PREMIOS_OTROS!$BE84&lt;&gt;0),[5]PREMIOS_OTROS!$BE84,""),IF($A86="TOTAL",SUM(INDIRECT("AG4:AG"&amp;ROW()-1)),""))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IF(AND($A86&lt;&gt;"",$A86&lt;&gt;"TOTAL"),IF(AND([5]PREMIOS_OTROS!$BH84&lt;&gt;"",[5]PREMIOS_OTROS!$BH84&lt;&gt;0),[5]PREMIOS_OTROS!$BH84,""),IF($A86="TOTAL",SUM(INDIRECT("AI4:AI"&amp;ROW()-1)),""))</f>
        <v/>
      </c>
      <c r="AJ86" s="7" t="str">
        <f ca="1">IF(AND($A86&lt;&gt;"",$A86&lt;&gt;"TOTAL"),IF(AND([5]PREMIOS_OTROS!$BJ84&lt;&gt;"",[5]PREMIOS_OTROS!$BJ84&lt;&gt;0),[5]PREMIOS_OTROS!$BJ84,""),IF($A86="TOTAL",SUM(INDIRECT("AJ4:AJ"&amp;ROW()-1)),""))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IF(AND($A86&lt;&gt;"",$A86&lt;&gt;"TOTAL"),IF(AND([5]PREMIOS_OTROS!$BM84&lt;&gt;"",[5]PREMIOS_OTROS!$BM84&lt;&gt;0),[5]PREMIOS_OTROS!$BM84,""),IF($A86="TOTAL",SUM(INDIRECT("AL4:AL"&amp;ROW()-1)),""))</f>
        <v/>
      </c>
      <c r="AM86" s="7" t="str">
        <f ca="1">IF(AND($A86&lt;&gt;"",$A86&lt;&gt;"TOTAL"),IF(AND([5]PREMIOS_OTROS!$BO84&lt;&gt;"",[5]PREMIOS_OTROS!$BO84&lt;&gt;0),[5]PREMIOS_OTROS!$BO84,""),IF($A86="TOTAL",SUM(INDIRECT("AM4:AM"&amp;ROW()-1)),""))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IF(AND($A86&lt;&gt;"",$A86&lt;&gt;"TOTAL"),IF(AND([5]PREMIOS_OTROS!$BR84&lt;&gt;"",[5]PREMIOS_OTROS!$BR84&lt;&gt;0),[5]PREMIOS_OTROS!$BR84,""),IF($A86="TOTAL",SUM(INDIRECT("AO4:AO"&amp;ROW()-1)),""))</f>
        <v/>
      </c>
      <c r="AP86" s="7" t="str">
        <f ca="1">IF(AND($A86&lt;&gt;"",$A86&lt;&gt;"TOTAL"),IF(AND([5]PREMIOS_OTROS!$BT84&lt;&gt;"",[5]PREMIOS_OTROS!$BT84&lt;&gt;0),[5]PREMIOS_OTROS!$BT84,""),IF($A86="TOTAL",SUM(INDIRECT("AP4:AP"&amp;ROW()-1)),""))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IF(AND($A86&lt;&gt;"",$A86&lt;&gt;"TOTAL"),IF(AND([5]PREMIOS_OTROS!$BW84&lt;&gt;"",[5]PREMIOS_OTROS!$BW84&lt;&gt;0),[5]PREMIOS_OTROS!$BW84,""),IF($A86="TOTAL",SUM(INDIRECT("AR4:AR"&amp;ROW()-1)),""))</f>
        <v/>
      </c>
      <c r="AS86" s="7" t="str">
        <f ca="1">IF(AND($A86&lt;&gt;"",$A86&lt;&gt;"TOTAL"),IF(AND([5]PREMIOS_OTROS!$BY84&lt;&gt;"",[5]PREMIOS_OTROS!$BY84&lt;&gt;0),[5]PREMIOS_OTROS!$BY84,""),IF($A86="TOTAL",SUM(INDIRECT("AS4:AS"&amp;ROW()-1)),""))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IF(AND($A86&lt;&gt;"",$A86&lt;&gt;"TOTAL"),IF(AND([5]PREMIOS_OTROS!$CB84&lt;&gt;"",[5]PREMIOS_OTROS!$CB84&lt;&gt;0),[5]PREMIOS_OTROS!$CB84,""),IF($A86="TOTAL",SUM(INDIRECT("AU4:AU"&amp;ROW()-1)),""))</f>
        <v/>
      </c>
      <c r="AV86" s="7" t="str">
        <f ca="1">IF(AND($A86&lt;&gt;"",$A86&lt;&gt;"TOTAL"),IF(AND([5]PREMIOS_OTROS!$CD84&lt;&gt;"",[5]PREMIOS_OTROS!$CD84&lt;&gt;0),[5]PREMIOS_OTROS!$CD84,""),IF($A86="TOTAL",SUM(INDIRECT("AV4:AV"&amp;ROW()-1)),""))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IF(AND($A86&lt;&gt;"",$A86&lt;&gt;"TOTAL"),IF(AND([5]PREMIOS_OTROS!$CG84&lt;&gt;"",[5]PREMIOS_OTROS!$CG84&lt;&gt;0),[5]PREMIOS_OTROS!$CG84,""),IF($A86="TOTAL",SUM(INDIRECT("AX4:AX"&amp;ROW()-1)),""))</f>
        <v/>
      </c>
      <c r="AY86" s="7" t="str">
        <f ca="1">IF(AND($A86&lt;&gt;"",$A86&lt;&gt;"TOTAL"),IF(AND([5]PREMIOS_OTROS!$CI84&lt;&gt;"",[5]PREMIOS_OTROS!$CI84&lt;&gt;0),[5]PREMIOS_OTROS!$CI84,""),IF($A86="TOTAL",SUM(INDIRECT("AY4:AY"&amp;ROW()-1)),""))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IF(AND($A86&lt;&gt;"",$A86&lt;&gt;"TOTAL"),IF(AND([5]PREMIOS_OTROS!$CL84&lt;&gt;"",[5]PREMIOS_OTROS!$CL84&lt;&gt;0),[5]PREMIOS_OTROS!$CL84,""),IF($A86="TOTAL",SUM(INDIRECT("BA4:BA"&amp;ROW()-1)),""))</f>
        <v/>
      </c>
      <c r="BB86" s="7" t="str">
        <f ca="1">IF(AND($A86&lt;&gt;"",$A86&lt;&gt;"TOTAL"),IF(AND([5]PREMIOS_OTROS!$CN84&lt;&gt;"",[5]PREMIOS_OTROS!$CN84&lt;&gt;0),[5]PREMIOS_OTROS!$CN84,""),IF($A86="TOTAL",SUM(INDIRECT("BB4:BB"&amp;ROW()-1)),""))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IF(AND($A86&lt;&gt;"",$A86&lt;&gt;"TOTAL"),IF(AND([5]PREMIOS_OTROS!$CQ84&lt;&gt;"",[5]PREMIOS_OTROS!$CQ84&lt;&gt;0),[5]PREMIOS_OTROS!$CQ84,""),IF($A86="TOTAL",SUM(INDIRECT("BD4:BD"&amp;ROW()-1)),""))</f>
        <v/>
      </c>
      <c r="BE86" s="7" t="str">
        <f ca="1">IF(AND($A86&lt;&gt;"",$A86&lt;&gt;"TOTAL"),IF(AND([5]PREMIOS_OTROS!$CS84&lt;&gt;"",[5]PREMIOS_OTROS!$CS84&lt;&gt;0),[5]PREMIOS_OTROS!$CS84,""),IF($A86="TOTAL",SUM(INDIRECT("BE4:BE"&amp;ROW()-1)),""))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IF([5]PREMIOS_OTROS!$D85&lt;&gt;"",[5]PREMIOS_OTROS!$D85,IF(AND([5]PREMIOS_OTROS!$D85="",[5]PREMIOS_OTROS!$D86="",[5]PREMIOS_OTROS!$D84=""),"","TOTAL"))</f>
        <v/>
      </c>
      <c r="B87" s="7" t="str">
        <f ca="1">IF(AND($A87&lt;&gt;"",$A87&lt;&gt;"TOTAL"),IF(AND([5]PREMIOS_OTROS!$E85&lt;&gt;"",[5]PREMIOS_OTROS!$E85&lt;&gt;0),[5]PREMIOS_OTROS!$E85,""),IF($A87="TOTAL",SUM(INDIRECT("B4:B"&amp;ROW()-1)),""))</f>
        <v/>
      </c>
      <c r="C87" s="7" t="str">
        <f ca="1">IF(AND($A87&lt;&gt;"",$A87&lt;&gt;"TOTAL"),IF(AND([5]PREMIOS_OTROS!$G85&lt;&gt;"",[5]PREMIOS_OTROS!$G85&lt;&gt;0),[5]PREMIOS_OTROS!$G85,""),IF($A87="TOTAL",SUM(INDIRECT("C4:C"&amp;ROW()-1)),""))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IF(AND($A87&lt;&gt;"",$A87&lt;&gt;"TOTAL"),IF(AND([5]PREMIOS_OTROS!$J85&lt;&gt;"",[5]PREMIOS_OTROS!$J85&lt;&gt;0),[5]PREMIOS_OTROS!$J85,""),IF($A87="TOTAL",SUM(INDIRECT("E4:E"&amp;ROW()-1)),""))</f>
        <v/>
      </c>
      <c r="F87" s="7" t="str">
        <f ca="1">IF(AND($A87&lt;&gt;"",$A87&lt;&gt;"TOTAL"),IF(AND([5]PREMIOS_OTROS!$L85&lt;&gt;"",[5]PREMIOS_OTROS!$L85&lt;&gt;0),[5]PREMIOS_OTROS!$L85,""),IF($A87="TOTAL",SUM(INDIRECT("F4:F"&amp;ROW()-1)),""))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IF(AND($A87&lt;&gt;"",$A87&lt;&gt;"TOTAL"),IF(AND([5]PREMIOS_OTROS!$O85&lt;&gt;"",[5]PREMIOS_OTROS!$O85&lt;&gt;0),[5]PREMIOS_OTROS!$O85,""),IF($A87="TOTAL",SUM(INDIRECT("H4:H"&amp;ROW()-1)),""))</f>
        <v/>
      </c>
      <c r="I87" s="7" t="str">
        <f ca="1">IF(AND($A87&lt;&gt;"",$A87&lt;&gt;"TOTAL"),IF(AND([5]PREMIOS_OTROS!$Q85&lt;&gt;"",[5]PREMIOS_OTROS!$Q85&lt;&gt;0),[5]PREMIOS_OTROS!$Q85,""),IF($A87="TOTAL",SUM(INDIRECT("I4:I"&amp;ROW()-1)),""))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IF(AND($A87&lt;&gt;"",$A87&lt;&gt;"TOTAL"),IF(AND([5]PREMIOS_OTROS!$T85&lt;&gt;"",[5]PREMIOS_OTROS!$T85&lt;&gt;0),[5]PREMIOS_OTROS!$T85,""),IF($A87="TOTAL",SUM(INDIRECT("K4:K"&amp;ROW()-1)),""))</f>
        <v/>
      </c>
      <c r="L87" s="7" t="str">
        <f ca="1">IF(AND($A87&lt;&gt;"",$A87&lt;&gt;"TOTAL"),IF(AND([5]PREMIOS_OTROS!$V85&lt;&gt;"",[5]PREMIOS_OTROS!$V85&lt;&gt;0),[5]PREMIOS_OTROS!$V85,""),IF($A87="TOTAL",SUM(INDIRECT("L4:L"&amp;ROW()-1)),""))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IF(AND($A87&lt;&gt;"",$A87&lt;&gt;"TOTAL"),IF(AND([5]PREMIOS_OTROS!$Y85&lt;&gt;"",[5]PREMIOS_OTROS!$Y85&lt;&gt;0),[5]PREMIOS_OTROS!$Y85,""),IF($A87="TOTAL",SUM(INDIRECT("N4:N"&amp;ROW()-1)),""))</f>
        <v/>
      </c>
      <c r="O87" s="7" t="str">
        <f ca="1">IF(AND($A87&lt;&gt;"",$A87&lt;&gt;"TOTAL"),IF(AND([5]PREMIOS_OTROS!$AA85&lt;&gt;"",[5]PREMIOS_OTROS!$AA85&lt;&gt;0),[5]PREMIOS_OTROS!$AA85,""),IF($A87="TOTAL",SUM(INDIRECT("O4:O"&amp;ROW()-1)),""))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IF(AND($A87&lt;&gt;"",$A87&lt;&gt;"TOTAL"),IF(AND([5]PREMIOS_OTROS!$AD85&lt;&gt;"",[5]PREMIOS_OTROS!$AD85&lt;&gt;0),[5]PREMIOS_OTROS!$AD85,""),IF($A87="TOTAL",SUM(INDIRECT("Q4:Q"&amp;ROW()-1)),""))</f>
        <v/>
      </c>
      <c r="R87" s="7" t="str">
        <f ca="1">IF(AND($A87&lt;&gt;"",$A87&lt;&gt;"TOTAL"),IF(AND([5]PREMIOS_OTROS!$AF85&lt;&gt;"",[5]PREMIOS_OTROS!$AF85&lt;&gt;0),[5]PREMIOS_OTROS!$AF85,""),IF($A87="TOTAL",SUM(INDIRECT("R4:R"&amp;ROW()-1)),""))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IF(AND($A87&lt;&gt;"",$A87&lt;&gt;"TOTAL"),IF(AND([5]PREMIOS_OTROS!$AI85&lt;&gt;"",[5]PREMIOS_OTROS!$AI85&lt;&gt;0),[5]PREMIOS_OTROS!$AI85,""),IF($A87="TOTAL",SUM(INDIRECT("T4:T"&amp;ROW()-1)),""))</f>
        <v/>
      </c>
      <c r="U87" s="7" t="str">
        <f ca="1">IF(AND($A87&lt;&gt;"",$A87&lt;&gt;"TOTAL"),IF(AND([5]PREMIOS_OTROS!$AK85&lt;&gt;"",[5]PREMIOS_OTROS!$AK85&lt;&gt;0),[5]PREMIOS_OTROS!$AK85,""),IF($A87="TOTAL",SUM(INDIRECT("U4:U"&amp;ROW()-1)),""))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IF(AND($A87&lt;&gt;"",$A87&lt;&gt;"TOTAL"),IF(AND([5]PREMIOS_OTROS!$AN85&lt;&gt;"",[5]PREMIOS_OTROS!$AN85&lt;&gt;0),[5]PREMIOS_OTROS!$AN85,""),IF($A87="TOTAL",SUM(INDIRECT("W4:W"&amp;ROW()-1)),""))</f>
        <v/>
      </c>
      <c r="X87" s="7" t="str">
        <f ca="1">IF(AND($A87&lt;&gt;"",$A87&lt;&gt;"TOTAL"),IF(AND([5]PREMIOS_OTROS!$AP85&lt;&gt;"",[5]PREMIOS_OTROS!$AP85&lt;&gt;0),[5]PREMIOS_OTROS!$AP85,""),IF($A87="TOTAL",SUM(INDIRECT("X4:X"&amp;ROW()-1)),""))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IF(AND($A87&lt;&gt;"",$A87&lt;&gt;"TOTAL"),IF(AND([5]PREMIOS_OTROS!$AS85&lt;&gt;"",[5]PREMIOS_OTROS!$AS85&lt;&gt;0),[5]PREMIOS_OTROS!$AS85,""),IF($A87="TOTAL",SUM(INDIRECT("Z4:Z"&amp;ROW()-1)),""))</f>
        <v/>
      </c>
      <c r="AA87" s="7" t="str">
        <f ca="1">IF(AND($A87&lt;&gt;"",$A87&lt;&gt;"TOTAL"),IF(AND([5]PREMIOS_OTROS!$AU85&lt;&gt;"",[5]PREMIOS_OTROS!$AU85&lt;&gt;0),[5]PREMIOS_OTROS!$AU85,""),IF($A87="TOTAL",SUM(INDIRECT("AA4:AA"&amp;ROW()-1)),""))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IF(AND($A87&lt;&gt;"",$A87&lt;&gt;"TOTAL"),IF(AND([5]PREMIOS_OTROS!$AX85&lt;&gt;"",[5]PREMIOS_OTROS!$AX85&lt;&gt;0),[5]PREMIOS_OTROS!$AX85,""),IF($A87="TOTAL",SUM(INDIRECT("AC4:AC"&amp;ROW()-1)),""))</f>
        <v/>
      </c>
      <c r="AD87" s="7" t="str">
        <f ca="1">IF(AND($A87&lt;&gt;"",$A87&lt;&gt;"TOTAL"),IF(AND([5]PREMIOS_OTROS!$AZ85&lt;&gt;"",[5]PREMIOS_OTROS!$AZ85&lt;&gt;0),[5]PREMIOS_OTROS!$AZ85,""),IF($A87="TOTAL",SUM(INDIRECT("AD4:AD"&amp;ROW()-1)),""))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IF(AND($A87&lt;&gt;"",$A87&lt;&gt;"TOTAL"),IF(AND([5]PREMIOS_OTROS!$BC85&lt;&gt;"",[5]PREMIOS_OTROS!$BC85&lt;&gt;0),[5]PREMIOS_OTROS!$BC85,""),IF($A87="TOTAL",SUM(INDIRECT("AF4:AF"&amp;ROW()-1)),""))</f>
        <v/>
      </c>
      <c r="AG87" s="7" t="str">
        <f ca="1">IF(AND($A87&lt;&gt;"",$A87&lt;&gt;"TOTAL"),IF(AND([5]PREMIOS_OTROS!$BE85&lt;&gt;"",[5]PREMIOS_OTROS!$BE85&lt;&gt;0),[5]PREMIOS_OTROS!$BE85,""),IF($A87="TOTAL",SUM(INDIRECT("AG4:AG"&amp;ROW()-1)),""))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IF(AND($A87&lt;&gt;"",$A87&lt;&gt;"TOTAL"),IF(AND([5]PREMIOS_OTROS!$BH85&lt;&gt;"",[5]PREMIOS_OTROS!$BH85&lt;&gt;0),[5]PREMIOS_OTROS!$BH85,""),IF($A87="TOTAL",SUM(INDIRECT("AI4:AI"&amp;ROW()-1)),""))</f>
        <v/>
      </c>
      <c r="AJ87" s="7" t="str">
        <f ca="1">IF(AND($A87&lt;&gt;"",$A87&lt;&gt;"TOTAL"),IF(AND([5]PREMIOS_OTROS!$BJ85&lt;&gt;"",[5]PREMIOS_OTROS!$BJ85&lt;&gt;0),[5]PREMIOS_OTROS!$BJ85,""),IF($A87="TOTAL",SUM(INDIRECT("AJ4:AJ"&amp;ROW()-1)),""))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IF(AND($A87&lt;&gt;"",$A87&lt;&gt;"TOTAL"),IF(AND([5]PREMIOS_OTROS!$BM85&lt;&gt;"",[5]PREMIOS_OTROS!$BM85&lt;&gt;0),[5]PREMIOS_OTROS!$BM85,""),IF($A87="TOTAL",SUM(INDIRECT("AL4:AL"&amp;ROW()-1)),""))</f>
        <v/>
      </c>
      <c r="AM87" s="7" t="str">
        <f ca="1">IF(AND($A87&lt;&gt;"",$A87&lt;&gt;"TOTAL"),IF(AND([5]PREMIOS_OTROS!$BO85&lt;&gt;"",[5]PREMIOS_OTROS!$BO85&lt;&gt;0),[5]PREMIOS_OTROS!$BO85,""),IF($A87="TOTAL",SUM(INDIRECT("AM4:AM"&amp;ROW()-1)),""))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IF(AND($A87&lt;&gt;"",$A87&lt;&gt;"TOTAL"),IF(AND([5]PREMIOS_OTROS!$BR85&lt;&gt;"",[5]PREMIOS_OTROS!$BR85&lt;&gt;0),[5]PREMIOS_OTROS!$BR85,""),IF($A87="TOTAL",SUM(INDIRECT("AO4:AO"&amp;ROW()-1)),""))</f>
        <v/>
      </c>
      <c r="AP87" s="7" t="str">
        <f ca="1">IF(AND($A87&lt;&gt;"",$A87&lt;&gt;"TOTAL"),IF(AND([5]PREMIOS_OTROS!$BT85&lt;&gt;"",[5]PREMIOS_OTROS!$BT85&lt;&gt;0),[5]PREMIOS_OTROS!$BT85,""),IF($A87="TOTAL",SUM(INDIRECT("AP4:AP"&amp;ROW()-1)),""))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IF(AND($A87&lt;&gt;"",$A87&lt;&gt;"TOTAL"),IF(AND([5]PREMIOS_OTROS!$BW85&lt;&gt;"",[5]PREMIOS_OTROS!$BW85&lt;&gt;0),[5]PREMIOS_OTROS!$BW85,""),IF($A87="TOTAL",SUM(INDIRECT("AR4:AR"&amp;ROW()-1)),""))</f>
        <v/>
      </c>
      <c r="AS87" s="7" t="str">
        <f ca="1">IF(AND($A87&lt;&gt;"",$A87&lt;&gt;"TOTAL"),IF(AND([5]PREMIOS_OTROS!$BY85&lt;&gt;"",[5]PREMIOS_OTROS!$BY85&lt;&gt;0),[5]PREMIOS_OTROS!$BY85,""),IF($A87="TOTAL",SUM(INDIRECT("AS4:AS"&amp;ROW()-1)),""))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IF(AND($A87&lt;&gt;"",$A87&lt;&gt;"TOTAL"),IF(AND([5]PREMIOS_OTROS!$CB85&lt;&gt;"",[5]PREMIOS_OTROS!$CB85&lt;&gt;0),[5]PREMIOS_OTROS!$CB85,""),IF($A87="TOTAL",SUM(INDIRECT("AU4:AU"&amp;ROW()-1)),""))</f>
        <v/>
      </c>
      <c r="AV87" s="7" t="str">
        <f ca="1">IF(AND($A87&lt;&gt;"",$A87&lt;&gt;"TOTAL"),IF(AND([5]PREMIOS_OTROS!$CD85&lt;&gt;"",[5]PREMIOS_OTROS!$CD85&lt;&gt;0),[5]PREMIOS_OTROS!$CD85,""),IF($A87="TOTAL",SUM(INDIRECT("AV4:AV"&amp;ROW()-1)),""))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IF(AND($A87&lt;&gt;"",$A87&lt;&gt;"TOTAL"),IF(AND([5]PREMIOS_OTROS!$CG85&lt;&gt;"",[5]PREMIOS_OTROS!$CG85&lt;&gt;0),[5]PREMIOS_OTROS!$CG85,""),IF($A87="TOTAL",SUM(INDIRECT("AX4:AX"&amp;ROW()-1)),""))</f>
        <v/>
      </c>
      <c r="AY87" s="7" t="str">
        <f ca="1">IF(AND($A87&lt;&gt;"",$A87&lt;&gt;"TOTAL"),IF(AND([5]PREMIOS_OTROS!$CI85&lt;&gt;"",[5]PREMIOS_OTROS!$CI85&lt;&gt;0),[5]PREMIOS_OTROS!$CI85,""),IF($A87="TOTAL",SUM(INDIRECT("AY4:AY"&amp;ROW()-1)),""))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IF(AND($A87&lt;&gt;"",$A87&lt;&gt;"TOTAL"),IF(AND([5]PREMIOS_OTROS!$CL85&lt;&gt;"",[5]PREMIOS_OTROS!$CL85&lt;&gt;0),[5]PREMIOS_OTROS!$CL85,""),IF($A87="TOTAL",SUM(INDIRECT("BA4:BA"&amp;ROW()-1)),""))</f>
        <v/>
      </c>
      <c r="BB87" s="7" t="str">
        <f ca="1">IF(AND($A87&lt;&gt;"",$A87&lt;&gt;"TOTAL"),IF(AND([5]PREMIOS_OTROS!$CN85&lt;&gt;"",[5]PREMIOS_OTROS!$CN85&lt;&gt;0),[5]PREMIOS_OTROS!$CN85,""),IF($A87="TOTAL",SUM(INDIRECT("BB4:BB"&amp;ROW()-1)),""))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IF(AND($A87&lt;&gt;"",$A87&lt;&gt;"TOTAL"),IF(AND([5]PREMIOS_OTROS!$CQ85&lt;&gt;"",[5]PREMIOS_OTROS!$CQ85&lt;&gt;0),[5]PREMIOS_OTROS!$CQ85,""),IF($A87="TOTAL",SUM(INDIRECT("BD4:BD"&amp;ROW()-1)),""))</f>
        <v/>
      </c>
      <c r="BE87" s="7" t="str">
        <f ca="1">IF(AND($A87&lt;&gt;"",$A87&lt;&gt;"TOTAL"),IF(AND([5]PREMIOS_OTROS!$CS85&lt;&gt;"",[5]PREMIOS_OTROS!$CS85&lt;&gt;0),[5]PREMIOS_OTROS!$CS85,""),IF($A87="TOTAL",SUM(INDIRECT("BE4:BE"&amp;ROW()-1)),""))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IF([5]PREMIOS_OTROS!$D86&lt;&gt;"",[5]PREMIOS_OTROS!$D86,IF(AND([5]PREMIOS_OTROS!$D86="",[5]PREMIOS_OTROS!$D87="",[5]PREMIOS_OTROS!$D85=""),"","TOTAL"))</f>
        <v/>
      </c>
      <c r="B88" s="7" t="str">
        <f ca="1">IF(AND($A88&lt;&gt;"",$A88&lt;&gt;"TOTAL"),IF(AND([5]PREMIOS_OTROS!$E86&lt;&gt;"",[5]PREMIOS_OTROS!$E86&lt;&gt;0),[5]PREMIOS_OTROS!$E86,""),IF($A88="TOTAL",SUM(INDIRECT("B4:B"&amp;ROW()-1)),""))</f>
        <v/>
      </c>
      <c r="C88" s="7" t="str">
        <f ca="1">IF(AND($A88&lt;&gt;"",$A88&lt;&gt;"TOTAL"),IF(AND([5]PREMIOS_OTROS!$G86&lt;&gt;"",[5]PREMIOS_OTROS!$G86&lt;&gt;0),[5]PREMIOS_OTROS!$G86,""),IF($A88="TOTAL",SUM(INDIRECT("C4:C"&amp;ROW()-1)),""))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IF(AND($A88&lt;&gt;"",$A88&lt;&gt;"TOTAL"),IF(AND([5]PREMIOS_OTROS!$J86&lt;&gt;"",[5]PREMIOS_OTROS!$J86&lt;&gt;0),[5]PREMIOS_OTROS!$J86,""),IF($A88="TOTAL",SUM(INDIRECT("E4:E"&amp;ROW()-1)),""))</f>
        <v/>
      </c>
      <c r="F88" s="7" t="str">
        <f ca="1">IF(AND($A88&lt;&gt;"",$A88&lt;&gt;"TOTAL"),IF(AND([5]PREMIOS_OTROS!$L86&lt;&gt;"",[5]PREMIOS_OTROS!$L86&lt;&gt;0),[5]PREMIOS_OTROS!$L86,""),IF($A88="TOTAL",SUM(INDIRECT("F4:F"&amp;ROW()-1)),""))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IF(AND($A88&lt;&gt;"",$A88&lt;&gt;"TOTAL"),IF(AND([5]PREMIOS_OTROS!$O86&lt;&gt;"",[5]PREMIOS_OTROS!$O86&lt;&gt;0),[5]PREMIOS_OTROS!$O86,""),IF($A88="TOTAL",SUM(INDIRECT("H4:H"&amp;ROW()-1)),""))</f>
        <v/>
      </c>
      <c r="I88" s="7" t="str">
        <f ca="1">IF(AND($A88&lt;&gt;"",$A88&lt;&gt;"TOTAL"),IF(AND([5]PREMIOS_OTROS!$Q86&lt;&gt;"",[5]PREMIOS_OTROS!$Q86&lt;&gt;0),[5]PREMIOS_OTROS!$Q86,""),IF($A88="TOTAL",SUM(INDIRECT("I4:I"&amp;ROW()-1)),""))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IF(AND($A88&lt;&gt;"",$A88&lt;&gt;"TOTAL"),IF(AND([5]PREMIOS_OTROS!$T86&lt;&gt;"",[5]PREMIOS_OTROS!$T86&lt;&gt;0),[5]PREMIOS_OTROS!$T86,""),IF($A88="TOTAL",SUM(INDIRECT("K4:K"&amp;ROW()-1)),""))</f>
        <v/>
      </c>
      <c r="L88" s="7" t="str">
        <f ca="1">IF(AND($A88&lt;&gt;"",$A88&lt;&gt;"TOTAL"),IF(AND([5]PREMIOS_OTROS!$V86&lt;&gt;"",[5]PREMIOS_OTROS!$V86&lt;&gt;0),[5]PREMIOS_OTROS!$V86,""),IF($A88="TOTAL",SUM(INDIRECT("L4:L"&amp;ROW()-1)),""))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IF(AND($A88&lt;&gt;"",$A88&lt;&gt;"TOTAL"),IF(AND([5]PREMIOS_OTROS!$Y86&lt;&gt;"",[5]PREMIOS_OTROS!$Y86&lt;&gt;0),[5]PREMIOS_OTROS!$Y86,""),IF($A88="TOTAL",SUM(INDIRECT("N4:N"&amp;ROW()-1)),""))</f>
        <v/>
      </c>
      <c r="O88" s="7" t="str">
        <f ca="1">IF(AND($A88&lt;&gt;"",$A88&lt;&gt;"TOTAL"),IF(AND([5]PREMIOS_OTROS!$AA86&lt;&gt;"",[5]PREMIOS_OTROS!$AA86&lt;&gt;0),[5]PREMIOS_OTROS!$AA86,""),IF($A88="TOTAL",SUM(INDIRECT("O4:O"&amp;ROW()-1)),""))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IF(AND($A88&lt;&gt;"",$A88&lt;&gt;"TOTAL"),IF(AND([5]PREMIOS_OTROS!$AD86&lt;&gt;"",[5]PREMIOS_OTROS!$AD86&lt;&gt;0),[5]PREMIOS_OTROS!$AD86,""),IF($A88="TOTAL",SUM(INDIRECT("Q4:Q"&amp;ROW()-1)),""))</f>
        <v/>
      </c>
      <c r="R88" s="7" t="str">
        <f ca="1">IF(AND($A88&lt;&gt;"",$A88&lt;&gt;"TOTAL"),IF(AND([5]PREMIOS_OTROS!$AF86&lt;&gt;"",[5]PREMIOS_OTROS!$AF86&lt;&gt;0),[5]PREMIOS_OTROS!$AF86,""),IF($A88="TOTAL",SUM(INDIRECT("R4:R"&amp;ROW()-1)),""))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IF(AND($A88&lt;&gt;"",$A88&lt;&gt;"TOTAL"),IF(AND([5]PREMIOS_OTROS!$AI86&lt;&gt;"",[5]PREMIOS_OTROS!$AI86&lt;&gt;0),[5]PREMIOS_OTROS!$AI86,""),IF($A88="TOTAL",SUM(INDIRECT("T4:T"&amp;ROW()-1)),""))</f>
        <v/>
      </c>
      <c r="U88" s="7" t="str">
        <f ca="1">IF(AND($A88&lt;&gt;"",$A88&lt;&gt;"TOTAL"),IF(AND([5]PREMIOS_OTROS!$AK86&lt;&gt;"",[5]PREMIOS_OTROS!$AK86&lt;&gt;0),[5]PREMIOS_OTROS!$AK86,""),IF($A88="TOTAL",SUM(INDIRECT("U4:U"&amp;ROW()-1)),""))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IF(AND($A88&lt;&gt;"",$A88&lt;&gt;"TOTAL"),IF(AND([5]PREMIOS_OTROS!$AN86&lt;&gt;"",[5]PREMIOS_OTROS!$AN86&lt;&gt;0),[5]PREMIOS_OTROS!$AN86,""),IF($A88="TOTAL",SUM(INDIRECT("W4:W"&amp;ROW()-1)),""))</f>
        <v/>
      </c>
      <c r="X88" s="7" t="str">
        <f ca="1">IF(AND($A88&lt;&gt;"",$A88&lt;&gt;"TOTAL"),IF(AND([5]PREMIOS_OTROS!$AP86&lt;&gt;"",[5]PREMIOS_OTROS!$AP86&lt;&gt;0),[5]PREMIOS_OTROS!$AP86,""),IF($A88="TOTAL",SUM(INDIRECT("X4:X"&amp;ROW()-1)),""))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IF(AND($A88&lt;&gt;"",$A88&lt;&gt;"TOTAL"),IF(AND([5]PREMIOS_OTROS!$AS86&lt;&gt;"",[5]PREMIOS_OTROS!$AS86&lt;&gt;0),[5]PREMIOS_OTROS!$AS86,""),IF($A88="TOTAL",SUM(INDIRECT("Z4:Z"&amp;ROW()-1)),""))</f>
        <v/>
      </c>
      <c r="AA88" s="7" t="str">
        <f ca="1">IF(AND($A88&lt;&gt;"",$A88&lt;&gt;"TOTAL"),IF(AND([5]PREMIOS_OTROS!$AU86&lt;&gt;"",[5]PREMIOS_OTROS!$AU86&lt;&gt;0),[5]PREMIOS_OTROS!$AU86,""),IF($A88="TOTAL",SUM(INDIRECT("AA4:AA"&amp;ROW()-1)),""))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IF(AND($A88&lt;&gt;"",$A88&lt;&gt;"TOTAL"),IF(AND([5]PREMIOS_OTROS!$AX86&lt;&gt;"",[5]PREMIOS_OTROS!$AX86&lt;&gt;0),[5]PREMIOS_OTROS!$AX86,""),IF($A88="TOTAL",SUM(INDIRECT("AC4:AC"&amp;ROW()-1)),""))</f>
        <v/>
      </c>
      <c r="AD88" s="7" t="str">
        <f ca="1">IF(AND($A88&lt;&gt;"",$A88&lt;&gt;"TOTAL"),IF(AND([5]PREMIOS_OTROS!$AZ86&lt;&gt;"",[5]PREMIOS_OTROS!$AZ86&lt;&gt;0),[5]PREMIOS_OTROS!$AZ86,""),IF($A88="TOTAL",SUM(INDIRECT("AD4:AD"&amp;ROW()-1)),""))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IF(AND($A88&lt;&gt;"",$A88&lt;&gt;"TOTAL"),IF(AND([5]PREMIOS_OTROS!$BC86&lt;&gt;"",[5]PREMIOS_OTROS!$BC86&lt;&gt;0),[5]PREMIOS_OTROS!$BC86,""),IF($A88="TOTAL",SUM(INDIRECT("AF4:AF"&amp;ROW()-1)),""))</f>
        <v/>
      </c>
      <c r="AG88" s="7" t="str">
        <f ca="1">IF(AND($A88&lt;&gt;"",$A88&lt;&gt;"TOTAL"),IF(AND([5]PREMIOS_OTROS!$BE86&lt;&gt;"",[5]PREMIOS_OTROS!$BE86&lt;&gt;0),[5]PREMIOS_OTROS!$BE86,""),IF($A88="TOTAL",SUM(INDIRECT("AG4:AG"&amp;ROW()-1)),""))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IF(AND($A88&lt;&gt;"",$A88&lt;&gt;"TOTAL"),IF(AND([5]PREMIOS_OTROS!$BH86&lt;&gt;"",[5]PREMIOS_OTROS!$BH86&lt;&gt;0),[5]PREMIOS_OTROS!$BH86,""),IF($A88="TOTAL",SUM(INDIRECT("AI4:AI"&amp;ROW()-1)),""))</f>
        <v/>
      </c>
      <c r="AJ88" s="7" t="str">
        <f ca="1">IF(AND($A88&lt;&gt;"",$A88&lt;&gt;"TOTAL"),IF(AND([5]PREMIOS_OTROS!$BJ86&lt;&gt;"",[5]PREMIOS_OTROS!$BJ86&lt;&gt;0),[5]PREMIOS_OTROS!$BJ86,""),IF($A88="TOTAL",SUM(INDIRECT("AJ4:AJ"&amp;ROW()-1)),""))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IF(AND($A88&lt;&gt;"",$A88&lt;&gt;"TOTAL"),IF(AND([5]PREMIOS_OTROS!$BM86&lt;&gt;"",[5]PREMIOS_OTROS!$BM86&lt;&gt;0),[5]PREMIOS_OTROS!$BM86,""),IF($A88="TOTAL",SUM(INDIRECT("AL4:AL"&amp;ROW()-1)),""))</f>
        <v/>
      </c>
      <c r="AM88" s="7" t="str">
        <f ca="1">IF(AND($A88&lt;&gt;"",$A88&lt;&gt;"TOTAL"),IF(AND([5]PREMIOS_OTROS!$BO86&lt;&gt;"",[5]PREMIOS_OTROS!$BO86&lt;&gt;0),[5]PREMIOS_OTROS!$BO86,""),IF($A88="TOTAL",SUM(INDIRECT("AM4:AM"&amp;ROW()-1)),""))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IF(AND($A88&lt;&gt;"",$A88&lt;&gt;"TOTAL"),IF(AND([5]PREMIOS_OTROS!$BR86&lt;&gt;"",[5]PREMIOS_OTROS!$BR86&lt;&gt;0),[5]PREMIOS_OTROS!$BR86,""),IF($A88="TOTAL",SUM(INDIRECT("AO4:AO"&amp;ROW()-1)),""))</f>
        <v/>
      </c>
      <c r="AP88" s="7" t="str">
        <f ca="1">IF(AND($A88&lt;&gt;"",$A88&lt;&gt;"TOTAL"),IF(AND([5]PREMIOS_OTROS!$BT86&lt;&gt;"",[5]PREMIOS_OTROS!$BT86&lt;&gt;0),[5]PREMIOS_OTROS!$BT86,""),IF($A88="TOTAL",SUM(INDIRECT("AP4:AP"&amp;ROW()-1)),""))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IF(AND($A88&lt;&gt;"",$A88&lt;&gt;"TOTAL"),IF(AND([5]PREMIOS_OTROS!$BW86&lt;&gt;"",[5]PREMIOS_OTROS!$BW86&lt;&gt;0),[5]PREMIOS_OTROS!$BW86,""),IF($A88="TOTAL",SUM(INDIRECT("AR4:AR"&amp;ROW()-1)),""))</f>
        <v/>
      </c>
      <c r="AS88" s="7" t="str">
        <f ca="1">IF(AND($A88&lt;&gt;"",$A88&lt;&gt;"TOTAL"),IF(AND([5]PREMIOS_OTROS!$BY86&lt;&gt;"",[5]PREMIOS_OTROS!$BY86&lt;&gt;0),[5]PREMIOS_OTROS!$BY86,""),IF($A88="TOTAL",SUM(INDIRECT("AS4:AS"&amp;ROW()-1)),""))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IF(AND($A88&lt;&gt;"",$A88&lt;&gt;"TOTAL"),IF(AND([5]PREMIOS_OTROS!$CB86&lt;&gt;"",[5]PREMIOS_OTROS!$CB86&lt;&gt;0),[5]PREMIOS_OTROS!$CB86,""),IF($A88="TOTAL",SUM(INDIRECT("AU4:AU"&amp;ROW()-1)),""))</f>
        <v/>
      </c>
      <c r="AV88" s="7" t="str">
        <f ca="1">IF(AND($A88&lt;&gt;"",$A88&lt;&gt;"TOTAL"),IF(AND([5]PREMIOS_OTROS!$CD86&lt;&gt;"",[5]PREMIOS_OTROS!$CD86&lt;&gt;0),[5]PREMIOS_OTROS!$CD86,""),IF($A88="TOTAL",SUM(INDIRECT("AV4:AV"&amp;ROW()-1)),""))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IF(AND($A88&lt;&gt;"",$A88&lt;&gt;"TOTAL"),IF(AND([5]PREMIOS_OTROS!$CG86&lt;&gt;"",[5]PREMIOS_OTROS!$CG86&lt;&gt;0),[5]PREMIOS_OTROS!$CG86,""),IF($A88="TOTAL",SUM(INDIRECT("AX4:AX"&amp;ROW()-1)),""))</f>
        <v/>
      </c>
      <c r="AY88" s="7" t="str">
        <f ca="1">IF(AND($A88&lt;&gt;"",$A88&lt;&gt;"TOTAL"),IF(AND([5]PREMIOS_OTROS!$CI86&lt;&gt;"",[5]PREMIOS_OTROS!$CI86&lt;&gt;0),[5]PREMIOS_OTROS!$CI86,""),IF($A88="TOTAL",SUM(INDIRECT("AY4:AY"&amp;ROW()-1)),""))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IF(AND($A88&lt;&gt;"",$A88&lt;&gt;"TOTAL"),IF(AND([5]PREMIOS_OTROS!$CL86&lt;&gt;"",[5]PREMIOS_OTROS!$CL86&lt;&gt;0),[5]PREMIOS_OTROS!$CL86,""),IF($A88="TOTAL",SUM(INDIRECT("BA4:BA"&amp;ROW()-1)),""))</f>
        <v/>
      </c>
      <c r="BB88" s="7" t="str">
        <f ca="1">IF(AND($A88&lt;&gt;"",$A88&lt;&gt;"TOTAL"),IF(AND([5]PREMIOS_OTROS!$CN86&lt;&gt;"",[5]PREMIOS_OTROS!$CN86&lt;&gt;0),[5]PREMIOS_OTROS!$CN86,""),IF($A88="TOTAL",SUM(INDIRECT("BB4:BB"&amp;ROW()-1)),""))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IF(AND($A88&lt;&gt;"",$A88&lt;&gt;"TOTAL"),IF(AND([5]PREMIOS_OTROS!$CQ86&lt;&gt;"",[5]PREMIOS_OTROS!$CQ86&lt;&gt;0),[5]PREMIOS_OTROS!$CQ86,""),IF($A88="TOTAL",SUM(INDIRECT("BD4:BD"&amp;ROW()-1)),""))</f>
        <v/>
      </c>
      <c r="BE88" s="7" t="str">
        <f ca="1">IF(AND($A88&lt;&gt;"",$A88&lt;&gt;"TOTAL"),IF(AND([5]PREMIOS_OTROS!$CS86&lt;&gt;"",[5]PREMIOS_OTROS!$CS86&lt;&gt;0),[5]PREMIOS_OTROS!$CS86,""),IF($A88="TOTAL",SUM(INDIRECT("BE4:BE"&amp;ROW()-1)),""))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IF([5]PREMIOS_OTROS!$D87&lt;&gt;"",[5]PREMIOS_OTROS!$D87,IF(AND([5]PREMIOS_OTROS!$D87="",[5]PREMIOS_OTROS!$D88="",[5]PREMIOS_OTROS!$D86=""),"","TOTAL"))</f>
        <v/>
      </c>
      <c r="B89" s="7" t="str">
        <f ca="1">IF(AND($A89&lt;&gt;"",$A89&lt;&gt;"TOTAL"),IF(AND([5]PREMIOS_OTROS!$E87&lt;&gt;"",[5]PREMIOS_OTROS!$E87&lt;&gt;0),[5]PREMIOS_OTROS!$E87,""),IF($A89="TOTAL",SUM(INDIRECT("B4:B"&amp;ROW()-1)),""))</f>
        <v/>
      </c>
      <c r="C89" s="7" t="str">
        <f ca="1">IF(AND($A89&lt;&gt;"",$A89&lt;&gt;"TOTAL"),IF(AND([5]PREMIOS_OTROS!$G87&lt;&gt;"",[5]PREMIOS_OTROS!$G87&lt;&gt;0),[5]PREMIOS_OTROS!$G87,""),IF($A89="TOTAL",SUM(INDIRECT("C4:C"&amp;ROW()-1)),""))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IF(AND($A89&lt;&gt;"",$A89&lt;&gt;"TOTAL"),IF(AND([5]PREMIOS_OTROS!$J87&lt;&gt;"",[5]PREMIOS_OTROS!$J87&lt;&gt;0),[5]PREMIOS_OTROS!$J87,""),IF($A89="TOTAL",SUM(INDIRECT("E4:E"&amp;ROW()-1)),""))</f>
        <v/>
      </c>
      <c r="F89" s="7" t="str">
        <f ca="1">IF(AND($A89&lt;&gt;"",$A89&lt;&gt;"TOTAL"),IF(AND([5]PREMIOS_OTROS!$L87&lt;&gt;"",[5]PREMIOS_OTROS!$L87&lt;&gt;0),[5]PREMIOS_OTROS!$L87,""),IF($A89="TOTAL",SUM(INDIRECT("F4:F"&amp;ROW()-1)),""))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IF(AND($A89&lt;&gt;"",$A89&lt;&gt;"TOTAL"),IF(AND([5]PREMIOS_OTROS!$O87&lt;&gt;"",[5]PREMIOS_OTROS!$O87&lt;&gt;0),[5]PREMIOS_OTROS!$O87,""),IF($A89="TOTAL",SUM(INDIRECT("H4:H"&amp;ROW()-1)),""))</f>
        <v/>
      </c>
      <c r="I89" s="7" t="str">
        <f ca="1">IF(AND($A89&lt;&gt;"",$A89&lt;&gt;"TOTAL"),IF(AND([5]PREMIOS_OTROS!$Q87&lt;&gt;"",[5]PREMIOS_OTROS!$Q87&lt;&gt;0),[5]PREMIOS_OTROS!$Q87,""),IF($A89="TOTAL",SUM(INDIRECT("I4:I"&amp;ROW()-1)),""))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IF(AND($A89&lt;&gt;"",$A89&lt;&gt;"TOTAL"),IF(AND([5]PREMIOS_OTROS!$T87&lt;&gt;"",[5]PREMIOS_OTROS!$T87&lt;&gt;0),[5]PREMIOS_OTROS!$T87,""),IF($A89="TOTAL",SUM(INDIRECT("K4:K"&amp;ROW()-1)),""))</f>
        <v/>
      </c>
      <c r="L89" s="7" t="str">
        <f ca="1">IF(AND($A89&lt;&gt;"",$A89&lt;&gt;"TOTAL"),IF(AND([5]PREMIOS_OTROS!$V87&lt;&gt;"",[5]PREMIOS_OTROS!$V87&lt;&gt;0),[5]PREMIOS_OTROS!$V87,""),IF($A89="TOTAL",SUM(INDIRECT("L4:L"&amp;ROW()-1)),""))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IF(AND($A89&lt;&gt;"",$A89&lt;&gt;"TOTAL"),IF(AND([5]PREMIOS_OTROS!$Y87&lt;&gt;"",[5]PREMIOS_OTROS!$Y87&lt;&gt;0),[5]PREMIOS_OTROS!$Y87,""),IF($A89="TOTAL",SUM(INDIRECT("N4:N"&amp;ROW()-1)),""))</f>
        <v/>
      </c>
      <c r="O89" s="7" t="str">
        <f ca="1">IF(AND($A89&lt;&gt;"",$A89&lt;&gt;"TOTAL"),IF(AND([5]PREMIOS_OTROS!$AA87&lt;&gt;"",[5]PREMIOS_OTROS!$AA87&lt;&gt;0),[5]PREMIOS_OTROS!$AA87,""),IF($A89="TOTAL",SUM(INDIRECT("O4:O"&amp;ROW()-1)),""))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IF(AND($A89&lt;&gt;"",$A89&lt;&gt;"TOTAL"),IF(AND([5]PREMIOS_OTROS!$AD87&lt;&gt;"",[5]PREMIOS_OTROS!$AD87&lt;&gt;0),[5]PREMIOS_OTROS!$AD87,""),IF($A89="TOTAL",SUM(INDIRECT("Q4:Q"&amp;ROW()-1)),""))</f>
        <v/>
      </c>
      <c r="R89" s="7" t="str">
        <f ca="1">IF(AND($A89&lt;&gt;"",$A89&lt;&gt;"TOTAL"),IF(AND([5]PREMIOS_OTROS!$AF87&lt;&gt;"",[5]PREMIOS_OTROS!$AF87&lt;&gt;0),[5]PREMIOS_OTROS!$AF87,""),IF($A89="TOTAL",SUM(INDIRECT("R4:R"&amp;ROW()-1)),""))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IF(AND($A89&lt;&gt;"",$A89&lt;&gt;"TOTAL"),IF(AND([5]PREMIOS_OTROS!$AI87&lt;&gt;"",[5]PREMIOS_OTROS!$AI87&lt;&gt;0),[5]PREMIOS_OTROS!$AI87,""),IF($A89="TOTAL",SUM(INDIRECT("T4:T"&amp;ROW()-1)),""))</f>
        <v/>
      </c>
      <c r="U89" s="7" t="str">
        <f ca="1">IF(AND($A89&lt;&gt;"",$A89&lt;&gt;"TOTAL"),IF(AND([5]PREMIOS_OTROS!$AK87&lt;&gt;"",[5]PREMIOS_OTROS!$AK87&lt;&gt;0),[5]PREMIOS_OTROS!$AK87,""),IF($A89="TOTAL",SUM(INDIRECT("U4:U"&amp;ROW()-1)),""))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IF(AND($A89&lt;&gt;"",$A89&lt;&gt;"TOTAL"),IF(AND([5]PREMIOS_OTROS!$AN87&lt;&gt;"",[5]PREMIOS_OTROS!$AN87&lt;&gt;0),[5]PREMIOS_OTROS!$AN87,""),IF($A89="TOTAL",SUM(INDIRECT("W4:W"&amp;ROW()-1)),""))</f>
        <v/>
      </c>
      <c r="X89" s="7" t="str">
        <f ca="1">IF(AND($A89&lt;&gt;"",$A89&lt;&gt;"TOTAL"),IF(AND([5]PREMIOS_OTROS!$AP87&lt;&gt;"",[5]PREMIOS_OTROS!$AP87&lt;&gt;0),[5]PREMIOS_OTROS!$AP87,""),IF($A89="TOTAL",SUM(INDIRECT("X4:X"&amp;ROW()-1)),""))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IF(AND($A89&lt;&gt;"",$A89&lt;&gt;"TOTAL"),IF(AND([5]PREMIOS_OTROS!$AS87&lt;&gt;"",[5]PREMIOS_OTROS!$AS87&lt;&gt;0),[5]PREMIOS_OTROS!$AS87,""),IF($A89="TOTAL",SUM(INDIRECT("Z4:Z"&amp;ROW()-1)),""))</f>
        <v/>
      </c>
      <c r="AA89" s="7" t="str">
        <f ca="1">IF(AND($A89&lt;&gt;"",$A89&lt;&gt;"TOTAL"),IF(AND([5]PREMIOS_OTROS!$AU87&lt;&gt;"",[5]PREMIOS_OTROS!$AU87&lt;&gt;0),[5]PREMIOS_OTROS!$AU87,""),IF($A89="TOTAL",SUM(INDIRECT("AA4:AA"&amp;ROW()-1)),""))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IF(AND($A89&lt;&gt;"",$A89&lt;&gt;"TOTAL"),IF(AND([5]PREMIOS_OTROS!$AX87&lt;&gt;"",[5]PREMIOS_OTROS!$AX87&lt;&gt;0),[5]PREMIOS_OTROS!$AX87,""),IF($A89="TOTAL",SUM(INDIRECT("AC4:AC"&amp;ROW()-1)),""))</f>
        <v/>
      </c>
      <c r="AD89" s="7" t="str">
        <f ca="1">IF(AND($A89&lt;&gt;"",$A89&lt;&gt;"TOTAL"),IF(AND([5]PREMIOS_OTROS!$AZ87&lt;&gt;"",[5]PREMIOS_OTROS!$AZ87&lt;&gt;0),[5]PREMIOS_OTROS!$AZ87,""),IF($A89="TOTAL",SUM(INDIRECT("AD4:AD"&amp;ROW()-1)),""))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IF(AND($A89&lt;&gt;"",$A89&lt;&gt;"TOTAL"),IF(AND([5]PREMIOS_OTROS!$BC87&lt;&gt;"",[5]PREMIOS_OTROS!$BC87&lt;&gt;0),[5]PREMIOS_OTROS!$BC87,""),IF($A89="TOTAL",SUM(INDIRECT("AF4:AF"&amp;ROW()-1)),""))</f>
        <v/>
      </c>
      <c r="AG89" s="7" t="str">
        <f ca="1">IF(AND($A89&lt;&gt;"",$A89&lt;&gt;"TOTAL"),IF(AND([5]PREMIOS_OTROS!$BE87&lt;&gt;"",[5]PREMIOS_OTROS!$BE87&lt;&gt;0),[5]PREMIOS_OTROS!$BE87,""),IF($A89="TOTAL",SUM(INDIRECT("AG4:AG"&amp;ROW()-1)),""))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IF(AND($A89&lt;&gt;"",$A89&lt;&gt;"TOTAL"),IF(AND([5]PREMIOS_OTROS!$BH87&lt;&gt;"",[5]PREMIOS_OTROS!$BH87&lt;&gt;0),[5]PREMIOS_OTROS!$BH87,""),IF($A89="TOTAL",SUM(INDIRECT("AI4:AI"&amp;ROW()-1)),""))</f>
        <v/>
      </c>
      <c r="AJ89" s="7" t="str">
        <f ca="1">IF(AND($A89&lt;&gt;"",$A89&lt;&gt;"TOTAL"),IF(AND([5]PREMIOS_OTROS!$BJ87&lt;&gt;"",[5]PREMIOS_OTROS!$BJ87&lt;&gt;0),[5]PREMIOS_OTROS!$BJ87,""),IF($A89="TOTAL",SUM(INDIRECT("AJ4:AJ"&amp;ROW()-1)),""))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IF(AND($A89&lt;&gt;"",$A89&lt;&gt;"TOTAL"),IF(AND([5]PREMIOS_OTROS!$BM87&lt;&gt;"",[5]PREMIOS_OTROS!$BM87&lt;&gt;0),[5]PREMIOS_OTROS!$BM87,""),IF($A89="TOTAL",SUM(INDIRECT("AL4:AL"&amp;ROW()-1)),""))</f>
        <v/>
      </c>
      <c r="AM89" s="7" t="str">
        <f ca="1">IF(AND($A89&lt;&gt;"",$A89&lt;&gt;"TOTAL"),IF(AND([5]PREMIOS_OTROS!$BO87&lt;&gt;"",[5]PREMIOS_OTROS!$BO87&lt;&gt;0),[5]PREMIOS_OTROS!$BO87,""),IF($A89="TOTAL",SUM(INDIRECT("AM4:AM"&amp;ROW()-1)),""))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IF(AND($A89&lt;&gt;"",$A89&lt;&gt;"TOTAL"),IF(AND([5]PREMIOS_OTROS!$BR87&lt;&gt;"",[5]PREMIOS_OTROS!$BR87&lt;&gt;0),[5]PREMIOS_OTROS!$BR87,""),IF($A89="TOTAL",SUM(INDIRECT("AO4:AO"&amp;ROW()-1)),""))</f>
        <v/>
      </c>
      <c r="AP89" s="7" t="str">
        <f ca="1">IF(AND($A89&lt;&gt;"",$A89&lt;&gt;"TOTAL"),IF(AND([5]PREMIOS_OTROS!$BT87&lt;&gt;"",[5]PREMIOS_OTROS!$BT87&lt;&gt;0),[5]PREMIOS_OTROS!$BT87,""),IF($A89="TOTAL",SUM(INDIRECT("AP4:AP"&amp;ROW()-1)),""))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IF(AND($A89&lt;&gt;"",$A89&lt;&gt;"TOTAL"),IF(AND([5]PREMIOS_OTROS!$BW87&lt;&gt;"",[5]PREMIOS_OTROS!$BW87&lt;&gt;0),[5]PREMIOS_OTROS!$BW87,""),IF($A89="TOTAL",SUM(INDIRECT("AR4:AR"&amp;ROW()-1)),""))</f>
        <v/>
      </c>
      <c r="AS89" s="7" t="str">
        <f ca="1">IF(AND($A89&lt;&gt;"",$A89&lt;&gt;"TOTAL"),IF(AND([5]PREMIOS_OTROS!$BY87&lt;&gt;"",[5]PREMIOS_OTROS!$BY87&lt;&gt;0),[5]PREMIOS_OTROS!$BY87,""),IF($A89="TOTAL",SUM(INDIRECT("AS4:AS"&amp;ROW()-1)),""))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IF(AND($A89&lt;&gt;"",$A89&lt;&gt;"TOTAL"),IF(AND([5]PREMIOS_OTROS!$CB87&lt;&gt;"",[5]PREMIOS_OTROS!$CB87&lt;&gt;0),[5]PREMIOS_OTROS!$CB87,""),IF($A89="TOTAL",SUM(INDIRECT("AU4:AU"&amp;ROW()-1)),""))</f>
        <v/>
      </c>
      <c r="AV89" s="7" t="str">
        <f ca="1">IF(AND($A89&lt;&gt;"",$A89&lt;&gt;"TOTAL"),IF(AND([5]PREMIOS_OTROS!$CD87&lt;&gt;"",[5]PREMIOS_OTROS!$CD87&lt;&gt;0),[5]PREMIOS_OTROS!$CD87,""),IF($A89="TOTAL",SUM(INDIRECT("AV4:AV"&amp;ROW()-1)),""))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IF(AND($A89&lt;&gt;"",$A89&lt;&gt;"TOTAL"),IF(AND([5]PREMIOS_OTROS!$CG87&lt;&gt;"",[5]PREMIOS_OTROS!$CG87&lt;&gt;0),[5]PREMIOS_OTROS!$CG87,""),IF($A89="TOTAL",SUM(INDIRECT("AX4:AX"&amp;ROW()-1)),""))</f>
        <v/>
      </c>
      <c r="AY89" s="7" t="str">
        <f ca="1">IF(AND($A89&lt;&gt;"",$A89&lt;&gt;"TOTAL"),IF(AND([5]PREMIOS_OTROS!$CI87&lt;&gt;"",[5]PREMIOS_OTROS!$CI87&lt;&gt;0),[5]PREMIOS_OTROS!$CI87,""),IF($A89="TOTAL",SUM(INDIRECT("AY4:AY"&amp;ROW()-1)),""))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IF(AND($A89&lt;&gt;"",$A89&lt;&gt;"TOTAL"),IF(AND([5]PREMIOS_OTROS!$CL87&lt;&gt;"",[5]PREMIOS_OTROS!$CL87&lt;&gt;0),[5]PREMIOS_OTROS!$CL87,""),IF($A89="TOTAL",SUM(INDIRECT("BA4:BA"&amp;ROW()-1)),""))</f>
        <v/>
      </c>
      <c r="BB89" s="7" t="str">
        <f ca="1">IF(AND($A89&lt;&gt;"",$A89&lt;&gt;"TOTAL"),IF(AND([5]PREMIOS_OTROS!$CN87&lt;&gt;"",[5]PREMIOS_OTROS!$CN87&lt;&gt;0),[5]PREMIOS_OTROS!$CN87,""),IF($A89="TOTAL",SUM(INDIRECT("BB4:BB"&amp;ROW()-1)),""))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IF(AND($A89&lt;&gt;"",$A89&lt;&gt;"TOTAL"),IF(AND([5]PREMIOS_OTROS!$CQ87&lt;&gt;"",[5]PREMIOS_OTROS!$CQ87&lt;&gt;0),[5]PREMIOS_OTROS!$CQ87,""),IF($A89="TOTAL",SUM(INDIRECT("BD4:BD"&amp;ROW()-1)),""))</f>
        <v/>
      </c>
      <c r="BE89" s="7" t="str">
        <f ca="1">IF(AND($A89&lt;&gt;"",$A89&lt;&gt;"TOTAL"),IF(AND([5]PREMIOS_OTROS!$CS87&lt;&gt;"",[5]PREMIOS_OTROS!$CS87&lt;&gt;0),[5]PREMIOS_OTROS!$CS87,""),IF($A89="TOTAL",SUM(INDIRECT("BE4:BE"&amp;ROW()-1)),""))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IF([5]PREMIOS_OTROS!$D88&lt;&gt;"",[5]PREMIOS_OTROS!$D88,IF(AND([5]PREMIOS_OTROS!$D88="",[5]PREMIOS_OTROS!$D89="",[5]PREMIOS_OTROS!$D87=""),"","TOTAL"))</f>
        <v/>
      </c>
      <c r="B90" s="7" t="str">
        <f ca="1">IF(AND($A90&lt;&gt;"",$A90&lt;&gt;"TOTAL"),IF(AND([5]PREMIOS_OTROS!$E88&lt;&gt;"",[5]PREMIOS_OTROS!$E88&lt;&gt;0),[5]PREMIOS_OTROS!$E88,""),IF($A90="TOTAL",SUM(INDIRECT("B4:B"&amp;ROW()-1)),""))</f>
        <v/>
      </c>
      <c r="C90" s="7" t="str">
        <f ca="1">IF(AND($A90&lt;&gt;"",$A90&lt;&gt;"TOTAL"),IF(AND([5]PREMIOS_OTROS!$G88&lt;&gt;"",[5]PREMIOS_OTROS!$G88&lt;&gt;0),[5]PREMIOS_OTROS!$G88,""),IF($A90="TOTAL",SUM(INDIRECT("C4:C"&amp;ROW()-1)),""))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IF(AND($A90&lt;&gt;"",$A90&lt;&gt;"TOTAL"),IF(AND([5]PREMIOS_OTROS!$J88&lt;&gt;"",[5]PREMIOS_OTROS!$J88&lt;&gt;0),[5]PREMIOS_OTROS!$J88,""),IF($A90="TOTAL",SUM(INDIRECT("E4:E"&amp;ROW()-1)),""))</f>
        <v/>
      </c>
      <c r="F90" s="7" t="str">
        <f ca="1">IF(AND($A90&lt;&gt;"",$A90&lt;&gt;"TOTAL"),IF(AND([5]PREMIOS_OTROS!$L88&lt;&gt;"",[5]PREMIOS_OTROS!$L88&lt;&gt;0),[5]PREMIOS_OTROS!$L88,""),IF($A90="TOTAL",SUM(INDIRECT("F4:F"&amp;ROW()-1)),""))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IF(AND($A90&lt;&gt;"",$A90&lt;&gt;"TOTAL"),IF(AND([5]PREMIOS_OTROS!$O88&lt;&gt;"",[5]PREMIOS_OTROS!$O88&lt;&gt;0),[5]PREMIOS_OTROS!$O88,""),IF($A90="TOTAL",SUM(INDIRECT("H4:H"&amp;ROW()-1)),""))</f>
        <v/>
      </c>
      <c r="I90" s="7" t="str">
        <f ca="1">IF(AND($A90&lt;&gt;"",$A90&lt;&gt;"TOTAL"),IF(AND([5]PREMIOS_OTROS!$Q88&lt;&gt;"",[5]PREMIOS_OTROS!$Q88&lt;&gt;0),[5]PREMIOS_OTROS!$Q88,""),IF($A90="TOTAL",SUM(INDIRECT("I4:I"&amp;ROW()-1)),""))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IF(AND($A90&lt;&gt;"",$A90&lt;&gt;"TOTAL"),IF(AND([5]PREMIOS_OTROS!$T88&lt;&gt;"",[5]PREMIOS_OTROS!$T88&lt;&gt;0),[5]PREMIOS_OTROS!$T88,""),IF($A90="TOTAL",SUM(INDIRECT("K4:K"&amp;ROW()-1)),""))</f>
        <v/>
      </c>
      <c r="L90" s="7" t="str">
        <f ca="1">IF(AND($A90&lt;&gt;"",$A90&lt;&gt;"TOTAL"),IF(AND([5]PREMIOS_OTROS!$V88&lt;&gt;"",[5]PREMIOS_OTROS!$V88&lt;&gt;0),[5]PREMIOS_OTROS!$V88,""),IF($A90="TOTAL",SUM(INDIRECT("L4:L"&amp;ROW()-1)),""))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IF(AND($A90&lt;&gt;"",$A90&lt;&gt;"TOTAL"),IF(AND([5]PREMIOS_OTROS!$Y88&lt;&gt;"",[5]PREMIOS_OTROS!$Y88&lt;&gt;0),[5]PREMIOS_OTROS!$Y88,""),IF($A90="TOTAL",SUM(INDIRECT("N4:N"&amp;ROW()-1)),""))</f>
        <v/>
      </c>
      <c r="O90" s="7" t="str">
        <f ca="1">IF(AND($A90&lt;&gt;"",$A90&lt;&gt;"TOTAL"),IF(AND([5]PREMIOS_OTROS!$AA88&lt;&gt;"",[5]PREMIOS_OTROS!$AA88&lt;&gt;0),[5]PREMIOS_OTROS!$AA88,""),IF($A90="TOTAL",SUM(INDIRECT("O4:O"&amp;ROW()-1)),""))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IF(AND($A90&lt;&gt;"",$A90&lt;&gt;"TOTAL"),IF(AND([5]PREMIOS_OTROS!$AD88&lt;&gt;"",[5]PREMIOS_OTROS!$AD88&lt;&gt;0),[5]PREMIOS_OTROS!$AD88,""),IF($A90="TOTAL",SUM(INDIRECT("Q4:Q"&amp;ROW()-1)),""))</f>
        <v/>
      </c>
      <c r="R90" s="7" t="str">
        <f ca="1">IF(AND($A90&lt;&gt;"",$A90&lt;&gt;"TOTAL"),IF(AND([5]PREMIOS_OTROS!$AF88&lt;&gt;"",[5]PREMIOS_OTROS!$AF88&lt;&gt;0),[5]PREMIOS_OTROS!$AF88,""),IF($A90="TOTAL",SUM(INDIRECT("R4:R"&amp;ROW()-1)),""))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IF(AND($A90&lt;&gt;"",$A90&lt;&gt;"TOTAL"),IF(AND([5]PREMIOS_OTROS!$AI88&lt;&gt;"",[5]PREMIOS_OTROS!$AI88&lt;&gt;0),[5]PREMIOS_OTROS!$AI88,""),IF($A90="TOTAL",SUM(INDIRECT("T4:T"&amp;ROW()-1)),""))</f>
        <v/>
      </c>
      <c r="U90" s="7" t="str">
        <f ca="1">IF(AND($A90&lt;&gt;"",$A90&lt;&gt;"TOTAL"),IF(AND([5]PREMIOS_OTROS!$AK88&lt;&gt;"",[5]PREMIOS_OTROS!$AK88&lt;&gt;0),[5]PREMIOS_OTROS!$AK88,""),IF($A90="TOTAL",SUM(INDIRECT("U4:U"&amp;ROW()-1)),""))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IF(AND($A90&lt;&gt;"",$A90&lt;&gt;"TOTAL"),IF(AND([5]PREMIOS_OTROS!$AN88&lt;&gt;"",[5]PREMIOS_OTROS!$AN88&lt;&gt;0),[5]PREMIOS_OTROS!$AN88,""),IF($A90="TOTAL",SUM(INDIRECT("W4:W"&amp;ROW()-1)),""))</f>
        <v/>
      </c>
      <c r="X90" s="7" t="str">
        <f ca="1">IF(AND($A90&lt;&gt;"",$A90&lt;&gt;"TOTAL"),IF(AND([5]PREMIOS_OTROS!$AP88&lt;&gt;"",[5]PREMIOS_OTROS!$AP88&lt;&gt;0),[5]PREMIOS_OTROS!$AP88,""),IF($A90="TOTAL",SUM(INDIRECT("X4:X"&amp;ROW()-1)),""))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IF(AND($A90&lt;&gt;"",$A90&lt;&gt;"TOTAL"),IF(AND([5]PREMIOS_OTROS!$AS88&lt;&gt;"",[5]PREMIOS_OTROS!$AS88&lt;&gt;0),[5]PREMIOS_OTROS!$AS88,""),IF($A90="TOTAL",SUM(INDIRECT("Z4:Z"&amp;ROW()-1)),""))</f>
        <v/>
      </c>
      <c r="AA90" s="7" t="str">
        <f ca="1">IF(AND($A90&lt;&gt;"",$A90&lt;&gt;"TOTAL"),IF(AND([5]PREMIOS_OTROS!$AU88&lt;&gt;"",[5]PREMIOS_OTROS!$AU88&lt;&gt;0),[5]PREMIOS_OTROS!$AU88,""),IF($A90="TOTAL",SUM(INDIRECT("AA4:AA"&amp;ROW()-1)),""))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IF(AND($A90&lt;&gt;"",$A90&lt;&gt;"TOTAL"),IF(AND([5]PREMIOS_OTROS!$AX88&lt;&gt;"",[5]PREMIOS_OTROS!$AX88&lt;&gt;0),[5]PREMIOS_OTROS!$AX88,""),IF($A90="TOTAL",SUM(INDIRECT("AC4:AC"&amp;ROW()-1)),""))</f>
        <v/>
      </c>
      <c r="AD90" s="7" t="str">
        <f ca="1">IF(AND($A90&lt;&gt;"",$A90&lt;&gt;"TOTAL"),IF(AND([5]PREMIOS_OTROS!$AZ88&lt;&gt;"",[5]PREMIOS_OTROS!$AZ88&lt;&gt;0),[5]PREMIOS_OTROS!$AZ88,""),IF($A90="TOTAL",SUM(INDIRECT("AD4:AD"&amp;ROW()-1)),""))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IF(AND($A90&lt;&gt;"",$A90&lt;&gt;"TOTAL"),IF(AND([5]PREMIOS_OTROS!$BC88&lt;&gt;"",[5]PREMIOS_OTROS!$BC88&lt;&gt;0),[5]PREMIOS_OTROS!$BC88,""),IF($A90="TOTAL",SUM(INDIRECT("AF4:AF"&amp;ROW()-1)),""))</f>
        <v/>
      </c>
      <c r="AG90" s="7" t="str">
        <f ca="1">IF(AND($A90&lt;&gt;"",$A90&lt;&gt;"TOTAL"),IF(AND([5]PREMIOS_OTROS!$BE88&lt;&gt;"",[5]PREMIOS_OTROS!$BE88&lt;&gt;0),[5]PREMIOS_OTROS!$BE88,""),IF($A90="TOTAL",SUM(INDIRECT("AG4:AG"&amp;ROW()-1)),""))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IF(AND($A90&lt;&gt;"",$A90&lt;&gt;"TOTAL"),IF(AND([5]PREMIOS_OTROS!$BH88&lt;&gt;"",[5]PREMIOS_OTROS!$BH88&lt;&gt;0),[5]PREMIOS_OTROS!$BH88,""),IF($A90="TOTAL",SUM(INDIRECT("AI4:AI"&amp;ROW()-1)),""))</f>
        <v/>
      </c>
      <c r="AJ90" s="7" t="str">
        <f ca="1">IF(AND($A90&lt;&gt;"",$A90&lt;&gt;"TOTAL"),IF(AND([5]PREMIOS_OTROS!$BJ88&lt;&gt;"",[5]PREMIOS_OTROS!$BJ88&lt;&gt;0),[5]PREMIOS_OTROS!$BJ88,""),IF($A90="TOTAL",SUM(INDIRECT("AJ4:AJ"&amp;ROW()-1)),""))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IF(AND($A90&lt;&gt;"",$A90&lt;&gt;"TOTAL"),IF(AND([5]PREMIOS_OTROS!$BM88&lt;&gt;"",[5]PREMIOS_OTROS!$BM88&lt;&gt;0),[5]PREMIOS_OTROS!$BM88,""),IF($A90="TOTAL",SUM(INDIRECT("AL4:AL"&amp;ROW()-1)),""))</f>
        <v/>
      </c>
      <c r="AM90" s="7" t="str">
        <f ca="1">IF(AND($A90&lt;&gt;"",$A90&lt;&gt;"TOTAL"),IF(AND([5]PREMIOS_OTROS!$BO88&lt;&gt;"",[5]PREMIOS_OTROS!$BO88&lt;&gt;0),[5]PREMIOS_OTROS!$BO88,""),IF($A90="TOTAL",SUM(INDIRECT("AM4:AM"&amp;ROW()-1)),""))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IF(AND($A90&lt;&gt;"",$A90&lt;&gt;"TOTAL"),IF(AND([5]PREMIOS_OTROS!$BR88&lt;&gt;"",[5]PREMIOS_OTROS!$BR88&lt;&gt;0),[5]PREMIOS_OTROS!$BR88,""),IF($A90="TOTAL",SUM(INDIRECT("AO4:AO"&amp;ROW()-1)),""))</f>
        <v/>
      </c>
      <c r="AP90" s="7" t="str">
        <f ca="1">IF(AND($A90&lt;&gt;"",$A90&lt;&gt;"TOTAL"),IF(AND([5]PREMIOS_OTROS!$BT88&lt;&gt;"",[5]PREMIOS_OTROS!$BT88&lt;&gt;0),[5]PREMIOS_OTROS!$BT88,""),IF($A90="TOTAL",SUM(INDIRECT("AP4:AP"&amp;ROW()-1)),""))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IF(AND($A90&lt;&gt;"",$A90&lt;&gt;"TOTAL"),IF(AND([5]PREMIOS_OTROS!$BW88&lt;&gt;"",[5]PREMIOS_OTROS!$BW88&lt;&gt;0),[5]PREMIOS_OTROS!$BW88,""),IF($A90="TOTAL",SUM(INDIRECT("AR4:AR"&amp;ROW()-1)),""))</f>
        <v/>
      </c>
      <c r="AS90" s="7" t="str">
        <f ca="1">IF(AND($A90&lt;&gt;"",$A90&lt;&gt;"TOTAL"),IF(AND([5]PREMIOS_OTROS!$BY88&lt;&gt;"",[5]PREMIOS_OTROS!$BY88&lt;&gt;0),[5]PREMIOS_OTROS!$BY88,""),IF($A90="TOTAL",SUM(INDIRECT("AS4:AS"&amp;ROW()-1)),""))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IF(AND($A90&lt;&gt;"",$A90&lt;&gt;"TOTAL"),IF(AND([5]PREMIOS_OTROS!$CB88&lt;&gt;"",[5]PREMIOS_OTROS!$CB88&lt;&gt;0),[5]PREMIOS_OTROS!$CB88,""),IF($A90="TOTAL",SUM(INDIRECT("AU4:AU"&amp;ROW()-1)),""))</f>
        <v/>
      </c>
      <c r="AV90" s="7" t="str">
        <f ca="1">IF(AND($A90&lt;&gt;"",$A90&lt;&gt;"TOTAL"),IF(AND([5]PREMIOS_OTROS!$CD88&lt;&gt;"",[5]PREMIOS_OTROS!$CD88&lt;&gt;0),[5]PREMIOS_OTROS!$CD88,""),IF($A90="TOTAL",SUM(INDIRECT("AV4:AV"&amp;ROW()-1)),""))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IF(AND($A90&lt;&gt;"",$A90&lt;&gt;"TOTAL"),IF(AND([5]PREMIOS_OTROS!$CG88&lt;&gt;"",[5]PREMIOS_OTROS!$CG88&lt;&gt;0),[5]PREMIOS_OTROS!$CG88,""),IF($A90="TOTAL",SUM(INDIRECT("AX4:AX"&amp;ROW()-1)),""))</f>
        <v/>
      </c>
      <c r="AY90" s="7" t="str">
        <f ca="1">IF(AND($A90&lt;&gt;"",$A90&lt;&gt;"TOTAL"),IF(AND([5]PREMIOS_OTROS!$CI88&lt;&gt;"",[5]PREMIOS_OTROS!$CI88&lt;&gt;0),[5]PREMIOS_OTROS!$CI88,""),IF($A90="TOTAL",SUM(INDIRECT("AY4:AY"&amp;ROW()-1)),""))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IF(AND($A90&lt;&gt;"",$A90&lt;&gt;"TOTAL"),IF(AND([5]PREMIOS_OTROS!$CL88&lt;&gt;"",[5]PREMIOS_OTROS!$CL88&lt;&gt;0),[5]PREMIOS_OTROS!$CL88,""),IF($A90="TOTAL",SUM(INDIRECT("BA4:BA"&amp;ROW()-1)),""))</f>
        <v/>
      </c>
      <c r="BB90" s="7" t="str">
        <f ca="1">IF(AND($A90&lt;&gt;"",$A90&lt;&gt;"TOTAL"),IF(AND([5]PREMIOS_OTROS!$CN88&lt;&gt;"",[5]PREMIOS_OTROS!$CN88&lt;&gt;0),[5]PREMIOS_OTROS!$CN88,""),IF($A90="TOTAL",SUM(INDIRECT("BB4:BB"&amp;ROW()-1)),""))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IF(AND($A90&lt;&gt;"",$A90&lt;&gt;"TOTAL"),IF(AND([5]PREMIOS_OTROS!$CQ88&lt;&gt;"",[5]PREMIOS_OTROS!$CQ88&lt;&gt;0),[5]PREMIOS_OTROS!$CQ88,""),IF($A90="TOTAL",SUM(INDIRECT("BD4:BD"&amp;ROW()-1)),""))</f>
        <v/>
      </c>
      <c r="BE90" s="7" t="str">
        <f ca="1">IF(AND($A90&lt;&gt;"",$A90&lt;&gt;"TOTAL"),IF(AND([5]PREMIOS_OTROS!$CS88&lt;&gt;"",[5]PREMIOS_OTROS!$CS88&lt;&gt;0),[5]PREMIOS_OTROS!$CS88,""),IF($A90="TOTAL",SUM(INDIRECT("BE4:BE"&amp;ROW()-1)),""))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IF([5]PREMIOS_OTROS!$D89&lt;&gt;"",[5]PREMIOS_OTROS!$D89,IF(AND([5]PREMIOS_OTROS!$D89="",[5]PREMIOS_OTROS!$D90="",[5]PREMIOS_OTROS!$D88=""),"","TOTAL"))</f>
        <v/>
      </c>
      <c r="B91" s="7" t="str">
        <f ca="1">IF(AND($A91&lt;&gt;"",$A91&lt;&gt;"TOTAL"),IF(AND([5]PREMIOS_OTROS!$E89&lt;&gt;"",[5]PREMIOS_OTROS!$E89&lt;&gt;0),[5]PREMIOS_OTROS!$E89,""),IF($A91="TOTAL",SUM(INDIRECT("B4:B"&amp;ROW()-1)),""))</f>
        <v/>
      </c>
      <c r="C91" s="7" t="str">
        <f ca="1">IF(AND($A91&lt;&gt;"",$A91&lt;&gt;"TOTAL"),IF(AND([5]PREMIOS_OTROS!$G89&lt;&gt;"",[5]PREMIOS_OTROS!$G89&lt;&gt;0),[5]PREMIOS_OTROS!$G89,""),IF($A91="TOTAL",SUM(INDIRECT("C4:C"&amp;ROW()-1)),""))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IF(AND($A91&lt;&gt;"",$A91&lt;&gt;"TOTAL"),IF(AND([5]PREMIOS_OTROS!$J89&lt;&gt;"",[5]PREMIOS_OTROS!$J89&lt;&gt;0),[5]PREMIOS_OTROS!$J89,""),IF($A91="TOTAL",SUM(INDIRECT("E4:E"&amp;ROW()-1)),""))</f>
        <v/>
      </c>
      <c r="F91" s="7" t="str">
        <f ca="1">IF(AND($A91&lt;&gt;"",$A91&lt;&gt;"TOTAL"),IF(AND([5]PREMIOS_OTROS!$L89&lt;&gt;"",[5]PREMIOS_OTROS!$L89&lt;&gt;0),[5]PREMIOS_OTROS!$L89,""),IF($A91="TOTAL",SUM(INDIRECT("F4:F"&amp;ROW()-1)),""))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IF(AND($A91&lt;&gt;"",$A91&lt;&gt;"TOTAL"),IF(AND([5]PREMIOS_OTROS!$O89&lt;&gt;"",[5]PREMIOS_OTROS!$O89&lt;&gt;0),[5]PREMIOS_OTROS!$O89,""),IF($A91="TOTAL",SUM(INDIRECT("H4:H"&amp;ROW()-1)),""))</f>
        <v/>
      </c>
      <c r="I91" s="7" t="str">
        <f ca="1">IF(AND($A91&lt;&gt;"",$A91&lt;&gt;"TOTAL"),IF(AND([5]PREMIOS_OTROS!$Q89&lt;&gt;"",[5]PREMIOS_OTROS!$Q89&lt;&gt;0),[5]PREMIOS_OTROS!$Q89,""),IF($A91="TOTAL",SUM(INDIRECT("I4:I"&amp;ROW()-1)),""))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IF(AND($A91&lt;&gt;"",$A91&lt;&gt;"TOTAL"),IF(AND([5]PREMIOS_OTROS!$T89&lt;&gt;"",[5]PREMIOS_OTROS!$T89&lt;&gt;0),[5]PREMIOS_OTROS!$T89,""),IF($A91="TOTAL",SUM(INDIRECT("K4:K"&amp;ROW()-1)),""))</f>
        <v/>
      </c>
      <c r="L91" s="7" t="str">
        <f ca="1">IF(AND($A91&lt;&gt;"",$A91&lt;&gt;"TOTAL"),IF(AND([5]PREMIOS_OTROS!$V89&lt;&gt;"",[5]PREMIOS_OTROS!$V89&lt;&gt;0),[5]PREMIOS_OTROS!$V89,""),IF($A91="TOTAL",SUM(INDIRECT("L4:L"&amp;ROW()-1)),""))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IF(AND($A91&lt;&gt;"",$A91&lt;&gt;"TOTAL"),IF(AND([5]PREMIOS_OTROS!$Y89&lt;&gt;"",[5]PREMIOS_OTROS!$Y89&lt;&gt;0),[5]PREMIOS_OTROS!$Y89,""),IF($A91="TOTAL",SUM(INDIRECT("N4:N"&amp;ROW()-1)),""))</f>
        <v/>
      </c>
      <c r="O91" s="7" t="str">
        <f ca="1">IF(AND($A91&lt;&gt;"",$A91&lt;&gt;"TOTAL"),IF(AND([5]PREMIOS_OTROS!$AA89&lt;&gt;"",[5]PREMIOS_OTROS!$AA89&lt;&gt;0),[5]PREMIOS_OTROS!$AA89,""),IF($A91="TOTAL",SUM(INDIRECT("O4:O"&amp;ROW()-1)),""))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IF(AND($A91&lt;&gt;"",$A91&lt;&gt;"TOTAL"),IF(AND([5]PREMIOS_OTROS!$AD89&lt;&gt;"",[5]PREMIOS_OTROS!$AD89&lt;&gt;0),[5]PREMIOS_OTROS!$AD89,""),IF($A91="TOTAL",SUM(INDIRECT("Q4:Q"&amp;ROW()-1)),""))</f>
        <v/>
      </c>
      <c r="R91" s="7" t="str">
        <f ca="1">IF(AND($A91&lt;&gt;"",$A91&lt;&gt;"TOTAL"),IF(AND([5]PREMIOS_OTROS!$AF89&lt;&gt;"",[5]PREMIOS_OTROS!$AF89&lt;&gt;0),[5]PREMIOS_OTROS!$AF89,""),IF($A91="TOTAL",SUM(INDIRECT("R4:R"&amp;ROW()-1)),""))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IF(AND($A91&lt;&gt;"",$A91&lt;&gt;"TOTAL"),IF(AND([5]PREMIOS_OTROS!$AI89&lt;&gt;"",[5]PREMIOS_OTROS!$AI89&lt;&gt;0),[5]PREMIOS_OTROS!$AI89,""),IF($A91="TOTAL",SUM(INDIRECT("T4:T"&amp;ROW()-1)),""))</f>
        <v/>
      </c>
      <c r="U91" s="7" t="str">
        <f ca="1">IF(AND($A91&lt;&gt;"",$A91&lt;&gt;"TOTAL"),IF(AND([5]PREMIOS_OTROS!$AK89&lt;&gt;"",[5]PREMIOS_OTROS!$AK89&lt;&gt;0),[5]PREMIOS_OTROS!$AK89,""),IF($A91="TOTAL",SUM(INDIRECT("U4:U"&amp;ROW()-1)),""))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IF(AND($A91&lt;&gt;"",$A91&lt;&gt;"TOTAL"),IF(AND([5]PREMIOS_OTROS!$AN89&lt;&gt;"",[5]PREMIOS_OTROS!$AN89&lt;&gt;0),[5]PREMIOS_OTROS!$AN89,""),IF($A91="TOTAL",SUM(INDIRECT("W4:W"&amp;ROW()-1)),""))</f>
        <v/>
      </c>
      <c r="X91" s="7" t="str">
        <f ca="1">IF(AND($A91&lt;&gt;"",$A91&lt;&gt;"TOTAL"),IF(AND([5]PREMIOS_OTROS!$AP89&lt;&gt;"",[5]PREMIOS_OTROS!$AP89&lt;&gt;0),[5]PREMIOS_OTROS!$AP89,""),IF($A91="TOTAL",SUM(INDIRECT("X4:X"&amp;ROW()-1)),""))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IF(AND($A91&lt;&gt;"",$A91&lt;&gt;"TOTAL"),IF(AND([5]PREMIOS_OTROS!$AS89&lt;&gt;"",[5]PREMIOS_OTROS!$AS89&lt;&gt;0),[5]PREMIOS_OTROS!$AS89,""),IF($A91="TOTAL",SUM(INDIRECT("Z4:Z"&amp;ROW()-1)),""))</f>
        <v/>
      </c>
      <c r="AA91" s="7" t="str">
        <f ca="1">IF(AND($A91&lt;&gt;"",$A91&lt;&gt;"TOTAL"),IF(AND([5]PREMIOS_OTROS!$AU89&lt;&gt;"",[5]PREMIOS_OTROS!$AU89&lt;&gt;0),[5]PREMIOS_OTROS!$AU89,""),IF($A91="TOTAL",SUM(INDIRECT("AA4:AA"&amp;ROW()-1)),""))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IF(AND($A91&lt;&gt;"",$A91&lt;&gt;"TOTAL"),IF(AND([5]PREMIOS_OTROS!$AX89&lt;&gt;"",[5]PREMIOS_OTROS!$AX89&lt;&gt;0),[5]PREMIOS_OTROS!$AX89,""),IF($A91="TOTAL",SUM(INDIRECT("AC4:AC"&amp;ROW()-1)),""))</f>
        <v/>
      </c>
      <c r="AD91" s="7" t="str">
        <f ca="1">IF(AND($A91&lt;&gt;"",$A91&lt;&gt;"TOTAL"),IF(AND([5]PREMIOS_OTROS!$AZ89&lt;&gt;"",[5]PREMIOS_OTROS!$AZ89&lt;&gt;0),[5]PREMIOS_OTROS!$AZ89,""),IF($A91="TOTAL",SUM(INDIRECT("AD4:AD"&amp;ROW()-1)),""))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IF(AND($A91&lt;&gt;"",$A91&lt;&gt;"TOTAL"),IF(AND([5]PREMIOS_OTROS!$BC89&lt;&gt;"",[5]PREMIOS_OTROS!$BC89&lt;&gt;0),[5]PREMIOS_OTROS!$BC89,""),IF($A91="TOTAL",SUM(INDIRECT("AF4:AF"&amp;ROW()-1)),""))</f>
        <v/>
      </c>
      <c r="AG91" s="7" t="str">
        <f ca="1">IF(AND($A91&lt;&gt;"",$A91&lt;&gt;"TOTAL"),IF(AND([5]PREMIOS_OTROS!$BE89&lt;&gt;"",[5]PREMIOS_OTROS!$BE89&lt;&gt;0),[5]PREMIOS_OTROS!$BE89,""),IF($A91="TOTAL",SUM(INDIRECT("AG4:AG"&amp;ROW()-1)),""))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IF(AND($A91&lt;&gt;"",$A91&lt;&gt;"TOTAL"),IF(AND([5]PREMIOS_OTROS!$BH89&lt;&gt;"",[5]PREMIOS_OTROS!$BH89&lt;&gt;0),[5]PREMIOS_OTROS!$BH89,""),IF($A91="TOTAL",SUM(INDIRECT("AI4:AI"&amp;ROW()-1)),""))</f>
        <v/>
      </c>
      <c r="AJ91" s="7" t="str">
        <f ca="1">IF(AND($A91&lt;&gt;"",$A91&lt;&gt;"TOTAL"),IF(AND([5]PREMIOS_OTROS!$BJ89&lt;&gt;"",[5]PREMIOS_OTROS!$BJ89&lt;&gt;0),[5]PREMIOS_OTROS!$BJ89,""),IF($A91="TOTAL",SUM(INDIRECT("AJ4:AJ"&amp;ROW()-1)),""))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IF(AND($A91&lt;&gt;"",$A91&lt;&gt;"TOTAL"),IF(AND([5]PREMIOS_OTROS!$BM89&lt;&gt;"",[5]PREMIOS_OTROS!$BM89&lt;&gt;0),[5]PREMIOS_OTROS!$BM89,""),IF($A91="TOTAL",SUM(INDIRECT("AL4:AL"&amp;ROW()-1)),""))</f>
        <v/>
      </c>
      <c r="AM91" s="7" t="str">
        <f ca="1">IF(AND($A91&lt;&gt;"",$A91&lt;&gt;"TOTAL"),IF(AND([5]PREMIOS_OTROS!$BO89&lt;&gt;"",[5]PREMIOS_OTROS!$BO89&lt;&gt;0),[5]PREMIOS_OTROS!$BO89,""),IF($A91="TOTAL",SUM(INDIRECT("AM4:AM"&amp;ROW()-1)),""))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IF(AND($A91&lt;&gt;"",$A91&lt;&gt;"TOTAL"),IF(AND([5]PREMIOS_OTROS!$BR89&lt;&gt;"",[5]PREMIOS_OTROS!$BR89&lt;&gt;0),[5]PREMIOS_OTROS!$BR89,""),IF($A91="TOTAL",SUM(INDIRECT("AO4:AO"&amp;ROW()-1)),""))</f>
        <v/>
      </c>
      <c r="AP91" s="7" t="str">
        <f ca="1">IF(AND($A91&lt;&gt;"",$A91&lt;&gt;"TOTAL"),IF(AND([5]PREMIOS_OTROS!$BT89&lt;&gt;"",[5]PREMIOS_OTROS!$BT89&lt;&gt;0),[5]PREMIOS_OTROS!$BT89,""),IF($A91="TOTAL",SUM(INDIRECT("AP4:AP"&amp;ROW()-1)),""))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IF(AND($A91&lt;&gt;"",$A91&lt;&gt;"TOTAL"),IF(AND([5]PREMIOS_OTROS!$BW89&lt;&gt;"",[5]PREMIOS_OTROS!$BW89&lt;&gt;0),[5]PREMIOS_OTROS!$BW89,""),IF($A91="TOTAL",SUM(INDIRECT("AR4:AR"&amp;ROW()-1)),""))</f>
        <v/>
      </c>
      <c r="AS91" s="7" t="str">
        <f ca="1">IF(AND($A91&lt;&gt;"",$A91&lt;&gt;"TOTAL"),IF(AND([5]PREMIOS_OTROS!$BY89&lt;&gt;"",[5]PREMIOS_OTROS!$BY89&lt;&gt;0),[5]PREMIOS_OTROS!$BY89,""),IF($A91="TOTAL",SUM(INDIRECT("AS4:AS"&amp;ROW()-1)),""))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IF(AND($A91&lt;&gt;"",$A91&lt;&gt;"TOTAL"),IF(AND([5]PREMIOS_OTROS!$CB89&lt;&gt;"",[5]PREMIOS_OTROS!$CB89&lt;&gt;0),[5]PREMIOS_OTROS!$CB89,""),IF($A91="TOTAL",SUM(INDIRECT("AU4:AU"&amp;ROW()-1)),""))</f>
        <v/>
      </c>
      <c r="AV91" s="7" t="str">
        <f ca="1">IF(AND($A91&lt;&gt;"",$A91&lt;&gt;"TOTAL"),IF(AND([5]PREMIOS_OTROS!$CD89&lt;&gt;"",[5]PREMIOS_OTROS!$CD89&lt;&gt;0),[5]PREMIOS_OTROS!$CD89,""),IF($A91="TOTAL",SUM(INDIRECT("AV4:AV"&amp;ROW()-1)),""))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IF(AND($A91&lt;&gt;"",$A91&lt;&gt;"TOTAL"),IF(AND([5]PREMIOS_OTROS!$CG89&lt;&gt;"",[5]PREMIOS_OTROS!$CG89&lt;&gt;0),[5]PREMIOS_OTROS!$CG89,""),IF($A91="TOTAL",SUM(INDIRECT("AX4:AX"&amp;ROW()-1)),""))</f>
        <v/>
      </c>
      <c r="AY91" s="7" t="str">
        <f ca="1">IF(AND($A91&lt;&gt;"",$A91&lt;&gt;"TOTAL"),IF(AND([5]PREMIOS_OTROS!$CI89&lt;&gt;"",[5]PREMIOS_OTROS!$CI89&lt;&gt;0),[5]PREMIOS_OTROS!$CI89,""),IF($A91="TOTAL",SUM(INDIRECT("AY4:AY"&amp;ROW()-1)),""))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IF(AND($A91&lt;&gt;"",$A91&lt;&gt;"TOTAL"),IF(AND([5]PREMIOS_OTROS!$CL89&lt;&gt;"",[5]PREMIOS_OTROS!$CL89&lt;&gt;0),[5]PREMIOS_OTROS!$CL89,""),IF($A91="TOTAL",SUM(INDIRECT("BA4:BA"&amp;ROW()-1)),""))</f>
        <v/>
      </c>
      <c r="BB91" s="7" t="str">
        <f ca="1">IF(AND($A91&lt;&gt;"",$A91&lt;&gt;"TOTAL"),IF(AND([5]PREMIOS_OTROS!$CN89&lt;&gt;"",[5]PREMIOS_OTROS!$CN89&lt;&gt;0),[5]PREMIOS_OTROS!$CN89,""),IF($A91="TOTAL",SUM(INDIRECT("BB4:BB"&amp;ROW()-1)),""))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IF(AND($A91&lt;&gt;"",$A91&lt;&gt;"TOTAL"),IF(AND([5]PREMIOS_OTROS!$CQ89&lt;&gt;"",[5]PREMIOS_OTROS!$CQ89&lt;&gt;0),[5]PREMIOS_OTROS!$CQ89,""),IF($A91="TOTAL",SUM(INDIRECT("BD4:BD"&amp;ROW()-1)),""))</f>
        <v/>
      </c>
      <c r="BE91" s="7" t="str">
        <f ca="1">IF(AND($A91&lt;&gt;"",$A91&lt;&gt;"TOTAL"),IF(AND([5]PREMIOS_OTROS!$CS89&lt;&gt;"",[5]PREMIOS_OTROS!$CS89&lt;&gt;0),[5]PREMIOS_OTROS!$CS89,""),IF($A91="TOTAL",SUM(INDIRECT("BE4:BE"&amp;ROW()-1)),""))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IF([5]PREMIOS_OTROS!$D90&lt;&gt;"",[5]PREMIOS_OTROS!$D90,IF(AND([5]PREMIOS_OTROS!$D90="",[5]PREMIOS_OTROS!$D91="",[5]PREMIOS_OTROS!$D89=""),"","TOTAL"))</f>
        <v/>
      </c>
      <c r="B92" s="7" t="str">
        <f ca="1">IF(AND($A92&lt;&gt;"",$A92&lt;&gt;"TOTAL"),IF(AND([5]PREMIOS_OTROS!$E90&lt;&gt;"",[5]PREMIOS_OTROS!$E90&lt;&gt;0),[5]PREMIOS_OTROS!$E90,""),IF($A92="TOTAL",SUM(INDIRECT("B4:B"&amp;ROW()-1)),""))</f>
        <v/>
      </c>
      <c r="C92" s="7" t="str">
        <f ca="1">IF(AND($A92&lt;&gt;"",$A92&lt;&gt;"TOTAL"),IF(AND([5]PREMIOS_OTROS!$G90&lt;&gt;"",[5]PREMIOS_OTROS!$G90&lt;&gt;0),[5]PREMIOS_OTROS!$G90,""),IF($A92="TOTAL",SUM(INDIRECT("C4:C"&amp;ROW()-1)),""))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IF(AND($A92&lt;&gt;"",$A92&lt;&gt;"TOTAL"),IF(AND([5]PREMIOS_OTROS!$J90&lt;&gt;"",[5]PREMIOS_OTROS!$J90&lt;&gt;0),[5]PREMIOS_OTROS!$J90,""),IF($A92="TOTAL",SUM(INDIRECT("E4:E"&amp;ROW()-1)),""))</f>
        <v/>
      </c>
      <c r="F92" s="7" t="str">
        <f ca="1">IF(AND($A92&lt;&gt;"",$A92&lt;&gt;"TOTAL"),IF(AND([5]PREMIOS_OTROS!$L90&lt;&gt;"",[5]PREMIOS_OTROS!$L90&lt;&gt;0),[5]PREMIOS_OTROS!$L90,""),IF($A92="TOTAL",SUM(INDIRECT("F4:F"&amp;ROW()-1)),""))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IF(AND($A92&lt;&gt;"",$A92&lt;&gt;"TOTAL"),IF(AND([5]PREMIOS_OTROS!$O90&lt;&gt;"",[5]PREMIOS_OTROS!$O90&lt;&gt;0),[5]PREMIOS_OTROS!$O90,""),IF($A92="TOTAL",SUM(INDIRECT("H4:H"&amp;ROW()-1)),""))</f>
        <v/>
      </c>
      <c r="I92" s="7" t="str">
        <f ca="1">IF(AND($A92&lt;&gt;"",$A92&lt;&gt;"TOTAL"),IF(AND([5]PREMIOS_OTROS!$Q90&lt;&gt;"",[5]PREMIOS_OTROS!$Q90&lt;&gt;0),[5]PREMIOS_OTROS!$Q90,""),IF($A92="TOTAL",SUM(INDIRECT("I4:I"&amp;ROW()-1)),""))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IF(AND($A92&lt;&gt;"",$A92&lt;&gt;"TOTAL"),IF(AND([5]PREMIOS_OTROS!$T90&lt;&gt;"",[5]PREMIOS_OTROS!$T90&lt;&gt;0),[5]PREMIOS_OTROS!$T90,""),IF($A92="TOTAL",SUM(INDIRECT("K4:K"&amp;ROW()-1)),""))</f>
        <v/>
      </c>
      <c r="L92" s="7" t="str">
        <f ca="1">IF(AND($A92&lt;&gt;"",$A92&lt;&gt;"TOTAL"),IF(AND([5]PREMIOS_OTROS!$V90&lt;&gt;"",[5]PREMIOS_OTROS!$V90&lt;&gt;0),[5]PREMIOS_OTROS!$V90,""),IF($A92="TOTAL",SUM(INDIRECT("L4:L"&amp;ROW()-1)),""))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IF(AND($A92&lt;&gt;"",$A92&lt;&gt;"TOTAL"),IF(AND([5]PREMIOS_OTROS!$Y90&lt;&gt;"",[5]PREMIOS_OTROS!$Y90&lt;&gt;0),[5]PREMIOS_OTROS!$Y90,""),IF($A92="TOTAL",SUM(INDIRECT("N4:N"&amp;ROW()-1)),""))</f>
        <v/>
      </c>
      <c r="O92" s="7" t="str">
        <f ca="1">IF(AND($A92&lt;&gt;"",$A92&lt;&gt;"TOTAL"),IF(AND([5]PREMIOS_OTROS!$AA90&lt;&gt;"",[5]PREMIOS_OTROS!$AA90&lt;&gt;0),[5]PREMIOS_OTROS!$AA90,""),IF($A92="TOTAL",SUM(INDIRECT("O4:O"&amp;ROW()-1)),""))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IF(AND($A92&lt;&gt;"",$A92&lt;&gt;"TOTAL"),IF(AND([5]PREMIOS_OTROS!$AD90&lt;&gt;"",[5]PREMIOS_OTROS!$AD90&lt;&gt;0),[5]PREMIOS_OTROS!$AD90,""),IF($A92="TOTAL",SUM(INDIRECT("Q4:Q"&amp;ROW()-1)),""))</f>
        <v/>
      </c>
      <c r="R92" s="7" t="str">
        <f ca="1">IF(AND($A92&lt;&gt;"",$A92&lt;&gt;"TOTAL"),IF(AND([5]PREMIOS_OTROS!$AF90&lt;&gt;"",[5]PREMIOS_OTROS!$AF90&lt;&gt;0),[5]PREMIOS_OTROS!$AF90,""),IF($A92="TOTAL",SUM(INDIRECT("R4:R"&amp;ROW()-1)),""))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IF(AND($A92&lt;&gt;"",$A92&lt;&gt;"TOTAL"),IF(AND([5]PREMIOS_OTROS!$AI90&lt;&gt;"",[5]PREMIOS_OTROS!$AI90&lt;&gt;0),[5]PREMIOS_OTROS!$AI90,""),IF($A92="TOTAL",SUM(INDIRECT("T4:T"&amp;ROW()-1)),""))</f>
        <v/>
      </c>
      <c r="U92" s="7" t="str">
        <f ca="1">IF(AND($A92&lt;&gt;"",$A92&lt;&gt;"TOTAL"),IF(AND([5]PREMIOS_OTROS!$AK90&lt;&gt;"",[5]PREMIOS_OTROS!$AK90&lt;&gt;0),[5]PREMIOS_OTROS!$AK90,""),IF($A92="TOTAL",SUM(INDIRECT("U4:U"&amp;ROW()-1)),""))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IF(AND($A92&lt;&gt;"",$A92&lt;&gt;"TOTAL"),IF(AND([5]PREMIOS_OTROS!$AN90&lt;&gt;"",[5]PREMIOS_OTROS!$AN90&lt;&gt;0),[5]PREMIOS_OTROS!$AN90,""),IF($A92="TOTAL",SUM(INDIRECT("W4:W"&amp;ROW()-1)),""))</f>
        <v/>
      </c>
      <c r="X92" s="7" t="str">
        <f ca="1">IF(AND($A92&lt;&gt;"",$A92&lt;&gt;"TOTAL"),IF(AND([5]PREMIOS_OTROS!$AP90&lt;&gt;"",[5]PREMIOS_OTROS!$AP90&lt;&gt;0),[5]PREMIOS_OTROS!$AP90,""),IF($A92="TOTAL",SUM(INDIRECT("X4:X"&amp;ROW()-1)),""))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IF(AND($A92&lt;&gt;"",$A92&lt;&gt;"TOTAL"),IF(AND([5]PREMIOS_OTROS!$AS90&lt;&gt;"",[5]PREMIOS_OTROS!$AS90&lt;&gt;0),[5]PREMIOS_OTROS!$AS90,""),IF($A92="TOTAL",SUM(INDIRECT("Z4:Z"&amp;ROW()-1)),""))</f>
        <v/>
      </c>
      <c r="AA92" s="7" t="str">
        <f ca="1">IF(AND($A92&lt;&gt;"",$A92&lt;&gt;"TOTAL"),IF(AND([5]PREMIOS_OTROS!$AU90&lt;&gt;"",[5]PREMIOS_OTROS!$AU90&lt;&gt;0),[5]PREMIOS_OTROS!$AU90,""),IF($A92="TOTAL",SUM(INDIRECT("AA4:AA"&amp;ROW()-1)),""))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IF(AND($A92&lt;&gt;"",$A92&lt;&gt;"TOTAL"),IF(AND([5]PREMIOS_OTROS!$AX90&lt;&gt;"",[5]PREMIOS_OTROS!$AX90&lt;&gt;0),[5]PREMIOS_OTROS!$AX90,""),IF($A92="TOTAL",SUM(INDIRECT("AC4:AC"&amp;ROW()-1)),""))</f>
        <v/>
      </c>
      <c r="AD92" s="7" t="str">
        <f ca="1">IF(AND($A92&lt;&gt;"",$A92&lt;&gt;"TOTAL"),IF(AND([5]PREMIOS_OTROS!$AZ90&lt;&gt;"",[5]PREMIOS_OTROS!$AZ90&lt;&gt;0),[5]PREMIOS_OTROS!$AZ90,""),IF($A92="TOTAL",SUM(INDIRECT("AD4:AD"&amp;ROW()-1)),""))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IF(AND($A92&lt;&gt;"",$A92&lt;&gt;"TOTAL"),IF(AND([5]PREMIOS_OTROS!$BC90&lt;&gt;"",[5]PREMIOS_OTROS!$BC90&lt;&gt;0),[5]PREMIOS_OTROS!$BC90,""),IF($A92="TOTAL",SUM(INDIRECT("AF4:AF"&amp;ROW()-1)),""))</f>
        <v/>
      </c>
      <c r="AG92" s="7" t="str">
        <f ca="1">IF(AND($A92&lt;&gt;"",$A92&lt;&gt;"TOTAL"),IF(AND([5]PREMIOS_OTROS!$BE90&lt;&gt;"",[5]PREMIOS_OTROS!$BE90&lt;&gt;0),[5]PREMIOS_OTROS!$BE90,""),IF($A92="TOTAL",SUM(INDIRECT("AG4:AG"&amp;ROW()-1)),""))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IF(AND($A92&lt;&gt;"",$A92&lt;&gt;"TOTAL"),IF(AND([5]PREMIOS_OTROS!$BH90&lt;&gt;"",[5]PREMIOS_OTROS!$BH90&lt;&gt;0),[5]PREMIOS_OTROS!$BH90,""),IF($A92="TOTAL",SUM(INDIRECT("AI4:AI"&amp;ROW()-1)),""))</f>
        <v/>
      </c>
      <c r="AJ92" s="7" t="str">
        <f ca="1">IF(AND($A92&lt;&gt;"",$A92&lt;&gt;"TOTAL"),IF(AND([5]PREMIOS_OTROS!$BJ90&lt;&gt;"",[5]PREMIOS_OTROS!$BJ90&lt;&gt;0),[5]PREMIOS_OTROS!$BJ90,""),IF($A92="TOTAL",SUM(INDIRECT("AJ4:AJ"&amp;ROW()-1)),""))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IF(AND($A92&lt;&gt;"",$A92&lt;&gt;"TOTAL"),IF(AND([5]PREMIOS_OTROS!$BM90&lt;&gt;"",[5]PREMIOS_OTROS!$BM90&lt;&gt;0),[5]PREMIOS_OTROS!$BM90,""),IF($A92="TOTAL",SUM(INDIRECT("AL4:AL"&amp;ROW()-1)),""))</f>
        <v/>
      </c>
      <c r="AM92" s="7" t="str">
        <f ca="1">IF(AND($A92&lt;&gt;"",$A92&lt;&gt;"TOTAL"),IF(AND([5]PREMIOS_OTROS!$BO90&lt;&gt;"",[5]PREMIOS_OTROS!$BO90&lt;&gt;0),[5]PREMIOS_OTROS!$BO90,""),IF($A92="TOTAL",SUM(INDIRECT("AM4:AM"&amp;ROW()-1)),""))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IF(AND($A92&lt;&gt;"",$A92&lt;&gt;"TOTAL"),IF(AND([5]PREMIOS_OTROS!$BR90&lt;&gt;"",[5]PREMIOS_OTROS!$BR90&lt;&gt;0),[5]PREMIOS_OTROS!$BR90,""),IF($A92="TOTAL",SUM(INDIRECT("AO4:AO"&amp;ROW()-1)),""))</f>
        <v/>
      </c>
      <c r="AP92" s="7" t="str">
        <f ca="1">IF(AND($A92&lt;&gt;"",$A92&lt;&gt;"TOTAL"),IF(AND([5]PREMIOS_OTROS!$BT90&lt;&gt;"",[5]PREMIOS_OTROS!$BT90&lt;&gt;0),[5]PREMIOS_OTROS!$BT90,""),IF($A92="TOTAL",SUM(INDIRECT("AP4:AP"&amp;ROW()-1)),""))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IF(AND($A92&lt;&gt;"",$A92&lt;&gt;"TOTAL"),IF(AND([5]PREMIOS_OTROS!$BW90&lt;&gt;"",[5]PREMIOS_OTROS!$BW90&lt;&gt;0),[5]PREMIOS_OTROS!$BW90,""),IF($A92="TOTAL",SUM(INDIRECT("AR4:AR"&amp;ROW()-1)),""))</f>
        <v/>
      </c>
      <c r="AS92" s="7" t="str">
        <f ca="1">IF(AND($A92&lt;&gt;"",$A92&lt;&gt;"TOTAL"),IF(AND([5]PREMIOS_OTROS!$BY90&lt;&gt;"",[5]PREMIOS_OTROS!$BY90&lt;&gt;0),[5]PREMIOS_OTROS!$BY90,""),IF($A92="TOTAL",SUM(INDIRECT("AS4:AS"&amp;ROW()-1)),""))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IF(AND($A92&lt;&gt;"",$A92&lt;&gt;"TOTAL"),IF(AND([5]PREMIOS_OTROS!$CB90&lt;&gt;"",[5]PREMIOS_OTROS!$CB90&lt;&gt;0),[5]PREMIOS_OTROS!$CB90,""),IF($A92="TOTAL",SUM(INDIRECT("AU4:AU"&amp;ROW()-1)),""))</f>
        <v/>
      </c>
      <c r="AV92" s="7" t="str">
        <f ca="1">IF(AND($A92&lt;&gt;"",$A92&lt;&gt;"TOTAL"),IF(AND([5]PREMIOS_OTROS!$CD90&lt;&gt;"",[5]PREMIOS_OTROS!$CD90&lt;&gt;0),[5]PREMIOS_OTROS!$CD90,""),IF($A92="TOTAL",SUM(INDIRECT("AV4:AV"&amp;ROW()-1)),""))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IF(AND($A92&lt;&gt;"",$A92&lt;&gt;"TOTAL"),IF(AND([5]PREMIOS_OTROS!$CG90&lt;&gt;"",[5]PREMIOS_OTROS!$CG90&lt;&gt;0),[5]PREMIOS_OTROS!$CG90,""),IF($A92="TOTAL",SUM(INDIRECT("AX4:AX"&amp;ROW()-1)),""))</f>
        <v/>
      </c>
      <c r="AY92" s="7" t="str">
        <f ca="1">IF(AND($A92&lt;&gt;"",$A92&lt;&gt;"TOTAL"),IF(AND([5]PREMIOS_OTROS!$CI90&lt;&gt;"",[5]PREMIOS_OTROS!$CI90&lt;&gt;0),[5]PREMIOS_OTROS!$CI90,""),IF($A92="TOTAL",SUM(INDIRECT("AY4:AY"&amp;ROW()-1)),""))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IF(AND($A92&lt;&gt;"",$A92&lt;&gt;"TOTAL"),IF(AND([5]PREMIOS_OTROS!$CL90&lt;&gt;"",[5]PREMIOS_OTROS!$CL90&lt;&gt;0),[5]PREMIOS_OTROS!$CL90,""),IF($A92="TOTAL",SUM(INDIRECT("BA4:BA"&amp;ROW()-1)),""))</f>
        <v/>
      </c>
      <c r="BB92" s="7" t="str">
        <f ca="1">IF(AND($A92&lt;&gt;"",$A92&lt;&gt;"TOTAL"),IF(AND([5]PREMIOS_OTROS!$CN90&lt;&gt;"",[5]PREMIOS_OTROS!$CN90&lt;&gt;0),[5]PREMIOS_OTROS!$CN90,""),IF($A92="TOTAL",SUM(INDIRECT("BB4:BB"&amp;ROW()-1)),""))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IF(AND($A92&lt;&gt;"",$A92&lt;&gt;"TOTAL"),IF(AND([5]PREMIOS_OTROS!$CQ90&lt;&gt;"",[5]PREMIOS_OTROS!$CQ90&lt;&gt;0),[5]PREMIOS_OTROS!$CQ90,""),IF($A92="TOTAL",SUM(INDIRECT("BD4:BD"&amp;ROW()-1)),""))</f>
        <v/>
      </c>
      <c r="BE92" s="7" t="str">
        <f ca="1">IF(AND($A92&lt;&gt;"",$A92&lt;&gt;"TOTAL"),IF(AND([5]PREMIOS_OTROS!$CS90&lt;&gt;"",[5]PREMIOS_OTROS!$CS90&lt;&gt;0),[5]PREMIOS_OTROS!$CS90,""),IF($A92="TOTAL",SUM(INDIRECT("BE4:BE"&amp;ROW()-1)),""))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IF([5]PREMIOS_OTROS!$D91&lt;&gt;"",[5]PREMIOS_OTROS!$D91,IF(AND([5]PREMIOS_OTROS!$D91="",[5]PREMIOS_OTROS!$D92="",[5]PREMIOS_OTROS!$D90=""),"","TOTAL"))</f>
        <v/>
      </c>
      <c r="B93" s="7" t="str">
        <f ca="1">IF(AND($A93&lt;&gt;"",$A93&lt;&gt;"TOTAL"),IF(AND([5]PREMIOS_OTROS!$E91&lt;&gt;"",[5]PREMIOS_OTROS!$E91&lt;&gt;0),[5]PREMIOS_OTROS!$E91,""),IF($A93="TOTAL",SUM(INDIRECT("B4:B"&amp;ROW()-1)),""))</f>
        <v/>
      </c>
      <c r="C93" s="7" t="str">
        <f ca="1">IF(AND($A93&lt;&gt;"",$A93&lt;&gt;"TOTAL"),IF(AND([5]PREMIOS_OTROS!$G91&lt;&gt;"",[5]PREMIOS_OTROS!$G91&lt;&gt;0),[5]PREMIOS_OTROS!$G91,""),IF($A93="TOTAL",SUM(INDIRECT("C4:C"&amp;ROW()-1)),""))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IF(AND($A93&lt;&gt;"",$A93&lt;&gt;"TOTAL"),IF(AND([5]PREMIOS_OTROS!$J91&lt;&gt;"",[5]PREMIOS_OTROS!$J91&lt;&gt;0),[5]PREMIOS_OTROS!$J91,""),IF($A93="TOTAL",SUM(INDIRECT("E4:E"&amp;ROW()-1)),""))</f>
        <v/>
      </c>
      <c r="F93" s="7" t="str">
        <f ca="1">IF(AND($A93&lt;&gt;"",$A93&lt;&gt;"TOTAL"),IF(AND([5]PREMIOS_OTROS!$L91&lt;&gt;"",[5]PREMIOS_OTROS!$L91&lt;&gt;0),[5]PREMIOS_OTROS!$L91,""),IF($A93="TOTAL",SUM(INDIRECT("F4:F"&amp;ROW()-1)),""))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IF(AND($A93&lt;&gt;"",$A93&lt;&gt;"TOTAL"),IF(AND([5]PREMIOS_OTROS!$O91&lt;&gt;"",[5]PREMIOS_OTROS!$O91&lt;&gt;0),[5]PREMIOS_OTROS!$O91,""),IF($A93="TOTAL",SUM(INDIRECT("H4:H"&amp;ROW()-1)),""))</f>
        <v/>
      </c>
      <c r="I93" s="7" t="str">
        <f ca="1">IF(AND($A93&lt;&gt;"",$A93&lt;&gt;"TOTAL"),IF(AND([5]PREMIOS_OTROS!$Q91&lt;&gt;"",[5]PREMIOS_OTROS!$Q91&lt;&gt;0),[5]PREMIOS_OTROS!$Q91,""),IF($A93="TOTAL",SUM(INDIRECT("I4:I"&amp;ROW()-1)),""))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IF(AND($A93&lt;&gt;"",$A93&lt;&gt;"TOTAL"),IF(AND([5]PREMIOS_OTROS!$T91&lt;&gt;"",[5]PREMIOS_OTROS!$T91&lt;&gt;0),[5]PREMIOS_OTROS!$T91,""),IF($A93="TOTAL",SUM(INDIRECT("K4:K"&amp;ROW()-1)),""))</f>
        <v/>
      </c>
      <c r="L93" s="7" t="str">
        <f ca="1">IF(AND($A93&lt;&gt;"",$A93&lt;&gt;"TOTAL"),IF(AND([5]PREMIOS_OTROS!$V91&lt;&gt;"",[5]PREMIOS_OTROS!$V91&lt;&gt;0),[5]PREMIOS_OTROS!$V91,""),IF($A93="TOTAL",SUM(INDIRECT("L4:L"&amp;ROW()-1)),""))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IF(AND($A93&lt;&gt;"",$A93&lt;&gt;"TOTAL"),IF(AND([5]PREMIOS_OTROS!$Y91&lt;&gt;"",[5]PREMIOS_OTROS!$Y91&lt;&gt;0),[5]PREMIOS_OTROS!$Y91,""),IF($A93="TOTAL",SUM(INDIRECT("N4:N"&amp;ROW()-1)),""))</f>
        <v/>
      </c>
      <c r="O93" s="7" t="str">
        <f ca="1">IF(AND($A93&lt;&gt;"",$A93&lt;&gt;"TOTAL"),IF(AND([5]PREMIOS_OTROS!$AA91&lt;&gt;"",[5]PREMIOS_OTROS!$AA91&lt;&gt;0),[5]PREMIOS_OTROS!$AA91,""),IF($A93="TOTAL",SUM(INDIRECT("O4:O"&amp;ROW()-1)),""))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IF(AND($A93&lt;&gt;"",$A93&lt;&gt;"TOTAL"),IF(AND([5]PREMIOS_OTROS!$AD91&lt;&gt;"",[5]PREMIOS_OTROS!$AD91&lt;&gt;0),[5]PREMIOS_OTROS!$AD91,""),IF($A93="TOTAL",SUM(INDIRECT("Q4:Q"&amp;ROW()-1)),""))</f>
        <v/>
      </c>
      <c r="R93" s="7" t="str">
        <f ca="1">IF(AND($A93&lt;&gt;"",$A93&lt;&gt;"TOTAL"),IF(AND([5]PREMIOS_OTROS!$AF91&lt;&gt;"",[5]PREMIOS_OTROS!$AF91&lt;&gt;0),[5]PREMIOS_OTROS!$AF91,""),IF($A93="TOTAL",SUM(INDIRECT("R4:R"&amp;ROW()-1)),""))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IF(AND($A93&lt;&gt;"",$A93&lt;&gt;"TOTAL"),IF(AND([5]PREMIOS_OTROS!$AI91&lt;&gt;"",[5]PREMIOS_OTROS!$AI91&lt;&gt;0),[5]PREMIOS_OTROS!$AI91,""),IF($A93="TOTAL",SUM(INDIRECT("T4:T"&amp;ROW()-1)),""))</f>
        <v/>
      </c>
      <c r="U93" s="7" t="str">
        <f ca="1">IF(AND($A93&lt;&gt;"",$A93&lt;&gt;"TOTAL"),IF(AND([5]PREMIOS_OTROS!$AK91&lt;&gt;"",[5]PREMIOS_OTROS!$AK91&lt;&gt;0),[5]PREMIOS_OTROS!$AK91,""),IF($A93="TOTAL",SUM(INDIRECT("U4:U"&amp;ROW()-1)),""))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IF(AND($A93&lt;&gt;"",$A93&lt;&gt;"TOTAL"),IF(AND([5]PREMIOS_OTROS!$AN91&lt;&gt;"",[5]PREMIOS_OTROS!$AN91&lt;&gt;0),[5]PREMIOS_OTROS!$AN91,""),IF($A93="TOTAL",SUM(INDIRECT("W4:W"&amp;ROW()-1)),""))</f>
        <v/>
      </c>
      <c r="X93" s="7" t="str">
        <f ca="1">IF(AND($A93&lt;&gt;"",$A93&lt;&gt;"TOTAL"),IF(AND([5]PREMIOS_OTROS!$AP91&lt;&gt;"",[5]PREMIOS_OTROS!$AP91&lt;&gt;0),[5]PREMIOS_OTROS!$AP91,""),IF($A93="TOTAL",SUM(INDIRECT("X4:X"&amp;ROW()-1)),""))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IF(AND($A93&lt;&gt;"",$A93&lt;&gt;"TOTAL"),IF(AND([5]PREMIOS_OTROS!$AS91&lt;&gt;"",[5]PREMIOS_OTROS!$AS91&lt;&gt;0),[5]PREMIOS_OTROS!$AS91,""),IF($A93="TOTAL",SUM(INDIRECT("Z4:Z"&amp;ROW()-1)),""))</f>
        <v/>
      </c>
      <c r="AA93" s="7" t="str">
        <f ca="1">IF(AND($A93&lt;&gt;"",$A93&lt;&gt;"TOTAL"),IF(AND([5]PREMIOS_OTROS!$AU91&lt;&gt;"",[5]PREMIOS_OTROS!$AU91&lt;&gt;0),[5]PREMIOS_OTROS!$AU91,""),IF($A93="TOTAL",SUM(INDIRECT("AA4:AA"&amp;ROW()-1)),""))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IF(AND($A93&lt;&gt;"",$A93&lt;&gt;"TOTAL"),IF(AND([5]PREMIOS_OTROS!$AX91&lt;&gt;"",[5]PREMIOS_OTROS!$AX91&lt;&gt;0),[5]PREMIOS_OTROS!$AX91,""),IF($A93="TOTAL",SUM(INDIRECT("AC4:AC"&amp;ROW()-1)),""))</f>
        <v/>
      </c>
      <c r="AD93" s="7" t="str">
        <f ca="1">IF(AND($A93&lt;&gt;"",$A93&lt;&gt;"TOTAL"),IF(AND([5]PREMIOS_OTROS!$AZ91&lt;&gt;"",[5]PREMIOS_OTROS!$AZ91&lt;&gt;0),[5]PREMIOS_OTROS!$AZ91,""),IF($A93="TOTAL",SUM(INDIRECT("AD4:AD"&amp;ROW()-1)),""))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IF(AND($A93&lt;&gt;"",$A93&lt;&gt;"TOTAL"),IF(AND([5]PREMIOS_OTROS!$BC91&lt;&gt;"",[5]PREMIOS_OTROS!$BC91&lt;&gt;0),[5]PREMIOS_OTROS!$BC91,""),IF($A93="TOTAL",SUM(INDIRECT("AF4:AF"&amp;ROW()-1)),""))</f>
        <v/>
      </c>
      <c r="AG93" s="7" t="str">
        <f ca="1">IF(AND($A93&lt;&gt;"",$A93&lt;&gt;"TOTAL"),IF(AND([5]PREMIOS_OTROS!$BE91&lt;&gt;"",[5]PREMIOS_OTROS!$BE91&lt;&gt;0),[5]PREMIOS_OTROS!$BE91,""),IF($A93="TOTAL",SUM(INDIRECT("AG4:AG"&amp;ROW()-1)),""))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IF(AND($A93&lt;&gt;"",$A93&lt;&gt;"TOTAL"),IF(AND([5]PREMIOS_OTROS!$BH91&lt;&gt;"",[5]PREMIOS_OTROS!$BH91&lt;&gt;0),[5]PREMIOS_OTROS!$BH91,""),IF($A93="TOTAL",SUM(INDIRECT("AI4:AI"&amp;ROW()-1)),""))</f>
        <v/>
      </c>
      <c r="AJ93" s="7" t="str">
        <f ca="1">IF(AND($A93&lt;&gt;"",$A93&lt;&gt;"TOTAL"),IF(AND([5]PREMIOS_OTROS!$BJ91&lt;&gt;"",[5]PREMIOS_OTROS!$BJ91&lt;&gt;0),[5]PREMIOS_OTROS!$BJ91,""),IF($A93="TOTAL",SUM(INDIRECT("AJ4:AJ"&amp;ROW()-1)),""))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IF(AND($A93&lt;&gt;"",$A93&lt;&gt;"TOTAL"),IF(AND([5]PREMIOS_OTROS!$BM91&lt;&gt;"",[5]PREMIOS_OTROS!$BM91&lt;&gt;0),[5]PREMIOS_OTROS!$BM91,""),IF($A93="TOTAL",SUM(INDIRECT("AL4:AL"&amp;ROW()-1)),""))</f>
        <v/>
      </c>
      <c r="AM93" s="7" t="str">
        <f ca="1">IF(AND($A93&lt;&gt;"",$A93&lt;&gt;"TOTAL"),IF(AND([5]PREMIOS_OTROS!$BO91&lt;&gt;"",[5]PREMIOS_OTROS!$BO91&lt;&gt;0),[5]PREMIOS_OTROS!$BO91,""),IF($A93="TOTAL",SUM(INDIRECT("AM4:AM"&amp;ROW()-1)),""))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IF(AND($A93&lt;&gt;"",$A93&lt;&gt;"TOTAL"),IF(AND([5]PREMIOS_OTROS!$BR91&lt;&gt;"",[5]PREMIOS_OTROS!$BR91&lt;&gt;0),[5]PREMIOS_OTROS!$BR91,""),IF($A93="TOTAL",SUM(INDIRECT("AO4:AO"&amp;ROW()-1)),""))</f>
        <v/>
      </c>
      <c r="AP93" s="7" t="str">
        <f ca="1">IF(AND($A93&lt;&gt;"",$A93&lt;&gt;"TOTAL"),IF(AND([5]PREMIOS_OTROS!$BT91&lt;&gt;"",[5]PREMIOS_OTROS!$BT91&lt;&gt;0),[5]PREMIOS_OTROS!$BT91,""),IF($A93="TOTAL",SUM(INDIRECT("AP4:AP"&amp;ROW()-1)),""))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IF(AND($A93&lt;&gt;"",$A93&lt;&gt;"TOTAL"),IF(AND([5]PREMIOS_OTROS!$BW91&lt;&gt;"",[5]PREMIOS_OTROS!$BW91&lt;&gt;0),[5]PREMIOS_OTROS!$BW91,""),IF($A93="TOTAL",SUM(INDIRECT("AR4:AR"&amp;ROW()-1)),""))</f>
        <v/>
      </c>
      <c r="AS93" s="7" t="str">
        <f ca="1">IF(AND($A93&lt;&gt;"",$A93&lt;&gt;"TOTAL"),IF(AND([5]PREMIOS_OTROS!$BY91&lt;&gt;"",[5]PREMIOS_OTROS!$BY91&lt;&gt;0),[5]PREMIOS_OTROS!$BY91,""),IF($A93="TOTAL",SUM(INDIRECT("AS4:AS"&amp;ROW()-1)),""))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IF(AND($A93&lt;&gt;"",$A93&lt;&gt;"TOTAL"),IF(AND([5]PREMIOS_OTROS!$CB91&lt;&gt;"",[5]PREMIOS_OTROS!$CB91&lt;&gt;0),[5]PREMIOS_OTROS!$CB91,""),IF($A93="TOTAL",SUM(INDIRECT("AU4:AU"&amp;ROW()-1)),""))</f>
        <v/>
      </c>
      <c r="AV93" s="7" t="str">
        <f ca="1">IF(AND($A93&lt;&gt;"",$A93&lt;&gt;"TOTAL"),IF(AND([5]PREMIOS_OTROS!$CD91&lt;&gt;"",[5]PREMIOS_OTROS!$CD91&lt;&gt;0),[5]PREMIOS_OTROS!$CD91,""),IF($A93="TOTAL",SUM(INDIRECT("AV4:AV"&amp;ROW()-1)),""))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IF(AND($A93&lt;&gt;"",$A93&lt;&gt;"TOTAL"),IF(AND([5]PREMIOS_OTROS!$CG91&lt;&gt;"",[5]PREMIOS_OTROS!$CG91&lt;&gt;0),[5]PREMIOS_OTROS!$CG91,""),IF($A93="TOTAL",SUM(INDIRECT("AX4:AX"&amp;ROW()-1)),""))</f>
        <v/>
      </c>
      <c r="AY93" s="7" t="str">
        <f ca="1">IF(AND($A93&lt;&gt;"",$A93&lt;&gt;"TOTAL"),IF(AND([5]PREMIOS_OTROS!$CI91&lt;&gt;"",[5]PREMIOS_OTROS!$CI91&lt;&gt;0),[5]PREMIOS_OTROS!$CI91,""),IF($A93="TOTAL",SUM(INDIRECT("AY4:AY"&amp;ROW()-1)),""))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IF(AND($A93&lt;&gt;"",$A93&lt;&gt;"TOTAL"),IF(AND([5]PREMIOS_OTROS!$CL91&lt;&gt;"",[5]PREMIOS_OTROS!$CL91&lt;&gt;0),[5]PREMIOS_OTROS!$CL91,""),IF($A93="TOTAL",SUM(INDIRECT("BA4:BA"&amp;ROW()-1)),""))</f>
        <v/>
      </c>
      <c r="BB93" s="7" t="str">
        <f ca="1">IF(AND($A93&lt;&gt;"",$A93&lt;&gt;"TOTAL"),IF(AND([5]PREMIOS_OTROS!$CN91&lt;&gt;"",[5]PREMIOS_OTROS!$CN91&lt;&gt;0),[5]PREMIOS_OTROS!$CN91,""),IF($A93="TOTAL",SUM(INDIRECT("BB4:BB"&amp;ROW()-1)),""))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IF(AND($A93&lt;&gt;"",$A93&lt;&gt;"TOTAL"),IF(AND([5]PREMIOS_OTROS!$CQ91&lt;&gt;"",[5]PREMIOS_OTROS!$CQ91&lt;&gt;0),[5]PREMIOS_OTROS!$CQ91,""),IF($A93="TOTAL",SUM(INDIRECT("BD4:BD"&amp;ROW()-1)),""))</f>
        <v/>
      </c>
      <c r="BE93" s="7" t="str">
        <f ca="1">IF(AND($A93&lt;&gt;"",$A93&lt;&gt;"TOTAL"),IF(AND([5]PREMIOS_OTROS!$CS91&lt;&gt;"",[5]PREMIOS_OTROS!$CS91&lt;&gt;0),[5]PREMIOS_OTROS!$CS91,""),IF($A93="TOTAL",SUM(INDIRECT("BE4:BE"&amp;ROW()-1)),""))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IF([5]PREMIOS_OTROS!$D92&lt;&gt;"",[5]PREMIOS_OTROS!$D92,IF(AND([5]PREMIOS_OTROS!$D92="",[5]PREMIOS_OTROS!$D93="",[5]PREMIOS_OTROS!$D91=""),"","TOTAL"))</f>
        <v/>
      </c>
      <c r="B94" s="7" t="str">
        <f ca="1">IF(AND($A94&lt;&gt;"",$A94&lt;&gt;"TOTAL"),IF(AND([5]PREMIOS_OTROS!$E92&lt;&gt;"",[5]PREMIOS_OTROS!$E92&lt;&gt;0),[5]PREMIOS_OTROS!$E92,""),IF($A94="TOTAL",SUM(INDIRECT("B4:B"&amp;ROW()-1)),""))</f>
        <v/>
      </c>
      <c r="C94" s="7" t="str">
        <f ca="1">IF(AND($A94&lt;&gt;"",$A94&lt;&gt;"TOTAL"),IF(AND([5]PREMIOS_OTROS!$G92&lt;&gt;"",[5]PREMIOS_OTROS!$G92&lt;&gt;0),[5]PREMIOS_OTROS!$G92,""),IF($A94="TOTAL",SUM(INDIRECT("C4:C"&amp;ROW()-1)),""))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IF(AND($A94&lt;&gt;"",$A94&lt;&gt;"TOTAL"),IF(AND([5]PREMIOS_OTROS!$J92&lt;&gt;"",[5]PREMIOS_OTROS!$J92&lt;&gt;0),[5]PREMIOS_OTROS!$J92,""),IF($A94="TOTAL",SUM(INDIRECT("E4:E"&amp;ROW()-1)),""))</f>
        <v/>
      </c>
      <c r="F94" s="7" t="str">
        <f ca="1">IF(AND($A94&lt;&gt;"",$A94&lt;&gt;"TOTAL"),IF(AND([5]PREMIOS_OTROS!$L92&lt;&gt;"",[5]PREMIOS_OTROS!$L92&lt;&gt;0),[5]PREMIOS_OTROS!$L92,""),IF($A94="TOTAL",SUM(INDIRECT("F4:F"&amp;ROW()-1)),""))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IF(AND($A94&lt;&gt;"",$A94&lt;&gt;"TOTAL"),IF(AND([5]PREMIOS_OTROS!$O92&lt;&gt;"",[5]PREMIOS_OTROS!$O92&lt;&gt;0),[5]PREMIOS_OTROS!$O92,""),IF($A94="TOTAL",SUM(INDIRECT("H4:H"&amp;ROW()-1)),""))</f>
        <v/>
      </c>
      <c r="I94" s="7" t="str">
        <f ca="1">IF(AND($A94&lt;&gt;"",$A94&lt;&gt;"TOTAL"),IF(AND([5]PREMIOS_OTROS!$Q92&lt;&gt;"",[5]PREMIOS_OTROS!$Q92&lt;&gt;0),[5]PREMIOS_OTROS!$Q92,""),IF($A94="TOTAL",SUM(INDIRECT("I4:I"&amp;ROW()-1)),""))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IF(AND($A94&lt;&gt;"",$A94&lt;&gt;"TOTAL"),IF(AND([5]PREMIOS_OTROS!$T92&lt;&gt;"",[5]PREMIOS_OTROS!$T92&lt;&gt;0),[5]PREMIOS_OTROS!$T92,""),IF($A94="TOTAL",SUM(INDIRECT("K4:K"&amp;ROW()-1)),""))</f>
        <v/>
      </c>
      <c r="L94" s="7" t="str">
        <f ca="1">IF(AND($A94&lt;&gt;"",$A94&lt;&gt;"TOTAL"),IF(AND([5]PREMIOS_OTROS!$V92&lt;&gt;"",[5]PREMIOS_OTROS!$V92&lt;&gt;0),[5]PREMIOS_OTROS!$V92,""),IF($A94="TOTAL",SUM(INDIRECT("L4:L"&amp;ROW()-1)),""))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IF(AND($A94&lt;&gt;"",$A94&lt;&gt;"TOTAL"),IF(AND([5]PREMIOS_OTROS!$Y92&lt;&gt;"",[5]PREMIOS_OTROS!$Y92&lt;&gt;0),[5]PREMIOS_OTROS!$Y92,""),IF($A94="TOTAL",SUM(INDIRECT("N4:N"&amp;ROW()-1)),""))</f>
        <v/>
      </c>
      <c r="O94" s="7" t="str">
        <f ca="1">IF(AND($A94&lt;&gt;"",$A94&lt;&gt;"TOTAL"),IF(AND([5]PREMIOS_OTROS!$AA92&lt;&gt;"",[5]PREMIOS_OTROS!$AA92&lt;&gt;0),[5]PREMIOS_OTROS!$AA92,""),IF($A94="TOTAL",SUM(INDIRECT("O4:O"&amp;ROW()-1)),""))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IF(AND($A94&lt;&gt;"",$A94&lt;&gt;"TOTAL"),IF(AND([5]PREMIOS_OTROS!$AD92&lt;&gt;"",[5]PREMIOS_OTROS!$AD92&lt;&gt;0),[5]PREMIOS_OTROS!$AD92,""),IF($A94="TOTAL",SUM(INDIRECT("Q4:Q"&amp;ROW()-1)),""))</f>
        <v/>
      </c>
      <c r="R94" s="7" t="str">
        <f ca="1">IF(AND($A94&lt;&gt;"",$A94&lt;&gt;"TOTAL"),IF(AND([5]PREMIOS_OTROS!$AF92&lt;&gt;"",[5]PREMIOS_OTROS!$AF92&lt;&gt;0),[5]PREMIOS_OTROS!$AF92,""),IF($A94="TOTAL",SUM(INDIRECT("R4:R"&amp;ROW()-1)),""))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IF(AND($A94&lt;&gt;"",$A94&lt;&gt;"TOTAL"),IF(AND([5]PREMIOS_OTROS!$AI92&lt;&gt;"",[5]PREMIOS_OTROS!$AI92&lt;&gt;0),[5]PREMIOS_OTROS!$AI92,""),IF($A94="TOTAL",SUM(INDIRECT("T4:T"&amp;ROW()-1)),""))</f>
        <v/>
      </c>
      <c r="U94" s="7" t="str">
        <f ca="1">IF(AND($A94&lt;&gt;"",$A94&lt;&gt;"TOTAL"),IF(AND([5]PREMIOS_OTROS!$AK92&lt;&gt;"",[5]PREMIOS_OTROS!$AK92&lt;&gt;0),[5]PREMIOS_OTROS!$AK92,""),IF($A94="TOTAL",SUM(INDIRECT("U4:U"&amp;ROW()-1)),""))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IF(AND($A94&lt;&gt;"",$A94&lt;&gt;"TOTAL"),IF(AND([5]PREMIOS_OTROS!$AN92&lt;&gt;"",[5]PREMIOS_OTROS!$AN92&lt;&gt;0),[5]PREMIOS_OTROS!$AN92,""),IF($A94="TOTAL",SUM(INDIRECT("W4:W"&amp;ROW()-1)),""))</f>
        <v/>
      </c>
      <c r="X94" s="7" t="str">
        <f ca="1">IF(AND($A94&lt;&gt;"",$A94&lt;&gt;"TOTAL"),IF(AND([5]PREMIOS_OTROS!$AP92&lt;&gt;"",[5]PREMIOS_OTROS!$AP92&lt;&gt;0),[5]PREMIOS_OTROS!$AP92,""),IF($A94="TOTAL",SUM(INDIRECT("X4:X"&amp;ROW()-1)),""))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IF(AND($A94&lt;&gt;"",$A94&lt;&gt;"TOTAL"),IF(AND([5]PREMIOS_OTROS!$AS92&lt;&gt;"",[5]PREMIOS_OTROS!$AS92&lt;&gt;0),[5]PREMIOS_OTROS!$AS92,""),IF($A94="TOTAL",SUM(INDIRECT("Z4:Z"&amp;ROW()-1)),""))</f>
        <v/>
      </c>
      <c r="AA94" s="7" t="str">
        <f ca="1">IF(AND($A94&lt;&gt;"",$A94&lt;&gt;"TOTAL"),IF(AND([5]PREMIOS_OTROS!$AU92&lt;&gt;"",[5]PREMIOS_OTROS!$AU92&lt;&gt;0),[5]PREMIOS_OTROS!$AU92,""),IF($A94="TOTAL",SUM(INDIRECT("AA4:AA"&amp;ROW()-1)),""))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IF(AND($A94&lt;&gt;"",$A94&lt;&gt;"TOTAL"),IF(AND([5]PREMIOS_OTROS!$AX92&lt;&gt;"",[5]PREMIOS_OTROS!$AX92&lt;&gt;0),[5]PREMIOS_OTROS!$AX92,""),IF($A94="TOTAL",SUM(INDIRECT("AC4:AC"&amp;ROW()-1)),""))</f>
        <v/>
      </c>
      <c r="AD94" s="7" t="str">
        <f ca="1">IF(AND($A94&lt;&gt;"",$A94&lt;&gt;"TOTAL"),IF(AND([5]PREMIOS_OTROS!$AZ92&lt;&gt;"",[5]PREMIOS_OTROS!$AZ92&lt;&gt;0),[5]PREMIOS_OTROS!$AZ92,""),IF($A94="TOTAL",SUM(INDIRECT("AD4:AD"&amp;ROW()-1)),""))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IF(AND($A94&lt;&gt;"",$A94&lt;&gt;"TOTAL"),IF(AND([5]PREMIOS_OTROS!$BC92&lt;&gt;"",[5]PREMIOS_OTROS!$BC92&lt;&gt;0),[5]PREMIOS_OTROS!$BC92,""),IF($A94="TOTAL",SUM(INDIRECT("AF4:AF"&amp;ROW()-1)),""))</f>
        <v/>
      </c>
      <c r="AG94" s="7" t="str">
        <f ca="1">IF(AND($A94&lt;&gt;"",$A94&lt;&gt;"TOTAL"),IF(AND([5]PREMIOS_OTROS!$BE92&lt;&gt;"",[5]PREMIOS_OTROS!$BE92&lt;&gt;0),[5]PREMIOS_OTROS!$BE92,""),IF($A94="TOTAL",SUM(INDIRECT("AG4:AG"&amp;ROW()-1)),""))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IF(AND($A94&lt;&gt;"",$A94&lt;&gt;"TOTAL"),IF(AND([5]PREMIOS_OTROS!$BH92&lt;&gt;"",[5]PREMIOS_OTROS!$BH92&lt;&gt;0),[5]PREMIOS_OTROS!$BH92,""),IF($A94="TOTAL",SUM(INDIRECT("AI4:AI"&amp;ROW()-1)),""))</f>
        <v/>
      </c>
      <c r="AJ94" s="7" t="str">
        <f ca="1">IF(AND($A94&lt;&gt;"",$A94&lt;&gt;"TOTAL"),IF(AND([5]PREMIOS_OTROS!$BJ92&lt;&gt;"",[5]PREMIOS_OTROS!$BJ92&lt;&gt;0),[5]PREMIOS_OTROS!$BJ92,""),IF($A94="TOTAL",SUM(INDIRECT("AJ4:AJ"&amp;ROW()-1)),""))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IF(AND($A94&lt;&gt;"",$A94&lt;&gt;"TOTAL"),IF(AND([5]PREMIOS_OTROS!$BM92&lt;&gt;"",[5]PREMIOS_OTROS!$BM92&lt;&gt;0),[5]PREMIOS_OTROS!$BM92,""),IF($A94="TOTAL",SUM(INDIRECT("AL4:AL"&amp;ROW()-1)),""))</f>
        <v/>
      </c>
      <c r="AM94" s="7" t="str">
        <f ca="1">IF(AND($A94&lt;&gt;"",$A94&lt;&gt;"TOTAL"),IF(AND([5]PREMIOS_OTROS!$BO92&lt;&gt;"",[5]PREMIOS_OTROS!$BO92&lt;&gt;0),[5]PREMIOS_OTROS!$BO92,""),IF($A94="TOTAL",SUM(INDIRECT("AM4:AM"&amp;ROW()-1)),""))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IF(AND($A94&lt;&gt;"",$A94&lt;&gt;"TOTAL"),IF(AND([5]PREMIOS_OTROS!$BR92&lt;&gt;"",[5]PREMIOS_OTROS!$BR92&lt;&gt;0),[5]PREMIOS_OTROS!$BR92,""),IF($A94="TOTAL",SUM(INDIRECT("AO4:AO"&amp;ROW()-1)),""))</f>
        <v/>
      </c>
      <c r="AP94" s="7" t="str">
        <f ca="1">IF(AND($A94&lt;&gt;"",$A94&lt;&gt;"TOTAL"),IF(AND([5]PREMIOS_OTROS!$BT92&lt;&gt;"",[5]PREMIOS_OTROS!$BT92&lt;&gt;0),[5]PREMIOS_OTROS!$BT92,""),IF($A94="TOTAL",SUM(INDIRECT("AP4:AP"&amp;ROW()-1)),""))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IF(AND($A94&lt;&gt;"",$A94&lt;&gt;"TOTAL"),IF(AND([5]PREMIOS_OTROS!$BW92&lt;&gt;"",[5]PREMIOS_OTROS!$BW92&lt;&gt;0),[5]PREMIOS_OTROS!$BW92,""),IF($A94="TOTAL",SUM(INDIRECT("AR4:AR"&amp;ROW()-1)),""))</f>
        <v/>
      </c>
      <c r="AS94" s="7" t="str">
        <f ca="1">IF(AND($A94&lt;&gt;"",$A94&lt;&gt;"TOTAL"),IF(AND([5]PREMIOS_OTROS!$BY92&lt;&gt;"",[5]PREMIOS_OTROS!$BY92&lt;&gt;0),[5]PREMIOS_OTROS!$BY92,""),IF($A94="TOTAL",SUM(INDIRECT("AS4:AS"&amp;ROW()-1)),""))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IF(AND($A94&lt;&gt;"",$A94&lt;&gt;"TOTAL"),IF(AND([5]PREMIOS_OTROS!$CB92&lt;&gt;"",[5]PREMIOS_OTROS!$CB92&lt;&gt;0),[5]PREMIOS_OTROS!$CB92,""),IF($A94="TOTAL",SUM(INDIRECT("AU4:AU"&amp;ROW()-1)),""))</f>
        <v/>
      </c>
      <c r="AV94" s="7" t="str">
        <f ca="1">IF(AND($A94&lt;&gt;"",$A94&lt;&gt;"TOTAL"),IF(AND([5]PREMIOS_OTROS!$CD92&lt;&gt;"",[5]PREMIOS_OTROS!$CD92&lt;&gt;0),[5]PREMIOS_OTROS!$CD92,""),IF($A94="TOTAL",SUM(INDIRECT("AV4:AV"&amp;ROW()-1)),""))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IF(AND($A94&lt;&gt;"",$A94&lt;&gt;"TOTAL"),IF(AND([5]PREMIOS_OTROS!$CG92&lt;&gt;"",[5]PREMIOS_OTROS!$CG92&lt;&gt;0),[5]PREMIOS_OTROS!$CG92,""),IF($A94="TOTAL",SUM(INDIRECT("AX4:AX"&amp;ROW()-1)),""))</f>
        <v/>
      </c>
      <c r="AY94" s="7" t="str">
        <f ca="1">IF(AND($A94&lt;&gt;"",$A94&lt;&gt;"TOTAL"),IF(AND([5]PREMIOS_OTROS!$CI92&lt;&gt;"",[5]PREMIOS_OTROS!$CI92&lt;&gt;0),[5]PREMIOS_OTROS!$CI92,""),IF($A94="TOTAL",SUM(INDIRECT("AY4:AY"&amp;ROW()-1)),""))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IF(AND($A94&lt;&gt;"",$A94&lt;&gt;"TOTAL"),IF(AND([5]PREMIOS_OTROS!$CL92&lt;&gt;"",[5]PREMIOS_OTROS!$CL92&lt;&gt;0),[5]PREMIOS_OTROS!$CL92,""),IF($A94="TOTAL",SUM(INDIRECT("BA4:BA"&amp;ROW()-1)),""))</f>
        <v/>
      </c>
      <c r="BB94" s="7" t="str">
        <f ca="1">IF(AND($A94&lt;&gt;"",$A94&lt;&gt;"TOTAL"),IF(AND([5]PREMIOS_OTROS!$CN92&lt;&gt;"",[5]PREMIOS_OTROS!$CN92&lt;&gt;0),[5]PREMIOS_OTROS!$CN92,""),IF($A94="TOTAL",SUM(INDIRECT("BB4:BB"&amp;ROW()-1)),""))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IF(AND($A94&lt;&gt;"",$A94&lt;&gt;"TOTAL"),IF(AND([5]PREMIOS_OTROS!$CQ92&lt;&gt;"",[5]PREMIOS_OTROS!$CQ92&lt;&gt;0),[5]PREMIOS_OTROS!$CQ92,""),IF($A94="TOTAL",SUM(INDIRECT("BD4:BD"&amp;ROW()-1)),""))</f>
        <v/>
      </c>
      <c r="BE94" s="7" t="str">
        <f ca="1">IF(AND($A94&lt;&gt;"",$A94&lt;&gt;"TOTAL"),IF(AND([5]PREMIOS_OTROS!$CS92&lt;&gt;"",[5]PREMIOS_OTROS!$CS92&lt;&gt;0),[5]PREMIOS_OTROS!$CS92,""),IF($A94="TOTAL",SUM(INDIRECT("BE4:BE"&amp;ROW()-1)),""))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IF([5]PREMIOS_OTROS!$D93&lt;&gt;"",[5]PREMIOS_OTROS!$D93,IF(AND([5]PREMIOS_OTROS!$D93="",[5]PREMIOS_OTROS!$D94="",[5]PREMIOS_OTROS!$D92=""),"","TOTAL"))</f>
        <v/>
      </c>
      <c r="B95" s="7" t="str">
        <f ca="1">IF(AND($A95&lt;&gt;"",$A95&lt;&gt;"TOTAL"),IF(AND([5]PREMIOS_OTROS!$E93&lt;&gt;"",[5]PREMIOS_OTROS!$E93&lt;&gt;0),[5]PREMIOS_OTROS!$E93,""),IF($A95="TOTAL",SUM(INDIRECT("B4:B"&amp;ROW()-1)),""))</f>
        <v/>
      </c>
      <c r="C95" s="7" t="str">
        <f ca="1">IF(AND($A95&lt;&gt;"",$A95&lt;&gt;"TOTAL"),IF(AND([5]PREMIOS_OTROS!$G93&lt;&gt;"",[5]PREMIOS_OTROS!$G93&lt;&gt;0),[5]PREMIOS_OTROS!$G93,""),IF($A95="TOTAL",SUM(INDIRECT("C4:C"&amp;ROW()-1)),""))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IF(AND($A95&lt;&gt;"",$A95&lt;&gt;"TOTAL"),IF(AND([5]PREMIOS_OTROS!$J93&lt;&gt;"",[5]PREMIOS_OTROS!$J93&lt;&gt;0),[5]PREMIOS_OTROS!$J93,""),IF($A95="TOTAL",SUM(INDIRECT("E4:E"&amp;ROW()-1)),""))</f>
        <v/>
      </c>
      <c r="F95" s="7" t="str">
        <f ca="1">IF(AND($A95&lt;&gt;"",$A95&lt;&gt;"TOTAL"),IF(AND([5]PREMIOS_OTROS!$L93&lt;&gt;"",[5]PREMIOS_OTROS!$L93&lt;&gt;0),[5]PREMIOS_OTROS!$L93,""),IF($A95="TOTAL",SUM(INDIRECT("F4:F"&amp;ROW()-1)),""))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IF(AND($A95&lt;&gt;"",$A95&lt;&gt;"TOTAL"),IF(AND([5]PREMIOS_OTROS!$O93&lt;&gt;"",[5]PREMIOS_OTROS!$O93&lt;&gt;0),[5]PREMIOS_OTROS!$O93,""),IF($A95="TOTAL",SUM(INDIRECT("H4:H"&amp;ROW()-1)),""))</f>
        <v/>
      </c>
      <c r="I95" s="7" t="str">
        <f ca="1">IF(AND($A95&lt;&gt;"",$A95&lt;&gt;"TOTAL"),IF(AND([5]PREMIOS_OTROS!$Q93&lt;&gt;"",[5]PREMIOS_OTROS!$Q93&lt;&gt;0),[5]PREMIOS_OTROS!$Q93,""),IF($A95="TOTAL",SUM(INDIRECT("I4:I"&amp;ROW()-1)),""))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IF(AND($A95&lt;&gt;"",$A95&lt;&gt;"TOTAL"),IF(AND([5]PREMIOS_OTROS!$T93&lt;&gt;"",[5]PREMIOS_OTROS!$T93&lt;&gt;0),[5]PREMIOS_OTROS!$T93,""),IF($A95="TOTAL",SUM(INDIRECT("K4:K"&amp;ROW()-1)),""))</f>
        <v/>
      </c>
      <c r="L95" s="7" t="str">
        <f ca="1">IF(AND($A95&lt;&gt;"",$A95&lt;&gt;"TOTAL"),IF(AND([5]PREMIOS_OTROS!$V93&lt;&gt;"",[5]PREMIOS_OTROS!$V93&lt;&gt;0),[5]PREMIOS_OTROS!$V93,""),IF($A95="TOTAL",SUM(INDIRECT("L4:L"&amp;ROW()-1)),""))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IF(AND($A95&lt;&gt;"",$A95&lt;&gt;"TOTAL"),IF(AND([5]PREMIOS_OTROS!$Y93&lt;&gt;"",[5]PREMIOS_OTROS!$Y93&lt;&gt;0),[5]PREMIOS_OTROS!$Y93,""),IF($A95="TOTAL",SUM(INDIRECT("N4:N"&amp;ROW()-1)),""))</f>
        <v/>
      </c>
      <c r="O95" s="7" t="str">
        <f ca="1">IF(AND($A95&lt;&gt;"",$A95&lt;&gt;"TOTAL"),IF(AND([5]PREMIOS_OTROS!$AA93&lt;&gt;"",[5]PREMIOS_OTROS!$AA93&lt;&gt;0),[5]PREMIOS_OTROS!$AA93,""),IF($A95="TOTAL",SUM(INDIRECT("O4:O"&amp;ROW()-1)),""))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IF(AND($A95&lt;&gt;"",$A95&lt;&gt;"TOTAL"),IF(AND([5]PREMIOS_OTROS!$AD93&lt;&gt;"",[5]PREMIOS_OTROS!$AD93&lt;&gt;0),[5]PREMIOS_OTROS!$AD93,""),IF($A95="TOTAL",SUM(INDIRECT("Q4:Q"&amp;ROW()-1)),""))</f>
        <v/>
      </c>
      <c r="R95" s="7" t="str">
        <f ca="1">IF(AND($A95&lt;&gt;"",$A95&lt;&gt;"TOTAL"),IF(AND([5]PREMIOS_OTROS!$AF93&lt;&gt;"",[5]PREMIOS_OTROS!$AF93&lt;&gt;0),[5]PREMIOS_OTROS!$AF93,""),IF($A95="TOTAL",SUM(INDIRECT("R4:R"&amp;ROW()-1)),""))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IF(AND($A95&lt;&gt;"",$A95&lt;&gt;"TOTAL"),IF(AND([5]PREMIOS_OTROS!$AI93&lt;&gt;"",[5]PREMIOS_OTROS!$AI93&lt;&gt;0),[5]PREMIOS_OTROS!$AI93,""),IF($A95="TOTAL",SUM(INDIRECT("T4:T"&amp;ROW()-1)),""))</f>
        <v/>
      </c>
      <c r="U95" s="7" t="str">
        <f ca="1">IF(AND($A95&lt;&gt;"",$A95&lt;&gt;"TOTAL"),IF(AND([5]PREMIOS_OTROS!$AK93&lt;&gt;"",[5]PREMIOS_OTROS!$AK93&lt;&gt;0),[5]PREMIOS_OTROS!$AK93,""),IF($A95="TOTAL",SUM(INDIRECT("U4:U"&amp;ROW()-1)),""))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IF(AND($A95&lt;&gt;"",$A95&lt;&gt;"TOTAL"),IF(AND([5]PREMIOS_OTROS!$AN93&lt;&gt;"",[5]PREMIOS_OTROS!$AN93&lt;&gt;0),[5]PREMIOS_OTROS!$AN93,""),IF($A95="TOTAL",SUM(INDIRECT("W4:W"&amp;ROW()-1)),""))</f>
        <v/>
      </c>
      <c r="X95" s="7" t="str">
        <f ca="1">IF(AND($A95&lt;&gt;"",$A95&lt;&gt;"TOTAL"),IF(AND([5]PREMIOS_OTROS!$AP93&lt;&gt;"",[5]PREMIOS_OTROS!$AP93&lt;&gt;0),[5]PREMIOS_OTROS!$AP93,""),IF($A95="TOTAL",SUM(INDIRECT("X4:X"&amp;ROW()-1)),""))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IF(AND($A95&lt;&gt;"",$A95&lt;&gt;"TOTAL"),IF(AND([5]PREMIOS_OTROS!$AS93&lt;&gt;"",[5]PREMIOS_OTROS!$AS93&lt;&gt;0),[5]PREMIOS_OTROS!$AS93,""),IF($A95="TOTAL",SUM(INDIRECT("Z4:Z"&amp;ROW()-1)),""))</f>
        <v/>
      </c>
      <c r="AA95" s="7" t="str">
        <f ca="1">IF(AND($A95&lt;&gt;"",$A95&lt;&gt;"TOTAL"),IF(AND([5]PREMIOS_OTROS!$AU93&lt;&gt;"",[5]PREMIOS_OTROS!$AU93&lt;&gt;0),[5]PREMIOS_OTROS!$AU93,""),IF($A95="TOTAL",SUM(INDIRECT("AA4:AA"&amp;ROW()-1)),""))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IF(AND($A95&lt;&gt;"",$A95&lt;&gt;"TOTAL"),IF(AND([5]PREMIOS_OTROS!$AX93&lt;&gt;"",[5]PREMIOS_OTROS!$AX93&lt;&gt;0),[5]PREMIOS_OTROS!$AX93,""),IF($A95="TOTAL",SUM(INDIRECT("AC4:AC"&amp;ROW()-1)),""))</f>
        <v/>
      </c>
      <c r="AD95" s="7" t="str">
        <f ca="1">IF(AND($A95&lt;&gt;"",$A95&lt;&gt;"TOTAL"),IF(AND([5]PREMIOS_OTROS!$AZ93&lt;&gt;"",[5]PREMIOS_OTROS!$AZ93&lt;&gt;0),[5]PREMIOS_OTROS!$AZ93,""),IF($A95="TOTAL",SUM(INDIRECT("AD4:AD"&amp;ROW()-1)),""))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IF(AND($A95&lt;&gt;"",$A95&lt;&gt;"TOTAL"),IF(AND([5]PREMIOS_OTROS!$BC93&lt;&gt;"",[5]PREMIOS_OTROS!$BC93&lt;&gt;0),[5]PREMIOS_OTROS!$BC93,""),IF($A95="TOTAL",SUM(INDIRECT("AF4:AF"&amp;ROW()-1)),""))</f>
        <v/>
      </c>
      <c r="AG95" s="7" t="str">
        <f ca="1">IF(AND($A95&lt;&gt;"",$A95&lt;&gt;"TOTAL"),IF(AND([5]PREMIOS_OTROS!$BE93&lt;&gt;"",[5]PREMIOS_OTROS!$BE93&lt;&gt;0),[5]PREMIOS_OTROS!$BE93,""),IF($A95="TOTAL",SUM(INDIRECT("AG4:AG"&amp;ROW()-1)),""))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IF(AND($A95&lt;&gt;"",$A95&lt;&gt;"TOTAL"),IF(AND([5]PREMIOS_OTROS!$BH93&lt;&gt;"",[5]PREMIOS_OTROS!$BH93&lt;&gt;0),[5]PREMIOS_OTROS!$BH93,""),IF($A95="TOTAL",SUM(INDIRECT("AI4:AI"&amp;ROW()-1)),""))</f>
        <v/>
      </c>
      <c r="AJ95" s="7" t="str">
        <f ca="1">IF(AND($A95&lt;&gt;"",$A95&lt;&gt;"TOTAL"),IF(AND([5]PREMIOS_OTROS!$BJ93&lt;&gt;"",[5]PREMIOS_OTROS!$BJ93&lt;&gt;0),[5]PREMIOS_OTROS!$BJ93,""),IF($A95="TOTAL",SUM(INDIRECT("AJ4:AJ"&amp;ROW()-1)),""))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IF(AND($A95&lt;&gt;"",$A95&lt;&gt;"TOTAL"),IF(AND([5]PREMIOS_OTROS!$BM93&lt;&gt;"",[5]PREMIOS_OTROS!$BM93&lt;&gt;0),[5]PREMIOS_OTROS!$BM93,""),IF($A95="TOTAL",SUM(INDIRECT("AL4:AL"&amp;ROW()-1)),""))</f>
        <v/>
      </c>
      <c r="AM95" s="7" t="str">
        <f ca="1">IF(AND($A95&lt;&gt;"",$A95&lt;&gt;"TOTAL"),IF(AND([5]PREMIOS_OTROS!$BO93&lt;&gt;"",[5]PREMIOS_OTROS!$BO93&lt;&gt;0),[5]PREMIOS_OTROS!$BO93,""),IF($A95="TOTAL",SUM(INDIRECT("AM4:AM"&amp;ROW()-1)),""))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IF(AND($A95&lt;&gt;"",$A95&lt;&gt;"TOTAL"),IF(AND([5]PREMIOS_OTROS!$BR93&lt;&gt;"",[5]PREMIOS_OTROS!$BR93&lt;&gt;0),[5]PREMIOS_OTROS!$BR93,""),IF($A95="TOTAL",SUM(INDIRECT("AO4:AO"&amp;ROW()-1)),""))</f>
        <v/>
      </c>
      <c r="AP95" s="7" t="str">
        <f ca="1">IF(AND($A95&lt;&gt;"",$A95&lt;&gt;"TOTAL"),IF(AND([5]PREMIOS_OTROS!$BT93&lt;&gt;"",[5]PREMIOS_OTROS!$BT93&lt;&gt;0),[5]PREMIOS_OTROS!$BT93,""),IF($A95="TOTAL",SUM(INDIRECT("AP4:AP"&amp;ROW()-1)),""))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IF(AND($A95&lt;&gt;"",$A95&lt;&gt;"TOTAL"),IF(AND([5]PREMIOS_OTROS!$BW93&lt;&gt;"",[5]PREMIOS_OTROS!$BW93&lt;&gt;0),[5]PREMIOS_OTROS!$BW93,""),IF($A95="TOTAL",SUM(INDIRECT("AR4:AR"&amp;ROW()-1)),""))</f>
        <v/>
      </c>
      <c r="AS95" s="7" t="str">
        <f ca="1">IF(AND($A95&lt;&gt;"",$A95&lt;&gt;"TOTAL"),IF(AND([5]PREMIOS_OTROS!$BY93&lt;&gt;"",[5]PREMIOS_OTROS!$BY93&lt;&gt;0),[5]PREMIOS_OTROS!$BY93,""),IF($A95="TOTAL",SUM(INDIRECT("AS4:AS"&amp;ROW()-1)),""))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IF(AND($A95&lt;&gt;"",$A95&lt;&gt;"TOTAL"),IF(AND([5]PREMIOS_OTROS!$CB93&lt;&gt;"",[5]PREMIOS_OTROS!$CB93&lt;&gt;0),[5]PREMIOS_OTROS!$CB93,""),IF($A95="TOTAL",SUM(INDIRECT("AU4:AU"&amp;ROW()-1)),""))</f>
        <v/>
      </c>
      <c r="AV95" s="7" t="str">
        <f ca="1">IF(AND($A95&lt;&gt;"",$A95&lt;&gt;"TOTAL"),IF(AND([5]PREMIOS_OTROS!$CD93&lt;&gt;"",[5]PREMIOS_OTROS!$CD93&lt;&gt;0),[5]PREMIOS_OTROS!$CD93,""),IF($A95="TOTAL",SUM(INDIRECT("AV4:AV"&amp;ROW()-1)),""))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IF(AND($A95&lt;&gt;"",$A95&lt;&gt;"TOTAL"),IF(AND([5]PREMIOS_OTROS!$CG93&lt;&gt;"",[5]PREMIOS_OTROS!$CG93&lt;&gt;0),[5]PREMIOS_OTROS!$CG93,""),IF($A95="TOTAL",SUM(INDIRECT("AX4:AX"&amp;ROW()-1)),""))</f>
        <v/>
      </c>
      <c r="AY95" s="7" t="str">
        <f ca="1">IF(AND($A95&lt;&gt;"",$A95&lt;&gt;"TOTAL"),IF(AND([5]PREMIOS_OTROS!$CI93&lt;&gt;"",[5]PREMIOS_OTROS!$CI93&lt;&gt;0),[5]PREMIOS_OTROS!$CI93,""),IF($A95="TOTAL",SUM(INDIRECT("AY4:AY"&amp;ROW()-1)),""))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IF(AND($A95&lt;&gt;"",$A95&lt;&gt;"TOTAL"),IF(AND([5]PREMIOS_OTROS!$CL93&lt;&gt;"",[5]PREMIOS_OTROS!$CL93&lt;&gt;0),[5]PREMIOS_OTROS!$CL93,""),IF($A95="TOTAL",SUM(INDIRECT("BA4:BA"&amp;ROW()-1)),""))</f>
        <v/>
      </c>
      <c r="BB95" s="7" t="str">
        <f ca="1">IF(AND($A95&lt;&gt;"",$A95&lt;&gt;"TOTAL"),IF(AND([5]PREMIOS_OTROS!$CN93&lt;&gt;"",[5]PREMIOS_OTROS!$CN93&lt;&gt;0),[5]PREMIOS_OTROS!$CN93,""),IF($A95="TOTAL",SUM(INDIRECT("BB4:BB"&amp;ROW()-1)),""))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IF(AND($A95&lt;&gt;"",$A95&lt;&gt;"TOTAL"),IF(AND([5]PREMIOS_OTROS!$CQ93&lt;&gt;"",[5]PREMIOS_OTROS!$CQ93&lt;&gt;0),[5]PREMIOS_OTROS!$CQ93,""),IF($A95="TOTAL",SUM(INDIRECT("BD4:BD"&amp;ROW()-1)),""))</f>
        <v/>
      </c>
      <c r="BE95" s="7" t="str">
        <f ca="1">IF(AND($A95&lt;&gt;"",$A95&lt;&gt;"TOTAL"),IF(AND([5]PREMIOS_OTROS!$CS93&lt;&gt;"",[5]PREMIOS_OTROS!$CS93&lt;&gt;0),[5]PREMIOS_OTROS!$CS93,""),IF($A95="TOTAL",SUM(INDIRECT("BE4:BE"&amp;ROW()-1)),""))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IF([5]PREMIOS_OTROS!$D94&lt;&gt;"",[5]PREMIOS_OTROS!$D94,IF(AND([5]PREMIOS_OTROS!$D94="",[5]PREMIOS_OTROS!$D95="",[5]PREMIOS_OTROS!$D93=""),"","TOTAL"))</f>
        <v/>
      </c>
      <c r="B96" s="7" t="str">
        <f ca="1">IF(AND($A96&lt;&gt;"",$A96&lt;&gt;"TOTAL"),IF(AND([5]PREMIOS_OTROS!$E94&lt;&gt;"",[5]PREMIOS_OTROS!$E94&lt;&gt;0),[5]PREMIOS_OTROS!$E94,""),IF($A96="TOTAL",SUM(INDIRECT("B4:B"&amp;ROW()-1)),""))</f>
        <v/>
      </c>
      <c r="C96" s="7" t="str">
        <f ca="1">IF(AND($A96&lt;&gt;"",$A96&lt;&gt;"TOTAL"),IF(AND([5]PREMIOS_OTROS!$G94&lt;&gt;"",[5]PREMIOS_OTROS!$G94&lt;&gt;0),[5]PREMIOS_OTROS!$G94,""),IF($A96="TOTAL",SUM(INDIRECT("C4:C"&amp;ROW()-1)),""))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IF(AND($A96&lt;&gt;"",$A96&lt;&gt;"TOTAL"),IF(AND([5]PREMIOS_OTROS!$J94&lt;&gt;"",[5]PREMIOS_OTROS!$J94&lt;&gt;0),[5]PREMIOS_OTROS!$J94,""),IF($A96="TOTAL",SUM(INDIRECT("E4:E"&amp;ROW()-1)),""))</f>
        <v/>
      </c>
      <c r="F96" s="7" t="str">
        <f ca="1">IF(AND($A96&lt;&gt;"",$A96&lt;&gt;"TOTAL"),IF(AND([5]PREMIOS_OTROS!$L94&lt;&gt;"",[5]PREMIOS_OTROS!$L94&lt;&gt;0),[5]PREMIOS_OTROS!$L94,""),IF($A96="TOTAL",SUM(INDIRECT("F4:F"&amp;ROW()-1)),""))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IF(AND($A96&lt;&gt;"",$A96&lt;&gt;"TOTAL"),IF(AND([5]PREMIOS_OTROS!$O94&lt;&gt;"",[5]PREMIOS_OTROS!$O94&lt;&gt;0),[5]PREMIOS_OTROS!$O94,""),IF($A96="TOTAL",SUM(INDIRECT("H4:H"&amp;ROW()-1)),""))</f>
        <v/>
      </c>
      <c r="I96" s="7" t="str">
        <f ca="1">IF(AND($A96&lt;&gt;"",$A96&lt;&gt;"TOTAL"),IF(AND([5]PREMIOS_OTROS!$Q94&lt;&gt;"",[5]PREMIOS_OTROS!$Q94&lt;&gt;0),[5]PREMIOS_OTROS!$Q94,""),IF($A96="TOTAL",SUM(INDIRECT("I4:I"&amp;ROW()-1)),""))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IF(AND($A96&lt;&gt;"",$A96&lt;&gt;"TOTAL"),IF(AND([5]PREMIOS_OTROS!$T94&lt;&gt;"",[5]PREMIOS_OTROS!$T94&lt;&gt;0),[5]PREMIOS_OTROS!$T94,""),IF($A96="TOTAL",SUM(INDIRECT("K4:K"&amp;ROW()-1)),""))</f>
        <v/>
      </c>
      <c r="L96" s="7" t="str">
        <f ca="1">IF(AND($A96&lt;&gt;"",$A96&lt;&gt;"TOTAL"),IF(AND([5]PREMIOS_OTROS!$V94&lt;&gt;"",[5]PREMIOS_OTROS!$V94&lt;&gt;0),[5]PREMIOS_OTROS!$V94,""),IF($A96="TOTAL",SUM(INDIRECT("L4:L"&amp;ROW()-1)),""))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IF(AND($A96&lt;&gt;"",$A96&lt;&gt;"TOTAL"),IF(AND([5]PREMIOS_OTROS!$Y94&lt;&gt;"",[5]PREMIOS_OTROS!$Y94&lt;&gt;0),[5]PREMIOS_OTROS!$Y94,""),IF($A96="TOTAL",SUM(INDIRECT("N4:N"&amp;ROW()-1)),""))</f>
        <v/>
      </c>
      <c r="O96" s="7" t="str">
        <f ca="1">IF(AND($A96&lt;&gt;"",$A96&lt;&gt;"TOTAL"),IF(AND([5]PREMIOS_OTROS!$AA94&lt;&gt;"",[5]PREMIOS_OTROS!$AA94&lt;&gt;0),[5]PREMIOS_OTROS!$AA94,""),IF($A96="TOTAL",SUM(INDIRECT("O4:O"&amp;ROW()-1)),""))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IF(AND($A96&lt;&gt;"",$A96&lt;&gt;"TOTAL"),IF(AND([5]PREMIOS_OTROS!$AD94&lt;&gt;"",[5]PREMIOS_OTROS!$AD94&lt;&gt;0),[5]PREMIOS_OTROS!$AD94,""),IF($A96="TOTAL",SUM(INDIRECT("Q4:Q"&amp;ROW()-1)),""))</f>
        <v/>
      </c>
      <c r="R96" s="7" t="str">
        <f ca="1">IF(AND($A96&lt;&gt;"",$A96&lt;&gt;"TOTAL"),IF(AND([5]PREMIOS_OTROS!$AF94&lt;&gt;"",[5]PREMIOS_OTROS!$AF94&lt;&gt;0),[5]PREMIOS_OTROS!$AF94,""),IF($A96="TOTAL",SUM(INDIRECT("R4:R"&amp;ROW()-1)),""))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IF(AND($A96&lt;&gt;"",$A96&lt;&gt;"TOTAL"),IF(AND([5]PREMIOS_OTROS!$AI94&lt;&gt;"",[5]PREMIOS_OTROS!$AI94&lt;&gt;0),[5]PREMIOS_OTROS!$AI94,""),IF($A96="TOTAL",SUM(INDIRECT("T4:T"&amp;ROW()-1)),""))</f>
        <v/>
      </c>
      <c r="U96" s="7" t="str">
        <f ca="1">IF(AND($A96&lt;&gt;"",$A96&lt;&gt;"TOTAL"),IF(AND([5]PREMIOS_OTROS!$AK94&lt;&gt;"",[5]PREMIOS_OTROS!$AK94&lt;&gt;0),[5]PREMIOS_OTROS!$AK94,""),IF($A96="TOTAL",SUM(INDIRECT("U4:U"&amp;ROW()-1)),""))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IF(AND($A96&lt;&gt;"",$A96&lt;&gt;"TOTAL"),IF(AND([5]PREMIOS_OTROS!$AN94&lt;&gt;"",[5]PREMIOS_OTROS!$AN94&lt;&gt;0),[5]PREMIOS_OTROS!$AN94,""),IF($A96="TOTAL",SUM(INDIRECT("W4:W"&amp;ROW()-1)),""))</f>
        <v/>
      </c>
      <c r="X96" s="7" t="str">
        <f ca="1">IF(AND($A96&lt;&gt;"",$A96&lt;&gt;"TOTAL"),IF(AND([5]PREMIOS_OTROS!$AP94&lt;&gt;"",[5]PREMIOS_OTROS!$AP94&lt;&gt;0),[5]PREMIOS_OTROS!$AP94,""),IF($A96="TOTAL",SUM(INDIRECT("X4:X"&amp;ROW()-1)),""))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IF(AND($A96&lt;&gt;"",$A96&lt;&gt;"TOTAL"),IF(AND([5]PREMIOS_OTROS!$AS94&lt;&gt;"",[5]PREMIOS_OTROS!$AS94&lt;&gt;0),[5]PREMIOS_OTROS!$AS94,""),IF($A96="TOTAL",SUM(INDIRECT("Z4:Z"&amp;ROW()-1)),""))</f>
        <v/>
      </c>
      <c r="AA96" s="7" t="str">
        <f ca="1">IF(AND($A96&lt;&gt;"",$A96&lt;&gt;"TOTAL"),IF(AND([5]PREMIOS_OTROS!$AU94&lt;&gt;"",[5]PREMIOS_OTROS!$AU94&lt;&gt;0),[5]PREMIOS_OTROS!$AU94,""),IF($A96="TOTAL",SUM(INDIRECT("AA4:AA"&amp;ROW()-1)),""))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IF(AND($A96&lt;&gt;"",$A96&lt;&gt;"TOTAL"),IF(AND([5]PREMIOS_OTROS!$AX94&lt;&gt;"",[5]PREMIOS_OTROS!$AX94&lt;&gt;0),[5]PREMIOS_OTROS!$AX94,""),IF($A96="TOTAL",SUM(INDIRECT("AC4:AC"&amp;ROW()-1)),""))</f>
        <v/>
      </c>
      <c r="AD96" s="7" t="str">
        <f ca="1">IF(AND($A96&lt;&gt;"",$A96&lt;&gt;"TOTAL"),IF(AND([5]PREMIOS_OTROS!$AZ94&lt;&gt;"",[5]PREMIOS_OTROS!$AZ94&lt;&gt;0),[5]PREMIOS_OTROS!$AZ94,""),IF($A96="TOTAL",SUM(INDIRECT("AD4:AD"&amp;ROW()-1)),""))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IF(AND($A96&lt;&gt;"",$A96&lt;&gt;"TOTAL"),IF(AND([5]PREMIOS_OTROS!$BC94&lt;&gt;"",[5]PREMIOS_OTROS!$BC94&lt;&gt;0),[5]PREMIOS_OTROS!$BC94,""),IF($A96="TOTAL",SUM(INDIRECT("AF4:AF"&amp;ROW()-1)),""))</f>
        <v/>
      </c>
      <c r="AG96" s="7" t="str">
        <f ca="1">IF(AND($A96&lt;&gt;"",$A96&lt;&gt;"TOTAL"),IF(AND([5]PREMIOS_OTROS!$BE94&lt;&gt;"",[5]PREMIOS_OTROS!$BE94&lt;&gt;0),[5]PREMIOS_OTROS!$BE94,""),IF($A96="TOTAL",SUM(INDIRECT("AG4:AG"&amp;ROW()-1)),""))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IF(AND($A96&lt;&gt;"",$A96&lt;&gt;"TOTAL"),IF(AND([5]PREMIOS_OTROS!$BH94&lt;&gt;"",[5]PREMIOS_OTROS!$BH94&lt;&gt;0),[5]PREMIOS_OTROS!$BH94,""),IF($A96="TOTAL",SUM(INDIRECT("AI4:AI"&amp;ROW()-1)),""))</f>
        <v/>
      </c>
      <c r="AJ96" s="7" t="str">
        <f ca="1">IF(AND($A96&lt;&gt;"",$A96&lt;&gt;"TOTAL"),IF(AND([5]PREMIOS_OTROS!$BJ94&lt;&gt;"",[5]PREMIOS_OTROS!$BJ94&lt;&gt;0),[5]PREMIOS_OTROS!$BJ94,""),IF($A96="TOTAL",SUM(INDIRECT("AJ4:AJ"&amp;ROW()-1)),""))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IF(AND($A96&lt;&gt;"",$A96&lt;&gt;"TOTAL"),IF(AND([5]PREMIOS_OTROS!$BM94&lt;&gt;"",[5]PREMIOS_OTROS!$BM94&lt;&gt;0),[5]PREMIOS_OTROS!$BM94,""),IF($A96="TOTAL",SUM(INDIRECT("AL4:AL"&amp;ROW()-1)),""))</f>
        <v/>
      </c>
      <c r="AM96" s="7" t="str">
        <f ca="1">IF(AND($A96&lt;&gt;"",$A96&lt;&gt;"TOTAL"),IF(AND([5]PREMIOS_OTROS!$BO94&lt;&gt;"",[5]PREMIOS_OTROS!$BO94&lt;&gt;0),[5]PREMIOS_OTROS!$BO94,""),IF($A96="TOTAL",SUM(INDIRECT("AM4:AM"&amp;ROW()-1)),""))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IF(AND($A96&lt;&gt;"",$A96&lt;&gt;"TOTAL"),IF(AND([5]PREMIOS_OTROS!$BR94&lt;&gt;"",[5]PREMIOS_OTROS!$BR94&lt;&gt;0),[5]PREMIOS_OTROS!$BR94,""),IF($A96="TOTAL",SUM(INDIRECT("AO4:AO"&amp;ROW()-1)),""))</f>
        <v/>
      </c>
      <c r="AP96" s="7" t="str">
        <f ca="1">IF(AND($A96&lt;&gt;"",$A96&lt;&gt;"TOTAL"),IF(AND([5]PREMIOS_OTROS!$BT94&lt;&gt;"",[5]PREMIOS_OTROS!$BT94&lt;&gt;0),[5]PREMIOS_OTROS!$BT94,""),IF($A96="TOTAL",SUM(INDIRECT("AP4:AP"&amp;ROW()-1)),""))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IF(AND($A96&lt;&gt;"",$A96&lt;&gt;"TOTAL"),IF(AND([5]PREMIOS_OTROS!$BW94&lt;&gt;"",[5]PREMIOS_OTROS!$BW94&lt;&gt;0),[5]PREMIOS_OTROS!$BW94,""),IF($A96="TOTAL",SUM(INDIRECT("AR4:AR"&amp;ROW()-1)),""))</f>
        <v/>
      </c>
      <c r="AS96" s="7" t="str">
        <f ca="1">IF(AND($A96&lt;&gt;"",$A96&lt;&gt;"TOTAL"),IF(AND([5]PREMIOS_OTROS!$BY94&lt;&gt;"",[5]PREMIOS_OTROS!$BY94&lt;&gt;0),[5]PREMIOS_OTROS!$BY94,""),IF($A96="TOTAL",SUM(INDIRECT("AS4:AS"&amp;ROW()-1)),""))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IF(AND($A96&lt;&gt;"",$A96&lt;&gt;"TOTAL"),IF(AND([5]PREMIOS_OTROS!$CB94&lt;&gt;"",[5]PREMIOS_OTROS!$CB94&lt;&gt;0),[5]PREMIOS_OTROS!$CB94,""),IF($A96="TOTAL",SUM(INDIRECT("AU4:AU"&amp;ROW()-1)),""))</f>
        <v/>
      </c>
      <c r="AV96" s="7" t="str">
        <f ca="1">IF(AND($A96&lt;&gt;"",$A96&lt;&gt;"TOTAL"),IF(AND([5]PREMIOS_OTROS!$CD94&lt;&gt;"",[5]PREMIOS_OTROS!$CD94&lt;&gt;0),[5]PREMIOS_OTROS!$CD94,""),IF($A96="TOTAL",SUM(INDIRECT("AV4:AV"&amp;ROW()-1)),""))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IF(AND($A96&lt;&gt;"",$A96&lt;&gt;"TOTAL"),IF(AND([5]PREMIOS_OTROS!$CG94&lt;&gt;"",[5]PREMIOS_OTROS!$CG94&lt;&gt;0),[5]PREMIOS_OTROS!$CG94,""),IF($A96="TOTAL",SUM(INDIRECT("AX4:AX"&amp;ROW()-1)),""))</f>
        <v/>
      </c>
      <c r="AY96" s="7" t="str">
        <f ca="1">IF(AND($A96&lt;&gt;"",$A96&lt;&gt;"TOTAL"),IF(AND([5]PREMIOS_OTROS!$CI94&lt;&gt;"",[5]PREMIOS_OTROS!$CI94&lt;&gt;0),[5]PREMIOS_OTROS!$CI94,""),IF($A96="TOTAL",SUM(INDIRECT("AY4:AY"&amp;ROW()-1)),""))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IF(AND($A96&lt;&gt;"",$A96&lt;&gt;"TOTAL"),IF(AND([5]PREMIOS_OTROS!$CL94&lt;&gt;"",[5]PREMIOS_OTROS!$CL94&lt;&gt;0),[5]PREMIOS_OTROS!$CL94,""),IF($A96="TOTAL",SUM(INDIRECT("BA4:BA"&amp;ROW()-1)),""))</f>
        <v/>
      </c>
      <c r="BB96" s="7" t="str">
        <f ca="1">IF(AND($A96&lt;&gt;"",$A96&lt;&gt;"TOTAL"),IF(AND([5]PREMIOS_OTROS!$CN94&lt;&gt;"",[5]PREMIOS_OTROS!$CN94&lt;&gt;0),[5]PREMIOS_OTROS!$CN94,""),IF($A96="TOTAL",SUM(INDIRECT("BB4:BB"&amp;ROW()-1)),""))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IF(AND($A96&lt;&gt;"",$A96&lt;&gt;"TOTAL"),IF(AND([5]PREMIOS_OTROS!$CQ94&lt;&gt;"",[5]PREMIOS_OTROS!$CQ94&lt;&gt;0),[5]PREMIOS_OTROS!$CQ94,""),IF($A96="TOTAL",SUM(INDIRECT("BD4:BD"&amp;ROW()-1)),""))</f>
        <v/>
      </c>
      <c r="BE96" s="7" t="str">
        <f ca="1">IF(AND($A96&lt;&gt;"",$A96&lt;&gt;"TOTAL"),IF(AND([5]PREMIOS_OTROS!$CS94&lt;&gt;"",[5]PREMIOS_OTROS!$CS94&lt;&gt;0),[5]PREMIOS_OTROS!$CS94,""),IF($A96="TOTAL",SUM(INDIRECT("BE4:BE"&amp;ROW()-1)),""))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IF([5]PREMIOS_OTROS!$D95&lt;&gt;"",[5]PREMIOS_OTROS!$D95,IF(AND([5]PREMIOS_OTROS!$D95="",[5]PREMIOS_OTROS!$D96="",[5]PREMIOS_OTROS!$D94=""),"","TOTAL"))</f>
        <v/>
      </c>
      <c r="B97" s="7" t="str">
        <f ca="1">IF(AND($A97&lt;&gt;"",$A97&lt;&gt;"TOTAL"),IF(AND([5]PREMIOS_OTROS!$E95&lt;&gt;"",[5]PREMIOS_OTROS!$E95&lt;&gt;0),[5]PREMIOS_OTROS!$E95,""),IF($A97="TOTAL",SUM(INDIRECT("B4:B"&amp;ROW()-1)),""))</f>
        <v/>
      </c>
      <c r="C97" s="7" t="str">
        <f ca="1">IF(AND($A97&lt;&gt;"",$A97&lt;&gt;"TOTAL"),IF(AND([5]PREMIOS_OTROS!$G95&lt;&gt;"",[5]PREMIOS_OTROS!$G95&lt;&gt;0),[5]PREMIOS_OTROS!$G95,""),IF($A97="TOTAL",SUM(INDIRECT("C4:C"&amp;ROW()-1)),""))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IF(AND($A97&lt;&gt;"",$A97&lt;&gt;"TOTAL"),IF(AND([5]PREMIOS_OTROS!$J95&lt;&gt;"",[5]PREMIOS_OTROS!$J95&lt;&gt;0),[5]PREMIOS_OTROS!$J95,""),IF($A97="TOTAL",SUM(INDIRECT("E4:E"&amp;ROW()-1)),""))</f>
        <v/>
      </c>
      <c r="F97" s="7" t="str">
        <f ca="1">IF(AND($A97&lt;&gt;"",$A97&lt;&gt;"TOTAL"),IF(AND([5]PREMIOS_OTROS!$L95&lt;&gt;"",[5]PREMIOS_OTROS!$L95&lt;&gt;0),[5]PREMIOS_OTROS!$L95,""),IF($A97="TOTAL",SUM(INDIRECT("F4:F"&amp;ROW()-1)),""))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IF(AND($A97&lt;&gt;"",$A97&lt;&gt;"TOTAL"),IF(AND([5]PREMIOS_OTROS!$O95&lt;&gt;"",[5]PREMIOS_OTROS!$O95&lt;&gt;0),[5]PREMIOS_OTROS!$O95,""),IF($A97="TOTAL",SUM(INDIRECT("H4:H"&amp;ROW()-1)),""))</f>
        <v/>
      </c>
      <c r="I97" s="7" t="str">
        <f ca="1">IF(AND($A97&lt;&gt;"",$A97&lt;&gt;"TOTAL"),IF(AND([5]PREMIOS_OTROS!$Q95&lt;&gt;"",[5]PREMIOS_OTROS!$Q95&lt;&gt;0),[5]PREMIOS_OTROS!$Q95,""),IF($A97="TOTAL",SUM(INDIRECT("I4:I"&amp;ROW()-1)),""))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IF(AND($A97&lt;&gt;"",$A97&lt;&gt;"TOTAL"),IF(AND([5]PREMIOS_OTROS!$T95&lt;&gt;"",[5]PREMIOS_OTROS!$T95&lt;&gt;0),[5]PREMIOS_OTROS!$T95,""),IF($A97="TOTAL",SUM(INDIRECT("K4:K"&amp;ROW()-1)),""))</f>
        <v/>
      </c>
      <c r="L97" s="7" t="str">
        <f ca="1">IF(AND($A97&lt;&gt;"",$A97&lt;&gt;"TOTAL"),IF(AND([5]PREMIOS_OTROS!$V95&lt;&gt;"",[5]PREMIOS_OTROS!$V95&lt;&gt;0),[5]PREMIOS_OTROS!$V95,""),IF($A97="TOTAL",SUM(INDIRECT("L4:L"&amp;ROW()-1)),""))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IF(AND($A97&lt;&gt;"",$A97&lt;&gt;"TOTAL"),IF(AND([5]PREMIOS_OTROS!$Y95&lt;&gt;"",[5]PREMIOS_OTROS!$Y95&lt;&gt;0),[5]PREMIOS_OTROS!$Y95,""),IF($A97="TOTAL",SUM(INDIRECT("N4:N"&amp;ROW()-1)),""))</f>
        <v/>
      </c>
      <c r="O97" s="7" t="str">
        <f ca="1">IF(AND($A97&lt;&gt;"",$A97&lt;&gt;"TOTAL"),IF(AND([5]PREMIOS_OTROS!$AA95&lt;&gt;"",[5]PREMIOS_OTROS!$AA95&lt;&gt;0),[5]PREMIOS_OTROS!$AA95,""),IF($A97="TOTAL",SUM(INDIRECT("O4:O"&amp;ROW()-1)),""))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IF(AND($A97&lt;&gt;"",$A97&lt;&gt;"TOTAL"),IF(AND([5]PREMIOS_OTROS!$AD95&lt;&gt;"",[5]PREMIOS_OTROS!$AD95&lt;&gt;0),[5]PREMIOS_OTROS!$AD95,""),IF($A97="TOTAL",SUM(INDIRECT("Q4:Q"&amp;ROW()-1)),""))</f>
        <v/>
      </c>
      <c r="R97" s="7" t="str">
        <f ca="1">IF(AND($A97&lt;&gt;"",$A97&lt;&gt;"TOTAL"),IF(AND([5]PREMIOS_OTROS!$AF95&lt;&gt;"",[5]PREMIOS_OTROS!$AF95&lt;&gt;0),[5]PREMIOS_OTROS!$AF95,""),IF($A97="TOTAL",SUM(INDIRECT("R4:R"&amp;ROW()-1)),""))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IF(AND($A97&lt;&gt;"",$A97&lt;&gt;"TOTAL"),IF(AND([5]PREMIOS_OTROS!$AI95&lt;&gt;"",[5]PREMIOS_OTROS!$AI95&lt;&gt;0),[5]PREMIOS_OTROS!$AI95,""),IF($A97="TOTAL",SUM(INDIRECT("T4:T"&amp;ROW()-1)),""))</f>
        <v/>
      </c>
      <c r="U97" s="7" t="str">
        <f ca="1">IF(AND($A97&lt;&gt;"",$A97&lt;&gt;"TOTAL"),IF(AND([5]PREMIOS_OTROS!$AK95&lt;&gt;"",[5]PREMIOS_OTROS!$AK95&lt;&gt;0),[5]PREMIOS_OTROS!$AK95,""),IF($A97="TOTAL",SUM(INDIRECT("U4:U"&amp;ROW()-1)),""))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IF(AND($A97&lt;&gt;"",$A97&lt;&gt;"TOTAL"),IF(AND([5]PREMIOS_OTROS!$AN95&lt;&gt;"",[5]PREMIOS_OTROS!$AN95&lt;&gt;0),[5]PREMIOS_OTROS!$AN95,""),IF($A97="TOTAL",SUM(INDIRECT("W4:W"&amp;ROW()-1)),""))</f>
        <v/>
      </c>
      <c r="X97" s="7" t="str">
        <f ca="1">IF(AND($A97&lt;&gt;"",$A97&lt;&gt;"TOTAL"),IF(AND([5]PREMIOS_OTROS!$AP95&lt;&gt;"",[5]PREMIOS_OTROS!$AP95&lt;&gt;0),[5]PREMIOS_OTROS!$AP95,""),IF($A97="TOTAL",SUM(INDIRECT("X4:X"&amp;ROW()-1)),""))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IF(AND($A97&lt;&gt;"",$A97&lt;&gt;"TOTAL"),IF(AND([5]PREMIOS_OTROS!$AS95&lt;&gt;"",[5]PREMIOS_OTROS!$AS95&lt;&gt;0),[5]PREMIOS_OTROS!$AS95,""),IF($A97="TOTAL",SUM(INDIRECT("Z4:Z"&amp;ROW()-1)),""))</f>
        <v/>
      </c>
      <c r="AA97" s="7" t="str">
        <f ca="1">IF(AND($A97&lt;&gt;"",$A97&lt;&gt;"TOTAL"),IF(AND([5]PREMIOS_OTROS!$AU95&lt;&gt;"",[5]PREMIOS_OTROS!$AU95&lt;&gt;0),[5]PREMIOS_OTROS!$AU95,""),IF($A97="TOTAL",SUM(INDIRECT("AA4:AA"&amp;ROW()-1)),""))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IF(AND($A97&lt;&gt;"",$A97&lt;&gt;"TOTAL"),IF(AND([5]PREMIOS_OTROS!$AX95&lt;&gt;"",[5]PREMIOS_OTROS!$AX95&lt;&gt;0),[5]PREMIOS_OTROS!$AX95,""),IF($A97="TOTAL",SUM(INDIRECT("AC4:AC"&amp;ROW()-1)),""))</f>
        <v/>
      </c>
      <c r="AD97" s="7" t="str">
        <f ca="1">IF(AND($A97&lt;&gt;"",$A97&lt;&gt;"TOTAL"),IF(AND([5]PREMIOS_OTROS!$AZ95&lt;&gt;"",[5]PREMIOS_OTROS!$AZ95&lt;&gt;0),[5]PREMIOS_OTROS!$AZ95,""),IF($A97="TOTAL",SUM(INDIRECT("AD4:AD"&amp;ROW()-1)),""))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IF(AND($A97&lt;&gt;"",$A97&lt;&gt;"TOTAL"),IF(AND([5]PREMIOS_OTROS!$BC95&lt;&gt;"",[5]PREMIOS_OTROS!$BC95&lt;&gt;0),[5]PREMIOS_OTROS!$BC95,""),IF($A97="TOTAL",SUM(INDIRECT("AF4:AF"&amp;ROW()-1)),""))</f>
        <v/>
      </c>
      <c r="AG97" s="7" t="str">
        <f ca="1">IF(AND($A97&lt;&gt;"",$A97&lt;&gt;"TOTAL"),IF(AND([5]PREMIOS_OTROS!$BE95&lt;&gt;"",[5]PREMIOS_OTROS!$BE95&lt;&gt;0),[5]PREMIOS_OTROS!$BE95,""),IF($A97="TOTAL",SUM(INDIRECT("AG4:AG"&amp;ROW()-1)),""))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IF(AND($A97&lt;&gt;"",$A97&lt;&gt;"TOTAL"),IF(AND([5]PREMIOS_OTROS!$BH95&lt;&gt;"",[5]PREMIOS_OTROS!$BH95&lt;&gt;0),[5]PREMIOS_OTROS!$BH95,""),IF($A97="TOTAL",SUM(INDIRECT("AI4:AI"&amp;ROW()-1)),""))</f>
        <v/>
      </c>
      <c r="AJ97" s="7" t="str">
        <f ca="1">IF(AND($A97&lt;&gt;"",$A97&lt;&gt;"TOTAL"),IF(AND([5]PREMIOS_OTROS!$BJ95&lt;&gt;"",[5]PREMIOS_OTROS!$BJ95&lt;&gt;0),[5]PREMIOS_OTROS!$BJ95,""),IF($A97="TOTAL",SUM(INDIRECT("AJ4:AJ"&amp;ROW()-1)),""))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IF(AND($A97&lt;&gt;"",$A97&lt;&gt;"TOTAL"),IF(AND([5]PREMIOS_OTROS!$BM95&lt;&gt;"",[5]PREMIOS_OTROS!$BM95&lt;&gt;0),[5]PREMIOS_OTROS!$BM95,""),IF($A97="TOTAL",SUM(INDIRECT("AL4:AL"&amp;ROW()-1)),""))</f>
        <v/>
      </c>
      <c r="AM97" s="7" t="str">
        <f ca="1">IF(AND($A97&lt;&gt;"",$A97&lt;&gt;"TOTAL"),IF(AND([5]PREMIOS_OTROS!$BO95&lt;&gt;"",[5]PREMIOS_OTROS!$BO95&lt;&gt;0),[5]PREMIOS_OTROS!$BO95,""),IF($A97="TOTAL",SUM(INDIRECT("AM4:AM"&amp;ROW()-1)),""))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IF(AND($A97&lt;&gt;"",$A97&lt;&gt;"TOTAL"),IF(AND([5]PREMIOS_OTROS!$BR95&lt;&gt;"",[5]PREMIOS_OTROS!$BR95&lt;&gt;0),[5]PREMIOS_OTROS!$BR95,""),IF($A97="TOTAL",SUM(INDIRECT("AO4:AO"&amp;ROW()-1)),""))</f>
        <v/>
      </c>
      <c r="AP97" s="7" t="str">
        <f ca="1">IF(AND($A97&lt;&gt;"",$A97&lt;&gt;"TOTAL"),IF(AND([5]PREMIOS_OTROS!$BT95&lt;&gt;"",[5]PREMIOS_OTROS!$BT95&lt;&gt;0),[5]PREMIOS_OTROS!$BT95,""),IF($A97="TOTAL",SUM(INDIRECT("AP4:AP"&amp;ROW()-1)),""))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IF(AND($A97&lt;&gt;"",$A97&lt;&gt;"TOTAL"),IF(AND([5]PREMIOS_OTROS!$BW95&lt;&gt;"",[5]PREMIOS_OTROS!$BW95&lt;&gt;0),[5]PREMIOS_OTROS!$BW95,""),IF($A97="TOTAL",SUM(INDIRECT("AR4:AR"&amp;ROW()-1)),""))</f>
        <v/>
      </c>
      <c r="AS97" s="7" t="str">
        <f ca="1">IF(AND($A97&lt;&gt;"",$A97&lt;&gt;"TOTAL"),IF(AND([5]PREMIOS_OTROS!$BY95&lt;&gt;"",[5]PREMIOS_OTROS!$BY95&lt;&gt;0),[5]PREMIOS_OTROS!$BY95,""),IF($A97="TOTAL",SUM(INDIRECT("AS4:AS"&amp;ROW()-1)),""))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IF(AND($A97&lt;&gt;"",$A97&lt;&gt;"TOTAL"),IF(AND([5]PREMIOS_OTROS!$CB95&lt;&gt;"",[5]PREMIOS_OTROS!$CB95&lt;&gt;0),[5]PREMIOS_OTROS!$CB95,""),IF($A97="TOTAL",SUM(INDIRECT("AU4:AU"&amp;ROW()-1)),""))</f>
        <v/>
      </c>
      <c r="AV97" s="7" t="str">
        <f ca="1">IF(AND($A97&lt;&gt;"",$A97&lt;&gt;"TOTAL"),IF(AND([5]PREMIOS_OTROS!$CD95&lt;&gt;"",[5]PREMIOS_OTROS!$CD95&lt;&gt;0),[5]PREMIOS_OTROS!$CD95,""),IF($A97="TOTAL",SUM(INDIRECT("AV4:AV"&amp;ROW()-1)),""))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IF(AND($A97&lt;&gt;"",$A97&lt;&gt;"TOTAL"),IF(AND([5]PREMIOS_OTROS!$CG95&lt;&gt;"",[5]PREMIOS_OTROS!$CG95&lt;&gt;0),[5]PREMIOS_OTROS!$CG95,""),IF($A97="TOTAL",SUM(INDIRECT("AX4:AX"&amp;ROW()-1)),""))</f>
        <v/>
      </c>
      <c r="AY97" s="7" t="str">
        <f ca="1">IF(AND($A97&lt;&gt;"",$A97&lt;&gt;"TOTAL"),IF(AND([5]PREMIOS_OTROS!$CI95&lt;&gt;"",[5]PREMIOS_OTROS!$CI95&lt;&gt;0),[5]PREMIOS_OTROS!$CI95,""),IF($A97="TOTAL",SUM(INDIRECT("AY4:AY"&amp;ROW()-1)),""))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IF(AND($A97&lt;&gt;"",$A97&lt;&gt;"TOTAL"),IF(AND([5]PREMIOS_OTROS!$CL95&lt;&gt;"",[5]PREMIOS_OTROS!$CL95&lt;&gt;0),[5]PREMIOS_OTROS!$CL95,""),IF($A97="TOTAL",SUM(INDIRECT("BA4:BA"&amp;ROW()-1)),""))</f>
        <v/>
      </c>
      <c r="BB97" s="7" t="str">
        <f ca="1">IF(AND($A97&lt;&gt;"",$A97&lt;&gt;"TOTAL"),IF(AND([5]PREMIOS_OTROS!$CN95&lt;&gt;"",[5]PREMIOS_OTROS!$CN95&lt;&gt;0),[5]PREMIOS_OTROS!$CN95,""),IF($A97="TOTAL",SUM(INDIRECT("BB4:BB"&amp;ROW()-1)),""))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IF(AND($A97&lt;&gt;"",$A97&lt;&gt;"TOTAL"),IF(AND([5]PREMIOS_OTROS!$CQ95&lt;&gt;"",[5]PREMIOS_OTROS!$CQ95&lt;&gt;0),[5]PREMIOS_OTROS!$CQ95,""),IF($A97="TOTAL",SUM(INDIRECT("BD4:BD"&amp;ROW()-1)),""))</f>
        <v/>
      </c>
      <c r="BE97" s="7" t="str">
        <f ca="1">IF(AND($A97&lt;&gt;"",$A97&lt;&gt;"TOTAL"),IF(AND([5]PREMIOS_OTROS!$CS95&lt;&gt;"",[5]PREMIOS_OTROS!$CS95&lt;&gt;0),[5]PREMIOS_OTROS!$CS95,""),IF($A97="TOTAL",SUM(INDIRECT("BE4:BE"&amp;ROW()-1)),""))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IF([5]PREMIOS_OTROS!$D96&lt;&gt;"",[5]PREMIOS_OTROS!$D96,IF(AND([5]PREMIOS_OTROS!$D96="",[5]PREMIOS_OTROS!$D97="",[5]PREMIOS_OTROS!$D95=""),"","TOTAL"))</f>
        <v/>
      </c>
      <c r="B98" s="7" t="str">
        <f ca="1">IF(AND($A98&lt;&gt;"",$A98&lt;&gt;"TOTAL"),IF(AND([5]PREMIOS_OTROS!$E96&lt;&gt;"",[5]PREMIOS_OTROS!$E96&lt;&gt;0),[5]PREMIOS_OTROS!$E96,""),IF($A98="TOTAL",SUM(INDIRECT("B4:B"&amp;ROW()-1)),""))</f>
        <v/>
      </c>
      <c r="C98" s="7" t="str">
        <f ca="1">IF(AND($A98&lt;&gt;"",$A98&lt;&gt;"TOTAL"),IF(AND([5]PREMIOS_OTROS!$G96&lt;&gt;"",[5]PREMIOS_OTROS!$G96&lt;&gt;0),[5]PREMIOS_OTROS!$G96,""),IF($A98="TOTAL",SUM(INDIRECT("C4:C"&amp;ROW()-1)),""))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IF(AND($A98&lt;&gt;"",$A98&lt;&gt;"TOTAL"),IF(AND([5]PREMIOS_OTROS!$J96&lt;&gt;"",[5]PREMIOS_OTROS!$J96&lt;&gt;0),[5]PREMIOS_OTROS!$J96,""),IF($A98="TOTAL",SUM(INDIRECT("E4:E"&amp;ROW()-1)),""))</f>
        <v/>
      </c>
      <c r="F98" s="7" t="str">
        <f ca="1">IF(AND($A98&lt;&gt;"",$A98&lt;&gt;"TOTAL"),IF(AND([5]PREMIOS_OTROS!$L96&lt;&gt;"",[5]PREMIOS_OTROS!$L96&lt;&gt;0),[5]PREMIOS_OTROS!$L96,""),IF($A98="TOTAL",SUM(INDIRECT("F4:F"&amp;ROW()-1)),""))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IF(AND($A98&lt;&gt;"",$A98&lt;&gt;"TOTAL"),IF(AND([5]PREMIOS_OTROS!$O96&lt;&gt;"",[5]PREMIOS_OTROS!$O96&lt;&gt;0),[5]PREMIOS_OTROS!$O96,""),IF($A98="TOTAL",SUM(INDIRECT("H4:H"&amp;ROW()-1)),""))</f>
        <v/>
      </c>
      <c r="I98" s="7" t="str">
        <f ca="1">IF(AND($A98&lt;&gt;"",$A98&lt;&gt;"TOTAL"),IF(AND([5]PREMIOS_OTROS!$Q96&lt;&gt;"",[5]PREMIOS_OTROS!$Q96&lt;&gt;0),[5]PREMIOS_OTROS!$Q96,""),IF($A98="TOTAL",SUM(INDIRECT("I4:I"&amp;ROW()-1)),""))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IF(AND($A98&lt;&gt;"",$A98&lt;&gt;"TOTAL"),IF(AND([5]PREMIOS_OTROS!$T96&lt;&gt;"",[5]PREMIOS_OTROS!$T96&lt;&gt;0),[5]PREMIOS_OTROS!$T96,""),IF($A98="TOTAL",SUM(INDIRECT("K4:K"&amp;ROW()-1)),""))</f>
        <v/>
      </c>
      <c r="L98" s="7" t="str">
        <f ca="1">IF(AND($A98&lt;&gt;"",$A98&lt;&gt;"TOTAL"),IF(AND([5]PREMIOS_OTROS!$V96&lt;&gt;"",[5]PREMIOS_OTROS!$V96&lt;&gt;0),[5]PREMIOS_OTROS!$V96,""),IF($A98="TOTAL",SUM(INDIRECT("L4:L"&amp;ROW()-1)),""))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IF(AND($A98&lt;&gt;"",$A98&lt;&gt;"TOTAL"),IF(AND([5]PREMIOS_OTROS!$Y96&lt;&gt;"",[5]PREMIOS_OTROS!$Y96&lt;&gt;0),[5]PREMIOS_OTROS!$Y96,""),IF($A98="TOTAL",SUM(INDIRECT("N4:N"&amp;ROW()-1)),""))</f>
        <v/>
      </c>
      <c r="O98" s="7" t="str">
        <f ca="1">IF(AND($A98&lt;&gt;"",$A98&lt;&gt;"TOTAL"),IF(AND([5]PREMIOS_OTROS!$AA96&lt;&gt;"",[5]PREMIOS_OTROS!$AA96&lt;&gt;0),[5]PREMIOS_OTROS!$AA96,""),IF($A98="TOTAL",SUM(INDIRECT("O4:O"&amp;ROW()-1)),""))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IF(AND($A98&lt;&gt;"",$A98&lt;&gt;"TOTAL"),IF(AND([5]PREMIOS_OTROS!$AD96&lt;&gt;"",[5]PREMIOS_OTROS!$AD96&lt;&gt;0),[5]PREMIOS_OTROS!$AD96,""),IF($A98="TOTAL",SUM(INDIRECT("Q4:Q"&amp;ROW()-1)),""))</f>
        <v/>
      </c>
      <c r="R98" s="7" t="str">
        <f ca="1">IF(AND($A98&lt;&gt;"",$A98&lt;&gt;"TOTAL"),IF(AND([5]PREMIOS_OTROS!$AF96&lt;&gt;"",[5]PREMIOS_OTROS!$AF96&lt;&gt;0),[5]PREMIOS_OTROS!$AF96,""),IF($A98="TOTAL",SUM(INDIRECT("R4:R"&amp;ROW()-1)),""))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IF(AND($A98&lt;&gt;"",$A98&lt;&gt;"TOTAL"),IF(AND([5]PREMIOS_OTROS!$AI96&lt;&gt;"",[5]PREMIOS_OTROS!$AI96&lt;&gt;0),[5]PREMIOS_OTROS!$AI96,""),IF($A98="TOTAL",SUM(INDIRECT("T4:T"&amp;ROW()-1)),""))</f>
        <v/>
      </c>
      <c r="U98" s="7" t="str">
        <f ca="1">IF(AND($A98&lt;&gt;"",$A98&lt;&gt;"TOTAL"),IF(AND([5]PREMIOS_OTROS!$AK96&lt;&gt;"",[5]PREMIOS_OTROS!$AK96&lt;&gt;0),[5]PREMIOS_OTROS!$AK96,""),IF($A98="TOTAL",SUM(INDIRECT("U4:U"&amp;ROW()-1)),""))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IF(AND($A98&lt;&gt;"",$A98&lt;&gt;"TOTAL"),IF(AND([5]PREMIOS_OTROS!$AN96&lt;&gt;"",[5]PREMIOS_OTROS!$AN96&lt;&gt;0),[5]PREMIOS_OTROS!$AN96,""),IF($A98="TOTAL",SUM(INDIRECT("W4:W"&amp;ROW()-1)),""))</f>
        <v/>
      </c>
      <c r="X98" s="7" t="str">
        <f ca="1">IF(AND($A98&lt;&gt;"",$A98&lt;&gt;"TOTAL"),IF(AND([5]PREMIOS_OTROS!$AP96&lt;&gt;"",[5]PREMIOS_OTROS!$AP96&lt;&gt;0),[5]PREMIOS_OTROS!$AP96,""),IF($A98="TOTAL",SUM(INDIRECT("X4:X"&amp;ROW()-1)),""))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IF(AND($A98&lt;&gt;"",$A98&lt;&gt;"TOTAL"),IF(AND([5]PREMIOS_OTROS!$AS96&lt;&gt;"",[5]PREMIOS_OTROS!$AS96&lt;&gt;0),[5]PREMIOS_OTROS!$AS96,""),IF($A98="TOTAL",SUM(INDIRECT("Z4:Z"&amp;ROW()-1)),""))</f>
        <v/>
      </c>
      <c r="AA98" s="7" t="str">
        <f ca="1">IF(AND($A98&lt;&gt;"",$A98&lt;&gt;"TOTAL"),IF(AND([5]PREMIOS_OTROS!$AU96&lt;&gt;"",[5]PREMIOS_OTROS!$AU96&lt;&gt;0),[5]PREMIOS_OTROS!$AU96,""),IF($A98="TOTAL",SUM(INDIRECT("AA4:AA"&amp;ROW()-1)),""))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IF(AND($A98&lt;&gt;"",$A98&lt;&gt;"TOTAL"),IF(AND([5]PREMIOS_OTROS!$AX96&lt;&gt;"",[5]PREMIOS_OTROS!$AX96&lt;&gt;0),[5]PREMIOS_OTROS!$AX96,""),IF($A98="TOTAL",SUM(INDIRECT("AC4:AC"&amp;ROW()-1)),""))</f>
        <v/>
      </c>
      <c r="AD98" s="7" t="str">
        <f ca="1">IF(AND($A98&lt;&gt;"",$A98&lt;&gt;"TOTAL"),IF(AND([5]PREMIOS_OTROS!$AZ96&lt;&gt;"",[5]PREMIOS_OTROS!$AZ96&lt;&gt;0),[5]PREMIOS_OTROS!$AZ96,""),IF($A98="TOTAL",SUM(INDIRECT("AD4:AD"&amp;ROW()-1)),""))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IF(AND($A98&lt;&gt;"",$A98&lt;&gt;"TOTAL"),IF(AND([5]PREMIOS_OTROS!$BC96&lt;&gt;"",[5]PREMIOS_OTROS!$BC96&lt;&gt;0),[5]PREMIOS_OTROS!$BC96,""),IF($A98="TOTAL",SUM(INDIRECT("AF4:AF"&amp;ROW()-1)),""))</f>
        <v/>
      </c>
      <c r="AG98" s="7" t="str">
        <f ca="1">IF(AND($A98&lt;&gt;"",$A98&lt;&gt;"TOTAL"),IF(AND([5]PREMIOS_OTROS!$BE96&lt;&gt;"",[5]PREMIOS_OTROS!$BE96&lt;&gt;0),[5]PREMIOS_OTROS!$BE96,""),IF($A98="TOTAL",SUM(INDIRECT("AG4:AG"&amp;ROW()-1)),""))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IF(AND($A98&lt;&gt;"",$A98&lt;&gt;"TOTAL"),IF(AND([5]PREMIOS_OTROS!$BH96&lt;&gt;"",[5]PREMIOS_OTROS!$BH96&lt;&gt;0),[5]PREMIOS_OTROS!$BH96,""),IF($A98="TOTAL",SUM(INDIRECT("AI4:AI"&amp;ROW()-1)),""))</f>
        <v/>
      </c>
      <c r="AJ98" s="7" t="str">
        <f ca="1">IF(AND($A98&lt;&gt;"",$A98&lt;&gt;"TOTAL"),IF(AND([5]PREMIOS_OTROS!$BJ96&lt;&gt;"",[5]PREMIOS_OTROS!$BJ96&lt;&gt;0),[5]PREMIOS_OTROS!$BJ96,""),IF($A98="TOTAL",SUM(INDIRECT("AJ4:AJ"&amp;ROW()-1)),""))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IF(AND($A98&lt;&gt;"",$A98&lt;&gt;"TOTAL"),IF(AND([5]PREMIOS_OTROS!$BM96&lt;&gt;"",[5]PREMIOS_OTROS!$BM96&lt;&gt;0),[5]PREMIOS_OTROS!$BM96,""),IF($A98="TOTAL",SUM(INDIRECT("AL4:AL"&amp;ROW()-1)),""))</f>
        <v/>
      </c>
      <c r="AM98" s="7" t="str">
        <f ca="1">IF(AND($A98&lt;&gt;"",$A98&lt;&gt;"TOTAL"),IF(AND([5]PREMIOS_OTROS!$BO96&lt;&gt;"",[5]PREMIOS_OTROS!$BO96&lt;&gt;0),[5]PREMIOS_OTROS!$BO96,""),IF($A98="TOTAL",SUM(INDIRECT("AM4:AM"&amp;ROW()-1)),""))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IF(AND($A98&lt;&gt;"",$A98&lt;&gt;"TOTAL"),IF(AND([5]PREMIOS_OTROS!$BR96&lt;&gt;"",[5]PREMIOS_OTROS!$BR96&lt;&gt;0),[5]PREMIOS_OTROS!$BR96,""),IF($A98="TOTAL",SUM(INDIRECT("AO4:AO"&amp;ROW()-1)),""))</f>
        <v/>
      </c>
      <c r="AP98" s="7" t="str">
        <f ca="1">IF(AND($A98&lt;&gt;"",$A98&lt;&gt;"TOTAL"),IF(AND([5]PREMIOS_OTROS!$BT96&lt;&gt;"",[5]PREMIOS_OTROS!$BT96&lt;&gt;0),[5]PREMIOS_OTROS!$BT96,""),IF($A98="TOTAL",SUM(INDIRECT("AP4:AP"&amp;ROW()-1)),""))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IF(AND($A98&lt;&gt;"",$A98&lt;&gt;"TOTAL"),IF(AND([5]PREMIOS_OTROS!$BW96&lt;&gt;"",[5]PREMIOS_OTROS!$BW96&lt;&gt;0),[5]PREMIOS_OTROS!$BW96,""),IF($A98="TOTAL",SUM(INDIRECT("AR4:AR"&amp;ROW()-1)),""))</f>
        <v/>
      </c>
      <c r="AS98" s="7" t="str">
        <f ca="1">IF(AND($A98&lt;&gt;"",$A98&lt;&gt;"TOTAL"),IF(AND([5]PREMIOS_OTROS!$BY96&lt;&gt;"",[5]PREMIOS_OTROS!$BY96&lt;&gt;0),[5]PREMIOS_OTROS!$BY96,""),IF($A98="TOTAL",SUM(INDIRECT("AS4:AS"&amp;ROW()-1)),""))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IF(AND($A98&lt;&gt;"",$A98&lt;&gt;"TOTAL"),IF(AND([5]PREMIOS_OTROS!$CB96&lt;&gt;"",[5]PREMIOS_OTROS!$CB96&lt;&gt;0),[5]PREMIOS_OTROS!$CB96,""),IF($A98="TOTAL",SUM(INDIRECT("AU4:AU"&amp;ROW()-1)),""))</f>
        <v/>
      </c>
      <c r="AV98" s="7" t="str">
        <f ca="1">IF(AND($A98&lt;&gt;"",$A98&lt;&gt;"TOTAL"),IF(AND([5]PREMIOS_OTROS!$CD96&lt;&gt;"",[5]PREMIOS_OTROS!$CD96&lt;&gt;0),[5]PREMIOS_OTROS!$CD96,""),IF($A98="TOTAL",SUM(INDIRECT("AV4:AV"&amp;ROW()-1)),""))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IF(AND($A98&lt;&gt;"",$A98&lt;&gt;"TOTAL"),IF(AND([5]PREMIOS_OTROS!$CG96&lt;&gt;"",[5]PREMIOS_OTROS!$CG96&lt;&gt;0),[5]PREMIOS_OTROS!$CG96,""),IF($A98="TOTAL",SUM(INDIRECT("AX4:AX"&amp;ROW()-1)),""))</f>
        <v/>
      </c>
      <c r="AY98" s="7" t="str">
        <f ca="1">IF(AND($A98&lt;&gt;"",$A98&lt;&gt;"TOTAL"),IF(AND([5]PREMIOS_OTROS!$CI96&lt;&gt;"",[5]PREMIOS_OTROS!$CI96&lt;&gt;0),[5]PREMIOS_OTROS!$CI96,""),IF($A98="TOTAL",SUM(INDIRECT("AY4:AY"&amp;ROW()-1)),""))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IF(AND($A98&lt;&gt;"",$A98&lt;&gt;"TOTAL"),IF(AND([5]PREMIOS_OTROS!$CL96&lt;&gt;"",[5]PREMIOS_OTROS!$CL96&lt;&gt;0),[5]PREMIOS_OTROS!$CL96,""),IF($A98="TOTAL",SUM(INDIRECT("BA4:BA"&amp;ROW()-1)),""))</f>
        <v/>
      </c>
      <c r="BB98" s="7" t="str">
        <f ca="1">IF(AND($A98&lt;&gt;"",$A98&lt;&gt;"TOTAL"),IF(AND([5]PREMIOS_OTROS!$CN96&lt;&gt;"",[5]PREMIOS_OTROS!$CN96&lt;&gt;0),[5]PREMIOS_OTROS!$CN96,""),IF($A98="TOTAL",SUM(INDIRECT("BB4:BB"&amp;ROW()-1)),""))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IF(AND($A98&lt;&gt;"",$A98&lt;&gt;"TOTAL"),IF(AND([5]PREMIOS_OTROS!$CQ96&lt;&gt;"",[5]PREMIOS_OTROS!$CQ96&lt;&gt;0),[5]PREMIOS_OTROS!$CQ96,""),IF($A98="TOTAL",SUM(INDIRECT("BD4:BD"&amp;ROW()-1)),""))</f>
        <v/>
      </c>
      <c r="BE98" s="7" t="str">
        <f ca="1">IF(AND($A98&lt;&gt;"",$A98&lt;&gt;"TOTAL"),IF(AND([5]PREMIOS_OTROS!$CS96&lt;&gt;"",[5]PREMIOS_OTROS!$CS96&lt;&gt;0),[5]PREMIOS_OTROS!$CS96,""),IF($A98="TOTAL",SUM(INDIRECT("BE4:BE"&amp;ROW()-1)),""))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IF([5]PREMIOS_OTROS!$D97&lt;&gt;"",[5]PREMIOS_OTROS!$D97,IF(AND([5]PREMIOS_OTROS!$D97="",[5]PREMIOS_OTROS!$D98="",[5]PREMIOS_OTROS!$D96=""),"","TOTAL"))</f>
        <v/>
      </c>
      <c r="B99" s="7" t="str">
        <f ca="1">IF(AND($A99&lt;&gt;"",$A99&lt;&gt;"TOTAL"),IF(AND([5]PREMIOS_OTROS!$E97&lt;&gt;"",[5]PREMIOS_OTROS!$E97&lt;&gt;0),[5]PREMIOS_OTROS!$E97,""),IF($A99="TOTAL",SUM(INDIRECT("B4:B"&amp;ROW()-1)),""))</f>
        <v/>
      </c>
      <c r="C99" s="7" t="str">
        <f ca="1">IF(AND($A99&lt;&gt;"",$A99&lt;&gt;"TOTAL"),IF(AND([5]PREMIOS_OTROS!$G97&lt;&gt;"",[5]PREMIOS_OTROS!$G97&lt;&gt;0),[5]PREMIOS_OTROS!$G97,""),IF($A99="TOTAL",SUM(INDIRECT("C4:C"&amp;ROW()-1)),""))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IF(AND($A99&lt;&gt;"",$A99&lt;&gt;"TOTAL"),IF(AND([5]PREMIOS_OTROS!$J97&lt;&gt;"",[5]PREMIOS_OTROS!$J97&lt;&gt;0),[5]PREMIOS_OTROS!$J97,""),IF($A99="TOTAL",SUM(INDIRECT("E4:E"&amp;ROW()-1)),""))</f>
        <v/>
      </c>
      <c r="F99" s="7" t="str">
        <f ca="1">IF(AND($A99&lt;&gt;"",$A99&lt;&gt;"TOTAL"),IF(AND([5]PREMIOS_OTROS!$L97&lt;&gt;"",[5]PREMIOS_OTROS!$L97&lt;&gt;0),[5]PREMIOS_OTROS!$L97,""),IF($A99="TOTAL",SUM(INDIRECT("F4:F"&amp;ROW()-1)),""))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IF(AND($A99&lt;&gt;"",$A99&lt;&gt;"TOTAL"),IF(AND([5]PREMIOS_OTROS!$O97&lt;&gt;"",[5]PREMIOS_OTROS!$O97&lt;&gt;0),[5]PREMIOS_OTROS!$O97,""),IF($A99="TOTAL",SUM(INDIRECT("H4:H"&amp;ROW()-1)),""))</f>
        <v/>
      </c>
      <c r="I99" s="7" t="str">
        <f ca="1">IF(AND($A99&lt;&gt;"",$A99&lt;&gt;"TOTAL"),IF(AND([5]PREMIOS_OTROS!$Q97&lt;&gt;"",[5]PREMIOS_OTROS!$Q97&lt;&gt;0),[5]PREMIOS_OTROS!$Q97,""),IF($A99="TOTAL",SUM(INDIRECT("I4:I"&amp;ROW()-1)),""))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IF(AND($A99&lt;&gt;"",$A99&lt;&gt;"TOTAL"),IF(AND([5]PREMIOS_OTROS!$T97&lt;&gt;"",[5]PREMIOS_OTROS!$T97&lt;&gt;0),[5]PREMIOS_OTROS!$T97,""),IF($A99="TOTAL",SUM(INDIRECT("K4:K"&amp;ROW()-1)),""))</f>
        <v/>
      </c>
      <c r="L99" s="7" t="str">
        <f ca="1">IF(AND($A99&lt;&gt;"",$A99&lt;&gt;"TOTAL"),IF(AND([5]PREMIOS_OTROS!$V97&lt;&gt;"",[5]PREMIOS_OTROS!$V97&lt;&gt;0),[5]PREMIOS_OTROS!$V97,""),IF($A99="TOTAL",SUM(INDIRECT("L4:L"&amp;ROW()-1)),""))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IF(AND($A99&lt;&gt;"",$A99&lt;&gt;"TOTAL"),IF(AND([5]PREMIOS_OTROS!$Y97&lt;&gt;"",[5]PREMIOS_OTROS!$Y97&lt;&gt;0),[5]PREMIOS_OTROS!$Y97,""),IF($A99="TOTAL",SUM(INDIRECT("N4:N"&amp;ROW()-1)),""))</f>
        <v/>
      </c>
      <c r="O99" s="7" t="str">
        <f ca="1">IF(AND($A99&lt;&gt;"",$A99&lt;&gt;"TOTAL"),IF(AND([5]PREMIOS_OTROS!$AA97&lt;&gt;"",[5]PREMIOS_OTROS!$AA97&lt;&gt;0),[5]PREMIOS_OTROS!$AA97,""),IF($A99="TOTAL",SUM(INDIRECT("O4:O"&amp;ROW()-1)),""))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IF(AND($A99&lt;&gt;"",$A99&lt;&gt;"TOTAL"),IF(AND([5]PREMIOS_OTROS!$AD97&lt;&gt;"",[5]PREMIOS_OTROS!$AD97&lt;&gt;0),[5]PREMIOS_OTROS!$AD97,""),IF($A99="TOTAL",SUM(INDIRECT("Q4:Q"&amp;ROW()-1)),""))</f>
        <v/>
      </c>
      <c r="R99" s="7" t="str">
        <f ca="1">IF(AND($A99&lt;&gt;"",$A99&lt;&gt;"TOTAL"),IF(AND([5]PREMIOS_OTROS!$AF97&lt;&gt;"",[5]PREMIOS_OTROS!$AF97&lt;&gt;0),[5]PREMIOS_OTROS!$AF97,""),IF($A99="TOTAL",SUM(INDIRECT("R4:R"&amp;ROW()-1)),""))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IF(AND($A99&lt;&gt;"",$A99&lt;&gt;"TOTAL"),IF(AND([5]PREMIOS_OTROS!$AI97&lt;&gt;"",[5]PREMIOS_OTROS!$AI97&lt;&gt;0),[5]PREMIOS_OTROS!$AI97,""),IF($A99="TOTAL",SUM(INDIRECT("T4:T"&amp;ROW()-1)),""))</f>
        <v/>
      </c>
      <c r="U99" s="7" t="str">
        <f ca="1">IF(AND($A99&lt;&gt;"",$A99&lt;&gt;"TOTAL"),IF(AND([5]PREMIOS_OTROS!$AK97&lt;&gt;"",[5]PREMIOS_OTROS!$AK97&lt;&gt;0),[5]PREMIOS_OTROS!$AK97,""),IF($A99="TOTAL",SUM(INDIRECT("U4:U"&amp;ROW()-1)),""))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IF(AND($A99&lt;&gt;"",$A99&lt;&gt;"TOTAL"),IF(AND([5]PREMIOS_OTROS!$AN97&lt;&gt;"",[5]PREMIOS_OTROS!$AN97&lt;&gt;0),[5]PREMIOS_OTROS!$AN97,""),IF($A99="TOTAL",SUM(INDIRECT("W4:W"&amp;ROW()-1)),""))</f>
        <v/>
      </c>
      <c r="X99" s="7" t="str">
        <f ca="1">IF(AND($A99&lt;&gt;"",$A99&lt;&gt;"TOTAL"),IF(AND([5]PREMIOS_OTROS!$AP97&lt;&gt;"",[5]PREMIOS_OTROS!$AP97&lt;&gt;0),[5]PREMIOS_OTROS!$AP97,""),IF($A99="TOTAL",SUM(INDIRECT("X4:X"&amp;ROW()-1)),""))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IF(AND($A99&lt;&gt;"",$A99&lt;&gt;"TOTAL"),IF(AND([5]PREMIOS_OTROS!$AS97&lt;&gt;"",[5]PREMIOS_OTROS!$AS97&lt;&gt;0),[5]PREMIOS_OTROS!$AS97,""),IF($A99="TOTAL",SUM(INDIRECT("Z4:Z"&amp;ROW()-1)),""))</f>
        <v/>
      </c>
      <c r="AA99" s="7" t="str">
        <f ca="1">IF(AND($A99&lt;&gt;"",$A99&lt;&gt;"TOTAL"),IF(AND([5]PREMIOS_OTROS!$AU97&lt;&gt;"",[5]PREMIOS_OTROS!$AU97&lt;&gt;0),[5]PREMIOS_OTROS!$AU97,""),IF($A99="TOTAL",SUM(INDIRECT("AA4:AA"&amp;ROW()-1)),""))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IF(AND($A99&lt;&gt;"",$A99&lt;&gt;"TOTAL"),IF(AND([5]PREMIOS_OTROS!$AX97&lt;&gt;"",[5]PREMIOS_OTROS!$AX97&lt;&gt;0),[5]PREMIOS_OTROS!$AX97,""),IF($A99="TOTAL",SUM(INDIRECT("AC4:AC"&amp;ROW()-1)),""))</f>
        <v/>
      </c>
      <c r="AD99" s="7" t="str">
        <f ca="1">IF(AND($A99&lt;&gt;"",$A99&lt;&gt;"TOTAL"),IF(AND([5]PREMIOS_OTROS!$AZ97&lt;&gt;"",[5]PREMIOS_OTROS!$AZ97&lt;&gt;0),[5]PREMIOS_OTROS!$AZ97,""),IF($A99="TOTAL",SUM(INDIRECT("AD4:AD"&amp;ROW()-1)),""))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IF(AND($A99&lt;&gt;"",$A99&lt;&gt;"TOTAL"),IF(AND([5]PREMIOS_OTROS!$BC97&lt;&gt;"",[5]PREMIOS_OTROS!$BC97&lt;&gt;0),[5]PREMIOS_OTROS!$BC97,""),IF($A99="TOTAL",SUM(INDIRECT("AF4:AF"&amp;ROW()-1)),""))</f>
        <v/>
      </c>
      <c r="AG99" s="7" t="str">
        <f ca="1">IF(AND($A99&lt;&gt;"",$A99&lt;&gt;"TOTAL"),IF(AND([5]PREMIOS_OTROS!$BE97&lt;&gt;"",[5]PREMIOS_OTROS!$BE97&lt;&gt;0),[5]PREMIOS_OTROS!$BE97,""),IF($A99="TOTAL",SUM(INDIRECT("AG4:AG"&amp;ROW()-1)),""))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IF(AND($A99&lt;&gt;"",$A99&lt;&gt;"TOTAL"),IF(AND([5]PREMIOS_OTROS!$BH97&lt;&gt;"",[5]PREMIOS_OTROS!$BH97&lt;&gt;0),[5]PREMIOS_OTROS!$BH97,""),IF($A99="TOTAL",SUM(INDIRECT("AI4:AI"&amp;ROW()-1)),""))</f>
        <v/>
      </c>
      <c r="AJ99" s="7" t="str">
        <f ca="1">IF(AND($A99&lt;&gt;"",$A99&lt;&gt;"TOTAL"),IF(AND([5]PREMIOS_OTROS!$BJ97&lt;&gt;"",[5]PREMIOS_OTROS!$BJ97&lt;&gt;0),[5]PREMIOS_OTROS!$BJ97,""),IF($A99="TOTAL",SUM(INDIRECT("AJ4:AJ"&amp;ROW()-1)),""))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IF(AND($A99&lt;&gt;"",$A99&lt;&gt;"TOTAL"),IF(AND([5]PREMIOS_OTROS!$BM97&lt;&gt;"",[5]PREMIOS_OTROS!$BM97&lt;&gt;0),[5]PREMIOS_OTROS!$BM97,""),IF($A99="TOTAL",SUM(INDIRECT("AL4:AL"&amp;ROW()-1)),""))</f>
        <v/>
      </c>
      <c r="AM99" s="7" t="str">
        <f ca="1">IF(AND($A99&lt;&gt;"",$A99&lt;&gt;"TOTAL"),IF(AND([5]PREMIOS_OTROS!$BO97&lt;&gt;"",[5]PREMIOS_OTROS!$BO97&lt;&gt;0),[5]PREMIOS_OTROS!$BO97,""),IF($A99="TOTAL",SUM(INDIRECT("AM4:AM"&amp;ROW()-1)),""))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IF(AND($A99&lt;&gt;"",$A99&lt;&gt;"TOTAL"),IF(AND([5]PREMIOS_OTROS!$BR97&lt;&gt;"",[5]PREMIOS_OTROS!$BR97&lt;&gt;0),[5]PREMIOS_OTROS!$BR97,""),IF($A99="TOTAL",SUM(INDIRECT("AO4:AO"&amp;ROW()-1)),""))</f>
        <v/>
      </c>
      <c r="AP99" s="7" t="str">
        <f ca="1">IF(AND($A99&lt;&gt;"",$A99&lt;&gt;"TOTAL"),IF(AND([5]PREMIOS_OTROS!$BT97&lt;&gt;"",[5]PREMIOS_OTROS!$BT97&lt;&gt;0),[5]PREMIOS_OTROS!$BT97,""),IF($A99="TOTAL",SUM(INDIRECT("AP4:AP"&amp;ROW()-1)),""))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IF(AND($A99&lt;&gt;"",$A99&lt;&gt;"TOTAL"),IF(AND([5]PREMIOS_OTROS!$BW97&lt;&gt;"",[5]PREMIOS_OTROS!$BW97&lt;&gt;0),[5]PREMIOS_OTROS!$BW97,""),IF($A99="TOTAL",SUM(INDIRECT("AR4:AR"&amp;ROW()-1)),""))</f>
        <v/>
      </c>
      <c r="AS99" s="7" t="str">
        <f ca="1">IF(AND($A99&lt;&gt;"",$A99&lt;&gt;"TOTAL"),IF(AND([5]PREMIOS_OTROS!$BY97&lt;&gt;"",[5]PREMIOS_OTROS!$BY97&lt;&gt;0),[5]PREMIOS_OTROS!$BY97,""),IF($A99="TOTAL",SUM(INDIRECT("AS4:AS"&amp;ROW()-1)),""))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IF(AND($A99&lt;&gt;"",$A99&lt;&gt;"TOTAL"),IF(AND([5]PREMIOS_OTROS!$CB97&lt;&gt;"",[5]PREMIOS_OTROS!$CB97&lt;&gt;0),[5]PREMIOS_OTROS!$CB97,""),IF($A99="TOTAL",SUM(INDIRECT("AU4:AU"&amp;ROW()-1)),""))</f>
        <v/>
      </c>
      <c r="AV99" s="7" t="str">
        <f ca="1">IF(AND($A99&lt;&gt;"",$A99&lt;&gt;"TOTAL"),IF(AND([5]PREMIOS_OTROS!$CD97&lt;&gt;"",[5]PREMIOS_OTROS!$CD97&lt;&gt;0),[5]PREMIOS_OTROS!$CD97,""),IF($A99="TOTAL",SUM(INDIRECT("AV4:AV"&amp;ROW()-1)),""))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IF(AND($A99&lt;&gt;"",$A99&lt;&gt;"TOTAL"),IF(AND([5]PREMIOS_OTROS!$CG97&lt;&gt;"",[5]PREMIOS_OTROS!$CG97&lt;&gt;0),[5]PREMIOS_OTROS!$CG97,""),IF($A99="TOTAL",SUM(INDIRECT("AX4:AX"&amp;ROW()-1)),""))</f>
        <v/>
      </c>
      <c r="AY99" s="7" t="str">
        <f ca="1">IF(AND($A99&lt;&gt;"",$A99&lt;&gt;"TOTAL"),IF(AND([5]PREMIOS_OTROS!$CI97&lt;&gt;"",[5]PREMIOS_OTROS!$CI97&lt;&gt;0),[5]PREMIOS_OTROS!$CI97,""),IF($A99="TOTAL",SUM(INDIRECT("AY4:AY"&amp;ROW()-1)),""))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IF(AND($A99&lt;&gt;"",$A99&lt;&gt;"TOTAL"),IF(AND([5]PREMIOS_OTROS!$CL97&lt;&gt;"",[5]PREMIOS_OTROS!$CL97&lt;&gt;0),[5]PREMIOS_OTROS!$CL97,""),IF($A99="TOTAL",SUM(INDIRECT("BA4:BA"&amp;ROW()-1)),""))</f>
        <v/>
      </c>
      <c r="BB99" s="7" t="str">
        <f ca="1">IF(AND($A99&lt;&gt;"",$A99&lt;&gt;"TOTAL"),IF(AND([5]PREMIOS_OTROS!$CN97&lt;&gt;"",[5]PREMIOS_OTROS!$CN97&lt;&gt;0),[5]PREMIOS_OTROS!$CN97,""),IF($A99="TOTAL",SUM(INDIRECT("BB4:BB"&amp;ROW()-1)),""))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IF(AND($A99&lt;&gt;"",$A99&lt;&gt;"TOTAL"),IF(AND([5]PREMIOS_OTROS!$CQ97&lt;&gt;"",[5]PREMIOS_OTROS!$CQ97&lt;&gt;0),[5]PREMIOS_OTROS!$CQ97,""),IF($A99="TOTAL",SUM(INDIRECT("BD4:BD"&amp;ROW()-1)),""))</f>
        <v/>
      </c>
      <c r="BE99" s="7" t="str">
        <f ca="1">IF(AND($A99&lt;&gt;"",$A99&lt;&gt;"TOTAL"),IF(AND([5]PREMIOS_OTROS!$CS97&lt;&gt;"",[5]PREMIOS_OTROS!$CS97&lt;&gt;0),[5]PREMIOS_OTROS!$CS97,""),IF($A99="TOTAL",SUM(INDIRECT("BE4:BE"&amp;ROW()-1)),""))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IF([5]PREMIOS_OTROS!$D98&lt;&gt;"",[5]PREMIOS_OTROS!$D98,IF(AND([5]PREMIOS_OTROS!$D98="",[5]PREMIOS_OTROS!$D99="",[5]PREMIOS_OTROS!$D97=""),"","TOTAL"))</f>
        <v/>
      </c>
      <c r="B100" s="7" t="str">
        <f ca="1">IF(AND($A100&lt;&gt;"",$A100&lt;&gt;"TOTAL"),IF(AND([5]PREMIOS_OTROS!$E98&lt;&gt;"",[5]PREMIOS_OTROS!$E98&lt;&gt;0),[5]PREMIOS_OTROS!$E98,""),IF($A100="TOTAL",SUM(INDIRECT("B4:B"&amp;ROW()-1)),""))</f>
        <v/>
      </c>
      <c r="C100" s="7" t="str">
        <f ca="1">IF(AND($A100&lt;&gt;"",$A100&lt;&gt;"TOTAL"),IF(AND([5]PREMIOS_OTROS!$G98&lt;&gt;"",[5]PREMIOS_OTROS!$G98&lt;&gt;0),[5]PREMIOS_OTROS!$G98,""),IF($A100="TOTAL",SUM(INDIRECT("C4:C"&amp;ROW()-1)),""))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IF(AND($A100&lt;&gt;"",$A100&lt;&gt;"TOTAL"),IF(AND([5]PREMIOS_OTROS!$J98&lt;&gt;"",[5]PREMIOS_OTROS!$J98&lt;&gt;0),[5]PREMIOS_OTROS!$J98,""),IF($A100="TOTAL",SUM(INDIRECT("E4:E"&amp;ROW()-1)),""))</f>
        <v/>
      </c>
      <c r="F100" s="7" t="str">
        <f ca="1">IF(AND($A100&lt;&gt;"",$A100&lt;&gt;"TOTAL"),IF(AND([5]PREMIOS_OTROS!$L98&lt;&gt;"",[5]PREMIOS_OTROS!$L98&lt;&gt;0),[5]PREMIOS_OTROS!$L98,""),IF($A100="TOTAL",SUM(INDIRECT("F4:F"&amp;ROW()-1)),""))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IF(AND($A100&lt;&gt;"",$A100&lt;&gt;"TOTAL"),IF(AND([5]PREMIOS_OTROS!$O98&lt;&gt;"",[5]PREMIOS_OTROS!$O98&lt;&gt;0),[5]PREMIOS_OTROS!$O98,""),IF($A100="TOTAL",SUM(INDIRECT("H4:H"&amp;ROW()-1)),""))</f>
        <v/>
      </c>
      <c r="I100" s="7" t="str">
        <f ca="1">IF(AND($A100&lt;&gt;"",$A100&lt;&gt;"TOTAL"),IF(AND([5]PREMIOS_OTROS!$Q98&lt;&gt;"",[5]PREMIOS_OTROS!$Q98&lt;&gt;0),[5]PREMIOS_OTROS!$Q98,""),IF($A100="TOTAL",SUM(INDIRECT("I4:I"&amp;ROW()-1)),""))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IF(AND($A100&lt;&gt;"",$A100&lt;&gt;"TOTAL"),IF(AND([5]PREMIOS_OTROS!$T98&lt;&gt;"",[5]PREMIOS_OTROS!$T98&lt;&gt;0),[5]PREMIOS_OTROS!$T98,""),IF($A100="TOTAL",SUM(INDIRECT("K4:K"&amp;ROW()-1)),""))</f>
        <v/>
      </c>
      <c r="L100" s="7" t="str">
        <f ca="1">IF(AND($A100&lt;&gt;"",$A100&lt;&gt;"TOTAL"),IF(AND([5]PREMIOS_OTROS!$V98&lt;&gt;"",[5]PREMIOS_OTROS!$V98&lt;&gt;0),[5]PREMIOS_OTROS!$V98,""),IF($A100="TOTAL",SUM(INDIRECT("L4:L"&amp;ROW()-1)),""))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IF(AND($A100&lt;&gt;"",$A100&lt;&gt;"TOTAL"),IF(AND([5]PREMIOS_OTROS!$Y98&lt;&gt;"",[5]PREMIOS_OTROS!$Y98&lt;&gt;0),[5]PREMIOS_OTROS!$Y98,""),IF($A100="TOTAL",SUM(INDIRECT("N4:N"&amp;ROW()-1)),""))</f>
        <v/>
      </c>
      <c r="O100" s="7" t="str">
        <f ca="1">IF(AND($A100&lt;&gt;"",$A100&lt;&gt;"TOTAL"),IF(AND([5]PREMIOS_OTROS!$AA98&lt;&gt;"",[5]PREMIOS_OTROS!$AA98&lt;&gt;0),[5]PREMIOS_OTROS!$AA98,""),IF($A100="TOTAL",SUM(INDIRECT("O4:O"&amp;ROW()-1)),""))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IF(AND($A100&lt;&gt;"",$A100&lt;&gt;"TOTAL"),IF(AND([5]PREMIOS_OTROS!$AD98&lt;&gt;"",[5]PREMIOS_OTROS!$AD98&lt;&gt;0),[5]PREMIOS_OTROS!$AD98,""),IF($A100="TOTAL",SUM(INDIRECT("Q4:Q"&amp;ROW()-1)),""))</f>
        <v/>
      </c>
      <c r="R100" s="7" t="str">
        <f ca="1">IF(AND($A100&lt;&gt;"",$A100&lt;&gt;"TOTAL"),IF(AND([5]PREMIOS_OTROS!$AF98&lt;&gt;"",[5]PREMIOS_OTROS!$AF98&lt;&gt;0),[5]PREMIOS_OTROS!$AF98,""),IF($A100="TOTAL",SUM(INDIRECT("R4:R"&amp;ROW()-1)),""))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IF(AND($A100&lt;&gt;"",$A100&lt;&gt;"TOTAL"),IF(AND([5]PREMIOS_OTROS!$AI98&lt;&gt;"",[5]PREMIOS_OTROS!$AI98&lt;&gt;0),[5]PREMIOS_OTROS!$AI98,""),IF($A100="TOTAL",SUM(INDIRECT("T4:T"&amp;ROW()-1)),""))</f>
        <v/>
      </c>
      <c r="U100" s="7" t="str">
        <f ca="1">IF(AND($A100&lt;&gt;"",$A100&lt;&gt;"TOTAL"),IF(AND([5]PREMIOS_OTROS!$AK98&lt;&gt;"",[5]PREMIOS_OTROS!$AK98&lt;&gt;0),[5]PREMIOS_OTROS!$AK98,""),IF($A100="TOTAL",SUM(INDIRECT("U4:U"&amp;ROW()-1)),""))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IF(AND($A100&lt;&gt;"",$A100&lt;&gt;"TOTAL"),IF(AND([5]PREMIOS_OTROS!$AN98&lt;&gt;"",[5]PREMIOS_OTROS!$AN98&lt;&gt;0),[5]PREMIOS_OTROS!$AN98,""),IF($A100="TOTAL",SUM(INDIRECT("W4:W"&amp;ROW()-1)),""))</f>
        <v/>
      </c>
      <c r="X100" s="7" t="str">
        <f ca="1">IF(AND($A100&lt;&gt;"",$A100&lt;&gt;"TOTAL"),IF(AND([5]PREMIOS_OTROS!$AP98&lt;&gt;"",[5]PREMIOS_OTROS!$AP98&lt;&gt;0),[5]PREMIOS_OTROS!$AP98,""),IF($A100="TOTAL",SUM(INDIRECT("X4:X"&amp;ROW()-1)),""))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IF(AND($A100&lt;&gt;"",$A100&lt;&gt;"TOTAL"),IF(AND([5]PREMIOS_OTROS!$AS98&lt;&gt;"",[5]PREMIOS_OTROS!$AS98&lt;&gt;0),[5]PREMIOS_OTROS!$AS98,""),IF($A100="TOTAL",SUM(INDIRECT("Z4:Z"&amp;ROW()-1)),""))</f>
        <v/>
      </c>
      <c r="AA100" s="7" t="str">
        <f ca="1">IF(AND($A100&lt;&gt;"",$A100&lt;&gt;"TOTAL"),IF(AND([5]PREMIOS_OTROS!$AU98&lt;&gt;"",[5]PREMIOS_OTROS!$AU98&lt;&gt;0),[5]PREMIOS_OTROS!$AU98,""),IF($A100="TOTAL",SUM(INDIRECT("AA4:AA"&amp;ROW()-1)),""))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IF(AND($A100&lt;&gt;"",$A100&lt;&gt;"TOTAL"),IF(AND([5]PREMIOS_OTROS!$AX98&lt;&gt;"",[5]PREMIOS_OTROS!$AX98&lt;&gt;0),[5]PREMIOS_OTROS!$AX98,""),IF($A100="TOTAL",SUM(INDIRECT("AC4:AC"&amp;ROW()-1)),""))</f>
        <v/>
      </c>
      <c r="AD100" s="7" t="str">
        <f ca="1">IF(AND($A100&lt;&gt;"",$A100&lt;&gt;"TOTAL"),IF(AND([5]PREMIOS_OTROS!$AZ98&lt;&gt;"",[5]PREMIOS_OTROS!$AZ98&lt;&gt;0),[5]PREMIOS_OTROS!$AZ98,""),IF($A100="TOTAL",SUM(INDIRECT("AD4:AD"&amp;ROW()-1)),""))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IF(AND($A100&lt;&gt;"",$A100&lt;&gt;"TOTAL"),IF(AND([5]PREMIOS_OTROS!$BC98&lt;&gt;"",[5]PREMIOS_OTROS!$BC98&lt;&gt;0),[5]PREMIOS_OTROS!$BC98,""),IF($A100="TOTAL",SUM(INDIRECT("AF4:AF"&amp;ROW()-1)),""))</f>
        <v/>
      </c>
      <c r="AG100" s="7" t="str">
        <f ca="1">IF(AND($A100&lt;&gt;"",$A100&lt;&gt;"TOTAL"),IF(AND([5]PREMIOS_OTROS!$BE98&lt;&gt;"",[5]PREMIOS_OTROS!$BE98&lt;&gt;0),[5]PREMIOS_OTROS!$BE98,""),IF($A100="TOTAL",SUM(INDIRECT("AG4:AG"&amp;ROW()-1)),""))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IF(AND($A100&lt;&gt;"",$A100&lt;&gt;"TOTAL"),IF(AND([5]PREMIOS_OTROS!$BH98&lt;&gt;"",[5]PREMIOS_OTROS!$BH98&lt;&gt;0),[5]PREMIOS_OTROS!$BH98,""),IF($A100="TOTAL",SUM(INDIRECT("AI4:AI"&amp;ROW()-1)),""))</f>
        <v/>
      </c>
      <c r="AJ100" s="7" t="str">
        <f ca="1">IF(AND($A100&lt;&gt;"",$A100&lt;&gt;"TOTAL"),IF(AND([5]PREMIOS_OTROS!$BJ98&lt;&gt;"",[5]PREMIOS_OTROS!$BJ98&lt;&gt;0),[5]PREMIOS_OTROS!$BJ98,""),IF($A100="TOTAL",SUM(INDIRECT("AJ4:AJ"&amp;ROW()-1)),""))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IF(AND($A100&lt;&gt;"",$A100&lt;&gt;"TOTAL"),IF(AND([5]PREMIOS_OTROS!$BM98&lt;&gt;"",[5]PREMIOS_OTROS!$BM98&lt;&gt;0),[5]PREMIOS_OTROS!$BM98,""),IF($A100="TOTAL",SUM(INDIRECT("AL4:AL"&amp;ROW()-1)),""))</f>
        <v/>
      </c>
      <c r="AM100" s="7" t="str">
        <f ca="1">IF(AND($A100&lt;&gt;"",$A100&lt;&gt;"TOTAL"),IF(AND([5]PREMIOS_OTROS!$BO98&lt;&gt;"",[5]PREMIOS_OTROS!$BO98&lt;&gt;0),[5]PREMIOS_OTROS!$BO98,""),IF($A100="TOTAL",SUM(INDIRECT("AM4:AM"&amp;ROW()-1)),""))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IF(AND($A100&lt;&gt;"",$A100&lt;&gt;"TOTAL"),IF(AND([5]PREMIOS_OTROS!$BR98&lt;&gt;"",[5]PREMIOS_OTROS!$BR98&lt;&gt;0),[5]PREMIOS_OTROS!$BR98,""),IF($A100="TOTAL",SUM(INDIRECT("AO4:AO"&amp;ROW()-1)),""))</f>
        <v/>
      </c>
      <c r="AP100" s="7" t="str">
        <f ca="1">IF(AND($A100&lt;&gt;"",$A100&lt;&gt;"TOTAL"),IF(AND([5]PREMIOS_OTROS!$BT98&lt;&gt;"",[5]PREMIOS_OTROS!$BT98&lt;&gt;0),[5]PREMIOS_OTROS!$BT98,""),IF($A100="TOTAL",SUM(INDIRECT("AP4:AP"&amp;ROW()-1)),""))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IF(AND($A100&lt;&gt;"",$A100&lt;&gt;"TOTAL"),IF(AND([5]PREMIOS_OTROS!$BW98&lt;&gt;"",[5]PREMIOS_OTROS!$BW98&lt;&gt;0),[5]PREMIOS_OTROS!$BW98,""),IF($A100="TOTAL",SUM(INDIRECT("AR4:AR"&amp;ROW()-1)),""))</f>
        <v/>
      </c>
      <c r="AS100" s="7" t="str">
        <f ca="1">IF(AND($A100&lt;&gt;"",$A100&lt;&gt;"TOTAL"),IF(AND([5]PREMIOS_OTROS!$BY98&lt;&gt;"",[5]PREMIOS_OTROS!$BY98&lt;&gt;0),[5]PREMIOS_OTROS!$BY98,""),IF($A100="TOTAL",SUM(INDIRECT("AS4:AS"&amp;ROW()-1)),""))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IF(AND($A100&lt;&gt;"",$A100&lt;&gt;"TOTAL"),IF(AND([5]PREMIOS_OTROS!$CB98&lt;&gt;"",[5]PREMIOS_OTROS!$CB98&lt;&gt;0),[5]PREMIOS_OTROS!$CB98,""),IF($A100="TOTAL",SUM(INDIRECT("AU4:AU"&amp;ROW()-1)),""))</f>
        <v/>
      </c>
      <c r="AV100" s="7" t="str">
        <f ca="1">IF(AND($A100&lt;&gt;"",$A100&lt;&gt;"TOTAL"),IF(AND([5]PREMIOS_OTROS!$CD98&lt;&gt;"",[5]PREMIOS_OTROS!$CD98&lt;&gt;0),[5]PREMIOS_OTROS!$CD98,""),IF($A100="TOTAL",SUM(INDIRECT("AV4:AV"&amp;ROW()-1)),""))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IF(AND($A100&lt;&gt;"",$A100&lt;&gt;"TOTAL"),IF(AND([5]PREMIOS_OTROS!$CG98&lt;&gt;"",[5]PREMIOS_OTROS!$CG98&lt;&gt;0),[5]PREMIOS_OTROS!$CG98,""),IF($A100="TOTAL",SUM(INDIRECT("AX4:AX"&amp;ROW()-1)),""))</f>
        <v/>
      </c>
      <c r="AY100" s="7" t="str">
        <f ca="1">IF(AND($A100&lt;&gt;"",$A100&lt;&gt;"TOTAL"),IF(AND([5]PREMIOS_OTROS!$CI98&lt;&gt;"",[5]PREMIOS_OTROS!$CI98&lt;&gt;0),[5]PREMIOS_OTROS!$CI98,""),IF($A100="TOTAL",SUM(INDIRECT("AY4:AY"&amp;ROW()-1)),""))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IF(AND($A100&lt;&gt;"",$A100&lt;&gt;"TOTAL"),IF(AND([5]PREMIOS_OTROS!$CL98&lt;&gt;"",[5]PREMIOS_OTROS!$CL98&lt;&gt;0),[5]PREMIOS_OTROS!$CL98,""),IF($A100="TOTAL",SUM(INDIRECT("BA4:BA"&amp;ROW()-1)),""))</f>
        <v/>
      </c>
      <c r="BB100" s="7" t="str">
        <f ca="1">IF(AND($A100&lt;&gt;"",$A100&lt;&gt;"TOTAL"),IF(AND([5]PREMIOS_OTROS!$CN98&lt;&gt;"",[5]PREMIOS_OTROS!$CN98&lt;&gt;0),[5]PREMIOS_OTROS!$CN98,""),IF($A100="TOTAL",SUM(INDIRECT("BB4:BB"&amp;ROW()-1)),""))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IF(AND($A100&lt;&gt;"",$A100&lt;&gt;"TOTAL"),IF(AND([5]PREMIOS_OTROS!$CQ98&lt;&gt;"",[5]PREMIOS_OTROS!$CQ98&lt;&gt;0),[5]PREMIOS_OTROS!$CQ98,""),IF($A100="TOTAL",SUM(INDIRECT("BD4:BD"&amp;ROW()-1)),""))</f>
        <v/>
      </c>
      <c r="BE100" s="7" t="str">
        <f ca="1">IF(AND($A100&lt;&gt;"",$A100&lt;&gt;"TOTAL"),IF(AND([5]PREMIOS_OTROS!$CS98&lt;&gt;"",[5]PREMIOS_OTROS!$CS98&lt;&gt;0),[5]PREMIOS_OTROS!$CS98,""),IF($A100="TOTAL",SUM(INDIRECT("BE4:BE"&amp;ROW()-1)),""))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IF([5]PREMIOS_OTROS!$D99&lt;&gt;"",[5]PREMIOS_OTROS!$D99,IF(AND([5]PREMIOS_OTROS!$D99="",[5]PREMIOS_OTROS!$D100="",[5]PREMIOS_OTROS!$D98=""),"","TOTAL"))</f>
        <v/>
      </c>
      <c r="B101" s="7" t="str">
        <f ca="1">IF(AND($A101&lt;&gt;"",$A101&lt;&gt;"TOTAL"),IF(AND([5]PREMIOS_OTROS!$E99&lt;&gt;"",[5]PREMIOS_OTROS!$E99&lt;&gt;0),[5]PREMIOS_OTROS!$E99,""),IF($A101="TOTAL",SUM(INDIRECT("B4:B"&amp;ROW()-1)),""))</f>
        <v/>
      </c>
      <c r="C101" s="7" t="str">
        <f ca="1">IF(AND($A101&lt;&gt;"",$A101&lt;&gt;"TOTAL"),IF(AND([5]PREMIOS_OTROS!$G99&lt;&gt;"",[5]PREMIOS_OTROS!$G99&lt;&gt;0),[5]PREMIOS_OTROS!$G99,""),IF($A101="TOTAL",SUM(INDIRECT("C4:C"&amp;ROW()-1)),""))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IF(AND($A101&lt;&gt;"",$A101&lt;&gt;"TOTAL"),IF(AND([5]PREMIOS_OTROS!$J99&lt;&gt;"",[5]PREMIOS_OTROS!$J99&lt;&gt;0),[5]PREMIOS_OTROS!$J99,""),IF($A101="TOTAL",SUM(INDIRECT("E4:E"&amp;ROW()-1)),""))</f>
        <v/>
      </c>
      <c r="F101" s="7" t="str">
        <f ca="1">IF(AND($A101&lt;&gt;"",$A101&lt;&gt;"TOTAL"),IF(AND([5]PREMIOS_OTROS!$L99&lt;&gt;"",[5]PREMIOS_OTROS!$L99&lt;&gt;0),[5]PREMIOS_OTROS!$L99,""),IF($A101="TOTAL",SUM(INDIRECT("F4:F"&amp;ROW()-1)),""))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IF(AND($A101&lt;&gt;"",$A101&lt;&gt;"TOTAL"),IF(AND([5]PREMIOS_OTROS!$O99&lt;&gt;"",[5]PREMIOS_OTROS!$O99&lt;&gt;0),[5]PREMIOS_OTROS!$O99,""),IF($A101="TOTAL",SUM(INDIRECT("H4:H"&amp;ROW()-1)),""))</f>
        <v/>
      </c>
      <c r="I101" s="7" t="str">
        <f ca="1">IF(AND($A101&lt;&gt;"",$A101&lt;&gt;"TOTAL"),IF(AND([5]PREMIOS_OTROS!$Q99&lt;&gt;"",[5]PREMIOS_OTROS!$Q99&lt;&gt;0),[5]PREMIOS_OTROS!$Q99,""),IF($A101="TOTAL",SUM(INDIRECT("I4:I"&amp;ROW()-1)),""))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IF(AND($A101&lt;&gt;"",$A101&lt;&gt;"TOTAL"),IF(AND([5]PREMIOS_OTROS!$T99&lt;&gt;"",[5]PREMIOS_OTROS!$T99&lt;&gt;0),[5]PREMIOS_OTROS!$T99,""),IF($A101="TOTAL",SUM(INDIRECT("K4:K"&amp;ROW()-1)),""))</f>
        <v/>
      </c>
      <c r="L101" s="7" t="str">
        <f ca="1">IF(AND($A101&lt;&gt;"",$A101&lt;&gt;"TOTAL"),IF(AND([5]PREMIOS_OTROS!$V99&lt;&gt;"",[5]PREMIOS_OTROS!$V99&lt;&gt;0),[5]PREMIOS_OTROS!$V99,""),IF($A101="TOTAL",SUM(INDIRECT("L4:L"&amp;ROW()-1)),""))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IF(AND($A101&lt;&gt;"",$A101&lt;&gt;"TOTAL"),IF(AND([5]PREMIOS_OTROS!$Y99&lt;&gt;"",[5]PREMIOS_OTROS!$Y99&lt;&gt;0),[5]PREMIOS_OTROS!$Y99,""),IF($A101="TOTAL",SUM(INDIRECT("N4:N"&amp;ROW()-1)),""))</f>
        <v/>
      </c>
      <c r="O101" s="7" t="str">
        <f ca="1">IF(AND($A101&lt;&gt;"",$A101&lt;&gt;"TOTAL"),IF(AND([5]PREMIOS_OTROS!$AA99&lt;&gt;"",[5]PREMIOS_OTROS!$AA99&lt;&gt;0),[5]PREMIOS_OTROS!$AA99,""),IF($A101="TOTAL",SUM(INDIRECT("O4:O"&amp;ROW()-1)),""))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IF(AND($A101&lt;&gt;"",$A101&lt;&gt;"TOTAL"),IF(AND([5]PREMIOS_OTROS!$AD99&lt;&gt;"",[5]PREMIOS_OTROS!$AD99&lt;&gt;0),[5]PREMIOS_OTROS!$AD99,""),IF($A101="TOTAL",SUM(INDIRECT("Q4:Q"&amp;ROW()-1)),""))</f>
        <v/>
      </c>
      <c r="R101" s="7" t="str">
        <f ca="1">IF(AND($A101&lt;&gt;"",$A101&lt;&gt;"TOTAL"),IF(AND([5]PREMIOS_OTROS!$AF99&lt;&gt;"",[5]PREMIOS_OTROS!$AF99&lt;&gt;0),[5]PREMIOS_OTROS!$AF99,""),IF($A101="TOTAL",SUM(INDIRECT("R4:R"&amp;ROW()-1)),""))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IF(AND($A101&lt;&gt;"",$A101&lt;&gt;"TOTAL"),IF(AND([5]PREMIOS_OTROS!$AI99&lt;&gt;"",[5]PREMIOS_OTROS!$AI99&lt;&gt;0),[5]PREMIOS_OTROS!$AI99,""),IF($A101="TOTAL",SUM(INDIRECT("T4:T"&amp;ROW()-1)),""))</f>
        <v/>
      </c>
      <c r="U101" s="7" t="str">
        <f ca="1">IF(AND($A101&lt;&gt;"",$A101&lt;&gt;"TOTAL"),IF(AND([5]PREMIOS_OTROS!$AK99&lt;&gt;"",[5]PREMIOS_OTROS!$AK99&lt;&gt;0),[5]PREMIOS_OTROS!$AK99,""),IF($A101="TOTAL",SUM(INDIRECT("U4:U"&amp;ROW()-1)),""))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IF(AND($A101&lt;&gt;"",$A101&lt;&gt;"TOTAL"),IF(AND([5]PREMIOS_OTROS!$AN99&lt;&gt;"",[5]PREMIOS_OTROS!$AN99&lt;&gt;0),[5]PREMIOS_OTROS!$AN99,""),IF($A101="TOTAL",SUM(INDIRECT("W4:W"&amp;ROW()-1)),""))</f>
        <v/>
      </c>
      <c r="X101" s="7" t="str">
        <f ca="1">IF(AND($A101&lt;&gt;"",$A101&lt;&gt;"TOTAL"),IF(AND([5]PREMIOS_OTROS!$AP99&lt;&gt;"",[5]PREMIOS_OTROS!$AP99&lt;&gt;0),[5]PREMIOS_OTROS!$AP99,""),IF($A101="TOTAL",SUM(INDIRECT("X4:X"&amp;ROW()-1)),""))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IF(AND($A101&lt;&gt;"",$A101&lt;&gt;"TOTAL"),IF(AND([5]PREMIOS_OTROS!$AS99&lt;&gt;"",[5]PREMIOS_OTROS!$AS99&lt;&gt;0),[5]PREMIOS_OTROS!$AS99,""),IF($A101="TOTAL",SUM(INDIRECT("Z4:Z"&amp;ROW()-1)),""))</f>
        <v/>
      </c>
      <c r="AA101" s="7" t="str">
        <f ca="1">IF(AND($A101&lt;&gt;"",$A101&lt;&gt;"TOTAL"),IF(AND([5]PREMIOS_OTROS!$AU99&lt;&gt;"",[5]PREMIOS_OTROS!$AU99&lt;&gt;0),[5]PREMIOS_OTROS!$AU99,""),IF($A101="TOTAL",SUM(INDIRECT("AA4:AA"&amp;ROW()-1)),""))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IF(AND($A101&lt;&gt;"",$A101&lt;&gt;"TOTAL"),IF(AND([5]PREMIOS_OTROS!$AX99&lt;&gt;"",[5]PREMIOS_OTROS!$AX99&lt;&gt;0),[5]PREMIOS_OTROS!$AX99,""),IF($A101="TOTAL",SUM(INDIRECT("AC4:AC"&amp;ROW()-1)),""))</f>
        <v/>
      </c>
      <c r="AD101" s="7" t="str">
        <f ca="1">IF(AND($A101&lt;&gt;"",$A101&lt;&gt;"TOTAL"),IF(AND([5]PREMIOS_OTROS!$AZ99&lt;&gt;"",[5]PREMIOS_OTROS!$AZ99&lt;&gt;0),[5]PREMIOS_OTROS!$AZ99,""),IF($A101="TOTAL",SUM(INDIRECT("AD4:AD"&amp;ROW()-1)),""))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IF(AND($A101&lt;&gt;"",$A101&lt;&gt;"TOTAL"),IF(AND([5]PREMIOS_OTROS!$BC99&lt;&gt;"",[5]PREMIOS_OTROS!$BC99&lt;&gt;0),[5]PREMIOS_OTROS!$BC99,""),IF($A101="TOTAL",SUM(INDIRECT("AF4:AF"&amp;ROW()-1)),""))</f>
        <v/>
      </c>
      <c r="AG101" s="7" t="str">
        <f ca="1">IF(AND($A101&lt;&gt;"",$A101&lt;&gt;"TOTAL"),IF(AND([5]PREMIOS_OTROS!$BE99&lt;&gt;"",[5]PREMIOS_OTROS!$BE99&lt;&gt;0),[5]PREMIOS_OTROS!$BE99,""),IF($A101="TOTAL",SUM(INDIRECT("AG4:AG"&amp;ROW()-1)),""))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IF(AND($A101&lt;&gt;"",$A101&lt;&gt;"TOTAL"),IF(AND([5]PREMIOS_OTROS!$BH99&lt;&gt;"",[5]PREMIOS_OTROS!$BH99&lt;&gt;0),[5]PREMIOS_OTROS!$BH99,""),IF($A101="TOTAL",SUM(INDIRECT("AI4:AI"&amp;ROW()-1)),""))</f>
        <v/>
      </c>
      <c r="AJ101" s="7" t="str">
        <f ca="1">IF(AND($A101&lt;&gt;"",$A101&lt;&gt;"TOTAL"),IF(AND([5]PREMIOS_OTROS!$BJ99&lt;&gt;"",[5]PREMIOS_OTROS!$BJ99&lt;&gt;0),[5]PREMIOS_OTROS!$BJ99,""),IF($A101="TOTAL",SUM(INDIRECT("AJ4:AJ"&amp;ROW()-1)),""))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IF(AND($A101&lt;&gt;"",$A101&lt;&gt;"TOTAL"),IF(AND([5]PREMIOS_OTROS!$BM99&lt;&gt;"",[5]PREMIOS_OTROS!$BM99&lt;&gt;0),[5]PREMIOS_OTROS!$BM99,""),IF($A101="TOTAL",SUM(INDIRECT("AL4:AL"&amp;ROW()-1)),""))</f>
        <v/>
      </c>
      <c r="AM101" s="7" t="str">
        <f ca="1">IF(AND($A101&lt;&gt;"",$A101&lt;&gt;"TOTAL"),IF(AND([5]PREMIOS_OTROS!$BO99&lt;&gt;"",[5]PREMIOS_OTROS!$BO99&lt;&gt;0),[5]PREMIOS_OTROS!$BO99,""),IF($A101="TOTAL",SUM(INDIRECT("AM4:AM"&amp;ROW()-1)),""))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IF(AND($A101&lt;&gt;"",$A101&lt;&gt;"TOTAL"),IF(AND([5]PREMIOS_OTROS!$BR99&lt;&gt;"",[5]PREMIOS_OTROS!$BR99&lt;&gt;0),[5]PREMIOS_OTROS!$BR99,""),IF($A101="TOTAL",SUM(INDIRECT("AO4:AO"&amp;ROW()-1)),""))</f>
        <v/>
      </c>
      <c r="AP101" s="7" t="str">
        <f ca="1">IF(AND($A101&lt;&gt;"",$A101&lt;&gt;"TOTAL"),IF(AND([5]PREMIOS_OTROS!$BT99&lt;&gt;"",[5]PREMIOS_OTROS!$BT99&lt;&gt;0),[5]PREMIOS_OTROS!$BT99,""),IF($A101="TOTAL",SUM(INDIRECT("AP4:AP"&amp;ROW()-1)),""))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IF(AND($A101&lt;&gt;"",$A101&lt;&gt;"TOTAL"),IF(AND([5]PREMIOS_OTROS!$BW99&lt;&gt;"",[5]PREMIOS_OTROS!$BW99&lt;&gt;0),[5]PREMIOS_OTROS!$BW99,""),IF($A101="TOTAL",SUM(INDIRECT("AR4:AR"&amp;ROW()-1)),""))</f>
        <v/>
      </c>
      <c r="AS101" s="7" t="str">
        <f ca="1">IF(AND($A101&lt;&gt;"",$A101&lt;&gt;"TOTAL"),IF(AND([5]PREMIOS_OTROS!$BY99&lt;&gt;"",[5]PREMIOS_OTROS!$BY99&lt;&gt;0),[5]PREMIOS_OTROS!$BY99,""),IF($A101="TOTAL",SUM(INDIRECT("AS4:AS"&amp;ROW()-1)),""))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IF(AND($A101&lt;&gt;"",$A101&lt;&gt;"TOTAL"),IF(AND([5]PREMIOS_OTROS!$CB99&lt;&gt;"",[5]PREMIOS_OTROS!$CB99&lt;&gt;0),[5]PREMIOS_OTROS!$CB99,""),IF($A101="TOTAL",SUM(INDIRECT("AU4:AU"&amp;ROW()-1)),""))</f>
        <v/>
      </c>
      <c r="AV101" s="7" t="str">
        <f ca="1">IF(AND($A101&lt;&gt;"",$A101&lt;&gt;"TOTAL"),IF(AND([5]PREMIOS_OTROS!$CD99&lt;&gt;"",[5]PREMIOS_OTROS!$CD99&lt;&gt;0),[5]PREMIOS_OTROS!$CD99,""),IF($A101="TOTAL",SUM(INDIRECT("AV4:AV"&amp;ROW()-1)),""))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IF(AND($A101&lt;&gt;"",$A101&lt;&gt;"TOTAL"),IF(AND([5]PREMIOS_OTROS!$CG99&lt;&gt;"",[5]PREMIOS_OTROS!$CG99&lt;&gt;0),[5]PREMIOS_OTROS!$CG99,""),IF($A101="TOTAL",SUM(INDIRECT("AX4:AX"&amp;ROW()-1)),""))</f>
        <v/>
      </c>
      <c r="AY101" s="7" t="str">
        <f ca="1">IF(AND($A101&lt;&gt;"",$A101&lt;&gt;"TOTAL"),IF(AND([5]PREMIOS_OTROS!$CI99&lt;&gt;"",[5]PREMIOS_OTROS!$CI99&lt;&gt;0),[5]PREMIOS_OTROS!$CI99,""),IF($A101="TOTAL",SUM(INDIRECT("AY4:AY"&amp;ROW()-1)),""))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IF(AND($A101&lt;&gt;"",$A101&lt;&gt;"TOTAL"),IF(AND([5]PREMIOS_OTROS!$CL99&lt;&gt;"",[5]PREMIOS_OTROS!$CL99&lt;&gt;0),[5]PREMIOS_OTROS!$CL99,""),IF($A101="TOTAL",SUM(INDIRECT("BA4:BA"&amp;ROW()-1)),""))</f>
        <v/>
      </c>
      <c r="BB101" s="7" t="str">
        <f ca="1">IF(AND($A101&lt;&gt;"",$A101&lt;&gt;"TOTAL"),IF(AND([5]PREMIOS_OTROS!$CN99&lt;&gt;"",[5]PREMIOS_OTROS!$CN99&lt;&gt;0),[5]PREMIOS_OTROS!$CN99,""),IF($A101="TOTAL",SUM(INDIRECT("BB4:BB"&amp;ROW()-1)),""))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IF(AND($A101&lt;&gt;"",$A101&lt;&gt;"TOTAL"),IF(AND([5]PREMIOS_OTROS!$CQ99&lt;&gt;"",[5]PREMIOS_OTROS!$CQ99&lt;&gt;0),[5]PREMIOS_OTROS!$CQ99,""),IF($A101="TOTAL",SUM(INDIRECT("BD4:BD"&amp;ROW()-1)),""))</f>
        <v/>
      </c>
      <c r="BE101" s="7" t="str">
        <f ca="1">IF(AND($A101&lt;&gt;"",$A101&lt;&gt;"TOTAL"),IF(AND([5]PREMIOS_OTROS!$CS99&lt;&gt;"",[5]PREMIOS_OTROS!$CS99&lt;&gt;0),[5]PREMIOS_OTROS!$CS99,""),IF($A101="TOTAL",SUM(INDIRECT("BE4:BE"&amp;ROW()-1)),""))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IF([5]PREMIOS_OTROS!$D100&lt;&gt;"",[5]PREMIOS_OTROS!$D100,IF(AND([5]PREMIOS_OTROS!$D100="",[5]PREMIOS_OTROS!$D101="",[5]PREMIOS_OTROS!$D99=""),"","TOTAL"))</f>
        <v/>
      </c>
      <c r="B102" s="7" t="str">
        <f ca="1">IF(AND($A102&lt;&gt;"",$A102&lt;&gt;"TOTAL"),IF(AND([5]PREMIOS_OTROS!$E100&lt;&gt;"",[5]PREMIOS_OTROS!$E100&lt;&gt;0),[5]PREMIOS_OTROS!$E100,""),IF($A102="TOTAL",SUM(INDIRECT("B4:B"&amp;ROW()-1)),""))</f>
        <v/>
      </c>
      <c r="C102" s="7" t="str">
        <f ca="1">IF(AND($A102&lt;&gt;"",$A102&lt;&gt;"TOTAL"),IF(AND([5]PREMIOS_OTROS!$G100&lt;&gt;"",[5]PREMIOS_OTROS!$G100&lt;&gt;0),[5]PREMIOS_OTROS!$G100,""),IF($A102="TOTAL",SUM(INDIRECT("C4:C"&amp;ROW()-1)),""))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IF(AND($A102&lt;&gt;"",$A102&lt;&gt;"TOTAL"),IF(AND([5]PREMIOS_OTROS!$J100&lt;&gt;"",[5]PREMIOS_OTROS!$J100&lt;&gt;0),[5]PREMIOS_OTROS!$J100,""),IF($A102="TOTAL",SUM(INDIRECT("E4:E"&amp;ROW()-1)),""))</f>
        <v/>
      </c>
      <c r="F102" s="7" t="str">
        <f ca="1">IF(AND($A102&lt;&gt;"",$A102&lt;&gt;"TOTAL"),IF(AND([5]PREMIOS_OTROS!$L100&lt;&gt;"",[5]PREMIOS_OTROS!$L100&lt;&gt;0),[5]PREMIOS_OTROS!$L100,""),IF($A102="TOTAL",SUM(INDIRECT("F4:F"&amp;ROW()-1)),""))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IF(AND($A102&lt;&gt;"",$A102&lt;&gt;"TOTAL"),IF(AND([5]PREMIOS_OTROS!$O100&lt;&gt;"",[5]PREMIOS_OTROS!$O100&lt;&gt;0),[5]PREMIOS_OTROS!$O100,""),IF($A102="TOTAL",SUM(INDIRECT("H4:H"&amp;ROW()-1)),""))</f>
        <v/>
      </c>
      <c r="I102" s="7" t="str">
        <f ca="1">IF(AND($A102&lt;&gt;"",$A102&lt;&gt;"TOTAL"),IF(AND([5]PREMIOS_OTROS!$Q100&lt;&gt;"",[5]PREMIOS_OTROS!$Q100&lt;&gt;0),[5]PREMIOS_OTROS!$Q100,""),IF($A102="TOTAL",SUM(INDIRECT("I4:I"&amp;ROW()-1)),""))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IF(AND($A102&lt;&gt;"",$A102&lt;&gt;"TOTAL"),IF(AND([5]PREMIOS_OTROS!$T100&lt;&gt;"",[5]PREMIOS_OTROS!$T100&lt;&gt;0),[5]PREMIOS_OTROS!$T100,""),IF($A102="TOTAL",SUM(INDIRECT("K4:K"&amp;ROW()-1)),""))</f>
        <v/>
      </c>
      <c r="L102" s="7" t="str">
        <f ca="1">IF(AND($A102&lt;&gt;"",$A102&lt;&gt;"TOTAL"),IF(AND([5]PREMIOS_OTROS!$V100&lt;&gt;"",[5]PREMIOS_OTROS!$V100&lt;&gt;0),[5]PREMIOS_OTROS!$V100,""),IF($A102="TOTAL",SUM(INDIRECT("L4:L"&amp;ROW()-1)),""))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IF(AND($A102&lt;&gt;"",$A102&lt;&gt;"TOTAL"),IF(AND([5]PREMIOS_OTROS!$Y100&lt;&gt;"",[5]PREMIOS_OTROS!$Y100&lt;&gt;0),[5]PREMIOS_OTROS!$Y100,""),IF($A102="TOTAL",SUM(INDIRECT("N4:N"&amp;ROW()-1)),""))</f>
        <v/>
      </c>
      <c r="O102" s="7" t="str">
        <f ca="1">IF(AND($A102&lt;&gt;"",$A102&lt;&gt;"TOTAL"),IF(AND([5]PREMIOS_OTROS!$AA100&lt;&gt;"",[5]PREMIOS_OTROS!$AA100&lt;&gt;0),[5]PREMIOS_OTROS!$AA100,""),IF($A102="TOTAL",SUM(INDIRECT("O4:O"&amp;ROW()-1)),""))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IF(AND($A102&lt;&gt;"",$A102&lt;&gt;"TOTAL"),IF(AND([5]PREMIOS_OTROS!$AD100&lt;&gt;"",[5]PREMIOS_OTROS!$AD100&lt;&gt;0),[5]PREMIOS_OTROS!$AD100,""),IF($A102="TOTAL",SUM(INDIRECT("Q4:Q"&amp;ROW()-1)),""))</f>
        <v/>
      </c>
      <c r="R102" s="7" t="str">
        <f ca="1">IF(AND($A102&lt;&gt;"",$A102&lt;&gt;"TOTAL"),IF(AND([5]PREMIOS_OTROS!$AF100&lt;&gt;"",[5]PREMIOS_OTROS!$AF100&lt;&gt;0),[5]PREMIOS_OTROS!$AF100,""),IF($A102="TOTAL",SUM(INDIRECT("R4:R"&amp;ROW()-1)),""))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IF(AND($A102&lt;&gt;"",$A102&lt;&gt;"TOTAL"),IF(AND([5]PREMIOS_OTROS!$AI100&lt;&gt;"",[5]PREMIOS_OTROS!$AI100&lt;&gt;0),[5]PREMIOS_OTROS!$AI100,""),IF($A102="TOTAL",SUM(INDIRECT("T4:T"&amp;ROW()-1)),""))</f>
        <v/>
      </c>
      <c r="U102" s="7" t="str">
        <f ca="1">IF(AND($A102&lt;&gt;"",$A102&lt;&gt;"TOTAL"),IF(AND([5]PREMIOS_OTROS!$AK100&lt;&gt;"",[5]PREMIOS_OTROS!$AK100&lt;&gt;0),[5]PREMIOS_OTROS!$AK100,""),IF($A102="TOTAL",SUM(INDIRECT("U4:U"&amp;ROW()-1)),""))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IF(AND($A102&lt;&gt;"",$A102&lt;&gt;"TOTAL"),IF(AND([5]PREMIOS_OTROS!$AN100&lt;&gt;"",[5]PREMIOS_OTROS!$AN100&lt;&gt;0),[5]PREMIOS_OTROS!$AN100,""),IF($A102="TOTAL",SUM(INDIRECT("W4:W"&amp;ROW()-1)),""))</f>
        <v/>
      </c>
      <c r="X102" s="7" t="str">
        <f ca="1">IF(AND($A102&lt;&gt;"",$A102&lt;&gt;"TOTAL"),IF(AND([5]PREMIOS_OTROS!$AP100&lt;&gt;"",[5]PREMIOS_OTROS!$AP100&lt;&gt;0),[5]PREMIOS_OTROS!$AP100,""),IF($A102="TOTAL",SUM(INDIRECT("X4:X"&amp;ROW()-1)),""))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IF(AND($A102&lt;&gt;"",$A102&lt;&gt;"TOTAL"),IF(AND([5]PREMIOS_OTROS!$AS100&lt;&gt;"",[5]PREMIOS_OTROS!$AS100&lt;&gt;0),[5]PREMIOS_OTROS!$AS100,""),IF($A102="TOTAL",SUM(INDIRECT("Z4:Z"&amp;ROW()-1)),""))</f>
        <v/>
      </c>
      <c r="AA102" s="7" t="str">
        <f ca="1">IF(AND($A102&lt;&gt;"",$A102&lt;&gt;"TOTAL"),IF(AND([5]PREMIOS_OTROS!$AU100&lt;&gt;"",[5]PREMIOS_OTROS!$AU100&lt;&gt;0),[5]PREMIOS_OTROS!$AU100,""),IF($A102="TOTAL",SUM(INDIRECT("AA4:AA"&amp;ROW()-1)),""))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IF(AND($A102&lt;&gt;"",$A102&lt;&gt;"TOTAL"),IF(AND([5]PREMIOS_OTROS!$AX100&lt;&gt;"",[5]PREMIOS_OTROS!$AX100&lt;&gt;0),[5]PREMIOS_OTROS!$AX100,""),IF($A102="TOTAL",SUM(INDIRECT("AC4:AC"&amp;ROW()-1)),""))</f>
        <v/>
      </c>
      <c r="AD102" s="7" t="str">
        <f ca="1">IF(AND($A102&lt;&gt;"",$A102&lt;&gt;"TOTAL"),IF(AND([5]PREMIOS_OTROS!$AZ100&lt;&gt;"",[5]PREMIOS_OTROS!$AZ100&lt;&gt;0),[5]PREMIOS_OTROS!$AZ100,""),IF($A102="TOTAL",SUM(INDIRECT("AD4:AD"&amp;ROW()-1)),""))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IF(AND($A102&lt;&gt;"",$A102&lt;&gt;"TOTAL"),IF(AND([5]PREMIOS_OTROS!$BC100&lt;&gt;"",[5]PREMIOS_OTROS!$BC100&lt;&gt;0),[5]PREMIOS_OTROS!$BC100,""),IF($A102="TOTAL",SUM(INDIRECT("AF4:AF"&amp;ROW()-1)),""))</f>
        <v/>
      </c>
      <c r="AG102" s="7" t="str">
        <f ca="1">IF(AND($A102&lt;&gt;"",$A102&lt;&gt;"TOTAL"),IF(AND([5]PREMIOS_OTROS!$BE100&lt;&gt;"",[5]PREMIOS_OTROS!$BE100&lt;&gt;0),[5]PREMIOS_OTROS!$BE100,""),IF($A102="TOTAL",SUM(INDIRECT("AG4:AG"&amp;ROW()-1)),""))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IF(AND($A102&lt;&gt;"",$A102&lt;&gt;"TOTAL"),IF(AND([5]PREMIOS_OTROS!$BH100&lt;&gt;"",[5]PREMIOS_OTROS!$BH100&lt;&gt;0),[5]PREMIOS_OTROS!$BH100,""),IF($A102="TOTAL",SUM(INDIRECT("AI4:AI"&amp;ROW()-1)),""))</f>
        <v/>
      </c>
      <c r="AJ102" s="7" t="str">
        <f ca="1">IF(AND($A102&lt;&gt;"",$A102&lt;&gt;"TOTAL"),IF(AND([5]PREMIOS_OTROS!$BJ100&lt;&gt;"",[5]PREMIOS_OTROS!$BJ100&lt;&gt;0),[5]PREMIOS_OTROS!$BJ100,""),IF($A102="TOTAL",SUM(INDIRECT("AJ4:AJ"&amp;ROW()-1)),""))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IF(AND($A102&lt;&gt;"",$A102&lt;&gt;"TOTAL"),IF(AND([5]PREMIOS_OTROS!$BM100&lt;&gt;"",[5]PREMIOS_OTROS!$BM100&lt;&gt;0),[5]PREMIOS_OTROS!$BM100,""),IF($A102="TOTAL",SUM(INDIRECT("AL4:AL"&amp;ROW()-1)),""))</f>
        <v/>
      </c>
      <c r="AM102" s="7" t="str">
        <f ca="1">IF(AND($A102&lt;&gt;"",$A102&lt;&gt;"TOTAL"),IF(AND([5]PREMIOS_OTROS!$BO100&lt;&gt;"",[5]PREMIOS_OTROS!$BO100&lt;&gt;0),[5]PREMIOS_OTROS!$BO100,""),IF($A102="TOTAL",SUM(INDIRECT("AM4:AM"&amp;ROW()-1)),""))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IF(AND($A102&lt;&gt;"",$A102&lt;&gt;"TOTAL"),IF(AND([5]PREMIOS_OTROS!$BR100&lt;&gt;"",[5]PREMIOS_OTROS!$BR100&lt;&gt;0),[5]PREMIOS_OTROS!$BR100,""),IF($A102="TOTAL",SUM(INDIRECT("AO4:AO"&amp;ROW()-1)),""))</f>
        <v/>
      </c>
      <c r="AP102" s="7" t="str">
        <f ca="1">IF(AND($A102&lt;&gt;"",$A102&lt;&gt;"TOTAL"),IF(AND([5]PREMIOS_OTROS!$BT100&lt;&gt;"",[5]PREMIOS_OTROS!$BT100&lt;&gt;0),[5]PREMIOS_OTROS!$BT100,""),IF($A102="TOTAL",SUM(INDIRECT("AP4:AP"&amp;ROW()-1)),""))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IF(AND($A102&lt;&gt;"",$A102&lt;&gt;"TOTAL"),IF(AND([5]PREMIOS_OTROS!$BW100&lt;&gt;"",[5]PREMIOS_OTROS!$BW100&lt;&gt;0),[5]PREMIOS_OTROS!$BW100,""),IF($A102="TOTAL",SUM(INDIRECT("AR4:AR"&amp;ROW()-1)),""))</f>
        <v/>
      </c>
      <c r="AS102" s="7" t="str">
        <f ca="1">IF(AND($A102&lt;&gt;"",$A102&lt;&gt;"TOTAL"),IF(AND([5]PREMIOS_OTROS!$BY100&lt;&gt;"",[5]PREMIOS_OTROS!$BY100&lt;&gt;0),[5]PREMIOS_OTROS!$BY100,""),IF($A102="TOTAL",SUM(INDIRECT("AS4:AS"&amp;ROW()-1)),""))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IF(AND($A102&lt;&gt;"",$A102&lt;&gt;"TOTAL"),IF(AND([5]PREMIOS_OTROS!$CB100&lt;&gt;"",[5]PREMIOS_OTROS!$CB100&lt;&gt;0),[5]PREMIOS_OTROS!$CB100,""),IF($A102="TOTAL",SUM(INDIRECT("AU4:AU"&amp;ROW()-1)),""))</f>
        <v/>
      </c>
      <c r="AV102" s="7" t="str">
        <f ca="1">IF(AND($A102&lt;&gt;"",$A102&lt;&gt;"TOTAL"),IF(AND([5]PREMIOS_OTROS!$CD100&lt;&gt;"",[5]PREMIOS_OTROS!$CD100&lt;&gt;0),[5]PREMIOS_OTROS!$CD100,""),IF($A102="TOTAL",SUM(INDIRECT("AV4:AV"&amp;ROW()-1)),""))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IF(AND($A102&lt;&gt;"",$A102&lt;&gt;"TOTAL"),IF(AND([5]PREMIOS_OTROS!$CG100&lt;&gt;"",[5]PREMIOS_OTROS!$CG100&lt;&gt;0),[5]PREMIOS_OTROS!$CG100,""),IF($A102="TOTAL",SUM(INDIRECT("AX4:AX"&amp;ROW()-1)),""))</f>
        <v/>
      </c>
      <c r="AY102" s="7" t="str">
        <f ca="1">IF(AND($A102&lt;&gt;"",$A102&lt;&gt;"TOTAL"),IF(AND([5]PREMIOS_OTROS!$CI100&lt;&gt;"",[5]PREMIOS_OTROS!$CI100&lt;&gt;0),[5]PREMIOS_OTROS!$CI100,""),IF($A102="TOTAL",SUM(INDIRECT("AY4:AY"&amp;ROW()-1)),""))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IF(AND($A102&lt;&gt;"",$A102&lt;&gt;"TOTAL"),IF(AND([5]PREMIOS_OTROS!$CL100&lt;&gt;"",[5]PREMIOS_OTROS!$CL100&lt;&gt;0),[5]PREMIOS_OTROS!$CL100,""),IF($A102="TOTAL",SUM(INDIRECT("BA4:BA"&amp;ROW()-1)),""))</f>
        <v/>
      </c>
      <c r="BB102" s="7" t="str">
        <f ca="1">IF(AND($A102&lt;&gt;"",$A102&lt;&gt;"TOTAL"),IF(AND([5]PREMIOS_OTROS!$CN100&lt;&gt;"",[5]PREMIOS_OTROS!$CN100&lt;&gt;0),[5]PREMIOS_OTROS!$CN100,""),IF($A102="TOTAL",SUM(INDIRECT("BB4:BB"&amp;ROW()-1)),""))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IF(AND($A102&lt;&gt;"",$A102&lt;&gt;"TOTAL"),IF(AND([5]PREMIOS_OTROS!$CQ100&lt;&gt;"",[5]PREMIOS_OTROS!$CQ100&lt;&gt;0),[5]PREMIOS_OTROS!$CQ100,""),IF($A102="TOTAL",SUM(INDIRECT("BD4:BD"&amp;ROW()-1)),""))</f>
        <v/>
      </c>
      <c r="BE102" s="7" t="str">
        <f ca="1">IF(AND($A102&lt;&gt;"",$A102&lt;&gt;"TOTAL"),IF(AND([5]PREMIOS_OTROS!$CS100&lt;&gt;"",[5]PREMIOS_OTROS!$CS100&lt;&gt;0),[5]PREMIOS_OTROS!$CS100,""),IF($A102="TOTAL",SUM(INDIRECT("BE4:BE"&amp;ROW()-1)),""))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IF([5]PREMIOS_OTROS!$D101&lt;&gt;"",[5]PREMIOS_OTROS!$D101,IF(AND([5]PREMIOS_OTROS!$D101="",[5]PREMIOS_OTROS!$D102="",[5]PREMIOS_OTROS!$D100=""),"","TOTAL"))</f>
        <v/>
      </c>
      <c r="B103" s="7" t="str">
        <f ca="1">IF(AND($A103&lt;&gt;"",$A103&lt;&gt;"TOTAL"),IF(AND([5]PREMIOS_OTROS!$E101&lt;&gt;"",[5]PREMIOS_OTROS!$E101&lt;&gt;0),[5]PREMIOS_OTROS!$E101,""),IF($A103="TOTAL",SUM(INDIRECT("B4:B"&amp;ROW()-1)),""))</f>
        <v/>
      </c>
      <c r="C103" s="7" t="str">
        <f ca="1">IF(AND($A103&lt;&gt;"",$A103&lt;&gt;"TOTAL"),IF(AND([5]PREMIOS_OTROS!$G101&lt;&gt;"",[5]PREMIOS_OTROS!$G101&lt;&gt;0),[5]PREMIOS_OTROS!$G101,""),IF($A103="TOTAL",SUM(INDIRECT("C4:C"&amp;ROW()-1)),""))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IF(AND($A103&lt;&gt;"",$A103&lt;&gt;"TOTAL"),IF(AND([5]PREMIOS_OTROS!$J101&lt;&gt;"",[5]PREMIOS_OTROS!$J101&lt;&gt;0),[5]PREMIOS_OTROS!$J101,""),IF($A103="TOTAL",SUM(INDIRECT("E4:E"&amp;ROW()-1)),""))</f>
        <v/>
      </c>
      <c r="F103" s="7" t="str">
        <f ca="1">IF(AND($A103&lt;&gt;"",$A103&lt;&gt;"TOTAL"),IF(AND([5]PREMIOS_OTROS!$L101&lt;&gt;"",[5]PREMIOS_OTROS!$L101&lt;&gt;0),[5]PREMIOS_OTROS!$L101,""),IF($A103="TOTAL",SUM(INDIRECT("F4:F"&amp;ROW()-1)),""))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IF(AND($A103&lt;&gt;"",$A103&lt;&gt;"TOTAL"),IF(AND([5]PREMIOS_OTROS!$O101&lt;&gt;"",[5]PREMIOS_OTROS!$O101&lt;&gt;0),[5]PREMIOS_OTROS!$O101,""),IF($A103="TOTAL",SUM(INDIRECT("H4:H"&amp;ROW()-1)),""))</f>
        <v/>
      </c>
      <c r="I103" s="7" t="str">
        <f ca="1">IF(AND($A103&lt;&gt;"",$A103&lt;&gt;"TOTAL"),IF(AND([5]PREMIOS_OTROS!$Q101&lt;&gt;"",[5]PREMIOS_OTROS!$Q101&lt;&gt;0),[5]PREMIOS_OTROS!$Q101,""),IF($A103="TOTAL",SUM(INDIRECT("I4:I"&amp;ROW()-1)),""))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IF(AND($A103&lt;&gt;"",$A103&lt;&gt;"TOTAL"),IF(AND([5]PREMIOS_OTROS!$T101&lt;&gt;"",[5]PREMIOS_OTROS!$T101&lt;&gt;0),[5]PREMIOS_OTROS!$T101,""),IF($A103="TOTAL",SUM(INDIRECT("K4:K"&amp;ROW()-1)),""))</f>
        <v/>
      </c>
      <c r="L103" s="7" t="str">
        <f ca="1">IF(AND($A103&lt;&gt;"",$A103&lt;&gt;"TOTAL"),IF(AND([5]PREMIOS_OTROS!$V101&lt;&gt;"",[5]PREMIOS_OTROS!$V101&lt;&gt;0),[5]PREMIOS_OTROS!$V101,""),IF($A103="TOTAL",SUM(INDIRECT("L4:L"&amp;ROW()-1)),""))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IF(AND($A103&lt;&gt;"",$A103&lt;&gt;"TOTAL"),IF(AND([5]PREMIOS_OTROS!$Y101&lt;&gt;"",[5]PREMIOS_OTROS!$Y101&lt;&gt;0),[5]PREMIOS_OTROS!$Y101,""),IF($A103="TOTAL",SUM(INDIRECT("N4:N"&amp;ROW()-1)),""))</f>
        <v/>
      </c>
      <c r="O103" s="7" t="str">
        <f ca="1">IF(AND($A103&lt;&gt;"",$A103&lt;&gt;"TOTAL"),IF(AND([5]PREMIOS_OTROS!$AA101&lt;&gt;"",[5]PREMIOS_OTROS!$AA101&lt;&gt;0),[5]PREMIOS_OTROS!$AA101,""),IF($A103="TOTAL",SUM(INDIRECT("O4:O"&amp;ROW()-1)),""))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IF(AND($A103&lt;&gt;"",$A103&lt;&gt;"TOTAL"),IF(AND([5]PREMIOS_OTROS!$AD101&lt;&gt;"",[5]PREMIOS_OTROS!$AD101&lt;&gt;0),[5]PREMIOS_OTROS!$AD101,""),IF($A103="TOTAL",SUM(INDIRECT("Q4:Q"&amp;ROW()-1)),""))</f>
        <v/>
      </c>
      <c r="R103" s="7" t="str">
        <f ca="1">IF(AND($A103&lt;&gt;"",$A103&lt;&gt;"TOTAL"),IF(AND([5]PREMIOS_OTROS!$AF101&lt;&gt;"",[5]PREMIOS_OTROS!$AF101&lt;&gt;0),[5]PREMIOS_OTROS!$AF101,""),IF($A103="TOTAL",SUM(INDIRECT("R4:R"&amp;ROW()-1)),""))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IF(AND($A103&lt;&gt;"",$A103&lt;&gt;"TOTAL"),IF(AND([5]PREMIOS_OTROS!$AI101&lt;&gt;"",[5]PREMIOS_OTROS!$AI101&lt;&gt;0),[5]PREMIOS_OTROS!$AI101,""),IF($A103="TOTAL",SUM(INDIRECT("T4:T"&amp;ROW()-1)),""))</f>
        <v/>
      </c>
      <c r="U103" s="7" t="str">
        <f ca="1">IF(AND($A103&lt;&gt;"",$A103&lt;&gt;"TOTAL"),IF(AND([5]PREMIOS_OTROS!$AK101&lt;&gt;"",[5]PREMIOS_OTROS!$AK101&lt;&gt;0),[5]PREMIOS_OTROS!$AK101,""),IF($A103="TOTAL",SUM(INDIRECT("U4:U"&amp;ROW()-1)),""))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IF(AND($A103&lt;&gt;"",$A103&lt;&gt;"TOTAL"),IF(AND([5]PREMIOS_OTROS!$AN101&lt;&gt;"",[5]PREMIOS_OTROS!$AN101&lt;&gt;0),[5]PREMIOS_OTROS!$AN101,""),IF($A103="TOTAL",SUM(INDIRECT("W4:W"&amp;ROW()-1)),""))</f>
        <v/>
      </c>
      <c r="X103" s="7" t="str">
        <f ca="1">IF(AND($A103&lt;&gt;"",$A103&lt;&gt;"TOTAL"),IF(AND([5]PREMIOS_OTROS!$AP101&lt;&gt;"",[5]PREMIOS_OTROS!$AP101&lt;&gt;0),[5]PREMIOS_OTROS!$AP101,""),IF($A103="TOTAL",SUM(INDIRECT("X4:X"&amp;ROW()-1)),""))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IF(AND($A103&lt;&gt;"",$A103&lt;&gt;"TOTAL"),IF(AND([5]PREMIOS_OTROS!$AS101&lt;&gt;"",[5]PREMIOS_OTROS!$AS101&lt;&gt;0),[5]PREMIOS_OTROS!$AS101,""),IF($A103="TOTAL",SUM(INDIRECT("Z4:Z"&amp;ROW()-1)),""))</f>
        <v/>
      </c>
      <c r="AA103" s="7" t="str">
        <f ca="1">IF(AND($A103&lt;&gt;"",$A103&lt;&gt;"TOTAL"),IF(AND([5]PREMIOS_OTROS!$AU101&lt;&gt;"",[5]PREMIOS_OTROS!$AU101&lt;&gt;0),[5]PREMIOS_OTROS!$AU101,""),IF($A103="TOTAL",SUM(INDIRECT("AA4:AA"&amp;ROW()-1)),""))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IF(AND($A103&lt;&gt;"",$A103&lt;&gt;"TOTAL"),IF(AND([5]PREMIOS_OTROS!$AX101&lt;&gt;"",[5]PREMIOS_OTROS!$AX101&lt;&gt;0),[5]PREMIOS_OTROS!$AX101,""),IF($A103="TOTAL",SUM(INDIRECT("AC4:AC"&amp;ROW()-1)),""))</f>
        <v/>
      </c>
      <c r="AD103" s="7" t="str">
        <f ca="1">IF(AND($A103&lt;&gt;"",$A103&lt;&gt;"TOTAL"),IF(AND([5]PREMIOS_OTROS!$AZ101&lt;&gt;"",[5]PREMIOS_OTROS!$AZ101&lt;&gt;0),[5]PREMIOS_OTROS!$AZ101,""),IF($A103="TOTAL",SUM(INDIRECT("AD4:AD"&amp;ROW()-1)),""))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IF(AND($A103&lt;&gt;"",$A103&lt;&gt;"TOTAL"),IF(AND([5]PREMIOS_OTROS!$BC101&lt;&gt;"",[5]PREMIOS_OTROS!$BC101&lt;&gt;0),[5]PREMIOS_OTROS!$BC101,""),IF($A103="TOTAL",SUM(INDIRECT("AF4:AF"&amp;ROW()-1)),""))</f>
        <v/>
      </c>
      <c r="AG103" s="7" t="str">
        <f ca="1">IF(AND($A103&lt;&gt;"",$A103&lt;&gt;"TOTAL"),IF(AND([5]PREMIOS_OTROS!$BE101&lt;&gt;"",[5]PREMIOS_OTROS!$BE101&lt;&gt;0),[5]PREMIOS_OTROS!$BE101,""),IF($A103="TOTAL",SUM(INDIRECT("AG4:AG"&amp;ROW()-1)),""))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IF(AND($A103&lt;&gt;"",$A103&lt;&gt;"TOTAL"),IF(AND([5]PREMIOS_OTROS!$BH101&lt;&gt;"",[5]PREMIOS_OTROS!$BH101&lt;&gt;0),[5]PREMIOS_OTROS!$BH101,""),IF($A103="TOTAL",SUM(INDIRECT("AI4:AI"&amp;ROW()-1)),""))</f>
        <v/>
      </c>
      <c r="AJ103" s="7" t="str">
        <f ca="1">IF(AND($A103&lt;&gt;"",$A103&lt;&gt;"TOTAL"),IF(AND([5]PREMIOS_OTROS!$BJ101&lt;&gt;"",[5]PREMIOS_OTROS!$BJ101&lt;&gt;0),[5]PREMIOS_OTROS!$BJ101,""),IF($A103="TOTAL",SUM(INDIRECT("AJ4:AJ"&amp;ROW()-1)),""))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IF(AND($A103&lt;&gt;"",$A103&lt;&gt;"TOTAL"),IF(AND([5]PREMIOS_OTROS!$BM101&lt;&gt;"",[5]PREMIOS_OTROS!$BM101&lt;&gt;0),[5]PREMIOS_OTROS!$BM101,""),IF($A103="TOTAL",SUM(INDIRECT("AL4:AL"&amp;ROW()-1)),""))</f>
        <v/>
      </c>
      <c r="AM103" s="7" t="str">
        <f ca="1">IF(AND($A103&lt;&gt;"",$A103&lt;&gt;"TOTAL"),IF(AND([5]PREMIOS_OTROS!$BO101&lt;&gt;"",[5]PREMIOS_OTROS!$BO101&lt;&gt;0),[5]PREMIOS_OTROS!$BO101,""),IF($A103="TOTAL",SUM(INDIRECT("AM4:AM"&amp;ROW()-1)),""))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IF(AND($A103&lt;&gt;"",$A103&lt;&gt;"TOTAL"),IF(AND([5]PREMIOS_OTROS!$BR101&lt;&gt;"",[5]PREMIOS_OTROS!$BR101&lt;&gt;0),[5]PREMIOS_OTROS!$BR101,""),IF($A103="TOTAL",SUM(INDIRECT("AO4:AO"&amp;ROW()-1)),""))</f>
        <v/>
      </c>
      <c r="AP103" s="7" t="str">
        <f ca="1">IF(AND($A103&lt;&gt;"",$A103&lt;&gt;"TOTAL"),IF(AND([5]PREMIOS_OTROS!$BT101&lt;&gt;"",[5]PREMIOS_OTROS!$BT101&lt;&gt;0),[5]PREMIOS_OTROS!$BT101,""),IF($A103="TOTAL",SUM(INDIRECT("AP4:AP"&amp;ROW()-1)),""))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IF(AND($A103&lt;&gt;"",$A103&lt;&gt;"TOTAL"),IF(AND([5]PREMIOS_OTROS!$BW101&lt;&gt;"",[5]PREMIOS_OTROS!$BW101&lt;&gt;0),[5]PREMIOS_OTROS!$BW101,""),IF($A103="TOTAL",SUM(INDIRECT("AR4:AR"&amp;ROW()-1)),""))</f>
        <v/>
      </c>
      <c r="AS103" s="7" t="str">
        <f ca="1">IF(AND($A103&lt;&gt;"",$A103&lt;&gt;"TOTAL"),IF(AND([5]PREMIOS_OTROS!$BY101&lt;&gt;"",[5]PREMIOS_OTROS!$BY101&lt;&gt;0),[5]PREMIOS_OTROS!$BY101,""),IF($A103="TOTAL",SUM(INDIRECT("AS4:AS"&amp;ROW()-1)),""))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IF(AND($A103&lt;&gt;"",$A103&lt;&gt;"TOTAL"),IF(AND([5]PREMIOS_OTROS!$CB101&lt;&gt;"",[5]PREMIOS_OTROS!$CB101&lt;&gt;0),[5]PREMIOS_OTROS!$CB101,""),IF($A103="TOTAL",SUM(INDIRECT("AU4:AU"&amp;ROW()-1)),""))</f>
        <v/>
      </c>
      <c r="AV103" s="7" t="str">
        <f ca="1">IF(AND($A103&lt;&gt;"",$A103&lt;&gt;"TOTAL"),IF(AND([5]PREMIOS_OTROS!$CD101&lt;&gt;"",[5]PREMIOS_OTROS!$CD101&lt;&gt;0),[5]PREMIOS_OTROS!$CD101,""),IF($A103="TOTAL",SUM(INDIRECT("AV4:AV"&amp;ROW()-1)),""))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IF(AND($A103&lt;&gt;"",$A103&lt;&gt;"TOTAL"),IF(AND([5]PREMIOS_OTROS!$CG101&lt;&gt;"",[5]PREMIOS_OTROS!$CG101&lt;&gt;0),[5]PREMIOS_OTROS!$CG101,""),IF($A103="TOTAL",SUM(INDIRECT("AX4:AX"&amp;ROW()-1)),""))</f>
        <v/>
      </c>
      <c r="AY103" s="7" t="str">
        <f ca="1">IF(AND($A103&lt;&gt;"",$A103&lt;&gt;"TOTAL"),IF(AND([5]PREMIOS_OTROS!$CI101&lt;&gt;"",[5]PREMIOS_OTROS!$CI101&lt;&gt;0),[5]PREMIOS_OTROS!$CI101,""),IF($A103="TOTAL",SUM(INDIRECT("AY4:AY"&amp;ROW()-1)),""))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IF(AND($A103&lt;&gt;"",$A103&lt;&gt;"TOTAL"),IF(AND([5]PREMIOS_OTROS!$CL101&lt;&gt;"",[5]PREMIOS_OTROS!$CL101&lt;&gt;0),[5]PREMIOS_OTROS!$CL101,""),IF($A103="TOTAL",SUM(INDIRECT("BA4:BA"&amp;ROW()-1)),""))</f>
        <v/>
      </c>
      <c r="BB103" s="7" t="str">
        <f ca="1">IF(AND($A103&lt;&gt;"",$A103&lt;&gt;"TOTAL"),IF(AND([5]PREMIOS_OTROS!$CN101&lt;&gt;"",[5]PREMIOS_OTROS!$CN101&lt;&gt;0),[5]PREMIOS_OTROS!$CN101,""),IF($A103="TOTAL",SUM(INDIRECT("BB4:BB"&amp;ROW()-1)),""))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IF(AND($A103&lt;&gt;"",$A103&lt;&gt;"TOTAL"),IF(AND([5]PREMIOS_OTROS!$CQ101&lt;&gt;"",[5]PREMIOS_OTROS!$CQ101&lt;&gt;0),[5]PREMIOS_OTROS!$CQ101,""),IF($A103="TOTAL",SUM(INDIRECT("BD4:BD"&amp;ROW()-1)),""))</f>
        <v/>
      </c>
      <c r="BE103" s="7" t="str">
        <f ca="1">IF(AND($A103&lt;&gt;"",$A103&lt;&gt;"TOTAL"),IF(AND([5]PREMIOS_OTROS!$CS101&lt;&gt;"",[5]PREMIOS_OTROS!$CS101&lt;&gt;0),[5]PREMIOS_OTROS!$CS101,""),IF($A103="TOTAL",SUM(INDIRECT("BE4:BE"&amp;ROW()-1)),""))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IF([5]PREMIOS_OTROS!$D102&lt;&gt;"",[5]PREMIOS_OTROS!$D102,IF(AND([5]PREMIOS_OTROS!$D102="",[5]PREMIOS_OTROS!$D103="",[5]PREMIOS_OTROS!$D101=""),"","TOTAL"))</f>
        <v/>
      </c>
      <c r="B104" s="7" t="str">
        <f ca="1">IF(AND($A104&lt;&gt;"",$A104&lt;&gt;"TOTAL"),IF(AND([5]PREMIOS_OTROS!$E102&lt;&gt;"",[5]PREMIOS_OTROS!$E102&lt;&gt;0),[5]PREMIOS_OTROS!$E102,""),IF($A104="TOTAL",SUM(INDIRECT("B4:B"&amp;ROW()-1)),""))</f>
        <v/>
      </c>
      <c r="C104" s="7" t="str">
        <f ca="1">IF(AND($A104&lt;&gt;"",$A104&lt;&gt;"TOTAL"),IF(AND([5]PREMIOS_OTROS!$G102&lt;&gt;"",[5]PREMIOS_OTROS!$G102&lt;&gt;0),[5]PREMIOS_OTROS!$G102,""),IF($A104="TOTAL",SUM(INDIRECT("C4:C"&amp;ROW()-1)),""))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IF(AND($A104&lt;&gt;"",$A104&lt;&gt;"TOTAL"),IF(AND([5]PREMIOS_OTROS!$J102&lt;&gt;"",[5]PREMIOS_OTROS!$J102&lt;&gt;0),[5]PREMIOS_OTROS!$J102,""),IF($A104="TOTAL",SUM(INDIRECT("E4:E"&amp;ROW()-1)),""))</f>
        <v/>
      </c>
      <c r="F104" s="7" t="str">
        <f ca="1">IF(AND($A104&lt;&gt;"",$A104&lt;&gt;"TOTAL"),IF(AND([5]PREMIOS_OTROS!$L102&lt;&gt;"",[5]PREMIOS_OTROS!$L102&lt;&gt;0),[5]PREMIOS_OTROS!$L102,""),IF($A104="TOTAL",SUM(INDIRECT("F4:F"&amp;ROW()-1)),""))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IF(AND($A104&lt;&gt;"",$A104&lt;&gt;"TOTAL"),IF(AND([5]PREMIOS_OTROS!$O102&lt;&gt;"",[5]PREMIOS_OTROS!$O102&lt;&gt;0),[5]PREMIOS_OTROS!$O102,""),IF($A104="TOTAL",SUM(INDIRECT("H4:H"&amp;ROW()-1)),""))</f>
        <v/>
      </c>
      <c r="I104" s="7" t="str">
        <f ca="1">IF(AND($A104&lt;&gt;"",$A104&lt;&gt;"TOTAL"),IF(AND([5]PREMIOS_OTROS!$Q102&lt;&gt;"",[5]PREMIOS_OTROS!$Q102&lt;&gt;0),[5]PREMIOS_OTROS!$Q102,""),IF($A104="TOTAL",SUM(INDIRECT("I4:I"&amp;ROW()-1)),""))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IF(AND($A104&lt;&gt;"",$A104&lt;&gt;"TOTAL"),IF(AND([5]PREMIOS_OTROS!$T102&lt;&gt;"",[5]PREMIOS_OTROS!$T102&lt;&gt;0),[5]PREMIOS_OTROS!$T102,""),IF($A104="TOTAL",SUM(INDIRECT("K4:K"&amp;ROW()-1)),""))</f>
        <v/>
      </c>
      <c r="L104" s="7" t="str">
        <f ca="1">IF(AND($A104&lt;&gt;"",$A104&lt;&gt;"TOTAL"),IF(AND([5]PREMIOS_OTROS!$V102&lt;&gt;"",[5]PREMIOS_OTROS!$V102&lt;&gt;0),[5]PREMIOS_OTROS!$V102,""),IF($A104="TOTAL",SUM(INDIRECT("L4:L"&amp;ROW()-1)),""))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IF(AND($A104&lt;&gt;"",$A104&lt;&gt;"TOTAL"),IF(AND([5]PREMIOS_OTROS!$Y102&lt;&gt;"",[5]PREMIOS_OTROS!$Y102&lt;&gt;0),[5]PREMIOS_OTROS!$Y102,""),IF($A104="TOTAL",SUM(INDIRECT("N4:N"&amp;ROW()-1)),""))</f>
        <v/>
      </c>
      <c r="O104" s="7" t="str">
        <f ca="1">IF(AND($A104&lt;&gt;"",$A104&lt;&gt;"TOTAL"),IF(AND([5]PREMIOS_OTROS!$AA102&lt;&gt;"",[5]PREMIOS_OTROS!$AA102&lt;&gt;0),[5]PREMIOS_OTROS!$AA102,""),IF($A104="TOTAL",SUM(INDIRECT("O4:O"&amp;ROW()-1)),""))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IF(AND($A104&lt;&gt;"",$A104&lt;&gt;"TOTAL"),IF(AND([5]PREMIOS_OTROS!$AD102&lt;&gt;"",[5]PREMIOS_OTROS!$AD102&lt;&gt;0),[5]PREMIOS_OTROS!$AD102,""),IF($A104="TOTAL",SUM(INDIRECT("Q4:Q"&amp;ROW()-1)),""))</f>
        <v/>
      </c>
      <c r="R104" s="7" t="str">
        <f ca="1">IF(AND($A104&lt;&gt;"",$A104&lt;&gt;"TOTAL"),IF(AND([5]PREMIOS_OTROS!$AF102&lt;&gt;"",[5]PREMIOS_OTROS!$AF102&lt;&gt;0),[5]PREMIOS_OTROS!$AF102,""),IF($A104="TOTAL",SUM(INDIRECT("R4:R"&amp;ROW()-1)),""))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IF(AND($A104&lt;&gt;"",$A104&lt;&gt;"TOTAL"),IF(AND([5]PREMIOS_OTROS!$AI102&lt;&gt;"",[5]PREMIOS_OTROS!$AI102&lt;&gt;0),[5]PREMIOS_OTROS!$AI102,""),IF($A104="TOTAL",SUM(INDIRECT("T4:T"&amp;ROW()-1)),""))</f>
        <v/>
      </c>
      <c r="U104" s="7" t="str">
        <f ca="1">IF(AND($A104&lt;&gt;"",$A104&lt;&gt;"TOTAL"),IF(AND([5]PREMIOS_OTROS!$AK102&lt;&gt;"",[5]PREMIOS_OTROS!$AK102&lt;&gt;0),[5]PREMIOS_OTROS!$AK102,""),IF($A104="TOTAL",SUM(INDIRECT("U4:U"&amp;ROW()-1)),""))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IF(AND($A104&lt;&gt;"",$A104&lt;&gt;"TOTAL"),IF(AND([5]PREMIOS_OTROS!$AN102&lt;&gt;"",[5]PREMIOS_OTROS!$AN102&lt;&gt;0),[5]PREMIOS_OTROS!$AN102,""),IF($A104="TOTAL",SUM(INDIRECT("W4:W"&amp;ROW()-1)),""))</f>
        <v/>
      </c>
      <c r="X104" s="7" t="str">
        <f ca="1">IF(AND($A104&lt;&gt;"",$A104&lt;&gt;"TOTAL"),IF(AND([5]PREMIOS_OTROS!$AP102&lt;&gt;"",[5]PREMIOS_OTROS!$AP102&lt;&gt;0),[5]PREMIOS_OTROS!$AP102,""),IF($A104="TOTAL",SUM(INDIRECT("X4:X"&amp;ROW()-1)),""))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IF(AND($A104&lt;&gt;"",$A104&lt;&gt;"TOTAL"),IF(AND([5]PREMIOS_OTROS!$AS102&lt;&gt;"",[5]PREMIOS_OTROS!$AS102&lt;&gt;0),[5]PREMIOS_OTROS!$AS102,""),IF($A104="TOTAL",SUM(INDIRECT("Z4:Z"&amp;ROW()-1)),""))</f>
        <v/>
      </c>
      <c r="AA104" s="7" t="str">
        <f ca="1">IF(AND($A104&lt;&gt;"",$A104&lt;&gt;"TOTAL"),IF(AND([5]PREMIOS_OTROS!$AU102&lt;&gt;"",[5]PREMIOS_OTROS!$AU102&lt;&gt;0),[5]PREMIOS_OTROS!$AU102,""),IF($A104="TOTAL",SUM(INDIRECT("AA4:AA"&amp;ROW()-1)),""))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IF(AND($A104&lt;&gt;"",$A104&lt;&gt;"TOTAL"),IF(AND([5]PREMIOS_OTROS!$AX102&lt;&gt;"",[5]PREMIOS_OTROS!$AX102&lt;&gt;0),[5]PREMIOS_OTROS!$AX102,""),IF($A104="TOTAL",SUM(INDIRECT("AC4:AC"&amp;ROW()-1)),""))</f>
        <v/>
      </c>
      <c r="AD104" s="7" t="str">
        <f ca="1">IF(AND($A104&lt;&gt;"",$A104&lt;&gt;"TOTAL"),IF(AND([5]PREMIOS_OTROS!$AZ102&lt;&gt;"",[5]PREMIOS_OTROS!$AZ102&lt;&gt;0),[5]PREMIOS_OTROS!$AZ102,""),IF($A104="TOTAL",SUM(INDIRECT("AD4:AD"&amp;ROW()-1)),""))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IF(AND($A104&lt;&gt;"",$A104&lt;&gt;"TOTAL"),IF(AND([5]PREMIOS_OTROS!$BC102&lt;&gt;"",[5]PREMIOS_OTROS!$BC102&lt;&gt;0),[5]PREMIOS_OTROS!$BC102,""),IF($A104="TOTAL",SUM(INDIRECT("AF4:AF"&amp;ROW()-1)),""))</f>
        <v/>
      </c>
      <c r="AG104" s="7" t="str">
        <f ca="1">IF(AND($A104&lt;&gt;"",$A104&lt;&gt;"TOTAL"),IF(AND([5]PREMIOS_OTROS!$BE102&lt;&gt;"",[5]PREMIOS_OTROS!$BE102&lt;&gt;0),[5]PREMIOS_OTROS!$BE102,""),IF($A104="TOTAL",SUM(INDIRECT("AG4:AG"&amp;ROW()-1)),""))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IF(AND($A104&lt;&gt;"",$A104&lt;&gt;"TOTAL"),IF(AND([5]PREMIOS_OTROS!$BH102&lt;&gt;"",[5]PREMIOS_OTROS!$BH102&lt;&gt;0),[5]PREMIOS_OTROS!$BH102,""),IF($A104="TOTAL",SUM(INDIRECT("AI4:AI"&amp;ROW()-1)),""))</f>
        <v/>
      </c>
      <c r="AJ104" s="7" t="str">
        <f ca="1">IF(AND($A104&lt;&gt;"",$A104&lt;&gt;"TOTAL"),IF(AND([5]PREMIOS_OTROS!$BJ102&lt;&gt;"",[5]PREMIOS_OTROS!$BJ102&lt;&gt;0),[5]PREMIOS_OTROS!$BJ102,""),IF($A104="TOTAL",SUM(INDIRECT("AJ4:AJ"&amp;ROW()-1)),""))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IF(AND($A104&lt;&gt;"",$A104&lt;&gt;"TOTAL"),IF(AND([5]PREMIOS_OTROS!$BM102&lt;&gt;"",[5]PREMIOS_OTROS!$BM102&lt;&gt;0),[5]PREMIOS_OTROS!$BM102,""),IF($A104="TOTAL",SUM(INDIRECT("AL4:AL"&amp;ROW()-1)),""))</f>
        <v/>
      </c>
      <c r="AM104" s="7" t="str">
        <f ca="1">IF(AND($A104&lt;&gt;"",$A104&lt;&gt;"TOTAL"),IF(AND([5]PREMIOS_OTROS!$BO102&lt;&gt;"",[5]PREMIOS_OTROS!$BO102&lt;&gt;0),[5]PREMIOS_OTROS!$BO102,""),IF($A104="TOTAL",SUM(INDIRECT("AM4:AM"&amp;ROW()-1)),""))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IF(AND($A104&lt;&gt;"",$A104&lt;&gt;"TOTAL"),IF(AND([5]PREMIOS_OTROS!$BR102&lt;&gt;"",[5]PREMIOS_OTROS!$BR102&lt;&gt;0),[5]PREMIOS_OTROS!$BR102,""),IF($A104="TOTAL",SUM(INDIRECT("AO4:AO"&amp;ROW()-1)),""))</f>
        <v/>
      </c>
      <c r="AP104" s="7" t="str">
        <f ca="1">IF(AND($A104&lt;&gt;"",$A104&lt;&gt;"TOTAL"),IF(AND([5]PREMIOS_OTROS!$BT102&lt;&gt;"",[5]PREMIOS_OTROS!$BT102&lt;&gt;0),[5]PREMIOS_OTROS!$BT102,""),IF($A104="TOTAL",SUM(INDIRECT("AP4:AP"&amp;ROW()-1)),""))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IF(AND($A104&lt;&gt;"",$A104&lt;&gt;"TOTAL"),IF(AND([5]PREMIOS_OTROS!$BW102&lt;&gt;"",[5]PREMIOS_OTROS!$BW102&lt;&gt;0),[5]PREMIOS_OTROS!$BW102,""),IF($A104="TOTAL",SUM(INDIRECT("AR4:AR"&amp;ROW()-1)),""))</f>
        <v/>
      </c>
      <c r="AS104" s="7" t="str">
        <f ca="1">IF(AND($A104&lt;&gt;"",$A104&lt;&gt;"TOTAL"),IF(AND([5]PREMIOS_OTROS!$BY102&lt;&gt;"",[5]PREMIOS_OTROS!$BY102&lt;&gt;0),[5]PREMIOS_OTROS!$BY102,""),IF($A104="TOTAL",SUM(INDIRECT("AS4:AS"&amp;ROW()-1)),""))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IF(AND($A104&lt;&gt;"",$A104&lt;&gt;"TOTAL"),IF(AND([5]PREMIOS_OTROS!$CB102&lt;&gt;"",[5]PREMIOS_OTROS!$CB102&lt;&gt;0),[5]PREMIOS_OTROS!$CB102,""),IF($A104="TOTAL",SUM(INDIRECT("AU4:AU"&amp;ROW()-1)),""))</f>
        <v/>
      </c>
      <c r="AV104" s="7" t="str">
        <f ca="1">IF(AND($A104&lt;&gt;"",$A104&lt;&gt;"TOTAL"),IF(AND([5]PREMIOS_OTROS!$CD102&lt;&gt;"",[5]PREMIOS_OTROS!$CD102&lt;&gt;0),[5]PREMIOS_OTROS!$CD102,""),IF($A104="TOTAL",SUM(INDIRECT("AV4:AV"&amp;ROW()-1)),""))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IF(AND($A104&lt;&gt;"",$A104&lt;&gt;"TOTAL"),IF(AND([5]PREMIOS_OTROS!$CG102&lt;&gt;"",[5]PREMIOS_OTROS!$CG102&lt;&gt;0),[5]PREMIOS_OTROS!$CG102,""),IF($A104="TOTAL",SUM(INDIRECT("AX4:AX"&amp;ROW()-1)),""))</f>
        <v/>
      </c>
      <c r="AY104" s="7" t="str">
        <f ca="1">IF(AND($A104&lt;&gt;"",$A104&lt;&gt;"TOTAL"),IF(AND([5]PREMIOS_OTROS!$CI102&lt;&gt;"",[5]PREMIOS_OTROS!$CI102&lt;&gt;0),[5]PREMIOS_OTROS!$CI102,""),IF($A104="TOTAL",SUM(INDIRECT("AY4:AY"&amp;ROW()-1)),""))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IF(AND($A104&lt;&gt;"",$A104&lt;&gt;"TOTAL"),IF(AND([5]PREMIOS_OTROS!$CL102&lt;&gt;"",[5]PREMIOS_OTROS!$CL102&lt;&gt;0),[5]PREMIOS_OTROS!$CL102,""),IF($A104="TOTAL",SUM(INDIRECT("BA4:BA"&amp;ROW()-1)),""))</f>
        <v/>
      </c>
      <c r="BB104" s="7" t="str">
        <f ca="1">IF(AND($A104&lt;&gt;"",$A104&lt;&gt;"TOTAL"),IF(AND([5]PREMIOS_OTROS!$CN102&lt;&gt;"",[5]PREMIOS_OTROS!$CN102&lt;&gt;0),[5]PREMIOS_OTROS!$CN102,""),IF($A104="TOTAL",SUM(INDIRECT("BB4:BB"&amp;ROW()-1)),""))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IF(AND($A104&lt;&gt;"",$A104&lt;&gt;"TOTAL"),IF(AND([5]PREMIOS_OTROS!$CQ102&lt;&gt;"",[5]PREMIOS_OTROS!$CQ102&lt;&gt;0),[5]PREMIOS_OTROS!$CQ102,""),IF($A104="TOTAL",SUM(INDIRECT("BD4:BD"&amp;ROW()-1)),""))</f>
        <v/>
      </c>
      <c r="BE104" s="7" t="str">
        <f ca="1">IF(AND($A104&lt;&gt;"",$A104&lt;&gt;"TOTAL"),IF(AND([5]PREMIOS_OTROS!$CS102&lt;&gt;"",[5]PREMIOS_OTROS!$CS102&lt;&gt;0),[5]PREMIOS_OTROS!$CS102,""),IF($A104="TOTAL",SUM(INDIRECT("BE4:BE"&amp;ROW()-1)),""))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IF([5]PREMIOS_OTROS!$D103&lt;&gt;"",[5]PREMIOS_OTROS!$D103,IF(AND([5]PREMIOS_OTROS!$D103="",[5]PREMIOS_OTROS!$D104="",[5]PREMIOS_OTROS!$D102=""),"","TOTAL"))</f>
        <v/>
      </c>
      <c r="B105" s="7" t="str">
        <f ca="1">IF(AND($A105&lt;&gt;"",$A105&lt;&gt;"TOTAL"),IF(AND([5]PREMIOS_OTROS!$E103&lt;&gt;"",[5]PREMIOS_OTROS!$E103&lt;&gt;0),[5]PREMIOS_OTROS!$E103,""),IF($A105="TOTAL",SUM(INDIRECT("B4:B"&amp;ROW()-1)),""))</f>
        <v/>
      </c>
      <c r="C105" s="7" t="str">
        <f ca="1">IF(AND($A105&lt;&gt;"",$A105&lt;&gt;"TOTAL"),IF(AND([5]PREMIOS_OTROS!$G103&lt;&gt;"",[5]PREMIOS_OTROS!$G103&lt;&gt;0),[5]PREMIOS_OTROS!$G103,""),IF($A105="TOTAL",SUM(INDIRECT("C4:C"&amp;ROW()-1)),""))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IF(AND($A105&lt;&gt;"",$A105&lt;&gt;"TOTAL"),IF(AND([5]PREMIOS_OTROS!$J103&lt;&gt;"",[5]PREMIOS_OTROS!$J103&lt;&gt;0),[5]PREMIOS_OTROS!$J103,""),IF($A105="TOTAL",SUM(INDIRECT("E4:E"&amp;ROW()-1)),""))</f>
        <v/>
      </c>
      <c r="F105" s="7" t="str">
        <f ca="1">IF(AND($A105&lt;&gt;"",$A105&lt;&gt;"TOTAL"),IF(AND([5]PREMIOS_OTROS!$L103&lt;&gt;"",[5]PREMIOS_OTROS!$L103&lt;&gt;0),[5]PREMIOS_OTROS!$L103,""),IF($A105="TOTAL",SUM(INDIRECT("F4:F"&amp;ROW()-1)),""))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IF(AND($A105&lt;&gt;"",$A105&lt;&gt;"TOTAL"),IF(AND([5]PREMIOS_OTROS!$O103&lt;&gt;"",[5]PREMIOS_OTROS!$O103&lt;&gt;0),[5]PREMIOS_OTROS!$O103,""),IF($A105="TOTAL",SUM(INDIRECT("H4:H"&amp;ROW()-1)),""))</f>
        <v/>
      </c>
      <c r="I105" s="7" t="str">
        <f ca="1">IF(AND($A105&lt;&gt;"",$A105&lt;&gt;"TOTAL"),IF(AND([5]PREMIOS_OTROS!$Q103&lt;&gt;"",[5]PREMIOS_OTROS!$Q103&lt;&gt;0),[5]PREMIOS_OTROS!$Q103,""),IF($A105="TOTAL",SUM(INDIRECT("I4:I"&amp;ROW()-1)),""))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IF(AND($A105&lt;&gt;"",$A105&lt;&gt;"TOTAL"),IF(AND([5]PREMIOS_OTROS!$T103&lt;&gt;"",[5]PREMIOS_OTROS!$T103&lt;&gt;0),[5]PREMIOS_OTROS!$T103,""),IF($A105="TOTAL",SUM(INDIRECT("K4:K"&amp;ROW()-1)),""))</f>
        <v/>
      </c>
      <c r="L105" s="7" t="str">
        <f ca="1">IF(AND($A105&lt;&gt;"",$A105&lt;&gt;"TOTAL"),IF(AND([5]PREMIOS_OTROS!$V103&lt;&gt;"",[5]PREMIOS_OTROS!$V103&lt;&gt;0),[5]PREMIOS_OTROS!$V103,""),IF($A105="TOTAL",SUM(INDIRECT("L4:L"&amp;ROW()-1)),""))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IF(AND($A105&lt;&gt;"",$A105&lt;&gt;"TOTAL"),IF(AND([5]PREMIOS_OTROS!$Y103&lt;&gt;"",[5]PREMIOS_OTROS!$Y103&lt;&gt;0),[5]PREMIOS_OTROS!$Y103,""),IF($A105="TOTAL",SUM(INDIRECT("N4:N"&amp;ROW()-1)),""))</f>
        <v/>
      </c>
      <c r="O105" s="7" t="str">
        <f ca="1">IF(AND($A105&lt;&gt;"",$A105&lt;&gt;"TOTAL"),IF(AND([5]PREMIOS_OTROS!$AA103&lt;&gt;"",[5]PREMIOS_OTROS!$AA103&lt;&gt;0),[5]PREMIOS_OTROS!$AA103,""),IF($A105="TOTAL",SUM(INDIRECT("O4:O"&amp;ROW()-1)),""))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IF(AND($A105&lt;&gt;"",$A105&lt;&gt;"TOTAL"),IF(AND([5]PREMIOS_OTROS!$AD103&lt;&gt;"",[5]PREMIOS_OTROS!$AD103&lt;&gt;0),[5]PREMIOS_OTROS!$AD103,""),IF($A105="TOTAL",SUM(INDIRECT("Q4:Q"&amp;ROW()-1)),""))</f>
        <v/>
      </c>
      <c r="R105" s="7" t="str">
        <f ca="1">IF(AND($A105&lt;&gt;"",$A105&lt;&gt;"TOTAL"),IF(AND([5]PREMIOS_OTROS!$AF103&lt;&gt;"",[5]PREMIOS_OTROS!$AF103&lt;&gt;0),[5]PREMIOS_OTROS!$AF103,""),IF($A105="TOTAL",SUM(INDIRECT("R4:R"&amp;ROW()-1)),""))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IF(AND($A105&lt;&gt;"",$A105&lt;&gt;"TOTAL"),IF(AND([5]PREMIOS_OTROS!$AI103&lt;&gt;"",[5]PREMIOS_OTROS!$AI103&lt;&gt;0),[5]PREMIOS_OTROS!$AI103,""),IF($A105="TOTAL",SUM(INDIRECT("T4:T"&amp;ROW()-1)),""))</f>
        <v/>
      </c>
      <c r="U105" s="7" t="str">
        <f ca="1">IF(AND($A105&lt;&gt;"",$A105&lt;&gt;"TOTAL"),IF(AND([5]PREMIOS_OTROS!$AK103&lt;&gt;"",[5]PREMIOS_OTROS!$AK103&lt;&gt;0),[5]PREMIOS_OTROS!$AK103,""),IF($A105="TOTAL",SUM(INDIRECT("U4:U"&amp;ROW()-1)),""))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IF(AND($A105&lt;&gt;"",$A105&lt;&gt;"TOTAL"),IF(AND([5]PREMIOS_OTROS!$AN103&lt;&gt;"",[5]PREMIOS_OTROS!$AN103&lt;&gt;0),[5]PREMIOS_OTROS!$AN103,""),IF($A105="TOTAL",SUM(INDIRECT("W4:W"&amp;ROW()-1)),""))</f>
        <v/>
      </c>
      <c r="X105" s="7" t="str">
        <f ca="1">IF(AND($A105&lt;&gt;"",$A105&lt;&gt;"TOTAL"),IF(AND([5]PREMIOS_OTROS!$AP103&lt;&gt;"",[5]PREMIOS_OTROS!$AP103&lt;&gt;0),[5]PREMIOS_OTROS!$AP103,""),IF($A105="TOTAL",SUM(INDIRECT("X4:X"&amp;ROW()-1)),""))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IF(AND($A105&lt;&gt;"",$A105&lt;&gt;"TOTAL"),IF(AND([5]PREMIOS_OTROS!$AS103&lt;&gt;"",[5]PREMIOS_OTROS!$AS103&lt;&gt;0),[5]PREMIOS_OTROS!$AS103,""),IF($A105="TOTAL",SUM(INDIRECT("Z4:Z"&amp;ROW()-1)),""))</f>
        <v/>
      </c>
      <c r="AA105" s="7" t="str">
        <f ca="1">IF(AND($A105&lt;&gt;"",$A105&lt;&gt;"TOTAL"),IF(AND([5]PREMIOS_OTROS!$AU103&lt;&gt;"",[5]PREMIOS_OTROS!$AU103&lt;&gt;0),[5]PREMIOS_OTROS!$AU103,""),IF($A105="TOTAL",SUM(INDIRECT("AA4:AA"&amp;ROW()-1)),""))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IF(AND($A105&lt;&gt;"",$A105&lt;&gt;"TOTAL"),IF(AND([5]PREMIOS_OTROS!$AX103&lt;&gt;"",[5]PREMIOS_OTROS!$AX103&lt;&gt;0),[5]PREMIOS_OTROS!$AX103,""),IF($A105="TOTAL",SUM(INDIRECT("AC4:AC"&amp;ROW()-1)),""))</f>
        <v/>
      </c>
      <c r="AD105" s="7" t="str">
        <f ca="1">IF(AND($A105&lt;&gt;"",$A105&lt;&gt;"TOTAL"),IF(AND([5]PREMIOS_OTROS!$AZ103&lt;&gt;"",[5]PREMIOS_OTROS!$AZ103&lt;&gt;0),[5]PREMIOS_OTROS!$AZ103,""),IF($A105="TOTAL",SUM(INDIRECT("AD4:AD"&amp;ROW()-1)),""))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IF(AND($A105&lt;&gt;"",$A105&lt;&gt;"TOTAL"),IF(AND([5]PREMIOS_OTROS!$BC103&lt;&gt;"",[5]PREMIOS_OTROS!$BC103&lt;&gt;0),[5]PREMIOS_OTROS!$BC103,""),IF($A105="TOTAL",SUM(INDIRECT("AF4:AF"&amp;ROW()-1)),""))</f>
        <v/>
      </c>
      <c r="AG105" s="7" t="str">
        <f ca="1">IF(AND($A105&lt;&gt;"",$A105&lt;&gt;"TOTAL"),IF(AND([5]PREMIOS_OTROS!$BE103&lt;&gt;"",[5]PREMIOS_OTROS!$BE103&lt;&gt;0),[5]PREMIOS_OTROS!$BE103,""),IF($A105="TOTAL",SUM(INDIRECT("AG4:AG"&amp;ROW()-1)),""))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IF(AND($A105&lt;&gt;"",$A105&lt;&gt;"TOTAL"),IF(AND([5]PREMIOS_OTROS!$BH103&lt;&gt;"",[5]PREMIOS_OTROS!$BH103&lt;&gt;0),[5]PREMIOS_OTROS!$BH103,""),IF($A105="TOTAL",SUM(INDIRECT("AI4:AI"&amp;ROW()-1)),""))</f>
        <v/>
      </c>
      <c r="AJ105" s="7" t="str">
        <f ca="1">IF(AND($A105&lt;&gt;"",$A105&lt;&gt;"TOTAL"),IF(AND([5]PREMIOS_OTROS!$BJ103&lt;&gt;"",[5]PREMIOS_OTROS!$BJ103&lt;&gt;0),[5]PREMIOS_OTROS!$BJ103,""),IF($A105="TOTAL",SUM(INDIRECT("AJ4:AJ"&amp;ROW()-1)),""))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IF(AND($A105&lt;&gt;"",$A105&lt;&gt;"TOTAL"),IF(AND([5]PREMIOS_OTROS!$BM103&lt;&gt;"",[5]PREMIOS_OTROS!$BM103&lt;&gt;0),[5]PREMIOS_OTROS!$BM103,""),IF($A105="TOTAL",SUM(INDIRECT("AL4:AL"&amp;ROW()-1)),""))</f>
        <v/>
      </c>
      <c r="AM105" s="7" t="str">
        <f ca="1">IF(AND($A105&lt;&gt;"",$A105&lt;&gt;"TOTAL"),IF(AND([5]PREMIOS_OTROS!$BO103&lt;&gt;"",[5]PREMIOS_OTROS!$BO103&lt;&gt;0),[5]PREMIOS_OTROS!$BO103,""),IF($A105="TOTAL",SUM(INDIRECT("AM4:AM"&amp;ROW()-1)),""))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IF(AND($A105&lt;&gt;"",$A105&lt;&gt;"TOTAL"),IF(AND([5]PREMIOS_OTROS!$BR103&lt;&gt;"",[5]PREMIOS_OTROS!$BR103&lt;&gt;0),[5]PREMIOS_OTROS!$BR103,""),IF($A105="TOTAL",SUM(INDIRECT("AO4:AO"&amp;ROW()-1)),""))</f>
        <v/>
      </c>
      <c r="AP105" s="7" t="str">
        <f ca="1">IF(AND($A105&lt;&gt;"",$A105&lt;&gt;"TOTAL"),IF(AND([5]PREMIOS_OTROS!$BT103&lt;&gt;"",[5]PREMIOS_OTROS!$BT103&lt;&gt;0),[5]PREMIOS_OTROS!$BT103,""),IF($A105="TOTAL",SUM(INDIRECT("AP4:AP"&amp;ROW()-1)),""))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IF(AND($A105&lt;&gt;"",$A105&lt;&gt;"TOTAL"),IF(AND([5]PREMIOS_OTROS!$BW103&lt;&gt;"",[5]PREMIOS_OTROS!$BW103&lt;&gt;0),[5]PREMIOS_OTROS!$BW103,""),IF($A105="TOTAL",SUM(INDIRECT("AR4:AR"&amp;ROW()-1)),""))</f>
        <v/>
      </c>
      <c r="AS105" s="7" t="str">
        <f ca="1">IF(AND($A105&lt;&gt;"",$A105&lt;&gt;"TOTAL"),IF(AND([5]PREMIOS_OTROS!$BY103&lt;&gt;"",[5]PREMIOS_OTROS!$BY103&lt;&gt;0),[5]PREMIOS_OTROS!$BY103,""),IF($A105="TOTAL",SUM(INDIRECT("AS4:AS"&amp;ROW()-1)),""))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IF(AND($A105&lt;&gt;"",$A105&lt;&gt;"TOTAL"),IF(AND([5]PREMIOS_OTROS!$CB103&lt;&gt;"",[5]PREMIOS_OTROS!$CB103&lt;&gt;0),[5]PREMIOS_OTROS!$CB103,""),IF($A105="TOTAL",SUM(INDIRECT("AU4:AU"&amp;ROW()-1)),""))</f>
        <v/>
      </c>
      <c r="AV105" s="7" t="str">
        <f ca="1">IF(AND($A105&lt;&gt;"",$A105&lt;&gt;"TOTAL"),IF(AND([5]PREMIOS_OTROS!$CD103&lt;&gt;"",[5]PREMIOS_OTROS!$CD103&lt;&gt;0),[5]PREMIOS_OTROS!$CD103,""),IF($A105="TOTAL",SUM(INDIRECT("AV4:AV"&amp;ROW()-1)),""))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IF(AND($A105&lt;&gt;"",$A105&lt;&gt;"TOTAL"),IF(AND([5]PREMIOS_OTROS!$CG103&lt;&gt;"",[5]PREMIOS_OTROS!$CG103&lt;&gt;0),[5]PREMIOS_OTROS!$CG103,""),IF($A105="TOTAL",SUM(INDIRECT("AX4:AX"&amp;ROW()-1)),""))</f>
        <v/>
      </c>
      <c r="AY105" s="7" t="str">
        <f ca="1">IF(AND($A105&lt;&gt;"",$A105&lt;&gt;"TOTAL"),IF(AND([5]PREMIOS_OTROS!$CI103&lt;&gt;"",[5]PREMIOS_OTROS!$CI103&lt;&gt;0),[5]PREMIOS_OTROS!$CI103,""),IF($A105="TOTAL",SUM(INDIRECT("AY4:AY"&amp;ROW()-1)),""))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IF(AND($A105&lt;&gt;"",$A105&lt;&gt;"TOTAL"),IF(AND([5]PREMIOS_OTROS!$CL103&lt;&gt;"",[5]PREMIOS_OTROS!$CL103&lt;&gt;0),[5]PREMIOS_OTROS!$CL103,""),IF($A105="TOTAL",SUM(INDIRECT("BA4:BA"&amp;ROW()-1)),""))</f>
        <v/>
      </c>
      <c r="BB105" s="7" t="str">
        <f ca="1">IF(AND($A105&lt;&gt;"",$A105&lt;&gt;"TOTAL"),IF(AND([5]PREMIOS_OTROS!$CN103&lt;&gt;"",[5]PREMIOS_OTROS!$CN103&lt;&gt;0),[5]PREMIOS_OTROS!$CN103,""),IF($A105="TOTAL",SUM(INDIRECT("BB4:BB"&amp;ROW()-1)),""))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IF(AND($A105&lt;&gt;"",$A105&lt;&gt;"TOTAL"),IF(AND([5]PREMIOS_OTROS!$CQ103&lt;&gt;"",[5]PREMIOS_OTROS!$CQ103&lt;&gt;0),[5]PREMIOS_OTROS!$CQ103,""),IF($A105="TOTAL",SUM(INDIRECT("BD4:BD"&amp;ROW()-1)),""))</f>
        <v/>
      </c>
      <c r="BE105" s="7" t="str">
        <f ca="1">IF(AND($A105&lt;&gt;"",$A105&lt;&gt;"TOTAL"),IF(AND([5]PREMIOS_OTROS!$CS103&lt;&gt;"",[5]PREMIOS_OTROS!$CS103&lt;&gt;0),[5]PREMIOS_OTROS!$CS103,""),IF($A105="TOTAL",SUM(INDIRECT("BE4:BE"&amp;ROW()-1)),""))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IF([5]PREMIOS_OTROS!$D104&lt;&gt;"",[5]PREMIOS_OTROS!$D104,IF(AND([5]PREMIOS_OTROS!$D104="",[5]PREMIOS_OTROS!$D105="",[5]PREMIOS_OTROS!$D103=""),"","TOTAL"))</f>
        <v/>
      </c>
      <c r="B106" s="7" t="str">
        <f ca="1">IF(AND($A106&lt;&gt;"",$A106&lt;&gt;"TOTAL"),IF(AND([5]PREMIOS_OTROS!$E104&lt;&gt;"",[5]PREMIOS_OTROS!$E104&lt;&gt;0),[5]PREMIOS_OTROS!$E104,""),IF($A106="TOTAL",SUM(INDIRECT("B4:B"&amp;ROW()-1)),""))</f>
        <v/>
      </c>
      <c r="C106" s="7" t="str">
        <f ca="1">IF(AND($A106&lt;&gt;"",$A106&lt;&gt;"TOTAL"),IF(AND([5]PREMIOS_OTROS!$G104&lt;&gt;"",[5]PREMIOS_OTROS!$G104&lt;&gt;0),[5]PREMIOS_OTROS!$G104,""),IF($A106="TOTAL",SUM(INDIRECT("C4:C"&amp;ROW()-1)),""))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IF(AND($A106&lt;&gt;"",$A106&lt;&gt;"TOTAL"),IF(AND([5]PREMIOS_OTROS!$J104&lt;&gt;"",[5]PREMIOS_OTROS!$J104&lt;&gt;0),[5]PREMIOS_OTROS!$J104,""),IF($A106="TOTAL",SUM(INDIRECT("E4:E"&amp;ROW()-1)),""))</f>
        <v/>
      </c>
      <c r="F106" s="7" t="str">
        <f ca="1">IF(AND($A106&lt;&gt;"",$A106&lt;&gt;"TOTAL"),IF(AND([5]PREMIOS_OTROS!$L104&lt;&gt;"",[5]PREMIOS_OTROS!$L104&lt;&gt;0),[5]PREMIOS_OTROS!$L104,""),IF($A106="TOTAL",SUM(INDIRECT("F4:F"&amp;ROW()-1)),""))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IF(AND($A106&lt;&gt;"",$A106&lt;&gt;"TOTAL"),IF(AND([5]PREMIOS_OTROS!$O104&lt;&gt;"",[5]PREMIOS_OTROS!$O104&lt;&gt;0),[5]PREMIOS_OTROS!$O104,""),IF($A106="TOTAL",SUM(INDIRECT("H4:H"&amp;ROW()-1)),""))</f>
        <v/>
      </c>
      <c r="I106" s="7" t="str">
        <f ca="1">IF(AND($A106&lt;&gt;"",$A106&lt;&gt;"TOTAL"),IF(AND([5]PREMIOS_OTROS!$Q104&lt;&gt;"",[5]PREMIOS_OTROS!$Q104&lt;&gt;0),[5]PREMIOS_OTROS!$Q104,""),IF($A106="TOTAL",SUM(INDIRECT("I4:I"&amp;ROW()-1)),""))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IF(AND($A106&lt;&gt;"",$A106&lt;&gt;"TOTAL"),IF(AND([5]PREMIOS_OTROS!$T104&lt;&gt;"",[5]PREMIOS_OTROS!$T104&lt;&gt;0),[5]PREMIOS_OTROS!$T104,""),IF($A106="TOTAL",SUM(INDIRECT("K4:K"&amp;ROW()-1)),""))</f>
        <v/>
      </c>
      <c r="L106" s="7" t="str">
        <f ca="1">IF(AND($A106&lt;&gt;"",$A106&lt;&gt;"TOTAL"),IF(AND([5]PREMIOS_OTROS!$V104&lt;&gt;"",[5]PREMIOS_OTROS!$V104&lt;&gt;0),[5]PREMIOS_OTROS!$V104,""),IF($A106="TOTAL",SUM(INDIRECT("L4:L"&amp;ROW()-1)),""))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IF(AND($A106&lt;&gt;"",$A106&lt;&gt;"TOTAL"),IF(AND([5]PREMIOS_OTROS!$Y104&lt;&gt;"",[5]PREMIOS_OTROS!$Y104&lt;&gt;0),[5]PREMIOS_OTROS!$Y104,""),IF($A106="TOTAL",SUM(INDIRECT("N4:N"&amp;ROW()-1)),""))</f>
        <v/>
      </c>
      <c r="O106" s="7" t="str">
        <f ca="1">IF(AND($A106&lt;&gt;"",$A106&lt;&gt;"TOTAL"),IF(AND([5]PREMIOS_OTROS!$AA104&lt;&gt;"",[5]PREMIOS_OTROS!$AA104&lt;&gt;0),[5]PREMIOS_OTROS!$AA104,""),IF($A106="TOTAL",SUM(INDIRECT("O4:O"&amp;ROW()-1)),""))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IF(AND($A106&lt;&gt;"",$A106&lt;&gt;"TOTAL"),IF(AND([5]PREMIOS_OTROS!$AD104&lt;&gt;"",[5]PREMIOS_OTROS!$AD104&lt;&gt;0),[5]PREMIOS_OTROS!$AD104,""),IF($A106="TOTAL",SUM(INDIRECT("Q4:Q"&amp;ROW()-1)),""))</f>
        <v/>
      </c>
      <c r="R106" s="7" t="str">
        <f ca="1">IF(AND($A106&lt;&gt;"",$A106&lt;&gt;"TOTAL"),IF(AND([5]PREMIOS_OTROS!$AF104&lt;&gt;"",[5]PREMIOS_OTROS!$AF104&lt;&gt;0),[5]PREMIOS_OTROS!$AF104,""),IF($A106="TOTAL",SUM(INDIRECT("R4:R"&amp;ROW()-1)),""))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IF(AND($A106&lt;&gt;"",$A106&lt;&gt;"TOTAL"),IF(AND([5]PREMIOS_OTROS!$AI104&lt;&gt;"",[5]PREMIOS_OTROS!$AI104&lt;&gt;0),[5]PREMIOS_OTROS!$AI104,""),IF($A106="TOTAL",SUM(INDIRECT("T4:T"&amp;ROW()-1)),""))</f>
        <v/>
      </c>
      <c r="U106" s="7" t="str">
        <f ca="1">IF(AND($A106&lt;&gt;"",$A106&lt;&gt;"TOTAL"),IF(AND([5]PREMIOS_OTROS!$AK104&lt;&gt;"",[5]PREMIOS_OTROS!$AK104&lt;&gt;0),[5]PREMIOS_OTROS!$AK104,""),IF($A106="TOTAL",SUM(INDIRECT("U4:U"&amp;ROW()-1)),""))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IF(AND($A106&lt;&gt;"",$A106&lt;&gt;"TOTAL"),IF(AND([5]PREMIOS_OTROS!$AN104&lt;&gt;"",[5]PREMIOS_OTROS!$AN104&lt;&gt;0),[5]PREMIOS_OTROS!$AN104,""),IF($A106="TOTAL",SUM(INDIRECT("W4:W"&amp;ROW()-1)),""))</f>
        <v/>
      </c>
      <c r="X106" s="7" t="str">
        <f ca="1">IF(AND($A106&lt;&gt;"",$A106&lt;&gt;"TOTAL"),IF(AND([5]PREMIOS_OTROS!$AP104&lt;&gt;"",[5]PREMIOS_OTROS!$AP104&lt;&gt;0),[5]PREMIOS_OTROS!$AP104,""),IF($A106="TOTAL",SUM(INDIRECT("X4:X"&amp;ROW()-1)),""))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IF(AND($A106&lt;&gt;"",$A106&lt;&gt;"TOTAL"),IF(AND([5]PREMIOS_OTROS!$AS104&lt;&gt;"",[5]PREMIOS_OTROS!$AS104&lt;&gt;0),[5]PREMIOS_OTROS!$AS104,""),IF($A106="TOTAL",SUM(INDIRECT("Z4:Z"&amp;ROW()-1)),""))</f>
        <v/>
      </c>
      <c r="AA106" s="7" t="str">
        <f ca="1">IF(AND($A106&lt;&gt;"",$A106&lt;&gt;"TOTAL"),IF(AND([5]PREMIOS_OTROS!$AU104&lt;&gt;"",[5]PREMIOS_OTROS!$AU104&lt;&gt;0),[5]PREMIOS_OTROS!$AU104,""),IF($A106="TOTAL",SUM(INDIRECT("AA4:AA"&amp;ROW()-1)),""))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IF(AND($A106&lt;&gt;"",$A106&lt;&gt;"TOTAL"),IF(AND([5]PREMIOS_OTROS!$AX104&lt;&gt;"",[5]PREMIOS_OTROS!$AX104&lt;&gt;0),[5]PREMIOS_OTROS!$AX104,""),IF($A106="TOTAL",SUM(INDIRECT("AC4:AC"&amp;ROW()-1)),""))</f>
        <v/>
      </c>
      <c r="AD106" s="7" t="str">
        <f ca="1">IF(AND($A106&lt;&gt;"",$A106&lt;&gt;"TOTAL"),IF(AND([5]PREMIOS_OTROS!$AZ104&lt;&gt;"",[5]PREMIOS_OTROS!$AZ104&lt;&gt;0),[5]PREMIOS_OTROS!$AZ104,""),IF($A106="TOTAL",SUM(INDIRECT("AD4:AD"&amp;ROW()-1)),""))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IF(AND($A106&lt;&gt;"",$A106&lt;&gt;"TOTAL"),IF(AND([5]PREMIOS_OTROS!$BC104&lt;&gt;"",[5]PREMIOS_OTROS!$BC104&lt;&gt;0),[5]PREMIOS_OTROS!$BC104,""),IF($A106="TOTAL",SUM(INDIRECT("AF4:AF"&amp;ROW()-1)),""))</f>
        <v/>
      </c>
      <c r="AG106" s="7" t="str">
        <f ca="1">IF(AND($A106&lt;&gt;"",$A106&lt;&gt;"TOTAL"),IF(AND([5]PREMIOS_OTROS!$BE104&lt;&gt;"",[5]PREMIOS_OTROS!$BE104&lt;&gt;0),[5]PREMIOS_OTROS!$BE104,""),IF($A106="TOTAL",SUM(INDIRECT("AG4:AG"&amp;ROW()-1)),""))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IF(AND($A106&lt;&gt;"",$A106&lt;&gt;"TOTAL"),IF(AND([5]PREMIOS_OTROS!$BH104&lt;&gt;"",[5]PREMIOS_OTROS!$BH104&lt;&gt;0),[5]PREMIOS_OTROS!$BH104,""),IF($A106="TOTAL",SUM(INDIRECT("AI4:AI"&amp;ROW()-1)),""))</f>
        <v/>
      </c>
      <c r="AJ106" s="7" t="str">
        <f ca="1">IF(AND($A106&lt;&gt;"",$A106&lt;&gt;"TOTAL"),IF(AND([5]PREMIOS_OTROS!$BJ104&lt;&gt;"",[5]PREMIOS_OTROS!$BJ104&lt;&gt;0),[5]PREMIOS_OTROS!$BJ104,""),IF($A106="TOTAL",SUM(INDIRECT("AJ4:AJ"&amp;ROW()-1)),""))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IF(AND($A106&lt;&gt;"",$A106&lt;&gt;"TOTAL"),IF(AND([5]PREMIOS_OTROS!$BM104&lt;&gt;"",[5]PREMIOS_OTROS!$BM104&lt;&gt;0),[5]PREMIOS_OTROS!$BM104,""),IF($A106="TOTAL",SUM(INDIRECT("AL4:AL"&amp;ROW()-1)),""))</f>
        <v/>
      </c>
      <c r="AM106" s="7" t="str">
        <f ca="1">IF(AND($A106&lt;&gt;"",$A106&lt;&gt;"TOTAL"),IF(AND([5]PREMIOS_OTROS!$BO104&lt;&gt;"",[5]PREMIOS_OTROS!$BO104&lt;&gt;0),[5]PREMIOS_OTROS!$BO104,""),IF($A106="TOTAL",SUM(INDIRECT("AM4:AM"&amp;ROW()-1)),""))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IF(AND($A106&lt;&gt;"",$A106&lt;&gt;"TOTAL"),IF(AND([5]PREMIOS_OTROS!$BR104&lt;&gt;"",[5]PREMIOS_OTROS!$BR104&lt;&gt;0),[5]PREMIOS_OTROS!$BR104,""),IF($A106="TOTAL",SUM(INDIRECT("AO4:AO"&amp;ROW()-1)),""))</f>
        <v/>
      </c>
      <c r="AP106" s="7" t="str">
        <f ca="1">IF(AND($A106&lt;&gt;"",$A106&lt;&gt;"TOTAL"),IF(AND([5]PREMIOS_OTROS!$BT104&lt;&gt;"",[5]PREMIOS_OTROS!$BT104&lt;&gt;0),[5]PREMIOS_OTROS!$BT104,""),IF($A106="TOTAL",SUM(INDIRECT("AP4:AP"&amp;ROW()-1)),""))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IF(AND($A106&lt;&gt;"",$A106&lt;&gt;"TOTAL"),IF(AND([5]PREMIOS_OTROS!$BW104&lt;&gt;"",[5]PREMIOS_OTROS!$BW104&lt;&gt;0),[5]PREMIOS_OTROS!$BW104,""),IF($A106="TOTAL",SUM(INDIRECT("AR4:AR"&amp;ROW()-1)),""))</f>
        <v/>
      </c>
      <c r="AS106" s="7" t="str">
        <f ca="1">IF(AND($A106&lt;&gt;"",$A106&lt;&gt;"TOTAL"),IF(AND([5]PREMIOS_OTROS!$BY104&lt;&gt;"",[5]PREMIOS_OTROS!$BY104&lt;&gt;0),[5]PREMIOS_OTROS!$BY104,""),IF($A106="TOTAL",SUM(INDIRECT("AS4:AS"&amp;ROW()-1)),""))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IF(AND($A106&lt;&gt;"",$A106&lt;&gt;"TOTAL"),IF(AND([5]PREMIOS_OTROS!$CB104&lt;&gt;"",[5]PREMIOS_OTROS!$CB104&lt;&gt;0),[5]PREMIOS_OTROS!$CB104,""),IF($A106="TOTAL",SUM(INDIRECT("AU4:AU"&amp;ROW()-1)),""))</f>
        <v/>
      </c>
      <c r="AV106" s="7" t="str">
        <f ca="1">IF(AND($A106&lt;&gt;"",$A106&lt;&gt;"TOTAL"),IF(AND([5]PREMIOS_OTROS!$CD104&lt;&gt;"",[5]PREMIOS_OTROS!$CD104&lt;&gt;0),[5]PREMIOS_OTROS!$CD104,""),IF($A106="TOTAL",SUM(INDIRECT("AV4:AV"&amp;ROW()-1)),""))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IF(AND($A106&lt;&gt;"",$A106&lt;&gt;"TOTAL"),IF(AND([5]PREMIOS_OTROS!$CG104&lt;&gt;"",[5]PREMIOS_OTROS!$CG104&lt;&gt;0),[5]PREMIOS_OTROS!$CG104,""),IF($A106="TOTAL",SUM(INDIRECT("AX4:AX"&amp;ROW()-1)),""))</f>
        <v/>
      </c>
      <c r="AY106" s="7" t="str">
        <f ca="1">IF(AND($A106&lt;&gt;"",$A106&lt;&gt;"TOTAL"),IF(AND([5]PREMIOS_OTROS!$CI104&lt;&gt;"",[5]PREMIOS_OTROS!$CI104&lt;&gt;0),[5]PREMIOS_OTROS!$CI104,""),IF($A106="TOTAL",SUM(INDIRECT("AY4:AY"&amp;ROW()-1)),""))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IF(AND($A106&lt;&gt;"",$A106&lt;&gt;"TOTAL"),IF(AND([5]PREMIOS_OTROS!$CL104&lt;&gt;"",[5]PREMIOS_OTROS!$CL104&lt;&gt;0),[5]PREMIOS_OTROS!$CL104,""),IF($A106="TOTAL",SUM(INDIRECT("BA4:BA"&amp;ROW()-1)),""))</f>
        <v/>
      </c>
      <c r="BB106" s="7" t="str">
        <f ca="1">IF(AND($A106&lt;&gt;"",$A106&lt;&gt;"TOTAL"),IF(AND([5]PREMIOS_OTROS!$CN104&lt;&gt;"",[5]PREMIOS_OTROS!$CN104&lt;&gt;0),[5]PREMIOS_OTROS!$CN104,""),IF($A106="TOTAL",SUM(INDIRECT("BB4:BB"&amp;ROW()-1)),""))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IF(AND($A106&lt;&gt;"",$A106&lt;&gt;"TOTAL"),IF(AND([5]PREMIOS_OTROS!$CQ104&lt;&gt;"",[5]PREMIOS_OTROS!$CQ104&lt;&gt;0),[5]PREMIOS_OTROS!$CQ104,""),IF($A106="TOTAL",SUM(INDIRECT("BD4:BD"&amp;ROW()-1)),""))</f>
        <v/>
      </c>
      <c r="BE106" s="7" t="str">
        <f ca="1">IF(AND($A106&lt;&gt;"",$A106&lt;&gt;"TOTAL"),IF(AND([5]PREMIOS_OTROS!$CS104&lt;&gt;"",[5]PREMIOS_OTROS!$CS104&lt;&gt;0),[5]PREMIOS_OTROS!$CS104,""),IF($A106="TOTAL",SUM(INDIRECT("BE4:BE"&amp;ROW()-1)),""))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IF([5]PREMIOS_OTROS!$D105&lt;&gt;"",[5]PREMIOS_OTROS!$D105,IF(AND([5]PREMIOS_OTROS!$D105="",[5]PREMIOS_OTROS!$D106="",[5]PREMIOS_OTROS!$D104=""),"","TOTAL"))</f>
        <v/>
      </c>
      <c r="B107" s="7" t="str">
        <f ca="1">IF(AND($A107&lt;&gt;"",$A107&lt;&gt;"TOTAL"),IF(AND([5]PREMIOS_OTROS!$E105&lt;&gt;"",[5]PREMIOS_OTROS!$E105&lt;&gt;0),[5]PREMIOS_OTROS!$E105,""),IF($A107="TOTAL",SUM(INDIRECT("B4:B"&amp;ROW()-1)),""))</f>
        <v/>
      </c>
      <c r="C107" s="7" t="str">
        <f ca="1">IF(AND($A107&lt;&gt;"",$A107&lt;&gt;"TOTAL"),IF(AND([5]PREMIOS_OTROS!$G105&lt;&gt;"",[5]PREMIOS_OTROS!$G105&lt;&gt;0),[5]PREMIOS_OTROS!$G105,""),IF($A107="TOTAL",SUM(INDIRECT("C4:C"&amp;ROW()-1)),""))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IF(AND($A107&lt;&gt;"",$A107&lt;&gt;"TOTAL"),IF(AND([5]PREMIOS_OTROS!$J105&lt;&gt;"",[5]PREMIOS_OTROS!$J105&lt;&gt;0),[5]PREMIOS_OTROS!$J105,""),IF($A107="TOTAL",SUM(INDIRECT("E4:E"&amp;ROW()-1)),""))</f>
        <v/>
      </c>
      <c r="F107" s="7" t="str">
        <f ca="1">IF(AND($A107&lt;&gt;"",$A107&lt;&gt;"TOTAL"),IF(AND([5]PREMIOS_OTROS!$L105&lt;&gt;"",[5]PREMIOS_OTROS!$L105&lt;&gt;0),[5]PREMIOS_OTROS!$L105,""),IF($A107="TOTAL",SUM(INDIRECT("F4:F"&amp;ROW()-1)),""))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IF(AND($A107&lt;&gt;"",$A107&lt;&gt;"TOTAL"),IF(AND([5]PREMIOS_OTROS!$O105&lt;&gt;"",[5]PREMIOS_OTROS!$O105&lt;&gt;0),[5]PREMIOS_OTROS!$O105,""),IF($A107="TOTAL",SUM(INDIRECT("H4:H"&amp;ROW()-1)),""))</f>
        <v/>
      </c>
      <c r="I107" s="7" t="str">
        <f ca="1">IF(AND($A107&lt;&gt;"",$A107&lt;&gt;"TOTAL"),IF(AND([5]PREMIOS_OTROS!$Q105&lt;&gt;"",[5]PREMIOS_OTROS!$Q105&lt;&gt;0),[5]PREMIOS_OTROS!$Q105,""),IF($A107="TOTAL",SUM(INDIRECT("I4:I"&amp;ROW()-1)),""))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IF(AND($A107&lt;&gt;"",$A107&lt;&gt;"TOTAL"),IF(AND([5]PREMIOS_OTROS!$T105&lt;&gt;"",[5]PREMIOS_OTROS!$T105&lt;&gt;0),[5]PREMIOS_OTROS!$T105,""),IF($A107="TOTAL",SUM(INDIRECT("K4:K"&amp;ROW()-1)),""))</f>
        <v/>
      </c>
      <c r="L107" s="7" t="str">
        <f ca="1">IF(AND($A107&lt;&gt;"",$A107&lt;&gt;"TOTAL"),IF(AND([5]PREMIOS_OTROS!$V105&lt;&gt;"",[5]PREMIOS_OTROS!$V105&lt;&gt;0),[5]PREMIOS_OTROS!$V105,""),IF($A107="TOTAL",SUM(INDIRECT("L4:L"&amp;ROW()-1)),""))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IF(AND($A107&lt;&gt;"",$A107&lt;&gt;"TOTAL"),IF(AND([5]PREMIOS_OTROS!$Y105&lt;&gt;"",[5]PREMIOS_OTROS!$Y105&lt;&gt;0),[5]PREMIOS_OTROS!$Y105,""),IF($A107="TOTAL",SUM(INDIRECT("N4:N"&amp;ROW()-1)),""))</f>
        <v/>
      </c>
      <c r="O107" s="7" t="str">
        <f ca="1">IF(AND($A107&lt;&gt;"",$A107&lt;&gt;"TOTAL"),IF(AND([5]PREMIOS_OTROS!$AA105&lt;&gt;"",[5]PREMIOS_OTROS!$AA105&lt;&gt;0),[5]PREMIOS_OTROS!$AA105,""),IF($A107="TOTAL",SUM(INDIRECT("O4:O"&amp;ROW()-1)),""))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IF(AND($A107&lt;&gt;"",$A107&lt;&gt;"TOTAL"),IF(AND([5]PREMIOS_OTROS!$AD105&lt;&gt;"",[5]PREMIOS_OTROS!$AD105&lt;&gt;0),[5]PREMIOS_OTROS!$AD105,""),IF($A107="TOTAL",SUM(INDIRECT("Q4:Q"&amp;ROW()-1)),""))</f>
        <v/>
      </c>
      <c r="R107" s="7" t="str">
        <f ca="1">IF(AND($A107&lt;&gt;"",$A107&lt;&gt;"TOTAL"),IF(AND([5]PREMIOS_OTROS!$AF105&lt;&gt;"",[5]PREMIOS_OTROS!$AF105&lt;&gt;0),[5]PREMIOS_OTROS!$AF105,""),IF($A107="TOTAL",SUM(INDIRECT("R4:R"&amp;ROW()-1)),""))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IF(AND($A107&lt;&gt;"",$A107&lt;&gt;"TOTAL"),IF(AND([5]PREMIOS_OTROS!$AI105&lt;&gt;"",[5]PREMIOS_OTROS!$AI105&lt;&gt;0),[5]PREMIOS_OTROS!$AI105,""),IF($A107="TOTAL",SUM(INDIRECT("T4:T"&amp;ROW()-1)),""))</f>
        <v/>
      </c>
      <c r="U107" s="7" t="str">
        <f ca="1">IF(AND($A107&lt;&gt;"",$A107&lt;&gt;"TOTAL"),IF(AND([5]PREMIOS_OTROS!$AK105&lt;&gt;"",[5]PREMIOS_OTROS!$AK105&lt;&gt;0),[5]PREMIOS_OTROS!$AK105,""),IF($A107="TOTAL",SUM(INDIRECT("U4:U"&amp;ROW()-1)),""))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IF(AND($A107&lt;&gt;"",$A107&lt;&gt;"TOTAL"),IF(AND([5]PREMIOS_OTROS!$AN105&lt;&gt;"",[5]PREMIOS_OTROS!$AN105&lt;&gt;0),[5]PREMIOS_OTROS!$AN105,""),IF($A107="TOTAL",SUM(INDIRECT("W4:W"&amp;ROW()-1)),""))</f>
        <v/>
      </c>
      <c r="X107" s="7" t="str">
        <f ca="1">IF(AND($A107&lt;&gt;"",$A107&lt;&gt;"TOTAL"),IF(AND([5]PREMIOS_OTROS!$AP105&lt;&gt;"",[5]PREMIOS_OTROS!$AP105&lt;&gt;0),[5]PREMIOS_OTROS!$AP105,""),IF($A107="TOTAL",SUM(INDIRECT("X4:X"&amp;ROW()-1)),""))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IF(AND($A107&lt;&gt;"",$A107&lt;&gt;"TOTAL"),IF(AND([5]PREMIOS_OTROS!$AS105&lt;&gt;"",[5]PREMIOS_OTROS!$AS105&lt;&gt;0),[5]PREMIOS_OTROS!$AS105,""),IF($A107="TOTAL",SUM(INDIRECT("Z4:Z"&amp;ROW()-1)),""))</f>
        <v/>
      </c>
      <c r="AA107" s="7" t="str">
        <f ca="1">IF(AND($A107&lt;&gt;"",$A107&lt;&gt;"TOTAL"),IF(AND([5]PREMIOS_OTROS!$AU105&lt;&gt;"",[5]PREMIOS_OTROS!$AU105&lt;&gt;0),[5]PREMIOS_OTROS!$AU105,""),IF($A107="TOTAL",SUM(INDIRECT("AA4:AA"&amp;ROW()-1)),""))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IF(AND($A107&lt;&gt;"",$A107&lt;&gt;"TOTAL"),IF(AND([5]PREMIOS_OTROS!$AX105&lt;&gt;"",[5]PREMIOS_OTROS!$AX105&lt;&gt;0),[5]PREMIOS_OTROS!$AX105,""),IF($A107="TOTAL",SUM(INDIRECT("AC4:AC"&amp;ROW()-1)),""))</f>
        <v/>
      </c>
      <c r="AD107" s="7" t="str">
        <f ca="1">IF(AND($A107&lt;&gt;"",$A107&lt;&gt;"TOTAL"),IF(AND([5]PREMIOS_OTROS!$AZ105&lt;&gt;"",[5]PREMIOS_OTROS!$AZ105&lt;&gt;0),[5]PREMIOS_OTROS!$AZ105,""),IF($A107="TOTAL",SUM(INDIRECT("AD4:AD"&amp;ROW()-1)),""))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IF(AND($A107&lt;&gt;"",$A107&lt;&gt;"TOTAL"),IF(AND([5]PREMIOS_OTROS!$BC105&lt;&gt;"",[5]PREMIOS_OTROS!$BC105&lt;&gt;0),[5]PREMIOS_OTROS!$BC105,""),IF($A107="TOTAL",SUM(INDIRECT("AF4:AF"&amp;ROW()-1)),""))</f>
        <v/>
      </c>
      <c r="AG107" s="7" t="str">
        <f ca="1">IF(AND($A107&lt;&gt;"",$A107&lt;&gt;"TOTAL"),IF(AND([5]PREMIOS_OTROS!$BE105&lt;&gt;"",[5]PREMIOS_OTROS!$BE105&lt;&gt;0),[5]PREMIOS_OTROS!$BE105,""),IF($A107="TOTAL",SUM(INDIRECT("AG4:AG"&amp;ROW()-1)),""))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IF(AND($A107&lt;&gt;"",$A107&lt;&gt;"TOTAL"),IF(AND([5]PREMIOS_OTROS!$BH105&lt;&gt;"",[5]PREMIOS_OTROS!$BH105&lt;&gt;0),[5]PREMIOS_OTROS!$BH105,""),IF($A107="TOTAL",SUM(INDIRECT("AI4:AI"&amp;ROW()-1)),""))</f>
        <v/>
      </c>
      <c r="AJ107" s="7" t="str">
        <f ca="1">IF(AND($A107&lt;&gt;"",$A107&lt;&gt;"TOTAL"),IF(AND([5]PREMIOS_OTROS!$BJ105&lt;&gt;"",[5]PREMIOS_OTROS!$BJ105&lt;&gt;0),[5]PREMIOS_OTROS!$BJ105,""),IF($A107="TOTAL",SUM(INDIRECT("AJ4:AJ"&amp;ROW()-1)),""))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IF(AND($A107&lt;&gt;"",$A107&lt;&gt;"TOTAL"),IF(AND([5]PREMIOS_OTROS!$BM105&lt;&gt;"",[5]PREMIOS_OTROS!$BM105&lt;&gt;0),[5]PREMIOS_OTROS!$BM105,""),IF($A107="TOTAL",SUM(INDIRECT("AL4:AL"&amp;ROW()-1)),""))</f>
        <v/>
      </c>
      <c r="AM107" s="7" t="str">
        <f ca="1">IF(AND($A107&lt;&gt;"",$A107&lt;&gt;"TOTAL"),IF(AND([5]PREMIOS_OTROS!$BO105&lt;&gt;"",[5]PREMIOS_OTROS!$BO105&lt;&gt;0),[5]PREMIOS_OTROS!$BO105,""),IF($A107="TOTAL",SUM(INDIRECT("AM4:AM"&amp;ROW()-1)),""))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IF(AND($A107&lt;&gt;"",$A107&lt;&gt;"TOTAL"),IF(AND([5]PREMIOS_OTROS!$BR105&lt;&gt;"",[5]PREMIOS_OTROS!$BR105&lt;&gt;0),[5]PREMIOS_OTROS!$BR105,""),IF($A107="TOTAL",SUM(INDIRECT("AO4:AO"&amp;ROW()-1)),""))</f>
        <v/>
      </c>
      <c r="AP107" s="7" t="str">
        <f ca="1">IF(AND($A107&lt;&gt;"",$A107&lt;&gt;"TOTAL"),IF(AND([5]PREMIOS_OTROS!$BT105&lt;&gt;"",[5]PREMIOS_OTROS!$BT105&lt;&gt;0),[5]PREMIOS_OTROS!$BT105,""),IF($A107="TOTAL",SUM(INDIRECT("AP4:AP"&amp;ROW()-1)),""))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IF(AND($A107&lt;&gt;"",$A107&lt;&gt;"TOTAL"),IF(AND([5]PREMIOS_OTROS!$BW105&lt;&gt;"",[5]PREMIOS_OTROS!$BW105&lt;&gt;0),[5]PREMIOS_OTROS!$BW105,""),IF($A107="TOTAL",SUM(INDIRECT("AR4:AR"&amp;ROW()-1)),""))</f>
        <v/>
      </c>
      <c r="AS107" s="7" t="str">
        <f ca="1">IF(AND($A107&lt;&gt;"",$A107&lt;&gt;"TOTAL"),IF(AND([5]PREMIOS_OTROS!$BY105&lt;&gt;"",[5]PREMIOS_OTROS!$BY105&lt;&gt;0),[5]PREMIOS_OTROS!$BY105,""),IF($A107="TOTAL",SUM(INDIRECT("AS4:AS"&amp;ROW()-1)),""))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IF(AND($A107&lt;&gt;"",$A107&lt;&gt;"TOTAL"),IF(AND([5]PREMIOS_OTROS!$CB105&lt;&gt;"",[5]PREMIOS_OTROS!$CB105&lt;&gt;0),[5]PREMIOS_OTROS!$CB105,""),IF($A107="TOTAL",SUM(INDIRECT("AU4:AU"&amp;ROW()-1)),""))</f>
        <v/>
      </c>
      <c r="AV107" s="7" t="str">
        <f ca="1">IF(AND($A107&lt;&gt;"",$A107&lt;&gt;"TOTAL"),IF(AND([5]PREMIOS_OTROS!$CD105&lt;&gt;"",[5]PREMIOS_OTROS!$CD105&lt;&gt;0),[5]PREMIOS_OTROS!$CD105,""),IF($A107="TOTAL",SUM(INDIRECT("AV4:AV"&amp;ROW()-1)),""))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IF(AND($A107&lt;&gt;"",$A107&lt;&gt;"TOTAL"),IF(AND([5]PREMIOS_OTROS!$CG105&lt;&gt;"",[5]PREMIOS_OTROS!$CG105&lt;&gt;0),[5]PREMIOS_OTROS!$CG105,""),IF($A107="TOTAL",SUM(INDIRECT("AX4:AX"&amp;ROW()-1)),""))</f>
        <v/>
      </c>
      <c r="AY107" s="7" t="str">
        <f ca="1">IF(AND($A107&lt;&gt;"",$A107&lt;&gt;"TOTAL"),IF(AND([5]PREMIOS_OTROS!$CI105&lt;&gt;"",[5]PREMIOS_OTROS!$CI105&lt;&gt;0),[5]PREMIOS_OTROS!$CI105,""),IF($A107="TOTAL",SUM(INDIRECT("AY4:AY"&amp;ROW()-1)),""))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IF(AND($A107&lt;&gt;"",$A107&lt;&gt;"TOTAL"),IF(AND([5]PREMIOS_OTROS!$CL105&lt;&gt;"",[5]PREMIOS_OTROS!$CL105&lt;&gt;0),[5]PREMIOS_OTROS!$CL105,""),IF($A107="TOTAL",SUM(INDIRECT("BA4:BA"&amp;ROW()-1)),""))</f>
        <v/>
      </c>
      <c r="BB107" s="7" t="str">
        <f ca="1">IF(AND($A107&lt;&gt;"",$A107&lt;&gt;"TOTAL"),IF(AND([5]PREMIOS_OTROS!$CN105&lt;&gt;"",[5]PREMIOS_OTROS!$CN105&lt;&gt;0),[5]PREMIOS_OTROS!$CN105,""),IF($A107="TOTAL",SUM(INDIRECT("BB4:BB"&amp;ROW()-1)),""))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IF(AND($A107&lt;&gt;"",$A107&lt;&gt;"TOTAL"),IF(AND([5]PREMIOS_OTROS!$CQ105&lt;&gt;"",[5]PREMIOS_OTROS!$CQ105&lt;&gt;0),[5]PREMIOS_OTROS!$CQ105,""),IF($A107="TOTAL",SUM(INDIRECT("BD4:BD"&amp;ROW()-1)),""))</f>
        <v/>
      </c>
      <c r="BE107" s="7" t="str">
        <f ca="1">IF(AND($A107&lt;&gt;"",$A107&lt;&gt;"TOTAL"),IF(AND([5]PREMIOS_OTROS!$CS105&lt;&gt;"",[5]PREMIOS_OTROS!$CS105&lt;&gt;0),[5]PREMIOS_OTROS!$CS105,""),IF($A107="TOTAL",SUM(INDIRECT("BE4:BE"&amp;ROW()-1)),""))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IF([5]PREMIOS_OTROS!$D106&lt;&gt;"",[5]PREMIOS_OTROS!$D106,IF(AND([5]PREMIOS_OTROS!$D106="",[5]PREMIOS_OTROS!$D107="",[5]PREMIOS_OTROS!$D105=""),"","TOTAL"))</f>
        <v/>
      </c>
      <c r="B108" s="7" t="str">
        <f ca="1">IF(AND($A108&lt;&gt;"",$A108&lt;&gt;"TOTAL"),IF(AND([5]PREMIOS_OTROS!$E106&lt;&gt;"",[5]PREMIOS_OTROS!$E106&lt;&gt;0),[5]PREMIOS_OTROS!$E106,""),IF($A108="TOTAL",SUM(INDIRECT("B4:B"&amp;ROW()-1)),""))</f>
        <v/>
      </c>
      <c r="C108" s="7" t="str">
        <f ca="1">IF(AND($A108&lt;&gt;"",$A108&lt;&gt;"TOTAL"),IF(AND([5]PREMIOS_OTROS!$G106&lt;&gt;"",[5]PREMIOS_OTROS!$G106&lt;&gt;0),[5]PREMIOS_OTROS!$G106,""),IF($A108="TOTAL",SUM(INDIRECT("C4:C"&amp;ROW()-1)),""))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IF(AND($A108&lt;&gt;"",$A108&lt;&gt;"TOTAL"),IF(AND([5]PREMIOS_OTROS!$J106&lt;&gt;"",[5]PREMIOS_OTROS!$J106&lt;&gt;0),[5]PREMIOS_OTROS!$J106,""),IF($A108="TOTAL",SUM(INDIRECT("E4:E"&amp;ROW()-1)),""))</f>
        <v/>
      </c>
      <c r="F108" s="7" t="str">
        <f ca="1">IF(AND($A108&lt;&gt;"",$A108&lt;&gt;"TOTAL"),IF(AND([5]PREMIOS_OTROS!$L106&lt;&gt;"",[5]PREMIOS_OTROS!$L106&lt;&gt;0),[5]PREMIOS_OTROS!$L106,""),IF($A108="TOTAL",SUM(INDIRECT("F4:F"&amp;ROW()-1)),""))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IF(AND($A108&lt;&gt;"",$A108&lt;&gt;"TOTAL"),IF(AND([5]PREMIOS_OTROS!$O106&lt;&gt;"",[5]PREMIOS_OTROS!$O106&lt;&gt;0),[5]PREMIOS_OTROS!$O106,""),IF($A108="TOTAL",SUM(INDIRECT("H4:H"&amp;ROW()-1)),""))</f>
        <v/>
      </c>
      <c r="I108" s="7" t="str">
        <f ca="1">IF(AND($A108&lt;&gt;"",$A108&lt;&gt;"TOTAL"),IF(AND([5]PREMIOS_OTROS!$Q106&lt;&gt;"",[5]PREMIOS_OTROS!$Q106&lt;&gt;0),[5]PREMIOS_OTROS!$Q106,""),IF($A108="TOTAL",SUM(INDIRECT("I4:I"&amp;ROW()-1)),""))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IF(AND($A108&lt;&gt;"",$A108&lt;&gt;"TOTAL"),IF(AND([5]PREMIOS_OTROS!$T106&lt;&gt;"",[5]PREMIOS_OTROS!$T106&lt;&gt;0),[5]PREMIOS_OTROS!$T106,""),IF($A108="TOTAL",SUM(INDIRECT("K4:K"&amp;ROW()-1)),""))</f>
        <v/>
      </c>
      <c r="L108" s="7" t="str">
        <f ca="1">IF(AND($A108&lt;&gt;"",$A108&lt;&gt;"TOTAL"),IF(AND([5]PREMIOS_OTROS!$V106&lt;&gt;"",[5]PREMIOS_OTROS!$V106&lt;&gt;0),[5]PREMIOS_OTROS!$V106,""),IF($A108="TOTAL",SUM(INDIRECT("L4:L"&amp;ROW()-1)),""))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IF(AND($A108&lt;&gt;"",$A108&lt;&gt;"TOTAL"),IF(AND([5]PREMIOS_OTROS!$Y106&lt;&gt;"",[5]PREMIOS_OTROS!$Y106&lt;&gt;0),[5]PREMIOS_OTROS!$Y106,""),IF($A108="TOTAL",SUM(INDIRECT("N4:N"&amp;ROW()-1)),""))</f>
        <v/>
      </c>
      <c r="O108" s="7" t="str">
        <f ca="1">IF(AND($A108&lt;&gt;"",$A108&lt;&gt;"TOTAL"),IF(AND([5]PREMIOS_OTROS!$AA106&lt;&gt;"",[5]PREMIOS_OTROS!$AA106&lt;&gt;0),[5]PREMIOS_OTROS!$AA106,""),IF($A108="TOTAL",SUM(INDIRECT("O4:O"&amp;ROW()-1)),""))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IF(AND($A108&lt;&gt;"",$A108&lt;&gt;"TOTAL"),IF(AND([5]PREMIOS_OTROS!$AD106&lt;&gt;"",[5]PREMIOS_OTROS!$AD106&lt;&gt;0),[5]PREMIOS_OTROS!$AD106,""),IF($A108="TOTAL",SUM(INDIRECT("Q4:Q"&amp;ROW()-1)),""))</f>
        <v/>
      </c>
      <c r="R108" s="7" t="str">
        <f ca="1">IF(AND($A108&lt;&gt;"",$A108&lt;&gt;"TOTAL"),IF(AND([5]PREMIOS_OTROS!$AF106&lt;&gt;"",[5]PREMIOS_OTROS!$AF106&lt;&gt;0),[5]PREMIOS_OTROS!$AF106,""),IF($A108="TOTAL",SUM(INDIRECT("R4:R"&amp;ROW()-1)),""))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IF(AND($A108&lt;&gt;"",$A108&lt;&gt;"TOTAL"),IF(AND([5]PREMIOS_OTROS!$AI106&lt;&gt;"",[5]PREMIOS_OTROS!$AI106&lt;&gt;0),[5]PREMIOS_OTROS!$AI106,""),IF($A108="TOTAL",SUM(INDIRECT("T4:T"&amp;ROW()-1)),""))</f>
        <v/>
      </c>
      <c r="U108" s="7" t="str">
        <f ca="1">IF(AND($A108&lt;&gt;"",$A108&lt;&gt;"TOTAL"),IF(AND([5]PREMIOS_OTROS!$AK106&lt;&gt;"",[5]PREMIOS_OTROS!$AK106&lt;&gt;0),[5]PREMIOS_OTROS!$AK106,""),IF($A108="TOTAL",SUM(INDIRECT("U4:U"&amp;ROW()-1)),""))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IF(AND($A108&lt;&gt;"",$A108&lt;&gt;"TOTAL"),IF(AND([5]PREMIOS_OTROS!$AN106&lt;&gt;"",[5]PREMIOS_OTROS!$AN106&lt;&gt;0),[5]PREMIOS_OTROS!$AN106,""),IF($A108="TOTAL",SUM(INDIRECT("W4:W"&amp;ROW()-1)),""))</f>
        <v/>
      </c>
      <c r="X108" s="7" t="str">
        <f ca="1">IF(AND($A108&lt;&gt;"",$A108&lt;&gt;"TOTAL"),IF(AND([5]PREMIOS_OTROS!$AP106&lt;&gt;"",[5]PREMIOS_OTROS!$AP106&lt;&gt;0),[5]PREMIOS_OTROS!$AP106,""),IF($A108="TOTAL",SUM(INDIRECT("X4:X"&amp;ROW()-1)),""))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IF(AND($A108&lt;&gt;"",$A108&lt;&gt;"TOTAL"),IF(AND([5]PREMIOS_OTROS!$AS106&lt;&gt;"",[5]PREMIOS_OTROS!$AS106&lt;&gt;0),[5]PREMIOS_OTROS!$AS106,""),IF($A108="TOTAL",SUM(INDIRECT("Z4:Z"&amp;ROW()-1)),""))</f>
        <v/>
      </c>
      <c r="AA108" s="7" t="str">
        <f ca="1">IF(AND($A108&lt;&gt;"",$A108&lt;&gt;"TOTAL"),IF(AND([5]PREMIOS_OTROS!$AU106&lt;&gt;"",[5]PREMIOS_OTROS!$AU106&lt;&gt;0),[5]PREMIOS_OTROS!$AU106,""),IF($A108="TOTAL",SUM(INDIRECT("AA4:AA"&amp;ROW()-1)),""))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IF(AND($A108&lt;&gt;"",$A108&lt;&gt;"TOTAL"),IF(AND([5]PREMIOS_OTROS!$AX106&lt;&gt;"",[5]PREMIOS_OTROS!$AX106&lt;&gt;0),[5]PREMIOS_OTROS!$AX106,""),IF($A108="TOTAL",SUM(INDIRECT("AC4:AC"&amp;ROW()-1)),""))</f>
        <v/>
      </c>
      <c r="AD108" s="7" t="str">
        <f ca="1">IF(AND($A108&lt;&gt;"",$A108&lt;&gt;"TOTAL"),IF(AND([5]PREMIOS_OTROS!$AZ106&lt;&gt;"",[5]PREMIOS_OTROS!$AZ106&lt;&gt;0),[5]PREMIOS_OTROS!$AZ106,""),IF($A108="TOTAL",SUM(INDIRECT("AD4:AD"&amp;ROW()-1)),""))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IF(AND($A108&lt;&gt;"",$A108&lt;&gt;"TOTAL"),IF(AND([5]PREMIOS_OTROS!$BC106&lt;&gt;"",[5]PREMIOS_OTROS!$BC106&lt;&gt;0),[5]PREMIOS_OTROS!$BC106,""),IF($A108="TOTAL",SUM(INDIRECT("AF4:AF"&amp;ROW()-1)),""))</f>
        <v/>
      </c>
      <c r="AG108" s="7" t="str">
        <f ca="1">IF(AND($A108&lt;&gt;"",$A108&lt;&gt;"TOTAL"),IF(AND([5]PREMIOS_OTROS!$BE106&lt;&gt;"",[5]PREMIOS_OTROS!$BE106&lt;&gt;0),[5]PREMIOS_OTROS!$BE106,""),IF($A108="TOTAL",SUM(INDIRECT("AG4:AG"&amp;ROW()-1)),""))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IF(AND($A108&lt;&gt;"",$A108&lt;&gt;"TOTAL"),IF(AND([5]PREMIOS_OTROS!$BH106&lt;&gt;"",[5]PREMIOS_OTROS!$BH106&lt;&gt;0),[5]PREMIOS_OTROS!$BH106,""),IF($A108="TOTAL",SUM(INDIRECT("AI4:AI"&amp;ROW()-1)),""))</f>
        <v/>
      </c>
      <c r="AJ108" s="7" t="str">
        <f ca="1">IF(AND($A108&lt;&gt;"",$A108&lt;&gt;"TOTAL"),IF(AND([5]PREMIOS_OTROS!$BJ106&lt;&gt;"",[5]PREMIOS_OTROS!$BJ106&lt;&gt;0),[5]PREMIOS_OTROS!$BJ106,""),IF($A108="TOTAL",SUM(INDIRECT("AJ4:AJ"&amp;ROW()-1)),""))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IF(AND($A108&lt;&gt;"",$A108&lt;&gt;"TOTAL"),IF(AND([5]PREMIOS_OTROS!$BM106&lt;&gt;"",[5]PREMIOS_OTROS!$BM106&lt;&gt;0),[5]PREMIOS_OTROS!$BM106,""),IF($A108="TOTAL",SUM(INDIRECT("AL4:AL"&amp;ROW()-1)),""))</f>
        <v/>
      </c>
      <c r="AM108" s="7" t="str">
        <f ca="1">IF(AND($A108&lt;&gt;"",$A108&lt;&gt;"TOTAL"),IF(AND([5]PREMIOS_OTROS!$BO106&lt;&gt;"",[5]PREMIOS_OTROS!$BO106&lt;&gt;0),[5]PREMIOS_OTROS!$BO106,""),IF($A108="TOTAL",SUM(INDIRECT("AM4:AM"&amp;ROW()-1)),""))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IF(AND($A108&lt;&gt;"",$A108&lt;&gt;"TOTAL"),IF(AND([5]PREMIOS_OTROS!$BR106&lt;&gt;"",[5]PREMIOS_OTROS!$BR106&lt;&gt;0),[5]PREMIOS_OTROS!$BR106,""),IF($A108="TOTAL",SUM(INDIRECT("AO4:AO"&amp;ROW()-1)),""))</f>
        <v/>
      </c>
      <c r="AP108" s="7" t="str">
        <f ca="1">IF(AND($A108&lt;&gt;"",$A108&lt;&gt;"TOTAL"),IF(AND([5]PREMIOS_OTROS!$BT106&lt;&gt;"",[5]PREMIOS_OTROS!$BT106&lt;&gt;0),[5]PREMIOS_OTROS!$BT106,""),IF($A108="TOTAL",SUM(INDIRECT("AP4:AP"&amp;ROW()-1)),""))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IF(AND($A108&lt;&gt;"",$A108&lt;&gt;"TOTAL"),IF(AND([5]PREMIOS_OTROS!$BW106&lt;&gt;"",[5]PREMIOS_OTROS!$BW106&lt;&gt;0),[5]PREMIOS_OTROS!$BW106,""),IF($A108="TOTAL",SUM(INDIRECT("AR4:AR"&amp;ROW()-1)),""))</f>
        <v/>
      </c>
      <c r="AS108" s="7" t="str">
        <f ca="1">IF(AND($A108&lt;&gt;"",$A108&lt;&gt;"TOTAL"),IF(AND([5]PREMIOS_OTROS!$BY106&lt;&gt;"",[5]PREMIOS_OTROS!$BY106&lt;&gt;0),[5]PREMIOS_OTROS!$BY106,""),IF($A108="TOTAL",SUM(INDIRECT("AS4:AS"&amp;ROW()-1)),""))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IF(AND($A108&lt;&gt;"",$A108&lt;&gt;"TOTAL"),IF(AND([5]PREMIOS_OTROS!$CB106&lt;&gt;"",[5]PREMIOS_OTROS!$CB106&lt;&gt;0),[5]PREMIOS_OTROS!$CB106,""),IF($A108="TOTAL",SUM(INDIRECT("AU4:AU"&amp;ROW()-1)),""))</f>
        <v/>
      </c>
      <c r="AV108" s="7" t="str">
        <f ca="1">IF(AND($A108&lt;&gt;"",$A108&lt;&gt;"TOTAL"),IF(AND([5]PREMIOS_OTROS!$CD106&lt;&gt;"",[5]PREMIOS_OTROS!$CD106&lt;&gt;0),[5]PREMIOS_OTROS!$CD106,""),IF($A108="TOTAL",SUM(INDIRECT("AV4:AV"&amp;ROW()-1)),""))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IF(AND($A108&lt;&gt;"",$A108&lt;&gt;"TOTAL"),IF(AND([5]PREMIOS_OTROS!$CG106&lt;&gt;"",[5]PREMIOS_OTROS!$CG106&lt;&gt;0),[5]PREMIOS_OTROS!$CG106,""),IF($A108="TOTAL",SUM(INDIRECT("AX4:AX"&amp;ROW()-1)),""))</f>
        <v/>
      </c>
      <c r="AY108" s="7" t="str">
        <f ca="1">IF(AND($A108&lt;&gt;"",$A108&lt;&gt;"TOTAL"),IF(AND([5]PREMIOS_OTROS!$CI106&lt;&gt;"",[5]PREMIOS_OTROS!$CI106&lt;&gt;0),[5]PREMIOS_OTROS!$CI106,""),IF($A108="TOTAL",SUM(INDIRECT("AY4:AY"&amp;ROW()-1)),""))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IF(AND($A108&lt;&gt;"",$A108&lt;&gt;"TOTAL"),IF(AND([5]PREMIOS_OTROS!$CL106&lt;&gt;"",[5]PREMIOS_OTROS!$CL106&lt;&gt;0),[5]PREMIOS_OTROS!$CL106,""),IF($A108="TOTAL",SUM(INDIRECT("BA4:BA"&amp;ROW()-1)),""))</f>
        <v/>
      </c>
      <c r="BB108" s="7" t="str">
        <f ca="1">IF(AND($A108&lt;&gt;"",$A108&lt;&gt;"TOTAL"),IF(AND([5]PREMIOS_OTROS!$CN106&lt;&gt;"",[5]PREMIOS_OTROS!$CN106&lt;&gt;0),[5]PREMIOS_OTROS!$CN106,""),IF($A108="TOTAL",SUM(INDIRECT("BB4:BB"&amp;ROW()-1)),""))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IF(AND($A108&lt;&gt;"",$A108&lt;&gt;"TOTAL"),IF(AND([5]PREMIOS_OTROS!$CQ106&lt;&gt;"",[5]PREMIOS_OTROS!$CQ106&lt;&gt;0),[5]PREMIOS_OTROS!$CQ106,""),IF($A108="TOTAL",SUM(INDIRECT("BD4:BD"&amp;ROW()-1)),""))</f>
        <v/>
      </c>
      <c r="BE108" s="7" t="str">
        <f ca="1">IF(AND($A108&lt;&gt;"",$A108&lt;&gt;"TOTAL"),IF(AND([5]PREMIOS_OTROS!$CS106&lt;&gt;"",[5]PREMIOS_OTROS!$CS106&lt;&gt;0),[5]PREMIOS_OTROS!$CS106,""),IF($A108="TOTAL",SUM(INDIRECT("BE4:BE"&amp;ROW()-1)),""))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IF([5]PREMIOS_OTROS!$D107&lt;&gt;"",[5]PREMIOS_OTROS!$D107,IF(AND([5]PREMIOS_OTROS!$D107="",[5]PREMIOS_OTROS!$D108="",[5]PREMIOS_OTROS!$D106=""),"","TOTAL"))</f>
        <v/>
      </c>
      <c r="B109" s="7" t="str">
        <f ca="1">IF(AND($A109&lt;&gt;"",$A109&lt;&gt;"TOTAL"),IF(AND([5]PREMIOS_OTROS!$E107&lt;&gt;"",[5]PREMIOS_OTROS!$E107&lt;&gt;0),[5]PREMIOS_OTROS!$E107,""),IF($A109="TOTAL",SUM(INDIRECT("B4:B"&amp;ROW()-1)),""))</f>
        <v/>
      </c>
      <c r="C109" s="7" t="str">
        <f ca="1">IF(AND($A109&lt;&gt;"",$A109&lt;&gt;"TOTAL"),IF(AND([5]PREMIOS_OTROS!$G107&lt;&gt;"",[5]PREMIOS_OTROS!$G107&lt;&gt;0),[5]PREMIOS_OTROS!$G107,""),IF($A109="TOTAL",SUM(INDIRECT("C4:C"&amp;ROW()-1)),""))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IF(AND($A109&lt;&gt;"",$A109&lt;&gt;"TOTAL"),IF(AND([5]PREMIOS_OTROS!$J107&lt;&gt;"",[5]PREMIOS_OTROS!$J107&lt;&gt;0),[5]PREMIOS_OTROS!$J107,""),IF($A109="TOTAL",SUM(INDIRECT("E4:E"&amp;ROW()-1)),""))</f>
        <v/>
      </c>
      <c r="F109" s="7" t="str">
        <f ca="1">IF(AND($A109&lt;&gt;"",$A109&lt;&gt;"TOTAL"),IF(AND([5]PREMIOS_OTROS!$L107&lt;&gt;"",[5]PREMIOS_OTROS!$L107&lt;&gt;0),[5]PREMIOS_OTROS!$L107,""),IF($A109="TOTAL",SUM(INDIRECT("F4:F"&amp;ROW()-1)),""))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IF(AND($A109&lt;&gt;"",$A109&lt;&gt;"TOTAL"),IF(AND([5]PREMIOS_OTROS!$O107&lt;&gt;"",[5]PREMIOS_OTROS!$O107&lt;&gt;0),[5]PREMIOS_OTROS!$O107,""),IF($A109="TOTAL",SUM(INDIRECT("H4:H"&amp;ROW()-1)),""))</f>
        <v/>
      </c>
      <c r="I109" s="7" t="str">
        <f ca="1">IF(AND($A109&lt;&gt;"",$A109&lt;&gt;"TOTAL"),IF(AND([5]PREMIOS_OTROS!$Q107&lt;&gt;"",[5]PREMIOS_OTROS!$Q107&lt;&gt;0),[5]PREMIOS_OTROS!$Q107,""),IF($A109="TOTAL",SUM(INDIRECT("I4:I"&amp;ROW()-1)),""))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IF(AND($A109&lt;&gt;"",$A109&lt;&gt;"TOTAL"),IF(AND([5]PREMIOS_OTROS!$T107&lt;&gt;"",[5]PREMIOS_OTROS!$T107&lt;&gt;0),[5]PREMIOS_OTROS!$T107,""),IF($A109="TOTAL",SUM(INDIRECT("K4:K"&amp;ROW()-1)),""))</f>
        <v/>
      </c>
      <c r="L109" s="7" t="str">
        <f ca="1">IF(AND($A109&lt;&gt;"",$A109&lt;&gt;"TOTAL"),IF(AND([5]PREMIOS_OTROS!$V107&lt;&gt;"",[5]PREMIOS_OTROS!$V107&lt;&gt;0),[5]PREMIOS_OTROS!$V107,""),IF($A109="TOTAL",SUM(INDIRECT("L4:L"&amp;ROW()-1)),""))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IF(AND($A109&lt;&gt;"",$A109&lt;&gt;"TOTAL"),IF(AND([5]PREMIOS_OTROS!$Y107&lt;&gt;"",[5]PREMIOS_OTROS!$Y107&lt;&gt;0),[5]PREMIOS_OTROS!$Y107,""),IF($A109="TOTAL",SUM(INDIRECT("N4:N"&amp;ROW()-1)),""))</f>
        <v/>
      </c>
      <c r="O109" s="7" t="str">
        <f ca="1">IF(AND($A109&lt;&gt;"",$A109&lt;&gt;"TOTAL"),IF(AND([5]PREMIOS_OTROS!$AA107&lt;&gt;"",[5]PREMIOS_OTROS!$AA107&lt;&gt;0),[5]PREMIOS_OTROS!$AA107,""),IF($A109="TOTAL",SUM(INDIRECT("O4:O"&amp;ROW()-1)),""))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IF(AND($A109&lt;&gt;"",$A109&lt;&gt;"TOTAL"),IF(AND([5]PREMIOS_OTROS!$AD107&lt;&gt;"",[5]PREMIOS_OTROS!$AD107&lt;&gt;0),[5]PREMIOS_OTROS!$AD107,""),IF($A109="TOTAL",SUM(INDIRECT("Q4:Q"&amp;ROW()-1)),""))</f>
        <v/>
      </c>
      <c r="R109" s="7" t="str">
        <f ca="1">IF(AND($A109&lt;&gt;"",$A109&lt;&gt;"TOTAL"),IF(AND([5]PREMIOS_OTROS!$AF107&lt;&gt;"",[5]PREMIOS_OTROS!$AF107&lt;&gt;0),[5]PREMIOS_OTROS!$AF107,""),IF($A109="TOTAL",SUM(INDIRECT("R4:R"&amp;ROW()-1)),""))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IF(AND($A109&lt;&gt;"",$A109&lt;&gt;"TOTAL"),IF(AND([5]PREMIOS_OTROS!$AI107&lt;&gt;"",[5]PREMIOS_OTROS!$AI107&lt;&gt;0),[5]PREMIOS_OTROS!$AI107,""),IF($A109="TOTAL",SUM(INDIRECT("T4:T"&amp;ROW()-1)),""))</f>
        <v/>
      </c>
      <c r="U109" s="7" t="str">
        <f ca="1">IF(AND($A109&lt;&gt;"",$A109&lt;&gt;"TOTAL"),IF(AND([5]PREMIOS_OTROS!$AK107&lt;&gt;"",[5]PREMIOS_OTROS!$AK107&lt;&gt;0),[5]PREMIOS_OTROS!$AK107,""),IF($A109="TOTAL",SUM(INDIRECT("U4:U"&amp;ROW()-1)),""))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IF(AND($A109&lt;&gt;"",$A109&lt;&gt;"TOTAL"),IF(AND([5]PREMIOS_OTROS!$AN107&lt;&gt;"",[5]PREMIOS_OTROS!$AN107&lt;&gt;0),[5]PREMIOS_OTROS!$AN107,""),IF($A109="TOTAL",SUM(INDIRECT("W4:W"&amp;ROW()-1)),""))</f>
        <v/>
      </c>
      <c r="X109" s="7" t="str">
        <f ca="1">IF(AND($A109&lt;&gt;"",$A109&lt;&gt;"TOTAL"),IF(AND([5]PREMIOS_OTROS!$AP107&lt;&gt;"",[5]PREMIOS_OTROS!$AP107&lt;&gt;0),[5]PREMIOS_OTROS!$AP107,""),IF($A109="TOTAL",SUM(INDIRECT("X4:X"&amp;ROW()-1)),""))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IF(AND($A109&lt;&gt;"",$A109&lt;&gt;"TOTAL"),IF(AND([5]PREMIOS_OTROS!$AS107&lt;&gt;"",[5]PREMIOS_OTROS!$AS107&lt;&gt;0),[5]PREMIOS_OTROS!$AS107,""),IF($A109="TOTAL",SUM(INDIRECT("Z4:Z"&amp;ROW()-1)),""))</f>
        <v/>
      </c>
      <c r="AA109" s="7" t="str">
        <f ca="1">IF(AND($A109&lt;&gt;"",$A109&lt;&gt;"TOTAL"),IF(AND([5]PREMIOS_OTROS!$AU107&lt;&gt;"",[5]PREMIOS_OTROS!$AU107&lt;&gt;0),[5]PREMIOS_OTROS!$AU107,""),IF($A109="TOTAL",SUM(INDIRECT("AA4:AA"&amp;ROW()-1)),""))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IF(AND($A109&lt;&gt;"",$A109&lt;&gt;"TOTAL"),IF(AND([5]PREMIOS_OTROS!$AX107&lt;&gt;"",[5]PREMIOS_OTROS!$AX107&lt;&gt;0),[5]PREMIOS_OTROS!$AX107,""),IF($A109="TOTAL",SUM(INDIRECT("AC4:AC"&amp;ROW()-1)),""))</f>
        <v/>
      </c>
      <c r="AD109" s="7" t="str">
        <f ca="1">IF(AND($A109&lt;&gt;"",$A109&lt;&gt;"TOTAL"),IF(AND([5]PREMIOS_OTROS!$AZ107&lt;&gt;"",[5]PREMIOS_OTROS!$AZ107&lt;&gt;0),[5]PREMIOS_OTROS!$AZ107,""),IF($A109="TOTAL",SUM(INDIRECT("AD4:AD"&amp;ROW()-1)),""))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IF(AND($A109&lt;&gt;"",$A109&lt;&gt;"TOTAL"),IF(AND([5]PREMIOS_OTROS!$BC107&lt;&gt;"",[5]PREMIOS_OTROS!$BC107&lt;&gt;0),[5]PREMIOS_OTROS!$BC107,""),IF($A109="TOTAL",SUM(INDIRECT("AF4:AF"&amp;ROW()-1)),""))</f>
        <v/>
      </c>
      <c r="AG109" s="7" t="str">
        <f ca="1">IF(AND($A109&lt;&gt;"",$A109&lt;&gt;"TOTAL"),IF(AND([5]PREMIOS_OTROS!$BE107&lt;&gt;"",[5]PREMIOS_OTROS!$BE107&lt;&gt;0),[5]PREMIOS_OTROS!$BE107,""),IF($A109="TOTAL",SUM(INDIRECT("AG4:AG"&amp;ROW()-1)),""))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IF(AND($A109&lt;&gt;"",$A109&lt;&gt;"TOTAL"),IF(AND([5]PREMIOS_OTROS!$BH107&lt;&gt;"",[5]PREMIOS_OTROS!$BH107&lt;&gt;0),[5]PREMIOS_OTROS!$BH107,""),IF($A109="TOTAL",SUM(INDIRECT("AI4:AI"&amp;ROW()-1)),""))</f>
        <v/>
      </c>
      <c r="AJ109" s="7" t="str">
        <f ca="1">IF(AND($A109&lt;&gt;"",$A109&lt;&gt;"TOTAL"),IF(AND([5]PREMIOS_OTROS!$BJ107&lt;&gt;"",[5]PREMIOS_OTROS!$BJ107&lt;&gt;0),[5]PREMIOS_OTROS!$BJ107,""),IF($A109="TOTAL",SUM(INDIRECT("AJ4:AJ"&amp;ROW()-1)),""))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IF(AND($A109&lt;&gt;"",$A109&lt;&gt;"TOTAL"),IF(AND([5]PREMIOS_OTROS!$BM107&lt;&gt;"",[5]PREMIOS_OTROS!$BM107&lt;&gt;0),[5]PREMIOS_OTROS!$BM107,""),IF($A109="TOTAL",SUM(INDIRECT("AL4:AL"&amp;ROW()-1)),""))</f>
        <v/>
      </c>
      <c r="AM109" s="7" t="str">
        <f ca="1">IF(AND($A109&lt;&gt;"",$A109&lt;&gt;"TOTAL"),IF(AND([5]PREMIOS_OTROS!$BO107&lt;&gt;"",[5]PREMIOS_OTROS!$BO107&lt;&gt;0),[5]PREMIOS_OTROS!$BO107,""),IF($A109="TOTAL",SUM(INDIRECT("AM4:AM"&amp;ROW()-1)),""))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IF(AND($A109&lt;&gt;"",$A109&lt;&gt;"TOTAL"),IF(AND([5]PREMIOS_OTROS!$BR107&lt;&gt;"",[5]PREMIOS_OTROS!$BR107&lt;&gt;0),[5]PREMIOS_OTROS!$BR107,""),IF($A109="TOTAL",SUM(INDIRECT("AO4:AO"&amp;ROW()-1)),""))</f>
        <v/>
      </c>
      <c r="AP109" s="7" t="str">
        <f ca="1">IF(AND($A109&lt;&gt;"",$A109&lt;&gt;"TOTAL"),IF(AND([5]PREMIOS_OTROS!$BT107&lt;&gt;"",[5]PREMIOS_OTROS!$BT107&lt;&gt;0),[5]PREMIOS_OTROS!$BT107,""),IF($A109="TOTAL",SUM(INDIRECT("AP4:AP"&amp;ROW()-1)),""))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IF(AND($A109&lt;&gt;"",$A109&lt;&gt;"TOTAL"),IF(AND([5]PREMIOS_OTROS!$BW107&lt;&gt;"",[5]PREMIOS_OTROS!$BW107&lt;&gt;0),[5]PREMIOS_OTROS!$BW107,""),IF($A109="TOTAL",SUM(INDIRECT("AR4:AR"&amp;ROW()-1)),""))</f>
        <v/>
      </c>
      <c r="AS109" s="7" t="str">
        <f ca="1">IF(AND($A109&lt;&gt;"",$A109&lt;&gt;"TOTAL"),IF(AND([5]PREMIOS_OTROS!$BY107&lt;&gt;"",[5]PREMIOS_OTROS!$BY107&lt;&gt;0),[5]PREMIOS_OTROS!$BY107,""),IF($A109="TOTAL",SUM(INDIRECT("AS4:AS"&amp;ROW()-1)),""))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IF(AND($A109&lt;&gt;"",$A109&lt;&gt;"TOTAL"),IF(AND([5]PREMIOS_OTROS!$CB107&lt;&gt;"",[5]PREMIOS_OTROS!$CB107&lt;&gt;0),[5]PREMIOS_OTROS!$CB107,""),IF($A109="TOTAL",SUM(INDIRECT("AU4:AU"&amp;ROW()-1)),""))</f>
        <v/>
      </c>
      <c r="AV109" s="7" t="str">
        <f ca="1">IF(AND($A109&lt;&gt;"",$A109&lt;&gt;"TOTAL"),IF(AND([5]PREMIOS_OTROS!$CD107&lt;&gt;"",[5]PREMIOS_OTROS!$CD107&lt;&gt;0),[5]PREMIOS_OTROS!$CD107,""),IF($A109="TOTAL",SUM(INDIRECT("AV4:AV"&amp;ROW()-1)),""))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IF(AND($A109&lt;&gt;"",$A109&lt;&gt;"TOTAL"),IF(AND([5]PREMIOS_OTROS!$CG107&lt;&gt;"",[5]PREMIOS_OTROS!$CG107&lt;&gt;0),[5]PREMIOS_OTROS!$CG107,""),IF($A109="TOTAL",SUM(INDIRECT("AX4:AX"&amp;ROW()-1)),""))</f>
        <v/>
      </c>
      <c r="AY109" s="7" t="str">
        <f ca="1">IF(AND($A109&lt;&gt;"",$A109&lt;&gt;"TOTAL"),IF(AND([5]PREMIOS_OTROS!$CI107&lt;&gt;"",[5]PREMIOS_OTROS!$CI107&lt;&gt;0),[5]PREMIOS_OTROS!$CI107,""),IF($A109="TOTAL",SUM(INDIRECT("AY4:AY"&amp;ROW()-1)),""))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IF(AND($A109&lt;&gt;"",$A109&lt;&gt;"TOTAL"),IF(AND([5]PREMIOS_OTROS!$CL107&lt;&gt;"",[5]PREMIOS_OTROS!$CL107&lt;&gt;0),[5]PREMIOS_OTROS!$CL107,""),IF($A109="TOTAL",SUM(INDIRECT("BA4:BA"&amp;ROW()-1)),""))</f>
        <v/>
      </c>
      <c r="BB109" s="7" t="str">
        <f ca="1">IF(AND($A109&lt;&gt;"",$A109&lt;&gt;"TOTAL"),IF(AND([5]PREMIOS_OTROS!$CN107&lt;&gt;"",[5]PREMIOS_OTROS!$CN107&lt;&gt;0),[5]PREMIOS_OTROS!$CN107,""),IF($A109="TOTAL",SUM(INDIRECT("BB4:BB"&amp;ROW()-1)),""))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IF(AND($A109&lt;&gt;"",$A109&lt;&gt;"TOTAL"),IF(AND([5]PREMIOS_OTROS!$CQ107&lt;&gt;"",[5]PREMIOS_OTROS!$CQ107&lt;&gt;0),[5]PREMIOS_OTROS!$CQ107,""),IF($A109="TOTAL",SUM(INDIRECT("BD4:BD"&amp;ROW()-1)),""))</f>
        <v/>
      </c>
      <c r="BE109" s="7" t="str">
        <f ca="1">IF(AND($A109&lt;&gt;"",$A109&lt;&gt;"TOTAL"),IF(AND([5]PREMIOS_OTROS!$CS107&lt;&gt;"",[5]PREMIOS_OTROS!$CS107&lt;&gt;0),[5]PREMIOS_OTROS!$CS107,""),IF($A109="TOTAL",SUM(INDIRECT("BE4:BE"&amp;ROW()-1)),""))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IF([5]PREMIOS_OTROS!$D108&lt;&gt;"",[5]PREMIOS_OTROS!$D108,IF(AND([5]PREMIOS_OTROS!$D108="",[5]PREMIOS_OTROS!$D109="",[5]PREMIOS_OTROS!$D107=""),"","TOTAL"))</f>
        <v/>
      </c>
      <c r="B110" s="7" t="str">
        <f ca="1">IF(AND($A110&lt;&gt;"",$A110&lt;&gt;"TOTAL"),IF(AND([5]PREMIOS_OTROS!$E108&lt;&gt;"",[5]PREMIOS_OTROS!$E108&lt;&gt;0),[5]PREMIOS_OTROS!$E108,""),IF($A110="TOTAL",SUM(INDIRECT("B4:B"&amp;ROW()-1)),""))</f>
        <v/>
      </c>
      <c r="C110" s="7" t="str">
        <f ca="1">IF(AND($A110&lt;&gt;"",$A110&lt;&gt;"TOTAL"),IF(AND([5]PREMIOS_OTROS!$G108&lt;&gt;"",[5]PREMIOS_OTROS!$G108&lt;&gt;0),[5]PREMIOS_OTROS!$G108,""),IF($A110="TOTAL",SUM(INDIRECT("C4:C"&amp;ROW()-1)),""))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IF(AND($A110&lt;&gt;"",$A110&lt;&gt;"TOTAL"),IF(AND([5]PREMIOS_OTROS!$J108&lt;&gt;"",[5]PREMIOS_OTROS!$J108&lt;&gt;0),[5]PREMIOS_OTROS!$J108,""),IF($A110="TOTAL",SUM(INDIRECT("E4:E"&amp;ROW()-1)),""))</f>
        <v/>
      </c>
      <c r="F110" s="7" t="str">
        <f ca="1">IF(AND($A110&lt;&gt;"",$A110&lt;&gt;"TOTAL"),IF(AND([5]PREMIOS_OTROS!$L108&lt;&gt;"",[5]PREMIOS_OTROS!$L108&lt;&gt;0),[5]PREMIOS_OTROS!$L108,""),IF($A110="TOTAL",SUM(INDIRECT("F4:F"&amp;ROW()-1)),""))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IF(AND($A110&lt;&gt;"",$A110&lt;&gt;"TOTAL"),IF(AND([5]PREMIOS_OTROS!$O108&lt;&gt;"",[5]PREMIOS_OTROS!$O108&lt;&gt;0),[5]PREMIOS_OTROS!$O108,""),IF($A110="TOTAL",SUM(INDIRECT("H4:H"&amp;ROW()-1)),""))</f>
        <v/>
      </c>
      <c r="I110" s="7" t="str">
        <f ca="1">IF(AND($A110&lt;&gt;"",$A110&lt;&gt;"TOTAL"),IF(AND([5]PREMIOS_OTROS!$Q108&lt;&gt;"",[5]PREMIOS_OTROS!$Q108&lt;&gt;0),[5]PREMIOS_OTROS!$Q108,""),IF($A110="TOTAL",SUM(INDIRECT("I4:I"&amp;ROW()-1)),""))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IF(AND($A110&lt;&gt;"",$A110&lt;&gt;"TOTAL"),IF(AND([5]PREMIOS_OTROS!$T108&lt;&gt;"",[5]PREMIOS_OTROS!$T108&lt;&gt;0),[5]PREMIOS_OTROS!$T108,""),IF($A110="TOTAL",SUM(INDIRECT("K4:K"&amp;ROW()-1)),""))</f>
        <v/>
      </c>
      <c r="L110" s="7" t="str">
        <f ca="1">IF(AND($A110&lt;&gt;"",$A110&lt;&gt;"TOTAL"),IF(AND([5]PREMIOS_OTROS!$V108&lt;&gt;"",[5]PREMIOS_OTROS!$V108&lt;&gt;0),[5]PREMIOS_OTROS!$V108,""),IF($A110="TOTAL",SUM(INDIRECT("L4:L"&amp;ROW()-1)),""))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IF(AND($A110&lt;&gt;"",$A110&lt;&gt;"TOTAL"),IF(AND([5]PREMIOS_OTROS!$Y108&lt;&gt;"",[5]PREMIOS_OTROS!$Y108&lt;&gt;0),[5]PREMIOS_OTROS!$Y108,""),IF($A110="TOTAL",SUM(INDIRECT("N4:N"&amp;ROW()-1)),""))</f>
        <v/>
      </c>
      <c r="O110" s="7" t="str">
        <f ca="1">IF(AND($A110&lt;&gt;"",$A110&lt;&gt;"TOTAL"),IF(AND([5]PREMIOS_OTROS!$AA108&lt;&gt;"",[5]PREMIOS_OTROS!$AA108&lt;&gt;0),[5]PREMIOS_OTROS!$AA108,""),IF($A110="TOTAL",SUM(INDIRECT("O4:O"&amp;ROW()-1)),""))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IF(AND($A110&lt;&gt;"",$A110&lt;&gt;"TOTAL"),IF(AND([5]PREMIOS_OTROS!$AD108&lt;&gt;"",[5]PREMIOS_OTROS!$AD108&lt;&gt;0),[5]PREMIOS_OTROS!$AD108,""),IF($A110="TOTAL",SUM(INDIRECT("Q4:Q"&amp;ROW()-1)),""))</f>
        <v/>
      </c>
      <c r="R110" s="7" t="str">
        <f ca="1">IF(AND($A110&lt;&gt;"",$A110&lt;&gt;"TOTAL"),IF(AND([5]PREMIOS_OTROS!$AF108&lt;&gt;"",[5]PREMIOS_OTROS!$AF108&lt;&gt;0),[5]PREMIOS_OTROS!$AF108,""),IF($A110="TOTAL",SUM(INDIRECT("R4:R"&amp;ROW()-1)),""))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IF(AND($A110&lt;&gt;"",$A110&lt;&gt;"TOTAL"),IF(AND([5]PREMIOS_OTROS!$AI108&lt;&gt;"",[5]PREMIOS_OTROS!$AI108&lt;&gt;0),[5]PREMIOS_OTROS!$AI108,""),IF($A110="TOTAL",SUM(INDIRECT("T4:T"&amp;ROW()-1)),""))</f>
        <v/>
      </c>
      <c r="U110" s="7" t="str">
        <f ca="1">IF(AND($A110&lt;&gt;"",$A110&lt;&gt;"TOTAL"),IF(AND([5]PREMIOS_OTROS!$AK108&lt;&gt;"",[5]PREMIOS_OTROS!$AK108&lt;&gt;0),[5]PREMIOS_OTROS!$AK108,""),IF($A110="TOTAL",SUM(INDIRECT("U4:U"&amp;ROW()-1)),""))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IF(AND($A110&lt;&gt;"",$A110&lt;&gt;"TOTAL"),IF(AND([5]PREMIOS_OTROS!$AN108&lt;&gt;"",[5]PREMIOS_OTROS!$AN108&lt;&gt;0),[5]PREMIOS_OTROS!$AN108,""),IF($A110="TOTAL",SUM(INDIRECT("W4:W"&amp;ROW()-1)),""))</f>
        <v/>
      </c>
      <c r="X110" s="7" t="str">
        <f ca="1">IF(AND($A110&lt;&gt;"",$A110&lt;&gt;"TOTAL"),IF(AND([5]PREMIOS_OTROS!$AP108&lt;&gt;"",[5]PREMIOS_OTROS!$AP108&lt;&gt;0),[5]PREMIOS_OTROS!$AP108,""),IF($A110="TOTAL",SUM(INDIRECT("X4:X"&amp;ROW()-1)),""))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IF(AND($A110&lt;&gt;"",$A110&lt;&gt;"TOTAL"),IF(AND([5]PREMIOS_OTROS!$AS108&lt;&gt;"",[5]PREMIOS_OTROS!$AS108&lt;&gt;0),[5]PREMIOS_OTROS!$AS108,""),IF($A110="TOTAL",SUM(INDIRECT("Z4:Z"&amp;ROW()-1)),""))</f>
        <v/>
      </c>
      <c r="AA110" s="7" t="str">
        <f ca="1">IF(AND($A110&lt;&gt;"",$A110&lt;&gt;"TOTAL"),IF(AND([5]PREMIOS_OTROS!$AU108&lt;&gt;"",[5]PREMIOS_OTROS!$AU108&lt;&gt;0),[5]PREMIOS_OTROS!$AU108,""),IF($A110="TOTAL",SUM(INDIRECT("AA4:AA"&amp;ROW()-1)),""))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IF(AND($A110&lt;&gt;"",$A110&lt;&gt;"TOTAL"),IF(AND([5]PREMIOS_OTROS!$AX108&lt;&gt;"",[5]PREMIOS_OTROS!$AX108&lt;&gt;0),[5]PREMIOS_OTROS!$AX108,""),IF($A110="TOTAL",SUM(INDIRECT("AC4:AC"&amp;ROW()-1)),""))</f>
        <v/>
      </c>
      <c r="AD110" s="7" t="str">
        <f ca="1">IF(AND($A110&lt;&gt;"",$A110&lt;&gt;"TOTAL"),IF(AND([5]PREMIOS_OTROS!$AZ108&lt;&gt;"",[5]PREMIOS_OTROS!$AZ108&lt;&gt;0),[5]PREMIOS_OTROS!$AZ108,""),IF($A110="TOTAL",SUM(INDIRECT("AD4:AD"&amp;ROW()-1)),""))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IF(AND($A110&lt;&gt;"",$A110&lt;&gt;"TOTAL"),IF(AND([5]PREMIOS_OTROS!$BC108&lt;&gt;"",[5]PREMIOS_OTROS!$BC108&lt;&gt;0),[5]PREMIOS_OTROS!$BC108,""),IF($A110="TOTAL",SUM(INDIRECT("AF4:AF"&amp;ROW()-1)),""))</f>
        <v/>
      </c>
      <c r="AG110" s="7" t="str">
        <f ca="1">IF(AND($A110&lt;&gt;"",$A110&lt;&gt;"TOTAL"),IF(AND([5]PREMIOS_OTROS!$BE108&lt;&gt;"",[5]PREMIOS_OTROS!$BE108&lt;&gt;0),[5]PREMIOS_OTROS!$BE108,""),IF($A110="TOTAL",SUM(INDIRECT("AG4:AG"&amp;ROW()-1)),""))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IF(AND($A110&lt;&gt;"",$A110&lt;&gt;"TOTAL"),IF(AND([5]PREMIOS_OTROS!$BH108&lt;&gt;"",[5]PREMIOS_OTROS!$BH108&lt;&gt;0),[5]PREMIOS_OTROS!$BH108,""),IF($A110="TOTAL",SUM(INDIRECT("AI4:AI"&amp;ROW()-1)),""))</f>
        <v/>
      </c>
      <c r="AJ110" s="7" t="str">
        <f ca="1">IF(AND($A110&lt;&gt;"",$A110&lt;&gt;"TOTAL"),IF(AND([5]PREMIOS_OTROS!$BJ108&lt;&gt;"",[5]PREMIOS_OTROS!$BJ108&lt;&gt;0),[5]PREMIOS_OTROS!$BJ108,""),IF($A110="TOTAL",SUM(INDIRECT("AJ4:AJ"&amp;ROW()-1)),""))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IF(AND($A110&lt;&gt;"",$A110&lt;&gt;"TOTAL"),IF(AND([5]PREMIOS_OTROS!$BM108&lt;&gt;"",[5]PREMIOS_OTROS!$BM108&lt;&gt;0),[5]PREMIOS_OTROS!$BM108,""),IF($A110="TOTAL",SUM(INDIRECT("AL4:AL"&amp;ROW()-1)),""))</f>
        <v/>
      </c>
      <c r="AM110" s="7" t="str">
        <f ca="1">IF(AND($A110&lt;&gt;"",$A110&lt;&gt;"TOTAL"),IF(AND([5]PREMIOS_OTROS!$BO108&lt;&gt;"",[5]PREMIOS_OTROS!$BO108&lt;&gt;0),[5]PREMIOS_OTROS!$BO108,""),IF($A110="TOTAL",SUM(INDIRECT("AM4:AM"&amp;ROW()-1)),""))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IF(AND($A110&lt;&gt;"",$A110&lt;&gt;"TOTAL"),IF(AND([5]PREMIOS_OTROS!$BR108&lt;&gt;"",[5]PREMIOS_OTROS!$BR108&lt;&gt;0),[5]PREMIOS_OTROS!$BR108,""),IF($A110="TOTAL",SUM(INDIRECT("AO4:AO"&amp;ROW()-1)),""))</f>
        <v/>
      </c>
      <c r="AP110" s="7" t="str">
        <f ca="1">IF(AND($A110&lt;&gt;"",$A110&lt;&gt;"TOTAL"),IF(AND([5]PREMIOS_OTROS!$BT108&lt;&gt;"",[5]PREMIOS_OTROS!$BT108&lt;&gt;0),[5]PREMIOS_OTROS!$BT108,""),IF($A110="TOTAL",SUM(INDIRECT("AP4:AP"&amp;ROW()-1)),""))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IF(AND($A110&lt;&gt;"",$A110&lt;&gt;"TOTAL"),IF(AND([5]PREMIOS_OTROS!$BW108&lt;&gt;"",[5]PREMIOS_OTROS!$BW108&lt;&gt;0),[5]PREMIOS_OTROS!$BW108,""),IF($A110="TOTAL",SUM(INDIRECT("AR4:AR"&amp;ROW()-1)),""))</f>
        <v/>
      </c>
      <c r="AS110" s="7" t="str">
        <f ca="1">IF(AND($A110&lt;&gt;"",$A110&lt;&gt;"TOTAL"),IF(AND([5]PREMIOS_OTROS!$BY108&lt;&gt;"",[5]PREMIOS_OTROS!$BY108&lt;&gt;0),[5]PREMIOS_OTROS!$BY108,""),IF($A110="TOTAL",SUM(INDIRECT("AS4:AS"&amp;ROW()-1)),""))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IF(AND($A110&lt;&gt;"",$A110&lt;&gt;"TOTAL"),IF(AND([5]PREMIOS_OTROS!$CB108&lt;&gt;"",[5]PREMIOS_OTROS!$CB108&lt;&gt;0),[5]PREMIOS_OTROS!$CB108,""),IF($A110="TOTAL",SUM(INDIRECT("AU4:AU"&amp;ROW()-1)),""))</f>
        <v/>
      </c>
      <c r="AV110" s="7" t="str">
        <f ca="1">IF(AND($A110&lt;&gt;"",$A110&lt;&gt;"TOTAL"),IF(AND([5]PREMIOS_OTROS!$CD108&lt;&gt;"",[5]PREMIOS_OTROS!$CD108&lt;&gt;0),[5]PREMIOS_OTROS!$CD108,""),IF($A110="TOTAL",SUM(INDIRECT("AV4:AV"&amp;ROW()-1)),""))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IF(AND($A110&lt;&gt;"",$A110&lt;&gt;"TOTAL"),IF(AND([5]PREMIOS_OTROS!$CG108&lt;&gt;"",[5]PREMIOS_OTROS!$CG108&lt;&gt;0),[5]PREMIOS_OTROS!$CG108,""),IF($A110="TOTAL",SUM(INDIRECT("AX4:AX"&amp;ROW()-1)),""))</f>
        <v/>
      </c>
      <c r="AY110" s="7" t="str">
        <f ca="1">IF(AND($A110&lt;&gt;"",$A110&lt;&gt;"TOTAL"),IF(AND([5]PREMIOS_OTROS!$CI108&lt;&gt;"",[5]PREMIOS_OTROS!$CI108&lt;&gt;0),[5]PREMIOS_OTROS!$CI108,""),IF($A110="TOTAL",SUM(INDIRECT("AY4:AY"&amp;ROW()-1)),""))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IF(AND($A110&lt;&gt;"",$A110&lt;&gt;"TOTAL"),IF(AND([5]PREMIOS_OTROS!$CL108&lt;&gt;"",[5]PREMIOS_OTROS!$CL108&lt;&gt;0),[5]PREMIOS_OTROS!$CL108,""),IF($A110="TOTAL",SUM(INDIRECT("BA4:BA"&amp;ROW()-1)),""))</f>
        <v/>
      </c>
      <c r="BB110" s="7" t="str">
        <f ca="1">IF(AND($A110&lt;&gt;"",$A110&lt;&gt;"TOTAL"),IF(AND([5]PREMIOS_OTROS!$CN108&lt;&gt;"",[5]PREMIOS_OTROS!$CN108&lt;&gt;0),[5]PREMIOS_OTROS!$CN108,""),IF($A110="TOTAL",SUM(INDIRECT("BB4:BB"&amp;ROW()-1)),""))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IF(AND($A110&lt;&gt;"",$A110&lt;&gt;"TOTAL"),IF(AND([5]PREMIOS_OTROS!$CQ108&lt;&gt;"",[5]PREMIOS_OTROS!$CQ108&lt;&gt;0),[5]PREMIOS_OTROS!$CQ108,""),IF($A110="TOTAL",SUM(INDIRECT("BD4:BD"&amp;ROW()-1)),""))</f>
        <v/>
      </c>
      <c r="BE110" s="7" t="str">
        <f ca="1">IF(AND($A110&lt;&gt;"",$A110&lt;&gt;"TOTAL"),IF(AND([5]PREMIOS_OTROS!$CS108&lt;&gt;"",[5]PREMIOS_OTROS!$CS108&lt;&gt;0),[5]PREMIOS_OTROS!$CS108,""),IF($A110="TOTAL",SUM(INDIRECT("BE4:BE"&amp;ROW()-1)),""))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IF([5]PREMIOS_OTROS!$D109&lt;&gt;"",[5]PREMIOS_OTROS!$D109,IF(AND([5]PREMIOS_OTROS!$D109="",[5]PREMIOS_OTROS!$D110="",[5]PREMIOS_OTROS!$D108=""),"","TOTAL"))</f>
        <v/>
      </c>
      <c r="B111" s="7" t="str">
        <f ca="1">IF(AND($A111&lt;&gt;"",$A111&lt;&gt;"TOTAL"),IF(AND([5]PREMIOS_OTROS!$E109&lt;&gt;"",[5]PREMIOS_OTROS!$E109&lt;&gt;0),[5]PREMIOS_OTROS!$E109,""),IF($A111="TOTAL",SUM(INDIRECT("B4:B"&amp;ROW()-1)),""))</f>
        <v/>
      </c>
      <c r="C111" s="7" t="str">
        <f ca="1">IF(AND($A111&lt;&gt;"",$A111&lt;&gt;"TOTAL"),IF(AND([5]PREMIOS_OTROS!$G109&lt;&gt;"",[5]PREMIOS_OTROS!$G109&lt;&gt;0),[5]PREMIOS_OTROS!$G109,""),IF($A111="TOTAL",SUM(INDIRECT("C4:C"&amp;ROW()-1)),""))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IF(AND($A111&lt;&gt;"",$A111&lt;&gt;"TOTAL"),IF(AND([5]PREMIOS_OTROS!$J109&lt;&gt;"",[5]PREMIOS_OTROS!$J109&lt;&gt;0),[5]PREMIOS_OTROS!$J109,""),IF($A111="TOTAL",SUM(INDIRECT("E4:E"&amp;ROW()-1)),""))</f>
        <v/>
      </c>
      <c r="F111" s="7" t="str">
        <f ca="1">IF(AND($A111&lt;&gt;"",$A111&lt;&gt;"TOTAL"),IF(AND([5]PREMIOS_OTROS!$L109&lt;&gt;"",[5]PREMIOS_OTROS!$L109&lt;&gt;0),[5]PREMIOS_OTROS!$L109,""),IF($A111="TOTAL",SUM(INDIRECT("F4:F"&amp;ROW()-1)),""))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IF(AND($A111&lt;&gt;"",$A111&lt;&gt;"TOTAL"),IF(AND([5]PREMIOS_OTROS!$O109&lt;&gt;"",[5]PREMIOS_OTROS!$O109&lt;&gt;0),[5]PREMIOS_OTROS!$O109,""),IF($A111="TOTAL",SUM(INDIRECT("H4:H"&amp;ROW()-1)),""))</f>
        <v/>
      </c>
      <c r="I111" s="7" t="str">
        <f ca="1">IF(AND($A111&lt;&gt;"",$A111&lt;&gt;"TOTAL"),IF(AND([5]PREMIOS_OTROS!$Q109&lt;&gt;"",[5]PREMIOS_OTROS!$Q109&lt;&gt;0),[5]PREMIOS_OTROS!$Q109,""),IF($A111="TOTAL",SUM(INDIRECT("I4:I"&amp;ROW()-1)),""))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IF(AND($A111&lt;&gt;"",$A111&lt;&gt;"TOTAL"),IF(AND([5]PREMIOS_OTROS!$T109&lt;&gt;"",[5]PREMIOS_OTROS!$T109&lt;&gt;0),[5]PREMIOS_OTROS!$T109,""),IF($A111="TOTAL",SUM(INDIRECT("K4:K"&amp;ROW()-1)),""))</f>
        <v/>
      </c>
      <c r="L111" s="7" t="str">
        <f ca="1">IF(AND($A111&lt;&gt;"",$A111&lt;&gt;"TOTAL"),IF(AND([5]PREMIOS_OTROS!$V109&lt;&gt;"",[5]PREMIOS_OTROS!$V109&lt;&gt;0),[5]PREMIOS_OTROS!$V109,""),IF($A111="TOTAL",SUM(INDIRECT("L4:L"&amp;ROW()-1)),""))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IF(AND($A111&lt;&gt;"",$A111&lt;&gt;"TOTAL"),IF(AND([5]PREMIOS_OTROS!$Y109&lt;&gt;"",[5]PREMIOS_OTROS!$Y109&lt;&gt;0),[5]PREMIOS_OTROS!$Y109,""),IF($A111="TOTAL",SUM(INDIRECT("N4:N"&amp;ROW()-1)),""))</f>
        <v/>
      </c>
      <c r="O111" s="7" t="str">
        <f ca="1">IF(AND($A111&lt;&gt;"",$A111&lt;&gt;"TOTAL"),IF(AND([5]PREMIOS_OTROS!$AA109&lt;&gt;"",[5]PREMIOS_OTROS!$AA109&lt;&gt;0),[5]PREMIOS_OTROS!$AA109,""),IF($A111="TOTAL",SUM(INDIRECT("O4:O"&amp;ROW()-1)),""))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IF(AND($A111&lt;&gt;"",$A111&lt;&gt;"TOTAL"),IF(AND([5]PREMIOS_OTROS!$AD109&lt;&gt;"",[5]PREMIOS_OTROS!$AD109&lt;&gt;0),[5]PREMIOS_OTROS!$AD109,""),IF($A111="TOTAL",SUM(INDIRECT("Q4:Q"&amp;ROW()-1)),""))</f>
        <v/>
      </c>
      <c r="R111" s="7" t="str">
        <f ca="1">IF(AND($A111&lt;&gt;"",$A111&lt;&gt;"TOTAL"),IF(AND([5]PREMIOS_OTROS!$AF109&lt;&gt;"",[5]PREMIOS_OTROS!$AF109&lt;&gt;0),[5]PREMIOS_OTROS!$AF109,""),IF($A111="TOTAL",SUM(INDIRECT("R4:R"&amp;ROW()-1)),""))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IF(AND($A111&lt;&gt;"",$A111&lt;&gt;"TOTAL"),IF(AND([5]PREMIOS_OTROS!$AI109&lt;&gt;"",[5]PREMIOS_OTROS!$AI109&lt;&gt;0),[5]PREMIOS_OTROS!$AI109,""),IF($A111="TOTAL",SUM(INDIRECT("T4:T"&amp;ROW()-1)),""))</f>
        <v/>
      </c>
      <c r="U111" s="7" t="str">
        <f ca="1">IF(AND($A111&lt;&gt;"",$A111&lt;&gt;"TOTAL"),IF(AND([5]PREMIOS_OTROS!$AK109&lt;&gt;"",[5]PREMIOS_OTROS!$AK109&lt;&gt;0),[5]PREMIOS_OTROS!$AK109,""),IF($A111="TOTAL",SUM(INDIRECT("U4:U"&amp;ROW()-1)),""))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IF(AND($A111&lt;&gt;"",$A111&lt;&gt;"TOTAL"),IF(AND([5]PREMIOS_OTROS!$AN109&lt;&gt;"",[5]PREMIOS_OTROS!$AN109&lt;&gt;0),[5]PREMIOS_OTROS!$AN109,""),IF($A111="TOTAL",SUM(INDIRECT("W4:W"&amp;ROW()-1)),""))</f>
        <v/>
      </c>
      <c r="X111" s="7" t="str">
        <f ca="1">IF(AND($A111&lt;&gt;"",$A111&lt;&gt;"TOTAL"),IF(AND([5]PREMIOS_OTROS!$AP109&lt;&gt;"",[5]PREMIOS_OTROS!$AP109&lt;&gt;0),[5]PREMIOS_OTROS!$AP109,""),IF($A111="TOTAL",SUM(INDIRECT("X4:X"&amp;ROW()-1)),""))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IF(AND($A111&lt;&gt;"",$A111&lt;&gt;"TOTAL"),IF(AND([5]PREMIOS_OTROS!$AS109&lt;&gt;"",[5]PREMIOS_OTROS!$AS109&lt;&gt;0),[5]PREMIOS_OTROS!$AS109,""),IF($A111="TOTAL",SUM(INDIRECT("Z4:Z"&amp;ROW()-1)),""))</f>
        <v/>
      </c>
      <c r="AA111" s="7" t="str">
        <f ca="1">IF(AND($A111&lt;&gt;"",$A111&lt;&gt;"TOTAL"),IF(AND([5]PREMIOS_OTROS!$AU109&lt;&gt;"",[5]PREMIOS_OTROS!$AU109&lt;&gt;0),[5]PREMIOS_OTROS!$AU109,""),IF($A111="TOTAL",SUM(INDIRECT("AA4:AA"&amp;ROW()-1)),""))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IF(AND($A111&lt;&gt;"",$A111&lt;&gt;"TOTAL"),IF(AND([5]PREMIOS_OTROS!$AX109&lt;&gt;"",[5]PREMIOS_OTROS!$AX109&lt;&gt;0),[5]PREMIOS_OTROS!$AX109,""),IF($A111="TOTAL",SUM(INDIRECT("AC4:AC"&amp;ROW()-1)),""))</f>
        <v/>
      </c>
      <c r="AD111" s="7" t="str">
        <f ca="1">IF(AND($A111&lt;&gt;"",$A111&lt;&gt;"TOTAL"),IF(AND([5]PREMIOS_OTROS!$AZ109&lt;&gt;"",[5]PREMIOS_OTROS!$AZ109&lt;&gt;0),[5]PREMIOS_OTROS!$AZ109,""),IF($A111="TOTAL",SUM(INDIRECT("AD4:AD"&amp;ROW()-1)),""))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IF(AND($A111&lt;&gt;"",$A111&lt;&gt;"TOTAL"),IF(AND([5]PREMIOS_OTROS!$BC109&lt;&gt;"",[5]PREMIOS_OTROS!$BC109&lt;&gt;0),[5]PREMIOS_OTROS!$BC109,""),IF($A111="TOTAL",SUM(INDIRECT("AF4:AF"&amp;ROW()-1)),""))</f>
        <v/>
      </c>
      <c r="AG111" s="7" t="str">
        <f ca="1">IF(AND($A111&lt;&gt;"",$A111&lt;&gt;"TOTAL"),IF(AND([5]PREMIOS_OTROS!$BE109&lt;&gt;"",[5]PREMIOS_OTROS!$BE109&lt;&gt;0),[5]PREMIOS_OTROS!$BE109,""),IF($A111="TOTAL",SUM(INDIRECT("AG4:AG"&amp;ROW()-1)),""))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IF(AND($A111&lt;&gt;"",$A111&lt;&gt;"TOTAL"),IF(AND([5]PREMIOS_OTROS!$BH109&lt;&gt;"",[5]PREMIOS_OTROS!$BH109&lt;&gt;0),[5]PREMIOS_OTROS!$BH109,""),IF($A111="TOTAL",SUM(INDIRECT("AI4:AI"&amp;ROW()-1)),""))</f>
        <v/>
      </c>
      <c r="AJ111" s="7" t="str">
        <f ca="1">IF(AND($A111&lt;&gt;"",$A111&lt;&gt;"TOTAL"),IF(AND([5]PREMIOS_OTROS!$BJ109&lt;&gt;"",[5]PREMIOS_OTROS!$BJ109&lt;&gt;0),[5]PREMIOS_OTROS!$BJ109,""),IF($A111="TOTAL",SUM(INDIRECT("AJ4:AJ"&amp;ROW()-1)),""))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IF(AND($A111&lt;&gt;"",$A111&lt;&gt;"TOTAL"),IF(AND([5]PREMIOS_OTROS!$BM109&lt;&gt;"",[5]PREMIOS_OTROS!$BM109&lt;&gt;0),[5]PREMIOS_OTROS!$BM109,""),IF($A111="TOTAL",SUM(INDIRECT("AL4:AL"&amp;ROW()-1)),""))</f>
        <v/>
      </c>
      <c r="AM111" s="7" t="str">
        <f ca="1">IF(AND($A111&lt;&gt;"",$A111&lt;&gt;"TOTAL"),IF(AND([5]PREMIOS_OTROS!$BO109&lt;&gt;"",[5]PREMIOS_OTROS!$BO109&lt;&gt;0),[5]PREMIOS_OTROS!$BO109,""),IF($A111="TOTAL",SUM(INDIRECT("AM4:AM"&amp;ROW()-1)),""))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IF(AND($A111&lt;&gt;"",$A111&lt;&gt;"TOTAL"),IF(AND([5]PREMIOS_OTROS!$BR109&lt;&gt;"",[5]PREMIOS_OTROS!$BR109&lt;&gt;0),[5]PREMIOS_OTROS!$BR109,""),IF($A111="TOTAL",SUM(INDIRECT("AO4:AO"&amp;ROW()-1)),""))</f>
        <v/>
      </c>
      <c r="AP111" s="7" t="str">
        <f ca="1">IF(AND($A111&lt;&gt;"",$A111&lt;&gt;"TOTAL"),IF(AND([5]PREMIOS_OTROS!$BT109&lt;&gt;"",[5]PREMIOS_OTROS!$BT109&lt;&gt;0),[5]PREMIOS_OTROS!$BT109,""),IF($A111="TOTAL",SUM(INDIRECT("AP4:AP"&amp;ROW()-1)),""))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IF(AND($A111&lt;&gt;"",$A111&lt;&gt;"TOTAL"),IF(AND([5]PREMIOS_OTROS!$BW109&lt;&gt;"",[5]PREMIOS_OTROS!$BW109&lt;&gt;0),[5]PREMIOS_OTROS!$BW109,""),IF($A111="TOTAL",SUM(INDIRECT("AR4:AR"&amp;ROW()-1)),""))</f>
        <v/>
      </c>
      <c r="AS111" s="7" t="str">
        <f ca="1">IF(AND($A111&lt;&gt;"",$A111&lt;&gt;"TOTAL"),IF(AND([5]PREMIOS_OTROS!$BY109&lt;&gt;"",[5]PREMIOS_OTROS!$BY109&lt;&gt;0),[5]PREMIOS_OTROS!$BY109,""),IF($A111="TOTAL",SUM(INDIRECT("AS4:AS"&amp;ROW()-1)),""))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IF(AND($A111&lt;&gt;"",$A111&lt;&gt;"TOTAL"),IF(AND([5]PREMIOS_OTROS!$CB109&lt;&gt;"",[5]PREMIOS_OTROS!$CB109&lt;&gt;0),[5]PREMIOS_OTROS!$CB109,""),IF($A111="TOTAL",SUM(INDIRECT("AU4:AU"&amp;ROW()-1)),""))</f>
        <v/>
      </c>
      <c r="AV111" s="7" t="str">
        <f ca="1">IF(AND($A111&lt;&gt;"",$A111&lt;&gt;"TOTAL"),IF(AND([5]PREMIOS_OTROS!$CD109&lt;&gt;"",[5]PREMIOS_OTROS!$CD109&lt;&gt;0),[5]PREMIOS_OTROS!$CD109,""),IF($A111="TOTAL",SUM(INDIRECT("AV4:AV"&amp;ROW()-1)),""))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IF(AND($A111&lt;&gt;"",$A111&lt;&gt;"TOTAL"),IF(AND([5]PREMIOS_OTROS!$CG109&lt;&gt;"",[5]PREMIOS_OTROS!$CG109&lt;&gt;0),[5]PREMIOS_OTROS!$CG109,""),IF($A111="TOTAL",SUM(INDIRECT("AX4:AX"&amp;ROW()-1)),""))</f>
        <v/>
      </c>
      <c r="AY111" s="7" t="str">
        <f ca="1">IF(AND($A111&lt;&gt;"",$A111&lt;&gt;"TOTAL"),IF(AND([5]PREMIOS_OTROS!$CI109&lt;&gt;"",[5]PREMIOS_OTROS!$CI109&lt;&gt;0),[5]PREMIOS_OTROS!$CI109,""),IF($A111="TOTAL",SUM(INDIRECT("AY4:AY"&amp;ROW()-1)),""))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IF(AND($A111&lt;&gt;"",$A111&lt;&gt;"TOTAL"),IF(AND([5]PREMIOS_OTROS!$CL109&lt;&gt;"",[5]PREMIOS_OTROS!$CL109&lt;&gt;0),[5]PREMIOS_OTROS!$CL109,""),IF($A111="TOTAL",SUM(INDIRECT("BA4:BA"&amp;ROW()-1)),""))</f>
        <v/>
      </c>
      <c r="BB111" s="7" t="str">
        <f ca="1">IF(AND($A111&lt;&gt;"",$A111&lt;&gt;"TOTAL"),IF(AND([5]PREMIOS_OTROS!$CN109&lt;&gt;"",[5]PREMIOS_OTROS!$CN109&lt;&gt;0),[5]PREMIOS_OTROS!$CN109,""),IF($A111="TOTAL",SUM(INDIRECT("BB4:BB"&amp;ROW()-1)),""))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IF(AND($A111&lt;&gt;"",$A111&lt;&gt;"TOTAL"),IF(AND([5]PREMIOS_OTROS!$CQ109&lt;&gt;"",[5]PREMIOS_OTROS!$CQ109&lt;&gt;0),[5]PREMIOS_OTROS!$CQ109,""),IF($A111="TOTAL",SUM(INDIRECT("BD4:BD"&amp;ROW()-1)),""))</f>
        <v/>
      </c>
      <c r="BE111" s="7" t="str">
        <f ca="1">IF(AND($A111&lt;&gt;"",$A111&lt;&gt;"TOTAL"),IF(AND([5]PREMIOS_OTROS!$CS109&lt;&gt;"",[5]PREMIOS_OTROS!$CS109&lt;&gt;0),[5]PREMIOS_OTROS!$CS109,""),IF($A111="TOTAL",SUM(INDIRECT("BE4:BE"&amp;ROW()-1)),""))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IF([5]PREMIOS_OTROS!$D110&lt;&gt;"",[5]PREMIOS_OTROS!$D110,IF(AND([5]PREMIOS_OTROS!$D110="",[5]PREMIOS_OTROS!$D111="",[5]PREMIOS_OTROS!$D109=""),"","TOTAL"))</f>
        <v/>
      </c>
      <c r="B112" s="7" t="str">
        <f ca="1">IF(AND($A112&lt;&gt;"",$A112&lt;&gt;"TOTAL"),IF(AND([5]PREMIOS_OTROS!$E110&lt;&gt;"",[5]PREMIOS_OTROS!$E110&lt;&gt;0),[5]PREMIOS_OTROS!$E110,""),IF($A112="TOTAL",SUM(INDIRECT("B4:B"&amp;ROW()-1)),""))</f>
        <v/>
      </c>
      <c r="C112" s="7" t="str">
        <f ca="1">IF(AND($A112&lt;&gt;"",$A112&lt;&gt;"TOTAL"),IF(AND([5]PREMIOS_OTROS!$G110&lt;&gt;"",[5]PREMIOS_OTROS!$G110&lt;&gt;0),[5]PREMIOS_OTROS!$G110,""),IF($A112="TOTAL",SUM(INDIRECT("C4:C"&amp;ROW()-1)),""))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IF(AND($A112&lt;&gt;"",$A112&lt;&gt;"TOTAL"),IF(AND([5]PREMIOS_OTROS!$J110&lt;&gt;"",[5]PREMIOS_OTROS!$J110&lt;&gt;0),[5]PREMIOS_OTROS!$J110,""),IF($A112="TOTAL",SUM(INDIRECT("E4:E"&amp;ROW()-1)),""))</f>
        <v/>
      </c>
      <c r="F112" s="7" t="str">
        <f ca="1">IF(AND($A112&lt;&gt;"",$A112&lt;&gt;"TOTAL"),IF(AND([5]PREMIOS_OTROS!$L110&lt;&gt;"",[5]PREMIOS_OTROS!$L110&lt;&gt;0),[5]PREMIOS_OTROS!$L110,""),IF($A112="TOTAL",SUM(INDIRECT("F4:F"&amp;ROW()-1)),""))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IF(AND($A112&lt;&gt;"",$A112&lt;&gt;"TOTAL"),IF(AND([5]PREMIOS_OTROS!$O110&lt;&gt;"",[5]PREMIOS_OTROS!$O110&lt;&gt;0),[5]PREMIOS_OTROS!$O110,""),IF($A112="TOTAL",SUM(INDIRECT("H4:H"&amp;ROW()-1)),""))</f>
        <v/>
      </c>
      <c r="I112" s="7" t="str">
        <f ca="1">IF(AND($A112&lt;&gt;"",$A112&lt;&gt;"TOTAL"),IF(AND([5]PREMIOS_OTROS!$Q110&lt;&gt;"",[5]PREMIOS_OTROS!$Q110&lt;&gt;0),[5]PREMIOS_OTROS!$Q110,""),IF($A112="TOTAL",SUM(INDIRECT("I4:I"&amp;ROW()-1)),""))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IF(AND($A112&lt;&gt;"",$A112&lt;&gt;"TOTAL"),IF(AND([5]PREMIOS_OTROS!$T110&lt;&gt;"",[5]PREMIOS_OTROS!$T110&lt;&gt;0),[5]PREMIOS_OTROS!$T110,""),IF($A112="TOTAL",SUM(INDIRECT("K4:K"&amp;ROW()-1)),""))</f>
        <v/>
      </c>
      <c r="L112" s="7" t="str">
        <f ca="1">IF(AND($A112&lt;&gt;"",$A112&lt;&gt;"TOTAL"),IF(AND([5]PREMIOS_OTROS!$V110&lt;&gt;"",[5]PREMIOS_OTROS!$V110&lt;&gt;0),[5]PREMIOS_OTROS!$V110,""),IF($A112="TOTAL",SUM(INDIRECT("L4:L"&amp;ROW()-1)),""))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IF(AND($A112&lt;&gt;"",$A112&lt;&gt;"TOTAL"),IF(AND([5]PREMIOS_OTROS!$Y110&lt;&gt;"",[5]PREMIOS_OTROS!$Y110&lt;&gt;0),[5]PREMIOS_OTROS!$Y110,""),IF($A112="TOTAL",SUM(INDIRECT("N4:N"&amp;ROW()-1)),""))</f>
        <v/>
      </c>
      <c r="O112" s="7" t="str">
        <f ca="1">IF(AND($A112&lt;&gt;"",$A112&lt;&gt;"TOTAL"),IF(AND([5]PREMIOS_OTROS!$AA110&lt;&gt;"",[5]PREMIOS_OTROS!$AA110&lt;&gt;0),[5]PREMIOS_OTROS!$AA110,""),IF($A112="TOTAL",SUM(INDIRECT("O4:O"&amp;ROW()-1)),""))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IF(AND($A112&lt;&gt;"",$A112&lt;&gt;"TOTAL"),IF(AND([5]PREMIOS_OTROS!$AD110&lt;&gt;"",[5]PREMIOS_OTROS!$AD110&lt;&gt;0),[5]PREMIOS_OTROS!$AD110,""),IF($A112="TOTAL",SUM(INDIRECT("Q4:Q"&amp;ROW()-1)),""))</f>
        <v/>
      </c>
      <c r="R112" s="7" t="str">
        <f ca="1">IF(AND($A112&lt;&gt;"",$A112&lt;&gt;"TOTAL"),IF(AND([5]PREMIOS_OTROS!$AF110&lt;&gt;"",[5]PREMIOS_OTROS!$AF110&lt;&gt;0),[5]PREMIOS_OTROS!$AF110,""),IF($A112="TOTAL",SUM(INDIRECT("R4:R"&amp;ROW()-1)),""))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IF(AND($A112&lt;&gt;"",$A112&lt;&gt;"TOTAL"),IF(AND([5]PREMIOS_OTROS!$AI110&lt;&gt;"",[5]PREMIOS_OTROS!$AI110&lt;&gt;0),[5]PREMIOS_OTROS!$AI110,""),IF($A112="TOTAL",SUM(INDIRECT("T4:T"&amp;ROW()-1)),""))</f>
        <v/>
      </c>
      <c r="U112" s="7" t="str">
        <f ca="1">IF(AND($A112&lt;&gt;"",$A112&lt;&gt;"TOTAL"),IF(AND([5]PREMIOS_OTROS!$AK110&lt;&gt;"",[5]PREMIOS_OTROS!$AK110&lt;&gt;0),[5]PREMIOS_OTROS!$AK110,""),IF($A112="TOTAL",SUM(INDIRECT("U4:U"&amp;ROW()-1)),""))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IF(AND($A112&lt;&gt;"",$A112&lt;&gt;"TOTAL"),IF(AND([5]PREMIOS_OTROS!$AN110&lt;&gt;"",[5]PREMIOS_OTROS!$AN110&lt;&gt;0),[5]PREMIOS_OTROS!$AN110,""),IF($A112="TOTAL",SUM(INDIRECT("W4:W"&amp;ROW()-1)),""))</f>
        <v/>
      </c>
      <c r="X112" s="7" t="str">
        <f ca="1">IF(AND($A112&lt;&gt;"",$A112&lt;&gt;"TOTAL"),IF(AND([5]PREMIOS_OTROS!$AP110&lt;&gt;"",[5]PREMIOS_OTROS!$AP110&lt;&gt;0),[5]PREMIOS_OTROS!$AP110,""),IF($A112="TOTAL",SUM(INDIRECT("X4:X"&amp;ROW()-1)),""))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IF(AND($A112&lt;&gt;"",$A112&lt;&gt;"TOTAL"),IF(AND([5]PREMIOS_OTROS!$AS110&lt;&gt;"",[5]PREMIOS_OTROS!$AS110&lt;&gt;0),[5]PREMIOS_OTROS!$AS110,""),IF($A112="TOTAL",SUM(INDIRECT("Z4:Z"&amp;ROW()-1)),""))</f>
        <v/>
      </c>
      <c r="AA112" s="7" t="str">
        <f ca="1">IF(AND($A112&lt;&gt;"",$A112&lt;&gt;"TOTAL"),IF(AND([5]PREMIOS_OTROS!$AU110&lt;&gt;"",[5]PREMIOS_OTROS!$AU110&lt;&gt;0),[5]PREMIOS_OTROS!$AU110,""),IF($A112="TOTAL",SUM(INDIRECT("AA4:AA"&amp;ROW()-1)),""))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IF(AND($A112&lt;&gt;"",$A112&lt;&gt;"TOTAL"),IF(AND([5]PREMIOS_OTROS!$AX110&lt;&gt;"",[5]PREMIOS_OTROS!$AX110&lt;&gt;0),[5]PREMIOS_OTROS!$AX110,""),IF($A112="TOTAL",SUM(INDIRECT("AC4:AC"&amp;ROW()-1)),""))</f>
        <v/>
      </c>
      <c r="AD112" s="7" t="str">
        <f ca="1">IF(AND($A112&lt;&gt;"",$A112&lt;&gt;"TOTAL"),IF(AND([5]PREMIOS_OTROS!$AZ110&lt;&gt;"",[5]PREMIOS_OTROS!$AZ110&lt;&gt;0),[5]PREMIOS_OTROS!$AZ110,""),IF($A112="TOTAL",SUM(INDIRECT("AD4:AD"&amp;ROW()-1)),""))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IF(AND($A112&lt;&gt;"",$A112&lt;&gt;"TOTAL"),IF(AND([5]PREMIOS_OTROS!$BC110&lt;&gt;"",[5]PREMIOS_OTROS!$BC110&lt;&gt;0),[5]PREMIOS_OTROS!$BC110,""),IF($A112="TOTAL",SUM(INDIRECT("AF4:AF"&amp;ROW()-1)),""))</f>
        <v/>
      </c>
      <c r="AG112" s="7" t="str">
        <f ca="1">IF(AND($A112&lt;&gt;"",$A112&lt;&gt;"TOTAL"),IF(AND([5]PREMIOS_OTROS!$BE110&lt;&gt;"",[5]PREMIOS_OTROS!$BE110&lt;&gt;0),[5]PREMIOS_OTROS!$BE110,""),IF($A112="TOTAL",SUM(INDIRECT("AG4:AG"&amp;ROW()-1)),""))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IF(AND($A112&lt;&gt;"",$A112&lt;&gt;"TOTAL"),IF(AND([5]PREMIOS_OTROS!$BH110&lt;&gt;"",[5]PREMIOS_OTROS!$BH110&lt;&gt;0),[5]PREMIOS_OTROS!$BH110,""),IF($A112="TOTAL",SUM(INDIRECT("AI4:AI"&amp;ROW()-1)),""))</f>
        <v/>
      </c>
      <c r="AJ112" s="7" t="str">
        <f ca="1">IF(AND($A112&lt;&gt;"",$A112&lt;&gt;"TOTAL"),IF(AND([5]PREMIOS_OTROS!$BJ110&lt;&gt;"",[5]PREMIOS_OTROS!$BJ110&lt;&gt;0),[5]PREMIOS_OTROS!$BJ110,""),IF($A112="TOTAL",SUM(INDIRECT("AJ4:AJ"&amp;ROW()-1)),""))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IF(AND($A112&lt;&gt;"",$A112&lt;&gt;"TOTAL"),IF(AND([5]PREMIOS_OTROS!$BM110&lt;&gt;"",[5]PREMIOS_OTROS!$BM110&lt;&gt;0),[5]PREMIOS_OTROS!$BM110,""),IF($A112="TOTAL",SUM(INDIRECT("AL4:AL"&amp;ROW()-1)),""))</f>
        <v/>
      </c>
      <c r="AM112" s="7" t="str">
        <f ca="1">IF(AND($A112&lt;&gt;"",$A112&lt;&gt;"TOTAL"),IF(AND([5]PREMIOS_OTROS!$BO110&lt;&gt;"",[5]PREMIOS_OTROS!$BO110&lt;&gt;0),[5]PREMIOS_OTROS!$BO110,""),IF($A112="TOTAL",SUM(INDIRECT("AM4:AM"&amp;ROW()-1)),""))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IF(AND($A112&lt;&gt;"",$A112&lt;&gt;"TOTAL"),IF(AND([5]PREMIOS_OTROS!$BR110&lt;&gt;"",[5]PREMIOS_OTROS!$BR110&lt;&gt;0),[5]PREMIOS_OTROS!$BR110,""),IF($A112="TOTAL",SUM(INDIRECT("AO4:AO"&amp;ROW()-1)),""))</f>
        <v/>
      </c>
      <c r="AP112" s="7" t="str">
        <f ca="1">IF(AND($A112&lt;&gt;"",$A112&lt;&gt;"TOTAL"),IF(AND([5]PREMIOS_OTROS!$BT110&lt;&gt;"",[5]PREMIOS_OTROS!$BT110&lt;&gt;0),[5]PREMIOS_OTROS!$BT110,""),IF($A112="TOTAL",SUM(INDIRECT("AP4:AP"&amp;ROW()-1)),""))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IF(AND($A112&lt;&gt;"",$A112&lt;&gt;"TOTAL"),IF(AND([5]PREMIOS_OTROS!$BW110&lt;&gt;"",[5]PREMIOS_OTROS!$BW110&lt;&gt;0),[5]PREMIOS_OTROS!$BW110,""),IF($A112="TOTAL",SUM(INDIRECT("AR4:AR"&amp;ROW()-1)),""))</f>
        <v/>
      </c>
      <c r="AS112" s="7" t="str">
        <f ca="1">IF(AND($A112&lt;&gt;"",$A112&lt;&gt;"TOTAL"),IF(AND([5]PREMIOS_OTROS!$BY110&lt;&gt;"",[5]PREMIOS_OTROS!$BY110&lt;&gt;0),[5]PREMIOS_OTROS!$BY110,""),IF($A112="TOTAL",SUM(INDIRECT("AS4:AS"&amp;ROW()-1)),""))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IF(AND($A112&lt;&gt;"",$A112&lt;&gt;"TOTAL"),IF(AND([5]PREMIOS_OTROS!$CB110&lt;&gt;"",[5]PREMIOS_OTROS!$CB110&lt;&gt;0),[5]PREMIOS_OTROS!$CB110,""),IF($A112="TOTAL",SUM(INDIRECT("AU4:AU"&amp;ROW()-1)),""))</f>
        <v/>
      </c>
      <c r="AV112" s="7" t="str">
        <f ca="1">IF(AND($A112&lt;&gt;"",$A112&lt;&gt;"TOTAL"),IF(AND([5]PREMIOS_OTROS!$CD110&lt;&gt;"",[5]PREMIOS_OTROS!$CD110&lt;&gt;0),[5]PREMIOS_OTROS!$CD110,""),IF($A112="TOTAL",SUM(INDIRECT("AV4:AV"&amp;ROW()-1)),""))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IF(AND($A112&lt;&gt;"",$A112&lt;&gt;"TOTAL"),IF(AND([5]PREMIOS_OTROS!$CG110&lt;&gt;"",[5]PREMIOS_OTROS!$CG110&lt;&gt;0),[5]PREMIOS_OTROS!$CG110,""),IF($A112="TOTAL",SUM(INDIRECT("AX4:AX"&amp;ROW()-1)),""))</f>
        <v/>
      </c>
      <c r="AY112" s="7" t="str">
        <f ca="1">IF(AND($A112&lt;&gt;"",$A112&lt;&gt;"TOTAL"),IF(AND([5]PREMIOS_OTROS!$CI110&lt;&gt;"",[5]PREMIOS_OTROS!$CI110&lt;&gt;0),[5]PREMIOS_OTROS!$CI110,""),IF($A112="TOTAL",SUM(INDIRECT("AY4:AY"&amp;ROW()-1)),""))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IF(AND($A112&lt;&gt;"",$A112&lt;&gt;"TOTAL"),IF(AND([5]PREMIOS_OTROS!$CL110&lt;&gt;"",[5]PREMIOS_OTROS!$CL110&lt;&gt;0),[5]PREMIOS_OTROS!$CL110,""),IF($A112="TOTAL",SUM(INDIRECT("BA4:BA"&amp;ROW()-1)),""))</f>
        <v/>
      </c>
      <c r="BB112" s="7" t="str">
        <f ca="1">IF(AND($A112&lt;&gt;"",$A112&lt;&gt;"TOTAL"),IF(AND([5]PREMIOS_OTROS!$CN110&lt;&gt;"",[5]PREMIOS_OTROS!$CN110&lt;&gt;0),[5]PREMIOS_OTROS!$CN110,""),IF($A112="TOTAL",SUM(INDIRECT("BB4:BB"&amp;ROW()-1)),""))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IF(AND($A112&lt;&gt;"",$A112&lt;&gt;"TOTAL"),IF(AND([5]PREMIOS_OTROS!$CQ110&lt;&gt;"",[5]PREMIOS_OTROS!$CQ110&lt;&gt;0),[5]PREMIOS_OTROS!$CQ110,""),IF($A112="TOTAL",SUM(INDIRECT("BD4:BD"&amp;ROW()-1)),""))</f>
        <v/>
      </c>
      <c r="BE112" s="7" t="str">
        <f ca="1">IF(AND($A112&lt;&gt;"",$A112&lt;&gt;"TOTAL"),IF(AND([5]PREMIOS_OTROS!$CS110&lt;&gt;"",[5]PREMIOS_OTROS!$CS110&lt;&gt;0),[5]PREMIOS_OTROS!$CS110,""),IF($A112="TOTAL",SUM(INDIRECT("BE4:BE"&amp;ROW()-1)),""))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IF([5]PREMIOS_OTROS!$D111&lt;&gt;"",[5]PREMIOS_OTROS!$D111,IF(AND([5]PREMIOS_OTROS!$D111="",[5]PREMIOS_OTROS!$D112="",[5]PREMIOS_OTROS!$D110=""),"","TOTAL"))</f>
        <v/>
      </c>
      <c r="B113" s="7" t="str">
        <f ca="1">IF(AND($A113&lt;&gt;"",$A113&lt;&gt;"TOTAL"),IF(AND([5]PREMIOS_OTROS!$E111&lt;&gt;"",[5]PREMIOS_OTROS!$E111&lt;&gt;0),[5]PREMIOS_OTROS!$E111,""),IF($A113="TOTAL",SUM(INDIRECT("B4:B"&amp;ROW()-1)),""))</f>
        <v/>
      </c>
      <c r="C113" s="7" t="str">
        <f ca="1">IF(AND($A113&lt;&gt;"",$A113&lt;&gt;"TOTAL"),IF(AND([5]PREMIOS_OTROS!$G111&lt;&gt;"",[5]PREMIOS_OTROS!$G111&lt;&gt;0),[5]PREMIOS_OTROS!$G111,""),IF($A113="TOTAL",SUM(INDIRECT("C4:C"&amp;ROW()-1)),""))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IF(AND($A113&lt;&gt;"",$A113&lt;&gt;"TOTAL"),IF(AND([5]PREMIOS_OTROS!$J111&lt;&gt;"",[5]PREMIOS_OTROS!$J111&lt;&gt;0),[5]PREMIOS_OTROS!$J111,""),IF($A113="TOTAL",SUM(INDIRECT("E4:E"&amp;ROW()-1)),""))</f>
        <v/>
      </c>
      <c r="F113" s="7" t="str">
        <f ca="1">IF(AND($A113&lt;&gt;"",$A113&lt;&gt;"TOTAL"),IF(AND([5]PREMIOS_OTROS!$L111&lt;&gt;"",[5]PREMIOS_OTROS!$L111&lt;&gt;0),[5]PREMIOS_OTROS!$L111,""),IF($A113="TOTAL",SUM(INDIRECT("F4:F"&amp;ROW()-1)),""))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IF(AND($A113&lt;&gt;"",$A113&lt;&gt;"TOTAL"),IF(AND([5]PREMIOS_OTROS!$O111&lt;&gt;"",[5]PREMIOS_OTROS!$O111&lt;&gt;0),[5]PREMIOS_OTROS!$O111,""),IF($A113="TOTAL",SUM(INDIRECT("H4:H"&amp;ROW()-1)),""))</f>
        <v/>
      </c>
      <c r="I113" s="7" t="str">
        <f ca="1">IF(AND($A113&lt;&gt;"",$A113&lt;&gt;"TOTAL"),IF(AND([5]PREMIOS_OTROS!$Q111&lt;&gt;"",[5]PREMIOS_OTROS!$Q111&lt;&gt;0),[5]PREMIOS_OTROS!$Q111,""),IF($A113="TOTAL",SUM(INDIRECT("I4:I"&amp;ROW()-1)),""))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IF(AND($A113&lt;&gt;"",$A113&lt;&gt;"TOTAL"),IF(AND([5]PREMIOS_OTROS!$T111&lt;&gt;"",[5]PREMIOS_OTROS!$T111&lt;&gt;0),[5]PREMIOS_OTROS!$T111,""),IF($A113="TOTAL",SUM(INDIRECT("K4:K"&amp;ROW()-1)),""))</f>
        <v/>
      </c>
      <c r="L113" s="7" t="str">
        <f ca="1">IF(AND($A113&lt;&gt;"",$A113&lt;&gt;"TOTAL"),IF(AND([5]PREMIOS_OTROS!$V111&lt;&gt;"",[5]PREMIOS_OTROS!$V111&lt;&gt;0),[5]PREMIOS_OTROS!$V111,""),IF($A113="TOTAL",SUM(INDIRECT("L4:L"&amp;ROW()-1)),""))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IF(AND($A113&lt;&gt;"",$A113&lt;&gt;"TOTAL"),IF(AND([5]PREMIOS_OTROS!$Y111&lt;&gt;"",[5]PREMIOS_OTROS!$Y111&lt;&gt;0),[5]PREMIOS_OTROS!$Y111,""),IF($A113="TOTAL",SUM(INDIRECT("N4:N"&amp;ROW()-1)),""))</f>
        <v/>
      </c>
      <c r="O113" s="7" t="str">
        <f ca="1">IF(AND($A113&lt;&gt;"",$A113&lt;&gt;"TOTAL"),IF(AND([5]PREMIOS_OTROS!$AA111&lt;&gt;"",[5]PREMIOS_OTROS!$AA111&lt;&gt;0),[5]PREMIOS_OTROS!$AA111,""),IF($A113="TOTAL",SUM(INDIRECT("O4:O"&amp;ROW()-1)),""))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IF(AND($A113&lt;&gt;"",$A113&lt;&gt;"TOTAL"),IF(AND([5]PREMIOS_OTROS!$AD111&lt;&gt;"",[5]PREMIOS_OTROS!$AD111&lt;&gt;0),[5]PREMIOS_OTROS!$AD111,""),IF($A113="TOTAL",SUM(INDIRECT("Q4:Q"&amp;ROW()-1)),""))</f>
        <v/>
      </c>
      <c r="R113" s="7" t="str">
        <f ca="1">IF(AND($A113&lt;&gt;"",$A113&lt;&gt;"TOTAL"),IF(AND([5]PREMIOS_OTROS!$AF111&lt;&gt;"",[5]PREMIOS_OTROS!$AF111&lt;&gt;0),[5]PREMIOS_OTROS!$AF111,""),IF($A113="TOTAL",SUM(INDIRECT("R4:R"&amp;ROW()-1)),""))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IF(AND($A113&lt;&gt;"",$A113&lt;&gt;"TOTAL"),IF(AND([5]PREMIOS_OTROS!$AI111&lt;&gt;"",[5]PREMIOS_OTROS!$AI111&lt;&gt;0),[5]PREMIOS_OTROS!$AI111,""),IF($A113="TOTAL",SUM(INDIRECT("T4:T"&amp;ROW()-1)),""))</f>
        <v/>
      </c>
      <c r="U113" s="7" t="str">
        <f ca="1">IF(AND($A113&lt;&gt;"",$A113&lt;&gt;"TOTAL"),IF(AND([5]PREMIOS_OTROS!$AK111&lt;&gt;"",[5]PREMIOS_OTROS!$AK111&lt;&gt;0),[5]PREMIOS_OTROS!$AK111,""),IF($A113="TOTAL",SUM(INDIRECT("U4:U"&amp;ROW()-1)),""))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IF(AND($A113&lt;&gt;"",$A113&lt;&gt;"TOTAL"),IF(AND([5]PREMIOS_OTROS!$AN111&lt;&gt;"",[5]PREMIOS_OTROS!$AN111&lt;&gt;0),[5]PREMIOS_OTROS!$AN111,""),IF($A113="TOTAL",SUM(INDIRECT("W4:W"&amp;ROW()-1)),""))</f>
        <v/>
      </c>
      <c r="X113" s="7" t="str">
        <f ca="1">IF(AND($A113&lt;&gt;"",$A113&lt;&gt;"TOTAL"),IF(AND([5]PREMIOS_OTROS!$AP111&lt;&gt;"",[5]PREMIOS_OTROS!$AP111&lt;&gt;0),[5]PREMIOS_OTROS!$AP111,""),IF($A113="TOTAL",SUM(INDIRECT("X4:X"&amp;ROW()-1)),""))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IF(AND($A113&lt;&gt;"",$A113&lt;&gt;"TOTAL"),IF(AND([5]PREMIOS_OTROS!$AS111&lt;&gt;"",[5]PREMIOS_OTROS!$AS111&lt;&gt;0),[5]PREMIOS_OTROS!$AS111,""),IF($A113="TOTAL",SUM(INDIRECT("Z4:Z"&amp;ROW()-1)),""))</f>
        <v/>
      </c>
      <c r="AA113" s="7" t="str">
        <f ca="1">IF(AND($A113&lt;&gt;"",$A113&lt;&gt;"TOTAL"),IF(AND([5]PREMIOS_OTROS!$AU111&lt;&gt;"",[5]PREMIOS_OTROS!$AU111&lt;&gt;0),[5]PREMIOS_OTROS!$AU111,""),IF($A113="TOTAL",SUM(INDIRECT("AA4:AA"&amp;ROW()-1)),""))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IF(AND($A113&lt;&gt;"",$A113&lt;&gt;"TOTAL"),IF(AND([5]PREMIOS_OTROS!$AX111&lt;&gt;"",[5]PREMIOS_OTROS!$AX111&lt;&gt;0),[5]PREMIOS_OTROS!$AX111,""),IF($A113="TOTAL",SUM(INDIRECT("AC4:AC"&amp;ROW()-1)),""))</f>
        <v/>
      </c>
      <c r="AD113" s="7" t="str">
        <f ca="1">IF(AND($A113&lt;&gt;"",$A113&lt;&gt;"TOTAL"),IF(AND([5]PREMIOS_OTROS!$AZ111&lt;&gt;"",[5]PREMIOS_OTROS!$AZ111&lt;&gt;0),[5]PREMIOS_OTROS!$AZ111,""),IF($A113="TOTAL",SUM(INDIRECT("AD4:AD"&amp;ROW()-1)),""))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IF(AND($A113&lt;&gt;"",$A113&lt;&gt;"TOTAL"),IF(AND([5]PREMIOS_OTROS!$BC111&lt;&gt;"",[5]PREMIOS_OTROS!$BC111&lt;&gt;0),[5]PREMIOS_OTROS!$BC111,""),IF($A113="TOTAL",SUM(INDIRECT("AF4:AF"&amp;ROW()-1)),""))</f>
        <v/>
      </c>
      <c r="AG113" s="7" t="str">
        <f ca="1">IF(AND($A113&lt;&gt;"",$A113&lt;&gt;"TOTAL"),IF(AND([5]PREMIOS_OTROS!$BE111&lt;&gt;"",[5]PREMIOS_OTROS!$BE111&lt;&gt;0),[5]PREMIOS_OTROS!$BE111,""),IF($A113="TOTAL",SUM(INDIRECT("AG4:AG"&amp;ROW()-1)),""))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IF(AND($A113&lt;&gt;"",$A113&lt;&gt;"TOTAL"),IF(AND([5]PREMIOS_OTROS!$BH111&lt;&gt;"",[5]PREMIOS_OTROS!$BH111&lt;&gt;0),[5]PREMIOS_OTROS!$BH111,""),IF($A113="TOTAL",SUM(INDIRECT("AI4:AI"&amp;ROW()-1)),""))</f>
        <v/>
      </c>
      <c r="AJ113" s="7" t="str">
        <f ca="1">IF(AND($A113&lt;&gt;"",$A113&lt;&gt;"TOTAL"),IF(AND([5]PREMIOS_OTROS!$BJ111&lt;&gt;"",[5]PREMIOS_OTROS!$BJ111&lt;&gt;0),[5]PREMIOS_OTROS!$BJ111,""),IF($A113="TOTAL",SUM(INDIRECT("AJ4:AJ"&amp;ROW()-1)),""))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IF(AND($A113&lt;&gt;"",$A113&lt;&gt;"TOTAL"),IF(AND([5]PREMIOS_OTROS!$BM111&lt;&gt;"",[5]PREMIOS_OTROS!$BM111&lt;&gt;0),[5]PREMIOS_OTROS!$BM111,""),IF($A113="TOTAL",SUM(INDIRECT("AL4:AL"&amp;ROW()-1)),""))</f>
        <v/>
      </c>
      <c r="AM113" s="7" t="str">
        <f ca="1">IF(AND($A113&lt;&gt;"",$A113&lt;&gt;"TOTAL"),IF(AND([5]PREMIOS_OTROS!$BO111&lt;&gt;"",[5]PREMIOS_OTROS!$BO111&lt;&gt;0),[5]PREMIOS_OTROS!$BO111,""),IF($A113="TOTAL",SUM(INDIRECT("AM4:AM"&amp;ROW()-1)),""))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IF(AND($A113&lt;&gt;"",$A113&lt;&gt;"TOTAL"),IF(AND([5]PREMIOS_OTROS!$BR111&lt;&gt;"",[5]PREMIOS_OTROS!$BR111&lt;&gt;0),[5]PREMIOS_OTROS!$BR111,""),IF($A113="TOTAL",SUM(INDIRECT("AO4:AO"&amp;ROW()-1)),""))</f>
        <v/>
      </c>
      <c r="AP113" s="7" t="str">
        <f ca="1">IF(AND($A113&lt;&gt;"",$A113&lt;&gt;"TOTAL"),IF(AND([5]PREMIOS_OTROS!$BT111&lt;&gt;"",[5]PREMIOS_OTROS!$BT111&lt;&gt;0),[5]PREMIOS_OTROS!$BT111,""),IF($A113="TOTAL",SUM(INDIRECT("AP4:AP"&amp;ROW()-1)),""))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IF(AND($A113&lt;&gt;"",$A113&lt;&gt;"TOTAL"),IF(AND([5]PREMIOS_OTROS!$BW111&lt;&gt;"",[5]PREMIOS_OTROS!$BW111&lt;&gt;0),[5]PREMIOS_OTROS!$BW111,""),IF($A113="TOTAL",SUM(INDIRECT("AR4:AR"&amp;ROW()-1)),""))</f>
        <v/>
      </c>
      <c r="AS113" s="7" t="str">
        <f ca="1">IF(AND($A113&lt;&gt;"",$A113&lt;&gt;"TOTAL"),IF(AND([5]PREMIOS_OTROS!$BY111&lt;&gt;"",[5]PREMIOS_OTROS!$BY111&lt;&gt;0),[5]PREMIOS_OTROS!$BY111,""),IF($A113="TOTAL",SUM(INDIRECT("AS4:AS"&amp;ROW()-1)),""))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IF(AND($A113&lt;&gt;"",$A113&lt;&gt;"TOTAL"),IF(AND([5]PREMIOS_OTROS!$CB111&lt;&gt;"",[5]PREMIOS_OTROS!$CB111&lt;&gt;0),[5]PREMIOS_OTROS!$CB111,""),IF($A113="TOTAL",SUM(INDIRECT("AU4:AU"&amp;ROW()-1)),""))</f>
        <v/>
      </c>
      <c r="AV113" s="7" t="str">
        <f ca="1">IF(AND($A113&lt;&gt;"",$A113&lt;&gt;"TOTAL"),IF(AND([5]PREMIOS_OTROS!$CD111&lt;&gt;"",[5]PREMIOS_OTROS!$CD111&lt;&gt;0),[5]PREMIOS_OTROS!$CD111,""),IF($A113="TOTAL",SUM(INDIRECT("AV4:AV"&amp;ROW()-1)),""))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IF(AND($A113&lt;&gt;"",$A113&lt;&gt;"TOTAL"),IF(AND([5]PREMIOS_OTROS!$CG111&lt;&gt;"",[5]PREMIOS_OTROS!$CG111&lt;&gt;0),[5]PREMIOS_OTROS!$CG111,""),IF($A113="TOTAL",SUM(INDIRECT("AX4:AX"&amp;ROW()-1)),""))</f>
        <v/>
      </c>
      <c r="AY113" s="7" t="str">
        <f ca="1">IF(AND($A113&lt;&gt;"",$A113&lt;&gt;"TOTAL"),IF(AND([5]PREMIOS_OTROS!$CI111&lt;&gt;"",[5]PREMIOS_OTROS!$CI111&lt;&gt;0),[5]PREMIOS_OTROS!$CI111,""),IF($A113="TOTAL",SUM(INDIRECT("AY4:AY"&amp;ROW()-1)),""))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IF(AND($A113&lt;&gt;"",$A113&lt;&gt;"TOTAL"),IF(AND([5]PREMIOS_OTROS!$CL111&lt;&gt;"",[5]PREMIOS_OTROS!$CL111&lt;&gt;0),[5]PREMIOS_OTROS!$CL111,""),IF($A113="TOTAL",SUM(INDIRECT("BA4:BA"&amp;ROW()-1)),""))</f>
        <v/>
      </c>
      <c r="BB113" s="7" t="str">
        <f ca="1">IF(AND($A113&lt;&gt;"",$A113&lt;&gt;"TOTAL"),IF(AND([5]PREMIOS_OTROS!$CN111&lt;&gt;"",[5]PREMIOS_OTROS!$CN111&lt;&gt;0),[5]PREMIOS_OTROS!$CN111,""),IF($A113="TOTAL",SUM(INDIRECT("BB4:BB"&amp;ROW()-1)),""))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IF(AND($A113&lt;&gt;"",$A113&lt;&gt;"TOTAL"),IF(AND([5]PREMIOS_OTROS!$CQ111&lt;&gt;"",[5]PREMIOS_OTROS!$CQ111&lt;&gt;0),[5]PREMIOS_OTROS!$CQ111,""),IF($A113="TOTAL",SUM(INDIRECT("BD4:BD"&amp;ROW()-1)),""))</f>
        <v/>
      </c>
      <c r="BE113" s="7" t="str">
        <f ca="1">IF(AND($A113&lt;&gt;"",$A113&lt;&gt;"TOTAL"),IF(AND([5]PREMIOS_OTROS!$CS111&lt;&gt;"",[5]PREMIOS_OTROS!$CS111&lt;&gt;0),[5]PREMIOS_OTROS!$CS111,""),IF($A113="TOTAL",SUM(INDIRECT("BE4:BE"&amp;ROW()-1)),""))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IF([5]PREMIOS_OTROS!$D112&lt;&gt;"",[5]PREMIOS_OTROS!$D112,IF(AND([5]PREMIOS_OTROS!$D112="",[5]PREMIOS_OTROS!$D113="",[5]PREMIOS_OTROS!$D111=""),"","TOTAL"))</f>
        <v/>
      </c>
      <c r="B114" s="7" t="str">
        <f ca="1">IF(AND($A114&lt;&gt;"",$A114&lt;&gt;"TOTAL"),IF(AND([5]PREMIOS_OTROS!$E112&lt;&gt;"",[5]PREMIOS_OTROS!$E112&lt;&gt;0),[5]PREMIOS_OTROS!$E112,""),IF($A114="TOTAL",SUM(INDIRECT("B4:B"&amp;ROW()-1)),""))</f>
        <v/>
      </c>
      <c r="C114" s="7" t="str">
        <f ca="1">IF(AND($A114&lt;&gt;"",$A114&lt;&gt;"TOTAL"),IF(AND([5]PREMIOS_OTROS!$G112&lt;&gt;"",[5]PREMIOS_OTROS!$G112&lt;&gt;0),[5]PREMIOS_OTROS!$G112,""),IF($A114="TOTAL",SUM(INDIRECT("C4:C"&amp;ROW()-1)),""))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IF(AND($A114&lt;&gt;"",$A114&lt;&gt;"TOTAL"),IF(AND([5]PREMIOS_OTROS!$J112&lt;&gt;"",[5]PREMIOS_OTROS!$J112&lt;&gt;0),[5]PREMIOS_OTROS!$J112,""),IF($A114="TOTAL",SUM(INDIRECT("E4:E"&amp;ROW()-1)),""))</f>
        <v/>
      </c>
      <c r="F114" s="7" t="str">
        <f ca="1">IF(AND($A114&lt;&gt;"",$A114&lt;&gt;"TOTAL"),IF(AND([5]PREMIOS_OTROS!$L112&lt;&gt;"",[5]PREMIOS_OTROS!$L112&lt;&gt;0),[5]PREMIOS_OTROS!$L112,""),IF($A114="TOTAL",SUM(INDIRECT("F4:F"&amp;ROW()-1)),""))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IF(AND($A114&lt;&gt;"",$A114&lt;&gt;"TOTAL"),IF(AND([5]PREMIOS_OTROS!$O112&lt;&gt;"",[5]PREMIOS_OTROS!$O112&lt;&gt;0),[5]PREMIOS_OTROS!$O112,""),IF($A114="TOTAL",SUM(INDIRECT("H4:H"&amp;ROW()-1)),""))</f>
        <v/>
      </c>
      <c r="I114" s="7" t="str">
        <f ca="1">IF(AND($A114&lt;&gt;"",$A114&lt;&gt;"TOTAL"),IF(AND([5]PREMIOS_OTROS!$Q112&lt;&gt;"",[5]PREMIOS_OTROS!$Q112&lt;&gt;0),[5]PREMIOS_OTROS!$Q112,""),IF($A114="TOTAL",SUM(INDIRECT("I4:I"&amp;ROW()-1)),""))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IF(AND($A114&lt;&gt;"",$A114&lt;&gt;"TOTAL"),IF(AND([5]PREMIOS_OTROS!$T112&lt;&gt;"",[5]PREMIOS_OTROS!$T112&lt;&gt;0),[5]PREMIOS_OTROS!$T112,""),IF($A114="TOTAL",SUM(INDIRECT("K4:K"&amp;ROW()-1)),""))</f>
        <v/>
      </c>
      <c r="L114" s="7" t="str">
        <f ca="1">IF(AND($A114&lt;&gt;"",$A114&lt;&gt;"TOTAL"),IF(AND([5]PREMIOS_OTROS!$V112&lt;&gt;"",[5]PREMIOS_OTROS!$V112&lt;&gt;0),[5]PREMIOS_OTROS!$V112,""),IF($A114="TOTAL",SUM(INDIRECT("L4:L"&amp;ROW()-1)),""))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IF(AND($A114&lt;&gt;"",$A114&lt;&gt;"TOTAL"),IF(AND([5]PREMIOS_OTROS!$Y112&lt;&gt;"",[5]PREMIOS_OTROS!$Y112&lt;&gt;0),[5]PREMIOS_OTROS!$Y112,""),IF($A114="TOTAL",SUM(INDIRECT("N4:N"&amp;ROW()-1)),""))</f>
        <v/>
      </c>
      <c r="O114" s="7" t="str">
        <f ca="1">IF(AND($A114&lt;&gt;"",$A114&lt;&gt;"TOTAL"),IF(AND([5]PREMIOS_OTROS!$AA112&lt;&gt;"",[5]PREMIOS_OTROS!$AA112&lt;&gt;0),[5]PREMIOS_OTROS!$AA112,""),IF($A114="TOTAL",SUM(INDIRECT("O4:O"&amp;ROW()-1)),""))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IF(AND($A114&lt;&gt;"",$A114&lt;&gt;"TOTAL"),IF(AND([5]PREMIOS_OTROS!$AD112&lt;&gt;"",[5]PREMIOS_OTROS!$AD112&lt;&gt;0),[5]PREMIOS_OTROS!$AD112,""),IF($A114="TOTAL",SUM(INDIRECT("Q4:Q"&amp;ROW()-1)),""))</f>
        <v/>
      </c>
      <c r="R114" s="7" t="str">
        <f ca="1">IF(AND($A114&lt;&gt;"",$A114&lt;&gt;"TOTAL"),IF(AND([5]PREMIOS_OTROS!$AF112&lt;&gt;"",[5]PREMIOS_OTROS!$AF112&lt;&gt;0),[5]PREMIOS_OTROS!$AF112,""),IF($A114="TOTAL",SUM(INDIRECT("R4:R"&amp;ROW()-1)),""))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IF(AND($A114&lt;&gt;"",$A114&lt;&gt;"TOTAL"),IF(AND([5]PREMIOS_OTROS!$AI112&lt;&gt;"",[5]PREMIOS_OTROS!$AI112&lt;&gt;0),[5]PREMIOS_OTROS!$AI112,""),IF($A114="TOTAL",SUM(INDIRECT("T4:T"&amp;ROW()-1)),""))</f>
        <v/>
      </c>
      <c r="U114" s="7" t="str">
        <f ca="1">IF(AND($A114&lt;&gt;"",$A114&lt;&gt;"TOTAL"),IF(AND([5]PREMIOS_OTROS!$AK112&lt;&gt;"",[5]PREMIOS_OTROS!$AK112&lt;&gt;0),[5]PREMIOS_OTROS!$AK112,""),IF($A114="TOTAL",SUM(INDIRECT("U4:U"&amp;ROW()-1)),""))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IF(AND($A114&lt;&gt;"",$A114&lt;&gt;"TOTAL"),IF(AND([5]PREMIOS_OTROS!$AN112&lt;&gt;"",[5]PREMIOS_OTROS!$AN112&lt;&gt;0),[5]PREMIOS_OTROS!$AN112,""),IF($A114="TOTAL",SUM(INDIRECT("W4:W"&amp;ROW()-1)),""))</f>
        <v/>
      </c>
      <c r="X114" s="7" t="str">
        <f ca="1">IF(AND($A114&lt;&gt;"",$A114&lt;&gt;"TOTAL"),IF(AND([5]PREMIOS_OTROS!$AP112&lt;&gt;"",[5]PREMIOS_OTROS!$AP112&lt;&gt;0),[5]PREMIOS_OTROS!$AP112,""),IF($A114="TOTAL",SUM(INDIRECT("X4:X"&amp;ROW()-1)),""))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IF(AND($A114&lt;&gt;"",$A114&lt;&gt;"TOTAL"),IF(AND([5]PREMIOS_OTROS!$AS112&lt;&gt;"",[5]PREMIOS_OTROS!$AS112&lt;&gt;0),[5]PREMIOS_OTROS!$AS112,""),IF($A114="TOTAL",SUM(INDIRECT("Z4:Z"&amp;ROW()-1)),""))</f>
        <v/>
      </c>
      <c r="AA114" s="7" t="str">
        <f ca="1">IF(AND($A114&lt;&gt;"",$A114&lt;&gt;"TOTAL"),IF(AND([5]PREMIOS_OTROS!$AU112&lt;&gt;"",[5]PREMIOS_OTROS!$AU112&lt;&gt;0),[5]PREMIOS_OTROS!$AU112,""),IF($A114="TOTAL",SUM(INDIRECT("AA4:AA"&amp;ROW()-1)),""))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IF(AND($A114&lt;&gt;"",$A114&lt;&gt;"TOTAL"),IF(AND([5]PREMIOS_OTROS!$AX112&lt;&gt;"",[5]PREMIOS_OTROS!$AX112&lt;&gt;0),[5]PREMIOS_OTROS!$AX112,""),IF($A114="TOTAL",SUM(INDIRECT("AC4:AC"&amp;ROW()-1)),""))</f>
        <v/>
      </c>
      <c r="AD114" s="7" t="str">
        <f ca="1">IF(AND($A114&lt;&gt;"",$A114&lt;&gt;"TOTAL"),IF(AND([5]PREMIOS_OTROS!$AZ112&lt;&gt;"",[5]PREMIOS_OTROS!$AZ112&lt;&gt;0),[5]PREMIOS_OTROS!$AZ112,""),IF($A114="TOTAL",SUM(INDIRECT("AD4:AD"&amp;ROW()-1)),""))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IF(AND($A114&lt;&gt;"",$A114&lt;&gt;"TOTAL"),IF(AND([5]PREMIOS_OTROS!$BC112&lt;&gt;"",[5]PREMIOS_OTROS!$BC112&lt;&gt;0),[5]PREMIOS_OTROS!$BC112,""),IF($A114="TOTAL",SUM(INDIRECT("AF4:AF"&amp;ROW()-1)),""))</f>
        <v/>
      </c>
      <c r="AG114" s="7" t="str">
        <f ca="1">IF(AND($A114&lt;&gt;"",$A114&lt;&gt;"TOTAL"),IF(AND([5]PREMIOS_OTROS!$BE112&lt;&gt;"",[5]PREMIOS_OTROS!$BE112&lt;&gt;0),[5]PREMIOS_OTROS!$BE112,""),IF($A114="TOTAL",SUM(INDIRECT("AG4:AG"&amp;ROW()-1)),""))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IF(AND($A114&lt;&gt;"",$A114&lt;&gt;"TOTAL"),IF(AND([5]PREMIOS_OTROS!$BH112&lt;&gt;"",[5]PREMIOS_OTROS!$BH112&lt;&gt;0),[5]PREMIOS_OTROS!$BH112,""),IF($A114="TOTAL",SUM(INDIRECT("AI4:AI"&amp;ROW()-1)),""))</f>
        <v/>
      </c>
      <c r="AJ114" s="7" t="str">
        <f ca="1">IF(AND($A114&lt;&gt;"",$A114&lt;&gt;"TOTAL"),IF(AND([5]PREMIOS_OTROS!$BJ112&lt;&gt;"",[5]PREMIOS_OTROS!$BJ112&lt;&gt;0),[5]PREMIOS_OTROS!$BJ112,""),IF($A114="TOTAL",SUM(INDIRECT("AJ4:AJ"&amp;ROW()-1)),""))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IF(AND($A114&lt;&gt;"",$A114&lt;&gt;"TOTAL"),IF(AND([5]PREMIOS_OTROS!$BM112&lt;&gt;"",[5]PREMIOS_OTROS!$BM112&lt;&gt;0),[5]PREMIOS_OTROS!$BM112,""),IF($A114="TOTAL",SUM(INDIRECT("AL4:AL"&amp;ROW()-1)),""))</f>
        <v/>
      </c>
      <c r="AM114" s="7" t="str">
        <f ca="1">IF(AND($A114&lt;&gt;"",$A114&lt;&gt;"TOTAL"),IF(AND([5]PREMIOS_OTROS!$BO112&lt;&gt;"",[5]PREMIOS_OTROS!$BO112&lt;&gt;0),[5]PREMIOS_OTROS!$BO112,""),IF($A114="TOTAL",SUM(INDIRECT("AM4:AM"&amp;ROW()-1)),""))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IF(AND($A114&lt;&gt;"",$A114&lt;&gt;"TOTAL"),IF(AND([5]PREMIOS_OTROS!$BR112&lt;&gt;"",[5]PREMIOS_OTROS!$BR112&lt;&gt;0),[5]PREMIOS_OTROS!$BR112,""),IF($A114="TOTAL",SUM(INDIRECT("AO4:AO"&amp;ROW()-1)),""))</f>
        <v/>
      </c>
      <c r="AP114" s="7" t="str">
        <f ca="1">IF(AND($A114&lt;&gt;"",$A114&lt;&gt;"TOTAL"),IF(AND([5]PREMIOS_OTROS!$BT112&lt;&gt;"",[5]PREMIOS_OTROS!$BT112&lt;&gt;0),[5]PREMIOS_OTROS!$BT112,""),IF($A114="TOTAL",SUM(INDIRECT("AP4:AP"&amp;ROW()-1)),""))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IF(AND($A114&lt;&gt;"",$A114&lt;&gt;"TOTAL"),IF(AND([5]PREMIOS_OTROS!$BW112&lt;&gt;"",[5]PREMIOS_OTROS!$BW112&lt;&gt;0),[5]PREMIOS_OTROS!$BW112,""),IF($A114="TOTAL",SUM(INDIRECT("AR4:AR"&amp;ROW()-1)),""))</f>
        <v/>
      </c>
      <c r="AS114" s="7" t="str">
        <f ca="1">IF(AND($A114&lt;&gt;"",$A114&lt;&gt;"TOTAL"),IF(AND([5]PREMIOS_OTROS!$BY112&lt;&gt;"",[5]PREMIOS_OTROS!$BY112&lt;&gt;0),[5]PREMIOS_OTROS!$BY112,""),IF($A114="TOTAL",SUM(INDIRECT("AS4:AS"&amp;ROW()-1)),""))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IF(AND($A114&lt;&gt;"",$A114&lt;&gt;"TOTAL"),IF(AND([5]PREMIOS_OTROS!$CB112&lt;&gt;"",[5]PREMIOS_OTROS!$CB112&lt;&gt;0),[5]PREMIOS_OTROS!$CB112,""),IF($A114="TOTAL",SUM(INDIRECT("AU4:AU"&amp;ROW()-1)),""))</f>
        <v/>
      </c>
      <c r="AV114" s="7" t="str">
        <f ca="1">IF(AND($A114&lt;&gt;"",$A114&lt;&gt;"TOTAL"),IF(AND([5]PREMIOS_OTROS!$CD112&lt;&gt;"",[5]PREMIOS_OTROS!$CD112&lt;&gt;0),[5]PREMIOS_OTROS!$CD112,""),IF($A114="TOTAL",SUM(INDIRECT("AV4:AV"&amp;ROW()-1)),""))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IF(AND($A114&lt;&gt;"",$A114&lt;&gt;"TOTAL"),IF(AND([5]PREMIOS_OTROS!$CG112&lt;&gt;"",[5]PREMIOS_OTROS!$CG112&lt;&gt;0),[5]PREMIOS_OTROS!$CG112,""),IF($A114="TOTAL",SUM(INDIRECT("AX4:AX"&amp;ROW()-1)),""))</f>
        <v/>
      </c>
      <c r="AY114" s="7" t="str">
        <f ca="1">IF(AND($A114&lt;&gt;"",$A114&lt;&gt;"TOTAL"),IF(AND([5]PREMIOS_OTROS!$CI112&lt;&gt;"",[5]PREMIOS_OTROS!$CI112&lt;&gt;0),[5]PREMIOS_OTROS!$CI112,""),IF($A114="TOTAL",SUM(INDIRECT("AY4:AY"&amp;ROW()-1)),""))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IF(AND($A114&lt;&gt;"",$A114&lt;&gt;"TOTAL"),IF(AND([5]PREMIOS_OTROS!$CL112&lt;&gt;"",[5]PREMIOS_OTROS!$CL112&lt;&gt;0),[5]PREMIOS_OTROS!$CL112,""),IF($A114="TOTAL",SUM(INDIRECT("BA4:BA"&amp;ROW()-1)),""))</f>
        <v/>
      </c>
      <c r="BB114" s="7" t="str">
        <f ca="1">IF(AND($A114&lt;&gt;"",$A114&lt;&gt;"TOTAL"),IF(AND([5]PREMIOS_OTROS!$CN112&lt;&gt;"",[5]PREMIOS_OTROS!$CN112&lt;&gt;0),[5]PREMIOS_OTROS!$CN112,""),IF($A114="TOTAL",SUM(INDIRECT("BB4:BB"&amp;ROW()-1)),""))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IF(AND($A114&lt;&gt;"",$A114&lt;&gt;"TOTAL"),IF(AND([5]PREMIOS_OTROS!$CQ112&lt;&gt;"",[5]PREMIOS_OTROS!$CQ112&lt;&gt;0),[5]PREMIOS_OTROS!$CQ112,""),IF($A114="TOTAL",SUM(INDIRECT("BD4:BD"&amp;ROW()-1)),""))</f>
        <v/>
      </c>
      <c r="BE114" s="7" t="str">
        <f ca="1">IF(AND($A114&lt;&gt;"",$A114&lt;&gt;"TOTAL"),IF(AND([5]PREMIOS_OTROS!$CS112&lt;&gt;"",[5]PREMIOS_OTROS!$CS112&lt;&gt;0),[5]PREMIOS_OTROS!$CS112,""),IF($A114="TOTAL",SUM(INDIRECT("BE4:BE"&amp;ROW()-1)),""))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IF([5]PREMIOS_OTROS!$D113&lt;&gt;"",[5]PREMIOS_OTROS!$D113,IF(AND([5]PREMIOS_OTROS!$D113="",[5]PREMIOS_OTROS!$D114="",[5]PREMIOS_OTROS!$D112=""),"","TOTAL"))</f>
        <v/>
      </c>
      <c r="B115" s="7" t="str">
        <f ca="1">IF(AND($A115&lt;&gt;"",$A115&lt;&gt;"TOTAL"),IF(AND([5]PREMIOS_OTROS!$E113&lt;&gt;"",[5]PREMIOS_OTROS!$E113&lt;&gt;0),[5]PREMIOS_OTROS!$E113,""),IF($A115="TOTAL",SUM(INDIRECT("B4:B"&amp;ROW()-1)),""))</f>
        <v/>
      </c>
      <c r="C115" s="7" t="str">
        <f ca="1">IF(AND($A115&lt;&gt;"",$A115&lt;&gt;"TOTAL"),IF(AND([5]PREMIOS_OTROS!$G113&lt;&gt;"",[5]PREMIOS_OTROS!$G113&lt;&gt;0),[5]PREMIOS_OTROS!$G113,""),IF($A115="TOTAL",SUM(INDIRECT("C4:C"&amp;ROW()-1)),""))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IF(AND($A115&lt;&gt;"",$A115&lt;&gt;"TOTAL"),IF(AND([5]PREMIOS_OTROS!$J113&lt;&gt;"",[5]PREMIOS_OTROS!$J113&lt;&gt;0),[5]PREMIOS_OTROS!$J113,""),IF($A115="TOTAL",SUM(INDIRECT("E4:E"&amp;ROW()-1)),""))</f>
        <v/>
      </c>
      <c r="F115" s="7" t="str">
        <f ca="1">IF(AND($A115&lt;&gt;"",$A115&lt;&gt;"TOTAL"),IF(AND([5]PREMIOS_OTROS!$L113&lt;&gt;"",[5]PREMIOS_OTROS!$L113&lt;&gt;0),[5]PREMIOS_OTROS!$L113,""),IF($A115="TOTAL",SUM(INDIRECT("F4:F"&amp;ROW()-1)),""))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IF(AND($A115&lt;&gt;"",$A115&lt;&gt;"TOTAL"),IF(AND([5]PREMIOS_OTROS!$O113&lt;&gt;"",[5]PREMIOS_OTROS!$O113&lt;&gt;0),[5]PREMIOS_OTROS!$O113,""),IF($A115="TOTAL",SUM(INDIRECT("H4:H"&amp;ROW()-1)),""))</f>
        <v/>
      </c>
      <c r="I115" s="7" t="str">
        <f ca="1">IF(AND($A115&lt;&gt;"",$A115&lt;&gt;"TOTAL"),IF(AND([5]PREMIOS_OTROS!$Q113&lt;&gt;"",[5]PREMIOS_OTROS!$Q113&lt;&gt;0),[5]PREMIOS_OTROS!$Q113,""),IF($A115="TOTAL",SUM(INDIRECT("I4:I"&amp;ROW()-1)),""))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IF(AND($A115&lt;&gt;"",$A115&lt;&gt;"TOTAL"),IF(AND([5]PREMIOS_OTROS!$T113&lt;&gt;"",[5]PREMIOS_OTROS!$T113&lt;&gt;0),[5]PREMIOS_OTROS!$T113,""),IF($A115="TOTAL",SUM(INDIRECT("K4:K"&amp;ROW()-1)),""))</f>
        <v/>
      </c>
      <c r="L115" s="7" t="str">
        <f ca="1">IF(AND($A115&lt;&gt;"",$A115&lt;&gt;"TOTAL"),IF(AND([5]PREMIOS_OTROS!$V113&lt;&gt;"",[5]PREMIOS_OTROS!$V113&lt;&gt;0),[5]PREMIOS_OTROS!$V113,""),IF($A115="TOTAL",SUM(INDIRECT("L4:L"&amp;ROW()-1)),""))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IF(AND($A115&lt;&gt;"",$A115&lt;&gt;"TOTAL"),IF(AND([5]PREMIOS_OTROS!$Y113&lt;&gt;"",[5]PREMIOS_OTROS!$Y113&lt;&gt;0),[5]PREMIOS_OTROS!$Y113,""),IF($A115="TOTAL",SUM(INDIRECT("N4:N"&amp;ROW()-1)),""))</f>
        <v/>
      </c>
      <c r="O115" s="7" t="str">
        <f ca="1">IF(AND($A115&lt;&gt;"",$A115&lt;&gt;"TOTAL"),IF(AND([5]PREMIOS_OTROS!$AA113&lt;&gt;"",[5]PREMIOS_OTROS!$AA113&lt;&gt;0),[5]PREMIOS_OTROS!$AA113,""),IF($A115="TOTAL",SUM(INDIRECT("O4:O"&amp;ROW()-1)),""))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IF(AND($A115&lt;&gt;"",$A115&lt;&gt;"TOTAL"),IF(AND([5]PREMIOS_OTROS!$AD113&lt;&gt;"",[5]PREMIOS_OTROS!$AD113&lt;&gt;0),[5]PREMIOS_OTROS!$AD113,""),IF($A115="TOTAL",SUM(INDIRECT("Q4:Q"&amp;ROW()-1)),""))</f>
        <v/>
      </c>
      <c r="R115" s="7" t="str">
        <f ca="1">IF(AND($A115&lt;&gt;"",$A115&lt;&gt;"TOTAL"),IF(AND([5]PREMIOS_OTROS!$AF113&lt;&gt;"",[5]PREMIOS_OTROS!$AF113&lt;&gt;0),[5]PREMIOS_OTROS!$AF113,""),IF($A115="TOTAL",SUM(INDIRECT("R4:R"&amp;ROW()-1)),""))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IF(AND($A115&lt;&gt;"",$A115&lt;&gt;"TOTAL"),IF(AND([5]PREMIOS_OTROS!$AI113&lt;&gt;"",[5]PREMIOS_OTROS!$AI113&lt;&gt;0),[5]PREMIOS_OTROS!$AI113,""),IF($A115="TOTAL",SUM(INDIRECT("T4:T"&amp;ROW()-1)),""))</f>
        <v/>
      </c>
      <c r="U115" s="7" t="str">
        <f ca="1">IF(AND($A115&lt;&gt;"",$A115&lt;&gt;"TOTAL"),IF(AND([5]PREMIOS_OTROS!$AK113&lt;&gt;"",[5]PREMIOS_OTROS!$AK113&lt;&gt;0),[5]PREMIOS_OTROS!$AK113,""),IF($A115="TOTAL",SUM(INDIRECT("U4:U"&amp;ROW()-1)),""))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IF(AND($A115&lt;&gt;"",$A115&lt;&gt;"TOTAL"),IF(AND([5]PREMIOS_OTROS!$AN113&lt;&gt;"",[5]PREMIOS_OTROS!$AN113&lt;&gt;0),[5]PREMIOS_OTROS!$AN113,""),IF($A115="TOTAL",SUM(INDIRECT("W4:W"&amp;ROW()-1)),""))</f>
        <v/>
      </c>
      <c r="X115" s="7" t="str">
        <f ca="1">IF(AND($A115&lt;&gt;"",$A115&lt;&gt;"TOTAL"),IF(AND([5]PREMIOS_OTROS!$AP113&lt;&gt;"",[5]PREMIOS_OTROS!$AP113&lt;&gt;0),[5]PREMIOS_OTROS!$AP113,""),IF($A115="TOTAL",SUM(INDIRECT("X4:X"&amp;ROW()-1)),""))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IF(AND($A115&lt;&gt;"",$A115&lt;&gt;"TOTAL"),IF(AND([5]PREMIOS_OTROS!$AS113&lt;&gt;"",[5]PREMIOS_OTROS!$AS113&lt;&gt;0),[5]PREMIOS_OTROS!$AS113,""),IF($A115="TOTAL",SUM(INDIRECT("Z4:Z"&amp;ROW()-1)),""))</f>
        <v/>
      </c>
      <c r="AA115" s="7" t="str">
        <f ca="1">IF(AND($A115&lt;&gt;"",$A115&lt;&gt;"TOTAL"),IF(AND([5]PREMIOS_OTROS!$AU113&lt;&gt;"",[5]PREMIOS_OTROS!$AU113&lt;&gt;0),[5]PREMIOS_OTROS!$AU113,""),IF($A115="TOTAL",SUM(INDIRECT("AA4:AA"&amp;ROW()-1)),""))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IF(AND($A115&lt;&gt;"",$A115&lt;&gt;"TOTAL"),IF(AND([5]PREMIOS_OTROS!$AX113&lt;&gt;"",[5]PREMIOS_OTROS!$AX113&lt;&gt;0),[5]PREMIOS_OTROS!$AX113,""),IF($A115="TOTAL",SUM(INDIRECT("AC4:AC"&amp;ROW()-1)),""))</f>
        <v/>
      </c>
      <c r="AD115" s="7" t="str">
        <f ca="1">IF(AND($A115&lt;&gt;"",$A115&lt;&gt;"TOTAL"),IF(AND([5]PREMIOS_OTROS!$AZ113&lt;&gt;"",[5]PREMIOS_OTROS!$AZ113&lt;&gt;0),[5]PREMIOS_OTROS!$AZ113,""),IF($A115="TOTAL",SUM(INDIRECT("AD4:AD"&amp;ROW()-1)),""))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IF(AND($A115&lt;&gt;"",$A115&lt;&gt;"TOTAL"),IF(AND([5]PREMIOS_OTROS!$BC113&lt;&gt;"",[5]PREMIOS_OTROS!$BC113&lt;&gt;0),[5]PREMIOS_OTROS!$BC113,""),IF($A115="TOTAL",SUM(INDIRECT("AF4:AF"&amp;ROW()-1)),""))</f>
        <v/>
      </c>
      <c r="AG115" s="7" t="str">
        <f ca="1">IF(AND($A115&lt;&gt;"",$A115&lt;&gt;"TOTAL"),IF(AND([5]PREMIOS_OTROS!$BE113&lt;&gt;"",[5]PREMIOS_OTROS!$BE113&lt;&gt;0),[5]PREMIOS_OTROS!$BE113,""),IF($A115="TOTAL",SUM(INDIRECT("AG4:AG"&amp;ROW()-1)),""))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IF(AND($A115&lt;&gt;"",$A115&lt;&gt;"TOTAL"),IF(AND([5]PREMIOS_OTROS!$BH113&lt;&gt;"",[5]PREMIOS_OTROS!$BH113&lt;&gt;0),[5]PREMIOS_OTROS!$BH113,""),IF($A115="TOTAL",SUM(INDIRECT("AI4:AI"&amp;ROW()-1)),""))</f>
        <v/>
      </c>
      <c r="AJ115" s="7" t="str">
        <f ca="1">IF(AND($A115&lt;&gt;"",$A115&lt;&gt;"TOTAL"),IF(AND([5]PREMIOS_OTROS!$BJ113&lt;&gt;"",[5]PREMIOS_OTROS!$BJ113&lt;&gt;0),[5]PREMIOS_OTROS!$BJ113,""),IF($A115="TOTAL",SUM(INDIRECT("AJ4:AJ"&amp;ROW()-1)),""))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IF(AND($A115&lt;&gt;"",$A115&lt;&gt;"TOTAL"),IF(AND([5]PREMIOS_OTROS!$BM113&lt;&gt;"",[5]PREMIOS_OTROS!$BM113&lt;&gt;0),[5]PREMIOS_OTROS!$BM113,""),IF($A115="TOTAL",SUM(INDIRECT("AL4:AL"&amp;ROW()-1)),""))</f>
        <v/>
      </c>
      <c r="AM115" s="7" t="str">
        <f ca="1">IF(AND($A115&lt;&gt;"",$A115&lt;&gt;"TOTAL"),IF(AND([5]PREMIOS_OTROS!$BO113&lt;&gt;"",[5]PREMIOS_OTROS!$BO113&lt;&gt;0),[5]PREMIOS_OTROS!$BO113,""),IF($A115="TOTAL",SUM(INDIRECT("AM4:AM"&amp;ROW()-1)),""))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IF(AND($A115&lt;&gt;"",$A115&lt;&gt;"TOTAL"),IF(AND([5]PREMIOS_OTROS!$BR113&lt;&gt;"",[5]PREMIOS_OTROS!$BR113&lt;&gt;0),[5]PREMIOS_OTROS!$BR113,""),IF($A115="TOTAL",SUM(INDIRECT("AO4:AO"&amp;ROW()-1)),""))</f>
        <v/>
      </c>
      <c r="AP115" s="7" t="str">
        <f ca="1">IF(AND($A115&lt;&gt;"",$A115&lt;&gt;"TOTAL"),IF(AND([5]PREMIOS_OTROS!$BT113&lt;&gt;"",[5]PREMIOS_OTROS!$BT113&lt;&gt;0),[5]PREMIOS_OTROS!$BT113,""),IF($A115="TOTAL",SUM(INDIRECT("AP4:AP"&amp;ROW()-1)),""))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IF(AND($A115&lt;&gt;"",$A115&lt;&gt;"TOTAL"),IF(AND([5]PREMIOS_OTROS!$BW113&lt;&gt;"",[5]PREMIOS_OTROS!$BW113&lt;&gt;0),[5]PREMIOS_OTROS!$BW113,""),IF($A115="TOTAL",SUM(INDIRECT("AR4:AR"&amp;ROW()-1)),""))</f>
        <v/>
      </c>
      <c r="AS115" s="7" t="str">
        <f ca="1">IF(AND($A115&lt;&gt;"",$A115&lt;&gt;"TOTAL"),IF(AND([5]PREMIOS_OTROS!$BY113&lt;&gt;"",[5]PREMIOS_OTROS!$BY113&lt;&gt;0),[5]PREMIOS_OTROS!$BY113,""),IF($A115="TOTAL",SUM(INDIRECT("AS4:AS"&amp;ROW()-1)),""))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IF(AND($A115&lt;&gt;"",$A115&lt;&gt;"TOTAL"),IF(AND([5]PREMIOS_OTROS!$CB113&lt;&gt;"",[5]PREMIOS_OTROS!$CB113&lt;&gt;0),[5]PREMIOS_OTROS!$CB113,""),IF($A115="TOTAL",SUM(INDIRECT("AU4:AU"&amp;ROW()-1)),""))</f>
        <v/>
      </c>
      <c r="AV115" s="7" t="str">
        <f ca="1">IF(AND($A115&lt;&gt;"",$A115&lt;&gt;"TOTAL"),IF(AND([5]PREMIOS_OTROS!$CD113&lt;&gt;"",[5]PREMIOS_OTROS!$CD113&lt;&gt;0),[5]PREMIOS_OTROS!$CD113,""),IF($A115="TOTAL",SUM(INDIRECT("AV4:AV"&amp;ROW()-1)),""))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IF(AND($A115&lt;&gt;"",$A115&lt;&gt;"TOTAL"),IF(AND([5]PREMIOS_OTROS!$CG113&lt;&gt;"",[5]PREMIOS_OTROS!$CG113&lt;&gt;0),[5]PREMIOS_OTROS!$CG113,""),IF($A115="TOTAL",SUM(INDIRECT("AX4:AX"&amp;ROW()-1)),""))</f>
        <v/>
      </c>
      <c r="AY115" s="7" t="str">
        <f ca="1">IF(AND($A115&lt;&gt;"",$A115&lt;&gt;"TOTAL"),IF(AND([5]PREMIOS_OTROS!$CI113&lt;&gt;"",[5]PREMIOS_OTROS!$CI113&lt;&gt;0),[5]PREMIOS_OTROS!$CI113,""),IF($A115="TOTAL",SUM(INDIRECT("AY4:AY"&amp;ROW()-1)),""))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IF(AND($A115&lt;&gt;"",$A115&lt;&gt;"TOTAL"),IF(AND([5]PREMIOS_OTROS!$CL113&lt;&gt;"",[5]PREMIOS_OTROS!$CL113&lt;&gt;0),[5]PREMIOS_OTROS!$CL113,""),IF($A115="TOTAL",SUM(INDIRECT("BA4:BA"&amp;ROW()-1)),""))</f>
        <v/>
      </c>
      <c r="BB115" s="7" t="str">
        <f ca="1">IF(AND($A115&lt;&gt;"",$A115&lt;&gt;"TOTAL"),IF(AND([5]PREMIOS_OTROS!$CN113&lt;&gt;"",[5]PREMIOS_OTROS!$CN113&lt;&gt;0),[5]PREMIOS_OTROS!$CN113,""),IF($A115="TOTAL",SUM(INDIRECT("BB4:BB"&amp;ROW()-1)),""))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IF(AND($A115&lt;&gt;"",$A115&lt;&gt;"TOTAL"),IF(AND([5]PREMIOS_OTROS!$CQ113&lt;&gt;"",[5]PREMIOS_OTROS!$CQ113&lt;&gt;0),[5]PREMIOS_OTROS!$CQ113,""),IF($A115="TOTAL",SUM(INDIRECT("BD4:BD"&amp;ROW()-1)),""))</f>
        <v/>
      </c>
      <c r="BE115" s="7" t="str">
        <f ca="1">IF(AND($A115&lt;&gt;"",$A115&lt;&gt;"TOTAL"),IF(AND([5]PREMIOS_OTROS!$CS113&lt;&gt;"",[5]PREMIOS_OTROS!$CS113&lt;&gt;0),[5]PREMIOS_OTROS!$CS113,""),IF($A115="TOTAL",SUM(INDIRECT("BE4:BE"&amp;ROW()-1)),""))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IF([5]PREMIOS_OTROS!$D114&lt;&gt;"",[5]PREMIOS_OTROS!$D114,IF(AND([5]PREMIOS_OTROS!$D114="",[5]PREMIOS_OTROS!$D115="",[5]PREMIOS_OTROS!$D113=""),"","TOTAL"))</f>
        <v/>
      </c>
      <c r="B116" s="7" t="str">
        <f ca="1">IF(AND($A116&lt;&gt;"",$A116&lt;&gt;"TOTAL"),IF(AND([5]PREMIOS_OTROS!$E114&lt;&gt;"",[5]PREMIOS_OTROS!$E114&lt;&gt;0),[5]PREMIOS_OTROS!$E114,""),IF($A116="TOTAL",SUM(INDIRECT("B4:B"&amp;ROW()-1)),""))</f>
        <v/>
      </c>
      <c r="C116" s="7" t="str">
        <f ca="1">IF(AND($A116&lt;&gt;"",$A116&lt;&gt;"TOTAL"),IF(AND([5]PREMIOS_OTROS!$G114&lt;&gt;"",[5]PREMIOS_OTROS!$G114&lt;&gt;0),[5]PREMIOS_OTROS!$G114,""),IF($A116="TOTAL",SUM(INDIRECT("C4:C"&amp;ROW()-1)),""))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IF(AND($A116&lt;&gt;"",$A116&lt;&gt;"TOTAL"),IF(AND([5]PREMIOS_OTROS!$J114&lt;&gt;"",[5]PREMIOS_OTROS!$J114&lt;&gt;0),[5]PREMIOS_OTROS!$J114,""),IF($A116="TOTAL",SUM(INDIRECT("E4:E"&amp;ROW()-1)),""))</f>
        <v/>
      </c>
      <c r="F116" s="7" t="str">
        <f ca="1">IF(AND($A116&lt;&gt;"",$A116&lt;&gt;"TOTAL"),IF(AND([5]PREMIOS_OTROS!$L114&lt;&gt;"",[5]PREMIOS_OTROS!$L114&lt;&gt;0),[5]PREMIOS_OTROS!$L114,""),IF($A116="TOTAL",SUM(INDIRECT("F4:F"&amp;ROW()-1)),""))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IF(AND($A116&lt;&gt;"",$A116&lt;&gt;"TOTAL"),IF(AND([5]PREMIOS_OTROS!$O114&lt;&gt;"",[5]PREMIOS_OTROS!$O114&lt;&gt;0),[5]PREMIOS_OTROS!$O114,""),IF($A116="TOTAL",SUM(INDIRECT("H4:H"&amp;ROW()-1)),""))</f>
        <v/>
      </c>
      <c r="I116" s="7" t="str">
        <f ca="1">IF(AND($A116&lt;&gt;"",$A116&lt;&gt;"TOTAL"),IF(AND([5]PREMIOS_OTROS!$Q114&lt;&gt;"",[5]PREMIOS_OTROS!$Q114&lt;&gt;0),[5]PREMIOS_OTROS!$Q114,""),IF($A116="TOTAL",SUM(INDIRECT("I4:I"&amp;ROW()-1)),""))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IF(AND($A116&lt;&gt;"",$A116&lt;&gt;"TOTAL"),IF(AND([5]PREMIOS_OTROS!$T114&lt;&gt;"",[5]PREMIOS_OTROS!$T114&lt;&gt;0),[5]PREMIOS_OTROS!$T114,""),IF($A116="TOTAL",SUM(INDIRECT("K4:K"&amp;ROW()-1)),""))</f>
        <v/>
      </c>
      <c r="L116" s="7" t="str">
        <f ca="1">IF(AND($A116&lt;&gt;"",$A116&lt;&gt;"TOTAL"),IF(AND([5]PREMIOS_OTROS!$V114&lt;&gt;"",[5]PREMIOS_OTROS!$V114&lt;&gt;0),[5]PREMIOS_OTROS!$V114,""),IF($A116="TOTAL",SUM(INDIRECT("L4:L"&amp;ROW()-1)),""))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IF(AND($A116&lt;&gt;"",$A116&lt;&gt;"TOTAL"),IF(AND([5]PREMIOS_OTROS!$Y114&lt;&gt;"",[5]PREMIOS_OTROS!$Y114&lt;&gt;0),[5]PREMIOS_OTROS!$Y114,""),IF($A116="TOTAL",SUM(INDIRECT("N4:N"&amp;ROW()-1)),""))</f>
        <v/>
      </c>
      <c r="O116" s="7" t="str">
        <f ca="1">IF(AND($A116&lt;&gt;"",$A116&lt;&gt;"TOTAL"),IF(AND([5]PREMIOS_OTROS!$AA114&lt;&gt;"",[5]PREMIOS_OTROS!$AA114&lt;&gt;0),[5]PREMIOS_OTROS!$AA114,""),IF($A116="TOTAL",SUM(INDIRECT("O4:O"&amp;ROW()-1)),""))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IF(AND($A116&lt;&gt;"",$A116&lt;&gt;"TOTAL"),IF(AND([5]PREMIOS_OTROS!$AD114&lt;&gt;"",[5]PREMIOS_OTROS!$AD114&lt;&gt;0),[5]PREMIOS_OTROS!$AD114,""),IF($A116="TOTAL",SUM(INDIRECT("Q4:Q"&amp;ROW()-1)),""))</f>
        <v/>
      </c>
      <c r="R116" s="7" t="str">
        <f ca="1">IF(AND($A116&lt;&gt;"",$A116&lt;&gt;"TOTAL"),IF(AND([5]PREMIOS_OTROS!$AF114&lt;&gt;"",[5]PREMIOS_OTROS!$AF114&lt;&gt;0),[5]PREMIOS_OTROS!$AF114,""),IF($A116="TOTAL",SUM(INDIRECT("R4:R"&amp;ROW()-1)),""))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IF(AND($A116&lt;&gt;"",$A116&lt;&gt;"TOTAL"),IF(AND([5]PREMIOS_OTROS!$AI114&lt;&gt;"",[5]PREMIOS_OTROS!$AI114&lt;&gt;0),[5]PREMIOS_OTROS!$AI114,""),IF($A116="TOTAL",SUM(INDIRECT("T4:T"&amp;ROW()-1)),""))</f>
        <v/>
      </c>
      <c r="U116" s="7" t="str">
        <f ca="1">IF(AND($A116&lt;&gt;"",$A116&lt;&gt;"TOTAL"),IF(AND([5]PREMIOS_OTROS!$AK114&lt;&gt;"",[5]PREMIOS_OTROS!$AK114&lt;&gt;0),[5]PREMIOS_OTROS!$AK114,""),IF($A116="TOTAL",SUM(INDIRECT("U4:U"&amp;ROW()-1)),""))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IF(AND($A116&lt;&gt;"",$A116&lt;&gt;"TOTAL"),IF(AND([5]PREMIOS_OTROS!$AN114&lt;&gt;"",[5]PREMIOS_OTROS!$AN114&lt;&gt;0),[5]PREMIOS_OTROS!$AN114,""),IF($A116="TOTAL",SUM(INDIRECT("W4:W"&amp;ROW()-1)),""))</f>
        <v/>
      </c>
      <c r="X116" s="7" t="str">
        <f ca="1">IF(AND($A116&lt;&gt;"",$A116&lt;&gt;"TOTAL"),IF(AND([5]PREMIOS_OTROS!$AP114&lt;&gt;"",[5]PREMIOS_OTROS!$AP114&lt;&gt;0),[5]PREMIOS_OTROS!$AP114,""),IF($A116="TOTAL",SUM(INDIRECT("X4:X"&amp;ROW()-1)),""))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IF(AND($A116&lt;&gt;"",$A116&lt;&gt;"TOTAL"),IF(AND([5]PREMIOS_OTROS!$AS114&lt;&gt;"",[5]PREMIOS_OTROS!$AS114&lt;&gt;0),[5]PREMIOS_OTROS!$AS114,""),IF($A116="TOTAL",SUM(INDIRECT("Z4:Z"&amp;ROW()-1)),""))</f>
        <v/>
      </c>
      <c r="AA116" s="7" t="str">
        <f ca="1">IF(AND($A116&lt;&gt;"",$A116&lt;&gt;"TOTAL"),IF(AND([5]PREMIOS_OTROS!$AU114&lt;&gt;"",[5]PREMIOS_OTROS!$AU114&lt;&gt;0),[5]PREMIOS_OTROS!$AU114,""),IF($A116="TOTAL",SUM(INDIRECT("AA4:AA"&amp;ROW()-1)),""))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IF(AND($A116&lt;&gt;"",$A116&lt;&gt;"TOTAL"),IF(AND([5]PREMIOS_OTROS!$AX114&lt;&gt;"",[5]PREMIOS_OTROS!$AX114&lt;&gt;0),[5]PREMIOS_OTROS!$AX114,""),IF($A116="TOTAL",SUM(INDIRECT("AC4:AC"&amp;ROW()-1)),""))</f>
        <v/>
      </c>
      <c r="AD116" s="7" t="str">
        <f ca="1">IF(AND($A116&lt;&gt;"",$A116&lt;&gt;"TOTAL"),IF(AND([5]PREMIOS_OTROS!$AZ114&lt;&gt;"",[5]PREMIOS_OTROS!$AZ114&lt;&gt;0),[5]PREMIOS_OTROS!$AZ114,""),IF($A116="TOTAL",SUM(INDIRECT("AD4:AD"&amp;ROW()-1)),""))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IF(AND($A116&lt;&gt;"",$A116&lt;&gt;"TOTAL"),IF(AND([5]PREMIOS_OTROS!$BC114&lt;&gt;"",[5]PREMIOS_OTROS!$BC114&lt;&gt;0),[5]PREMIOS_OTROS!$BC114,""),IF($A116="TOTAL",SUM(INDIRECT("AF4:AF"&amp;ROW()-1)),""))</f>
        <v/>
      </c>
      <c r="AG116" s="7" t="str">
        <f ca="1">IF(AND($A116&lt;&gt;"",$A116&lt;&gt;"TOTAL"),IF(AND([5]PREMIOS_OTROS!$BE114&lt;&gt;"",[5]PREMIOS_OTROS!$BE114&lt;&gt;0),[5]PREMIOS_OTROS!$BE114,""),IF($A116="TOTAL",SUM(INDIRECT("AG4:AG"&amp;ROW()-1)),""))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IF(AND($A116&lt;&gt;"",$A116&lt;&gt;"TOTAL"),IF(AND([5]PREMIOS_OTROS!$BH114&lt;&gt;"",[5]PREMIOS_OTROS!$BH114&lt;&gt;0),[5]PREMIOS_OTROS!$BH114,""),IF($A116="TOTAL",SUM(INDIRECT("AI4:AI"&amp;ROW()-1)),""))</f>
        <v/>
      </c>
      <c r="AJ116" s="7" t="str">
        <f ca="1">IF(AND($A116&lt;&gt;"",$A116&lt;&gt;"TOTAL"),IF(AND([5]PREMIOS_OTROS!$BJ114&lt;&gt;"",[5]PREMIOS_OTROS!$BJ114&lt;&gt;0),[5]PREMIOS_OTROS!$BJ114,""),IF($A116="TOTAL",SUM(INDIRECT("AJ4:AJ"&amp;ROW()-1)),""))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IF(AND($A116&lt;&gt;"",$A116&lt;&gt;"TOTAL"),IF(AND([5]PREMIOS_OTROS!$BM114&lt;&gt;"",[5]PREMIOS_OTROS!$BM114&lt;&gt;0),[5]PREMIOS_OTROS!$BM114,""),IF($A116="TOTAL",SUM(INDIRECT("AL4:AL"&amp;ROW()-1)),""))</f>
        <v/>
      </c>
      <c r="AM116" s="7" t="str">
        <f ca="1">IF(AND($A116&lt;&gt;"",$A116&lt;&gt;"TOTAL"),IF(AND([5]PREMIOS_OTROS!$BO114&lt;&gt;"",[5]PREMIOS_OTROS!$BO114&lt;&gt;0),[5]PREMIOS_OTROS!$BO114,""),IF($A116="TOTAL",SUM(INDIRECT("AM4:AM"&amp;ROW()-1)),""))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IF(AND($A116&lt;&gt;"",$A116&lt;&gt;"TOTAL"),IF(AND([5]PREMIOS_OTROS!$BR114&lt;&gt;"",[5]PREMIOS_OTROS!$BR114&lt;&gt;0),[5]PREMIOS_OTROS!$BR114,""),IF($A116="TOTAL",SUM(INDIRECT("AO4:AO"&amp;ROW()-1)),""))</f>
        <v/>
      </c>
      <c r="AP116" s="7" t="str">
        <f ca="1">IF(AND($A116&lt;&gt;"",$A116&lt;&gt;"TOTAL"),IF(AND([5]PREMIOS_OTROS!$BT114&lt;&gt;"",[5]PREMIOS_OTROS!$BT114&lt;&gt;0),[5]PREMIOS_OTROS!$BT114,""),IF($A116="TOTAL",SUM(INDIRECT("AP4:AP"&amp;ROW()-1)),""))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IF(AND($A116&lt;&gt;"",$A116&lt;&gt;"TOTAL"),IF(AND([5]PREMIOS_OTROS!$BW114&lt;&gt;"",[5]PREMIOS_OTROS!$BW114&lt;&gt;0),[5]PREMIOS_OTROS!$BW114,""),IF($A116="TOTAL",SUM(INDIRECT("AR4:AR"&amp;ROW()-1)),""))</f>
        <v/>
      </c>
      <c r="AS116" s="7" t="str">
        <f ca="1">IF(AND($A116&lt;&gt;"",$A116&lt;&gt;"TOTAL"),IF(AND([5]PREMIOS_OTROS!$BY114&lt;&gt;"",[5]PREMIOS_OTROS!$BY114&lt;&gt;0),[5]PREMIOS_OTROS!$BY114,""),IF($A116="TOTAL",SUM(INDIRECT("AS4:AS"&amp;ROW()-1)),""))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IF(AND($A116&lt;&gt;"",$A116&lt;&gt;"TOTAL"),IF(AND([5]PREMIOS_OTROS!$CB114&lt;&gt;"",[5]PREMIOS_OTROS!$CB114&lt;&gt;0),[5]PREMIOS_OTROS!$CB114,""),IF($A116="TOTAL",SUM(INDIRECT("AU4:AU"&amp;ROW()-1)),""))</f>
        <v/>
      </c>
      <c r="AV116" s="7" t="str">
        <f ca="1">IF(AND($A116&lt;&gt;"",$A116&lt;&gt;"TOTAL"),IF(AND([5]PREMIOS_OTROS!$CD114&lt;&gt;"",[5]PREMIOS_OTROS!$CD114&lt;&gt;0),[5]PREMIOS_OTROS!$CD114,""),IF($A116="TOTAL",SUM(INDIRECT("AV4:AV"&amp;ROW()-1)),""))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IF(AND($A116&lt;&gt;"",$A116&lt;&gt;"TOTAL"),IF(AND([5]PREMIOS_OTROS!$CG114&lt;&gt;"",[5]PREMIOS_OTROS!$CG114&lt;&gt;0),[5]PREMIOS_OTROS!$CG114,""),IF($A116="TOTAL",SUM(INDIRECT("AX4:AX"&amp;ROW()-1)),""))</f>
        <v/>
      </c>
      <c r="AY116" s="7" t="str">
        <f ca="1">IF(AND($A116&lt;&gt;"",$A116&lt;&gt;"TOTAL"),IF(AND([5]PREMIOS_OTROS!$CI114&lt;&gt;"",[5]PREMIOS_OTROS!$CI114&lt;&gt;0),[5]PREMIOS_OTROS!$CI114,""),IF($A116="TOTAL",SUM(INDIRECT("AY4:AY"&amp;ROW()-1)),""))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IF(AND($A116&lt;&gt;"",$A116&lt;&gt;"TOTAL"),IF(AND([5]PREMIOS_OTROS!$CL114&lt;&gt;"",[5]PREMIOS_OTROS!$CL114&lt;&gt;0),[5]PREMIOS_OTROS!$CL114,""),IF($A116="TOTAL",SUM(INDIRECT("BA4:BA"&amp;ROW()-1)),""))</f>
        <v/>
      </c>
      <c r="BB116" s="7" t="str">
        <f ca="1">IF(AND($A116&lt;&gt;"",$A116&lt;&gt;"TOTAL"),IF(AND([5]PREMIOS_OTROS!$CN114&lt;&gt;"",[5]PREMIOS_OTROS!$CN114&lt;&gt;0),[5]PREMIOS_OTROS!$CN114,""),IF($A116="TOTAL",SUM(INDIRECT("BB4:BB"&amp;ROW()-1)),""))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IF(AND($A116&lt;&gt;"",$A116&lt;&gt;"TOTAL"),IF(AND([5]PREMIOS_OTROS!$CQ114&lt;&gt;"",[5]PREMIOS_OTROS!$CQ114&lt;&gt;0),[5]PREMIOS_OTROS!$CQ114,""),IF($A116="TOTAL",SUM(INDIRECT("BD4:BD"&amp;ROW()-1)),""))</f>
        <v/>
      </c>
      <c r="BE116" s="7" t="str">
        <f ca="1">IF(AND($A116&lt;&gt;"",$A116&lt;&gt;"TOTAL"),IF(AND([5]PREMIOS_OTROS!$CS114&lt;&gt;"",[5]PREMIOS_OTROS!$CS114&lt;&gt;0),[5]PREMIOS_OTROS!$CS114,""),IF($A116="TOTAL",SUM(INDIRECT("BE4:BE"&amp;ROW()-1)),""))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IF([5]PREMIOS_OTROS!$D115&lt;&gt;"",[5]PREMIOS_OTROS!$D115,IF(AND([5]PREMIOS_OTROS!$D115="",[5]PREMIOS_OTROS!$D116="",[5]PREMIOS_OTROS!$D114=""),"","TOTAL"))</f>
        <v/>
      </c>
      <c r="B117" s="7" t="str">
        <f ca="1">IF(AND($A117&lt;&gt;"",$A117&lt;&gt;"TOTAL"),IF(AND([5]PREMIOS_OTROS!$E115&lt;&gt;"",[5]PREMIOS_OTROS!$E115&lt;&gt;0),[5]PREMIOS_OTROS!$E115,""),IF($A117="TOTAL",SUM(INDIRECT("B4:B"&amp;ROW()-1)),""))</f>
        <v/>
      </c>
      <c r="C117" s="7" t="str">
        <f ca="1">IF(AND($A117&lt;&gt;"",$A117&lt;&gt;"TOTAL"),IF(AND([5]PREMIOS_OTROS!$G115&lt;&gt;"",[5]PREMIOS_OTROS!$G115&lt;&gt;0),[5]PREMIOS_OTROS!$G115,""),IF($A117="TOTAL",SUM(INDIRECT("C4:C"&amp;ROW()-1)),""))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IF(AND($A117&lt;&gt;"",$A117&lt;&gt;"TOTAL"),IF(AND([5]PREMIOS_OTROS!$J115&lt;&gt;"",[5]PREMIOS_OTROS!$J115&lt;&gt;0),[5]PREMIOS_OTROS!$J115,""),IF($A117="TOTAL",SUM(INDIRECT("E4:E"&amp;ROW()-1)),""))</f>
        <v/>
      </c>
      <c r="F117" s="7" t="str">
        <f ca="1">IF(AND($A117&lt;&gt;"",$A117&lt;&gt;"TOTAL"),IF(AND([5]PREMIOS_OTROS!$L115&lt;&gt;"",[5]PREMIOS_OTROS!$L115&lt;&gt;0),[5]PREMIOS_OTROS!$L115,""),IF($A117="TOTAL",SUM(INDIRECT("F4:F"&amp;ROW()-1)),""))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IF(AND($A117&lt;&gt;"",$A117&lt;&gt;"TOTAL"),IF(AND([5]PREMIOS_OTROS!$O115&lt;&gt;"",[5]PREMIOS_OTROS!$O115&lt;&gt;0),[5]PREMIOS_OTROS!$O115,""),IF($A117="TOTAL",SUM(INDIRECT("H4:H"&amp;ROW()-1)),""))</f>
        <v/>
      </c>
      <c r="I117" s="7" t="str">
        <f ca="1">IF(AND($A117&lt;&gt;"",$A117&lt;&gt;"TOTAL"),IF(AND([5]PREMIOS_OTROS!$Q115&lt;&gt;"",[5]PREMIOS_OTROS!$Q115&lt;&gt;0),[5]PREMIOS_OTROS!$Q115,""),IF($A117="TOTAL",SUM(INDIRECT("I4:I"&amp;ROW()-1)),""))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IF(AND($A117&lt;&gt;"",$A117&lt;&gt;"TOTAL"),IF(AND([5]PREMIOS_OTROS!$T115&lt;&gt;"",[5]PREMIOS_OTROS!$T115&lt;&gt;0),[5]PREMIOS_OTROS!$T115,""),IF($A117="TOTAL",SUM(INDIRECT("K4:K"&amp;ROW()-1)),""))</f>
        <v/>
      </c>
      <c r="L117" s="7" t="str">
        <f ca="1">IF(AND($A117&lt;&gt;"",$A117&lt;&gt;"TOTAL"),IF(AND([5]PREMIOS_OTROS!$V115&lt;&gt;"",[5]PREMIOS_OTROS!$V115&lt;&gt;0),[5]PREMIOS_OTROS!$V115,""),IF($A117="TOTAL",SUM(INDIRECT("L4:L"&amp;ROW()-1)),""))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IF(AND($A117&lt;&gt;"",$A117&lt;&gt;"TOTAL"),IF(AND([5]PREMIOS_OTROS!$Y115&lt;&gt;"",[5]PREMIOS_OTROS!$Y115&lt;&gt;0),[5]PREMIOS_OTROS!$Y115,""),IF($A117="TOTAL",SUM(INDIRECT("N4:N"&amp;ROW()-1)),""))</f>
        <v/>
      </c>
      <c r="O117" s="7" t="str">
        <f ca="1">IF(AND($A117&lt;&gt;"",$A117&lt;&gt;"TOTAL"),IF(AND([5]PREMIOS_OTROS!$AA115&lt;&gt;"",[5]PREMIOS_OTROS!$AA115&lt;&gt;0),[5]PREMIOS_OTROS!$AA115,""),IF($A117="TOTAL",SUM(INDIRECT("O4:O"&amp;ROW()-1)),""))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IF(AND($A117&lt;&gt;"",$A117&lt;&gt;"TOTAL"),IF(AND([5]PREMIOS_OTROS!$AD115&lt;&gt;"",[5]PREMIOS_OTROS!$AD115&lt;&gt;0),[5]PREMIOS_OTROS!$AD115,""),IF($A117="TOTAL",SUM(INDIRECT("Q4:Q"&amp;ROW()-1)),""))</f>
        <v/>
      </c>
      <c r="R117" s="7" t="str">
        <f ca="1">IF(AND($A117&lt;&gt;"",$A117&lt;&gt;"TOTAL"),IF(AND([5]PREMIOS_OTROS!$AF115&lt;&gt;"",[5]PREMIOS_OTROS!$AF115&lt;&gt;0),[5]PREMIOS_OTROS!$AF115,""),IF($A117="TOTAL",SUM(INDIRECT("R4:R"&amp;ROW()-1)),""))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IF(AND($A117&lt;&gt;"",$A117&lt;&gt;"TOTAL"),IF(AND([5]PREMIOS_OTROS!$AI115&lt;&gt;"",[5]PREMIOS_OTROS!$AI115&lt;&gt;0),[5]PREMIOS_OTROS!$AI115,""),IF($A117="TOTAL",SUM(INDIRECT("T4:T"&amp;ROW()-1)),""))</f>
        <v/>
      </c>
      <c r="U117" s="7" t="str">
        <f ca="1">IF(AND($A117&lt;&gt;"",$A117&lt;&gt;"TOTAL"),IF(AND([5]PREMIOS_OTROS!$AK115&lt;&gt;"",[5]PREMIOS_OTROS!$AK115&lt;&gt;0),[5]PREMIOS_OTROS!$AK115,""),IF($A117="TOTAL",SUM(INDIRECT("U4:U"&amp;ROW()-1)),""))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IF(AND($A117&lt;&gt;"",$A117&lt;&gt;"TOTAL"),IF(AND([5]PREMIOS_OTROS!$AN115&lt;&gt;"",[5]PREMIOS_OTROS!$AN115&lt;&gt;0),[5]PREMIOS_OTROS!$AN115,""),IF($A117="TOTAL",SUM(INDIRECT("W4:W"&amp;ROW()-1)),""))</f>
        <v/>
      </c>
      <c r="X117" s="7" t="str">
        <f ca="1">IF(AND($A117&lt;&gt;"",$A117&lt;&gt;"TOTAL"),IF(AND([5]PREMIOS_OTROS!$AP115&lt;&gt;"",[5]PREMIOS_OTROS!$AP115&lt;&gt;0),[5]PREMIOS_OTROS!$AP115,""),IF($A117="TOTAL",SUM(INDIRECT("X4:X"&amp;ROW()-1)),""))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IF(AND($A117&lt;&gt;"",$A117&lt;&gt;"TOTAL"),IF(AND([5]PREMIOS_OTROS!$AS115&lt;&gt;"",[5]PREMIOS_OTROS!$AS115&lt;&gt;0),[5]PREMIOS_OTROS!$AS115,""),IF($A117="TOTAL",SUM(INDIRECT("Z4:Z"&amp;ROW()-1)),""))</f>
        <v/>
      </c>
      <c r="AA117" s="7" t="str">
        <f ca="1">IF(AND($A117&lt;&gt;"",$A117&lt;&gt;"TOTAL"),IF(AND([5]PREMIOS_OTROS!$AU115&lt;&gt;"",[5]PREMIOS_OTROS!$AU115&lt;&gt;0),[5]PREMIOS_OTROS!$AU115,""),IF($A117="TOTAL",SUM(INDIRECT("AA4:AA"&amp;ROW()-1)),""))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IF(AND($A117&lt;&gt;"",$A117&lt;&gt;"TOTAL"),IF(AND([5]PREMIOS_OTROS!$AX115&lt;&gt;"",[5]PREMIOS_OTROS!$AX115&lt;&gt;0),[5]PREMIOS_OTROS!$AX115,""),IF($A117="TOTAL",SUM(INDIRECT("AC4:AC"&amp;ROW()-1)),""))</f>
        <v/>
      </c>
      <c r="AD117" s="7" t="str">
        <f ca="1">IF(AND($A117&lt;&gt;"",$A117&lt;&gt;"TOTAL"),IF(AND([5]PREMIOS_OTROS!$AZ115&lt;&gt;"",[5]PREMIOS_OTROS!$AZ115&lt;&gt;0),[5]PREMIOS_OTROS!$AZ115,""),IF($A117="TOTAL",SUM(INDIRECT("AD4:AD"&amp;ROW()-1)),""))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IF(AND($A117&lt;&gt;"",$A117&lt;&gt;"TOTAL"),IF(AND([5]PREMIOS_OTROS!$BC115&lt;&gt;"",[5]PREMIOS_OTROS!$BC115&lt;&gt;0),[5]PREMIOS_OTROS!$BC115,""),IF($A117="TOTAL",SUM(INDIRECT("AF4:AF"&amp;ROW()-1)),""))</f>
        <v/>
      </c>
      <c r="AG117" s="7" t="str">
        <f ca="1">IF(AND($A117&lt;&gt;"",$A117&lt;&gt;"TOTAL"),IF(AND([5]PREMIOS_OTROS!$BE115&lt;&gt;"",[5]PREMIOS_OTROS!$BE115&lt;&gt;0),[5]PREMIOS_OTROS!$BE115,""),IF($A117="TOTAL",SUM(INDIRECT("AG4:AG"&amp;ROW()-1)),""))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IF(AND($A117&lt;&gt;"",$A117&lt;&gt;"TOTAL"),IF(AND([5]PREMIOS_OTROS!$BH115&lt;&gt;"",[5]PREMIOS_OTROS!$BH115&lt;&gt;0),[5]PREMIOS_OTROS!$BH115,""),IF($A117="TOTAL",SUM(INDIRECT("AI4:AI"&amp;ROW()-1)),""))</f>
        <v/>
      </c>
      <c r="AJ117" s="7" t="str">
        <f ca="1">IF(AND($A117&lt;&gt;"",$A117&lt;&gt;"TOTAL"),IF(AND([5]PREMIOS_OTROS!$BJ115&lt;&gt;"",[5]PREMIOS_OTROS!$BJ115&lt;&gt;0),[5]PREMIOS_OTROS!$BJ115,""),IF($A117="TOTAL",SUM(INDIRECT("AJ4:AJ"&amp;ROW()-1)),""))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IF(AND($A117&lt;&gt;"",$A117&lt;&gt;"TOTAL"),IF(AND([5]PREMIOS_OTROS!$BM115&lt;&gt;"",[5]PREMIOS_OTROS!$BM115&lt;&gt;0),[5]PREMIOS_OTROS!$BM115,""),IF($A117="TOTAL",SUM(INDIRECT("AL4:AL"&amp;ROW()-1)),""))</f>
        <v/>
      </c>
      <c r="AM117" s="7" t="str">
        <f ca="1">IF(AND($A117&lt;&gt;"",$A117&lt;&gt;"TOTAL"),IF(AND([5]PREMIOS_OTROS!$BO115&lt;&gt;"",[5]PREMIOS_OTROS!$BO115&lt;&gt;0),[5]PREMIOS_OTROS!$BO115,""),IF($A117="TOTAL",SUM(INDIRECT("AM4:AM"&amp;ROW()-1)),""))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IF(AND($A117&lt;&gt;"",$A117&lt;&gt;"TOTAL"),IF(AND([5]PREMIOS_OTROS!$BR115&lt;&gt;"",[5]PREMIOS_OTROS!$BR115&lt;&gt;0),[5]PREMIOS_OTROS!$BR115,""),IF($A117="TOTAL",SUM(INDIRECT("AO4:AO"&amp;ROW()-1)),""))</f>
        <v/>
      </c>
      <c r="AP117" s="7" t="str">
        <f ca="1">IF(AND($A117&lt;&gt;"",$A117&lt;&gt;"TOTAL"),IF(AND([5]PREMIOS_OTROS!$BT115&lt;&gt;"",[5]PREMIOS_OTROS!$BT115&lt;&gt;0),[5]PREMIOS_OTROS!$BT115,""),IF($A117="TOTAL",SUM(INDIRECT("AP4:AP"&amp;ROW()-1)),""))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IF(AND($A117&lt;&gt;"",$A117&lt;&gt;"TOTAL"),IF(AND([5]PREMIOS_OTROS!$BW115&lt;&gt;"",[5]PREMIOS_OTROS!$BW115&lt;&gt;0),[5]PREMIOS_OTROS!$BW115,""),IF($A117="TOTAL",SUM(INDIRECT("AR4:AR"&amp;ROW()-1)),""))</f>
        <v/>
      </c>
      <c r="AS117" s="7" t="str">
        <f ca="1">IF(AND($A117&lt;&gt;"",$A117&lt;&gt;"TOTAL"),IF(AND([5]PREMIOS_OTROS!$BY115&lt;&gt;"",[5]PREMIOS_OTROS!$BY115&lt;&gt;0),[5]PREMIOS_OTROS!$BY115,""),IF($A117="TOTAL",SUM(INDIRECT("AS4:AS"&amp;ROW()-1)),""))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IF(AND($A117&lt;&gt;"",$A117&lt;&gt;"TOTAL"),IF(AND([5]PREMIOS_OTROS!$CB115&lt;&gt;"",[5]PREMIOS_OTROS!$CB115&lt;&gt;0),[5]PREMIOS_OTROS!$CB115,""),IF($A117="TOTAL",SUM(INDIRECT("AU4:AU"&amp;ROW()-1)),""))</f>
        <v/>
      </c>
      <c r="AV117" s="7" t="str">
        <f ca="1">IF(AND($A117&lt;&gt;"",$A117&lt;&gt;"TOTAL"),IF(AND([5]PREMIOS_OTROS!$CD115&lt;&gt;"",[5]PREMIOS_OTROS!$CD115&lt;&gt;0),[5]PREMIOS_OTROS!$CD115,""),IF($A117="TOTAL",SUM(INDIRECT("AV4:AV"&amp;ROW()-1)),""))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IF(AND($A117&lt;&gt;"",$A117&lt;&gt;"TOTAL"),IF(AND([5]PREMIOS_OTROS!$CG115&lt;&gt;"",[5]PREMIOS_OTROS!$CG115&lt;&gt;0),[5]PREMIOS_OTROS!$CG115,""),IF($A117="TOTAL",SUM(INDIRECT("AX4:AX"&amp;ROW()-1)),""))</f>
        <v/>
      </c>
      <c r="AY117" s="7" t="str">
        <f ca="1">IF(AND($A117&lt;&gt;"",$A117&lt;&gt;"TOTAL"),IF(AND([5]PREMIOS_OTROS!$CI115&lt;&gt;"",[5]PREMIOS_OTROS!$CI115&lt;&gt;0),[5]PREMIOS_OTROS!$CI115,""),IF($A117="TOTAL",SUM(INDIRECT("AY4:AY"&amp;ROW()-1)),""))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IF(AND($A117&lt;&gt;"",$A117&lt;&gt;"TOTAL"),IF(AND([5]PREMIOS_OTROS!$CL115&lt;&gt;"",[5]PREMIOS_OTROS!$CL115&lt;&gt;0),[5]PREMIOS_OTROS!$CL115,""),IF($A117="TOTAL",SUM(INDIRECT("BA4:BA"&amp;ROW()-1)),""))</f>
        <v/>
      </c>
      <c r="BB117" s="7" t="str">
        <f ca="1">IF(AND($A117&lt;&gt;"",$A117&lt;&gt;"TOTAL"),IF(AND([5]PREMIOS_OTROS!$CN115&lt;&gt;"",[5]PREMIOS_OTROS!$CN115&lt;&gt;0),[5]PREMIOS_OTROS!$CN115,""),IF($A117="TOTAL",SUM(INDIRECT("BB4:BB"&amp;ROW()-1)),""))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IF(AND($A117&lt;&gt;"",$A117&lt;&gt;"TOTAL"),IF(AND([5]PREMIOS_OTROS!$CQ115&lt;&gt;"",[5]PREMIOS_OTROS!$CQ115&lt;&gt;0),[5]PREMIOS_OTROS!$CQ115,""),IF($A117="TOTAL",SUM(INDIRECT("BD4:BD"&amp;ROW()-1)),""))</f>
        <v/>
      </c>
      <c r="BE117" s="7" t="str">
        <f ca="1">IF(AND($A117&lt;&gt;"",$A117&lt;&gt;"TOTAL"),IF(AND([5]PREMIOS_OTROS!$CS115&lt;&gt;"",[5]PREMIOS_OTROS!$CS115&lt;&gt;0),[5]PREMIOS_OTROS!$CS115,""),IF($A117="TOTAL",SUM(INDIRECT("BE4:BE"&amp;ROW()-1)),""))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IF([5]PREMIOS_OTROS!$D116&lt;&gt;"",[5]PREMIOS_OTROS!$D116,IF(AND([5]PREMIOS_OTROS!$D116="",[5]PREMIOS_OTROS!$D117="",[5]PREMIOS_OTROS!$D115=""),"","TOTAL"))</f>
        <v/>
      </c>
      <c r="B118" s="7" t="str">
        <f ca="1">IF(AND($A118&lt;&gt;"",$A118&lt;&gt;"TOTAL"),IF(AND([5]PREMIOS_OTROS!$E116&lt;&gt;"",[5]PREMIOS_OTROS!$E116&lt;&gt;0),[5]PREMIOS_OTROS!$E116,""),IF($A118="TOTAL",SUM(INDIRECT("B4:B"&amp;ROW()-1)),""))</f>
        <v/>
      </c>
      <c r="C118" s="7" t="str">
        <f ca="1">IF(AND($A118&lt;&gt;"",$A118&lt;&gt;"TOTAL"),IF(AND([5]PREMIOS_OTROS!$G116&lt;&gt;"",[5]PREMIOS_OTROS!$G116&lt;&gt;0),[5]PREMIOS_OTROS!$G116,""),IF($A118="TOTAL",SUM(INDIRECT("C4:C"&amp;ROW()-1)),""))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IF(AND($A118&lt;&gt;"",$A118&lt;&gt;"TOTAL"),IF(AND([5]PREMIOS_OTROS!$J116&lt;&gt;"",[5]PREMIOS_OTROS!$J116&lt;&gt;0),[5]PREMIOS_OTROS!$J116,""),IF($A118="TOTAL",SUM(INDIRECT("E4:E"&amp;ROW()-1)),""))</f>
        <v/>
      </c>
      <c r="F118" s="7" t="str">
        <f ca="1">IF(AND($A118&lt;&gt;"",$A118&lt;&gt;"TOTAL"),IF(AND([5]PREMIOS_OTROS!$L116&lt;&gt;"",[5]PREMIOS_OTROS!$L116&lt;&gt;0),[5]PREMIOS_OTROS!$L116,""),IF($A118="TOTAL",SUM(INDIRECT("F4:F"&amp;ROW()-1)),""))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IF(AND($A118&lt;&gt;"",$A118&lt;&gt;"TOTAL"),IF(AND([5]PREMIOS_OTROS!$O116&lt;&gt;"",[5]PREMIOS_OTROS!$O116&lt;&gt;0),[5]PREMIOS_OTROS!$O116,""),IF($A118="TOTAL",SUM(INDIRECT("H4:H"&amp;ROW()-1)),""))</f>
        <v/>
      </c>
      <c r="I118" s="7" t="str">
        <f ca="1">IF(AND($A118&lt;&gt;"",$A118&lt;&gt;"TOTAL"),IF(AND([5]PREMIOS_OTROS!$Q116&lt;&gt;"",[5]PREMIOS_OTROS!$Q116&lt;&gt;0),[5]PREMIOS_OTROS!$Q116,""),IF($A118="TOTAL",SUM(INDIRECT("I4:I"&amp;ROW()-1)),""))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IF(AND($A118&lt;&gt;"",$A118&lt;&gt;"TOTAL"),IF(AND([5]PREMIOS_OTROS!$T116&lt;&gt;"",[5]PREMIOS_OTROS!$T116&lt;&gt;0),[5]PREMIOS_OTROS!$T116,""),IF($A118="TOTAL",SUM(INDIRECT("K4:K"&amp;ROW()-1)),""))</f>
        <v/>
      </c>
      <c r="L118" s="7" t="str">
        <f ca="1">IF(AND($A118&lt;&gt;"",$A118&lt;&gt;"TOTAL"),IF(AND([5]PREMIOS_OTROS!$V116&lt;&gt;"",[5]PREMIOS_OTROS!$V116&lt;&gt;0),[5]PREMIOS_OTROS!$V116,""),IF($A118="TOTAL",SUM(INDIRECT("L4:L"&amp;ROW()-1)),""))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IF(AND($A118&lt;&gt;"",$A118&lt;&gt;"TOTAL"),IF(AND([5]PREMIOS_OTROS!$Y116&lt;&gt;"",[5]PREMIOS_OTROS!$Y116&lt;&gt;0),[5]PREMIOS_OTROS!$Y116,""),IF($A118="TOTAL",SUM(INDIRECT("N4:N"&amp;ROW()-1)),""))</f>
        <v/>
      </c>
      <c r="O118" s="7" t="str">
        <f ca="1">IF(AND($A118&lt;&gt;"",$A118&lt;&gt;"TOTAL"),IF(AND([5]PREMIOS_OTROS!$AA116&lt;&gt;"",[5]PREMIOS_OTROS!$AA116&lt;&gt;0),[5]PREMIOS_OTROS!$AA116,""),IF($A118="TOTAL",SUM(INDIRECT("O4:O"&amp;ROW()-1)),""))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IF(AND($A118&lt;&gt;"",$A118&lt;&gt;"TOTAL"),IF(AND([5]PREMIOS_OTROS!$AD116&lt;&gt;"",[5]PREMIOS_OTROS!$AD116&lt;&gt;0),[5]PREMIOS_OTROS!$AD116,""),IF($A118="TOTAL",SUM(INDIRECT("Q4:Q"&amp;ROW()-1)),""))</f>
        <v/>
      </c>
      <c r="R118" s="7" t="str">
        <f ca="1">IF(AND($A118&lt;&gt;"",$A118&lt;&gt;"TOTAL"),IF(AND([5]PREMIOS_OTROS!$AF116&lt;&gt;"",[5]PREMIOS_OTROS!$AF116&lt;&gt;0),[5]PREMIOS_OTROS!$AF116,""),IF($A118="TOTAL",SUM(INDIRECT("R4:R"&amp;ROW()-1)),""))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IF(AND($A118&lt;&gt;"",$A118&lt;&gt;"TOTAL"),IF(AND([5]PREMIOS_OTROS!$AI116&lt;&gt;"",[5]PREMIOS_OTROS!$AI116&lt;&gt;0),[5]PREMIOS_OTROS!$AI116,""),IF($A118="TOTAL",SUM(INDIRECT("T4:T"&amp;ROW()-1)),""))</f>
        <v/>
      </c>
      <c r="U118" s="7" t="str">
        <f ca="1">IF(AND($A118&lt;&gt;"",$A118&lt;&gt;"TOTAL"),IF(AND([5]PREMIOS_OTROS!$AK116&lt;&gt;"",[5]PREMIOS_OTROS!$AK116&lt;&gt;0),[5]PREMIOS_OTROS!$AK116,""),IF($A118="TOTAL",SUM(INDIRECT("U4:U"&amp;ROW()-1)),""))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IF(AND($A118&lt;&gt;"",$A118&lt;&gt;"TOTAL"),IF(AND([5]PREMIOS_OTROS!$AN116&lt;&gt;"",[5]PREMIOS_OTROS!$AN116&lt;&gt;0),[5]PREMIOS_OTROS!$AN116,""),IF($A118="TOTAL",SUM(INDIRECT("W4:W"&amp;ROW()-1)),""))</f>
        <v/>
      </c>
      <c r="X118" s="7" t="str">
        <f ca="1">IF(AND($A118&lt;&gt;"",$A118&lt;&gt;"TOTAL"),IF(AND([5]PREMIOS_OTROS!$AP116&lt;&gt;"",[5]PREMIOS_OTROS!$AP116&lt;&gt;0),[5]PREMIOS_OTROS!$AP116,""),IF($A118="TOTAL",SUM(INDIRECT("X4:X"&amp;ROW()-1)),""))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IF(AND($A118&lt;&gt;"",$A118&lt;&gt;"TOTAL"),IF(AND([5]PREMIOS_OTROS!$AS116&lt;&gt;"",[5]PREMIOS_OTROS!$AS116&lt;&gt;0),[5]PREMIOS_OTROS!$AS116,""),IF($A118="TOTAL",SUM(INDIRECT("Z4:Z"&amp;ROW()-1)),""))</f>
        <v/>
      </c>
      <c r="AA118" s="7" t="str">
        <f ca="1">IF(AND($A118&lt;&gt;"",$A118&lt;&gt;"TOTAL"),IF(AND([5]PREMIOS_OTROS!$AU116&lt;&gt;"",[5]PREMIOS_OTROS!$AU116&lt;&gt;0),[5]PREMIOS_OTROS!$AU116,""),IF($A118="TOTAL",SUM(INDIRECT("AA4:AA"&amp;ROW()-1)),""))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IF(AND($A118&lt;&gt;"",$A118&lt;&gt;"TOTAL"),IF(AND([5]PREMIOS_OTROS!$AX116&lt;&gt;"",[5]PREMIOS_OTROS!$AX116&lt;&gt;0),[5]PREMIOS_OTROS!$AX116,""),IF($A118="TOTAL",SUM(INDIRECT("AC4:AC"&amp;ROW()-1)),""))</f>
        <v/>
      </c>
      <c r="AD118" s="7" t="str">
        <f ca="1">IF(AND($A118&lt;&gt;"",$A118&lt;&gt;"TOTAL"),IF(AND([5]PREMIOS_OTROS!$AZ116&lt;&gt;"",[5]PREMIOS_OTROS!$AZ116&lt;&gt;0),[5]PREMIOS_OTROS!$AZ116,""),IF($A118="TOTAL",SUM(INDIRECT("AD4:AD"&amp;ROW()-1)),""))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IF(AND($A118&lt;&gt;"",$A118&lt;&gt;"TOTAL"),IF(AND([5]PREMIOS_OTROS!$BC116&lt;&gt;"",[5]PREMIOS_OTROS!$BC116&lt;&gt;0),[5]PREMIOS_OTROS!$BC116,""),IF($A118="TOTAL",SUM(INDIRECT("AF4:AF"&amp;ROW()-1)),""))</f>
        <v/>
      </c>
      <c r="AG118" s="7" t="str">
        <f ca="1">IF(AND($A118&lt;&gt;"",$A118&lt;&gt;"TOTAL"),IF(AND([5]PREMIOS_OTROS!$BE116&lt;&gt;"",[5]PREMIOS_OTROS!$BE116&lt;&gt;0),[5]PREMIOS_OTROS!$BE116,""),IF($A118="TOTAL",SUM(INDIRECT("AG4:AG"&amp;ROW()-1)),""))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IF(AND($A118&lt;&gt;"",$A118&lt;&gt;"TOTAL"),IF(AND([5]PREMIOS_OTROS!$BH116&lt;&gt;"",[5]PREMIOS_OTROS!$BH116&lt;&gt;0),[5]PREMIOS_OTROS!$BH116,""),IF($A118="TOTAL",SUM(INDIRECT("AI4:AI"&amp;ROW()-1)),""))</f>
        <v/>
      </c>
      <c r="AJ118" s="7" t="str">
        <f ca="1">IF(AND($A118&lt;&gt;"",$A118&lt;&gt;"TOTAL"),IF(AND([5]PREMIOS_OTROS!$BJ116&lt;&gt;"",[5]PREMIOS_OTROS!$BJ116&lt;&gt;0),[5]PREMIOS_OTROS!$BJ116,""),IF($A118="TOTAL",SUM(INDIRECT("AJ4:AJ"&amp;ROW()-1)),""))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IF(AND($A118&lt;&gt;"",$A118&lt;&gt;"TOTAL"),IF(AND([5]PREMIOS_OTROS!$BM116&lt;&gt;"",[5]PREMIOS_OTROS!$BM116&lt;&gt;0),[5]PREMIOS_OTROS!$BM116,""),IF($A118="TOTAL",SUM(INDIRECT("AL4:AL"&amp;ROW()-1)),""))</f>
        <v/>
      </c>
      <c r="AM118" s="7" t="str">
        <f ca="1">IF(AND($A118&lt;&gt;"",$A118&lt;&gt;"TOTAL"),IF(AND([5]PREMIOS_OTROS!$BO116&lt;&gt;"",[5]PREMIOS_OTROS!$BO116&lt;&gt;0),[5]PREMIOS_OTROS!$BO116,""),IF($A118="TOTAL",SUM(INDIRECT("AM4:AM"&amp;ROW()-1)),""))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IF(AND($A118&lt;&gt;"",$A118&lt;&gt;"TOTAL"),IF(AND([5]PREMIOS_OTROS!$BR116&lt;&gt;"",[5]PREMIOS_OTROS!$BR116&lt;&gt;0),[5]PREMIOS_OTROS!$BR116,""),IF($A118="TOTAL",SUM(INDIRECT("AO4:AO"&amp;ROW()-1)),""))</f>
        <v/>
      </c>
      <c r="AP118" s="7" t="str">
        <f ca="1">IF(AND($A118&lt;&gt;"",$A118&lt;&gt;"TOTAL"),IF(AND([5]PREMIOS_OTROS!$BT116&lt;&gt;"",[5]PREMIOS_OTROS!$BT116&lt;&gt;0),[5]PREMIOS_OTROS!$BT116,""),IF($A118="TOTAL",SUM(INDIRECT("AP4:AP"&amp;ROW()-1)),""))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IF(AND($A118&lt;&gt;"",$A118&lt;&gt;"TOTAL"),IF(AND([5]PREMIOS_OTROS!$BW116&lt;&gt;"",[5]PREMIOS_OTROS!$BW116&lt;&gt;0),[5]PREMIOS_OTROS!$BW116,""),IF($A118="TOTAL",SUM(INDIRECT("AR4:AR"&amp;ROW()-1)),""))</f>
        <v/>
      </c>
      <c r="AS118" s="7" t="str">
        <f ca="1">IF(AND($A118&lt;&gt;"",$A118&lt;&gt;"TOTAL"),IF(AND([5]PREMIOS_OTROS!$BY116&lt;&gt;"",[5]PREMIOS_OTROS!$BY116&lt;&gt;0),[5]PREMIOS_OTROS!$BY116,""),IF($A118="TOTAL",SUM(INDIRECT("AS4:AS"&amp;ROW()-1)),""))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IF(AND($A118&lt;&gt;"",$A118&lt;&gt;"TOTAL"),IF(AND([5]PREMIOS_OTROS!$CB116&lt;&gt;"",[5]PREMIOS_OTROS!$CB116&lt;&gt;0),[5]PREMIOS_OTROS!$CB116,""),IF($A118="TOTAL",SUM(INDIRECT("AU4:AU"&amp;ROW()-1)),""))</f>
        <v/>
      </c>
      <c r="AV118" s="7" t="str">
        <f ca="1">IF(AND($A118&lt;&gt;"",$A118&lt;&gt;"TOTAL"),IF(AND([5]PREMIOS_OTROS!$CD116&lt;&gt;"",[5]PREMIOS_OTROS!$CD116&lt;&gt;0),[5]PREMIOS_OTROS!$CD116,""),IF($A118="TOTAL",SUM(INDIRECT("AV4:AV"&amp;ROW()-1)),""))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IF(AND($A118&lt;&gt;"",$A118&lt;&gt;"TOTAL"),IF(AND([5]PREMIOS_OTROS!$CG116&lt;&gt;"",[5]PREMIOS_OTROS!$CG116&lt;&gt;0),[5]PREMIOS_OTROS!$CG116,""),IF($A118="TOTAL",SUM(INDIRECT("AX4:AX"&amp;ROW()-1)),""))</f>
        <v/>
      </c>
      <c r="AY118" s="7" t="str">
        <f ca="1">IF(AND($A118&lt;&gt;"",$A118&lt;&gt;"TOTAL"),IF(AND([5]PREMIOS_OTROS!$CI116&lt;&gt;"",[5]PREMIOS_OTROS!$CI116&lt;&gt;0),[5]PREMIOS_OTROS!$CI116,""),IF($A118="TOTAL",SUM(INDIRECT("AY4:AY"&amp;ROW()-1)),""))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IF(AND($A118&lt;&gt;"",$A118&lt;&gt;"TOTAL"),IF(AND([5]PREMIOS_OTROS!$CL116&lt;&gt;"",[5]PREMIOS_OTROS!$CL116&lt;&gt;0),[5]PREMIOS_OTROS!$CL116,""),IF($A118="TOTAL",SUM(INDIRECT("BA4:BA"&amp;ROW()-1)),""))</f>
        <v/>
      </c>
      <c r="BB118" s="7" t="str">
        <f ca="1">IF(AND($A118&lt;&gt;"",$A118&lt;&gt;"TOTAL"),IF(AND([5]PREMIOS_OTROS!$CN116&lt;&gt;"",[5]PREMIOS_OTROS!$CN116&lt;&gt;0),[5]PREMIOS_OTROS!$CN116,""),IF($A118="TOTAL",SUM(INDIRECT("BB4:BB"&amp;ROW()-1)),""))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IF(AND($A118&lt;&gt;"",$A118&lt;&gt;"TOTAL"),IF(AND([5]PREMIOS_OTROS!$CQ116&lt;&gt;"",[5]PREMIOS_OTROS!$CQ116&lt;&gt;0),[5]PREMIOS_OTROS!$CQ116,""),IF($A118="TOTAL",SUM(INDIRECT("BD4:BD"&amp;ROW()-1)),""))</f>
        <v/>
      </c>
      <c r="BE118" s="7" t="str">
        <f ca="1">IF(AND($A118&lt;&gt;"",$A118&lt;&gt;"TOTAL"),IF(AND([5]PREMIOS_OTROS!$CS116&lt;&gt;"",[5]PREMIOS_OTROS!$CS116&lt;&gt;0),[5]PREMIOS_OTROS!$CS116,""),IF($A118="TOTAL",SUM(INDIRECT("BE4:BE"&amp;ROW()-1)),""))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IF([5]PREMIOS_OTROS!$D117&lt;&gt;"",[5]PREMIOS_OTROS!$D117,IF(AND([5]PREMIOS_OTROS!$D117="",[5]PREMIOS_OTROS!$D118="",[5]PREMIOS_OTROS!$D116=""),"","TOTAL"))</f>
        <v/>
      </c>
      <c r="B119" s="7" t="str">
        <f ca="1">IF(AND($A119&lt;&gt;"",$A119&lt;&gt;"TOTAL"),IF(AND([5]PREMIOS_OTROS!$E117&lt;&gt;"",[5]PREMIOS_OTROS!$E117&lt;&gt;0),[5]PREMIOS_OTROS!$E117,""),IF($A119="TOTAL",SUM(INDIRECT("B4:B"&amp;ROW()-1)),""))</f>
        <v/>
      </c>
      <c r="C119" s="7" t="str">
        <f ca="1">IF(AND($A119&lt;&gt;"",$A119&lt;&gt;"TOTAL"),IF(AND([5]PREMIOS_OTROS!$G117&lt;&gt;"",[5]PREMIOS_OTROS!$G117&lt;&gt;0),[5]PREMIOS_OTROS!$G117,""),IF($A119="TOTAL",SUM(INDIRECT("C4:C"&amp;ROW()-1)),""))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IF(AND($A119&lt;&gt;"",$A119&lt;&gt;"TOTAL"),IF(AND([5]PREMIOS_OTROS!$J117&lt;&gt;"",[5]PREMIOS_OTROS!$J117&lt;&gt;0),[5]PREMIOS_OTROS!$J117,""),IF($A119="TOTAL",SUM(INDIRECT("E4:E"&amp;ROW()-1)),""))</f>
        <v/>
      </c>
      <c r="F119" s="7" t="str">
        <f ca="1">IF(AND($A119&lt;&gt;"",$A119&lt;&gt;"TOTAL"),IF(AND([5]PREMIOS_OTROS!$L117&lt;&gt;"",[5]PREMIOS_OTROS!$L117&lt;&gt;0),[5]PREMIOS_OTROS!$L117,""),IF($A119="TOTAL",SUM(INDIRECT("F4:F"&amp;ROW()-1)),""))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IF(AND($A119&lt;&gt;"",$A119&lt;&gt;"TOTAL"),IF(AND([5]PREMIOS_OTROS!$O117&lt;&gt;"",[5]PREMIOS_OTROS!$O117&lt;&gt;0),[5]PREMIOS_OTROS!$O117,""),IF($A119="TOTAL",SUM(INDIRECT("H4:H"&amp;ROW()-1)),""))</f>
        <v/>
      </c>
      <c r="I119" s="7" t="str">
        <f ca="1">IF(AND($A119&lt;&gt;"",$A119&lt;&gt;"TOTAL"),IF(AND([5]PREMIOS_OTROS!$Q117&lt;&gt;"",[5]PREMIOS_OTROS!$Q117&lt;&gt;0),[5]PREMIOS_OTROS!$Q117,""),IF($A119="TOTAL",SUM(INDIRECT("I4:I"&amp;ROW()-1)),""))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IF(AND($A119&lt;&gt;"",$A119&lt;&gt;"TOTAL"),IF(AND([5]PREMIOS_OTROS!$T117&lt;&gt;"",[5]PREMIOS_OTROS!$T117&lt;&gt;0),[5]PREMIOS_OTROS!$T117,""),IF($A119="TOTAL",SUM(INDIRECT("K4:K"&amp;ROW()-1)),""))</f>
        <v/>
      </c>
      <c r="L119" s="7" t="str">
        <f ca="1">IF(AND($A119&lt;&gt;"",$A119&lt;&gt;"TOTAL"),IF(AND([5]PREMIOS_OTROS!$V117&lt;&gt;"",[5]PREMIOS_OTROS!$V117&lt;&gt;0),[5]PREMIOS_OTROS!$V117,""),IF($A119="TOTAL",SUM(INDIRECT("L4:L"&amp;ROW()-1)),""))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IF(AND($A119&lt;&gt;"",$A119&lt;&gt;"TOTAL"),IF(AND([5]PREMIOS_OTROS!$Y117&lt;&gt;"",[5]PREMIOS_OTROS!$Y117&lt;&gt;0),[5]PREMIOS_OTROS!$Y117,""),IF($A119="TOTAL",SUM(INDIRECT("N4:N"&amp;ROW()-1)),""))</f>
        <v/>
      </c>
      <c r="O119" s="7" t="str">
        <f ca="1">IF(AND($A119&lt;&gt;"",$A119&lt;&gt;"TOTAL"),IF(AND([5]PREMIOS_OTROS!$AA117&lt;&gt;"",[5]PREMIOS_OTROS!$AA117&lt;&gt;0),[5]PREMIOS_OTROS!$AA117,""),IF($A119="TOTAL",SUM(INDIRECT("O4:O"&amp;ROW()-1)),""))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IF(AND($A119&lt;&gt;"",$A119&lt;&gt;"TOTAL"),IF(AND([5]PREMIOS_OTROS!$AD117&lt;&gt;"",[5]PREMIOS_OTROS!$AD117&lt;&gt;0),[5]PREMIOS_OTROS!$AD117,""),IF($A119="TOTAL",SUM(INDIRECT("Q4:Q"&amp;ROW()-1)),""))</f>
        <v/>
      </c>
      <c r="R119" s="7" t="str">
        <f ca="1">IF(AND($A119&lt;&gt;"",$A119&lt;&gt;"TOTAL"),IF(AND([5]PREMIOS_OTROS!$AF117&lt;&gt;"",[5]PREMIOS_OTROS!$AF117&lt;&gt;0),[5]PREMIOS_OTROS!$AF117,""),IF($A119="TOTAL",SUM(INDIRECT("R4:R"&amp;ROW()-1)),""))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IF(AND($A119&lt;&gt;"",$A119&lt;&gt;"TOTAL"),IF(AND([5]PREMIOS_OTROS!$AI117&lt;&gt;"",[5]PREMIOS_OTROS!$AI117&lt;&gt;0),[5]PREMIOS_OTROS!$AI117,""),IF($A119="TOTAL",SUM(INDIRECT("T4:T"&amp;ROW()-1)),""))</f>
        <v/>
      </c>
      <c r="U119" s="7" t="str">
        <f ca="1">IF(AND($A119&lt;&gt;"",$A119&lt;&gt;"TOTAL"),IF(AND([5]PREMIOS_OTROS!$AK117&lt;&gt;"",[5]PREMIOS_OTROS!$AK117&lt;&gt;0),[5]PREMIOS_OTROS!$AK117,""),IF($A119="TOTAL",SUM(INDIRECT("U4:U"&amp;ROW()-1)),""))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IF(AND($A119&lt;&gt;"",$A119&lt;&gt;"TOTAL"),IF(AND([5]PREMIOS_OTROS!$AN117&lt;&gt;"",[5]PREMIOS_OTROS!$AN117&lt;&gt;0),[5]PREMIOS_OTROS!$AN117,""),IF($A119="TOTAL",SUM(INDIRECT("W4:W"&amp;ROW()-1)),""))</f>
        <v/>
      </c>
      <c r="X119" s="7" t="str">
        <f ca="1">IF(AND($A119&lt;&gt;"",$A119&lt;&gt;"TOTAL"),IF(AND([5]PREMIOS_OTROS!$AP117&lt;&gt;"",[5]PREMIOS_OTROS!$AP117&lt;&gt;0),[5]PREMIOS_OTROS!$AP117,""),IF($A119="TOTAL",SUM(INDIRECT("X4:X"&amp;ROW()-1)),""))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IF(AND($A119&lt;&gt;"",$A119&lt;&gt;"TOTAL"),IF(AND([5]PREMIOS_OTROS!$AS117&lt;&gt;"",[5]PREMIOS_OTROS!$AS117&lt;&gt;0),[5]PREMIOS_OTROS!$AS117,""),IF($A119="TOTAL",SUM(INDIRECT("Z4:Z"&amp;ROW()-1)),""))</f>
        <v/>
      </c>
      <c r="AA119" s="7" t="str">
        <f ca="1">IF(AND($A119&lt;&gt;"",$A119&lt;&gt;"TOTAL"),IF(AND([5]PREMIOS_OTROS!$AU117&lt;&gt;"",[5]PREMIOS_OTROS!$AU117&lt;&gt;0),[5]PREMIOS_OTROS!$AU117,""),IF($A119="TOTAL",SUM(INDIRECT("AA4:AA"&amp;ROW()-1)),""))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IF(AND($A119&lt;&gt;"",$A119&lt;&gt;"TOTAL"),IF(AND([5]PREMIOS_OTROS!$AX117&lt;&gt;"",[5]PREMIOS_OTROS!$AX117&lt;&gt;0),[5]PREMIOS_OTROS!$AX117,""),IF($A119="TOTAL",SUM(INDIRECT("AC4:AC"&amp;ROW()-1)),""))</f>
        <v/>
      </c>
      <c r="AD119" s="7" t="str">
        <f ca="1">IF(AND($A119&lt;&gt;"",$A119&lt;&gt;"TOTAL"),IF(AND([5]PREMIOS_OTROS!$AZ117&lt;&gt;"",[5]PREMIOS_OTROS!$AZ117&lt;&gt;0),[5]PREMIOS_OTROS!$AZ117,""),IF($A119="TOTAL",SUM(INDIRECT("AD4:AD"&amp;ROW()-1)),""))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IF(AND($A119&lt;&gt;"",$A119&lt;&gt;"TOTAL"),IF(AND([5]PREMIOS_OTROS!$BC117&lt;&gt;"",[5]PREMIOS_OTROS!$BC117&lt;&gt;0),[5]PREMIOS_OTROS!$BC117,""),IF($A119="TOTAL",SUM(INDIRECT("AF4:AF"&amp;ROW()-1)),""))</f>
        <v/>
      </c>
      <c r="AG119" s="7" t="str">
        <f ca="1">IF(AND($A119&lt;&gt;"",$A119&lt;&gt;"TOTAL"),IF(AND([5]PREMIOS_OTROS!$BE117&lt;&gt;"",[5]PREMIOS_OTROS!$BE117&lt;&gt;0),[5]PREMIOS_OTROS!$BE117,""),IF($A119="TOTAL",SUM(INDIRECT("AG4:AG"&amp;ROW()-1)),""))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IF(AND($A119&lt;&gt;"",$A119&lt;&gt;"TOTAL"),IF(AND([5]PREMIOS_OTROS!$BH117&lt;&gt;"",[5]PREMIOS_OTROS!$BH117&lt;&gt;0),[5]PREMIOS_OTROS!$BH117,""),IF($A119="TOTAL",SUM(INDIRECT("AI4:AI"&amp;ROW()-1)),""))</f>
        <v/>
      </c>
      <c r="AJ119" s="7" t="str">
        <f ca="1">IF(AND($A119&lt;&gt;"",$A119&lt;&gt;"TOTAL"),IF(AND([5]PREMIOS_OTROS!$BJ117&lt;&gt;"",[5]PREMIOS_OTROS!$BJ117&lt;&gt;0),[5]PREMIOS_OTROS!$BJ117,""),IF($A119="TOTAL",SUM(INDIRECT("AJ4:AJ"&amp;ROW()-1)),""))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IF(AND($A119&lt;&gt;"",$A119&lt;&gt;"TOTAL"),IF(AND([5]PREMIOS_OTROS!$BM117&lt;&gt;"",[5]PREMIOS_OTROS!$BM117&lt;&gt;0),[5]PREMIOS_OTROS!$BM117,""),IF($A119="TOTAL",SUM(INDIRECT("AL4:AL"&amp;ROW()-1)),""))</f>
        <v/>
      </c>
      <c r="AM119" s="7" t="str">
        <f ca="1">IF(AND($A119&lt;&gt;"",$A119&lt;&gt;"TOTAL"),IF(AND([5]PREMIOS_OTROS!$BO117&lt;&gt;"",[5]PREMIOS_OTROS!$BO117&lt;&gt;0),[5]PREMIOS_OTROS!$BO117,""),IF($A119="TOTAL",SUM(INDIRECT("AM4:AM"&amp;ROW()-1)),""))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IF(AND($A119&lt;&gt;"",$A119&lt;&gt;"TOTAL"),IF(AND([5]PREMIOS_OTROS!$BR117&lt;&gt;"",[5]PREMIOS_OTROS!$BR117&lt;&gt;0),[5]PREMIOS_OTROS!$BR117,""),IF($A119="TOTAL",SUM(INDIRECT("AO4:AO"&amp;ROW()-1)),""))</f>
        <v/>
      </c>
      <c r="AP119" s="7" t="str">
        <f ca="1">IF(AND($A119&lt;&gt;"",$A119&lt;&gt;"TOTAL"),IF(AND([5]PREMIOS_OTROS!$BT117&lt;&gt;"",[5]PREMIOS_OTROS!$BT117&lt;&gt;0),[5]PREMIOS_OTROS!$BT117,""),IF($A119="TOTAL",SUM(INDIRECT("AP4:AP"&amp;ROW()-1)),""))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IF(AND($A119&lt;&gt;"",$A119&lt;&gt;"TOTAL"),IF(AND([5]PREMIOS_OTROS!$BW117&lt;&gt;"",[5]PREMIOS_OTROS!$BW117&lt;&gt;0),[5]PREMIOS_OTROS!$BW117,""),IF($A119="TOTAL",SUM(INDIRECT("AR4:AR"&amp;ROW()-1)),""))</f>
        <v/>
      </c>
      <c r="AS119" s="7" t="str">
        <f ca="1">IF(AND($A119&lt;&gt;"",$A119&lt;&gt;"TOTAL"),IF(AND([5]PREMIOS_OTROS!$BY117&lt;&gt;"",[5]PREMIOS_OTROS!$BY117&lt;&gt;0),[5]PREMIOS_OTROS!$BY117,""),IF($A119="TOTAL",SUM(INDIRECT("AS4:AS"&amp;ROW()-1)),""))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IF(AND($A119&lt;&gt;"",$A119&lt;&gt;"TOTAL"),IF(AND([5]PREMIOS_OTROS!$CB117&lt;&gt;"",[5]PREMIOS_OTROS!$CB117&lt;&gt;0),[5]PREMIOS_OTROS!$CB117,""),IF($A119="TOTAL",SUM(INDIRECT("AU4:AU"&amp;ROW()-1)),""))</f>
        <v/>
      </c>
      <c r="AV119" s="7" t="str">
        <f ca="1">IF(AND($A119&lt;&gt;"",$A119&lt;&gt;"TOTAL"),IF(AND([5]PREMIOS_OTROS!$CD117&lt;&gt;"",[5]PREMIOS_OTROS!$CD117&lt;&gt;0),[5]PREMIOS_OTROS!$CD117,""),IF($A119="TOTAL",SUM(INDIRECT("AV4:AV"&amp;ROW()-1)),""))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IF(AND($A119&lt;&gt;"",$A119&lt;&gt;"TOTAL"),IF(AND([5]PREMIOS_OTROS!$CG117&lt;&gt;"",[5]PREMIOS_OTROS!$CG117&lt;&gt;0),[5]PREMIOS_OTROS!$CG117,""),IF($A119="TOTAL",SUM(INDIRECT("AX4:AX"&amp;ROW()-1)),""))</f>
        <v/>
      </c>
      <c r="AY119" s="7" t="str">
        <f ca="1">IF(AND($A119&lt;&gt;"",$A119&lt;&gt;"TOTAL"),IF(AND([5]PREMIOS_OTROS!$CI117&lt;&gt;"",[5]PREMIOS_OTROS!$CI117&lt;&gt;0),[5]PREMIOS_OTROS!$CI117,""),IF($A119="TOTAL",SUM(INDIRECT("AY4:AY"&amp;ROW()-1)),""))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IF(AND($A119&lt;&gt;"",$A119&lt;&gt;"TOTAL"),IF(AND([5]PREMIOS_OTROS!$CL117&lt;&gt;"",[5]PREMIOS_OTROS!$CL117&lt;&gt;0),[5]PREMIOS_OTROS!$CL117,""),IF($A119="TOTAL",SUM(INDIRECT("BA4:BA"&amp;ROW()-1)),""))</f>
        <v/>
      </c>
      <c r="BB119" s="7" t="str">
        <f ca="1">IF(AND($A119&lt;&gt;"",$A119&lt;&gt;"TOTAL"),IF(AND([5]PREMIOS_OTROS!$CN117&lt;&gt;"",[5]PREMIOS_OTROS!$CN117&lt;&gt;0),[5]PREMIOS_OTROS!$CN117,""),IF($A119="TOTAL",SUM(INDIRECT("BB4:BB"&amp;ROW()-1)),""))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IF(AND($A119&lt;&gt;"",$A119&lt;&gt;"TOTAL"),IF(AND([5]PREMIOS_OTROS!$CQ117&lt;&gt;"",[5]PREMIOS_OTROS!$CQ117&lt;&gt;0),[5]PREMIOS_OTROS!$CQ117,""),IF($A119="TOTAL",SUM(INDIRECT("BD4:BD"&amp;ROW()-1)),""))</f>
        <v/>
      </c>
      <c r="BE119" s="7" t="str">
        <f ca="1">IF(AND($A119&lt;&gt;"",$A119&lt;&gt;"TOTAL"),IF(AND([5]PREMIOS_OTROS!$CS117&lt;&gt;"",[5]PREMIOS_OTROS!$CS117&lt;&gt;0),[5]PREMIOS_OTROS!$CS117,""),IF($A119="TOTAL",SUM(INDIRECT("BE4:BE"&amp;ROW()-1)),""))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IF([5]PREMIOS_OTROS!$D118&lt;&gt;"",[5]PREMIOS_OTROS!$D118,IF(AND([5]PREMIOS_OTROS!$D118="",[5]PREMIOS_OTROS!$D119="",[5]PREMIOS_OTROS!$D117=""),"","TOTAL"))</f>
        <v/>
      </c>
      <c r="B120" s="7" t="str">
        <f ca="1">IF(AND($A120&lt;&gt;"",$A120&lt;&gt;"TOTAL"),IF(AND([5]PREMIOS_OTROS!$E118&lt;&gt;"",[5]PREMIOS_OTROS!$E118&lt;&gt;0),[5]PREMIOS_OTROS!$E118,""),IF($A120="TOTAL",SUM(INDIRECT("B4:B"&amp;ROW()-1)),""))</f>
        <v/>
      </c>
      <c r="C120" s="7" t="str">
        <f ca="1">IF(AND($A120&lt;&gt;"",$A120&lt;&gt;"TOTAL"),IF(AND([5]PREMIOS_OTROS!$G118&lt;&gt;"",[5]PREMIOS_OTROS!$G118&lt;&gt;0),[5]PREMIOS_OTROS!$G118,""),IF($A120="TOTAL",SUM(INDIRECT("C4:C"&amp;ROW()-1)),""))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IF(AND($A120&lt;&gt;"",$A120&lt;&gt;"TOTAL"),IF(AND([5]PREMIOS_OTROS!$J118&lt;&gt;"",[5]PREMIOS_OTROS!$J118&lt;&gt;0),[5]PREMIOS_OTROS!$J118,""),IF($A120="TOTAL",SUM(INDIRECT("E4:E"&amp;ROW()-1)),""))</f>
        <v/>
      </c>
      <c r="F120" s="7" t="str">
        <f ca="1">IF(AND($A120&lt;&gt;"",$A120&lt;&gt;"TOTAL"),IF(AND([5]PREMIOS_OTROS!$L118&lt;&gt;"",[5]PREMIOS_OTROS!$L118&lt;&gt;0),[5]PREMIOS_OTROS!$L118,""),IF($A120="TOTAL",SUM(INDIRECT("F4:F"&amp;ROW()-1)),""))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IF(AND($A120&lt;&gt;"",$A120&lt;&gt;"TOTAL"),IF(AND([5]PREMIOS_OTROS!$O118&lt;&gt;"",[5]PREMIOS_OTROS!$O118&lt;&gt;0),[5]PREMIOS_OTROS!$O118,""),IF($A120="TOTAL",SUM(INDIRECT("H4:H"&amp;ROW()-1)),""))</f>
        <v/>
      </c>
      <c r="I120" s="7" t="str">
        <f ca="1">IF(AND($A120&lt;&gt;"",$A120&lt;&gt;"TOTAL"),IF(AND([5]PREMIOS_OTROS!$Q118&lt;&gt;"",[5]PREMIOS_OTROS!$Q118&lt;&gt;0),[5]PREMIOS_OTROS!$Q118,""),IF($A120="TOTAL",SUM(INDIRECT("I4:I"&amp;ROW()-1)),""))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IF(AND($A120&lt;&gt;"",$A120&lt;&gt;"TOTAL"),IF(AND([5]PREMIOS_OTROS!$T118&lt;&gt;"",[5]PREMIOS_OTROS!$T118&lt;&gt;0),[5]PREMIOS_OTROS!$T118,""),IF($A120="TOTAL",SUM(INDIRECT("K4:K"&amp;ROW()-1)),""))</f>
        <v/>
      </c>
      <c r="L120" s="7" t="str">
        <f ca="1">IF(AND($A120&lt;&gt;"",$A120&lt;&gt;"TOTAL"),IF(AND([5]PREMIOS_OTROS!$V118&lt;&gt;"",[5]PREMIOS_OTROS!$V118&lt;&gt;0),[5]PREMIOS_OTROS!$V118,""),IF($A120="TOTAL",SUM(INDIRECT("L4:L"&amp;ROW()-1)),""))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IF(AND($A120&lt;&gt;"",$A120&lt;&gt;"TOTAL"),IF(AND([5]PREMIOS_OTROS!$Y118&lt;&gt;"",[5]PREMIOS_OTROS!$Y118&lt;&gt;0),[5]PREMIOS_OTROS!$Y118,""),IF($A120="TOTAL",SUM(INDIRECT("N4:N"&amp;ROW()-1)),""))</f>
        <v/>
      </c>
      <c r="O120" s="7" t="str">
        <f ca="1">IF(AND($A120&lt;&gt;"",$A120&lt;&gt;"TOTAL"),IF(AND([5]PREMIOS_OTROS!$AA118&lt;&gt;"",[5]PREMIOS_OTROS!$AA118&lt;&gt;0),[5]PREMIOS_OTROS!$AA118,""),IF($A120="TOTAL",SUM(INDIRECT("O4:O"&amp;ROW()-1)),""))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IF(AND($A120&lt;&gt;"",$A120&lt;&gt;"TOTAL"),IF(AND([5]PREMIOS_OTROS!$AD118&lt;&gt;"",[5]PREMIOS_OTROS!$AD118&lt;&gt;0),[5]PREMIOS_OTROS!$AD118,""),IF($A120="TOTAL",SUM(INDIRECT("Q4:Q"&amp;ROW()-1)),""))</f>
        <v/>
      </c>
      <c r="R120" s="7" t="str">
        <f ca="1">IF(AND($A120&lt;&gt;"",$A120&lt;&gt;"TOTAL"),IF(AND([5]PREMIOS_OTROS!$AF118&lt;&gt;"",[5]PREMIOS_OTROS!$AF118&lt;&gt;0),[5]PREMIOS_OTROS!$AF118,""),IF($A120="TOTAL",SUM(INDIRECT("R4:R"&amp;ROW()-1)),""))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IF(AND($A120&lt;&gt;"",$A120&lt;&gt;"TOTAL"),IF(AND([5]PREMIOS_OTROS!$AI118&lt;&gt;"",[5]PREMIOS_OTROS!$AI118&lt;&gt;0),[5]PREMIOS_OTROS!$AI118,""),IF($A120="TOTAL",SUM(INDIRECT("T4:T"&amp;ROW()-1)),""))</f>
        <v/>
      </c>
      <c r="U120" s="7" t="str">
        <f ca="1">IF(AND($A120&lt;&gt;"",$A120&lt;&gt;"TOTAL"),IF(AND([5]PREMIOS_OTROS!$AK118&lt;&gt;"",[5]PREMIOS_OTROS!$AK118&lt;&gt;0),[5]PREMIOS_OTROS!$AK118,""),IF($A120="TOTAL",SUM(INDIRECT("U4:U"&amp;ROW()-1)),""))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IF(AND($A120&lt;&gt;"",$A120&lt;&gt;"TOTAL"),IF(AND([5]PREMIOS_OTROS!$AN118&lt;&gt;"",[5]PREMIOS_OTROS!$AN118&lt;&gt;0),[5]PREMIOS_OTROS!$AN118,""),IF($A120="TOTAL",SUM(INDIRECT("W4:W"&amp;ROW()-1)),""))</f>
        <v/>
      </c>
      <c r="X120" s="7" t="str">
        <f ca="1">IF(AND($A120&lt;&gt;"",$A120&lt;&gt;"TOTAL"),IF(AND([5]PREMIOS_OTROS!$AP118&lt;&gt;"",[5]PREMIOS_OTROS!$AP118&lt;&gt;0),[5]PREMIOS_OTROS!$AP118,""),IF($A120="TOTAL",SUM(INDIRECT("X4:X"&amp;ROW()-1)),""))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IF(AND($A120&lt;&gt;"",$A120&lt;&gt;"TOTAL"),IF(AND([5]PREMIOS_OTROS!$AS118&lt;&gt;"",[5]PREMIOS_OTROS!$AS118&lt;&gt;0),[5]PREMIOS_OTROS!$AS118,""),IF($A120="TOTAL",SUM(INDIRECT("Z4:Z"&amp;ROW()-1)),""))</f>
        <v/>
      </c>
      <c r="AA120" s="7" t="str">
        <f ca="1">IF(AND($A120&lt;&gt;"",$A120&lt;&gt;"TOTAL"),IF(AND([5]PREMIOS_OTROS!$AU118&lt;&gt;"",[5]PREMIOS_OTROS!$AU118&lt;&gt;0),[5]PREMIOS_OTROS!$AU118,""),IF($A120="TOTAL",SUM(INDIRECT("AA4:AA"&amp;ROW()-1)),""))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IF(AND($A120&lt;&gt;"",$A120&lt;&gt;"TOTAL"),IF(AND([5]PREMIOS_OTROS!$AX118&lt;&gt;"",[5]PREMIOS_OTROS!$AX118&lt;&gt;0),[5]PREMIOS_OTROS!$AX118,""),IF($A120="TOTAL",SUM(INDIRECT("AC4:AC"&amp;ROW()-1)),""))</f>
        <v/>
      </c>
      <c r="AD120" s="7" t="str">
        <f ca="1">IF(AND($A120&lt;&gt;"",$A120&lt;&gt;"TOTAL"),IF(AND([5]PREMIOS_OTROS!$AZ118&lt;&gt;"",[5]PREMIOS_OTROS!$AZ118&lt;&gt;0),[5]PREMIOS_OTROS!$AZ118,""),IF($A120="TOTAL",SUM(INDIRECT("AD4:AD"&amp;ROW()-1)),""))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IF(AND($A120&lt;&gt;"",$A120&lt;&gt;"TOTAL"),IF(AND([5]PREMIOS_OTROS!$BC118&lt;&gt;"",[5]PREMIOS_OTROS!$BC118&lt;&gt;0),[5]PREMIOS_OTROS!$BC118,""),IF($A120="TOTAL",SUM(INDIRECT("AF4:AF"&amp;ROW()-1)),""))</f>
        <v/>
      </c>
      <c r="AG120" s="7" t="str">
        <f ca="1">IF(AND($A120&lt;&gt;"",$A120&lt;&gt;"TOTAL"),IF(AND([5]PREMIOS_OTROS!$BE118&lt;&gt;"",[5]PREMIOS_OTROS!$BE118&lt;&gt;0),[5]PREMIOS_OTROS!$BE118,""),IF($A120="TOTAL",SUM(INDIRECT("AG4:AG"&amp;ROW()-1)),""))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IF(AND($A120&lt;&gt;"",$A120&lt;&gt;"TOTAL"),IF(AND([5]PREMIOS_OTROS!$BH118&lt;&gt;"",[5]PREMIOS_OTROS!$BH118&lt;&gt;0),[5]PREMIOS_OTROS!$BH118,""),IF($A120="TOTAL",SUM(INDIRECT("AI4:AI"&amp;ROW()-1)),""))</f>
        <v/>
      </c>
      <c r="AJ120" s="7" t="str">
        <f ca="1">IF(AND($A120&lt;&gt;"",$A120&lt;&gt;"TOTAL"),IF(AND([5]PREMIOS_OTROS!$BJ118&lt;&gt;"",[5]PREMIOS_OTROS!$BJ118&lt;&gt;0),[5]PREMIOS_OTROS!$BJ118,""),IF($A120="TOTAL",SUM(INDIRECT("AJ4:AJ"&amp;ROW()-1)),""))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IF(AND($A120&lt;&gt;"",$A120&lt;&gt;"TOTAL"),IF(AND([5]PREMIOS_OTROS!$BM118&lt;&gt;"",[5]PREMIOS_OTROS!$BM118&lt;&gt;0),[5]PREMIOS_OTROS!$BM118,""),IF($A120="TOTAL",SUM(INDIRECT("AL4:AL"&amp;ROW()-1)),""))</f>
        <v/>
      </c>
      <c r="AM120" s="7" t="str">
        <f ca="1">IF(AND($A120&lt;&gt;"",$A120&lt;&gt;"TOTAL"),IF(AND([5]PREMIOS_OTROS!$BO118&lt;&gt;"",[5]PREMIOS_OTROS!$BO118&lt;&gt;0),[5]PREMIOS_OTROS!$BO118,""),IF($A120="TOTAL",SUM(INDIRECT("AM4:AM"&amp;ROW()-1)),""))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IF(AND($A120&lt;&gt;"",$A120&lt;&gt;"TOTAL"),IF(AND([5]PREMIOS_OTROS!$BR118&lt;&gt;"",[5]PREMIOS_OTROS!$BR118&lt;&gt;0),[5]PREMIOS_OTROS!$BR118,""),IF($A120="TOTAL",SUM(INDIRECT("AO4:AO"&amp;ROW()-1)),""))</f>
        <v/>
      </c>
      <c r="AP120" s="7" t="str">
        <f ca="1">IF(AND($A120&lt;&gt;"",$A120&lt;&gt;"TOTAL"),IF(AND([5]PREMIOS_OTROS!$BT118&lt;&gt;"",[5]PREMIOS_OTROS!$BT118&lt;&gt;0),[5]PREMIOS_OTROS!$BT118,""),IF($A120="TOTAL",SUM(INDIRECT("AP4:AP"&amp;ROW()-1)),""))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IF(AND($A120&lt;&gt;"",$A120&lt;&gt;"TOTAL"),IF(AND([5]PREMIOS_OTROS!$BW118&lt;&gt;"",[5]PREMIOS_OTROS!$BW118&lt;&gt;0),[5]PREMIOS_OTROS!$BW118,""),IF($A120="TOTAL",SUM(INDIRECT("AR4:AR"&amp;ROW()-1)),""))</f>
        <v/>
      </c>
      <c r="AS120" s="7" t="str">
        <f ca="1">IF(AND($A120&lt;&gt;"",$A120&lt;&gt;"TOTAL"),IF(AND([5]PREMIOS_OTROS!$BY118&lt;&gt;"",[5]PREMIOS_OTROS!$BY118&lt;&gt;0),[5]PREMIOS_OTROS!$BY118,""),IF($A120="TOTAL",SUM(INDIRECT("AS4:AS"&amp;ROW()-1)),""))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IF(AND($A120&lt;&gt;"",$A120&lt;&gt;"TOTAL"),IF(AND([5]PREMIOS_OTROS!$CB118&lt;&gt;"",[5]PREMIOS_OTROS!$CB118&lt;&gt;0),[5]PREMIOS_OTROS!$CB118,""),IF($A120="TOTAL",SUM(INDIRECT("AU4:AU"&amp;ROW()-1)),""))</f>
        <v/>
      </c>
      <c r="AV120" s="7" t="str">
        <f ca="1">IF(AND($A120&lt;&gt;"",$A120&lt;&gt;"TOTAL"),IF(AND([5]PREMIOS_OTROS!$CD118&lt;&gt;"",[5]PREMIOS_OTROS!$CD118&lt;&gt;0),[5]PREMIOS_OTROS!$CD118,""),IF($A120="TOTAL",SUM(INDIRECT("AV4:AV"&amp;ROW()-1)),""))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IF(AND($A120&lt;&gt;"",$A120&lt;&gt;"TOTAL"),IF(AND([5]PREMIOS_OTROS!$CG118&lt;&gt;"",[5]PREMIOS_OTROS!$CG118&lt;&gt;0),[5]PREMIOS_OTROS!$CG118,""),IF($A120="TOTAL",SUM(INDIRECT("AX4:AX"&amp;ROW()-1)),""))</f>
        <v/>
      </c>
      <c r="AY120" s="7" t="str">
        <f ca="1">IF(AND($A120&lt;&gt;"",$A120&lt;&gt;"TOTAL"),IF(AND([5]PREMIOS_OTROS!$CI118&lt;&gt;"",[5]PREMIOS_OTROS!$CI118&lt;&gt;0),[5]PREMIOS_OTROS!$CI118,""),IF($A120="TOTAL",SUM(INDIRECT("AY4:AY"&amp;ROW()-1)),""))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IF(AND($A120&lt;&gt;"",$A120&lt;&gt;"TOTAL"),IF(AND([5]PREMIOS_OTROS!$CL118&lt;&gt;"",[5]PREMIOS_OTROS!$CL118&lt;&gt;0),[5]PREMIOS_OTROS!$CL118,""),IF($A120="TOTAL",SUM(INDIRECT("BA4:BA"&amp;ROW()-1)),""))</f>
        <v/>
      </c>
      <c r="BB120" s="7" t="str">
        <f ca="1">IF(AND($A120&lt;&gt;"",$A120&lt;&gt;"TOTAL"),IF(AND([5]PREMIOS_OTROS!$CN118&lt;&gt;"",[5]PREMIOS_OTROS!$CN118&lt;&gt;0),[5]PREMIOS_OTROS!$CN118,""),IF($A120="TOTAL",SUM(INDIRECT("BB4:BB"&amp;ROW()-1)),""))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IF(AND($A120&lt;&gt;"",$A120&lt;&gt;"TOTAL"),IF(AND([5]PREMIOS_OTROS!$CQ118&lt;&gt;"",[5]PREMIOS_OTROS!$CQ118&lt;&gt;0),[5]PREMIOS_OTROS!$CQ118,""),IF($A120="TOTAL",SUM(INDIRECT("BD4:BD"&amp;ROW()-1)),""))</f>
        <v/>
      </c>
      <c r="BE120" s="7" t="str">
        <f ca="1">IF(AND($A120&lt;&gt;"",$A120&lt;&gt;"TOTAL"),IF(AND([5]PREMIOS_OTROS!$CS118&lt;&gt;"",[5]PREMIOS_OTROS!$CS118&lt;&gt;0),[5]PREMIOS_OTROS!$CS118,""),IF($A120="TOTAL",SUM(INDIRECT("BE4:BE"&amp;ROW()-1)),""))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IF([5]PREMIOS_OTROS!$D119&lt;&gt;"",[5]PREMIOS_OTROS!$D119,IF(AND([5]PREMIOS_OTROS!$D119="",[5]PREMIOS_OTROS!$D120="",[5]PREMIOS_OTROS!$D118=""),"","TOTAL"))</f>
        <v/>
      </c>
      <c r="B121" s="7" t="str">
        <f ca="1">IF(AND($A121&lt;&gt;"",$A121&lt;&gt;"TOTAL"),IF(AND([5]PREMIOS_OTROS!$E119&lt;&gt;"",[5]PREMIOS_OTROS!$E119&lt;&gt;0),[5]PREMIOS_OTROS!$E119,""),IF($A121="TOTAL",SUM(INDIRECT("B4:B"&amp;ROW()-1)),""))</f>
        <v/>
      </c>
      <c r="C121" s="7" t="str">
        <f ca="1">IF(AND($A121&lt;&gt;"",$A121&lt;&gt;"TOTAL"),IF(AND([5]PREMIOS_OTROS!$G119&lt;&gt;"",[5]PREMIOS_OTROS!$G119&lt;&gt;0),[5]PREMIOS_OTROS!$G119,""),IF($A121="TOTAL",SUM(INDIRECT("C4:C"&amp;ROW()-1)),""))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IF(AND($A121&lt;&gt;"",$A121&lt;&gt;"TOTAL"),IF(AND([5]PREMIOS_OTROS!$J119&lt;&gt;"",[5]PREMIOS_OTROS!$J119&lt;&gt;0),[5]PREMIOS_OTROS!$J119,""),IF($A121="TOTAL",SUM(INDIRECT("E4:E"&amp;ROW()-1)),""))</f>
        <v/>
      </c>
      <c r="F121" s="7" t="str">
        <f ca="1">IF(AND($A121&lt;&gt;"",$A121&lt;&gt;"TOTAL"),IF(AND([5]PREMIOS_OTROS!$L119&lt;&gt;"",[5]PREMIOS_OTROS!$L119&lt;&gt;0),[5]PREMIOS_OTROS!$L119,""),IF($A121="TOTAL",SUM(INDIRECT("F4:F"&amp;ROW()-1)),""))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IF(AND($A121&lt;&gt;"",$A121&lt;&gt;"TOTAL"),IF(AND([5]PREMIOS_OTROS!$O119&lt;&gt;"",[5]PREMIOS_OTROS!$O119&lt;&gt;0),[5]PREMIOS_OTROS!$O119,""),IF($A121="TOTAL",SUM(INDIRECT("H4:H"&amp;ROW()-1)),""))</f>
        <v/>
      </c>
      <c r="I121" s="7" t="str">
        <f ca="1">IF(AND($A121&lt;&gt;"",$A121&lt;&gt;"TOTAL"),IF(AND([5]PREMIOS_OTROS!$Q119&lt;&gt;"",[5]PREMIOS_OTROS!$Q119&lt;&gt;0),[5]PREMIOS_OTROS!$Q119,""),IF($A121="TOTAL",SUM(INDIRECT("I4:I"&amp;ROW()-1)),""))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IF(AND($A121&lt;&gt;"",$A121&lt;&gt;"TOTAL"),IF(AND([5]PREMIOS_OTROS!$T119&lt;&gt;"",[5]PREMIOS_OTROS!$T119&lt;&gt;0),[5]PREMIOS_OTROS!$T119,""),IF($A121="TOTAL",SUM(INDIRECT("K4:K"&amp;ROW()-1)),""))</f>
        <v/>
      </c>
      <c r="L121" s="7" t="str">
        <f ca="1">IF(AND($A121&lt;&gt;"",$A121&lt;&gt;"TOTAL"),IF(AND([5]PREMIOS_OTROS!$V119&lt;&gt;"",[5]PREMIOS_OTROS!$V119&lt;&gt;0),[5]PREMIOS_OTROS!$V119,""),IF($A121="TOTAL",SUM(INDIRECT("L4:L"&amp;ROW()-1)),""))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IF(AND($A121&lt;&gt;"",$A121&lt;&gt;"TOTAL"),IF(AND([5]PREMIOS_OTROS!$Y119&lt;&gt;"",[5]PREMIOS_OTROS!$Y119&lt;&gt;0),[5]PREMIOS_OTROS!$Y119,""),IF($A121="TOTAL",SUM(INDIRECT("N4:N"&amp;ROW()-1)),""))</f>
        <v/>
      </c>
      <c r="O121" s="7" t="str">
        <f ca="1">IF(AND($A121&lt;&gt;"",$A121&lt;&gt;"TOTAL"),IF(AND([5]PREMIOS_OTROS!$AA119&lt;&gt;"",[5]PREMIOS_OTROS!$AA119&lt;&gt;0),[5]PREMIOS_OTROS!$AA119,""),IF($A121="TOTAL",SUM(INDIRECT("O4:O"&amp;ROW()-1)),""))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IF(AND($A121&lt;&gt;"",$A121&lt;&gt;"TOTAL"),IF(AND([5]PREMIOS_OTROS!$AD119&lt;&gt;"",[5]PREMIOS_OTROS!$AD119&lt;&gt;0),[5]PREMIOS_OTROS!$AD119,""),IF($A121="TOTAL",SUM(INDIRECT("Q4:Q"&amp;ROW()-1)),""))</f>
        <v/>
      </c>
      <c r="R121" s="7" t="str">
        <f ca="1">IF(AND($A121&lt;&gt;"",$A121&lt;&gt;"TOTAL"),IF(AND([5]PREMIOS_OTROS!$AF119&lt;&gt;"",[5]PREMIOS_OTROS!$AF119&lt;&gt;0),[5]PREMIOS_OTROS!$AF119,""),IF($A121="TOTAL",SUM(INDIRECT("R4:R"&amp;ROW()-1)),""))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IF(AND($A121&lt;&gt;"",$A121&lt;&gt;"TOTAL"),IF(AND([5]PREMIOS_OTROS!$AI119&lt;&gt;"",[5]PREMIOS_OTROS!$AI119&lt;&gt;0),[5]PREMIOS_OTROS!$AI119,""),IF($A121="TOTAL",SUM(INDIRECT("T4:T"&amp;ROW()-1)),""))</f>
        <v/>
      </c>
      <c r="U121" s="7" t="str">
        <f ca="1">IF(AND($A121&lt;&gt;"",$A121&lt;&gt;"TOTAL"),IF(AND([5]PREMIOS_OTROS!$AK119&lt;&gt;"",[5]PREMIOS_OTROS!$AK119&lt;&gt;0),[5]PREMIOS_OTROS!$AK119,""),IF($A121="TOTAL",SUM(INDIRECT("U4:U"&amp;ROW()-1)),""))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IF(AND($A121&lt;&gt;"",$A121&lt;&gt;"TOTAL"),IF(AND([5]PREMIOS_OTROS!$AN119&lt;&gt;"",[5]PREMIOS_OTROS!$AN119&lt;&gt;0),[5]PREMIOS_OTROS!$AN119,""),IF($A121="TOTAL",SUM(INDIRECT("W4:W"&amp;ROW()-1)),""))</f>
        <v/>
      </c>
      <c r="X121" s="7" t="str">
        <f ca="1">IF(AND($A121&lt;&gt;"",$A121&lt;&gt;"TOTAL"),IF(AND([5]PREMIOS_OTROS!$AP119&lt;&gt;"",[5]PREMIOS_OTROS!$AP119&lt;&gt;0),[5]PREMIOS_OTROS!$AP119,""),IF($A121="TOTAL",SUM(INDIRECT("X4:X"&amp;ROW()-1)),""))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IF(AND($A121&lt;&gt;"",$A121&lt;&gt;"TOTAL"),IF(AND([5]PREMIOS_OTROS!$AS119&lt;&gt;"",[5]PREMIOS_OTROS!$AS119&lt;&gt;0),[5]PREMIOS_OTROS!$AS119,""),IF($A121="TOTAL",SUM(INDIRECT("Z4:Z"&amp;ROW()-1)),""))</f>
        <v/>
      </c>
      <c r="AA121" s="7" t="str">
        <f ca="1">IF(AND($A121&lt;&gt;"",$A121&lt;&gt;"TOTAL"),IF(AND([5]PREMIOS_OTROS!$AU119&lt;&gt;"",[5]PREMIOS_OTROS!$AU119&lt;&gt;0),[5]PREMIOS_OTROS!$AU119,""),IF($A121="TOTAL",SUM(INDIRECT("AA4:AA"&amp;ROW()-1)),""))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IF(AND($A121&lt;&gt;"",$A121&lt;&gt;"TOTAL"),IF(AND([5]PREMIOS_OTROS!$AX119&lt;&gt;"",[5]PREMIOS_OTROS!$AX119&lt;&gt;0),[5]PREMIOS_OTROS!$AX119,""),IF($A121="TOTAL",SUM(INDIRECT("AC4:AC"&amp;ROW()-1)),""))</f>
        <v/>
      </c>
      <c r="AD121" s="7" t="str">
        <f ca="1">IF(AND($A121&lt;&gt;"",$A121&lt;&gt;"TOTAL"),IF(AND([5]PREMIOS_OTROS!$AZ119&lt;&gt;"",[5]PREMIOS_OTROS!$AZ119&lt;&gt;0),[5]PREMIOS_OTROS!$AZ119,""),IF($A121="TOTAL",SUM(INDIRECT("AD4:AD"&amp;ROW()-1)),""))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IF(AND($A121&lt;&gt;"",$A121&lt;&gt;"TOTAL"),IF(AND([5]PREMIOS_OTROS!$BC119&lt;&gt;"",[5]PREMIOS_OTROS!$BC119&lt;&gt;0),[5]PREMIOS_OTROS!$BC119,""),IF($A121="TOTAL",SUM(INDIRECT("AF4:AF"&amp;ROW()-1)),""))</f>
        <v/>
      </c>
      <c r="AG121" s="7" t="str">
        <f ca="1">IF(AND($A121&lt;&gt;"",$A121&lt;&gt;"TOTAL"),IF(AND([5]PREMIOS_OTROS!$BE119&lt;&gt;"",[5]PREMIOS_OTROS!$BE119&lt;&gt;0),[5]PREMIOS_OTROS!$BE119,""),IF($A121="TOTAL",SUM(INDIRECT("AG4:AG"&amp;ROW()-1)),""))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IF(AND($A121&lt;&gt;"",$A121&lt;&gt;"TOTAL"),IF(AND([5]PREMIOS_OTROS!$BH119&lt;&gt;"",[5]PREMIOS_OTROS!$BH119&lt;&gt;0),[5]PREMIOS_OTROS!$BH119,""),IF($A121="TOTAL",SUM(INDIRECT("AI4:AI"&amp;ROW()-1)),""))</f>
        <v/>
      </c>
      <c r="AJ121" s="7" t="str">
        <f ca="1">IF(AND($A121&lt;&gt;"",$A121&lt;&gt;"TOTAL"),IF(AND([5]PREMIOS_OTROS!$BJ119&lt;&gt;"",[5]PREMIOS_OTROS!$BJ119&lt;&gt;0),[5]PREMIOS_OTROS!$BJ119,""),IF($A121="TOTAL",SUM(INDIRECT("AJ4:AJ"&amp;ROW()-1)),""))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IF(AND($A121&lt;&gt;"",$A121&lt;&gt;"TOTAL"),IF(AND([5]PREMIOS_OTROS!$BM119&lt;&gt;"",[5]PREMIOS_OTROS!$BM119&lt;&gt;0),[5]PREMIOS_OTROS!$BM119,""),IF($A121="TOTAL",SUM(INDIRECT("AL4:AL"&amp;ROW()-1)),""))</f>
        <v/>
      </c>
      <c r="AM121" s="7" t="str">
        <f ca="1">IF(AND($A121&lt;&gt;"",$A121&lt;&gt;"TOTAL"),IF(AND([5]PREMIOS_OTROS!$BO119&lt;&gt;"",[5]PREMIOS_OTROS!$BO119&lt;&gt;0),[5]PREMIOS_OTROS!$BO119,""),IF($A121="TOTAL",SUM(INDIRECT("AM4:AM"&amp;ROW()-1)),""))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IF(AND($A121&lt;&gt;"",$A121&lt;&gt;"TOTAL"),IF(AND([5]PREMIOS_OTROS!$BR119&lt;&gt;"",[5]PREMIOS_OTROS!$BR119&lt;&gt;0),[5]PREMIOS_OTROS!$BR119,""),IF($A121="TOTAL",SUM(INDIRECT("AO4:AO"&amp;ROW()-1)),""))</f>
        <v/>
      </c>
      <c r="AP121" s="7" t="str">
        <f ca="1">IF(AND($A121&lt;&gt;"",$A121&lt;&gt;"TOTAL"),IF(AND([5]PREMIOS_OTROS!$BT119&lt;&gt;"",[5]PREMIOS_OTROS!$BT119&lt;&gt;0),[5]PREMIOS_OTROS!$BT119,""),IF($A121="TOTAL",SUM(INDIRECT("AP4:AP"&amp;ROW()-1)),""))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IF(AND($A121&lt;&gt;"",$A121&lt;&gt;"TOTAL"),IF(AND([5]PREMIOS_OTROS!$BW119&lt;&gt;"",[5]PREMIOS_OTROS!$BW119&lt;&gt;0),[5]PREMIOS_OTROS!$BW119,""),IF($A121="TOTAL",SUM(INDIRECT("AR4:AR"&amp;ROW()-1)),""))</f>
        <v/>
      </c>
      <c r="AS121" s="7" t="str">
        <f ca="1">IF(AND($A121&lt;&gt;"",$A121&lt;&gt;"TOTAL"),IF(AND([5]PREMIOS_OTROS!$BY119&lt;&gt;"",[5]PREMIOS_OTROS!$BY119&lt;&gt;0),[5]PREMIOS_OTROS!$BY119,""),IF($A121="TOTAL",SUM(INDIRECT("AS4:AS"&amp;ROW()-1)),""))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IF(AND($A121&lt;&gt;"",$A121&lt;&gt;"TOTAL"),IF(AND([5]PREMIOS_OTROS!$CB119&lt;&gt;"",[5]PREMIOS_OTROS!$CB119&lt;&gt;0),[5]PREMIOS_OTROS!$CB119,""),IF($A121="TOTAL",SUM(INDIRECT("AU4:AU"&amp;ROW()-1)),""))</f>
        <v/>
      </c>
      <c r="AV121" s="7" t="str">
        <f ca="1">IF(AND($A121&lt;&gt;"",$A121&lt;&gt;"TOTAL"),IF(AND([5]PREMIOS_OTROS!$CD119&lt;&gt;"",[5]PREMIOS_OTROS!$CD119&lt;&gt;0),[5]PREMIOS_OTROS!$CD119,""),IF($A121="TOTAL",SUM(INDIRECT("AV4:AV"&amp;ROW()-1)),""))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IF(AND($A121&lt;&gt;"",$A121&lt;&gt;"TOTAL"),IF(AND([5]PREMIOS_OTROS!$CG119&lt;&gt;"",[5]PREMIOS_OTROS!$CG119&lt;&gt;0),[5]PREMIOS_OTROS!$CG119,""),IF($A121="TOTAL",SUM(INDIRECT("AX4:AX"&amp;ROW()-1)),""))</f>
        <v/>
      </c>
      <c r="AY121" s="7" t="str">
        <f ca="1">IF(AND($A121&lt;&gt;"",$A121&lt;&gt;"TOTAL"),IF(AND([5]PREMIOS_OTROS!$CI119&lt;&gt;"",[5]PREMIOS_OTROS!$CI119&lt;&gt;0),[5]PREMIOS_OTROS!$CI119,""),IF($A121="TOTAL",SUM(INDIRECT("AY4:AY"&amp;ROW()-1)),""))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IF(AND($A121&lt;&gt;"",$A121&lt;&gt;"TOTAL"),IF(AND([5]PREMIOS_OTROS!$CL119&lt;&gt;"",[5]PREMIOS_OTROS!$CL119&lt;&gt;0),[5]PREMIOS_OTROS!$CL119,""),IF($A121="TOTAL",SUM(INDIRECT("BA4:BA"&amp;ROW()-1)),""))</f>
        <v/>
      </c>
      <c r="BB121" s="7" t="str">
        <f ca="1">IF(AND($A121&lt;&gt;"",$A121&lt;&gt;"TOTAL"),IF(AND([5]PREMIOS_OTROS!$CN119&lt;&gt;"",[5]PREMIOS_OTROS!$CN119&lt;&gt;0),[5]PREMIOS_OTROS!$CN119,""),IF($A121="TOTAL",SUM(INDIRECT("BB4:BB"&amp;ROW()-1)),""))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IF(AND($A121&lt;&gt;"",$A121&lt;&gt;"TOTAL"),IF(AND([5]PREMIOS_OTROS!$CQ119&lt;&gt;"",[5]PREMIOS_OTROS!$CQ119&lt;&gt;0),[5]PREMIOS_OTROS!$CQ119,""),IF($A121="TOTAL",SUM(INDIRECT("BD4:BD"&amp;ROW()-1)),""))</f>
        <v/>
      </c>
      <c r="BE121" s="7" t="str">
        <f ca="1">IF(AND($A121&lt;&gt;"",$A121&lt;&gt;"TOTAL"),IF(AND([5]PREMIOS_OTROS!$CS119&lt;&gt;"",[5]PREMIOS_OTROS!$CS119&lt;&gt;0),[5]PREMIOS_OTROS!$CS119,""),IF($A121="TOTAL",SUM(INDIRECT("BE4:BE"&amp;ROW()-1)),""))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IF([5]PREMIOS_OTROS!$D120&lt;&gt;"",[5]PREMIOS_OTROS!$D120,IF(AND([5]PREMIOS_OTROS!$D120="",[5]PREMIOS_OTROS!$D121="",[5]PREMIOS_OTROS!$D119=""),"","TOTAL"))</f>
        <v/>
      </c>
      <c r="B122" s="7" t="str">
        <f ca="1">IF(AND($A122&lt;&gt;"",$A122&lt;&gt;"TOTAL"),IF(AND([5]PREMIOS_OTROS!$E120&lt;&gt;"",[5]PREMIOS_OTROS!$E120&lt;&gt;0),[5]PREMIOS_OTROS!$E120,""),IF($A122="TOTAL",SUM(INDIRECT("B4:B"&amp;ROW()-1)),""))</f>
        <v/>
      </c>
      <c r="C122" s="7" t="str">
        <f ca="1">IF(AND($A122&lt;&gt;"",$A122&lt;&gt;"TOTAL"),IF(AND([5]PREMIOS_OTROS!$G120&lt;&gt;"",[5]PREMIOS_OTROS!$G120&lt;&gt;0),[5]PREMIOS_OTROS!$G120,""),IF($A122="TOTAL",SUM(INDIRECT("C4:C"&amp;ROW()-1)),""))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IF(AND($A122&lt;&gt;"",$A122&lt;&gt;"TOTAL"),IF(AND([5]PREMIOS_OTROS!$J120&lt;&gt;"",[5]PREMIOS_OTROS!$J120&lt;&gt;0),[5]PREMIOS_OTROS!$J120,""),IF($A122="TOTAL",SUM(INDIRECT("E4:E"&amp;ROW()-1)),""))</f>
        <v/>
      </c>
      <c r="F122" s="7" t="str">
        <f ca="1">IF(AND($A122&lt;&gt;"",$A122&lt;&gt;"TOTAL"),IF(AND([5]PREMIOS_OTROS!$L120&lt;&gt;"",[5]PREMIOS_OTROS!$L120&lt;&gt;0),[5]PREMIOS_OTROS!$L120,""),IF($A122="TOTAL",SUM(INDIRECT("F4:F"&amp;ROW()-1)),""))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IF(AND($A122&lt;&gt;"",$A122&lt;&gt;"TOTAL"),IF(AND([5]PREMIOS_OTROS!$O120&lt;&gt;"",[5]PREMIOS_OTROS!$O120&lt;&gt;0),[5]PREMIOS_OTROS!$O120,""),IF($A122="TOTAL",SUM(INDIRECT("H4:H"&amp;ROW()-1)),""))</f>
        <v/>
      </c>
      <c r="I122" s="7" t="str">
        <f ca="1">IF(AND($A122&lt;&gt;"",$A122&lt;&gt;"TOTAL"),IF(AND([5]PREMIOS_OTROS!$Q120&lt;&gt;"",[5]PREMIOS_OTROS!$Q120&lt;&gt;0),[5]PREMIOS_OTROS!$Q120,""),IF($A122="TOTAL",SUM(INDIRECT("I4:I"&amp;ROW()-1)),""))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IF(AND($A122&lt;&gt;"",$A122&lt;&gt;"TOTAL"),IF(AND([5]PREMIOS_OTROS!$T120&lt;&gt;"",[5]PREMIOS_OTROS!$T120&lt;&gt;0),[5]PREMIOS_OTROS!$T120,""),IF($A122="TOTAL",SUM(INDIRECT("K4:K"&amp;ROW()-1)),""))</f>
        <v/>
      </c>
      <c r="L122" s="7" t="str">
        <f ca="1">IF(AND($A122&lt;&gt;"",$A122&lt;&gt;"TOTAL"),IF(AND([5]PREMIOS_OTROS!$V120&lt;&gt;"",[5]PREMIOS_OTROS!$V120&lt;&gt;0),[5]PREMIOS_OTROS!$V120,""),IF($A122="TOTAL",SUM(INDIRECT("L4:L"&amp;ROW()-1)),""))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IF(AND($A122&lt;&gt;"",$A122&lt;&gt;"TOTAL"),IF(AND([5]PREMIOS_OTROS!$Y120&lt;&gt;"",[5]PREMIOS_OTROS!$Y120&lt;&gt;0),[5]PREMIOS_OTROS!$Y120,""),IF($A122="TOTAL",SUM(INDIRECT("N4:N"&amp;ROW()-1)),""))</f>
        <v/>
      </c>
      <c r="O122" s="7" t="str">
        <f ca="1">IF(AND($A122&lt;&gt;"",$A122&lt;&gt;"TOTAL"),IF(AND([5]PREMIOS_OTROS!$AA120&lt;&gt;"",[5]PREMIOS_OTROS!$AA120&lt;&gt;0),[5]PREMIOS_OTROS!$AA120,""),IF($A122="TOTAL",SUM(INDIRECT("O4:O"&amp;ROW()-1)),""))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IF(AND($A122&lt;&gt;"",$A122&lt;&gt;"TOTAL"),IF(AND([5]PREMIOS_OTROS!$AD120&lt;&gt;"",[5]PREMIOS_OTROS!$AD120&lt;&gt;0),[5]PREMIOS_OTROS!$AD120,""),IF($A122="TOTAL",SUM(INDIRECT("Q4:Q"&amp;ROW()-1)),""))</f>
        <v/>
      </c>
      <c r="R122" s="7" t="str">
        <f ca="1">IF(AND($A122&lt;&gt;"",$A122&lt;&gt;"TOTAL"),IF(AND([5]PREMIOS_OTROS!$AF120&lt;&gt;"",[5]PREMIOS_OTROS!$AF120&lt;&gt;0),[5]PREMIOS_OTROS!$AF120,""),IF($A122="TOTAL",SUM(INDIRECT("R4:R"&amp;ROW()-1)),""))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IF(AND($A122&lt;&gt;"",$A122&lt;&gt;"TOTAL"),IF(AND([5]PREMIOS_OTROS!$AI120&lt;&gt;"",[5]PREMIOS_OTROS!$AI120&lt;&gt;0),[5]PREMIOS_OTROS!$AI120,""),IF($A122="TOTAL",SUM(INDIRECT("T4:T"&amp;ROW()-1)),""))</f>
        <v/>
      </c>
      <c r="U122" s="7" t="str">
        <f ca="1">IF(AND($A122&lt;&gt;"",$A122&lt;&gt;"TOTAL"),IF(AND([5]PREMIOS_OTROS!$AK120&lt;&gt;"",[5]PREMIOS_OTROS!$AK120&lt;&gt;0),[5]PREMIOS_OTROS!$AK120,""),IF($A122="TOTAL",SUM(INDIRECT("U4:U"&amp;ROW()-1)),""))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IF(AND($A122&lt;&gt;"",$A122&lt;&gt;"TOTAL"),IF(AND([5]PREMIOS_OTROS!$AN120&lt;&gt;"",[5]PREMIOS_OTROS!$AN120&lt;&gt;0),[5]PREMIOS_OTROS!$AN120,""),IF($A122="TOTAL",SUM(INDIRECT("W4:W"&amp;ROW()-1)),""))</f>
        <v/>
      </c>
      <c r="X122" s="7" t="str">
        <f ca="1">IF(AND($A122&lt;&gt;"",$A122&lt;&gt;"TOTAL"),IF(AND([5]PREMIOS_OTROS!$AP120&lt;&gt;"",[5]PREMIOS_OTROS!$AP120&lt;&gt;0),[5]PREMIOS_OTROS!$AP120,""),IF($A122="TOTAL",SUM(INDIRECT("X4:X"&amp;ROW()-1)),""))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IF(AND($A122&lt;&gt;"",$A122&lt;&gt;"TOTAL"),IF(AND([5]PREMIOS_OTROS!$AS120&lt;&gt;"",[5]PREMIOS_OTROS!$AS120&lt;&gt;0),[5]PREMIOS_OTROS!$AS120,""),IF($A122="TOTAL",SUM(INDIRECT("Z4:Z"&amp;ROW()-1)),""))</f>
        <v/>
      </c>
      <c r="AA122" s="7" t="str">
        <f ca="1">IF(AND($A122&lt;&gt;"",$A122&lt;&gt;"TOTAL"),IF(AND([5]PREMIOS_OTROS!$AU120&lt;&gt;"",[5]PREMIOS_OTROS!$AU120&lt;&gt;0),[5]PREMIOS_OTROS!$AU120,""),IF($A122="TOTAL",SUM(INDIRECT("AA4:AA"&amp;ROW()-1)),""))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IF(AND($A122&lt;&gt;"",$A122&lt;&gt;"TOTAL"),IF(AND([5]PREMIOS_OTROS!$AX120&lt;&gt;"",[5]PREMIOS_OTROS!$AX120&lt;&gt;0),[5]PREMIOS_OTROS!$AX120,""),IF($A122="TOTAL",SUM(INDIRECT("AC4:AC"&amp;ROW()-1)),""))</f>
        <v/>
      </c>
      <c r="AD122" s="7" t="str">
        <f ca="1">IF(AND($A122&lt;&gt;"",$A122&lt;&gt;"TOTAL"),IF(AND([5]PREMIOS_OTROS!$AZ120&lt;&gt;"",[5]PREMIOS_OTROS!$AZ120&lt;&gt;0),[5]PREMIOS_OTROS!$AZ120,""),IF($A122="TOTAL",SUM(INDIRECT("AD4:AD"&amp;ROW()-1)),""))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IF(AND($A122&lt;&gt;"",$A122&lt;&gt;"TOTAL"),IF(AND([5]PREMIOS_OTROS!$BC120&lt;&gt;"",[5]PREMIOS_OTROS!$BC120&lt;&gt;0),[5]PREMIOS_OTROS!$BC120,""),IF($A122="TOTAL",SUM(INDIRECT("AF4:AF"&amp;ROW()-1)),""))</f>
        <v/>
      </c>
      <c r="AG122" s="7" t="str">
        <f ca="1">IF(AND($A122&lt;&gt;"",$A122&lt;&gt;"TOTAL"),IF(AND([5]PREMIOS_OTROS!$BE120&lt;&gt;"",[5]PREMIOS_OTROS!$BE120&lt;&gt;0),[5]PREMIOS_OTROS!$BE120,""),IF($A122="TOTAL",SUM(INDIRECT("AG4:AG"&amp;ROW()-1)),""))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IF(AND($A122&lt;&gt;"",$A122&lt;&gt;"TOTAL"),IF(AND([5]PREMIOS_OTROS!$BH120&lt;&gt;"",[5]PREMIOS_OTROS!$BH120&lt;&gt;0),[5]PREMIOS_OTROS!$BH120,""),IF($A122="TOTAL",SUM(INDIRECT("AI4:AI"&amp;ROW()-1)),""))</f>
        <v/>
      </c>
      <c r="AJ122" s="7" t="str">
        <f ca="1">IF(AND($A122&lt;&gt;"",$A122&lt;&gt;"TOTAL"),IF(AND([5]PREMIOS_OTROS!$BJ120&lt;&gt;"",[5]PREMIOS_OTROS!$BJ120&lt;&gt;0),[5]PREMIOS_OTROS!$BJ120,""),IF($A122="TOTAL",SUM(INDIRECT("AJ4:AJ"&amp;ROW()-1)),""))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IF(AND($A122&lt;&gt;"",$A122&lt;&gt;"TOTAL"),IF(AND([5]PREMIOS_OTROS!$BM120&lt;&gt;"",[5]PREMIOS_OTROS!$BM120&lt;&gt;0),[5]PREMIOS_OTROS!$BM120,""),IF($A122="TOTAL",SUM(INDIRECT("AL4:AL"&amp;ROW()-1)),""))</f>
        <v/>
      </c>
      <c r="AM122" s="7" t="str">
        <f ca="1">IF(AND($A122&lt;&gt;"",$A122&lt;&gt;"TOTAL"),IF(AND([5]PREMIOS_OTROS!$BO120&lt;&gt;"",[5]PREMIOS_OTROS!$BO120&lt;&gt;0),[5]PREMIOS_OTROS!$BO120,""),IF($A122="TOTAL",SUM(INDIRECT("AM4:AM"&amp;ROW()-1)),""))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IF(AND($A122&lt;&gt;"",$A122&lt;&gt;"TOTAL"),IF(AND([5]PREMIOS_OTROS!$BR120&lt;&gt;"",[5]PREMIOS_OTROS!$BR120&lt;&gt;0),[5]PREMIOS_OTROS!$BR120,""),IF($A122="TOTAL",SUM(INDIRECT("AO4:AO"&amp;ROW()-1)),""))</f>
        <v/>
      </c>
      <c r="AP122" s="7" t="str">
        <f ca="1">IF(AND($A122&lt;&gt;"",$A122&lt;&gt;"TOTAL"),IF(AND([5]PREMIOS_OTROS!$BT120&lt;&gt;"",[5]PREMIOS_OTROS!$BT120&lt;&gt;0),[5]PREMIOS_OTROS!$BT120,""),IF($A122="TOTAL",SUM(INDIRECT("AP4:AP"&amp;ROW()-1)),""))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IF(AND($A122&lt;&gt;"",$A122&lt;&gt;"TOTAL"),IF(AND([5]PREMIOS_OTROS!$BW120&lt;&gt;"",[5]PREMIOS_OTROS!$BW120&lt;&gt;0),[5]PREMIOS_OTROS!$BW120,""),IF($A122="TOTAL",SUM(INDIRECT("AR4:AR"&amp;ROW()-1)),""))</f>
        <v/>
      </c>
      <c r="AS122" s="7" t="str">
        <f ca="1">IF(AND($A122&lt;&gt;"",$A122&lt;&gt;"TOTAL"),IF(AND([5]PREMIOS_OTROS!$BY120&lt;&gt;"",[5]PREMIOS_OTROS!$BY120&lt;&gt;0),[5]PREMIOS_OTROS!$BY120,""),IF($A122="TOTAL",SUM(INDIRECT("AS4:AS"&amp;ROW()-1)),""))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IF(AND($A122&lt;&gt;"",$A122&lt;&gt;"TOTAL"),IF(AND([5]PREMIOS_OTROS!$CB120&lt;&gt;"",[5]PREMIOS_OTROS!$CB120&lt;&gt;0),[5]PREMIOS_OTROS!$CB120,""),IF($A122="TOTAL",SUM(INDIRECT("AU4:AU"&amp;ROW()-1)),""))</f>
        <v/>
      </c>
      <c r="AV122" s="7" t="str">
        <f ca="1">IF(AND($A122&lt;&gt;"",$A122&lt;&gt;"TOTAL"),IF(AND([5]PREMIOS_OTROS!$CD120&lt;&gt;"",[5]PREMIOS_OTROS!$CD120&lt;&gt;0),[5]PREMIOS_OTROS!$CD120,""),IF($A122="TOTAL",SUM(INDIRECT("AV4:AV"&amp;ROW()-1)),""))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IF(AND($A122&lt;&gt;"",$A122&lt;&gt;"TOTAL"),IF(AND([5]PREMIOS_OTROS!$CG120&lt;&gt;"",[5]PREMIOS_OTROS!$CG120&lt;&gt;0),[5]PREMIOS_OTROS!$CG120,""),IF($A122="TOTAL",SUM(INDIRECT("AX4:AX"&amp;ROW()-1)),""))</f>
        <v/>
      </c>
      <c r="AY122" s="7" t="str">
        <f ca="1">IF(AND($A122&lt;&gt;"",$A122&lt;&gt;"TOTAL"),IF(AND([5]PREMIOS_OTROS!$CI120&lt;&gt;"",[5]PREMIOS_OTROS!$CI120&lt;&gt;0),[5]PREMIOS_OTROS!$CI120,""),IF($A122="TOTAL",SUM(INDIRECT("AY4:AY"&amp;ROW()-1)),""))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IF(AND($A122&lt;&gt;"",$A122&lt;&gt;"TOTAL"),IF(AND([5]PREMIOS_OTROS!$CL120&lt;&gt;"",[5]PREMIOS_OTROS!$CL120&lt;&gt;0),[5]PREMIOS_OTROS!$CL120,""),IF($A122="TOTAL",SUM(INDIRECT("BA4:BA"&amp;ROW()-1)),""))</f>
        <v/>
      </c>
      <c r="BB122" s="7" t="str">
        <f ca="1">IF(AND($A122&lt;&gt;"",$A122&lt;&gt;"TOTAL"),IF(AND([5]PREMIOS_OTROS!$CN120&lt;&gt;"",[5]PREMIOS_OTROS!$CN120&lt;&gt;0),[5]PREMIOS_OTROS!$CN120,""),IF($A122="TOTAL",SUM(INDIRECT("BB4:BB"&amp;ROW()-1)),""))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IF(AND($A122&lt;&gt;"",$A122&lt;&gt;"TOTAL"),IF(AND([5]PREMIOS_OTROS!$CQ120&lt;&gt;"",[5]PREMIOS_OTROS!$CQ120&lt;&gt;0),[5]PREMIOS_OTROS!$CQ120,""),IF($A122="TOTAL",SUM(INDIRECT("BD4:BD"&amp;ROW()-1)),""))</f>
        <v/>
      </c>
      <c r="BE122" s="7" t="str">
        <f ca="1">IF(AND($A122&lt;&gt;"",$A122&lt;&gt;"TOTAL"),IF(AND([5]PREMIOS_OTROS!$CS120&lt;&gt;"",[5]PREMIOS_OTROS!$CS120&lt;&gt;0),[5]PREMIOS_OTROS!$CS120,""),IF($A122="TOTAL",SUM(INDIRECT("BE4:BE"&amp;ROW()-1)),""))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IF([5]PREMIOS_OTROS!$D121&lt;&gt;"",[5]PREMIOS_OTROS!$D121,IF(AND([5]PREMIOS_OTROS!$D121="",[5]PREMIOS_OTROS!$D122="",[5]PREMIOS_OTROS!$D120=""),"","TOTAL"))</f>
        <v/>
      </c>
      <c r="B123" s="7" t="str">
        <f ca="1">IF(AND($A123&lt;&gt;"",$A123&lt;&gt;"TOTAL"),IF(AND([5]PREMIOS_OTROS!$E121&lt;&gt;"",[5]PREMIOS_OTROS!$E121&lt;&gt;0),[5]PREMIOS_OTROS!$E121,""),IF($A123="TOTAL",SUM(INDIRECT("B4:B"&amp;ROW()-1)),""))</f>
        <v/>
      </c>
      <c r="C123" s="7" t="str">
        <f ca="1">IF(AND($A123&lt;&gt;"",$A123&lt;&gt;"TOTAL"),IF(AND([5]PREMIOS_OTROS!$G121&lt;&gt;"",[5]PREMIOS_OTROS!$G121&lt;&gt;0),[5]PREMIOS_OTROS!$G121,""),IF($A123="TOTAL",SUM(INDIRECT("C4:C"&amp;ROW()-1)),""))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IF(AND($A123&lt;&gt;"",$A123&lt;&gt;"TOTAL"),IF(AND([5]PREMIOS_OTROS!$J121&lt;&gt;"",[5]PREMIOS_OTROS!$J121&lt;&gt;0),[5]PREMIOS_OTROS!$J121,""),IF($A123="TOTAL",SUM(INDIRECT("E4:E"&amp;ROW()-1)),""))</f>
        <v/>
      </c>
      <c r="F123" s="7" t="str">
        <f ca="1">IF(AND($A123&lt;&gt;"",$A123&lt;&gt;"TOTAL"),IF(AND([5]PREMIOS_OTROS!$L121&lt;&gt;"",[5]PREMIOS_OTROS!$L121&lt;&gt;0),[5]PREMIOS_OTROS!$L121,""),IF($A123="TOTAL",SUM(INDIRECT("F4:F"&amp;ROW()-1)),""))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IF(AND($A123&lt;&gt;"",$A123&lt;&gt;"TOTAL"),IF(AND([5]PREMIOS_OTROS!$O121&lt;&gt;"",[5]PREMIOS_OTROS!$O121&lt;&gt;0),[5]PREMIOS_OTROS!$O121,""),IF($A123="TOTAL",SUM(INDIRECT("H4:H"&amp;ROW()-1)),""))</f>
        <v/>
      </c>
      <c r="I123" s="7" t="str">
        <f ca="1">IF(AND($A123&lt;&gt;"",$A123&lt;&gt;"TOTAL"),IF(AND([5]PREMIOS_OTROS!$Q121&lt;&gt;"",[5]PREMIOS_OTROS!$Q121&lt;&gt;0),[5]PREMIOS_OTROS!$Q121,""),IF($A123="TOTAL",SUM(INDIRECT("I4:I"&amp;ROW()-1)),""))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IF(AND($A123&lt;&gt;"",$A123&lt;&gt;"TOTAL"),IF(AND([5]PREMIOS_OTROS!$T121&lt;&gt;"",[5]PREMIOS_OTROS!$T121&lt;&gt;0),[5]PREMIOS_OTROS!$T121,""),IF($A123="TOTAL",SUM(INDIRECT("K4:K"&amp;ROW()-1)),""))</f>
        <v/>
      </c>
      <c r="L123" s="7" t="str">
        <f ca="1">IF(AND($A123&lt;&gt;"",$A123&lt;&gt;"TOTAL"),IF(AND([5]PREMIOS_OTROS!$V121&lt;&gt;"",[5]PREMIOS_OTROS!$V121&lt;&gt;0),[5]PREMIOS_OTROS!$V121,""),IF($A123="TOTAL",SUM(INDIRECT("L4:L"&amp;ROW()-1)),""))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IF(AND($A123&lt;&gt;"",$A123&lt;&gt;"TOTAL"),IF(AND([5]PREMIOS_OTROS!$Y121&lt;&gt;"",[5]PREMIOS_OTROS!$Y121&lt;&gt;0),[5]PREMIOS_OTROS!$Y121,""),IF($A123="TOTAL",SUM(INDIRECT("N4:N"&amp;ROW()-1)),""))</f>
        <v/>
      </c>
      <c r="O123" s="7" t="str">
        <f ca="1">IF(AND($A123&lt;&gt;"",$A123&lt;&gt;"TOTAL"),IF(AND([5]PREMIOS_OTROS!$AA121&lt;&gt;"",[5]PREMIOS_OTROS!$AA121&lt;&gt;0),[5]PREMIOS_OTROS!$AA121,""),IF($A123="TOTAL",SUM(INDIRECT("O4:O"&amp;ROW()-1)),""))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IF(AND($A123&lt;&gt;"",$A123&lt;&gt;"TOTAL"),IF(AND([5]PREMIOS_OTROS!$AD121&lt;&gt;"",[5]PREMIOS_OTROS!$AD121&lt;&gt;0),[5]PREMIOS_OTROS!$AD121,""),IF($A123="TOTAL",SUM(INDIRECT("Q4:Q"&amp;ROW()-1)),""))</f>
        <v/>
      </c>
      <c r="R123" s="7" t="str">
        <f ca="1">IF(AND($A123&lt;&gt;"",$A123&lt;&gt;"TOTAL"),IF(AND([5]PREMIOS_OTROS!$AF121&lt;&gt;"",[5]PREMIOS_OTROS!$AF121&lt;&gt;0),[5]PREMIOS_OTROS!$AF121,""),IF($A123="TOTAL",SUM(INDIRECT("R4:R"&amp;ROW()-1)),""))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IF(AND($A123&lt;&gt;"",$A123&lt;&gt;"TOTAL"),IF(AND([5]PREMIOS_OTROS!$AI121&lt;&gt;"",[5]PREMIOS_OTROS!$AI121&lt;&gt;0),[5]PREMIOS_OTROS!$AI121,""),IF($A123="TOTAL",SUM(INDIRECT("T4:T"&amp;ROW()-1)),""))</f>
        <v/>
      </c>
      <c r="U123" s="7" t="str">
        <f ca="1">IF(AND($A123&lt;&gt;"",$A123&lt;&gt;"TOTAL"),IF(AND([5]PREMIOS_OTROS!$AK121&lt;&gt;"",[5]PREMIOS_OTROS!$AK121&lt;&gt;0),[5]PREMIOS_OTROS!$AK121,""),IF($A123="TOTAL",SUM(INDIRECT("U4:U"&amp;ROW()-1)),""))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IF(AND($A123&lt;&gt;"",$A123&lt;&gt;"TOTAL"),IF(AND([5]PREMIOS_OTROS!$AN121&lt;&gt;"",[5]PREMIOS_OTROS!$AN121&lt;&gt;0),[5]PREMIOS_OTROS!$AN121,""),IF($A123="TOTAL",SUM(INDIRECT("W4:W"&amp;ROW()-1)),""))</f>
        <v/>
      </c>
      <c r="X123" s="7" t="str">
        <f ca="1">IF(AND($A123&lt;&gt;"",$A123&lt;&gt;"TOTAL"),IF(AND([5]PREMIOS_OTROS!$AP121&lt;&gt;"",[5]PREMIOS_OTROS!$AP121&lt;&gt;0),[5]PREMIOS_OTROS!$AP121,""),IF($A123="TOTAL",SUM(INDIRECT("X4:X"&amp;ROW()-1)),""))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IF(AND($A123&lt;&gt;"",$A123&lt;&gt;"TOTAL"),IF(AND([5]PREMIOS_OTROS!$AS121&lt;&gt;"",[5]PREMIOS_OTROS!$AS121&lt;&gt;0),[5]PREMIOS_OTROS!$AS121,""),IF($A123="TOTAL",SUM(INDIRECT("Z4:Z"&amp;ROW()-1)),""))</f>
        <v/>
      </c>
      <c r="AA123" s="7" t="str">
        <f ca="1">IF(AND($A123&lt;&gt;"",$A123&lt;&gt;"TOTAL"),IF(AND([5]PREMIOS_OTROS!$AU121&lt;&gt;"",[5]PREMIOS_OTROS!$AU121&lt;&gt;0),[5]PREMIOS_OTROS!$AU121,""),IF($A123="TOTAL",SUM(INDIRECT("AA4:AA"&amp;ROW()-1)),""))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IF(AND($A123&lt;&gt;"",$A123&lt;&gt;"TOTAL"),IF(AND([5]PREMIOS_OTROS!$AX121&lt;&gt;"",[5]PREMIOS_OTROS!$AX121&lt;&gt;0),[5]PREMIOS_OTROS!$AX121,""),IF($A123="TOTAL",SUM(INDIRECT("AC4:AC"&amp;ROW()-1)),""))</f>
        <v/>
      </c>
      <c r="AD123" s="7" t="str">
        <f ca="1">IF(AND($A123&lt;&gt;"",$A123&lt;&gt;"TOTAL"),IF(AND([5]PREMIOS_OTROS!$AZ121&lt;&gt;"",[5]PREMIOS_OTROS!$AZ121&lt;&gt;0),[5]PREMIOS_OTROS!$AZ121,""),IF($A123="TOTAL",SUM(INDIRECT("AD4:AD"&amp;ROW()-1)),""))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IF(AND($A123&lt;&gt;"",$A123&lt;&gt;"TOTAL"),IF(AND([5]PREMIOS_OTROS!$BC121&lt;&gt;"",[5]PREMIOS_OTROS!$BC121&lt;&gt;0),[5]PREMIOS_OTROS!$BC121,""),IF($A123="TOTAL",SUM(INDIRECT("AF4:AF"&amp;ROW()-1)),""))</f>
        <v/>
      </c>
      <c r="AG123" s="7" t="str">
        <f ca="1">IF(AND($A123&lt;&gt;"",$A123&lt;&gt;"TOTAL"),IF(AND([5]PREMIOS_OTROS!$BE121&lt;&gt;"",[5]PREMIOS_OTROS!$BE121&lt;&gt;0),[5]PREMIOS_OTROS!$BE121,""),IF($A123="TOTAL",SUM(INDIRECT("AG4:AG"&amp;ROW()-1)),""))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IF(AND($A123&lt;&gt;"",$A123&lt;&gt;"TOTAL"),IF(AND([5]PREMIOS_OTROS!$BH121&lt;&gt;"",[5]PREMIOS_OTROS!$BH121&lt;&gt;0),[5]PREMIOS_OTROS!$BH121,""),IF($A123="TOTAL",SUM(INDIRECT("AI4:AI"&amp;ROW()-1)),""))</f>
        <v/>
      </c>
      <c r="AJ123" s="7" t="str">
        <f ca="1">IF(AND($A123&lt;&gt;"",$A123&lt;&gt;"TOTAL"),IF(AND([5]PREMIOS_OTROS!$BJ121&lt;&gt;"",[5]PREMIOS_OTROS!$BJ121&lt;&gt;0),[5]PREMIOS_OTROS!$BJ121,""),IF($A123="TOTAL",SUM(INDIRECT("AJ4:AJ"&amp;ROW()-1)),""))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IF(AND($A123&lt;&gt;"",$A123&lt;&gt;"TOTAL"),IF(AND([5]PREMIOS_OTROS!$BM121&lt;&gt;"",[5]PREMIOS_OTROS!$BM121&lt;&gt;0),[5]PREMIOS_OTROS!$BM121,""),IF($A123="TOTAL",SUM(INDIRECT("AL4:AL"&amp;ROW()-1)),""))</f>
        <v/>
      </c>
      <c r="AM123" s="7" t="str">
        <f ca="1">IF(AND($A123&lt;&gt;"",$A123&lt;&gt;"TOTAL"),IF(AND([5]PREMIOS_OTROS!$BO121&lt;&gt;"",[5]PREMIOS_OTROS!$BO121&lt;&gt;0),[5]PREMIOS_OTROS!$BO121,""),IF($A123="TOTAL",SUM(INDIRECT("AM4:AM"&amp;ROW()-1)),""))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IF(AND($A123&lt;&gt;"",$A123&lt;&gt;"TOTAL"),IF(AND([5]PREMIOS_OTROS!$BR121&lt;&gt;"",[5]PREMIOS_OTROS!$BR121&lt;&gt;0),[5]PREMIOS_OTROS!$BR121,""),IF($A123="TOTAL",SUM(INDIRECT("AO4:AO"&amp;ROW()-1)),""))</f>
        <v/>
      </c>
      <c r="AP123" s="7" t="str">
        <f ca="1">IF(AND($A123&lt;&gt;"",$A123&lt;&gt;"TOTAL"),IF(AND([5]PREMIOS_OTROS!$BT121&lt;&gt;"",[5]PREMIOS_OTROS!$BT121&lt;&gt;0),[5]PREMIOS_OTROS!$BT121,""),IF($A123="TOTAL",SUM(INDIRECT("AP4:AP"&amp;ROW()-1)),""))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IF(AND($A123&lt;&gt;"",$A123&lt;&gt;"TOTAL"),IF(AND([5]PREMIOS_OTROS!$BW121&lt;&gt;"",[5]PREMIOS_OTROS!$BW121&lt;&gt;0),[5]PREMIOS_OTROS!$BW121,""),IF($A123="TOTAL",SUM(INDIRECT("AR4:AR"&amp;ROW()-1)),""))</f>
        <v/>
      </c>
      <c r="AS123" s="7" t="str">
        <f ca="1">IF(AND($A123&lt;&gt;"",$A123&lt;&gt;"TOTAL"),IF(AND([5]PREMIOS_OTROS!$BY121&lt;&gt;"",[5]PREMIOS_OTROS!$BY121&lt;&gt;0),[5]PREMIOS_OTROS!$BY121,""),IF($A123="TOTAL",SUM(INDIRECT("AS4:AS"&amp;ROW()-1)),""))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IF(AND($A123&lt;&gt;"",$A123&lt;&gt;"TOTAL"),IF(AND([5]PREMIOS_OTROS!$CB121&lt;&gt;"",[5]PREMIOS_OTROS!$CB121&lt;&gt;0),[5]PREMIOS_OTROS!$CB121,""),IF($A123="TOTAL",SUM(INDIRECT("AU4:AU"&amp;ROW()-1)),""))</f>
        <v/>
      </c>
      <c r="AV123" s="7" t="str">
        <f ca="1">IF(AND($A123&lt;&gt;"",$A123&lt;&gt;"TOTAL"),IF(AND([5]PREMIOS_OTROS!$CD121&lt;&gt;"",[5]PREMIOS_OTROS!$CD121&lt;&gt;0),[5]PREMIOS_OTROS!$CD121,""),IF($A123="TOTAL",SUM(INDIRECT("AV4:AV"&amp;ROW()-1)),""))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IF(AND($A123&lt;&gt;"",$A123&lt;&gt;"TOTAL"),IF(AND([5]PREMIOS_OTROS!$CG121&lt;&gt;"",[5]PREMIOS_OTROS!$CG121&lt;&gt;0),[5]PREMIOS_OTROS!$CG121,""),IF($A123="TOTAL",SUM(INDIRECT("AX4:AX"&amp;ROW()-1)),""))</f>
        <v/>
      </c>
      <c r="AY123" s="7" t="str">
        <f ca="1">IF(AND($A123&lt;&gt;"",$A123&lt;&gt;"TOTAL"),IF(AND([5]PREMIOS_OTROS!$CI121&lt;&gt;"",[5]PREMIOS_OTROS!$CI121&lt;&gt;0),[5]PREMIOS_OTROS!$CI121,""),IF($A123="TOTAL",SUM(INDIRECT("AY4:AY"&amp;ROW()-1)),""))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IF(AND($A123&lt;&gt;"",$A123&lt;&gt;"TOTAL"),IF(AND([5]PREMIOS_OTROS!$CL121&lt;&gt;"",[5]PREMIOS_OTROS!$CL121&lt;&gt;0),[5]PREMIOS_OTROS!$CL121,""),IF($A123="TOTAL",SUM(INDIRECT("BA4:BA"&amp;ROW()-1)),""))</f>
        <v/>
      </c>
      <c r="BB123" s="7" t="str">
        <f ca="1">IF(AND($A123&lt;&gt;"",$A123&lt;&gt;"TOTAL"),IF(AND([5]PREMIOS_OTROS!$CN121&lt;&gt;"",[5]PREMIOS_OTROS!$CN121&lt;&gt;0),[5]PREMIOS_OTROS!$CN121,""),IF($A123="TOTAL",SUM(INDIRECT("BB4:BB"&amp;ROW()-1)),""))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IF(AND($A123&lt;&gt;"",$A123&lt;&gt;"TOTAL"),IF(AND([5]PREMIOS_OTROS!$CQ121&lt;&gt;"",[5]PREMIOS_OTROS!$CQ121&lt;&gt;0),[5]PREMIOS_OTROS!$CQ121,""),IF($A123="TOTAL",SUM(INDIRECT("BD4:BD"&amp;ROW()-1)),""))</f>
        <v/>
      </c>
      <c r="BE123" s="7" t="str">
        <f ca="1">IF(AND($A123&lt;&gt;"",$A123&lt;&gt;"TOTAL"),IF(AND([5]PREMIOS_OTROS!$CS121&lt;&gt;"",[5]PREMIOS_OTROS!$CS121&lt;&gt;0),[5]PREMIOS_OTROS!$CS121,""),IF($A123="TOTAL",SUM(INDIRECT("BE4:BE"&amp;ROW()-1)),""))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IF([5]PREMIOS_OTROS!$D122&lt;&gt;"",[5]PREMIOS_OTROS!$D122,IF(AND([5]PREMIOS_OTROS!$D122="",[5]PREMIOS_OTROS!$D123="",[5]PREMIOS_OTROS!$D121=""),"","TOTAL"))</f>
        <v/>
      </c>
      <c r="B124" s="7" t="str">
        <f ca="1">IF(AND($A124&lt;&gt;"",$A124&lt;&gt;"TOTAL"),IF(AND([5]PREMIOS_OTROS!$E122&lt;&gt;"",[5]PREMIOS_OTROS!$E122&lt;&gt;0),[5]PREMIOS_OTROS!$E122,""),IF($A124="TOTAL",SUM(INDIRECT("B4:B"&amp;ROW()-1)),""))</f>
        <v/>
      </c>
      <c r="C124" s="7" t="str">
        <f ca="1">IF(AND($A124&lt;&gt;"",$A124&lt;&gt;"TOTAL"),IF(AND([5]PREMIOS_OTROS!$G122&lt;&gt;"",[5]PREMIOS_OTROS!$G122&lt;&gt;0),[5]PREMIOS_OTROS!$G122,""),IF($A124="TOTAL",SUM(INDIRECT("C4:C"&amp;ROW()-1)),""))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IF(AND($A124&lt;&gt;"",$A124&lt;&gt;"TOTAL"),IF(AND([5]PREMIOS_OTROS!$J122&lt;&gt;"",[5]PREMIOS_OTROS!$J122&lt;&gt;0),[5]PREMIOS_OTROS!$J122,""),IF($A124="TOTAL",SUM(INDIRECT("E4:E"&amp;ROW()-1)),""))</f>
        <v/>
      </c>
      <c r="F124" s="7" t="str">
        <f ca="1">IF(AND($A124&lt;&gt;"",$A124&lt;&gt;"TOTAL"),IF(AND([5]PREMIOS_OTROS!$L122&lt;&gt;"",[5]PREMIOS_OTROS!$L122&lt;&gt;0),[5]PREMIOS_OTROS!$L122,""),IF($A124="TOTAL",SUM(INDIRECT("F4:F"&amp;ROW()-1)),""))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IF(AND($A124&lt;&gt;"",$A124&lt;&gt;"TOTAL"),IF(AND([5]PREMIOS_OTROS!$O122&lt;&gt;"",[5]PREMIOS_OTROS!$O122&lt;&gt;0),[5]PREMIOS_OTROS!$O122,""),IF($A124="TOTAL",SUM(INDIRECT("H4:H"&amp;ROW()-1)),""))</f>
        <v/>
      </c>
      <c r="I124" s="7" t="str">
        <f ca="1">IF(AND($A124&lt;&gt;"",$A124&lt;&gt;"TOTAL"),IF(AND([5]PREMIOS_OTROS!$Q122&lt;&gt;"",[5]PREMIOS_OTROS!$Q122&lt;&gt;0),[5]PREMIOS_OTROS!$Q122,""),IF($A124="TOTAL",SUM(INDIRECT("I4:I"&amp;ROW()-1)),""))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IF(AND($A124&lt;&gt;"",$A124&lt;&gt;"TOTAL"),IF(AND([5]PREMIOS_OTROS!$T122&lt;&gt;"",[5]PREMIOS_OTROS!$T122&lt;&gt;0),[5]PREMIOS_OTROS!$T122,""),IF($A124="TOTAL",SUM(INDIRECT("K4:K"&amp;ROW()-1)),""))</f>
        <v/>
      </c>
      <c r="L124" s="7" t="str">
        <f ca="1">IF(AND($A124&lt;&gt;"",$A124&lt;&gt;"TOTAL"),IF(AND([5]PREMIOS_OTROS!$V122&lt;&gt;"",[5]PREMIOS_OTROS!$V122&lt;&gt;0),[5]PREMIOS_OTROS!$V122,""),IF($A124="TOTAL",SUM(INDIRECT("L4:L"&amp;ROW()-1)),""))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IF(AND($A124&lt;&gt;"",$A124&lt;&gt;"TOTAL"),IF(AND([5]PREMIOS_OTROS!$Y122&lt;&gt;"",[5]PREMIOS_OTROS!$Y122&lt;&gt;0),[5]PREMIOS_OTROS!$Y122,""),IF($A124="TOTAL",SUM(INDIRECT("N4:N"&amp;ROW()-1)),""))</f>
        <v/>
      </c>
      <c r="O124" s="7" t="str">
        <f ca="1">IF(AND($A124&lt;&gt;"",$A124&lt;&gt;"TOTAL"),IF(AND([5]PREMIOS_OTROS!$AA122&lt;&gt;"",[5]PREMIOS_OTROS!$AA122&lt;&gt;0),[5]PREMIOS_OTROS!$AA122,""),IF($A124="TOTAL",SUM(INDIRECT("O4:O"&amp;ROW()-1)),""))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IF(AND($A124&lt;&gt;"",$A124&lt;&gt;"TOTAL"),IF(AND([5]PREMIOS_OTROS!$AD122&lt;&gt;"",[5]PREMIOS_OTROS!$AD122&lt;&gt;0),[5]PREMIOS_OTROS!$AD122,""),IF($A124="TOTAL",SUM(INDIRECT("Q4:Q"&amp;ROW()-1)),""))</f>
        <v/>
      </c>
      <c r="R124" s="7" t="str">
        <f ca="1">IF(AND($A124&lt;&gt;"",$A124&lt;&gt;"TOTAL"),IF(AND([5]PREMIOS_OTROS!$AF122&lt;&gt;"",[5]PREMIOS_OTROS!$AF122&lt;&gt;0),[5]PREMIOS_OTROS!$AF122,""),IF($A124="TOTAL",SUM(INDIRECT("R4:R"&amp;ROW()-1)),""))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IF(AND($A124&lt;&gt;"",$A124&lt;&gt;"TOTAL"),IF(AND([5]PREMIOS_OTROS!$AI122&lt;&gt;"",[5]PREMIOS_OTROS!$AI122&lt;&gt;0),[5]PREMIOS_OTROS!$AI122,""),IF($A124="TOTAL",SUM(INDIRECT("T4:T"&amp;ROW()-1)),""))</f>
        <v/>
      </c>
      <c r="U124" s="7" t="str">
        <f ca="1">IF(AND($A124&lt;&gt;"",$A124&lt;&gt;"TOTAL"),IF(AND([5]PREMIOS_OTROS!$AK122&lt;&gt;"",[5]PREMIOS_OTROS!$AK122&lt;&gt;0),[5]PREMIOS_OTROS!$AK122,""),IF($A124="TOTAL",SUM(INDIRECT("U4:U"&amp;ROW()-1)),""))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IF(AND($A124&lt;&gt;"",$A124&lt;&gt;"TOTAL"),IF(AND([5]PREMIOS_OTROS!$AN122&lt;&gt;"",[5]PREMIOS_OTROS!$AN122&lt;&gt;0),[5]PREMIOS_OTROS!$AN122,""),IF($A124="TOTAL",SUM(INDIRECT("W4:W"&amp;ROW()-1)),""))</f>
        <v/>
      </c>
      <c r="X124" s="7" t="str">
        <f ca="1">IF(AND($A124&lt;&gt;"",$A124&lt;&gt;"TOTAL"),IF(AND([5]PREMIOS_OTROS!$AP122&lt;&gt;"",[5]PREMIOS_OTROS!$AP122&lt;&gt;0),[5]PREMIOS_OTROS!$AP122,""),IF($A124="TOTAL",SUM(INDIRECT("X4:X"&amp;ROW()-1)),""))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IF(AND($A124&lt;&gt;"",$A124&lt;&gt;"TOTAL"),IF(AND([5]PREMIOS_OTROS!$AS122&lt;&gt;"",[5]PREMIOS_OTROS!$AS122&lt;&gt;0),[5]PREMIOS_OTROS!$AS122,""),IF($A124="TOTAL",SUM(INDIRECT("Z4:Z"&amp;ROW()-1)),""))</f>
        <v/>
      </c>
      <c r="AA124" s="7" t="str">
        <f ca="1">IF(AND($A124&lt;&gt;"",$A124&lt;&gt;"TOTAL"),IF(AND([5]PREMIOS_OTROS!$AU122&lt;&gt;"",[5]PREMIOS_OTROS!$AU122&lt;&gt;0),[5]PREMIOS_OTROS!$AU122,""),IF($A124="TOTAL",SUM(INDIRECT("AA4:AA"&amp;ROW()-1)),""))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IF(AND($A124&lt;&gt;"",$A124&lt;&gt;"TOTAL"),IF(AND([5]PREMIOS_OTROS!$AX122&lt;&gt;"",[5]PREMIOS_OTROS!$AX122&lt;&gt;0),[5]PREMIOS_OTROS!$AX122,""),IF($A124="TOTAL",SUM(INDIRECT("AC4:AC"&amp;ROW()-1)),""))</f>
        <v/>
      </c>
      <c r="AD124" s="7" t="str">
        <f ca="1">IF(AND($A124&lt;&gt;"",$A124&lt;&gt;"TOTAL"),IF(AND([5]PREMIOS_OTROS!$AZ122&lt;&gt;"",[5]PREMIOS_OTROS!$AZ122&lt;&gt;0),[5]PREMIOS_OTROS!$AZ122,""),IF($A124="TOTAL",SUM(INDIRECT("AD4:AD"&amp;ROW()-1)),""))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IF(AND($A124&lt;&gt;"",$A124&lt;&gt;"TOTAL"),IF(AND([5]PREMIOS_OTROS!$BC122&lt;&gt;"",[5]PREMIOS_OTROS!$BC122&lt;&gt;0),[5]PREMIOS_OTROS!$BC122,""),IF($A124="TOTAL",SUM(INDIRECT("AF4:AF"&amp;ROW()-1)),""))</f>
        <v/>
      </c>
      <c r="AG124" s="7" t="str">
        <f ca="1">IF(AND($A124&lt;&gt;"",$A124&lt;&gt;"TOTAL"),IF(AND([5]PREMIOS_OTROS!$BE122&lt;&gt;"",[5]PREMIOS_OTROS!$BE122&lt;&gt;0),[5]PREMIOS_OTROS!$BE122,""),IF($A124="TOTAL",SUM(INDIRECT("AG4:AG"&amp;ROW()-1)),""))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IF(AND($A124&lt;&gt;"",$A124&lt;&gt;"TOTAL"),IF(AND([5]PREMIOS_OTROS!$BH122&lt;&gt;"",[5]PREMIOS_OTROS!$BH122&lt;&gt;0),[5]PREMIOS_OTROS!$BH122,""),IF($A124="TOTAL",SUM(INDIRECT("AI4:AI"&amp;ROW()-1)),""))</f>
        <v/>
      </c>
      <c r="AJ124" s="7" t="str">
        <f ca="1">IF(AND($A124&lt;&gt;"",$A124&lt;&gt;"TOTAL"),IF(AND([5]PREMIOS_OTROS!$BJ122&lt;&gt;"",[5]PREMIOS_OTROS!$BJ122&lt;&gt;0),[5]PREMIOS_OTROS!$BJ122,""),IF($A124="TOTAL",SUM(INDIRECT("AJ4:AJ"&amp;ROW()-1)),""))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IF(AND($A124&lt;&gt;"",$A124&lt;&gt;"TOTAL"),IF(AND([5]PREMIOS_OTROS!$BM122&lt;&gt;"",[5]PREMIOS_OTROS!$BM122&lt;&gt;0),[5]PREMIOS_OTROS!$BM122,""),IF($A124="TOTAL",SUM(INDIRECT("AL4:AL"&amp;ROW()-1)),""))</f>
        <v/>
      </c>
      <c r="AM124" s="7" t="str">
        <f ca="1">IF(AND($A124&lt;&gt;"",$A124&lt;&gt;"TOTAL"),IF(AND([5]PREMIOS_OTROS!$BO122&lt;&gt;"",[5]PREMIOS_OTROS!$BO122&lt;&gt;0),[5]PREMIOS_OTROS!$BO122,""),IF($A124="TOTAL",SUM(INDIRECT("AM4:AM"&amp;ROW()-1)),""))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IF(AND($A124&lt;&gt;"",$A124&lt;&gt;"TOTAL"),IF(AND([5]PREMIOS_OTROS!$BR122&lt;&gt;"",[5]PREMIOS_OTROS!$BR122&lt;&gt;0),[5]PREMIOS_OTROS!$BR122,""),IF($A124="TOTAL",SUM(INDIRECT("AO4:AO"&amp;ROW()-1)),""))</f>
        <v/>
      </c>
      <c r="AP124" s="7" t="str">
        <f ca="1">IF(AND($A124&lt;&gt;"",$A124&lt;&gt;"TOTAL"),IF(AND([5]PREMIOS_OTROS!$BT122&lt;&gt;"",[5]PREMIOS_OTROS!$BT122&lt;&gt;0),[5]PREMIOS_OTROS!$BT122,""),IF($A124="TOTAL",SUM(INDIRECT("AP4:AP"&amp;ROW()-1)),""))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IF(AND($A124&lt;&gt;"",$A124&lt;&gt;"TOTAL"),IF(AND([5]PREMIOS_OTROS!$BW122&lt;&gt;"",[5]PREMIOS_OTROS!$BW122&lt;&gt;0),[5]PREMIOS_OTROS!$BW122,""),IF($A124="TOTAL",SUM(INDIRECT("AR4:AR"&amp;ROW()-1)),""))</f>
        <v/>
      </c>
      <c r="AS124" s="7" t="str">
        <f ca="1">IF(AND($A124&lt;&gt;"",$A124&lt;&gt;"TOTAL"),IF(AND([5]PREMIOS_OTROS!$BY122&lt;&gt;"",[5]PREMIOS_OTROS!$BY122&lt;&gt;0),[5]PREMIOS_OTROS!$BY122,""),IF($A124="TOTAL",SUM(INDIRECT("AS4:AS"&amp;ROW()-1)),""))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IF(AND($A124&lt;&gt;"",$A124&lt;&gt;"TOTAL"),IF(AND([5]PREMIOS_OTROS!$CB122&lt;&gt;"",[5]PREMIOS_OTROS!$CB122&lt;&gt;0),[5]PREMIOS_OTROS!$CB122,""),IF($A124="TOTAL",SUM(INDIRECT("AU4:AU"&amp;ROW()-1)),""))</f>
        <v/>
      </c>
      <c r="AV124" s="7" t="str">
        <f ca="1">IF(AND($A124&lt;&gt;"",$A124&lt;&gt;"TOTAL"),IF(AND([5]PREMIOS_OTROS!$CD122&lt;&gt;"",[5]PREMIOS_OTROS!$CD122&lt;&gt;0),[5]PREMIOS_OTROS!$CD122,""),IF($A124="TOTAL",SUM(INDIRECT("AV4:AV"&amp;ROW()-1)),""))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IF(AND($A124&lt;&gt;"",$A124&lt;&gt;"TOTAL"),IF(AND([5]PREMIOS_OTROS!$CG122&lt;&gt;"",[5]PREMIOS_OTROS!$CG122&lt;&gt;0),[5]PREMIOS_OTROS!$CG122,""),IF($A124="TOTAL",SUM(INDIRECT("AX4:AX"&amp;ROW()-1)),""))</f>
        <v/>
      </c>
      <c r="AY124" s="7" t="str">
        <f ca="1">IF(AND($A124&lt;&gt;"",$A124&lt;&gt;"TOTAL"),IF(AND([5]PREMIOS_OTROS!$CI122&lt;&gt;"",[5]PREMIOS_OTROS!$CI122&lt;&gt;0),[5]PREMIOS_OTROS!$CI122,""),IF($A124="TOTAL",SUM(INDIRECT("AY4:AY"&amp;ROW()-1)),""))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IF(AND($A124&lt;&gt;"",$A124&lt;&gt;"TOTAL"),IF(AND([5]PREMIOS_OTROS!$CL122&lt;&gt;"",[5]PREMIOS_OTROS!$CL122&lt;&gt;0),[5]PREMIOS_OTROS!$CL122,""),IF($A124="TOTAL",SUM(INDIRECT("BA4:BA"&amp;ROW()-1)),""))</f>
        <v/>
      </c>
      <c r="BB124" s="7" t="str">
        <f ca="1">IF(AND($A124&lt;&gt;"",$A124&lt;&gt;"TOTAL"),IF(AND([5]PREMIOS_OTROS!$CN122&lt;&gt;"",[5]PREMIOS_OTROS!$CN122&lt;&gt;0),[5]PREMIOS_OTROS!$CN122,""),IF($A124="TOTAL",SUM(INDIRECT("BB4:BB"&amp;ROW()-1)),""))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IF(AND($A124&lt;&gt;"",$A124&lt;&gt;"TOTAL"),IF(AND([5]PREMIOS_OTROS!$CQ122&lt;&gt;"",[5]PREMIOS_OTROS!$CQ122&lt;&gt;0),[5]PREMIOS_OTROS!$CQ122,""),IF($A124="TOTAL",SUM(INDIRECT("BD4:BD"&amp;ROW()-1)),""))</f>
        <v/>
      </c>
      <c r="BE124" s="7" t="str">
        <f ca="1">IF(AND($A124&lt;&gt;"",$A124&lt;&gt;"TOTAL"),IF(AND([5]PREMIOS_OTROS!$CS122&lt;&gt;"",[5]PREMIOS_OTROS!$CS122&lt;&gt;0),[5]PREMIOS_OTROS!$CS122,""),IF($A124="TOTAL",SUM(INDIRECT("BE4:BE"&amp;ROW()-1)),""))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IF([5]PREMIOS_OTROS!$D123&lt;&gt;"",[5]PREMIOS_OTROS!$D123,IF(AND([5]PREMIOS_OTROS!$D123="",[5]PREMIOS_OTROS!$D124="",[5]PREMIOS_OTROS!$D122=""),"","TOTAL"))</f>
        <v/>
      </c>
      <c r="B125" s="7" t="str">
        <f ca="1">IF(AND($A125&lt;&gt;"",$A125&lt;&gt;"TOTAL"),IF(AND([5]PREMIOS_OTROS!$E123&lt;&gt;"",[5]PREMIOS_OTROS!$E123&lt;&gt;0),[5]PREMIOS_OTROS!$E123,""),IF($A125="TOTAL",SUM(INDIRECT("B4:B"&amp;ROW()-1)),""))</f>
        <v/>
      </c>
      <c r="C125" s="7" t="str">
        <f ca="1">IF(AND($A125&lt;&gt;"",$A125&lt;&gt;"TOTAL"),IF(AND([5]PREMIOS_OTROS!$G123&lt;&gt;"",[5]PREMIOS_OTROS!$G123&lt;&gt;0),[5]PREMIOS_OTROS!$G123,""),IF($A125="TOTAL",SUM(INDIRECT("C4:C"&amp;ROW()-1)),""))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IF(AND($A125&lt;&gt;"",$A125&lt;&gt;"TOTAL"),IF(AND([5]PREMIOS_OTROS!$J123&lt;&gt;"",[5]PREMIOS_OTROS!$J123&lt;&gt;0),[5]PREMIOS_OTROS!$J123,""),IF($A125="TOTAL",SUM(INDIRECT("E4:E"&amp;ROW()-1)),""))</f>
        <v/>
      </c>
      <c r="F125" s="7" t="str">
        <f ca="1">IF(AND($A125&lt;&gt;"",$A125&lt;&gt;"TOTAL"),IF(AND([5]PREMIOS_OTROS!$L123&lt;&gt;"",[5]PREMIOS_OTROS!$L123&lt;&gt;0),[5]PREMIOS_OTROS!$L123,""),IF($A125="TOTAL",SUM(INDIRECT("F4:F"&amp;ROW()-1)),""))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IF(AND($A125&lt;&gt;"",$A125&lt;&gt;"TOTAL"),IF(AND([5]PREMIOS_OTROS!$O123&lt;&gt;"",[5]PREMIOS_OTROS!$O123&lt;&gt;0),[5]PREMIOS_OTROS!$O123,""),IF($A125="TOTAL",SUM(INDIRECT("H4:H"&amp;ROW()-1)),""))</f>
        <v/>
      </c>
      <c r="I125" s="7" t="str">
        <f ca="1">IF(AND($A125&lt;&gt;"",$A125&lt;&gt;"TOTAL"),IF(AND([5]PREMIOS_OTROS!$Q123&lt;&gt;"",[5]PREMIOS_OTROS!$Q123&lt;&gt;0),[5]PREMIOS_OTROS!$Q123,""),IF($A125="TOTAL",SUM(INDIRECT("I4:I"&amp;ROW()-1)),""))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IF(AND($A125&lt;&gt;"",$A125&lt;&gt;"TOTAL"),IF(AND([5]PREMIOS_OTROS!$T123&lt;&gt;"",[5]PREMIOS_OTROS!$T123&lt;&gt;0),[5]PREMIOS_OTROS!$T123,""),IF($A125="TOTAL",SUM(INDIRECT("K4:K"&amp;ROW()-1)),""))</f>
        <v/>
      </c>
      <c r="L125" s="7" t="str">
        <f ca="1">IF(AND($A125&lt;&gt;"",$A125&lt;&gt;"TOTAL"),IF(AND([5]PREMIOS_OTROS!$V123&lt;&gt;"",[5]PREMIOS_OTROS!$V123&lt;&gt;0),[5]PREMIOS_OTROS!$V123,""),IF($A125="TOTAL",SUM(INDIRECT("L4:L"&amp;ROW()-1)),""))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IF(AND($A125&lt;&gt;"",$A125&lt;&gt;"TOTAL"),IF(AND([5]PREMIOS_OTROS!$Y123&lt;&gt;"",[5]PREMIOS_OTROS!$Y123&lt;&gt;0),[5]PREMIOS_OTROS!$Y123,""),IF($A125="TOTAL",SUM(INDIRECT("N4:N"&amp;ROW()-1)),""))</f>
        <v/>
      </c>
      <c r="O125" s="7" t="str">
        <f ca="1">IF(AND($A125&lt;&gt;"",$A125&lt;&gt;"TOTAL"),IF(AND([5]PREMIOS_OTROS!$AA123&lt;&gt;"",[5]PREMIOS_OTROS!$AA123&lt;&gt;0),[5]PREMIOS_OTROS!$AA123,""),IF($A125="TOTAL",SUM(INDIRECT("O4:O"&amp;ROW()-1)),""))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IF(AND($A125&lt;&gt;"",$A125&lt;&gt;"TOTAL"),IF(AND([5]PREMIOS_OTROS!$AD123&lt;&gt;"",[5]PREMIOS_OTROS!$AD123&lt;&gt;0),[5]PREMIOS_OTROS!$AD123,""),IF($A125="TOTAL",SUM(INDIRECT("Q4:Q"&amp;ROW()-1)),""))</f>
        <v/>
      </c>
      <c r="R125" s="7" t="str">
        <f ca="1">IF(AND($A125&lt;&gt;"",$A125&lt;&gt;"TOTAL"),IF(AND([5]PREMIOS_OTROS!$AF123&lt;&gt;"",[5]PREMIOS_OTROS!$AF123&lt;&gt;0),[5]PREMIOS_OTROS!$AF123,""),IF($A125="TOTAL",SUM(INDIRECT("R4:R"&amp;ROW()-1)),""))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IF(AND($A125&lt;&gt;"",$A125&lt;&gt;"TOTAL"),IF(AND([5]PREMIOS_OTROS!$AI123&lt;&gt;"",[5]PREMIOS_OTROS!$AI123&lt;&gt;0),[5]PREMIOS_OTROS!$AI123,""),IF($A125="TOTAL",SUM(INDIRECT("T4:T"&amp;ROW()-1)),""))</f>
        <v/>
      </c>
      <c r="U125" s="7" t="str">
        <f ca="1">IF(AND($A125&lt;&gt;"",$A125&lt;&gt;"TOTAL"),IF(AND([5]PREMIOS_OTROS!$AK123&lt;&gt;"",[5]PREMIOS_OTROS!$AK123&lt;&gt;0),[5]PREMIOS_OTROS!$AK123,""),IF($A125="TOTAL",SUM(INDIRECT("U4:U"&amp;ROW()-1)),""))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IF(AND($A125&lt;&gt;"",$A125&lt;&gt;"TOTAL"),IF(AND([5]PREMIOS_OTROS!$AN123&lt;&gt;"",[5]PREMIOS_OTROS!$AN123&lt;&gt;0),[5]PREMIOS_OTROS!$AN123,""),IF($A125="TOTAL",SUM(INDIRECT("W4:W"&amp;ROW()-1)),""))</f>
        <v/>
      </c>
      <c r="X125" s="7" t="str">
        <f ca="1">IF(AND($A125&lt;&gt;"",$A125&lt;&gt;"TOTAL"),IF(AND([5]PREMIOS_OTROS!$AP123&lt;&gt;"",[5]PREMIOS_OTROS!$AP123&lt;&gt;0),[5]PREMIOS_OTROS!$AP123,""),IF($A125="TOTAL",SUM(INDIRECT("X4:X"&amp;ROW()-1)),""))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IF(AND($A125&lt;&gt;"",$A125&lt;&gt;"TOTAL"),IF(AND([5]PREMIOS_OTROS!$AS123&lt;&gt;"",[5]PREMIOS_OTROS!$AS123&lt;&gt;0),[5]PREMIOS_OTROS!$AS123,""),IF($A125="TOTAL",SUM(INDIRECT("Z4:Z"&amp;ROW()-1)),""))</f>
        <v/>
      </c>
      <c r="AA125" s="7" t="str">
        <f ca="1">IF(AND($A125&lt;&gt;"",$A125&lt;&gt;"TOTAL"),IF(AND([5]PREMIOS_OTROS!$AU123&lt;&gt;"",[5]PREMIOS_OTROS!$AU123&lt;&gt;0),[5]PREMIOS_OTROS!$AU123,""),IF($A125="TOTAL",SUM(INDIRECT("AA4:AA"&amp;ROW()-1)),""))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IF(AND($A125&lt;&gt;"",$A125&lt;&gt;"TOTAL"),IF(AND([5]PREMIOS_OTROS!$AX123&lt;&gt;"",[5]PREMIOS_OTROS!$AX123&lt;&gt;0),[5]PREMIOS_OTROS!$AX123,""),IF($A125="TOTAL",SUM(INDIRECT("AC4:AC"&amp;ROW()-1)),""))</f>
        <v/>
      </c>
      <c r="AD125" s="7" t="str">
        <f ca="1">IF(AND($A125&lt;&gt;"",$A125&lt;&gt;"TOTAL"),IF(AND([5]PREMIOS_OTROS!$AZ123&lt;&gt;"",[5]PREMIOS_OTROS!$AZ123&lt;&gt;0),[5]PREMIOS_OTROS!$AZ123,""),IF($A125="TOTAL",SUM(INDIRECT("AD4:AD"&amp;ROW()-1)),""))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IF(AND($A125&lt;&gt;"",$A125&lt;&gt;"TOTAL"),IF(AND([5]PREMIOS_OTROS!$BC123&lt;&gt;"",[5]PREMIOS_OTROS!$BC123&lt;&gt;0),[5]PREMIOS_OTROS!$BC123,""),IF($A125="TOTAL",SUM(INDIRECT("AF4:AF"&amp;ROW()-1)),""))</f>
        <v/>
      </c>
      <c r="AG125" s="7" t="str">
        <f ca="1">IF(AND($A125&lt;&gt;"",$A125&lt;&gt;"TOTAL"),IF(AND([5]PREMIOS_OTROS!$BE123&lt;&gt;"",[5]PREMIOS_OTROS!$BE123&lt;&gt;0),[5]PREMIOS_OTROS!$BE123,""),IF($A125="TOTAL",SUM(INDIRECT("AG4:AG"&amp;ROW()-1)),""))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IF(AND($A125&lt;&gt;"",$A125&lt;&gt;"TOTAL"),IF(AND([5]PREMIOS_OTROS!$BH123&lt;&gt;"",[5]PREMIOS_OTROS!$BH123&lt;&gt;0),[5]PREMIOS_OTROS!$BH123,""),IF($A125="TOTAL",SUM(INDIRECT("AI4:AI"&amp;ROW()-1)),""))</f>
        <v/>
      </c>
      <c r="AJ125" s="7" t="str">
        <f ca="1">IF(AND($A125&lt;&gt;"",$A125&lt;&gt;"TOTAL"),IF(AND([5]PREMIOS_OTROS!$BJ123&lt;&gt;"",[5]PREMIOS_OTROS!$BJ123&lt;&gt;0),[5]PREMIOS_OTROS!$BJ123,""),IF($A125="TOTAL",SUM(INDIRECT("AJ4:AJ"&amp;ROW()-1)),""))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IF(AND($A125&lt;&gt;"",$A125&lt;&gt;"TOTAL"),IF(AND([5]PREMIOS_OTROS!$BM123&lt;&gt;"",[5]PREMIOS_OTROS!$BM123&lt;&gt;0),[5]PREMIOS_OTROS!$BM123,""),IF($A125="TOTAL",SUM(INDIRECT("AL4:AL"&amp;ROW()-1)),""))</f>
        <v/>
      </c>
      <c r="AM125" s="7" t="str">
        <f ca="1">IF(AND($A125&lt;&gt;"",$A125&lt;&gt;"TOTAL"),IF(AND([5]PREMIOS_OTROS!$BO123&lt;&gt;"",[5]PREMIOS_OTROS!$BO123&lt;&gt;0),[5]PREMIOS_OTROS!$BO123,""),IF($A125="TOTAL",SUM(INDIRECT("AM4:AM"&amp;ROW()-1)),""))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IF(AND($A125&lt;&gt;"",$A125&lt;&gt;"TOTAL"),IF(AND([5]PREMIOS_OTROS!$BR123&lt;&gt;"",[5]PREMIOS_OTROS!$BR123&lt;&gt;0),[5]PREMIOS_OTROS!$BR123,""),IF($A125="TOTAL",SUM(INDIRECT("AO4:AO"&amp;ROW()-1)),""))</f>
        <v/>
      </c>
      <c r="AP125" s="7" t="str">
        <f ca="1">IF(AND($A125&lt;&gt;"",$A125&lt;&gt;"TOTAL"),IF(AND([5]PREMIOS_OTROS!$BT123&lt;&gt;"",[5]PREMIOS_OTROS!$BT123&lt;&gt;0),[5]PREMIOS_OTROS!$BT123,""),IF($A125="TOTAL",SUM(INDIRECT("AP4:AP"&amp;ROW()-1)),""))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IF(AND($A125&lt;&gt;"",$A125&lt;&gt;"TOTAL"),IF(AND([5]PREMIOS_OTROS!$BW123&lt;&gt;"",[5]PREMIOS_OTROS!$BW123&lt;&gt;0),[5]PREMIOS_OTROS!$BW123,""),IF($A125="TOTAL",SUM(INDIRECT("AR4:AR"&amp;ROW()-1)),""))</f>
        <v/>
      </c>
      <c r="AS125" s="7" t="str">
        <f ca="1">IF(AND($A125&lt;&gt;"",$A125&lt;&gt;"TOTAL"),IF(AND([5]PREMIOS_OTROS!$BY123&lt;&gt;"",[5]PREMIOS_OTROS!$BY123&lt;&gt;0),[5]PREMIOS_OTROS!$BY123,""),IF($A125="TOTAL",SUM(INDIRECT("AS4:AS"&amp;ROW()-1)),""))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IF(AND($A125&lt;&gt;"",$A125&lt;&gt;"TOTAL"),IF(AND([5]PREMIOS_OTROS!$CB123&lt;&gt;"",[5]PREMIOS_OTROS!$CB123&lt;&gt;0),[5]PREMIOS_OTROS!$CB123,""),IF($A125="TOTAL",SUM(INDIRECT("AU4:AU"&amp;ROW()-1)),""))</f>
        <v/>
      </c>
      <c r="AV125" s="7" t="str">
        <f ca="1">IF(AND($A125&lt;&gt;"",$A125&lt;&gt;"TOTAL"),IF(AND([5]PREMIOS_OTROS!$CD123&lt;&gt;"",[5]PREMIOS_OTROS!$CD123&lt;&gt;0),[5]PREMIOS_OTROS!$CD123,""),IF($A125="TOTAL",SUM(INDIRECT("AV4:AV"&amp;ROW()-1)),""))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IF(AND($A125&lt;&gt;"",$A125&lt;&gt;"TOTAL"),IF(AND([5]PREMIOS_OTROS!$CG123&lt;&gt;"",[5]PREMIOS_OTROS!$CG123&lt;&gt;0),[5]PREMIOS_OTROS!$CG123,""),IF($A125="TOTAL",SUM(INDIRECT("AX4:AX"&amp;ROW()-1)),""))</f>
        <v/>
      </c>
      <c r="AY125" s="7" t="str">
        <f ca="1">IF(AND($A125&lt;&gt;"",$A125&lt;&gt;"TOTAL"),IF(AND([5]PREMIOS_OTROS!$CI123&lt;&gt;"",[5]PREMIOS_OTROS!$CI123&lt;&gt;0),[5]PREMIOS_OTROS!$CI123,""),IF($A125="TOTAL",SUM(INDIRECT("AY4:AY"&amp;ROW()-1)),""))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IF(AND($A125&lt;&gt;"",$A125&lt;&gt;"TOTAL"),IF(AND([5]PREMIOS_OTROS!$CL123&lt;&gt;"",[5]PREMIOS_OTROS!$CL123&lt;&gt;0),[5]PREMIOS_OTROS!$CL123,""),IF($A125="TOTAL",SUM(INDIRECT("BA4:BA"&amp;ROW()-1)),""))</f>
        <v/>
      </c>
      <c r="BB125" s="7" t="str">
        <f ca="1">IF(AND($A125&lt;&gt;"",$A125&lt;&gt;"TOTAL"),IF(AND([5]PREMIOS_OTROS!$CN123&lt;&gt;"",[5]PREMIOS_OTROS!$CN123&lt;&gt;0),[5]PREMIOS_OTROS!$CN123,""),IF($A125="TOTAL",SUM(INDIRECT("BB4:BB"&amp;ROW()-1)),""))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IF(AND($A125&lt;&gt;"",$A125&lt;&gt;"TOTAL"),IF(AND([5]PREMIOS_OTROS!$CQ123&lt;&gt;"",[5]PREMIOS_OTROS!$CQ123&lt;&gt;0),[5]PREMIOS_OTROS!$CQ123,""),IF($A125="TOTAL",SUM(INDIRECT("BD4:BD"&amp;ROW()-1)),""))</f>
        <v/>
      </c>
      <c r="BE125" s="7" t="str">
        <f ca="1">IF(AND($A125&lt;&gt;"",$A125&lt;&gt;"TOTAL"),IF(AND([5]PREMIOS_OTROS!$CS123&lt;&gt;"",[5]PREMIOS_OTROS!$CS123&lt;&gt;0),[5]PREMIOS_OTROS!$CS123,""),IF($A125="TOTAL",SUM(INDIRECT("BE4:BE"&amp;ROW()-1)),""))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IF([5]PREMIOS_OTROS!$D124&lt;&gt;"",[5]PREMIOS_OTROS!$D124,IF(AND([5]PREMIOS_OTROS!$D124="",[5]PREMIOS_OTROS!$D125="",[5]PREMIOS_OTROS!$D123=""),"","TOTAL"))</f>
        <v/>
      </c>
      <c r="B126" s="7" t="str">
        <f ca="1">IF(AND($A126&lt;&gt;"",$A126&lt;&gt;"TOTAL"),IF(AND([5]PREMIOS_OTROS!$E124&lt;&gt;"",[5]PREMIOS_OTROS!$E124&lt;&gt;0),[5]PREMIOS_OTROS!$E124,""),IF($A126="TOTAL",SUM(INDIRECT("B4:B"&amp;ROW()-1)),""))</f>
        <v/>
      </c>
      <c r="C126" s="7" t="str">
        <f ca="1">IF(AND($A126&lt;&gt;"",$A126&lt;&gt;"TOTAL"),IF(AND([5]PREMIOS_OTROS!$G124&lt;&gt;"",[5]PREMIOS_OTROS!$G124&lt;&gt;0),[5]PREMIOS_OTROS!$G124,""),IF($A126="TOTAL",SUM(INDIRECT("C4:C"&amp;ROW()-1)),""))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IF(AND($A126&lt;&gt;"",$A126&lt;&gt;"TOTAL"),IF(AND([5]PREMIOS_OTROS!$J124&lt;&gt;"",[5]PREMIOS_OTROS!$J124&lt;&gt;0),[5]PREMIOS_OTROS!$J124,""),IF($A126="TOTAL",SUM(INDIRECT("E4:E"&amp;ROW()-1)),""))</f>
        <v/>
      </c>
      <c r="F126" s="7" t="str">
        <f ca="1">IF(AND($A126&lt;&gt;"",$A126&lt;&gt;"TOTAL"),IF(AND([5]PREMIOS_OTROS!$L124&lt;&gt;"",[5]PREMIOS_OTROS!$L124&lt;&gt;0),[5]PREMIOS_OTROS!$L124,""),IF($A126="TOTAL",SUM(INDIRECT("F4:F"&amp;ROW()-1)),""))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IF(AND($A126&lt;&gt;"",$A126&lt;&gt;"TOTAL"),IF(AND([5]PREMIOS_OTROS!$O124&lt;&gt;"",[5]PREMIOS_OTROS!$O124&lt;&gt;0),[5]PREMIOS_OTROS!$O124,""),IF($A126="TOTAL",SUM(INDIRECT("H4:H"&amp;ROW()-1)),""))</f>
        <v/>
      </c>
      <c r="I126" s="7" t="str">
        <f ca="1">IF(AND($A126&lt;&gt;"",$A126&lt;&gt;"TOTAL"),IF(AND([5]PREMIOS_OTROS!$Q124&lt;&gt;"",[5]PREMIOS_OTROS!$Q124&lt;&gt;0),[5]PREMIOS_OTROS!$Q124,""),IF($A126="TOTAL",SUM(INDIRECT("I4:I"&amp;ROW()-1)),""))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IF(AND($A126&lt;&gt;"",$A126&lt;&gt;"TOTAL"),IF(AND([5]PREMIOS_OTROS!$T124&lt;&gt;"",[5]PREMIOS_OTROS!$T124&lt;&gt;0),[5]PREMIOS_OTROS!$T124,""),IF($A126="TOTAL",SUM(INDIRECT("K4:K"&amp;ROW()-1)),""))</f>
        <v/>
      </c>
      <c r="L126" s="7" t="str">
        <f ca="1">IF(AND($A126&lt;&gt;"",$A126&lt;&gt;"TOTAL"),IF(AND([5]PREMIOS_OTROS!$V124&lt;&gt;"",[5]PREMIOS_OTROS!$V124&lt;&gt;0),[5]PREMIOS_OTROS!$V124,""),IF($A126="TOTAL",SUM(INDIRECT("L4:L"&amp;ROW()-1)),""))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IF(AND($A126&lt;&gt;"",$A126&lt;&gt;"TOTAL"),IF(AND([5]PREMIOS_OTROS!$Y124&lt;&gt;"",[5]PREMIOS_OTROS!$Y124&lt;&gt;0),[5]PREMIOS_OTROS!$Y124,""),IF($A126="TOTAL",SUM(INDIRECT("N4:N"&amp;ROW()-1)),""))</f>
        <v/>
      </c>
      <c r="O126" s="7" t="str">
        <f ca="1">IF(AND($A126&lt;&gt;"",$A126&lt;&gt;"TOTAL"),IF(AND([5]PREMIOS_OTROS!$AA124&lt;&gt;"",[5]PREMIOS_OTROS!$AA124&lt;&gt;0),[5]PREMIOS_OTROS!$AA124,""),IF($A126="TOTAL",SUM(INDIRECT("O4:O"&amp;ROW()-1)),""))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IF(AND($A126&lt;&gt;"",$A126&lt;&gt;"TOTAL"),IF(AND([5]PREMIOS_OTROS!$AD124&lt;&gt;"",[5]PREMIOS_OTROS!$AD124&lt;&gt;0),[5]PREMIOS_OTROS!$AD124,""),IF($A126="TOTAL",SUM(INDIRECT("Q4:Q"&amp;ROW()-1)),""))</f>
        <v/>
      </c>
      <c r="R126" s="7" t="str">
        <f ca="1">IF(AND($A126&lt;&gt;"",$A126&lt;&gt;"TOTAL"),IF(AND([5]PREMIOS_OTROS!$AF124&lt;&gt;"",[5]PREMIOS_OTROS!$AF124&lt;&gt;0),[5]PREMIOS_OTROS!$AF124,""),IF($A126="TOTAL",SUM(INDIRECT("R4:R"&amp;ROW()-1)),""))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IF(AND($A126&lt;&gt;"",$A126&lt;&gt;"TOTAL"),IF(AND([5]PREMIOS_OTROS!$AI124&lt;&gt;"",[5]PREMIOS_OTROS!$AI124&lt;&gt;0),[5]PREMIOS_OTROS!$AI124,""),IF($A126="TOTAL",SUM(INDIRECT("T4:T"&amp;ROW()-1)),""))</f>
        <v/>
      </c>
      <c r="U126" s="7" t="str">
        <f ca="1">IF(AND($A126&lt;&gt;"",$A126&lt;&gt;"TOTAL"),IF(AND([5]PREMIOS_OTROS!$AK124&lt;&gt;"",[5]PREMIOS_OTROS!$AK124&lt;&gt;0),[5]PREMIOS_OTROS!$AK124,""),IF($A126="TOTAL",SUM(INDIRECT("U4:U"&amp;ROW()-1)),""))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IF(AND($A126&lt;&gt;"",$A126&lt;&gt;"TOTAL"),IF(AND([5]PREMIOS_OTROS!$AN124&lt;&gt;"",[5]PREMIOS_OTROS!$AN124&lt;&gt;0),[5]PREMIOS_OTROS!$AN124,""),IF($A126="TOTAL",SUM(INDIRECT("W4:W"&amp;ROW()-1)),""))</f>
        <v/>
      </c>
      <c r="X126" s="7" t="str">
        <f ca="1">IF(AND($A126&lt;&gt;"",$A126&lt;&gt;"TOTAL"),IF(AND([5]PREMIOS_OTROS!$AP124&lt;&gt;"",[5]PREMIOS_OTROS!$AP124&lt;&gt;0),[5]PREMIOS_OTROS!$AP124,""),IF($A126="TOTAL",SUM(INDIRECT("X4:X"&amp;ROW()-1)),""))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IF(AND($A126&lt;&gt;"",$A126&lt;&gt;"TOTAL"),IF(AND([5]PREMIOS_OTROS!$AS124&lt;&gt;"",[5]PREMIOS_OTROS!$AS124&lt;&gt;0),[5]PREMIOS_OTROS!$AS124,""),IF($A126="TOTAL",SUM(INDIRECT("Z4:Z"&amp;ROW()-1)),""))</f>
        <v/>
      </c>
      <c r="AA126" s="7" t="str">
        <f ca="1">IF(AND($A126&lt;&gt;"",$A126&lt;&gt;"TOTAL"),IF(AND([5]PREMIOS_OTROS!$AU124&lt;&gt;"",[5]PREMIOS_OTROS!$AU124&lt;&gt;0),[5]PREMIOS_OTROS!$AU124,""),IF($A126="TOTAL",SUM(INDIRECT("AA4:AA"&amp;ROW()-1)),""))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IF(AND($A126&lt;&gt;"",$A126&lt;&gt;"TOTAL"),IF(AND([5]PREMIOS_OTROS!$AX124&lt;&gt;"",[5]PREMIOS_OTROS!$AX124&lt;&gt;0),[5]PREMIOS_OTROS!$AX124,""),IF($A126="TOTAL",SUM(INDIRECT("AC4:AC"&amp;ROW()-1)),""))</f>
        <v/>
      </c>
      <c r="AD126" s="7" t="str">
        <f ca="1">IF(AND($A126&lt;&gt;"",$A126&lt;&gt;"TOTAL"),IF(AND([5]PREMIOS_OTROS!$AZ124&lt;&gt;"",[5]PREMIOS_OTROS!$AZ124&lt;&gt;0),[5]PREMIOS_OTROS!$AZ124,""),IF($A126="TOTAL",SUM(INDIRECT("AD4:AD"&amp;ROW()-1)),""))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IF(AND($A126&lt;&gt;"",$A126&lt;&gt;"TOTAL"),IF(AND([5]PREMIOS_OTROS!$BC124&lt;&gt;"",[5]PREMIOS_OTROS!$BC124&lt;&gt;0),[5]PREMIOS_OTROS!$BC124,""),IF($A126="TOTAL",SUM(INDIRECT("AF4:AF"&amp;ROW()-1)),""))</f>
        <v/>
      </c>
      <c r="AG126" s="7" t="str">
        <f ca="1">IF(AND($A126&lt;&gt;"",$A126&lt;&gt;"TOTAL"),IF(AND([5]PREMIOS_OTROS!$BE124&lt;&gt;"",[5]PREMIOS_OTROS!$BE124&lt;&gt;0),[5]PREMIOS_OTROS!$BE124,""),IF($A126="TOTAL",SUM(INDIRECT("AG4:AG"&amp;ROW()-1)),""))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IF(AND($A126&lt;&gt;"",$A126&lt;&gt;"TOTAL"),IF(AND([5]PREMIOS_OTROS!$BH124&lt;&gt;"",[5]PREMIOS_OTROS!$BH124&lt;&gt;0),[5]PREMIOS_OTROS!$BH124,""),IF($A126="TOTAL",SUM(INDIRECT("AI4:AI"&amp;ROW()-1)),""))</f>
        <v/>
      </c>
      <c r="AJ126" s="7" t="str">
        <f ca="1">IF(AND($A126&lt;&gt;"",$A126&lt;&gt;"TOTAL"),IF(AND([5]PREMIOS_OTROS!$BJ124&lt;&gt;"",[5]PREMIOS_OTROS!$BJ124&lt;&gt;0),[5]PREMIOS_OTROS!$BJ124,""),IF($A126="TOTAL",SUM(INDIRECT("AJ4:AJ"&amp;ROW()-1)),""))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IF(AND($A126&lt;&gt;"",$A126&lt;&gt;"TOTAL"),IF(AND([5]PREMIOS_OTROS!$BM124&lt;&gt;"",[5]PREMIOS_OTROS!$BM124&lt;&gt;0),[5]PREMIOS_OTROS!$BM124,""),IF($A126="TOTAL",SUM(INDIRECT("AL4:AL"&amp;ROW()-1)),""))</f>
        <v/>
      </c>
      <c r="AM126" s="7" t="str">
        <f ca="1">IF(AND($A126&lt;&gt;"",$A126&lt;&gt;"TOTAL"),IF(AND([5]PREMIOS_OTROS!$BO124&lt;&gt;"",[5]PREMIOS_OTROS!$BO124&lt;&gt;0),[5]PREMIOS_OTROS!$BO124,""),IF($A126="TOTAL",SUM(INDIRECT("AM4:AM"&amp;ROW()-1)),""))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IF(AND($A126&lt;&gt;"",$A126&lt;&gt;"TOTAL"),IF(AND([5]PREMIOS_OTROS!$BR124&lt;&gt;"",[5]PREMIOS_OTROS!$BR124&lt;&gt;0),[5]PREMIOS_OTROS!$BR124,""),IF($A126="TOTAL",SUM(INDIRECT("AO4:AO"&amp;ROW()-1)),""))</f>
        <v/>
      </c>
      <c r="AP126" s="7" t="str">
        <f ca="1">IF(AND($A126&lt;&gt;"",$A126&lt;&gt;"TOTAL"),IF(AND([5]PREMIOS_OTROS!$BT124&lt;&gt;"",[5]PREMIOS_OTROS!$BT124&lt;&gt;0),[5]PREMIOS_OTROS!$BT124,""),IF($A126="TOTAL",SUM(INDIRECT("AP4:AP"&amp;ROW()-1)),""))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IF(AND($A126&lt;&gt;"",$A126&lt;&gt;"TOTAL"),IF(AND([5]PREMIOS_OTROS!$BW124&lt;&gt;"",[5]PREMIOS_OTROS!$BW124&lt;&gt;0),[5]PREMIOS_OTROS!$BW124,""),IF($A126="TOTAL",SUM(INDIRECT("AR4:AR"&amp;ROW()-1)),""))</f>
        <v/>
      </c>
      <c r="AS126" s="7" t="str">
        <f ca="1">IF(AND($A126&lt;&gt;"",$A126&lt;&gt;"TOTAL"),IF(AND([5]PREMIOS_OTROS!$BY124&lt;&gt;"",[5]PREMIOS_OTROS!$BY124&lt;&gt;0),[5]PREMIOS_OTROS!$BY124,""),IF($A126="TOTAL",SUM(INDIRECT("AS4:AS"&amp;ROW()-1)),""))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IF(AND($A126&lt;&gt;"",$A126&lt;&gt;"TOTAL"),IF(AND([5]PREMIOS_OTROS!$CB124&lt;&gt;"",[5]PREMIOS_OTROS!$CB124&lt;&gt;0),[5]PREMIOS_OTROS!$CB124,""),IF($A126="TOTAL",SUM(INDIRECT("AU4:AU"&amp;ROW()-1)),""))</f>
        <v/>
      </c>
      <c r="AV126" s="7" t="str">
        <f ca="1">IF(AND($A126&lt;&gt;"",$A126&lt;&gt;"TOTAL"),IF(AND([5]PREMIOS_OTROS!$CD124&lt;&gt;"",[5]PREMIOS_OTROS!$CD124&lt;&gt;0),[5]PREMIOS_OTROS!$CD124,""),IF($A126="TOTAL",SUM(INDIRECT("AV4:AV"&amp;ROW()-1)),""))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IF(AND($A126&lt;&gt;"",$A126&lt;&gt;"TOTAL"),IF(AND([5]PREMIOS_OTROS!$CG124&lt;&gt;"",[5]PREMIOS_OTROS!$CG124&lt;&gt;0),[5]PREMIOS_OTROS!$CG124,""),IF($A126="TOTAL",SUM(INDIRECT("AX4:AX"&amp;ROW()-1)),""))</f>
        <v/>
      </c>
      <c r="AY126" s="7" t="str">
        <f ca="1">IF(AND($A126&lt;&gt;"",$A126&lt;&gt;"TOTAL"),IF(AND([5]PREMIOS_OTROS!$CI124&lt;&gt;"",[5]PREMIOS_OTROS!$CI124&lt;&gt;0),[5]PREMIOS_OTROS!$CI124,""),IF($A126="TOTAL",SUM(INDIRECT("AY4:AY"&amp;ROW()-1)),""))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IF(AND($A126&lt;&gt;"",$A126&lt;&gt;"TOTAL"),IF(AND([5]PREMIOS_OTROS!$CL124&lt;&gt;"",[5]PREMIOS_OTROS!$CL124&lt;&gt;0),[5]PREMIOS_OTROS!$CL124,""),IF($A126="TOTAL",SUM(INDIRECT("BA4:BA"&amp;ROW()-1)),""))</f>
        <v/>
      </c>
      <c r="BB126" s="7" t="str">
        <f ca="1">IF(AND($A126&lt;&gt;"",$A126&lt;&gt;"TOTAL"),IF(AND([5]PREMIOS_OTROS!$CN124&lt;&gt;"",[5]PREMIOS_OTROS!$CN124&lt;&gt;0),[5]PREMIOS_OTROS!$CN124,""),IF($A126="TOTAL",SUM(INDIRECT("BB4:BB"&amp;ROW()-1)),""))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IF(AND($A126&lt;&gt;"",$A126&lt;&gt;"TOTAL"),IF(AND([5]PREMIOS_OTROS!$CQ124&lt;&gt;"",[5]PREMIOS_OTROS!$CQ124&lt;&gt;0),[5]PREMIOS_OTROS!$CQ124,""),IF($A126="TOTAL",SUM(INDIRECT("BD4:BD"&amp;ROW()-1)),""))</f>
        <v/>
      </c>
      <c r="BE126" s="7" t="str">
        <f ca="1">IF(AND($A126&lt;&gt;"",$A126&lt;&gt;"TOTAL"),IF(AND([5]PREMIOS_OTROS!$CS124&lt;&gt;"",[5]PREMIOS_OTROS!$CS124&lt;&gt;0),[5]PREMIOS_OTROS!$CS124,""),IF($A126="TOTAL",SUM(INDIRECT("BE4:BE"&amp;ROW()-1)),""))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IF([5]PREMIOS_OTROS!$D125&lt;&gt;"",[5]PREMIOS_OTROS!$D125,IF(AND([5]PREMIOS_OTROS!$D125="",[5]PREMIOS_OTROS!$D126="",[5]PREMIOS_OTROS!$D124=""),"","TOTAL"))</f>
        <v/>
      </c>
      <c r="B127" s="7" t="str">
        <f ca="1">IF(AND($A127&lt;&gt;"",$A127&lt;&gt;"TOTAL"),IF(AND([5]PREMIOS_OTROS!$E125&lt;&gt;"",[5]PREMIOS_OTROS!$E125&lt;&gt;0),[5]PREMIOS_OTROS!$E125,""),IF($A127="TOTAL",SUM(INDIRECT("B4:B"&amp;ROW()-1)),""))</f>
        <v/>
      </c>
      <c r="C127" s="7" t="str">
        <f ca="1">IF(AND($A127&lt;&gt;"",$A127&lt;&gt;"TOTAL"),IF(AND([5]PREMIOS_OTROS!$G125&lt;&gt;"",[5]PREMIOS_OTROS!$G125&lt;&gt;0),[5]PREMIOS_OTROS!$G125,""),IF($A127="TOTAL",SUM(INDIRECT("C4:C"&amp;ROW()-1)),""))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IF(AND($A127&lt;&gt;"",$A127&lt;&gt;"TOTAL"),IF(AND([5]PREMIOS_OTROS!$J125&lt;&gt;"",[5]PREMIOS_OTROS!$J125&lt;&gt;0),[5]PREMIOS_OTROS!$J125,""),IF($A127="TOTAL",SUM(INDIRECT("E4:E"&amp;ROW()-1)),""))</f>
        <v/>
      </c>
      <c r="F127" s="7" t="str">
        <f ca="1">IF(AND($A127&lt;&gt;"",$A127&lt;&gt;"TOTAL"),IF(AND([5]PREMIOS_OTROS!$L125&lt;&gt;"",[5]PREMIOS_OTROS!$L125&lt;&gt;0),[5]PREMIOS_OTROS!$L125,""),IF($A127="TOTAL",SUM(INDIRECT("F4:F"&amp;ROW()-1)),""))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IF(AND($A127&lt;&gt;"",$A127&lt;&gt;"TOTAL"),IF(AND([5]PREMIOS_OTROS!$O125&lt;&gt;"",[5]PREMIOS_OTROS!$O125&lt;&gt;0),[5]PREMIOS_OTROS!$O125,""),IF($A127="TOTAL",SUM(INDIRECT("H4:H"&amp;ROW()-1)),""))</f>
        <v/>
      </c>
      <c r="I127" s="7" t="str">
        <f ca="1">IF(AND($A127&lt;&gt;"",$A127&lt;&gt;"TOTAL"),IF(AND([5]PREMIOS_OTROS!$Q125&lt;&gt;"",[5]PREMIOS_OTROS!$Q125&lt;&gt;0),[5]PREMIOS_OTROS!$Q125,""),IF($A127="TOTAL",SUM(INDIRECT("I4:I"&amp;ROW()-1)),""))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IF(AND($A127&lt;&gt;"",$A127&lt;&gt;"TOTAL"),IF(AND([5]PREMIOS_OTROS!$T125&lt;&gt;"",[5]PREMIOS_OTROS!$T125&lt;&gt;0),[5]PREMIOS_OTROS!$T125,""),IF($A127="TOTAL",SUM(INDIRECT("K4:K"&amp;ROW()-1)),""))</f>
        <v/>
      </c>
      <c r="L127" s="7" t="str">
        <f ca="1">IF(AND($A127&lt;&gt;"",$A127&lt;&gt;"TOTAL"),IF(AND([5]PREMIOS_OTROS!$V125&lt;&gt;"",[5]PREMIOS_OTROS!$V125&lt;&gt;0),[5]PREMIOS_OTROS!$V125,""),IF($A127="TOTAL",SUM(INDIRECT("L4:L"&amp;ROW()-1)),""))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IF(AND($A127&lt;&gt;"",$A127&lt;&gt;"TOTAL"),IF(AND([5]PREMIOS_OTROS!$Y125&lt;&gt;"",[5]PREMIOS_OTROS!$Y125&lt;&gt;0),[5]PREMIOS_OTROS!$Y125,""),IF($A127="TOTAL",SUM(INDIRECT("N4:N"&amp;ROW()-1)),""))</f>
        <v/>
      </c>
      <c r="O127" s="7" t="str">
        <f ca="1">IF(AND($A127&lt;&gt;"",$A127&lt;&gt;"TOTAL"),IF(AND([5]PREMIOS_OTROS!$AA125&lt;&gt;"",[5]PREMIOS_OTROS!$AA125&lt;&gt;0),[5]PREMIOS_OTROS!$AA125,""),IF($A127="TOTAL",SUM(INDIRECT("O4:O"&amp;ROW()-1)),""))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IF(AND($A127&lt;&gt;"",$A127&lt;&gt;"TOTAL"),IF(AND([5]PREMIOS_OTROS!$AD125&lt;&gt;"",[5]PREMIOS_OTROS!$AD125&lt;&gt;0),[5]PREMIOS_OTROS!$AD125,""),IF($A127="TOTAL",SUM(INDIRECT("Q4:Q"&amp;ROW()-1)),""))</f>
        <v/>
      </c>
      <c r="R127" s="7" t="str">
        <f ca="1">IF(AND($A127&lt;&gt;"",$A127&lt;&gt;"TOTAL"),IF(AND([5]PREMIOS_OTROS!$AF125&lt;&gt;"",[5]PREMIOS_OTROS!$AF125&lt;&gt;0),[5]PREMIOS_OTROS!$AF125,""),IF($A127="TOTAL",SUM(INDIRECT("R4:R"&amp;ROW()-1)),""))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IF(AND($A127&lt;&gt;"",$A127&lt;&gt;"TOTAL"),IF(AND([5]PREMIOS_OTROS!$AI125&lt;&gt;"",[5]PREMIOS_OTROS!$AI125&lt;&gt;0),[5]PREMIOS_OTROS!$AI125,""),IF($A127="TOTAL",SUM(INDIRECT("T4:T"&amp;ROW()-1)),""))</f>
        <v/>
      </c>
      <c r="U127" s="7" t="str">
        <f ca="1">IF(AND($A127&lt;&gt;"",$A127&lt;&gt;"TOTAL"),IF(AND([5]PREMIOS_OTROS!$AK125&lt;&gt;"",[5]PREMIOS_OTROS!$AK125&lt;&gt;0),[5]PREMIOS_OTROS!$AK125,""),IF($A127="TOTAL",SUM(INDIRECT("U4:U"&amp;ROW()-1)),""))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IF(AND($A127&lt;&gt;"",$A127&lt;&gt;"TOTAL"),IF(AND([5]PREMIOS_OTROS!$AN125&lt;&gt;"",[5]PREMIOS_OTROS!$AN125&lt;&gt;0),[5]PREMIOS_OTROS!$AN125,""),IF($A127="TOTAL",SUM(INDIRECT("W4:W"&amp;ROW()-1)),""))</f>
        <v/>
      </c>
      <c r="X127" s="7" t="str">
        <f ca="1">IF(AND($A127&lt;&gt;"",$A127&lt;&gt;"TOTAL"),IF(AND([5]PREMIOS_OTROS!$AP125&lt;&gt;"",[5]PREMIOS_OTROS!$AP125&lt;&gt;0),[5]PREMIOS_OTROS!$AP125,""),IF($A127="TOTAL",SUM(INDIRECT("X4:X"&amp;ROW()-1)),""))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IF(AND($A127&lt;&gt;"",$A127&lt;&gt;"TOTAL"),IF(AND([5]PREMIOS_OTROS!$AS125&lt;&gt;"",[5]PREMIOS_OTROS!$AS125&lt;&gt;0),[5]PREMIOS_OTROS!$AS125,""),IF($A127="TOTAL",SUM(INDIRECT("Z4:Z"&amp;ROW()-1)),""))</f>
        <v/>
      </c>
      <c r="AA127" s="7" t="str">
        <f ca="1">IF(AND($A127&lt;&gt;"",$A127&lt;&gt;"TOTAL"),IF(AND([5]PREMIOS_OTROS!$AU125&lt;&gt;"",[5]PREMIOS_OTROS!$AU125&lt;&gt;0),[5]PREMIOS_OTROS!$AU125,""),IF($A127="TOTAL",SUM(INDIRECT("AA4:AA"&amp;ROW()-1)),""))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IF(AND($A127&lt;&gt;"",$A127&lt;&gt;"TOTAL"),IF(AND([5]PREMIOS_OTROS!$AX125&lt;&gt;"",[5]PREMIOS_OTROS!$AX125&lt;&gt;0),[5]PREMIOS_OTROS!$AX125,""),IF($A127="TOTAL",SUM(INDIRECT("AC4:AC"&amp;ROW()-1)),""))</f>
        <v/>
      </c>
      <c r="AD127" s="7" t="str">
        <f ca="1">IF(AND($A127&lt;&gt;"",$A127&lt;&gt;"TOTAL"),IF(AND([5]PREMIOS_OTROS!$AZ125&lt;&gt;"",[5]PREMIOS_OTROS!$AZ125&lt;&gt;0),[5]PREMIOS_OTROS!$AZ125,""),IF($A127="TOTAL",SUM(INDIRECT("AD4:AD"&amp;ROW()-1)),""))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IF(AND($A127&lt;&gt;"",$A127&lt;&gt;"TOTAL"),IF(AND([5]PREMIOS_OTROS!$BC125&lt;&gt;"",[5]PREMIOS_OTROS!$BC125&lt;&gt;0),[5]PREMIOS_OTROS!$BC125,""),IF($A127="TOTAL",SUM(INDIRECT("AF4:AF"&amp;ROW()-1)),""))</f>
        <v/>
      </c>
      <c r="AG127" s="7" t="str">
        <f ca="1">IF(AND($A127&lt;&gt;"",$A127&lt;&gt;"TOTAL"),IF(AND([5]PREMIOS_OTROS!$BE125&lt;&gt;"",[5]PREMIOS_OTROS!$BE125&lt;&gt;0),[5]PREMIOS_OTROS!$BE125,""),IF($A127="TOTAL",SUM(INDIRECT("AG4:AG"&amp;ROW()-1)),""))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IF(AND($A127&lt;&gt;"",$A127&lt;&gt;"TOTAL"),IF(AND([5]PREMIOS_OTROS!$BH125&lt;&gt;"",[5]PREMIOS_OTROS!$BH125&lt;&gt;0),[5]PREMIOS_OTROS!$BH125,""),IF($A127="TOTAL",SUM(INDIRECT("AI4:AI"&amp;ROW()-1)),""))</f>
        <v/>
      </c>
      <c r="AJ127" s="7" t="str">
        <f ca="1">IF(AND($A127&lt;&gt;"",$A127&lt;&gt;"TOTAL"),IF(AND([5]PREMIOS_OTROS!$BJ125&lt;&gt;"",[5]PREMIOS_OTROS!$BJ125&lt;&gt;0),[5]PREMIOS_OTROS!$BJ125,""),IF($A127="TOTAL",SUM(INDIRECT("AJ4:AJ"&amp;ROW()-1)),""))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IF(AND($A127&lt;&gt;"",$A127&lt;&gt;"TOTAL"),IF(AND([5]PREMIOS_OTROS!$BM125&lt;&gt;"",[5]PREMIOS_OTROS!$BM125&lt;&gt;0),[5]PREMIOS_OTROS!$BM125,""),IF($A127="TOTAL",SUM(INDIRECT("AL4:AL"&amp;ROW()-1)),""))</f>
        <v/>
      </c>
      <c r="AM127" s="7" t="str">
        <f ca="1">IF(AND($A127&lt;&gt;"",$A127&lt;&gt;"TOTAL"),IF(AND([5]PREMIOS_OTROS!$BO125&lt;&gt;"",[5]PREMIOS_OTROS!$BO125&lt;&gt;0),[5]PREMIOS_OTROS!$BO125,""),IF($A127="TOTAL",SUM(INDIRECT("AM4:AM"&amp;ROW()-1)),""))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IF(AND($A127&lt;&gt;"",$A127&lt;&gt;"TOTAL"),IF(AND([5]PREMIOS_OTROS!$BR125&lt;&gt;"",[5]PREMIOS_OTROS!$BR125&lt;&gt;0),[5]PREMIOS_OTROS!$BR125,""),IF($A127="TOTAL",SUM(INDIRECT("AO4:AO"&amp;ROW()-1)),""))</f>
        <v/>
      </c>
      <c r="AP127" s="7" t="str">
        <f ca="1">IF(AND($A127&lt;&gt;"",$A127&lt;&gt;"TOTAL"),IF(AND([5]PREMIOS_OTROS!$BT125&lt;&gt;"",[5]PREMIOS_OTROS!$BT125&lt;&gt;0),[5]PREMIOS_OTROS!$BT125,""),IF($A127="TOTAL",SUM(INDIRECT("AP4:AP"&amp;ROW()-1)),""))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IF(AND($A127&lt;&gt;"",$A127&lt;&gt;"TOTAL"),IF(AND([5]PREMIOS_OTROS!$BW125&lt;&gt;"",[5]PREMIOS_OTROS!$BW125&lt;&gt;0),[5]PREMIOS_OTROS!$BW125,""),IF($A127="TOTAL",SUM(INDIRECT("AR4:AR"&amp;ROW()-1)),""))</f>
        <v/>
      </c>
      <c r="AS127" s="7" t="str">
        <f ca="1">IF(AND($A127&lt;&gt;"",$A127&lt;&gt;"TOTAL"),IF(AND([5]PREMIOS_OTROS!$BY125&lt;&gt;"",[5]PREMIOS_OTROS!$BY125&lt;&gt;0),[5]PREMIOS_OTROS!$BY125,""),IF($A127="TOTAL",SUM(INDIRECT("AS4:AS"&amp;ROW()-1)),""))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IF(AND($A127&lt;&gt;"",$A127&lt;&gt;"TOTAL"),IF(AND([5]PREMIOS_OTROS!$CB125&lt;&gt;"",[5]PREMIOS_OTROS!$CB125&lt;&gt;0),[5]PREMIOS_OTROS!$CB125,""),IF($A127="TOTAL",SUM(INDIRECT("AU4:AU"&amp;ROW()-1)),""))</f>
        <v/>
      </c>
      <c r="AV127" s="7" t="str">
        <f ca="1">IF(AND($A127&lt;&gt;"",$A127&lt;&gt;"TOTAL"),IF(AND([5]PREMIOS_OTROS!$CD125&lt;&gt;"",[5]PREMIOS_OTROS!$CD125&lt;&gt;0),[5]PREMIOS_OTROS!$CD125,""),IF($A127="TOTAL",SUM(INDIRECT("AV4:AV"&amp;ROW()-1)),""))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IF(AND($A127&lt;&gt;"",$A127&lt;&gt;"TOTAL"),IF(AND([5]PREMIOS_OTROS!$CG125&lt;&gt;"",[5]PREMIOS_OTROS!$CG125&lt;&gt;0),[5]PREMIOS_OTROS!$CG125,""),IF($A127="TOTAL",SUM(INDIRECT("AX4:AX"&amp;ROW()-1)),""))</f>
        <v/>
      </c>
      <c r="AY127" s="7" t="str">
        <f ca="1">IF(AND($A127&lt;&gt;"",$A127&lt;&gt;"TOTAL"),IF(AND([5]PREMIOS_OTROS!$CI125&lt;&gt;"",[5]PREMIOS_OTROS!$CI125&lt;&gt;0),[5]PREMIOS_OTROS!$CI125,""),IF($A127="TOTAL",SUM(INDIRECT("AY4:AY"&amp;ROW()-1)),""))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IF(AND($A127&lt;&gt;"",$A127&lt;&gt;"TOTAL"),IF(AND([5]PREMIOS_OTROS!$CL125&lt;&gt;"",[5]PREMIOS_OTROS!$CL125&lt;&gt;0),[5]PREMIOS_OTROS!$CL125,""),IF($A127="TOTAL",SUM(INDIRECT("BA4:BA"&amp;ROW()-1)),""))</f>
        <v/>
      </c>
      <c r="BB127" s="7" t="str">
        <f ca="1">IF(AND($A127&lt;&gt;"",$A127&lt;&gt;"TOTAL"),IF(AND([5]PREMIOS_OTROS!$CN125&lt;&gt;"",[5]PREMIOS_OTROS!$CN125&lt;&gt;0),[5]PREMIOS_OTROS!$CN125,""),IF($A127="TOTAL",SUM(INDIRECT("BB4:BB"&amp;ROW()-1)),""))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IF(AND($A127&lt;&gt;"",$A127&lt;&gt;"TOTAL"),IF(AND([5]PREMIOS_OTROS!$CQ125&lt;&gt;"",[5]PREMIOS_OTROS!$CQ125&lt;&gt;0),[5]PREMIOS_OTROS!$CQ125,""),IF($A127="TOTAL",SUM(INDIRECT("BD4:BD"&amp;ROW()-1)),""))</f>
        <v/>
      </c>
      <c r="BE127" s="7" t="str">
        <f ca="1">IF(AND($A127&lt;&gt;"",$A127&lt;&gt;"TOTAL"),IF(AND([5]PREMIOS_OTROS!$CS125&lt;&gt;"",[5]PREMIOS_OTROS!$CS125&lt;&gt;0),[5]PREMIOS_OTROS!$CS125,""),IF($A127="TOTAL",SUM(INDIRECT("BE4:BE"&amp;ROW()-1)),""))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IF([5]PREMIOS_OTROS!$D126&lt;&gt;"",[5]PREMIOS_OTROS!$D126,IF(AND([5]PREMIOS_OTROS!$D126="",[5]PREMIOS_OTROS!$D127="",[5]PREMIOS_OTROS!$D125=""),"","TOTAL"))</f>
        <v/>
      </c>
      <c r="B128" s="7" t="str">
        <f ca="1">IF(AND($A128&lt;&gt;"",$A128&lt;&gt;"TOTAL"),IF(AND([5]PREMIOS_OTROS!$E126&lt;&gt;"",[5]PREMIOS_OTROS!$E126&lt;&gt;0),[5]PREMIOS_OTROS!$E126,""),IF($A128="TOTAL",SUM(INDIRECT("B4:B"&amp;ROW()-1)),""))</f>
        <v/>
      </c>
      <c r="C128" s="7" t="str">
        <f ca="1">IF(AND($A128&lt;&gt;"",$A128&lt;&gt;"TOTAL"),IF(AND([5]PREMIOS_OTROS!$G126&lt;&gt;"",[5]PREMIOS_OTROS!$G126&lt;&gt;0),[5]PREMIOS_OTROS!$G126,""),IF($A128="TOTAL",SUM(INDIRECT("C4:C"&amp;ROW()-1)),""))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IF(AND($A128&lt;&gt;"",$A128&lt;&gt;"TOTAL"),IF(AND([5]PREMIOS_OTROS!$J126&lt;&gt;"",[5]PREMIOS_OTROS!$J126&lt;&gt;0),[5]PREMIOS_OTROS!$J126,""),IF($A128="TOTAL",SUM(INDIRECT("E4:E"&amp;ROW()-1)),""))</f>
        <v/>
      </c>
      <c r="F128" s="7" t="str">
        <f ca="1">IF(AND($A128&lt;&gt;"",$A128&lt;&gt;"TOTAL"),IF(AND([5]PREMIOS_OTROS!$L126&lt;&gt;"",[5]PREMIOS_OTROS!$L126&lt;&gt;0),[5]PREMIOS_OTROS!$L126,""),IF($A128="TOTAL",SUM(INDIRECT("F4:F"&amp;ROW()-1)),""))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IF(AND($A128&lt;&gt;"",$A128&lt;&gt;"TOTAL"),IF(AND([5]PREMIOS_OTROS!$O126&lt;&gt;"",[5]PREMIOS_OTROS!$O126&lt;&gt;0),[5]PREMIOS_OTROS!$O126,""),IF($A128="TOTAL",SUM(INDIRECT("H4:H"&amp;ROW()-1)),""))</f>
        <v/>
      </c>
      <c r="I128" s="7" t="str">
        <f ca="1">IF(AND($A128&lt;&gt;"",$A128&lt;&gt;"TOTAL"),IF(AND([5]PREMIOS_OTROS!$Q126&lt;&gt;"",[5]PREMIOS_OTROS!$Q126&lt;&gt;0),[5]PREMIOS_OTROS!$Q126,""),IF($A128="TOTAL",SUM(INDIRECT("I4:I"&amp;ROW()-1)),""))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IF(AND($A128&lt;&gt;"",$A128&lt;&gt;"TOTAL"),IF(AND([5]PREMIOS_OTROS!$T126&lt;&gt;"",[5]PREMIOS_OTROS!$T126&lt;&gt;0),[5]PREMIOS_OTROS!$T126,""),IF($A128="TOTAL",SUM(INDIRECT("K4:K"&amp;ROW()-1)),""))</f>
        <v/>
      </c>
      <c r="L128" s="7" t="str">
        <f ca="1">IF(AND($A128&lt;&gt;"",$A128&lt;&gt;"TOTAL"),IF(AND([5]PREMIOS_OTROS!$V126&lt;&gt;"",[5]PREMIOS_OTROS!$V126&lt;&gt;0),[5]PREMIOS_OTROS!$V126,""),IF($A128="TOTAL",SUM(INDIRECT("L4:L"&amp;ROW()-1)),""))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IF(AND($A128&lt;&gt;"",$A128&lt;&gt;"TOTAL"),IF(AND([5]PREMIOS_OTROS!$Y126&lt;&gt;"",[5]PREMIOS_OTROS!$Y126&lt;&gt;0),[5]PREMIOS_OTROS!$Y126,""),IF($A128="TOTAL",SUM(INDIRECT("N4:N"&amp;ROW()-1)),""))</f>
        <v/>
      </c>
      <c r="O128" s="7" t="str">
        <f ca="1">IF(AND($A128&lt;&gt;"",$A128&lt;&gt;"TOTAL"),IF(AND([5]PREMIOS_OTROS!$AA126&lt;&gt;"",[5]PREMIOS_OTROS!$AA126&lt;&gt;0),[5]PREMIOS_OTROS!$AA126,""),IF($A128="TOTAL",SUM(INDIRECT("O4:O"&amp;ROW()-1)),""))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IF(AND($A128&lt;&gt;"",$A128&lt;&gt;"TOTAL"),IF(AND([5]PREMIOS_OTROS!$AD126&lt;&gt;"",[5]PREMIOS_OTROS!$AD126&lt;&gt;0),[5]PREMIOS_OTROS!$AD126,""),IF($A128="TOTAL",SUM(INDIRECT("Q4:Q"&amp;ROW()-1)),""))</f>
        <v/>
      </c>
      <c r="R128" s="7" t="str">
        <f ca="1">IF(AND($A128&lt;&gt;"",$A128&lt;&gt;"TOTAL"),IF(AND([5]PREMIOS_OTROS!$AF126&lt;&gt;"",[5]PREMIOS_OTROS!$AF126&lt;&gt;0),[5]PREMIOS_OTROS!$AF126,""),IF($A128="TOTAL",SUM(INDIRECT("R4:R"&amp;ROW()-1)),""))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IF(AND($A128&lt;&gt;"",$A128&lt;&gt;"TOTAL"),IF(AND([5]PREMIOS_OTROS!$AI126&lt;&gt;"",[5]PREMIOS_OTROS!$AI126&lt;&gt;0),[5]PREMIOS_OTROS!$AI126,""),IF($A128="TOTAL",SUM(INDIRECT("T4:T"&amp;ROW()-1)),""))</f>
        <v/>
      </c>
      <c r="U128" s="7" t="str">
        <f ca="1">IF(AND($A128&lt;&gt;"",$A128&lt;&gt;"TOTAL"),IF(AND([5]PREMIOS_OTROS!$AK126&lt;&gt;"",[5]PREMIOS_OTROS!$AK126&lt;&gt;0),[5]PREMIOS_OTROS!$AK126,""),IF($A128="TOTAL",SUM(INDIRECT("U4:U"&amp;ROW()-1)),""))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IF(AND($A128&lt;&gt;"",$A128&lt;&gt;"TOTAL"),IF(AND([5]PREMIOS_OTROS!$AN126&lt;&gt;"",[5]PREMIOS_OTROS!$AN126&lt;&gt;0),[5]PREMIOS_OTROS!$AN126,""),IF($A128="TOTAL",SUM(INDIRECT("W4:W"&amp;ROW()-1)),""))</f>
        <v/>
      </c>
      <c r="X128" s="7" t="str">
        <f ca="1">IF(AND($A128&lt;&gt;"",$A128&lt;&gt;"TOTAL"),IF(AND([5]PREMIOS_OTROS!$AP126&lt;&gt;"",[5]PREMIOS_OTROS!$AP126&lt;&gt;0),[5]PREMIOS_OTROS!$AP126,""),IF($A128="TOTAL",SUM(INDIRECT("X4:X"&amp;ROW()-1)),""))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IF(AND($A128&lt;&gt;"",$A128&lt;&gt;"TOTAL"),IF(AND([5]PREMIOS_OTROS!$AS126&lt;&gt;"",[5]PREMIOS_OTROS!$AS126&lt;&gt;0),[5]PREMIOS_OTROS!$AS126,""),IF($A128="TOTAL",SUM(INDIRECT("Z4:Z"&amp;ROW()-1)),""))</f>
        <v/>
      </c>
      <c r="AA128" s="7" t="str">
        <f ca="1">IF(AND($A128&lt;&gt;"",$A128&lt;&gt;"TOTAL"),IF(AND([5]PREMIOS_OTROS!$AU126&lt;&gt;"",[5]PREMIOS_OTROS!$AU126&lt;&gt;0),[5]PREMIOS_OTROS!$AU126,""),IF($A128="TOTAL",SUM(INDIRECT("AA4:AA"&amp;ROW()-1)),""))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IF(AND($A128&lt;&gt;"",$A128&lt;&gt;"TOTAL"),IF(AND([5]PREMIOS_OTROS!$AX126&lt;&gt;"",[5]PREMIOS_OTROS!$AX126&lt;&gt;0),[5]PREMIOS_OTROS!$AX126,""),IF($A128="TOTAL",SUM(INDIRECT("AC4:AC"&amp;ROW()-1)),""))</f>
        <v/>
      </c>
      <c r="AD128" s="7" t="str">
        <f ca="1">IF(AND($A128&lt;&gt;"",$A128&lt;&gt;"TOTAL"),IF(AND([5]PREMIOS_OTROS!$AZ126&lt;&gt;"",[5]PREMIOS_OTROS!$AZ126&lt;&gt;0),[5]PREMIOS_OTROS!$AZ126,""),IF($A128="TOTAL",SUM(INDIRECT("AD4:AD"&amp;ROW()-1)),""))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IF(AND($A128&lt;&gt;"",$A128&lt;&gt;"TOTAL"),IF(AND([5]PREMIOS_OTROS!$BC126&lt;&gt;"",[5]PREMIOS_OTROS!$BC126&lt;&gt;0),[5]PREMIOS_OTROS!$BC126,""),IF($A128="TOTAL",SUM(INDIRECT("AF4:AF"&amp;ROW()-1)),""))</f>
        <v/>
      </c>
      <c r="AG128" s="7" t="str">
        <f ca="1">IF(AND($A128&lt;&gt;"",$A128&lt;&gt;"TOTAL"),IF(AND([5]PREMIOS_OTROS!$BE126&lt;&gt;"",[5]PREMIOS_OTROS!$BE126&lt;&gt;0),[5]PREMIOS_OTROS!$BE126,""),IF($A128="TOTAL",SUM(INDIRECT("AG4:AG"&amp;ROW()-1)),""))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IF(AND($A128&lt;&gt;"",$A128&lt;&gt;"TOTAL"),IF(AND([5]PREMIOS_OTROS!$BH126&lt;&gt;"",[5]PREMIOS_OTROS!$BH126&lt;&gt;0),[5]PREMIOS_OTROS!$BH126,""),IF($A128="TOTAL",SUM(INDIRECT("AI4:AI"&amp;ROW()-1)),""))</f>
        <v/>
      </c>
      <c r="AJ128" s="7" t="str">
        <f ca="1">IF(AND($A128&lt;&gt;"",$A128&lt;&gt;"TOTAL"),IF(AND([5]PREMIOS_OTROS!$BJ126&lt;&gt;"",[5]PREMIOS_OTROS!$BJ126&lt;&gt;0),[5]PREMIOS_OTROS!$BJ126,""),IF($A128="TOTAL",SUM(INDIRECT("AJ4:AJ"&amp;ROW()-1)),""))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IF(AND($A128&lt;&gt;"",$A128&lt;&gt;"TOTAL"),IF(AND([5]PREMIOS_OTROS!$BM126&lt;&gt;"",[5]PREMIOS_OTROS!$BM126&lt;&gt;0),[5]PREMIOS_OTROS!$BM126,""),IF($A128="TOTAL",SUM(INDIRECT("AL4:AL"&amp;ROW()-1)),""))</f>
        <v/>
      </c>
      <c r="AM128" s="7" t="str">
        <f ca="1">IF(AND($A128&lt;&gt;"",$A128&lt;&gt;"TOTAL"),IF(AND([5]PREMIOS_OTROS!$BO126&lt;&gt;"",[5]PREMIOS_OTROS!$BO126&lt;&gt;0),[5]PREMIOS_OTROS!$BO126,""),IF($A128="TOTAL",SUM(INDIRECT("AM4:AM"&amp;ROW()-1)),""))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IF(AND($A128&lt;&gt;"",$A128&lt;&gt;"TOTAL"),IF(AND([5]PREMIOS_OTROS!$BR126&lt;&gt;"",[5]PREMIOS_OTROS!$BR126&lt;&gt;0),[5]PREMIOS_OTROS!$BR126,""),IF($A128="TOTAL",SUM(INDIRECT("AO4:AO"&amp;ROW()-1)),""))</f>
        <v/>
      </c>
      <c r="AP128" s="7" t="str">
        <f ca="1">IF(AND($A128&lt;&gt;"",$A128&lt;&gt;"TOTAL"),IF(AND([5]PREMIOS_OTROS!$BT126&lt;&gt;"",[5]PREMIOS_OTROS!$BT126&lt;&gt;0),[5]PREMIOS_OTROS!$BT126,""),IF($A128="TOTAL",SUM(INDIRECT("AP4:AP"&amp;ROW()-1)),""))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IF(AND($A128&lt;&gt;"",$A128&lt;&gt;"TOTAL"),IF(AND([5]PREMIOS_OTROS!$BW126&lt;&gt;"",[5]PREMIOS_OTROS!$BW126&lt;&gt;0),[5]PREMIOS_OTROS!$BW126,""),IF($A128="TOTAL",SUM(INDIRECT("AR4:AR"&amp;ROW()-1)),""))</f>
        <v/>
      </c>
      <c r="AS128" s="7" t="str">
        <f ca="1">IF(AND($A128&lt;&gt;"",$A128&lt;&gt;"TOTAL"),IF(AND([5]PREMIOS_OTROS!$BY126&lt;&gt;"",[5]PREMIOS_OTROS!$BY126&lt;&gt;0),[5]PREMIOS_OTROS!$BY126,""),IF($A128="TOTAL",SUM(INDIRECT("AS4:AS"&amp;ROW()-1)),""))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IF(AND($A128&lt;&gt;"",$A128&lt;&gt;"TOTAL"),IF(AND([5]PREMIOS_OTROS!$CB126&lt;&gt;"",[5]PREMIOS_OTROS!$CB126&lt;&gt;0),[5]PREMIOS_OTROS!$CB126,""),IF($A128="TOTAL",SUM(INDIRECT("AU4:AU"&amp;ROW()-1)),""))</f>
        <v/>
      </c>
      <c r="AV128" s="7" t="str">
        <f ca="1">IF(AND($A128&lt;&gt;"",$A128&lt;&gt;"TOTAL"),IF(AND([5]PREMIOS_OTROS!$CD126&lt;&gt;"",[5]PREMIOS_OTROS!$CD126&lt;&gt;0),[5]PREMIOS_OTROS!$CD126,""),IF($A128="TOTAL",SUM(INDIRECT("AV4:AV"&amp;ROW()-1)),""))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IF(AND($A128&lt;&gt;"",$A128&lt;&gt;"TOTAL"),IF(AND([5]PREMIOS_OTROS!$CG126&lt;&gt;"",[5]PREMIOS_OTROS!$CG126&lt;&gt;0),[5]PREMIOS_OTROS!$CG126,""),IF($A128="TOTAL",SUM(INDIRECT("AX4:AX"&amp;ROW()-1)),""))</f>
        <v/>
      </c>
      <c r="AY128" s="7" t="str">
        <f ca="1">IF(AND($A128&lt;&gt;"",$A128&lt;&gt;"TOTAL"),IF(AND([5]PREMIOS_OTROS!$CI126&lt;&gt;"",[5]PREMIOS_OTROS!$CI126&lt;&gt;0),[5]PREMIOS_OTROS!$CI126,""),IF($A128="TOTAL",SUM(INDIRECT("AY4:AY"&amp;ROW()-1)),""))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IF(AND($A128&lt;&gt;"",$A128&lt;&gt;"TOTAL"),IF(AND([5]PREMIOS_OTROS!$CL126&lt;&gt;"",[5]PREMIOS_OTROS!$CL126&lt;&gt;0),[5]PREMIOS_OTROS!$CL126,""),IF($A128="TOTAL",SUM(INDIRECT("BA4:BA"&amp;ROW()-1)),""))</f>
        <v/>
      </c>
      <c r="BB128" s="7" t="str">
        <f ca="1">IF(AND($A128&lt;&gt;"",$A128&lt;&gt;"TOTAL"),IF(AND([5]PREMIOS_OTROS!$CN126&lt;&gt;"",[5]PREMIOS_OTROS!$CN126&lt;&gt;0),[5]PREMIOS_OTROS!$CN126,""),IF($A128="TOTAL",SUM(INDIRECT("BB4:BB"&amp;ROW()-1)),""))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IF(AND($A128&lt;&gt;"",$A128&lt;&gt;"TOTAL"),IF(AND([5]PREMIOS_OTROS!$CQ126&lt;&gt;"",[5]PREMIOS_OTROS!$CQ126&lt;&gt;0),[5]PREMIOS_OTROS!$CQ126,""),IF($A128="TOTAL",SUM(INDIRECT("BD4:BD"&amp;ROW()-1)),""))</f>
        <v/>
      </c>
      <c r="BE128" s="7" t="str">
        <f ca="1">IF(AND($A128&lt;&gt;"",$A128&lt;&gt;"TOTAL"),IF(AND([5]PREMIOS_OTROS!$CS126&lt;&gt;"",[5]PREMIOS_OTROS!$CS126&lt;&gt;0),[5]PREMIOS_OTROS!$CS126,""),IF($A128="TOTAL",SUM(INDIRECT("BE4:BE"&amp;ROW()-1)),""))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IF([5]PREMIOS_OTROS!$D127&lt;&gt;"",[5]PREMIOS_OTROS!$D127,IF(AND([5]PREMIOS_OTROS!$D127="",[5]PREMIOS_OTROS!$D128="",[5]PREMIOS_OTROS!$D126=""),"","TOTAL"))</f>
        <v/>
      </c>
      <c r="B129" s="7" t="str">
        <f ca="1">IF(AND($A129&lt;&gt;"",$A129&lt;&gt;"TOTAL"),IF(AND([5]PREMIOS_OTROS!$E127&lt;&gt;"",[5]PREMIOS_OTROS!$E127&lt;&gt;0),[5]PREMIOS_OTROS!$E127,""),IF($A129="TOTAL",SUM(INDIRECT("B4:B"&amp;ROW()-1)),""))</f>
        <v/>
      </c>
      <c r="C129" s="7" t="str">
        <f ca="1">IF(AND($A129&lt;&gt;"",$A129&lt;&gt;"TOTAL"),IF(AND([5]PREMIOS_OTROS!$G127&lt;&gt;"",[5]PREMIOS_OTROS!$G127&lt;&gt;0),[5]PREMIOS_OTROS!$G127,""),IF($A129="TOTAL",SUM(INDIRECT("C4:C"&amp;ROW()-1)),""))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IF(AND($A129&lt;&gt;"",$A129&lt;&gt;"TOTAL"),IF(AND([5]PREMIOS_OTROS!$J127&lt;&gt;"",[5]PREMIOS_OTROS!$J127&lt;&gt;0),[5]PREMIOS_OTROS!$J127,""),IF($A129="TOTAL",SUM(INDIRECT("E4:E"&amp;ROW()-1)),""))</f>
        <v/>
      </c>
      <c r="F129" s="7" t="str">
        <f ca="1">IF(AND($A129&lt;&gt;"",$A129&lt;&gt;"TOTAL"),IF(AND([5]PREMIOS_OTROS!$L127&lt;&gt;"",[5]PREMIOS_OTROS!$L127&lt;&gt;0),[5]PREMIOS_OTROS!$L127,""),IF($A129="TOTAL",SUM(INDIRECT("F4:F"&amp;ROW()-1)),""))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IF(AND($A129&lt;&gt;"",$A129&lt;&gt;"TOTAL"),IF(AND([5]PREMIOS_OTROS!$O127&lt;&gt;"",[5]PREMIOS_OTROS!$O127&lt;&gt;0),[5]PREMIOS_OTROS!$O127,""),IF($A129="TOTAL",SUM(INDIRECT("H4:H"&amp;ROW()-1)),""))</f>
        <v/>
      </c>
      <c r="I129" s="7" t="str">
        <f ca="1">IF(AND($A129&lt;&gt;"",$A129&lt;&gt;"TOTAL"),IF(AND([5]PREMIOS_OTROS!$Q127&lt;&gt;"",[5]PREMIOS_OTROS!$Q127&lt;&gt;0),[5]PREMIOS_OTROS!$Q127,""),IF($A129="TOTAL",SUM(INDIRECT("I4:I"&amp;ROW()-1)),""))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IF(AND($A129&lt;&gt;"",$A129&lt;&gt;"TOTAL"),IF(AND([5]PREMIOS_OTROS!$T127&lt;&gt;"",[5]PREMIOS_OTROS!$T127&lt;&gt;0),[5]PREMIOS_OTROS!$T127,""),IF($A129="TOTAL",SUM(INDIRECT("K4:K"&amp;ROW()-1)),""))</f>
        <v/>
      </c>
      <c r="L129" s="7" t="str">
        <f ca="1">IF(AND($A129&lt;&gt;"",$A129&lt;&gt;"TOTAL"),IF(AND([5]PREMIOS_OTROS!$V127&lt;&gt;"",[5]PREMIOS_OTROS!$V127&lt;&gt;0),[5]PREMIOS_OTROS!$V127,""),IF($A129="TOTAL",SUM(INDIRECT("L4:L"&amp;ROW()-1)),""))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IF(AND($A129&lt;&gt;"",$A129&lt;&gt;"TOTAL"),IF(AND([5]PREMIOS_OTROS!$Y127&lt;&gt;"",[5]PREMIOS_OTROS!$Y127&lt;&gt;0),[5]PREMIOS_OTROS!$Y127,""),IF($A129="TOTAL",SUM(INDIRECT("N4:N"&amp;ROW()-1)),""))</f>
        <v/>
      </c>
      <c r="O129" s="7" t="str">
        <f ca="1">IF(AND($A129&lt;&gt;"",$A129&lt;&gt;"TOTAL"),IF(AND([5]PREMIOS_OTROS!$AA127&lt;&gt;"",[5]PREMIOS_OTROS!$AA127&lt;&gt;0),[5]PREMIOS_OTROS!$AA127,""),IF($A129="TOTAL",SUM(INDIRECT("O4:O"&amp;ROW()-1)),""))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IF(AND($A129&lt;&gt;"",$A129&lt;&gt;"TOTAL"),IF(AND([5]PREMIOS_OTROS!$AD127&lt;&gt;"",[5]PREMIOS_OTROS!$AD127&lt;&gt;0),[5]PREMIOS_OTROS!$AD127,""),IF($A129="TOTAL",SUM(INDIRECT("Q4:Q"&amp;ROW()-1)),""))</f>
        <v/>
      </c>
      <c r="R129" s="7" t="str">
        <f ca="1">IF(AND($A129&lt;&gt;"",$A129&lt;&gt;"TOTAL"),IF(AND([5]PREMIOS_OTROS!$AF127&lt;&gt;"",[5]PREMIOS_OTROS!$AF127&lt;&gt;0),[5]PREMIOS_OTROS!$AF127,""),IF($A129="TOTAL",SUM(INDIRECT("R4:R"&amp;ROW()-1)),""))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IF(AND($A129&lt;&gt;"",$A129&lt;&gt;"TOTAL"),IF(AND([5]PREMIOS_OTROS!$AI127&lt;&gt;"",[5]PREMIOS_OTROS!$AI127&lt;&gt;0),[5]PREMIOS_OTROS!$AI127,""),IF($A129="TOTAL",SUM(INDIRECT("T4:T"&amp;ROW()-1)),""))</f>
        <v/>
      </c>
      <c r="U129" s="7" t="str">
        <f ca="1">IF(AND($A129&lt;&gt;"",$A129&lt;&gt;"TOTAL"),IF(AND([5]PREMIOS_OTROS!$AK127&lt;&gt;"",[5]PREMIOS_OTROS!$AK127&lt;&gt;0),[5]PREMIOS_OTROS!$AK127,""),IF($A129="TOTAL",SUM(INDIRECT("U4:U"&amp;ROW()-1)),""))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IF(AND($A129&lt;&gt;"",$A129&lt;&gt;"TOTAL"),IF(AND([5]PREMIOS_OTROS!$AN127&lt;&gt;"",[5]PREMIOS_OTROS!$AN127&lt;&gt;0),[5]PREMIOS_OTROS!$AN127,""),IF($A129="TOTAL",SUM(INDIRECT("W4:W"&amp;ROW()-1)),""))</f>
        <v/>
      </c>
      <c r="X129" s="7" t="str">
        <f ca="1">IF(AND($A129&lt;&gt;"",$A129&lt;&gt;"TOTAL"),IF(AND([5]PREMIOS_OTROS!$AP127&lt;&gt;"",[5]PREMIOS_OTROS!$AP127&lt;&gt;0),[5]PREMIOS_OTROS!$AP127,""),IF($A129="TOTAL",SUM(INDIRECT("X4:X"&amp;ROW()-1)),""))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IF(AND($A129&lt;&gt;"",$A129&lt;&gt;"TOTAL"),IF(AND([5]PREMIOS_OTROS!$AS127&lt;&gt;"",[5]PREMIOS_OTROS!$AS127&lt;&gt;0),[5]PREMIOS_OTROS!$AS127,""),IF($A129="TOTAL",SUM(INDIRECT("Z4:Z"&amp;ROW()-1)),""))</f>
        <v/>
      </c>
      <c r="AA129" s="7" t="str">
        <f ca="1">IF(AND($A129&lt;&gt;"",$A129&lt;&gt;"TOTAL"),IF(AND([5]PREMIOS_OTROS!$AU127&lt;&gt;"",[5]PREMIOS_OTROS!$AU127&lt;&gt;0),[5]PREMIOS_OTROS!$AU127,""),IF($A129="TOTAL",SUM(INDIRECT("AA4:AA"&amp;ROW()-1)),""))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IF(AND($A129&lt;&gt;"",$A129&lt;&gt;"TOTAL"),IF(AND([5]PREMIOS_OTROS!$AX127&lt;&gt;"",[5]PREMIOS_OTROS!$AX127&lt;&gt;0),[5]PREMIOS_OTROS!$AX127,""),IF($A129="TOTAL",SUM(INDIRECT("AC4:AC"&amp;ROW()-1)),""))</f>
        <v/>
      </c>
      <c r="AD129" s="7" t="str">
        <f ca="1">IF(AND($A129&lt;&gt;"",$A129&lt;&gt;"TOTAL"),IF(AND([5]PREMIOS_OTROS!$AZ127&lt;&gt;"",[5]PREMIOS_OTROS!$AZ127&lt;&gt;0),[5]PREMIOS_OTROS!$AZ127,""),IF($A129="TOTAL",SUM(INDIRECT("AD4:AD"&amp;ROW()-1)),""))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IF(AND($A129&lt;&gt;"",$A129&lt;&gt;"TOTAL"),IF(AND([5]PREMIOS_OTROS!$BC127&lt;&gt;"",[5]PREMIOS_OTROS!$BC127&lt;&gt;0),[5]PREMIOS_OTROS!$BC127,""),IF($A129="TOTAL",SUM(INDIRECT("AF4:AF"&amp;ROW()-1)),""))</f>
        <v/>
      </c>
      <c r="AG129" s="7" t="str">
        <f ca="1">IF(AND($A129&lt;&gt;"",$A129&lt;&gt;"TOTAL"),IF(AND([5]PREMIOS_OTROS!$BE127&lt;&gt;"",[5]PREMIOS_OTROS!$BE127&lt;&gt;0),[5]PREMIOS_OTROS!$BE127,""),IF($A129="TOTAL",SUM(INDIRECT("AG4:AG"&amp;ROW()-1)),""))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IF(AND($A129&lt;&gt;"",$A129&lt;&gt;"TOTAL"),IF(AND([5]PREMIOS_OTROS!$BH127&lt;&gt;"",[5]PREMIOS_OTROS!$BH127&lt;&gt;0),[5]PREMIOS_OTROS!$BH127,""),IF($A129="TOTAL",SUM(INDIRECT("AI4:AI"&amp;ROW()-1)),""))</f>
        <v/>
      </c>
      <c r="AJ129" s="7" t="str">
        <f ca="1">IF(AND($A129&lt;&gt;"",$A129&lt;&gt;"TOTAL"),IF(AND([5]PREMIOS_OTROS!$BJ127&lt;&gt;"",[5]PREMIOS_OTROS!$BJ127&lt;&gt;0),[5]PREMIOS_OTROS!$BJ127,""),IF($A129="TOTAL",SUM(INDIRECT("AJ4:AJ"&amp;ROW()-1)),""))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IF(AND($A129&lt;&gt;"",$A129&lt;&gt;"TOTAL"),IF(AND([5]PREMIOS_OTROS!$BM127&lt;&gt;"",[5]PREMIOS_OTROS!$BM127&lt;&gt;0),[5]PREMIOS_OTROS!$BM127,""),IF($A129="TOTAL",SUM(INDIRECT("AL4:AL"&amp;ROW()-1)),""))</f>
        <v/>
      </c>
      <c r="AM129" s="7" t="str">
        <f ca="1">IF(AND($A129&lt;&gt;"",$A129&lt;&gt;"TOTAL"),IF(AND([5]PREMIOS_OTROS!$BO127&lt;&gt;"",[5]PREMIOS_OTROS!$BO127&lt;&gt;0),[5]PREMIOS_OTROS!$BO127,""),IF($A129="TOTAL",SUM(INDIRECT("AM4:AM"&amp;ROW()-1)),""))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IF(AND($A129&lt;&gt;"",$A129&lt;&gt;"TOTAL"),IF(AND([5]PREMIOS_OTROS!$BR127&lt;&gt;"",[5]PREMIOS_OTROS!$BR127&lt;&gt;0),[5]PREMIOS_OTROS!$BR127,""),IF($A129="TOTAL",SUM(INDIRECT("AO4:AO"&amp;ROW()-1)),""))</f>
        <v/>
      </c>
      <c r="AP129" s="7" t="str">
        <f ca="1">IF(AND($A129&lt;&gt;"",$A129&lt;&gt;"TOTAL"),IF(AND([5]PREMIOS_OTROS!$BT127&lt;&gt;"",[5]PREMIOS_OTROS!$BT127&lt;&gt;0),[5]PREMIOS_OTROS!$BT127,""),IF($A129="TOTAL",SUM(INDIRECT("AP4:AP"&amp;ROW()-1)),""))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IF(AND($A129&lt;&gt;"",$A129&lt;&gt;"TOTAL"),IF(AND([5]PREMIOS_OTROS!$BW127&lt;&gt;"",[5]PREMIOS_OTROS!$BW127&lt;&gt;0),[5]PREMIOS_OTROS!$BW127,""),IF($A129="TOTAL",SUM(INDIRECT("AR4:AR"&amp;ROW()-1)),""))</f>
        <v/>
      </c>
      <c r="AS129" s="7" t="str">
        <f ca="1">IF(AND($A129&lt;&gt;"",$A129&lt;&gt;"TOTAL"),IF(AND([5]PREMIOS_OTROS!$BY127&lt;&gt;"",[5]PREMIOS_OTROS!$BY127&lt;&gt;0),[5]PREMIOS_OTROS!$BY127,""),IF($A129="TOTAL",SUM(INDIRECT("AS4:AS"&amp;ROW()-1)),""))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IF(AND($A129&lt;&gt;"",$A129&lt;&gt;"TOTAL"),IF(AND([5]PREMIOS_OTROS!$CB127&lt;&gt;"",[5]PREMIOS_OTROS!$CB127&lt;&gt;0),[5]PREMIOS_OTROS!$CB127,""),IF($A129="TOTAL",SUM(INDIRECT("AU4:AU"&amp;ROW()-1)),""))</f>
        <v/>
      </c>
      <c r="AV129" s="7" t="str">
        <f ca="1">IF(AND($A129&lt;&gt;"",$A129&lt;&gt;"TOTAL"),IF(AND([5]PREMIOS_OTROS!$CD127&lt;&gt;"",[5]PREMIOS_OTROS!$CD127&lt;&gt;0),[5]PREMIOS_OTROS!$CD127,""),IF($A129="TOTAL",SUM(INDIRECT("AV4:AV"&amp;ROW()-1)),""))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IF(AND($A129&lt;&gt;"",$A129&lt;&gt;"TOTAL"),IF(AND([5]PREMIOS_OTROS!$CG127&lt;&gt;"",[5]PREMIOS_OTROS!$CG127&lt;&gt;0),[5]PREMIOS_OTROS!$CG127,""),IF($A129="TOTAL",SUM(INDIRECT("AX4:AX"&amp;ROW()-1)),""))</f>
        <v/>
      </c>
      <c r="AY129" s="7" t="str">
        <f ca="1">IF(AND($A129&lt;&gt;"",$A129&lt;&gt;"TOTAL"),IF(AND([5]PREMIOS_OTROS!$CI127&lt;&gt;"",[5]PREMIOS_OTROS!$CI127&lt;&gt;0),[5]PREMIOS_OTROS!$CI127,""),IF($A129="TOTAL",SUM(INDIRECT("AY4:AY"&amp;ROW()-1)),""))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IF(AND($A129&lt;&gt;"",$A129&lt;&gt;"TOTAL"),IF(AND([5]PREMIOS_OTROS!$CL127&lt;&gt;"",[5]PREMIOS_OTROS!$CL127&lt;&gt;0),[5]PREMIOS_OTROS!$CL127,""),IF($A129="TOTAL",SUM(INDIRECT("BA4:BA"&amp;ROW()-1)),""))</f>
        <v/>
      </c>
      <c r="BB129" s="7" t="str">
        <f ca="1">IF(AND($A129&lt;&gt;"",$A129&lt;&gt;"TOTAL"),IF(AND([5]PREMIOS_OTROS!$CN127&lt;&gt;"",[5]PREMIOS_OTROS!$CN127&lt;&gt;0),[5]PREMIOS_OTROS!$CN127,""),IF($A129="TOTAL",SUM(INDIRECT("BB4:BB"&amp;ROW()-1)),""))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IF(AND($A129&lt;&gt;"",$A129&lt;&gt;"TOTAL"),IF(AND([5]PREMIOS_OTROS!$CQ127&lt;&gt;"",[5]PREMIOS_OTROS!$CQ127&lt;&gt;0),[5]PREMIOS_OTROS!$CQ127,""),IF($A129="TOTAL",SUM(INDIRECT("BD4:BD"&amp;ROW()-1)),""))</f>
        <v/>
      </c>
      <c r="BE129" s="7" t="str">
        <f ca="1">IF(AND($A129&lt;&gt;"",$A129&lt;&gt;"TOTAL"),IF(AND([5]PREMIOS_OTROS!$CS127&lt;&gt;"",[5]PREMIOS_OTROS!$CS127&lt;&gt;0),[5]PREMIOS_OTROS!$CS127,""),IF($A129="TOTAL",SUM(INDIRECT("BE4:BE"&amp;ROW()-1)),""))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IF([5]PREMIOS_OTROS!$D128&lt;&gt;"",[5]PREMIOS_OTROS!$D128,IF(AND([5]PREMIOS_OTROS!$D128="",[5]PREMIOS_OTROS!$D129="",[5]PREMIOS_OTROS!$D127=""),"","TOTAL"))</f>
        <v/>
      </c>
      <c r="B130" s="7" t="str">
        <f ca="1">IF(AND($A130&lt;&gt;"",$A130&lt;&gt;"TOTAL"),IF(AND([5]PREMIOS_OTROS!$E128&lt;&gt;"",[5]PREMIOS_OTROS!$E128&lt;&gt;0),[5]PREMIOS_OTROS!$E128,""),IF($A130="TOTAL",SUM(INDIRECT("B4:B"&amp;ROW()-1)),""))</f>
        <v/>
      </c>
      <c r="C130" s="7" t="str">
        <f ca="1">IF(AND($A130&lt;&gt;"",$A130&lt;&gt;"TOTAL"),IF(AND([5]PREMIOS_OTROS!$G128&lt;&gt;"",[5]PREMIOS_OTROS!$G128&lt;&gt;0),[5]PREMIOS_OTROS!$G128,""),IF($A130="TOTAL",SUM(INDIRECT("C4:C"&amp;ROW()-1)),""))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IF(AND($A130&lt;&gt;"",$A130&lt;&gt;"TOTAL"),IF(AND([5]PREMIOS_OTROS!$J128&lt;&gt;"",[5]PREMIOS_OTROS!$J128&lt;&gt;0),[5]PREMIOS_OTROS!$J128,""),IF($A130="TOTAL",SUM(INDIRECT("E4:E"&amp;ROW()-1)),""))</f>
        <v/>
      </c>
      <c r="F130" s="7" t="str">
        <f ca="1">IF(AND($A130&lt;&gt;"",$A130&lt;&gt;"TOTAL"),IF(AND([5]PREMIOS_OTROS!$L128&lt;&gt;"",[5]PREMIOS_OTROS!$L128&lt;&gt;0),[5]PREMIOS_OTROS!$L128,""),IF($A130="TOTAL",SUM(INDIRECT("F4:F"&amp;ROW()-1)),""))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IF(AND($A130&lt;&gt;"",$A130&lt;&gt;"TOTAL"),IF(AND([5]PREMIOS_OTROS!$O128&lt;&gt;"",[5]PREMIOS_OTROS!$O128&lt;&gt;0),[5]PREMIOS_OTROS!$O128,""),IF($A130="TOTAL",SUM(INDIRECT("H4:H"&amp;ROW()-1)),""))</f>
        <v/>
      </c>
      <c r="I130" s="7" t="str">
        <f ca="1">IF(AND($A130&lt;&gt;"",$A130&lt;&gt;"TOTAL"),IF(AND([5]PREMIOS_OTROS!$Q128&lt;&gt;"",[5]PREMIOS_OTROS!$Q128&lt;&gt;0),[5]PREMIOS_OTROS!$Q128,""),IF($A130="TOTAL",SUM(INDIRECT("I4:I"&amp;ROW()-1)),""))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IF(AND($A130&lt;&gt;"",$A130&lt;&gt;"TOTAL"),IF(AND([5]PREMIOS_OTROS!$T128&lt;&gt;"",[5]PREMIOS_OTROS!$T128&lt;&gt;0),[5]PREMIOS_OTROS!$T128,""),IF($A130="TOTAL",SUM(INDIRECT("K4:K"&amp;ROW()-1)),""))</f>
        <v/>
      </c>
      <c r="L130" s="7" t="str">
        <f ca="1">IF(AND($A130&lt;&gt;"",$A130&lt;&gt;"TOTAL"),IF(AND([5]PREMIOS_OTROS!$V128&lt;&gt;"",[5]PREMIOS_OTROS!$V128&lt;&gt;0),[5]PREMIOS_OTROS!$V128,""),IF($A130="TOTAL",SUM(INDIRECT("L4:L"&amp;ROW()-1)),""))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IF(AND($A130&lt;&gt;"",$A130&lt;&gt;"TOTAL"),IF(AND([5]PREMIOS_OTROS!$Y128&lt;&gt;"",[5]PREMIOS_OTROS!$Y128&lt;&gt;0),[5]PREMIOS_OTROS!$Y128,""),IF($A130="TOTAL",SUM(INDIRECT("N4:N"&amp;ROW()-1)),""))</f>
        <v/>
      </c>
      <c r="O130" s="7" t="str">
        <f ca="1">IF(AND($A130&lt;&gt;"",$A130&lt;&gt;"TOTAL"),IF(AND([5]PREMIOS_OTROS!$AA128&lt;&gt;"",[5]PREMIOS_OTROS!$AA128&lt;&gt;0),[5]PREMIOS_OTROS!$AA128,""),IF($A130="TOTAL",SUM(INDIRECT("O4:O"&amp;ROW()-1)),""))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IF(AND($A130&lt;&gt;"",$A130&lt;&gt;"TOTAL"),IF(AND([5]PREMIOS_OTROS!$AD128&lt;&gt;"",[5]PREMIOS_OTROS!$AD128&lt;&gt;0),[5]PREMIOS_OTROS!$AD128,""),IF($A130="TOTAL",SUM(INDIRECT("Q4:Q"&amp;ROW()-1)),""))</f>
        <v/>
      </c>
      <c r="R130" s="7" t="str">
        <f ca="1">IF(AND($A130&lt;&gt;"",$A130&lt;&gt;"TOTAL"),IF(AND([5]PREMIOS_OTROS!$AF128&lt;&gt;"",[5]PREMIOS_OTROS!$AF128&lt;&gt;0),[5]PREMIOS_OTROS!$AF128,""),IF($A130="TOTAL",SUM(INDIRECT("R4:R"&amp;ROW()-1)),""))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IF(AND($A130&lt;&gt;"",$A130&lt;&gt;"TOTAL"),IF(AND([5]PREMIOS_OTROS!$AI128&lt;&gt;"",[5]PREMIOS_OTROS!$AI128&lt;&gt;0),[5]PREMIOS_OTROS!$AI128,""),IF($A130="TOTAL",SUM(INDIRECT("T4:T"&amp;ROW()-1)),""))</f>
        <v/>
      </c>
      <c r="U130" s="7" t="str">
        <f ca="1">IF(AND($A130&lt;&gt;"",$A130&lt;&gt;"TOTAL"),IF(AND([5]PREMIOS_OTROS!$AK128&lt;&gt;"",[5]PREMIOS_OTROS!$AK128&lt;&gt;0),[5]PREMIOS_OTROS!$AK128,""),IF($A130="TOTAL",SUM(INDIRECT("U4:U"&amp;ROW()-1)),""))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IF(AND($A130&lt;&gt;"",$A130&lt;&gt;"TOTAL"),IF(AND([5]PREMIOS_OTROS!$AN128&lt;&gt;"",[5]PREMIOS_OTROS!$AN128&lt;&gt;0),[5]PREMIOS_OTROS!$AN128,""),IF($A130="TOTAL",SUM(INDIRECT("W4:W"&amp;ROW()-1)),""))</f>
        <v/>
      </c>
      <c r="X130" s="7" t="str">
        <f ca="1">IF(AND($A130&lt;&gt;"",$A130&lt;&gt;"TOTAL"),IF(AND([5]PREMIOS_OTROS!$AP128&lt;&gt;"",[5]PREMIOS_OTROS!$AP128&lt;&gt;0),[5]PREMIOS_OTROS!$AP128,""),IF($A130="TOTAL",SUM(INDIRECT("X4:X"&amp;ROW()-1)),""))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IF(AND($A130&lt;&gt;"",$A130&lt;&gt;"TOTAL"),IF(AND([5]PREMIOS_OTROS!$AS128&lt;&gt;"",[5]PREMIOS_OTROS!$AS128&lt;&gt;0),[5]PREMIOS_OTROS!$AS128,""),IF($A130="TOTAL",SUM(INDIRECT("Z4:Z"&amp;ROW()-1)),""))</f>
        <v/>
      </c>
      <c r="AA130" s="7" t="str">
        <f ca="1">IF(AND($A130&lt;&gt;"",$A130&lt;&gt;"TOTAL"),IF(AND([5]PREMIOS_OTROS!$AU128&lt;&gt;"",[5]PREMIOS_OTROS!$AU128&lt;&gt;0),[5]PREMIOS_OTROS!$AU128,""),IF($A130="TOTAL",SUM(INDIRECT("AA4:AA"&amp;ROW()-1)),""))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IF(AND($A130&lt;&gt;"",$A130&lt;&gt;"TOTAL"),IF(AND([5]PREMIOS_OTROS!$AX128&lt;&gt;"",[5]PREMIOS_OTROS!$AX128&lt;&gt;0),[5]PREMIOS_OTROS!$AX128,""),IF($A130="TOTAL",SUM(INDIRECT("AC4:AC"&amp;ROW()-1)),""))</f>
        <v/>
      </c>
      <c r="AD130" s="7" t="str">
        <f ca="1">IF(AND($A130&lt;&gt;"",$A130&lt;&gt;"TOTAL"),IF(AND([5]PREMIOS_OTROS!$AZ128&lt;&gt;"",[5]PREMIOS_OTROS!$AZ128&lt;&gt;0),[5]PREMIOS_OTROS!$AZ128,""),IF($A130="TOTAL",SUM(INDIRECT("AD4:AD"&amp;ROW()-1)),""))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IF(AND($A130&lt;&gt;"",$A130&lt;&gt;"TOTAL"),IF(AND([5]PREMIOS_OTROS!$BC128&lt;&gt;"",[5]PREMIOS_OTROS!$BC128&lt;&gt;0),[5]PREMIOS_OTROS!$BC128,""),IF($A130="TOTAL",SUM(INDIRECT("AF4:AF"&amp;ROW()-1)),""))</f>
        <v/>
      </c>
      <c r="AG130" s="7" t="str">
        <f ca="1">IF(AND($A130&lt;&gt;"",$A130&lt;&gt;"TOTAL"),IF(AND([5]PREMIOS_OTROS!$BE128&lt;&gt;"",[5]PREMIOS_OTROS!$BE128&lt;&gt;0),[5]PREMIOS_OTROS!$BE128,""),IF($A130="TOTAL",SUM(INDIRECT("AG4:AG"&amp;ROW()-1)),""))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IF(AND($A130&lt;&gt;"",$A130&lt;&gt;"TOTAL"),IF(AND([5]PREMIOS_OTROS!$BH128&lt;&gt;"",[5]PREMIOS_OTROS!$BH128&lt;&gt;0),[5]PREMIOS_OTROS!$BH128,""),IF($A130="TOTAL",SUM(INDIRECT("AI4:AI"&amp;ROW()-1)),""))</f>
        <v/>
      </c>
      <c r="AJ130" s="7" t="str">
        <f ca="1">IF(AND($A130&lt;&gt;"",$A130&lt;&gt;"TOTAL"),IF(AND([5]PREMIOS_OTROS!$BJ128&lt;&gt;"",[5]PREMIOS_OTROS!$BJ128&lt;&gt;0),[5]PREMIOS_OTROS!$BJ128,""),IF($A130="TOTAL",SUM(INDIRECT("AJ4:AJ"&amp;ROW()-1)),""))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IF(AND($A130&lt;&gt;"",$A130&lt;&gt;"TOTAL"),IF(AND([5]PREMIOS_OTROS!$BM128&lt;&gt;"",[5]PREMIOS_OTROS!$BM128&lt;&gt;0),[5]PREMIOS_OTROS!$BM128,""),IF($A130="TOTAL",SUM(INDIRECT("AL4:AL"&amp;ROW()-1)),""))</f>
        <v/>
      </c>
      <c r="AM130" s="7" t="str">
        <f ca="1">IF(AND($A130&lt;&gt;"",$A130&lt;&gt;"TOTAL"),IF(AND([5]PREMIOS_OTROS!$BO128&lt;&gt;"",[5]PREMIOS_OTROS!$BO128&lt;&gt;0),[5]PREMIOS_OTROS!$BO128,""),IF($A130="TOTAL",SUM(INDIRECT("AM4:AM"&amp;ROW()-1)),""))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IF(AND($A130&lt;&gt;"",$A130&lt;&gt;"TOTAL"),IF(AND([5]PREMIOS_OTROS!$BR128&lt;&gt;"",[5]PREMIOS_OTROS!$BR128&lt;&gt;0),[5]PREMIOS_OTROS!$BR128,""),IF($A130="TOTAL",SUM(INDIRECT("AO4:AO"&amp;ROW()-1)),""))</f>
        <v/>
      </c>
      <c r="AP130" s="7" t="str">
        <f ca="1">IF(AND($A130&lt;&gt;"",$A130&lt;&gt;"TOTAL"),IF(AND([5]PREMIOS_OTROS!$BT128&lt;&gt;"",[5]PREMIOS_OTROS!$BT128&lt;&gt;0),[5]PREMIOS_OTROS!$BT128,""),IF($A130="TOTAL",SUM(INDIRECT("AP4:AP"&amp;ROW()-1)),""))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IF(AND($A130&lt;&gt;"",$A130&lt;&gt;"TOTAL"),IF(AND([5]PREMIOS_OTROS!$BW128&lt;&gt;"",[5]PREMIOS_OTROS!$BW128&lt;&gt;0),[5]PREMIOS_OTROS!$BW128,""),IF($A130="TOTAL",SUM(INDIRECT("AR4:AR"&amp;ROW()-1)),""))</f>
        <v/>
      </c>
      <c r="AS130" s="7" t="str">
        <f ca="1">IF(AND($A130&lt;&gt;"",$A130&lt;&gt;"TOTAL"),IF(AND([5]PREMIOS_OTROS!$BY128&lt;&gt;"",[5]PREMIOS_OTROS!$BY128&lt;&gt;0),[5]PREMIOS_OTROS!$BY128,""),IF($A130="TOTAL",SUM(INDIRECT("AS4:AS"&amp;ROW()-1)),""))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IF(AND($A130&lt;&gt;"",$A130&lt;&gt;"TOTAL"),IF(AND([5]PREMIOS_OTROS!$CB128&lt;&gt;"",[5]PREMIOS_OTROS!$CB128&lt;&gt;0),[5]PREMIOS_OTROS!$CB128,""),IF($A130="TOTAL",SUM(INDIRECT("AU4:AU"&amp;ROW()-1)),""))</f>
        <v/>
      </c>
      <c r="AV130" s="7" t="str">
        <f ca="1">IF(AND($A130&lt;&gt;"",$A130&lt;&gt;"TOTAL"),IF(AND([5]PREMIOS_OTROS!$CD128&lt;&gt;"",[5]PREMIOS_OTROS!$CD128&lt;&gt;0),[5]PREMIOS_OTROS!$CD128,""),IF($A130="TOTAL",SUM(INDIRECT("AV4:AV"&amp;ROW()-1)),""))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IF(AND($A130&lt;&gt;"",$A130&lt;&gt;"TOTAL"),IF(AND([5]PREMIOS_OTROS!$CG128&lt;&gt;"",[5]PREMIOS_OTROS!$CG128&lt;&gt;0),[5]PREMIOS_OTROS!$CG128,""),IF($A130="TOTAL",SUM(INDIRECT("AX4:AX"&amp;ROW()-1)),""))</f>
        <v/>
      </c>
      <c r="AY130" s="7" t="str">
        <f ca="1">IF(AND($A130&lt;&gt;"",$A130&lt;&gt;"TOTAL"),IF(AND([5]PREMIOS_OTROS!$CI128&lt;&gt;"",[5]PREMIOS_OTROS!$CI128&lt;&gt;0),[5]PREMIOS_OTROS!$CI128,""),IF($A130="TOTAL",SUM(INDIRECT("AY4:AY"&amp;ROW()-1)),""))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IF(AND($A130&lt;&gt;"",$A130&lt;&gt;"TOTAL"),IF(AND([5]PREMIOS_OTROS!$CL128&lt;&gt;"",[5]PREMIOS_OTROS!$CL128&lt;&gt;0),[5]PREMIOS_OTROS!$CL128,""),IF($A130="TOTAL",SUM(INDIRECT("BA4:BA"&amp;ROW()-1)),""))</f>
        <v/>
      </c>
      <c r="BB130" s="7" t="str">
        <f ca="1">IF(AND($A130&lt;&gt;"",$A130&lt;&gt;"TOTAL"),IF(AND([5]PREMIOS_OTROS!$CN128&lt;&gt;"",[5]PREMIOS_OTROS!$CN128&lt;&gt;0),[5]PREMIOS_OTROS!$CN128,""),IF($A130="TOTAL",SUM(INDIRECT("BB4:BB"&amp;ROW()-1)),""))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IF(AND($A130&lt;&gt;"",$A130&lt;&gt;"TOTAL"),IF(AND([5]PREMIOS_OTROS!$CQ128&lt;&gt;"",[5]PREMIOS_OTROS!$CQ128&lt;&gt;0),[5]PREMIOS_OTROS!$CQ128,""),IF($A130="TOTAL",SUM(INDIRECT("BD4:BD"&amp;ROW()-1)),""))</f>
        <v/>
      </c>
      <c r="BE130" s="7" t="str">
        <f ca="1">IF(AND($A130&lt;&gt;"",$A130&lt;&gt;"TOTAL"),IF(AND([5]PREMIOS_OTROS!$CS128&lt;&gt;"",[5]PREMIOS_OTROS!$CS128&lt;&gt;0),[5]PREMIOS_OTROS!$CS128,""),IF($A130="TOTAL",SUM(INDIRECT("BE4:BE"&amp;ROW()-1)),""))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IF([5]PREMIOS_OTROS!$D129&lt;&gt;"",[5]PREMIOS_OTROS!$D129,IF(AND([5]PREMIOS_OTROS!$D129="",[5]PREMIOS_OTROS!$D130="",[5]PREMIOS_OTROS!$D128=""),"","TOTAL"))</f>
        <v/>
      </c>
      <c r="B131" s="7" t="str">
        <f ca="1">IF(AND($A131&lt;&gt;"",$A131&lt;&gt;"TOTAL"),IF(AND([5]PREMIOS_OTROS!$E129&lt;&gt;"",[5]PREMIOS_OTROS!$E129&lt;&gt;0),[5]PREMIOS_OTROS!$E129,""),IF($A131="TOTAL",SUM(INDIRECT("B4:B"&amp;ROW()-1)),""))</f>
        <v/>
      </c>
      <c r="C131" s="7" t="str">
        <f ca="1">IF(AND($A131&lt;&gt;"",$A131&lt;&gt;"TOTAL"),IF(AND([5]PREMIOS_OTROS!$G129&lt;&gt;"",[5]PREMIOS_OTROS!$G129&lt;&gt;0),[5]PREMIOS_OTROS!$G129,""),IF($A131="TOTAL",SUM(INDIRECT("C4:C"&amp;ROW()-1)),""))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IF(AND($A131&lt;&gt;"",$A131&lt;&gt;"TOTAL"),IF(AND([5]PREMIOS_OTROS!$J129&lt;&gt;"",[5]PREMIOS_OTROS!$J129&lt;&gt;0),[5]PREMIOS_OTROS!$J129,""),IF($A131="TOTAL",SUM(INDIRECT("E4:E"&amp;ROW()-1)),""))</f>
        <v/>
      </c>
      <c r="F131" s="7" t="str">
        <f ca="1">IF(AND($A131&lt;&gt;"",$A131&lt;&gt;"TOTAL"),IF(AND([5]PREMIOS_OTROS!$L129&lt;&gt;"",[5]PREMIOS_OTROS!$L129&lt;&gt;0),[5]PREMIOS_OTROS!$L129,""),IF($A131="TOTAL",SUM(INDIRECT("F4:F"&amp;ROW()-1)),""))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IF(AND($A131&lt;&gt;"",$A131&lt;&gt;"TOTAL"),IF(AND([5]PREMIOS_OTROS!$O129&lt;&gt;"",[5]PREMIOS_OTROS!$O129&lt;&gt;0),[5]PREMIOS_OTROS!$O129,""),IF($A131="TOTAL",SUM(INDIRECT("H4:H"&amp;ROW()-1)),""))</f>
        <v/>
      </c>
      <c r="I131" s="7" t="str">
        <f ca="1">IF(AND($A131&lt;&gt;"",$A131&lt;&gt;"TOTAL"),IF(AND([5]PREMIOS_OTROS!$Q129&lt;&gt;"",[5]PREMIOS_OTROS!$Q129&lt;&gt;0),[5]PREMIOS_OTROS!$Q129,""),IF($A131="TOTAL",SUM(INDIRECT("I4:I"&amp;ROW()-1)),""))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IF(AND($A131&lt;&gt;"",$A131&lt;&gt;"TOTAL"),IF(AND([5]PREMIOS_OTROS!$T129&lt;&gt;"",[5]PREMIOS_OTROS!$T129&lt;&gt;0),[5]PREMIOS_OTROS!$T129,""),IF($A131="TOTAL",SUM(INDIRECT("K4:K"&amp;ROW()-1)),""))</f>
        <v/>
      </c>
      <c r="L131" s="7" t="str">
        <f ca="1">IF(AND($A131&lt;&gt;"",$A131&lt;&gt;"TOTAL"),IF(AND([5]PREMIOS_OTROS!$V129&lt;&gt;"",[5]PREMIOS_OTROS!$V129&lt;&gt;0),[5]PREMIOS_OTROS!$V129,""),IF($A131="TOTAL",SUM(INDIRECT("L4:L"&amp;ROW()-1)),""))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IF(AND($A131&lt;&gt;"",$A131&lt;&gt;"TOTAL"),IF(AND([5]PREMIOS_OTROS!$Y129&lt;&gt;"",[5]PREMIOS_OTROS!$Y129&lt;&gt;0),[5]PREMIOS_OTROS!$Y129,""),IF($A131="TOTAL",SUM(INDIRECT("N4:N"&amp;ROW()-1)),""))</f>
        <v/>
      </c>
      <c r="O131" s="7" t="str">
        <f ca="1">IF(AND($A131&lt;&gt;"",$A131&lt;&gt;"TOTAL"),IF(AND([5]PREMIOS_OTROS!$AA129&lt;&gt;"",[5]PREMIOS_OTROS!$AA129&lt;&gt;0),[5]PREMIOS_OTROS!$AA129,""),IF($A131="TOTAL",SUM(INDIRECT("O4:O"&amp;ROW()-1)),""))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IF(AND($A131&lt;&gt;"",$A131&lt;&gt;"TOTAL"),IF(AND([5]PREMIOS_OTROS!$AD129&lt;&gt;"",[5]PREMIOS_OTROS!$AD129&lt;&gt;0),[5]PREMIOS_OTROS!$AD129,""),IF($A131="TOTAL",SUM(INDIRECT("Q4:Q"&amp;ROW()-1)),""))</f>
        <v/>
      </c>
      <c r="R131" s="7" t="str">
        <f ca="1">IF(AND($A131&lt;&gt;"",$A131&lt;&gt;"TOTAL"),IF(AND([5]PREMIOS_OTROS!$AF129&lt;&gt;"",[5]PREMIOS_OTROS!$AF129&lt;&gt;0),[5]PREMIOS_OTROS!$AF129,""),IF($A131="TOTAL",SUM(INDIRECT("R4:R"&amp;ROW()-1)),""))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IF(AND($A131&lt;&gt;"",$A131&lt;&gt;"TOTAL"),IF(AND([5]PREMIOS_OTROS!$AI129&lt;&gt;"",[5]PREMIOS_OTROS!$AI129&lt;&gt;0),[5]PREMIOS_OTROS!$AI129,""),IF($A131="TOTAL",SUM(INDIRECT("T4:T"&amp;ROW()-1)),""))</f>
        <v/>
      </c>
      <c r="U131" s="7" t="str">
        <f ca="1">IF(AND($A131&lt;&gt;"",$A131&lt;&gt;"TOTAL"),IF(AND([5]PREMIOS_OTROS!$AK129&lt;&gt;"",[5]PREMIOS_OTROS!$AK129&lt;&gt;0),[5]PREMIOS_OTROS!$AK129,""),IF($A131="TOTAL",SUM(INDIRECT("U4:U"&amp;ROW()-1)),""))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IF(AND($A131&lt;&gt;"",$A131&lt;&gt;"TOTAL"),IF(AND([5]PREMIOS_OTROS!$AN129&lt;&gt;"",[5]PREMIOS_OTROS!$AN129&lt;&gt;0),[5]PREMIOS_OTROS!$AN129,""),IF($A131="TOTAL",SUM(INDIRECT("W4:W"&amp;ROW()-1)),""))</f>
        <v/>
      </c>
      <c r="X131" s="7" t="str">
        <f ca="1">IF(AND($A131&lt;&gt;"",$A131&lt;&gt;"TOTAL"),IF(AND([5]PREMIOS_OTROS!$AP129&lt;&gt;"",[5]PREMIOS_OTROS!$AP129&lt;&gt;0),[5]PREMIOS_OTROS!$AP129,""),IF($A131="TOTAL",SUM(INDIRECT("X4:X"&amp;ROW()-1)),""))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IF(AND($A131&lt;&gt;"",$A131&lt;&gt;"TOTAL"),IF(AND([5]PREMIOS_OTROS!$AS129&lt;&gt;"",[5]PREMIOS_OTROS!$AS129&lt;&gt;0),[5]PREMIOS_OTROS!$AS129,""),IF($A131="TOTAL",SUM(INDIRECT("Z4:Z"&amp;ROW()-1)),""))</f>
        <v/>
      </c>
      <c r="AA131" s="7" t="str">
        <f ca="1">IF(AND($A131&lt;&gt;"",$A131&lt;&gt;"TOTAL"),IF(AND([5]PREMIOS_OTROS!$AU129&lt;&gt;"",[5]PREMIOS_OTROS!$AU129&lt;&gt;0),[5]PREMIOS_OTROS!$AU129,""),IF($A131="TOTAL",SUM(INDIRECT("AA4:AA"&amp;ROW()-1)),""))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IF(AND($A131&lt;&gt;"",$A131&lt;&gt;"TOTAL"),IF(AND([5]PREMIOS_OTROS!$AX129&lt;&gt;"",[5]PREMIOS_OTROS!$AX129&lt;&gt;0),[5]PREMIOS_OTROS!$AX129,""),IF($A131="TOTAL",SUM(INDIRECT("AC4:AC"&amp;ROW()-1)),""))</f>
        <v/>
      </c>
      <c r="AD131" s="7" t="str">
        <f ca="1">IF(AND($A131&lt;&gt;"",$A131&lt;&gt;"TOTAL"),IF(AND([5]PREMIOS_OTROS!$AZ129&lt;&gt;"",[5]PREMIOS_OTROS!$AZ129&lt;&gt;0),[5]PREMIOS_OTROS!$AZ129,""),IF($A131="TOTAL",SUM(INDIRECT("AD4:AD"&amp;ROW()-1)),""))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IF(AND($A131&lt;&gt;"",$A131&lt;&gt;"TOTAL"),IF(AND([5]PREMIOS_OTROS!$BC129&lt;&gt;"",[5]PREMIOS_OTROS!$BC129&lt;&gt;0),[5]PREMIOS_OTROS!$BC129,""),IF($A131="TOTAL",SUM(INDIRECT("AF4:AF"&amp;ROW()-1)),""))</f>
        <v/>
      </c>
      <c r="AG131" s="7" t="str">
        <f ca="1">IF(AND($A131&lt;&gt;"",$A131&lt;&gt;"TOTAL"),IF(AND([5]PREMIOS_OTROS!$BE129&lt;&gt;"",[5]PREMIOS_OTROS!$BE129&lt;&gt;0),[5]PREMIOS_OTROS!$BE129,""),IF($A131="TOTAL",SUM(INDIRECT("AG4:AG"&amp;ROW()-1)),""))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IF(AND($A131&lt;&gt;"",$A131&lt;&gt;"TOTAL"),IF(AND([5]PREMIOS_OTROS!$BH129&lt;&gt;"",[5]PREMIOS_OTROS!$BH129&lt;&gt;0),[5]PREMIOS_OTROS!$BH129,""),IF($A131="TOTAL",SUM(INDIRECT("AI4:AI"&amp;ROW()-1)),""))</f>
        <v/>
      </c>
      <c r="AJ131" s="7" t="str">
        <f ca="1">IF(AND($A131&lt;&gt;"",$A131&lt;&gt;"TOTAL"),IF(AND([5]PREMIOS_OTROS!$BJ129&lt;&gt;"",[5]PREMIOS_OTROS!$BJ129&lt;&gt;0),[5]PREMIOS_OTROS!$BJ129,""),IF($A131="TOTAL",SUM(INDIRECT("AJ4:AJ"&amp;ROW()-1)),""))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IF(AND($A131&lt;&gt;"",$A131&lt;&gt;"TOTAL"),IF(AND([5]PREMIOS_OTROS!$BM129&lt;&gt;"",[5]PREMIOS_OTROS!$BM129&lt;&gt;0),[5]PREMIOS_OTROS!$BM129,""),IF($A131="TOTAL",SUM(INDIRECT("AL4:AL"&amp;ROW()-1)),""))</f>
        <v/>
      </c>
      <c r="AM131" s="7" t="str">
        <f ca="1">IF(AND($A131&lt;&gt;"",$A131&lt;&gt;"TOTAL"),IF(AND([5]PREMIOS_OTROS!$BO129&lt;&gt;"",[5]PREMIOS_OTROS!$BO129&lt;&gt;0),[5]PREMIOS_OTROS!$BO129,""),IF($A131="TOTAL",SUM(INDIRECT("AM4:AM"&amp;ROW()-1)),""))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IF(AND($A131&lt;&gt;"",$A131&lt;&gt;"TOTAL"),IF(AND([5]PREMIOS_OTROS!$BR129&lt;&gt;"",[5]PREMIOS_OTROS!$BR129&lt;&gt;0),[5]PREMIOS_OTROS!$BR129,""),IF($A131="TOTAL",SUM(INDIRECT("AO4:AO"&amp;ROW()-1)),""))</f>
        <v/>
      </c>
      <c r="AP131" s="7" t="str">
        <f ca="1">IF(AND($A131&lt;&gt;"",$A131&lt;&gt;"TOTAL"),IF(AND([5]PREMIOS_OTROS!$BT129&lt;&gt;"",[5]PREMIOS_OTROS!$BT129&lt;&gt;0),[5]PREMIOS_OTROS!$BT129,""),IF($A131="TOTAL",SUM(INDIRECT("AP4:AP"&amp;ROW()-1)),""))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IF(AND($A131&lt;&gt;"",$A131&lt;&gt;"TOTAL"),IF(AND([5]PREMIOS_OTROS!$BW129&lt;&gt;"",[5]PREMIOS_OTROS!$BW129&lt;&gt;0),[5]PREMIOS_OTROS!$BW129,""),IF($A131="TOTAL",SUM(INDIRECT("AR4:AR"&amp;ROW()-1)),""))</f>
        <v/>
      </c>
      <c r="AS131" s="7" t="str">
        <f ca="1">IF(AND($A131&lt;&gt;"",$A131&lt;&gt;"TOTAL"),IF(AND([5]PREMIOS_OTROS!$BY129&lt;&gt;"",[5]PREMIOS_OTROS!$BY129&lt;&gt;0),[5]PREMIOS_OTROS!$BY129,""),IF($A131="TOTAL",SUM(INDIRECT("AS4:AS"&amp;ROW()-1)),""))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IF(AND($A131&lt;&gt;"",$A131&lt;&gt;"TOTAL"),IF(AND([5]PREMIOS_OTROS!$CB129&lt;&gt;"",[5]PREMIOS_OTROS!$CB129&lt;&gt;0),[5]PREMIOS_OTROS!$CB129,""),IF($A131="TOTAL",SUM(INDIRECT("AU4:AU"&amp;ROW()-1)),""))</f>
        <v/>
      </c>
      <c r="AV131" s="7" t="str">
        <f ca="1">IF(AND($A131&lt;&gt;"",$A131&lt;&gt;"TOTAL"),IF(AND([5]PREMIOS_OTROS!$CD129&lt;&gt;"",[5]PREMIOS_OTROS!$CD129&lt;&gt;0),[5]PREMIOS_OTROS!$CD129,""),IF($A131="TOTAL",SUM(INDIRECT("AV4:AV"&amp;ROW()-1)),""))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IF(AND($A131&lt;&gt;"",$A131&lt;&gt;"TOTAL"),IF(AND([5]PREMIOS_OTROS!$CG129&lt;&gt;"",[5]PREMIOS_OTROS!$CG129&lt;&gt;0),[5]PREMIOS_OTROS!$CG129,""),IF($A131="TOTAL",SUM(INDIRECT("AX4:AX"&amp;ROW()-1)),""))</f>
        <v/>
      </c>
      <c r="AY131" s="7" t="str">
        <f ca="1">IF(AND($A131&lt;&gt;"",$A131&lt;&gt;"TOTAL"),IF(AND([5]PREMIOS_OTROS!$CI129&lt;&gt;"",[5]PREMIOS_OTROS!$CI129&lt;&gt;0),[5]PREMIOS_OTROS!$CI129,""),IF($A131="TOTAL",SUM(INDIRECT("AY4:AY"&amp;ROW()-1)),""))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IF(AND($A131&lt;&gt;"",$A131&lt;&gt;"TOTAL"),IF(AND([5]PREMIOS_OTROS!$CL129&lt;&gt;"",[5]PREMIOS_OTROS!$CL129&lt;&gt;0),[5]PREMIOS_OTROS!$CL129,""),IF($A131="TOTAL",SUM(INDIRECT("BA4:BA"&amp;ROW()-1)),""))</f>
        <v/>
      </c>
      <c r="BB131" s="7" t="str">
        <f ca="1">IF(AND($A131&lt;&gt;"",$A131&lt;&gt;"TOTAL"),IF(AND([5]PREMIOS_OTROS!$CN129&lt;&gt;"",[5]PREMIOS_OTROS!$CN129&lt;&gt;0),[5]PREMIOS_OTROS!$CN129,""),IF($A131="TOTAL",SUM(INDIRECT("BB4:BB"&amp;ROW()-1)),""))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IF(AND($A131&lt;&gt;"",$A131&lt;&gt;"TOTAL"),IF(AND([5]PREMIOS_OTROS!$CQ129&lt;&gt;"",[5]PREMIOS_OTROS!$CQ129&lt;&gt;0),[5]PREMIOS_OTROS!$CQ129,""),IF($A131="TOTAL",SUM(INDIRECT("BD4:BD"&amp;ROW()-1)),""))</f>
        <v/>
      </c>
      <c r="BE131" s="7" t="str">
        <f ca="1">IF(AND($A131&lt;&gt;"",$A131&lt;&gt;"TOTAL"),IF(AND([5]PREMIOS_OTROS!$CS129&lt;&gt;"",[5]PREMIOS_OTROS!$CS129&lt;&gt;0),[5]PREMIOS_OTROS!$CS129,""),IF($A131="TOTAL",SUM(INDIRECT("BE4:BE"&amp;ROW()-1)),""))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IF([5]PREMIOS_OTROS!$D130&lt;&gt;"",[5]PREMIOS_OTROS!$D130,IF(AND([5]PREMIOS_OTROS!$D130="",[5]PREMIOS_OTROS!$D131="",[5]PREMIOS_OTROS!$D129=""),"","TOTAL"))</f>
        <v/>
      </c>
      <c r="B132" s="7" t="str">
        <f ca="1">IF(AND($A132&lt;&gt;"",$A132&lt;&gt;"TOTAL"),IF(AND([5]PREMIOS_OTROS!$E130&lt;&gt;"",[5]PREMIOS_OTROS!$E130&lt;&gt;0),[5]PREMIOS_OTROS!$E130,""),IF($A132="TOTAL",SUM(INDIRECT("B4:B"&amp;ROW()-1)),""))</f>
        <v/>
      </c>
      <c r="C132" s="7" t="str">
        <f ca="1">IF(AND($A132&lt;&gt;"",$A132&lt;&gt;"TOTAL"),IF(AND([5]PREMIOS_OTROS!$G130&lt;&gt;"",[5]PREMIOS_OTROS!$G130&lt;&gt;0),[5]PREMIOS_OTROS!$G130,""),IF($A132="TOTAL",SUM(INDIRECT("C4:C"&amp;ROW()-1)),""))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IF(AND($A132&lt;&gt;"",$A132&lt;&gt;"TOTAL"),IF(AND([5]PREMIOS_OTROS!$J130&lt;&gt;"",[5]PREMIOS_OTROS!$J130&lt;&gt;0),[5]PREMIOS_OTROS!$J130,""),IF($A132="TOTAL",SUM(INDIRECT("E4:E"&amp;ROW()-1)),""))</f>
        <v/>
      </c>
      <c r="F132" s="7" t="str">
        <f ca="1">IF(AND($A132&lt;&gt;"",$A132&lt;&gt;"TOTAL"),IF(AND([5]PREMIOS_OTROS!$L130&lt;&gt;"",[5]PREMIOS_OTROS!$L130&lt;&gt;0),[5]PREMIOS_OTROS!$L130,""),IF($A132="TOTAL",SUM(INDIRECT("F4:F"&amp;ROW()-1)),""))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IF(AND($A132&lt;&gt;"",$A132&lt;&gt;"TOTAL"),IF(AND([5]PREMIOS_OTROS!$O130&lt;&gt;"",[5]PREMIOS_OTROS!$O130&lt;&gt;0),[5]PREMIOS_OTROS!$O130,""),IF($A132="TOTAL",SUM(INDIRECT("H4:H"&amp;ROW()-1)),""))</f>
        <v/>
      </c>
      <c r="I132" s="7" t="str">
        <f ca="1">IF(AND($A132&lt;&gt;"",$A132&lt;&gt;"TOTAL"),IF(AND([5]PREMIOS_OTROS!$Q130&lt;&gt;"",[5]PREMIOS_OTROS!$Q130&lt;&gt;0),[5]PREMIOS_OTROS!$Q130,""),IF($A132="TOTAL",SUM(INDIRECT("I4:I"&amp;ROW()-1)),""))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IF(AND($A132&lt;&gt;"",$A132&lt;&gt;"TOTAL"),IF(AND([5]PREMIOS_OTROS!$T130&lt;&gt;"",[5]PREMIOS_OTROS!$T130&lt;&gt;0),[5]PREMIOS_OTROS!$T130,""),IF($A132="TOTAL",SUM(INDIRECT("K4:K"&amp;ROW()-1)),""))</f>
        <v/>
      </c>
      <c r="L132" s="7" t="str">
        <f ca="1">IF(AND($A132&lt;&gt;"",$A132&lt;&gt;"TOTAL"),IF(AND([5]PREMIOS_OTROS!$V130&lt;&gt;"",[5]PREMIOS_OTROS!$V130&lt;&gt;0),[5]PREMIOS_OTROS!$V130,""),IF($A132="TOTAL",SUM(INDIRECT("L4:L"&amp;ROW()-1)),""))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IF(AND($A132&lt;&gt;"",$A132&lt;&gt;"TOTAL"),IF(AND([5]PREMIOS_OTROS!$Y130&lt;&gt;"",[5]PREMIOS_OTROS!$Y130&lt;&gt;0),[5]PREMIOS_OTROS!$Y130,""),IF($A132="TOTAL",SUM(INDIRECT("N4:N"&amp;ROW()-1)),""))</f>
        <v/>
      </c>
      <c r="O132" s="7" t="str">
        <f ca="1">IF(AND($A132&lt;&gt;"",$A132&lt;&gt;"TOTAL"),IF(AND([5]PREMIOS_OTROS!$AA130&lt;&gt;"",[5]PREMIOS_OTROS!$AA130&lt;&gt;0),[5]PREMIOS_OTROS!$AA130,""),IF($A132="TOTAL",SUM(INDIRECT("O4:O"&amp;ROW()-1)),""))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IF(AND($A132&lt;&gt;"",$A132&lt;&gt;"TOTAL"),IF(AND([5]PREMIOS_OTROS!$AD130&lt;&gt;"",[5]PREMIOS_OTROS!$AD130&lt;&gt;0),[5]PREMIOS_OTROS!$AD130,""),IF($A132="TOTAL",SUM(INDIRECT("Q4:Q"&amp;ROW()-1)),""))</f>
        <v/>
      </c>
      <c r="R132" s="7" t="str">
        <f ca="1">IF(AND($A132&lt;&gt;"",$A132&lt;&gt;"TOTAL"),IF(AND([5]PREMIOS_OTROS!$AF130&lt;&gt;"",[5]PREMIOS_OTROS!$AF130&lt;&gt;0),[5]PREMIOS_OTROS!$AF130,""),IF($A132="TOTAL",SUM(INDIRECT("R4:R"&amp;ROW()-1)),""))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IF(AND($A132&lt;&gt;"",$A132&lt;&gt;"TOTAL"),IF(AND([5]PREMIOS_OTROS!$AI130&lt;&gt;"",[5]PREMIOS_OTROS!$AI130&lt;&gt;0),[5]PREMIOS_OTROS!$AI130,""),IF($A132="TOTAL",SUM(INDIRECT("T4:T"&amp;ROW()-1)),""))</f>
        <v/>
      </c>
      <c r="U132" s="7" t="str">
        <f ca="1">IF(AND($A132&lt;&gt;"",$A132&lt;&gt;"TOTAL"),IF(AND([5]PREMIOS_OTROS!$AK130&lt;&gt;"",[5]PREMIOS_OTROS!$AK130&lt;&gt;0),[5]PREMIOS_OTROS!$AK130,""),IF($A132="TOTAL",SUM(INDIRECT("U4:U"&amp;ROW()-1)),""))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IF(AND($A132&lt;&gt;"",$A132&lt;&gt;"TOTAL"),IF(AND([5]PREMIOS_OTROS!$AN130&lt;&gt;"",[5]PREMIOS_OTROS!$AN130&lt;&gt;0),[5]PREMIOS_OTROS!$AN130,""),IF($A132="TOTAL",SUM(INDIRECT("W4:W"&amp;ROW()-1)),""))</f>
        <v/>
      </c>
      <c r="X132" s="7" t="str">
        <f ca="1">IF(AND($A132&lt;&gt;"",$A132&lt;&gt;"TOTAL"),IF(AND([5]PREMIOS_OTROS!$AP130&lt;&gt;"",[5]PREMIOS_OTROS!$AP130&lt;&gt;0),[5]PREMIOS_OTROS!$AP130,""),IF($A132="TOTAL",SUM(INDIRECT("X4:X"&amp;ROW()-1)),""))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IF(AND($A132&lt;&gt;"",$A132&lt;&gt;"TOTAL"),IF(AND([5]PREMIOS_OTROS!$AS130&lt;&gt;"",[5]PREMIOS_OTROS!$AS130&lt;&gt;0),[5]PREMIOS_OTROS!$AS130,""),IF($A132="TOTAL",SUM(INDIRECT("Z4:Z"&amp;ROW()-1)),""))</f>
        <v/>
      </c>
      <c r="AA132" s="7" t="str">
        <f ca="1">IF(AND($A132&lt;&gt;"",$A132&lt;&gt;"TOTAL"),IF(AND([5]PREMIOS_OTROS!$AU130&lt;&gt;"",[5]PREMIOS_OTROS!$AU130&lt;&gt;0),[5]PREMIOS_OTROS!$AU130,""),IF($A132="TOTAL",SUM(INDIRECT("AA4:AA"&amp;ROW()-1)),""))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IF(AND($A132&lt;&gt;"",$A132&lt;&gt;"TOTAL"),IF(AND([5]PREMIOS_OTROS!$AX130&lt;&gt;"",[5]PREMIOS_OTROS!$AX130&lt;&gt;0),[5]PREMIOS_OTROS!$AX130,""),IF($A132="TOTAL",SUM(INDIRECT("AC4:AC"&amp;ROW()-1)),""))</f>
        <v/>
      </c>
      <c r="AD132" s="7" t="str">
        <f ca="1">IF(AND($A132&lt;&gt;"",$A132&lt;&gt;"TOTAL"),IF(AND([5]PREMIOS_OTROS!$AZ130&lt;&gt;"",[5]PREMIOS_OTROS!$AZ130&lt;&gt;0),[5]PREMIOS_OTROS!$AZ130,""),IF($A132="TOTAL",SUM(INDIRECT("AD4:AD"&amp;ROW()-1)),""))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IF(AND($A132&lt;&gt;"",$A132&lt;&gt;"TOTAL"),IF(AND([5]PREMIOS_OTROS!$BC130&lt;&gt;"",[5]PREMIOS_OTROS!$BC130&lt;&gt;0),[5]PREMIOS_OTROS!$BC130,""),IF($A132="TOTAL",SUM(INDIRECT("AF4:AF"&amp;ROW()-1)),""))</f>
        <v/>
      </c>
      <c r="AG132" s="7" t="str">
        <f ca="1">IF(AND($A132&lt;&gt;"",$A132&lt;&gt;"TOTAL"),IF(AND([5]PREMIOS_OTROS!$BE130&lt;&gt;"",[5]PREMIOS_OTROS!$BE130&lt;&gt;0),[5]PREMIOS_OTROS!$BE130,""),IF($A132="TOTAL",SUM(INDIRECT("AG4:AG"&amp;ROW()-1)),""))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IF(AND($A132&lt;&gt;"",$A132&lt;&gt;"TOTAL"),IF(AND([5]PREMIOS_OTROS!$BH130&lt;&gt;"",[5]PREMIOS_OTROS!$BH130&lt;&gt;0),[5]PREMIOS_OTROS!$BH130,""),IF($A132="TOTAL",SUM(INDIRECT("AI4:AI"&amp;ROW()-1)),""))</f>
        <v/>
      </c>
      <c r="AJ132" s="7" t="str">
        <f ca="1">IF(AND($A132&lt;&gt;"",$A132&lt;&gt;"TOTAL"),IF(AND([5]PREMIOS_OTROS!$BJ130&lt;&gt;"",[5]PREMIOS_OTROS!$BJ130&lt;&gt;0),[5]PREMIOS_OTROS!$BJ130,""),IF($A132="TOTAL",SUM(INDIRECT("AJ4:AJ"&amp;ROW()-1)),""))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IF(AND($A132&lt;&gt;"",$A132&lt;&gt;"TOTAL"),IF(AND([5]PREMIOS_OTROS!$BM130&lt;&gt;"",[5]PREMIOS_OTROS!$BM130&lt;&gt;0),[5]PREMIOS_OTROS!$BM130,""),IF($A132="TOTAL",SUM(INDIRECT("AL4:AL"&amp;ROW()-1)),""))</f>
        <v/>
      </c>
      <c r="AM132" s="7" t="str">
        <f ca="1">IF(AND($A132&lt;&gt;"",$A132&lt;&gt;"TOTAL"),IF(AND([5]PREMIOS_OTROS!$BO130&lt;&gt;"",[5]PREMIOS_OTROS!$BO130&lt;&gt;0),[5]PREMIOS_OTROS!$BO130,""),IF($A132="TOTAL",SUM(INDIRECT("AM4:AM"&amp;ROW()-1)),""))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IF(AND($A132&lt;&gt;"",$A132&lt;&gt;"TOTAL"),IF(AND([5]PREMIOS_OTROS!$BR130&lt;&gt;"",[5]PREMIOS_OTROS!$BR130&lt;&gt;0),[5]PREMIOS_OTROS!$BR130,""),IF($A132="TOTAL",SUM(INDIRECT("AO4:AO"&amp;ROW()-1)),""))</f>
        <v/>
      </c>
      <c r="AP132" s="7" t="str">
        <f ca="1">IF(AND($A132&lt;&gt;"",$A132&lt;&gt;"TOTAL"),IF(AND([5]PREMIOS_OTROS!$BT130&lt;&gt;"",[5]PREMIOS_OTROS!$BT130&lt;&gt;0),[5]PREMIOS_OTROS!$BT130,""),IF($A132="TOTAL",SUM(INDIRECT("AP4:AP"&amp;ROW()-1)),""))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IF(AND($A132&lt;&gt;"",$A132&lt;&gt;"TOTAL"),IF(AND([5]PREMIOS_OTROS!$BW130&lt;&gt;"",[5]PREMIOS_OTROS!$BW130&lt;&gt;0),[5]PREMIOS_OTROS!$BW130,""),IF($A132="TOTAL",SUM(INDIRECT("AR4:AR"&amp;ROW()-1)),""))</f>
        <v/>
      </c>
      <c r="AS132" s="7" t="str">
        <f ca="1">IF(AND($A132&lt;&gt;"",$A132&lt;&gt;"TOTAL"),IF(AND([5]PREMIOS_OTROS!$BY130&lt;&gt;"",[5]PREMIOS_OTROS!$BY130&lt;&gt;0),[5]PREMIOS_OTROS!$BY130,""),IF($A132="TOTAL",SUM(INDIRECT("AS4:AS"&amp;ROW()-1)),""))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IF(AND($A132&lt;&gt;"",$A132&lt;&gt;"TOTAL"),IF(AND([5]PREMIOS_OTROS!$CB130&lt;&gt;"",[5]PREMIOS_OTROS!$CB130&lt;&gt;0),[5]PREMIOS_OTROS!$CB130,""),IF($A132="TOTAL",SUM(INDIRECT("AU4:AU"&amp;ROW()-1)),""))</f>
        <v/>
      </c>
      <c r="AV132" s="7" t="str">
        <f ca="1">IF(AND($A132&lt;&gt;"",$A132&lt;&gt;"TOTAL"),IF(AND([5]PREMIOS_OTROS!$CD130&lt;&gt;"",[5]PREMIOS_OTROS!$CD130&lt;&gt;0),[5]PREMIOS_OTROS!$CD130,""),IF($A132="TOTAL",SUM(INDIRECT("AV4:AV"&amp;ROW()-1)),""))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IF(AND($A132&lt;&gt;"",$A132&lt;&gt;"TOTAL"),IF(AND([5]PREMIOS_OTROS!$CG130&lt;&gt;"",[5]PREMIOS_OTROS!$CG130&lt;&gt;0),[5]PREMIOS_OTROS!$CG130,""),IF($A132="TOTAL",SUM(INDIRECT("AX4:AX"&amp;ROW()-1)),""))</f>
        <v/>
      </c>
      <c r="AY132" s="7" t="str">
        <f ca="1">IF(AND($A132&lt;&gt;"",$A132&lt;&gt;"TOTAL"),IF(AND([5]PREMIOS_OTROS!$CI130&lt;&gt;"",[5]PREMIOS_OTROS!$CI130&lt;&gt;0),[5]PREMIOS_OTROS!$CI130,""),IF($A132="TOTAL",SUM(INDIRECT("AY4:AY"&amp;ROW()-1)),""))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IF(AND($A132&lt;&gt;"",$A132&lt;&gt;"TOTAL"),IF(AND([5]PREMIOS_OTROS!$CL130&lt;&gt;"",[5]PREMIOS_OTROS!$CL130&lt;&gt;0),[5]PREMIOS_OTROS!$CL130,""),IF($A132="TOTAL",SUM(INDIRECT("BA4:BA"&amp;ROW()-1)),""))</f>
        <v/>
      </c>
      <c r="BB132" s="7" t="str">
        <f ca="1">IF(AND($A132&lt;&gt;"",$A132&lt;&gt;"TOTAL"),IF(AND([5]PREMIOS_OTROS!$CN130&lt;&gt;"",[5]PREMIOS_OTROS!$CN130&lt;&gt;0),[5]PREMIOS_OTROS!$CN130,""),IF($A132="TOTAL",SUM(INDIRECT("BB4:BB"&amp;ROW()-1)),""))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IF(AND($A132&lt;&gt;"",$A132&lt;&gt;"TOTAL"),IF(AND([5]PREMIOS_OTROS!$CQ130&lt;&gt;"",[5]PREMIOS_OTROS!$CQ130&lt;&gt;0),[5]PREMIOS_OTROS!$CQ130,""),IF($A132="TOTAL",SUM(INDIRECT("BD4:BD"&amp;ROW()-1)),""))</f>
        <v/>
      </c>
      <c r="BE132" s="7" t="str">
        <f ca="1">IF(AND($A132&lt;&gt;"",$A132&lt;&gt;"TOTAL"),IF(AND([5]PREMIOS_OTROS!$CS130&lt;&gt;"",[5]PREMIOS_OTROS!$CS130&lt;&gt;0),[5]PREMIOS_OTROS!$CS130,""),IF($A132="TOTAL",SUM(INDIRECT("BE4:BE"&amp;ROW()-1)),""))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IF([5]PREMIOS_OTROS!$D131&lt;&gt;"",[5]PREMIOS_OTROS!$D131,IF(AND([5]PREMIOS_OTROS!$D131="",[5]PREMIOS_OTROS!$D132="",[5]PREMIOS_OTROS!$D130=""),"","TOTAL"))</f>
        <v/>
      </c>
      <c r="B133" s="7" t="str">
        <f ca="1">IF(AND($A133&lt;&gt;"",$A133&lt;&gt;"TOTAL"),IF(AND([5]PREMIOS_OTROS!$E131&lt;&gt;"",[5]PREMIOS_OTROS!$E131&lt;&gt;0),[5]PREMIOS_OTROS!$E131,""),IF($A133="TOTAL",SUM(INDIRECT("B4:B"&amp;ROW()-1)),""))</f>
        <v/>
      </c>
      <c r="C133" s="7" t="str">
        <f ca="1">IF(AND($A133&lt;&gt;"",$A133&lt;&gt;"TOTAL"),IF(AND([5]PREMIOS_OTROS!$G131&lt;&gt;"",[5]PREMIOS_OTROS!$G131&lt;&gt;0),[5]PREMIOS_OTROS!$G131,""),IF($A133="TOTAL",SUM(INDIRECT("C4:C"&amp;ROW()-1)),""))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IF(AND($A133&lt;&gt;"",$A133&lt;&gt;"TOTAL"),IF(AND([5]PREMIOS_OTROS!$J131&lt;&gt;"",[5]PREMIOS_OTROS!$J131&lt;&gt;0),[5]PREMIOS_OTROS!$J131,""),IF($A133="TOTAL",SUM(INDIRECT("E4:E"&amp;ROW()-1)),""))</f>
        <v/>
      </c>
      <c r="F133" s="7" t="str">
        <f ca="1">IF(AND($A133&lt;&gt;"",$A133&lt;&gt;"TOTAL"),IF(AND([5]PREMIOS_OTROS!$L131&lt;&gt;"",[5]PREMIOS_OTROS!$L131&lt;&gt;0),[5]PREMIOS_OTROS!$L131,""),IF($A133="TOTAL",SUM(INDIRECT("F4:F"&amp;ROW()-1)),""))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IF(AND($A133&lt;&gt;"",$A133&lt;&gt;"TOTAL"),IF(AND([5]PREMIOS_OTROS!$O131&lt;&gt;"",[5]PREMIOS_OTROS!$O131&lt;&gt;0),[5]PREMIOS_OTROS!$O131,""),IF($A133="TOTAL",SUM(INDIRECT("H4:H"&amp;ROW()-1)),""))</f>
        <v/>
      </c>
      <c r="I133" s="7" t="str">
        <f ca="1">IF(AND($A133&lt;&gt;"",$A133&lt;&gt;"TOTAL"),IF(AND([5]PREMIOS_OTROS!$Q131&lt;&gt;"",[5]PREMIOS_OTROS!$Q131&lt;&gt;0),[5]PREMIOS_OTROS!$Q131,""),IF($A133="TOTAL",SUM(INDIRECT("I4:I"&amp;ROW()-1)),""))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IF(AND($A133&lt;&gt;"",$A133&lt;&gt;"TOTAL"),IF(AND([5]PREMIOS_OTROS!$T131&lt;&gt;"",[5]PREMIOS_OTROS!$T131&lt;&gt;0),[5]PREMIOS_OTROS!$T131,""),IF($A133="TOTAL",SUM(INDIRECT("K4:K"&amp;ROW()-1)),""))</f>
        <v/>
      </c>
      <c r="L133" s="7" t="str">
        <f ca="1">IF(AND($A133&lt;&gt;"",$A133&lt;&gt;"TOTAL"),IF(AND([5]PREMIOS_OTROS!$V131&lt;&gt;"",[5]PREMIOS_OTROS!$V131&lt;&gt;0),[5]PREMIOS_OTROS!$V131,""),IF($A133="TOTAL",SUM(INDIRECT("L4:L"&amp;ROW()-1)),""))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IF(AND($A133&lt;&gt;"",$A133&lt;&gt;"TOTAL"),IF(AND([5]PREMIOS_OTROS!$Y131&lt;&gt;"",[5]PREMIOS_OTROS!$Y131&lt;&gt;0),[5]PREMIOS_OTROS!$Y131,""),IF($A133="TOTAL",SUM(INDIRECT("N4:N"&amp;ROW()-1)),""))</f>
        <v/>
      </c>
      <c r="O133" s="7" t="str">
        <f ca="1">IF(AND($A133&lt;&gt;"",$A133&lt;&gt;"TOTAL"),IF(AND([5]PREMIOS_OTROS!$AA131&lt;&gt;"",[5]PREMIOS_OTROS!$AA131&lt;&gt;0),[5]PREMIOS_OTROS!$AA131,""),IF($A133="TOTAL",SUM(INDIRECT("O4:O"&amp;ROW()-1)),""))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IF(AND($A133&lt;&gt;"",$A133&lt;&gt;"TOTAL"),IF(AND([5]PREMIOS_OTROS!$AD131&lt;&gt;"",[5]PREMIOS_OTROS!$AD131&lt;&gt;0),[5]PREMIOS_OTROS!$AD131,""),IF($A133="TOTAL",SUM(INDIRECT("Q4:Q"&amp;ROW()-1)),""))</f>
        <v/>
      </c>
      <c r="R133" s="7" t="str">
        <f ca="1">IF(AND($A133&lt;&gt;"",$A133&lt;&gt;"TOTAL"),IF(AND([5]PREMIOS_OTROS!$AF131&lt;&gt;"",[5]PREMIOS_OTROS!$AF131&lt;&gt;0),[5]PREMIOS_OTROS!$AF131,""),IF($A133="TOTAL",SUM(INDIRECT("R4:R"&amp;ROW()-1)),""))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IF(AND($A133&lt;&gt;"",$A133&lt;&gt;"TOTAL"),IF(AND([5]PREMIOS_OTROS!$AI131&lt;&gt;"",[5]PREMIOS_OTROS!$AI131&lt;&gt;0),[5]PREMIOS_OTROS!$AI131,""),IF($A133="TOTAL",SUM(INDIRECT("T4:T"&amp;ROW()-1)),""))</f>
        <v/>
      </c>
      <c r="U133" s="7" t="str">
        <f ca="1">IF(AND($A133&lt;&gt;"",$A133&lt;&gt;"TOTAL"),IF(AND([5]PREMIOS_OTROS!$AK131&lt;&gt;"",[5]PREMIOS_OTROS!$AK131&lt;&gt;0),[5]PREMIOS_OTROS!$AK131,""),IF($A133="TOTAL",SUM(INDIRECT("U4:U"&amp;ROW()-1)),""))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IF(AND($A133&lt;&gt;"",$A133&lt;&gt;"TOTAL"),IF(AND([5]PREMIOS_OTROS!$AN131&lt;&gt;"",[5]PREMIOS_OTROS!$AN131&lt;&gt;0),[5]PREMIOS_OTROS!$AN131,""),IF($A133="TOTAL",SUM(INDIRECT("W4:W"&amp;ROW()-1)),""))</f>
        <v/>
      </c>
      <c r="X133" s="7" t="str">
        <f ca="1">IF(AND($A133&lt;&gt;"",$A133&lt;&gt;"TOTAL"),IF(AND([5]PREMIOS_OTROS!$AP131&lt;&gt;"",[5]PREMIOS_OTROS!$AP131&lt;&gt;0),[5]PREMIOS_OTROS!$AP131,""),IF($A133="TOTAL",SUM(INDIRECT("X4:X"&amp;ROW()-1)),""))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IF(AND($A133&lt;&gt;"",$A133&lt;&gt;"TOTAL"),IF(AND([5]PREMIOS_OTROS!$AS131&lt;&gt;"",[5]PREMIOS_OTROS!$AS131&lt;&gt;0),[5]PREMIOS_OTROS!$AS131,""),IF($A133="TOTAL",SUM(INDIRECT("Z4:Z"&amp;ROW()-1)),""))</f>
        <v/>
      </c>
      <c r="AA133" s="7" t="str">
        <f ca="1">IF(AND($A133&lt;&gt;"",$A133&lt;&gt;"TOTAL"),IF(AND([5]PREMIOS_OTROS!$AU131&lt;&gt;"",[5]PREMIOS_OTROS!$AU131&lt;&gt;0),[5]PREMIOS_OTROS!$AU131,""),IF($A133="TOTAL",SUM(INDIRECT("AA4:AA"&amp;ROW()-1)),""))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IF(AND($A133&lt;&gt;"",$A133&lt;&gt;"TOTAL"),IF(AND([5]PREMIOS_OTROS!$AX131&lt;&gt;"",[5]PREMIOS_OTROS!$AX131&lt;&gt;0),[5]PREMIOS_OTROS!$AX131,""),IF($A133="TOTAL",SUM(INDIRECT("AC4:AC"&amp;ROW()-1)),""))</f>
        <v/>
      </c>
      <c r="AD133" s="7" t="str">
        <f ca="1">IF(AND($A133&lt;&gt;"",$A133&lt;&gt;"TOTAL"),IF(AND([5]PREMIOS_OTROS!$AZ131&lt;&gt;"",[5]PREMIOS_OTROS!$AZ131&lt;&gt;0),[5]PREMIOS_OTROS!$AZ131,""),IF($A133="TOTAL",SUM(INDIRECT("AD4:AD"&amp;ROW()-1)),""))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IF(AND($A133&lt;&gt;"",$A133&lt;&gt;"TOTAL"),IF(AND([5]PREMIOS_OTROS!$BC131&lt;&gt;"",[5]PREMIOS_OTROS!$BC131&lt;&gt;0),[5]PREMIOS_OTROS!$BC131,""),IF($A133="TOTAL",SUM(INDIRECT("AF4:AF"&amp;ROW()-1)),""))</f>
        <v/>
      </c>
      <c r="AG133" s="7" t="str">
        <f ca="1">IF(AND($A133&lt;&gt;"",$A133&lt;&gt;"TOTAL"),IF(AND([5]PREMIOS_OTROS!$BE131&lt;&gt;"",[5]PREMIOS_OTROS!$BE131&lt;&gt;0),[5]PREMIOS_OTROS!$BE131,""),IF($A133="TOTAL",SUM(INDIRECT("AG4:AG"&amp;ROW()-1)),""))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IF(AND($A133&lt;&gt;"",$A133&lt;&gt;"TOTAL"),IF(AND([5]PREMIOS_OTROS!$BH131&lt;&gt;"",[5]PREMIOS_OTROS!$BH131&lt;&gt;0),[5]PREMIOS_OTROS!$BH131,""),IF($A133="TOTAL",SUM(INDIRECT("AI4:AI"&amp;ROW()-1)),""))</f>
        <v/>
      </c>
      <c r="AJ133" s="7" t="str">
        <f ca="1">IF(AND($A133&lt;&gt;"",$A133&lt;&gt;"TOTAL"),IF(AND([5]PREMIOS_OTROS!$BJ131&lt;&gt;"",[5]PREMIOS_OTROS!$BJ131&lt;&gt;0),[5]PREMIOS_OTROS!$BJ131,""),IF($A133="TOTAL",SUM(INDIRECT("AJ4:AJ"&amp;ROW()-1)),""))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IF(AND($A133&lt;&gt;"",$A133&lt;&gt;"TOTAL"),IF(AND([5]PREMIOS_OTROS!$BM131&lt;&gt;"",[5]PREMIOS_OTROS!$BM131&lt;&gt;0),[5]PREMIOS_OTROS!$BM131,""),IF($A133="TOTAL",SUM(INDIRECT("AL4:AL"&amp;ROW()-1)),""))</f>
        <v/>
      </c>
      <c r="AM133" s="7" t="str">
        <f ca="1">IF(AND($A133&lt;&gt;"",$A133&lt;&gt;"TOTAL"),IF(AND([5]PREMIOS_OTROS!$BO131&lt;&gt;"",[5]PREMIOS_OTROS!$BO131&lt;&gt;0),[5]PREMIOS_OTROS!$BO131,""),IF($A133="TOTAL",SUM(INDIRECT("AM4:AM"&amp;ROW()-1)),""))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IF(AND($A133&lt;&gt;"",$A133&lt;&gt;"TOTAL"),IF(AND([5]PREMIOS_OTROS!$BR131&lt;&gt;"",[5]PREMIOS_OTROS!$BR131&lt;&gt;0),[5]PREMIOS_OTROS!$BR131,""),IF($A133="TOTAL",SUM(INDIRECT("AO4:AO"&amp;ROW()-1)),""))</f>
        <v/>
      </c>
      <c r="AP133" s="7" t="str">
        <f ca="1">IF(AND($A133&lt;&gt;"",$A133&lt;&gt;"TOTAL"),IF(AND([5]PREMIOS_OTROS!$BT131&lt;&gt;"",[5]PREMIOS_OTROS!$BT131&lt;&gt;0),[5]PREMIOS_OTROS!$BT131,""),IF($A133="TOTAL",SUM(INDIRECT("AP4:AP"&amp;ROW()-1)),""))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IF(AND($A133&lt;&gt;"",$A133&lt;&gt;"TOTAL"),IF(AND([5]PREMIOS_OTROS!$BW131&lt;&gt;"",[5]PREMIOS_OTROS!$BW131&lt;&gt;0),[5]PREMIOS_OTROS!$BW131,""),IF($A133="TOTAL",SUM(INDIRECT("AR4:AR"&amp;ROW()-1)),""))</f>
        <v/>
      </c>
      <c r="AS133" s="7" t="str">
        <f ca="1">IF(AND($A133&lt;&gt;"",$A133&lt;&gt;"TOTAL"),IF(AND([5]PREMIOS_OTROS!$BY131&lt;&gt;"",[5]PREMIOS_OTROS!$BY131&lt;&gt;0),[5]PREMIOS_OTROS!$BY131,""),IF($A133="TOTAL",SUM(INDIRECT("AS4:AS"&amp;ROW()-1)),""))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IF(AND($A133&lt;&gt;"",$A133&lt;&gt;"TOTAL"),IF(AND([5]PREMIOS_OTROS!$CB131&lt;&gt;"",[5]PREMIOS_OTROS!$CB131&lt;&gt;0),[5]PREMIOS_OTROS!$CB131,""),IF($A133="TOTAL",SUM(INDIRECT("AU4:AU"&amp;ROW()-1)),""))</f>
        <v/>
      </c>
      <c r="AV133" s="7" t="str">
        <f ca="1">IF(AND($A133&lt;&gt;"",$A133&lt;&gt;"TOTAL"),IF(AND([5]PREMIOS_OTROS!$CD131&lt;&gt;"",[5]PREMIOS_OTROS!$CD131&lt;&gt;0),[5]PREMIOS_OTROS!$CD131,""),IF($A133="TOTAL",SUM(INDIRECT("AV4:AV"&amp;ROW()-1)),""))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IF(AND($A133&lt;&gt;"",$A133&lt;&gt;"TOTAL"),IF(AND([5]PREMIOS_OTROS!$CG131&lt;&gt;"",[5]PREMIOS_OTROS!$CG131&lt;&gt;0),[5]PREMIOS_OTROS!$CG131,""),IF($A133="TOTAL",SUM(INDIRECT("AX4:AX"&amp;ROW()-1)),""))</f>
        <v/>
      </c>
      <c r="AY133" s="7" t="str">
        <f ca="1">IF(AND($A133&lt;&gt;"",$A133&lt;&gt;"TOTAL"),IF(AND([5]PREMIOS_OTROS!$CI131&lt;&gt;"",[5]PREMIOS_OTROS!$CI131&lt;&gt;0),[5]PREMIOS_OTROS!$CI131,""),IF($A133="TOTAL",SUM(INDIRECT("AY4:AY"&amp;ROW()-1)),""))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IF(AND($A133&lt;&gt;"",$A133&lt;&gt;"TOTAL"),IF(AND([5]PREMIOS_OTROS!$CL131&lt;&gt;"",[5]PREMIOS_OTROS!$CL131&lt;&gt;0),[5]PREMIOS_OTROS!$CL131,""),IF($A133="TOTAL",SUM(INDIRECT("BA4:BA"&amp;ROW()-1)),""))</f>
        <v/>
      </c>
      <c r="BB133" s="7" t="str">
        <f ca="1">IF(AND($A133&lt;&gt;"",$A133&lt;&gt;"TOTAL"),IF(AND([5]PREMIOS_OTROS!$CN131&lt;&gt;"",[5]PREMIOS_OTROS!$CN131&lt;&gt;0),[5]PREMIOS_OTROS!$CN131,""),IF($A133="TOTAL",SUM(INDIRECT("BB4:BB"&amp;ROW()-1)),""))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IF(AND($A133&lt;&gt;"",$A133&lt;&gt;"TOTAL"),IF(AND([5]PREMIOS_OTROS!$CQ131&lt;&gt;"",[5]PREMIOS_OTROS!$CQ131&lt;&gt;0),[5]PREMIOS_OTROS!$CQ131,""),IF($A133="TOTAL",SUM(INDIRECT("BD4:BD"&amp;ROW()-1)),""))</f>
        <v/>
      </c>
      <c r="BE133" s="7" t="str">
        <f ca="1">IF(AND($A133&lt;&gt;"",$A133&lt;&gt;"TOTAL"),IF(AND([5]PREMIOS_OTROS!$CS131&lt;&gt;"",[5]PREMIOS_OTROS!$CS131&lt;&gt;0),[5]PREMIOS_OTROS!$CS131,""),IF($A133="TOTAL",SUM(INDIRECT("BE4:BE"&amp;ROW()-1)),""))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IF([5]PREMIOS_OTROS!$D132&lt;&gt;"",[5]PREMIOS_OTROS!$D132,IF(AND([5]PREMIOS_OTROS!$D132="",[5]PREMIOS_OTROS!$D133="",[5]PREMIOS_OTROS!$D131=""),"","TOTAL"))</f>
        <v/>
      </c>
      <c r="B134" s="7" t="str">
        <f ca="1">IF(AND($A134&lt;&gt;"",$A134&lt;&gt;"TOTAL"),IF(AND([5]PREMIOS_OTROS!$E132&lt;&gt;"",[5]PREMIOS_OTROS!$E132&lt;&gt;0),[5]PREMIOS_OTROS!$E132,""),IF($A134="TOTAL",SUM(INDIRECT("B4:B"&amp;ROW()-1)),""))</f>
        <v/>
      </c>
      <c r="C134" s="7" t="str">
        <f ca="1">IF(AND($A134&lt;&gt;"",$A134&lt;&gt;"TOTAL"),IF(AND([5]PREMIOS_OTROS!$G132&lt;&gt;"",[5]PREMIOS_OTROS!$G132&lt;&gt;0),[5]PREMIOS_OTROS!$G132,""),IF($A134="TOTAL",SUM(INDIRECT("C4:C"&amp;ROW()-1)),""))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IF(AND($A134&lt;&gt;"",$A134&lt;&gt;"TOTAL"),IF(AND([5]PREMIOS_OTROS!$J132&lt;&gt;"",[5]PREMIOS_OTROS!$J132&lt;&gt;0),[5]PREMIOS_OTROS!$J132,""),IF($A134="TOTAL",SUM(INDIRECT("E4:E"&amp;ROW()-1)),""))</f>
        <v/>
      </c>
      <c r="F134" s="7" t="str">
        <f ca="1">IF(AND($A134&lt;&gt;"",$A134&lt;&gt;"TOTAL"),IF(AND([5]PREMIOS_OTROS!$L132&lt;&gt;"",[5]PREMIOS_OTROS!$L132&lt;&gt;0),[5]PREMIOS_OTROS!$L132,""),IF($A134="TOTAL",SUM(INDIRECT("F4:F"&amp;ROW()-1)),""))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IF(AND($A134&lt;&gt;"",$A134&lt;&gt;"TOTAL"),IF(AND([5]PREMIOS_OTROS!$O132&lt;&gt;"",[5]PREMIOS_OTROS!$O132&lt;&gt;0),[5]PREMIOS_OTROS!$O132,""),IF($A134="TOTAL",SUM(INDIRECT("H4:H"&amp;ROW()-1)),""))</f>
        <v/>
      </c>
      <c r="I134" s="7" t="str">
        <f ca="1">IF(AND($A134&lt;&gt;"",$A134&lt;&gt;"TOTAL"),IF(AND([5]PREMIOS_OTROS!$Q132&lt;&gt;"",[5]PREMIOS_OTROS!$Q132&lt;&gt;0),[5]PREMIOS_OTROS!$Q132,""),IF($A134="TOTAL",SUM(INDIRECT("I4:I"&amp;ROW()-1)),""))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IF(AND($A134&lt;&gt;"",$A134&lt;&gt;"TOTAL"),IF(AND([5]PREMIOS_OTROS!$T132&lt;&gt;"",[5]PREMIOS_OTROS!$T132&lt;&gt;0),[5]PREMIOS_OTROS!$T132,""),IF($A134="TOTAL",SUM(INDIRECT("K4:K"&amp;ROW()-1)),""))</f>
        <v/>
      </c>
      <c r="L134" s="7" t="str">
        <f ca="1">IF(AND($A134&lt;&gt;"",$A134&lt;&gt;"TOTAL"),IF(AND([5]PREMIOS_OTROS!$V132&lt;&gt;"",[5]PREMIOS_OTROS!$V132&lt;&gt;0),[5]PREMIOS_OTROS!$V132,""),IF($A134="TOTAL",SUM(INDIRECT("L4:L"&amp;ROW()-1)),""))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IF(AND($A134&lt;&gt;"",$A134&lt;&gt;"TOTAL"),IF(AND([5]PREMIOS_OTROS!$Y132&lt;&gt;"",[5]PREMIOS_OTROS!$Y132&lt;&gt;0),[5]PREMIOS_OTROS!$Y132,""),IF($A134="TOTAL",SUM(INDIRECT("N4:N"&amp;ROW()-1)),""))</f>
        <v/>
      </c>
      <c r="O134" s="7" t="str">
        <f ca="1">IF(AND($A134&lt;&gt;"",$A134&lt;&gt;"TOTAL"),IF(AND([5]PREMIOS_OTROS!$AA132&lt;&gt;"",[5]PREMIOS_OTROS!$AA132&lt;&gt;0),[5]PREMIOS_OTROS!$AA132,""),IF($A134="TOTAL",SUM(INDIRECT("O4:O"&amp;ROW()-1)),""))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IF(AND($A134&lt;&gt;"",$A134&lt;&gt;"TOTAL"),IF(AND([5]PREMIOS_OTROS!$AD132&lt;&gt;"",[5]PREMIOS_OTROS!$AD132&lt;&gt;0),[5]PREMIOS_OTROS!$AD132,""),IF($A134="TOTAL",SUM(INDIRECT("Q4:Q"&amp;ROW()-1)),""))</f>
        <v/>
      </c>
      <c r="R134" s="7" t="str">
        <f ca="1">IF(AND($A134&lt;&gt;"",$A134&lt;&gt;"TOTAL"),IF(AND([5]PREMIOS_OTROS!$AF132&lt;&gt;"",[5]PREMIOS_OTROS!$AF132&lt;&gt;0),[5]PREMIOS_OTROS!$AF132,""),IF($A134="TOTAL",SUM(INDIRECT("R4:R"&amp;ROW()-1)),""))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IF(AND($A134&lt;&gt;"",$A134&lt;&gt;"TOTAL"),IF(AND([5]PREMIOS_OTROS!$AI132&lt;&gt;"",[5]PREMIOS_OTROS!$AI132&lt;&gt;0),[5]PREMIOS_OTROS!$AI132,""),IF($A134="TOTAL",SUM(INDIRECT("T4:T"&amp;ROW()-1)),""))</f>
        <v/>
      </c>
      <c r="U134" s="7" t="str">
        <f ca="1">IF(AND($A134&lt;&gt;"",$A134&lt;&gt;"TOTAL"),IF(AND([5]PREMIOS_OTROS!$AK132&lt;&gt;"",[5]PREMIOS_OTROS!$AK132&lt;&gt;0),[5]PREMIOS_OTROS!$AK132,""),IF($A134="TOTAL",SUM(INDIRECT("U4:U"&amp;ROW()-1)),""))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IF(AND($A134&lt;&gt;"",$A134&lt;&gt;"TOTAL"),IF(AND([5]PREMIOS_OTROS!$AN132&lt;&gt;"",[5]PREMIOS_OTROS!$AN132&lt;&gt;0),[5]PREMIOS_OTROS!$AN132,""),IF($A134="TOTAL",SUM(INDIRECT("W4:W"&amp;ROW()-1)),""))</f>
        <v/>
      </c>
      <c r="X134" s="7" t="str">
        <f ca="1">IF(AND($A134&lt;&gt;"",$A134&lt;&gt;"TOTAL"),IF(AND([5]PREMIOS_OTROS!$AP132&lt;&gt;"",[5]PREMIOS_OTROS!$AP132&lt;&gt;0),[5]PREMIOS_OTROS!$AP132,""),IF($A134="TOTAL",SUM(INDIRECT("X4:X"&amp;ROW()-1)),""))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IF(AND($A134&lt;&gt;"",$A134&lt;&gt;"TOTAL"),IF(AND([5]PREMIOS_OTROS!$AS132&lt;&gt;"",[5]PREMIOS_OTROS!$AS132&lt;&gt;0),[5]PREMIOS_OTROS!$AS132,""),IF($A134="TOTAL",SUM(INDIRECT("Z4:Z"&amp;ROW()-1)),""))</f>
        <v/>
      </c>
      <c r="AA134" s="7" t="str">
        <f ca="1">IF(AND($A134&lt;&gt;"",$A134&lt;&gt;"TOTAL"),IF(AND([5]PREMIOS_OTROS!$AU132&lt;&gt;"",[5]PREMIOS_OTROS!$AU132&lt;&gt;0),[5]PREMIOS_OTROS!$AU132,""),IF($A134="TOTAL",SUM(INDIRECT("AA4:AA"&amp;ROW()-1)),""))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IF(AND($A134&lt;&gt;"",$A134&lt;&gt;"TOTAL"),IF(AND([5]PREMIOS_OTROS!$AX132&lt;&gt;"",[5]PREMIOS_OTROS!$AX132&lt;&gt;0),[5]PREMIOS_OTROS!$AX132,""),IF($A134="TOTAL",SUM(INDIRECT("AC4:AC"&amp;ROW()-1)),""))</f>
        <v/>
      </c>
      <c r="AD134" s="7" t="str">
        <f ca="1">IF(AND($A134&lt;&gt;"",$A134&lt;&gt;"TOTAL"),IF(AND([5]PREMIOS_OTROS!$AZ132&lt;&gt;"",[5]PREMIOS_OTROS!$AZ132&lt;&gt;0),[5]PREMIOS_OTROS!$AZ132,""),IF($A134="TOTAL",SUM(INDIRECT("AD4:AD"&amp;ROW()-1)),""))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IF(AND($A134&lt;&gt;"",$A134&lt;&gt;"TOTAL"),IF(AND([5]PREMIOS_OTROS!$BC132&lt;&gt;"",[5]PREMIOS_OTROS!$BC132&lt;&gt;0),[5]PREMIOS_OTROS!$BC132,""),IF($A134="TOTAL",SUM(INDIRECT("AF4:AF"&amp;ROW()-1)),""))</f>
        <v/>
      </c>
      <c r="AG134" s="7" t="str">
        <f ca="1">IF(AND($A134&lt;&gt;"",$A134&lt;&gt;"TOTAL"),IF(AND([5]PREMIOS_OTROS!$BE132&lt;&gt;"",[5]PREMIOS_OTROS!$BE132&lt;&gt;0),[5]PREMIOS_OTROS!$BE132,""),IF($A134="TOTAL",SUM(INDIRECT("AG4:AG"&amp;ROW()-1)),""))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IF(AND($A134&lt;&gt;"",$A134&lt;&gt;"TOTAL"),IF(AND([5]PREMIOS_OTROS!$BH132&lt;&gt;"",[5]PREMIOS_OTROS!$BH132&lt;&gt;0),[5]PREMIOS_OTROS!$BH132,""),IF($A134="TOTAL",SUM(INDIRECT("AI4:AI"&amp;ROW()-1)),""))</f>
        <v/>
      </c>
      <c r="AJ134" s="7" t="str">
        <f ca="1">IF(AND($A134&lt;&gt;"",$A134&lt;&gt;"TOTAL"),IF(AND([5]PREMIOS_OTROS!$BJ132&lt;&gt;"",[5]PREMIOS_OTROS!$BJ132&lt;&gt;0),[5]PREMIOS_OTROS!$BJ132,""),IF($A134="TOTAL",SUM(INDIRECT("AJ4:AJ"&amp;ROW()-1)),""))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IF(AND($A134&lt;&gt;"",$A134&lt;&gt;"TOTAL"),IF(AND([5]PREMIOS_OTROS!$BM132&lt;&gt;"",[5]PREMIOS_OTROS!$BM132&lt;&gt;0),[5]PREMIOS_OTROS!$BM132,""),IF($A134="TOTAL",SUM(INDIRECT("AL4:AL"&amp;ROW()-1)),""))</f>
        <v/>
      </c>
      <c r="AM134" s="7" t="str">
        <f ca="1">IF(AND($A134&lt;&gt;"",$A134&lt;&gt;"TOTAL"),IF(AND([5]PREMIOS_OTROS!$BO132&lt;&gt;"",[5]PREMIOS_OTROS!$BO132&lt;&gt;0),[5]PREMIOS_OTROS!$BO132,""),IF($A134="TOTAL",SUM(INDIRECT("AM4:AM"&amp;ROW()-1)),""))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IF(AND($A134&lt;&gt;"",$A134&lt;&gt;"TOTAL"),IF(AND([5]PREMIOS_OTROS!$BR132&lt;&gt;"",[5]PREMIOS_OTROS!$BR132&lt;&gt;0),[5]PREMIOS_OTROS!$BR132,""),IF($A134="TOTAL",SUM(INDIRECT("AO4:AO"&amp;ROW()-1)),""))</f>
        <v/>
      </c>
      <c r="AP134" s="7" t="str">
        <f ca="1">IF(AND($A134&lt;&gt;"",$A134&lt;&gt;"TOTAL"),IF(AND([5]PREMIOS_OTROS!$BT132&lt;&gt;"",[5]PREMIOS_OTROS!$BT132&lt;&gt;0),[5]PREMIOS_OTROS!$BT132,""),IF($A134="TOTAL",SUM(INDIRECT("AP4:AP"&amp;ROW()-1)),""))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IF(AND($A134&lt;&gt;"",$A134&lt;&gt;"TOTAL"),IF(AND([5]PREMIOS_OTROS!$BW132&lt;&gt;"",[5]PREMIOS_OTROS!$BW132&lt;&gt;0),[5]PREMIOS_OTROS!$BW132,""),IF($A134="TOTAL",SUM(INDIRECT("AR4:AR"&amp;ROW()-1)),""))</f>
        <v/>
      </c>
      <c r="AS134" s="7" t="str">
        <f ca="1">IF(AND($A134&lt;&gt;"",$A134&lt;&gt;"TOTAL"),IF(AND([5]PREMIOS_OTROS!$BY132&lt;&gt;"",[5]PREMIOS_OTROS!$BY132&lt;&gt;0),[5]PREMIOS_OTROS!$BY132,""),IF($A134="TOTAL",SUM(INDIRECT("AS4:AS"&amp;ROW()-1)),""))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IF(AND($A134&lt;&gt;"",$A134&lt;&gt;"TOTAL"),IF(AND([5]PREMIOS_OTROS!$CB132&lt;&gt;"",[5]PREMIOS_OTROS!$CB132&lt;&gt;0),[5]PREMIOS_OTROS!$CB132,""),IF($A134="TOTAL",SUM(INDIRECT("AU4:AU"&amp;ROW()-1)),""))</f>
        <v/>
      </c>
      <c r="AV134" s="7" t="str">
        <f ca="1">IF(AND($A134&lt;&gt;"",$A134&lt;&gt;"TOTAL"),IF(AND([5]PREMIOS_OTROS!$CD132&lt;&gt;"",[5]PREMIOS_OTROS!$CD132&lt;&gt;0),[5]PREMIOS_OTROS!$CD132,""),IF($A134="TOTAL",SUM(INDIRECT("AV4:AV"&amp;ROW()-1)),""))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IF(AND($A134&lt;&gt;"",$A134&lt;&gt;"TOTAL"),IF(AND([5]PREMIOS_OTROS!$CG132&lt;&gt;"",[5]PREMIOS_OTROS!$CG132&lt;&gt;0),[5]PREMIOS_OTROS!$CG132,""),IF($A134="TOTAL",SUM(INDIRECT("AX4:AX"&amp;ROW()-1)),""))</f>
        <v/>
      </c>
      <c r="AY134" s="7" t="str">
        <f ca="1">IF(AND($A134&lt;&gt;"",$A134&lt;&gt;"TOTAL"),IF(AND([5]PREMIOS_OTROS!$CI132&lt;&gt;"",[5]PREMIOS_OTROS!$CI132&lt;&gt;0),[5]PREMIOS_OTROS!$CI132,""),IF($A134="TOTAL",SUM(INDIRECT("AY4:AY"&amp;ROW()-1)),""))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IF(AND($A134&lt;&gt;"",$A134&lt;&gt;"TOTAL"),IF(AND([5]PREMIOS_OTROS!$CL132&lt;&gt;"",[5]PREMIOS_OTROS!$CL132&lt;&gt;0),[5]PREMIOS_OTROS!$CL132,""),IF($A134="TOTAL",SUM(INDIRECT("BA4:BA"&amp;ROW()-1)),""))</f>
        <v/>
      </c>
      <c r="BB134" s="7" t="str">
        <f ca="1">IF(AND($A134&lt;&gt;"",$A134&lt;&gt;"TOTAL"),IF(AND([5]PREMIOS_OTROS!$CN132&lt;&gt;"",[5]PREMIOS_OTROS!$CN132&lt;&gt;0),[5]PREMIOS_OTROS!$CN132,""),IF($A134="TOTAL",SUM(INDIRECT("BB4:BB"&amp;ROW()-1)),""))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IF(AND($A134&lt;&gt;"",$A134&lt;&gt;"TOTAL"),IF(AND([5]PREMIOS_OTROS!$CQ132&lt;&gt;"",[5]PREMIOS_OTROS!$CQ132&lt;&gt;0),[5]PREMIOS_OTROS!$CQ132,""),IF($A134="TOTAL",SUM(INDIRECT("BD4:BD"&amp;ROW()-1)),""))</f>
        <v/>
      </c>
      <c r="BE134" s="7" t="str">
        <f ca="1">IF(AND($A134&lt;&gt;"",$A134&lt;&gt;"TOTAL"),IF(AND([5]PREMIOS_OTROS!$CS132&lt;&gt;"",[5]PREMIOS_OTROS!$CS132&lt;&gt;0),[5]PREMIOS_OTROS!$CS132,""),IF($A134="TOTAL",SUM(INDIRECT("BE4:BE"&amp;ROW()-1)),""))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IF([5]PREMIOS_OTROS!$D133&lt;&gt;"",[5]PREMIOS_OTROS!$D133,IF(AND([5]PREMIOS_OTROS!$D133="",[5]PREMIOS_OTROS!$D134="",[5]PREMIOS_OTROS!$D132=""),"","TOTAL"))</f>
        <v/>
      </c>
      <c r="B135" s="7" t="str">
        <f ca="1">IF(AND($A135&lt;&gt;"",$A135&lt;&gt;"TOTAL"),IF(AND([5]PREMIOS_OTROS!$E133&lt;&gt;"",[5]PREMIOS_OTROS!$E133&lt;&gt;0),[5]PREMIOS_OTROS!$E133,""),IF($A135="TOTAL",SUM(INDIRECT("B4:B"&amp;ROW()-1)),""))</f>
        <v/>
      </c>
      <c r="C135" s="7" t="str">
        <f ca="1">IF(AND($A135&lt;&gt;"",$A135&lt;&gt;"TOTAL"),IF(AND([5]PREMIOS_OTROS!$G133&lt;&gt;"",[5]PREMIOS_OTROS!$G133&lt;&gt;0),[5]PREMIOS_OTROS!$G133,""),IF($A135="TOTAL",SUM(INDIRECT("C4:C"&amp;ROW()-1)),""))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IF(AND($A135&lt;&gt;"",$A135&lt;&gt;"TOTAL"),IF(AND([5]PREMIOS_OTROS!$J133&lt;&gt;"",[5]PREMIOS_OTROS!$J133&lt;&gt;0),[5]PREMIOS_OTROS!$J133,""),IF($A135="TOTAL",SUM(INDIRECT("E4:E"&amp;ROW()-1)),""))</f>
        <v/>
      </c>
      <c r="F135" s="7" t="str">
        <f ca="1">IF(AND($A135&lt;&gt;"",$A135&lt;&gt;"TOTAL"),IF(AND([5]PREMIOS_OTROS!$L133&lt;&gt;"",[5]PREMIOS_OTROS!$L133&lt;&gt;0),[5]PREMIOS_OTROS!$L133,""),IF($A135="TOTAL",SUM(INDIRECT("F4:F"&amp;ROW()-1)),""))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IF(AND($A135&lt;&gt;"",$A135&lt;&gt;"TOTAL"),IF(AND([5]PREMIOS_OTROS!$O133&lt;&gt;"",[5]PREMIOS_OTROS!$O133&lt;&gt;0),[5]PREMIOS_OTROS!$O133,""),IF($A135="TOTAL",SUM(INDIRECT("H4:H"&amp;ROW()-1)),""))</f>
        <v/>
      </c>
      <c r="I135" s="7" t="str">
        <f ca="1">IF(AND($A135&lt;&gt;"",$A135&lt;&gt;"TOTAL"),IF(AND([5]PREMIOS_OTROS!$Q133&lt;&gt;"",[5]PREMIOS_OTROS!$Q133&lt;&gt;0),[5]PREMIOS_OTROS!$Q133,""),IF($A135="TOTAL",SUM(INDIRECT("I4:I"&amp;ROW()-1)),""))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IF(AND($A135&lt;&gt;"",$A135&lt;&gt;"TOTAL"),IF(AND([5]PREMIOS_OTROS!$T133&lt;&gt;"",[5]PREMIOS_OTROS!$T133&lt;&gt;0),[5]PREMIOS_OTROS!$T133,""),IF($A135="TOTAL",SUM(INDIRECT("K4:K"&amp;ROW()-1)),""))</f>
        <v/>
      </c>
      <c r="L135" s="7" t="str">
        <f ca="1">IF(AND($A135&lt;&gt;"",$A135&lt;&gt;"TOTAL"),IF(AND([5]PREMIOS_OTROS!$V133&lt;&gt;"",[5]PREMIOS_OTROS!$V133&lt;&gt;0),[5]PREMIOS_OTROS!$V133,""),IF($A135="TOTAL",SUM(INDIRECT("L4:L"&amp;ROW()-1)),""))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IF(AND($A135&lt;&gt;"",$A135&lt;&gt;"TOTAL"),IF(AND([5]PREMIOS_OTROS!$Y133&lt;&gt;"",[5]PREMIOS_OTROS!$Y133&lt;&gt;0),[5]PREMIOS_OTROS!$Y133,""),IF($A135="TOTAL",SUM(INDIRECT("N4:N"&amp;ROW()-1)),""))</f>
        <v/>
      </c>
      <c r="O135" s="7" t="str">
        <f ca="1">IF(AND($A135&lt;&gt;"",$A135&lt;&gt;"TOTAL"),IF(AND([5]PREMIOS_OTROS!$AA133&lt;&gt;"",[5]PREMIOS_OTROS!$AA133&lt;&gt;0),[5]PREMIOS_OTROS!$AA133,""),IF($A135="TOTAL",SUM(INDIRECT("O4:O"&amp;ROW()-1)),""))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IF(AND($A135&lt;&gt;"",$A135&lt;&gt;"TOTAL"),IF(AND([5]PREMIOS_OTROS!$AD133&lt;&gt;"",[5]PREMIOS_OTROS!$AD133&lt;&gt;0),[5]PREMIOS_OTROS!$AD133,""),IF($A135="TOTAL",SUM(INDIRECT("Q4:Q"&amp;ROW()-1)),""))</f>
        <v/>
      </c>
      <c r="R135" s="7" t="str">
        <f ca="1">IF(AND($A135&lt;&gt;"",$A135&lt;&gt;"TOTAL"),IF(AND([5]PREMIOS_OTROS!$AF133&lt;&gt;"",[5]PREMIOS_OTROS!$AF133&lt;&gt;0),[5]PREMIOS_OTROS!$AF133,""),IF($A135="TOTAL",SUM(INDIRECT("R4:R"&amp;ROW()-1)),""))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IF(AND($A135&lt;&gt;"",$A135&lt;&gt;"TOTAL"),IF(AND([5]PREMIOS_OTROS!$AI133&lt;&gt;"",[5]PREMIOS_OTROS!$AI133&lt;&gt;0),[5]PREMIOS_OTROS!$AI133,""),IF($A135="TOTAL",SUM(INDIRECT("T4:T"&amp;ROW()-1)),""))</f>
        <v/>
      </c>
      <c r="U135" s="7" t="str">
        <f ca="1">IF(AND($A135&lt;&gt;"",$A135&lt;&gt;"TOTAL"),IF(AND([5]PREMIOS_OTROS!$AK133&lt;&gt;"",[5]PREMIOS_OTROS!$AK133&lt;&gt;0),[5]PREMIOS_OTROS!$AK133,""),IF($A135="TOTAL",SUM(INDIRECT("U4:U"&amp;ROW()-1)),""))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IF(AND($A135&lt;&gt;"",$A135&lt;&gt;"TOTAL"),IF(AND([5]PREMIOS_OTROS!$AN133&lt;&gt;"",[5]PREMIOS_OTROS!$AN133&lt;&gt;0),[5]PREMIOS_OTROS!$AN133,""),IF($A135="TOTAL",SUM(INDIRECT("W4:W"&amp;ROW()-1)),""))</f>
        <v/>
      </c>
      <c r="X135" s="7" t="str">
        <f ca="1">IF(AND($A135&lt;&gt;"",$A135&lt;&gt;"TOTAL"),IF(AND([5]PREMIOS_OTROS!$AP133&lt;&gt;"",[5]PREMIOS_OTROS!$AP133&lt;&gt;0),[5]PREMIOS_OTROS!$AP133,""),IF($A135="TOTAL",SUM(INDIRECT("X4:X"&amp;ROW()-1)),""))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IF(AND($A135&lt;&gt;"",$A135&lt;&gt;"TOTAL"),IF(AND([5]PREMIOS_OTROS!$AS133&lt;&gt;"",[5]PREMIOS_OTROS!$AS133&lt;&gt;0),[5]PREMIOS_OTROS!$AS133,""),IF($A135="TOTAL",SUM(INDIRECT("Z4:Z"&amp;ROW()-1)),""))</f>
        <v/>
      </c>
      <c r="AA135" s="7" t="str">
        <f ca="1">IF(AND($A135&lt;&gt;"",$A135&lt;&gt;"TOTAL"),IF(AND([5]PREMIOS_OTROS!$AU133&lt;&gt;"",[5]PREMIOS_OTROS!$AU133&lt;&gt;0),[5]PREMIOS_OTROS!$AU133,""),IF($A135="TOTAL",SUM(INDIRECT("AA4:AA"&amp;ROW()-1)),""))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IF(AND($A135&lt;&gt;"",$A135&lt;&gt;"TOTAL"),IF(AND([5]PREMIOS_OTROS!$AX133&lt;&gt;"",[5]PREMIOS_OTROS!$AX133&lt;&gt;0),[5]PREMIOS_OTROS!$AX133,""),IF($A135="TOTAL",SUM(INDIRECT("AC4:AC"&amp;ROW()-1)),""))</f>
        <v/>
      </c>
      <c r="AD135" s="7" t="str">
        <f ca="1">IF(AND($A135&lt;&gt;"",$A135&lt;&gt;"TOTAL"),IF(AND([5]PREMIOS_OTROS!$AZ133&lt;&gt;"",[5]PREMIOS_OTROS!$AZ133&lt;&gt;0),[5]PREMIOS_OTROS!$AZ133,""),IF($A135="TOTAL",SUM(INDIRECT("AD4:AD"&amp;ROW()-1)),""))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IF(AND($A135&lt;&gt;"",$A135&lt;&gt;"TOTAL"),IF(AND([5]PREMIOS_OTROS!$BC133&lt;&gt;"",[5]PREMIOS_OTROS!$BC133&lt;&gt;0),[5]PREMIOS_OTROS!$BC133,""),IF($A135="TOTAL",SUM(INDIRECT("AF4:AF"&amp;ROW()-1)),""))</f>
        <v/>
      </c>
      <c r="AG135" s="7" t="str">
        <f ca="1">IF(AND($A135&lt;&gt;"",$A135&lt;&gt;"TOTAL"),IF(AND([5]PREMIOS_OTROS!$BE133&lt;&gt;"",[5]PREMIOS_OTROS!$BE133&lt;&gt;0),[5]PREMIOS_OTROS!$BE133,""),IF($A135="TOTAL",SUM(INDIRECT("AG4:AG"&amp;ROW()-1)),""))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IF(AND($A135&lt;&gt;"",$A135&lt;&gt;"TOTAL"),IF(AND([5]PREMIOS_OTROS!$BH133&lt;&gt;"",[5]PREMIOS_OTROS!$BH133&lt;&gt;0),[5]PREMIOS_OTROS!$BH133,""),IF($A135="TOTAL",SUM(INDIRECT("AI4:AI"&amp;ROW()-1)),""))</f>
        <v/>
      </c>
      <c r="AJ135" s="7" t="str">
        <f ca="1">IF(AND($A135&lt;&gt;"",$A135&lt;&gt;"TOTAL"),IF(AND([5]PREMIOS_OTROS!$BJ133&lt;&gt;"",[5]PREMIOS_OTROS!$BJ133&lt;&gt;0),[5]PREMIOS_OTROS!$BJ133,""),IF($A135="TOTAL",SUM(INDIRECT("AJ4:AJ"&amp;ROW()-1)),""))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IF(AND($A135&lt;&gt;"",$A135&lt;&gt;"TOTAL"),IF(AND([5]PREMIOS_OTROS!$BM133&lt;&gt;"",[5]PREMIOS_OTROS!$BM133&lt;&gt;0),[5]PREMIOS_OTROS!$BM133,""),IF($A135="TOTAL",SUM(INDIRECT("AL4:AL"&amp;ROW()-1)),""))</f>
        <v/>
      </c>
      <c r="AM135" s="7" t="str">
        <f ca="1">IF(AND($A135&lt;&gt;"",$A135&lt;&gt;"TOTAL"),IF(AND([5]PREMIOS_OTROS!$BO133&lt;&gt;"",[5]PREMIOS_OTROS!$BO133&lt;&gt;0),[5]PREMIOS_OTROS!$BO133,""),IF($A135="TOTAL",SUM(INDIRECT("AM4:AM"&amp;ROW()-1)),""))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IF(AND($A135&lt;&gt;"",$A135&lt;&gt;"TOTAL"),IF(AND([5]PREMIOS_OTROS!$BR133&lt;&gt;"",[5]PREMIOS_OTROS!$BR133&lt;&gt;0),[5]PREMIOS_OTROS!$BR133,""),IF($A135="TOTAL",SUM(INDIRECT("AO4:AO"&amp;ROW()-1)),""))</f>
        <v/>
      </c>
      <c r="AP135" s="7" t="str">
        <f ca="1">IF(AND($A135&lt;&gt;"",$A135&lt;&gt;"TOTAL"),IF(AND([5]PREMIOS_OTROS!$BT133&lt;&gt;"",[5]PREMIOS_OTROS!$BT133&lt;&gt;0),[5]PREMIOS_OTROS!$BT133,""),IF($A135="TOTAL",SUM(INDIRECT("AP4:AP"&amp;ROW()-1)),""))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IF(AND($A135&lt;&gt;"",$A135&lt;&gt;"TOTAL"),IF(AND([5]PREMIOS_OTROS!$BW133&lt;&gt;"",[5]PREMIOS_OTROS!$BW133&lt;&gt;0),[5]PREMIOS_OTROS!$BW133,""),IF($A135="TOTAL",SUM(INDIRECT("AR4:AR"&amp;ROW()-1)),""))</f>
        <v/>
      </c>
      <c r="AS135" s="7" t="str">
        <f ca="1">IF(AND($A135&lt;&gt;"",$A135&lt;&gt;"TOTAL"),IF(AND([5]PREMIOS_OTROS!$BY133&lt;&gt;"",[5]PREMIOS_OTROS!$BY133&lt;&gt;0),[5]PREMIOS_OTROS!$BY133,""),IF($A135="TOTAL",SUM(INDIRECT("AS4:AS"&amp;ROW()-1)),""))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IF(AND($A135&lt;&gt;"",$A135&lt;&gt;"TOTAL"),IF(AND([5]PREMIOS_OTROS!$CB133&lt;&gt;"",[5]PREMIOS_OTROS!$CB133&lt;&gt;0),[5]PREMIOS_OTROS!$CB133,""),IF($A135="TOTAL",SUM(INDIRECT("AU4:AU"&amp;ROW()-1)),""))</f>
        <v/>
      </c>
      <c r="AV135" s="7" t="str">
        <f ca="1">IF(AND($A135&lt;&gt;"",$A135&lt;&gt;"TOTAL"),IF(AND([5]PREMIOS_OTROS!$CD133&lt;&gt;"",[5]PREMIOS_OTROS!$CD133&lt;&gt;0),[5]PREMIOS_OTROS!$CD133,""),IF($A135="TOTAL",SUM(INDIRECT("AV4:AV"&amp;ROW()-1)),""))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IF(AND($A135&lt;&gt;"",$A135&lt;&gt;"TOTAL"),IF(AND([5]PREMIOS_OTROS!$CG133&lt;&gt;"",[5]PREMIOS_OTROS!$CG133&lt;&gt;0),[5]PREMIOS_OTROS!$CG133,""),IF($A135="TOTAL",SUM(INDIRECT("AX4:AX"&amp;ROW()-1)),""))</f>
        <v/>
      </c>
      <c r="AY135" s="7" t="str">
        <f ca="1">IF(AND($A135&lt;&gt;"",$A135&lt;&gt;"TOTAL"),IF(AND([5]PREMIOS_OTROS!$CI133&lt;&gt;"",[5]PREMIOS_OTROS!$CI133&lt;&gt;0),[5]PREMIOS_OTROS!$CI133,""),IF($A135="TOTAL",SUM(INDIRECT("AY4:AY"&amp;ROW()-1)),""))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IF(AND($A135&lt;&gt;"",$A135&lt;&gt;"TOTAL"),IF(AND([5]PREMIOS_OTROS!$CL133&lt;&gt;"",[5]PREMIOS_OTROS!$CL133&lt;&gt;0),[5]PREMIOS_OTROS!$CL133,""),IF($A135="TOTAL",SUM(INDIRECT("BA4:BA"&amp;ROW()-1)),""))</f>
        <v/>
      </c>
      <c r="BB135" s="7" t="str">
        <f ca="1">IF(AND($A135&lt;&gt;"",$A135&lt;&gt;"TOTAL"),IF(AND([5]PREMIOS_OTROS!$CN133&lt;&gt;"",[5]PREMIOS_OTROS!$CN133&lt;&gt;0),[5]PREMIOS_OTROS!$CN133,""),IF($A135="TOTAL",SUM(INDIRECT("BB4:BB"&amp;ROW()-1)),""))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IF(AND($A135&lt;&gt;"",$A135&lt;&gt;"TOTAL"),IF(AND([5]PREMIOS_OTROS!$CQ133&lt;&gt;"",[5]PREMIOS_OTROS!$CQ133&lt;&gt;0),[5]PREMIOS_OTROS!$CQ133,""),IF($A135="TOTAL",SUM(INDIRECT("BD4:BD"&amp;ROW()-1)),""))</f>
        <v/>
      </c>
      <c r="BE135" s="7" t="str">
        <f ca="1">IF(AND($A135&lt;&gt;"",$A135&lt;&gt;"TOTAL"),IF(AND([5]PREMIOS_OTROS!$CS133&lt;&gt;"",[5]PREMIOS_OTROS!$CS133&lt;&gt;0),[5]PREMIOS_OTROS!$CS133,""),IF($A135="TOTAL",SUM(INDIRECT("BE4:BE"&amp;ROW()-1)),""))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IF([5]PREMIOS_OTROS!$D134&lt;&gt;"",[5]PREMIOS_OTROS!$D134,IF(AND([5]PREMIOS_OTROS!$D134="",[5]PREMIOS_OTROS!$D135="",[5]PREMIOS_OTROS!$D133=""),"","TOTAL"))</f>
        <v/>
      </c>
      <c r="B136" s="7" t="str">
        <f ca="1">IF(AND($A136&lt;&gt;"",$A136&lt;&gt;"TOTAL"),IF(AND([5]PREMIOS_OTROS!$E134&lt;&gt;"",[5]PREMIOS_OTROS!$E134&lt;&gt;0),[5]PREMIOS_OTROS!$E134,""),IF($A136="TOTAL",SUM(INDIRECT("B4:B"&amp;ROW()-1)),""))</f>
        <v/>
      </c>
      <c r="C136" s="7" t="str">
        <f ca="1">IF(AND($A136&lt;&gt;"",$A136&lt;&gt;"TOTAL"),IF(AND([5]PREMIOS_OTROS!$G134&lt;&gt;"",[5]PREMIOS_OTROS!$G134&lt;&gt;0),[5]PREMIOS_OTROS!$G134,""),IF($A136="TOTAL",SUM(INDIRECT("C4:C"&amp;ROW()-1)),""))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IF(AND($A136&lt;&gt;"",$A136&lt;&gt;"TOTAL"),IF(AND([5]PREMIOS_OTROS!$J134&lt;&gt;"",[5]PREMIOS_OTROS!$J134&lt;&gt;0),[5]PREMIOS_OTROS!$J134,""),IF($A136="TOTAL",SUM(INDIRECT("E4:E"&amp;ROW()-1)),""))</f>
        <v/>
      </c>
      <c r="F136" s="7" t="str">
        <f ca="1">IF(AND($A136&lt;&gt;"",$A136&lt;&gt;"TOTAL"),IF(AND([5]PREMIOS_OTROS!$L134&lt;&gt;"",[5]PREMIOS_OTROS!$L134&lt;&gt;0),[5]PREMIOS_OTROS!$L134,""),IF($A136="TOTAL",SUM(INDIRECT("F4:F"&amp;ROW()-1)),""))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IF(AND($A136&lt;&gt;"",$A136&lt;&gt;"TOTAL"),IF(AND([5]PREMIOS_OTROS!$O134&lt;&gt;"",[5]PREMIOS_OTROS!$O134&lt;&gt;0),[5]PREMIOS_OTROS!$O134,""),IF($A136="TOTAL",SUM(INDIRECT("H4:H"&amp;ROW()-1)),""))</f>
        <v/>
      </c>
      <c r="I136" s="7" t="str">
        <f ca="1">IF(AND($A136&lt;&gt;"",$A136&lt;&gt;"TOTAL"),IF(AND([5]PREMIOS_OTROS!$Q134&lt;&gt;"",[5]PREMIOS_OTROS!$Q134&lt;&gt;0),[5]PREMIOS_OTROS!$Q134,""),IF($A136="TOTAL",SUM(INDIRECT("I4:I"&amp;ROW()-1)),""))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IF(AND($A136&lt;&gt;"",$A136&lt;&gt;"TOTAL"),IF(AND([5]PREMIOS_OTROS!$T134&lt;&gt;"",[5]PREMIOS_OTROS!$T134&lt;&gt;0),[5]PREMIOS_OTROS!$T134,""),IF($A136="TOTAL",SUM(INDIRECT("K4:K"&amp;ROW()-1)),""))</f>
        <v/>
      </c>
      <c r="L136" s="7" t="str">
        <f ca="1">IF(AND($A136&lt;&gt;"",$A136&lt;&gt;"TOTAL"),IF(AND([5]PREMIOS_OTROS!$V134&lt;&gt;"",[5]PREMIOS_OTROS!$V134&lt;&gt;0),[5]PREMIOS_OTROS!$V134,""),IF($A136="TOTAL",SUM(INDIRECT("L4:L"&amp;ROW()-1)),""))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IF(AND($A136&lt;&gt;"",$A136&lt;&gt;"TOTAL"),IF(AND([5]PREMIOS_OTROS!$Y134&lt;&gt;"",[5]PREMIOS_OTROS!$Y134&lt;&gt;0),[5]PREMIOS_OTROS!$Y134,""),IF($A136="TOTAL",SUM(INDIRECT("N4:N"&amp;ROW()-1)),""))</f>
        <v/>
      </c>
      <c r="O136" s="7" t="str">
        <f ca="1">IF(AND($A136&lt;&gt;"",$A136&lt;&gt;"TOTAL"),IF(AND([5]PREMIOS_OTROS!$AA134&lt;&gt;"",[5]PREMIOS_OTROS!$AA134&lt;&gt;0),[5]PREMIOS_OTROS!$AA134,""),IF($A136="TOTAL",SUM(INDIRECT("O4:O"&amp;ROW()-1)),""))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IF(AND($A136&lt;&gt;"",$A136&lt;&gt;"TOTAL"),IF(AND([5]PREMIOS_OTROS!$AD134&lt;&gt;"",[5]PREMIOS_OTROS!$AD134&lt;&gt;0),[5]PREMIOS_OTROS!$AD134,""),IF($A136="TOTAL",SUM(INDIRECT("Q4:Q"&amp;ROW()-1)),""))</f>
        <v/>
      </c>
      <c r="R136" s="7" t="str">
        <f ca="1">IF(AND($A136&lt;&gt;"",$A136&lt;&gt;"TOTAL"),IF(AND([5]PREMIOS_OTROS!$AF134&lt;&gt;"",[5]PREMIOS_OTROS!$AF134&lt;&gt;0),[5]PREMIOS_OTROS!$AF134,""),IF($A136="TOTAL",SUM(INDIRECT("R4:R"&amp;ROW()-1)),""))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IF(AND($A136&lt;&gt;"",$A136&lt;&gt;"TOTAL"),IF(AND([5]PREMIOS_OTROS!$AI134&lt;&gt;"",[5]PREMIOS_OTROS!$AI134&lt;&gt;0),[5]PREMIOS_OTROS!$AI134,""),IF($A136="TOTAL",SUM(INDIRECT("T4:T"&amp;ROW()-1)),""))</f>
        <v/>
      </c>
      <c r="U136" s="7" t="str">
        <f ca="1">IF(AND($A136&lt;&gt;"",$A136&lt;&gt;"TOTAL"),IF(AND([5]PREMIOS_OTROS!$AK134&lt;&gt;"",[5]PREMIOS_OTROS!$AK134&lt;&gt;0),[5]PREMIOS_OTROS!$AK134,""),IF($A136="TOTAL",SUM(INDIRECT("U4:U"&amp;ROW()-1)),""))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IF(AND($A136&lt;&gt;"",$A136&lt;&gt;"TOTAL"),IF(AND([5]PREMIOS_OTROS!$AN134&lt;&gt;"",[5]PREMIOS_OTROS!$AN134&lt;&gt;0),[5]PREMIOS_OTROS!$AN134,""),IF($A136="TOTAL",SUM(INDIRECT("W4:W"&amp;ROW()-1)),""))</f>
        <v/>
      </c>
      <c r="X136" s="7" t="str">
        <f ca="1">IF(AND($A136&lt;&gt;"",$A136&lt;&gt;"TOTAL"),IF(AND([5]PREMIOS_OTROS!$AP134&lt;&gt;"",[5]PREMIOS_OTROS!$AP134&lt;&gt;0),[5]PREMIOS_OTROS!$AP134,""),IF($A136="TOTAL",SUM(INDIRECT("X4:X"&amp;ROW()-1)),""))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IF(AND($A136&lt;&gt;"",$A136&lt;&gt;"TOTAL"),IF(AND([5]PREMIOS_OTROS!$AS134&lt;&gt;"",[5]PREMIOS_OTROS!$AS134&lt;&gt;0),[5]PREMIOS_OTROS!$AS134,""),IF($A136="TOTAL",SUM(INDIRECT("Z4:Z"&amp;ROW()-1)),""))</f>
        <v/>
      </c>
      <c r="AA136" s="7" t="str">
        <f ca="1">IF(AND($A136&lt;&gt;"",$A136&lt;&gt;"TOTAL"),IF(AND([5]PREMIOS_OTROS!$AU134&lt;&gt;"",[5]PREMIOS_OTROS!$AU134&lt;&gt;0),[5]PREMIOS_OTROS!$AU134,""),IF($A136="TOTAL",SUM(INDIRECT("AA4:AA"&amp;ROW()-1)),""))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IF(AND($A136&lt;&gt;"",$A136&lt;&gt;"TOTAL"),IF(AND([5]PREMIOS_OTROS!$AX134&lt;&gt;"",[5]PREMIOS_OTROS!$AX134&lt;&gt;0),[5]PREMIOS_OTROS!$AX134,""),IF($A136="TOTAL",SUM(INDIRECT("AC4:AC"&amp;ROW()-1)),""))</f>
        <v/>
      </c>
      <c r="AD136" s="7" t="str">
        <f ca="1">IF(AND($A136&lt;&gt;"",$A136&lt;&gt;"TOTAL"),IF(AND([5]PREMIOS_OTROS!$AZ134&lt;&gt;"",[5]PREMIOS_OTROS!$AZ134&lt;&gt;0),[5]PREMIOS_OTROS!$AZ134,""),IF($A136="TOTAL",SUM(INDIRECT("AD4:AD"&amp;ROW()-1)),""))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IF(AND($A136&lt;&gt;"",$A136&lt;&gt;"TOTAL"),IF(AND([5]PREMIOS_OTROS!$BC134&lt;&gt;"",[5]PREMIOS_OTROS!$BC134&lt;&gt;0),[5]PREMIOS_OTROS!$BC134,""),IF($A136="TOTAL",SUM(INDIRECT("AF4:AF"&amp;ROW()-1)),""))</f>
        <v/>
      </c>
      <c r="AG136" s="7" t="str">
        <f ca="1">IF(AND($A136&lt;&gt;"",$A136&lt;&gt;"TOTAL"),IF(AND([5]PREMIOS_OTROS!$BE134&lt;&gt;"",[5]PREMIOS_OTROS!$BE134&lt;&gt;0),[5]PREMIOS_OTROS!$BE134,""),IF($A136="TOTAL",SUM(INDIRECT("AG4:AG"&amp;ROW()-1)),""))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IF(AND($A136&lt;&gt;"",$A136&lt;&gt;"TOTAL"),IF(AND([5]PREMIOS_OTROS!$BH134&lt;&gt;"",[5]PREMIOS_OTROS!$BH134&lt;&gt;0),[5]PREMIOS_OTROS!$BH134,""),IF($A136="TOTAL",SUM(INDIRECT("AI4:AI"&amp;ROW()-1)),""))</f>
        <v/>
      </c>
      <c r="AJ136" s="7" t="str">
        <f ca="1">IF(AND($A136&lt;&gt;"",$A136&lt;&gt;"TOTAL"),IF(AND([5]PREMIOS_OTROS!$BJ134&lt;&gt;"",[5]PREMIOS_OTROS!$BJ134&lt;&gt;0),[5]PREMIOS_OTROS!$BJ134,""),IF($A136="TOTAL",SUM(INDIRECT("AJ4:AJ"&amp;ROW()-1)),""))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IF(AND($A136&lt;&gt;"",$A136&lt;&gt;"TOTAL"),IF(AND([5]PREMIOS_OTROS!$BM134&lt;&gt;"",[5]PREMIOS_OTROS!$BM134&lt;&gt;0),[5]PREMIOS_OTROS!$BM134,""),IF($A136="TOTAL",SUM(INDIRECT("AL4:AL"&amp;ROW()-1)),""))</f>
        <v/>
      </c>
      <c r="AM136" s="7" t="str">
        <f ca="1">IF(AND($A136&lt;&gt;"",$A136&lt;&gt;"TOTAL"),IF(AND([5]PREMIOS_OTROS!$BO134&lt;&gt;"",[5]PREMIOS_OTROS!$BO134&lt;&gt;0),[5]PREMIOS_OTROS!$BO134,""),IF($A136="TOTAL",SUM(INDIRECT("AM4:AM"&amp;ROW()-1)),""))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IF(AND($A136&lt;&gt;"",$A136&lt;&gt;"TOTAL"),IF(AND([5]PREMIOS_OTROS!$BR134&lt;&gt;"",[5]PREMIOS_OTROS!$BR134&lt;&gt;0),[5]PREMIOS_OTROS!$BR134,""),IF($A136="TOTAL",SUM(INDIRECT("AO4:AO"&amp;ROW()-1)),""))</f>
        <v/>
      </c>
      <c r="AP136" s="7" t="str">
        <f ca="1">IF(AND($A136&lt;&gt;"",$A136&lt;&gt;"TOTAL"),IF(AND([5]PREMIOS_OTROS!$BT134&lt;&gt;"",[5]PREMIOS_OTROS!$BT134&lt;&gt;0),[5]PREMIOS_OTROS!$BT134,""),IF($A136="TOTAL",SUM(INDIRECT("AP4:AP"&amp;ROW()-1)),""))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IF(AND($A136&lt;&gt;"",$A136&lt;&gt;"TOTAL"),IF(AND([5]PREMIOS_OTROS!$BW134&lt;&gt;"",[5]PREMIOS_OTROS!$BW134&lt;&gt;0),[5]PREMIOS_OTROS!$BW134,""),IF($A136="TOTAL",SUM(INDIRECT("AR4:AR"&amp;ROW()-1)),""))</f>
        <v/>
      </c>
      <c r="AS136" s="7" t="str">
        <f ca="1">IF(AND($A136&lt;&gt;"",$A136&lt;&gt;"TOTAL"),IF(AND([5]PREMIOS_OTROS!$BY134&lt;&gt;"",[5]PREMIOS_OTROS!$BY134&lt;&gt;0),[5]PREMIOS_OTROS!$BY134,""),IF($A136="TOTAL",SUM(INDIRECT("AS4:AS"&amp;ROW()-1)),""))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IF(AND($A136&lt;&gt;"",$A136&lt;&gt;"TOTAL"),IF(AND([5]PREMIOS_OTROS!$CB134&lt;&gt;"",[5]PREMIOS_OTROS!$CB134&lt;&gt;0),[5]PREMIOS_OTROS!$CB134,""),IF($A136="TOTAL",SUM(INDIRECT("AU4:AU"&amp;ROW()-1)),""))</f>
        <v/>
      </c>
      <c r="AV136" s="7" t="str">
        <f ca="1">IF(AND($A136&lt;&gt;"",$A136&lt;&gt;"TOTAL"),IF(AND([5]PREMIOS_OTROS!$CD134&lt;&gt;"",[5]PREMIOS_OTROS!$CD134&lt;&gt;0),[5]PREMIOS_OTROS!$CD134,""),IF($A136="TOTAL",SUM(INDIRECT("AV4:AV"&amp;ROW()-1)),""))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IF(AND($A136&lt;&gt;"",$A136&lt;&gt;"TOTAL"),IF(AND([5]PREMIOS_OTROS!$CG134&lt;&gt;"",[5]PREMIOS_OTROS!$CG134&lt;&gt;0),[5]PREMIOS_OTROS!$CG134,""),IF($A136="TOTAL",SUM(INDIRECT("AX4:AX"&amp;ROW()-1)),""))</f>
        <v/>
      </c>
      <c r="AY136" s="7" t="str">
        <f ca="1">IF(AND($A136&lt;&gt;"",$A136&lt;&gt;"TOTAL"),IF(AND([5]PREMIOS_OTROS!$CI134&lt;&gt;"",[5]PREMIOS_OTROS!$CI134&lt;&gt;0),[5]PREMIOS_OTROS!$CI134,""),IF($A136="TOTAL",SUM(INDIRECT("AY4:AY"&amp;ROW()-1)),""))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IF(AND($A136&lt;&gt;"",$A136&lt;&gt;"TOTAL"),IF(AND([5]PREMIOS_OTROS!$CL134&lt;&gt;"",[5]PREMIOS_OTROS!$CL134&lt;&gt;0),[5]PREMIOS_OTROS!$CL134,""),IF($A136="TOTAL",SUM(INDIRECT("BA4:BA"&amp;ROW()-1)),""))</f>
        <v/>
      </c>
      <c r="BB136" s="7" t="str">
        <f ca="1">IF(AND($A136&lt;&gt;"",$A136&lt;&gt;"TOTAL"),IF(AND([5]PREMIOS_OTROS!$CN134&lt;&gt;"",[5]PREMIOS_OTROS!$CN134&lt;&gt;0),[5]PREMIOS_OTROS!$CN134,""),IF($A136="TOTAL",SUM(INDIRECT("BB4:BB"&amp;ROW()-1)),""))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IF(AND($A136&lt;&gt;"",$A136&lt;&gt;"TOTAL"),IF(AND([5]PREMIOS_OTROS!$CQ134&lt;&gt;"",[5]PREMIOS_OTROS!$CQ134&lt;&gt;0),[5]PREMIOS_OTROS!$CQ134,""),IF($A136="TOTAL",SUM(INDIRECT("BD4:BD"&amp;ROW()-1)),""))</f>
        <v/>
      </c>
      <c r="BE136" s="7" t="str">
        <f ca="1">IF(AND($A136&lt;&gt;"",$A136&lt;&gt;"TOTAL"),IF(AND([5]PREMIOS_OTROS!$CS134&lt;&gt;"",[5]PREMIOS_OTROS!$CS134&lt;&gt;0),[5]PREMIOS_OTROS!$CS134,""),IF($A136="TOTAL",SUM(INDIRECT("BE4:BE"&amp;ROW()-1)),""))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IF([5]PREMIOS_OTROS!$D135&lt;&gt;"",[5]PREMIOS_OTROS!$D135,IF(AND([5]PREMIOS_OTROS!$D135="",[5]PREMIOS_OTROS!$D136="",[5]PREMIOS_OTROS!$D134=""),"","TOTAL"))</f>
        <v/>
      </c>
      <c r="B137" s="7" t="str">
        <f ca="1">IF(AND($A137&lt;&gt;"",$A137&lt;&gt;"TOTAL"),IF(AND([5]PREMIOS_OTROS!$E135&lt;&gt;"",[5]PREMIOS_OTROS!$E135&lt;&gt;0),[5]PREMIOS_OTROS!$E135,""),IF($A137="TOTAL",SUM(INDIRECT("B4:B"&amp;ROW()-1)),""))</f>
        <v/>
      </c>
      <c r="C137" s="7" t="str">
        <f ca="1">IF(AND($A137&lt;&gt;"",$A137&lt;&gt;"TOTAL"),IF(AND([5]PREMIOS_OTROS!$G135&lt;&gt;"",[5]PREMIOS_OTROS!$G135&lt;&gt;0),[5]PREMIOS_OTROS!$G135,""),IF($A137="TOTAL",SUM(INDIRECT("C4:C"&amp;ROW()-1)),""))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IF(AND($A137&lt;&gt;"",$A137&lt;&gt;"TOTAL"),IF(AND([5]PREMIOS_OTROS!$J135&lt;&gt;"",[5]PREMIOS_OTROS!$J135&lt;&gt;0),[5]PREMIOS_OTROS!$J135,""),IF($A137="TOTAL",SUM(INDIRECT("E4:E"&amp;ROW()-1)),""))</f>
        <v/>
      </c>
      <c r="F137" s="7" t="str">
        <f ca="1">IF(AND($A137&lt;&gt;"",$A137&lt;&gt;"TOTAL"),IF(AND([5]PREMIOS_OTROS!$L135&lt;&gt;"",[5]PREMIOS_OTROS!$L135&lt;&gt;0),[5]PREMIOS_OTROS!$L135,""),IF($A137="TOTAL",SUM(INDIRECT("F4:F"&amp;ROW()-1)),""))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IF(AND($A137&lt;&gt;"",$A137&lt;&gt;"TOTAL"),IF(AND([5]PREMIOS_OTROS!$O135&lt;&gt;"",[5]PREMIOS_OTROS!$O135&lt;&gt;0),[5]PREMIOS_OTROS!$O135,""),IF($A137="TOTAL",SUM(INDIRECT("H4:H"&amp;ROW()-1)),""))</f>
        <v/>
      </c>
      <c r="I137" s="7" t="str">
        <f ca="1">IF(AND($A137&lt;&gt;"",$A137&lt;&gt;"TOTAL"),IF(AND([5]PREMIOS_OTROS!$Q135&lt;&gt;"",[5]PREMIOS_OTROS!$Q135&lt;&gt;0),[5]PREMIOS_OTROS!$Q135,""),IF($A137="TOTAL",SUM(INDIRECT("I4:I"&amp;ROW()-1)),""))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IF(AND($A137&lt;&gt;"",$A137&lt;&gt;"TOTAL"),IF(AND([5]PREMIOS_OTROS!$T135&lt;&gt;"",[5]PREMIOS_OTROS!$T135&lt;&gt;0),[5]PREMIOS_OTROS!$T135,""),IF($A137="TOTAL",SUM(INDIRECT("K4:K"&amp;ROW()-1)),""))</f>
        <v/>
      </c>
      <c r="L137" s="7" t="str">
        <f ca="1">IF(AND($A137&lt;&gt;"",$A137&lt;&gt;"TOTAL"),IF(AND([5]PREMIOS_OTROS!$V135&lt;&gt;"",[5]PREMIOS_OTROS!$V135&lt;&gt;0),[5]PREMIOS_OTROS!$V135,""),IF($A137="TOTAL",SUM(INDIRECT("L4:L"&amp;ROW()-1)),""))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IF(AND($A137&lt;&gt;"",$A137&lt;&gt;"TOTAL"),IF(AND([5]PREMIOS_OTROS!$Y135&lt;&gt;"",[5]PREMIOS_OTROS!$Y135&lt;&gt;0),[5]PREMIOS_OTROS!$Y135,""),IF($A137="TOTAL",SUM(INDIRECT("N4:N"&amp;ROW()-1)),""))</f>
        <v/>
      </c>
      <c r="O137" s="7" t="str">
        <f ca="1">IF(AND($A137&lt;&gt;"",$A137&lt;&gt;"TOTAL"),IF(AND([5]PREMIOS_OTROS!$AA135&lt;&gt;"",[5]PREMIOS_OTROS!$AA135&lt;&gt;0),[5]PREMIOS_OTROS!$AA135,""),IF($A137="TOTAL",SUM(INDIRECT("O4:O"&amp;ROW()-1)),""))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IF(AND($A137&lt;&gt;"",$A137&lt;&gt;"TOTAL"),IF(AND([5]PREMIOS_OTROS!$AD135&lt;&gt;"",[5]PREMIOS_OTROS!$AD135&lt;&gt;0),[5]PREMIOS_OTROS!$AD135,""),IF($A137="TOTAL",SUM(INDIRECT("Q4:Q"&amp;ROW()-1)),""))</f>
        <v/>
      </c>
      <c r="R137" s="7" t="str">
        <f ca="1">IF(AND($A137&lt;&gt;"",$A137&lt;&gt;"TOTAL"),IF(AND([5]PREMIOS_OTROS!$AF135&lt;&gt;"",[5]PREMIOS_OTROS!$AF135&lt;&gt;0),[5]PREMIOS_OTROS!$AF135,""),IF($A137="TOTAL",SUM(INDIRECT("R4:R"&amp;ROW()-1)),""))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IF(AND($A137&lt;&gt;"",$A137&lt;&gt;"TOTAL"),IF(AND([5]PREMIOS_OTROS!$AI135&lt;&gt;"",[5]PREMIOS_OTROS!$AI135&lt;&gt;0),[5]PREMIOS_OTROS!$AI135,""),IF($A137="TOTAL",SUM(INDIRECT("T4:T"&amp;ROW()-1)),""))</f>
        <v/>
      </c>
      <c r="U137" s="7" t="str">
        <f ca="1">IF(AND($A137&lt;&gt;"",$A137&lt;&gt;"TOTAL"),IF(AND([5]PREMIOS_OTROS!$AK135&lt;&gt;"",[5]PREMIOS_OTROS!$AK135&lt;&gt;0),[5]PREMIOS_OTROS!$AK135,""),IF($A137="TOTAL",SUM(INDIRECT("U4:U"&amp;ROW()-1)),""))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IF(AND($A137&lt;&gt;"",$A137&lt;&gt;"TOTAL"),IF(AND([5]PREMIOS_OTROS!$AN135&lt;&gt;"",[5]PREMIOS_OTROS!$AN135&lt;&gt;0),[5]PREMIOS_OTROS!$AN135,""),IF($A137="TOTAL",SUM(INDIRECT("W4:W"&amp;ROW()-1)),""))</f>
        <v/>
      </c>
      <c r="X137" s="7" t="str">
        <f ca="1">IF(AND($A137&lt;&gt;"",$A137&lt;&gt;"TOTAL"),IF(AND([5]PREMIOS_OTROS!$AP135&lt;&gt;"",[5]PREMIOS_OTROS!$AP135&lt;&gt;0),[5]PREMIOS_OTROS!$AP135,""),IF($A137="TOTAL",SUM(INDIRECT("X4:X"&amp;ROW()-1)),""))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IF(AND($A137&lt;&gt;"",$A137&lt;&gt;"TOTAL"),IF(AND([5]PREMIOS_OTROS!$AS135&lt;&gt;"",[5]PREMIOS_OTROS!$AS135&lt;&gt;0),[5]PREMIOS_OTROS!$AS135,""),IF($A137="TOTAL",SUM(INDIRECT("Z4:Z"&amp;ROW()-1)),""))</f>
        <v/>
      </c>
      <c r="AA137" s="7" t="str">
        <f ca="1">IF(AND($A137&lt;&gt;"",$A137&lt;&gt;"TOTAL"),IF(AND([5]PREMIOS_OTROS!$AU135&lt;&gt;"",[5]PREMIOS_OTROS!$AU135&lt;&gt;0),[5]PREMIOS_OTROS!$AU135,""),IF($A137="TOTAL",SUM(INDIRECT("AA4:AA"&amp;ROW()-1)),""))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IF(AND($A137&lt;&gt;"",$A137&lt;&gt;"TOTAL"),IF(AND([5]PREMIOS_OTROS!$AX135&lt;&gt;"",[5]PREMIOS_OTROS!$AX135&lt;&gt;0),[5]PREMIOS_OTROS!$AX135,""),IF($A137="TOTAL",SUM(INDIRECT("AC4:AC"&amp;ROW()-1)),""))</f>
        <v/>
      </c>
      <c r="AD137" s="7" t="str">
        <f ca="1">IF(AND($A137&lt;&gt;"",$A137&lt;&gt;"TOTAL"),IF(AND([5]PREMIOS_OTROS!$AZ135&lt;&gt;"",[5]PREMIOS_OTROS!$AZ135&lt;&gt;0),[5]PREMIOS_OTROS!$AZ135,""),IF($A137="TOTAL",SUM(INDIRECT("AD4:AD"&amp;ROW()-1)),""))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IF(AND($A137&lt;&gt;"",$A137&lt;&gt;"TOTAL"),IF(AND([5]PREMIOS_OTROS!$BC135&lt;&gt;"",[5]PREMIOS_OTROS!$BC135&lt;&gt;0),[5]PREMIOS_OTROS!$BC135,""),IF($A137="TOTAL",SUM(INDIRECT("AF4:AF"&amp;ROW()-1)),""))</f>
        <v/>
      </c>
      <c r="AG137" s="7" t="str">
        <f ca="1">IF(AND($A137&lt;&gt;"",$A137&lt;&gt;"TOTAL"),IF(AND([5]PREMIOS_OTROS!$BE135&lt;&gt;"",[5]PREMIOS_OTROS!$BE135&lt;&gt;0),[5]PREMIOS_OTROS!$BE135,""),IF($A137="TOTAL",SUM(INDIRECT("AG4:AG"&amp;ROW()-1)),""))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IF(AND($A137&lt;&gt;"",$A137&lt;&gt;"TOTAL"),IF(AND([5]PREMIOS_OTROS!$BH135&lt;&gt;"",[5]PREMIOS_OTROS!$BH135&lt;&gt;0),[5]PREMIOS_OTROS!$BH135,""),IF($A137="TOTAL",SUM(INDIRECT("AI4:AI"&amp;ROW()-1)),""))</f>
        <v/>
      </c>
      <c r="AJ137" s="7" t="str">
        <f ca="1">IF(AND($A137&lt;&gt;"",$A137&lt;&gt;"TOTAL"),IF(AND([5]PREMIOS_OTROS!$BJ135&lt;&gt;"",[5]PREMIOS_OTROS!$BJ135&lt;&gt;0),[5]PREMIOS_OTROS!$BJ135,""),IF($A137="TOTAL",SUM(INDIRECT("AJ4:AJ"&amp;ROW()-1)),""))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IF(AND($A137&lt;&gt;"",$A137&lt;&gt;"TOTAL"),IF(AND([5]PREMIOS_OTROS!$BM135&lt;&gt;"",[5]PREMIOS_OTROS!$BM135&lt;&gt;0),[5]PREMIOS_OTROS!$BM135,""),IF($A137="TOTAL",SUM(INDIRECT("AL4:AL"&amp;ROW()-1)),""))</f>
        <v/>
      </c>
      <c r="AM137" s="7" t="str">
        <f ca="1">IF(AND($A137&lt;&gt;"",$A137&lt;&gt;"TOTAL"),IF(AND([5]PREMIOS_OTROS!$BO135&lt;&gt;"",[5]PREMIOS_OTROS!$BO135&lt;&gt;0),[5]PREMIOS_OTROS!$BO135,""),IF($A137="TOTAL",SUM(INDIRECT("AM4:AM"&amp;ROW()-1)),""))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IF(AND($A137&lt;&gt;"",$A137&lt;&gt;"TOTAL"),IF(AND([5]PREMIOS_OTROS!$BR135&lt;&gt;"",[5]PREMIOS_OTROS!$BR135&lt;&gt;0),[5]PREMIOS_OTROS!$BR135,""),IF($A137="TOTAL",SUM(INDIRECT("AO4:AO"&amp;ROW()-1)),""))</f>
        <v/>
      </c>
      <c r="AP137" s="7" t="str">
        <f ca="1">IF(AND($A137&lt;&gt;"",$A137&lt;&gt;"TOTAL"),IF(AND([5]PREMIOS_OTROS!$BT135&lt;&gt;"",[5]PREMIOS_OTROS!$BT135&lt;&gt;0),[5]PREMIOS_OTROS!$BT135,""),IF($A137="TOTAL",SUM(INDIRECT("AP4:AP"&amp;ROW()-1)),""))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IF(AND($A137&lt;&gt;"",$A137&lt;&gt;"TOTAL"),IF(AND([5]PREMIOS_OTROS!$BW135&lt;&gt;"",[5]PREMIOS_OTROS!$BW135&lt;&gt;0),[5]PREMIOS_OTROS!$BW135,""),IF($A137="TOTAL",SUM(INDIRECT("AR4:AR"&amp;ROW()-1)),""))</f>
        <v/>
      </c>
      <c r="AS137" s="7" t="str">
        <f ca="1">IF(AND($A137&lt;&gt;"",$A137&lt;&gt;"TOTAL"),IF(AND([5]PREMIOS_OTROS!$BY135&lt;&gt;"",[5]PREMIOS_OTROS!$BY135&lt;&gt;0),[5]PREMIOS_OTROS!$BY135,""),IF($A137="TOTAL",SUM(INDIRECT("AS4:AS"&amp;ROW()-1)),""))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IF(AND($A137&lt;&gt;"",$A137&lt;&gt;"TOTAL"),IF(AND([5]PREMIOS_OTROS!$CB135&lt;&gt;"",[5]PREMIOS_OTROS!$CB135&lt;&gt;0),[5]PREMIOS_OTROS!$CB135,""),IF($A137="TOTAL",SUM(INDIRECT("AU4:AU"&amp;ROW()-1)),""))</f>
        <v/>
      </c>
      <c r="AV137" s="7" t="str">
        <f ca="1">IF(AND($A137&lt;&gt;"",$A137&lt;&gt;"TOTAL"),IF(AND([5]PREMIOS_OTROS!$CD135&lt;&gt;"",[5]PREMIOS_OTROS!$CD135&lt;&gt;0),[5]PREMIOS_OTROS!$CD135,""),IF($A137="TOTAL",SUM(INDIRECT("AV4:AV"&amp;ROW()-1)),""))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IF(AND($A137&lt;&gt;"",$A137&lt;&gt;"TOTAL"),IF(AND([5]PREMIOS_OTROS!$CG135&lt;&gt;"",[5]PREMIOS_OTROS!$CG135&lt;&gt;0),[5]PREMIOS_OTROS!$CG135,""),IF($A137="TOTAL",SUM(INDIRECT("AX4:AX"&amp;ROW()-1)),""))</f>
        <v/>
      </c>
      <c r="AY137" s="7" t="str">
        <f ca="1">IF(AND($A137&lt;&gt;"",$A137&lt;&gt;"TOTAL"),IF(AND([5]PREMIOS_OTROS!$CI135&lt;&gt;"",[5]PREMIOS_OTROS!$CI135&lt;&gt;0),[5]PREMIOS_OTROS!$CI135,""),IF($A137="TOTAL",SUM(INDIRECT("AY4:AY"&amp;ROW()-1)),""))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IF(AND($A137&lt;&gt;"",$A137&lt;&gt;"TOTAL"),IF(AND([5]PREMIOS_OTROS!$CL135&lt;&gt;"",[5]PREMIOS_OTROS!$CL135&lt;&gt;0),[5]PREMIOS_OTROS!$CL135,""),IF($A137="TOTAL",SUM(INDIRECT("BA4:BA"&amp;ROW()-1)),""))</f>
        <v/>
      </c>
      <c r="BB137" s="7" t="str">
        <f ca="1">IF(AND($A137&lt;&gt;"",$A137&lt;&gt;"TOTAL"),IF(AND([5]PREMIOS_OTROS!$CN135&lt;&gt;"",[5]PREMIOS_OTROS!$CN135&lt;&gt;0),[5]PREMIOS_OTROS!$CN135,""),IF($A137="TOTAL",SUM(INDIRECT("BB4:BB"&amp;ROW()-1)),""))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IF(AND($A137&lt;&gt;"",$A137&lt;&gt;"TOTAL"),IF(AND([5]PREMIOS_OTROS!$CQ135&lt;&gt;"",[5]PREMIOS_OTROS!$CQ135&lt;&gt;0),[5]PREMIOS_OTROS!$CQ135,""),IF($A137="TOTAL",SUM(INDIRECT("BD4:BD"&amp;ROW()-1)),""))</f>
        <v/>
      </c>
      <c r="BE137" s="7" t="str">
        <f ca="1">IF(AND($A137&lt;&gt;"",$A137&lt;&gt;"TOTAL"),IF(AND([5]PREMIOS_OTROS!$CS135&lt;&gt;"",[5]PREMIOS_OTROS!$CS135&lt;&gt;0),[5]PREMIOS_OTROS!$CS135,""),IF($A137="TOTAL",SUM(INDIRECT("BE4:BE"&amp;ROW()-1)),""))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IF([5]PREMIOS_OTROS!$D136&lt;&gt;"",[5]PREMIOS_OTROS!$D136,IF(AND([5]PREMIOS_OTROS!$D136="",[5]PREMIOS_OTROS!$D137="",[5]PREMIOS_OTROS!$D135=""),"","TOTAL"))</f>
        <v/>
      </c>
      <c r="B138" s="7" t="str">
        <f ca="1">IF(AND($A138&lt;&gt;"",$A138&lt;&gt;"TOTAL"),IF(AND([5]PREMIOS_OTROS!$E136&lt;&gt;"",[5]PREMIOS_OTROS!$E136&lt;&gt;0),[5]PREMIOS_OTROS!$E136,""),IF($A138="TOTAL",SUM(INDIRECT("B4:B"&amp;ROW()-1)),""))</f>
        <v/>
      </c>
      <c r="C138" s="7" t="str">
        <f ca="1">IF(AND($A138&lt;&gt;"",$A138&lt;&gt;"TOTAL"),IF(AND([5]PREMIOS_OTROS!$G136&lt;&gt;"",[5]PREMIOS_OTROS!$G136&lt;&gt;0),[5]PREMIOS_OTROS!$G136,""),IF($A138="TOTAL",SUM(INDIRECT("C4:C"&amp;ROW()-1)),""))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IF(AND($A138&lt;&gt;"",$A138&lt;&gt;"TOTAL"),IF(AND([5]PREMIOS_OTROS!$J136&lt;&gt;"",[5]PREMIOS_OTROS!$J136&lt;&gt;0),[5]PREMIOS_OTROS!$J136,""),IF($A138="TOTAL",SUM(INDIRECT("E4:E"&amp;ROW()-1)),""))</f>
        <v/>
      </c>
      <c r="F138" s="7" t="str">
        <f ca="1">IF(AND($A138&lt;&gt;"",$A138&lt;&gt;"TOTAL"),IF(AND([5]PREMIOS_OTROS!$L136&lt;&gt;"",[5]PREMIOS_OTROS!$L136&lt;&gt;0),[5]PREMIOS_OTROS!$L136,""),IF($A138="TOTAL",SUM(INDIRECT("F4:F"&amp;ROW()-1)),""))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IF(AND($A138&lt;&gt;"",$A138&lt;&gt;"TOTAL"),IF(AND([5]PREMIOS_OTROS!$O136&lt;&gt;"",[5]PREMIOS_OTROS!$O136&lt;&gt;0),[5]PREMIOS_OTROS!$O136,""),IF($A138="TOTAL",SUM(INDIRECT("H4:H"&amp;ROW()-1)),""))</f>
        <v/>
      </c>
      <c r="I138" s="7" t="str">
        <f ca="1">IF(AND($A138&lt;&gt;"",$A138&lt;&gt;"TOTAL"),IF(AND([5]PREMIOS_OTROS!$Q136&lt;&gt;"",[5]PREMIOS_OTROS!$Q136&lt;&gt;0),[5]PREMIOS_OTROS!$Q136,""),IF($A138="TOTAL",SUM(INDIRECT("I4:I"&amp;ROW()-1)),""))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IF(AND($A138&lt;&gt;"",$A138&lt;&gt;"TOTAL"),IF(AND([5]PREMIOS_OTROS!$T136&lt;&gt;"",[5]PREMIOS_OTROS!$T136&lt;&gt;0),[5]PREMIOS_OTROS!$T136,""),IF($A138="TOTAL",SUM(INDIRECT("K4:K"&amp;ROW()-1)),""))</f>
        <v/>
      </c>
      <c r="L138" s="7" t="str">
        <f ca="1">IF(AND($A138&lt;&gt;"",$A138&lt;&gt;"TOTAL"),IF(AND([5]PREMIOS_OTROS!$V136&lt;&gt;"",[5]PREMIOS_OTROS!$V136&lt;&gt;0),[5]PREMIOS_OTROS!$V136,""),IF($A138="TOTAL",SUM(INDIRECT("L4:L"&amp;ROW()-1)),""))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IF(AND($A138&lt;&gt;"",$A138&lt;&gt;"TOTAL"),IF(AND([5]PREMIOS_OTROS!$Y136&lt;&gt;"",[5]PREMIOS_OTROS!$Y136&lt;&gt;0),[5]PREMIOS_OTROS!$Y136,""),IF($A138="TOTAL",SUM(INDIRECT("N4:N"&amp;ROW()-1)),""))</f>
        <v/>
      </c>
      <c r="O138" s="7" t="str">
        <f ca="1">IF(AND($A138&lt;&gt;"",$A138&lt;&gt;"TOTAL"),IF(AND([5]PREMIOS_OTROS!$AA136&lt;&gt;"",[5]PREMIOS_OTROS!$AA136&lt;&gt;0),[5]PREMIOS_OTROS!$AA136,""),IF($A138="TOTAL",SUM(INDIRECT("O4:O"&amp;ROW()-1)),""))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IF(AND($A138&lt;&gt;"",$A138&lt;&gt;"TOTAL"),IF(AND([5]PREMIOS_OTROS!$AD136&lt;&gt;"",[5]PREMIOS_OTROS!$AD136&lt;&gt;0),[5]PREMIOS_OTROS!$AD136,""),IF($A138="TOTAL",SUM(INDIRECT("Q4:Q"&amp;ROW()-1)),""))</f>
        <v/>
      </c>
      <c r="R138" s="7" t="str">
        <f ca="1">IF(AND($A138&lt;&gt;"",$A138&lt;&gt;"TOTAL"),IF(AND([5]PREMIOS_OTROS!$AF136&lt;&gt;"",[5]PREMIOS_OTROS!$AF136&lt;&gt;0),[5]PREMIOS_OTROS!$AF136,""),IF($A138="TOTAL",SUM(INDIRECT("R4:R"&amp;ROW()-1)),""))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IF(AND($A138&lt;&gt;"",$A138&lt;&gt;"TOTAL"),IF(AND([5]PREMIOS_OTROS!$AI136&lt;&gt;"",[5]PREMIOS_OTROS!$AI136&lt;&gt;0),[5]PREMIOS_OTROS!$AI136,""),IF($A138="TOTAL",SUM(INDIRECT("T4:T"&amp;ROW()-1)),""))</f>
        <v/>
      </c>
      <c r="U138" s="7" t="str">
        <f ca="1">IF(AND($A138&lt;&gt;"",$A138&lt;&gt;"TOTAL"),IF(AND([5]PREMIOS_OTROS!$AK136&lt;&gt;"",[5]PREMIOS_OTROS!$AK136&lt;&gt;0),[5]PREMIOS_OTROS!$AK136,""),IF($A138="TOTAL",SUM(INDIRECT("U4:U"&amp;ROW()-1)),""))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IF(AND($A138&lt;&gt;"",$A138&lt;&gt;"TOTAL"),IF(AND([5]PREMIOS_OTROS!$AN136&lt;&gt;"",[5]PREMIOS_OTROS!$AN136&lt;&gt;0),[5]PREMIOS_OTROS!$AN136,""),IF($A138="TOTAL",SUM(INDIRECT("W4:W"&amp;ROW()-1)),""))</f>
        <v/>
      </c>
      <c r="X138" s="7" t="str">
        <f ca="1">IF(AND($A138&lt;&gt;"",$A138&lt;&gt;"TOTAL"),IF(AND([5]PREMIOS_OTROS!$AP136&lt;&gt;"",[5]PREMIOS_OTROS!$AP136&lt;&gt;0),[5]PREMIOS_OTROS!$AP136,""),IF($A138="TOTAL",SUM(INDIRECT("X4:X"&amp;ROW()-1)),""))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IF(AND($A138&lt;&gt;"",$A138&lt;&gt;"TOTAL"),IF(AND([5]PREMIOS_OTROS!$AS136&lt;&gt;"",[5]PREMIOS_OTROS!$AS136&lt;&gt;0),[5]PREMIOS_OTROS!$AS136,""),IF($A138="TOTAL",SUM(INDIRECT("Z4:Z"&amp;ROW()-1)),""))</f>
        <v/>
      </c>
      <c r="AA138" s="7" t="str">
        <f ca="1">IF(AND($A138&lt;&gt;"",$A138&lt;&gt;"TOTAL"),IF(AND([5]PREMIOS_OTROS!$AU136&lt;&gt;"",[5]PREMIOS_OTROS!$AU136&lt;&gt;0),[5]PREMIOS_OTROS!$AU136,""),IF($A138="TOTAL",SUM(INDIRECT("AA4:AA"&amp;ROW()-1)),""))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IF(AND($A138&lt;&gt;"",$A138&lt;&gt;"TOTAL"),IF(AND([5]PREMIOS_OTROS!$AX136&lt;&gt;"",[5]PREMIOS_OTROS!$AX136&lt;&gt;0),[5]PREMIOS_OTROS!$AX136,""),IF($A138="TOTAL",SUM(INDIRECT("AC4:AC"&amp;ROW()-1)),""))</f>
        <v/>
      </c>
      <c r="AD138" s="7" t="str">
        <f ca="1">IF(AND($A138&lt;&gt;"",$A138&lt;&gt;"TOTAL"),IF(AND([5]PREMIOS_OTROS!$AZ136&lt;&gt;"",[5]PREMIOS_OTROS!$AZ136&lt;&gt;0),[5]PREMIOS_OTROS!$AZ136,""),IF($A138="TOTAL",SUM(INDIRECT("AD4:AD"&amp;ROW()-1)),""))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IF(AND($A138&lt;&gt;"",$A138&lt;&gt;"TOTAL"),IF(AND([5]PREMIOS_OTROS!$BC136&lt;&gt;"",[5]PREMIOS_OTROS!$BC136&lt;&gt;0),[5]PREMIOS_OTROS!$BC136,""),IF($A138="TOTAL",SUM(INDIRECT("AF4:AF"&amp;ROW()-1)),""))</f>
        <v/>
      </c>
      <c r="AG138" s="7" t="str">
        <f ca="1">IF(AND($A138&lt;&gt;"",$A138&lt;&gt;"TOTAL"),IF(AND([5]PREMIOS_OTROS!$BE136&lt;&gt;"",[5]PREMIOS_OTROS!$BE136&lt;&gt;0),[5]PREMIOS_OTROS!$BE136,""),IF($A138="TOTAL",SUM(INDIRECT("AG4:AG"&amp;ROW()-1)),""))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IF(AND($A138&lt;&gt;"",$A138&lt;&gt;"TOTAL"),IF(AND([5]PREMIOS_OTROS!$BH136&lt;&gt;"",[5]PREMIOS_OTROS!$BH136&lt;&gt;0),[5]PREMIOS_OTROS!$BH136,""),IF($A138="TOTAL",SUM(INDIRECT("AI4:AI"&amp;ROW()-1)),""))</f>
        <v/>
      </c>
      <c r="AJ138" s="7" t="str">
        <f ca="1">IF(AND($A138&lt;&gt;"",$A138&lt;&gt;"TOTAL"),IF(AND([5]PREMIOS_OTROS!$BJ136&lt;&gt;"",[5]PREMIOS_OTROS!$BJ136&lt;&gt;0),[5]PREMIOS_OTROS!$BJ136,""),IF($A138="TOTAL",SUM(INDIRECT("AJ4:AJ"&amp;ROW()-1)),""))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IF(AND($A138&lt;&gt;"",$A138&lt;&gt;"TOTAL"),IF(AND([5]PREMIOS_OTROS!$BM136&lt;&gt;"",[5]PREMIOS_OTROS!$BM136&lt;&gt;0),[5]PREMIOS_OTROS!$BM136,""),IF($A138="TOTAL",SUM(INDIRECT("AL4:AL"&amp;ROW()-1)),""))</f>
        <v/>
      </c>
      <c r="AM138" s="7" t="str">
        <f ca="1">IF(AND($A138&lt;&gt;"",$A138&lt;&gt;"TOTAL"),IF(AND([5]PREMIOS_OTROS!$BO136&lt;&gt;"",[5]PREMIOS_OTROS!$BO136&lt;&gt;0),[5]PREMIOS_OTROS!$BO136,""),IF($A138="TOTAL",SUM(INDIRECT("AM4:AM"&amp;ROW()-1)),""))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IF(AND($A138&lt;&gt;"",$A138&lt;&gt;"TOTAL"),IF(AND([5]PREMIOS_OTROS!$BR136&lt;&gt;"",[5]PREMIOS_OTROS!$BR136&lt;&gt;0),[5]PREMIOS_OTROS!$BR136,""),IF($A138="TOTAL",SUM(INDIRECT("AO4:AO"&amp;ROW()-1)),""))</f>
        <v/>
      </c>
      <c r="AP138" s="7" t="str">
        <f ca="1">IF(AND($A138&lt;&gt;"",$A138&lt;&gt;"TOTAL"),IF(AND([5]PREMIOS_OTROS!$BT136&lt;&gt;"",[5]PREMIOS_OTROS!$BT136&lt;&gt;0),[5]PREMIOS_OTROS!$BT136,""),IF($A138="TOTAL",SUM(INDIRECT("AP4:AP"&amp;ROW()-1)),""))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IF(AND($A138&lt;&gt;"",$A138&lt;&gt;"TOTAL"),IF(AND([5]PREMIOS_OTROS!$BW136&lt;&gt;"",[5]PREMIOS_OTROS!$BW136&lt;&gt;0),[5]PREMIOS_OTROS!$BW136,""),IF($A138="TOTAL",SUM(INDIRECT("AR4:AR"&amp;ROW()-1)),""))</f>
        <v/>
      </c>
      <c r="AS138" s="7" t="str">
        <f ca="1">IF(AND($A138&lt;&gt;"",$A138&lt;&gt;"TOTAL"),IF(AND([5]PREMIOS_OTROS!$BY136&lt;&gt;"",[5]PREMIOS_OTROS!$BY136&lt;&gt;0),[5]PREMIOS_OTROS!$BY136,""),IF($A138="TOTAL",SUM(INDIRECT("AS4:AS"&amp;ROW()-1)),""))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IF(AND($A138&lt;&gt;"",$A138&lt;&gt;"TOTAL"),IF(AND([5]PREMIOS_OTROS!$CB136&lt;&gt;"",[5]PREMIOS_OTROS!$CB136&lt;&gt;0),[5]PREMIOS_OTROS!$CB136,""),IF($A138="TOTAL",SUM(INDIRECT("AU4:AU"&amp;ROW()-1)),""))</f>
        <v/>
      </c>
      <c r="AV138" s="7" t="str">
        <f ca="1">IF(AND($A138&lt;&gt;"",$A138&lt;&gt;"TOTAL"),IF(AND([5]PREMIOS_OTROS!$CD136&lt;&gt;"",[5]PREMIOS_OTROS!$CD136&lt;&gt;0),[5]PREMIOS_OTROS!$CD136,""),IF($A138="TOTAL",SUM(INDIRECT("AV4:AV"&amp;ROW()-1)),""))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IF(AND($A138&lt;&gt;"",$A138&lt;&gt;"TOTAL"),IF(AND([5]PREMIOS_OTROS!$CG136&lt;&gt;"",[5]PREMIOS_OTROS!$CG136&lt;&gt;0),[5]PREMIOS_OTROS!$CG136,""),IF($A138="TOTAL",SUM(INDIRECT("AX4:AX"&amp;ROW()-1)),""))</f>
        <v/>
      </c>
      <c r="AY138" s="7" t="str">
        <f ca="1">IF(AND($A138&lt;&gt;"",$A138&lt;&gt;"TOTAL"),IF(AND([5]PREMIOS_OTROS!$CI136&lt;&gt;"",[5]PREMIOS_OTROS!$CI136&lt;&gt;0),[5]PREMIOS_OTROS!$CI136,""),IF($A138="TOTAL",SUM(INDIRECT("AY4:AY"&amp;ROW()-1)),""))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IF(AND($A138&lt;&gt;"",$A138&lt;&gt;"TOTAL"),IF(AND([5]PREMIOS_OTROS!$CL136&lt;&gt;"",[5]PREMIOS_OTROS!$CL136&lt;&gt;0),[5]PREMIOS_OTROS!$CL136,""),IF($A138="TOTAL",SUM(INDIRECT("BA4:BA"&amp;ROW()-1)),""))</f>
        <v/>
      </c>
      <c r="BB138" s="7" t="str">
        <f ca="1">IF(AND($A138&lt;&gt;"",$A138&lt;&gt;"TOTAL"),IF(AND([5]PREMIOS_OTROS!$CN136&lt;&gt;"",[5]PREMIOS_OTROS!$CN136&lt;&gt;0),[5]PREMIOS_OTROS!$CN136,""),IF($A138="TOTAL",SUM(INDIRECT("BB4:BB"&amp;ROW()-1)),""))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IF(AND($A138&lt;&gt;"",$A138&lt;&gt;"TOTAL"),IF(AND([5]PREMIOS_OTROS!$CQ136&lt;&gt;"",[5]PREMIOS_OTROS!$CQ136&lt;&gt;0),[5]PREMIOS_OTROS!$CQ136,""),IF($A138="TOTAL",SUM(INDIRECT("BD4:BD"&amp;ROW()-1)),""))</f>
        <v/>
      </c>
      <c r="BE138" s="7" t="str">
        <f ca="1">IF(AND($A138&lt;&gt;"",$A138&lt;&gt;"TOTAL"),IF(AND([5]PREMIOS_OTROS!$CS136&lt;&gt;"",[5]PREMIOS_OTROS!$CS136&lt;&gt;0),[5]PREMIOS_OTROS!$CS136,""),IF($A138="TOTAL",SUM(INDIRECT("BE4:BE"&amp;ROW()-1)),""))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IF([5]PREMIOS_OTROS!$D137&lt;&gt;"",[5]PREMIOS_OTROS!$D137,IF(AND([5]PREMIOS_OTROS!$D137="",[5]PREMIOS_OTROS!$D138="",[5]PREMIOS_OTROS!$D136=""),"","TOTAL"))</f>
        <v/>
      </c>
      <c r="B139" s="7" t="str">
        <f ca="1">IF(AND($A139&lt;&gt;"",$A139&lt;&gt;"TOTAL"),IF(AND([5]PREMIOS_OTROS!$E137&lt;&gt;"",[5]PREMIOS_OTROS!$E137&lt;&gt;0),[5]PREMIOS_OTROS!$E137,""),IF($A139="TOTAL",SUM(INDIRECT("B4:B"&amp;ROW()-1)),""))</f>
        <v/>
      </c>
      <c r="C139" s="7" t="str">
        <f ca="1">IF(AND($A139&lt;&gt;"",$A139&lt;&gt;"TOTAL"),IF(AND([5]PREMIOS_OTROS!$G137&lt;&gt;"",[5]PREMIOS_OTROS!$G137&lt;&gt;0),[5]PREMIOS_OTROS!$G137,""),IF($A139="TOTAL",SUM(INDIRECT("C4:C"&amp;ROW()-1)),""))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IF(AND($A139&lt;&gt;"",$A139&lt;&gt;"TOTAL"),IF(AND([5]PREMIOS_OTROS!$J137&lt;&gt;"",[5]PREMIOS_OTROS!$J137&lt;&gt;0),[5]PREMIOS_OTROS!$J137,""),IF($A139="TOTAL",SUM(INDIRECT("E4:E"&amp;ROW()-1)),""))</f>
        <v/>
      </c>
      <c r="F139" s="7" t="str">
        <f ca="1">IF(AND($A139&lt;&gt;"",$A139&lt;&gt;"TOTAL"),IF(AND([5]PREMIOS_OTROS!$L137&lt;&gt;"",[5]PREMIOS_OTROS!$L137&lt;&gt;0),[5]PREMIOS_OTROS!$L137,""),IF($A139="TOTAL",SUM(INDIRECT("F4:F"&amp;ROW()-1)),""))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IF(AND($A139&lt;&gt;"",$A139&lt;&gt;"TOTAL"),IF(AND([5]PREMIOS_OTROS!$O137&lt;&gt;"",[5]PREMIOS_OTROS!$O137&lt;&gt;0),[5]PREMIOS_OTROS!$O137,""),IF($A139="TOTAL",SUM(INDIRECT("H4:H"&amp;ROW()-1)),""))</f>
        <v/>
      </c>
      <c r="I139" s="7" t="str">
        <f ca="1">IF(AND($A139&lt;&gt;"",$A139&lt;&gt;"TOTAL"),IF(AND([5]PREMIOS_OTROS!$Q137&lt;&gt;"",[5]PREMIOS_OTROS!$Q137&lt;&gt;0),[5]PREMIOS_OTROS!$Q137,""),IF($A139="TOTAL",SUM(INDIRECT("I4:I"&amp;ROW()-1)),""))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IF(AND($A139&lt;&gt;"",$A139&lt;&gt;"TOTAL"),IF(AND([5]PREMIOS_OTROS!$T137&lt;&gt;"",[5]PREMIOS_OTROS!$T137&lt;&gt;0),[5]PREMIOS_OTROS!$T137,""),IF($A139="TOTAL",SUM(INDIRECT("K4:K"&amp;ROW()-1)),""))</f>
        <v/>
      </c>
      <c r="L139" s="7" t="str">
        <f ca="1">IF(AND($A139&lt;&gt;"",$A139&lt;&gt;"TOTAL"),IF(AND([5]PREMIOS_OTROS!$V137&lt;&gt;"",[5]PREMIOS_OTROS!$V137&lt;&gt;0),[5]PREMIOS_OTROS!$V137,""),IF($A139="TOTAL",SUM(INDIRECT("L4:L"&amp;ROW()-1)),""))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IF(AND($A139&lt;&gt;"",$A139&lt;&gt;"TOTAL"),IF(AND([5]PREMIOS_OTROS!$Y137&lt;&gt;"",[5]PREMIOS_OTROS!$Y137&lt;&gt;0),[5]PREMIOS_OTROS!$Y137,""),IF($A139="TOTAL",SUM(INDIRECT("N4:N"&amp;ROW()-1)),""))</f>
        <v/>
      </c>
      <c r="O139" s="7" t="str">
        <f ca="1">IF(AND($A139&lt;&gt;"",$A139&lt;&gt;"TOTAL"),IF(AND([5]PREMIOS_OTROS!$AA137&lt;&gt;"",[5]PREMIOS_OTROS!$AA137&lt;&gt;0),[5]PREMIOS_OTROS!$AA137,""),IF($A139="TOTAL",SUM(INDIRECT("O4:O"&amp;ROW()-1)),""))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IF(AND($A139&lt;&gt;"",$A139&lt;&gt;"TOTAL"),IF(AND([5]PREMIOS_OTROS!$AD137&lt;&gt;"",[5]PREMIOS_OTROS!$AD137&lt;&gt;0),[5]PREMIOS_OTROS!$AD137,""),IF($A139="TOTAL",SUM(INDIRECT("Q4:Q"&amp;ROW()-1)),""))</f>
        <v/>
      </c>
      <c r="R139" s="7" t="str">
        <f ca="1">IF(AND($A139&lt;&gt;"",$A139&lt;&gt;"TOTAL"),IF(AND([5]PREMIOS_OTROS!$AF137&lt;&gt;"",[5]PREMIOS_OTROS!$AF137&lt;&gt;0),[5]PREMIOS_OTROS!$AF137,""),IF($A139="TOTAL",SUM(INDIRECT("R4:R"&amp;ROW()-1)),""))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IF(AND($A139&lt;&gt;"",$A139&lt;&gt;"TOTAL"),IF(AND([5]PREMIOS_OTROS!$AI137&lt;&gt;"",[5]PREMIOS_OTROS!$AI137&lt;&gt;0),[5]PREMIOS_OTROS!$AI137,""),IF($A139="TOTAL",SUM(INDIRECT("T4:T"&amp;ROW()-1)),""))</f>
        <v/>
      </c>
      <c r="U139" s="7" t="str">
        <f ca="1">IF(AND($A139&lt;&gt;"",$A139&lt;&gt;"TOTAL"),IF(AND([5]PREMIOS_OTROS!$AK137&lt;&gt;"",[5]PREMIOS_OTROS!$AK137&lt;&gt;0),[5]PREMIOS_OTROS!$AK137,""),IF($A139="TOTAL",SUM(INDIRECT("U4:U"&amp;ROW()-1)),""))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IF(AND($A139&lt;&gt;"",$A139&lt;&gt;"TOTAL"),IF(AND([5]PREMIOS_OTROS!$AN137&lt;&gt;"",[5]PREMIOS_OTROS!$AN137&lt;&gt;0),[5]PREMIOS_OTROS!$AN137,""),IF($A139="TOTAL",SUM(INDIRECT("W4:W"&amp;ROW()-1)),""))</f>
        <v/>
      </c>
      <c r="X139" s="7" t="str">
        <f ca="1">IF(AND($A139&lt;&gt;"",$A139&lt;&gt;"TOTAL"),IF(AND([5]PREMIOS_OTROS!$AP137&lt;&gt;"",[5]PREMIOS_OTROS!$AP137&lt;&gt;0),[5]PREMIOS_OTROS!$AP137,""),IF($A139="TOTAL",SUM(INDIRECT("X4:X"&amp;ROW()-1)),""))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IF(AND($A139&lt;&gt;"",$A139&lt;&gt;"TOTAL"),IF(AND([5]PREMIOS_OTROS!$AS137&lt;&gt;"",[5]PREMIOS_OTROS!$AS137&lt;&gt;0),[5]PREMIOS_OTROS!$AS137,""),IF($A139="TOTAL",SUM(INDIRECT("Z4:Z"&amp;ROW()-1)),""))</f>
        <v/>
      </c>
      <c r="AA139" s="7" t="str">
        <f ca="1">IF(AND($A139&lt;&gt;"",$A139&lt;&gt;"TOTAL"),IF(AND([5]PREMIOS_OTROS!$AU137&lt;&gt;"",[5]PREMIOS_OTROS!$AU137&lt;&gt;0),[5]PREMIOS_OTROS!$AU137,""),IF($A139="TOTAL",SUM(INDIRECT("AA4:AA"&amp;ROW()-1)),""))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IF(AND($A139&lt;&gt;"",$A139&lt;&gt;"TOTAL"),IF(AND([5]PREMIOS_OTROS!$AX137&lt;&gt;"",[5]PREMIOS_OTROS!$AX137&lt;&gt;0),[5]PREMIOS_OTROS!$AX137,""),IF($A139="TOTAL",SUM(INDIRECT("AC4:AC"&amp;ROW()-1)),""))</f>
        <v/>
      </c>
      <c r="AD139" s="7" t="str">
        <f ca="1">IF(AND($A139&lt;&gt;"",$A139&lt;&gt;"TOTAL"),IF(AND([5]PREMIOS_OTROS!$AZ137&lt;&gt;"",[5]PREMIOS_OTROS!$AZ137&lt;&gt;0),[5]PREMIOS_OTROS!$AZ137,""),IF($A139="TOTAL",SUM(INDIRECT("AD4:AD"&amp;ROW()-1)),""))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IF(AND($A139&lt;&gt;"",$A139&lt;&gt;"TOTAL"),IF(AND([5]PREMIOS_OTROS!$BC137&lt;&gt;"",[5]PREMIOS_OTROS!$BC137&lt;&gt;0),[5]PREMIOS_OTROS!$BC137,""),IF($A139="TOTAL",SUM(INDIRECT("AF4:AF"&amp;ROW()-1)),""))</f>
        <v/>
      </c>
      <c r="AG139" s="7" t="str">
        <f ca="1">IF(AND($A139&lt;&gt;"",$A139&lt;&gt;"TOTAL"),IF(AND([5]PREMIOS_OTROS!$BE137&lt;&gt;"",[5]PREMIOS_OTROS!$BE137&lt;&gt;0),[5]PREMIOS_OTROS!$BE137,""),IF($A139="TOTAL",SUM(INDIRECT("AG4:AG"&amp;ROW()-1)),""))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IF(AND($A139&lt;&gt;"",$A139&lt;&gt;"TOTAL"),IF(AND([5]PREMIOS_OTROS!$BH137&lt;&gt;"",[5]PREMIOS_OTROS!$BH137&lt;&gt;0),[5]PREMIOS_OTROS!$BH137,""),IF($A139="TOTAL",SUM(INDIRECT("AI4:AI"&amp;ROW()-1)),""))</f>
        <v/>
      </c>
      <c r="AJ139" s="7" t="str">
        <f ca="1">IF(AND($A139&lt;&gt;"",$A139&lt;&gt;"TOTAL"),IF(AND([5]PREMIOS_OTROS!$BJ137&lt;&gt;"",[5]PREMIOS_OTROS!$BJ137&lt;&gt;0),[5]PREMIOS_OTROS!$BJ137,""),IF($A139="TOTAL",SUM(INDIRECT("AJ4:AJ"&amp;ROW()-1)),""))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IF(AND($A139&lt;&gt;"",$A139&lt;&gt;"TOTAL"),IF(AND([5]PREMIOS_OTROS!$BM137&lt;&gt;"",[5]PREMIOS_OTROS!$BM137&lt;&gt;0),[5]PREMIOS_OTROS!$BM137,""),IF($A139="TOTAL",SUM(INDIRECT("AL4:AL"&amp;ROW()-1)),""))</f>
        <v/>
      </c>
      <c r="AM139" s="7" t="str">
        <f ca="1">IF(AND($A139&lt;&gt;"",$A139&lt;&gt;"TOTAL"),IF(AND([5]PREMIOS_OTROS!$BO137&lt;&gt;"",[5]PREMIOS_OTROS!$BO137&lt;&gt;0),[5]PREMIOS_OTROS!$BO137,""),IF($A139="TOTAL",SUM(INDIRECT("AM4:AM"&amp;ROW()-1)),""))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IF(AND($A139&lt;&gt;"",$A139&lt;&gt;"TOTAL"),IF(AND([5]PREMIOS_OTROS!$BR137&lt;&gt;"",[5]PREMIOS_OTROS!$BR137&lt;&gt;0),[5]PREMIOS_OTROS!$BR137,""),IF($A139="TOTAL",SUM(INDIRECT("AO4:AO"&amp;ROW()-1)),""))</f>
        <v/>
      </c>
      <c r="AP139" s="7" t="str">
        <f ca="1">IF(AND($A139&lt;&gt;"",$A139&lt;&gt;"TOTAL"),IF(AND([5]PREMIOS_OTROS!$BT137&lt;&gt;"",[5]PREMIOS_OTROS!$BT137&lt;&gt;0),[5]PREMIOS_OTROS!$BT137,""),IF($A139="TOTAL",SUM(INDIRECT("AP4:AP"&amp;ROW()-1)),""))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IF(AND($A139&lt;&gt;"",$A139&lt;&gt;"TOTAL"),IF(AND([5]PREMIOS_OTROS!$BW137&lt;&gt;"",[5]PREMIOS_OTROS!$BW137&lt;&gt;0),[5]PREMIOS_OTROS!$BW137,""),IF($A139="TOTAL",SUM(INDIRECT("AR4:AR"&amp;ROW()-1)),""))</f>
        <v/>
      </c>
      <c r="AS139" s="7" t="str">
        <f ca="1">IF(AND($A139&lt;&gt;"",$A139&lt;&gt;"TOTAL"),IF(AND([5]PREMIOS_OTROS!$BY137&lt;&gt;"",[5]PREMIOS_OTROS!$BY137&lt;&gt;0),[5]PREMIOS_OTROS!$BY137,""),IF($A139="TOTAL",SUM(INDIRECT("AS4:AS"&amp;ROW()-1)),""))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IF(AND($A139&lt;&gt;"",$A139&lt;&gt;"TOTAL"),IF(AND([5]PREMIOS_OTROS!$CB137&lt;&gt;"",[5]PREMIOS_OTROS!$CB137&lt;&gt;0),[5]PREMIOS_OTROS!$CB137,""),IF($A139="TOTAL",SUM(INDIRECT("AU4:AU"&amp;ROW()-1)),""))</f>
        <v/>
      </c>
      <c r="AV139" s="7" t="str">
        <f ca="1">IF(AND($A139&lt;&gt;"",$A139&lt;&gt;"TOTAL"),IF(AND([5]PREMIOS_OTROS!$CD137&lt;&gt;"",[5]PREMIOS_OTROS!$CD137&lt;&gt;0),[5]PREMIOS_OTROS!$CD137,""),IF($A139="TOTAL",SUM(INDIRECT("AV4:AV"&amp;ROW()-1)),""))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IF(AND($A139&lt;&gt;"",$A139&lt;&gt;"TOTAL"),IF(AND([5]PREMIOS_OTROS!$CG137&lt;&gt;"",[5]PREMIOS_OTROS!$CG137&lt;&gt;0),[5]PREMIOS_OTROS!$CG137,""),IF($A139="TOTAL",SUM(INDIRECT("AX4:AX"&amp;ROW()-1)),""))</f>
        <v/>
      </c>
      <c r="AY139" s="7" t="str">
        <f ca="1">IF(AND($A139&lt;&gt;"",$A139&lt;&gt;"TOTAL"),IF(AND([5]PREMIOS_OTROS!$CI137&lt;&gt;"",[5]PREMIOS_OTROS!$CI137&lt;&gt;0),[5]PREMIOS_OTROS!$CI137,""),IF($A139="TOTAL",SUM(INDIRECT("AY4:AY"&amp;ROW()-1)),""))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IF(AND($A139&lt;&gt;"",$A139&lt;&gt;"TOTAL"),IF(AND([5]PREMIOS_OTROS!$CL137&lt;&gt;"",[5]PREMIOS_OTROS!$CL137&lt;&gt;0),[5]PREMIOS_OTROS!$CL137,""),IF($A139="TOTAL",SUM(INDIRECT("BA4:BA"&amp;ROW()-1)),""))</f>
        <v/>
      </c>
      <c r="BB139" s="7" t="str">
        <f ca="1">IF(AND($A139&lt;&gt;"",$A139&lt;&gt;"TOTAL"),IF(AND([5]PREMIOS_OTROS!$CN137&lt;&gt;"",[5]PREMIOS_OTROS!$CN137&lt;&gt;0),[5]PREMIOS_OTROS!$CN137,""),IF($A139="TOTAL",SUM(INDIRECT("BB4:BB"&amp;ROW()-1)),""))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IF(AND($A139&lt;&gt;"",$A139&lt;&gt;"TOTAL"),IF(AND([5]PREMIOS_OTROS!$CQ137&lt;&gt;"",[5]PREMIOS_OTROS!$CQ137&lt;&gt;0),[5]PREMIOS_OTROS!$CQ137,""),IF($A139="TOTAL",SUM(INDIRECT("BD4:BD"&amp;ROW()-1)),""))</f>
        <v/>
      </c>
      <c r="BE139" s="7" t="str">
        <f ca="1">IF(AND($A139&lt;&gt;"",$A139&lt;&gt;"TOTAL"),IF(AND([5]PREMIOS_OTROS!$CS137&lt;&gt;"",[5]PREMIOS_OTROS!$CS137&lt;&gt;0),[5]PREMIOS_OTROS!$CS137,""),IF($A139="TOTAL",SUM(INDIRECT("BE4:BE"&amp;ROW()-1)),""))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IF([5]PREMIOS_OTROS!$D138&lt;&gt;"",[5]PREMIOS_OTROS!$D138,IF(AND([5]PREMIOS_OTROS!$D138="",[5]PREMIOS_OTROS!$D139="",[5]PREMIOS_OTROS!$D137=""),"","TOTAL"))</f>
        <v/>
      </c>
      <c r="B140" s="7" t="str">
        <f ca="1">IF(AND($A140&lt;&gt;"",$A140&lt;&gt;"TOTAL"),IF(AND([5]PREMIOS_OTROS!$E138&lt;&gt;"",[5]PREMIOS_OTROS!$E138&lt;&gt;0),[5]PREMIOS_OTROS!$E138,""),IF($A140="TOTAL",SUM(INDIRECT("B4:B"&amp;ROW()-1)),""))</f>
        <v/>
      </c>
      <c r="C140" s="7" t="str">
        <f ca="1">IF(AND($A140&lt;&gt;"",$A140&lt;&gt;"TOTAL"),IF(AND([5]PREMIOS_OTROS!$G138&lt;&gt;"",[5]PREMIOS_OTROS!$G138&lt;&gt;0),[5]PREMIOS_OTROS!$G138,""),IF($A140="TOTAL",SUM(INDIRECT("C4:C"&amp;ROW()-1)),""))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IF(AND($A140&lt;&gt;"",$A140&lt;&gt;"TOTAL"),IF(AND([5]PREMIOS_OTROS!$J138&lt;&gt;"",[5]PREMIOS_OTROS!$J138&lt;&gt;0),[5]PREMIOS_OTROS!$J138,""),IF($A140="TOTAL",SUM(INDIRECT("E4:E"&amp;ROW()-1)),""))</f>
        <v/>
      </c>
      <c r="F140" s="7" t="str">
        <f ca="1">IF(AND($A140&lt;&gt;"",$A140&lt;&gt;"TOTAL"),IF(AND([5]PREMIOS_OTROS!$L138&lt;&gt;"",[5]PREMIOS_OTROS!$L138&lt;&gt;0),[5]PREMIOS_OTROS!$L138,""),IF($A140="TOTAL",SUM(INDIRECT("F4:F"&amp;ROW()-1)),""))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IF(AND($A140&lt;&gt;"",$A140&lt;&gt;"TOTAL"),IF(AND([5]PREMIOS_OTROS!$O138&lt;&gt;"",[5]PREMIOS_OTROS!$O138&lt;&gt;0),[5]PREMIOS_OTROS!$O138,""),IF($A140="TOTAL",SUM(INDIRECT("H4:H"&amp;ROW()-1)),""))</f>
        <v/>
      </c>
      <c r="I140" s="7" t="str">
        <f ca="1">IF(AND($A140&lt;&gt;"",$A140&lt;&gt;"TOTAL"),IF(AND([5]PREMIOS_OTROS!$Q138&lt;&gt;"",[5]PREMIOS_OTROS!$Q138&lt;&gt;0),[5]PREMIOS_OTROS!$Q138,""),IF($A140="TOTAL",SUM(INDIRECT("I4:I"&amp;ROW()-1)),""))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IF(AND($A140&lt;&gt;"",$A140&lt;&gt;"TOTAL"),IF(AND([5]PREMIOS_OTROS!$T138&lt;&gt;"",[5]PREMIOS_OTROS!$T138&lt;&gt;0),[5]PREMIOS_OTROS!$T138,""),IF($A140="TOTAL",SUM(INDIRECT("K4:K"&amp;ROW()-1)),""))</f>
        <v/>
      </c>
      <c r="L140" s="7" t="str">
        <f ca="1">IF(AND($A140&lt;&gt;"",$A140&lt;&gt;"TOTAL"),IF(AND([5]PREMIOS_OTROS!$V138&lt;&gt;"",[5]PREMIOS_OTROS!$V138&lt;&gt;0),[5]PREMIOS_OTROS!$V138,""),IF($A140="TOTAL",SUM(INDIRECT("L4:L"&amp;ROW()-1)),""))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IF(AND($A140&lt;&gt;"",$A140&lt;&gt;"TOTAL"),IF(AND([5]PREMIOS_OTROS!$Y138&lt;&gt;"",[5]PREMIOS_OTROS!$Y138&lt;&gt;0),[5]PREMIOS_OTROS!$Y138,""),IF($A140="TOTAL",SUM(INDIRECT("N4:N"&amp;ROW()-1)),""))</f>
        <v/>
      </c>
      <c r="O140" s="7" t="str">
        <f ca="1">IF(AND($A140&lt;&gt;"",$A140&lt;&gt;"TOTAL"),IF(AND([5]PREMIOS_OTROS!$AA138&lt;&gt;"",[5]PREMIOS_OTROS!$AA138&lt;&gt;0),[5]PREMIOS_OTROS!$AA138,""),IF($A140="TOTAL",SUM(INDIRECT("O4:O"&amp;ROW()-1)),""))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IF(AND($A140&lt;&gt;"",$A140&lt;&gt;"TOTAL"),IF(AND([5]PREMIOS_OTROS!$AD138&lt;&gt;"",[5]PREMIOS_OTROS!$AD138&lt;&gt;0),[5]PREMIOS_OTROS!$AD138,""),IF($A140="TOTAL",SUM(INDIRECT("Q4:Q"&amp;ROW()-1)),""))</f>
        <v/>
      </c>
      <c r="R140" s="7" t="str">
        <f ca="1">IF(AND($A140&lt;&gt;"",$A140&lt;&gt;"TOTAL"),IF(AND([5]PREMIOS_OTROS!$AF138&lt;&gt;"",[5]PREMIOS_OTROS!$AF138&lt;&gt;0),[5]PREMIOS_OTROS!$AF138,""),IF($A140="TOTAL",SUM(INDIRECT("R4:R"&amp;ROW()-1)),""))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IF(AND($A140&lt;&gt;"",$A140&lt;&gt;"TOTAL"),IF(AND([5]PREMIOS_OTROS!$AI138&lt;&gt;"",[5]PREMIOS_OTROS!$AI138&lt;&gt;0),[5]PREMIOS_OTROS!$AI138,""),IF($A140="TOTAL",SUM(INDIRECT("T4:T"&amp;ROW()-1)),""))</f>
        <v/>
      </c>
      <c r="U140" s="7" t="str">
        <f ca="1">IF(AND($A140&lt;&gt;"",$A140&lt;&gt;"TOTAL"),IF(AND([5]PREMIOS_OTROS!$AK138&lt;&gt;"",[5]PREMIOS_OTROS!$AK138&lt;&gt;0),[5]PREMIOS_OTROS!$AK138,""),IF($A140="TOTAL",SUM(INDIRECT("U4:U"&amp;ROW()-1)),""))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IF(AND($A140&lt;&gt;"",$A140&lt;&gt;"TOTAL"),IF(AND([5]PREMIOS_OTROS!$AN138&lt;&gt;"",[5]PREMIOS_OTROS!$AN138&lt;&gt;0),[5]PREMIOS_OTROS!$AN138,""),IF($A140="TOTAL",SUM(INDIRECT("W4:W"&amp;ROW()-1)),""))</f>
        <v/>
      </c>
      <c r="X140" s="7" t="str">
        <f ca="1">IF(AND($A140&lt;&gt;"",$A140&lt;&gt;"TOTAL"),IF(AND([5]PREMIOS_OTROS!$AP138&lt;&gt;"",[5]PREMIOS_OTROS!$AP138&lt;&gt;0),[5]PREMIOS_OTROS!$AP138,""),IF($A140="TOTAL",SUM(INDIRECT("X4:X"&amp;ROW()-1)),""))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IF(AND($A140&lt;&gt;"",$A140&lt;&gt;"TOTAL"),IF(AND([5]PREMIOS_OTROS!$AS138&lt;&gt;"",[5]PREMIOS_OTROS!$AS138&lt;&gt;0),[5]PREMIOS_OTROS!$AS138,""),IF($A140="TOTAL",SUM(INDIRECT("Z4:Z"&amp;ROW()-1)),""))</f>
        <v/>
      </c>
      <c r="AA140" s="7" t="str">
        <f ca="1">IF(AND($A140&lt;&gt;"",$A140&lt;&gt;"TOTAL"),IF(AND([5]PREMIOS_OTROS!$AU138&lt;&gt;"",[5]PREMIOS_OTROS!$AU138&lt;&gt;0),[5]PREMIOS_OTROS!$AU138,""),IF($A140="TOTAL",SUM(INDIRECT("AA4:AA"&amp;ROW()-1)),""))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IF(AND($A140&lt;&gt;"",$A140&lt;&gt;"TOTAL"),IF(AND([5]PREMIOS_OTROS!$AX138&lt;&gt;"",[5]PREMIOS_OTROS!$AX138&lt;&gt;0),[5]PREMIOS_OTROS!$AX138,""),IF($A140="TOTAL",SUM(INDIRECT("AC4:AC"&amp;ROW()-1)),""))</f>
        <v/>
      </c>
      <c r="AD140" s="7" t="str">
        <f ca="1">IF(AND($A140&lt;&gt;"",$A140&lt;&gt;"TOTAL"),IF(AND([5]PREMIOS_OTROS!$AZ138&lt;&gt;"",[5]PREMIOS_OTROS!$AZ138&lt;&gt;0),[5]PREMIOS_OTROS!$AZ138,""),IF($A140="TOTAL",SUM(INDIRECT("AD4:AD"&amp;ROW()-1)),""))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IF(AND($A140&lt;&gt;"",$A140&lt;&gt;"TOTAL"),IF(AND([5]PREMIOS_OTROS!$BC138&lt;&gt;"",[5]PREMIOS_OTROS!$BC138&lt;&gt;0),[5]PREMIOS_OTROS!$BC138,""),IF($A140="TOTAL",SUM(INDIRECT("AF4:AF"&amp;ROW()-1)),""))</f>
        <v/>
      </c>
      <c r="AG140" s="7" t="str">
        <f ca="1">IF(AND($A140&lt;&gt;"",$A140&lt;&gt;"TOTAL"),IF(AND([5]PREMIOS_OTROS!$BE138&lt;&gt;"",[5]PREMIOS_OTROS!$BE138&lt;&gt;0),[5]PREMIOS_OTROS!$BE138,""),IF($A140="TOTAL",SUM(INDIRECT("AG4:AG"&amp;ROW()-1)),""))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IF(AND($A140&lt;&gt;"",$A140&lt;&gt;"TOTAL"),IF(AND([5]PREMIOS_OTROS!$BH138&lt;&gt;"",[5]PREMIOS_OTROS!$BH138&lt;&gt;0),[5]PREMIOS_OTROS!$BH138,""),IF($A140="TOTAL",SUM(INDIRECT("AI4:AI"&amp;ROW()-1)),""))</f>
        <v/>
      </c>
      <c r="AJ140" s="7" t="str">
        <f ca="1">IF(AND($A140&lt;&gt;"",$A140&lt;&gt;"TOTAL"),IF(AND([5]PREMIOS_OTROS!$BJ138&lt;&gt;"",[5]PREMIOS_OTROS!$BJ138&lt;&gt;0),[5]PREMIOS_OTROS!$BJ138,""),IF($A140="TOTAL",SUM(INDIRECT("AJ4:AJ"&amp;ROW()-1)),""))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IF(AND($A140&lt;&gt;"",$A140&lt;&gt;"TOTAL"),IF(AND([5]PREMIOS_OTROS!$BM138&lt;&gt;"",[5]PREMIOS_OTROS!$BM138&lt;&gt;0),[5]PREMIOS_OTROS!$BM138,""),IF($A140="TOTAL",SUM(INDIRECT("AL4:AL"&amp;ROW()-1)),""))</f>
        <v/>
      </c>
      <c r="AM140" s="7" t="str">
        <f ca="1">IF(AND($A140&lt;&gt;"",$A140&lt;&gt;"TOTAL"),IF(AND([5]PREMIOS_OTROS!$BO138&lt;&gt;"",[5]PREMIOS_OTROS!$BO138&lt;&gt;0),[5]PREMIOS_OTROS!$BO138,""),IF($A140="TOTAL",SUM(INDIRECT("AM4:AM"&amp;ROW()-1)),""))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IF(AND($A140&lt;&gt;"",$A140&lt;&gt;"TOTAL"),IF(AND([5]PREMIOS_OTROS!$BR138&lt;&gt;"",[5]PREMIOS_OTROS!$BR138&lt;&gt;0),[5]PREMIOS_OTROS!$BR138,""),IF($A140="TOTAL",SUM(INDIRECT("AO4:AO"&amp;ROW()-1)),""))</f>
        <v/>
      </c>
      <c r="AP140" s="7" t="str">
        <f ca="1">IF(AND($A140&lt;&gt;"",$A140&lt;&gt;"TOTAL"),IF(AND([5]PREMIOS_OTROS!$BT138&lt;&gt;"",[5]PREMIOS_OTROS!$BT138&lt;&gt;0),[5]PREMIOS_OTROS!$BT138,""),IF($A140="TOTAL",SUM(INDIRECT("AP4:AP"&amp;ROW()-1)),""))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IF(AND($A140&lt;&gt;"",$A140&lt;&gt;"TOTAL"),IF(AND([5]PREMIOS_OTROS!$BW138&lt;&gt;"",[5]PREMIOS_OTROS!$BW138&lt;&gt;0),[5]PREMIOS_OTROS!$BW138,""),IF($A140="TOTAL",SUM(INDIRECT("AR4:AR"&amp;ROW()-1)),""))</f>
        <v/>
      </c>
      <c r="AS140" s="7" t="str">
        <f ca="1">IF(AND($A140&lt;&gt;"",$A140&lt;&gt;"TOTAL"),IF(AND([5]PREMIOS_OTROS!$BY138&lt;&gt;"",[5]PREMIOS_OTROS!$BY138&lt;&gt;0),[5]PREMIOS_OTROS!$BY138,""),IF($A140="TOTAL",SUM(INDIRECT("AS4:AS"&amp;ROW()-1)),""))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IF(AND($A140&lt;&gt;"",$A140&lt;&gt;"TOTAL"),IF(AND([5]PREMIOS_OTROS!$CB138&lt;&gt;"",[5]PREMIOS_OTROS!$CB138&lt;&gt;0),[5]PREMIOS_OTROS!$CB138,""),IF($A140="TOTAL",SUM(INDIRECT("AU4:AU"&amp;ROW()-1)),""))</f>
        <v/>
      </c>
      <c r="AV140" s="7" t="str">
        <f ca="1">IF(AND($A140&lt;&gt;"",$A140&lt;&gt;"TOTAL"),IF(AND([5]PREMIOS_OTROS!$CD138&lt;&gt;"",[5]PREMIOS_OTROS!$CD138&lt;&gt;0),[5]PREMIOS_OTROS!$CD138,""),IF($A140="TOTAL",SUM(INDIRECT("AV4:AV"&amp;ROW()-1)),""))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IF(AND($A140&lt;&gt;"",$A140&lt;&gt;"TOTAL"),IF(AND([5]PREMIOS_OTROS!$CG138&lt;&gt;"",[5]PREMIOS_OTROS!$CG138&lt;&gt;0),[5]PREMIOS_OTROS!$CG138,""),IF($A140="TOTAL",SUM(INDIRECT("AX4:AX"&amp;ROW()-1)),""))</f>
        <v/>
      </c>
      <c r="AY140" s="7" t="str">
        <f ca="1">IF(AND($A140&lt;&gt;"",$A140&lt;&gt;"TOTAL"),IF(AND([5]PREMIOS_OTROS!$CI138&lt;&gt;"",[5]PREMIOS_OTROS!$CI138&lt;&gt;0),[5]PREMIOS_OTROS!$CI138,""),IF($A140="TOTAL",SUM(INDIRECT("AY4:AY"&amp;ROW()-1)),""))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IF(AND($A140&lt;&gt;"",$A140&lt;&gt;"TOTAL"),IF(AND([5]PREMIOS_OTROS!$CL138&lt;&gt;"",[5]PREMIOS_OTROS!$CL138&lt;&gt;0),[5]PREMIOS_OTROS!$CL138,""),IF($A140="TOTAL",SUM(INDIRECT("BA4:BA"&amp;ROW()-1)),""))</f>
        <v/>
      </c>
      <c r="BB140" s="7" t="str">
        <f ca="1">IF(AND($A140&lt;&gt;"",$A140&lt;&gt;"TOTAL"),IF(AND([5]PREMIOS_OTROS!$CN138&lt;&gt;"",[5]PREMIOS_OTROS!$CN138&lt;&gt;0),[5]PREMIOS_OTROS!$CN138,""),IF($A140="TOTAL",SUM(INDIRECT("BB4:BB"&amp;ROW()-1)),""))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IF(AND($A140&lt;&gt;"",$A140&lt;&gt;"TOTAL"),IF(AND([5]PREMIOS_OTROS!$CQ138&lt;&gt;"",[5]PREMIOS_OTROS!$CQ138&lt;&gt;0),[5]PREMIOS_OTROS!$CQ138,""),IF($A140="TOTAL",SUM(INDIRECT("BD4:BD"&amp;ROW()-1)),""))</f>
        <v/>
      </c>
      <c r="BE140" s="7" t="str">
        <f ca="1">IF(AND($A140&lt;&gt;"",$A140&lt;&gt;"TOTAL"),IF(AND([5]PREMIOS_OTROS!$CS138&lt;&gt;"",[5]PREMIOS_OTROS!$CS138&lt;&gt;0),[5]PREMIOS_OTROS!$CS138,""),IF($A140="TOTAL",SUM(INDIRECT("BE4:BE"&amp;ROW()-1)),""))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IF([5]PREMIOS_OTROS!$D139&lt;&gt;"",[5]PREMIOS_OTROS!$D139,IF(AND([5]PREMIOS_OTROS!$D139="",[5]PREMIOS_OTROS!$D140="",[5]PREMIOS_OTROS!$D138=""),"","TOTAL"))</f>
        <v/>
      </c>
      <c r="B141" s="7" t="str">
        <f ca="1">IF(AND($A141&lt;&gt;"",$A141&lt;&gt;"TOTAL"),IF(AND([5]PREMIOS_OTROS!$E139&lt;&gt;"",[5]PREMIOS_OTROS!$E139&lt;&gt;0),[5]PREMIOS_OTROS!$E139,""),IF($A141="TOTAL",SUM(INDIRECT("B4:B"&amp;ROW()-1)),""))</f>
        <v/>
      </c>
      <c r="C141" s="7" t="str">
        <f ca="1">IF(AND($A141&lt;&gt;"",$A141&lt;&gt;"TOTAL"),IF(AND([5]PREMIOS_OTROS!$G139&lt;&gt;"",[5]PREMIOS_OTROS!$G139&lt;&gt;0),[5]PREMIOS_OTROS!$G139,""),IF($A141="TOTAL",SUM(INDIRECT("C4:C"&amp;ROW()-1)),""))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IF(AND($A141&lt;&gt;"",$A141&lt;&gt;"TOTAL"),IF(AND([5]PREMIOS_OTROS!$J139&lt;&gt;"",[5]PREMIOS_OTROS!$J139&lt;&gt;0),[5]PREMIOS_OTROS!$J139,""),IF($A141="TOTAL",SUM(INDIRECT("E4:E"&amp;ROW()-1)),""))</f>
        <v/>
      </c>
      <c r="F141" s="7" t="str">
        <f ca="1">IF(AND($A141&lt;&gt;"",$A141&lt;&gt;"TOTAL"),IF(AND([5]PREMIOS_OTROS!$L139&lt;&gt;"",[5]PREMIOS_OTROS!$L139&lt;&gt;0),[5]PREMIOS_OTROS!$L139,""),IF($A141="TOTAL",SUM(INDIRECT("F4:F"&amp;ROW()-1)),""))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IF(AND($A141&lt;&gt;"",$A141&lt;&gt;"TOTAL"),IF(AND([5]PREMIOS_OTROS!$O139&lt;&gt;"",[5]PREMIOS_OTROS!$O139&lt;&gt;0),[5]PREMIOS_OTROS!$O139,""),IF($A141="TOTAL",SUM(INDIRECT("H4:H"&amp;ROW()-1)),""))</f>
        <v/>
      </c>
      <c r="I141" s="7" t="str">
        <f ca="1">IF(AND($A141&lt;&gt;"",$A141&lt;&gt;"TOTAL"),IF(AND([5]PREMIOS_OTROS!$Q139&lt;&gt;"",[5]PREMIOS_OTROS!$Q139&lt;&gt;0),[5]PREMIOS_OTROS!$Q139,""),IF($A141="TOTAL",SUM(INDIRECT("I4:I"&amp;ROW()-1)),""))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IF(AND($A141&lt;&gt;"",$A141&lt;&gt;"TOTAL"),IF(AND([5]PREMIOS_OTROS!$T139&lt;&gt;"",[5]PREMIOS_OTROS!$T139&lt;&gt;0),[5]PREMIOS_OTROS!$T139,""),IF($A141="TOTAL",SUM(INDIRECT("K4:K"&amp;ROW()-1)),""))</f>
        <v/>
      </c>
      <c r="L141" s="7" t="str">
        <f ca="1">IF(AND($A141&lt;&gt;"",$A141&lt;&gt;"TOTAL"),IF(AND([5]PREMIOS_OTROS!$V139&lt;&gt;"",[5]PREMIOS_OTROS!$V139&lt;&gt;0),[5]PREMIOS_OTROS!$V139,""),IF($A141="TOTAL",SUM(INDIRECT("L4:L"&amp;ROW()-1)),""))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IF(AND($A141&lt;&gt;"",$A141&lt;&gt;"TOTAL"),IF(AND([5]PREMIOS_OTROS!$Y139&lt;&gt;"",[5]PREMIOS_OTROS!$Y139&lt;&gt;0),[5]PREMIOS_OTROS!$Y139,""),IF($A141="TOTAL",SUM(INDIRECT("N4:N"&amp;ROW()-1)),""))</f>
        <v/>
      </c>
      <c r="O141" s="7" t="str">
        <f ca="1">IF(AND($A141&lt;&gt;"",$A141&lt;&gt;"TOTAL"),IF(AND([5]PREMIOS_OTROS!$AA139&lt;&gt;"",[5]PREMIOS_OTROS!$AA139&lt;&gt;0),[5]PREMIOS_OTROS!$AA139,""),IF($A141="TOTAL",SUM(INDIRECT("O4:O"&amp;ROW()-1)),""))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IF(AND($A141&lt;&gt;"",$A141&lt;&gt;"TOTAL"),IF(AND([5]PREMIOS_OTROS!$AD139&lt;&gt;"",[5]PREMIOS_OTROS!$AD139&lt;&gt;0),[5]PREMIOS_OTROS!$AD139,""),IF($A141="TOTAL",SUM(INDIRECT("Q4:Q"&amp;ROW()-1)),""))</f>
        <v/>
      </c>
      <c r="R141" s="7" t="str">
        <f ca="1">IF(AND($A141&lt;&gt;"",$A141&lt;&gt;"TOTAL"),IF(AND([5]PREMIOS_OTROS!$AF139&lt;&gt;"",[5]PREMIOS_OTROS!$AF139&lt;&gt;0),[5]PREMIOS_OTROS!$AF139,""),IF($A141="TOTAL",SUM(INDIRECT("R4:R"&amp;ROW()-1)),""))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IF(AND($A141&lt;&gt;"",$A141&lt;&gt;"TOTAL"),IF(AND([5]PREMIOS_OTROS!$AI139&lt;&gt;"",[5]PREMIOS_OTROS!$AI139&lt;&gt;0),[5]PREMIOS_OTROS!$AI139,""),IF($A141="TOTAL",SUM(INDIRECT("T4:T"&amp;ROW()-1)),""))</f>
        <v/>
      </c>
      <c r="U141" s="7" t="str">
        <f ca="1">IF(AND($A141&lt;&gt;"",$A141&lt;&gt;"TOTAL"),IF(AND([5]PREMIOS_OTROS!$AK139&lt;&gt;"",[5]PREMIOS_OTROS!$AK139&lt;&gt;0),[5]PREMIOS_OTROS!$AK139,""),IF($A141="TOTAL",SUM(INDIRECT("U4:U"&amp;ROW()-1)),""))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IF(AND($A141&lt;&gt;"",$A141&lt;&gt;"TOTAL"),IF(AND([5]PREMIOS_OTROS!$AN139&lt;&gt;"",[5]PREMIOS_OTROS!$AN139&lt;&gt;0),[5]PREMIOS_OTROS!$AN139,""),IF($A141="TOTAL",SUM(INDIRECT("W4:W"&amp;ROW()-1)),""))</f>
        <v/>
      </c>
      <c r="X141" s="7" t="str">
        <f ca="1">IF(AND($A141&lt;&gt;"",$A141&lt;&gt;"TOTAL"),IF(AND([5]PREMIOS_OTROS!$AP139&lt;&gt;"",[5]PREMIOS_OTROS!$AP139&lt;&gt;0),[5]PREMIOS_OTROS!$AP139,""),IF($A141="TOTAL",SUM(INDIRECT("X4:X"&amp;ROW()-1)),""))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IF(AND($A141&lt;&gt;"",$A141&lt;&gt;"TOTAL"),IF(AND([5]PREMIOS_OTROS!$AS139&lt;&gt;"",[5]PREMIOS_OTROS!$AS139&lt;&gt;0),[5]PREMIOS_OTROS!$AS139,""),IF($A141="TOTAL",SUM(INDIRECT("Z4:Z"&amp;ROW()-1)),""))</f>
        <v/>
      </c>
      <c r="AA141" s="7" t="str">
        <f ca="1">IF(AND($A141&lt;&gt;"",$A141&lt;&gt;"TOTAL"),IF(AND([5]PREMIOS_OTROS!$AU139&lt;&gt;"",[5]PREMIOS_OTROS!$AU139&lt;&gt;0),[5]PREMIOS_OTROS!$AU139,""),IF($A141="TOTAL",SUM(INDIRECT("AA4:AA"&amp;ROW()-1)),""))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IF(AND($A141&lt;&gt;"",$A141&lt;&gt;"TOTAL"),IF(AND([5]PREMIOS_OTROS!$AX139&lt;&gt;"",[5]PREMIOS_OTROS!$AX139&lt;&gt;0),[5]PREMIOS_OTROS!$AX139,""),IF($A141="TOTAL",SUM(INDIRECT("AC4:AC"&amp;ROW()-1)),""))</f>
        <v/>
      </c>
      <c r="AD141" s="7" t="str">
        <f ca="1">IF(AND($A141&lt;&gt;"",$A141&lt;&gt;"TOTAL"),IF(AND([5]PREMIOS_OTROS!$AZ139&lt;&gt;"",[5]PREMIOS_OTROS!$AZ139&lt;&gt;0),[5]PREMIOS_OTROS!$AZ139,""),IF($A141="TOTAL",SUM(INDIRECT("AD4:AD"&amp;ROW()-1)),""))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IF(AND($A141&lt;&gt;"",$A141&lt;&gt;"TOTAL"),IF(AND([5]PREMIOS_OTROS!$BC139&lt;&gt;"",[5]PREMIOS_OTROS!$BC139&lt;&gt;0),[5]PREMIOS_OTROS!$BC139,""),IF($A141="TOTAL",SUM(INDIRECT("AF4:AF"&amp;ROW()-1)),""))</f>
        <v/>
      </c>
      <c r="AG141" s="7" t="str">
        <f ca="1">IF(AND($A141&lt;&gt;"",$A141&lt;&gt;"TOTAL"),IF(AND([5]PREMIOS_OTROS!$BE139&lt;&gt;"",[5]PREMIOS_OTROS!$BE139&lt;&gt;0),[5]PREMIOS_OTROS!$BE139,""),IF($A141="TOTAL",SUM(INDIRECT("AG4:AG"&amp;ROW()-1)),""))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IF(AND($A141&lt;&gt;"",$A141&lt;&gt;"TOTAL"),IF(AND([5]PREMIOS_OTROS!$BH139&lt;&gt;"",[5]PREMIOS_OTROS!$BH139&lt;&gt;0),[5]PREMIOS_OTROS!$BH139,""),IF($A141="TOTAL",SUM(INDIRECT("AI4:AI"&amp;ROW()-1)),""))</f>
        <v/>
      </c>
      <c r="AJ141" s="7" t="str">
        <f ca="1">IF(AND($A141&lt;&gt;"",$A141&lt;&gt;"TOTAL"),IF(AND([5]PREMIOS_OTROS!$BJ139&lt;&gt;"",[5]PREMIOS_OTROS!$BJ139&lt;&gt;0),[5]PREMIOS_OTROS!$BJ139,""),IF($A141="TOTAL",SUM(INDIRECT("AJ4:AJ"&amp;ROW()-1)),""))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IF(AND($A141&lt;&gt;"",$A141&lt;&gt;"TOTAL"),IF(AND([5]PREMIOS_OTROS!$BM139&lt;&gt;"",[5]PREMIOS_OTROS!$BM139&lt;&gt;0),[5]PREMIOS_OTROS!$BM139,""),IF($A141="TOTAL",SUM(INDIRECT("AL4:AL"&amp;ROW()-1)),""))</f>
        <v/>
      </c>
      <c r="AM141" s="7" t="str">
        <f ca="1">IF(AND($A141&lt;&gt;"",$A141&lt;&gt;"TOTAL"),IF(AND([5]PREMIOS_OTROS!$BO139&lt;&gt;"",[5]PREMIOS_OTROS!$BO139&lt;&gt;0),[5]PREMIOS_OTROS!$BO139,""),IF($A141="TOTAL",SUM(INDIRECT("AM4:AM"&amp;ROW()-1)),""))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IF(AND($A141&lt;&gt;"",$A141&lt;&gt;"TOTAL"),IF(AND([5]PREMIOS_OTROS!$BR139&lt;&gt;"",[5]PREMIOS_OTROS!$BR139&lt;&gt;0),[5]PREMIOS_OTROS!$BR139,""),IF($A141="TOTAL",SUM(INDIRECT("AO4:AO"&amp;ROW()-1)),""))</f>
        <v/>
      </c>
      <c r="AP141" s="7" t="str">
        <f ca="1">IF(AND($A141&lt;&gt;"",$A141&lt;&gt;"TOTAL"),IF(AND([5]PREMIOS_OTROS!$BT139&lt;&gt;"",[5]PREMIOS_OTROS!$BT139&lt;&gt;0),[5]PREMIOS_OTROS!$BT139,""),IF($A141="TOTAL",SUM(INDIRECT("AP4:AP"&amp;ROW()-1)),""))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IF(AND($A141&lt;&gt;"",$A141&lt;&gt;"TOTAL"),IF(AND([5]PREMIOS_OTROS!$BW139&lt;&gt;"",[5]PREMIOS_OTROS!$BW139&lt;&gt;0),[5]PREMIOS_OTROS!$BW139,""),IF($A141="TOTAL",SUM(INDIRECT("AR4:AR"&amp;ROW()-1)),""))</f>
        <v/>
      </c>
      <c r="AS141" s="7" t="str">
        <f ca="1">IF(AND($A141&lt;&gt;"",$A141&lt;&gt;"TOTAL"),IF(AND([5]PREMIOS_OTROS!$BY139&lt;&gt;"",[5]PREMIOS_OTROS!$BY139&lt;&gt;0),[5]PREMIOS_OTROS!$BY139,""),IF($A141="TOTAL",SUM(INDIRECT("AS4:AS"&amp;ROW()-1)),""))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IF(AND($A141&lt;&gt;"",$A141&lt;&gt;"TOTAL"),IF(AND([5]PREMIOS_OTROS!$CB139&lt;&gt;"",[5]PREMIOS_OTROS!$CB139&lt;&gt;0),[5]PREMIOS_OTROS!$CB139,""),IF($A141="TOTAL",SUM(INDIRECT("AU4:AU"&amp;ROW()-1)),""))</f>
        <v/>
      </c>
      <c r="AV141" s="7" t="str">
        <f ca="1">IF(AND($A141&lt;&gt;"",$A141&lt;&gt;"TOTAL"),IF(AND([5]PREMIOS_OTROS!$CD139&lt;&gt;"",[5]PREMIOS_OTROS!$CD139&lt;&gt;0),[5]PREMIOS_OTROS!$CD139,""),IF($A141="TOTAL",SUM(INDIRECT("AV4:AV"&amp;ROW()-1)),""))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IF(AND($A141&lt;&gt;"",$A141&lt;&gt;"TOTAL"),IF(AND([5]PREMIOS_OTROS!$CG139&lt;&gt;"",[5]PREMIOS_OTROS!$CG139&lt;&gt;0),[5]PREMIOS_OTROS!$CG139,""),IF($A141="TOTAL",SUM(INDIRECT("AX4:AX"&amp;ROW()-1)),""))</f>
        <v/>
      </c>
      <c r="AY141" s="7" t="str">
        <f ca="1">IF(AND($A141&lt;&gt;"",$A141&lt;&gt;"TOTAL"),IF(AND([5]PREMIOS_OTROS!$CI139&lt;&gt;"",[5]PREMIOS_OTROS!$CI139&lt;&gt;0),[5]PREMIOS_OTROS!$CI139,""),IF($A141="TOTAL",SUM(INDIRECT("AY4:AY"&amp;ROW()-1)),""))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IF(AND($A141&lt;&gt;"",$A141&lt;&gt;"TOTAL"),IF(AND([5]PREMIOS_OTROS!$CL139&lt;&gt;"",[5]PREMIOS_OTROS!$CL139&lt;&gt;0),[5]PREMIOS_OTROS!$CL139,""),IF($A141="TOTAL",SUM(INDIRECT("BA4:BA"&amp;ROW()-1)),""))</f>
        <v/>
      </c>
      <c r="BB141" s="7" t="str">
        <f ca="1">IF(AND($A141&lt;&gt;"",$A141&lt;&gt;"TOTAL"),IF(AND([5]PREMIOS_OTROS!$CN139&lt;&gt;"",[5]PREMIOS_OTROS!$CN139&lt;&gt;0),[5]PREMIOS_OTROS!$CN139,""),IF($A141="TOTAL",SUM(INDIRECT("BB4:BB"&amp;ROW()-1)),""))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IF(AND($A141&lt;&gt;"",$A141&lt;&gt;"TOTAL"),IF(AND([5]PREMIOS_OTROS!$CQ139&lt;&gt;"",[5]PREMIOS_OTROS!$CQ139&lt;&gt;0),[5]PREMIOS_OTROS!$CQ139,""),IF($A141="TOTAL",SUM(INDIRECT("BD4:BD"&amp;ROW()-1)),""))</f>
        <v/>
      </c>
      <c r="BE141" s="7" t="str">
        <f ca="1">IF(AND($A141&lt;&gt;"",$A141&lt;&gt;"TOTAL"),IF(AND([5]PREMIOS_OTROS!$CS139&lt;&gt;"",[5]PREMIOS_OTROS!$CS139&lt;&gt;0),[5]PREMIOS_OTROS!$CS139,""),IF($A141="TOTAL",SUM(INDIRECT("BE4:BE"&amp;ROW()-1)),""))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IF([5]PREMIOS_OTROS!$D140&lt;&gt;"",[5]PREMIOS_OTROS!$D140,IF(AND([5]PREMIOS_OTROS!$D140="",[5]PREMIOS_OTROS!$D141="",[5]PREMIOS_OTROS!$D139=""),"","TOTAL"))</f>
        <v/>
      </c>
      <c r="B142" s="7" t="str">
        <f ca="1">IF(AND($A142&lt;&gt;"",$A142&lt;&gt;"TOTAL"),IF(AND([5]PREMIOS_OTROS!$E140&lt;&gt;"",[5]PREMIOS_OTROS!$E140&lt;&gt;0),[5]PREMIOS_OTROS!$E140,""),IF($A142="TOTAL",SUM(INDIRECT("B4:B"&amp;ROW()-1)),""))</f>
        <v/>
      </c>
      <c r="C142" s="7" t="str">
        <f ca="1">IF(AND($A142&lt;&gt;"",$A142&lt;&gt;"TOTAL"),IF(AND([5]PREMIOS_OTROS!$G140&lt;&gt;"",[5]PREMIOS_OTROS!$G140&lt;&gt;0),[5]PREMIOS_OTROS!$G140,""),IF($A142="TOTAL",SUM(INDIRECT("C4:C"&amp;ROW()-1)),""))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IF(AND($A142&lt;&gt;"",$A142&lt;&gt;"TOTAL"),IF(AND([5]PREMIOS_OTROS!$J140&lt;&gt;"",[5]PREMIOS_OTROS!$J140&lt;&gt;0),[5]PREMIOS_OTROS!$J140,""),IF($A142="TOTAL",SUM(INDIRECT("E4:E"&amp;ROW()-1)),""))</f>
        <v/>
      </c>
      <c r="F142" s="7" t="str">
        <f ca="1">IF(AND($A142&lt;&gt;"",$A142&lt;&gt;"TOTAL"),IF(AND([5]PREMIOS_OTROS!$L140&lt;&gt;"",[5]PREMIOS_OTROS!$L140&lt;&gt;0),[5]PREMIOS_OTROS!$L140,""),IF($A142="TOTAL",SUM(INDIRECT("F4:F"&amp;ROW()-1)),""))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IF(AND($A142&lt;&gt;"",$A142&lt;&gt;"TOTAL"),IF(AND([5]PREMIOS_OTROS!$O140&lt;&gt;"",[5]PREMIOS_OTROS!$O140&lt;&gt;0),[5]PREMIOS_OTROS!$O140,""),IF($A142="TOTAL",SUM(INDIRECT("H4:H"&amp;ROW()-1)),""))</f>
        <v/>
      </c>
      <c r="I142" s="7" t="str">
        <f ca="1">IF(AND($A142&lt;&gt;"",$A142&lt;&gt;"TOTAL"),IF(AND([5]PREMIOS_OTROS!$Q140&lt;&gt;"",[5]PREMIOS_OTROS!$Q140&lt;&gt;0),[5]PREMIOS_OTROS!$Q140,""),IF($A142="TOTAL",SUM(INDIRECT("I4:I"&amp;ROW()-1)),""))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IF(AND($A142&lt;&gt;"",$A142&lt;&gt;"TOTAL"),IF(AND([5]PREMIOS_OTROS!$T140&lt;&gt;"",[5]PREMIOS_OTROS!$T140&lt;&gt;0),[5]PREMIOS_OTROS!$T140,""),IF($A142="TOTAL",SUM(INDIRECT("K4:K"&amp;ROW()-1)),""))</f>
        <v/>
      </c>
      <c r="L142" s="7" t="str">
        <f ca="1">IF(AND($A142&lt;&gt;"",$A142&lt;&gt;"TOTAL"),IF(AND([5]PREMIOS_OTROS!$V140&lt;&gt;"",[5]PREMIOS_OTROS!$V140&lt;&gt;0),[5]PREMIOS_OTROS!$V140,""),IF($A142="TOTAL",SUM(INDIRECT("L4:L"&amp;ROW()-1)),""))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IF(AND($A142&lt;&gt;"",$A142&lt;&gt;"TOTAL"),IF(AND([5]PREMIOS_OTROS!$Y140&lt;&gt;"",[5]PREMIOS_OTROS!$Y140&lt;&gt;0),[5]PREMIOS_OTROS!$Y140,""),IF($A142="TOTAL",SUM(INDIRECT("N4:N"&amp;ROW()-1)),""))</f>
        <v/>
      </c>
      <c r="O142" s="7" t="str">
        <f ca="1">IF(AND($A142&lt;&gt;"",$A142&lt;&gt;"TOTAL"),IF(AND([5]PREMIOS_OTROS!$AA140&lt;&gt;"",[5]PREMIOS_OTROS!$AA140&lt;&gt;0),[5]PREMIOS_OTROS!$AA140,""),IF($A142="TOTAL",SUM(INDIRECT("O4:O"&amp;ROW()-1)),""))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IF(AND($A142&lt;&gt;"",$A142&lt;&gt;"TOTAL"),IF(AND([5]PREMIOS_OTROS!$AD140&lt;&gt;"",[5]PREMIOS_OTROS!$AD140&lt;&gt;0),[5]PREMIOS_OTROS!$AD140,""),IF($A142="TOTAL",SUM(INDIRECT("Q4:Q"&amp;ROW()-1)),""))</f>
        <v/>
      </c>
      <c r="R142" s="7" t="str">
        <f ca="1">IF(AND($A142&lt;&gt;"",$A142&lt;&gt;"TOTAL"),IF(AND([5]PREMIOS_OTROS!$AF140&lt;&gt;"",[5]PREMIOS_OTROS!$AF140&lt;&gt;0),[5]PREMIOS_OTROS!$AF140,""),IF($A142="TOTAL",SUM(INDIRECT("R4:R"&amp;ROW()-1)),""))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IF(AND($A142&lt;&gt;"",$A142&lt;&gt;"TOTAL"),IF(AND([5]PREMIOS_OTROS!$AI140&lt;&gt;"",[5]PREMIOS_OTROS!$AI140&lt;&gt;0),[5]PREMIOS_OTROS!$AI140,""),IF($A142="TOTAL",SUM(INDIRECT("T4:T"&amp;ROW()-1)),""))</f>
        <v/>
      </c>
      <c r="U142" s="7" t="str">
        <f ca="1">IF(AND($A142&lt;&gt;"",$A142&lt;&gt;"TOTAL"),IF(AND([5]PREMIOS_OTROS!$AK140&lt;&gt;"",[5]PREMIOS_OTROS!$AK140&lt;&gt;0),[5]PREMIOS_OTROS!$AK140,""),IF($A142="TOTAL",SUM(INDIRECT("U4:U"&amp;ROW()-1)),""))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IF(AND($A142&lt;&gt;"",$A142&lt;&gt;"TOTAL"),IF(AND([5]PREMIOS_OTROS!$AN140&lt;&gt;"",[5]PREMIOS_OTROS!$AN140&lt;&gt;0),[5]PREMIOS_OTROS!$AN140,""),IF($A142="TOTAL",SUM(INDIRECT("W4:W"&amp;ROW()-1)),""))</f>
        <v/>
      </c>
      <c r="X142" s="7" t="str">
        <f ca="1">IF(AND($A142&lt;&gt;"",$A142&lt;&gt;"TOTAL"),IF(AND([5]PREMIOS_OTROS!$AP140&lt;&gt;"",[5]PREMIOS_OTROS!$AP140&lt;&gt;0),[5]PREMIOS_OTROS!$AP140,""),IF($A142="TOTAL",SUM(INDIRECT("X4:X"&amp;ROW()-1)),""))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IF(AND($A142&lt;&gt;"",$A142&lt;&gt;"TOTAL"),IF(AND([5]PREMIOS_OTROS!$AS140&lt;&gt;"",[5]PREMIOS_OTROS!$AS140&lt;&gt;0),[5]PREMIOS_OTROS!$AS140,""),IF($A142="TOTAL",SUM(INDIRECT("Z4:Z"&amp;ROW()-1)),""))</f>
        <v/>
      </c>
      <c r="AA142" s="7" t="str">
        <f ca="1">IF(AND($A142&lt;&gt;"",$A142&lt;&gt;"TOTAL"),IF(AND([5]PREMIOS_OTROS!$AU140&lt;&gt;"",[5]PREMIOS_OTROS!$AU140&lt;&gt;0),[5]PREMIOS_OTROS!$AU140,""),IF($A142="TOTAL",SUM(INDIRECT("AA4:AA"&amp;ROW()-1)),""))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IF(AND($A142&lt;&gt;"",$A142&lt;&gt;"TOTAL"),IF(AND([5]PREMIOS_OTROS!$AX140&lt;&gt;"",[5]PREMIOS_OTROS!$AX140&lt;&gt;0),[5]PREMIOS_OTROS!$AX140,""),IF($A142="TOTAL",SUM(INDIRECT("AC4:AC"&amp;ROW()-1)),""))</f>
        <v/>
      </c>
      <c r="AD142" s="7" t="str">
        <f ca="1">IF(AND($A142&lt;&gt;"",$A142&lt;&gt;"TOTAL"),IF(AND([5]PREMIOS_OTROS!$AZ140&lt;&gt;"",[5]PREMIOS_OTROS!$AZ140&lt;&gt;0),[5]PREMIOS_OTROS!$AZ140,""),IF($A142="TOTAL",SUM(INDIRECT("AD4:AD"&amp;ROW()-1)),""))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IF(AND($A142&lt;&gt;"",$A142&lt;&gt;"TOTAL"),IF(AND([5]PREMIOS_OTROS!$BC140&lt;&gt;"",[5]PREMIOS_OTROS!$BC140&lt;&gt;0),[5]PREMIOS_OTROS!$BC140,""),IF($A142="TOTAL",SUM(INDIRECT("AF4:AF"&amp;ROW()-1)),""))</f>
        <v/>
      </c>
      <c r="AG142" s="7" t="str">
        <f ca="1">IF(AND($A142&lt;&gt;"",$A142&lt;&gt;"TOTAL"),IF(AND([5]PREMIOS_OTROS!$BE140&lt;&gt;"",[5]PREMIOS_OTROS!$BE140&lt;&gt;0),[5]PREMIOS_OTROS!$BE140,""),IF($A142="TOTAL",SUM(INDIRECT("AG4:AG"&amp;ROW()-1)),""))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IF(AND($A142&lt;&gt;"",$A142&lt;&gt;"TOTAL"),IF(AND([5]PREMIOS_OTROS!$BH140&lt;&gt;"",[5]PREMIOS_OTROS!$BH140&lt;&gt;0),[5]PREMIOS_OTROS!$BH140,""),IF($A142="TOTAL",SUM(INDIRECT("AI4:AI"&amp;ROW()-1)),""))</f>
        <v/>
      </c>
      <c r="AJ142" s="7" t="str">
        <f ca="1">IF(AND($A142&lt;&gt;"",$A142&lt;&gt;"TOTAL"),IF(AND([5]PREMIOS_OTROS!$BJ140&lt;&gt;"",[5]PREMIOS_OTROS!$BJ140&lt;&gt;0),[5]PREMIOS_OTROS!$BJ140,""),IF($A142="TOTAL",SUM(INDIRECT("AJ4:AJ"&amp;ROW()-1)),""))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IF(AND($A142&lt;&gt;"",$A142&lt;&gt;"TOTAL"),IF(AND([5]PREMIOS_OTROS!$BM140&lt;&gt;"",[5]PREMIOS_OTROS!$BM140&lt;&gt;0),[5]PREMIOS_OTROS!$BM140,""),IF($A142="TOTAL",SUM(INDIRECT("AL4:AL"&amp;ROW()-1)),""))</f>
        <v/>
      </c>
      <c r="AM142" s="7" t="str">
        <f ca="1">IF(AND($A142&lt;&gt;"",$A142&lt;&gt;"TOTAL"),IF(AND([5]PREMIOS_OTROS!$BO140&lt;&gt;"",[5]PREMIOS_OTROS!$BO140&lt;&gt;0),[5]PREMIOS_OTROS!$BO140,""),IF($A142="TOTAL",SUM(INDIRECT("AM4:AM"&amp;ROW()-1)),""))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IF(AND($A142&lt;&gt;"",$A142&lt;&gt;"TOTAL"),IF(AND([5]PREMIOS_OTROS!$BR140&lt;&gt;"",[5]PREMIOS_OTROS!$BR140&lt;&gt;0),[5]PREMIOS_OTROS!$BR140,""),IF($A142="TOTAL",SUM(INDIRECT("AO4:AO"&amp;ROW()-1)),""))</f>
        <v/>
      </c>
      <c r="AP142" s="7" t="str">
        <f ca="1">IF(AND($A142&lt;&gt;"",$A142&lt;&gt;"TOTAL"),IF(AND([5]PREMIOS_OTROS!$BT140&lt;&gt;"",[5]PREMIOS_OTROS!$BT140&lt;&gt;0),[5]PREMIOS_OTROS!$BT140,""),IF($A142="TOTAL",SUM(INDIRECT("AP4:AP"&amp;ROW()-1)),""))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IF(AND($A142&lt;&gt;"",$A142&lt;&gt;"TOTAL"),IF(AND([5]PREMIOS_OTROS!$BW140&lt;&gt;"",[5]PREMIOS_OTROS!$BW140&lt;&gt;0),[5]PREMIOS_OTROS!$BW140,""),IF($A142="TOTAL",SUM(INDIRECT("AR4:AR"&amp;ROW()-1)),""))</f>
        <v/>
      </c>
      <c r="AS142" s="7" t="str">
        <f ca="1">IF(AND($A142&lt;&gt;"",$A142&lt;&gt;"TOTAL"),IF(AND([5]PREMIOS_OTROS!$BY140&lt;&gt;"",[5]PREMIOS_OTROS!$BY140&lt;&gt;0),[5]PREMIOS_OTROS!$BY140,""),IF($A142="TOTAL",SUM(INDIRECT("AS4:AS"&amp;ROW()-1)),""))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IF(AND($A142&lt;&gt;"",$A142&lt;&gt;"TOTAL"),IF(AND([5]PREMIOS_OTROS!$CB140&lt;&gt;"",[5]PREMIOS_OTROS!$CB140&lt;&gt;0),[5]PREMIOS_OTROS!$CB140,""),IF($A142="TOTAL",SUM(INDIRECT("AU4:AU"&amp;ROW()-1)),""))</f>
        <v/>
      </c>
      <c r="AV142" s="7" t="str">
        <f ca="1">IF(AND($A142&lt;&gt;"",$A142&lt;&gt;"TOTAL"),IF(AND([5]PREMIOS_OTROS!$CD140&lt;&gt;"",[5]PREMIOS_OTROS!$CD140&lt;&gt;0),[5]PREMIOS_OTROS!$CD140,""),IF($A142="TOTAL",SUM(INDIRECT("AV4:AV"&amp;ROW()-1)),""))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IF(AND($A142&lt;&gt;"",$A142&lt;&gt;"TOTAL"),IF(AND([5]PREMIOS_OTROS!$CG140&lt;&gt;"",[5]PREMIOS_OTROS!$CG140&lt;&gt;0),[5]PREMIOS_OTROS!$CG140,""),IF($A142="TOTAL",SUM(INDIRECT("AX4:AX"&amp;ROW()-1)),""))</f>
        <v/>
      </c>
      <c r="AY142" s="7" t="str">
        <f ca="1">IF(AND($A142&lt;&gt;"",$A142&lt;&gt;"TOTAL"),IF(AND([5]PREMIOS_OTROS!$CI140&lt;&gt;"",[5]PREMIOS_OTROS!$CI140&lt;&gt;0),[5]PREMIOS_OTROS!$CI140,""),IF($A142="TOTAL",SUM(INDIRECT("AY4:AY"&amp;ROW()-1)),""))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IF(AND($A142&lt;&gt;"",$A142&lt;&gt;"TOTAL"),IF(AND([5]PREMIOS_OTROS!$CL140&lt;&gt;"",[5]PREMIOS_OTROS!$CL140&lt;&gt;0),[5]PREMIOS_OTROS!$CL140,""),IF($A142="TOTAL",SUM(INDIRECT("BA4:BA"&amp;ROW()-1)),""))</f>
        <v/>
      </c>
      <c r="BB142" s="7" t="str">
        <f ca="1">IF(AND($A142&lt;&gt;"",$A142&lt;&gt;"TOTAL"),IF(AND([5]PREMIOS_OTROS!$CN140&lt;&gt;"",[5]PREMIOS_OTROS!$CN140&lt;&gt;0),[5]PREMIOS_OTROS!$CN140,""),IF($A142="TOTAL",SUM(INDIRECT("BB4:BB"&amp;ROW()-1)),""))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IF(AND($A142&lt;&gt;"",$A142&lt;&gt;"TOTAL"),IF(AND([5]PREMIOS_OTROS!$CQ140&lt;&gt;"",[5]PREMIOS_OTROS!$CQ140&lt;&gt;0),[5]PREMIOS_OTROS!$CQ140,""),IF($A142="TOTAL",SUM(INDIRECT("BD4:BD"&amp;ROW()-1)),""))</f>
        <v/>
      </c>
      <c r="BE142" s="7" t="str">
        <f ca="1">IF(AND($A142&lt;&gt;"",$A142&lt;&gt;"TOTAL"),IF(AND([5]PREMIOS_OTROS!$CS140&lt;&gt;"",[5]PREMIOS_OTROS!$CS140&lt;&gt;0),[5]PREMIOS_OTROS!$CS140,""),IF($A142="TOTAL",SUM(INDIRECT("BE4:BE"&amp;ROW()-1)),""))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IF([5]PREMIOS_OTROS!$D141&lt;&gt;"",[5]PREMIOS_OTROS!$D141,IF(AND([5]PREMIOS_OTROS!$D141="",[5]PREMIOS_OTROS!$D142="",[5]PREMIOS_OTROS!$D140=""),"","TOTAL"))</f>
        <v/>
      </c>
      <c r="B143" s="7" t="str">
        <f ca="1">IF(AND($A143&lt;&gt;"",$A143&lt;&gt;"TOTAL"),IF(AND([5]PREMIOS_OTROS!$E141&lt;&gt;"",[5]PREMIOS_OTROS!$E141&lt;&gt;0),[5]PREMIOS_OTROS!$E141,""),IF($A143="TOTAL",SUM(INDIRECT("B4:B"&amp;ROW()-1)),""))</f>
        <v/>
      </c>
      <c r="C143" s="7" t="str">
        <f ca="1">IF(AND($A143&lt;&gt;"",$A143&lt;&gt;"TOTAL"),IF(AND([5]PREMIOS_OTROS!$G141&lt;&gt;"",[5]PREMIOS_OTROS!$G141&lt;&gt;0),[5]PREMIOS_OTROS!$G141,""),IF($A143="TOTAL",SUM(INDIRECT("C4:C"&amp;ROW()-1)),""))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IF(AND($A143&lt;&gt;"",$A143&lt;&gt;"TOTAL"),IF(AND([5]PREMIOS_OTROS!$J141&lt;&gt;"",[5]PREMIOS_OTROS!$J141&lt;&gt;0),[5]PREMIOS_OTROS!$J141,""),IF($A143="TOTAL",SUM(INDIRECT("E4:E"&amp;ROW()-1)),""))</f>
        <v/>
      </c>
      <c r="F143" s="7" t="str">
        <f ca="1">IF(AND($A143&lt;&gt;"",$A143&lt;&gt;"TOTAL"),IF(AND([5]PREMIOS_OTROS!$L141&lt;&gt;"",[5]PREMIOS_OTROS!$L141&lt;&gt;0),[5]PREMIOS_OTROS!$L141,""),IF($A143="TOTAL",SUM(INDIRECT("F4:F"&amp;ROW()-1)),""))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IF(AND($A143&lt;&gt;"",$A143&lt;&gt;"TOTAL"),IF(AND([5]PREMIOS_OTROS!$O141&lt;&gt;"",[5]PREMIOS_OTROS!$O141&lt;&gt;0),[5]PREMIOS_OTROS!$O141,""),IF($A143="TOTAL",SUM(INDIRECT("H4:H"&amp;ROW()-1)),""))</f>
        <v/>
      </c>
      <c r="I143" s="7" t="str">
        <f ca="1">IF(AND($A143&lt;&gt;"",$A143&lt;&gt;"TOTAL"),IF(AND([5]PREMIOS_OTROS!$Q141&lt;&gt;"",[5]PREMIOS_OTROS!$Q141&lt;&gt;0),[5]PREMIOS_OTROS!$Q141,""),IF($A143="TOTAL",SUM(INDIRECT("I4:I"&amp;ROW()-1)),""))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IF(AND($A143&lt;&gt;"",$A143&lt;&gt;"TOTAL"),IF(AND([5]PREMIOS_OTROS!$T141&lt;&gt;"",[5]PREMIOS_OTROS!$T141&lt;&gt;0),[5]PREMIOS_OTROS!$T141,""),IF($A143="TOTAL",SUM(INDIRECT("K4:K"&amp;ROW()-1)),""))</f>
        <v/>
      </c>
      <c r="L143" s="7" t="str">
        <f ca="1">IF(AND($A143&lt;&gt;"",$A143&lt;&gt;"TOTAL"),IF(AND([5]PREMIOS_OTROS!$V141&lt;&gt;"",[5]PREMIOS_OTROS!$V141&lt;&gt;0),[5]PREMIOS_OTROS!$V141,""),IF($A143="TOTAL",SUM(INDIRECT("L4:L"&amp;ROW()-1)),""))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IF(AND($A143&lt;&gt;"",$A143&lt;&gt;"TOTAL"),IF(AND([5]PREMIOS_OTROS!$Y141&lt;&gt;"",[5]PREMIOS_OTROS!$Y141&lt;&gt;0),[5]PREMIOS_OTROS!$Y141,""),IF($A143="TOTAL",SUM(INDIRECT("N4:N"&amp;ROW()-1)),""))</f>
        <v/>
      </c>
      <c r="O143" s="7" t="str">
        <f ca="1">IF(AND($A143&lt;&gt;"",$A143&lt;&gt;"TOTAL"),IF(AND([5]PREMIOS_OTROS!$AA141&lt;&gt;"",[5]PREMIOS_OTROS!$AA141&lt;&gt;0),[5]PREMIOS_OTROS!$AA141,""),IF($A143="TOTAL",SUM(INDIRECT("O4:O"&amp;ROW()-1)),""))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IF(AND($A143&lt;&gt;"",$A143&lt;&gt;"TOTAL"),IF(AND([5]PREMIOS_OTROS!$AD141&lt;&gt;"",[5]PREMIOS_OTROS!$AD141&lt;&gt;0),[5]PREMIOS_OTROS!$AD141,""),IF($A143="TOTAL",SUM(INDIRECT("Q4:Q"&amp;ROW()-1)),""))</f>
        <v/>
      </c>
      <c r="R143" s="7" t="str">
        <f ca="1">IF(AND($A143&lt;&gt;"",$A143&lt;&gt;"TOTAL"),IF(AND([5]PREMIOS_OTROS!$AF141&lt;&gt;"",[5]PREMIOS_OTROS!$AF141&lt;&gt;0),[5]PREMIOS_OTROS!$AF141,""),IF($A143="TOTAL",SUM(INDIRECT("R4:R"&amp;ROW()-1)),""))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IF(AND($A143&lt;&gt;"",$A143&lt;&gt;"TOTAL"),IF(AND([5]PREMIOS_OTROS!$AI141&lt;&gt;"",[5]PREMIOS_OTROS!$AI141&lt;&gt;0),[5]PREMIOS_OTROS!$AI141,""),IF($A143="TOTAL",SUM(INDIRECT("T4:T"&amp;ROW()-1)),""))</f>
        <v/>
      </c>
      <c r="U143" s="7" t="str">
        <f ca="1">IF(AND($A143&lt;&gt;"",$A143&lt;&gt;"TOTAL"),IF(AND([5]PREMIOS_OTROS!$AK141&lt;&gt;"",[5]PREMIOS_OTROS!$AK141&lt;&gt;0),[5]PREMIOS_OTROS!$AK141,""),IF($A143="TOTAL",SUM(INDIRECT("U4:U"&amp;ROW()-1)),""))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IF(AND($A143&lt;&gt;"",$A143&lt;&gt;"TOTAL"),IF(AND([5]PREMIOS_OTROS!$AN141&lt;&gt;"",[5]PREMIOS_OTROS!$AN141&lt;&gt;0),[5]PREMIOS_OTROS!$AN141,""),IF($A143="TOTAL",SUM(INDIRECT("W4:W"&amp;ROW()-1)),""))</f>
        <v/>
      </c>
      <c r="X143" s="7" t="str">
        <f ca="1">IF(AND($A143&lt;&gt;"",$A143&lt;&gt;"TOTAL"),IF(AND([5]PREMIOS_OTROS!$AP141&lt;&gt;"",[5]PREMIOS_OTROS!$AP141&lt;&gt;0),[5]PREMIOS_OTROS!$AP141,""),IF($A143="TOTAL",SUM(INDIRECT("X4:X"&amp;ROW()-1)),""))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IF(AND($A143&lt;&gt;"",$A143&lt;&gt;"TOTAL"),IF(AND([5]PREMIOS_OTROS!$AS141&lt;&gt;"",[5]PREMIOS_OTROS!$AS141&lt;&gt;0),[5]PREMIOS_OTROS!$AS141,""),IF($A143="TOTAL",SUM(INDIRECT("Z4:Z"&amp;ROW()-1)),""))</f>
        <v/>
      </c>
      <c r="AA143" s="7" t="str">
        <f ca="1">IF(AND($A143&lt;&gt;"",$A143&lt;&gt;"TOTAL"),IF(AND([5]PREMIOS_OTROS!$AU141&lt;&gt;"",[5]PREMIOS_OTROS!$AU141&lt;&gt;0),[5]PREMIOS_OTROS!$AU141,""),IF($A143="TOTAL",SUM(INDIRECT("AA4:AA"&amp;ROW()-1)),""))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IF(AND($A143&lt;&gt;"",$A143&lt;&gt;"TOTAL"),IF(AND([5]PREMIOS_OTROS!$AX141&lt;&gt;"",[5]PREMIOS_OTROS!$AX141&lt;&gt;0),[5]PREMIOS_OTROS!$AX141,""),IF($A143="TOTAL",SUM(INDIRECT("AC4:AC"&amp;ROW()-1)),""))</f>
        <v/>
      </c>
      <c r="AD143" s="7" t="str">
        <f ca="1">IF(AND($A143&lt;&gt;"",$A143&lt;&gt;"TOTAL"),IF(AND([5]PREMIOS_OTROS!$AZ141&lt;&gt;"",[5]PREMIOS_OTROS!$AZ141&lt;&gt;0),[5]PREMIOS_OTROS!$AZ141,""),IF($A143="TOTAL",SUM(INDIRECT("AD4:AD"&amp;ROW()-1)),""))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IF(AND($A143&lt;&gt;"",$A143&lt;&gt;"TOTAL"),IF(AND([5]PREMIOS_OTROS!$BC141&lt;&gt;"",[5]PREMIOS_OTROS!$BC141&lt;&gt;0),[5]PREMIOS_OTROS!$BC141,""),IF($A143="TOTAL",SUM(INDIRECT("AF4:AF"&amp;ROW()-1)),""))</f>
        <v/>
      </c>
      <c r="AG143" s="7" t="str">
        <f ca="1">IF(AND($A143&lt;&gt;"",$A143&lt;&gt;"TOTAL"),IF(AND([5]PREMIOS_OTROS!$BE141&lt;&gt;"",[5]PREMIOS_OTROS!$BE141&lt;&gt;0),[5]PREMIOS_OTROS!$BE141,""),IF($A143="TOTAL",SUM(INDIRECT("AG4:AG"&amp;ROW()-1)),""))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IF(AND($A143&lt;&gt;"",$A143&lt;&gt;"TOTAL"),IF(AND([5]PREMIOS_OTROS!$BH141&lt;&gt;"",[5]PREMIOS_OTROS!$BH141&lt;&gt;0),[5]PREMIOS_OTROS!$BH141,""),IF($A143="TOTAL",SUM(INDIRECT("AI4:AI"&amp;ROW()-1)),""))</f>
        <v/>
      </c>
      <c r="AJ143" s="7" t="str">
        <f ca="1">IF(AND($A143&lt;&gt;"",$A143&lt;&gt;"TOTAL"),IF(AND([5]PREMIOS_OTROS!$BJ141&lt;&gt;"",[5]PREMIOS_OTROS!$BJ141&lt;&gt;0),[5]PREMIOS_OTROS!$BJ141,""),IF($A143="TOTAL",SUM(INDIRECT("AJ4:AJ"&amp;ROW()-1)),""))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IF(AND($A143&lt;&gt;"",$A143&lt;&gt;"TOTAL"),IF(AND([5]PREMIOS_OTROS!$BM141&lt;&gt;"",[5]PREMIOS_OTROS!$BM141&lt;&gt;0),[5]PREMIOS_OTROS!$BM141,""),IF($A143="TOTAL",SUM(INDIRECT("AL4:AL"&amp;ROW()-1)),""))</f>
        <v/>
      </c>
      <c r="AM143" s="7" t="str">
        <f ca="1">IF(AND($A143&lt;&gt;"",$A143&lt;&gt;"TOTAL"),IF(AND([5]PREMIOS_OTROS!$BO141&lt;&gt;"",[5]PREMIOS_OTROS!$BO141&lt;&gt;0),[5]PREMIOS_OTROS!$BO141,""),IF($A143="TOTAL",SUM(INDIRECT("AM4:AM"&amp;ROW()-1)),""))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IF(AND($A143&lt;&gt;"",$A143&lt;&gt;"TOTAL"),IF(AND([5]PREMIOS_OTROS!$BR141&lt;&gt;"",[5]PREMIOS_OTROS!$BR141&lt;&gt;0),[5]PREMIOS_OTROS!$BR141,""),IF($A143="TOTAL",SUM(INDIRECT("AO4:AO"&amp;ROW()-1)),""))</f>
        <v/>
      </c>
      <c r="AP143" s="7" t="str">
        <f ca="1">IF(AND($A143&lt;&gt;"",$A143&lt;&gt;"TOTAL"),IF(AND([5]PREMIOS_OTROS!$BT141&lt;&gt;"",[5]PREMIOS_OTROS!$BT141&lt;&gt;0),[5]PREMIOS_OTROS!$BT141,""),IF($A143="TOTAL",SUM(INDIRECT("AP4:AP"&amp;ROW()-1)),""))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IF(AND($A143&lt;&gt;"",$A143&lt;&gt;"TOTAL"),IF(AND([5]PREMIOS_OTROS!$BW141&lt;&gt;"",[5]PREMIOS_OTROS!$BW141&lt;&gt;0),[5]PREMIOS_OTROS!$BW141,""),IF($A143="TOTAL",SUM(INDIRECT("AR4:AR"&amp;ROW()-1)),""))</f>
        <v/>
      </c>
      <c r="AS143" s="7" t="str">
        <f ca="1">IF(AND($A143&lt;&gt;"",$A143&lt;&gt;"TOTAL"),IF(AND([5]PREMIOS_OTROS!$BY141&lt;&gt;"",[5]PREMIOS_OTROS!$BY141&lt;&gt;0),[5]PREMIOS_OTROS!$BY141,""),IF($A143="TOTAL",SUM(INDIRECT("AS4:AS"&amp;ROW()-1)),""))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IF(AND($A143&lt;&gt;"",$A143&lt;&gt;"TOTAL"),IF(AND([5]PREMIOS_OTROS!$CB141&lt;&gt;"",[5]PREMIOS_OTROS!$CB141&lt;&gt;0),[5]PREMIOS_OTROS!$CB141,""),IF($A143="TOTAL",SUM(INDIRECT("AU4:AU"&amp;ROW()-1)),""))</f>
        <v/>
      </c>
      <c r="AV143" s="7" t="str">
        <f ca="1">IF(AND($A143&lt;&gt;"",$A143&lt;&gt;"TOTAL"),IF(AND([5]PREMIOS_OTROS!$CD141&lt;&gt;"",[5]PREMIOS_OTROS!$CD141&lt;&gt;0),[5]PREMIOS_OTROS!$CD141,""),IF($A143="TOTAL",SUM(INDIRECT("AV4:AV"&amp;ROW()-1)),""))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IF(AND($A143&lt;&gt;"",$A143&lt;&gt;"TOTAL"),IF(AND([5]PREMIOS_OTROS!$CG141&lt;&gt;"",[5]PREMIOS_OTROS!$CG141&lt;&gt;0),[5]PREMIOS_OTROS!$CG141,""),IF($A143="TOTAL",SUM(INDIRECT("AX4:AX"&amp;ROW()-1)),""))</f>
        <v/>
      </c>
      <c r="AY143" s="7" t="str">
        <f ca="1">IF(AND($A143&lt;&gt;"",$A143&lt;&gt;"TOTAL"),IF(AND([5]PREMIOS_OTROS!$CI141&lt;&gt;"",[5]PREMIOS_OTROS!$CI141&lt;&gt;0),[5]PREMIOS_OTROS!$CI141,""),IF($A143="TOTAL",SUM(INDIRECT("AY4:AY"&amp;ROW()-1)),""))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IF(AND($A143&lt;&gt;"",$A143&lt;&gt;"TOTAL"),IF(AND([5]PREMIOS_OTROS!$CL141&lt;&gt;"",[5]PREMIOS_OTROS!$CL141&lt;&gt;0),[5]PREMIOS_OTROS!$CL141,""),IF($A143="TOTAL",SUM(INDIRECT("BA4:BA"&amp;ROW()-1)),""))</f>
        <v/>
      </c>
      <c r="BB143" s="7" t="str">
        <f ca="1">IF(AND($A143&lt;&gt;"",$A143&lt;&gt;"TOTAL"),IF(AND([5]PREMIOS_OTROS!$CN141&lt;&gt;"",[5]PREMIOS_OTROS!$CN141&lt;&gt;0),[5]PREMIOS_OTROS!$CN141,""),IF($A143="TOTAL",SUM(INDIRECT("BB4:BB"&amp;ROW()-1)),""))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IF(AND($A143&lt;&gt;"",$A143&lt;&gt;"TOTAL"),IF(AND([5]PREMIOS_OTROS!$CQ141&lt;&gt;"",[5]PREMIOS_OTROS!$CQ141&lt;&gt;0),[5]PREMIOS_OTROS!$CQ141,""),IF($A143="TOTAL",SUM(INDIRECT("BD4:BD"&amp;ROW()-1)),""))</f>
        <v/>
      </c>
      <c r="BE143" s="7" t="str">
        <f ca="1">IF(AND($A143&lt;&gt;"",$A143&lt;&gt;"TOTAL"),IF(AND([5]PREMIOS_OTROS!$CS141&lt;&gt;"",[5]PREMIOS_OTROS!$CS141&lt;&gt;0),[5]PREMIOS_OTROS!$CS141,""),IF($A143="TOTAL",SUM(INDIRECT("BE4:BE"&amp;ROW()-1)),""))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IF([5]PREMIOS_OTROS!$D142&lt;&gt;"",[5]PREMIOS_OTROS!$D142,IF(AND([5]PREMIOS_OTROS!$D142="",[5]PREMIOS_OTROS!$D143="",[5]PREMIOS_OTROS!$D141=""),"","TOTAL"))</f>
        <v/>
      </c>
      <c r="B144" s="7" t="str">
        <f ca="1">IF(AND($A144&lt;&gt;"",$A144&lt;&gt;"TOTAL"),IF(AND([5]PREMIOS_OTROS!$E142&lt;&gt;"",[5]PREMIOS_OTROS!$E142&lt;&gt;0),[5]PREMIOS_OTROS!$E142,""),IF($A144="TOTAL",SUM(INDIRECT("B4:B"&amp;ROW()-1)),""))</f>
        <v/>
      </c>
      <c r="C144" s="7" t="str">
        <f ca="1">IF(AND($A144&lt;&gt;"",$A144&lt;&gt;"TOTAL"),IF(AND([5]PREMIOS_OTROS!$G142&lt;&gt;"",[5]PREMIOS_OTROS!$G142&lt;&gt;0),[5]PREMIOS_OTROS!$G142,""),IF($A144="TOTAL",SUM(INDIRECT("C4:C"&amp;ROW()-1)),""))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IF(AND($A144&lt;&gt;"",$A144&lt;&gt;"TOTAL"),IF(AND([5]PREMIOS_OTROS!$J142&lt;&gt;"",[5]PREMIOS_OTROS!$J142&lt;&gt;0),[5]PREMIOS_OTROS!$J142,""),IF($A144="TOTAL",SUM(INDIRECT("E4:E"&amp;ROW()-1)),""))</f>
        <v/>
      </c>
      <c r="F144" s="7" t="str">
        <f ca="1">IF(AND($A144&lt;&gt;"",$A144&lt;&gt;"TOTAL"),IF(AND([5]PREMIOS_OTROS!$L142&lt;&gt;"",[5]PREMIOS_OTROS!$L142&lt;&gt;0),[5]PREMIOS_OTROS!$L142,""),IF($A144="TOTAL",SUM(INDIRECT("F4:F"&amp;ROW()-1)),""))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IF(AND($A144&lt;&gt;"",$A144&lt;&gt;"TOTAL"),IF(AND([5]PREMIOS_OTROS!$O142&lt;&gt;"",[5]PREMIOS_OTROS!$O142&lt;&gt;0),[5]PREMIOS_OTROS!$O142,""),IF($A144="TOTAL",SUM(INDIRECT("H4:H"&amp;ROW()-1)),""))</f>
        <v/>
      </c>
      <c r="I144" s="7" t="str">
        <f ca="1">IF(AND($A144&lt;&gt;"",$A144&lt;&gt;"TOTAL"),IF(AND([5]PREMIOS_OTROS!$Q142&lt;&gt;"",[5]PREMIOS_OTROS!$Q142&lt;&gt;0),[5]PREMIOS_OTROS!$Q142,""),IF($A144="TOTAL",SUM(INDIRECT("I4:I"&amp;ROW()-1)),""))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IF(AND($A144&lt;&gt;"",$A144&lt;&gt;"TOTAL"),IF(AND([5]PREMIOS_OTROS!$T142&lt;&gt;"",[5]PREMIOS_OTROS!$T142&lt;&gt;0),[5]PREMIOS_OTROS!$T142,""),IF($A144="TOTAL",SUM(INDIRECT("K4:K"&amp;ROW()-1)),""))</f>
        <v/>
      </c>
      <c r="L144" s="7" t="str">
        <f ca="1">IF(AND($A144&lt;&gt;"",$A144&lt;&gt;"TOTAL"),IF(AND([5]PREMIOS_OTROS!$V142&lt;&gt;"",[5]PREMIOS_OTROS!$V142&lt;&gt;0),[5]PREMIOS_OTROS!$V142,""),IF($A144="TOTAL",SUM(INDIRECT("L4:L"&amp;ROW()-1)),""))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IF(AND($A144&lt;&gt;"",$A144&lt;&gt;"TOTAL"),IF(AND([5]PREMIOS_OTROS!$Y142&lt;&gt;"",[5]PREMIOS_OTROS!$Y142&lt;&gt;0),[5]PREMIOS_OTROS!$Y142,""),IF($A144="TOTAL",SUM(INDIRECT("N4:N"&amp;ROW()-1)),""))</f>
        <v/>
      </c>
      <c r="O144" s="7" t="str">
        <f ca="1">IF(AND($A144&lt;&gt;"",$A144&lt;&gt;"TOTAL"),IF(AND([5]PREMIOS_OTROS!$AA142&lt;&gt;"",[5]PREMIOS_OTROS!$AA142&lt;&gt;0),[5]PREMIOS_OTROS!$AA142,""),IF($A144="TOTAL",SUM(INDIRECT("O4:O"&amp;ROW()-1)),""))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IF(AND($A144&lt;&gt;"",$A144&lt;&gt;"TOTAL"),IF(AND([5]PREMIOS_OTROS!$AD142&lt;&gt;"",[5]PREMIOS_OTROS!$AD142&lt;&gt;0),[5]PREMIOS_OTROS!$AD142,""),IF($A144="TOTAL",SUM(INDIRECT("Q4:Q"&amp;ROW()-1)),""))</f>
        <v/>
      </c>
      <c r="R144" s="7" t="str">
        <f ca="1">IF(AND($A144&lt;&gt;"",$A144&lt;&gt;"TOTAL"),IF(AND([5]PREMIOS_OTROS!$AF142&lt;&gt;"",[5]PREMIOS_OTROS!$AF142&lt;&gt;0),[5]PREMIOS_OTROS!$AF142,""),IF($A144="TOTAL",SUM(INDIRECT("R4:R"&amp;ROW()-1)),""))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IF(AND($A144&lt;&gt;"",$A144&lt;&gt;"TOTAL"),IF(AND([5]PREMIOS_OTROS!$AI142&lt;&gt;"",[5]PREMIOS_OTROS!$AI142&lt;&gt;0),[5]PREMIOS_OTROS!$AI142,""),IF($A144="TOTAL",SUM(INDIRECT("T4:T"&amp;ROW()-1)),""))</f>
        <v/>
      </c>
      <c r="U144" s="7" t="str">
        <f ca="1">IF(AND($A144&lt;&gt;"",$A144&lt;&gt;"TOTAL"),IF(AND([5]PREMIOS_OTROS!$AK142&lt;&gt;"",[5]PREMIOS_OTROS!$AK142&lt;&gt;0),[5]PREMIOS_OTROS!$AK142,""),IF($A144="TOTAL",SUM(INDIRECT("U4:U"&amp;ROW()-1)),""))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IF(AND($A144&lt;&gt;"",$A144&lt;&gt;"TOTAL"),IF(AND([5]PREMIOS_OTROS!$AN142&lt;&gt;"",[5]PREMIOS_OTROS!$AN142&lt;&gt;0),[5]PREMIOS_OTROS!$AN142,""),IF($A144="TOTAL",SUM(INDIRECT("W4:W"&amp;ROW()-1)),""))</f>
        <v/>
      </c>
      <c r="X144" s="7" t="str">
        <f ca="1">IF(AND($A144&lt;&gt;"",$A144&lt;&gt;"TOTAL"),IF(AND([5]PREMIOS_OTROS!$AP142&lt;&gt;"",[5]PREMIOS_OTROS!$AP142&lt;&gt;0),[5]PREMIOS_OTROS!$AP142,""),IF($A144="TOTAL",SUM(INDIRECT("X4:X"&amp;ROW()-1)),""))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IF(AND($A144&lt;&gt;"",$A144&lt;&gt;"TOTAL"),IF(AND([5]PREMIOS_OTROS!$AS142&lt;&gt;"",[5]PREMIOS_OTROS!$AS142&lt;&gt;0),[5]PREMIOS_OTROS!$AS142,""),IF($A144="TOTAL",SUM(INDIRECT("Z4:Z"&amp;ROW()-1)),""))</f>
        <v/>
      </c>
      <c r="AA144" s="7" t="str">
        <f ca="1">IF(AND($A144&lt;&gt;"",$A144&lt;&gt;"TOTAL"),IF(AND([5]PREMIOS_OTROS!$AU142&lt;&gt;"",[5]PREMIOS_OTROS!$AU142&lt;&gt;0),[5]PREMIOS_OTROS!$AU142,""),IF($A144="TOTAL",SUM(INDIRECT("AA4:AA"&amp;ROW()-1)),""))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IF(AND($A144&lt;&gt;"",$A144&lt;&gt;"TOTAL"),IF(AND([5]PREMIOS_OTROS!$AX142&lt;&gt;"",[5]PREMIOS_OTROS!$AX142&lt;&gt;0),[5]PREMIOS_OTROS!$AX142,""),IF($A144="TOTAL",SUM(INDIRECT("AC4:AC"&amp;ROW()-1)),""))</f>
        <v/>
      </c>
      <c r="AD144" s="7" t="str">
        <f ca="1">IF(AND($A144&lt;&gt;"",$A144&lt;&gt;"TOTAL"),IF(AND([5]PREMIOS_OTROS!$AZ142&lt;&gt;"",[5]PREMIOS_OTROS!$AZ142&lt;&gt;0),[5]PREMIOS_OTROS!$AZ142,""),IF($A144="TOTAL",SUM(INDIRECT("AD4:AD"&amp;ROW()-1)),""))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IF(AND($A144&lt;&gt;"",$A144&lt;&gt;"TOTAL"),IF(AND([5]PREMIOS_OTROS!$BC142&lt;&gt;"",[5]PREMIOS_OTROS!$BC142&lt;&gt;0),[5]PREMIOS_OTROS!$BC142,""),IF($A144="TOTAL",SUM(INDIRECT("AF4:AF"&amp;ROW()-1)),""))</f>
        <v/>
      </c>
      <c r="AG144" s="7" t="str">
        <f ca="1">IF(AND($A144&lt;&gt;"",$A144&lt;&gt;"TOTAL"),IF(AND([5]PREMIOS_OTROS!$BE142&lt;&gt;"",[5]PREMIOS_OTROS!$BE142&lt;&gt;0),[5]PREMIOS_OTROS!$BE142,""),IF($A144="TOTAL",SUM(INDIRECT("AG4:AG"&amp;ROW()-1)),""))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IF(AND($A144&lt;&gt;"",$A144&lt;&gt;"TOTAL"),IF(AND([5]PREMIOS_OTROS!$BH142&lt;&gt;"",[5]PREMIOS_OTROS!$BH142&lt;&gt;0),[5]PREMIOS_OTROS!$BH142,""),IF($A144="TOTAL",SUM(INDIRECT("AI4:AI"&amp;ROW()-1)),""))</f>
        <v/>
      </c>
      <c r="AJ144" s="7" t="str">
        <f ca="1">IF(AND($A144&lt;&gt;"",$A144&lt;&gt;"TOTAL"),IF(AND([5]PREMIOS_OTROS!$BJ142&lt;&gt;"",[5]PREMIOS_OTROS!$BJ142&lt;&gt;0),[5]PREMIOS_OTROS!$BJ142,""),IF($A144="TOTAL",SUM(INDIRECT("AJ4:AJ"&amp;ROW()-1)),""))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IF(AND($A144&lt;&gt;"",$A144&lt;&gt;"TOTAL"),IF(AND([5]PREMIOS_OTROS!$BM142&lt;&gt;"",[5]PREMIOS_OTROS!$BM142&lt;&gt;0),[5]PREMIOS_OTROS!$BM142,""),IF($A144="TOTAL",SUM(INDIRECT("AL4:AL"&amp;ROW()-1)),""))</f>
        <v/>
      </c>
      <c r="AM144" s="7" t="str">
        <f ca="1">IF(AND($A144&lt;&gt;"",$A144&lt;&gt;"TOTAL"),IF(AND([5]PREMIOS_OTROS!$BO142&lt;&gt;"",[5]PREMIOS_OTROS!$BO142&lt;&gt;0),[5]PREMIOS_OTROS!$BO142,""),IF($A144="TOTAL",SUM(INDIRECT("AM4:AM"&amp;ROW()-1)),""))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IF(AND($A144&lt;&gt;"",$A144&lt;&gt;"TOTAL"),IF(AND([5]PREMIOS_OTROS!$BR142&lt;&gt;"",[5]PREMIOS_OTROS!$BR142&lt;&gt;0),[5]PREMIOS_OTROS!$BR142,""),IF($A144="TOTAL",SUM(INDIRECT("AO4:AO"&amp;ROW()-1)),""))</f>
        <v/>
      </c>
      <c r="AP144" s="7" t="str">
        <f ca="1">IF(AND($A144&lt;&gt;"",$A144&lt;&gt;"TOTAL"),IF(AND([5]PREMIOS_OTROS!$BT142&lt;&gt;"",[5]PREMIOS_OTROS!$BT142&lt;&gt;0),[5]PREMIOS_OTROS!$BT142,""),IF($A144="TOTAL",SUM(INDIRECT("AP4:AP"&amp;ROW()-1)),""))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IF(AND($A144&lt;&gt;"",$A144&lt;&gt;"TOTAL"),IF(AND([5]PREMIOS_OTROS!$BW142&lt;&gt;"",[5]PREMIOS_OTROS!$BW142&lt;&gt;0),[5]PREMIOS_OTROS!$BW142,""),IF($A144="TOTAL",SUM(INDIRECT("AR4:AR"&amp;ROW()-1)),""))</f>
        <v/>
      </c>
      <c r="AS144" s="7" t="str">
        <f ca="1">IF(AND($A144&lt;&gt;"",$A144&lt;&gt;"TOTAL"),IF(AND([5]PREMIOS_OTROS!$BY142&lt;&gt;"",[5]PREMIOS_OTROS!$BY142&lt;&gt;0),[5]PREMIOS_OTROS!$BY142,""),IF($A144="TOTAL",SUM(INDIRECT("AS4:AS"&amp;ROW()-1)),""))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IF(AND($A144&lt;&gt;"",$A144&lt;&gt;"TOTAL"),IF(AND([5]PREMIOS_OTROS!$CB142&lt;&gt;"",[5]PREMIOS_OTROS!$CB142&lt;&gt;0),[5]PREMIOS_OTROS!$CB142,""),IF($A144="TOTAL",SUM(INDIRECT("AU4:AU"&amp;ROW()-1)),""))</f>
        <v/>
      </c>
      <c r="AV144" s="7" t="str">
        <f ca="1">IF(AND($A144&lt;&gt;"",$A144&lt;&gt;"TOTAL"),IF(AND([5]PREMIOS_OTROS!$CD142&lt;&gt;"",[5]PREMIOS_OTROS!$CD142&lt;&gt;0),[5]PREMIOS_OTROS!$CD142,""),IF($A144="TOTAL",SUM(INDIRECT("AV4:AV"&amp;ROW()-1)),""))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IF(AND($A144&lt;&gt;"",$A144&lt;&gt;"TOTAL"),IF(AND([5]PREMIOS_OTROS!$CG142&lt;&gt;"",[5]PREMIOS_OTROS!$CG142&lt;&gt;0),[5]PREMIOS_OTROS!$CG142,""),IF($A144="TOTAL",SUM(INDIRECT("AX4:AX"&amp;ROW()-1)),""))</f>
        <v/>
      </c>
      <c r="AY144" s="7" t="str">
        <f ca="1">IF(AND($A144&lt;&gt;"",$A144&lt;&gt;"TOTAL"),IF(AND([5]PREMIOS_OTROS!$CI142&lt;&gt;"",[5]PREMIOS_OTROS!$CI142&lt;&gt;0),[5]PREMIOS_OTROS!$CI142,""),IF($A144="TOTAL",SUM(INDIRECT("AY4:AY"&amp;ROW()-1)),""))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IF(AND($A144&lt;&gt;"",$A144&lt;&gt;"TOTAL"),IF(AND([5]PREMIOS_OTROS!$CL142&lt;&gt;"",[5]PREMIOS_OTROS!$CL142&lt;&gt;0),[5]PREMIOS_OTROS!$CL142,""),IF($A144="TOTAL",SUM(INDIRECT("BA4:BA"&amp;ROW()-1)),""))</f>
        <v/>
      </c>
      <c r="BB144" s="7" t="str">
        <f ca="1">IF(AND($A144&lt;&gt;"",$A144&lt;&gt;"TOTAL"),IF(AND([5]PREMIOS_OTROS!$CN142&lt;&gt;"",[5]PREMIOS_OTROS!$CN142&lt;&gt;0),[5]PREMIOS_OTROS!$CN142,""),IF($A144="TOTAL",SUM(INDIRECT("BB4:BB"&amp;ROW()-1)),""))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IF(AND($A144&lt;&gt;"",$A144&lt;&gt;"TOTAL"),IF(AND([5]PREMIOS_OTROS!$CQ142&lt;&gt;"",[5]PREMIOS_OTROS!$CQ142&lt;&gt;0),[5]PREMIOS_OTROS!$CQ142,""),IF($A144="TOTAL",SUM(INDIRECT("BD4:BD"&amp;ROW()-1)),""))</f>
        <v/>
      </c>
      <c r="BE144" s="7" t="str">
        <f ca="1">IF(AND($A144&lt;&gt;"",$A144&lt;&gt;"TOTAL"),IF(AND([5]PREMIOS_OTROS!$CS142&lt;&gt;"",[5]PREMIOS_OTROS!$CS142&lt;&gt;0),[5]PREMIOS_OTROS!$CS142,""),IF($A144="TOTAL",SUM(INDIRECT("BE4:BE"&amp;ROW()-1)),""))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IF([5]PREMIOS_OTROS!$D143&lt;&gt;"",[5]PREMIOS_OTROS!$D143,IF(AND([5]PREMIOS_OTROS!$D143="",[5]PREMIOS_OTROS!$D144="",[5]PREMIOS_OTROS!$D142=""),"","TOTAL"))</f>
        <v/>
      </c>
      <c r="B145" s="7" t="str">
        <f ca="1">IF(AND($A145&lt;&gt;"",$A145&lt;&gt;"TOTAL"),IF(AND([5]PREMIOS_OTROS!$E143&lt;&gt;"",[5]PREMIOS_OTROS!$E143&lt;&gt;0),[5]PREMIOS_OTROS!$E143,""),IF($A145="TOTAL",SUM(INDIRECT("B4:B"&amp;ROW()-1)),""))</f>
        <v/>
      </c>
      <c r="C145" s="7" t="str">
        <f ca="1">IF(AND($A145&lt;&gt;"",$A145&lt;&gt;"TOTAL"),IF(AND([5]PREMIOS_OTROS!$G143&lt;&gt;"",[5]PREMIOS_OTROS!$G143&lt;&gt;0),[5]PREMIOS_OTROS!$G143,""),IF($A145="TOTAL",SUM(INDIRECT("C4:C"&amp;ROW()-1)),""))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IF(AND($A145&lt;&gt;"",$A145&lt;&gt;"TOTAL"),IF(AND([5]PREMIOS_OTROS!$J143&lt;&gt;"",[5]PREMIOS_OTROS!$J143&lt;&gt;0),[5]PREMIOS_OTROS!$J143,""),IF($A145="TOTAL",SUM(INDIRECT("E4:E"&amp;ROW()-1)),""))</f>
        <v/>
      </c>
      <c r="F145" s="7" t="str">
        <f ca="1">IF(AND($A145&lt;&gt;"",$A145&lt;&gt;"TOTAL"),IF(AND([5]PREMIOS_OTROS!$L143&lt;&gt;"",[5]PREMIOS_OTROS!$L143&lt;&gt;0),[5]PREMIOS_OTROS!$L143,""),IF($A145="TOTAL",SUM(INDIRECT("F4:F"&amp;ROW()-1)),""))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IF(AND($A145&lt;&gt;"",$A145&lt;&gt;"TOTAL"),IF(AND([5]PREMIOS_OTROS!$O143&lt;&gt;"",[5]PREMIOS_OTROS!$O143&lt;&gt;0),[5]PREMIOS_OTROS!$O143,""),IF($A145="TOTAL",SUM(INDIRECT("H4:H"&amp;ROW()-1)),""))</f>
        <v/>
      </c>
      <c r="I145" s="7" t="str">
        <f ca="1">IF(AND($A145&lt;&gt;"",$A145&lt;&gt;"TOTAL"),IF(AND([5]PREMIOS_OTROS!$Q143&lt;&gt;"",[5]PREMIOS_OTROS!$Q143&lt;&gt;0),[5]PREMIOS_OTROS!$Q143,""),IF($A145="TOTAL",SUM(INDIRECT("I4:I"&amp;ROW()-1)),""))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IF(AND($A145&lt;&gt;"",$A145&lt;&gt;"TOTAL"),IF(AND([5]PREMIOS_OTROS!$T143&lt;&gt;"",[5]PREMIOS_OTROS!$T143&lt;&gt;0),[5]PREMIOS_OTROS!$T143,""),IF($A145="TOTAL",SUM(INDIRECT("K4:K"&amp;ROW()-1)),""))</f>
        <v/>
      </c>
      <c r="L145" s="7" t="str">
        <f ca="1">IF(AND($A145&lt;&gt;"",$A145&lt;&gt;"TOTAL"),IF(AND([5]PREMIOS_OTROS!$V143&lt;&gt;"",[5]PREMIOS_OTROS!$V143&lt;&gt;0),[5]PREMIOS_OTROS!$V143,""),IF($A145="TOTAL",SUM(INDIRECT("L4:L"&amp;ROW()-1)),""))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IF(AND($A145&lt;&gt;"",$A145&lt;&gt;"TOTAL"),IF(AND([5]PREMIOS_OTROS!$Y143&lt;&gt;"",[5]PREMIOS_OTROS!$Y143&lt;&gt;0),[5]PREMIOS_OTROS!$Y143,""),IF($A145="TOTAL",SUM(INDIRECT("N4:N"&amp;ROW()-1)),""))</f>
        <v/>
      </c>
      <c r="O145" s="7" t="str">
        <f ca="1">IF(AND($A145&lt;&gt;"",$A145&lt;&gt;"TOTAL"),IF(AND([5]PREMIOS_OTROS!$AA143&lt;&gt;"",[5]PREMIOS_OTROS!$AA143&lt;&gt;0),[5]PREMIOS_OTROS!$AA143,""),IF($A145="TOTAL",SUM(INDIRECT("O4:O"&amp;ROW()-1)),""))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IF(AND($A145&lt;&gt;"",$A145&lt;&gt;"TOTAL"),IF(AND([5]PREMIOS_OTROS!$AD143&lt;&gt;"",[5]PREMIOS_OTROS!$AD143&lt;&gt;0),[5]PREMIOS_OTROS!$AD143,""),IF($A145="TOTAL",SUM(INDIRECT("Q4:Q"&amp;ROW()-1)),""))</f>
        <v/>
      </c>
      <c r="R145" s="7" t="str">
        <f ca="1">IF(AND($A145&lt;&gt;"",$A145&lt;&gt;"TOTAL"),IF(AND([5]PREMIOS_OTROS!$AF143&lt;&gt;"",[5]PREMIOS_OTROS!$AF143&lt;&gt;0),[5]PREMIOS_OTROS!$AF143,""),IF($A145="TOTAL",SUM(INDIRECT("R4:R"&amp;ROW()-1)),""))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IF(AND($A145&lt;&gt;"",$A145&lt;&gt;"TOTAL"),IF(AND([5]PREMIOS_OTROS!$AI143&lt;&gt;"",[5]PREMIOS_OTROS!$AI143&lt;&gt;0),[5]PREMIOS_OTROS!$AI143,""),IF($A145="TOTAL",SUM(INDIRECT("T4:T"&amp;ROW()-1)),""))</f>
        <v/>
      </c>
      <c r="U145" s="7" t="str">
        <f ca="1">IF(AND($A145&lt;&gt;"",$A145&lt;&gt;"TOTAL"),IF(AND([5]PREMIOS_OTROS!$AK143&lt;&gt;"",[5]PREMIOS_OTROS!$AK143&lt;&gt;0),[5]PREMIOS_OTROS!$AK143,""),IF($A145="TOTAL",SUM(INDIRECT("U4:U"&amp;ROW()-1)),""))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IF(AND($A145&lt;&gt;"",$A145&lt;&gt;"TOTAL"),IF(AND([5]PREMIOS_OTROS!$AN143&lt;&gt;"",[5]PREMIOS_OTROS!$AN143&lt;&gt;0),[5]PREMIOS_OTROS!$AN143,""),IF($A145="TOTAL",SUM(INDIRECT("W4:W"&amp;ROW()-1)),""))</f>
        <v/>
      </c>
      <c r="X145" s="7" t="str">
        <f ca="1">IF(AND($A145&lt;&gt;"",$A145&lt;&gt;"TOTAL"),IF(AND([5]PREMIOS_OTROS!$AP143&lt;&gt;"",[5]PREMIOS_OTROS!$AP143&lt;&gt;0),[5]PREMIOS_OTROS!$AP143,""),IF($A145="TOTAL",SUM(INDIRECT("X4:X"&amp;ROW()-1)),""))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IF(AND($A145&lt;&gt;"",$A145&lt;&gt;"TOTAL"),IF(AND([5]PREMIOS_OTROS!$AS143&lt;&gt;"",[5]PREMIOS_OTROS!$AS143&lt;&gt;0),[5]PREMIOS_OTROS!$AS143,""),IF($A145="TOTAL",SUM(INDIRECT("Z4:Z"&amp;ROW()-1)),""))</f>
        <v/>
      </c>
      <c r="AA145" s="7" t="str">
        <f ca="1">IF(AND($A145&lt;&gt;"",$A145&lt;&gt;"TOTAL"),IF(AND([5]PREMIOS_OTROS!$AU143&lt;&gt;"",[5]PREMIOS_OTROS!$AU143&lt;&gt;0),[5]PREMIOS_OTROS!$AU143,""),IF($A145="TOTAL",SUM(INDIRECT("AA4:AA"&amp;ROW()-1)),""))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IF(AND($A145&lt;&gt;"",$A145&lt;&gt;"TOTAL"),IF(AND([5]PREMIOS_OTROS!$AX143&lt;&gt;"",[5]PREMIOS_OTROS!$AX143&lt;&gt;0),[5]PREMIOS_OTROS!$AX143,""),IF($A145="TOTAL",SUM(INDIRECT("AC4:AC"&amp;ROW()-1)),""))</f>
        <v/>
      </c>
      <c r="AD145" s="7" t="str">
        <f ca="1">IF(AND($A145&lt;&gt;"",$A145&lt;&gt;"TOTAL"),IF(AND([5]PREMIOS_OTROS!$AZ143&lt;&gt;"",[5]PREMIOS_OTROS!$AZ143&lt;&gt;0),[5]PREMIOS_OTROS!$AZ143,""),IF($A145="TOTAL",SUM(INDIRECT("AD4:AD"&amp;ROW()-1)),""))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IF(AND($A145&lt;&gt;"",$A145&lt;&gt;"TOTAL"),IF(AND([5]PREMIOS_OTROS!$BC143&lt;&gt;"",[5]PREMIOS_OTROS!$BC143&lt;&gt;0),[5]PREMIOS_OTROS!$BC143,""),IF($A145="TOTAL",SUM(INDIRECT("AF4:AF"&amp;ROW()-1)),""))</f>
        <v/>
      </c>
      <c r="AG145" s="7" t="str">
        <f ca="1">IF(AND($A145&lt;&gt;"",$A145&lt;&gt;"TOTAL"),IF(AND([5]PREMIOS_OTROS!$BE143&lt;&gt;"",[5]PREMIOS_OTROS!$BE143&lt;&gt;0),[5]PREMIOS_OTROS!$BE143,""),IF($A145="TOTAL",SUM(INDIRECT("AG4:AG"&amp;ROW()-1)),""))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IF(AND($A145&lt;&gt;"",$A145&lt;&gt;"TOTAL"),IF(AND([5]PREMIOS_OTROS!$BH143&lt;&gt;"",[5]PREMIOS_OTROS!$BH143&lt;&gt;0),[5]PREMIOS_OTROS!$BH143,""),IF($A145="TOTAL",SUM(INDIRECT("AI4:AI"&amp;ROW()-1)),""))</f>
        <v/>
      </c>
      <c r="AJ145" s="7" t="str">
        <f ca="1">IF(AND($A145&lt;&gt;"",$A145&lt;&gt;"TOTAL"),IF(AND([5]PREMIOS_OTROS!$BJ143&lt;&gt;"",[5]PREMIOS_OTROS!$BJ143&lt;&gt;0),[5]PREMIOS_OTROS!$BJ143,""),IF($A145="TOTAL",SUM(INDIRECT("AJ4:AJ"&amp;ROW()-1)),""))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IF(AND($A145&lt;&gt;"",$A145&lt;&gt;"TOTAL"),IF(AND([5]PREMIOS_OTROS!$BM143&lt;&gt;"",[5]PREMIOS_OTROS!$BM143&lt;&gt;0),[5]PREMIOS_OTROS!$BM143,""),IF($A145="TOTAL",SUM(INDIRECT("AL4:AL"&amp;ROW()-1)),""))</f>
        <v/>
      </c>
      <c r="AM145" s="7" t="str">
        <f ca="1">IF(AND($A145&lt;&gt;"",$A145&lt;&gt;"TOTAL"),IF(AND([5]PREMIOS_OTROS!$BO143&lt;&gt;"",[5]PREMIOS_OTROS!$BO143&lt;&gt;0),[5]PREMIOS_OTROS!$BO143,""),IF($A145="TOTAL",SUM(INDIRECT("AM4:AM"&amp;ROW()-1)),""))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IF(AND($A145&lt;&gt;"",$A145&lt;&gt;"TOTAL"),IF(AND([5]PREMIOS_OTROS!$BR143&lt;&gt;"",[5]PREMIOS_OTROS!$BR143&lt;&gt;0),[5]PREMIOS_OTROS!$BR143,""),IF($A145="TOTAL",SUM(INDIRECT("AO4:AO"&amp;ROW()-1)),""))</f>
        <v/>
      </c>
      <c r="AP145" s="7" t="str">
        <f ca="1">IF(AND($A145&lt;&gt;"",$A145&lt;&gt;"TOTAL"),IF(AND([5]PREMIOS_OTROS!$BT143&lt;&gt;"",[5]PREMIOS_OTROS!$BT143&lt;&gt;0),[5]PREMIOS_OTROS!$BT143,""),IF($A145="TOTAL",SUM(INDIRECT("AP4:AP"&amp;ROW()-1)),""))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IF(AND($A145&lt;&gt;"",$A145&lt;&gt;"TOTAL"),IF(AND([5]PREMIOS_OTROS!$BW143&lt;&gt;"",[5]PREMIOS_OTROS!$BW143&lt;&gt;0),[5]PREMIOS_OTROS!$BW143,""),IF($A145="TOTAL",SUM(INDIRECT("AR4:AR"&amp;ROW()-1)),""))</f>
        <v/>
      </c>
      <c r="AS145" s="7" t="str">
        <f ca="1">IF(AND($A145&lt;&gt;"",$A145&lt;&gt;"TOTAL"),IF(AND([5]PREMIOS_OTROS!$BY143&lt;&gt;"",[5]PREMIOS_OTROS!$BY143&lt;&gt;0),[5]PREMIOS_OTROS!$BY143,""),IF($A145="TOTAL",SUM(INDIRECT("AS4:AS"&amp;ROW()-1)),""))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IF(AND($A145&lt;&gt;"",$A145&lt;&gt;"TOTAL"),IF(AND([5]PREMIOS_OTROS!$CB143&lt;&gt;"",[5]PREMIOS_OTROS!$CB143&lt;&gt;0),[5]PREMIOS_OTROS!$CB143,""),IF($A145="TOTAL",SUM(INDIRECT("AU4:AU"&amp;ROW()-1)),""))</f>
        <v/>
      </c>
      <c r="AV145" s="7" t="str">
        <f ca="1">IF(AND($A145&lt;&gt;"",$A145&lt;&gt;"TOTAL"),IF(AND([5]PREMIOS_OTROS!$CD143&lt;&gt;"",[5]PREMIOS_OTROS!$CD143&lt;&gt;0),[5]PREMIOS_OTROS!$CD143,""),IF($A145="TOTAL",SUM(INDIRECT("AV4:AV"&amp;ROW()-1)),""))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IF(AND($A145&lt;&gt;"",$A145&lt;&gt;"TOTAL"),IF(AND([5]PREMIOS_OTROS!$CG143&lt;&gt;"",[5]PREMIOS_OTROS!$CG143&lt;&gt;0),[5]PREMIOS_OTROS!$CG143,""),IF($A145="TOTAL",SUM(INDIRECT("AX4:AX"&amp;ROW()-1)),""))</f>
        <v/>
      </c>
      <c r="AY145" s="7" t="str">
        <f ca="1">IF(AND($A145&lt;&gt;"",$A145&lt;&gt;"TOTAL"),IF(AND([5]PREMIOS_OTROS!$CI143&lt;&gt;"",[5]PREMIOS_OTROS!$CI143&lt;&gt;0),[5]PREMIOS_OTROS!$CI143,""),IF($A145="TOTAL",SUM(INDIRECT("AY4:AY"&amp;ROW()-1)),""))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IF(AND($A145&lt;&gt;"",$A145&lt;&gt;"TOTAL"),IF(AND([5]PREMIOS_OTROS!$CL143&lt;&gt;"",[5]PREMIOS_OTROS!$CL143&lt;&gt;0),[5]PREMIOS_OTROS!$CL143,""),IF($A145="TOTAL",SUM(INDIRECT("BA4:BA"&amp;ROW()-1)),""))</f>
        <v/>
      </c>
      <c r="BB145" s="7" t="str">
        <f ca="1">IF(AND($A145&lt;&gt;"",$A145&lt;&gt;"TOTAL"),IF(AND([5]PREMIOS_OTROS!$CN143&lt;&gt;"",[5]PREMIOS_OTROS!$CN143&lt;&gt;0),[5]PREMIOS_OTROS!$CN143,""),IF($A145="TOTAL",SUM(INDIRECT("BB4:BB"&amp;ROW()-1)),""))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IF(AND($A145&lt;&gt;"",$A145&lt;&gt;"TOTAL"),IF(AND([5]PREMIOS_OTROS!$CQ143&lt;&gt;"",[5]PREMIOS_OTROS!$CQ143&lt;&gt;0),[5]PREMIOS_OTROS!$CQ143,""),IF($A145="TOTAL",SUM(INDIRECT("BD4:BD"&amp;ROW()-1)),""))</f>
        <v/>
      </c>
      <c r="BE145" s="7" t="str">
        <f ca="1">IF(AND($A145&lt;&gt;"",$A145&lt;&gt;"TOTAL"),IF(AND([5]PREMIOS_OTROS!$CS143&lt;&gt;"",[5]PREMIOS_OTROS!$CS143&lt;&gt;0),[5]PREMIOS_OTROS!$CS143,""),IF($A145="TOTAL",SUM(INDIRECT("BE4:BE"&amp;ROW()-1)),""))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IF([5]PREMIOS_OTROS!$D144&lt;&gt;"",[5]PREMIOS_OTROS!$D144,IF(AND([5]PREMIOS_OTROS!$D144="",[5]PREMIOS_OTROS!$D145="",[5]PREMIOS_OTROS!$D143=""),"","TOTAL"))</f>
        <v/>
      </c>
      <c r="B146" s="7" t="str">
        <f ca="1">IF(AND($A146&lt;&gt;"",$A146&lt;&gt;"TOTAL"),IF(AND([5]PREMIOS_OTROS!$E144&lt;&gt;"",[5]PREMIOS_OTROS!$E144&lt;&gt;0),[5]PREMIOS_OTROS!$E144,""),IF($A146="TOTAL",SUM(INDIRECT("B4:B"&amp;ROW()-1)),""))</f>
        <v/>
      </c>
      <c r="C146" s="7" t="str">
        <f ca="1">IF(AND($A146&lt;&gt;"",$A146&lt;&gt;"TOTAL"),IF(AND([5]PREMIOS_OTROS!$G144&lt;&gt;"",[5]PREMIOS_OTROS!$G144&lt;&gt;0),[5]PREMIOS_OTROS!$G144,""),IF($A146="TOTAL",SUM(INDIRECT("C4:C"&amp;ROW()-1)),""))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IF(AND($A146&lt;&gt;"",$A146&lt;&gt;"TOTAL"),IF(AND([5]PREMIOS_OTROS!$J144&lt;&gt;"",[5]PREMIOS_OTROS!$J144&lt;&gt;0),[5]PREMIOS_OTROS!$J144,""),IF($A146="TOTAL",SUM(INDIRECT("E4:E"&amp;ROW()-1)),""))</f>
        <v/>
      </c>
      <c r="F146" s="7" t="str">
        <f ca="1">IF(AND($A146&lt;&gt;"",$A146&lt;&gt;"TOTAL"),IF(AND([5]PREMIOS_OTROS!$L144&lt;&gt;"",[5]PREMIOS_OTROS!$L144&lt;&gt;0),[5]PREMIOS_OTROS!$L144,""),IF($A146="TOTAL",SUM(INDIRECT("F4:F"&amp;ROW()-1)),""))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IF(AND($A146&lt;&gt;"",$A146&lt;&gt;"TOTAL"),IF(AND([5]PREMIOS_OTROS!$O144&lt;&gt;"",[5]PREMIOS_OTROS!$O144&lt;&gt;0),[5]PREMIOS_OTROS!$O144,""),IF($A146="TOTAL",SUM(INDIRECT("H4:H"&amp;ROW()-1)),""))</f>
        <v/>
      </c>
      <c r="I146" s="7" t="str">
        <f ca="1">IF(AND($A146&lt;&gt;"",$A146&lt;&gt;"TOTAL"),IF(AND([5]PREMIOS_OTROS!$Q144&lt;&gt;"",[5]PREMIOS_OTROS!$Q144&lt;&gt;0),[5]PREMIOS_OTROS!$Q144,""),IF($A146="TOTAL",SUM(INDIRECT("I4:I"&amp;ROW()-1)),""))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IF(AND($A146&lt;&gt;"",$A146&lt;&gt;"TOTAL"),IF(AND([5]PREMIOS_OTROS!$T144&lt;&gt;"",[5]PREMIOS_OTROS!$T144&lt;&gt;0),[5]PREMIOS_OTROS!$T144,""),IF($A146="TOTAL",SUM(INDIRECT("K4:K"&amp;ROW()-1)),""))</f>
        <v/>
      </c>
      <c r="L146" s="7" t="str">
        <f ca="1">IF(AND($A146&lt;&gt;"",$A146&lt;&gt;"TOTAL"),IF(AND([5]PREMIOS_OTROS!$V144&lt;&gt;"",[5]PREMIOS_OTROS!$V144&lt;&gt;0),[5]PREMIOS_OTROS!$V144,""),IF($A146="TOTAL",SUM(INDIRECT("L4:L"&amp;ROW()-1)),""))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IF(AND($A146&lt;&gt;"",$A146&lt;&gt;"TOTAL"),IF(AND([5]PREMIOS_OTROS!$Y144&lt;&gt;"",[5]PREMIOS_OTROS!$Y144&lt;&gt;0),[5]PREMIOS_OTROS!$Y144,""),IF($A146="TOTAL",SUM(INDIRECT("N4:N"&amp;ROW()-1)),""))</f>
        <v/>
      </c>
      <c r="O146" s="7" t="str">
        <f ca="1">IF(AND($A146&lt;&gt;"",$A146&lt;&gt;"TOTAL"),IF(AND([5]PREMIOS_OTROS!$AA144&lt;&gt;"",[5]PREMIOS_OTROS!$AA144&lt;&gt;0),[5]PREMIOS_OTROS!$AA144,""),IF($A146="TOTAL",SUM(INDIRECT("O4:O"&amp;ROW()-1)),""))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IF(AND($A146&lt;&gt;"",$A146&lt;&gt;"TOTAL"),IF(AND([5]PREMIOS_OTROS!$AD144&lt;&gt;"",[5]PREMIOS_OTROS!$AD144&lt;&gt;0),[5]PREMIOS_OTROS!$AD144,""),IF($A146="TOTAL",SUM(INDIRECT("Q4:Q"&amp;ROW()-1)),""))</f>
        <v/>
      </c>
      <c r="R146" s="7" t="str">
        <f ca="1">IF(AND($A146&lt;&gt;"",$A146&lt;&gt;"TOTAL"),IF(AND([5]PREMIOS_OTROS!$AF144&lt;&gt;"",[5]PREMIOS_OTROS!$AF144&lt;&gt;0),[5]PREMIOS_OTROS!$AF144,""),IF($A146="TOTAL",SUM(INDIRECT("R4:R"&amp;ROW()-1)),""))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IF(AND($A146&lt;&gt;"",$A146&lt;&gt;"TOTAL"),IF(AND([5]PREMIOS_OTROS!$AI144&lt;&gt;"",[5]PREMIOS_OTROS!$AI144&lt;&gt;0),[5]PREMIOS_OTROS!$AI144,""),IF($A146="TOTAL",SUM(INDIRECT("T4:T"&amp;ROW()-1)),""))</f>
        <v/>
      </c>
      <c r="U146" s="7" t="str">
        <f ca="1">IF(AND($A146&lt;&gt;"",$A146&lt;&gt;"TOTAL"),IF(AND([5]PREMIOS_OTROS!$AK144&lt;&gt;"",[5]PREMIOS_OTROS!$AK144&lt;&gt;0),[5]PREMIOS_OTROS!$AK144,""),IF($A146="TOTAL",SUM(INDIRECT("U4:U"&amp;ROW()-1)),""))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IF(AND($A146&lt;&gt;"",$A146&lt;&gt;"TOTAL"),IF(AND([5]PREMIOS_OTROS!$AN144&lt;&gt;"",[5]PREMIOS_OTROS!$AN144&lt;&gt;0),[5]PREMIOS_OTROS!$AN144,""),IF($A146="TOTAL",SUM(INDIRECT("W4:W"&amp;ROW()-1)),""))</f>
        <v/>
      </c>
      <c r="X146" s="7" t="str">
        <f ca="1">IF(AND($A146&lt;&gt;"",$A146&lt;&gt;"TOTAL"),IF(AND([5]PREMIOS_OTROS!$AP144&lt;&gt;"",[5]PREMIOS_OTROS!$AP144&lt;&gt;0),[5]PREMIOS_OTROS!$AP144,""),IF($A146="TOTAL",SUM(INDIRECT("X4:X"&amp;ROW()-1)),""))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IF(AND($A146&lt;&gt;"",$A146&lt;&gt;"TOTAL"),IF(AND([5]PREMIOS_OTROS!$AS144&lt;&gt;"",[5]PREMIOS_OTROS!$AS144&lt;&gt;0),[5]PREMIOS_OTROS!$AS144,""),IF($A146="TOTAL",SUM(INDIRECT("Z4:Z"&amp;ROW()-1)),""))</f>
        <v/>
      </c>
      <c r="AA146" s="7" t="str">
        <f ca="1">IF(AND($A146&lt;&gt;"",$A146&lt;&gt;"TOTAL"),IF(AND([5]PREMIOS_OTROS!$AU144&lt;&gt;"",[5]PREMIOS_OTROS!$AU144&lt;&gt;0),[5]PREMIOS_OTROS!$AU144,""),IF($A146="TOTAL",SUM(INDIRECT("AA4:AA"&amp;ROW()-1)),""))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IF(AND($A146&lt;&gt;"",$A146&lt;&gt;"TOTAL"),IF(AND([5]PREMIOS_OTROS!$AX144&lt;&gt;"",[5]PREMIOS_OTROS!$AX144&lt;&gt;0),[5]PREMIOS_OTROS!$AX144,""),IF($A146="TOTAL",SUM(INDIRECT("AC4:AC"&amp;ROW()-1)),""))</f>
        <v/>
      </c>
      <c r="AD146" s="7" t="str">
        <f ca="1">IF(AND($A146&lt;&gt;"",$A146&lt;&gt;"TOTAL"),IF(AND([5]PREMIOS_OTROS!$AZ144&lt;&gt;"",[5]PREMIOS_OTROS!$AZ144&lt;&gt;0),[5]PREMIOS_OTROS!$AZ144,""),IF($A146="TOTAL",SUM(INDIRECT("AD4:AD"&amp;ROW()-1)),""))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IF(AND($A146&lt;&gt;"",$A146&lt;&gt;"TOTAL"),IF(AND([5]PREMIOS_OTROS!$BC144&lt;&gt;"",[5]PREMIOS_OTROS!$BC144&lt;&gt;0),[5]PREMIOS_OTROS!$BC144,""),IF($A146="TOTAL",SUM(INDIRECT("AF4:AF"&amp;ROW()-1)),""))</f>
        <v/>
      </c>
      <c r="AG146" s="7" t="str">
        <f ca="1">IF(AND($A146&lt;&gt;"",$A146&lt;&gt;"TOTAL"),IF(AND([5]PREMIOS_OTROS!$BE144&lt;&gt;"",[5]PREMIOS_OTROS!$BE144&lt;&gt;0),[5]PREMIOS_OTROS!$BE144,""),IF($A146="TOTAL",SUM(INDIRECT("AG4:AG"&amp;ROW()-1)),""))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IF(AND($A146&lt;&gt;"",$A146&lt;&gt;"TOTAL"),IF(AND([5]PREMIOS_OTROS!$BH144&lt;&gt;"",[5]PREMIOS_OTROS!$BH144&lt;&gt;0),[5]PREMIOS_OTROS!$BH144,""),IF($A146="TOTAL",SUM(INDIRECT("AI4:AI"&amp;ROW()-1)),""))</f>
        <v/>
      </c>
      <c r="AJ146" s="7" t="str">
        <f ca="1">IF(AND($A146&lt;&gt;"",$A146&lt;&gt;"TOTAL"),IF(AND([5]PREMIOS_OTROS!$BJ144&lt;&gt;"",[5]PREMIOS_OTROS!$BJ144&lt;&gt;0),[5]PREMIOS_OTROS!$BJ144,""),IF($A146="TOTAL",SUM(INDIRECT("AJ4:AJ"&amp;ROW()-1)),""))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IF(AND($A146&lt;&gt;"",$A146&lt;&gt;"TOTAL"),IF(AND([5]PREMIOS_OTROS!$BM144&lt;&gt;"",[5]PREMIOS_OTROS!$BM144&lt;&gt;0),[5]PREMIOS_OTROS!$BM144,""),IF($A146="TOTAL",SUM(INDIRECT("AL4:AL"&amp;ROW()-1)),""))</f>
        <v/>
      </c>
      <c r="AM146" s="7" t="str">
        <f ca="1">IF(AND($A146&lt;&gt;"",$A146&lt;&gt;"TOTAL"),IF(AND([5]PREMIOS_OTROS!$BO144&lt;&gt;"",[5]PREMIOS_OTROS!$BO144&lt;&gt;0),[5]PREMIOS_OTROS!$BO144,""),IF($A146="TOTAL",SUM(INDIRECT("AM4:AM"&amp;ROW()-1)),""))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IF(AND($A146&lt;&gt;"",$A146&lt;&gt;"TOTAL"),IF(AND([5]PREMIOS_OTROS!$BR144&lt;&gt;"",[5]PREMIOS_OTROS!$BR144&lt;&gt;0),[5]PREMIOS_OTROS!$BR144,""),IF($A146="TOTAL",SUM(INDIRECT("AO4:AO"&amp;ROW()-1)),""))</f>
        <v/>
      </c>
      <c r="AP146" s="7" t="str">
        <f ca="1">IF(AND($A146&lt;&gt;"",$A146&lt;&gt;"TOTAL"),IF(AND([5]PREMIOS_OTROS!$BT144&lt;&gt;"",[5]PREMIOS_OTROS!$BT144&lt;&gt;0),[5]PREMIOS_OTROS!$BT144,""),IF($A146="TOTAL",SUM(INDIRECT("AP4:AP"&amp;ROW()-1)),""))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IF(AND($A146&lt;&gt;"",$A146&lt;&gt;"TOTAL"),IF(AND([5]PREMIOS_OTROS!$BW144&lt;&gt;"",[5]PREMIOS_OTROS!$BW144&lt;&gt;0),[5]PREMIOS_OTROS!$BW144,""),IF($A146="TOTAL",SUM(INDIRECT("AR4:AR"&amp;ROW()-1)),""))</f>
        <v/>
      </c>
      <c r="AS146" s="7" t="str">
        <f ca="1">IF(AND($A146&lt;&gt;"",$A146&lt;&gt;"TOTAL"),IF(AND([5]PREMIOS_OTROS!$BY144&lt;&gt;"",[5]PREMIOS_OTROS!$BY144&lt;&gt;0),[5]PREMIOS_OTROS!$BY144,""),IF($A146="TOTAL",SUM(INDIRECT("AS4:AS"&amp;ROW()-1)),""))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IF(AND($A146&lt;&gt;"",$A146&lt;&gt;"TOTAL"),IF(AND([5]PREMIOS_OTROS!$CB144&lt;&gt;"",[5]PREMIOS_OTROS!$CB144&lt;&gt;0),[5]PREMIOS_OTROS!$CB144,""),IF($A146="TOTAL",SUM(INDIRECT("AU4:AU"&amp;ROW()-1)),""))</f>
        <v/>
      </c>
      <c r="AV146" s="7" t="str">
        <f ca="1">IF(AND($A146&lt;&gt;"",$A146&lt;&gt;"TOTAL"),IF(AND([5]PREMIOS_OTROS!$CD144&lt;&gt;"",[5]PREMIOS_OTROS!$CD144&lt;&gt;0),[5]PREMIOS_OTROS!$CD144,""),IF($A146="TOTAL",SUM(INDIRECT("AV4:AV"&amp;ROW()-1)),""))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IF(AND($A146&lt;&gt;"",$A146&lt;&gt;"TOTAL"),IF(AND([5]PREMIOS_OTROS!$CG144&lt;&gt;"",[5]PREMIOS_OTROS!$CG144&lt;&gt;0),[5]PREMIOS_OTROS!$CG144,""),IF($A146="TOTAL",SUM(INDIRECT("AX4:AX"&amp;ROW()-1)),""))</f>
        <v/>
      </c>
      <c r="AY146" s="7" t="str">
        <f ca="1">IF(AND($A146&lt;&gt;"",$A146&lt;&gt;"TOTAL"),IF(AND([5]PREMIOS_OTROS!$CI144&lt;&gt;"",[5]PREMIOS_OTROS!$CI144&lt;&gt;0),[5]PREMIOS_OTROS!$CI144,""),IF($A146="TOTAL",SUM(INDIRECT("AY4:AY"&amp;ROW()-1)),""))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IF(AND($A146&lt;&gt;"",$A146&lt;&gt;"TOTAL"),IF(AND([5]PREMIOS_OTROS!$CL144&lt;&gt;"",[5]PREMIOS_OTROS!$CL144&lt;&gt;0),[5]PREMIOS_OTROS!$CL144,""),IF($A146="TOTAL",SUM(INDIRECT("BA4:BA"&amp;ROW()-1)),""))</f>
        <v/>
      </c>
      <c r="BB146" s="7" t="str">
        <f ca="1">IF(AND($A146&lt;&gt;"",$A146&lt;&gt;"TOTAL"),IF(AND([5]PREMIOS_OTROS!$CN144&lt;&gt;"",[5]PREMIOS_OTROS!$CN144&lt;&gt;0),[5]PREMIOS_OTROS!$CN144,""),IF($A146="TOTAL",SUM(INDIRECT("BB4:BB"&amp;ROW()-1)),""))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IF(AND($A146&lt;&gt;"",$A146&lt;&gt;"TOTAL"),IF(AND([5]PREMIOS_OTROS!$CQ144&lt;&gt;"",[5]PREMIOS_OTROS!$CQ144&lt;&gt;0),[5]PREMIOS_OTROS!$CQ144,""),IF($A146="TOTAL",SUM(INDIRECT("BD4:BD"&amp;ROW()-1)),""))</f>
        <v/>
      </c>
      <c r="BE146" s="7" t="str">
        <f ca="1">IF(AND($A146&lt;&gt;"",$A146&lt;&gt;"TOTAL"),IF(AND([5]PREMIOS_OTROS!$CS144&lt;&gt;"",[5]PREMIOS_OTROS!$CS144&lt;&gt;0),[5]PREMIOS_OTROS!$CS144,""),IF($A146="TOTAL",SUM(INDIRECT("BE4:BE"&amp;ROW()-1)),""))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IF([5]PREMIOS_OTROS!$D145&lt;&gt;"",[5]PREMIOS_OTROS!$D145,IF(AND([5]PREMIOS_OTROS!$D145="",[5]PREMIOS_OTROS!$D146="",[5]PREMIOS_OTROS!$D144=""),"","TOTAL"))</f>
        <v/>
      </c>
      <c r="B147" s="7" t="str">
        <f ca="1">IF(AND($A147&lt;&gt;"",$A147&lt;&gt;"TOTAL"),IF(AND([5]PREMIOS_OTROS!$E145&lt;&gt;"",[5]PREMIOS_OTROS!$E145&lt;&gt;0),[5]PREMIOS_OTROS!$E145,""),IF($A147="TOTAL",SUM(INDIRECT("B4:B"&amp;ROW()-1)),""))</f>
        <v/>
      </c>
      <c r="C147" s="7" t="str">
        <f ca="1">IF(AND($A147&lt;&gt;"",$A147&lt;&gt;"TOTAL"),IF(AND([5]PREMIOS_OTROS!$G145&lt;&gt;"",[5]PREMIOS_OTROS!$G145&lt;&gt;0),[5]PREMIOS_OTROS!$G145,""),IF($A147="TOTAL",SUM(INDIRECT("C4:C"&amp;ROW()-1)),""))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IF(AND($A147&lt;&gt;"",$A147&lt;&gt;"TOTAL"),IF(AND([5]PREMIOS_OTROS!$J145&lt;&gt;"",[5]PREMIOS_OTROS!$J145&lt;&gt;0),[5]PREMIOS_OTROS!$J145,""),IF($A147="TOTAL",SUM(INDIRECT("E4:E"&amp;ROW()-1)),""))</f>
        <v/>
      </c>
      <c r="F147" s="7" t="str">
        <f ca="1">IF(AND($A147&lt;&gt;"",$A147&lt;&gt;"TOTAL"),IF(AND([5]PREMIOS_OTROS!$L145&lt;&gt;"",[5]PREMIOS_OTROS!$L145&lt;&gt;0),[5]PREMIOS_OTROS!$L145,""),IF($A147="TOTAL",SUM(INDIRECT("F4:F"&amp;ROW()-1)),""))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IF(AND($A147&lt;&gt;"",$A147&lt;&gt;"TOTAL"),IF(AND([5]PREMIOS_OTROS!$O145&lt;&gt;"",[5]PREMIOS_OTROS!$O145&lt;&gt;0),[5]PREMIOS_OTROS!$O145,""),IF($A147="TOTAL",SUM(INDIRECT("H4:H"&amp;ROW()-1)),""))</f>
        <v/>
      </c>
      <c r="I147" s="7" t="str">
        <f ca="1">IF(AND($A147&lt;&gt;"",$A147&lt;&gt;"TOTAL"),IF(AND([5]PREMIOS_OTROS!$Q145&lt;&gt;"",[5]PREMIOS_OTROS!$Q145&lt;&gt;0),[5]PREMIOS_OTROS!$Q145,""),IF($A147="TOTAL",SUM(INDIRECT("I4:I"&amp;ROW()-1)),""))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IF(AND($A147&lt;&gt;"",$A147&lt;&gt;"TOTAL"),IF(AND([5]PREMIOS_OTROS!$T145&lt;&gt;"",[5]PREMIOS_OTROS!$T145&lt;&gt;0),[5]PREMIOS_OTROS!$T145,""),IF($A147="TOTAL",SUM(INDIRECT("K4:K"&amp;ROW()-1)),""))</f>
        <v/>
      </c>
      <c r="L147" s="7" t="str">
        <f ca="1">IF(AND($A147&lt;&gt;"",$A147&lt;&gt;"TOTAL"),IF(AND([5]PREMIOS_OTROS!$V145&lt;&gt;"",[5]PREMIOS_OTROS!$V145&lt;&gt;0),[5]PREMIOS_OTROS!$V145,""),IF($A147="TOTAL",SUM(INDIRECT("L4:L"&amp;ROW()-1)),""))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IF(AND($A147&lt;&gt;"",$A147&lt;&gt;"TOTAL"),IF(AND([5]PREMIOS_OTROS!$Y145&lt;&gt;"",[5]PREMIOS_OTROS!$Y145&lt;&gt;0),[5]PREMIOS_OTROS!$Y145,""),IF($A147="TOTAL",SUM(INDIRECT("N4:N"&amp;ROW()-1)),""))</f>
        <v/>
      </c>
      <c r="O147" s="7" t="str">
        <f ca="1">IF(AND($A147&lt;&gt;"",$A147&lt;&gt;"TOTAL"),IF(AND([5]PREMIOS_OTROS!$AA145&lt;&gt;"",[5]PREMIOS_OTROS!$AA145&lt;&gt;0),[5]PREMIOS_OTROS!$AA145,""),IF($A147="TOTAL",SUM(INDIRECT("O4:O"&amp;ROW()-1)),""))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IF(AND($A147&lt;&gt;"",$A147&lt;&gt;"TOTAL"),IF(AND([5]PREMIOS_OTROS!$AD145&lt;&gt;"",[5]PREMIOS_OTROS!$AD145&lt;&gt;0),[5]PREMIOS_OTROS!$AD145,""),IF($A147="TOTAL",SUM(INDIRECT("Q4:Q"&amp;ROW()-1)),""))</f>
        <v/>
      </c>
      <c r="R147" s="7" t="str">
        <f ca="1">IF(AND($A147&lt;&gt;"",$A147&lt;&gt;"TOTAL"),IF(AND([5]PREMIOS_OTROS!$AF145&lt;&gt;"",[5]PREMIOS_OTROS!$AF145&lt;&gt;0),[5]PREMIOS_OTROS!$AF145,""),IF($A147="TOTAL",SUM(INDIRECT("R4:R"&amp;ROW()-1)),""))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IF(AND($A147&lt;&gt;"",$A147&lt;&gt;"TOTAL"),IF(AND([5]PREMIOS_OTROS!$AI145&lt;&gt;"",[5]PREMIOS_OTROS!$AI145&lt;&gt;0),[5]PREMIOS_OTROS!$AI145,""),IF($A147="TOTAL",SUM(INDIRECT("T4:T"&amp;ROW()-1)),""))</f>
        <v/>
      </c>
      <c r="U147" s="7" t="str">
        <f ca="1">IF(AND($A147&lt;&gt;"",$A147&lt;&gt;"TOTAL"),IF(AND([5]PREMIOS_OTROS!$AK145&lt;&gt;"",[5]PREMIOS_OTROS!$AK145&lt;&gt;0),[5]PREMIOS_OTROS!$AK145,""),IF($A147="TOTAL",SUM(INDIRECT("U4:U"&amp;ROW()-1)),""))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IF(AND($A147&lt;&gt;"",$A147&lt;&gt;"TOTAL"),IF(AND([5]PREMIOS_OTROS!$AN145&lt;&gt;"",[5]PREMIOS_OTROS!$AN145&lt;&gt;0),[5]PREMIOS_OTROS!$AN145,""),IF($A147="TOTAL",SUM(INDIRECT("W4:W"&amp;ROW()-1)),""))</f>
        <v/>
      </c>
      <c r="X147" s="7" t="str">
        <f ca="1">IF(AND($A147&lt;&gt;"",$A147&lt;&gt;"TOTAL"),IF(AND([5]PREMIOS_OTROS!$AP145&lt;&gt;"",[5]PREMIOS_OTROS!$AP145&lt;&gt;0),[5]PREMIOS_OTROS!$AP145,""),IF($A147="TOTAL",SUM(INDIRECT("X4:X"&amp;ROW()-1)),""))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IF(AND($A147&lt;&gt;"",$A147&lt;&gt;"TOTAL"),IF(AND([5]PREMIOS_OTROS!$AS145&lt;&gt;"",[5]PREMIOS_OTROS!$AS145&lt;&gt;0),[5]PREMIOS_OTROS!$AS145,""),IF($A147="TOTAL",SUM(INDIRECT("Z4:Z"&amp;ROW()-1)),""))</f>
        <v/>
      </c>
      <c r="AA147" s="7" t="str">
        <f ca="1">IF(AND($A147&lt;&gt;"",$A147&lt;&gt;"TOTAL"),IF(AND([5]PREMIOS_OTROS!$AU145&lt;&gt;"",[5]PREMIOS_OTROS!$AU145&lt;&gt;0),[5]PREMIOS_OTROS!$AU145,""),IF($A147="TOTAL",SUM(INDIRECT("AA4:AA"&amp;ROW()-1)),""))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IF(AND($A147&lt;&gt;"",$A147&lt;&gt;"TOTAL"),IF(AND([5]PREMIOS_OTROS!$AX145&lt;&gt;"",[5]PREMIOS_OTROS!$AX145&lt;&gt;0),[5]PREMIOS_OTROS!$AX145,""),IF($A147="TOTAL",SUM(INDIRECT("AC4:AC"&amp;ROW()-1)),""))</f>
        <v/>
      </c>
      <c r="AD147" s="7" t="str">
        <f ca="1">IF(AND($A147&lt;&gt;"",$A147&lt;&gt;"TOTAL"),IF(AND([5]PREMIOS_OTROS!$AZ145&lt;&gt;"",[5]PREMIOS_OTROS!$AZ145&lt;&gt;0),[5]PREMIOS_OTROS!$AZ145,""),IF($A147="TOTAL",SUM(INDIRECT("AD4:AD"&amp;ROW()-1)),""))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IF(AND($A147&lt;&gt;"",$A147&lt;&gt;"TOTAL"),IF(AND([5]PREMIOS_OTROS!$BC145&lt;&gt;"",[5]PREMIOS_OTROS!$BC145&lt;&gt;0),[5]PREMIOS_OTROS!$BC145,""),IF($A147="TOTAL",SUM(INDIRECT("AF4:AF"&amp;ROW()-1)),""))</f>
        <v/>
      </c>
      <c r="AG147" s="7" t="str">
        <f ca="1">IF(AND($A147&lt;&gt;"",$A147&lt;&gt;"TOTAL"),IF(AND([5]PREMIOS_OTROS!$BE145&lt;&gt;"",[5]PREMIOS_OTROS!$BE145&lt;&gt;0),[5]PREMIOS_OTROS!$BE145,""),IF($A147="TOTAL",SUM(INDIRECT("AG4:AG"&amp;ROW()-1)),""))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IF(AND($A147&lt;&gt;"",$A147&lt;&gt;"TOTAL"),IF(AND([5]PREMIOS_OTROS!$BH145&lt;&gt;"",[5]PREMIOS_OTROS!$BH145&lt;&gt;0),[5]PREMIOS_OTROS!$BH145,""),IF($A147="TOTAL",SUM(INDIRECT("AI4:AI"&amp;ROW()-1)),""))</f>
        <v/>
      </c>
      <c r="AJ147" s="7" t="str">
        <f ca="1">IF(AND($A147&lt;&gt;"",$A147&lt;&gt;"TOTAL"),IF(AND([5]PREMIOS_OTROS!$BJ145&lt;&gt;"",[5]PREMIOS_OTROS!$BJ145&lt;&gt;0),[5]PREMIOS_OTROS!$BJ145,""),IF($A147="TOTAL",SUM(INDIRECT("AJ4:AJ"&amp;ROW()-1)),""))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IF(AND($A147&lt;&gt;"",$A147&lt;&gt;"TOTAL"),IF(AND([5]PREMIOS_OTROS!$BM145&lt;&gt;"",[5]PREMIOS_OTROS!$BM145&lt;&gt;0),[5]PREMIOS_OTROS!$BM145,""),IF($A147="TOTAL",SUM(INDIRECT("AL4:AL"&amp;ROW()-1)),""))</f>
        <v/>
      </c>
      <c r="AM147" s="7" t="str">
        <f ca="1">IF(AND($A147&lt;&gt;"",$A147&lt;&gt;"TOTAL"),IF(AND([5]PREMIOS_OTROS!$BO145&lt;&gt;"",[5]PREMIOS_OTROS!$BO145&lt;&gt;0),[5]PREMIOS_OTROS!$BO145,""),IF($A147="TOTAL",SUM(INDIRECT("AM4:AM"&amp;ROW()-1)),""))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IF(AND($A147&lt;&gt;"",$A147&lt;&gt;"TOTAL"),IF(AND([5]PREMIOS_OTROS!$BR145&lt;&gt;"",[5]PREMIOS_OTROS!$BR145&lt;&gt;0),[5]PREMIOS_OTROS!$BR145,""),IF($A147="TOTAL",SUM(INDIRECT("AO4:AO"&amp;ROW()-1)),""))</f>
        <v/>
      </c>
      <c r="AP147" s="7" t="str">
        <f ca="1">IF(AND($A147&lt;&gt;"",$A147&lt;&gt;"TOTAL"),IF(AND([5]PREMIOS_OTROS!$BT145&lt;&gt;"",[5]PREMIOS_OTROS!$BT145&lt;&gt;0),[5]PREMIOS_OTROS!$BT145,""),IF($A147="TOTAL",SUM(INDIRECT("AP4:AP"&amp;ROW()-1)),""))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IF(AND($A147&lt;&gt;"",$A147&lt;&gt;"TOTAL"),IF(AND([5]PREMIOS_OTROS!$BW145&lt;&gt;"",[5]PREMIOS_OTROS!$BW145&lt;&gt;0),[5]PREMIOS_OTROS!$BW145,""),IF($A147="TOTAL",SUM(INDIRECT("AR4:AR"&amp;ROW()-1)),""))</f>
        <v/>
      </c>
      <c r="AS147" s="7" t="str">
        <f ca="1">IF(AND($A147&lt;&gt;"",$A147&lt;&gt;"TOTAL"),IF(AND([5]PREMIOS_OTROS!$BY145&lt;&gt;"",[5]PREMIOS_OTROS!$BY145&lt;&gt;0),[5]PREMIOS_OTROS!$BY145,""),IF($A147="TOTAL",SUM(INDIRECT("AS4:AS"&amp;ROW()-1)),""))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IF(AND($A147&lt;&gt;"",$A147&lt;&gt;"TOTAL"),IF(AND([5]PREMIOS_OTROS!$CB145&lt;&gt;"",[5]PREMIOS_OTROS!$CB145&lt;&gt;0),[5]PREMIOS_OTROS!$CB145,""),IF($A147="TOTAL",SUM(INDIRECT("AU4:AU"&amp;ROW()-1)),""))</f>
        <v/>
      </c>
      <c r="AV147" s="7" t="str">
        <f ca="1">IF(AND($A147&lt;&gt;"",$A147&lt;&gt;"TOTAL"),IF(AND([5]PREMIOS_OTROS!$CD145&lt;&gt;"",[5]PREMIOS_OTROS!$CD145&lt;&gt;0),[5]PREMIOS_OTROS!$CD145,""),IF($A147="TOTAL",SUM(INDIRECT("AV4:AV"&amp;ROW()-1)),""))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IF(AND($A147&lt;&gt;"",$A147&lt;&gt;"TOTAL"),IF(AND([5]PREMIOS_OTROS!$CG145&lt;&gt;"",[5]PREMIOS_OTROS!$CG145&lt;&gt;0),[5]PREMIOS_OTROS!$CG145,""),IF($A147="TOTAL",SUM(INDIRECT("AX4:AX"&amp;ROW()-1)),""))</f>
        <v/>
      </c>
      <c r="AY147" s="7" t="str">
        <f ca="1">IF(AND($A147&lt;&gt;"",$A147&lt;&gt;"TOTAL"),IF(AND([5]PREMIOS_OTROS!$CI145&lt;&gt;"",[5]PREMIOS_OTROS!$CI145&lt;&gt;0),[5]PREMIOS_OTROS!$CI145,""),IF($A147="TOTAL",SUM(INDIRECT("AY4:AY"&amp;ROW()-1)),""))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IF(AND($A147&lt;&gt;"",$A147&lt;&gt;"TOTAL"),IF(AND([5]PREMIOS_OTROS!$CL145&lt;&gt;"",[5]PREMIOS_OTROS!$CL145&lt;&gt;0),[5]PREMIOS_OTROS!$CL145,""),IF($A147="TOTAL",SUM(INDIRECT("BA4:BA"&amp;ROW()-1)),""))</f>
        <v/>
      </c>
      <c r="BB147" s="7" t="str">
        <f ca="1">IF(AND($A147&lt;&gt;"",$A147&lt;&gt;"TOTAL"),IF(AND([5]PREMIOS_OTROS!$CN145&lt;&gt;"",[5]PREMIOS_OTROS!$CN145&lt;&gt;0),[5]PREMIOS_OTROS!$CN145,""),IF($A147="TOTAL",SUM(INDIRECT("BB4:BB"&amp;ROW()-1)),""))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IF(AND($A147&lt;&gt;"",$A147&lt;&gt;"TOTAL"),IF(AND([5]PREMIOS_OTROS!$CQ145&lt;&gt;"",[5]PREMIOS_OTROS!$CQ145&lt;&gt;0),[5]PREMIOS_OTROS!$CQ145,""),IF($A147="TOTAL",SUM(INDIRECT("BD4:BD"&amp;ROW()-1)),""))</f>
        <v/>
      </c>
      <c r="BE147" s="7" t="str">
        <f ca="1">IF(AND($A147&lt;&gt;"",$A147&lt;&gt;"TOTAL"),IF(AND([5]PREMIOS_OTROS!$CS145&lt;&gt;"",[5]PREMIOS_OTROS!$CS145&lt;&gt;0),[5]PREMIOS_OTROS!$CS145,""),IF($A147="TOTAL",SUM(INDIRECT("BE4:BE"&amp;ROW()-1)),""))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IF([5]PREMIOS_OTROS!$D146&lt;&gt;"",[5]PREMIOS_OTROS!$D146,IF(AND([5]PREMIOS_OTROS!$D146="",[5]PREMIOS_OTROS!$D147="",[5]PREMIOS_OTROS!$D145=""),"","TOTAL"))</f>
        <v/>
      </c>
      <c r="B148" s="7" t="str">
        <f ca="1">IF(AND($A148&lt;&gt;"",$A148&lt;&gt;"TOTAL"),IF(AND([5]PREMIOS_OTROS!$E146&lt;&gt;"",[5]PREMIOS_OTROS!$E146&lt;&gt;0),[5]PREMIOS_OTROS!$E146,""),IF($A148="TOTAL",SUM(INDIRECT("B4:B"&amp;ROW()-1)),""))</f>
        <v/>
      </c>
      <c r="C148" s="7" t="str">
        <f ca="1">IF(AND($A148&lt;&gt;"",$A148&lt;&gt;"TOTAL"),IF(AND([5]PREMIOS_OTROS!$G146&lt;&gt;"",[5]PREMIOS_OTROS!$G146&lt;&gt;0),[5]PREMIOS_OTROS!$G146,""),IF($A148="TOTAL",SUM(INDIRECT("C4:C"&amp;ROW()-1)),""))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IF(AND($A148&lt;&gt;"",$A148&lt;&gt;"TOTAL"),IF(AND([5]PREMIOS_OTROS!$J146&lt;&gt;"",[5]PREMIOS_OTROS!$J146&lt;&gt;0),[5]PREMIOS_OTROS!$J146,""),IF($A148="TOTAL",SUM(INDIRECT("E4:E"&amp;ROW()-1)),""))</f>
        <v/>
      </c>
      <c r="F148" s="7" t="str">
        <f ca="1">IF(AND($A148&lt;&gt;"",$A148&lt;&gt;"TOTAL"),IF(AND([5]PREMIOS_OTROS!$L146&lt;&gt;"",[5]PREMIOS_OTROS!$L146&lt;&gt;0),[5]PREMIOS_OTROS!$L146,""),IF($A148="TOTAL",SUM(INDIRECT("F4:F"&amp;ROW()-1)),""))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IF(AND($A148&lt;&gt;"",$A148&lt;&gt;"TOTAL"),IF(AND([5]PREMIOS_OTROS!$O146&lt;&gt;"",[5]PREMIOS_OTROS!$O146&lt;&gt;0),[5]PREMIOS_OTROS!$O146,""),IF($A148="TOTAL",SUM(INDIRECT("H4:H"&amp;ROW()-1)),""))</f>
        <v/>
      </c>
      <c r="I148" s="7" t="str">
        <f ca="1">IF(AND($A148&lt;&gt;"",$A148&lt;&gt;"TOTAL"),IF(AND([5]PREMIOS_OTROS!$Q146&lt;&gt;"",[5]PREMIOS_OTROS!$Q146&lt;&gt;0),[5]PREMIOS_OTROS!$Q146,""),IF($A148="TOTAL",SUM(INDIRECT("I4:I"&amp;ROW()-1)),""))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IF(AND($A148&lt;&gt;"",$A148&lt;&gt;"TOTAL"),IF(AND([5]PREMIOS_OTROS!$T146&lt;&gt;"",[5]PREMIOS_OTROS!$T146&lt;&gt;0),[5]PREMIOS_OTROS!$T146,""),IF($A148="TOTAL",SUM(INDIRECT("K4:K"&amp;ROW()-1)),""))</f>
        <v/>
      </c>
      <c r="L148" s="7" t="str">
        <f ca="1">IF(AND($A148&lt;&gt;"",$A148&lt;&gt;"TOTAL"),IF(AND([5]PREMIOS_OTROS!$V146&lt;&gt;"",[5]PREMIOS_OTROS!$V146&lt;&gt;0),[5]PREMIOS_OTROS!$V146,""),IF($A148="TOTAL",SUM(INDIRECT("L4:L"&amp;ROW()-1)),""))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IF(AND($A148&lt;&gt;"",$A148&lt;&gt;"TOTAL"),IF(AND([5]PREMIOS_OTROS!$Y146&lt;&gt;"",[5]PREMIOS_OTROS!$Y146&lt;&gt;0),[5]PREMIOS_OTROS!$Y146,""),IF($A148="TOTAL",SUM(INDIRECT("N4:N"&amp;ROW()-1)),""))</f>
        <v/>
      </c>
      <c r="O148" s="7" t="str">
        <f ca="1">IF(AND($A148&lt;&gt;"",$A148&lt;&gt;"TOTAL"),IF(AND([5]PREMIOS_OTROS!$AA146&lt;&gt;"",[5]PREMIOS_OTROS!$AA146&lt;&gt;0),[5]PREMIOS_OTROS!$AA146,""),IF($A148="TOTAL",SUM(INDIRECT("O4:O"&amp;ROW()-1)),""))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IF(AND($A148&lt;&gt;"",$A148&lt;&gt;"TOTAL"),IF(AND([5]PREMIOS_OTROS!$AD146&lt;&gt;"",[5]PREMIOS_OTROS!$AD146&lt;&gt;0),[5]PREMIOS_OTROS!$AD146,""),IF($A148="TOTAL",SUM(INDIRECT("Q4:Q"&amp;ROW()-1)),""))</f>
        <v/>
      </c>
      <c r="R148" s="7" t="str">
        <f ca="1">IF(AND($A148&lt;&gt;"",$A148&lt;&gt;"TOTAL"),IF(AND([5]PREMIOS_OTROS!$AF146&lt;&gt;"",[5]PREMIOS_OTROS!$AF146&lt;&gt;0),[5]PREMIOS_OTROS!$AF146,""),IF($A148="TOTAL",SUM(INDIRECT("R4:R"&amp;ROW()-1)),""))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IF(AND($A148&lt;&gt;"",$A148&lt;&gt;"TOTAL"),IF(AND([5]PREMIOS_OTROS!$AI146&lt;&gt;"",[5]PREMIOS_OTROS!$AI146&lt;&gt;0),[5]PREMIOS_OTROS!$AI146,""),IF($A148="TOTAL",SUM(INDIRECT("T4:T"&amp;ROW()-1)),""))</f>
        <v/>
      </c>
      <c r="U148" s="7" t="str">
        <f ca="1">IF(AND($A148&lt;&gt;"",$A148&lt;&gt;"TOTAL"),IF(AND([5]PREMIOS_OTROS!$AK146&lt;&gt;"",[5]PREMIOS_OTROS!$AK146&lt;&gt;0),[5]PREMIOS_OTROS!$AK146,""),IF($A148="TOTAL",SUM(INDIRECT("U4:U"&amp;ROW()-1)),""))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IF(AND($A148&lt;&gt;"",$A148&lt;&gt;"TOTAL"),IF(AND([5]PREMIOS_OTROS!$AN146&lt;&gt;"",[5]PREMIOS_OTROS!$AN146&lt;&gt;0),[5]PREMIOS_OTROS!$AN146,""),IF($A148="TOTAL",SUM(INDIRECT("W4:W"&amp;ROW()-1)),""))</f>
        <v/>
      </c>
      <c r="X148" s="7" t="str">
        <f ca="1">IF(AND($A148&lt;&gt;"",$A148&lt;&gt;"TOTAL"),IF(AND([5]PREMIOS_OTROS!$AP146&lt;&gt;"",[5]PREMIOS_OTROS!$AP146&lt;&gt;0),[5]PREMIOS_OTROS!$AP146,""),IF($A148="TOTAL",SUM(INDIRECT("X4:X"&amp;ROW()-1)),""))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IF(AND($A148&lt;&gt;"",$A148&lt;&gt;"TOTAL"),IF(AND([5]PREMIOS_OTROS!$AS146&lt;&gt;"",[5]PREMIOS_OTROS!$AS146&lt;&gt;0),[5]PREMIOS_OTROS!$AS146,""),IF($A148="TOTAL",SUM(INDIRECT("Z4:Z"&amp;ROW()-1)),""))</f>
        <v/>
      </c>
      <c r="AA148" s="7" t="str">
        <f ca="1">IF(AND($A148&lt;&gt;"",$A148&lt;&gt;"TOTAL"),IF(AND([5]PREMIOS_OTROS!$AU146&lt;&gt;"",[5]PREMIOS_OTROS!$AU146&lt;&gt;0),[5]PREMIOS_OTROS!$AU146,""),IF($A148="TOTAL",SUM(INDIRECT("AA4:AA"&amp;ROW()-1)),""))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IF(AND($A148&lt;&gt;"",$A148&lt;&gt;"TOTAL"),IF(AND([5]PREMIOS_OTROS!$AX146&lt;&gt;"",[5]PREMIOS_OTROS!$AX146&lt;&gt;0),[5]PREMIOS_OTROS!$AX146,""),IF($A148="TOTAL",SUM(INDIRECT("AC4:AC"&amp;ROW()-1)),""))</f>
        <v/>
      </c>
      <c r="AD148" s="7" t="str">
        <f ca="1">IF(AND($A148&lt;&gt;"",$A148&lt;&gt;"TOTAL"),IF(AND([5]PREMIOS_OTROS!$AZ146&lt;&gt;"",[5]PREMIOS_OTROS!$AZ146&lt;&gt;0),[5]PREMIOS_OTROS!$AZ146,""),IF($A148="TOTAL",SUM(INDIRECT("AD4:AD"&amp;ROW()-1)),""))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IF(AND($A148&lt;&gt;"",$A148&lt;&gt;"TOTAL"),IF(AND([5]PREMIOS_OTROS!$BC146&lt;&gt;"",[5]PREMIOS_OTROS!$BC146&lt;&gt;0),[5]PREMIOS_OTROS!$BC146,""),IF($A148="TOTAL",SUM(INDIRECT("AF4:AF"&amp;ROW()-1)),""))</f>
        <v/>
      </c>
      <c r="AG148" s="7" t="str">
        <f ca="1">IF(AND($A148&lt;&gt;"",$A148&lt;&gt;"TOTAL"),IF(AND([5]PREMIOS_OTROS!$BE146&lt;&gt;"",[5]PREMIOS_OTROS!$BE146&lt;&gt;0),[5]PREMIOS_OTROS!$BE146,""),IF($A148="TOTAL",SUM(INDIRECT("AG4:AG"&amp;ROW()-1)),""))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IF(AND($A148&lt;&gt;"",$A148&lt;&gt;"TOTAL"),IF(AND([5]PREMIOS_OTROS!$BH146&lt;&gt;"",[5]PREMIOS_OTROS!$BH146&lt;&gt;0),[5]PREMIOS_OTROS!$BH146,""),IF($A148="TOTAL",SUM(INDIRECT("AI4:AI"&amp;ROW()-1)),""))</f>
        <v/>
      </c>
      <c r="AJ148" s="7" t="str">
        <f ca="1">IF(AND($A148&lt;&gt;"",$A148&lt;&gt;"TOTAL"),IF(AND([5]PREMIOS_OTROS!$BJ146&lt;&gt;"",[5]PREMIOS_OTROS!$BJ146&lt;&gt;0),[5]PREMIOS_OTROS!$BJ146,""),IF($A148="TOTAL",SUM(INDIRECT("AJ4:AJ"&amp;ROW()-1)),""))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IF(AND($A148&lt;&gt;"",$A148&lt;&gt;"TOTAL"),IF(AND([5]PREMIOS_OTROS!$BM146&lt;&gt;"",[5]PREMIOS_OTROS!$BM146&lt;&gt;0),[5]PREMIOS_OTROS!$BM146,""),IF($A148="TOTAL",SUM(INDIRECT("AL4:AL"&amp;ROW()-1)),""))</f>
        <v/>
      </c>
      <c r="AM148" s="7" t="str">
        <f ca="1">IF(AND($A148&lt;&gt;"",$A148&lt;&gt;"TOTAL"),IF(AND([5]PREMIOS_OTROS!$BO146&lt;&gt;"",[5]PREMIOS_OTROS!$BO146&lt;&gt;0),[5]PREMIOS_OTROS!$BO146,""),IF($A148="TOTAL",SUM(INDIRECT("AM4:AM"&amp;ROW()-1)),""))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IF(AND($A148&lt;&gt;"",$A148&lt;&gt;"TOTAL"),IF(AND([5]PREMIOS_OTROS!$BR146&lt;&gt;"",[5]PREMIOS_OTROS!$BR146&lt;&gt;0),[5]PREMIOS_OTROS!$BR146,""),IF($A148="TOTAL",SUM(INDIRECT("AO4:AO"&amp;ROW()-1)),""))</f>
        <v/>
      </c>
      <c r="AP148" s="7" t="str">
        <f ca="1">IF(AND($A148&lt;&gt;"",$A148&lt;&gt;"TOTAL"),IF(AND([5]PREMIOS_OTROS!$BT146&lt;&gt;"",[5]PREMIOS_OTROS!$BT146&lt;&gt;0),[5]PREMIOS_OTROS!$BT146,""),IF($A148="TOTAL",SUM(INDIRECT("AP4:AP"&amp;ROW()-1)),""))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IF(AND($A148&lt;&gt;"",$A148&lt;&gt;"TOTAL"),IF(AND([5]PREMIOS_OTROS!$BW146&lt;&gt;"",[5]PREMIOS_OTROS!$BW146&lt;&gt;0),[5]PREMIOS_OTROS!$BW146,""),IF($A148="TOTAL",SUM(INDIRECT("AR4:AR"&amp;ROW()-1)),""))</f>
        <v/>
      </c>
      <c r="AS148" s="7" t="str">
        <f ca="1">IF(AND($A148&lt;&gt;"",$A148&lt;&gt;"TOTAL"),IF(AND([5]PREMIOS_OTROS!$BY146&lt;&gt;"",[5]PREMIOS_OTROS!$BY146&lt;&gt;0),[5]PREMIOS_OTROS!$BY146,""),IF($A148="TOTAL",SUM(INDIRECT("AS4:AS"&amp;ROW()-1)),""))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IF(AND($A148&lt;&gt;"",$A148&lt;&gt;"TOTAL"),IF(AND([5]PREMIOS_OTROS!$CB146&lt;&gt;"",[5]PREMIOS_OTROS!$CB146&lt;&gt;0),[5]PREMIOS_OTROS!$CB146,""),IF($A148="TOTAL",SUM(INDIRECT("AU4:AU"&amp;ROW()-1)),""))</f>
        <v/>
      </c>
      <c r="AV148" s="7" t="str">
        <f ca="1">IF(AND($A148&lt;&gt;"",$A148&lt;&gt;"TOTAL"),IF(AND([5]PREMIOS_OTROS!$CD146&lt;&gt;"",[5]PREMIOS_OTROS!$CD146&lt;&gt;0),[5]PREMIOS_OTROS!$CD146,""),IF($A148="TOTAL",SUM(INDIRECT("AV4:AV"&amp;ROW()-1)),""))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IF(AND($A148&lt;&gt;"",$A148&lt;&gt;"TOTAL"),IF(AND([5]PREMIOS_OTROS!$CG146&lt;&gt;"",[5]PREMIOS_OTROS!$CG146&lt;&gt;0),[5]PREMIOS_OTROS!$CG146,""),IF($A148="TOTAL",SUM(INDIRECT("AX4:AX"&amp;ROW()-1)),""))</f>
        <v/>
      </c>
      <c r="AY148" s="7" t="str">
        <f ca="1">IF(AND($A148&lt;&gt;"",$A148&lt;&gt;"TOTAL"),IF(AND([5]PREMIOS_OTROS!$CI146&lt;&gt;"",[5]PREMIOS_OTROS!$CI146&lt;&gt;0),[5]PREMIOS_OTROS!$CI146,""),IF($A148="TOTAL",SUM(INDIRECT("AY4:AY"&amp;ROW()-1)),""))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IF(AND($A148&lt;&gt;"",$A148&lt;&gt;"TOTAL"),IF(AND([5]PREMIOS_OTROS!$CL146&lt;&gt;"",[5]PREMIOS_OTROS!$CL146&lt;&gt;0),[5]PREMIOS_OTROS!$CL146,""),IF($A148="TOTAL",SUM(INDIRECT("BA4:BA"&amp;ROW()-1)),""))</f>
        <v/>
      </c>
      <c r="BB148" s="7" t="str">
        <f ca="1">IF(AND($A148&lt;&gt;"",$A148&lt;&gt;"TOTAL"),IF(AND([5]PREMIOS_OTROS!$CN146&lt;&gt;"",[5]PREMIOS_OTROS!$CN146&lt;&gt;0),[5]PREMIOS_OTROS!$CN146,""),IF($A148="TOTAL",SUM(INDIRECT("BB4:BB"&amp;ROW()-1)),""))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IF(AND($A148&lt;&gt;"",$A148&lt;&gt;"TOTAL"),IF(AND([5]PREMIOS_OTROS!$CQ146&lt;&gt;"",[5]PREMIOS_OTROS!$CQ146&lt;&gt;0),[5]PREMIOS_OTROS!$CQ146,""),IF($A148="TOTAL",SUM(INDIRECT("BD4:BD"&amp;ROW()-1)),""))</f>
        <v/>
      </c>
      <c r="BE148" s="7" t="str">
        <f ca="1">IF(AND($A148&lt;&gt;"",$A148&lt;&gt;"TOTAL"),IF(AND([5]PREMIOS_OTROS!$CS146&lt;&gt;"",[5]PREMIOS_OTROS!$CS146&lt;&gt;0),[5]PREMIOS_OTROS!$CS146,""),IF($A148="TOTAL",SUM(INDIRECT("BE4:BE"&amp;ROW()-1)),""))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IF([5]PREMIOS_OTROS!$D147&lt;&gt;"",[5]PREMIOS_OTROS!$D147,IF(AND([5]PREMIOS_OTROS!$D147="",[5]PREMIOS_OTROS!$D148="",[5]PREMIOS_OTROS!$D146=""),"","TOTAL"))</f>
        <v/>
      </c>
      <c r="B149" s="7" t="str">
        <f ca="1">IF(AND($A149&lt;&gt;"",$A149&lt;&gt;"TOTAL"),IF(AND([5]PREMIOS_OTROS!$E147&lt;&gt;"",[5]PREMIOS_OTROS!$E147&lt;&gt;0),[5]PREMIOS_OTROS!$E147,""),IF($A149="TOTAL",SUM(INDIRECT("B4:B"&amp;ROW()-1)),""))</f>
        <v/>
      </c>
      <c r="C149" s="7" t="str">
        <f ca="1">IF(AND($A149&lt;&gt;"",$A149&lt;&gt;"TOTAL"),IF(AND([5]PREMIOS_OTROS!$G147&lt;&gt;"",[5]PREMIOS_OTROS!$G147&lt;&gt;0),[5]PREMIOS_OTROS!$G147,""),IF($A149="TOTAL",SUM(INDIRECT("C4:C"&amp;ROW()-1)),""))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IF(AND($A149&lt;&gt;"",$A149&lt;&gt;"TOTAL"),IF(AND([5]PREMIOS_OTROS!$J147&lt;&gt;"",[5]PREMIOS_OTROS!$J147&lt;&gt;0),[5]PREMIOS_OTROS!$J147,""),IF($A149="TOTAL",SUM(INDIRECT("E4:E"&amp;ROW()-1)),""))</f>
        <v/>
      </c>
      <c r="F149" s="7" t="str">
        <f ca="1">IF(AND($A149&lt;&gt;"",$A149&lt;&gt;"TOTAL"),IF(AND([5]PREMIOS_OTROS!$L147&lt;&gt;"",[5]PREMIOS_OTROS!$L147&lt;&gt;0),[5]PREMIOS_OTROS!$L147,""),IF($A149="TOTAL",SUM(INDIRECT("F4:F"&amp;ROW()-1)),""))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IF(AND($A149&lt;&gt;"",$A149&lt;&gt;"TOTAL"),IF(AND([5]PREMIOS_OTROS!$O147&lt;&gt;"",[5]PREMIOS_OTROS!$O147&lt;&gt;0),[5]PREMIOS_OTROS!$O147,""),IF($A149="TOTAL",SUM(INDIRECT("H4:H"&amp;ROW()-1)),""))</f>
        <v/>
      </c>
      <c r="I149" s="7" t="str">
        <f ca="1">IF(AND($A149&lt;&gt;"",$A149&lt;&gt;"TOTAL"),IF(AND([5]PREMIOS_OTROS!$Q147&lt;&gt;"",[5]PREMIOS_OTROS!$Q147&lt;&gt;0),[5]PREMIOS_OTROS!$Q147,""),IF($A149="TOTAL",SUM(INDIRECT("I4:I"&amp;ROW()-1)),""))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IF(AND($A149&lt;&gt;"",$A149&lt;&gt;"TOTAL"),IF(AND([5]PREMIOS_OTROS!$T147&lt;&gt;"",[5]PREMIOS_OTROS!$T147&lt;&gt;0),[5]PREMIOS_OTROS!$T147,""),IF($A149="TOTAL",SUM(INDIRECT("K4:K"&amp;ROW()-1)),""))</f>
        <v/>
      </c>
      <c r="L149" s="7" t="str">
        <f ca="1">IF(AND($A149&lt;&gt;"",$A149&lt;&gt;"TOTAL"),IF(AND([5]PREMIOS_OTROS!$V147&lt;&gt;"",[5]PREMIOS_OTROS!$V147&lt;&gt;0),[5]PREMIOS_OTROS!$V147,""),IF($A149="TOTAL",SUM(INDIRECT("L4:L"&amp;ROW()-1)),""))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IF(AND($A149&lt;&gt;"",$A149&lt;&gt;"TOTAL"),IF(AND([5]PREMIOS_OTROS!$Y147&lt;&gt;"",[5]PREMIOS_OTROS!$Y147&lt;&gt;0),[5]PREMIOS_OTROS!$Y147,""),IF($A149="TOTAL",SUM(INDIRECT("N4:N"&amp;ROW()-1)),""))</f>
        <v/>
      </c>
      <c r="O149" s="7" t="str">
        <f ca="1">IF(AND($A149&lt;&gt;"",$A149&lt;&gt;"TOTAL"),IF(AND([5]PREMIOS_OTROS!$AA147&lt;&gt;"",[5]PREMIOS_OTROS!$AA147&lt;&gt;0),[5]PREMIOS_OTROS!$AA147,""),IF($A149="TOTAL",SUM(INDIRECT("O4:O"&amp;ROW()-1)),""))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IF(AND($A149&lt;&gt;"",$A149&lt;&gt;"TOTAL"),IF(AND([5]PREMIOS_OTROS!$AD147&lt;&gt;"",[5]PREMIOS_OTROS!$AD147&lt;&gt;0),[5]PREMIOS_OTROS!$AD147,""),IF($A149="TOTAL",SUM(INDIRECT("Q4:Q"&amp;ROW()-1)),""))</f>
        <v/>
      </c>
      <c r="R149" s="7" t="str">
        <f ca="1">IF(AND($A149&lt;&gt;"",$A149&lt;&gt;"TOTAL"),IF(AND([5]PREMIOS_OTROS!$AF147&lt;&gt;"",[5]PREMIOS_OTROS!$AF147&lt;&gt;0),[5]PREMIOS_OTROS!$AF147,""),IF($A149="TOTAL",SUM(INDIRECT("R4:R"&amp;ROW()-1)),""))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IF(AND($A149&lt;&gt;"",$A149&lt;&gt;"TOTAL"),IF(AND([5]PREMIOS_OTROS!$AI147&lt;&gt;"",[5]PREMIOS_OTROS!$AI147&lt;&gt;0),[5]PREMIOS_OTROS!$AI147,""),IF($A149="TOTAL",SUM(INDIRECT("T4:T"&amp;ROW()-1)),""))</f>
        <v/>
      </c>
      <c r="U149" s="7" t="str">
        <f ca="1">IF(AND($A149&lt;&gt;"",$A149&lt;&gt;"TOTAL"),IF(AND([5]PREMIOS_OTROS!$AK147&lt;&gt;"",[5]PREMIOS_OTROS!$AK147&lt;&gt;0),[5]PREMIOS_OTROS!$AK147,""),IF($A149="TOTAL",SUM(INDIRECT("U4:U"&amp;ROW()-1)),""))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IF(AND($A149&lt;&gt;"",$A149&lt;&gt;"TOTAL"),IF(AND([5]PREMIOS_OTROS!$AN147&lt;&gt;"",[5]PREMIOS_OTROS!$AN147&lt;&gt;0),[5]PREMIOS_OTROS!$AN147,""),IF($A149="TOTAL",SUM(INDIRECT("W4:W"&amp;ROW()-1)),""))</f>
        <v/>
      </c>
      <c r="X149" s="7" t="str">
        <f ca="1">IF(AND($A149&lt;&gt;"",$A149&lt;&gt;"TOTAL"),IF(AND([5]PREMIOS_OTROS!$AP147&lt;&gt;"",[5]PREMIOS_OTROS!$AP147&lt;&gt;0),[5]PREMIOS_OTROS!$AP147,""),IF($A149="TOTAL",SUM(INDIRECT("X4:X"&amp;ROW()-1)),""))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IF(AND($A149&lt;&gt;"",$A149&lt;&gt;"TOTAL"),IF(AND([5]PREMIOS_OTROS!$AS147&lt;&gt;"",[5]PREMIOS_OTROS!$AS147&lt;&gt;0),[5]PREMIOS_OTROS!$AS147,""),IF($A149="TOTAL",SUM(INDIRECT("Z4:Z"&amp;ROW()-1)),""))</f>
        <v/>
      </c>
      <c r="AA149" s="7" t="str">
        <f ca="1">IF(AND($A149&lt;&gt;"",$A149&lt;&gt;"TOTAL"),IF(AND([5]PREMIOS_OTROS!$AU147&lt;&gt;"",[5]PREMIOS_OTROS!$AU147&lt;&gt;0),[5]PREMIOS_OTROS!$AU147,""),IF($A149="TOTAL",SUM(INDIRECT("AA4:AA"&amp;ROW()-1)),""))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IF(AND($A149&lt;&gt;"",$A149&lt;&gt;"TOTAL"),IF(AND([5]PREMIOS_OTROS!$AX147&lt;&gt;"",[5]PREMIOS_OTROS!$AX147&lt;&gt;0),[5]PREMIOS_OTROS!$AX147,""),IF($A149="TOTAL",SUM(INDIRECT("AC4:AC"&amp;ROW()-1)),""))</f>
        <v/>
      </c>
      <c r="AD149" s="7" t="str">
        <f ca="1">IF(AND($A149&lt;&gt;"",$A149&lt;&gt;"TOTAL"),IF(AND([5]PREMIOS_OTROS!$AZ147&lt;&gt;"",[5]PREMIOS_OTROS!$AZ147&lt;&gt;0),[5]PREMIOS_OTROS!$AZ147,""),IF($A149="TOTAL",SUM(INDIRECT("AD4:AD"&amp;ROW()-1)),""))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IF(AND($A149&lt;&gt;"",$A149&lt;&gt;"TOTAL"),IF(AND([5]PREMIOS_OTROS!$BC147&lt;&gt;"",[5]PREMIOS_OTROS!$BC147&lt;&gt;0),[5]PREMIOS_OTROS!$BC147,""),IF($A149="TOTAL",SUM(INDIRECT("AF4:AF"&amp;ROW()-1)),""))</f>
        <v/>
      </c>
      <c r="AG149" s="7" t="str">
        <f ca="1">IF(AND($A149&lt;&gt;"",$A149&lt;&gt;"TOTAL"),IF(AND([5]PREMIOS_OTROS!$BE147&lt;&gt;"",[5]PREMIOS_OTROS!$BE147&lt;&gt;0),[5]PREMIOS_OTROS!$BE147,""),IF($A149="TOTAL",SUM(INDIRECT("AG4:AG"&amp;ROW()-1)),""))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IF(AND($A149&lt;&gt;"",$A149&lt;&gt;"TOTAL"),IF(AND([5]PREMIOS_OTROS!$BH147&lt;&gt;"",[5]PREMIOS_OTROS!$BH147&lt;&gt;0),[5]PREMIOS_OTROS!$BH147,""),IF($A149="TOTAL",SUM(INDIRECT("AI4:AI"&amp;ROW()-1)),""))</f>
        <v/>
      </c>
      <c r="AJ149" s="7" t="str">
        <f ca="1">IF(AND($A149&lt;&gt;"",$A149&lt;&gt;"TOTAL"),IF(AND([5]PREMIOS_OTROS!$BJ147&lt;&gt;"",[5]PREMIOS_OTROS!$BJ147&lt;&gt;0),[5]PREMIOS_OTROS!$BJ147,""),IF($A149="TOTAL",SUM(INDIRECT("AJ4:AJ"&amp;ROW()-1)),""))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IF(AND($A149&lt;&gt;"",$A149&lt;&gt;"TOTAL"),IF(AND([5]PREMIOS_OTROS!$BM147&lt;&gt;"",[5]PREMIOS_OTROS!$BM147&lt;&gt;0),[5]PREMIOS_OTROS!$BM147,""),IF($A149="TOTAL",SUM(INDIRECT("AL4:AL"&amp;ROW()-1)),""))</f>
        <v/>
      </c>
      <c r="AM149" s="7" t="str">
        <f ca="1">IF(AND($A149&lt;&gt;"",$A149&lt;&gt;"TOTAL"),IF(AND([5]PREMIOS_OTROS!$BO147&lt;&gt;"",[5]PREMIOS_OTROS!$BO147&lt;&gt;0),[5]PREMIOS_OTROS!$BO147,""),IF($A149="TOTAL",SUM(INDIRECT("AM4:AM"&amp;ROW()-1)),""))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IF(AND($A149&lt;&gt;"",$A149&lt;&gt;"TOTAL"),IF(AND([5]PREMIOS_OTROS!$BR147&lt;&gt;"",[5]PREMIOS_OTROS!$BR147&lt;&gt;0),[5]PREMIOS_OTROS!$BR147,""),IF($A149="TOTAL",SUM(INDIRECT("AO4:AO"&amp;ROW()-1)),""))</f>
        <v/>
      </c>
      <c r="AP149" s="7" t="str">
        <f ca="1">IF(AND($A149&lt;&gt;"",$A149&lt;&gt;"TOTAL"),IF(AND([5]PREMIOS_OTROS!$BT147&lt;&gt;"",[5]PREMIOS_OTROS!$BT147&lt;&gt;0),[5]PREMIOS_OTROS!$BT147,""),IF($A149="TOTAL",SUM(INDIRECT("AP4:AP"&amp;ROW()-1)),""))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IF(AND($A149&lt;&gt;"",$A149&lt;&gt;"TOTAL"),IF(AND([5]PREMIOS_OTROS!$BW147&lt;&gt;"",[5]PREMIOS_OTROS!$BW147&lt;&gt;0),[5]PREMIOS_OTROS!$BW147,""),IF($A149="TOTAL",SUM(INDIRECT("AR4:AR"&amp;ROW()-1)),""))</f>
        <v/>
      </c>
      <c r="AS149" s="7" t="str">
        <f ca="1">IF(AND($A149&lt;&gt;"",$A149&lt;&gt;"TOTAL"),IF(AND([5]PREMIOS_OTROS!$BY147&lt;&gt;"",[5]PREMIOS_OTROS!$BY147&lt;&gt;0),[5]PREMIOS_OTROS!$BY147,""),IF($A149="TOTAL",SUM(INDIRECT("AS4:AS"&amp;ROW()-1)),""))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IF(AND($A149&lt;&gt;"",$A149&lt;&gt;"TOTAL"),IF(AND([5]PREMIOS_OTROS!$CB147&lt;&gt;"",[5]PREMIOS_OTROS!$CB147&lt;&gt;0),[5]PREMIOS_OTROS!$CB147,""),IF($A149="TOTAL",SUM(INDIRECT("AU4:AU"&amp;ROW()-1)),""))</f>
        <v/>
      </c>
      <c r="AV149" s="7" t="str">
        <f ca="1">IF(AND($A149&lt;&gt;"",$A149&lt;&gt;"TOTAL"),IF(AND([5]PREMIOS_OTROS!$CD147&lt;&gt;"",[5]PREMIOS_OTROS!$CD147&lt;&gt;0),[5]PREMIOS_OTROS!$CD147,""),IF($A149="TOTAL",SUM(INDIRECT("AV4:AV"&amp;ROW()-1)),""))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IF(AND($A149&lt;&gt;"",$A149&lt;&gt;"TOTAL"),IF(AND([5]PREMIOS_OTROS!$CG147&lt;&gt;"",[5]PREMIOS_OTROS!$CG147&lt;&gt;0),[5]PREMIOS_OTROS!$CG147,""),IF($A149="TOTAL",SUM(INDIRECT("AX4:AX"&amp;ROW()-1)),""))</f>
        <v/>
      </c>
      <c r="AY149" s="7" t="str">
        <f ca="1">IF(AND($A149&lt;&gt;"",$A149&lt;&gt;"TOTAL"),IF(AND([5]PREMIOS_OTROS!$CI147&lt;&gt;"",[5]PREMIOS_OTROS!$CI147&lt;&gt;0),[5]PREMIOS_OTROS!$CI147,""),IF($A149="TOTAL",SUM(INDIRECT("AY4:AY"&amp;ROW()-1)),""))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IF(AND($A149&lt;&gt;"",$A149&lt;&gt;"TOTAL"),IF(AND([5]PREMIOS_OTROS!$CL147&lt;&gt;"",[5]PREMIOS_OTROS!$CL147&lt;&gt;0),[5]PREMIOS_OTROS!$CL147,""),IF($A149="TOTAL",SUM(INDIRECT("BA4:BA"&amp;ROW()-1)),""))</f>
        <v/>
      </c>
      <c r="BB149" s="7" t="str">
        <f ca="1">IF(AND($A149&lt;&gt;"",$A149&lt;&gt;"TOTAL"),IF(AND([5]PREMIOS_OTROS!$CN147&lt;&gt;"",[5]PREMIOS_OTROS!$CN147&lt;&gt;0),[5]PREMIOS_OTROS!$CN147,""),IF($A149="TOTAL",SUM(INDIRECT("BB4:BB"&amp;ROW()-1)),""))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IF(AND($A149&lt;&gt;"",$A149&lt;&gt;"TOTAL"),IF(AND([5]PREMIOS_OTROS!$CQ147&lt;&gt;"",[5]PREMIOS_OTROS!$CQ147&lt;&gt;0),[5]PREMIOS_OTROS!$CQ147,""),IF($A149="TOTAL",SUM(INDIRECT("BD4:BD"&amp;ROW()-1)),""))</f>
        <v/>
      </c>
      <c r="BE149" s="7" t="str">
        <f ca="1">IF(AND($A149&lt;&gt;"",$A149&lt;&gt;"TOTAL"),IF(AND([5]PREMIOS_OTROS!$CS147&lt;&gt;"",[5]PREMIOS_OTROS!$CS147&lt;&gt;0),[5]PREMIOS_OTROS!$CS147,""),IF($A149="TOTAL",SUM(INDIRECT("BE4:BE"&amp;ROW()-1)),""))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IF([5]PREMIOS_OTROS!$D148&lt;&gt;"",[5]PREMIOS_OTROS!$D148,IF(AND([5]PREMIOS_OTROS!$D148="",[5]PREMIOS_OTROS!$D149="",[5]PREMIOS_OTROS!$D147=""),"","TOTAL"))</f>
        <v/>
      </c>
      <c r="B150" s="7" t="str">
        <f ca="1">IF(AND($A150&lt;&gt;"",$A150&lt;&gt;"TOTAL"),IF(AND([5]PREMIOS_OTROS!$E148&lt;&gt;"",[5]PREMIOS_OTROS!$E148&lt;&gt;0),[5]PREMIOS_OTROS!$E148,""),IF($A150="TOTAL",SUM(INDIRECT("B4:B"&amp;ROW()-1)),""))</f>
        <v/>
      </c>
      <c r="C150" s="7" t="str">
        <f ca="1">IF(AND($A150&lt;&gt;"",$A150&lt;&gt;"TOTAL"),IF(AND([5]PREMIOS_OTROS!$G148&lt;&gt;"",[5]PREMIOS_OTROS!$G148&lt;&gt;0),[5]PREMIOS_OTROS!$G148,""),IF($A150="TOTAL",SUM(INDIRECT("C4:C"&amp;ROW()-1)),""))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IF(AND($A150&lt;&gt;"",$A150&lt;&gt;"TOTAL"),IF(AND([5]PREMIOS_OTROS!$J148&lt;&gt;"",[5]PREMIOS_OTROS!$J148&lt;&gt;0),[5]PREMIOS_OTROS!$J148,""),IF($A150="TOTAL",SUM(INDIRECT("E4:E"&amp;ROW()-1)),""))</f>
        <v/>
      </c>
      <c r="F150" s="7" t="str">
        <f ca="1">IF(AND($A150&lt;&gt;"",$A150&lt;&gt;"TOTAL"),IF(AND([5]PREMIOS_OTROS!$L148&lt;&gt;"",[5]PREMIOS_OTROS!$L148&lt;&gt;0),[5]PREMIOS_OTROS!$L148,""),IF($A150="TOTAL",SUM(INDIRECT("F4:F"&amp;ROW()-1)),""))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IF(AND($A150&lt;&gt;"",$A150&lt;&gt;"TOTAL"),IF(AND([5]PREMIOS_OTROS!$O148&lt;&gt;"",[5]PREMIOS_OTROS!$O148&lt;&gt;0),[5]PREMIOS_OTROS!$O148,""),IF($A150="TOTAL",SUM(INDIRECT("H4:H"&amp;ROW()-1)),""))</f>
        <v/>
      </c>
      <c r="I150" s="7" t="str">
        <f ca="1">IF(AND($A150&lt;&gt;"",$A150&lt;&gt;"TOTAL"),IF(AND([5]PREMIOS_OTROS!$Q148&lt;&gt;"",[5]PREMIOS_OTROS!$Q148&lt;&gt;0),[5]PREMIOS_OTROS!$Q148,""),IF($A150="TOTAL",SUM(INDIRECT("I4:I"&amp;ROW()-1)),""))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IF(AND($A150&lt;&gt;"",$A150&lt;&gt;"TOTAL"),IF(AND([5]PREMIOS_OTROS!$T148&lt;&gt;"",[5]PREMIOS_OTROS!$T148&lt;&gt;0),[5]PREMIOS_OTROS!$T148,""),IF($A150="TOTAL",SUM(INDIRECT("K4:K"&amp;ROW()-1)),""))</f>
        <v/>
      </c>
      <c r="L150" s="7" t="str">
        <f ca="1">IF(AND($A150&lt;&gt;"",$A150&lt;&gt;"TOTAL"),IF(AND([5]PREMIOS_OTROS!$V148&lt;&gt;"",[5]PREMIOS_OTROS!$V148&lt;&gt;0),[5]PREMIOS_OTROS!$V148,""),IF($A150="TOTAL",SUM(INDIRECT("L4:L"&amp;ROW()-1)),""))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IF(AND($A150&lt;&gt;"",$A150&lt;&gt;"TOTAL"),IF(AND([5]PREMIOS_OTROS!$Y148&lt;&gt;"",[5]PREMIOS_OTROS!$Y148&lt;&gt;0),[5]PREMIOS_OTROS!$Y148,""),IF($A150="TOTAL",SUM(INDIRECT("N4:N"&amp;ROW()-1)),""))</f>
        <v/>
      </c>
      <c r="O150" s="7" t="str">
        <f ca="1">IF(AND($A150&lt;&gt;"",$A150&lt;&gt;"TOTAL"),IF(AND([5]PREMIOS_OTROS!$AA148&lt;&gt;"",[5]PREMIOS_OTROS!$AA148&lt;&gt;0),[5]PREMIOS_OTROS!$AA148,""),IF($A150="TOTAL",SUM(INDIRECT("O4:O"&amp;ROW()-1)),""))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IF(AND($A150&lt;&gt;"",$A150&lt;&gt;"TOTAL"),IF(AND([5]PREMIOS_OTROS!$AD148&lt;&gt;"",[5]PREMIOS_OTROS!$AD148&lt;&gt;0),[5]PREMIOS_OTROS!$AD148,""),IF($A150="TOTAL",SUM(INDIRECT("Q4:Q"&amp;ROW()-1)),""))</f>
        <v/>
      </c>
      <c r="R150" s="7" t="str">
        <f ca="1">IF(AND($A150&lt;&gt;"",$A150&lt;&gt;"TOTAL"),IF(AND([5]PREMIOS_OTROS!$AF148&lt;&gt;"",[5]PREMIOS_OTROS!$AF148&lt;&gt;0),[5]PREMIOS_OTROS!$AF148,""),IF($A150="TOTAL",SUM(INDIRECT("R4:R"&amp;ROW()-1)),""))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IF(AND($A150&lt;&gt;"",$A150&lt;&gt;"TOTAL"),IF(AND([5]PREMIOS_OTROS!$AI148&lt;&gt;"",[5]PREMIOS_OTROS!$AI148&lt;&gt;0),[5]PREMIOS_OTROS!$AI148,""),IF($A150="TOTAL",SUM(INDIRECT("T4:T"&amp;ROW()-1)),""))</f>
        <v/>
      </c>
      <c r="U150" s="7" t="str">
        <f ca="1">IF(AND($A150&lt;&gt;"",$A150&lt;&gt;"TOTAL"),IF(AND([5]PREMIOS_OTROS!$AK148&lt;&gt;"",[5]PREMIOS_OTROS!$AK148&lt;&gt;0),[5]PREMIOS_OTROS!$AK148,""),IF($A150="TOTAL",SUM(INDIRECT("U4:U"&amp;ROW()-1)),""))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IF(AND($A150&lt;&gt;"",$A150&lt;&gt;"TOTAL"),IF(AND([5]PREMIOS_OTROS!$AN148&lt;&gt;"",[5]PREMIOS_OTROS!$AN148&lt;&gt;0),[5]PREMIOS_OTROS!$AN148,""),IF($A150="TOTAL",SUM(INDIRECT("W4:W"&amp;ROW()-1)),""))</f>
        <v/>
      </c>
      <c r="X150" s="7" t="str">
        <f ca="1">IF(AND($A150&lt;&gt;"",$A150&lt;&gt;"TOTAL"),IF(AND([5]PREMIOS_OTROS!$AP148&lt;&gt;"",[5]PREMIOS_OTROS!$AP148&lt;&gt;0),[5]PREMIOS_OTROS!$AP148,""),IF($A150="TOTAL",SUM(INDIRECT("X4:X"&amp;ROW()-1)),""))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IF(AND($A150&lt;&gt;"",$A150&lt;&gt;"TOTAL"),IF(AND([5]PREMIOS_OTROS!$AS148&lt;&gt;"",[5]PREMIOS_OTROS!$AS148&lt;&gt;0),[5]PREMIOS_OTROS!$AS148,""),IF($A150="TOTAL",SUM(INDIRECT("Z4:Z"&amp;ROW()-1)),""))</f>
        <v/>
      </c>
      <c r="AA150" s="7" t="str">
        <f ca="1">IF(AND($A150&lt;&gt;"",$A150&lt;&gt;"TOTAL"),IF(AND([5]PREMIOS_OTROS!$AU148&lt;&gt;"",[5]PREMIOS_OTROS!$AU148&lt;&gt;0),[5]PREMIOS_OTROS!$AU148,""),IF($A150="TOTAL",SUM(INDIRECT("AA4:AA"&amp;ROW()-1)),""))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IF(AND($A150&lt;&gt;"",$A150&lt;&gt;"TOTAL"),IF(AND([5]PREMIOS_OTROS!$AX148&lt;&gt;"",[5]PREMIOS_OTROS!$AX148&lt;&gt;0),[5]PREMIOS_OTROS!$AX148,""),IF($A150="TOTAL",SUM(INDIRECT("AC4:AC"&amp;ROW()-1)),""))</f>
        <v/>
      </c>
      <c r="AD150" s="7" t="str">
        <f ca="1">IF(AND($A150&lt;&gt;"",$A150&lt;&gt;"TOTAL"),IF(AND([5]PREMIOS_OTROS!$AZ148&lt;&gt;"",[5]PREMIOS_OTROS!$AZ148&lt;&gt;0),[5]PREMIOS_OTROS!$AZ148,""),IF($A150="TOTAL",SUM(INDIRECT("AD4:AD"&amp;ROW()-1)),""))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IF(AND($A150&lt;&gt;"",$A150&lt;&gt;"TOTAL"),IF(AND([5]PREMIOS_OTROS!$BC148&lt;&gt;"",[5]PREMIOS_OTROS!$BC148&lt;&gt;0),[5]PREMIOS_OTROS!$BC148,""),IF($A150="TOTAL",SUM(INDIRECT("AF4:AF"&amp;ROW()-1)),""))</f>
        <v/>
      </c>
      <c r="AG150" s="7" t="str">
        <f ca="1">IF(AND($A150&lt;&gt;"",$A150&lt;&gt;"TOTAL"),IF(AND([5]PREMIOS_OTROS!$BE148&lt;&gt;"",[5]PREMIOS_OTROS!$BE148&lt;&gt;0),[5]PREMIOS_OTROS!$BE148,""),IF($A150="TOTAL",SUM(INDIRECT("AG4:AG"&amp;ROW()-1)),""))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IF(AND($A150&lt;&gt;"",$A150&lt;&gt;"TOTAL"),IF(AND([5]PREMIOS_OTROS!$BH148&lt;&gt;"",[5]PREMIOS_OTROS!$BH148&lt;&gt;0),[5]PREMIOS_OTROS!$BH148,""),IF($A150="TOTAL",SUM(INDIRECT("AI4:AI"&amp;ROW()-1)),""))</f>
        <v/>
      </c>
      <c r="AJ150" s="7" t="str">
        <f ca="1">IF(AND($A150&lt;&gt;"",$A150&lt;&gt;"TOTAL"),IF(AND([5]PREMIOS_OTROS!$BJ148&lt;&gt;"",[5]PREMIOS_OTROS!$BJ148&lt;&gt;0),[5]PREMIOS_OTROS!$BJ148,""),IF($A150="TOTAL",SUM(INDIRECT("AJ4:AJ"&amp;ROW()-1)),""))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IF(AND($A150&lt;&gt;"",$A150&lt;&gt;"TOTAL"),IF(AND([5]PREMIOS_OTROS!$BM148&lt;&gt;"",[5]PREMIOS_OTROS!$BM148&lt;&gt;0),[5]PREMIOS_OTROS!$BM148,""),IF($A150="TOTAL",SUM(INDIRECT("AL4:AL"&amp;ROW()-1)),""))</f>
        <v/>
      </c>
      <c r="AM150" s="7" t="str">
        <f ca="1">IF(AND($A150&lt;&gt;"",$A150&lt;&gt;"TOTAL"),IF(AND([5]PREMIOS_OTROS!$BO148&lt;&gt;"",[5]PREMIOS_OTROS!$BO148&lt;&gt;0),[5]PREMIOS_OTROS!$BO148,""),IF($A150="TOTAL",SUM(INDIRECT("AM4:AM"&amp;ROW()-1)),""))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IF(AND($A150&lt;&gt;"",$A150&lt;&gt;"TOTAL"),IF(AND([5]PREMIOS_OTROS!$BR148&lt;&gt;"",[5]PREMIOS_OTROS!$BR148&lt;&gt;0),[5]PREMIOS_OTROS!$BR148,""),IF($A150="TOTAL",SUM(INDIRECT("AO4:AO"&amp;ROW()-1)),""))</f>
        <v/>
      </c>
      <c r="AP150" s="7" t="str">
        <f ca="1">IF(AND($A150&lt;&gt;"",$A150&lt;&gt;"TOTAL"),IF(AND([5]PREMIOS_OTROS!$BT148&lt;&gt;"",[5]PREMIOS_OTROS!$BT148&lt;&gt;0),[5]PREMIOS_OTROS!$BT148,""),IF($A150="TOTAL",SUM(INDIRECT("AP4:AP"&amp;ROW()-1)),""))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IF(AND($A150&lt;&gt;"",$A150&lt;&gt;"TOTAL"),IF(AND([5]PREMIOS_OTROS!$BW148&lt;&gt;"",[5]PREMIOS_OTROS!$BW148&lt;&gt;0),[5]PREMIOS_OTROS!$BW148,""),IF($A150="TOTAL",SUM(INDIRECT("AR4:AR"&amp;ROW()-1)),""))</f>
        <v/>
      </c>
      <c r="AS150" s="7" t="str">
        <f ca="1">IF(AND($A150&lt;&gt;"",$A150&lt;&gt;"TOTAL"),IF(AND([5]PREMIOS_OTROS!$BY148&lt;&gt;"",[5]PREMIOS_OTROS!$BY148&lt;&gt;0),[5]PREMIOS_OTROS!$BY148,""),IF($A150="TOTAL",SUM(INDIRECT("AS4:AS"&amp;ROW()-1)),""))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IF(AND($A150&lt;&gt;"",$A150&lt;&gt;"TOTAL"),IF(AND([5]PREMIOS_OTROS!$CB148&lt;&gt;"",[5]PREMIOS_OTROS!$CB148&lt;&gt;0),[5]PREMIOS_OTROS!$CB148,""),IF($A150="TOTAL",SUM(INDIRECT("AU4:AU"&amp;ROW()-1)),""))</f>
        <v/>
      </c>
      <c r="AV150" s="7" t="str">
        <f ca="1">IF(AND($A150&lt;&gt;"",$A150&lt;&gt;"TOTAL"),IF(AND([5]PREMIOS_OTROS!$CD148&lt;&gt;"",[5]PREMIOS_OTROS!$CD148&lt;&gt;0),[5]PREMIOS_OTROS!$CD148,""),IF($A150="TOTAL",SUM(INDIRECT("AV4:AV"&amp;ROW()-1)),""))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IF(AND($A150&lt;&gt;"",$A150&lt;&gt;"TOTAL"),IF(AND([5]PREMIOS_OTROS!$CG148&lt;&gt;"",[5]PREMIOS_OTROS!$CG148&lt;&gt;0),[5]PREMIOS_OTROS!$CG148,""),IF($A150="TOTAL",SUM(INDIRECT("AX4:AX"&amp;ROW()-1)),""))</f>
        <v/>
      </c>
      <c r="AY150" s="7" t="str">
        <f ca="1">IF(AND($A150&lt;&gt;"",$A150&lt;&gt;"TOTAL"),IF(AND([5]PREMIOS_OTROS!$CI148&lt;&gt;"",[5]PREMIOS_OTROS!$CI148&lt;&gt;0),[5]PREMIOS_OTROS!$CI148,""),IF($A150="TOTAL",SUM(INDIRECT("AY4:AY"&amp;ROW()-1)),""))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IF(AND($A150&lt;&gt;"",$A150&lt;&gt;"TOTAL"),IF(AND([5]PREMIOS_OTROS!$CL148&lt;&gt;"",[5]PREMIOS_OTROS!$CL148&lt;&gt;0),[5]PREMIOS_OTROS!$CL148,""),IF($A150="TOTAL",SUM(INDIRECT("BA4:BA"&amp;ROW()-1)),""))</f>
        <v/>
      </c>
      <c r="BB150" s="7" t="str">
        <f ca="1">IF(AND($A150&lt;&gt;"",$A150&lt;&gt;"TOTAL"),IF(AND([5]PREMIOS_OTROS!$CN148&lt;&gt;"",[5]PREMIOS_OTROS!$CN148&lt;&gt;0),[5]PREMIOS_OTROS!$CN148,""),IF($A150="TOTAL",SUM(INDIRECT("BB4:BB"&amp;ROW()-1)),""))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IF(AND($A150&lt;&gt;"",$A150&lt;&gt;"TOTAL"),IF(AND([5]PREMIOS_OTROS!$CQ148&lt;&gt;"",[5]PREMIOS_OTROS!$CQ148&lt;&gt;0),[5]PREMIOS_OTROS!$CQ148,""),IF($A150="TOTAL",SUM(INDIRECT("BD4:BD"&amp;ROW()-1)),""))</f>
        <v/>
      </c>
      <c r="BE150" s="7" t="str">
        <f ca="1">IF(AND($A150&lt;&gt;"",$A150&lt;&gt;"TOTAL"),IF(AND([5]PREMIOS_OTROS!$CS148&lt;&gt;"",[5]PREMIOS_OTROS!$CS148&lt;&gt;0),[5]PREMIOS_OTROS!$CS148,""),IF($A150="TOTAL",SUM(INDIRECT("BE4:BE"&amp;ROW()-1)),""))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IF([5]PREMIOS_OTROS!$D149&lt;&gt;"",[5]PREMIOS_OTROS!$D149,IF(AND([5]PREMIOS_OTROS!$D149="",[5]PREMIOS_OTROS!$D150="",[5]PREMIOS_OTROS!$D148=""),"","TOTAL"))</f>
        <v/>
      </c>
      <c r="B151" s="7" t="str">
        <f ca="1">IF(AND($A151&lt;&gt;"",$A151&lt;&gt;"TOTAL"),IF(AND([5]PREMIOS_OTROS!$E149&lt;&gt;"",[5]PREMIOS_OTROS!$E149&lt;&gt;0),[5]PREMIOS_OTROS!$E149,""),IF($A151="TOTAL",SUM(INDIRECT("B4:B"&amp;ROW()-1)),""))</f>
        <v/>
      </c>
      <c r="C151" s="7" t="str">
        <f ca="1">IF(AND($A151&lt;&gt;"",$A151&lt;&gt;"TOTAL"),IF(AND([5]PREMIOS_OTROS!$G149&lt;&gt;"",[5]PREMIOS_OTROS!$G149&lt;&gt;0),[5]PREMIOS_OTROS!$G149,""),IF($A151="TOTAL",SUM(INDIRECT("C4:C"&amp;ROW()-1)),""))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IF(AND($A151&lt;&gt;"",$A151&lt;&gt;"TOTAL"),IF(AND([5]PREMIOS_OTROS!$J149&lt;&gt;"",[5]PREMIOS_OTROS!$J149&lt;&gt;0),[5]PREMIOS_OTROS!$J149,""),IF($A151="TOTAL",SUM(INDIRECT("E4:E"&amp;ROW()-1)),""))</f>
        <v/>
      </c>
      <c r="F151" s="7" t="str">
        <f ca="1">IF(AND($A151&lt;&gt;"",$A151&lt;&gt;"TOTAL"),IF(AND([5]PREMIOS_OTROS!$L149&lt;&gt;"",[5]PREMIOS_OTROS!$L149&lt;&gt;0),[5]PREMIOS_OTROS!$L149,""),IF($A151="TOTAL",SUM(INDIRECT("F4:F"&amp;ROW()-1)),""))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IF(AND($A151&lt;&gt;"",$A151&lt;&gt;"TOTAL"),IF(AND([5]PREMIOS_OTROS!$O149&lt;&gt;"",[5]PREMIOS_OTROS!$O149&lt;&gt;0),[5]PREMIOS_OTROS!$O149,""),IF($A151="TOTAL",SUM(INDIRECT("H4:H"&amp;ROW()-1)),""))</f>
        <v/>
      </c>
      <c r="I151" s="7" t="str">
        <f ca="1">IF(AND($A151&lt;&gt;"",$A151&lt;&gt;"TOTAL"),IF(AND([5]PREMIOS_OTROS!$Q149&lt;&gt;"",[5]PREMIOS_OTROS!$Q149&lt;&gt;0),[5]PREMIOS_OTROS!$Q149,""),IF($A151="TOTAL",SUM(INDIRECT("I4:I"&amp;ROW()-1)),""))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IF(AND($A151&lt;&gt;"",$A151&lt;&gt;"TOTAL"),IF(AND([5]PREMIOS_OTROS!$T149&lt;&gt;"",[5]PREMIOS_OTROS!$T149&lt;&gt;0),[5]PREMIOS_OTROS!$T149,""),IF($A151="TOTAL",SUM(INDIRECT("K4:K"&amp;ROW()-1)),""))</f>
        <v/>
      </c>
      <c r="L151" s="7" t="str">
        <f ca="1">IF(AND($A151&lt;&gt;"",$A151&lt;&gt;"TOTAL"),IF(AND([5]PREMIOS_OTROS!$V149&lt;&gt;"",[5]PREMIOS_OTROS!$V149&lt;&gt;0),[5]PREMIOS_OTROS!$V149,""),IF($A151="TOTAL",SUM(INDIRECT("L4:L"&amp;ROW()-1)),""))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IF(AND($A151&lt;&gt;"",$A151&lt;&gt;"TOTAL"),IF(AND([5]PREMIOS_OTROS!$Y149&lt;&gt;"",[5]PREMIOS_OTROS!$Y149&lt;&gt;0),[5]PREMIOS_OTROS!$Y149,""),IF($A151="TOTAL",SUM(INDIRECT("N4:N"&amp;ROW()-1)),""))</f>
        <v/>
      </c>
      <c r="O151" s="7" t="str">
        <f ca="1">IF(AND($A151&lt;&gt;"",$A151&lt;&gt;"TOTAL"),IF(AND([5]PREMIOS_OTROS!$AA149&lt;&gt;"",[5]PREMIOS_OTROS!$AA149&lt;&gt;0),[5]PREMIOS_OTROS!$AA149,""),IF($A151="TOTAL",SUM(INDIRECT("O4:O"&amp;ROW()-1)),""))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IF(AND($A151&lt;&gt;"",$A151&lt;&gt;"TOTAL"),IF(AND([5]PREMIOS_OTROS!$AD149&lt;&gt;"",[5]PREMIOS_OTROS!$AD149&lt;&gt;0),[5]PREMIOS_OTROS!$AD149,""),IF($A151="TOTAL",SUM(INDIRECT("Q4:Q"&amp;ROW()-1)),""))</f>
        <v/>
      </c>
      <c r="R151" s="7" t="str">
        <f ca="1">IF(AND($A151&lt;&gt;"",$A151&lt;&gt;"TOTAL"),IF(AND([5]PREMIOS_OTROS!$AF149&lt;&gt;"",[5]PREMIOS_OTROS!$AF149&lt;&gt;0),[5]PREMIOS_OTROS!$AF149,""),IF($A151="TOTAL",SUM(INDIRECT("R4:R"&amp;ROW()-1)),""))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IF(AND($A151&lt;&gt;"",$A151&lt;&gt;"TOTAL"),IF(AND([5]PREMIOS_OTROS!$AI149&lt;&gt;"",[5]PREMIOS_OTROS!$AI149&lt;&gt;0),[5]PREMIOS_OTROS!$AI149,""),IF($A151="TOTAL",SUM(INDIRECT("T4:T"&amp;ROW()-1)),""))</f>
        <v/>
      </c>
      <c r="U151" s="7" t="str">
        <f ca="1">IF(AND($A151&lt;&gt;"",$A151&lt;&gt;"TOTAL"),IF(AND([5]PREMIOS_OTROS!$AK149&lt;&gt;"",[5]PREMIOS_OTROS!$AK149&lt;&gt;0),[5]PREMIOS_OTROS!$AK149,""),IF($A151="TOTAL",SUM(INDIRECT("U4:U"&amp;ROW()-1)),""))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IF(AND($A151&lt;&gt;"",$A151&lt;&gt;"TOTAL"),IF(AND([5]PREMIOS_OTROS!$AN149&lt;&gt;"",[5]PREMIOS_OTROS!$AN149&lt;&gt;0),[5]PREMIOS_OTROS!$AN149,""),IF($A151="TOTAL",SUM(INDIRECT("W4:W"&amp;ROW()-1)),""))</f>
        <v/>
      </c>
      <c r="X151" s="7" t="str">
        <f ca="1">IF(AND($A151&lt;&gt;"",$A151&lt;&gt;"TOTAL"),IF(AND([5]PREMIOS_OTROS!$AP149&lt;&gt;"",[5]PREMIOS_OTROS!$AP149&lt;&gt;0),[5]PREMIOS_OTROS!$AP149,""),IF($A151="TOTAL",SUM(INDIRECT("X4:X"&amp;ROW()-1)),""))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IF(AND($A151&lt;&gt;"",$A151&lt;&gt;"TOTAL"),IF(AND([5]PREMIOS_OTROS!$AS149&lt;&gt;"",[5]PREMIOS_OTROS!$AS149&lt;&gt;0),[5]PREMIOS_OTROS!$AS149,""),IF($A151="TOTAL",SUM(INDIRECT("Z4:Z"&amp;ROW()-1)),""))</f>
        <v/>
      </c>
      <c r="AA151" s="7" t="str">
        <f ca="1">IF(AND($A151&lt;&gt;"",$A151&lt;&gt;"TOTAL"),IF(AND([5]PREMIOS_OTROS!$AU149&lt;&gt;"",[5]PREMIOS_OTROS!$AU149&lt;&gt;0),[5]PREMIOS_OTROS!$AU149,""),IF($A151="TOTAL",SUM(INDIRECT("AA4:AA"&amp;ROW()-1)),""))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IF(AND($A151&lt;&gt;"",$A151&lt;&gt;"TOTAL"),IF(AND([5]PREMIOS_OTROS!$AX149&lt;&gt;"",[5]PREMIOS_OTROS!$AX149&lt;&gt;0),[5]PREMIOS_OTROS!$AX149,""),IF($A151="TOTAL",SUM(INDIRECT("AC4:AC"&amp;ROW()-1)),""))</f>
        <v/>
      </c>
      <c r="AD151" s="7" t="str">
        <f ca="1">IF(AND($A151&lt;&gt;"",$A151&lt;&gt;"TOTAL"),IF(AND([5]PREMIOS_OTROS!$AZ149&lt;&gt;"",[5]PREMIOS_OTROS!$AZ149&lt;&gt;0),[5]PREMIOS_OTROS!$AZ149,""),IF($A151="TOTAL",SUM(INDIRECT("AD4:AD"&amp;ROW()-1)),""))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IF(AND($A151&lt;&gt;"",$A151&lt;&gt;"TOTAL"),IF(AND([5]PREMIOS_OTROS!$BC149&lt;&gt;"",[5]PREMIOS_OTROS!$BC149&lt;&gt;0),[5]PREMIOS_OTROS!$BC149,""),IF($A151="TOTAL",SUM(INDIRECT("AF4:AF"&amp;ROW()-1)),""))</f>
        <v/>
      </c>
      <c r="AG151" s="7" t="str">
        <f ca="1">IF(AND($A151&lt;&gt;"",$A151&lt;&gt;"TOTAL"),IF(AND([5]PREMIOS_OTROS!$BE149&lt;&gt;"",[5]PREMIOS_OTROS!$BE149&lt;&gt;0),[5]PREMIOS_OTROS!$BE149,""),IF($A151="TOTAL",SUM(INDIRECT("AG4:AG"&amp;ROW()-1)),""))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IF(AND($A151&lt;&gt;"",$A151&lt;&gt;"TOTAL"),IF(AND([5]PREMIOS_OTROS!$BH149&lt;&gt;"",[5]PREMIOS_OTROS!$BH149&lt;&gt;0),[5]PREMIOS_OTROS!$BH149,""),IF($A151="TOTAL",SUM(INDIRECT("AI4:AI"&amp;ROW()-1)),""))</f>
        <v/>
      </c>
      <c r="AJ151" s="7" t="str">
        <f ca="1">IF(AND($A151&lt;&gt;"",$A151&lt;&gt;"TOTAL"),IF(AND([5]PREMIOS_OTROS!$BJ149&lt;&gt;"",[5]PREMIOS_OTROS!$BJ149&lt;&gt;0),[5]PREMIOS_OTROS!$BJ149,""),IF($A151="TOTAL",SUM(INDIRECT("AJ4:AJ"&amp;ROW()-1)),""))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IF(AND($A151&lt;&gt;"",$A151&lt;&gt;"TOTAL"),IF(AND([5]PREMIOS_OTROS!$BM149&lt;&gt;"",[5]PREMIOS_OTROS!$BM149&lt;&gt;0),[5]PREMIOS_OTROS!$BM149,""),IF($A151="TOTAL",SUM(INDIRECT("AL4:AL"&amp;ROW()-1)),""))</f>
        <v/>
      </c>
      <c r="AM151" s="7" t="str">
        <f ca="1">IF(AND($A151&lt;&gt;"",$A151&lt;&gt;"TOTAL"),IF(AND([5]PREMIOS_OTROS!$BO149&lt;&gt;"",[5]PREMIOS_OTROS!$BO149&lt;&gt;0),[5]PREMIOS_OTROS!$BO149,""),IF($A151="TOTAL",SUM(INDIRECT("AM4:AM"&amp;ROW()-1)),""))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IF(AND($A151&lt;&gt;"",$A151&lt;&gt;"TOTAL"),IF(AND([5]PREMIOS_OTROS!$BR149&lt;&gt;"",[5]PREMIOS_OTROS!$BR149&lt;&gt;0),[5]PREMIOS_OTROS!$BR149,""),IF($A151="TOTAL",SUM(INDIRECT("AO4:AO"&amp;ROW()-1)),""))</f>
        <v/>
      </c>
      <c r="AP151" s="7" t="str">
        <f ca="1">IF(AND($A151&lt;&gt;"",$A151&lt;&gt;"TOTAL"),IF(AND([5]PREMIOS_OTROS!$BT149&lt;&gt;"",[5]PREMIOS_OTROS!$BT149&lt;&gt;0),[5]PREMIOS_OTROS!$BT149,""),IF($A151="TOTAL",SUM(INDIRECT("AP4:AP"&amp;ROW()-1)),""))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IF(AND($A151&lt;&gt;"",$A151&lt;&gt;"TOTAL"),IF(AND([5]PREMIOS_OTROS!$BW149&lt;&gt;"",[5]PREMIOS_OTROS!$BW149&lt;&gt;0),[5]PREMIOS_OTROS!$BW149,""),IF($A151="TOTAL",SUM(INDIRECT("AR4:AR"&amp;ROW()-1)),""))</f>
        <v/>
      </c>
      <c r="AS151" s="7" t="str">
        <f ca="1">IF(AND($A151&lt;&gt;"",$A151&lt;&gt;"TOTAL"),IF(AND([5]PREMIOS_OTROS!$BY149&lt;&gt;"",[5]PREMIOS_OTROS!$BY149&lt;&gt;0),[5]PREMIOS_OTROS!$BY149,""),IF($A151="TOTAL",SUM(INDIRECT("AS4:AS"&amp;ROW()-1)),""))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IF(AND($A151&lt;&gt;"",$A151&lt;&gt;"TOTAL"),IF(AND([5]PREMIOS_OTROS!$CB149&lt;&gt;"",[5]PREMIOS_OTROS!$CB149&lt;&gt;0),[5]PREMIOS_OTROS!$CB149,""),IF($A151="TOTAL",SUM(INDIRECT("AU4:AU"&amp;ROW()-1)),""))</f>
        <v/>
      </c>
      <c r="AV151" s="7" t="str">
        <f ca="1">IF(AND($A151&lt;&gt;"",$A151&lt;&gt;"TOTAL"),IF(AND([5]PREMIOS_OTROS!$CD149&lt;&gt;"",[5]PREMIOS_OTROS!$CD149&lt;&gt;0),[5]PREMIOS_OTROS!$CD149,""),IF($A151="TOTAL",SUM(INDIRECT("AV4:AV"&amp;ROW()-1)),""))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IF(AND($A151&lt;&gt;"",$A151&lt;&gt;"TOTAL"),IF(AND([5]PREMIOS_OTROS!$CG149&lt;&gt;"",[5]PREMIOS_OTROS!$CG149&lt;&gt;0),[5]PREMIOS_OTROS!$CG149,""),IF($A151="TOTAL",SUM(INDIRECT("AX4:AX"&amp;ROW()-1)),""))</f>
        <v/>
      </c>
      <c r="AY151" s="7" t="str">
        <f ca="1">IF(AND($A151&lt;&gt;"",$A151&lt;&gt;"TOTAL"),IF(AND([5]PREMIOS_OTROS!$CI149&lt;&gt;"",[5]PREMIOS_OTROS!$CI149&lt;&gt;0),[5]PREMIOS_OTROS!$CI149,""),IF($A151="TOTAL",SUM(INDIRECT("AY4:AY"&amp;ROW()-1)),""))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IF(AND($A151&lt;&gt;"",$A151&lt;&gt;"TOTAL"),IF(AND([5]PREMIOS_OTROS!$CL149&lt;&gt;"",[5]PREMIOS_OTROS!$CL149&lt;&gt;0),[5]PREMIOS_OTROS!$CL149,""),IF($A151="TOTAL",SUM(INDIRECT("BA4:BA"&amp;ROW()-1)),""))</f>
        <v/>
      </c>
      <c r="BB151" s="7" t="str">
        <f ca="1">IF(AND($A151&lt;&gt;"",$A151&lt;&gt;"TOTAL"),IF(AND([5]PREMIOS_OTROS!$CN149&lt;&gt;"",[5]PREMIOS_OTROS!$CN149&lt;&gt;0),[5]PREMIOS_OTROS!$CN149,""),IF($A151="TOTAL",SUM(INDIRECT("BB4:BB"&amp;ROW()-1)),""))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IF(AND($A151&lt;&gt;"",$A151&lt;&gt;"TOTAL"),IF(AND([5]PREMIOS_OTROS!$CQ149&lt;&gt;"",[5]PREMIOS_OTROS!$CQ149&lt;&gt;0),[5]PREMIOS_OTROS!$CQ149,""),IF($A151="TOTAL",SUM(INDIRECT("BD4:BD"&amp;ROW()-1)),""))</f>
        <v/>
      </c>
      <c r="BE151" s="7" t="str">
        <f ca="1">IF(AND($A151&lt;&gt;"",$A151&lt;&gt;"TOTAL"),IF(AND([5]PREMIOS_OTROS!$CS149&lt;&gt;"",[5]PREMIOS_OTROS!$CS149&lt;&gt;0),[5]PREMIOS_OTROS!$CS149,""),IF($A151="TOTAL",SUM(INDIRECT("BE4:BE"&amp;ROW()-1)),""))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IF([5]PREMIOS_OTROS!$D150&lt;&gt;"",[5]PREMIOS_OTROS!$D150,IF(AND([5]PREMIOS_OTROS!$D150="",[5]PREMIOS_OTROS!$D151="",[5]PREMIOS_OTROS!$D149=""),"","TOTAL"))</f>
        <v/>
      </c>
      <c r="B152" s="7" t="str">
        <f ca="1">IF(AND($A152&lt;&gt;"",$A152&lt;&gt;"TOTAL"),IF(AND([5]PREMIOS_OTROS!$E150&lt;&gt;"",[5]PREMIOS_OTROS!$E150&lt;&gt;0),[5]PREMIOS_OTROS!$E150,""),IF($A152="TOTAL",SUM(INDIRECT("B4:B"&amp;ROW()-1)),""))</f>
        <v/>
      </c>
      <c r="C152" s="7" t="str">
        <f ca="1">IF(AND($A152&lt;&gt;"",$A152&lt;&gt;"TOTAL"),IF(AND([5]PREMIOS_OTROS!$G150&lt;&gt;"",[5]PREMIOS_OTROS!$G150&lt;&gt;0),[5]PREMIOS_OTROS!$G150,""),IF($A152="TOTAL",SUM(INDIRECT("C4:C"&amp;ROW()-1)),""))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IF(AND($A152&lt;&gt;"",$A152&lt;&gt;"TOTAL"),IF(AND([5]PREMIOS_OTROS!$J150&lt;&gt;"",[5]PREMIOS_OTROS!$J150&lt;&gt;0),[5]PREMIOS_OTROS!$J150,""),IF($A152="TOTAL",SUM(INDIRECT("E4:E"&amp;ROW()-1)),""))</f>
        <v/>
      </c>
      <c r="F152" s="7" t="str">
        <f ca="1">IF(AND($A152&lt;&gt;"",$A152&lt;&gt;"TOTAL"),IF(AND([5]PREMIOS_OTROS!$L150&lt;&gt;"",[5]PREMIOS_OTROS!$L150&lt;&gt;0),[5]PREMIOS_OTROS!$L150,""),IF($A152="TOTAL",SUM(INDIRECT("F4:F"&amp;ROW()-1)),""))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IF(AND($A152&lt;&gt;"",$A152&lt;&gt;"TOTAL"),IF(AND([5]PREMIOS_OTROS!$O150&lt;&gt;"",[5]PREMIOS_OTROS!$O150&lt;&gt;0),[5]PREMIOS_OTROS!$O150,""),IF($A152="TOTAL",SUM(INDIRECT("H4:H"&amp;ROW()-1)),""))</f>
        <v/>
      </c>
      <c r="I152" s="7" t="str">
        <f ca="1">IF(AND($A152&lt;&gt;"",$A152&lt;&gt;"TOTAL"),IF(AND([5]PREMIOS_OTROS!$Q150&lt;&gt;"",[5]PREMIOS_OTROS!$Q150&lt;&gt;0),[5]PREMIOS_OTROS!$Q150,""),IF($A152="TOTAL",SUM(INDIRECT("I4:I"&amp;ROW()-1)),""))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IF(AND($A152&lt;&gt;"",$A152&lt;&gt;"TOTAL"),IF(AND([5]PREMIOS_OTROS!$T150&lt;&gt;"",[5]PREMIOS_OTROS!$T150&lt;&gt;0),[5]PREMIOS_OTROS!$T150,""),IF($A152="TOTAL",SUM(INDIRECT("K4:K"&amp;ROW()-1)),""))</f>
        <v/>
      </c>
      <c r="L152" s="7" t="str">
        <f ca="1">IF(AND($A152&lt;&gt;"",$A152&lt;&gt;"TOTAL"),IF(AND([5]PREMIOS_OTROS!$V150&lt;&gt;"",[5]PREMIOS_OTROS!$V150&lt;&gt;0),[5]PREMIOS_OTROS!$V150,""),IF($A152="TOTAL",SUM(INDIRECT("L4:L"&amp;ROW()-1)),""))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IF(AND($A152&lt;&gt;"",$A152&lt;&gt;"TOTAL"),IF(AND([5]PREMIOS_OTROS!$Y150&lt;&gt;"",[5]PREMIOS_OTROS!$Y150&lt;&gt;0),[5]PREMIOS_OTROS!$Y150,""),IF($A152="TOTAL",SUM(INDIRECT("N4:N"&amp;ROW()-1)),""))</f>
        <v/>
      </c>
      <c r="O152" s="7" t="str">
        <f ca="1">IF(AND($A152&lt;&gt;"",$A152&lt;&gt;"TOTAL"),IF(AND([5]PREMIOS_OTROS!$AA150&lt;&gt;"",[5]PREMIOS_OTROS!$AA150&lt;&gt;0),[5]PREMIOS_OTROS!$AA150,""),IF($A152="TOTAL",SUM(INDIRECT("O4:O"&amp;ROW()-1)),""))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IF(AND($A152&lt;&gt;"",$A152&lt;&gt;"TOTAL"),IF(AND([5]PREMIOS_OTROS!$AD150&lt;&gt;"",[5]PREMIOS_OTROS!$AD150&lt;&gt;0),[5]PREMIOS_OTROS!$AD150,""),IF($A152="TOTAL",SUM(INDIRECT("Q4:Q"&amp;ROW()-1)),""))</f>
        <v/>
      </c>
      <c r="R152" s="7" t="str">
        <f ca="1">IF(AND($A152&lt;&gt;"",$A152&lt;&gt;"TOTAL"),IF(AND([5]PREMIOS_OTROS!$AF150&lt;&gt;"",[5]PREMIOS_OTROS!$AF150&lt;&gt;0),[5]PREMIOS_OTROS!$AF150,""),IF($A152="TOTAL",SUM(INDIRECT("R4:R"&amp;ROW()-1)),""))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IF(AND($A152&lt;&gt;"",$A152&lt;&gt;"TOTAL"),IF(AND([5]PREMIOS_OTROS!$AI150&lt;&gt;"",[5]PREMIOS_OTROS!$AI150&lt;&gt;0),[5]PREMIOS_OTROS!$AI150,""),IF($A152="TOTAL",SUM(INDIRECT("T4:T"&amp;ROW()-1)),""))</f>
        <v/>
      </c>
      <c r="U152" s="7" t="str">
        <f ca="1">IF(AND($A152&lt;&gt;"",$A152&lt;&gt;"TOTAL"),IF(AND([5]PREMIOS_OTROS!$AK150&lt;&gt;"",[5]PREMIOS_OTROS!$AK150&lt;&gt;0),[5]PREMIOS_OTROS!$AK150,""),IF($A152="TOTAL",SUM(INDIRECT("U4:U"&amp;ROW()-1)),""))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IF(AND($A152&lt;&gt;"",$A152&lt;&gt;"TOTAL"),IF(AND([5]PREMIOS_OTROS!$AN150&lt;&gt;"",[5]PREMIOS_OTROS!$AN150&lt;&gt;0),[5]PREMIOS_OTROS!$AN150,""),IF($A152="TOTAL",SUM(INDIRECT("W4:W"&amp;ROW()-1)),""))</f>
        <v/>
      </c>
      <c r="X152" s="7" t="str">
        <f ca="1">IF(AND($A152&lt;&gt;"",$A152&lt;&gt;"TOTAL"),IF(AND([5]PREMIOS_OTROS!$AP150&lt;&gt;"",[5]PREMIOS_OTROS!$AP150&lt;&gt;0),[5]PREMIOS_OTROS!$AP150,""),IF($A152="TOTAL",SUM(INDIRECT("X4:X"&amp;ROW()-1)),""))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IF(AND($A152&lt;&gt;"",$A152&lt;&gt;"TOTAL"),IF(AND([5]PREMIOS_OTROS!$AS150&lt;&gt;"",[5]PREMIOS_OTROS!$AS150&lt;&gt;0),[5]PREMIOS_OTROS!$AS150,""),IF($A152="TOTAL",SUM(INDIRECT("Z4:Z"&amp;ROW()-1)),""))</f>
        <v/>
      </c>
      <c r="AA152" s="7" t="str">
        <f ca="1">IF(AND($A152&lt;&gt;"",$A152&lt;&gt;"TOTAL"),IF(AND([5]PREMIOS_OTROS!$AU150&lt;&gt;"",[5]PREMIOS_OTROS!$AU150&lt;&gt;0),[5]PREMIOS_OTROS!$AU150,""),IF($A152="TOTAL",SUM(INDIRECT("AA4:AA"&amp;ROW()-1)),""))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IF(AND($A152&lt;&gt;"",$A152&lt;&gt;"TOTAL"),IF(AND([5]PREMIOS_OTROS!$AX150&lt;&gt;"",[5]PREMIOS_OTROS!$AX150&lt;&gt;0),[5]PREMIOS_OTROS!$AX150,""),IF($A152="TOTAL",SUM(INDIRECT("AC4:AC"&amp;ROW()-1)),""))</f>
        <v/>
      </c>
      <c r="AD152" s="7" t="str">
        <f ca="1">IF(AND($A152&lt;&gt;"",$A152&lt;&gt;"TOTAL"),IF(AND([5]PREMIOS_OTROS!$AZ150&lt;&gt;"",[5]PREMIOS_OTROS!$AZ150&lt;&gt;0),[5]PREMIOS_OTROS!$AZ150,""),IF($A152="TOTAL",SUM(INDIRECT("AD4:AD"&amp;ROW()-1)),""))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IF(AND($A152&lt;&gt;"",$A152&lt;&gt;"TOTAL"),IF(AND([5]PREMIOS_OTROS!$BC150&lt;&gt;"",[5]PREMIOS_OTROS!$BC150&lt;&gt;0),[5]PREMIOS_OTROS!$BC150,""),IF($A152="TOTAL",SUM(INDIRECT("AF4:AF"&amp;ROW()-1)),""))</f>
        <v/>
      </c>
      <c r="AG152" s="7" t="str">
        <f ca="1">IF(AND($A152&lt;&gt;"",$A152&lt;&gt;"TOTAL"),IF(AND([5]PREMIOS_OTROS!$BE150&lt;&gt;"",[5]PREMIOS_OTROS!$BE150&lt;&gt;0),[5]PREMIOS_OTROS!$BE150,""),IF($A152="TOTAL",SUM(INDIRECT("AG4:AG"&amp;ROW()-1)),""))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IF(AND($A152&lt;&gt;"",$A152&lt;&gt;"TOTAL"),IF(AND([5]PREMIOS_OTROS!$BH150&lt;&gt;"",[5]PREMIOS_OTROS!$BH150&lt;&gt;0),[5]PREMIOS_OTROS!$BH150,""),IF($A152="TOTAL",SUM(INDIRECT("AI4:AI"&amp;ROW()-1)),""))</f>
        <v/>
      </c>
      <c r="AJ152" s="7" t="str">
        <f ca="1">IF(AND($A152&lt;&gt;"",$A152&lt;&gt;"TOTAL"),IF(AND([5]PREMIOS_OTROS!$BJ150&lt;&gt;"",[5]PREMIOS_OTROS!$BJ150&lt;&gt;0),[5]PREMIOS_OTROS!$BJ150,""),IF($A152="TOTAL",SUM(INDIRECT("AJ4:AJ"&amp;ROW()-1)),""))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IF(AND($A152&lt;&gt;"",$A152&lt;&gt;"TOTAL"),IF(AND([5]PREMIOS_OTROS!$BM150&lt;&gt;"",[5]PREMIOS_OTROS!$BM150&lt;&gt;0),[5]PREMIOS_OTROS!$BM150,""),IF($A152="TOTAL",SUM(INDIRECT("AL4:AL"&amp;ROW()-1)),""))</f>
        <v/>
      </c>
      <c r="AM152" s="7" t="str">
        <f ca="1">IF(AND($A152&lt;&gt;"",$A152&lt;&gt;"TOTAL"),IF(AND([5]PREMIOS_OTROS!$BO150&lt;&gt;"",[5]PREMIOS_OTROS!$BO150&lt;&gt;0),[5]PREMIOS_OTROS!$BO150,""),IF($A152="TOTAL",SUM(INDIRECT("AM4:AM"&amp;ROW()-1)),""))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IF(AND($A152&lt;&gt;"",$A152&lt;&gt;"TOTAL"),IF(AND([5]PREMIOS_OTROS!$BR150&lt;&gt;"",[5]PREMIOS_OTROS!$BR150&lt;&gt;0),[5]PREMIOS_OTROS!$BR150,""),IF($A152="TOTAL",SUM(INDIRECT("AO4:AO"&amp;ROW()-1)),""))</f>
        <v/>
      </c>
      <c r="AP152" s="7" t="str">
        <f ca="1">IF(AND($A152&lt;&gt;"",$A152&lt;&gt;"TOTAL"),IF(AND([5]PREMIOS_OTROS!$BT150&lt;&gt;"",[5]PREMIOS_OTROS!$BT150&lt;&gt;0),[5]PREMIOS_OTROS!$BT150,""),IF($A152="TOTAL",SUM(INDIRECT("AP4:AP"&amp;ROW()-1)),""))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IF(AND($A152&lt;&gt;"",$A152&lt;&gt;"TOTAL"),IF(AND([5]PREMIOS_OTROS!$BW150&lt;&gt;"",[5]PREMIOS_OTROS!$BW150&lt;&gt;0),[5]PREMIOS_OTROS!$BW150,""),IF($A152="TOTAL",SUM(INDIRECT("AR4:AR"&amp;ROW()-1)),""))</f>
        <v/>
      </c>
      <c r="AS152" s="7" t="str">
        <f ca="1">IF(AND($A152&lt;&gt;"",$A152&lt;&gt;"TOTAL"),IF(AND([5]PREMIOS_OTROS!$BY150&lt;&gt;"",[5]PREMIOS_OTROS!$BY150&lt;&gt;0),[5]PREMIOS_OTROS!$BY150,""),IF($A152="TOTAL",SUM(INDIRECT("AS4:AS"&amp;ROW()-1)),""))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IF(AND($A152&lt;&gt;"",$A152&lt;&gt;"TOTAL"),IF(AND([5]PREMIOS_OTROS!$CB150&lt;&gt;"",[5]PREMIOS_OTROS!$CB150&lt;&gt;0),[5]PREMIOS_OTROS!$CB150,""),IF($A152="TOTAL",SUM(INDIRECT("AU4:AU"&amp;ROW()-1)),""))</f>
        <v/>
      </c>
      <c r="AV152" s="7" t="str">
        <f ca="1">IF(AND($A152&lt;&gt;"",$A152&lt;&gt;"TOTAL"),IF(AND([5]PREMIOS_OTROS!$CD150&lt;&gt;"",[5]PREMIOS_OTROS!$CD150&lt;&gt;0),[5]PREMIOS_OTROS!$CD150,""),IF($A152="TOTAL",SUM(INDIRECT("AV4:AV"&amp;ROW()-1)),""))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IF(AND($A152&lt;&gt;"",$A152&lt;&gt;"TOTAL"),IF(AND([5]PREMIOS_OTROS!$CG150&lt;&gt;"",[5]PREMIOS_OTROS!$CG150&lt;&gt;0),[5]PREMIOS_OTROS!$CG150,""),IF($A152="TOTAL",SUM(INDIRECT("AX4:AX"&amp;ROW()-1)),""))</f>
        <v/>
      </c>
      <c r="AY152" s="7" t="str">
        <f ca="1">IF(AND($A152&lt;&gt;"",$A152&lt;&gt;"TOTAL"),IF(AND([5]PREMIOS_OTROS!$CI150&lt;&gt;"",[5]PREMIOS_OTROS!$CI150&lt;&gt;0),[5]PREMIOS_OTROS!$CI150,""),IF($A152="TOTAL",SUM(INDIRECT("AY4:AY"&amp;ROW()-1)),""))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IF(AND($A152&lt;&gt;"",$A152&lt;&gt;"TOTAL"),IF(AND([5]PREMIOS_OTROS!$CL150&lt;&gt;"",[5]PREMIOS_OTROS!$CL150&lt;&gt;0),[5]PREMIOS_OTROS!$CL150,""),IF($A152="TOTAL",SUM(INDIRECT("BA4:BA"&amp;ROW()-1)),""))</f>
        <v/>
      </c>
      <c r="BB152" s="7" t="str">
        <f ca="1">IF(AND($A152&lt;&gt;"",$A152&lt;&gt;"TOTAL"),IF(AND([5]PREMIOS_OTROS!$CN150&lt;&gt;"",[5]PREMIOS_OTROS!$CN150&lt;&gt;0),[5]PREMIOS_OTROS!$CN150,""),IF($A152="TOTAL",SUM(INDIRECT("BB4:BB"&amp;ROW()-1)),""))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IF(AND($A152&lt;&gt;"",$A152&lt;&gt;"TOTAL"),IF(AND([5]PREMIOS_OTROS!$CQ150&lt;&gt;"",[5]PREMIOS_OTROS!$CQ150&lt;&gt;0),[5]PREMIOS_OTROS!$CQ150,""),IF($A152="TOTAL",SUM(INDIRECT("BD4:BD"&amp;ROW()-1)),""))</f>
        <v/>
      </c>
      <c r="BE152" s="7" t="str">
        <f ca="1">IF(AND($A152&lt;&gt;"",$A152&lt;&gt;"TOTAL"),IF(AND([5]PREMIOS_OTROS!$CS150&lt;&gt;"",[5]PREMIOS_OTROS!$CS150&lt;&gt;0),[5]PREMIOS_OTROS!$CS150,""),IF($A152="TOTAL",SUM(INDIRECT("BE4:BE"&amp;ROW()-1)),""))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IF([5]PREMIOS_OTROS!$D151&lt;&gt;"",[5]PREMIOS_OTROS!$D151,IF(AND([5]PREMIOS_OTROS!$D151="",[5]PREMIOS_OTROS!$D152="",[5]PREMIOS_OTROS!$D150=""),"","TOTAL"))</f>
        <v/>
      </c>
      <c r="B153" s="7" t="str">
        <f ca="1">IF(AND($A153&lt;&gt;"",$A153&lt;&gt;"TOTAL"),IF(AND([5]PREMIOS_OTROS!$E151&lt;&gt;"",[5]PREMIOS_OTROS!$E151&lt;&gt;0),[5]PREMIOS_OTROS!$E151,""),IF($A153="TOTAL",SUM(INDIRECT("B4:B"&amp;ROW()-1)),""))</f>
        <v/>
      </c>
      <c r="C153" s="7" t="str">
        <f ca="1">IF(AND($A153&lt;&gt;"",$A153&lt;&gt;"TOTAL"),IF(AND([5]PREMIOS_OTROS!$G151&lt;&gt;"",[5]PREMIOS_OTROS!$G151&lt;&gt;0),[5]PREMIOS_OTROS!$G151,""),IF($A153="TOTAL",SUM(INDIRECT("C4:C"&amp;ROW()-1)),""))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IF(AND($A153&lt;&gt;"",$A153&lt;&gt;"TOTAL"),IF(AND([5]PREMIOS_OTROS!$J151&lt;&gt;"",[5]PREMIOS_OTROS!$J151&lt;&gt;0),[5]PREMIOS_OTROS!$J151,""),IF($A153="TOTAL",SUM(INDIRECT("E4:E"&amp;ROW()-1)),""))</f>
        <v/>
      </c>
      <c r="F153" s="7" t="str">
        <f ca="1">IF(AND($A153&lt;&gt;"",$A153&lt;&gt;"TOTAL"),IF(AND([5]PREMIOS_OTROS!$L151&lt;&gt;"",[5]PREMIOS_OTROS!$L151&lt;&gt;0),[5]PREMIOS_OTROS!$L151,""),IF($A153="TOTAL",SUM(INDIRECT("F4:F"&amp;ROW()-1)),""))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IF(AND($A153&lt;&gt;"",$A153&lt;&gt;"TOTAL"),IF(AND([5]PREMIOS_OTROS!$O151&lt;&gt;"",[5]PREMIOS_OTROS!$O151&lt;&gt;0),[5]PREMIOS_OTROS!$O151,""),IF($A153="TOTAL",SUM(INDIRECT("H4:H"&amp;ROW()-1)),""))</f>
        <v/>
      </c>
      <c r="I153" s="7" t="str">
        <f ca="1">IF(AND($A153&lt;&gt;"",$A153&lt;&gt;"TOTAL"),IF(AND([5]PREMIOS_OTROS!$Q151&lt;&gt;"",[5]PREMIOS_OTROS!$Q151&lt;&gt;0),[5]PREMIOS_OTROS!$Q151,""),IF($A153="TOTAL",SUM(INDIRECT("I4:I"&amp;ROW()-1)),""))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IF(AND($A153&lt;&gt;"",$A153&lt;&gt;"TOTAL"),IF(AND([5]PREMIOS_OTROS!$T151&lt;&gt;"",[5]PREMIOS_OTROS!$T151&lt;&gt;0),[5]PREMIOS_OTROS!$T151,""),IF($A153="TOTAL",SUM(INDIRECT("K4:K"&amp;ROW()-1)),""))</f>
        <v/>
      </c>
      <c r="L153" s="7" t="str">
        <f ca="1">IF(AND($A153&lt;&gt;"",$A153&lt;&gt;"TOTAL"),IF(AND([5]PREMIOS_OTROS!$V151&lt;&gt;"",[5]PREMIOS_OTROS!$V151&lt;&gt;0),[5]PREMIOS_OTROS!$V151,""),IF($A153="TOTAL",SUM(INDIRECT("L4:L"&amp;ROW()-1)),""))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IF(AND($A153&lt;&gt;"",$A153&lt;&gt;"TOTAL"),IF(AND([5]PREMIOS_OTROS!$Y151&lt;&gt;"",[5]PREMIOS_OTROS!$Y151&lt;&gt;0),[5]PREMIOS_OTROS!$Y151,""),IF($A153="TOTAL",SUM(INDIRECT("N4:N"&amp;ROW()-1)),""))</f>
        <v/>
      </c>
      <c r="O153" s="7" t="str">
        <f ca="1">IF(AND($A153&lt;&gt;"",$A153&lt;&gt;"TOTAL"),IF(AND([5]PREMIOS_OTROS!$AA151&lt;&gt;"",[5]PREMIOS_OTROS!$AA151&lt;&gt;0),[5]PREMIOS_OTROS!$AA151,""),IF($A153="TOTAL",SUM(INDIRECT("O4:O"&amp;ROW()-1)),""))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IF(AND($A153&lt;&gt;"",$A153&lt;&gt;"TOTAL"),IF(AND([5]PREMIOS_OTROS!$AD151&lt;&gt;"",[5]PREMIOS_OTROS!$AD151&lt;&gt;0),[5]PREMIOS_OTROS!$AD151,""),IF($A153="TOTAL",SUM(INDIRECT("Q4:Q"&amp;ROW()-1)),""))</f>
        <v/>
      </c>
      <c r="R153" s="7" t="str">
        <f ca="1">IF(AND($A153&lt;&gt;"",$A153&lt;&gt;"TOTAL"),IF(AND([5]PREMIOS_OTROS!$AF151&lt;&gt;"",[5]PREMIOS_OTROS!$AF151&lt;&gt;0),[5]PREMIOS_OTROS!$AF151,""),IF($A153="TOTAL",SUM(INDIRECT("R4:R"&amp;ROW()-1)),""))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IF(AND($A153&lt;&gt;"",$A153&lt;&gt;"TOTAL"),IF(AND([5]PREMIOS_OTROS!$AI151&lt;&gt;"",[5]PREMIOS_OTROS!$AI151&lt;&gt;0),[5]PREMIOS_OTROS!$AI151,""),IF($A153="TOTAL",SUM(INDIRECT("T4:T"&amp;ROW()-1)),""))</f>
        <v/>
      </c>
      <c r="U153" s="7" t="str">
        <f ca="1">IF(AND($A153&lt;&gt;"",$A153&lt;&gt;"TOTAL"),IF(AND([5]PREMIOS_OTROS!$AK151&lt;&gt;"",[5]PREMIOS_OTROS!$AK151&lt;&gt;0),[5]PREMIOS_OTROS!$AK151,""),IF($A153="TOTAL",SUM(INDIRECT("U4:U"&amp;ROW()-1)),""))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IF(AND($A153&lt;&gt;"",$A153&lt;&gt;"TOTAL"),IF(AND([5]PREMIOS_OTROS!$AN151&lt;&gt;"",[5]PREMIOS_OTROS!$AN151&lt;&gt;0),[5]PREMIOS_OTROS!$AN151,""),IF($A153="TOTAL",SUM(INDIRECT("W4:W"&amp;ROW()-1)),""))</f>
        <v/>
      </c>
      <c r="X153" s="7" t="str">
        <f ca="1">IF(AND($A153&lt;&gt;"",$A153&lt;&gt;"TOTAL"),IF(AND([5]PREMIOS_OTROS!$AP151&lt;&gt;"",[5]PREMIOS_OTROS!$AP151&lt;&gt;0),[5]PREMIOS_OTROS!$AP151,""),IF($A153="TOTAL",SUM(INDIRECT("X4:X"&amp;ROW()-1)),""))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IF(AND($A153&lt;&gt;"",$A153&lt;&gt;"TOTAL"),IF(AND([5]PREMIOS_OTROS!$AS151&lt;&gt;"",[5]PREMIOS_OTROS!$AS151&lt;&gt;0),[5]PREMIOS_OTROS!$AS151,""),IF($A153="TOTAL",SUM(INDIRECT("Z4:Z"&amp;ROW()-1)),""))</f>
        <v/>
      </c>
      <c r="AA153" s="7" t="str">
        <f ca="1">IF(AND($A153&lt;&gt;"",$A153&lt;&gt;"TOTAL"),IF(AND([5]PREMIOS_OTROS!$AU151&lt;&gt;"",[5]PREMIOS_OTROS!$AU151&lt;&gt;0),[5]PREMIOS_OTROS!$AU151,""),IF($A153="TOTAL",SUM(INDIRECT("AA4:AA"&amp;ROW()-1)),""))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IF(AND($A153&lt;&gt;"",$A153&lt;&gt;"TOTAL"),IF(AND([5]PREMIOS_OTROS!$AX151&lt;&gt;"",[5]PREMIOS_OTROS!$AX151&lt;&gt;0),[5]PREMIOS_OTROS!$AX151,""),IF($A153="TOTAL",SUM(INDIRECT("AC4:AC"&amp;ROW()-1)),""))</f>
        <v/>
      </c>
      <c r="AD153" s="7" t="str">
        <f ca="1">IF(AND($A153&lt;&gt;"",$A153&lt;&gt;"TOTAL"),IF(AND([5]PREMIOS_OTROS!$AZ151&lt;&gt;"",[5]PREMIOS_OTROS!$AZ151&lt;&gt;0),[5]PREMIOS_OTROS!$AZ151,""),IF($A153="TOTAL",SUM(INDIRECT("AD4:AD"&amp;ROW()-1)),""))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IF(AND($A153&lt;&gt;"",$A153&lt;&gt;"TOTAL"),IF(AND([5]PREMIOS_OTROS!$BC151&lt;&gt;"",[5]PREMIOS_OTROS!$BC151&lt;&gt;0),[5]PREMIOS_OTROS!$BC151,""),IF($A153="TOTAL",SUM(INDIRECT("AF4:AF"&amp;ROW()-1)),""))</f>
        <v/>
      </c>
      <c r="AG153" s="7" t="str">
        <f ca="1">IF(AND($A153&lt;&gt;"",$A153&lt;&gt;"TOTAL"),IF(AND([5]PREMIOS_OTROS!$BE151&lt;&gt;"",[5]PREMIOS_OTROS!$BE151&lt;&gt;0),[5]PREMIOS_OTROS!$BE151,""),IF($A153="TOTAL",SUM(INDIRECT("AG4:AG"&amp;ROW()-1)),""))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IF(AND($A153&lt;&gt;"",$A153&lt;&gt;"TOTAL"),IF(AND([5]PREMIOS_OTROS!$BH151&lt;&gt;"",[5]PREMIOS_OTROS!$BH151&lt;&gt;0),[5]PREMIOS_OTROS!$BH151,""),IF($A153="TOTAL",SUM(INDIRECT("AI4:AI"&amp;ROW()-1)),""))</f>
        <v/>
      </c>
      <c r="AJ153" s="7" t="str">
        <f ca="1">IF(AND($A153&lt;&gt;"",$A153&lt;&gt;"TOTAL"),IF(AND([5]PREMIOS_OTROS!$BJ151&lt;&gt;"",[5]PREMIOS_OTROS!$BJ151&lt;&gt;0),[5]PREMIOS_OTROS!$BJ151,""),IF($A153="TOTAL",SUM(INDIRECT("AJ4:AJ"&amp;ROW()-1)),""))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IF(AND($A153&lt;&gt;"",$A153&lt;&gt;"TOTAL"),IF(AND([5]PREMIOS_OTROS!$BM151&lt;&gt;"",[5]PREMIOS_OTROS!$BM151&lt;&gt;0),[5]PREMIOS_OTROS!$BM151,""),IF($A153="TOTAL",SUM(INDIRECT("AL4:AL"&amp;ROW()-1)),""))</f>
        <v/>
      </c>
      <c r="AM153" s="7" t="str">
        <f ca="1">IF(AND($A153&lt;&gt;"",$A153&lt;&gt;"TOTAL"),IF(AND([5]PREMIOS_OTROS!$BO151&lt;&gt;"",[5]PREMIOS_OTROS!$BO151&lt;&gt;0),[5]PREMIOS_OTROS!$BO151,""),IF($A153="TOTAL",SUM(INDIRECT("AM4:AM"&amp;ROW()-1)),""))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IF(AND($A153&lt;&gt;"",$A153&lt;&gt;"TOTAL"),IF(AND([5]PREMIOS_OTROS!$BR151&lt;&gt;"",[5]PREMIOS_OTROS!$BR151&lt;&gt;0),[5]PREMIOS_OTROS!$BR151,""),IF($A153="TOTAL",SUM(INDIRECT("AO4:AO"&amp;ROW()-1)),""))</f>
        <v/>
      </c>
      <c r="AP153" s="7" t="str">
        <f ca="1">IF(AND($A153&lt;&gt;"",$A153&lt;&gt;"TOTAL"),IF(AND([5]PREMIOS_OTROS!$BT151&lt;&gt;"",[5]PREMIOS_OTROS!$BT151&lt;&gt;0),[5]PREMIOS_OTROS!$BT151,""),IF($A153="TOTAL",SUM(INDIRECT("AP4:AP"&amp;ROW()-1)),""))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IF(AND($A153&lt;&gt;"",$A153&lt;&gt;"TOTAL"),IF(AND([5]PREMIOS_OTROS!$BW151&lt;&gt;"",[5]PREMIOS_OTROS!$BW151&lt;&gt;0),[5]PREMIOS_OTROS!$BW151,""),IF($A153="TOTAL",SUM(INDIRECT("AR4:AR"&amp;ROW()-1)),""))</f>
        <v/>
      </c>
      <c r="AS153" s="7" t="str">
        <f ca="1">IF(AND($A153&lt;&gt;"",$A153&lt;&gt;"TOTAL"),IF(AND([5]PREMIOS_OTROS!$BY151&lt;&gt;"",[5]PREMIOS_OTROS!$BY151&lt;&gt;0),[5]PREMIOS_OTROS!$BY151,""),IF($A153="TOTAL",SUM(INDIRECT("AS4:AS"&amp;ROW()-1)),""))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IF(AND($A153&lt;&gt;"",$A153&lt;&gt;"TOTAL"),IF(AND([5]PREMIOS_OTROS!$CB151&lt;&gt;"",[5]PREMIOS_OTROS!$CB151&lt;&gt;0),[5]PREMIOS_OTROS!$CB151,""),IF($A153="TOTAL",SUM(INDIRECT("AU4:AU"&amp;ROW()-1)),""))</f>
        <v/>
      </c>
      <c r="AV153" s="7" t="str">
        <f ca="1">IF(AND($A153&lt;&gt;"",$A153&lt;&gt;"TOTAL"),IF(AND([5]PREMIOS_OTROS!$CD151&lt;&gt;"",[5]PREMIOS_OTROS!$CD151&lt;&gt;0),[5]PREMIOS_OTROS!$CD151,""),IF($A153="TOTAL",SUM(INDIRECT("AV4:AV"&amp;ROW()-1)),""))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IF(AND($A153&lt;&gt;"",$A153&lt;&gt;"TOTAL"),IF(AND([5]PREMIOS_OTROS!$CG151&lt;&gt;"",[5]PREMIOS_OTROS!$CG151&lt;&gt;0),[5]PREMIOS_OTROS!$CG151,""),IF($A153="TOTAL",SUM(INDIRECT("AX4:AX"&amp;ROW()-1)),""))</f>
        <v/>
      </c>
      <c r="AY153" s="7" t="str">
        <f ca="1">IF(AND($A153&lt;&gt;"",$A153&lt;&gt;"TOTAL"),IF(AND([5]PREMIOS_OTROS!$CI151&lt;&gt;"",[5]PREMIOS_OTROS!$CI151&lt;&gt;0),[5]PREMIOS_OTROS!$CI151,""),IF($A153="TOTAL",SUM(INDIRECT("AY4:AY"&amp;ROW()-1)),""))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IF(AND($A153&lt;&gt;"",$A153&lt;&gt;"TOTAL"),IF(AND([5]PREMIOS_OTROS!$CL151&lt;&gt;"",[5]PREMIOS_OTROS!$CL151&lt;&gt;0),[5]PREMIOS_OTROS!$CL151,""),IF($A153="TOTAL",SUM(INDIRECT("BA4:BA"&amp;ROW()-1)),""))</f>
        <v/>
      </c>
      <c r="BB153" s="7" t="str">
        <f ca="1">IF(AND($A153&lt;&gt;"",$A153&lt;&gt;"TOTAL"),IF(AND([5]PREMIOS_OTROS!$CN151&lt;&gt;"",[5]PREMIOS_OTROS!$CN151&lt;&gt;0),[5]PREMIOS_OTROS!$CN151,""),IF($A153="TOTAL",SUM(INDIRECT("BB4:BB"&amp;ROW()-1)),""))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IF(AND($A153&lt;&gt;"",$A153&lt;&gt;"TOTAL"),IF(AND([5]PREMIOS_OTROS!$CQ151&lt;&gt;"",[5]PREMIOS_OTROS!$CQ151&lt;&gt;0),[5]PREMIOS_OTROS!$CQ151,""),IF($A153="TOTAL",SUM(INDIRECT("BD4:BD"&amp;ROW()-1)),""))</f>
        <v/>
      </c>
      <c r="BE153" s="7" t="str">
        <f ca="1">IF(AND($A153&lt;&gt;"",$A153&lt;&gt;"TOTAL"),IF(AND([5]PREMIOS_OTROS!$CS151&lt;&gt;"",[5]PREMIOS_OTROS!$CS151&lt;&gt;0),[5]PREMIOS_OTROS!$CS151,""),IF($A153="TOTAL",SUM(INDIRECT("BE4:BE"&amp;ROW()-1)),""))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IF([5]PREMIOS_OTROS!$D152&lt;&gt;"",[5]PREMIOS_OTROS!$D152,IF(AND([5]PREMIOS_OTROS!$D152="",[5]PREMIOS_OTROS!$D153="",[5]PREMIOS_OTROS!$D151=""),"","TOTAL"))</f>
        <v/>
      </c>
      <c r="B154" s="7" t="str">
        <f ca="1">IF(AND($A154&lt;&gt;"",$A154&lt;&gt;"TOTAL"),IF(AND([5]PREMIOS_OTROS!$E152&lt;&gt;"",[5]PREMIOS_OTROS!$E152&lt;&gt;0),[5]PREMIOS_OTROS!$E152,""),IF($A154="TOTAL",SUM(INDIRECT("B4:B"&amp;ROW()-1)),""))</f>
        <v/>
      </c>
      <c r="C154" s="7" t="str">
        <f ca="1">IF(AND($A154&lt;&gt;"",$A154&lt;&gt;"TOTAL"),IF(AND([5]PREMIOS_OTROS!$G152&lt;&gt;"",[5]PREMIOS_OTROS!$G152&lt;&gt;0),[5]PREMIOS_OTROS!$G152,""),IF($A154="TOTAL",SUM(INDIRECT("C4:C"&amp;ROW()-1)),""))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IF(AND($A154&lt;&gt;"",$A154&lt;&gt;"TOTAL"),IF(AND([5]PREMIOS_OTROS!$J152&lt;&gt;"",[5]PREMIOS_OTROS!$J152&lt;&gt;0),[5]PREMIOS_OTROS!$J152,""),IF($A154="TOTAL",SUM(INDIRECT("E4:E"&amp;ROW()-1)),""))</f>
        <v/>
      </c>
      <c r="F154" s="7" t="str">
        <f ca="1">IF(AND($A154&lt;&gt;"",$A154&lt;&gt;"TOTAL"),IF(AND([5]PREMIOS_OTROS!$L152&lt;&gt;"",[5]PREMIOS_OTROS!$L152&lt;&gt;0),[5]PREMIOS_OTROS!$L152,""),IF($A154="TOTAL",SUM(INDIRECT("F4:F"&amp;ROW()-1)),""))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IF(AND($A154&lt;&gt;"",$A154&lt;&gt;"TOTAL"),IF(AND([5]PREMIOS_OTROS!$O152&lt;&gt;"",[5]PREMIOS_OTROS!$O152&lt;&gt;0),[5]PREMIOS_OTROS!$O152,""),IF($A154="TOTAL",SUM(INDIRECT("H4:H"&amp;ROW()-1)),""))</f>
        <v/>
      </c>
      <c r="I154" s="7" t="str">
        <f ca="1">IF(AND($A154&lt;&gt;"",$A154&lt;&gt;"TOTAL"),IF(AND([5]PREMIOS_OTROS!$Q152&lt;&gt;"",[5]PREMIOS_OTROS!$Q152&lt;&gt;0),[5]PREMIOS_OTROS!$Q152,""),IF($A154="TOTAL",SUM(INDIRECT("I4:I"&amp;ROW()-1)),""))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IF(AND($A154&lt;&gt;"",$A154&lt;&gt;"TOTAL"),IF(AND([5]PREMIOS_OTROS!$T152&lt;&gt;"",[5]PREMIOS_OTROS!$T152&lt;&gt;0),[5]PREMIOS_OTROS!$T152,""),IF($A154="TOTAL",SUM(INDIRECT("K4:K"&amp;ROW()-1)),""))</f>
        <v/>
      </c>
      <c r="L154" s="7" t="str">
        <f ca="1">IF(AND($A154&lt;&gt;"",$A154&lt;&gt;"TOTAL"),IF(AND([5]PREMIOS_OTROS!$V152&lt;&gt;"",[5]PREMIOS_OTROS!$V152&lt;&gt;0),[5]PREMIOS_OTROS!$V152,""),IF($A154="TOTAL",SUM(INDIRECT("L4:L"&amp;ROW()-1)),""))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IF(AND($A154&lt;&gt;"",$A154&lt;&gt;"TOTAL"),IF(AND([5]PREMIOS_OTROS!$Y152&lt;&gt;"",[5]PREMIOS_OTROS!$Y152&lt;&gt;0),[5]PREMIOS_OTROS!$Y152,""),IF($A154="TOTAL",SUM(INDIRECT("N4:N"&amp;ROW()-1)),""))</f>
        <v/>
      </c>
      <c r="O154" s="7" t="str">
        <f ca="1">IF(AND($A154&lt;&gt;"",$A154&lt;&gt;"TOTAL"),IF(AND([5]PREMIOS_OTROS!$AA152&lt;&gt;"",[5]PREMIOS_OTROS!$AA152&lt;&gt;0),[5]PREMIOS_OTROS!$AA152,""),IF($A154="TOTAL",SUM(INDIRECT("O4:O"&amp;ROW()-1)),""))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IF(AND($A154&lt;&gt;"",$A154&lt;&gt;"TOTAL"),IF(AND([5]PREMIOS_OTROS!$AD152&lt;&gt;"",[5]PREMIOS_OTROS!$AD152&lt;&gt;0),[5]PREMIOS_OTROS!$AD152,""),IF($A154="TOTAL",SUM(INDIRECT("Q4:Q"&amp;ROW()-1)),""))</f>
        <v/>
      </c>
      <c r="R154" s="7" t="str">
        <f ca="1">IF(AND($A154&lt;&gt;"",$A154&lt;&gt;"TOTAL"),IF(AND([5]PREMIOS_OTROS!$AF152&lt;&gt;"",[5]PREMIOS_OTROS!$AF152&lt;&gt;0),[5]PREMIOS_OTROS!$AF152,""),IF($A154="TOTAL",SUM(INDIRECT("R4:R"&amp;ROW()-1)),""))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IF(AND($A154&lt;&gt;"",$A154&lt;&gt;"TOTAL"),IF(AND([5]PREMIOS_OTROS!$AI152&lt;&gt;"",[5]PREMIOS_OTROS!$AI152&lt;&gt;0),[5]PREMIOS_OTROS!$AI152,""),IF($A154="TOTAL",SUM(INDIRECT("T4:T"&amp;ROW()-1)),""))</f>
        <v/>
      </c>
      <c r="U154" s="7" t="str">
        <f ca="1">IF(AND($A154&lt;&gt;"",$A154&lt;&gt;"TOTAL"),IF(AND([5]PREMIOS_OTROS!$AK152&lt;&gt;"",[5]PREMIOS_OTROS!$AK152&lt;&gt;0),[5]PREMIOS_OTROS!$AK152,""),IF($A154="TOTAL",SUM(INDIRECT("U4:U"&amp;ROW()-1)),""))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IF(AND($A154&lt;&gt;"",$A154&lt;&gt;"TOTAL"),IF(AND([5]PREMIOS_OTROS!$AN152&lt;&gt;"",[5]PREMIOS_OTROS!$AN152&lt;&gt;0),[5]PREMIOS_OTROS!$AN152,""),IF($A154="TOTAL",SUM(INDIRECT("W4:W"&amp;ROW()-1)),""))</f>
        <v/>
      </c>
      <c r="X154" s="7" t="str">
        <f ca="1">IF(AND($A154&lt;&gt;"",$A154&lt;&gt;"TOTAL"),IF(AND([5]PREMIOS_OTROS!$AP152&lt;&gt;"",[5]PREMIOS_OTROS!$AP152&lt;&gt;0),[5]PREMIOS_OTROS!$AP152,""),IF($A154="TOTAL",SUM(INDIRECT("X4:X"&amp;ROW()-1)),""))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IF(AND($A154&lt;&gt;"",$A154&lt;&gt;"TOTAL"),IF(AND([5]PREMIOS_OTROS!$AS152&lt;&gt;"",[5]PREMIOS_OTROS!$AS152&lt;&gt;0),[5]PREMIOS_OTROS!$AS152,""),IF($A154="TOTAL",SUM(INDIRECT("Z4:Z"&amp;ROW()-1)),""))</f>
        <v/>
      </c>
      <c r="AA154" s="7" t="str">
        <f ca="1">IF(AND($A154&lt;&gt;"",$A154&lt;&gt;"TOTAL"),IF(AND([5]PREMIOS_OTROS!$AU152&lt;&gt;"",[5]PREMIOS_OTROS!$AU152&lt;&gt;0),[5]PREMIOS_OTROS!$AU152,""),IF($A154="TOTAL",SUM(INDIRECT("AA4:AA"&amp;ROW()-1)),""))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IF(AND($A154&lt;&gt;"",$A154&lt;&gt;"TOTAL"),IF(AND([5]PREMIOS_OTROS!$AX152&lt;&gt;"",[5]PREMIOS_OTROS!$AX152&lt;&gt;0),[5]PREMIOS_OTROS!$AX152,""),IF($A154="TOTAL",SUM(INDIRECT("AC4:AC"&amp;ROW()-1)),""))</f>
        <v/>
      </c>
      <c r="AD154" s="7" t="str">
        <f ca="1">IF(AND($A154&lt;&gt;"",$A154&lt;&gt;"TOTAL"),IF(AND([5]PREMIOS_OTROS!$AZ152&lt;&gt;"",[5]PREMIOS_OTROS!$AZ152&lt;&gt;0),[5]PREMIOS_OTROS!$AZ152,""),IF($A154="TOTAL",SUM(INDIRECT("AD4:AD"&amp;ROW()-1)),""))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IF(AND($A154&lt;&gt;"",$A154&lt;&gt;"TOTAL"),IF(AND([5]PREMIOS_OTROS!$BC152&lt;&gt;"",[5]PREMIOS_OTROS!$BC152&lt;&gt;0),[5]PREMIOS_OTROS!$BC152,""),IF($A154="TOTAL",SUM(INDIRECT("AF4:AF"&amp;ROW()-1)),""))</f>
        <v/>
      </c>
      <c r="AG154" s="7" t="str">
        <f ca="1">IF(AND($A154&lt;&gt;"",$A154&lt;&gt;"TOTAL"),IF(AND([5]PREMIOS_OTROS!$BE152&lt;&gt;"",[5]PREMIOS_OTROS!$BE152&lt;&gt;0),[5]PREMIOS_OTROS!$BE152,""),IF($A154="TOTAL",SUM(INDIRECT("AG4:AG"&amp;ROW()-1)),""))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IF(AND($A154&lt;&gt;"",$A154&lt;&gt;"TOTAL"),IF(AND([5]PREMIOS_OTROS!$BH152&lt;&gt;"",[5]PREMIOS_OTROS!$BH152&lt;&gt;0),[5]PREMIOS_OTROS!$BH152,""),IF($A154="TOTAL",SUM(INDIRECT("AI4:AI"&amp;ROW()-1)),""))</f>
        <v/>
      </c>
      <c r="AJ154" s="7" t="str">
        <f ca="1">IF(AND($A154&lt;&gt;"",$A154&lt;&gt;"TOTAL"),IF(AND([5]PREMIOS_OTROS!$BJ152&lt;&gt;"",[5]PREMIOS_OTROS!$BJ152&lt;&gt;0),[5]PREMIOS_OTROS!$BJ152,""),IF($A154="TOTAL",SUM(INDIRECT("AJ4:AJ"&amp;ROW()-1)),""))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IF(AND($A154&lt;&gt;"",$A154&lt;&gt;"TOTAL"),IF(AND([5]PREMIOS_OTROS!$BM152&lt;&gt;"",[5]PREMIOS_OTROS!$BM152&lt;&gt;0),[5]PREMIOS_OTROS!$BM152,""),IF($A154="TOTAL",SUM(INDIRECT("AL4:AL"&amp;ROW()-1)),""))</f>
        <v/>
      </c>
      <c r="AM154" s="7" t="str">
        <f ca="1">IF(AND($A154&lt;&gt;"",$A154&lt;&gt;"TOTAL"),IF(AND([5]PREMIOS_OTROS!$BO152&lt;&gt;"",[5]PREMIOS_OTROS!$BO152&lt;&gt;0),[5]PREMIOS_OTROS!$BO152,""),IF($A154="TOTAL",SUM(INDIRECT("AM4:AM"&amp;ROW()-1)),""))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IF(AND($A154&lt;&gt;"",$A154&lt;&gt;"TOTAL"),IF(AND([5]PREMIOS_OTROS!$BR152&lt;&gt;"",[5]PREMIOS_OTROS!$BR152&lt;&gt;0),[5]PREMIOS_OTROS!$BR152,""),IF($A154="TOTAL",SUM(INDIRECT("AO4:AO"&amp;ROW()-1)),""))</f>
        <v/>
      </c>
      <c r="AP154" s="7" t="str">
        <f ca="1">IF(AND($A154&lt;&gt;"",$A154&lt;&gt;"TOTAL"),IF(AND([5]PREMIOS_OTROS!$BT152&lt;&gt;"",[5]PREMIOS_OTROS!$BT152&lt;&gt;0),[5]PREMIOS_OTROS!$BT152,""),IF($A154="TOTAL",SUM(INDIRECT("AP4:AP"&amp;ROW()-1)),""))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IF(AND($A154&lt;&gt;"",$A154&lt;&gt;"TOTAL"),IF(AND([5]PREMIOS_OTROS!$BW152&lt;&gt;"",[5]PREMIOS_OTROS!$BW152&lt;&gt;0),[5]PREMIOS_OTROS!$BW152,""),IF($A154="TOTAL",SUM(INDIRECT("AR4:AR"&amp;ROW()-1)),""))</f>
        <v/>
      </c>
      <c r="AS154" s="7" t="str">
        <f ca="1">IF(AND($A154&lt;&gt;"",$A154&lt;&gt;"TOTAL"),IF(AND([5]PREMIOS_OTROS!$BY152&lt;&gt;"",[5]PREMIOS_OTROS!$BY152&lt;&gt;0),[5]PREMIOS_OTROS!$BY152,""),IF($A154="TOTAL",SUM(INDIRECT("AS4:AS"&amp;ROW()-1)),""))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IF(AND($A154&lt;&gt;"",$A154&lt;&gt;"TOTAL"),IF(AND([5]PREMIOS_OTROS!$CB152&lt;&gt;"",[5]PREMIOS_OTROS!$CB152&lt;&gt;0),[5]PREMIOS_OTROS!$CB152,""),IF($A154="TOTAL",SUM(INDIRECT("AU4:AU"&amp;ROW()-1)),""))</f>
        <v/>
      </c>
      <c r="AV154" s="7" t="str">
        <f ca="1">IF(AND($A154&lt;&gt;"",$A154&lt;&gt;"TOTAL"),IF(AND([5]PREMIOS_OTROS!$CD152&lt;&gt;"",[5]PREMIOS_OTROS!$CD152&lt;&gt;0),[5]PREMIOS_OTROS!$CD152,""),IF($A154="TOTAL",SUM(INDIRECT("AV4:AV"&amp;ROW()-1)),""))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IF(AND($A154&lt;&gt;"",$A154&lt;&gt;"TOTAL"),IF(AND([5]PREMIOS_OTROS!$CG152&lt;&gt;"",[5]PREMIOS_OTROS!$CG152&lt;&gt;0),[5]PREMIOS_OTROS!$CG152,""),IF($A154="TOTAL",SUM(INDIRECT("AX4:AX"&amp;ROW()-1)),""))</f>
        <v/>
      </c>
      <c r="AY154" s="7" t="str">
        <f ca="1">IF(AND($A154&lt;&gt;"",$A154&lt;&gt;"TOTAL"),IF(AND([5]PREMIOS_OTROS!$CI152&lt;&gt;"",[5]PREMIOS_OTROS!$CI152&lt;&gt;0),[5]PREMIOS_OTROS!$CI152,""),IF($A154="TOTAL",SUM(INDIRECT("AY4:AY"&amp;ROW()-1)),""))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IF(AND($A154&lt;&gt;"",$A154&lt;&gt;"TOTAL"),IF(AND([5]PREMIOS_OTROS!$CL152&lt;&gt;"",[5]PREMIOS_OTROS!$CL152&lt;&gt;0),[5]PREMIOS_OTROS!$CL152,""),IF($A154="TOTAL",SUM(INDIRECT("BA4:BA"&amp;ROW()-1)),""))</f>
        <v/>
      </c>
      <c r="BB154" s="7" t="str">
        <f ca="1">IF(AND($A154&lt;&gt;"",$A154&lt;&gt;"TOTAL"),IF(AND([5]PREMIOS_OTROS!$CN152&lt;&gt;"",[5]PREMIOS_OTROS!$CN152&lt;&gt;0),[5]PREMIOS_OTROS!$CN152,""),IF($A154="TOTAL",SUM(INDIRECT("BB4:BB"&amp;ROW()-1)),""))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IF(AND($A154&lt;&gt;"",$A154&lt;&gt;"TOTAL"),IF(AND([5]PREMIOS_OTROS!$CQ152&lt;&gt;"",[5]PREMIOS_OTROS!$CQ152&lt;&gt;0),[5]PREMIOS_OTROS!$CQ152,""),IF($A154="TOTAL",SUM(INDIRECT("BD4:BD"&amp;ROW()-1)),""))</f>
        <v/>
      </c>
      <c r="BE154" s="7" t="str">
        <f ca="1">IF(AND($A154&lt;&gt;"",$A154&lt;&gt;"TOTAL"),IF(AND([5]PREMIOS_OTROS!$CS152&lt;&gt;"",[5]PREMIOS_OTROS!$CS152&lt;&gt;0),[5]PREMIOS_OTROS!$CS152,""),IF($A154="TOTAL",SUM(INDIRECT("BE4:BE"&amp;ROW()-1)),""))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IF([5]PREMIOS_OTROS!$D153&lt;&gt;"",[5]PREMIOS_OTROS!$D153,IF(AND([5]PREMIOS_OTROS!$D153="",[5]PREMIOS_OTROS!$D154="",[5]PREMIOS_OTROS!$D152=""),"","TOTAL"))</f>
        <v/>
      </c>
      <c r="B155" s="7" t="str">
        <f ca="1">IF(AND($A155&lt;&gt;"",$A155&lt;&gt;"TOTAL"),IF(AND([5]PREMIOS_OTROS!$E153&lt;&gt;"",[5]PREMIOS_OTROS!$E153&lt;&gt;0),[5]PREMIOS_OTROS!$E153,""),IF($A155="TOTAL",SUM(INDIRECT("B4:B"&amp;ROW()-1)),""))</f>
        <v/>
      </c>
      <c r="C155" s="7" t="str">
        <f ca="1">IF(AND($A155&lt;&gt;"",$A155&lt;&gt;"TOTAL"),IF(AND([5]PREMIOS_OTROS!$G153&lt;&gt;"",[5]PREMIOS_OTROS!$G153&lt;&gt;0),[5]PREMIOS_OTROS!$G153,""),IF($A155="TOTAL",SUM(INDIRECT("C4:C"&amp;ROW()-1)),""))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IF(AND($A155&lt;&gt;"",$A155&lt;&gt;"TOTAL"),IF(AND([5]PREMIOS_OTROS!$J153&lt;&gt;"",[5]PREMIOS_OTROS!$J153&lt;&gt;0),[5]PREMIOS_OTROS!$J153,""),IF($A155="TOTAL",SUM(INDIRECT("E4:E"&amp;ROW()-1)),""))</f>
        <v/>
      </c>
      <c r="F155" s="7" t="str">
        <f ca="1">IF(AND($A155&lt;&gt;"",$A155&lt;&gt;"TOTAL"),IF(AND([5]PREMIOS_OTROS!$L153&lt;&gt;"",[5]PREMIOS_OTROS!$L153&lt;&gt;0),[5]PREMIOS_OTROS!$L153,""),IF($A155="TOTAL",SUM(INDIRECT("F4:F"&amp;ROW()-1)),""))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IF(AND($A155&lt;&gt;"",$A155&lt;&gt;"TOTAL"),IF(AND([5]PREMIOS_OTROS!$O153&lt;&gt;"",[5]PREMIOS_OTROS!$O153&lt;&gt;0),[5]PREMIOS_OTROS!$O153,""),IF($A155="TOTAL",SUM(INDIRECT("H4:H"&amp;ROW()-1)),""))</f>
        <v/>
      </c>
      <c r="I155" s="7" t="str">
        <f ca="1">IF(AND($A155&lt;&gt;"",$A155&lt;&gt;"TOTAL"),IF(AND([5]PREMIOS_OTROS!$Q153&lt;&gt;"",[5]PREMIOS_OTROS!$Q153&lt;&gt;0),[5]PREMIOS_OTROS!$Q153,""),IF($A155="TOTAL",SUM(INDIRECT("I4:I"&amp;ROW()-1)),""))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IF(AND($A155&lt;&gt;"",$A155&lt;&gt;"TOTAL"),IF(AND([5]PREMIOS_OTROS!$T153&lt;&gt;"",[5]PREMIOS_OTROS!$T153&lt;&gt;0),[5]PREMIOS_OTROS!$T153,""),IF($A155="TOTAL",SUM(INDIRECT("K4:K"&amp;ROW()-1)),""))</f>
        <v/>
      </c>
      <c r="L155" s="7" t="str">
        <f ca="1">IF(AND($A155&lt;&gt;"",$A155&lt;&gt;"TOTAL"),IF(AND([5]PREMIOS_OTROS!$V153&lt;&gt;"",[5]PREMIOS_OTROS!$V153&lt;&gt;0),[5]PREMIOS_OTROS!$V153,""),IF($A155="TOTAL",SUM(INDIRECT("L4:L"&amp;ROW()-1)),""))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IF(AND($A155&lt;&gt;"",$A155&lt;&gt;"TOTAL"),IF(AND([5]PREMIOS_OTROS!$Y153&lt;&gt;"",[5]PREMIOS_OTROS!$Y153&lt;&gt;0),[5]PREMIOS_OTROS!$Y153,""),IF($A155="TOTAL",SUM(INDIRECT("N4:N"&amp;ROW()-1)),""))</f>
        <v/>
      </c>
      <c r="O155" s="7" t="str">
        <f ca="1">IF(AND($A155&lt;&gt;"",$A155&lt;&gt;"TOTAL"),IF(AND([5]PREMIOS_OTROS!$AA153&lt;&gt;"",[5]PREMIOS_OTROS!$AA153&lt;&gt;0),[5]PREMIOS_OTROS!$AA153,""),IF($A155="TOTAL",SUM(INDIRECT("O4:O"&amp;ROW()-1)),""))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IF(AND($A155&lt;&gt;"",$A155&lt;&gt;"TOTAL"),IF(AND([5]PREMIOS_OTROS!$AD153&lt;&gt;"",[5]PREMIOS_OTROS!$AD153&lt;&gt;0),[5]PREMIOS_OTROS!$AD153,""),IF($A155="TOTAL",SUM(INDIRECT("Q4:Q"&amp;ROW()-1)),""))</f>
        <v/>
      </c>
      <c r="R155" s="7" t="str">
        <f ca="1">IF(AND($A155&lt;&gt;"",$A155&lt;&gt;"TOTAL"),IF(AND([5]PREMIOS_OTROS!$AF153&lt;&gt;"",[5]PREMIOS_OTROS!$AF153&lt;&gt;0),[5]PREMIOS_OTROS!$AF153,""),IF($A155="TOTAL",SUM(INDIRECT("R4:R"&amp;ROW()-1)),""))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IF(AND($A155&lt;&gt;"",$A155&lt;&gt;"TOTAL"),IF(AND([5]PREMIOS_OTROS!$AI153&lt;&gt;"",[5]PREMIOS_OTROS!$AI153&lt;&gt;0),[5]PREMIOS_OTROS!$AI153,""),IF($A155="TOTAL",SUM(INDIRECT("T4:T"&amp;ROW()-1)),""))</f>
        <v/>
      </c>
      <c r="U155" s="7" t="str">
        <f ca="1">IF(AND($A155&lt;&gt;"",$A155&lt;&gt;"TOTAL"),IF(AND([5]PREMIOS_OTROS!$AK153&lt;&gt;"",[5]PREMIOS_OTROS!$AK153&lt;&gt;0),[5]PREMIOS_OTROS!$AK153,""),IF($A155="TOTAL",SUM(INDIRECT("U4:U"&amp;ROW()-1)),""))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IF(AND($A155&lt;&gt;"",$A155&lt;&gt;"TOTAL"),IF(AND([5]PREMIOS_OTROS!$AN153&lt;&gt;"",[5]PREMIOS_OTROS!$AN153&lt;&gt;0),[5]PREMIOS_OTROS!$AN153,""),IF($A155="TOTAL",SUM(INDIRECT("W4:W"&amp;ROW()-1)),""))</f>
        <v/>
      </c>
      <c r="X155" s="7" t="str">
        <f ca="1">IF(AND($A155&lt;&gt;"",$A155&lt;&gt;"TOTAL"),IF(AND([5]PREMIOS_OTROS!$AP153&lt;&gt;"",[5]PREMIOS_OTROS!$AP153&lt;&gt;0),[5]PREMIOS_OTROS!$AP153,""),IF($A155="TOTAL",SUM(INDIRECT("X4:X"&amp;ROW()-1)),""))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IF(AND($A155&lt;&gt;"",$A155&lt;&gt;"TOTAL"),IF(AND([5]PREMIOS_OTROS!$AS153&lt;&gt;"",[5]PREMIOS_OTROS!$AS153&lt;&gt;0),[5]PREMIOS_OTROS!$AS153,""),IF($A155="TOTAL",SUM(INDIRECT("Z4:Z"&amp;ROW()-1)),""))</f>
        <v/>
      </c>
      <c r="AA155" s="7" t="str">
        <f ca="1">IF(AND($A155&lt;&gt;"",$A155&lt;&gt;"TOTAL"),IF(AND([5]PREMIOS_OTROS!$AU153&lt;&gt;"",[5]PREMIOS_OTROS!$AU153&lt;&gt;0),[5]PREMIOS_OTROS!$AU153,""),IF($A155="TOTAL",SUM(INDIRECT("AA4:AA"&amp;ROW()-1)),""))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IF(AND($A155&lt;&gt;"",$A155&lt;&gt;"TOTAL"),IF(AND([5]PREMIOS_OTROS!$AX153&lt;&gt;"",[5]PREMIOS_OTROS!$AX153&lt;&gt;0),[5]PREMIOS_OTROS!$AX153,""),IF($A155="TOTAL",SUM(INDIRECT("AC4:AC"&amp;ROW()-1)),""))</f>
        <v/>
      </c>
      <c r="AD155" s="7" t="str">
        <f ca="1">IF(AND($A155&lt;&gt;"",$A155&lt;&gt;"TOTAL"),IF(AND([5]PREMIOS_OTROS!$AZ153&lt;&gt;"",[5]PREMIOS_OTROS!$AZ153&lt;&gt;0),[5]PREMIOS_OTROS!$AZ153,""),IF($A155="TOTAL",SUM(INDIRECT("AD4:AD"&amp;ROW()-1)),""))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IF(AND($A155&lt;&gt;"",$A155&lt;&gt;"TOTAL"),IF(AND([5]PREMIOS_OTROS!$BC153&lt;&gt;"",[5]PREMIOS_OTROS!$BC153&lt;&gt;0),[5]PREMIOS_OTROS!$BC153,""),IF($A155="TOTAL",SUM(INDIRECT("AF4:AF"&amp;ROW()-1)),""))</f>
        <v/>
      </c>
      <c r="AG155" s="7" t="str">
        <f ca="1">IF(AND($A155&lt;&gt;"",$A155&lt;&gt;"TOTAL"),IF(AND([5]PREMIOS_OTROS!$BE153&lt;&gt;"",[5]PREMIOS_OTROS!$BE153&lt;&gt;0),[5]PREMIOS_OTROS!$BE153,""),IF($A155="TOTAL",SUM(INDIRECT("AG4:AG"&amp;ROW()-1)),""))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IF(AND($A155&lt;&gt;"",$A155&lt;&gt;"TOTAL"),IF(AND([5]PREMIOS_OTROS!$BH153&lt;&gt;"",[5]PREMIOS_OTROS!$BH153&lt;&gt;0),[5]PREMIOS_OTROS!$BH153,""),IF($A155="TOTAL",SUM(INDIRECT("AI4:AI"&amp;ROW()-1)),""))</f>
        <v/>
      </c>
      <c r="AJ155" s="7" t="str">
        <f ca="1">IF(AND($A155&lt;&gt;"",$A155&lt;&gt;"TOTAL"),IF(AND([5]PREMIOS_OTROS!$BJ153&lt;&gt;"",[5]PREMIOS_OTROS!$BJ153&lt;&gt;0),[5]PREMIOS_OTROS!$BJ153,""),IF($A155="TOTAL",SUM(INDIRECT("AJ4:AJ"&amp;ROW()-1)),""))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IF(AND($A155&lt;&gt;"",$A155&lt;&gt;"TOTAL"),IF(AND([5]PREMIOS_OTROS!$BM153&lt;&gt;"",[5]PREMIOS_OTROS!$BM153&lt;&gt;0),[5]PREMIOS_OTROS!$BM153,""),IF($A155="TOTAL",SUM(INDIRECT("AL4:AL"&amp;ROW()-1)),""))</f>
        <v/>
      </c>
      <c r="AM155" s="7" t="str">
        <f ca="1">IF(AND($A155&lt;&gt;"",$A155&lt;&gt;"TOTAL"),IF(AND([5]PREMIOS_OTROS!$BO153&lt;&gt;"",[5]PREMIOS_OTROS!$BO153&lt;&gt;0),[5]PREMIOS_OTROS!$BO153,""),IF($A155="TOTAL",SUM(INDIRECT("AM4:AM"&amp;ROW()-1)),""))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IF(AND($A155&lt;&gt;"",$A155&lt;&gt;"TOTAL"),IF(AND([5]PREMIOS_OTROS!$BR153&lt;&gt;"",[5]PREMIOS_OTROS!$BR153&lt;&gt;0),[5]PREMIOS_OTROS!$BR153,""),IF($A155="TOTAL",SUM(INDIRECT("AO4:AO"&amp;ROW()-1)),""))</f>
        <v/>
      </c>
      <c r="AP155" s="7" t="str">
        <f ca="1">IF(AND($A155&lt;&gt;"",$A155&lt;&gt;"TOTAL"),IF(AND([5]PREMIOS_OTROS!$BT153&lt;&gt;"",[5]PREMIOS_OTROS!$BT153&lt;&gt;0),[5]PREMIOS_OTROS!$BT153,""),IF($A155="TOTAL",SUM(INDIRECT("AP4:AP"&amp;ROW()-1)),""))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IF(AND($A155&lt;&gt;"",$A155&lt;&gt;"TOTAL"),IF(AND([5]PREMIOS_OTROS!$BW153&lt;&gt;"",[5]PREMIOS_OTROS!$BW153&lt;&gt;0),[5]PREMIOS_OTROS!$BW153,""),IF($A155="TOTAL",SUM(INDIRECT("AR4:AR"&amp;ROW()-1)),""))</f>
        <v/>
      </c>
      <c r="AS155" s="7" t="str">
        <f ca="1">IF(AND($A155&lt;&gt;"",$A155&lt;&gt;"TOTAL"),IF(AND([5]PREMIOS_OTROS!$BY153&lt;&gt;"",[5]PREMIOS_OTROS!$BY153&lt;&gt;0),[5]PREMIOS_OTROS!$BY153,""),IF($A155="TOTAL",SUM(INDIRECT("AS4:AS"&amp;ROW()-1)),""))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IF(AND($A155&lt;&gt;"",$A155&lt;&gt;"TOTAL"),IF(AND([5]PREMIOS_OTROS!$CB153&lt;&gt;"",[5]PREMIOS_OTROS!$CB153&lt;&gt;0),[5]PREMIOS_OTROS!$CB153,""),IF($A155="TOTAL",SUM(INDIRECT("AU4:AU"&amp;ROW()-1)),""))</f>
        <v/>
      </c>
      <c r="AV155" s="7" t="str">
        <f ca="1">IF(AND($A155&lt;&gt;"",$A155&lt;&gt;"TOTAL"),IF(AND([5]PREMIOS_OTROS!$CD153&lt;&gt;"",[5]PREMIOS_OTROS!$CD153&lt;&gt;0),[5]PREMIOS_OTROS!$CD153,""),IF($A155="TOTAL",SUM(INDIRECT("AV4:AV"&amp;ROW()-1)),""))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IF(AND($A155&lt;&gt;"",$A155&lt;&gt;"TOTAL"),IF(AND([5]PREMIOS_OTROS!$CG153&lt;&gt;"",[5]PREMIOS_OTROS!$CG153&lt;&gt;0),[5]PREMIOS_OTROS!$CG153,""),IF($A155="TOTAL",SUM(INDIRECT("AX4:AX"&amp;ROW()-1)),""))</f>
        <v/>
      </c>
      <c r="AY155" s="7" t="str">
        <f ca="1">IF(AND($A155&lt;&gt;"",$A155&lt;&gt;"TOTAL"),IF(AND([5]PREMIOS_OTROS!$CI153&lt;&gt;"",[5]PREMIOS_OTROS!$CI153&lt;&gt;0),[5]PREMIOS_OTROS!$CI153,""),IF($A155="TOTAL",SUM(INDIRECT("AY4:AY"&amp;ROW()-1)),""))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IF(AND($A155&lt;&gt;"",$A155&lt;&gt;"TOTAL"),IF(AND([5]PREMIOS_OTROS!$CL153&lt;&gt;"",[5]PREMIOS_OTROS!$CL153&lt;&gt;0),[5]PREMIOS_OTROS!$CL153,""),IF($A155="TOTAL",SUM(INDIRECT("BA4:BA"&amp;ROW()-1)),""))</f>
        <v/>
      </c>
      <c r="BB155" s="7" t="str">
        <f ca="1">IF(AND($A155&lt;&gt;"",$A155&lt;&gt;"TOTAL"),IF(AND([5]PREMIOS_OTROS!$CN153&lt;&gt;"",[5]PREMIOS_OTROS!$CN153&lt;&gt;0),[5]PREMIOS_OTROS!$CN153,""),IF($A155="TOTAL",SUM(INDIRECT("BB4:BB"&amp;ROW()-1)),""))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IF(AND($A155&lt;&gt;"",$A155&lt;&gt;"TOTAL"),IF(AND([5]PREMIOS_OTROS!$CQ153&lt;&gt;"",[5]PREMIOS_OTROS!$CQ153&lt;&gt;0),[5]PREMIOS_OTROS!$CQ153,""),IF($A155="TOTAL",SUM(INDIRECT("BD4:BD"&amp;ROW()-1)),""))</f>
        <v/>
      </c>
      <c r="BE155" s="7" t="str">
        <f ca="1">IF(AND($A155&lt;&gt;"",$A155&lt;&gt;"TOTAL"),IF(AND([5]PREMIOS_OTROS!$CS153&lt;&gt;"",[5]PREMIOS_OTROS!$CS153&lt;&gt;0),[5]PREMIOS_OTROS!$CS153,""),IF($A155="TOTAL",SUM(INDIRECT("BE4:BE"&amp;ROW()-1)),""))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IF([5]PREMIOS_OTROS!$D154&lt;&gt;"",[5]PREMIOS_OTROS!$D154,IF(AND([5]PREMIOS_OTROS!$D154="",[5]PREMIOS_OTROS!$D155="",[5]PREMIOS_OTROS!$D153=""),"","TOTAL"))</f>
        <v/>
      </c>
      <c r="B156" s="7" t="str">
        <f ca="1">IF(AND($A156&lt;&gt;"",$A156&lt;&gt;"TOTAL"),IF(AND([5]PREMIOS_OTROS!$E154&lt;&gt;"",[5]PREMIOS_OTROS!$E154&lt;&gt;0),[5]PREMIOS_OTROS!$E154,""),IF($A156="TOTAL",SUM(INDIRECT("B4:B"&amp;ROW()-1)),""))</f>
        <v/>
      </c>
      <c r="C156" s="7" t="str">
        <f ca="1">IF(AND($A156&lt;&gt;"",$A156&lt;&gt;"TOTAL"),IF(AND([5]PREMIOS_OTROS!$G154&lt;&gt;"",[5]PREMIOS_OTROS!$G154&lt;&gt;0),[5]PREMIOS_OTROS!$G154,""),IF($A156="TOTAL",SUM(INDIRECT("C4:C"&amp;ROW()-1)),""))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IF(AND($A156&lt;&gt;"",$A156&lt;&gt;"TOTAL"),IF(AND([5]PREMIOS_OTROS!$J154&lt;&gt;"",[5]PREMIOS_OTROS!$J154&lt;&gt;0),[5]PREMIOS_OTROS!$J154,""),IF($A156="TOTAL",SUM(INDIRECT("E4:E"&amp;ROW()-1)),""))</f>
        <v/>
      </c>
      <c r="F156" s="7" t="str">
        <f ca="1">IF(AND($A156&lt;&gt;"",$A156&lt;&gt;"TOTAL"),IF(AND([5]PREMIOS_OTROS!$L154&lt;&gt;"",[5]PREMIOS_OTROS!$L154&lt;&gt;0),[5]PREMIOS_OTROS!$L154,""),IF($A156="TOTAL",SUM(INDIRECT("F4:F"&amp;ROW()-1)),""))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IF(AND($A156&lt;&gt;"",$A156&lt;&gt;"TOTAL"),IF(AND([5]PREMIOS_OTROS!$O154&lt;&gt;"",[5]PREMIOS_OTROS!$O154&lt;&gt;0),[5]PREMIOS_OTROS!$O154,""),IF($A156="TOTAL",SUM(INDIRECT("H4:H"&amp;ROW()-1)),""))</f>
        <v/>
      </c>
      <c r="I156" s="7" t="str">
        <f ca="1">IF(AND($A156&lt;&gt;"",$A156&lt;&gt;"TOTAL"),IF(AND([5]PREMIOS_OTROS!$Q154&lt;&gt;"",[5]PREMIOS_OTROS!$Q154&lt;&gt;0),[5]PREMIOS_OTROS!$Q154,""),IF($A156="TOTAL",SUM(INDIRECT("I4:I"&amp;ROW()-1)),""))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IF(AND($A156&lt;&gt;"",$A156&lt;&gt;"TOTAL"),IF(AND([5]PREMIOS_OTROS!$T154&lt;&gt;"",[5]PREMIOS_OTROS!$T154&lt;&gt;0),[5]PREMIOS_OTROS!$T154,""),IF($A156="TOTAL",SUM(INDIRECT("K4:K"&amp;ROW()-1)),""))</f>
        <v/>
      </c>
      <c r="L156" s="7" t="str">
        <f ca="1">IF(AND($A156&lt;&gt;"",$A156&lt;&gt;"TOTAL"),IF(AND([5]PREMIOS_OTROS!$V154&lt;&gt;"",[5]PREMIOS_OTROS!$V154&lt;&gt;0),[5]PREMIOS_OTROS!$V154,""),IF($A156="TOTAL",SUM(INDIRECT("L4:L"&amp;ROW()-1)),""))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IF(AND($A156&lt;&gt;"",$A156&lt;&gt;"TOTAL"),IF(AND([5]PREMIOS_OTROS!$Y154&lt;&gt;"",[5]PREMIOS_OTROS!$Y154&lt;&gt;0),[5]PREMIOS_OTROS!$Y154,""),IF($A156="TOTAL",SUM(INDIRECT("N4:N"&amp;ROW()-1)),""))</f>
        <v/>
      </c>
      <c r="O156" s="7" t="str">
        <f ca="1">IF(AND($A156&lt;&gt;"",$A156&lt;&gt;"TOTAL"),IF(AND([5]PREMIOS_OTROS!$AA154&lt;&gt;"",[5]PREMIOS_OTROS!$AA154&lt;&gt;0),[5]PREMIOS_OTROS!$AA154,""),IF($A156="TOTAL",SUM(INDIRECT("O4:O"&amp;ROW()-1)),""))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IF(AND($A156&lt;&gt;"",$A156&lt;&gt;"TOTAL"),IF(AND([5]PREMIOS_OTROS!$AD154&lt;&gt;"",[5]PREMIOS_OTROS!$AD154&lt;&gt;0),[5]PREMIOS_OTROS!$AD154,""),IF($A156="TOTAL",SUM(INDIRECT("Q4:Q"&amp;ROW()-1)),""))</f>
        <v/>
      </c>
      <c r="R156" s="7" t="str">
        <f ca="1">IF(AND($A156&lt;&gt;"",$A156&lt;&gt;"TOTAL"),IF(AND([5]PREMIOS_OTROS!$AF154&lt;&gt;"",[5]PREMIOS_OTROS!$AF154&lt;&gt;0),[5]PREMIOS_OTROS!$AF154,""),IF($A156="TOTAL",SUM(INDIRECT("R4:R"&amp;ROW()-1)),""))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IF(AND($A156&lt;&gt;"",$A156&lt;&gt;"TOTAL"),IF(AND([5]PREMIOS_OTROS!$AI154&lt;&gt;"",[5]PREMIOS_OTROS!$AI154&lt;&gt;0),[5]PREMIOS_OTROS!$AI154,""),IF($A156="TOTAL",SUM(INDIRECT("T4:T"&amp;ROW()-1)),""))</f>
        <v/>
      </c>
      <c r="U156" s="7" t="str">
        <f ca="1">IF(AND($A156&lt;&gt;"",$A156&lt;&gt;"TOTAL"),IF(AND([5]PREMIOS_OTROS!$AK154&lt;&gt;"",[5]PREMIOS_OTROS!$AK154&lt;&gt;0),[5]PREMIOS_OTROS!$AK154,""),IF($A156="TOTAL",SUM(INDIRECT("U4:U"&amp;ROW()-1)),""))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IF(AND($A156&lt;&gt;"",$A156&lt;&gt;"TOTAL"),IF(AND([5]PREMIOS_OTROS!$AN154&lt;&gt;"",[5]PREMIOS_OTROS!$AN154&lt;&gt;0),[5]PREMIOS_OTROS!$AN154,""),IF($A156="TOTAL",SUM(INDIRECT("W4:W"&amp;ROW()-1)),""))</f>
        <v/>
      </c>
      <c r="X156" s="7" t="str">
        <f ca="1">IF(AND($A156&lt;&gt;"",$A156&lt;&gt;"TOTAL"),IF(AND([5]PREMIOS_OTROS!$AP154&lt;&gt;"",[5]PREMIOS_OTROS!$AP154&lt;&gt;0),[5]PREMIOS_OTROS!$AP154,""),IF($A156="TOTAL",SUM(INDIRECT("X4:X"&amp;ROW()-1)),""))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IF(AND($A156&lt;&gt;"",$A156&lt;&gt;"TOTAL"),IF(AND([5]PREMIOS_OTROS!$AS154&lt;&gt;"",[5]PREMIOS_OTROS!$AS154&lt;&gt;0),[5]PREMIOS_OTROS!$AS154,""),IF($A156="TOTAL",SUM(INDIRECT("Z4:Z"&amp;ROW()-1)),""))</f>
        <v/>
      </c>
      <c r="AA156" s="7" t="str">
        <f ca="1">IF(AND($A156&lt;&gt;"",$A156&lt;&gt;"TOTAL"),IF(AND([5]PREMIOS_OTROS!$AU154&lt;&gt;"",[5]PREMIOS_OTROS!$AU154&lt;&gt;0),[5]PREMIOS_OTROS!$AU154,""),IF($A156="TOTAL",SUM(INDIRECT("AA4:AA"&amp;ROW()-1)),""))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IF(AND($A156&lt;&gt;"",$A156&lt;&gt;"TOTAL"),IF(AND([5]PREMIOS_OTROS!$AX154&lt;&gt;"",[5]PREMIOS_OTROS!$AX154&lt;&gt;0),[5]PREMIOS_OTROS!$AX154,""),IF($A156="TOTAL",SUM(INDIRECT("AC4:AC"&amp;ROW()-1)),""))</f>
        <v/>
      </c>
      <c r="AD156" s="7" t="str">
        <f ca="1">IF(AND($A156&lt;&gt;"",$A156&lt;&gt;"TOTAL"),IF(AND([5]PREMIOS_OTROS!$AZ154&lt;&gt;"",[5]PREMIOS_OTROS!$AZ154&lt;&gt;0),[5]PREMIOS_OTROS!$AZ154,""),IF($A156="TOTAL",SUM(INDIRECT("AD4:AD"&amp;ROW()-1)),""))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IF(AND($A156&lt;&gt;"",$A156&lt;&gt;"TOTAL"),IF(AND([5]PREMIOS_OTROS!$BC154&lt;&gt;"",[5]PREMIOS_OTROS!$BC154&lt;&gt;0),[5]PREMIOS_OTROS!$BC154,""),IF($A156="TOTAL",SUM(INDIRECT("AF4:AF"&amp;ROW()-1)),""))</f>
        <v/>
      </c>
      <c r="AG156" s="7" t="str">
        <f ca="1">IF(AND($A156&lt;&gt;"",$A156&lt;&gt;"TOTAL"),IF(AND([5]PREMIOS_OTROS!$BE154&lt;&gt;"",[5]PREMIOS_OTROS!$BE154&lt;&gt;0),[5]PREMIOS_OTROS!$BE154,""),IF($A156="TOTAL",SUM(INDIRECT("AG4:AG"&amp;ROW()-1)),""))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IF(AND($A156&lt;&gt;"",$A156&lt;&gt;"TOTAL"),IF(AND([5]PREMIOS_OTROS!$BH154&lt;&gt;"",[5]PREMIOS_OTROS!$BH154&lt;&gt;0),[5]PREMIOS_OTROS!$BH154,""),IF($A156="TOTAL",SUM(INDIRECT("AI4:AI"&amp;ROW()-1)),""))</f>
        <v/>
      </c>
      <c r="AJ156" s="7" t="str">
        <f ca="1">IF(AND($A156&lt;&gt;"",$A156&lt;&gt;"TOTAL"),IF(AND([5]PREMIOS_OTROS!$BJ154&lt;&gt;"",[5]PREMIOS_OTROS!$BJ154&lt;&gt;0),[5]PREMIOS_OTROS!$BJ154,""),IF($A156="TOTAL",SUM(INDIRECT("AJ4:AJ"&amp;ROW()-1)),""))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IF(AND($A156&lt;&gt;"",$A156&lt;&gt;"TOTAL"),IF(AND([5]PREMIOS_OTROS!$BM154&lt;&gt;"",[5]PREMIOS_OTROS!$BM154&lt;&gt;0),[5]PREMIOS_OTROS!$BM154,""),IF($A156="TOTAL",SUM(INDIRECT("AL4:AL"&amp;ROW()-1)),""))</f>
        <v/>
      </c>
      <c r="AM156" s="7" t="str">
        <f ca="1">IF(AND($A156&lt;&gt;"",$A156&lt;&gt;"TOTAL"),IF(AND([5]PREMIOS_OTROS!$BO154&lt;&gt;"",[5]PREMIOS_OTROS!$BO154&lt;&gt;0),[5]PREMIOS_OTROS!$BO154,""),IF($A156="TOTAL",SUM(INDIRECT("AM4:AM"&amp;ROW()-1)),""))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IF(AND($A156&lt;&gt;"",$A156&lt;&gt;"TOTAL"),IF(AND([5]PREMIOS_OTROS!$BR154&lt;&gt;"",[5]PREMIOS_OTROS!$BR154&lt;&gt;0),[5]PREMIOS_OTROS!$BR154,""),IF($A156="TOTAL",SUM(INDIRECT("AO4:AO"&amp;ROW()-1)),""))</f>
        <v/>
      </c>
      <c r="AP156" s="7" t="str">
        <f ca="1">IF(AND($A156&lt;&gt;"",$A156&lt;&gt;"TOTAL"),IF(AND([5]PREMIOS_OTROS!$BT154&lt;&gt;"",[5]PREMIOS_OTROS!$BT154&lt;&gt;0),[5]PREMIOS_OTROS!$BT154,""),IF($A156="TOTAL",SUM(INDIRECT("AP4:AP"&amp;ROW()-1)),""))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IF(AND($A156&lt;&gt;"",$A156&lt;&gt;"TOTAL"),IF(AND([5]PREMIOS_OTROS!$BW154&lt;&gt;"",[5]PREMIOS_OTROS!$BW154&lt;&gt;0),[5]PREMIOS_OTROS!$BW154,""),IF($A156="TOTAL",SUM(INDIRECT("AR4:AR"&amp;ROW()-1)),""))</f>
        <v/>
      </c>
      <c r="AS156" s="7" t="str">
        <f ca="1">IF(AND($A156&lt;&gt;"",$A156&lt;&gt;"TOTAL"),IF(AND([5]PREMIOS_OTROS!$BY154&lt;&gt;"",[5]PREMIOS_OTROS!$BY154&lt;&gt;0),[5]PREMIOS_OTROS!$BY154,""),IF($A156="TOTAL",SUM(INDIRECT("AS4:AS"&amp;ROW()-1)),""))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IF(AND($A156&lt;&gt;"",$A156&lt;&gt;"TOTAL"),IF(AND([5]PREMIOS_OTROS!$CB154&lt;&gt;"",[5]PREMIOS_OTROS!$CB154&lt;&gt;0),[5]PREMIOS_OTROS!$CB154,""),IF($A156="TOTAL",SUM(INDIRECT("AU4:AU"&amp;ROW()-1)),""))</f>
        <v/>
      </c>
      <c r="AV156" s="7" t="str">
        <f ca="1">IF(AND($A156&lt;&gt;"",$A156&lt;&gt;"TOTAL"),IF(AND([5]PREMIOS_OTROS!$CD154&lt;&gt;"",[5]PREMIOS_OTROS!$CD154&lt;&gt;0),[5]PREMIOS_OTROS!$CD154,""),IF($A156="TOTAL",SUM(INDIRECT("AV4:AV"&amp;ROW()-1)),""))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IF(AND($A156&lt;&gt;"",$A156&lt;&gt;"TOTAL"),IF(AND([5]PREMIOS_OTROS!$CG154&lt;&gt;"",[5]PREMIOS_OTROS!$CG154&lt;&gt;0),[5]PREMIOS_OTROS!$CG154,""),IF($A156="TOTAL",SUM(INDIRECT("AX4:AX"&amp;ROW()-1)),""))</f>
        <v/>
      </c>
      <c r="AY156" s="7" t="str">
        <f ca="1">IF(AND($A156&lt;&gt;"",$A156&lt;&gt;"TOTAL"),IF(AND([5]PREMIOS_OTROS!$CI154&lt;&gt;"",[5]PREMIOS_OTROS!$CI154&lt;&gt;0),[5]PREMIOS_OTROS!$CI154,""),IF($A156="TOTAL",SUM(INDIRECT("AY4:AY"&amp;ROW()-1)),""))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IF(AND($A156&lt;&gt;"",$A156&lt;&gt;"TOTAL"),IF(AND([5]PREMIOS_OTROS!$CL154&lt;&gt;"",[5]PREMIOS_OTROS!$CL154&lt;&gt;0),[5]PREMIOS_OTROS!$CL154,""),IF($A156="TOTAL",SUM(INDIRECT("BA4:BA"&amp;ROW()-1)),""))</f>
        <v/>
      </c>
      <c r="BB156" s="7" t="str">
        <f ca="1">IF(AND($A156&lt;&gt;"",$A156&lt;&gt;"TOTAL"),IF(AND([5]PREMIOS_OTROS!$CN154&lt;&gt;"",[5]PREMIOS_OTROS!$CN154&lt;&gt;0),[5]PREMIOS_OTROS!$CN154,""),IF($A156="TOTAL",SUM(INDIRECT("BB4:BB"&amp;ROW()-1)),""))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IF(AND($A156&lt;&gt;"",$A156&lt;&gt;"TOTAL"),IF(AND([5]PREMIOS_OTROS!$CQ154&lt;&gt;"",[5]PREMIOS_OTROS!$CQ154&lt;&gt;0),[5]PREMIOS_OTROS!$CQ154,""),IF($A156="TOTAL",SUM(INDIRECT("BD4:BD"&amp;ROW()-1)),""))</f>
        <v/>
      </c>
      <c r="BE156" s="7" t="str">
        <f ca="1">IF(AND($A156&lt;&gt;"",$A156&lt;&gt;"TOTAL"),IF(AND([5]PREMIOS_OTROS!$CS154&lt;&gt;"",[5]PREMIOS_OTROS!$CS154&lt;&gt;0),[5]PREMIOS_OTROS!$CS154,""),IF($A156="TOTAL",SUM(INDIRECT("BE4:BE"&amp;ROW()-1)),""))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IF([5]PREMIOS_OTROS!$D155&lt;&gt;"",[5]PREMIOS_OTROS!$D155,IF(AND([5]PREMIOS_OTROS!$D155="",[5]PREMIOS_OTROS!$D156="",[5]PREMIOS_OTROS!$D154=""),"","TOTAL"))</f>
        <v/>
      </c>
      <c r="B157" s="7" t="str">
        <f ca="1">IF(AND($A157&lt;&gt;"",$A157&lt;&gt;"TOTAL"),IF(AND([5]PREMIOS_OTROS!$E155&lt;&gt;"",[5]PREMIOS_OTROS!$E155&lt;&gt;0),[5]PREMIOS_OTROS!$E155,""),IF($A157="TOTAL",SUM(INDIRECT("B4:B"&amp;ROW()-1)),""))</f>
        <v/>
      </c>
      <c r="C157" s="7" t="str">
        <f ca="1">IF(AND($A157&lt;&gt;"",$A157&lt;&gt;"TOTAL"),IF(AND([5]PREMIOS_OTROS!$G155&lt;&gt;"",[5]PREMIOS_OTROS!$G155&lt;&gt;0),[5]PREMIOS_OTROS!$G155,""),IF($A157="TOTAL",SUM(INDIRECT("C4:C"&amp;ROW()-1)),""))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IF(AND($A157&lt;&gt;"",$A157&lt;&gt;"TOTAL"),IF(AND([5]PREMIOS_OTROS!$J155&lt;&gt;"",[5]PREMIOS_OTROS!$J155&lt;&gt;0),[5]PREMIOS_OTROS!$J155,""),IF($A157="TOTAL",SUM(INDIRECT("E4:E"&amp;ROW()-1)),""))</f>
        <v/>
      </c>
      <c r="F157" s="7" t="str">
        <f ca="1">IF(AND($A157&lt;&gt;"",$A157&lt;&gt;"TOTAL"),IF(AND([5]PREMIOS_OTROS!$L155&lt;&gt;"",[5]PREMIOS_OTROS!$L155&lt;&gt;0),[5]PREMIOS_OTROS!$L155,""),IF($A157="TOTAL",SUM(INDIRECT("F4:F"&amp;ROW()-1)),""))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IF(AND($A157&lt;&gt;"",$A157&lt;&gt;"TOTAL"),IF(AND([5]PREMIOS_OTROS!$O155&lt;&gt;"",[5]PREMIOS_OTROS!$O155&lt;&gt;0),[5]PREMIOS_OTROS!$O155,""),IF($A157="TOTAL",SUM(INDIRECT("H4:H"&amp;ROW()-1)),""))</f>
        <v/>
      </c>
      <c r="I157" s="7" t="str">
        <f ca="1">IF(AND($A157&lt;&gt;"",$A157&lt;&gt;"TOTAL"),IF(AND([5]PREMIOS_OTROS!$Q155&lt;&gt;"",[5]PREMIOS_OTROS!$Q155&lt;&gt;0),[5]PREMIOS_OTROS!$Q155,""),IF($A157="TOTAL",SUM(INDIRECT("I4:I"&amp;ROW()-1)),""))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IF(AND($A157&lt;&gt;"",$A157&lt;&gt;"TOTAL"),IF(AND([5]PREMIOS_OTROS!$T155&lt;&gt;"",[5]PREMIOS_OTROS!$T155&lt;&gt;0),[5]PREMIOS_OTROS!$T155,""),IF($A157="TOTAL",SUM(INDIRECT("K4:K"&amp;ROW()-1)),""))</f>
        <v/>
      </c>
      <c r="L157" s="7" t="str">
        <f ca="1">IF(AND($A157&lt;&gt;"",$A157&lt;&gt;"TOTAL"),IF(AND([5]PREMIOS_OTROS!$V155&lt;&gt;"",[5]PREMIOS_OTROS!$V155&lt;&gt;0),[5]PREMIOS_OTROS!$V155,""),IF($A157="TOTAL",SUM(INDIRECT("L4:L"&amp;ROW()-1)),""))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IF(AND($A157&lt;&gt;"",$A157&lt;&gt;"TOTAL"),IF(AND([5]PREMIOS_OTROS!$Y155&lt;&gt;"",[5]PREMIOS_OTROS!$Y155&lt;&gt;0),[5]PREMIOS_OTROS!$Y155,""),IF($A157="TOTAL",SUM(INDIRECT("N4:N"&amp;ROW()-1)),""))</f>
        <v/>
      </c>
      <c r="O157" s="7" t="str">
        <f ca="1">IF(AND($A157&lt;&gt;"",$A157&lt;&gt;"TOTAL"),IF(AND([5]PREMIOS_OTROS!$AA155&lt;&gt;"",[5]PREMIOS_OTROS!$AA155&lt;&gt;0),[5]PREMIOS_OTROS!$AA155,""),IF($A157="TOTAL",SUM(INDIRECT("O4:O"&amp;ROW()-1)),""))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IF(AND($A157&lt;&gt;"",$A157&lt;&gt;"TOTAL"),IF(AND([5]PREMIOS_OTROS!$AD155&lt;&gt;"",[5]PREMIOS_OTROS!$AD155&lt;&gt;0),[5]PREMIOS_OTROS!$AD155,""),IF($A157="TOTAL",SUM(INDIRECT("Q4:Q"&amp;ROW()-1)),""))</f>
        <v/>
      </c>
      <c r="R157" s="7" t="str">
        <f ca="1">IF(AND($A157&lt;&gt;"",$A157&lt;&gt;"TOTAL"),IF(AND([5]PREMIOS_OTROS!$AF155&lt;&gt;"",[5]PREMIOS_OTROS!$AF155&lt;&gt;0),[5]PREMIOS_OTROS!$AF155,""),IF($A157="TOTAL",SUM(INDIRECT("R4:R"&amp;ROW()-1)),""))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IF(AND($A157&lt;&gt;"",$A157&lt;&gt;"TOTAL"),IF(AND([5]PREMIOS_OTROS!$AI155&lt;&gt;"",[5]PREMIOS_OTROS!$AI155&lt;&gt;0),[5]PREMIOS_OTROS!$AI155,""),IF($A157="TOTAL",SUM(INDIRECT("T4:T"&amp;ROW()-1)),""))</f>
        <v/>
      </c>
      <c r="U157" s="7" t="str">
        <f ca="1">IF(AND($A157&lt;&gt;"",$A157&lt;&gt;"TOTAL"),IF(AND([5]PREMIOS_OTROS!$AK155&lt;&gt;"",[5]PREMIOS_OTROS!$AK155&lt;&gt;0),[5]PREMIOS_OTROS!$AK155,""),IF($A157="TOTAL",SUM(INDIRECT("U4:U"&amp;ROW()-1)),""))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IF(AND($A157&lt;&gt;"",$A157&lt;&gt;"TOTAL"),IF(AND([5]PREMIOS_OTROS!$AN155&lt;&gt;"",[5]PREMIOS_OTROS!$AN155&lt;&gt;0),[5]PREMIOS_OTROS!$AN155,""),IF($A157="TOTAL",SUM(INDIRECT("W4:W"&amp;ROW()-1)),""))</f>
        <v/>
      </c>
      <c r="X157" s="7" t="str">
        <f ca="1">IF(AND($A157&lt;&gt;"",$A157&lt;&gt;"TOTAL"),IF(AND([5]PREMIOS_OTROS!$AP155&lt;&gt;"",[5]PREMIOS_OTROS!$AP155&lt;&gt;0),[5]PREMIOS_OTROS!$AP155,""),IF($A157="TOTAL",SUM(INDIRECT("X4:X"&amp;ROW()-1)),""))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IF(AND($A157&lt;&gt;"",$A157&lt;&gt;"TOTAL"),IF(AND([5]PREMIOS_OTROS!$AS155&lt;&gt;"",[5]PREMIOS_OTROS!$AS155&lt;&gt;0),[5]PREMIOS_OTROS!$AS155,""),IF($A157="TOTAL",SUM(INDIRECT("Z4:Z"&amp;ROW()-1)),""))</f>
        <v/>
      </c>
      <c r="AA157" s="7" t="str">
        <f ca="1">IF(AND($A157&lt;&gt;"",$A157&lt;&gt;"TOTAL"),IF(AND([5]PREMIOS_OTROS!$AU155&lt;&gt;"",[5]PREMIOS_OTROS!$AU155&lt;&gt;0),[5]PREMIOS_OTROS!$AU155,""),IF($A157="TOTAL",SUM(INDIRECT("AA4:AA"&amp;ROW()-1)),""))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IF(AND($A157&lt;&gt;"",$A157&lt;&gt;"TOTAL"),IF(AND([5]PREMIOS_OTROS!$AX155&lt;&gt;"",[5]PREMIOS_OTROS!$AX155&lt;&gt;0),[5]PREMIOS_OTROS!$AX155,""),IF($A157="TOTAL",SUM(INDIRECT("AC4:AC"&amp;ROW()-1)),""))</f>
        <v/>
      </c>
      <c r="AD157" s="7" t="str">
        <f ca="1">IF(AND($A157&lt;&gt;"",$A157&lt;&gt;"TOTAL"),IF(AND([5]PREMIOS_OTROS!$AZ155&lt;&gt;"",[5]PREMIOS_OTROS!$AZ155&lt;&gt;0),[5]PREMIOS_OTROS!$AZ155,""),IF($A157="TOTAL",SUM(INDIRECT("AD4:AD"&amp;ROW()-1)),""))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IF(AND($A157&lt;&gt;"",$A157&lt;&gt;"TOTAL"),IF(AND([5]PREMIOS_OTROS!$BC155&lt;&gt;"",[5]PREMIOS_OTROS!$BC155&lt;&gt;0),[5]PREMIOS_OTROS!$BC155,""),IF($A157="TOTAL",SUM(INDIRECT("AF4:AF"&amp;ROW()-1)),""))</f>
        <v/>
      </c>
      <c r="AG157" s="7" t="str">
        <f ca="1">IF(AND($A157&lt;&gt;"",$A157&lt;&gt;"TOTAL"),IF(AND([5]PREMIOS_OTROS!$BE155&lt;&gt;"",[5]PREMIOS_OTROS!$BE155&lt;&gt;0),[5]PREMIOS_OTROS!$BE155,""),IF($A157="TOTAL",SUM(INDIRECT("AG4:AG"&amp;ROW()-1)),""))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IF(AND($A157&lt;&gt;"",$A157&lt;&gt;"TOTAL"),IF(AND([5]PREMIOS_OTROS!$BH155&lt;&gt;"",[5]PREMIOS_OTROS!$BH155&lt;&gt;0),[5]PREMIOS_OTROS!$BH155,""),IF($A157="TOTAL",SUM(INDIRECT("AI4:AI"&amp;ROW()-1)),""))</f>
        <v/>
      </c>
      <c r="AJ157" s="7" t="str">
        <f ca="1">IF(AND($A157&lt;&gt;"",$A157&lt;&gt;"TOTAL"),IF(AND([5]PREMIOS_OTROS!$BJ155&lt;&gt;"",[5]PREMIOS_OTROS!$BJ155&lt;&gt;0),[5]PREMIOS_OTROS!$BJ155,""),IF($A157="TOTAL",SUM(INDIRECT("AJ4:AJ"&amp;ROW()-1)),""))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IF(AND($A157&lt;&gt;"",$A157&lt;&gt;"TOTAL"),IF(AND([5]PREMIOS_OTROS!$BM155&lt;&gt;"",[5]PREMIOS_OTROS!$BM155&lt;&gt;0),[5]PREMIOS_OTROS!$BM155,""),IF($A157="TOTAL",SUM(INDIRECT("AL4:AL"&amp;ROW()-1)),""))</f>
        <v/>
      </c>
      <c r="AM157" s="7" t="str">
        <f ca="1">IF(AND($A157&lt;&gt;"",$A157&lt;&gt;"TOTAL"),IF(AND([5]PREMIOS_OTROS!$BO155&lt;&gt;"",[5]PREMIOS_OTROS!$BO155&lt;&gt;0),[5]PREMIOS_OTROS!$BO155,""),IF($A157="TOTAL",SUM(INDIRECT("AM4:AM"&amp;ROW()-1)),""))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IF(AND($A157&lt;&gt;"",$A157&lt;&gt;"TOTAL"),IF(AND([5]PREMIOS_OTROS!$BR155&lt;&gt;"",[5]PREMIOS_OTROS!$BR155&lt;&gt;0),[5]PREMIOS_OTROS!$BR155,""),IF($A157="TOTAL",SUM(INDIRECT("AO4:AO"&amp;ROW()-1)),""))</f>
        <v/>
      </c>
      <c r="AP157" s="7" t="str">
        <f ca="1">IF(AND($A157&lt;&gt;"",$A157&lt;&gt;"TOTAL"),IF(AND([5]PREMIOS_OTROS!$BT155&lt;&gt;"",[5]PREMIOS_OTROS!$BT155&lt;&gt;0),[5]PREMIOS_OTROS!$BT155,""),IF($A157="TOTAL",SUM(INDIRECT("AP4:AP"&amp;ROW()-1)),""))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IF(AND($A157&lt;&gt;"",$A157&lt;&gt;"TOTAL"),IF(AND([5]PREMIOS_OTROS!$BW155&lt;&gt;"",[5]PREMIOS_OTROS!$BW155&lt;&gt;0),[5]PREMIOS_OTROS!$BW155,""),IF($A157="TOTAL",SUM(INDIRECT("AR4:AR"&amp;ROW()-1)),""))</f>
        <v/>
      </c>
      <c r="AS157" s="7" t="str">
        <f ca="1">IF(AND($A157&lt;&gt;"",$A157&lt;&gt;"TOTAL"),IF(AND([5]PREMIOS_OTROS!$BY155&lt;&gt;"",[5]PREMIOS_OTROS!$BY155&lt;&gt;0),[5]PREMIOS_OTROS!$BY155,""),IF($A157="TOTAL",SUM(INDIRECT("AS4:AS"&amp;ROW()-1)),""))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IF(AND($A157&lt;&gt;"",$A157&lt;&gt;"TOTAL"),IF(AND([5]PREMIOS_OTROS!$CB155&lt;&gt;"",[5]PREMIOS_OTROS!$CB155&lt;&gt;0),[5]PREMIOS_OTROS!$CB155,""),IF($A157="TOTAL",SUM(INDIRECT("AU4:AU"&amp;ROW()-1)),""))</f>
        <v/>
      </c>
      <c r="AV157" s="7" t="str">
        <f ca="1">IF(AND($A157&lt;&gt;"",$A157&lt;&gt;"TOTAL"),IF(AND([5]PREMIOS_OTROS!$CD155&lt;&gt;"",[5]PREMIOS_OTROS!$CD155&lt;&gt;0),[5]PREMIOS_OTROS!$CD155,""),IF($A157="TOTAL",SUM(INDIRECT("AV4:AV"&amp;ROW()-1)),""))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IF(AND($A157&lt;&gt;"",$A157&lt;&gt;"TOTAL"),IF(AND([5]PREMIOS_OTROS!$CG155&lt;&gt;"",[5]PREMIOS_OTROS!$CG155&lt;&gt;0),[5]PREMIOS_OTROS!$CG155,""),IF($A157="TOTAL",SUM(INDIRECT("AX4:AX"&amp;ROW()-1)),""))</f>
        <v/>
      </c>
      <c r="AY157" s="7" t="str">
        <f ca="1">IF(AND($A157&lt;&gt;"",$A157&lt;&gt;"TOTAL"),IF(AND([5]PREMIOS_OTROS!$CI155&lt;&gt;"",[5]PREMIOS_OTROS!$CI155&lt;&gt;0),[5]PREMIOS_OTROS!$CI155,""),IF($A157="TOTAL",SUM(INDIRECT("AY4:AY"&amp;ROW()-1)),""))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IF(AND($A157&lt;&gt;"",$A157&lt;&gt;"TOTAL"),IF(AND([5]PREMIOS_OTROS!$CL155&lt;&gt;"",[5]PREMIOS_OTROS!$CL155&lt;&gt;0),[5]PREMIOS_OTROS!$CL155,""),IF($A157="TOTAL",SUM(INDIRECT("BA4:BA"&amp;ROW()-1)),""))</f>
        <v/>
      </c>
      <c r="BB157" s="7" t="str">
        <f ca="1">IF(AND($A157&lt;&gt;"",$A157&lt;&gt;"TOTAL"),IF(AND([5]PREMIOS_OTROS!$CN155&lt;&gt;"",[5]PREMIOS_OTROS!$CN155&lt;&gt;0),[5]PREMIOS_OTROS!$CN155,""),IF($A157="TOTAL",SUM(INDIRECT("BB4:BB"&amp;ROW()-1)),""))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IF(AND($A157&lt;&gt;"",$A157&lt;&gt;"TOTAL"),IF(AND([5]PREMIOS_OTROS!$CQ155&lt;&gt;"",[5]PREMIOS_OTROS!$CQ155&lt;&gt;0),[5]PREMIOS_OTROS!$CQ155,""),IF($A157="TOTAL",SUM(INDIRECT("BD4:BD"&amp;ROW()-1)),""))</f>
        <v/>
      </c>
      <c r="BE157" s="7" t="str">
        <f ca="1">IF(AND($A157&lt;&gt;"",$A157&lt;&gt;"TOTAL"),IF(AND([5]PREMIOS_OTROS!$CS155&lt;&gt;"",[5]PREMIOS_OTROS!$CS155&lt;&gt;0),[5]PREMIOS_OTROS!$CS155,""),IF($A157="TOTAL",SUM(INDIRECT("BE4:BE"&amp;ROW()-1)),""))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IF([5]PREMIOS_OTROS!$D156&lt;&gt;"",[5]PREMIOS_OTROS!$D156,IF(AND([5]PREMIOS_OTROS!$D156="",[5]PREMIOS_OTROS!$D157="",[5]PREMIOS_OTROS!$D155=""),"","TOTAL"))</f>
        <v/>
      </c>
      <c r="B158" s="7" t="str">
        <f ca="1">IF(AND($A158&lt;&gt;"",$A158&lt;&gt;"TOTAL"),IF(AND([5]PREMIOS_OTROS!$E156&lt;&gt;"",[5]PREMIOS_OTROS!$E156&lt;&gt;0),[5]PREMIOS_OTROS!$E156,""),IF($A158="TOTAL",SUM(INDIRECT("B4:B"&amp;ROW()-1)),""))</f>
        <v/>
      </c>
      <c r="C158" s="7" t="str">
        <f ca="1">IF(AND($A158&lt;&gt;"",$A158&lt;&gt;"TOTAL"),IF(AND([5]PREMIOS_OTROS!$G156&lt;&gt;"",[5]PREMIOS_OTROS!$G156&lt;&gt;0),[5]PREMIOS_OTROS!$G156,""),IF($A158="TOTAL",SUM(INDIRECT("C4:C"&amp;ROW()-1)),""))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IF(AND($A158&lt;&gt;"",$A158&lt;&gt;"TOTAL"),IF(AND([5]PREMIOS_OTROS!$J156&lt;&gt;"",[5]PREMIOS_OTROS!$J156&lt;&gt;0),[5]PREMIOS_OTROS!$J156,""),IF($A158="TOTAL",SUM(INDIRECT("E4:E"&amp;ROW()-1)),""))</f>
        <v/>
      </c>
      <c r="F158" s="7" t="str">
        <f ca="1">IF(AND($A158&lt;&gt;"",$A158&lt;&gt;"TOTAL"),IF(AND([5]PREMIOS_OTROS!$L156&lt;&gt;"",[5]PREMIOS_OTROS!$L156&lt;&gt;0),[5]PREMIOS_OTROS!$L156,""),IF($A158="TOTAL",SUM(INDIRECT("F4:F"&amp;ROW()-1)),""))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IF(AND($A158&lt;&gt;"",$A158&lt;&gt;"TOTAL"),IF(AND([5]PREMIOS_OTROS!$O156&lt;&gt;"",[5]PREMIOS_OTROS!$O156&lt;&gt;0),[5]PREMIOS_OTROS!$O156,""),IF($A158="TOTAL",SUM(INDIRECT("H4:H"&amp;ROW()-1)),""))</f>
        <v/>
      </c>
      <c r="I158" s="7" t="str">
        <f ca="1">IF(AND($A158&lt;&gt;"",$A158&lt;&gt;"TOTAL"),IF(AND([5]PREMIOS_OTROS!$Q156&lt;&gt;"",[5]PREMIOS_OTROS!$Q156&lt;&gt;0),[5]PREMIOS_OTROS!$Q156,""),IF($A158="TOTAL",SUM(INDIRECT("I4:I"&amp;ROW()-1)),""))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IF(AND($A158&lt;&gt;"",$A158&lt;&gt;"TOTAL"),IF(AND([5]PREMIOS_OTROS!$T156&lt;&gt;"",[5]PREMIOS_OTROS!$T156&lt;&gt;0),[5]PREMIOS_OTROS!$T156,""),IF($A158="TOTAL",SUM(INDIRECT("K4:K"&amp;ROW()-1)),""))</f>
        <v/>
      </c>
      <c r="L158" s="7" t="str">
        <f ca="1">IF(AND($A158&lt;&gt;"",$A158&lt;&gt;"TOTAL"),IF(AND([5]PREMIOS_OTROS!$V156&lt;&gt;"",[5]PREMIOS_OTROS!$V156&lt;&gt;0),[5]PREMIOS_OTROS!$V156,""),IF($A158="TOTAL",SUM(INDIRECT("L4:L"&amp;ROW()-1)),""))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IF(AND($A158&lt;&gt;"",$A158&lt;&gt;"TOTAL"),IF(AND([5]PREMIOS_OTROS!$Y156&lt;&gt;"",[5]PREMIOS_OTROS!$Y156&lt;&gt;0),[5]PREMIOS_OTROS!$Y156,""),IF($A158="TOTAL",SUM(INDIRECT("N4:N"&amp;ROW()-1)),""))</f>
        <v/>
      </c>
      <c r="O158" s="7" t="str">
        <f ca="1">IF(AND($A158&lt;&gt;"",$A158&lt;&gt;"TOTAL"),IF(AND([5]PREMIOS_OTROS!$AA156&lt;&gt;"",[5]PREMIOS_OTROS!$AA156&lt;&gt;0),[5]PREMIOS_OTROS!$AA156,""),IF($A158="TOTAL",SUM(INDIRECT("O4:O"&amp;ROW()-1)),""))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IF(AND($A158&lt;&gt;"",$A158&lt;&gt;"TOTAL"),IF(AND([5]PREMIOS_OTROS!$AD156&lt;&gt;"",[5]PREMIOS_OTROS!$AD156&lt;&gt;0),[5]PREMIOS_OTROS!$AD156,""),IF($A158="TOTAL",SUM(INDIRECT("Q4:Q"&amp;ROW()-1)),""))</f>
        <v/>
      </c>
      <c r="R158" s="7" t="str">
        <f ca="1">IF(AND($A158&lt;&gt;"",$A158&lt;&gt;"TOTAL"),IF(AND([5]PREMIOS_OTROS!$AF156&lt;&gt;"",[5]PREMIOS_OTROS!$AF156&lt;&gt;0),[5]PREMIOS_OTROS!$AF156,""),IF($A158="TOTAL",SUM(INDIRECT("R4:R"&amp;ROW()-1)),""))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IF(AND($A158&lt;&gt;"",$A158&lt;&gt;"TOTAL"),IF(AND([5]PREMIOS_OTROS!$AI156&lt;&gt;"",[5]PREMIOS_OTROS!$AI156&lt;&gt;0),[5]PREMIOS_OTROS!$AI156,""),IF($A158="TOTAL",SUM(INDIRECT("T4:T"&amp;ROW()-1)),""))</f>
        <v/>
      </c>
      <c r="U158" s="7" t="str">
        <f ca="1">IF(AND($A158&lt;&gt;"",$A158&lt;&gt;"TOTAL"),IF(AND([5]PREMIOS_OTROS!$AK156&lt;&gt;"",[5]PREMIOS_OTROS!$AK156&lt;&gt;0),[5]PREMIOS_OTROS!$AK156,""),IF($A158="TOTAL",SUM(INDIRECT("U4:U"&amp;ROW()-1)),""))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IF(AND($A158&lt;&gt;"",$A158&lt;&gt;"TOTAL"),IF(AND([5]PREMIOS_OTROS!$AN156&lt;&gt;"",[5]PREMIOS_OTROS!$AN156&lt;&gt;0),[5]PREMIOS_OTROS!$AN156,""),IF($A158="TOTAL",SUM(INDIRECT("W4:W"&amp;ROW()-1)),""))</f>
        <v/>
      </c>
      <c r="X158" s="7" t="str">
        <f ca="1">IF(AND($A158&lt;&gt;"",$A158&lt;&gt;"TOTAL"),IF(AND([5]PREMIOS_OTROS!$AP156&lt;&gt;"",[5]PREMIOS_OTROS!$AP156&lt;&gt;0),[5]PREMIOS_OTROS!$AP156,""),IF($A158="TOTAL",SUM(INDIRECT("X4:X"&amp;ROW()-1)),""))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IF(AND($A158&lt;&gt;"",$A158&lt;&gt;"TOTAL"),IF(AND([5]PREMIOS_OTROS!$AS156&lt;&gt;"",[5]PREMIOS_OTROS!$AS156&lt;&gt;0),[5]PREMIOS_OTROS!$AS156,""),IF($A158="TOTAL",SUM(INDIRECT("Z4:Z"&amp;ROW()-1)),""))</f>
        <v/>
      </c>
      <c r="AA158" s="7" t="str">
        <f ca="1">IF(AND($A158&lt;&gt;"",$A158&lt;&gt;"TOTAL"),IF(AND([5]PREMIOS_OTROS!$AU156&lt;&gt;"",[5]PREMIOS_OTROS!$AU156&lt;&gt;0),[5]PREMIOS_OTROS!$AU156,""),IF($A158="TOTAL",SUM(INDIRECT("AA4:AA"&amp;ROW()-1)),""))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IF(AND($A158&lt;&gt;"",$A158&lt;&gt;"TOTAL"),IF(AND([5]PREMIOS_OTROS!$AX156&lt;&gt;"",[5]PREMIOS_OTROS!$AX156&lt;&gt;0),[5]PREMIOS_OTROS!$AX156,""),IF($A158="TOTAL",SUM(INDIRECT("AC4:AC"&amp;ROW()-1)),""))</f>
        <v/>
      </c>
      <c r="AD158" s="7" t="str">
        <f ca="1">IF(AND($A158&lt;&gt;"",$A158&lt;&gt;"TOTAL"),IF(AND([5]PREMIOS_OTROS!$AZ156&lt;&gt;"",[5]PREMIOS_OTROS!$AZ156&lt;&gt;0),[5]PREMIOS_OTROS!$AZ156,""),IF($A158="TOTAL",SUM(INDIRECT("AD4:AD"&amp;ROW()-1)),""))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IF(AND($A158&lt;&gt;"",$A158&lt;&gt;"TOTAL"),IF(AND([5]PREMIOS_OTROS!$BC156&lt;&gt;"",[5]PREMIOS_OTROS!$BC156&lt;&gt;0),[5]PREMIOS_OTROS!$BC156,""),IF($A158="TOTAL",SUM(INDIRECT("AF4:AF"&amp;ROW()-1)),""))</f>
        <v/>
      </c>
      <c r="AG158" s="7" t="str">
        <f ca="1">IF(AND($A158&lt;&gt;"",$A158&lt;&gt;"TOTAL"),IF(AND([5]PREMIOS_OTROS!$BE156&lt;&gt;"",[5]PREMIOS_OTROS!$BE156&lt;&gt;0),[5]PREMIOS_OTROS!$BE156,""),IF($A158="TOTAL",SUM(INDIRECT("AG4:AG"&amp;ROW()-1)),""))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IF(AND($A158&lt;&gt;"",$A158&lt;&gt;"TOTAL"),IF(AND([5]PREMIOS_OTROS!$BH156&lt;&gt;"",[5]PREMIOS_OTROS!$BH156&lt;&gt;0),[5]PREMIOS_OTROS!$BH156,""),IF($A158="TOTAL",SUM(INDIRECT("AI4:AI"&amp;ROW()-1)),""))</f>
        <v/>
      </c>
      <c r="AJ158" s="7" t="str">
        <f ca="1">IF(AND($A158&lt;&gt;"",$A158&lt;&gt;"TOTAL"),IF(AND([5]PREMIOS_OTROS!$BJ156&lt;&gt;"",[5]PREMIOS_OTROS!$BJ156&lt;&gt;0),[5]PREMIOS_OTROS!$BJ156,""),IF($A158="TOTAL",SUM(INDIRECT("AJ4:AJ"&amp;ROW()-1)),""))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IF(AND($A158&lt;&gt;"",$A158&lt;&gt;"TOTAL"),IF(AND([5]PREMIOS_OTROS!$BM156&lt;&gt;"",[5]PREMIOS_OTROS!$BM156&lt;&gt;0),[5]PREMIOS_OTROS!$BM156,""),IF($A158="TOTAL",SUM(INDIRECT("AL4:AL"&amp;ROW()-1)),""))</f>
        <v/>
      </c>
      <c r="AM158" s="7" t="str">
        <f ca="1">IF(AND($A158&lt;&gt;"",$A158&lt;&gt;"TOTAL"),IF(AND([5]PREMIOS_OTROS!$BO156&lt;&gt;"",[5]PREMIOS_OTROS!$BO156&lt;&gt;0),[5]PREMIOS_OTROS!$BO156,""),IF($A158="TOTAL",SUM(INDIRECT("AM4:AM"&amp;ROW()-1)),""))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IF(AND($A158&lt;&gt;"",$A158&lt;&gt;"TOTAL"),IF(AND([5]PREMIOS_OTROS!$BR156&lt;&gt;"",[5]PREMIOS_OTROS!$BR156&lt;&gt;0),[5]PREMIOS_OTROS!$BR156,""),IF($A158="TOTAL",SUM(INDIRECT("AO4:AO"&amp;ROW()-1)),""))</f>
        <v/>
      </c>
      <c r="AP158" s="7" t="str">
        <f ca="1">IF(AND($A158&lt;&gt;"",$A158&lt;&gt;"TOTAL"),IF(AND([5]PREMIOS_OTROS!$BT156&lt;&gt;"",[5]PREMIOS_OTROS!$BT156&lt;&gt;0),[5]PREMIOS_OTROS!$BT156,""),IF($A158="TOTAL",SUM(INDIRECT("AP4:AP"&amp;ROW()-1)),""))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IF(AND($A158&lt;&gt;"",$A158&lt;&gt;"TOTAL"),IF(AND([5]PREMIOS_OTROS!$BW156&lt;&gt;"",[5]PREMIOS_OTROS!$BW156&lt;&gt;0),[5]PREMIOS_OTROS!$BW156,""),IF($A158="TOTAL",SUM(INDIRECT("AR4:AR"&amp;ROW()-1)),""))</f>
        <v/>
      </c>
      <c r="AS158" s="7" t="str">
        <f ca="1">IF(AND($A158&lt;&gt;"",$A158&lt;&gt;"TOTAL"),IF(AND([5]PREMIOS_OTROS!$BY156&lt;&gt;"",[5]PREMIOS_OTROS!$BY156&lt;&gt;0),[5]PREMIOS_OTROS!$BY156,""),IF($A158="TOTAL",SUM(INDIRECT("AS4:AS"&amp;ROW()-1)),""))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IF(AND($A158&lt;&gt;"",$A158&lt;&gt;"TOTAL"),IF(AND([5]PREMIOS_OTROS!$CB156&lt;&gt;"",[5]PREMIOS_OTROS!$CB156&lt;&gt;0),[5]PREMIOS_OTROS!$CB156,""),IF($A158="TOTAL",SUM(INDIRECT("AU4:AU"&amp;ROW()-1)),""))</f>
        <v/>
      </c>
      <c r="AV158" s="7" t="str">
        <f ca="1">IF(AND($A158&lt;&gt;"",$A158&lt;&gt;"TOTAL"),IF(AND([5]PREMIOS_OTROS!$CD156&lt;&gt;"",[5]PREMIOS_OTROS!$CD156&lt;&gt;0),[5]PREMIOS_OTROS!$CD156,""),IF($A158="TOTAL",SUM(INDIRECT("AV4:AV"&amp;ROW()-1)),""))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IF(AND($A158&lt;&gt;"",$A158&lt;&gt;"TOTAL"),IF(AND([5]PREMIOS_OTROS!$CG156&lt;&gt;"",[5]PREMIOS_OTROS!$CG156&lt;&gt;0),[5]PREMIOS_OTROS!$CG156,""),IF($A158="TOTAL",SUM(INDIRECT("AX4:AX"&amp;ROW()-1)),""))</f>
        <v/>
      </c>
      <c r="AY158" s="7" t="str">
        <f ca="1">IF(AND($A158&lt;&gt;"",$A158&lt;&gt;"TOTAL"),IF(AND([5]PREMIOS_OTROS!$CI156&lt;&gt;"",[5]PREMIOS_OTROS!$CI156&lt;&gt;0),[5]PREMIOS_OTROS!$CI156,""),IF($A158="TOTAL",SUM(INDIRECT("AY4:AY"&amp;ROW()-1)),""))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IF(AND($A158&lt;&gt;"",$A158&lt;&gt;"TOTAL"),IF(AND([5]PREMIOS_OTROS!$CL156&lt;&gt;"",[5]PREMIOS_OTROS!$CL156&lt;&gt;0),[5]PREMIOS_OTROS!$CL156,""),IF($A158="TOTAL",SUM(INDIRECT("BA4:BA"&amp;ROW()-1)),""))</f>
        <v/>
      </c>
      <c r="BB158" s="7" t="str">
        <f ca="1">IF(AND($A158&lt;&gt;"",$A158&lt;&gt;"TOTAL"),IF(AND([5]PREMIOS_OTROS!$CN156&lt;&gt;"",[5]PREMIOS_OTROS!$CN156&lt;&gt;0),[5]PREMIOS_OTROS!$CN156,""),IF($A158="TOTAL",SUM(INDIRECT("BB4:BB"&amp;ROW()-1)),""))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IF(AND($A158&lt;&gt;"",$A158&lt;&gt;"TOTAL"),IF(AND([5]PREMIOS_OTROS!$CQ156&lt;&gt;"",[5]PREMIOS_OTROS!$CQ156&lt;&gt;0),[5]PREMIOS_OTROS!$CQ156,""),IF($A158="TOTAL",SUM(INDIRECT("BD4:BD"&amp;ROW()-1)),""))</f>
        <v/>
      </c>
      <c r="BE158" s="7" t="str">
        <f ca="1">IF(AND($A158&lt;&gt;"",$A158&lt;&gt;"TOTAL"),IF(AND([5]PREMIOS_OTROS!$CS156&lt;&gt;"",[5]PREMIOS_OTROS!$CS156&lt;&gt;0),[5]PREMIOS_OTROS!$CS156,""),IF($A158="TOTAL",SUM(INDIRECT("BE4:BE"&amp;ROW()-1)),""))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IF([5]PREMIOS_OTROS!$D157&lt;&gt;"",[5]PREMIOS_OTROS!$D157,IF(AND([5]PREMIOS_OTROS!$D157="",[5]PREMIOS_OTROS!$D158="",[5]PREMIOS_OTROS!$D156=""),"","TOTAL"))</f>
        <v/>
      </c>
      <c r="B159" s="7" t="str">
        <f ca="1">IF(AND($A159&lt;&gt;"",$A159&lt;&gt;"TOTAL"),IF(AND([5]PREMIOS_OTROS!$E157&lt;&gt;"",[5]PREMIOS_OTROS!$E157&lt;&gt;0),[5]PREMIOS_OTROS!$E157,""),IF($A159="TOTAL",SUM(INDIRECT("B4:B"&amp;ROW()-1)),""))</f>
        <v/>
      </c>
      <c r="C159" s="7" t="str">
        <f ca="1">IF(AND($A159&lt;&gt;"",$A159&lt;&gt;"TOTAL"),IF(AND([5]PREMIOS_OTROS!$G157&lt;&gt;"",[5]PREMIOS_OTROS!$G157&lt;&gt;0),[5]PREMIOS_OTROS!$G157,""),IF($A159="TOTAL",SUM(INDIRECT("C4:C"&amp;ROW()-1)),""))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IF(AND($A159&lt;&gt;"",$A159&lt;&gt;"TOTAL"),IF(AND([5]PREMIOS_OTROS!$J157&lt;&gt;"",[5]PREMIOS_OTROS!$J157&lt;&gt;0),[5]PREMIOS_OTROS!$J157,""),IF($A159="TOTAL",SUM(INDIRECT("E4:E"&amp;ROW()-1)),""))</f>
        <v/>
      </c>
      <c r="F159" s="7" t="str">
        <f ca="1">IF(AND($A159&lt;&gt;"",$A159&lt;&gt;"TOTAL"),IF(AND([5]PREMIOS_OTROS!$L157&lt;&gt;"",[5]PREMIOS_OTROS!$L157&lt;&gt;0),[5]PREMIOS_OTROS!$L157,""),IF($A159="TOTAL",SUM(INDIRECT("F4:F"&amp;ROW()-1)),""))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IF(AND($A159&lt;&gt;"",$A159&lt;&gt;"TOTAL"),IF(AND([5]PREMIOS_OTROS!$O157&lt;&gt;"",[5]PREMIOS_OTROS!$O157&lt;&gt;0),[5]PREMIOS_OTROS!$O157,""),IF($A159="TOTAL",SUM(INDIRECT("H4:H"&amp;ROW()-1)),""))</f>
        <v/>
      </c>
      <c r="I159" s="7" t="str">
        <f ca="1">IF(AND($A159&lt;&gt;"",$A159&lt;&gt;"TOTAL"),IF(AND([5]PREMIOS_OTROS!$Q157&lt;&gt;"",[5]PREMIOS_OTROS!$Q157&lt;&gt;0),[5]PREMIOS_OTROS!$Q157,""),IF($A159="TOTAL",SUM(INDIRECT("I4:I"&amp;ROW()-1)),""))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IF(AND($A159&lt;&gt;"",$A159&lt;&gt;"TOTAL"),IF(AND([5]PREMIOS_OTROS!$T157&lt;&gt;"",[5]PREMIOS_OTROS!$T157&lt;&gt;0),[5]PREMIOS_OTROS!$T157,""),IF($A159="TOTAL",SUM(INDIRECT("K4:K"&amp;ROW()-1)),""))</f>
        <v/>
      </c>
      <c r="L159" s="7" t="str">
        <f ca="1">IF(AND($A159&lt;&gt;"",$A159&lt;&gt;"TOTAL"),IF(AND([5]PREMIOS_OTROS!$V157&lt;&gt;"",[5]PREMIOS_OTROS!$V157&lt;&gt;0),[5]PREMIOS_OTROS!$V157,""),IF($A159="TOTAL",SUM(INDIRECT("L4:L"&amp;ROW()-1)),""))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IF(AND($A159&lt;&gt;"",$A159&lt;&gt;"TOTAL"),IF(AND([5]PREMIOS_OTROS!$Y157&lt;&gt;"",[5]PREMIOS_OTROS!$Y157&lt;&gt;0),[5]PREMIOS_OTROS!$Y157,""),IF($A159="TOTAL",SUM(INDIRECT("N4:N"&amp;ROW()-1)),""))</f>
        <v/>
      </c>
      <c r="O159" s="7" t="str">
        <f ca="1">IF(AND($A159&lt;&gt;"",$A159&lt;&gt;"TOTAL"),IF(AND([5]PREMIOS_OTROS!$AA157&lt;&gt;"",[5]PREMIOS_OTROS!$AA157&lt;&gt;0),[5]PREMIOS_OTROS!$AA157,""),IF($A159="TOTAL",SUM(INDIRECT("O4:O"&amp;ROW()-1)),""))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IF(AND($A159&lt;&gt;"",$A159&lt;&gt;"TOTAL"),IF(AND([5]PREMIOS_OTROS!$AD157&lt;&gt;"",[5]PREMIOS_OTROS!$AD157&lt;&gt;0),[5]PREMIOS_OTROS!$AD157,""),IF($A159="TOTAL",SUM(INDIRECT("Q4:Q"&amp;ROW()-1)),""))</f>
        <v/>
      </c>
      <c r="R159" s="7" t="str">
        <f ca="1">IF(AND($A159&lt;&gt;"",$A159&lt;&gt;"TOTAL"),IF(AND([5]PREMIOS_OTROS!$AF157&lt;&gt;"",[5]PREMIOS_OTROS!$AF157&lt;&gt;0),[5]PREMIOS_OTROS!$AF157,""),IF($A159="TOTAL",SUM(INDIRECT("R4:R"&amp;ROW()-1)),""))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IF(AND($A159&lt;&gt;"",$A159&lt;&gt;"TOTAL"),IF(AND([5]PREMIOS_OTROS!$AI157&lt;&gt;"",[5]PREMIOS_OTROS!$AI157&lt;&gt;0),[5]PREMIOS_OTROS!$AI157,""),IF($A159="TOTAL",SUM(INDIRECT("T4:T"&amp;ROW()-1)),""))</f>
        <v/>
      </c>
      <c r="U159" s="7" t="str">
        <f ca="1">IF(AND($A159&lt;&gt;"",$A159&lt;&gt;"TOTAL"),IF(AND([5]PREMIOS_OTROS!$AK157&lt;&gt;"",[5]PREMIOS_OTROS!$AK157&lt;&gt;0),[5]PREMIOS_OTROS!$AK157,""),IF($A159="TOTAL",SUM(INDIRECT("U4:U"&amp;ROW()-1)),""))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IF(AND($A159&lt;&gt;"",$A159&lt;&gt;"TOTAL"),IF(AND([5]PREMIOS_OTROS!$AN157&lt;&gt;"",[5]PREMIOS_OTROS!$AN157&lt;&gt;0),[5]PREMIOS_OTROS!$AN157,""),IF($A159="TOTAL",SUM(INDIRECT("W4:W"&amp;ROW()-1)),""))</f>
        <v/>
      </c>
      <c r="X159" s="7" t="str">
        <f ca="1">IF(AND($A159&lt;&gt;"",$A159&lt;&gt;"TOTAL"),IF(AND([5]PREMIOS_OTROS!$AP157&lt;&gt;"",[5]PREMIOS_OTROS!$AP157&lt;&gt;0),[5]PREMIOS_OTROS!$AP157,""),IF($A159="TOTAL",SUM(INDIRECT("X4:X"&amp;ROW()-1)),""))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IF(AND($A159&lt;&gt;"",$A159&lt;&gt;"TOTAL"),IF(AND([5]PREMIOS_OTROS!$AS157&lt;&gt;"",[5]PREMIOS_OTROS!$AS157&lt;&gt;0),[5]PREMIOS_OTROS!$AS157,""),IF($A159="TOTAL",SUM(INDIRECT("Z4:Z"&amp;ROW()-1)),""))</f>
        <v/>
      </c>
      <c r="AA159" s="7" t="str">
        <f ca="1">IF(AND($A159&lt;&gt;"",$A159&lt;&gt;"TOTAL"),IF(AND([5]PREMIOS_OTROS!$AU157&lt;&gt;"",[5]PREMIOS_OTROS!$AU157&lt;&gt;0),[5]PREMIOS_OTROS!$AU157,""),IF($A159="TOTAL",SUM(INDIRECT("AA4:AA"&amp;ROW()-1)),""))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IF(AND($A159&lt;&gt;"",$A159&lt;&gt;"TOTAL"),IF(AND([5]PREMIOS_OTROS!$AX157&lt;&gt;"",[5]PREMIOS_OTROS!$AX157&lt;&gt;0),[5]PREMIOS_OTROS!$AX157,""),IF($A159="TOTAL",SUM(INDIRECT("AC4:AC"&amp;ROW()-1)),""))</f>
        <v/>
      </c>
      <c r="AD159" s="7" t="str">
        <f ca="1">IF(AND($A159&lt;&gt;"",$A159&lt;&gt;"TOTAL"),IF(AND([5]PREMIOS_OTROS!$AZ157&lt;&gt;"",[5]PREMIOS_OTROS!$AZ157&lt;&gt;0),[5]PREMIOS_OTROS!$AZ157,""),IF($A159="TOTAL",SUM(INDIRECT("AD4:AD"&amp;ROW()-1)),""))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IF(AND($A159&lt;&gt;"",$A159&lt;&gt;"TOTAL"),IF(AND([5]PREMIOS_OTROS!$BC157&lt;&gt;"",[5]PREMIOS_OTROS!$BC157&lt;&gt;0),[5]PREMIOS_OTROS!$BC157,""),IF($A159="TOTAL",SUM(INDIRECT("AF4:AF"&amp;ROW()-1)),""))</f>
        <v/>
      </c>
      <c r="AG159" s="7" t="str">
        <f ca="1">IF(AND($A159&lt;&gt;"",$A159&lt;&gt;"TOTAL"),IF(AND([5]PREMIOS_OTROS!$BE157&lt;&gt;"",[5]PREMIOS_OTROS!$BE157&lt;&gt;0),[5]PREMIOS_OTROS!$BE157,""),IF($A159="TOTAL",SUM(INDIRECT("AG4:AG"&amp;ROW()-1)),""))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IF(AND($A159&lt;&gt;"",$A159&lt;&gt;"TOTAL"),IF(AND([5]PREMIOS_OTROS!$BH157&lt;&gt;"",[5]PREMIOS_OTROS!$BH157&lt;&gt;0),[5]PREMIOS_OTROS!$BH157,""),IF($A159="TOTAL",SUM(INDIRECT("AI4:AI"&amp;ROW()-1)),""))</f>
        <v/>
      </c>
      <c r="AJ159" s="7" t="str">
        <f ca="1">IF(AND($A159&lt;&gt;"",$A159&lt;&gt;"TOTAL"),IF(AND([5]PREMIOS_OTROS!$BJ157&lt;&gt;"",[5]PREMIOS_OTROS!$BJ157&lt;&gt;0),[5]PREMIOS_OTROS!$BJ157,""),IF($A159="TOTAL",SUM(INDIRECT("AJ4:AJ"&amp;ROW()-1)),""))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IF(AND($A159&lt;&gt;"",$A159&lt;&gt;"TOTAL"),IF(AND([5]PREMIOS_OTROS!$BM157&lt;&gt;"",[5]PREMIOS_OTROS!$BM157&lt;&gt;0),[5]PREMIOS_OTROS!$BM157,""),IF($A159="TOTAL",SUM(INDIRECT("AL4:AL"&amp;ROW()-1)),""))</f>
        <v/>
      </c>
      <c r="AM159" s="7" t="str">
        <f ca="1">IF(AND($A159&lt;&gt;"",$A159&lt;&gt;"TOTAL"),IF(AND([5]PREMIOS_OTROS!$BO157&lt;&gt;"",[5]PREMIOS_OTROS!$BO157&lt;&gt;0),[5]PREMIOS_OTROS!$BO157,""),IF($A159="TOTAL",SUM(INDIRECT("AM4:AM"&amp;ROW()-1)),""))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IF(AND($A159&lt;&gt;"",$A159&lt;&gt;"TOTAL"),IF(AND([5]PREMIOS_OTROS!$BR157&lt;&gt;"",[5]PREMIOS_OTROS!$BR157&lt;&gt;0),[5]PREMIOS_OTROS!$BR157,""),IF($A159="TOTAL",SUM(INDIRECT("AO4:AO"&amp;ROW()-1)),""))</f>
        <v/>
      </c>
      <c r="AP159" s="7" t="str">
        <f ca="1">IF(AND($A159&lt;&gt;"",$A159&lt;&gt;"TOTAL"),IF(AND([5]PREMIOS_OTROS!$BT157&lt;&gt;"",[5]PREMIOS_OTROS!$BT157&lt;&gt;0),[5]PREMIOS_OTROS!$BT157,""),IF($A159="TOTAL",SUM(INDIRECT("AP4:AP"&amp;ROW()-1)),""))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IF(AND($A159&lt;&gt;"",$A159&lt;&gt;"TOTAL"),IF(AND([5]PREMIOS_OTROS!$BW157&lt;&gt;"",[5]PREMIOS_OTROS!$BW157&lt;&gt;0),[5]PREMIOS_OTROS!$BW157,""),IF($A159="TOTAL",SUM(INDIRECT("AR4:AR"&amp;ROW()-1)),""))</f>
        <v/>
      </c>
      <c r="AS159" s="7" t="str">
        <f ca="1">IF(AND($A159&lt;&gt;"",$A159&lt;&gt;"TOTAL"),IF(AND([5]PREMIOS_OTROS!$BY157&lt;&gt;"",[5]PREMIOS_OTROS!$BY157&lt;&gt;0),[5]PREMIOS_OTROS!$BY157,""),IF($A159="TOTAL",SUM(INDIRECT("AS4:AS"&amp;ROW()-1)),""))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IF(AND($A159&lt;&gt;"",$A159&lt;&gt;"TOTAL"),IF(AND([5]PREMIOS_OTROS!$CB157&lt;&gt;"",[5]PREMIOS_OTROS!$CB157&lt;&gt;0),[5]PREMIOS_OTROS!$CB157,""),IF($A159="TOTAL",SUM(INDIRECT("AU4:AU"&amp;ROW()-1)),""))</f>
        <v/>
      </c>
      <c r="AV159" s="7" t="str">
        <f ca="1">IF(AND($A159&lt;&gt;"",$A159&lt;&gt;"TOTAL"),IF(AND([5]PREMIOS_OTROS!$CD157&lt;&gt;"",[5]PREMIOS_OTROS!$CD157&lt;&gt;0),[5]PREMIOS_OTROS!$CD157,""),IF($A159="TOTAL",SUM(INDIRECT("AV4:AV"&amp;ROW()-1)),""))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IF(AND($A159&lt;&gt;"",$A159&lt;&gt;"TOTAL"),IF(AND([5]PREMIOS_OTROS!$CG157&lt;&gt;"",[5]PREMIOS_OTROS!$CG157&lt;&gt;0),[5]PREMIOS_OTROS!$CG157,""),IF($A159="TOTAL",SUM(INDIRECT("AX4:AX"&amp;ROW()-1)),""))</f>
        <v/>
      </c>
      <c r="AY159" s="7" t="str">
        <f ca="1">IF(AND($A159&lt;&gt;"",$A159&lt;&gt;"TOTAL"),IF(AND([5]PREMIOS_OTROS!$CI157&lt;&gt;"",[5]PREMIOS_OTROS!$CI157&lt;&gt;0),[5]PREMIOS_OTROS!$CI157,""),IF($A159="TOTAL",SUM(INDIRECT("AY4:AY"&amp;ROW()-1)),""))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IF(AND($A159&lt;&gt;"",$A159&lt;&gt;"TOTAL"),IF(AND([5]PREMIOS_OTROS!$CL157&lt;&gt;"",[5]PREMIOS_OTROS!$CL157&lt;&gt;0),[5]PREMIOS_OTROS!$CL157,""),IF($A159="TOTAL",SUM(INDIRECT("BA4:BA"&amp;ROW()-1)),""))</f>
        <v/>
      </c>
      <c r="BB159" s="7" t="str">
        <f ca="1">IF(AND($A159&lt;&gt;"",$A159&lt;&gt;"TOTAL"),IF(AND([5]PREMIOS_OTROS!$CN157&lt;&gt;"",[5]PREMIOS_OTROS!$CN157&lt;&gt;0),[5]PREMIOS_OTROS!$CN157,""),IF($A159="TOTAL",SUM(INDIRECT("BB4:BB"&amp;ROW()-1)),""))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IF(AND($A159&lt;&gt;"",$A159&lt;&gt;"TOTAL"),IF(AND([5]PREMIOS_OTROS!$CQ157&lt;&gt;"",[5]PREMIOS_OTROS!$CQ157&lt;&gt;0),[5]PREMIOS_OTROS!$CQ157,""),IF($A159="TOTAL",SUM(INDIRECT("BD4:BD"&amp;ROW()-1)),""))</f>
        <v/>
      </c>
      <c r="BE159" s="7" t="str">
        <f ca="1">IF(AND($A159&lt;&gt;"",$A159&lt;&gt;"TOTAL"),IF(AND([5]PREMIOS_OTROS!$CS157&lt;&gt;"",[5]PREMIOS_OTROS!$CS157&lt;&gt;0),[5]PREMIOS_OTROS!$CS157,""),IF($A159="TOTAL",SUM(INDIRECT("BE4:BE"&amp;ROW()-1)),""))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IF([5]PREMIOS_OTROS!$D158&lt;&gt;"",[5]PREMIOS_OTROS!$D158,IF(AND([5]PREMIOS_OTROS!$D158="",[5]PREMIOS_OTROS!$D159="",[5]PREMIOS_OTROS!$D157=""),"","TOTAL"))</f>
        <v/>
      </c>
      <c r="B160" s="7" t="str">
        <f ca="1">IF(AND($A160&lt;&gt;"",$A160&lt;&gt;"TOTAL"),IF(AND([5]PREMIOS_OTROS!$E158&lt;&gt;"",[5]PREMIOS_OTROS!$E158&lt;&gt;0),[5]PREMIOS_OTROS!$E158,""),IF($A160="TOTAL",SUM(INDIRECT("B4:B"&amp;ROW()-1)),""))</f>
        <v/>
      </c>
      <c r="C160" s="7" t="str">
        <f ca="1">IF(AND($A160&lt;&gt;"",$A160&lt;&gt;"TOTAL"),IF(AND([5]PREMIOS_OTROS!$G158&lt;&gt;"",[5]PREMIOS_OTROS!$G158&lt;&gt;0),[5]PREMIOS_OTROS!$G158,""),IF($A160="TOTAL",SUM(INDIRECT("C4:C"&amp;ROW()-1)),""))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IF(AND($A160&lt;&gt;"",$A160&lt;&gt;"TOTAL"),IF(AND([5]PREMIOS_OTROS!$J158&lt;&gt;"",[5]PREMIOS_OTROS!$J158&lt;&gt;0),[5]PREMIOS_OTROS!$J158,""),IF($A160="TOTAL",SUM(INDIRECT("E4:E"&amp;ROW()-1)),""))</f>
        <v/>
      </c>
      <c r="F160" s="7" t="str">
        <f ca="1">IF(AND($A160&lt;&gt;"",$A160&lt;&gt;"TOTAL"),IF(AND([5]PREMIOS_OTROS!$L158&lt;&gt;"",[5]PREMIOS_OTROS!$L158&lt;&gt;0),[5]PREMIOS_OTROS!$L158,""),IF($A160="TOTAL",SUM(INDIRECT("F4:F"&amp;ROW()-1)),""))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IF(AND($A160&lt;&gt;"",$A160&lt;&gt;"TOTAL"),IF(AND([5]PREMIOS_OTROS!$O158&lt;&gt;"",[5]PREMIOS_OTROS!$O158&lt;&gt;0),[5]PREMIOS_OTROS!$O158,""),IF($A160="TOTAL",SUM(INDIRECT("H4:H"&amp;ROW()-1)),""))</f>
        <v/>
      </c>
      <c r="I160" s="7" t="str">
        <f ca="1">IF(AND($A160&lt;&gt;"",$A160&lt;&gt;"TOTAL"),IF(AND([5]PREMIOS_OTROS!$Q158&lt;&gt;"",[5]PREMIOS_OTROS!$Q158&lt;&gt;0),[5]PREMIOS_OTROS!$Q158,""),IF($A160="TOTAL",SUM(INDIRECT("I4:I"&amp;ROW()-1)),""))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IF(AND($A160&lt;&gt;"",$A160&lt;&gt;"TOTAL"),IF(AND([5]PREMIOS_OTROS!$T158&lt;&gt;"",[5]PREMIOS_OTROS!$T158&lt;&gt;0),[5]PREMIOS_OTROS!$T158,""),IF($A160="TOTAL",SUM(INDIRECT("K4:K"&amp;ROW()-1)),""))</f>
        <v/>
      </c>
      <c r="L160" s="7" t="str">
        <f ca="1">IF(AND($A160&lt;&gt;"",$A160&lt;&gt;"TOTAL"),IF(AND([5]PREMIOS_OTROS!$V158&lt;&gt;"",[5]PREMIOS_OTROS!$V158&lt;&gt;0),[5]PREMIOS_OTROS!$V158,""),IF($A160="TOTAL",SUM(INDIRECT("L4:L"&amp;ROW()-1)),""))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IF(AND($A160&lt;&gt;"",$A160&lt;&gt;"TOTAL"),IF(AND([5]PREMIOS_OTROS!$Y158&lt;&gt;"",[5]PREMIOS_OTROS!$Y158&lt;&gt;0),[5]PREMIOS_OTROS!$Y158,""),IF($A160="TOTAL",SUM(INDIRECT("N4:N"&amp;ROW()-1)),""))</f>
        <v/>
      </c>
      <c r="O160" s="7" t="str">
        <f ca="1">IF(AND($A160&lt;&gt;"",$A160&lt;&gt;"TOTAL"),IF(AND([5]PREMIOS_OTROS!$AA158&lt;&gt;"",[5]PREMIOS_OTROS!$AA158&lt;&gt;0),[5]PREMIOS_OTROS!$AA158,""),IF($A160="TOTAL",SUM(INDIRECT("O4:O"&amp;ROW()-1)),""))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IF(AND($A160&lt;&gt;"",$A160&lt;&gt;"TOTAL"),IF(AND([5]PREMIOS_OTROS!$AD158&lt;&gt;"",[5]PREMIOS_OTROS!$AD158&lt;&gt;0),[5]PREMIOS_OTROS!$AD158,""),IF($A160="TOTAL",SUM(INDIRECT("Q4:Q"&amp;ROW()-1)),""))</f>
        <v/>
      </c>
      <c r="R160" s="7" t="str">
        <f ca="1">IF(AND($A160&lt;&gt;"",$A160&lt;&gt;"TOTAL"),IF(AND([5]PREMIOS_OTROS!$AF158&lt;&gt;"",[5]PREMIOS_OTROS!$AF158&lt;&gt;0),[5]PREMIOS_OTROS!$AF158,""),IF($A160="TOTAL",SUM(INDIRECT("R4:R"&amp;ROW()-1)),""))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IF(AND($A160&lt;&gt;"",$A160&lt;&gt;"TOTAL"),IF(AND([5]PREMIOS_OTROS!$AI158&lt;&gt;"",[5]PREMIOS_OTROS!$AI158&lt;&gt;0),[5]PREMIOS_OTROS!$AI158,""),IF($A160="TOTAL",SUM(INDIRECT("T4:T"&amp;ROW()-1)),""))</f>
        <v/>
      </c>
      <c r="U160" s="7" t="str">
        <f ca="1">IF(AND($A160&lt;&gt;"",$A160&lt;&gt;"TOTAL"),IF(AND([5]PREMIOS_OTROS!$AK158&lt;&gt;"",[5]PREMIOS_OTROS!$AK158&lt;&gt;0),[5]PREMIOS_OTROS!$AK158,""),IF($A160="TOTAL",SUM(INDIRECT("U4:U"&amp;ROW()-1)),""))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IF(AND($A160&lt;&gt;"",$A160&lt;&gt;"TOTAL"),IF(AND([5]PREMIOS_OTROS!$AN158&lt;&gt;"",[5]PREMIOS_OTROS!$AN158&lt;&gt;0),[5]PREMIOS_OTROS!$AN158,""),IF($A160="TOTAL",SUM(INDIRECT("W4:W"&amp;ROW()-1)),""))</f>
        <v/>
      </c>
      <c r="X160" s="7" t="str">
        <f ca="1">IF(AND($A160&lt;&gt;"",$A160&lt;&gt;"TOTAL"),IF(AND([5]PREMIOS_OTROS!$AP158&lt;&gt;"",[5]PREMIOS_OTROS!$AP158&lt;&gt;0),[5]PREMIOS_OTROS!$AP158,""),IF($A160="TOTAL",SUM(INDIRECT("X4:X"&amp;ROW()-1)),""))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IF(AND($A160&lt;&gt;"",$A160&lt;&gt;"TOTAL"),IF(AND([5]PREMIOS_OTROS!$AS158&lt;&gt;"",[5]PREMIOS_OTROS!$AS158&lt;&gt;0),[5]PREMIOS_OTROS!$AS158,""),IF($A160="TOTAL",SUM(INDIRECT("Z4:Z"&amp;ROW()-1)),""))</f>
        <v/>
      </c>
      <c r="AA160" s="7" t="str">
        <f ca="1">IF(AND($A160&lt;&gt;"",$A160&lt;&gt;"TOTAL"),IF(AND([5]PREMIOS_OTROS!$AU158&lt;&gt;"",[5]PREMIOS_OTROS!$AU158&lt;&gt;0),[5]PREMIOS_OTROS!$AU158,""),IF($A160="TOTAL",SUM(INDIRECT("AA4:AA"&amp;ROW()-1)),""))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IF(AND($A160&lt;&gt;"",$A160&lt;&gt;"TOTAL"),IF(AND([5]PREMIOS_OTROS!$AX158&lt;&gt;"",[5]PREMIOS_OTROS!$AX158&lt;&gt;0),[5]PREMIOS_OTROS!$AX158,""),IF($A160="TOTAL",SUM(INDIRECT("AC4:AC"&amp;ROW()-1)),""))</f>
        <v/>
      </c>
      <c r="AD160" s="7" t="str">
        <f ca="1">IF(AND($A160&lt;&gt;"",$A160&lt;&gt;"TOTAL"),IF(AND([5]PREMIOS_OTROS!$AZ158&lt;&gt;"",[5]PREMIOS_OTROS!$AZ158&lt;&gt;0),[5]PREMIOS_OTROS!$AZ158,""),IF($A160="TOTAL",SUM(INDIRECT("AD4:AD"&amp;ROW()-1)),""))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IF(AND($A160&lt;&gt;"",$A160&lt;&gt;"TOTAL"),IF(AND([5]PREMIOS_OTROS!$BC158&lt;&gt;"",[5]PREMIOS_OTROS!$BC158&lt;&gt;0),[5]PREMIOS_OTROS!$BC158,""),IF($A160="TOTAL",SUM(INDIRECT("AF4:AF"&amp;ROW()-1)),""))</f>
        <v/>
      </c>
      <c r="AG160" s="7" t="str">
        <f ca="1">IF(AND($A160&lt;&gt;"",$A160&lt;&gt;"TOTAL"),IF(AND([5]PREMIOS_OTROS!$BE158&lt;&gt;"",[5]PREMIOS_OTROS!$BE158&lt;&gt;0),[5]PREMIOS_OTROS!$BE158,""),IF($A160="TOTAL",SUM(INDIRECT("AG4:AG"&amp;ROW()-1)),""))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IF(AND($A160&lt;&gt;"",$A160&lt;&gt;"TOTAL"),IF(AND([5]PREMIOS_OTROS!$BH158&lt;&gt;"",[5]PREMIOS_OTROS!$BH158&lt;&gt;0),[5]PREMIOS_OTROS!$BH158,""),IF($A160="TOTAL",SUM(INDIRECT("AI4:AI"&amp;ROW()-1)),""))</f>
        <v/>
      </c>
      <c r="AJ160" s="7" t="str">
        <f ca="1">IF(AND($A160&lt;&gt;"",$A160&lt;&gt;"TOTAL"),IF(AND([5]PREMIOS_OTROS!$BJ158&lt;&gt;"",[5]PREMIOS_OTROS!$BJ158&lt;&gt;0),[5]PREMIOS_OTROS!$BJ158,""),IF($A160="TOTAL",SUM(INDIRECT("AJ4:AJ"&amp;ROW()-1)),""))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IF(AND($A160&lt;&gt;"",$A160&lt;&gt;"TOTAL"),IF(AND([5]PREMIOS_OTROS!$BM158&lt;&gt;"",[5]PREMIOS_OTROS!$BM158&lt;&gt;0),[5]PREMIOS_OTROS!$BM158,""),IF($A160="TOTAL",SUM(INDIRECT("AL4:AL"&amp;ROW()-1)),""))</f>
        <v/>
      </c>
      <c r="AM160" s="7" t="str">
        <f ca="1">IF(AND($A160&lt;&gt;"",$A160&lt;&gt;"TOTAL"),IF(AND([5]PREMIOS_OTROS!$BO158&lt;&gt;"",[5]PREMIOS_OTROS!$BO158&lt;&gt;0),[5]PREMIOS_OTROS!$BO158,""),IF($A160="TOTAL",SUM(INDIRECT("AM4:AM"&amp;ROW()-1)),""))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IF(AND($A160&lt;&gt;"",$A160&lt;&gt;"TOTAL"),IF(AND([5]PREMIOS_OTROS!$BR158&lt;&gt;"",[5]PREMIOS_OTROS!$BR158&lt;&gt;0),[5]PREMIOS_OTROS!$BR158,""),IF($A160="TOTAL",SUM(INDIRECT("AO4:AO"&amp;ROW()-1)),""))</f>
        <v/>
      </c>
      <c r="AP160" s="7" t="str">
        <f ca="1">IF(AND($A160&lt;&gt;"",$A160&lt;&gt;"TOTAL"),IF(AND([5]PREMIOS_OTROS!$BT158&lt;&gt;"",[5]PREMIOS_OTROS!$BT158&lt;&gt;0),[5]PREMIOS_OTROS!$BT158,""),IF($A160="TOTAL",SUM(INDIRECT("AP4:AP"&amp;ROW()-1)),""))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IF(AND($A160&lt;&gt;"",$A160&lt;&gt;"TOTAL"),IF(AND([5]PREMIOS_OTROS!$BW158&lt;&gt;"",[5]PREMIOS_OTROS!$BW158&lt;&gt;0),[5]PREMIOS_OTROS!$BW158,""),IF($A160="TOTAL",SUM(INDIRECT("AR4:AR"&amp;ROW()-1)),""))</f>
        <v/>
      </c>
      <c r="AS160" s="7" t="str">
        <f ca="1">IF(AND($A160&lt;&gt;"",$A160&lt;&gt;"TOTAL"),IF(AND([5]PREMIOS_OTROS!$BY158&lt;&gt;"",[5]PREMIOS_OTROS!$BY158&lt;&gt;0),[5]PREMIOS_OTROS!$BY158,""),IF($A160="TOTAL",SUM(INDIRECT("AS4:AS"&amp;ROW()-1)),""))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IF(AND($A160&lt;&gt;"",$A160&lt;&gt;"TOTAL"),IF(AND([5]PREMIOS_OTROS!$CB158&lt;&gt;"",[5]PREMIOS_OTROS!$CB158&lt;&gt;0),[5]PREMIOS_OTROS!$CB158,""),IF($A160="TOTAL",SUM(INDIRECT("AU4:AU"&amp;ROW()-1)),""))</f>
        <v/>
      </c>
      <c r="AV160" s="7" t="str">
        <f ca="1">IF(AND($A160&lt;&gt;"",$A160&lt;&gt;"TOTAL"),IF(AND([5]PREMIOS_OTROS!$CD158&lt;&gt;"",[5]PREMIOS_OTROS!$CD158&lt;&gt;0),[5]PREMIOS_OTROS!$CD158,""),IF($A160="TOTAL",SUM(INDIRECT("AV4:AV"&amp;ROW()-1)),""))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IF(AND($A160&lt;&gt;"",$A160&lt;&gt;"TOTAL"),IF(AND([5]PREMIOS_OTROS!$CG158&lt;&gt;"",[5]PREMIOS_OTROS!$CG158&lt;&gt;0),[5]PREMIOS_OTROS!$CG158,""),IF($A160="TOTAL",SUM(INDIRECT("AX4:AX"&amp;ROW()-1)),""))</f>
        <v/>
      </c>
      <c r="AY160" s="7" t="str">
        <f ca="1">IF(AND($A160&lt;&gt;"",$A160&lt;&gt;"TOTAL"),IF(AND([5]PREMIOS_OTROS!$CI158&lt;&gt;"",[5]PREMIOS_OTROS!$CI158&lt;&gt;0),[5]PREMIOS_OTROS!$CI158,""),IF($A160="TOTAL",SUM(INDIRECT("AY4:AY"&amp;ROW()-1)),""))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IF(AND($A160&lt;&gt;"",$A160&lt;&gt;"TOTAL"),IF(AND([5]PREMIOS_OTROS!$CL158&lt;&gt;"",[5]PREMIOS_OTROS!$CL158&lt;&gt;0),[5]PREMIOS_OTROS!$CL158,""),IF($A160="TOTAL",SUM(INDIRECT("BA4:BA"&amp;ROW()-1)),""))</f>
        <v/>
      </c>
      <c r="BB160" s="7" t="str">
        <f ca="1">IF(AND($A160&lt;&gt;"",$A160&lt;&gt;"TOTAL"),IF(AND([5]PREMIOS_OTROS!$CN158&lt;&gt;"",[5]PREMIOS_OTROS!$CN158&lt;&gt;0),[5]PREMIOS_OTROS!$CN158,""),IF($A160="TOTAL",SUM(INDIRECT("BB4:BB"&amp;ROW()-1)),""))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IF(AND($A160&lt;&gt;"",$A160&lt;&gt;"TOTAL"),IF(AND([5]PREMIOS_OTROS!$CQ158&lt;&gt;"",[5]PREMIOS_OTROS!$CQ158&lt;&gt;0),[5]PREMIOS_OTROS!$CQ158,""),IF($A160="TOTAL",SUM(INDIRECT("BD4:BD"&amp;ROW()-1)),""))</f>
        <v/>
      </c>
      <c r="BE160" s="7" t="str">
        <f ca="1">IF(AND($A160&lt;&gt;"",$A160&lt;&gt;"TOTAL"),IF(AND([5]PREMIOS_OTROS!$CS158&lt;&gt;"",[5]PREMIOS_OTROS!$CS158&lt;&gt;0),[5]PREMIOS_OTROS!$CS158,""),IF($A160="TOTAL",SUM(INDIRECT("BE4:BE"&amp;ROW()-1)),""))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IF([5]PREMIOS_OTROS!$D159&lt;&gt;"",[5]PREMIOS_OTROS!$D159,IF(AND([5]PREMIOS_OTROS!$D159="",[5]PREMIOS_OTROS!$D160="",[5]PREMIOS_OTROS!$D158=""),"","TOTAL"))</f>
        <v/>
      </c>
      <c r="B161" s="7" t="str">
        <f ca="1">IF(AND($A161&lt;&gt;"",$A161&lt;&gt;"TOTAL"),IF(AND([5]PREMIOS_OTROS!$E159&lt;&gt;"",[5]PREMIOS_OTROS!$E159&lt;&gt;0),[5]PREMIOS_OTROS!$E159,""),IF($A161="TOTAL",SUM(INDIRECT("B4:B"&amp;ROW()-1)),""))</f>
        <v/>
      </c>
      <c r="C161" s="7" t="str">
        <f ca="1">IF(AND($A161&lt;&gt;"",$A161&lt;&gt;"TOTAL"),IF(AND([5]PREMIOS_OTROS!$G159&lt;&gt;"",[5]PREMIOS_OTROS!$G159&lt;&gt;0),[5]PREMIOS_OTROS!$G159,""),IF($A161="TOTAL",SUM(INDIRECT("C4:C"&amp;ROW()-1)),""))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IF(AND($A161&lt;&gt;"",$A161&lt;&gt;"TOTAL"),IF(AND([5]PREMIOS_OTROS!$J159&lt;&gt;"",[5]PREMIOS_OTROS!$J159&lt;&gt;0),[5]PREMIOS_OTROS!$J159,""),IF($A161="TOTAL",SUM(INDIRECT("E4:E"&amp;ROW()-1)),""))</f>
        <v/>
      </c>
      <c r="F161" s="7" t="str">
        <f ca="1">IF(AND($A161&lt;&gt;"",$A161&lt;&gt;"TOTAL"),IF(AND([5]PREMIOS_OTROS!$L159&lt;&gt;"",[5]PREMIOS_OTROS!$L159&lt;&gt;0),[5]PREMIOS_OTROS!$L159,""),IF($A161="TOTAL",SUM(INDIRECT("F4:F"&amp;ROW()-1)),""))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IF(AND($A161&lt;&gt;"",$A161&lt;&gt;"TOTAL"),IF(AND([5]PREMIOS_OTROS!$O159&lt;&gt;"",[5]PREMIOS_OTROS!$O159&lt;&gt;0),[5]PREMIOS_OTROS!$O159,""),IF($A161="TOTAL",SUM(INDIRECT("H4:H"&amp;ROW()-1)),""))</f>
        <v/>
      </c>
      <c r="I161" s="7" t="str">
        <f ca="1">IF(AND($A161&lt;&gt;"",$A161&lt;&gt;"TOTAL"),IF(AND([5]PREMIOS_OTROS!$Q159&lt;&gt;"",[5]PREMIOS_OTROS!$Q159&lt;&gt;0),[5]PREMIOS_OTROS!$Q159,""),IF($A161="TOTAL",SUM(INDIRECT("I4:I"&amp;ROW()-1)),""))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IF(AND($A161&lt;&gt;"",$A161&lt;&gt;"TOTAL"),IF(AND([5]PREMIOS_OTROS!$T159&lt;&gt;"",[5]PREMIOS_OTROS!$T159&lt;&gt;0),[5]PREMIOS_OTROS!$T159,""),IF($A161="TOTAL",SUM(INDIRECT("K4:K"&amp;ROW()-1)),""))</f>
        <v/>
      </c>
      <c r="L161" s="7" t="str">
        <f ca="1">IF(AND($A161&lt;&gt;"",$A161&lt;&gt;"TOTAL"),IF(AND([5]PREMIOS_OTROS!$V159&lt;&gt;"",[5]PREMIOS_OTROS!$V159&lt;&gt;0),[5]PREMIOS_OTROS!$V159,""),IF($A161="TOTAL",SUM(INDIRECT("L4:L"&amp;ROW()-1)),""))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IF(AND($A161&lt;&gt;"",$A161&lt;&gt;"TOTAL"),IF(AND([5]PREMIOS_OTROS!$Y159&lt;&gt;"",[5]PREMIOS_OTROS!$Y159&lt;&gt;0),[5]PREMIOS_OTROS!$Y159,""),IF($A161="TOTAL",SUM(INDIRECT("N4:N"&amp;ROW()-1)),""))</f>
        <v/>
      </c>
      <c r="O161" s="7" t="str">
        <f ca="1">IF(AND($A161&lt;&gt;"",$A161&lt;&gt;"TOTAL"),IF(AND([5]PREMIOS_OTROS!$AA159&lt;&gt;"",[5]PREMIOS_OTROS!$AA159&lt;&gt;0),[5]PREMIOS_OTROS!$AA159,""),IF($A161="TOTAL",SUM(INDIRECT("O4:O"&amp;ROW()-1)),""))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IF(AND($A161&lt;&gt;"",$A161&lt;&gt;"TOTAL"),IF(AND([5]PREMIOS_OTROS!$AD159&lt;&gt;"",[5]PREMIOS_OTROS!$AD159&lt;&gt;0),[5]PREMIOS_OTROS!$AD159,""),IF($A161="TOTAL",SUM(INDIRECT("Q4:Q"&amp;ROW()-1)),""))</f>
        <v/>
      </c>
      <c r="R161" s="7" t="str">
        <f ca="1">IF(AND($A161&lt;&gt;"",$A161&lt;&gt;"TOTAL"),IF(AND([5]PREMIOS_OTROS!$AF159&lt;&gt;"",[5]PREMIOS_OTROS!$AF159&lt;&gt;0),[5]PREMIOS_OTROS!$AF159,""),IF($A161="TOTAL",SUM(INDIRECT("R4:R"&amp;ROW()-1)),""))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IF(AND($A161&lt;&gt;"",$A161&lt;&gt;"TOTAL"),IF(AND([5]PREMIOS_OTROS!$AI159&lt;&gt;"",[5]PREMIOS_OTROS!$AI159&lt;&gt;0),[5]PREMIOS_OTROS!$AI159,""),IF($A161="TOTAL",SUM(INDIRECT("T4:T"&amp;ROW()-1)),""))</f>
        <v/>
      </c>
      <c r="U161" s="7" t="str">
        <f ca="1">IF(AND($A161&lt;&gt;"",$A161&lt;&gt;"TOTAL"),IF(AND([5]PREMIOS_OTROS!$AK159&lt;&gt;"",[5]PREMIOS_OTROS!$AK159&lt;&gt;0),[5]PREMIOS_OTROS!$AK159,""),IF($A161="TOTAL",SUM(INDIRECT("U4:U"&amp;ROW()-1)),""))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IF(AND($A161&lt;&gt;"",$A161&lt;&gt;"TOTAL"),IF(AND([5]PREMIOS_OTROS!$AN159&lt;&gt;"",[5]PREMIOS_OTROS!$AN159&lt;&gt;0),[5]PREMIOS_OTROS!$AN159,""),IF($A161="TOTAL",SUM(INDIRECT("W4:W"&amp;ROW()-1)),""))</f>
        <v/>
      </c>
      <c r="X161" s="7" t="str">
        <f ca="1">IF(AND($A161&lt;&gt;"",$A161&lt;&gt;"TOTAL"),IF(AND([5]PREMIOS_OTROS!$AP159&lt;&gt;"",[5]PREMIOS_OTROS!$AP159&lt;&gt;0),[5]PREMIOS_OTROS!$AP159,""),IF($A161="TOTAL",SUM(INDIRECT("X4:X"&amp;ROW()-1)),""))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IF(AND($A161&lt;&gt;"",$A161&lt;&gt;"TOTAL"),IF(AND([5]PREMIOS_OTROS!$AS159&lt;&gt;"",[5]PREMIOS_OTROS!$AS159&lt;&gt;0),[5]PREMIOS_OTROS!$AS159,""),IF($A161="TOTAL",SUM(INDIRECT("Z4:Z"&amp;ROW()-1)),""))</f>
        <v/>
      </c>
      <c r="AA161" s="7" t="str">
        <f ca="1">IF(AND($A161&lt;&gt;"",$A161&lt;&gt;"TOTAL"),IF(AND([5]PREMIOS_OTROS!$AU159&lt;&gt;"",[5]PREMIOS_OTROS!$AU159&lt;&gt;0),[5]PREMIOS_OTROS!$AU159,""),IF($A161="TOTAL",SUM(INDIRECT("AA4:AA"&amp;ROW()-1)),""))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IF(AND($A161&lt;&gt;"",$A161&lt;&gt;"TOTAL"),IF(AND([5]PREMIOS_OTROS!$AX159&lt;&gt;"",[5]PREMIOS_OTROS!$AX159&lt;&gt;0),[5]PREMIOS_OTROS!$AX159,""),IF($A161="TOTAL",SUM(INDIRECT("AC4:AC"&amp;ROW()-1)),""))</f>
        <v/>
      </c>
      <c r="AD161" s="7" t="str">
        <f ca="1">IF(AND($A161&lt;&gt;"",$A161&lt;&gt;"TOTAL"),IF(AND([5]PREMIOS_OTROS!$AZ159&lt;&gt;"",[5]PREMIOS_OTROS!$AZ159&lt;&gt;0),[5]PREMIOS_OTROS!$AZ159,""),IF($A161="TOTAL",SUM(INDIRECT("AD4:AD"&amp;ROW()-1)),""))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IF(AND($A161&lt;&gt;"",$A161&lt;&gt;"TOTAL"),IF(AND([5]PREMIOS_OTROS!$BC159&lt;&gt;"",[5]PREMIOS_OTROS!$BC159&lt;&gt;0),[5]PREMIOS_OTROS!$BC159,""),IF($A161="TOTAL",SUM(INDIRECT("AF4:AF"&amp;ROW()-1)),""))</f>
        <v/>
      </c>
      <c r="AG161" s="7" t="str">
        <f ca="1">IF(AND($A161&lt;&gt;"",$A161&lt;&gt;"TOTAL"),IF(AND([5]PREMIOS_OTROS!$BE159&lt;&gt;"",[5]PREMIOS_OTROS!$BE159&lt;&gt;0),[5]PREMIOS_OTROS!$BE159,""),IF($A161="TOTAL",SUM(INDIRECT("AG4:AG"&amp;ROW()-1)),""))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IF(AND($A161&lt;&gt;"",$A161&lt;&gt;"TOTAL"),IF(AND([5]PREMIOS_OTROS!$BH159&lt;&gt;"",[5]PREMIOS_OTROS!$BH159&lt;&gt;0),[5]PREMIOS_OTROS!$BH159,""),IF($A161="TOTAL",SUM(INDIRECT("AI4:AI"&amp;ROW()-1)),""))</f>
        <v/>
      </c>
      <c r="AJ161" s="7" t="str">
        <f ca="1">IF(AND($A161&lt;&gt;"",$A161&lt;&gt;"TOTAL"),IF(AND([5]PREMIOS_OTROS!$BJ159&lt;&gt;"",[5]PREMIOS_OTROS!$BJ159&lt;&gt;0),[5]PREMIOS_OTROS!$BJ159,""),IF($A161="TOTAL",SUM(INDIRECT("AJ4:AJ"&amp;ROW()-1)),""))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IF(AND($A161&lt;&gt;"",$A161&lt;&gt;"TOTAL"),IF(AND([5]PREMIOS_OTROS!$BM159&lt;&gt;"",[5]PREMIOS_OTROS!$BM159&lt;&gt;0),[5]PREMIOS_OTROS!$BM159,""),IF($A161="TOTAL",SUM(INDIRECT("AL4:AL"&amp;ROW()-1)),""))</f>
        <v/>
      </c>
      <c r="AM161" s="7" t="str">
        <f ca="1">IF(AND($A161&lt;&gt;"",$A161&lt;&gt;"TOTAL"),IF(AND([5]PREMIOS_OTROS!$BO159&lt;&gt;"",[5]PREMIOS_OTROS!$BO159&lt;&gt;0),[5]PREMIOS_OTROS!$BO159,""),IF($A161="TOTAL",SUM(INDIRECT("AM4:AM"&amp;ROW()-1)),""))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IF(AND($A161&lt;&gt;"",$A161&lt;&gt;"TOTAL"),IF(AND([5]PREMIOS_OTROS!$BR159&lt;&gt;"",[5]PREMIOS_OTROS!$BR159&lt;&gt;0),[5]PREMIOS_OTROS!$BR159,""),IF($A161="TOTAL",SUM(INDIRECT("AO4:AO"&amp;ROW()-1)),""))</f>
        <v/>
      </c>
      <c r="AP161" s="7" t="str">
        <f ca="1">IF(AND($A161&lt;&gt;"",$A161&lt;&gt;"TOTAL"),IF(AND([5]PREMIOS_OTROS!$BT159&lt;&gt;"",[5]PREMIOS_OTROS!$BT159&lt;&gt;0),[5]PREMIOS_OTROS!$BT159,""),IF($A161="TOTAL",SUM(INDIRECT("AP4:AP"&amp;ROW()-1)),""))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IF(AND($A161&lt;&gt;"",$A161&lt;&gt;"TOTAL"),IF(AND([5]PREMIOS_OTROS!$BW159&lt;&gt;"",[5]PREMIOS_OTROS!$BW159&lt;&gt;0),[5]PREMIOS_OTROS!$BW159,""),IF($A161="TOTAL",SUM(INDIRECT("AR4:AR"&amp;ROW()-1)),""))</f>
        <v/>
      </c>
      <c r="AS161" s="7" t="str">
        <f ca="1">IF(AND($A161&lt;&gt;"",$A161&lt;&gt;"TOTAL"),IF(AND([5]PREMIOS_OTROS!$BY159&lt;&gt;"",[5]PREMIOS_OTROS!$BY159&lt;&gt;0),[5]PREMIOS_OTROS!$BY159,""),IF($A161="TOTAL",SUM(INDIRECT("AS4:AS"&amp;ROW()-1)),""))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IF(AND($A161&lt;&gt;"",$A161&lt;&gt;"TOTAL"),IF(AND([5]PREMIOS_OTROS!$CB159&lt;&gt;"",[5]PREMIOS_OTROS!$CB159&lt;&gt;0),[5]PREMIOS_OTROS!$CB159,""),IF($A161="TOTAL",SUM(INDIRECT("AU4:AU"&amp;ROW()-1)),""))</f>
        <v/>
      </c>
      <c r="AV161" s="7" t="str">
        <f ca="1">IF(AND($A161&lt;&gt;"",$A161&lt;&gt;"TOTAL"),IF(AND([5]PREMIOS_OTROS!$CD159&lt;&gt;"",[5]PREMIOS_OTROS!$CD159&lt;&gt;0),[5]PREMIOS_OTROS!$CD159,""),IF($A161="TOTAL",SUM(INDIRECT("AV4:AV"&amp;ROW()-1)),""))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IF(AND($A161&lt;&gt;"",$A161&lt;&gt;"TOTAL"),IF(AND([5]PREMIOS_OTROS!$CG159&lt;&gt;"",[5]PREMIOS_OTROS!$CG159&lt;&gt;0),[5]PREMIOS_OTROS!$CG159,""),IF($A161="TOTAL",SUM(INDIRECT("AX4:AX"&amp;ROW()-1)),""))</f>
        <v/>
      </c>
      <c r="AY161" s="7" t="str">
        <f ca="1">IF(AND($A161&lt;&gt;"",$A161&lt;&gt;"TOTAL"),IF(AND([5]PREMIOS_OTROS!$CI159&lt;&gt;"",[5]PREMIOS_OTROS!$CI159&lt;&gt;0),[5]PREMIOS_OTROS!$CI159,""),IF($A161="TOTAL",SUM(INDIRECT("AY4:AY"&amp;ROW()-1)),""))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IF(AND($A161&lt;&gt;"",$A161&lt;&gt;"TOTAL"),IF(AND([5]PREMIOS_OTROS!$CL159&lt;&gt;"",[5]PREMIOS_OTROS!$CL159&lt;&gt;0),[5]PREMIOS_OTROS!$CL159,""),IF($A161="TOTAL",SUM(INDIRECT("BA4:BA"&amp;ROW()-1)),""))</f>
        <v/>
      </c>
      <c r="BB161" s="7" t="str">
        <f ca="1">IF(AND($A161&lt;&gt;"",$A161&lt;&gt;"TOTAL"),IF(AND([5]PREMIOS_OTROS!$CN159&lt;&gt;"",[5]PREMIOS_OTROS!$CN159&lt;&gt;0),[5]PREMIOS_OTROS!$CN159,""),IF($A161="TOTAL",SUM(INDIRECT("BB4:BB"&amp;ROW()-1)),""))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IF(AND($A161&lt;&gt;"",$A161&lt;&gt;"TOTAL"),IF(AND([5]PREMIOS_OTROS!$CQ159&lt;&gt;"",[5]PREMIOS_OTROS!$CQ159&lt;&gt;0),[5]PREMIOS_OTROS!$CQ159,""),IF($A161="TOTAL",SUM(INDIRECT("BD4:BD"&amp;ROW()-1)),""))</f>
        <v/>
      </c>
      <c r="BE161" s="7" t="str">
        <f ca="1">IF(AND($A161&lt;&gt;"",$A161&lt;&gt;"TOTAL"),IF(AND([5]PREMIOS_OTROS!$CS159&lt;&gt;"",[5]PREMIOS_OTROS!$CS159&lt;&gt;0),[5]PREMIOS_OTROS!$CS159,""),IF($A161="TOTAL",SUM(INDIRECT("BE4:BE"&amp;ROW()-1)),""))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IF([5]PREMIOS_OTROS!$D160&lt;&gt;"",[5]PREMIOS_OTROS!$D160,IF(AND([5]PREMIOS_OTROS!$D160="",[5]PREMIOS_OTROS!$D161="",[5]PREMIOS_OTROS!$D159=""),"","TOTAL"))</f>
        <v/>
      </c>
      <c r="B162" s="7" t="str">
        <f ca="1">IF(AND($A162&lt;&gt;"",$A162&lt;&gt;"TOTAL"),IF(AND([5]PREMIOS_OTROS!$E160&lt;&gt;"",[5]PREMIOS_OTROS!$E160&lt;&gt;0),[5]PREMIOS_OTROS!$E160,""),IF($A162="TOTAL",SUM(INDIRECT("B4:B"&amp;ROW()-1)),""))</f>
        <v/>
      </c>
      <c r="C162" s="7" t="str">
        <f ca="1">IF(AND($A162&lt;&gt;"",$A162&lt;&gt;"TOTAL"),IF(AND([5]PREMIOS_OTROS!$G160&lt;&gt;"",[5]PREMIOS_OTROS!$G160&lt;&gt;0),[5]PREMIOS_OTROS!$G160,""),IF($A162="TOTAL",SUM(INDIRECT("C4:C"&amp;ROW()-1)),""))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IF(AND($A162&lt;&gt;"",$A162&lt;&gt;"TOTAL"),IF(AND([5]PREMIOS_OTROS!$J160&lt;&gt;"",[5]PREMIOS_OTROS!$J160&lt;&gt;0),[5]PREMIOS_OTROS!$J160,""),IF($A162="TOTAL",SUM(INDIRECT("E4:E"&amp;ROW()-1)),""))</f>
        <v/>
      </c>
      <c r="F162" s="7" t="str">
        <f ca="1">IF(AND($A162&lt;&gt;"",$A162&lt;&gt;"TOTAL"),IF(AND([5]PREMIOS_OTROS!$L160&lt;&gt;"",[5]PREMIOS_OTROS!$L160&lt;&gt;0),[5]PREMIOS_OTROS!$L160,""),IF($A162="TOTAL",SUM(INDIRECT("F4:F"&amp;ROW()-1)),""))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IF(AND($A162&lt;&gt;"",$A162&lt;&gt;"TOTAL"),IF(AND([5]PREMIOS_OTROS!$O160&lt;&gt;"",[5]PREMIOS_OTROS!$O160&lt;&gt;0),[5]PREMIOS_OTROS!$O160,""),IF($A162="TOTAL",SUM(INDIRECT("H4:H"&amp;ROW()-1)),""))</f>
        <v/>
      </c>
      <c r="I162" s="7" t="str">
        <f ca="1">IF(AND($A162&lt;&gt;"",$A162&lt;&gt;"TOTAL"),IF(AND([5]PREMIOS_OTROS!$Q160&lt;&gt;"",[5]PREMIOS_OTROS!$Q160&lt;&gt;0),[5]PREMIOS_OTROS!$Q160,""),IF($A162="TOTAL",SUM(INDIRECT("I4:I"&amp;ROW()-1)),""))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IF(AND($A162&lt;&gt;"",$A162&lt;&gt;"TOTAL"),IF(AND([5]PREMIOS_OTROS!$T160&lt;&gt;"",[5]PREMIOS_OTROS!$T160&lt;&gt;0),[5]PREMIOS_OTROS!$T160,""),IF($A162="TOTAL",SUM(INDIRECT("K4:K"&amp;ROW()-1)),""))</f>
        <v/>
      </c>
      <c r="L162" s="7" t="str">
        <f ca="1">IF(AND($A162&lt;&gt;"",$A162&lt;&gt;"TOTAL"),IF(AND([5]PREMIOS_OTROS!$V160&lt;&gt;"",[5]PREMIOS_OTROS!$V160&lt;&gt;0),[5]PREMIOS_OTROS!$V160,""),IF($A162="TOTAL",SUM(INDIRECT("L4:L"&amp;ROW()-1)),""))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IF(AND($A162&lt;&gt;"",$A162&lt;&gt;"TOTAL"),IF(AND([5]PREMIOS_OTROS!$Y160&lt;&gt;"",[5]PREMIOS_OTROS!$Y160&lt;&gt;0),[5]PREMIOS_OTROS!$Y160,""),IF($A162="TOTAL",SUM(INDIRECT("N4:N"&amp;ROW()-1)),""))</f>
        <v/>
      </c>
      <c r="O162" s="7" t="str">
        <f ca="1">IF(AND($A162&lt;&gt;"",$A162&lt;&gt;"TOTAL"),IF(AND([5]PREMIOS_OTROS!$AA160&lt;&gt;"",[5]PREMIOS_OTROS!$AA160&lt;&gt;0),[5]PREMIOS_OTROS!$AA160,""),IF($A162="TOTAL",SUM(INDIRECT("O4:O"&amp;ROW()-1)),""))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IF(AND($A162&lt;&gt;"",$A162&lt;&gt;"TOTAL"),IF(AND([5]PREMIOS_OTROS!$AD160&lt;&gt;"",[5]PREMIOS_OTROS!$AD160&lt;&gt;0),[5]PREMIOS_OTROS!$AD160,""),IF($A162="TOTAL",SUM(INDIRECT("Q4:Q"&amp;ROW()-1)),""))</f>
        <v/>
      </c>
      <c r="R162" s="7" t="str">
        <f ca="1">IF(AND($A162&lt;&gt;"",$A162&lt;&gt;"TOTAL"),IF(AND([5]PREMIOS_OTROS!$AF160&lt;&gt;"",[5]PREMIOS_OTROS!$AF160&lt;&gt;0),[5]PREMIOS_OTROS!$AF160,""),IF($A162="TOTAL",SUM(INDIRECT("R4:R"&amp;ROW()-1)),""))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IF(AND($A162&lt;&gt;"",$A162&lt;&gt;"TOTAL"),IF(AND([5]PREMIOS_OTROS!$AI160&lt;&gt;"",[5]PREMIOS_OTROS!$AI160&lt;&gt;0),[5]PREMIOS_OTROS!$AI160,""),IF($A162="TOTAL",SUM(INDIRECT("T4:T"&amp;ROW()-1)),""))</f>
        <v/>
      </c>
      <c r="U162" s="7" t="str">
        <f ca="1">IF(AND($A162&lt;&gt;"",$A162&lt;&gt;"TOTAL"),IF(AND([5]PREMIOS_OTROS!$AK160&lt;&gt;"",[5]PREMIOS_OTROS!$AK160&lt;&gt;0),[5]PREMIOS_OTROS!$AK160,""),IF($A162="TOTAL",SUM(INDIRECT("U4:U"&amp;ROW()-1)),""))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IF(AND($A162&lt;&gt;"",$A162&lt;&gt;"TOTAL"),IF(AND([5]PREMIOS_OTROS!$AN160&lt;&gt;"",[5]PREMIOS_OTROS!$AN160&lt;&gt;0),[5]PREMIOS_OTROS!$AN160,""),IF($A162="TOTAL",SUM(INDIRECT("W4:W"&amp;ROW()-1)),""))</f>
        <v/>
      </c>
      <c r="X162" s="7" t="str">
        <f ca="1">IF(AND($A162&lt;&gt;"",$A162&lt;&gt;"TOTAL"),IF(AND([5]PREMIOS_OTROS!$AP160&lt;&gt;"",[5]PREMIOS_OTROS!$AP160&lt;&gt;0),[5]PREMIOS_OTROS!$AP160,""),IF($A162="TOTAL",SUM(INDIRECT("X4:X"&amp;ROW()-1)),""))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IF(AND($A162&lt;&gt;"",$A162&lt;&gt;"TOTAL"),IF(AND([5]PREMIOS_OTROS!$AS160&lt;&gt;"",[5]PREMIOS_OTROS!$AS160&lt;&gt;0),[5]PREMIOS_OTROS!$AS160,""),IF($A162="TOTAL",SUM(INDIRECT("Z4:Z"&amp;ROW()-1)),""))</f>
        <v/>
      </c>
      <c r="AA162" s="7" t="str">
        <f ca="1">IF(AND($A162&lt;&gt;"",$A162&lt;&gt;"TOTAL"),IF(AND([5]PREMIOS_OTROS!$AU160&lt;&gt;"",[5]PREMIOS_OTROS!$AU160&lt;&gt;0),[5]PREMIOS_OTROS!$AU160,""),IF($A162="TOTAL",SUM(INDIRECT("AA4:AA"&amp;ROW()-1)),""))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IF(AND($A162&lt;&gt;"",$A162&lt;&gt;"TOTAL"),IF(AND([5]PREMIOS_OTROS!$AX160&lt;&gt;"",[5]PREMIOS_OTROS!$AX160&lt;&gt;0),[5]PREMIOS_OTROS!$AX160,""),IF($A162="TOTAL",SUM(INDIRECT("AC4:AC"&amp;ROW()-1)),""))</f>
        <v/>
      </c>
      <c r="AD162" s="7" t="str">
        <f ca="1">IF(AND($A162&lt;&gt;"",$A162&lt;&gt;"TOTAL"),IF(AND([5]PREMIOS_OTROS!$AZ160&lt;&gt;"",[5]PREMIOS_OTROS!$AZ160&lt;&gt;0),[5]PREMIOS_OTROS!$AZ160,""),IF($A162="TOTAL",SUM(INDIRECT("AD4:AD"&amp;ROW()-1)),""))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IF(AND($A162&lt;&gt;"",$A162&lt;&gt;"TOTAL"),IF(AND([5]PREMIOS_OTROS!$BC160&lt;&gt;"",[5]PREMIOS_OTROS!$BC160&lt;&gt;0),[5]PREMIOS_OTROS!$BC160,""),IF($A162="TOTAL",SUM(INDIRECT("AF4:AF"&amp;ROW()-1)),""))</f>
        <v/>
      </c>
      <c r="AG162" s="7" t="str">
        <f ca="1">IF(AND($A162&lt;&gt;"",$A162&lt;&gt;"TOTAL"),IF(AND([5]PREMIOS_OTROS!$BE160&lt;&gt;"",[5]PREMIOS_OTROS!$BE160&lt;&gt;0),[5]PREMIOS_OTROS!$BE160,""),IF($A162="TOTAL",SUM(INDIRECT("AG4:AG"&amp;ROW()-1)),""))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IF(AND($A162&lt;&gt;"",$A162&lt;&gt;"TOTAL"),IF(AND([5]PREMIOS_OTROS!$BH160&lt;&gt;"",[5]PREMIOS_OTROS!$BH160&lt;&gt;0),[5]PREMIOS_OTROS!$BH160,""),IF($A162="TOTAL",SUM(INDIRECT("AI4:AI"&amp;ROW()-1)),""))</f>
        <v/>
      </c>
      <c r="AJ162" s="7" t="str">
        <f ca="1">IF(AND($A162&lt;&gt;"",$A162&lt;&gt;"TOTAL"),IF(AND([5]PREMIOS_OTROS!$BJ160&lt;&gt;"",[5]PREMIOS_OTROS!$BJ160&lt;&gt;0),[5]PREMIOS_OTROS!$BJ160,""),IF($A162="TOTAL",SUM(INDIRECT("AJ4:AJ"&amp;ROW()-1)),""))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IF(AND($A162&lt;&gt;"",$A162&lt;&gt;"TOTAL"),IF(AND([5]PREMIOS_OTROS!$BM160&lt;&gt;"",[5]PREMIOS_OTROS!$BM160&lt;&gt;0),[5]PREMIOS_OTROS!$BM160,""),IF($A162="TOTAL",SUM(INDIRECT("AL4:AL"&amp;ROW()-1)),""))</f>
        <v/>
      </c>
      <c r="AM162" s="7" t="str">
        <f ca="1">IF(AND($A162&lt;&gt;"",$A162&lt;&gt;"TOTAL"),IF(AND([5]PREMIOS_OTROS!$BO160&lt;&gt;"",[5]PREMIOS_OTROS!$BO160&lt;&gt;0),[5]PREMIOS_OTROS!$BO160,""),IF($A162="TOTAL",SUM(INDIRECT("AM4:AM"&amp;ROW()-1)),""))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IF(AND($A162&lt;&gt;"",$A162&lt;&gt;"TOTAL"),IF(AND([5]PREMIOS_OTROS!$BR160&lt;&gt;"",[5]PREMIOS_OTROS!$BR160&lt;&gt;0),[5]PREMIOS_OTROS!$BR160,""),IF($A162="TOTAL",SUM(INDIRECT("AO4:AO"&amp;ROW()-1)),""))</f>
        <v/>
      </c>
      <c r="AP162" s="7" t="str">
        <f ca="1">IF(AND($A162&lt;&gt;"",$A162&lt;&gt;"TOTAL"),IF(AND([5]PREMIOS_OTROS!$BT160&lt;&gt;"",[5]PREMIOS_OTROS!$BT160&lt;&gt;0),[5]PREMIOS_OTROS!$BT160,""),IF($A162="TOTAL",SUM(INDIRECT("AP4:AP"&amp;ROW()-1)),""))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IF(AND($A162&lt;&gt;"",$A162&lt;&gt;"TOTAL"),IF(AND([5]PREMIOS_OTROS!$BW160&lt;&gt;"",[5]PREMIOS_OTROS!$BW160&lt;&gt;0),[5]PREMIOS_OTROS!$BW160,""),IF($A162="TOTAL",SUM(INDIRECT("AR4:AR"&amp;ROW()-1)),""))</f>
        <v/>
      </c>
      <c r="AS162" s="7" t="str">
        <f ca="1">IF(AND($A162&lt;&gt;"",$A162&lt;&gt;"TOTAL"),IF(AND([5]PREMIOS_OTROS!$BY160&lt;&gt;"",[5]PREMIOS_OTROS!$BY160&lt;&gt;0),[5]PREMIOS_OTROS!$BY160,""),IF($A162="TOTAL",SUM(INDIRECT("AS4:AS"&amp;ROW()-1)),""))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IF(AND($A162&lt;&gt;"",$A162&lt;&gt;"TOTAL"),IF(AND([5]PREMIOS_OTROS!$CB160&lt;&gt;"",[5]PREMIOS_OTROS!$CB160&lt;&gt;0),[5]PREMIOS_OTROS!$CB160,""),IF($A162="TOTAL",SUM(INDIRECT("AU4:AU"&amp;ROW()-1)),""))</f>
        <v/>
      </c>
      <c r="AV162" s="7" t="str">
        <f ca="1">IF(AND($A162&lt;&gt;"",$A162&lt;&gt;"TOTAL"),IF(AND([5]PREMIOS_OTROS!$CD160&lt;&gt;"",[5]PREMIOS_OTROS!$CD160&lt;&gt;0),[5]PREMIOS_OTROS!$CD160,""),IF($A162="TOTAL",SUM(INDIRECT("AV4:AV"&amp;ROW()-1)),""))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IF(AND($A162&lt;&gt;"",$A162&lt;&gt;"TOTAL"),IF(AND([5]PREMIOS_OTROS!$CG160&lt;&gt;"",[5]PREMIOS_OTROS!$CG160&lt;&gt;0),[5]PREMIOS_OTROS!$CG160,""),IF($A162="TOTAL",SUM(INDIRECT("AX4:AX"&amp;ROW()-1)),""))</f>
        <v/>
      </c>
      <c r="AY162" s="7" t="str">
        <f ca="1">IF(AND($A162&lt;&gt;"",$A162&lt;&gt;"TOTAL"),IF(AND([5]PREMIOS_OTROS!$CI160&lt;&gt;"",[5]PREMIOS_OTROS!$CI160&lt;&gt;0),[5]PREMIOS_OTROS!$CI160,""),IF($A162="TOTAL",SUM(INDIRECT("AY4:AY"&amp;ROW()-1)),""))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IF(AND($A162&lt;&gt;"",$A162&lt;&gt;"TOTAL"),IF(AND([5]PREMIOS_OTROS!$CL160&lt;&gt;"",[5]PREMIOS_OTROS!$CL160&lt;&gt;0),[5]PREMIOS_OTROS!$CL160,""),IF($A162="TOTAL",SUM(INDIRECT("BA4:BA"&amp;ROW()-1)),""))</f>
        <v/>
      </c>
      <c r="BB162" s="7" t="str">
        <f ca="1">IF(AND($A162&lt;&gt;"",$A162&lt;&gt;"TOTAL"),IF(AND([5]PREMIOS_OTROS!$CN160&lt;&gt;"",[5]PREMIOS_OTROS!$CN160&lt;&gt;0),[5]PREMIOS_OTROS!$CN160,""),IF($A162="TOTAL",SUM(INDIRECT("BB4:BB"&amp;ROW()-1)),""))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IF(AND($A162&lt;&gt;"",$A162&lt;&gt;"TOTAL"),IF(AND([5]PREMIOS_OTROS!$CQ160&lt;&gt;"",[5]PREMIOS_OTROS!$CQ160&lt;&gt;0),[5]PREMIOS_OTROS!$CQ160,""),IF($A162="TOTAL",SUM(INDIRECT("BD4:BD"&amp;ROW()-1)),""))</f>
        <v/>
      </c>
      <c r="BE162" s="7" t="str">
        <f ca="1">IF(AND($A162&lt;&gt;"",$A162&lt;&gt;"TOTAL"),IF(AND([5]PREMIOS_OTROS!$CS160&lt;&gt;"",[5]PREMIOS_OTROS!$CS160&lt;&gt;0),[5]PREMIOS_OTROS!$CS160,""),IF($A162="TOTAL",SUM(INDIRECT("BE4:BE"&amp;ROW()-1)),""))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IF([5]PREMIOS_OTROS!$D161&lt;&gt;"",[5]PREMIOS_OTROS!$D161,IF(AND([5]PREMIOS_OTROS!$D161="",[5]PREMIOS_OTROS!$D162="",[5]PREMIOS_OTROS!$D160=""),"","TOTAL"))</f>
        <v/>
      </c>
      <c r="B163" s="7" t="str">
        <f ca="1">IF(AND($A163&lt;&gt;"",$A163&lt;&gt;"TOTAL"),IF(AND([5]PREMIOS_OTROS!$E161&lt;&gt;"",[5]PREMIOS_OTROS!$E161&lt;&gt;0),[5]PREMIOS_OTROS!$E161,""),IF($A163="TOTAL",SUM(INDIRECT("B4:B"&amp;ROW()-1)),""))</f>
        <v/>
      </c>
      <c r="C163" s="7" t="str">
        <f ca="1">IF(AND($A163&lt;&gt;"",$A163&lt;&gt;"TOTAL"),IF(AND([5]PREMIOS_OTROS!$G161&lt;&gt;"",[5]PREMIOS_OTROS!$G161&lt;&gt;0),[5]PREMIOS_OTROS!$G161,""),IF($A163="TOTAL",SUM(INDIRECT("C4:C"&amp;ROW()-1)),""))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IF(AND($A163&lt;&gt;"",$A163&lt;&gt;"TOTAL"),IF(AND([5]PREMIOS_OTROS!$J161&lt;&gt;"",[5]PREMIOS_OTROS!$J161&lt;&gt;0),[5]PREMIOS_OTROS!$J161,""),IF($A163="TOTAL",SUM(INDIRECT("E4:E"&amp;ROW()-1)),""))</f>
        <v/>
      </c>
      <c r="F163" s="7" t="str">
        <f ca="1">IF(AND($A163&lt;&gt;"",$A163&lt;&gt;"TOTAL"),IF(AND([5]PREMIOS_OTROS!$L161&lt;&gt;"",[5]PREMIOS_OTROS!$L161&lt;&gt;0),[5]PREMIOS_OTROS!$L161,""),IF($A163="TOTAL",SUM(INDIRECT("F4:F"&amp;ROW()-1)),""))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IF(AND($A163&lt;&gt;"",$A163&lt;&gt;"TOTAL"),IF(AND([5]PREMIOS_OTROS!$O161&lt;&gt;"",[5]PREMIOS_OTROS!$O161&lt;&gt;0),[5]PREMIOS_OTROS!$O161,""),IF($A163="TOTAL",SUM(INDIRECT("H4:H"&amp;ROW()-1)),""))</f>
        <v/>
      </c>
      <c r="I163" s="7" t="str">
        <f ca="1">IF(AND($A163&lt;&gt;"",$A163&lt;&gt;"TOTAL"),IF(AND([5]PREMIOS_OTROS!$Q161&lt;&gt;"",[5]PREMIOS_OTROS!$Q161&lt;&gt;0),[5]PREMIOS_OTROS!$Q161,""),IF($A163="TOTAL",SUM(INDIRECT("I4:I"&amp;ROW()-1)),""))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IF(AND($A163&lt;&gt;"",$A163&lt;&gt;"TOTAL"),IF(AND([5]PREMIOS_OTROS!$T161&lt;&gt;"",[5]PREMIOS_OTROS!$T161&lt;&gt;0),[5]PREMIOS_OTROS!$T161,""),IF($A163="TOTAL",SUM(INDIRECT("K4:K"&amp;ROW()-1)),""))</f>
        <v/>
      </c>
      <c r="L163" s="7" t="str">
        <f ca="1">IF(AND($A163&lt;&gt;"",$A163&lt;&gt;"TOTAL"),IF(AND([5]PREMIOS_OTROS!$V161&lt;&gt;"",[5]PREMIOS_OTROS!$V161&lt;&gt;0),[5]PREMIOS_OTROS!$V161,""),IF($A163="TOTAL",SUM(INDIRECT("L4:L"&amp;ROW()-1)),""))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IF(AND($A163&lt;&gt;"",$A163&lt;&gt;"TOTAL"),IF(AND([5]PREMIOS_OTROS!$Y161&lt;&gt;"",[5]PREMIOS_OTROS!$Y161&lt;&gt;0),[5]PREMIOS_OTROS!$Y161,""),IF($A163="TOTAL",SUM(INDIRECT("N4:N"&amp;ROW()-1)),""))</f>
        <v/>
      </c>
      <c r="O163" s="7" t="str">
        <f ca="1">IF(AND($A163&lt;&gt;"",$A163&lt;&gt;"TOTAL"),IF(AND([5]PREMIOS_OTROS!$AA161&lt;&gt;"",[5]PREMIOS_OTROS!$AA161&lt;&gt;0),[5]PREMIOS_OTROS!$AA161,""),IF($A163="TOTAL",SUM(INDIRECT("O4:O"&amp;ROW()-1)),""))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IF(AND($A163&lt;&gt;"",$A163&lt;&gt;"TOTAL"),IF(AND([5]PREMIOS_OTROS!$AD161&lt;&gt;"",[5]PREMIOS_OTROS!$AD161&lt;&gt;0),[5]PREMIOS_OTROS!$AD161,""),IF($A163="TOTAL",SUM(INDIRECT("Q4:Q"&amp;ROW()-1)),""))</f>
        <v/>
      </c>
      <c r="R163" s="7" t="str">
        <f ca="1">IF(AND($A163&lt;&gt;"",$A163&lt;&gt;"TOTAL"),IF(AND([5]PREMIOS_OTROS!$AF161&lt;&gt;"",[5]PREMIOS_OTROS!$AF161&lt;&gt;0),[5]PREMIOS_OTROS!$AF161,""),IF($A163="TOTAL",SUM(INDIRECT("R4:R"&amp;ROW()-1)),""))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IF(AND($A163&lt;&gt;"",$A163&lt;&gt;"TOTAL"),IF(AND([5]PREMIOS_OTROS!$AI161&lt;&gt;"",[5]PREMIOS_OTROS!$AI161&lt;&gt;0),[5]PREMIOS_OTROS!$AI161,""),IF($A163="TOTAL",SUM(INDIRECT("T4:T"&amp;ROW()-1)),""))</f>
        <v/>
      </c>
      <c r="U163" s="7" t="str">
        <f ca="1">IF(AND($A163&lt;&gt;"",$A163&lt;&gt;"TOTAL"),IF(AND([5]PREMIOS_OTROS!$AK161&lt;&gt;"",[5]PREMIOS_OTROS!$AK161&lt;&gt;0),[5]PREMIOS_OTROS!$AK161,""),IF($A163="TOTAL",SUM(INDIRECT("U4:U"&amp;ROW()-1)),""))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IF(AND($A163&lt;&gt;"",$A163&lt;&gt;"TOTAL"),IF(AND([5]PREMIOS_OTROS!$AN161&lt;&gt;"",[5]PREMIOS_OTROS!$AN161&lt;&gt;0),[5]PREMIOS_OTROS!$AN161,""),IF($A163="TOTAL",SUM(INDIRECT("W4:W"&amp;ROW()-1)),""))</f>
        <v/>
      </c>
      <c r="X163" s="7" t="str">
        <f ca="1">IF(AND($A163&lt;&gt;"",$A163&lt;&gt;"TOTAL"),IF(AND([5]PREMIOS_OTROS!$AP161&lt;&gt;"",[5]PREMIOS_OTROS!$AP161&lt;&gt;0),[5]PREMIOS_OTROS!$AP161,""),IF($A163="TOTAL",SUM(INDIRECT("X4:X"&amp;ROW()-1)),""))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IF(AND($A163&lt;&gt;"",$A163&lt;&gt;"TOTAL"),IF(AND([5]PREMIOS_OTROS!$AS161&lt;&gt;"",[5]PREMIOS_OTROS!$AS161&lt;&gt;0),[5]PREMIOS_OTROS!$AS161,""),IF($A163="TOTAL",SUM(INDIRECT("Z4:Z"&amp;ROW()-1)),""))</f>
        <v/>
      </c>
      <c r="AA163" s="7" t="str">
        <f ca="1">IF(AND($A163&lt;&gt;"",$A163&lt;&gt;"TOTAL"),IF(AND([5]PREMIOS_OTROS!$AU161&lt;&gt;"",[5]PREMIOS_OTROS!$AU161&lt;&gt;0),[5]PREMIOS_OTROS!$AU161,""),IF($A163="TOTAL",SUM(INDIRECT("AA4:AA"&amp;ROW()-1)),""))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IF(AND($A163&lt;&gt;"",$A163&lt;&gt;"TOTAL"),IF(AND([5]PREMIOS_OTROS!$AX161&lt;&gt;"",[5]PREMIOS_OTROS!$AX161&lt;&gt;0),[5]PREMIOS_OTROS!$AX161,""),IF($A163="TOTAL",SUM(INDIRECT("AC4:AC"&amp;ROW()-1)),""))</f>
        <v/>
      </c>
      <c r="AD163" s="7" t="str">
        <f ca="1">IF(AND($A163&lt;&gt;"",$A163&lt;&gt;"TOTAL"),IF(AND([5]PREMIOS_OTROS!$AZ161&lt;&gt;"",[5]PREMIOS_OTROS!$AZ161&lt;&gt;0),[5]PREMIOS_OTROS!$AZ161,""),IF($A163="TOTAL",SUM(INDIRECT("AD4:AD"&amp;ROW()-1)),""))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IF(AND($A163&lt;&gt;"",$A163&lt;&gt;"TOTAL"),IF(AND([5]PREMIOS_OTROS!$BC161&lt;&gt;"",[5]PREMIOS_OTROS!$BC161&lt;&gt;0),[5]PREMIOS_OTROS!$BC161,""),IF($A163="TOTAL",SUM(INDIRECT("AF4:AF"&amp;ROW()-1)),""))</f>
        <v/>
      </c>
      <c r="AG163" s="7" t="str">
        <f ca="1">IF(AND($A163&lt;&gt;"",$A163&lt;&gt;"TOTAL"),IF(AND([5]PREMIOS_OTROS!$BE161&lt;&gt;"",[5]PREMIOS_OTROS!$BE161&lt;&gt;0),[5]PREMIOS_OTROS!$BE161,""),IF($A163="TOTAL",SUM(INDIRECT("AG4:AG"&amp;ROW()-1)),""))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IF(AND($A163&lt;&gt;"",$A163&lt;&gt;"TOTAL"),IF(AND([5]PREMIOS_OTROS!$BH161&lt;&gt;"",[5]PREMIOS_OTROS!$BH161&lt;&gt;0),[5]PREMIOS_OTROS!$BH161,""),IF($A163="TOTAL",SUM(INDIRECT("AI4:AI"&amp;ROW()-1)),""))</f>
        <v/>
      </c>
      <c r="AJ163" s="7" t="str">
        <f ca="1">IF(AND($A163&lt;&gt;"",$A163&lt;&gt;"TOTAL"),IF(AND([5]PREMIOS_OTROS!$BJ161&lt;&gt;"",[5]PREMIOS_OTROS!$BJ161&lt;&gt;0),[5]PREMIOS_OTROS!$BJ161,""),IF($A163="TOTAL",SUM(INDIRECT("AJ4:AJ"&amp;ROW()-1)),""))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IF(AND($A163&lt;&gt;"",$A163&lt;&gt;"TOTAL"),IF(AND([5]PREMIOS_OTROS!$BM161&lt;&gt;"",[5]PREMIOS_OTROS!$BM161&lt;&gt;0),[5]PREMIOS_OTROS!$BM161,""),IF($A163="TOTAL",SUM(INDIRECT("AL4:AL"&amp;ROW()-1)),""))</f>
        <v/>
      </c>
      <c r="AM163" s="7" t="str">
        <f ca="1">IF(AND($A163&lt;&gt;"",$A163&lt;&gt;"TOTAL"),IF(AND([5]PREMIOS_OTROS!$BO161&lt;&gt;"",[5]PREMIOS_OTROS!$BO161&lt;&gt;0),[5]PREMIOS_OTROS!$BO161,""),IF($A163="TOTAL",SUM(INDIRECT("AM4:AM"&amp;ROW()-1)),""))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IF(AND($A163&lt;&gt;"",$A163&lt;&gt;"TOTAL"),IF(AND([5]PREMIOS_OTROS!$BR161&lt;&gt;"",[5]PREMIOS_OTROS!$BR161&lt;&gt;0),[5]PREMIOS_OTROS!$BR161,""),IF($A163="TOTAL",SUM(INDIRECT("AO4:AO"&amp;ROW()-1)),""))</f>
        <v/>
      </c>
      <c r="AP163" s="7" t="str">
        <f ca="1">IF(AND($A163&lt;&gt;"",$A163&lt;&gt;"TOTAL"),IF(AND([5]PREMIOS_OTROS!$BT161&lt;&gt;"",[5]PREMIOS_OTROS!$BT161&lt;&gt;0),[5]PREMIOS_OTROS!$BT161,""),IF($A163="TOTAL",SUM(INDIRECT("AP4:AP"&amp;ROW()-1)),""))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IF(AND($A163&lt;&gt;"",$A163&lt;&gt;"TOTAL"),IF(AND([5]PREMIOS_OTROS!$BW161&lt;&gt;"",[5]PREMIOS_OTROS!$BW161&lt;&gt;0),[5]PREMIOS_OTROS!$BW161,""),IF($A163="TOTAL",SUM(INDIRECT("AR4:AR"&amp;ROW()-1)),""))</f>
        <v/>
      </c>
      <c r="AS163" s="7" t="str">
        <f ca="1">IF(AND($A163&lt;&gt;"",$A163&lt;&gt;"TOTAL"),IF(AND([5]PREMIOS_OTROS!$BY161&lt;&gt;"",[5]PREMIOS_OTROS!$BY161&lt;&gt;0),[5]PREMIOS_OTROS!$BY161,""),IF($A163="TOTAL",SUM(INDIRECT("AS4:AS"&amp;ROW()-1)),""))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IF(AND($A163&lt;&gt;"",$A163&lt;&gt;"TOTAL"),IF(AND([5]PREMIOS_OTROS!$CB161&lt;&gt;"",[5]PREMIOS_OTROS!$CB161&lt;&gt;0),[5]PREMIOS_OTROS!$CB161,""),IF($A163="TOTAL",SUM(INDIRECT("AU4:AU"&amp;ROW()-1)),""))</f>
        <v/>
      </c>
      <c r="AV163" s="7" t="str">
        <f ca="1">IF(AND($A163&lt;&gt;"",$A163&lt;&gt;"TOTAL"),IF(AND([5]PREMIOS_OTROS!$CD161&lt;&gt;"",[5]PREMIOS_OTROS!$CD161&lt;&gt;0),[5]PREMIOS_OTROS!$CD161,""),IF($A163="TOTAL",SUM(INDIRECT("AV4:AV"&amp;ROW()-1)),""))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IF(AND($A163&lt;&gt;"",$A163&lt;&gt;"TOTAL"),IF(AND([5]PREMIOS_OTROS!$CG161&lt;&gt;"",[5]PREMIOS_OTROS!$CG161&lt;&gt;0),[5]PREMIOS_OTROS!$CG161,""),IF($A163="TOTAL",SUM(INDIRECT("AX4:AX"&amp;ROW()-1)),""))</f>
        <v/>
      </c>
      <c r="AY163" s="7" t="str">
        <f ca="1">IF(AND($A163&lt;&gt;"",$A163&lt;&gt;"TOTAL"),IF(AND([5]PREMIOS_OTROS!$CI161&lt;&gt;"",[5]PREMIOS_OTROS!$CI161&lt;&gt;0),[5]PREMIOS_OTROS!$CI161,""),IF($A163="TOTAL",SUM(INDIRECT("AY4:AY"&amp;ROW()-1)),""))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IF(AND($A163&lt;&gt;"",$A163&lt;&gt;"TOTAL"),IF(AND([5]PREMIOS_OTROS!$CL161&lt;&gt;"",[5]PREMIOS_OTROS!$CL161&lt;&gt;0),[5]PREMIOS_OTROS!$CL161,""),IF($A163="TOTAL",SUM(INDIRECT("BA4:BA"&amp;ROW()-1)),""))</f>
        <v/>
      </c>
      <c r="BB163" s="7" t="str">
        <f ca="1">IF(AND($A163&lt;&gt;"",$A163&lt;&gt;"TOTAL"),IF(AND([5]PREMIOS_OTROS!$CN161&lt;&gt;"",[5]PREMIOS_OTROS!$CN161&lt;&gt;0),[5]PREMIOS_OTROS!$CN161,""),IF($A163="TOTAL",SUM(INDIRECT("BB4:BB"&amp;ROW()-1)),""))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IF(AND($A163&lt;&gt;"",$A163&lt;&gt;"TOTAL"),IF(AND([5]PREMIOS_OTROS!$CQ161&lt;&gt;"",[5]PREMIOS_OTROS!$CQ161&lt;&gt;0),[5]PREMIOS_OTROS!$CQ161,""),IF($A163="TOTAL",SUM(INDIRECT("BD4:BD"&amp;ROW()-1)),""))</f>
        <v/>
      </c>
      <c r="BE163" s="7" t="str">
        <f ca="1">IF(AND($A163&lt;&gt;"",$A163&lt;&gt;"TOTAL"),IF(AND([5]PREMIOS_OTROS!$CS161&lt;&gt;"",[5]PREMIOS_OTROS!$CS161&lt;&gt;0),[5]PREMIOS_OTROS!$CS161,""),IF($A163="TOTAL",SUM(INDIRECT("BE4:BE"&amp;ROW()-1)),""))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IF([5]PREMIOS_OTROS!$D162&lt;&gt;"",[5]PREMIOS_OTROS!$D162,IF(AND([5]PREMIOS_OTROS!$D162="",[5]PREMIOS_OTROS!$D163="",[5]PREMIOS_OTROS!$D161=""),"","TOTAL"))</f>
        <v/>
      </c>
      <c r="B164" s="7" t="str">
        <f ca="1">IF(AND($A164&lt;&gt;"",$A164&lt;&gt;"TOTAL"),IF(AND([5]PREMIOS_OTROS!$E162&lt;&gt;"",[5]PREMIOS_OTROS!$E162&lt;&gt;0),[5]PREMIOS_OTROS!$E162,""),IF($A164="TOTAL",SUM(INDIRECT("B4:B"&amp;ROW()-1)),""))</f>
        <v/>
      </c>
      <c r="C164" s="7" t="str">
        <f ca="1">IF(AND($A164&lt;&gt;"",$A164&lt;&gt;"TOTAL"),IF(AND([5]PREMIOS_OTROS!$G162&lt;&gt;"",[5]PREMIOS_OTROS!$G162&lt;&gt;0),[5]PREMIOS_OTROS!$G162,""),IF($A164="TOTAL",SUM(INDIRECT("C4:C"&amp;ROW()-1)),""))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IF(AND($A164&lt;&gt;"",$A164&lt;&gt;"TOTAL"),IF(AND([5]PREMIOS_OTROS!$J162&lt;&gt;"",[5]PREMIOS_OTROS!$J162&lt;&gt;0),[5]PREMIOS_OTROS!$J162,""),IF($A164="TOTAL",SUM(INDIRECT("E4:E"&amp;ROW()-1)),""))</f>
        <v/>
      </c>
      <c r="F164" s="7" t="str">
        <f ca="1">IF(AND($A164&lt;&gt;"",$A164&lt;&gt;"TOTAL"),IF(AND([5]PREMIOS_OTROS!$L162&lt;&gt;"",[5]PREMIOS_OTROS!$L162&lt;&gt;0),[5]PREMIOS_OTROS!$L162,""),IF($A164="TOTAL",SUM(INDIRECT("F4:F"&amp;ROW()-1)),""))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IF(AND($A164&lt;&gt;"",$A164&lt;&gt;"TOTAL"),IF(AND([5]PREMIOS_OTROS!$O162&lt;&gt;"",[5]PREMIOS_OTROS!$O162&lt;&gt;0),[5]PREMIOS_OTROS!$O162,""),IF($A164="TOTAL",SUM(INDIRECT("H4:H"&amp;ROW()-1)),""))</f>
        <v/>
      </c>
      <c r="I164" s="7" t="str">
        <f ca="1">IF(AND($A164&lt;&gt;"",$A164&lt;&gt;"TOTAL"),IF(AND([5]PREMIOS_OTROS!$Q162&lt;&gt;"",[5]PREMIOS_OTROS!$Q162&lt;&gt;0),[5]PREMIOS_OTROS!$Q162,""),IF($A164="TOTAL",SUM(INDIRECT("I4:I"&amp;ROW()-1)),""))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IF(AND($A164&lt;&gt;"",$A164&lt;&gt;"TOTAL"),IF(AND([5]PREMIOS_OTROS!$T162&lt;&gt;"",[5]PREMIOS_OTROS!$T162&lt;&gt;0),[5]PREMIOS_OTROS!$T162,""),IF($A164="TOTAL",SUM(INDIRECT("K4:K"&amp;ROW()-1)),""))</f>
        <v/>
      </c>
      <c r="L164" s="7" t="str">
        <f ca="1">IF(AND($A164&lt;&gt;"",$A164&lt;&gt;"TOTAL"),IF(AND([5]PREMIOS_OTROS!$V162&lt;&gt;"",[5]PREMIOS_OTROS!$V162&lt;&gt;0),[5]PREMIOS_OTROS!$V162,""),IF($A164="TOTAL",SUM(INDIRECT("L4:L"&amp;ROW()-1)),""))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IF(AND($A164&lt;&gt;"",$A164&lt;&gt;"TOTAL"),IF(AND([5]PREMIOS_OTROS!$Y162&lt;&gt;"",[5]PREMIOS_OTROS!$Y162&lt;&gt;0),[5]PREMIOS_OTROS!$Y162,""),IF($A164="TOTAL",SUM(INDIRECT("N4:N"&amp;ROW()-1)),""))</f>
        <v/>
      </c>
      <c r="O164" s="7" t="str">
        <f ca="1">IF(AND($A164&lt;&gt;"",$A164&lt;&gt;"TOTAL"),IF(AND([5]PREMIOS_OTROS!$AA162&lt;&gt;"",[5]PREMIOS_OTROS!$AA162&lt;&gt;0),[5]PREMIOS_OTROS!$AA162,""),IF($A164="TOTAL",SUM(INDIRECT("O4:O"&amp;ROW()-1)),""))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IF(AND($A164&lt;&gt;"",$A164&lt;&gt;"TOTAL"),IF(AND([5]PREMIOS_OTROS!$AD162&lt;&gt;"",[5]PREMIOS_OTROS!$AD162&lt;&gt;0),[5]PREMIOS_OTROS!$AD162,""),IF($A164="TOTAL",SUM(INDIRECT("Q4:Q"&amp;ROW()-1)),""))</f>
        <v/>
      </c>
      <c r="R164" s="7" t="str">
        <f ca="1">IF(AND($A164&lt;&gt;"",$A164&lt;&gt;"TOTAL"),IF(AND([5]PREMIOS_OTROS!$AF162&lt;&gt;"",[5]PREMIOS_OTROS!$AF162&lt;&gt;0),[5]PREMIOS_OTROS!$AF162,""),IF($A164="TOTAL",SUM(INDIRECT("R4:R"&amp;ROW()-1)),""))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IF(AND($A164&lt;&gt;"",$A164&lt;&gt;"TOTAL"),IF(AND([5]PREMIOS_OTROS!$AI162&lt;&gt;"",[5]PREMIOS_OTROS!$AI162&lt;&gt;0),[5]PREMIOS_OTROS!$AI162,""),IF($A164="TOTAL",SUM(INDIRECT("T4:T"&amp;ROW()-1)),""))</f>
        <v/>
      </c>
      <c r="U164" s="7" t="str">
        <f ca="1">IF(AND($A164&lt;&gt;"",$A164&lt;&gt;"TOTAL"),IF(AND([5]PREMIOS_OTROS!$AK162&lt;&gt;"",[5]PREMIOS_OTROS!$AK162&lt;&gt;0),[5]PREMIOS_OTROS!$AK162,""),IF($A164="TOTAL",SUM(INDIRECT("U4:U"&amp;ROW()-1)),""))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IF(AND($A164&lt;&gt;"",$A164&lt;&gt;"TOTAL"),IF(AND([5]PREMIOS_OTROS!$AN162&lt;&gt;"",[5]PREMIOS_OTROS!$AN162&lt;&gt;0),[5]PREMIOS_OTROS!$AN162,""),IF($A164="TOTAL",SUM(INDIRECT("W4:W"&amp;ROW()-1)),""))</f>
        <v/>
      </c>
      <c r="X164" s="7" t="str">
        <f ca="1">IF(AND($A164&lt;&gt;"",$A164&lt;&gt;"TOTAL"),IF(AND([5]PREMIOS_OTROS!$AP162&lt;&gt;"",[5]PREMIOS_OTROS!$AP162&lt;&gt;0),[5]PREMIOS_OTROS!$AP162,""),IF($A164="TOTAL",SUM(INDIRECT("X4:X"&amp;ROW()-1)),""))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IF(AND($A164&lt;&gt;"",$A164&lt;&gt;"TOTAL"),IF(AND([5]PREMIOS_OTROS!$AS162&lt;&gt;"",[5]PREMIOS_OTROS!$AS162&lt;&gt;0),[5]PREMIOS_OTROS!$AS162,""),IF($A164="TOTAL",SUM(INDIRECT("Z4:Z"&amp;ROW()-1)),""))</f>
        <v/>
      </c>
      <c r="AA164" s="7" t="str">
        <f ca="1">IF(AND($A164&lt;&gt;"",$A164&lt;&gt;"TOTAL"),IF(AND([5]PREMIOS_OTROS!$AU162&lt;&gt;"",[5]PREMIOS_OTROS!$AU162&lt;&gt;0),[5]PREMIOS_OTROS!$AU162,""),IF($A164="TOTAL",SUM(INDIRECT("AA4:AA"&amp;ROW()-1)),""))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IF(AND($A164&lt;&gt;"",$A164&lt;&gt;"TOTAL"),IF(AND([5]PREMIOS_OTROS!$AX162&lt;&gt;"",[5]PREMIOS_OTROS!$AX162&lt;&gt;0),[5]PREMIOS_OTROS!$AX162,""),IF($A164="TOTAL",SUM(INDIRECT("AC4:AC"&amp;ROW()-1)),""))</f>
        <v/>
      </c>
      <c r="AD164" s="7" t="str">
        <f ca="1">IF(AND($A164&lt;&gt;"",$A164&lt;&gt;"TOTAL"),IF(AND([5]PREMIOS_OTROS!$AZ162&lt;&gt;"",[5]PREMIOS_OTROS!$AZ162&lt;&gt;0),[5]PREMIOS_OTROS!$AZ162,""),IF($A164="TOTAL",SUM(INDIRECT("AD4:AD"&amp;ROW()-1)),""))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IF(AND($A164&lt;&gt;"",$A164&lt;&gt;"TOTAL"),IF(AND([5]PREMIOS_OTROS!$BC162&lt;&gt;"",[5]PREMIOS_OTROS!$BC162&lt;&gt;0),[5]PREMIOS_OTROS!$BC162,""),IF($A164="TOTAL",SUM(INDIRECT("AF4:AF"&amp;ROW()-1)),""))</f>
        <v/>
      </c>
      <c r="AG164" s="7" t="str">
        <f ca="1">IF(AND($A164&lt;&gt;"",$A164&lt;&gt;"TOTAL"),IF(AND([5]PREMIOS_OTROS!$BE162&lt;&gt;"",[5]PREMIOS_OTROS!$BE162&lt;&gt;0),[5]PREMIOS_OTROS!$BE162,""),IF($A164="TOTAL",SUM(INDIRECT("AG4:AG"&amp;ROW()-1)),""))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IF(AND($A164&lt;&gt;"",$A164&lt;&gt;"TOTAL"),IF(AND([5]PREMIOS_OTROS!$BH162&lt;&gt;"",[5]PREMIOS_OTROS!$BH162&lt;&gt;0),[5]PREMIOS_OTROS!$BH162,""),IF($A164="TOTAL",SUM(INDIRECT("AI4:AI"&amp;ROW()-1)),""))</f>
        <v/>
      </c>
      <c r="AJ164" s="7" t="str">
        <f ca="1">IF(AND($A164&lt;&gt;"",$A164&lt;&gt;"TOTAL"),IF(AND([5]PREMIOS_OTROS!$BJ162&lt;&gt;"",[5]PREMIOS_OTROS!$BJ162&lt;&gt;0),[5]PREMIOS_OTROS!$BJ162,""),IF($A164="TOTAL",SUM(INDIRECT("AJ4:AJ"&amp;ROW()-1)),""))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IF(AND($A164&lt;&gt;"",$A164&lt;&gt;"TOTAL"),IF(AND([5]PREMIOS_OTROS!$BM162&lt;&gt;"",[5]PREMIOS_OTROS!$BM162&lt;&gt;0),[5]PREMIOS_OTROS!$BM162,""),IF($A164="TOTAL",SUM(INDIRECT("AL4:AL"&amp;ROW()-1)),""))</f>
        <v/>
      </c>
      <c r="AM164" s="7" t="str">
        <f ca="1">IF(AND($A164&lt;&gt;"",$A164&lt;&gt;"TOTAL"),IF(AND([5]PREMIOS_OTROS!$BO162&lt;&gt;"",[5]PREMIOS_OTROS!$BO162&lt;&gt;0),[5]PREMIOS_OTROS!$BO162,""),IF($A164="TOTAL",SUM(INDIRECT("AM4:AM"&amp;ROW()-1)),""))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IF(AND($A164&lt;&gt;"",$A164&lt;&gt;"TOTAL"),IF(AND([5]PREMIOS_OTROS!$BR162&lt;&gt;"",[5]PREMIOS_OTROS!$BR162&lt;&gt;0),[5]PREMIOS_OTROS!$BR162,""),IF($A164="TOTAL",SUM(INDIRECT("AO4:AO"&amp;ROW()-1)),""))</f>
        <v/>
      </c>
      <c r="AP164" s="7" t="str">
        <f ca="1">IF(AND($A164&lt;&gt;"",$A164&lt;&gt;"TOTAL"),IF(AND([5]PREMIOS_OTROS!$BT162&lt;&gt;"",[5]PREMIOS_OTROS!$BT162&lt;&gt;0),[5]PREMIOS_OTROS!$BT162,""),IF($A164="TOTAL",SUM(INDIRECT("AP4:AP"&amp;ROW()-1)),""))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IF(AND($A164&lt;&gt;"",$A164&lt;&gt;"TOTAL"),IF(AND([5]PREMIOS_OTROS!$BW162&lt;&gt;"",[5]PREMIOS_OTROS!$BW162&lt;&gt;0),[5]PREMIOS_OTROS!$BW162,""),IF($A164="TOTAL",SUM(INDIRECT("AR4:AR"&amp;ROW()-1)),""))</f>
        <v/>
      </c>
      <c r="AS164" s="7" t="str">
        <f ca="1">IF(AND($A164&lt;&gt;"",$A164&lt;&gt;"TOTAL"),IF(AND([5]PREMIOS_OTROS!$BY162&lt;&gt;"",[5]PREMIOS_OTROS!$BY162&lt;&gt;0),[5]PREMIOS_OTROS!$BY162,""),IF($A164="TOTAL",SUM(INDIRECT("AS4:AS"&amp;ROW()-1)),""))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IF(AND($A164&lt;&gt;"",$A164&lt;&gt;"TOTAL"),IF(AND([5]PREMIOS_OTROS!$CB162&lt;&gt;"",[5]PREMIOS_OTROS!$CB162&lt;&gt;0),[5]PREMIOS_OTROS!$CB162,""),IF($A164="TOTAL",SUM(INDIRECT("AU4:AU"&amp;ROW()-1)),""))</f>
        <v/>
      </c>
      <c r="AV164" s="7" t="str">
        <f ca="1">IF(AND($A164&lt;&gt;"",$A164&lt;&gt;"TOTAL"),IF(AND([5]PREMIOS_OTROS!$CD162&lt;&gt;"",[5]PREMIOS_OTROS!$CD162&lt;&gt;0),[5]PREMIOS_OTROS!$CD162,""),IF($A164="TOTAL",SUM(INDIRECT("AV4:AV"&amp;ROW()-1)),""))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IF(AND($A164&lt;&gt;"",$A164&lt;&gt;"TOTAL"),IF(AND([5]PREMIOS_OTROS!$CG162&lt;&gt;"",[5]PREMIOS_OTROS!$CG162&lt;&gt;0),[5]PREMIOS_OTROS!$CG162,""),IF($A164="TOTAL",SUM(INDIRECT("AX4:AX"&amp;ROW()-1)),""))</f>
        <v/>
      </c>
      <c r="AY164" s="7" t="str">
        <f ca="1">IF(AND($A164&lt;&gt;"",$A164&lt;&gt;"TOTAL"),IF(AND([5]PREMIOS_OTROS!$CI162&lt;&gt;"",[5]PREMIOS_OTROS!$CI162&lt;&gt;0),[5]PREMIOS_OTROS!$CI162,""),IF($A164="TOTAL",SUM(INDIRECT("AY4:AY"&amp;ROW()-1)),""))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IF(AND($A164&lt;&gt;"",$A164&lt;&gt;"TOTAL"),IF(AND([5]PREMIOS_OTROS!$CL162&lt;&gt;"",[5]PREMIOS_OTROS!$CL162&lt;&gt;0),[5]PREMIOS_OTROS!$CL162,""),IF($A164="TOTAL",SUM(INDIRECT("BA4:BA"&amp;ROW()-1)),""))</f>
        <v/>
      </c>
      <c r="BB164" s="7" t="str">
        <f ca="1">IF(AND($A164&lt;&gt;"",$A164&lt;&gt;"TOTAL"),IF(AND([5]PREMIOS_OTROS!$CN162&lt;&gt;"",[5]PREMIOS_OTROS!$CN162&lt;&gt;0),[5]PREMIOS_OTROS!$CN162,""),IF($A164="TOTAL",SUM(INDIRECT("BB4:BB"&amp;ROW()-1)),""))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IF(AND($A164&lt;&gt;"",$A164&lt;&gt;"TOTAL"),IF(AND([5]PREMIOS_OTROS!$CQ162&lt;&gt;"",[5]PREMIOS_OTROS!$CQ162&lt;&gt;0),[5]PREMIOS_OTROS!$CQ162,""),IF($A164="TOTAL",SUM(INDIRECT("BD4:BD"&amp;ROW()-1)),""))</f>
        <v/>
      </c>
      <c r="BE164" s="7" t="str">
        <f ca="1">IF(AND($A164&lt;&gt;"",$A164&lt;&gt;"TOTAL"),IF(AND([5]PREMIOS_OTROS!$CS162&lt;&gt;"",[5]PREMIOS_OTROS!$CS162&lt;&gt;0),[5]PREMIOS_OTROS!$CS162,""),IF($A164="TOTAL",SUM(INDIRECT("BE4:BE"&amp;ROW()-1)),""))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IF([5]PREMIOS_OTROS!$D163&lt;&gt;"",[5]PREMIOS_OTROS!$D163,IF(AND([5]PREMIOS_OTROS!$D163="",[5]PREMIOS_OTROS!$D164="",[5]PREMIOS_OTROS!$D162=""),"","TOTAL"))</f>
        <v/>
      </c>
      <c r="B165" s="7" t="str">
        <f ca="1">IF(AND($A165&lt;&gt;"",$A165&lt;&gt;"TOTAL"),IF(AND([5]PREMIOS_OTROS!$E163&lt;&gt;"",[5]PREMIOS_OTROS!$E163&lt;&gt;0),[5]PREMIOS_OTROS!$E163,""),IF($A165="TOTAL",SUM(INDIRECT("B4:B"&amp;ROW()-1)),""))</f>
        <v/>
      </c>
      <c r="C165" s="7" t="str">
        <f ca="1">IF(AND($A165&lt;&gt;"",$A165&lt;&gt;"TOTAL"),IF(AND([5]PREMIOS_OTROS!$G163&lt;&gt;"",[5]PREMIOS_OTROS!$G163&lt;&gt;0),[5]PREMIOS_OTROS!$G163,""),IF($A165="TOTAL",SUM(INDIRECT("C4:C"&amp;ROW()-1)),""))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IF(AND($A165&lt;&gt;"",$A165&lt;&gt;"TOTAL"),IF(AND([5]PREMIOS_OTROS!$J163&lt;&gt;"",[5]PREMIOS_OTROS!$J163&lt;&gt;0),[5]PREMIOS_OTROS!$J163,""),IF($A165="TOTAL",SUM(INDIRECT("E4:E"&amp;ROW()-1)),""))</f>
        <v/>
      </c>
      <c r="F165" s="7" t="str">
        <f ca="1">IF(AND($A165&lt;&gt;"",$A165&lt;&gt;"TOTAL"),IF(AND([5]PREMIOS_OTROS!$L163&lt;&gt;"",[5]PREMIOS_OTROS!$L163&lt;&gt;0),[5]PREMIOS_OTROS!$L163,""),IF($A165="TOTAL",SUM(INDIRECT("F4:F"&amp;ROW()-1)),""))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IF(AND($A165&lt;&gt;"",$A165&lt;&gt;"TOTAL"),IF(AND([5]PREMIOS_OTROS!$O163&lt;&gt;"",[5]PREMIOS_OTROS!$O163&lt;&gt;0),[5]PREMIOS_OTROS!$O163,""),IF($A165="TOTAL",SUM(INDIRECT("H4:H"&amp;ROW()-1)),""))</f>
        <v/>
      </c>
      <c r="I165" s="7" t="str">
        <f ca="1">IF(AND($A165&lt;&gt;"",$A165&lt;&gt;"TOTAL"),IF(AND([5]PREMIOS_OTROS!$Q163&lt;&gt;"",[5]PREMIOS_OTROS!$Q163&lt;&gt;0),[5]PREMIOS_OTROS!$Q163,""),IF($A165="TOTAL",SUM(INDIRECT("I4:I"&amp;ROW()-1)),""))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IF(AND($A165&lt;&gt;"",$A165&lt;&gt;"TOTAL"),IF(AND([5]PREMIOS_OTROS!$T163&lt;&gt;"",[5]PREMIOS_OTROS!$T163&lt;&gt;0),[5]PREMIOS_OTROS!$T163,""),IF($A165="TOTAL",SUM(INDIRECT("K4:K"&amp;ROW()-1)),""))</f>
        <v/>
      </c>
      <c r="L165" s="7" t="str">
        <f ca="1">IF(AND($A165&lt;&gt;"",$A165&lt;&gt;"TOTAL"),IF(AND([5]PREMIOS_OTROS!$V163&lt;&gt;"",[5]PREMIOS_OTROS!$V163&lt;&gt;0),[5]PREMIOS_OTROS!$V163,""),IF($A165="TOTAL",SUM(INDIRECT("L4:L"&amp;ROW()-1)),""))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IF(AND($A165&lt;&gt;"",$A165&lt;&gt;"TOTAL"),IF(AND([5]PREMIOS_OTROS!$Y163&lt;&gt;"",[5]PREMIOS_OTROS!$Y163&lt;&gt;0),[5]PREMIOS_OTROS!$Y163,""),IF($A165="TOTAL",SUM(INDIRECT("N4:N"&amp;ROW()-1)),""))</f>
        <v/>
      </c>
      <c r="O165" s="7" t="str">
        <f ca="1">IF(AND($A165&lt;&gt;"",$A165&lt;&gt;"TOTAL"),IF(AND([5]PREMIOS_OTROS!$AA163&lt;&gt;"",[5]PREMIOS_OTROS!$AA163&lt;&gt;0),[5]PREMIOS_OTROS!$AA163,""),IF($A165="TOTAL",SUM(INDIRECT("O4:O"&amp;ROW()-1)),""))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IF(AND($A165&lt;&gt;"",$A165&lt;&gt;"TOTAL"),IF(AND([5]PREMIOS_OTROS!$AD163&lt;&gt;"",[5]PREMIOS_OTROS!$AD163&lt;&gt;0),[5]PREMIOS_OTROS!$AD163,""),IF($A165="TOTAL",SUM(INDIRECT("Q4:Q"&amp;ROW()-1)),""))</f>
        <v/>
      </c>
      <c r="R165" s="7" t="str">
        <f ca="1">IF(AND($A165&lt;&gt;"",$A165&lt;&gt;"TOTAL"),IF(AND([5]PREMIOS_OTROS!$AF163&lt;&gt;"",[5]PREMIOS_OTROS!$AF163&lt;&gt;0),[5]PREMIOS_OTROS!$AF163,""),IF($A165="TOTAL",SUM(INDIRECT("R4:R"&amp;ROW()-1)),""))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IF(AND($A165&lt;&gt;"",$A165&lt;&gt;"TOTAL"),IF(AND([5]PREMIOS_OTROS!$AI163&lt;&gt;"",[5]PREMIOS_OTROS!$AI163&lt;&gt;0),[5]PREMIOS_OTROS!$AI163,""),IF($A165="TOTAL",SUM(INDIRECT("T4:T"&amp;ROW()-1)),""))</f>
        <v/>
      </c>
      <c r="U165" s="7" t="str">
        <f ca="1">IF(AND($A165&lt;&gt;"",$A165&lt;&gt;"TOTAL"),IF(AND([5]PREMIOS_OTROS!$AK163&lt;&gt;"",[5]PREMIOS_OTROS!$AK163&lt;&gt;0),[5]PREMIOS_OTROS!$AK163,""),IF($A165="TOTAL",SUM(INDIRECT("U4:U"&amp;ROW()-1)),""))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IF(AND($A165&lt;&gt;"",$A165&lt;&gt;"TOTAL"),IF(AND([5]PREMIOS_OTROS!$AN163&lt;&gt;"",[5]PREMIOS_OTROS!$AN163&lt;&gt;0),[5]PREMIOS_OTROS!$AN163,""),IF($A165="TOTAL",SUM(INDIRECT("W4:W"&amp;ROW()-1)),""))</f>
        <v/>
      </c>
      <c r="X165" s="7" t="str">
        <f ca="1">IF(AND($A165&lt;&gt;"",$A165&lt;&gt;"TOTAL"),IF(AND([5]PREMIOS_OTROS!$AP163&lt;&gt;"",[5]PREMIOS_OTROS!$AP163&lt;&gt;0),[5]PREMIOS_OTROS!$AP163,""),IF($A165="TOTAL",SUM(INDIRECT("X4:X"&amp;ROW()-1)),""))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IF(AND($A165&lt;&gt;"",$A165&lt;&gt;"TOTAL"),IF(AND([5]PREMIOS_OTROS!$AS163&lt;&gt;"",[5]PREMIOS_OTROS!$AS163&lt;&gt;0),[5]PREMIOS_OTROS!$AS163,""),IF($A165="TOTAL",SUM(INDIRECT("Z4:Z"&amp;ROW()-1)),""))</f>
        <v/>
      </c>
      <c r="AA165" s="7" t="str">
        <f ca="1">IF(AND($A165&lt;&gt;"",$A165&lt;&gt;"TOTAL"),IF(AND([5]PREMIOS_OTROS!$AU163&lt;&gt;"",[5]PREMIOS_OTROS!$AU163&lt;&gt;0),[5]PREMIOS_OTROS!$AU163,""),IF($A165="TOTAL",SUM(INDIRECT("AA4:AA"&amp;ROW()-1)),""))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IF(AND($A165&lt;&gt;"",$A165&lt;&gt;"TOTAL"),IF(AND([5]PREMIOS_OTROS!$AX163&lt;&gt;"",[5]PREMIOS_OTROS!$AX163&lt;&gt;0),[5]PREMIOS_OTROS!$AX163,""),IF($A165="TOTAL",SUM(INDIRECT("AC4:AC"&amp;ROW()-1)),""))</f>
        <v/>
      </c>
      <c r="AD165" s="7" t="str">
        <f ca="1">IF(AND($A165&lt;&gt;"",$A165&lt;&gt;"TOTAL"),IF(AND([5]PREMIOS_OTROS!$AZ163&lt;&gt;"",[5]PREMIOS_OTROS!$AZ163&lt;&gt;0),[5]PREMIOS_OTROS!$AZ163,""),IF($A165="TOTAL",SUM(INDIRECT("AD4:AD"&amp;ROW()-1)),""))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IF(AND($A165&lt;&gt;"",$A165&lt;&gt;"TOTAL"),IF(AND([5]PREMIOS_OTROS!$BC163&lt;&gt;"",[5]PREMIOS_OTROS!$BC163&lt;&gt;0),[5]PREMIOS_OTROS!$BC163,""),IF($A165="TOTAL",SUM(INDIRECT("AF4:AF"&amp;ROW()-1)),""))</f>
        <v/>
      </c>
      <c r="AG165" s="7" t="str">
        <f ca="1">IF(AND($A165&lt;&gt;"",$A165&lt;&gt;"TOTAL"),IF(AND([5]PREMIOS_OTROS!$BE163&lt;&gt;"",[5]PREMIOS_OTROS!$BE163&lt;&gt;0),[5]PREMIOS_OTROS!$BE163,""),IF($A165="TOTAL",SUM(INDIRECT("AG4:AG"&amp;ROW()-1)),""))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IF(AND($A165&lt;&gt;"",$A165&lt;&gt;"TOTAL"),IF(AND([5]PREMIOS_OTROS!$BH163&lt;&gt;"",[5]PREMIOS_OTROS!$BH163&lt;&gt;0),[5]PREMIOS_OTROS!$BH163,""),IF($A165="TOTAL",SUM(INDIRECT("AI4:AI"&amp;ROW()-1)),""))</f>
        <v/>
      </c>
      <c r="AJ165" s="7" t="str">
        <f ca="1">IF(AND($A165&lt;&gt;"",$A165&lt;&gt;"TOTAL"),IF(AND([5]PREMIOS_OTROS!$BJ163&lt;&gt;"",[5]PREMIOS_OTROS!$BJ163&lt;&gt;0),[5]PREMIOS_OTROS!$BJ163,""),IF($A165="TOTAL",SUM(INDIRECT("AJ4:AJ"&amp;ROW()-1)),""))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IF(AND($A165&lt;&gt;"",$A165&lt;&gt;"TOTAL"),IF(AND([5]PREMIOS_OTROS!$BM163&lt;&gt;"",[5]PREMIOS_OTROS!$BM163&lt;&gt;0),[5]PREMIOS_OTROS!$BM163,""),IF($A165="TOTAL",SUM(INDIRECT("AL4:AL"&amp;ROW()-1)),""))</f>
        <v/>
      </c>
      <c r="AM165" s="7" t="str">
        <f ca="1">IF(AND($A165&lt;&gt;"",$A165&lt;&gt;"TOTAL"),IF(AND([5]PREMIOS_OTROS!$BO163&lt;&gt;"",[5]PREMIOS_OTROS!$BO163&lt;&gt;0),[5]PREMIOS_OTROS!$BO163,""),IF($A165="TOTAL",SUM(INDIRECT("AM4:AM"&amp;ROW()-1)),""))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IF(AND($A165&lt;&gt;"",$A165&lt;&gt;"TOTAL"),IF(AND([5]PREMIOS_OTROS!$BR163&lt;&gt;"",[5]PREMIOS_OTROS!$BR163&lt;&gt;0),[5]PREMIOS_OTROS!$BR163,""),IF($A165="TOTAL",SUM(INDIRECT("AO4:AO"&amp;ROW()-1)),""))</f>
        <v/>
      </c>
      <c r="AP165" s="7" t="str">
        <f ca="1">IF(AND($A165&lt;&gt;"",$A165&lt;&gt;"TOTAL"),IF(AND([5]PREMIOS_OTROS!$BT163&lt;&gt;"",[5]PREMIOS_OTROS!$BT163&lt;&gt;0),[5]PREMIOS_OTROS!$BT163,""),IF($A165="TOTAL",SUM(INDIRECT("AP4:AP"&amp;ROW()-1)),""))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IF(AND($A165&lt;&gt;"",$A165&lt;&gt;"TOTAL"),IF(AND([5]PREMIOS_OTROS!$BW163&lt;&gt;"",[5]PREMIOS_OTROS!$BW163&lt;&gt;0),[5]PREMIOS_OTROS!$BW163,""),IF($A165="TOTAL",SUM(INDIRECT("AR4:AR"&amp;ROW()-1)),""))</f>
        <v/>
      </c>
      <c r="AS165" s="7" t="str">
        <f ca="1">IF(AND($A165&lt;&gt;"",$A165&lt;&gt;"TOTAL"),IF(AND([5]PREMIOS_OTROS!$BY163&lt;&gt;"",[5]PREMIOS_OTROS!$BY163&lt;&gt;0),[5]PREMIOS_OTROS!$BY163,""),IF($A165="TOTAL",SUM(INDIRECT("AS4:AS"&amp;ROW()-1)),""))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IF(AND($A165&lt;&gt;"",$A165&lt;&gt;"TOTAL"),IF(AND([5]PREMIOS_OTROS!$CB163&lt;&gt;"",[5]PREMIOS_OTROS!$CB163&lt;&gt;0),[5]PREMIOS_OTROS!$CB163,""),IF($A165="TOTAL",SUM(INDIRECT("AU4:AU"&amp;ROW()-1)),""))</f>
        <v/>
      </c>
      <c r="AV165" s="7" t="str">
        <f ca="1">IF(AND($A165&lt;&gt;"",$A165&lt;&gt;"TOTAL"),IF(AND([5]PREMIOS_OTROS!$CD163&lt;&gt;"",[5]PREMIOS_OTROS!$CD163&lt;&gt;0),[5]PREMIOS_OTROS!$CD163,""),IF($A165="TOTAL",SUM(INDIRECT("AV4:AV"&amp;ROW()-1)),""))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IF(AND($A165&lt;&gt;"",$A165&lt;&gt;"TOTAL"),IF(AND([5]PREMIOS_OTROS!$CG163&lt;&gt;"",[5]PREMIOS_OTROS!$CG163&lt;&gt;0),[5]PREMIOS_OTROS!$CG163,""),IF($A165="TOTAL",SUM(INDIRECT("AX4:AX"&amp;ROW()-1)),""))</f>
        <v/>
      </c>
      <c r="AY165" s="7" t="str">
        <f ca="1">IF(AND($A165&lt;&gt;"",$A165&lt;&gt;"TOTAL"),IF(AND([5]PREMIOS_OTROS!$CI163&lt;&gt;"",[5]PREMIOS_OTROS!$CI163&lt;&gt;0),[5]PREMIOS_OTROS!$CI163,""),IF($A165="TOTAL",SUM(INDIRECT("AY4:AY"&amp;ROW()-1)),""))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IF(AND($A165&lt;&gt;"",$A165&lt;&gt;"TOTAL"),IF(AND([5]PREMIOS_OTROS!$CL163&lt;&gt;"",[5]PREMIOS_OTROS!$CL163&lt;&gt;0),[5]PREMIOS_OTROS!$CL163,""),IF($A165="TOTAL",SUM(INDIRECT("BA4:BA"&amp;ROW()-1)),""))</f>
        <v/>
      </c>
      <c r="BB165" s="7" t="str">
        <f ca="1">IF(AND($A165&lt;&gt;"",$A165&lt;&gt;"TOTAL"),IF(AND([5]PREMIOS_OTROS!$CN163&lt;&gt;"",[5]PREMIOS_OTROS!$CN163&lt;&gt;0),[5]PREMIOS_OTROS!$CN163,""),IF($A165="TOTAL",SUM(INDIRECT("BB4:BB"&amp;ROW()-1)),""))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IF(AND($A165&lt;&gt;"",$A165&lt;&gt;"TOTAL"),IF(AND([5]PREMIOS_OTROS!$CQ163&lt;&gt;"",[5]PREMIOS_OTROS!$CQ163&lt;&gt;0),[5]PREMIOS_OTROS!$CQ163,""),IF($A165="TOTAL",SUM(INDIRECT("BD4:BD"&amp;ROW()-1)),""))</f>
        <v/>
      </c>
      <c r="BE165" s="7" t="str">
        <f ca="1">IF(AND($A165&lt;&gt;"",$A165&lt;&gt;"TOTAL"),IF(AND([5]PREMIOS_OTROS!$CS163&lt;&gt;"",[5]PREMIOS_OTROS!$CS163&lt;&gt;0),[5]PREMIOS_OTROS!$CS163,""),IF($A165="TOTAL",SUM(INDIRECT("BE4:BE"&amp;ROW()-1)),""))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IF([5]PREMIOS_OTROS!$D164&lt;&gt;"",[5]PREMIOS_OTROS!$D164,IF(AND([5]PREMIOS_OTROS!$D164="",[5]PREMIOS_OTROS!$D165="",[5]PREMIOS_OTROS!$D163=""),"","TOTAL"))</f>
        <v/>
      </c>
      <c r="B166" s="7" t="str">
        <f ca="1">IF(AND($A166&lt;&gt;"",$A166&lt;&gt;"TOTAL"),IF(AND([5]PREMIOS_OTROS!$E164&lt;&gt;"",[5]PREMIOS_OTROS!$E164&lt;&gt;0),[5]PREMIOS_OTROS!$E164,""),IF($A166="TOTAL",SUM(INDIRECT("B4:B"&amp;ROW()-1)),""))</f>
        <v/>
      </c>
      <c r="C166" s="7" t="str">
        <f ca="1">IF(AND($A166&lt;&gt;"",$A166&lt;&gt;"TOTAL"),IF(AND([5]PREMIOS_OTROS!$G164&lt;&gt;"",[5]PREMIOS_OTROS!$G164&lt;&gt;0),[5]PREMIOS_OTROS!$G164,""),IF($A166="TOTAL",SUM(INDIRECT("C4:C"&amp;ROW()-1)),""))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IF(AND($A166&lt;&gt;"",$A166&lt;&gt;"TOTAL"),IF(AND([5]PREMIOS_OTROS!$J164&lt;&gt;"",[5]PREMIOS_OTROS!$J164&lt;&gt;0),[5]PREMIOS_OTROS!$J164,""),IF($A166="TOTAL",SUM(INDIRECT("E4:E"&amp;ROW()-1)),""))</f>
        <v/>
      </c>
      <c r="F166" s="7" t="str">
        <f ca="1">IF(AND($A166&lt;&gt;"",$A166&lt;&gt;"TOTAL"),IF(AND([5]PREMIOS_OTROS!$L164&lt;&gt;"",[5]PREMIOS_OTROS!$L164&lt;&gt;0),[5]PREMIOS_OTROS!$L164,""),IF($A166="TOTAL",SUM(INDIRECT("F4:F"&amp;ROW()-1)),""))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IF(AND($A166&lt;&gt;"",$A166&lt;&gt;"TOTAL"),IF(AND([5]PREMIOS_OTROS!$O164&lt;&gt;"",[5]PREMIOS_OTROS!$O164&lt;&gt;0),[5]PREMIOS_OTROS!$O164,""),IF($A166="TOTAL",SUM(INDIRECT("H4:H"&amp;ROW()-1)),""))</f>
        <v/>
      </c>
      <c r="I166" s="7" t="str">
        <f ca="1">IF(AND($A166&lt;&gt;"",$A166&lt;&gt;"TOTAL"),IF(AND([5]PREMIOS_OTROS!$Q164&lt;&gt;"",[5]PREMIOS_OTROS!$Q164&lt;&gt;0),[5]PREMIOS_OTROS!$Q164,""),IF($A166="TOTAL",SUM(INDIRECT("I4:I"&amp;ROW()-1)),""))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IF(AND($A166&lt;&gt;"",$A166&lt;&gt;"TOTAL"),IF(AND([5]PREMIOS_OTROS!$T164&lt;&gt;"",[5]PREMIOS_OTROS!$T164&lt;&gt;0),[5]PREMIOS_OTROS!$T164,""),IF($A166="TOTAL",SUM(INDIRECT("K4:K"&amp;ROW()-1)),""))</f>
        <v/>
      </c>
      <c r="L166" s="7" t="str">
        <f ca="1">IF(AND($A166&lt;&gt;"",$A166&lt;&gt;"TOTAL"),IF(AND([5]PREMIOS_OTROS!$V164&lt;&gt;"",[5]PREMIOS_OTROS!$V164&lt;&gt;0),[5]PREMIOS_OTROS!$V164,""),IF($A166="TOTAL",SUM(INDIRECT("L4:L"&amp;ROW()-1)),""))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IF(AND($A166&lt;&gt;"",$A166&lt;&gt;"TOTAL"),IF(AND([5]PREMIOS_OTROS!$Y164&lt;&gt;"",[5]PREMIOS_OTROS!$Y164&lt;&gt;0),[5]PREMIOS_OTROS!$Y164,""),IF($A166="TOTAL",SUM(INDIRECT("N4:N"&amp;ROW()-1)),""))</f>
        <v/>
      </c>
      <c r="O166" s="7" t="str">
        <f ca="1">IF(AND($A166&lt;&gt;"",$A166&lt;&gt;"TOTAL"),IF(AND([5]PREMIOS_OTROS!$AA164&lt;&gt;"",[5]PREMIOS_OTROS!$AA164&lt;&gt;0),[5]PREMIOS_OTROS!$AA164,""),IF($A166="TOTAL",SUM(INDIRECT("O4:O"&amp;ROW()-1)),""))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IF(AND($A166&lt;&gt;"",$A166&lt;&gt;"TOTAL"),IF(AND([5]PREMIOS_OTROS!$AD164&lt;&gt;"",[5]PREMIOS_OTROS!$AD164&lt;&gt;0),[5]PREMIOS_OTROS!$AD164,""),IF($A166="TOTAL",SUM(INDIRECT("Q4:Q"&amp;ROW()-1)),""))</f>
        <v/>
      </c>
      <c r="R166" s="7" t="str">
        <f ca="1">IF(AND($A166&lt;&gt;"",$A166&lt;&gt;"TOTAL"),IF(AND([5]PREMIOS_OTROS!$AF164&lt;&gt;"",[5]PREMIOS_OTROS!$AF164&lt;&gt;0),[5]PREMIOS_OTROS!$AF164,""),IF($A166="TOTAL",SUM(INDIRECT("R4:R"&amp;ROW()-1)),""))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IF(AND($A166&lt;&gt;"",$A166&lt;&gt;"TOTAL"),IF(AND([5]PREMIOS_OTROS!$AI164&lt;&gt;"",[5]PREMIOS_OTROS!$AI164&lt;&gt;0),[5]PREMIOS_OTROS!$AI164,""),IF($A166="TOTAL",SUM(INDIRECT("T4:T"&amp;ROW()-1)),""))</f>
        <v/>
      </c>
      <c r="U166" s="7" t="str">
        <f ca="1">IF(AND($A166&lt;&gt;"",$A166&lt;&gt;"TOTAL"),IF(AND([5]PREMIOS_OTROS!$AK164&lt;&gt;"",[5]PREMIOS_OTROS!$AK164&lt;&gt;0),[5]PREMIOS_OTROS!$AK164,""),IF($A166="TOTAL",SUM(INDIRECT("U4:U"&amp;ROW()-1)),""))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IF(AND($A166&lt;&gt;"",$A166&lt;&gt;"TOTAL"),IF(AND([5]PREMIOS_OTROS!$AN164&lt;&gt;"",[5]PREMIOS_OTROS!$AN164&lt;&gt;0),[5]PREMIOS_OTROS!$AN164,""),IF($A166="TOTAL",SUM(INDIRECT("W4:W"&amp;ROW()-1)),""))</f>
        <v/>
      </c>
      <c r="X166" s="7" t="str">
        <f ca="1">IF(AND($A166&lt;&gt;"",$A166&lt;&gt;"TOTAL"),IF(AND([5]PREMIOS_OTROS!$AP164&lt;&gt;"",[5]PREMIOS_OTROS!$AP164&lt;&gt;0),[5]PREMIOS_OTROS!$AP164,""),IF($A166="TOTAL",SUM(INDIRECT("X4:X"&amp;ROW()-1)),""))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IF(AND($A166&lt;&gt;"",$A166&lt;&gt;"TOTAL"),IF(AND([5]PREMIOS_OTROS!$AS164&lt;&gt;"",[5]PREMIOS_OTROS!$AS164&lt;&gt;0),[5]PREMIOS_OTROS!$AS164,""),IF($A166="TOTAL",SUM(INDIRECT("Z4:Z"&amp;ROW()-1)),""))</f>
        <v/>
      </c>
      <c r="AA166" s="7" t="str">
        <f ca="1">IF(AND($A166&lt;&gt;"",$A166&lt;&gt;"TOTAL"),IF(AND([5]PREMIOS_OTROS!$AU164&lt;&gt;"",[5]PREMIOS_OTROS!$AU164&lt;&gt;0),[5]PREMIOS_OTROS!$AU164,""),IF($A166="TOTAL",SUM(INDIRECT("AA4:AA"&amp;ROW()-1)),""))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IF(AND($A166&lt;&gt;"",$A166&lt;&gt;"TOTAL"),IF(AND([5]PREMIOS_OTROS!$AX164&lt;&gt;"",[5]PREMIOS_OTROS!$AX164&lt;&gt;0),[5]PREMIOS_OTROS!$AX164,""),IF($A166="TOTAL",SUM(INDIRECT("AC4:AC"&amp;ROW()-1)),""))</f>
        <v/>
      </c>
      <c r="AD166" s="7" t="str">
        <f ca="1">IF(AND($A166&lt;&gt;"",$A166&lt;&gt;"TOTAL"),IF(AND([5]PREMIOS_OTROS!$AZ164&lt;&gt;"",[5]PREMIOS_OTROS!$AZ164&lt;&gt;0),[5]PREMIOS_OTROS!$AZ164,""),IF($A166="TOTAL",SUM(INDIRECT("AD4:AD"&amp;ROW()-1)),""))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IF(AND($A166&lt;&gt;"",$A166&lt;&gt;"TOTAL"),IF(AND([5]PREMIOS_OTROS!$BC164&lt;&gt;"",[5]PREMIOS_OTROS!$BC164&lt;&gt;0),[5]PREMIOS_OTROS!$BC164,""),IF($A166="TOTAL",SUM(INDIRECT("AF4:AF"&amp;ROW()-1)),""))</f>
        <v/>
      </c>
      <c r="AG166" s="7" t="str">
        <f ca="1">IF(AND($A166&lt;&gt;"",$A166&lt;&gt;"TOTAL"),IF(AND([5]PREMIOS_OTROS!$BE164&lt;&gt;"",[5]PREMIOS_OTROS!$BE164&lt;&gt;0),[5]PREMIOS_OTROS!$BE164,""),IF($A166="TOTAL",SUM(INDIRECT("AG4:AG"&amp;ROW()-1)),""))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IF(AND($A166&lt;&gt;"",$A166&lt;&gt;"TOTAL"),IF(AND([5]PREMIOS_OTROS!$BH164&lt;&gt;"",[5]PREMIOS_OTROS!$BH164&lt;&gt;0),[5]PREMIOS_OTROS!$BH164,""),IF($A166="TOTAL",SUM(INDIRECT("AI4:AI"&amp;ROW()-1)),""))</f>
        <v/>
      </c>
      <c r="AJ166" s="7" t="str">
        <f ca="1">IF(AND($A166&lt;&gt;"",$A166&lt;&gt;"TOTAL"),IF(AND([5]PREMIOS_OTROS!$BJ164&lt;&gt;"",[5]PREMIOS_OTROS!$BJ164&lt;&gt;0),[5]PREMIOS_OTROS!$BJ164,""),IF($A166="TOTAL",SUM(INDIRECT("AJ4:AJ"&amp;ROW()-1)),""))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IF(AND($A166&lt;&gt;"",$A166&lt;&gt;"TOTAL"),IF(AND([5]PREMIOS_OTROS!$BM164&lt;&gt;"",[5]PREMIOS_OTROS!$BM164&lt;&gt;0),[5]PREMIOS_OTROS!$BM164,""),IF($A166="TOTAL",SUM(INDIRECT("AL4:AL"&amp;ROW()-1)),""))</f>
        <v/>
      </c>
      <c r="AM166" s="7" t="str">
        <f ca="1">IF(AND($A166&lt;&gt;"",$A166&lt;&gt;"TOTAL"),IF(AND([5]PREMIOS_OTROS!$BO164&lt;&gt;"",[5]PREMIOS_OTROS!$BO164&lt;&gt;0),[5]PREMIOS_OTROS!$BO164,""),IF($A166="TOTAL",SUM(INDIRECT("AM4:AM"&amp;ROW()-1)),""))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IF(AND($A166&lt;&gt;"",$A166&lt;&gt;"TOTAL"),IF(AND([5]PREMIOS_OTROS!$BR164&lt;&gt;"",[5]PREMIOS_OTROS!$BR164&lt;&gt;0),[5]PREMIOS_OTROS!$BR164,""),IF($A166="TOTAL",SUM(INDIRECT("AO4:AO"&amp;ROW()-1)),""))</f>
        <v/>
      </c>
      <c r="AP166" s="7" t="str">
        <f ca="1">IF(AND($A166&lt;&gt;"",$A166&lt;&gt;"TOTAL"),IF(AND([5]PREMIOS_OTROS!$BT164&lt;&gt;"",[5]PREMIOS_OTROS!$BT164&lt;&gt;0),[5]PREMIOS_OTROS!$BT164,""),IF($A166="TOTAL",SUM(INDIRECT("AP4:AP"&amp;ROW()-1)),""))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IF(AND($A166&lt;&gt;"",$A166&lt;&gt;"TOTAL"),IF(AND([5]PREMIOS_OTROS!$BW164&lt;&gt;"",[5]PREMIOS_OTROS!$BW164&lt;&gt;0),[5]PREMIOS_OTROS!$BW164,""),IF($A166="TOTAL",SUM(INDIRECT("AR4:AR"&amp;ROW()-1)),""))</f>
        <v/>
      </c>
      <c r="AS166" s="7" t="str">
        <f ca="1">IF(AND($A166&lt;&gt;"",$A166&lt;&gt;"TOTAL"),IF(AND([5]PREMIOS_OTROS!$BY164&lt;&gt;"",[5]PREMIOS_OTROS!$BY164&lt;&gt;0),[5]PREMIOS_OTROS!$BY164,""),IF($A166="TOTAL",SUM(INDIRECT("AS4:AS"&amp;ROW()-1)),""))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IF(AND($A166&lt;&gt;"",$A166&lt;&gt;"TOTAL"),IF(AND([5]PREMIOS_OTROS!$CB164&lt;&gt;"",[5]PREMIOS_OTROS!$CB164&lt;&gt;0),[5]PREMIOS_OTROS!$CB164,""),IF($A166="TOTAL",SUM(INDIRECT("AU4:AU"&amp;ROW()-1)),""))</f>
        <v/>
      </c>
      <c r="AV166" s="7" t="str">
        <f ca="1">IF(AND($A166&lt;&gt;"",$A166&lt;&gt;"TOTAL"),IF(AND([5]PREMIOS_OTROS!$CD164&lt;&gt;"",[5]PREMIOS_OTROS!$CD164&lt;&gt;0),[5]PREMIOS_OTROS!$CD164,""),IF($A166="TOTAL",SUM(INDIRECT("AV4:AV"&amp;ROW()-1)),""))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IF(AND($A166&lt;&gt;"",$A166&lt;&gt;"TOTAL"),IF(AND([5]PREMIOS_OTROS!$CG164&lt;&gt;"",[5]PREMIOS_OTROS!$CG164&lt;&gt;0),[5]PREMIOS_OTROS!$CG164,""),IF($A166="TOTAL",SUM(INDIRECT("AX4:AX"&amp;ROW()-1)),""))</f>
        <v/>
      </c>
      <c r="AY166" s="7" t="str">
        <f ca="1">IF(AND($A166&lt;&gt;"",$A166&lt;&gt;"TOTAL"),IF(AND([5]PREMIOS_OTROS!$CI164&lt;&gt;"",[5]PREMIOS_OTROS!$CI164&lt;&gt;0),[5]PREMIOS_OTROS!$CI164,""),IF($A166="TOTAL",SUM(INDIRECT("AY4:AY"&amp;ROW()-1)),""))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IF(AND($A166&lt;&gt;"",$A166&lt;&gt;"TOTAL"),IF(AND([5]PREMIOS_OTROS!$CL164&lt;&gt;"",[5]PREMIOS_OTROS!$CL164&lt;&gt;0),[5]PREMIOS_OTROS!$CL164,""),IF($A166="TOTAL",SUM(INDIRECT("BA4:BA"&amp;ROW()-1)),""))</f>
        <v/>
      </c>
      <c r="BB166" s="7" t="str">
        <f ca="1">IF(AND($A166&lt;&gt;"",$A166&lt;&gt;"TOTAL"),IF(AND([5]PREMIOS_OTROS!$CN164&lt;&gt;"",[5]PREMIOS_OTROS!$CN164&lt;&gt;0),[5]PREMIOS_OTROS!$CN164,""),IF($A166="TOTAL",SUM(INDIRECT("BB4:BB"&amp;ROW()-1)),""))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IF(AND($A166&lt;&gt;"",$A166&lt;&gt;"TOTAL"),IF(AND([5]PREMIOS_OTROS!$CQ164&lt;&gt;"",[5]PREMIOS_OTROS!$CQ164&lt;&gt;0),[5]PREMIOS_OTROS!$CQ164,""),IF($A166="TOTAL",SUM(INDIRECT("BD4:BD"&amp;ROW()-1)),""))</f>
        <v/>
      </c>
      <c r="BE166" s="7" t="str">
        <f ca="1">IF(AND($A166&lt;&gt;"",$A166&lt;&gt;"TOTAL"),IF(AND([5]PREMIOS_OTROS!$CS164&lt;&gt;"",[5]PREMIOS_OTROS!$CS164&lt;&gt;0),[5]PREMIOS_OTROS!$CS164,""),IF($A166="TOTAL",SUM(INDIRECT("BE4:BE"&amp;ROW()-1)),""))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IF([5]PREMIOS_OTROS!$D165&lt;&gt;"",[5]PREMIOS_OTROS!$D165,IF(AND([5]PREMIOS_OTROS!$D165="",[5]PREMIOS_OTROS!$D166="",[5]PREMIOS_OTROS!$D164=""),"","TOTAL"))</f>
        <v/>
      </c>
      <c r="B167" s="7" t="str">
        <f ca="1">IF(AND($A167&lt;&gt;"",$A167&lt;&gt;"TOTAL"),IF(AND([5]PREMIOS_OTROS!$E165&lt;&gt;"",[5]PREMIOS_OTROS!$E165&lt;&gt;0),[5]PREMIOS_OTROS!$E165,""),IF($A167="TOTAL",SUM(INDIRECT("B4:B"&amp;ROW()-1)),""))</f>
        <v/>
      </c>
      <c r="C167" s="7" t="str">
        <f ca="1">IF(AND($A167&lt;&gt;"",$A167&lt;&gt;"TOTAL"),IF(AND([5]PREMIOS_OTROS!$G165&lt;&gt;"",[5]PREMIOS_OTROS!$G165&lt;&gt;0),[5]PREMIOS_OTROS!$G165,""),IF($A167="TOTAL",SUM(INDIRECT("C4:C"&amp;ROW()-1)),""))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IF(AND($A167&lt;&gt;"",$A167&lt;&gt;"TOTAL"),IF(AND([5]PREMIOS_OTROS!$J165&lt;&gt;"",[5]PREMIOS_OTROS!$J165&lt;&gt;0),[5]PREMIOS_OTROS!$J165,""),IF($A167="TOTAL",SUM(INDIRECT("E4:E"&amp;ROW()-1)),""))</f>
        <v/>
      </c>
      <c r="F167" s="7" t="str">
        <f ca="1">IF(AND($A167&lt;&gt;"",$A167&lt;&gt;"TOTAL"),IF(AND([5]PREMIOS_OTROS!$L165&lt;&gt;"",[5]PREMIOS_OTROS!$L165&lt;&gt;0),[5]PREMIOS_OTROS!$L165,""),IF($A167="TOTAL",SUM(INDIRECT("F4:F"&amp;ROW()-1)),""))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IF(AND($A167&lt;&gt;"",$A167&lt;&gt;"TOTAL"),IF(AND([5]PREMIOS_OTROS!$O165&lt;&gt;"",[5]PREMIOS_OTROS!$O165&lt;&gt;0),[5]PREMIOS_OTROS!$O165,""),IF($A167="TOTAL",SUM(INDIRECT("H4:H"&amp;ROW()-1)),""))</f>
        <v/>
      </c>
      <c r="I167" s="7" t="str">
        <f ca="1">IF(AND($A167&lt;&gt;"",$A167&lt;&gt;"TOTAL"),IF(AND([5]PREMIOS_OTROS!$Q165&lt;&gt;"",[5]PREMIOS_OTROS!$Q165&lt;&gt;0),[5]PREMIOS_OTROS!$Q165,""),IF($A167="TOTAL",SUM(INDIRECT("I4:I"&amp;ROW()-1)),""))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IF(AND($A167&lt;&gt;"",$A167&lt;&gt;"TOTAL"),IF(AND([5]PREMIOS_OTROS!$T165&lt;&gt;"",[5]PREMIOS_OTROS!$T165&lt;&gt;0),[5]PREMIOS_OTROS!$T165,""),IF($A167="TOTAL",SUM(INDIRECT("K4:K"&amp;ROW()-1)),""))</f>
        <v/>
      </c>
      <c r="L167" s="7" t="str">
        <f ca="1">IF(AND($A167&lt;&gt;"",$A167&lt;&gt;"TOTAL"),IF(AND([5]PREMIOS_OTROS!$V165&lt;&gt;"",[5]PREMIOS_OTROS!$V165&lt;&gt;0),[5]PREMIOS_OTROS!$V165,""),IF($A167="TOTAL",SUM(INDIRECT("L4:L"&amp;ROW()-1)),""))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IF(AND($A167&lt;&gt;"",$A167&lt;&gt;"TOTAL"),IF(AND([5]PREMIOS_OTROS!$Y165&lt;&gt;"",[5]PREMIOS_OTROS!$Y165&lt;&gt;0),[5]PREMIOS_OTROS!$Y165,""),IF($A167="TOTAL",SUM(INDIRECT("N4:N"&amp;ROW()-1)),""))</f>
        <v/>
      </c>
      <c r="O167" s="7" t="str">
        <f ca="1">IF(AND($A167&lt;&gt;"",$A167&lt;&gt;"TOTAL"),IF(AND([5]PREMIOS_OTROS!$AA165&lt;&gt;"",[5]PREMIOS_OTROS!$AA165&lt;&gt;0),[5]PREMIOS_OTROS!$AA165,""),IF($A167="TOTAL",SUM(INDIRECT("O4:O"&amp;ROW()-1)),""))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IF(AND($A167&lt;&gt;"",$A167&lt;&gt;"TOTAL"),IF(AND([5]PREMIOS_OTROS!$AD165&lt;&gt;"",[5]PREMIOS_OTROS!$AD165&lt;&gt;0),[5]PREMIOS_OTROS!$AD165,""),IF($A167="TOTAL",SUM(INDIRECT("Q4:Q"&amp;ROW()-1)),""))</f>
        <v/>
      </c>
      <c r="R167" s="7" t="str">
        <f ca="1">IF(AND($A167&lt;&gt;"",$A167&lt;&gt;"TOTAL"),IF(AND([5]PREMIOS_OTROS!$AF165&lt;&gt;"",[5]PREMIOS_OTROS!$AF165&lt;&gt;0),[5]PREMIOS_OTROS!$AF165,""),IF($A167="TOTAL",SUM(INDIRECT("R4:R"&amp;ROW()-1)),""))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IF(AND($A167&lt;&gt;"",$A167&lt;&gt;"TOTAL"),IF(AND([5]PREMIOS_OTROS!$AI165&lt;&gt;"",[5]PREMIOS_OTROS!$AI165&lt;&gt;0),[5]PREMIOS_OTROS!$AI165,""),IF($A167="TOTAL",SUM(INDIRECT("T4:T"&amp;ROW()-1)),""))</f>
        <v/>
      </c>
      <c r="U167" s="7" t="str">
        <f ca="1">IF(AND($A167&lt;&gt;"",$A167&lt;&gt;"TOTAL"),IF(AND([5]PREMIOS_OTROS!$AK165&lt;&gt;"",[5]PREMIOS_OTROS!$AK165&lt;&gt;0),[5]PREMIOS_OTROS!$AK165,""),IF($A167="TOTAL",SUM(INDIRECT("U4:U"&amp;ROW()-1)),""))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IF(AND($A167&lt;&gt;"",$A167&lt;&gt;"TOTAL"),IF(AND([5]PREMIOS_OTROS!$AN165&lt;&gt;"",[5]PREMIOS_OTROS!$AN165&lt;&gt;0),[5]PREMIOS_OTROS!$AN165,""),IF($A167="TOTAL",SUM(INDIRECT("W4:W"&amp;ROW()-1)),""))</f>
        <v/>
      </c>
      <c r="X167" s="7" t="str">
        <f ca="1">IF(AND($A167&lt;&gt;"",$A167&lt;&gt;"TOTAL"),IF(AND([5]PREMIOS_OTROS!$AP165&lt;&gt;"",[5]PREMIOS_OTROS!$AP165&lt;&gt;0),[5]PREMIOS_OTROS!$AP165,""),IF($A167="TOTAL",SUM(INDIRECT("X4:X"&amp;ROW()-1)),""))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IF(AND($A167&lt;&gt;"",$A167&lt;&gt;"TOTAL"),IF(AND([5]PREMIOS_OTROS!$AS165&lt;&gt;"",[5]PREMIOS_OTROS!$AS165&lt;&gt;0),[5]PREMIOS_OTROS!$AS165,""),IF($A167="TOTAL",SUM(INDIRECT("Z4:Z"&amp;ROW()-1)),""))</f>
        <v/>
      </c>
      <c r="AA167" s="7" t="str">
        <f ca="1">IF(AND($A167&lt;&gt;"",$A167&lt;&gt;"TOTAL"),IF(AND([5]PREMIOS_OTROS!$AU165&lt;&gt;"",[5]PREMIOS_OTROS!$AU165&lt;&gt;0),[5]PREMIOS_OTROS!$AU165,""),IF($A167="TOTAL",SUM(INDIRECT("AA4:AA"&amp;ROW()-1)),""))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IF(AND($A167&lt;&gt;"",$A167&lt;&gt;"TOTAL"),IF(AND([5]PREMIOS_OTROS!$AX165&lt;&gt;"",[5]PREMIOS_OTROS!$AX165&lt;&gt;0),[5]PREMIOS_OTROS!$AX165,""),IF($A167="TOTAL",SUM(INDIRECT("AC4:AC"&amp;ROW()-1)),""))</f>
        <v/>
      </c>
      <c r="AD167" s="7" t="str">
        <f ca="1">IF(AND($A167&lt;&gt;"",$A167&lt;&gt;"TOTAL"),IF(AND([5]PREMIOS_OTROS!$AZ165&lt;&gt;"",[5]PREMIOS_OTROS!$AZ165&lt;&gt;0),[5]PREMIOS_OTROS!$AZ165,""),IF($A167="TOTAL",SUM(INDIRECT("AD4:AD"&amp;ROW()-1)),""))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IF(AND($A167&lt;&gt;"",$A167&lt;&gt;"TOTAL"),IF(AND([5]PREMIOS_OTROS!$BC165&lt;&gt;"",[5]PREMIOS_OTROS!$BC165&lt;&gt;0),[5]PREMIOS_OTROS!$BC165,""),IF($A167="TOTAL",SUM(INDIRECT("AF4:AF"&amp;ROW()-1)),""))</f>
        <v/>
      </c>
      <c r="AG167" s="7" t="str">
        <f ca="1">IF(AND($A167&lt;&gt;"",$A167&lt;&gt;"TOTAL"),IF(AND([5]PREMIOS_OTROS!$BE165&lt;&gt;"",[5]PREMIOS_OTROS!$BE165&lt;&gt;0),[5]PREMIOS_OTROS!$BE165,""),IF($A167="TOTAL",SUM(INDIRECT("AG4:AG"&amp;ROW()-1)),""))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IF(AND($A167&lt;&gt;"",$A167&lt;&gt;"TOTAL"),IF(AND([5]PREMIOS_OTROS!$BH165&lt;&gt;"",[5]PREMIOS_OTROS!$BH165&lt;&gt;0),[5]PREMIOS_OTROS!$BH165,""),IF($A167="TOTAL",SUM(INDIRECT("AI4:AI"&amp;ROW()-1)),""))</f>
        <v/>
      </c>
      <c r="AJ167" s="7" t="str">
        <f ca="1">IF(AND($A167&lt;&gt;"",$A167&lt;&gt;"TOTAL"),IF(AND([5]PREMIOS_OTROS!$BJ165&lt;&gt;"",[5]PREMIOS_OTROS!$BJ165&lt;&gt;0),[5]PREMIOS_OTROS!$BJ165,""),IF($A167="TOTAL",SUM(INDIRECT("AJ4:AJ"&amp;ROW()-1)),""))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IF(AND($A167&lt;&gt;"",$A167&lt;&gt;"TOTAL"),IF(AND([5]PREMIOS_OTROS!$BM165&lt;&gt;"",[5]PREMIOS_OTROS!$BM165&lt;&gt;0),[5]PREMIOS_OTROS!$BM165,""),IF($A167="TOTAL",SUM(INDIRECT("AL4:AL"&amp;ROW()-1)),""))</f>
        <v/>
      </c>
      <c r="AM167" s="7" t="str">
        <f ca="1">IF(AND($A167&lt;&gt;"",$A167&lt;&gt;"TOTAL"),IF(AND([5]PREMIOS_OTROS!$BO165&lt;&gt;"",[5]PREMIOS_OTROS!$BO165&lt;&gt;0),[5]PREMIOS_OTROS!$BO165,""),IF($A167="TOTAL",SUM(INDIRECT("AM4:AM"&amp;ROW()-1)),""))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IF(AND($A167&lt;&gt;"",$A167&lt;&gt;"TOTAL"),IF(AND([5]PREMIOS_OTROS!$BR165&lt;&gt;"",[5]PREMIOS_OTROS!$BR165&lt;&gt;0),[5]PREMIOS_OTROS!$BR165,""),IF($A167="TOTAL",SUM(INDIRECT("AO4:AO"&amp;ROW()-1)),""))</f>
        <v/>
      </c>
      <c r="AP167" s="7" t="str">
        <f ca="1">IF(AND($A167&lt;&gt;"",$A167&lt;&gt;"TOTAL"),IF(AND([5]PREMIOS_OTROS!$BT165&lt;&gt;"",[5]PREMIOS_OTROS!$BT165&lt;&gt;0),[5]PREMIOS_OTROS!$BT165,""),IF($A167="TOTAL",SUM(INDIRECT("AP4:AP"&amp;ROW()-1)),""))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IF(AND($A167&lt;&gt;"",$A167&lt;&gt;"TOTAL"),IF(AND([5]PREMIOS_OTROS!$BW165&lt;&gt;"",[5]PREMIOS_OTROS!$BW165&lt;&gt;0),[5]PREMIOS_OTROS!$BW165,""),IF($A167="TOTAL",SUM(INDIRECT("AR4:AR"&amp;ROW()-1)),""))</f>
        <v/>
      </c>
      <c r="AS167" s="7" t="str">
        <f ca="1">IF(AND($A167&lt;&gt;"",$A167&lt;&gt;"TOTAL"),IF(AND([5]PREMIOS_OTROS!$BY165&lt;&gt;"",[5]PREMIOS_OTROS!$BY165&lt;&gt;0),[5]PREMIOS_OTROS!$BY165,""),IF($A167="TOTAL",SUM(INDIRECT("AS4:AS"&amp;ROW()-1)),""))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IF(AND($A167&lt;&gt;"",$A167&lt;&gt;"TOTAL"),IF(AND([5]PREMIOS_OTROS!$CB165&lt;&gt;"",[5]PREMIOS_OTROS!$CB165&lt;&gt;0),[5]PREMIOS_OTROS!$CB165,""),IF($A167="TOTAL",SUM(INDIRECT("AU4:AU"&amp;ROW()-1)),""))</f>
        <v/>
      </c>
      <c r="AV167" s="7" t="str">
        <f ca="1">IF(AND($A167&lt;&gt;"",$A167&lt;&gt;"TOTAL"),IF(AND([5]PREMIOS_OTROS!$CD165&lt;&gt;"",[5]PREMIOS_OTROS!$CD165&lt;&gt;0),[5]PREMIOS_OTROS!$CD165,""),IF($A167="TOTAL",SUM(INDIRECT("AV4:AV"&amp;ROW()-1)),""))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IF(AND($A167&lt;&gt;"",$A167&lt;&gt;"TOTAL"),IF(AND([5]PREMIOS_OTROS!$CG165&lt;&gt;"",[5]PREMIOS_OTROS!$CG165&lt;&gt;0),[5]PREMIOS_OTROS!$CG165,""),IF($A167="TOTAL",SUM(INDIRECT("AX4:AX"&amp;ROW()-1)),""))</f>
        <v/>
      </c>
      <c r="AY167" s="7" t="str">
        <f ca="1">IF(AND($A167&lt;&gt;"",$A167&lt;&gt;"TOTAL"),IF(AND([5]PREMIOS_OTROS!$CI165&lt;&gt;"",[5]PREMIOS_OTROS!$CI165&lt;&gt;0),[5]PREMIOS_OTROS!$CI165,""),IF($A167="TOTAL",SUM(INDIRECT("AY4:AY"&amp;ROW()-1)),""))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IF(AND($A167&lt;&gt;"",$A167&lt;&gt;"TOTAL"),IF(AND([5]PREMIOS_OTROS!$CL165&lt;&gt;"",[5]PREMIOS_OTROS!$CL165&lt;&gt;0),[5]PREMIOS_OTROS!$CL165,""),IF($A167="TOTAL",SUM(INDIRECT("BA4:BA"&amp;ROW()-1)),""))</f>
        <v/>
      </c>
      <c r="BB167" s="7" t="str">
        <f ca="1">IF(AND($A167&lt;&gt;"",$A167&lt;&gt;"TOTAL"),IF(AND([5]PREMIOS_OTROS!$CN165&lt;&gt;"",[5]PREMIOS_OTROS!$CN165&lt;&gt;0),[5]PREMIOS_OTROS!$CN165,""),IF($A167="TOTAL",SUM(INDIRECT("BB4:BB"&amp;ROW()-1)),""))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IF(AND($A167&lt;&gt;"",$A167&lt;&gt;"TOTAL"),IF(AND([5]PREMIOS_OTROS!$CQ165&lt;&gt;"",[5]PREMIOS_OTROS!$CQ165&lt;&gt;0),[5]PREMIOS_OTROS!$CQ165,""),IF($A167="TOTAL",SUM(INDIRECT("BD4:BD"&amp;ROW()-1)),""))</f>
        <v/>
      </c>
      <c r="BE167" s="7" t="str">
        <f ca="1">IF(AND($A167&lt;&gt;"",$A167&lt;&gt;"TOTAL"),IF(AND([5]PREMIOS_OTROS!$CS165&lt;&gt;"",[5]PREMIOS_OTROS!$CS165&lt;&gt;0),[5]PREMIOS_OTROS!$CS165,""),IF($A167="TOTAL",SUM(INDIRECT("BE4:BE"&amp;ROW()-1)),""))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IF([5]PREMIOS_OTROS!$D166&lt;&gt;"",[5]PREMIOS_OTROS!$D166,IF(AND([5]PREMIOS_OTROS!$D166="",[5]PREMIOS_OTROS!$D167="",[5]PREMIOS_OTROS!$D165=""),"","TOTAL"))</f>
        <v/>
      </c>
      <c r="B168" s="7" t="str">
        <f ca="1">IF(AND($A168&lt;&gt;"",$A168&lt;&gt;"TOTAL"),IF(AND([5]PREMIOS_OTROS!$E166&lt;&gt;"",[5]PREMIOS_OTROS!$E166&lt;&gt;0),[5]PREMIOS_OTROS!$E166,""),IF($A168="TOTAL",SUM(INDIRECT("B4:B"&amp;ROW()-1)),""))</f>
        <v/>
      </c>
      <c r="C168" s="7" t="str">
        <f ca="1">IF(AND($A168&lt;&gt;"",$A168&lt;&gt;"TOTAL"),IF(AND([5]PREMIOS_OTROS!$G166&lt;&gt;"",[5]PREMIOS_OTROS!$G166&lt;&gt;0),[5]PREMIOS_OTROS!$G166,""),IF($A168="TOTAL",SUM(INDIRECT("C4:C"&amp;ROW()-1)),""))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IF(AND($A168&lt;&gt;"",$A168&lt;&gt;"TOTAL"),IF(AND([5]PREMIOS_OTROS!$J166&lt;&gt;"",[5]PREMIOS_OTROS!$J166&lt;&gt;0),[5]PREMIOS_OTROS!$J166,""),IF($A168="TOTAL",SUM(INDIRECT("E4:E"&amp;ROW()-1)),""))</f>
        <v/>
      </c>
      <c r="F168" s="7" t="str">
        <f ca="1">IF(AND($A168&lt;&gt;"",$A168&lt;&gt;"TOTAL"),IF(AND([5]PREMIOS_OTROS!$L166&lt;&gt;"",[5]PREMIOS_OTROS!$L166&lt;&gt;0),[5]PREMIOS_OTROS!$L166,""),IF($A168="TOTAL",SUM(INDIRECT("F4:F"&amp;ROW()-1)),""))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IF(AND($A168&lt;&gt;"",$A168&lt;&gt;"TOTAL"),IF(AND([5]PREMIOS_OTROS!$O166&lt;&gt;"",[5]PREMIOS_OTROS!$O166&lt;&gt;0),[5]PREMIOS_OTROS!$O166,""),IF($A168="TOTAL",SUM(INDIRECT("H4:H"&amp;ROW()-1)),""))</f>
        <v/>
      </c>
      <c r="I168" s="7" t="str">
        <f ca="1">IF(AND($A168&lt;&gt;"",$A168&lt;&gt;"TOTAL"),IF(AND([5]PREMIOS_OTROS!$Q166&lt;&gt;"",[5]PREMIOS_OTROS!$Q166&lt;&gt;0),[5]PREMIOS_OTROS!$Q166,""),IF($A168="TOTAL",SUM(INDIRECT("I4:I"&amp;ROW()-1)),""))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IF(AND($A168&lt;&gt;"",$A168&lt;&gt;"TOTAL"),IF(AND([5]PREMIOS_OTROS!$T166&lt;&gt;"",[5]PREMIOS_OTROS!$T166&lt;&gt;0),[5]PREMIOS_OTROS!$T166,""),IF($A168="TOTAL",SUM(INDIRECT("K4:K"&amp;ROW()-1)),""))</f>
        <v/>
      </c>
      <c r="L168" s="7" t="str">
        <f ca="1">IF(AND($A168&lt;&gt;"",$A168&lt;&gt;"TOTAL"),IF(AND([5]PREMIOS_OTROS!$V166&lt;&gt;"",[5]PREMIOS_OTROS!$V166&lt;&gt;0),[5]PREMIOS_OTROS!$V166,""),IF($A168="TOTAL",SUM(INDIRECT("L4:L"&amp;ROW()-1)),""))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IF(AND($A168&lt;&gt;"",$A168&lt;&gt;"TOTAL"),IF(AND([5]PREMIOS_OTROS!$Y166&lt;&gt;"",[5]PREMIOS_OTROS!$Y166&lt;&gt;0),[5]PREMIOS_OTROS!$Y166,""),IF($A168="TOTAL",SUM(INDIRECT("N4:N"&amp;ROW()-1)),""))</f>
        <v/>
      </c>
      <c r="O168" s="7" t="str">
        <f ca="1">IF(AND($A168&lt;&gt;"",$A168&lt;&gt;"TOTAL"),IF(AND([5]PREMIOS_OTROS!$AA166&lt;&gt;"",[5]PREMIOS_OTROS!$AA166&lt;&gt;0),[5]PREMIOS_OTROS!$AA166,""),IF($A168="TOTAL",SUM(INDIRECT("O4:O"&amp;ROW()-1)),""))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IF(AND($A168&lt;&gt;"",$A168&lt;&gt;"TOTAL"),IF(AND([5]PREMIOS_OTROS!$AD166&lt;&gt;"",[5]PREMIOS_OTROS!$AD166&lt;&gt;0),[5]PREMIOS_OTROS!$AD166,""),IF($A168="TOTAL",SUM(INDIRECT("Q4:Q"&amp;ROW()-1)),""))</f>
        <v/>
      </c>
      <c r="R168" s="7" t="str">
        <f ca="1">IF(AND($A168&lt;&gt;"",$A168&lt;&gt;"TOTAL"),IF(AND([5]PREMIOS_OTROS!$AF166&lt;&gt;"",[5]PREMIOS_OTROS!$AF166&lt;&gt;0),[5]PREMIOS_OTROS!$AF166,""),IF($A168="TOTAL",SUM(INDIRECT("R4:R"&amp;ROW()-1)),""))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IF(AND($A168&lt;&gt;"",$A168&lt;&gt;"TOTAL"),IF(AND([5]PREMIOS_OTROS!$AI166&lt;&gt;"",[5]PREMIOS_OTROS!$AI166&lt;&gt;0),[5]PREMIOS_OTROS!$AI166,""),IF($A168="TOTAL",SUM(INDIRECT("T4:T"&amp;ROW()-1)),""))</f>
        <v/>
      </c>
      <c r="U168" s="7" t="str">
        <f ca="1">IF(AND($A168&lt;&gt;"",$A168&lt;&gt;"TOTAL"),IF(AND([5]PREMIOS_OTROS!$AK166&lt;&gt;"",[5]PREMIOS_OTROS!$AK166&lt;&gt;0),[5]PREMIOS_OTROS!$AK166,""),IF($A168="TOTAL",SUM(INDIRECT("U4:U"&amp;ROW()-1)),""))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IF(AND($A168&lt;&gt;"",$A168&lt;&gt;"TOTAL"),IF(AND([5]PREMIOS_OTROS!$AN166&lt;&gt;"",[5]PREMIOS_OTROS!$AN166&lt;&gt;0),[5]PREMIOS_OTROS!$AN166,""),IF($A168="TOTAL",SUM(INDIRECT("W4:W"&amp;ROW()-1)),""))</f>
        <v/>
      </c>
      <c r="X168" s="7" t="str">
        <f ca="1">IF(AND($A168&lt;&gt;"",$A168&lt;&gt;"TOTAL"),IF(AND([5]PREMIOS_OTROS!$AP166&lt;&gt;"",[5]PREMIOS_OTROS!$AP166&lt;&gt;0),[5]PREMIOS_OTROS!$AP166,""),IF($A168="TOTAL",SUM(INDIRECT("X4:X"&amp;ROW()-1)),""))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IF(AND($A168&lt;&gt;"",$A168&lt;&gt;"TOTAL"),IF(AND([5]PREMIOS_OTROS!$AS166&lt;&gt;"",[5]PREMIOS_OTROS!$AS166&lt;&gt;0),[5]PREMIOS_OTROS!$AS166,""),IF($A168="TOTAL",SUM(INDIRECT("Z4:Z"&amp;ROW()-1)),""))</f>
        <v/>
      </c>
      <c r="AA168" s="7" t="str">
        <f ca="1">IF(AND($A168&lt;&gt;"",$A168&lt;&gt;"TOTAL"),IF(AND([5]PREMIOS_OTROS!$AU166&lt;&gt;"",[5]PREMIOS_OTROS!$AU166&lt;&gt;0),[5]PREMIOS_OTROS!$AU166,""),IF($A168="TOTAL",SUM(INDIRECT("AA4:AA"&amp;ROW()-1)),""))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IF(AND($A168&lt;&gt;"",$A168&lt;&gt;"TOTAL"),IF(AND([5]PREMIOS_OTROS!$AX166&lt;&gt;"",[5]PREMIOS_OTROS!$AX166&lt;&gt;0),[5]PREMIOS_OTROS!$AX166,""),IF($A168="TOTAL",SUM(INDIRECT("AC4:AC"&amp;ROW()-1)),""))</f>
        <v/>
      </c>
      <c r="AD168" s="7" t="str">
        <f ca="1">IF(AND($A168&lt;&gt;"",$A168&lt;&gt;"TOTAL"),IF(AND([5]PREMIOS_OTROS!$AZ166&lt;&gt;"",[5]PREMIOS_OTROS!$AZ166&lt;&gt;0),[5]PREMIOS_OTROS!$AZ166,""),IF($A168="TOTAL",SUM(INDIRECT("AD4:AD"&amp;ROW()-1)),""))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IF(AND($A168&lt;&gt;"",$A168&lt;&gt;"TOTAL"),IF(AND([5]PREMIOS_OTROS!$BC166&lt;&gt;"",[5]PREMIOS_OTROS!$BC166&lt;&gt;0),[5]PREMIOS_OTROS!$BC166,""),IF($A168="TOTAL",SUM(INDIRECT("AF4:AF"&amp;ROW()-1)),""))</f>
        <v/>
      </c>
      <c r="AG168" s="7" t="str">
        <f ca="1">IF(AND($A168&lt;&gt;"",$A168&lt;&gt;"TOTAL"),IF(AND([5]PREMIOS_OTROS!$BE166&lt;&gt;"",[5]PREMIOS_OTROS!$BE166&lt;&gt;0),[5]PREMIOS_OTROS!$BE166,""),IF($A168="TOTAL",SUM(INDIRECT("AG4:AG"&amp;ROW()-1)),""))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IF(AND($A168&lt;&gt;"",$A168&lt;&gt;"TOTAL"),IF(AND([5]PREMIOS_OTROS!$BH166&lt;&gt;"",[5]PREMIOS_OTROS!$BH166&lt;&gt;0),[5]PREMIOS_OTROS!$BH166,""),IF($A168="TOTAL",SUM(INDIRECT("AI4:AI"&amp;ROW()-1)),""))</f>
        <v/>
      </c>
      <c r="AJ168" s="7" t="str">
        <f ca="1">IF(AND($A168&lt;&gt;"",$A168&lt;&gt;"TOTAL"),IF(AND([5]PREMIOS_OTROS!$BJ166&lt;&gt;"",[5]PREMIOS_OTROS!$BJ166&lt;&gt;0),[5]PREMIOS_OTROS!$BJ166,""),IF($A168="TOTAL",SUM(INDIRECT("AJ4:AJ"&amp;ROW()-1)),""))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IF(AND($A168&lt;&gt;"",$A168&lt;&gt;"TOTAL"),IF(AND([5]PREMIOS_OTROS!$BM166&lt;&gt;"",[5]PREMIOS_OTROS!$BM166&lt;&gt;0),[5]PREMIOS_OTROS!$BM166,""),IF($A168="TOTAL",SUM(INDIRECT("AL4:AL"&amp;ROW()-1)),""))</f>
        <v/>
      </c>
      <c r="AM168" s="7" t="str">
        <f ca="1">IF(AND($A168&lt;&gt;"",$A168&lt;&gt;"TOTAL"),IF(AND([5]PREMIOS_OTROS!$BO166&lt;&gt;"",[5]PREMIOS_OTROS!$BO166&lt;&gt;0),[5]PREMIOS_OTROS!$BO166,""),IF($A168="TOTAL",SUM(INDIRECT("AM4:AM"&amp;ROW()-1)),""))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IF(AND($A168&lt;&gt;"",$A168&lt;&gt;"TOTAL"),IF(AND([5]PREMIOS_OTROS!$BR166&lt;&gt;"",[5]PREMIOS_OTROS!$BR166&lt;&gt;0),[5]PREMIOS_OTROS!$BR166,""),IF($A168="TOTAL",SUM(INDIRECT("AO4:AO"&amp;ROW()-1)),""))</f>
        <v/>
      </c>
      <c r="AP168" s="7" t="str">
        <f ca="1">IF(AND($A168&lt;&gt;"",$A168&lt;&gt;"TOTAL"),IF(AND([5]PREMIOS_OTROS!$BT166&lt;&gt;"",[5]PREMIOS_OTROS!$BT166&lt;&gt;0),[5]PREMIOS_OTROS!$BT166,""),IF($A168="TOTAL",SUM(INDIRECT("AP4:AP"&amp;ROW()-1)),""))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IF(AND($A168&lt;&gt;"",$A168&lt;&gt;"TOTAL"),IF(AND([5]PREMIOS_OTROS!$BW166&lt;&gt;"",[5]PREMIOS_OTROS!$BW166&lt;&gt;0),[5]PREMIOS_OTROS!$BW166,""),IF($A168="TOTAL",SUM(INDIRECT("AR4:AR"&amp;ROW()-1)),""))</f>
        <v/>
      </c>
      <c r="AS168" s="7" t="str">
        <f ca="1">IF(AND($A168&lt;&gt;"",$A168&lt;&gt;"TOTAL"),IF(AND([5]PREMIOS_OTROS!$BY166&lt;&gt;"",[5]PREMIOS_OTROS!$BY166&lt;&gt;0),[5]PREMIOS_OTROS!$BY166,""),IF($A168="TOTAL",SUM(INDIRECT("AS4:AS"&amp;ROW()-1)),""))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IF(AND($A168&lt;&gt;"",$A168&lt;&gt;"TOTAL"),IF(AND([5]PREMIOS_OTROS!$CB166&lt;&gt;"",[5]PREMIOS_OTROS!$CB166&lt;&gt;0),[5]PREMIOS_OTROS!$CB166,""),IF($A168="TOTAL",SUM(INDIRECT("AU4:AU"&amp;ROW()-1)),""))</f>
        <v/>
      </c>
      <c r="AV168" s="7" t="str">
        <f ca="1">IF(AND($A168&lt;&gt;"",$A168&lt;&gt;"TOTAL"),IF(AND([5]PREMIOS_OTROS!$CD166&lt;&gt;"",[5]PREMIOS_OTROS!$CD166&lt;&gt;0),[5]PREMIOS_OTROS!$CD166,""),IF($A168="TOTAL",SUM(INDIRECT("AV4:AV"&amp;ROW()-1)),""))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IF(AND($A168&lt;&gt;"",$A168&lt;&gt;"TOTAL"),IF(AND([5]PREMIOS_OTROS!$CG166&lt;&gt;"",[5]PREMIOS_OTROS!$CG166&lt;&gt;0),[5]PREMIOS_OTROS!$CG166,""),IF($A168="TOTAL",SUM(INDIRECT("AX4:AX"&amp;ROW()-1)),""))</f>
        <v/>
      </c>
      <c r="AY168" s="7" t="str">
        <f ca="1">IF(AND($A168&lt;&gt;"",$A168&lt;&gt;"TOTAL"),IF(AND([5]PREMIOS_OTROS!$CI166&lt;&gt;"",[5]PREMIOS_OTROS!$CI166&lt;&gt;0),[5]PREMIOS_OTROS!$CI166,""),IF($A168="TOTAL",SUM(INDIRECT("AY4:AY"&amp;ROW()-1)),""))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IF(AND($A168&lt;&gt;"",$A168&lt;&gt;"TOTAL"),IF(AND([5]PREMIOS_OTROS!$CL166&lt;&gt;"",[5]PREMIOS_OTROS!$CL166&lt;&gt;0),[5]PREMIOS_OTROS!$CL166,""),IF($A168="TOTAL",SUM(INDIRECT("BA4:BA"&amp;ROW()-1)),""))</f>
        <v/>
      </c>
      <c r="BB168" s="7" t="str">
        <f ca="1">IF(AND($A168&lt;&gt;"",$A168&lt;&gt;"TOTAL"),IF(AND([5]PREMIOS_OTROS!$CN166&lt;&gt;"",[5]PREMIOS_OTROS!$CN166&lt;&gt;0),[5]PREMIOS_OTROS!$CN166,""),IF($A168="TOTAL",SUM(INDIRECT("BB4:BB"&amp;ROW()-1)),""))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IF(AND($A168&lt;&gt;"",$A168&lt;&gt;"TOTAL"),IF(AND([5]PREMIOS_OTROS!$CQ166&lt;&gt;"",[5]PREMIOS_OTROS!$CQ166&lt;&gt;0),[5]PREMIOS_OTROS!$CQ166,""),IF($A168="TOTAL",SUM(INDIRECT("BD4:BD"&amp;ROW()-1)),""))</f>
        <v/>
      </c>
      <c r="BE168" s="7" t="str">
        <f ca="1">IF(AND($A168&lt;&gt;"",$A168&lt;&gt;"TOTAL"),IF(AND([5]PREMIOS_OTROS!$CS166&lt;&gt;"",[5]PREMIOS_OTROS!$CS166&lt;&gt;0),[5]PREMIOS_OTROS!$CS166,""),IF($A168="TOTAL",SUM(INDIRECT("BE4:BE"&amp;ROW()-1)),""))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IF([5]PREMIOS_OTROS!$D167&lt;&gt;"",[5]PREMIOS_OTROS!$D167,IF(AND([5]PREMIOS_OTROS!$D167="",[5]PREMIOS_OTROS!$D168="",[5]PREMIOS_OTROS!$D166=""),"","TOTAL"))</f>
        <v/>
      </c>
      <c r="B169" s="7" t="str">
        <f ca="1">IF(AND($A169&lt;&gt;"",$A169&lt;&gt;"TOTAL"),IF(AND([5]PREMIOS_OTROS!$E167&lt;&gt;"",[5]PREMIOS_OTROS!$E167&lt;&gt;0),[5]PREMIOS_OTROS!$E167,""),IF($A169="TOTAL",SUM(INDIRECT("B4:B"&amp;ROW()-1)),""))</f>
        <v/>
      </c>
      <c r="C169" s="7" t="str">
        <f ca="1">IF(AND($A169&lt;&gt;"",$A169&lt;&gt;"TOTAL"),IF(AND([5]PREMIOS_OTROS!$G167&lt;&gt;"",[5]PREMIOS_OTROS!$G167&lt;&gt;0),[5]PREMIOS_OTROS!$G167,""),IF($A169="TOTAL",SUM(INDIRECT("C4:C"&amp;ROW()-1)),""))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IF(AND($A169&lt;&gt;"",$A169&lt;&gt;"TOTAL"),IF(AND([5]PREMIOS_OTROS!$J167&lt;&gt;"",[5]PREMIOS_OTROS!$J167&lt;&gt;0),[5]PREMIOS_OTROS!$J167,""),IF($A169="TOTAL",SUM(INDIRECT("E4:E"&amp;ROW()-1)),""))</f>
        <v/>
      </c>
      <c r="F169" s="7" t="str">
        <f ca="1">IF(AND($A169&lt;&gt;"",$A169&lt;&gt;"TOTAL"),IF(AND([5]PREMIOS_OTROS!$L167&lt;&gt;"",[5]PREMIOS_OTROS!$L167&lt;&gt;0),[5]PREMIOS_OTROS!$L167,""),IF($A169="TOTAL",SUM(INDIRECT("F4:F"&amp;ROW()-1)),""))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IF(AND($A169&lt;&gt;"",$A169&lt;&gt;"TOTAL"),IF(AND([5]PREMIOS_OTROS!$O167&lt;&gt;"",[5]PREMIOS_OTROS!$O167&lt;&gt;0),[5]PREMIOS_OTROS!$O167,""),IF($A169="TOTAL",SUM(INDIRECT("H4:H"&amp;ROW()-1)),""))</f>
        <v/>
      </c>
      <c r="I169" s="7" t="str">
        <f ca="1">IF(AND($A169&lt;&gt;"",$A169&lt;&gt;"TOTAL"),IF(AND([5]PREMIOS_OTROS!$Q167&lt;&gt;"",[5]PREMIOS_OTROS!$Q167&lt;&gt;0),[5]PREMIOS_OTROS!$Q167,""),IF($A169="TOTAL",SUM(INDIRECT("I4:I"&amp;ROW()-1)),""))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IF(AND($A169&lt;&gt;"",$A169&lt;&gt;"TOTAL"),IF(AND([5]PREMIOS_OTROS!$T167&lt;&gt;"",[5]PREMIOS_OTROS!$T167&lt;&gt;0),[5]PREMIOS_OTROS!$T167,""),IF($A169="TOTAL",SUM(INDIRECT("K4:K"&amp;ROW()-1)),""))</f>
        <v/>
      </c>
      <c r="L169" s="7" t="str">
        <f ca="1">IF(AND($A169&lt;&gt;"",$A169&lt;&gt;"TOTAL"),IF(AND([5]PREMIOS_OTROS!$V167&lt;&gt;"",[5]PREMIOS_OTROS!$V167&lt;&gt;0),[5]PREMIOS_OTROS!$V167,""),IF($A169="TOTAL",SUM(INDIRECT("L4:L"&amp;ROW()-1)),""))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IF(AND($A169&lt;&gt;"",$A169&lt;&gt;"TOTAL"),IF(AND([5]PREMIOS_OTROS!$Y167&lt;&gt;"",[5]PREMIOS_OTROS!$Y167&lt;&gt;0),[5]PREMIOS_OTROS!$Y167,""),IF($A169="TOTAL",SUM(INDIRECT("N4:N"&amp;ROW()-1)),""))</f>
        <v/>
      </c>
      <c r="O169" s="7" t="str">
        <f ca="1">IF(AND($A169&lt;&gt;"",$A169&lt;&gt;"TOTAL"),IF(AND([5]PREMIOS_OTROS!$AA167&lt;&gt;"",[5]PREMIOS_OTROS!$AA167&lt;&gt;0),[5]PREMIOS_OTROS!$AA167,""),IF($A169="TOTAL",SUM(INDIRECT("O4:O"&amp;ROW()-1)),""))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IF(AND($A169&lt;&gt;"",$A169&lt;&gt;"TOTAL"),IF(AND([5]PREMIOS_OTROS!$AD167&lt;&gt;"",[5]PREMIOS_OTROS!$AD167&lt;&gt;0),[5]PREMIOS_OTROS!$AD167,""),IF($A169="TOTAL",SUM(INDIRECT("Q4:Q"&amp;ROW()-1)),""))</f>
        <v/>
      </c>
      <c r="R169" s="7" t="str">
        <f ca="1">IF(AND($A169&lt;&gt;"",$A169&lt;&gt;"TOTAL"),IF(AND([5]PREMIOS_OTROS!$AF167&lt;&gt;"",[5]PREMIOS_OTROS!$AF167&lt;&gt;0),[5]PREMIOS_OTROS!$AF167,""),IF($A169="TOTAL",SUM(INDIRECT("R4:R"&amp;ROW()-1)),""))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IF(AND($A169&lt;&gt;"",$A169&lt;&gt;"TOTAL"),IF(AND([5]PREMIOS_OTROS!$AI167&lt;&gt;"",[5]PREMIOS_OTROS!$AI167&lt;&gt;0),[5]PREMIOS_OTROS!$AI167,""),IF($A169="TOTAL",SUM(INDIRECT("T4:T"&amp;ROW()-1)),""))</f>
        <v/>
      </c>
      <c r="U169" s="7" t="str">
        <f ca="1">IF(AND($A169&lt;&gt;"",$A169&lt;&gt;"TOTAL"),IF(AND([5]PREMIOS_OTROS!$AK167&lt;&gt;"",[5]PREMIOS_OTROS!$AK167&lt;&gt;0),[5]PREMIOS_OTROS!$AK167,""),IF($A169="TOTAL",SUM(INDIRECT("U4:U"&amp;ROW()-1)),""))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IF(AND($A169&lt;&gt;"",$A169&lt;&gt;"TOTAL"),IF(AND([5]PREMIOS_OTROS!$AN167&lt;&gt;"",[5]PREMIOS_OTROS!$AN167&lt;&gt;0),[5]PREMIOS_OTROS!$AN167,""),IF($A169="TOTAL",SUM(INDIRECT("W4:W"&amp;ROW()-1)),""))</f>
        <v/>
      </c>
      <c r="X169" s="7" t="str">
        <f ca="1">IF(AND($A169&lt;&gt;"",$A169&lt;&gt;"TOTAL"),IF(AND([5]PREMIOS_OTROS!$AP167&lt;&gt;"",[5]PREMIOS_OTROS!$AP167&lt;&gt;0),[5]PREMIOS_OTROS!$AP167,""),IF($A169="TOTAL",SUM(INDIRECT("X4:X"&amp;ROW()-1)),""))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IF(AND($A169&lt;&gt;"",$A169&lt;&gt;"TOTAL"),IF(AND([5]PREMIOS_OTROS!$AS167&lt;&gt;"",[5]PREMIOS_OTROS!$AS167&lt;&gt;0),[5]PREMIOS_OTROS!$AS167,""),IF($A169="TOTAL",SUM(INDIRECT("Z4:Z"&amp;ROW()-1)),""))</f>
        <v/>
      </c>
      <c r="AA169" s="7" t="str">
        <f ca="1">IF(AND($A169&lt;&gt;"",$A169&lt;&gt;"TOTAL"),IF(AND([5]PREMIOS_OTROS!$AU167&lt;&gt;"",[5]PREMIOS_OTROS!$AU167&lt;&gt;0),[5]PREMIOS_OTROS!$AU167,""),IF($A169="TOTAL",SUM(INDIRECT("AA4:AA"&amp;ROW()-1)),""))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IF(AND($A169&lt;&gt;"",$A169&lt;&gt;"TOTAL"),IF(AND([5]PREMIOS_OTROS!$AX167&lt;&gt;"",[5]PREMIOS_OTROS!$AX167&lt;&gt;0),[5]PREMIOS_OTROS!$AX167,""),IF($A169="TOTAL",SUM(INDIRECT("AC4:AC"&amp;ROW()-1)),""))</f>
        <v/>
      </c>
      <c r="AD169" s="7" t="str">
        <f ca="1">IF(AND($A169&lt;&gt;"",$A169&lt;&gt;"TOTAL"),IF(AND([5]PREMIOS_OTROS!$AZ167&lt;&gt;"",[5]PREMIOS_OTROS!$AZ167&lt;&gt;0),[5]PREMIOS_OTROS!$AZ167,""),IF($A169="TOTAL",SUM(INDIRECT("AD4:AD"&amp;ROW()-1)),""))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IF(AND($A169&lt;&gt;"",$A169&lt;&gt;"TOTAL"),IF(AND([5]PREMIOS_OTROS!$BC167&lt;&gt;"",[5]PREMIOS_OTROS!$BC167&lt;&gt;0),[5]PREMIOS_OTROS!$BC167,""),IF($A169="TOTAL",SUM(INDIRECT("AF4:AF"&amp;ROW()-1)),""))</f>
        <v/>
      </c>
      <c r="AG169" s="7" t="str">
        <f ca="1">IF(AND($A169&lt;&gt;"",$A169&lt;&gt;"TOTAL"),IF(AND([5]PREMIOS_OTROS!$BE167&lt;&gt;"",[5]PREMIOS_OTROS!$BE167&lt;&gt;0),[5]PREMIOS_OTROS!$BE167,""),IF($A169="TOTAL",SUM(INDIRECT("AG4:AG"&amp;ROW()-1)),""))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IF(AND($A169&lt;&gt;"",$A169&lt;&gt;"TOTAL"),IF(AND([5]PREMIOS_OTROS!$BH167&lt;&gt;"",[5]PREMIOS_OTROS!$BH167&lt;&gt;0),[5]PREMIOS_OTROS!$BH167,""),IF($A169="TOTAL",SUM(INDIRECT("AI4:AI"&amp;ROW()-1)),""))</f>
        <v/>
      </c>
      <c r="AJ169" s="7" t="str">
        <f ca="1">IF(AND($A169&lt;&gt;"",$A169&lt;&gt;"TOTAL"),IF(AND([5]PREMIOS_OTROS!$BJ167&lt;&gt;"",[5]PREMIOS_OTROS!$BJ167&lt;&gt;0),[5]PREMIOS_OTROS!$BJ167,""),IF($A169="TOTAL",SUM(INDIRECT("AJ4:AJ"&amp;ROW()-1)),""))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IF(AND($A169&lt;&gt;"",$A169&lt;&gt;"TOTAL"),IF(AND([5]PREMIOS_OTROS!$BM167&lt;&gt;"",[5]PREMIOS_OTROS!$BM167&lt;&gt;0),[5]PREMIOS_OTROS!$BM167,""),IF($A169="TOTAL",SUM(INDIRECT("AL4:AL"&amp;ROW()-1)),""))</f>
        <v/>
      </c>
      <c r="AM169" s="7" t="str">
        <f ca="1">IF(AND($A169&lt;&gt;"",$A169&lt;&gt;"TOTAL"),IF(AND([5]PREMIOS_OTROS!$BO167&lt;&gt;"",[5]PREMIOS_OTROS!$BO167&lt;&gt;0),[5]PREMIOS_OTROS!$BO167,""),IF($A169="TOTAL",SUM(INDIRECT("AM4:AM"&amp;ROW()-1)),""))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IF(AND($A169&lt;&gt;"",$A169&lt;&gt;"TOTAL"),IF(AND([5]PREMIOS_OTROS!$BR167&lt;&gt;"",[5]PREMIOS_OTROS!$BR167&lt;&gt;0),[5]PREMIOS_OTROS!$BR167,""),IF($A169="TOTAL",SUM(INDIRECT("AO4:AO"&amp;ROW()-1)),""))</f>
        <v/>
      </c>
      <c r="AP169" s="7" t="str">
        <f ca="1">IF(AND($A169&lt;&gt;"",$A169&lt;&gt;"TOTAL"),IF(AND([5]PREMIOS_OTROS!$BT167&lt;&gt;"",[5]PREMIOS_OTROS!$BT167&lt;&gt;0),[5]PREMIOS_OTROS!$BT167,""),IF($A169="TOTAL",SUM(INDIRECT("AP4:AP"&amp;ROW()-1)),""))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IF(AND($A169&lt;&gt;"",$A169&lt;&gt;"TOTAL"),IF(AND([5]PREMIOS_OTROS!$BW167&lt;&gt;"",[5]PREMIOS_OTROS!$BW167&lt;&gt;0),[5]PREMIOS_OTROS!$BW167,""),IF($A169="TOTAL",SUM(INDIRECT("AR4:AR"&amp;ROW()-1)),""))</f>
        <v/>
      </c>
      <c r="AS169" s="7" t="str">
        <f ca="1">IF(AND($A169&lt;&gt;"",$A169&lt;&gt;"TOTAL"),IF(AND([5]PREMIOS_OTROS!$BY167&lt;&gt;"",[5]PREMIOS_OTROS!$BY167&lt;&gt;0),[5]PREMIOS_OTROS!$BY167,""),IF($A169="TOTAL",SUM(INDIRECT("AS4:AS"&amp;ROW()-1)),""))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IF(AND($A169&lt;&gt;"",$A169&lt;&gt;"TOTAL"),IF(AND([5]PREMIOS_OTROS!$CB167&lt;&gt;"",[5]PREMIOS_OTROS!$CB167&lt;&gt;0),[5]PREMIOS_OTROS!$CB167,""),IF($A169="TOTAL",SUM(INDIRECT("AU4:AU"&amp;ROW()-1)),""))</f>
        <v/>
      </c>
      <c r="AV169" s="7" t="str">
        <f ca="1">IF(AND($A169&lt;&gt;"",$A169&lt;&gt;"TOTAL"),IF(AND([5]PREMIOS_OTROS!$CD167&lt;&gt;"",[5]PREMIOS_OTROS!$CD167&lt;&gt;0),[5]PREMIOS_OTROS!$CD167,""),IF($A169="TOTAL",SUM(INDIRECT("AV4:AV"&amp;ROW()-1)),""))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IF(AND($A169&lt;&gt;"",$A169&lt;&gt;"TOTAL"),IF(AND([5]PREMIOS_OTROS!$CG167&lt;&gt;"",[5]PREMIOS_OTROS!$CG167&lt;&gt;0),[5]PREMIOS_OTROS!$CG167,""),IF($A169="TOTAL",SUM(INDIRECT("AX4:AX"&amp;ROW()-1)),""))</f>
        <v/>
      </c>
      <c r="AY169" s="7" t="str">
        <f ca="1">IF(AND($A169&lt;&gt;"",$A169&lt;&gt;"TOTAL"),IF(AND([5]PREMIOS_OTROS!$CI167&lt;&gt;"",[5]PREMIOS_OTROS!$CI167&lt;&gt;0),[5]PREMIOS_OTROS!$CI167,""),IF($A169="TOTAL",SUM(INDIRECT("AY4:AY"&amp;ROW()-1)),""))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IF(AND($A169&lt;&gt;"",$A169&lt;&gt;"TOTAL"),IF(AND([5]PREMIOS_OTROS!$CL167&lt;&gt;"",[5]PREMIOS_OTROS!$CL167&lt;&gt;0),[5]PREMIOS_OTROS!$CL167,""),IF($A169="TOTAL",SUM(INDIRECT("BA4:BA"&amp;ROW()-1)),""))</f>
        <v/>
      </c>
      <c r="BB169" s="7" t="str">
        <f ca="1">IF(AND($A169&lt;&gt;"",$A169&lt;&gt;"TOTAL"),IF(AND([5]PREMIOS_OTROS!$CN167&lt;&gt;"",[5]PREMIOS_OTROS!$CN167&lt;&gt;0),[5]PREMIOS_OTROS!$CN167,""),IF($A169="TOTAL",SUM(INDIRECT("BB4:BB"&amp;ROW()-1)),""))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IF(AND($A169&lt;&gt;"",$A169&lt;&gt;"TOTAL"),IF(AND([5]PREMIOS_OTROS!$CQ167&lt;&gt;"",[5]PREMIOS_OTROS!$CQ167&lt;&gt;0),[5]PREMIOS_OTROS!$CQ167,""),IF($A169="TOTAL",SUM(INDIRECT("BD4:BD"&amp;ROW()-1)),""))</f>
        <v/>
      </c>
      <c r="BE169" s="7" t="str">
        <f ca="1">IF(AND($A169&lt;&gt;"",$A169&lt;&gt;"TOTAL"),IF(AND([5]PREMIOS_OTROS!$CS167&lt;&gt;"",[5]PREMIOS_OTROS!$CS167&lt;&gt;0),[5]PREMIOS_OTROS!$CS167,""),IF($A169="TOTAL",SUM(INDIRECT("BE4:BE"&amp;ROW()-1)),""))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IF([5]PREMIOS_OTROS!$D168&lt;&gt;"",[5]PREMIOS_OTROS!$D168,IF(AND([5]PREMIOS_OTROS!$D168="",[5]PREMIOS_OTROS!$D169="",[5]PREMIOS_OTROS!$D167=""),"","TOTAL"))</f>
        <v/>
      </c>
      <c r="B170" s="7" t="str">
        <f ca="1">IF(AND($A170&lt;&gt;"",$A170&lt;&gt;"TOTAL"),IF(AND([5]PREMIOS_OTROS!$E168&lt;&gt;"",[5]PREMIOS_OTROS!$E168&lt;&gt;0),[5]PREMIOS_OTROS!$E168,""),IF($A170="TOTAL",SUM(INDIRECT("B4:B"&amp;ROW()-1)),""))</f>
        <v/>
      </c>
      <c r="C170" s="7" t="str">
        <f ca="1">IF(AND($A170&lt;&gt;"",$A170&lt;&gt;"TOTAL"),IF(AND([5]PREMIOS_OTROS!$G168&lt;&gt;"",[5]PREMIOS_OTROS!$G168&lt;&gt;0),[5]PREMIOS_OTROS!$G168,""),IF($A170="TOTAL",SUM(INDIRECT("C4:C"&amp;ROW()-1)),""))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IF(AND($A170&lt;&gt;"",$A170&lt;&gt;"TOTAL"),IF(AND([5]PREMIOS_OTROS!$J168&lt;&gt;"",[5]PREMIOS_OTROS!$J168&lt;&gt;0),[5]PREMIOS_OTROS!$J168,""),IF($A170="TOTAL",SUM(INDIRECT("E4:E"&amp;ROW()-1)),""))</f>
        <v/>
      </c>
      <c r="F170" s="7" t="str">
        <f ca="1">IF(AND($A170&lt;&gt;"",$A170&lt;&gt;"TOTAL"),IF(AND([5]PREMIOS_OTROS!$L168&lt;&gt;"",[5]PREMIOS_OTROS!$L168&lt;&gt;0),[5]PREMIOS_OTROS!$L168,""),IF($A170="TOTAL",SUM(INDIRECT("F4:F"&amp;ROW()-1)),""))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IF(AND($A170&lt;&gt;"",$A170&lt;&gt;"TOTAL"),IF(AND([5]PREMIOS_OTROS!$O168&lt;&gt;"",[5]PREMIOS_OTROS!$O168&lt;&gt;0),[5]PREMIOS_OTROS!$O168,""),IF($A170="TOTAL",SUM(INDIRECT("H4:H"&amp;ROW()-1)),""))</f>
        <v/>
      </c>
      <c r="I170" s="7" t="str">
        <f ca="1">IF(AND($A170&lt;&gt;"",$A170&lt;&gt;"TOTAL"),IF(AND([5]PREMIOS_OTROS!$Q168&lt;&gt;"",[5]PREMIOS_OTROS!$Q168&lt;&gt;0),[5]PREMIOS_OTROS!$Q168,""),IF($A170="TOTAL",SUM(INDIRECT("I4:I"&amp;ROW()-1)),""))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IF(AND($A170&lt;&gt;"",$A170&lt;&gt;"TOTAL"),IF(AND([5]PREMIOS_OTROS!$T168&lt;&gt;"",[5]PREMIOS_OTROS!$T168&lt;&gt;0),[5]PREMIOS_OTROS!$T168,""),IF($A170="TOTAL",SUM(INDIRECT("K4:K"&amp;ROW()-1)),""))</f>
        <v/>
      </c>
      <c r="L170" s="7" t="str">
        <f ca="1">IF(AND($A170&lt;&gt;"",$A170&lt;&gt;"TOTAL"),IF(AND([5]PREMIOS_OTROS!$V168&lt;&gt;"",[5]PREMIOS_OTROS!$V168&lt;&gt;0),[5]PREMIOS_OTROS!$V168,""),IF($A170="TOTAL",SUM(INDIRECT("L4:L"&amp;ROW()-1)),""))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IF(AND($A170&lt;&gt;"",$A170&lt;&gt;"TOTAL"),IF(AND([5]PREMIOS_OTROS!$Y168&lt;&gt;"",[5]PREMIOS_OTROS!$Y168&lt;&gt;0),[5]PREMIOS_OTROS!$Y168,""),IF($A170="TOTAL",SUM(INDIRECT("N4:N"&amp;ROW()-1)),""))</f>
        <v/>
      </c>
      <c r="O170" s="7" t="str">
        <f ca="1">IF(AND($A170&lt;&gt;"",$A170&lt;&gt;"TOTAL"),IF(AND([5]PREMIOS_OTROS!$AA168&lt;&gt;"",[5]PREMIOS_OTROS!$AA168&lt;&gt;0),[5]PREMIOS_OTROS!$AA168,""),IF($A170="TOTAL",SUM(INDIRECT("O4:O"&amp;ROW()-1)),""))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IF(AND($A170&lt;&gt;"",$A170&lt;&gt;"TOTAL"),IF(AND([5]PREMIOS_OTROS!$AD168&lt;&gt;"",[5]PREMIOS_OTROS!$AD168&lt;&gt;0),[5]PREMIOS_OTROS!$AD168,""),IF($A170="TOTAL",SUM(INDIRECT("Q4:Q"&amp;ROW()-1)),""))</f>
        <v/>
      </c>
      <c r="R170" s="7" t="str">
        <f ca="1">IF(AND($A170&lt;&gt;"",$A170&lt;&gt;"TOTAL"),IF(AND([5]PREMIOS_OTROS!$AF168&lt;&gt;"",[5]PREMIOS_OTROS!$AF168&lt;&gt;0),[5]PREMIOS_OTROS!$AF168,""),IF($A170="TOTAL",SUM(INDIRECT("R4:R"&amp;ROW()-1)),""))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IF(AND($A170&lt;&gt;"",$A170&lt;&gt;"TOTAL"),IF(AND([5]PREMIOS_OTROS!$AI168&lt;&gt;"",[5]PREMIOS_OTROS!$AI168&lt;&gt;0),[5]PREMIOS_OTROS!$AI168,""),IF($A170="TOTAL",SUM(INDIRECT("T4:T"&amp;ROW()-1)),""))</f>
        <v/>
      </c>
      <c r="U170" s="7" t="str">
        <f ca="1">IF(AND($A170&lt;&gt;"",$A170&lt;&gt;"TOTAL"),IF(AND([5]PREMIOS_OTROS!$AK168&lt;&gt;"",[5]PREMIOS_OTROS!$AK168&lt;&gt;0),[5]PREMIOS_OTROS!$AK168,""),IF($A170="TOTAL",SUM(INDIRECT("U4:U"&amp;ROW()-1)),""))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IF(AND($A170&lt;&gt;"",$A170&lt;&gt;"TOTAL"),IF(AND([5]PREMIOS_OTROS!$AN168&lt;&gt;"",[5]PREMIOS_OTROS!$AN168&lt;&gt;0),[5]PREMIOS_OTROS!$AN168,""),IF($A170="TOTAL",SUM(INDIRECT("W4:W"&amp;ROW()-1)),""))</f>
        <v/>
      </c>
      <c r="X170" s="7" t="str">
        <f ca="1">IF(AND($A170&lt;&gt;"",$A170&lt;&gt;"TOTAL"),IF(AND([5]PREMIOS_OTROS!$AP168&lt;&gt;"",[5]PREMIOS_OTROS!$AP168&lt;&gt;0),[5]PREMIOS_OTROS!$AP168,""),IF($A170="TOTAL",SUM(INDIRECT("X4:X"&amp;ROW()-1)),""))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IF(AND($A170&lt;&gt;"",$A170&lt;&gt;"TOTAL"),IF(AND([5]PREMIOS_OTROS!$AS168&lt;&gt;"",[5]PREMIOS_OTROS!$AS168&lt;&gt;0),[5]PREMIOS_OTROS!$AS168,""),IF($A170="TOTAL",SUM(INDIRECT("Z4:Z"&amp;ROW()-1)),""))</f>
        <v/>
      </c>
      <c r="AA170" s="7" t="str">
        <f ca="1">IF(AND($A170&lt;&gt;"",$A170&lt;&gt;"TOTAL"),IF(AND([5]PREMIOS_OTROS!$AU168&lt;&gt;"",[5]PREMIOS_OTROS!$AU168&lt;&gt;0),[5]PREMIOS_OTROS!$AU168,""),IF($A170="TOTAL",SUM(INDIRECT("AA4:AA"&amp;ROW()-1)),""))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IF(AND($A170&lt;&gt;"",$A170&lt;&gt;"TOTAL"),IF(AND([5]PREMIOS_OTROS!$AX168&lt;&gt;"",[5]PREMIOS_OTROS!$AX168&lt;&gt;0),[5]PREMIOS_OTROS!$AX168,""),IF($A170="TOTAL",SUM(INDIRECT("AC4:AC"&amp;ROW()-1)),""))</f>
        <v/>
      </c>
      <c r="AD170" s="7" t="str">
        <f ca="1">IF(AND($A170&lt;&gt;"",$A170&lt;&gt;"TOTAL"),IF(AND([5]PREMIOS_OTROS!$AZ168&lt;&gt;"",[5]PREMIOS_OTROS!$AZ168&lt;&gt;0),[5]PREMIOS_OTROS!$AZ168,""),IF($A170="TOTAL",SUM(INDIRECT("AD4:AD"&amp;ROW()-1)),""))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IF(AND($A170&lt;&gt;"",$A170&lt;&gt;"TOTAL"),IF(AND([5]PREMIOS_OTROS!$BC168&lt;&gt;"",[5]PREMIOS_OTROS!$BC168&lt;&gt;0),[5]PREMIOS_OTROS!$BC168,""),IF($A170="TOTAL",SUM(INDIRECT("AF4:AF"&amp;ROW()-1)),""))</f>
        <v/>
      </c>
      <c r="AG170" s="7" t="str">
        <f ca="1">IF(AND($A170&lt;&gt;"",$A170&lt;&gt;"TOTAL"),IF(AND([5]PREMIOS_OTROS!$BE168&lt;&gt;"",[5]PREMIOS_OTROS!$BE168&lt;&gt;0),[5]PREMIOS_OTROS!$BE168,""),IF($A170="TOTAL",SUM(INDIRECT("AG4:AG"&amp;ROW()-1)),""))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IF(AND($A170&lt;&gt;"",$A170&lt;&gt;"TOTAL"),IF(AND([5]PREMIOS_OTROS!$BH168&lt;&gt;"",[5]PREMIOS_OTROS!$BH168&lt;&gt;0),[5]PREMIOS_OTROS!$BH168,""),IF($A170="TOTAL",SUM(INDIRECT("AI4:AI"&amp;ROW()-1)),""))</f>
        <v/>
      </c>
      <c r="AJ170" s="7" t="str">
        <f ca="1">IF(AND($A170&lt;&gt;"",$A170&lt;&gt;"TOTAL"),IF(AND([5]PREMIOS_OTROS!$BJ168&lt;&gt;"",[5]PREMIOS_OTROS!$BJ168&lt;&gt;0),[5]PREMIOS_OTROS!$BJ168,""),IF($A170="TOTAL",SUM(INDIRECT("AJ4:AJ"&amp;ROW()-1)),""))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IF(AND($A170&lt;&gt;"",$A170&lt;&gt;"TOTAL"),IF(AND([5]PREMIOS_OTROS!$BM168&lt;&gt;"",[5]PREMIOS_OTROS!$BM168&lt;&gt;0),[5]PREMIOS_OTROS!$BM168,""),IF($A170="TOTAL",SUM(INDIRECT("AL4:AL"&amp;ROW()-1)),""))</f>
        <v/>
      </c>
      <c r="AM170" s="7" t="str">
        <f ca="1">IF(AND($A170&lt;&gt;"",$A170&lt;&gt;"TOTAL"),IF(AND([5]PREMIOS_OTROS!$BO168&lt;&gt;"",[5]PREMIOS_OTROS!$BO168&lt;&gt;0),[5]PREMIOS_OTROS!$BO168,""),IF($A170="TOTAL",SUM(INDIRECT("AM4:AM"&amp;ROW()-1)),""))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IF(AND($A170&lt;&gt;"",$A170&lt;&gt;"TOTAL"),IF(AND([5]PREMIOS_OTROS!$BR168&lt;&gt;"",[5]PREMIOS_OTROS!$BR168&lt;&gt;0),[5]PREMIOS_OTROS!$BR168,""),IF($A170="TOTAL",SUM(INDIRECT("AO4:AO"&amp;ROW()-1)),""))</f>
        <v/>
      </c>
      <c r="AP170" s="7" t="str">
        <f ca="1">IF(AND($A170&lt;&gt;"",$A170&lt;&gt;"TOTAL"),IF(AND([5]PREMIOS_OTROS!$BT168&lt;&gt;"",[5]PREMIOS_OTROS!$BT168&lt;&gt;0),[5]PREMIOS_OTROS!$BT168,""),IF($A170="TOTAL",SUM(INDIRECT("AP4:AP"&amp;ROW()-1)),""))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IF(AND($A170&lt;&gt;"",$A170&lt;&gt;"TOTAL"),IF(AND([5]PREMIOS_OTROS!$BW168&lt;&gt;"",[5]PREMIOS_OTROS!$BW168&lt;&gt;0),[5]PREMIOS_OTROS!$BW168,""),IF($A170="TOTAL",SUM(INDIRECT("AR4:AR"&amp;ROW()-1)),""))</f>
        <v/>
      </c>
      <c r="AS170" s="7" t="str">
        <f ca="1">IF(AND($A170&lt;&gt;"",$A170&lt;&gt;"TOTAL"),IF(AND([5]PREMIOS_OTROS!$BY168&lt;&gt;"",[5]PREMIOS_OTROS!$BY168&lt;&gt;0),[5]PREMIOS_OTROS!$BY168,""),IF($A170="TOTAL",SUM(INDIRECT("AS4:AS"&amp;ROW()-1)),""))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IF(AND($A170&lt;&gt;"",$A170&lt;&gt;"TOTAL"),IF(AND([5]PREMIOS_OTROS!$CB168&lt;&gt;"",[5]PREMIOS_OTROS!$CB168&lt;&gt;0),[5]PREMIOS_OTROS!$CB168,""),IF($A170="TOTAL",SUM(INDIRECT("AU4:AU"&amp;ROW()-1)),""))</f>
        <v/>
      </c>
      <c r="AV170" s="7" t="str">
        <f ca="1">IF(AND($A170&lt;&gt;"",$A170&lt;&gt;"TOTAL"),IF(AND([5]PREMIOS_OTROS!$CD168&lt;&gt;"",[5]PREMIOS_OTROS!$CD168&lt;&gt;0),[5]PREMIOS_OTROS!$CD168,""),IF($A170="TOTAL",SUM(INDIRECT("AV4:AV"&amp;ROW()-1)),""))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IF(AND($A170&lt;&gt;"",$A170&lt;&gt;"TOTAL"),IF(AND([5]PREMIOS_OTROS!$CG168&lt;&gt;"",[5]PREMIOS_OTROS!$CG168&lt;&gt;0),[5]PREMIOS_OTROS!$CG168,""),IF($A170="TOTAL",SUM(INDIRECT("AX4:AX"&amp;ROW()-1)),""))</f>
        <v/>
      </c>
      <c r="AY170" s="7" t="str">
        <f ca="1">IF(AND($A170&lt;&gt;"",$A170&lt;&gt;"TOTAL"),IF(AND([5]PREMIOS_OTROS!$CI168&lt;&gt;"",[5]PREMIOS_OTROS!$CI168&lt;&gt;0),[5]PREMIOS_OTROS!$CI168,""),IF($A170="TOTAL",SUM(INDIRECT("AY4:AY"&amp;ROW()-1)),""))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IF(AND($A170&lt;&gt;"",$A170&lt;&gt;"TOTAL"),IF(AND([5]PREMIOS_OTROS!$CL168&lt;&gt;"",[5]PREMIOS_OTROS!$CL168&lt;&gt;0),[5]PREMIOS_OTROS!$CL168,""),IF($A170="TOTAL",SUM(INDIRECT("BA4:BA"&amp;ROW()-1)),""))</f>
        <v/>
      </c>
      <c r="BB170" s="7" t="str">
        <f ca="1">IF(AND($A170&lt;&gt;"",$A170&lt;&gt;"TOTAL"),IF(AND([5]PREMIOS_OTROS!$CN168&lt;&gt;"",[5]PREMIOS_OTROS!$CN168&lt;&gt;0),[5]PREMIOS_OTROS!$CN168,""),IF($A170="TOTAL",SUM(INDIRECT("BB4:BB"&amp;ROW()-1)),""))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IF(AND($A170&lt;&gt;"",$A170&lt;&gt;"TOTAL"),IF(AND([5]PREMIOS_OTROS!$CQ168&lt;&gt;"",[5]PREMIOS_OTROS!$CQ168&lt;&gt;0),[5]PREMIOS_OTROS!$CQ168,""),IF($A170="TOTAL",SUM(INDIRECT("BD4:BD"&amp;ROW()-1)),""))</f>
        <v/>
      </c>
      <c r="BE170" s="7" t="str">
        <f ca="1">IF(AND($A170&lt;&gt;"",$A170&lt;&gt;"TOTAL"),IF(AND([5]PREMIOS_OTROS!$CS168&lt;&gt;"",[5]PREMIOS_OTROS!$CS168&lt;&gt;0),[5]PREMIOS_OTROS!$CS168,""),IF($A170="TOTAL",SUM(INDIRECT("BE4:BE"&amp;ROW()-1)),""))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IF([5]PREMIOS_OTROS!$D169&lt;&gt;"",[5]PREMIOS_OTROS!$D169,IF(AND([5]PREMIOS_OTROS!$D169="",[5]PREMIOS_OTROS!$D170="",[5]PREMIOS_OTROS!$D168=""),"","TOTAL"))</f>
        <v/>
      </c>
      <c r="B171" s="7" t="str">
        <f ca="1">IF(AND($A171&lt;&gt;"",$A171&lt;&gt;"TOTAL"),IF(AND([5]PREMIOS_OTROS!$E169&lt;&gt;"",[5]PREMIOS_OTROS!$E169&lt;&gt;0),[5]PREMIOS_OTROS!$E169,""),IF($A171="TOTAL",SUM(INDIRECT("B4:B"&amp;ROW()-1)),""))</f>
        <v/>
      </c>
      <c r="C171" s="7" t="str">
        <f ca="1">IF(AND($A171&lt;&gt;"",$A171&lt;&gt;"TOTAL"),IF(AND([5]PREMIOS_OTROS!$G169&lt;&gt;"",[5]PREMIOS_OTROS!$G169&lt;&gt;0),[5]PREMIOS_OTROS!$G169,""),IF($A171="TOTAL",SUM(INDIRECT("C4:C"&amp;ROW()-1)),""))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IF(AND($A171&lt;&gt;"",$A171&lt;&gt;"TOTAL"),IF(AND([5]PREMIOS_OTROS!$J169&lt;&gt;"",[5]PREMIOS_OTROS!$J169&lt;&gt;0),[5]PREMIOS_OTROS!$J169,""),IF($A171="TOTAL",SUM(INDIRECT("E4:E"&amp;ROW()-1)),""))</f>
        <v/>
      </c>
      <c r="F171" s="7" t="str">
        <f ca="1">IF(AND($A171&lt;&gt;"",$A171&lt;&gt;"TOTAL"),IF(AND([5]PREMIOS_OTROS!$L169&lt;&gt;"",[5]PREMIOS_OTROS!$L169&lt;&gt;0),[5]PREMIOS_OTROS!$L169,""),IF($A171="TOTAL",SUM(INDIRECT("F4:F"&amp;ROW()-1)),""))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IF(AND($A171&lt;&gt;"",$A171&lt;&gt;"TOTAL"),IF(AND([5]PREMIOS_OTROS!$O169&lt;&gt;"",[5]PREMIOS_OTROS!$O169&lt;&gt;0),[5]PREMIOS_OTROS!$O169,""),IF($A171="TOTAL",SUM(INDIRECT("H4:H"&amp;ROW()-1)),""))</f>
        <v/>
      </c>
      <c r="I171" s="7" t="str">
        <f ca="1">IF(AND($A171&lt;&gt;"",$A171&lt;&gt;"TOTAL"),IF(AND([5]PREMIOS_OTROS!$Q169&lt;&gt;"",[5]PREMIOS_OTROS!$Q169&lt;&gt;0),[5]PREMIOS_OTROS!$Q169,""),IF($A171="TOTAL",SUM(INDIRECT("I4:I"&amp;ROW()-1)),""))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IF(AND($A171&lt;&gt;"",$A171&lt;&gt;"TOTAL"),IF(AND([5]PREMIOS_OTROS!$T169&lt;&gt;"",[5]PREMIOS_OTROS!$T169&lt;&gt;0),[5]PREMIOS_OTROS!$T169,""),IF($A171="TOTAL",SUM(INDIRECT("K4:K"&amp;ROW()-1)),""))</f>
        <v/>
      </c>
      <c r="L171" s="7" t="str">
        <f ca="1">IF(AND($A171&lt;&gt;"",$A171&lt;&gt;"TOTAL"),IF(AND([5]PREMIOS_OTROS!$V169&lt;&gt;"",[5]PREMIOS_OTROS!$V169&lt;&gt;0),[5]PREMIOS_OTROS!$V169,""),IF($A171="TOTAL",SUM(INDIRECT("L4:L"&amp;ROW()-1)),""))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IF(AND($A171&lt;&gt;"",$A171&lt;&gt;"TOTAL"),IF(AND([5]PREMIOS_OTROS!$Y169&lt;&gt;"",[5]PREMIOS_OTROS!$Y169&lt;&gt;0),[5]PREMIOS_OTROS!$Y169,""),IF($A171="TOTAL",SUM(INDIRECT("N4:N"&amp;ROW()-1)),""))</f>
        <v/>
      </c>
      <c r="O171" s="7" t="str">
        <f ca="1">IF(AND($A171&lt;&gt;"",$A171&lt;&gt;"TOTAL"),IF(AND([5]PREMIOS_OTROS!$AA169&lt;&gt;"",[5]PREMIOS_OTROS!$AA169&lt;&gt;0),[5]PREMIOS_OTROS!$AA169,""),IF($A171="TOTAL",SUM(INDIRECT("O4:O"&amp;ROW()-1)),""))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IF(AND($A171&lt;&gt;"",$A171&lt;&gt;"TOTAL"),IF(AND([5]PREMIOS_OTROS!$AD169&lt;&gt;"",[5]PREMIOS_OTROS!$AD169&lt;&gt;0),[5]PREMIOS_OTROS!$AD169,""),IF($A171="TOTAL",SUM(INDIRECT("Q4:Q"&amp;ROW()-1)),""))</f>
        <v/>
      </c>
      <c r="R171" s="7" t="str">
        <f ca="1">IF(AND($A171&lt;&gt;"",$A171&lt;&gt;"TOTAL"),IF(AND([5]PREMIOS_OTROS!$AF169&lt;&gt;"",[5]PREMIOS_OTROS!$AF169&lt;&gt;0),[5]PREMIOS_OTROS!$AF169,""),IF($A171="TOTAL",SUM(INDIRECT("R4:R"&amp;ROW()-1)),""))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IF(AND($A171&lt;&gt;"",$A171&lt;&gt;"TOTAL"),IF(AND([5]PREMIOS_OTROS!$AI169&lt;&gt;"",[5]PREMIOS_OTROS!$AI169&lt;&gt;0),[5]PREMIOS_OTROS!$AI169,""),IF($A171="TOTAL",SUM(INDIRECT("T4:T"&amp;ROW()-1)),""))</f>
        <v/>
      </c>
      <c r="U171" s="7" t="str">
        <f ca="1">IF(AND($A171&lt;&gt;"",$A171&lt;&gt;"TOTAL"),IF(AND([5]PREMIOS_OTROS!$AK169&lt;&gt;"",[5]PREMIOS_OTROS!$AK169&lt;&gt;0),[5]PREMIOS_OTROS!$AK169,""),IF($A171="TOTAL",SUM(INDIRECT("U4:U"&amp;ROW()-1)),""))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IF(AND($A171&lt;&gt;"",$A171&lt;&gt;"TOTAL"),IF(AND([5]PREMIOS_OTROS!$AN169&lt;&gt;"",[5]PREMIOS_OTROS!$AN169&lt;&gt;0),[5]PREMIOS_OTROS!$AN169,""),IF($A171="TOTAL",SUM(INDIRECT("W4:W"&amp;ROW()-1)),""))</f>
        <v/>
      </c>
      <c r="X171" s="7" t="str">
        <f ca="1">IF(AND($A171&lt;&gt;"",$A171&lt;&gt;"TOTAL"),IF(AND([5]PREMIOS_OTROS!$AP169&lt;&gt;"",[5]PREMIOS_OTROS!$AP169&lt;&gt;0),[5]PREMIOS_OTROS!$AP169,""),IF($A171="TOTAL",SUM(INDIRECT("X4:X"&amp;ROW()-1)),""))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IF(AND($A171&lt;&gt;"",$A171&lt;&gt;"TOTAL"),IF(AND([5]PREMIOS_OTROS!$AS169&lt;&gt;"",[5]PREMIOS_OTROS!$AS169&lt;&gt;0),[5]PREMIOS_OTROS!$AS169,""),IF($A171="TOTAL",SUM(INDIRECT("Z4:Z"&amp;ROW()-1)),""))</f>
        <v/>
      </c>
      <c r="AA171" s="7" t="str">
        <f ca="1">IF(AND($A171&lt;&gt;"",$A171&lt;&gt;"TOTAL"),IF(AND([5]PREMIOS_OTROS!$AU169&lt;&gt;"",[5]PREMIOS_OTROS!$AU169&lt;&gt;0),[5]PREMIOS_OTROS!$AU169,""),IF($A171="TOTAL",SUM(INDIRECT("AA4:AA"&amp;ROW()-1)),""))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IF(AND($A171&lt;&gt;"",$A171&lt;&gt;"TOTAL"),IF(AND([5]PREMIOS_OTROS!$AX169&lt;&gt;"",[5]PREMIOS_OTROS!$AX169&lt;&gt;0),[5]PREMIOS_OTROS!$AX169,""),IF($A171="TOTAL",SUM(INDIRECT("AC4:AC"&amp;ROW()-1)),""))</f>
        <v/>
      </c>
      <c r="AD171" s="7" t="str">
        <f ca="1">IF(AND($A171&lt;&gt;"",$A171&lt;&gt;"TOTAL"),IF(AND([5]PREMIOS_OTROS!$AZ169&lt;&gt;"",[5]PREMIOS_OTROS!$AZ169&lt;&gt;0),[5]PREMIOS_OTROS!$AZ169,""),IF($A171="TOTAL",SUM(INDIRECT("AD4:AD"&amp;ROW()-1)),""))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IF(AND($A171&lt;&gt;"",$A171&lt;&gt;"TOTAL"),IF(AND([5]PREMIOS_OTROS!$BC169&lt;&gt;"",[5]PREMIOS_OTROS!$BC169&lt;&gt;0),[5]PREMIOS_OTROS!$BC169,""),IF($A171="TOTAL",SUM(INDIRECT("AF4:AF"&amp;ROW()-1)),""))</f>
        <v/>
      </c>
      <c r="AG171" s="7" t="str">
        <f ca="1">IF(AND($A171&lt;&gt;"",$A171&lt;&gt;"TOTAL"),IF(AND([5]PREMIOS_OTROS!$BE169&lt;&gt;"",[5]PREMIOS_OTROS!$BE169&lt;&gt;0),[5]PREMIOS_OTROS!$BE169,""),IF($A171="TOTAL",SUM(INDIRECT("AG4:AG"&amp;ROW()-1)),""))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IF(AND($A171&lt;&gt;"",$A171&lt;&gt;"TOTAL"),IF(AND([5]PREMIOS_OTROS!$BH169&lt;&gt;"",[5]PREMIOS_OTROS!$BH169&lt;&gt;0),[5]PREMIOS_OTROS!$BH169,""),IF($A171="TOTAL",SUM(INDIRECT("AI4:AI"&amp;ROW()-1)),""))</f>
        <v/>
      </c>
      <c r="AJ171" s="7" t="str">
        <f ca="1">IF(AND($A171&lt;&gt;"",$A171&lt;&gt;"TOTAL"),IF(AND([5]PREMIOS_OTROS!$BJ169&lt;&gt;"",[5]PREMIOS_OTROS!$BJ169&lt;&gt;0),[5]PREMIOS_OTROS!$BJ169,""),IF($A171="TOTAL",SUM(INDIRECT("AJ4:AJ"&amp;ROW()-1)),""))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IF(AND($A171&lt;&gt;"",$A171&lt;&gt;"TOTAL"),IF(AND([5]PREMIOS_OTROS!$BM169&lt;&gt;"",[5]PREMIOS_OTROS!$BM169&lt;&gt;0),[5]PREMIOS_OTROS!$BM169,""),IF($A171="TOTAL",SUM(INDIRECT("AL4:AL"&amp;ROW()-1)),""))</f>
        <v/>
      </c>
      <c r="AM171" s="7" t="str">
        <f ca="1">IF(AND($A171&lt;&gt;"",$A171&lt;&gt;"TOTAL"),IF(AND([5]PREMIOS_OTROS!$BO169&lt;&gt;"",[5]PREMIOS_OTROS!$BO169&lt;&gt;0),[5]PREMIOS_OTROS!$BO169,""),IF($A171="TOTAL",SUM(INDIRECT("AM4:AM"&amp;ROW()-1)),""))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IF(AND($A171&lt;&gt;"",$A171&lt;&gt;"TOTAL"),IF(AND([5]PREMIOS_OTROS!$BR169&lt;&gt;"",[5]PREMIOS_OTROS!$BR169&lt;&gt;0),[5]PREMIOS_OTROS!$BR169,""),IF($A171="TOTAL",SUM(INDIRECT("AO4:AO"&amp;ROW()-1)),""))</f>
        <v/>
      </c>
      <c r="AP171" s="7" t="str">
        <f ca="1">IF(AND($A171&lt;&gt;"",$A171&lt;&gt;"TOTAL"),IF(AND([5]PREMIOS_OTROS!$BT169&lt;&gt;"",[5]PREMIOS_OTROS!$BT169&lt;&gt;0),[5]PREMIOS_OTROS!$BT169,""),IF($A171="TOTAL",SUM(INDIRECT("AP4:AP"&amp;ROW()-1)),""))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IF(AND($A171&lt;&gt;"",$A171&lt;&gt;"TOTAL"),IF(AND([5]PREMIOS_OTROS!$BW169&lt;&gt;"",[5]PREMIOS_OTROS!$BW169&lt;&gt;0),[5]PREMIOS_OTROS!$BW169,""),IF($A171="TOTAL",SUM(INDIRECT("AR4:AR"&amp;ROW()-1)),""))</f>
        <v/>
      </c>
      <c r="AS171" s="7" t="str">
        <f ca="1">IF(AND($A171&lt;&gt;"",$A171&lt;&gt;"TOTAL"),IF(AND([5]PREMIOS_OTROS!$BY169&lt;&gt;"",[5]PREMIOS_OTROS!$BY169&lt;&gt;0),[5]PREMIOS_OTROS!$BY169,""),IF($A171="TOTAL",SUM(INDIRECT("AS4:AS"&amp;ROW()-1)),""))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IF(AND($A171&lt;&gt;"",$A171&lt;&gt;"TOTAL"),IF(AND([5]PREMIOS_OTROS!$CB169&lt;&gt;"",[5]PREMIOS_OTROS!$CB169&lt;&gt;0),[5]PREMIOS_OTROS!$CB169,""),IF($A171="TOTAL",SUM(INDIRECT("AU4:AU"&amp;ROW()-1)),""))</f>
        <v/>
      </c>
      <c r="AV171" s="7" t="str">
        <f ca="1">IF(AND($A171&lt;&gt;"",$A171&lt;&gt;"TOTAL"),IF(AND([5]PREMIOS_OTROS!$CD169&lt;&gt;"",[5]PREMIOS_OTROS!$CD169&lt;&gt;0),[5]PREMIOS_OTROS!$CD169,""),IF($A171="TOTAL",SUM(INDIRECT("AV4:AV"&amp;ROW()-1)),""))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IF(AND($A171&lt;&gt;"",$A171&lt;&gt;"TOTAL"),IF(AND([5]PREMIOS_OTROS!$CG169&lt;&gt;"",[5]PREMIOS_OTROS!$CG169&lt;&gt;0),[5]PREMIOS_OTROS!$CG169,""),IF($A171="TOTAL",SUM(INDIRECT("AX4:AX"&amp;ROW()-1)),""))</f>
        <v/>
      </c>
      <c r="AY171" s="7" t="str">
        <f ca="1">IF(AND($A171&lt;&gt;"",$A171&lt;&gt;"TOTAL"),IF(AND([5]PREMIOS_OTROS!$CI169&lt;&gt;"",[5]PREMIOS_OTROS!$CI169&lt;&gt;0),[5]PREMIOS_OTROS!$CI169,""),IF($A171="TOTAL",SUM(INDIRECT("AY4:AY"&amp;ROW()-1)),""))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IF(AND($A171&lt;&gt;"",$A171&lt;&gt;"TOTAL"),IF(AND([5]PREMIOS_OTROS!$CL169&lt;&gt;"",[5]PREMIOS_OTROS!$CL169&lt;&gt;0),[5]PREMIOS_OTROS!$CL169,""),IF($A171="TOTAL",SUM(INDIRECT("BA4:BA"&amp;ROW()-1)),""))</f>
        <v/>
      </c>
      <c r="BB171" s="7" t="str">
        <f ca="1">IF(AND($A171&lt;&gt;"",$A171&lt;&gt;"TOTAL"),IF(AND([5]PREMIOS_OTROS!$CN169&lt;&gt;"",[5]PREMIOS_OTROS!$CN169&lt;&gt;0),[5]PREMIOS_OTROS!$CN169,""),IF($A171="TOTAL",SUM(INDIRECT("BB4:BB"&amp;ROW()-1)),""))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IF(AND($A171&lt;&gt;"",$A171&lt;&gt;"TOTAL"),IF(AND([5]PREMIOS_OTROS!$CQ169&lt;&gt;"",[5]PREMIOS_OTROS!$CQ169&lt;&gt;0),[5]PREMIOS_OTROS!$CQ169,""),IF($A171="TOTAL",SUM(INDIRECT("BD4:BD"&amp;ROW()-1)),""))</f>
        <v/>
      </c>
      <c r="BE171" s="7" t="str">
        <f ca="1">IF(AND($A171&lt;&gt;"",$A171&lt;&gt;"TOTAL"),IF(AND([5]PREMIOS_OTROS!$CS169&lt;&gt;"",[5]PREMIOS_OTROS!$CS169&lt;&gt;0),[5]PREMIOS_OTROS!$CS169,""),IF($A171="TOTAL",SUM(INDIRECT("BE4:BE"&amp;ROW()-1)),""))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IF([5]PREMIOS_OTROS!$D170&lt;&gt;"",[5]PREMIOS_OTROS!$D170,IF(AND([5]PREMIOS_OTROS!$D170="",[5]PREMIOS_OTROS!$D171="",[5]PREMIOS_OTROS!$D169=""),"","TOTAL"))</f>
        <v/>
      </c>
      <c r="B172" s="7" t="str">
        <f ca="1">IF(AND($A172&lt;&gt;"",$A172&lt;&gt;"TOTAL"),IF(AND([5]PREMIOS_OTROS!$E170&lt;&gt;"",[5]PREMIOS_OTROS!$E170&lt;&gt;0),[5]PREMIOS_OTROS!$E170,""),IF($A172="TOTAL",SUM(INDIRECT("B4:B"&amp;ROW()-1)),""))</f>
        <v/>
      </c>
      <c r="C172" s="7" t="str">
        <f ca="1">IF(AND($A172&lt;&gt;"",$A172&lt;&gt;"TOTAL"),IF(AND([5]PREMIOS_OTROS!$G170&lt;&gt;"",[5]PREMIOS_OTROS!$G170&lt;&gt;0),[5]PREMIOS_OTROS!$G170,""),IF($A172="TOTAL",SUM(INDIRECT("C4:C"&amp;ROW()-1)),""))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IF(AND($A172&lt;&gt;"",$A172&lt;&gt;"TOTAL"),IF(AND([5]PREMIOS_OTROS!$J170&lt;&gt;"",[5]PREMIOS_OTROS!$J170&lt;&gt;0),[5]PREMIOS_OTROS!$J170,""),IF($A172="TOTAL",SUM(INDIRECT("E4:E"&amp;ROW()-1)),""))</f>
        <v/>
      </c>
      <c r="F172" s="7" t="str">
        <f ca="1">IF(AND($A172&lt;&gt;"",$A172&lt;&gt;"TOTAL"),IF(AND([5]PREMIOS_OTROS!$L170&lt;&gt;"",[5]PREMIOS_OTROS!$L170&lt;&gt;0),[5]PREMIOS_OTROS!$L170,""),IF($A172="TOTAL",SUM(INDIRECT("F4:F"&amp;ROW()-1)),""))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IF(AND($A172&lt;&gt;"",$A172&lt;&gt;"TOTAL"),IF(AND([5]PREMIOS_OTROS!$O170&lt;&gt;"",[5]PREMIOS_OTROS!$O170&lt;&gt;0),[5]PREMIOS_OTROS!$O170,""),IF($A172="TOTAL",SUM(INDIRECT("H4:H"&amp;ROW()-1)),""))</f>
        <v/>
      </c>
      <c r="I172" s="7" t="str">
        <f ca="1">IF(AND($A172&lt;&gt;"",$A172&lt;&gt;"TOTAL"),IF(AND([5]PREMIOS_OTROS!$Q170&lt;&gt;"",[5]PREMIOS_OTROS!$Q170&lt;&gt;0),[5]PREMIOS_OTROS!$Q170,""),IF($A172="TOTAL",SUM(INDIRECT("I4:I"&amp;ROW()-1)),""))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IF(AND($A172&lt;&gt;"",$A172&lt;&gt;"TOTAL"),IF(AND([5]PREMIOS_OTROS!$T170&lt;&gt;"",[5]PREMIOS_OTROS!$T170&lt;&gt;0),[5]PREMIOS_OTROS!$T170,""),IF($A172="TOTAL",SUM(INDIRECT("K4:K"&amp;ROW()-1)),""))</f>
        <v/>
      </c>
      <c r="L172" s="7" t="str">
        <f ca="1">IF(AND($A172&lt;&gt;"",$A172&lt;&gt;"TOTAL"),IF(AND([5]PREMIOS_OTROS!$V170&lt;&gt;"",[5]PREMIOS_OTROS!$V170&lt;&gt;0),[5]PREMIOS_OTROS!$V170,""),IF($A172="TOTAL",SUM(INDIRECT("L4:L"&amp;ROW()-1)),""))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IF(AND($A172&lt;&gt;"",$A172&lt;&gt;"TOTAL"),IF(AND([5]PREMIOS_OTROS!$Y170&lt;&gt;"",[5]PREMIOS_OTROS!$Y170&lt;&gt;0),[5]PREMIOS_OTROS!$Y170,""),IF($A172="TOTAL",SUM(INDIRECT("N4:N"&amp;ROW()-1)),""))</f>
        <v/>
      </c>
      <c r="O172" s="7" t="str">
        <f ca="1">IF(AND($A172&lt;&gt;"",$A172&lt;&gt;"TOTAL"),IF(AND([5]PREMIOS_OTROS!$AA170&lt;&gt;"",[5]PREMIOS_OTROS!$AA170&lt;&gt;0),[5]PREMIOS_OTROS!$AA170,""),IF($A172="TOTAL",SUM(INDIRECT("O4:O"&amp;ROW()-1)),""))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IF(AND($A172&lt;&gt;"",$A172&lt;&gt;"TOTAL"),IF(AND([5]PREMIOS_OTROS!$AD170&lt;&gt;"",[5]PREMIOS_OTROS!$AD170&lt;&gt;0),[5]PREMIOS_OTROS!$AD170,""),IF($A172="TOTAL",SUM(INDIRECT("Q4:Q"&amp;ROW()-1)),""))</f>
        <v/>
      </c>
      <c r="R172" s="7" t="str">
        <f ca="1">IF(AND($A172&lt;&gt;"",$A172&lt;&gt;"TOTAL"),IF(AND([5]PREMIOS_OTROS!$AF170&lt;&gt;"",[5]PREMIOS_OTROS!$AF170&lt;&gt;0),[5]PREMIOS_OTROS!$AF170,""),IF($A172="TOTAL",SUM(INDIRECT("R4:R"&amp;ROW()-1)),""))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IF(AND($A172&lt;&gt;"",$A172&lt;&gt;"TOTAL"),IF(AND([5]PREMIOS_OTROS!$AI170&lt;&gt;"",[5]PREMIOS_OTROS!$AI170&lt;&gt;0),[5]PREMIOS_OTROS!$AI170,""),IF($A172="TOTAL",SUM(INDIRECT("T4:T"&amp;ROW()-1)),""))</f>
        <v/>
      </c>
      <c r="U172" s="7" t="str">
        <f ca="1">IF(AND($A172&lt;&gt;"",$A172&lt;&gt;"TOTAL"),IF(AND([5]PREMIOS_OTROS!$AK170&lt;&gt;"",[5]PREMIOS_OTROS!$AK170&lt;&gt;0),[5]PREMIOS_OTROS!$AK170,""),IF($A172="TOTAL",SUM(INDIRECT("U4:U"&amp;ROW()-1)),""))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IF(AND($A172&lt;&gt;"",$A172&lt;&gt;"TOTAL"),IF(AND([5]PREMIOS_OTROS!$AN170&lt;&gt;"",[5]PREMIOS_OTROS!$AN170&lt;&gt;0),[5]PREMIOS_OTROS!$AN170,""),IF($A172="TOTAL",SUM(INDIRECT("W4:W"&amp;ROW()-1)),""))</f>
        <v/>
      </c>
      <c r="X172" s="7" t="str">
        <f ca="1">IF(AND($A172&lt;&gt;"",$A172&lt;&gt;"TOTAL"),IF(AND([5]PREMIOS_OTROS!$AP170&lt;&gt;"",[5]PREMIOS_OTROS!$AP170&lt;&gt;0),[5]PREMIOS_OTROS!$AP170,""),IF($A172="TOTAL",SUM(INDIRECT("X4:X"&amp;ROW()-1)),""))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IF(AND($A172&lt;&gt;"",$A172&lt;&gt;"TOTAL"),IF(AND([5]PREMIOS_OTROS!$AS170&lt;&gt;"",[5]PREMIOS_OTROS!$AS170&lt;&gt;0),[5]PREMIOS_OTROS!$AS170,""),IF($A172="TOTAL",SUM(INDIRECT("Z4:Z"&amp;ROW()-1)),""))</f>
        <v/>
      </c>
      <c r="AA172" s="7" t="str">
        <f ca="1">IF(AND($A172&lt;&gt;"",$A172&lt;&gt;"TOTAL"),IF(AND([5]PREMIOS_OTROS!$AU170&lt;&gt;"",[5]PREMIOS_OTROS!$AU170&lt;&gt;0),[5]PREMIOS_OTROS!$AU170,""),IF($A172="TOTAL",SUM(INDIRECT("AA4:AA"&amp;ROW()-1)),""))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IF(AND($A172&lt;&gt;"",$A172&lt;&gt;"TOTAL"),IF(AND([5]PREMIOS_OTROS!$AX170&lt;&gt;"",[5]PREMIOS_OTROS!$AX170&lt;&gt;0),[5]PREMIOS_OTROS!$AX170,""),IF($A172="TOTAL",SUM(INDIRECT("AC4:AC"&amp;ROW()-1)),""))</f>
        <v/>
      </c>
      <c r="AD172" s="7" t="str">
        <f ca="1">IF(AND($A172&lt;&gt;"",$A172&lt;&gt;"TOTAL"),IF(AND([5]PREMIOS_OTROS!$AZ170&lt;&gt;"",[5]PREMIOS_OTROS!$AZ170&lt;&gt;0),[5]PREMIOS_OTROS!$AZ170,""),IF($A172="TOTAL",SUM(INDIRECT("AD4:AD"&amp;ROW()-1)),""))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IF(AND($A172&lt;&gt;"",$A172&lt;&gt;"TOTAL"),IF(AND([5]PREMIOS_OTROS!$BC170&lt;&gt;"",[5]PREMIOS_OTROS!$BC170&lt;&gt;0),[5]PREMIOS_OTROS!$BC170,""),IF($A172="TOTAL",SUM(INDIRECT("AF4:AF"&amp;ROW()-1)),""))</f>
        <v/>
      </c>
      <c r="AG172" s="7" t="str">
        <f ca="1">IF(AND($A172&lt;&gt;"",$A172&lt;&gt;"TOTAL"),IF(AND([5]PREMIOS_OTROS!$BE170&lt;&gt;"",[5]PREMIOS_OTROS!$BE170&lt;&gt;0),[5]PREMIOS_OTROS!$BE170,""),IF($A172="TOTAL",SUM(INDIRECT("AG4:AG"&amp;ROW()-1)),""))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IF(AND($A172&lt;&gt;"",$A172&lt;&gt;"TOTAL"),IF(AND([5]PREMIOS_OTROS!$BH170&lt;&gt;"",[5]PREMIOS_OTROS!$BH170&lt;&gt;0),[5]PREMIOS_OTROS!$BH170,""),IF($A172="TOTAL",SUM(INDIRECT("AI4:AI"&amp;ROW()-1)),""))</f>
        <v/>
      </c>
      <c r="AJ172" s="7" t="str">
        <f ca="1">IF(AND($A172&lt;&gt;"",$A172&lt;&gt;"TOTAL"),IF(AND([5]PREMIOS_OTROS!$BJ170&lt;&gt;"",[5]PREMIOS_OTROS!$BJ170&lt;&gt;0),[5]PREMIOS_OTROS!$BJ170,""),IF($A172="TOTAL",SUM(INDIRECT("AJ4:AJ"&amp;ROW()-1)),""))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IF(AND($A172&lt;&gt;"",$A172&lt;&gt;"TOTAL"),IF(AND([5]PREMIOS_OTROS!$BM170&lt;&gt;"",[5]PREMIOS_OTROS!$BM170&lt;&gt;0),[5]PREMIOS_OTROS!$BM170,""),IF($A172="TOTAL",SUM(INDIRECT("AL4:AL"&amp;ROW()-1)),""))</f>
        <v/>
      </c>
      <c r="AM172" s="7" t="str">
        <f ca="1">IF(AND($A172&lt;&gt;"",$A172&lt;&gt;"TOTAL"),IF(AND([5]PREMIOS_OTROS!$BO170&lt;&gt;"",[5]PREMIOS_OTROS!$BO170&lt;&gt;0),[5]PREMIOS_OTROS!$BO170,""),IF($A172="TOTAL",SUM(INDIRECT("AM4:AM"&amp;ROW()-1)),""))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IF(AND($A172&lt;&gt;"",$A172&lt;&gt;"TOTAL"),IF(AND([5]PREMIOS_OTROS!$BR170&lt;&gt;"",[5]PREMIOS_OTROS!$BR170&lt;&gt;0),[5]PREMIOS_OTROS!$BR170,""),IF($A172="TOTAL",SUM(INDIRECT("AO4:AO"&amp;ROW()-1)),""))</f>
        <v/>
      </c>
      <c r="AP172" s="7" t="str">
        <f ca="1">IF(AND($A172&lt;&gt;"",$A172&lt;&gt;"TOTAL"),IF(AND([5]PREMIOS_OTROS!$BT170&lt;&gt;"",[5]PREMIOS_OTROS!$BT170&lt;&gt;0),[5]PREMIOS_OTROS!$BT170,""),IF($A172="TOTAL",SUM(INDIRECT("AP4:AP"&amp;ROW()-1)),""))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IF(AND($A172&lt;&gt;"",$A172&lt;&gt;"TOTAL"),IF(AND([5]PREMIOS_OTROS!$BW170&lt;&gt;"",[5]PREMIOS_OTROS!$BW170&lt;&gt;0),[5]PREMIOS_OTROS!$BW170,""),IF($A172="TOTAL",SUM(INDIRECT("AR4:AR"&amp;ROW()-1)),""))</f>
        <v/>
      </c>
      <c r="AS172" s="7" t="str">
        <f ca="1">IF(AND($A172&lt;&gt;"",$A172&lt;&gt;"TOTAL"),IF(AND([5]PREMIOS_OTROS!$BY170&lt;&gt;"",[5]PREMIOS_OTROS!$BY170&lt;&gt;0),[5]PREMIOS_OTROS!$BY170,""),IF($A172="TOTAL",SUM(INDIRECT("AS4:AS"&amp;ROW()-1)),""))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IF(AND($A172&lt;&gt;"",$A172&lt;&gt;"TOTAL"),IF(AND([5]PREMIOS_OTROS!$CB170&lt;&gt;"",[5]PREMIOS_OTROS!$CB170&lt;&gt;0),[5]PREMIOS_OTROS!$CB170,""),IF($A172="TOTAL",SUM(INDIRECT("AU4:AU"&amp;ROW()-1)),""))</f>
        <v/>
      </c>
      <c r="AV172" s="7" t="str">
        <f ca="1">IF(AND($A172&lt;&gt;"",$A172&lt;&gt;"TOTAL"),IF(AND([5]PREMIOS_OTROS!$CD170&lt;&gt;"",[5]PREMIOS_OTROS!$CD170&lt;&gt;0),[5]PREMIOS_OTROS!$CD170,""),IF($A172="TOTAL",SUM(INDIRECT("AV4:AV"&amp;ROW()-1)),""))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IF(AND($A172&lt;&gt;"",$A172&lt;&gt;"TOTAL"),IF(AND([5]PREMIOS_OTROS!$CG170&lt;&gt;"",[5]PREMIOS_OTROS!$CG170&lt;&gt;0),[5]PREMIOS_OTROS!$CG170,""),IF($A172="TOTAL",SUM(INDIRECT("AX4:AX"&amp;ROW()-1)),""))</f>
        <v/>
      </c>
      <c r="AY172" s="7" t="str">
        <f ca="1">IF(AND($A172&lt;&gt;"",$A172&lt;&gt;"TOTAL"),IF(AND([5]PREMIOS_OTROS!$CI170&lt;&gt;"",[5]PREMIOS_OTROS!$CI170&lt;&gt;0),[5]PREMIOS_OTROS!$CI170,""),IF($A172="TOTAL",SUM(INDIRECT("AY4:AY"&amp;ROW()-1)),""))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IF(AND($A172&lt;&gt;"",$A172&lt;&gt;"TOTAL"),IF(AND([5]PREMIOS_OTROS!$CL170&lt;&gt;"",[5]PREMIOS_OTROS!$CL170&lt;&gt;0),[5]PREMIOS_OTROS!$CL170,""),IF($A172="TOTAL",SUM(INDIRECT("BA4:BA"&amp;ROW()-1)),""))</f>
        <v/>
      </c>
      <c r="BB172" s="7" t="str">
        <f ca="1">IF(AND($A172&lt;&gt;"",$A172&lt;&gt;"TOTAL"),IF(AND([5]PREMIOS_OTROS!$CN170&lt;&gt;"",[5]PREMIOS_OTROS!$CN170&lt;&gt;0),[5]PREMIOS_OTROS!$CN170,""),IF($A172="TOTAL",SUM(INDIRECT("BB4:BB"&amp;ROW()-1)),""))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IF(AND($A172&lt;&gt;"",$A172&lt;&gt;"TOTAL"),IF(AND([5]PREMIOS_OTROS!$CQ170&lt;&gt;"",[5]PREMIOS_OTROS!$CQ170&lt;&gt;0),[5]PREMIOS_OTROS!$CQ170,""),IF($A172="TOTAL",SUM(INDIRECT("BD4:BD"&amp;ROW()-1)),""))</f>
        <v/>
      </c>
      <c r="BE172" s="7" t="str">
        <f ca="1">IF(AND($A172&lt;&gt;"",$A172&lt;&gt;"TOTAL"),IF(AND([5]PREMIOS_OTROS!$CS170&lt;&gt;"",[5]PREMIOS_OTROS!$CS170&lt;&gt;0),[5]PREMIOS_OTROS!$CS170,""),IF($A172="TOTAL",SUM(INDIRECT("BE4:BE"&amp;ROW()-1)),""))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IF([5]PREMIOS_OTROS!$D171&lt;&gt;"",[5]PREMIOS_OTROS!$D171,IF(AND([5]PREMIOS_OTROS!$D171="",[5]PREMIOS_OTROS!$D172="",[5]PREMIOS_OTROS!$D170=""),"","TOTAL"))</f>
        <v/>
      </c>
      <c r="B173" s="7" t="str">
        <f ca="1">IF(AND($A173&lt;&gt;"",$A173&lt;&gt;"TOTAL"),IF(AND([5]PREMIOS_OTROS!$E171&lt;&gt;"",[5]PREMIOS_OTROS!$E171&lt;&gt;0),[5]PREMIOS_OTROS!$E171,""),IF($A173="TOTAL",SUM(INDIRECT("B4:B"&amp;ROW()-1)),""))</f>
        <v/>
      </c>
      <c r="C173" s="7" t="str">
        <f ca="1">IF(AND($A173&lt;&gt;"",$A173&lt;&gt;"TOTAL"),IF(AND([5]PREMIOS_OTROS!$G171&lt;&gt;"",[5]PREMIOS_OTROS!$G171&lt;&gt;0),[5]PREMIOS_OTROS!$G171,""),IF($A173="TOTAL",SUM(INDIRECT("C4:C"&amp;ROW()-1)),""))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IF(AND($A173&lt;&gt;"",$A173&lt;&gt;"TOTAL"),IF(AND([5]PREMIOS_OTROS!$J171&lt;&gt;"",[5]PREMIOS_OTROS!$J171&lt;&gt;0),[5]PREMIOS_OTROS!$J171,""),IF($A173="TOTAL",SUM(INDIRECT("E4:E"&amp;ROW()-1)),""))</f>
        <v/>
      </c>
      <c r="F173" s="7" t="str">
        <f ca="1">IF(AND($A173&lt;&gt;"",$A173&lt;&gt;"TOTAL"),IF(AND([5]PREMIOS_OTROS!$L171&lt;&gt;"",[5]PREMIOS_OTROS!$L171&lt;&gt;0),[5]PREMIOS_OTROS!$L171,""),IF($A173="TOTAL",SUM(INDIRECT("F4:F"&amp;ROW()-1)),""))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IF(AND($A173&lt;&gt;"",$A173&lt;&gt;"TOTAL"),IF(AND([5]PREMIOS_OTROS!$O171&lt;&gt;"",[5]PREMIOS_OTROS!$O171&lt;&gt;0),[5]PREMIOS_OTROS!$O171,""),IF($A173="TOTAL",SUM(INDIRECT("H4:H"&amp;ROW()-1)),""))</f>
        <v/>
      </c>
      <c r="I173" s="7" t="str">
        <f ca="1">IF(AND($A173&lt;&gt;"",$A173&lt;&gt;"TOTAL"),IF(AND([5]PREMIOS_OTROS!$Q171&lt;&gt;"",[5]PREMIOS_OTROS!$Q171&lt;&gt;0),[5]PREMIOS_OTROS!$Q171,""),IF($A173="TOTAL",SUM(INDIRECT("I4:I"&amp;ROW()-1)),""))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IF(AND($A173&lt;&gt;"",$A173&lt;&gt;"TOTAL"),IF(AND([5]PREMIOS_OTROS!$T171&lt;&gt;"",[5]PREMIOS_OTROS!$T171&lt;&gt;0),[5]PREMIOS_OTROS!$T171,""),IF($A173="TOTAL",SUM(INDIRECT("K4:K"&amp;ROW()-1)),""))</f>
        <v/>
      </c>
      <c r="L173" s="7" t="str">
        <f ca="1">IF(AND($A173&lt;&gt;"",$A173&lt;&gt;"TOTAL"),IF(AND([5]PREMIOS_OTROS!$V171&lt;&gt;"",[5]PREMIOS_OTROS!$V171&lt;&gt;0),[5]PREMIOS_OTROS!$V171,""),IF($A173="TOTAL",SUM(INDIRECT("L4:L"&amp;ROW()-1)),""))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IF(AND($A173&lt;&gt;"",$A173&lt;&gt;"TOTAL"),IF(AND([5]PREMIOS_OTROS!$Y171&lt;&gt;"",[5]PREMIOS_OTROS!$Y171&lt;&gt;0),[5]PREMIOS_OTROS!$Y171,""),IF($A173="TOTAL",SUM(INDIRECT("N4:N"&amp;ROW()-1)),""))</f>
        <v/>
      </c>
      <c r="O173" s="7" t="str">
        <f ca="1">IF(AND($A173&lt;&gt;"",$A173&lt;&gt;"TOTAL"),IF(AND([5]PREMIOS_OTROS!$AA171&lt;&gt;"",[5]PREMIOS_OTROS!$AA171&lt;&gt;0),[5]PREMIOS_OTROS!$AA171,""),IF($A173="TOTAL",SUM(INDIRECT("O4:O"&amp;ROW()-1)),""))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IF(AND($A173&lt;&gt;"",$A173&lt;&gt;"TOTAL"),IF(AND([5]PREMIOS_OTROS!$AD171&lt;&gt;"",[5]PREMIOS_OTROS!$AD171&lt;&gt;0),[5]PREMIOS_OTROS!$AD171,""),IF($A173="TOTAL",SUM(INDIRECT("Q4:Q"&amp;ROW()-1)),""))</f>
        <v/>
      </c>
      <c r="R173" s="7" t="str">
        <f ca="1">IF(AND($A173&lt;&gt;"",$A173&lt;&gt;"TOTAL"),IF(AND([5]PREMIOS_OTROS!$AF171&lt;&gt;"",[5]PREMIOS_OTROS!$AF171&lt;&gt;0),[5]PREMIOS_OTROS!$AF171,""),IF($A173="TOTAL",SUM(INDIRECT("R4:R"&amp;ROW()-1)),""))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IF(AND($A173&lt;&gt;"",$A173&lt;&gt;"TOTAL"),IF(AND([5]PREMIOS_OTROS!$AI171&lt;&gt;"",[5]PREMIOS_OTROS!$AI171&lt;&gt;0),[5]PREMIOS_OTROS!$AI171,""),IF($A173="TOTAL",SUM(INDIRECT("T4:T"&amp;ROW()-1)),""))</f>
        <v/>
      </c>
      <c r="U173" s="7" t="str">
        <f ca="1">IF(AND($A173&lt;&gt;"",$A173&lt;&gt;"TOTAL"),IF(AND([5]PREMIOS_OTROS!$AK171&lt;&gt;"",[5]PREMIOS_OTROS!$AK171&lt;&gt;0),[5]PREMIOS_OTROS!$AK171,""),IF($A173="TOTAL",SUM(INDIRECT("U4:U"&amp;ROW()-1)),""))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IF(AND($A173&lt;&gt;"",$A173&lt;&gt;"TOTAL"),IF(AND([5]PREMIOS_OTROS!$AN171&lt;&gt;"",[5]PREMIOS_OTROS!$AN171&lt;&gt;0),[5]PREMIOS_OTROS!$AN171,""),IF($A173="TOTAL",SUM(INDIRECT("W4:W"&amp;ROW()-1)),""))</f>
        <v/>
      </c>
      <c r="X173" s="7" t="str">
        <f ca="1">IF(AND($A173&lt;&gt;"",$A173&lt;&gt;"TOTAL"),IF(AND([5]PREMIOS_OTROS!$AP171&lt;&gt;"",[5]PREMIOS_OTROS!$AP171&lt;&gt;0),[5]PREMIOS_OTROS!$AP171,""),IF($A173="TOTAL",SUM(INDIRECT("X4:X"&amp;ROW()-1)),""))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IF(AND($A173&lt;&gt;"",$A173&lt;&gt;"TOTAL"),IF(AND([5]PREMIOS_OTROS!$AS171&lt;&gt;"",[5]PREMIOS_OTROS!$AS171&lt;&gt;0),[5]PREMIOS_OTROS!$AS171,""),IF($A173="TOTAL",SUM(INDIRECT("Z4:Z"&amp;ROW()-1)),""))</f>
        <v/>
      </c>
      <c r="AA173" s="7" t="str">
        <f ca="1">IF(AND($A173&lt;&gt;"",$A173&lt;&gt;"TOTAL"),IF(AND([5]PREMIOS_OTROS!$AU171&lt;&gt;"",[5]PREMIOS_OTROS!$AU171&lt;&gt;0),[5]PREMIOS_OTROS!$AU171,""),IF($A173="TOTAL",SUM(INDIRECT("AA4:AA"&amp;ROW()-1)),""))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IF(AND($A173&lt;&gt;"",$A173&lt;&gt;"TOTAL"),IF(AND([5]PREMIOS_OTROS!$AX171&lt;&gt;"",[5]PREMIOS_OTROS!$AX171&lt;&gt;0),[5]PREMIOS_OTROS!$AX171,""),IF($A173="TOTAL",SUM(INDIRECT("AC4:AC"&amp;ROW()-1)),""))</f>
        <v/>
      </c>
      <c r="AD173" s="7" t="str">
        <f ca="1">IF(AND($A173&lt;&gt;"",$A173&lt;&gt;"TOTAL"),IF(AND([5]PREMIOS_OTROS!$AZ171&lt;&gt;"",[5]PREMIOS_OTROS!$AZ171&lt;&gt;0),[5]PREMIOS_OTROS!$AZ171,""),IF($A173="TOTAL",SUM(INDIRECT("AD4:AD"&amp;ROW()-1)),""))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IF(AND($A173&lt;&gt;"",$A173&lt;&gt;"TOTAL"),IF(AND([5]PREMIOS_OTROS!$BC171&lt;&gt;"",[5]PREMIOS_OTROS!$BC171&lt;&gt;0),[5]PREMIOS_OTROS!$BC171,""),IF($A173="TOTAL",SUM(INDIRECT("AF4:AF"&amp;ROW()-1)),""))</f>
        <v/>
      </c>
      <c r="AG173" s="7" t="str">
        <f ca="1">IF(AND($A173&lt;&gt;"",$A173&lt;&gt;"TOTAL"),IF(AND([5]PREMIOS_OTROS!$BE171&lt;&gt;"",[5]PREMIOS_OTROS!$BE171&lt;&gt;0),[5]PREMIOS_OTROS!$BE171,""),IF($A173="TOTAL",SUM(INDIRECT("AG4:AG"&amp;ROW()-1)),""))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IF(AND($A173&lt;&gt;"",$A173&lt;&gt;"TOTAL"),IF(AND([5]PREMIOS_OTROS!$BH171&lt;&gt;"",[5]PREMIOS_OTROS!$BH171&lt;&gt;0),[5]PREMIOS_OTROS!$BH171,""),IF($A173="TOTAL",SUM(INDIRECT("AI4:AI"&amp;ROW()-1)),""))</f>
        <v/>
      </c>
      <c r="AJ173" s="7" t="str">
        <f ca="1">IF(AND($A173&lt;&gt;"",$A173&lt;&gt;"TOTAL"),IF(AND([5]PREMIOS_OTROS!$BJ171&lt;&gt;"",[5]PREMIOS_OTROS!$BJ171&lt;&gt;0),[5]PREMIOS_OTROS!$BJ171,""),IF($A173="TOTAL",SUM(INDIRECT("AJ4:AJ"&amp;ROW()-1)),""))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IF(AND($A173&lt;&gt;"",$A173&lt;&gt;"TOTAL"),IF(AND([5]PREMIOS_OTROS!$BM171&lt;&gt;"",[5]PREMIOS_OTROS!$BM171&lt;&gt;0),[5]PREMIOS_OTROS!$BM171,""),IF($A173="TOTAL",SUM(INDIRECT("AL4:AL"&amp;ROW()-1)),""))</f>
        <v/>
      </c>
      <c r="AM173" s="7" t="str">
        <f ca="1">IF(AND($A173&lt;&gt;"",$A173&lt;&gt;"TOTAL"),IF(AND([5]PREMIOS_OTROS!$BO171&lt;&gt;"",[5]PREMIOS_OTROS!$BO171&lt;&gt;0),[5]PREMIOS_OTROS!$BO171,""),IF($A173="TOTAL",SUM(INDIRECT("AM4:AM"&amp;ROW()-1)),""))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IF(AND($A173&lt;&gt;"",$A173&lt;&gt;"TOTAL"),IF(AND([5]PREMIOS_OTROS!$BR171&lt;&gt;"",[5]PREMIOS_OTROS!$BR171&lt;&gt;0),[5]PREMIOS_OTROS!$BR171,""),IF($A173="TOTAL",SUM(INDIRECT("AO4:AO"&amp;ROW()-1)),""))</f>
        <v/>
      </c>
      <c r="AP173" s="7" t="str">
        <f ca="1">IF(AND($A173&lt;&gt;"",$A173&lt;&gt;"TOTAL"),IF(AND([5]PREMIOS_OTROS!$BT171&lt;&gt;"",[5]PREMIOS_OTROS!$BT171&lt;&gt;0),[5]PREMIOS_OTROS!$BT171,""),IF($A173="TOTAL",SUM(INDIRECT("AP4:AP"&amp;ROW()-1)),""))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IF(AND($A173&lt;&gt;"",$A173&lt;&gt;"TOTAL"),IF(AND([5]PREMIOS_OTROS!$BW171&lt;&gt;"",[5]PREMIOS_OTROS!$BW171&lt;&gt;0),[5]PREMIOS_OTROS!$BW171,""),IF($A173="TOTAL",SUM(INDIRECT("AR4:AR"&amp;ROW()-1)),""))</f>
        <v/>
      </c>
      <c r="AS173" s="7" t="str">
        <f ca="1">IF(AND($A173&lt;&gt;"",$A173&lt;&gt;"TOTAL"),IF(AND([5]PREMIOS_OTROS!$BY171&lt;&gt;"",[5]PREMIOS_OTROS!$BY171&lt;&gt;0),[5]PREMIOS_OTROS!$BY171,""),IF($A173="TOTAL",SUM(INDIRECT("AS4:AS"&amp;ROW()-1)),""))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IF(AND($A173&lt;&gt;"",$A173&lt;&gt;"TOTAL"),IF(AND([5]PREMIOS_OTROS!$CB171&lt;&gt;"",[5]PREMIOS_OTROS!$CB171&lt;&gt;0),[5]PREMIOS_OTROS!$CB171,""),IF($A173="TOTAL",SUM(INDIRECT("AU4:AU"&amp;ROW()-1)),""))</f>
        <v/>
      </c>
      <c r="AV173" s="7" t="str">
        <f ca="1">IF(AND($A173&lt;&gt;"",$A173&lt;&gt;"TOTAL"),IF(AND([5]PREMIOS_OTROS!$CD171&lt;&gt;"",[5]PREMIOS_OTROS!$CD171&lt;&gt;0),[5]PREMIOS_OTROS!$CD171,""),IF($A173="TOTAL",SUM(INDIRECT("AV4:AV"&amp;ROW()-1)),""))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IF(AND($A173&lt;&gt;"",$A173&lt;&gt;"TOTAL"),IF(AND([5]PREMIOS_OTROS!$CG171&lt;&gt;"",[5]PREMIOS_OTROS!$CG171&lt;&gt;0),[5]PREMIOS_OTROS!$CG171,""),IF($A173="TOTAL",SUM(INDIRECT("AX4:AX"&amp;ROW()-1)),""))</f>
        <v/>
      </c>
      <c r="AY173" s="7" t="str">
        <f ca="1">IF(AND($A173&lt;&gt;"",$A173&lt;&gt;"TOTAL"),IF(AND([5]PREMIOS_OTROS!$CI171&lt;&gt;"",[5]PREMIOS_OTROS!$CI171&lt;&gt;0),[5]PREMIOS_OTROS!$CI171,""),IF($A173="TOTAL",SUM(INDIRECT("AY4:AY"&amp;ROW()-1)),""))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IF(AND($A173&lt;&gt;"",$A173&lt;&gt;"TOTAL"),IF(AND([5]PREMIOS_OTROS!$CL171&lt;&gt;"",[5]PREMIOS_OTROS!$CL171&lt;&gt;0),[5]PREMIOS_OTROS!$CL171,""),IF($A173="TOTAL",SUM(INDIRECT("BA4:BA"&amp;ROW()-1)),""))</f>
        <v/>
      </c>
      <c r="BB173" s="7" t="str">
        <f ca="1">IF(AND($A173&lt;&gt;"",$A173&lt;&gt;"TOTAL"),IF(AND([5]PREMIOS_OTROS!$CN171&lt;&gt;"",[5]PREMIOS_OTROS!$CN171&lt;&gt;0),[5]PREMIOS_OTROS!$CN171,""),IF($A173="TOTAL",SUM(INDIRECT("BB4:BB"&amp;ROW()-1)),""))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IF(AND($A173&lt;&gt;"",$A173&lt;&gt;"TOTAL"),IF(AND([5]PREMIOS_OTROS!$CQ171&lt;&gt;"",[5]PREMIOS_OTROS!$CQ171&lt;&gt;0),[5]PREMIOS_OTROS!$CQ171,""),IF($A173="TOTAL",SUM(INDIRECT("BD4:BD"&amp;ROW()-1)),""))</f>
        <v/>
      </c>
      <c r="BE173" s="7" t="str">
        <f ca="1">IF(AND($A173&lt;&gt;"",$A173&lt;&gt;"TOTAL"),IF(AND([5]PREMIOS_OTROS!$CS171&lt;&gt;"",[5]PREMIOS_OTROS!$CS171&lt;&gt;0),[5]PREMIOS_OTROS!$CS171,""),IF($A173="TOTAL",SUM(INDIRECT("BE4:BE"&amp;ROW()-1)),""))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IF([5]PREMIOS_OTROS!$D172&lt;&gt;"",[5]PREMIOS_OTROS!$D172,IF(AND([5]PREMIOS_OTROS!$D172="",[5]PREMIOS_OTROS!$D173="",[5]PREMIOS_OTROS!$D171=""),"","TOTAL"))</f>
        <v/>
      </c>
      <c r="B174" s="7" t="str">
        <f ca="1">IF(AND($A174&lt;&gt;"",$A174&lt;&gt;"TOTAL"),IF(AND([5]PREMIOS_OTROS!$E172&lt;&gt;"",[5]PREMIOS_OTROS!$E172&lt;&gt;0),[5]PREMIOS_OTROS!$E172,""),IF($A174="TOTAL",SUM(INDIRECT("B4:B"&amp;ROW()-1)),""))</f>
        <v/>
      </c>
      <c r="C174" s="7" t="str">
        <f ca="1">IF(AND($A174&lt;&gt;"",$A174&lt;&gt;"TOTAL"),IF(AND([5]PREMIOS_OTROS!$G172&lt;&gt;"",[5]PREMIOS_OTROS!$G172&lt;&gt;0),[5]PREMIOS_OTROS!$G172,""),IF($A174="TOTAL",SUM(INDIRECT("C4:C"&amp;ROW()-1)),""))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IF(AND($A174&lt;&gt;"",$A174&lt;&gt;"TOTAL"),IF(AND([5]PREMIOS_OTROS!$J172&lt;&gt;"",[5]PREMIOS_OTROS!$J172&lt;&gt;0),[5]PREMIOS_OTROS!$J172,""),IF($A174="TOTAL",SUM(INDIRECT("E4:E"&amp;ROW()-1)),""))</f>
        <v/>
      </c>
      <c r="F174" s="7" t="str">
        <f ca="1">IF(AND($A174&lt;&gt;"",$A174&lt;&gt;"TOTAL"),IF(AND([5]PREMIOS_OTROS!$L172&lt;&gt;"",[5]PREMIOS_OTROS!$L172&lt;&gt;0),[5]PREMIOS_OTROS!$L172,""),IF($A174="TOTAL",SUM(INDIRECT("F4:F"&amp;ROW()-1)),""))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IF(AND($A174&lt;&gt;"",$A174&lt;&gt;"TOTAL"),IF(AND([5]PREMIOS_OTROS!$O172&lt;&gt;"",[5]PREMIOS_OTROS!$O172&lt;&gt;0),[5]PREMIOS_OTROS!$O172,""),IF($A174="TOTAL",SUM(INDIRECT("H4:H"&amp;ROW()-1)),""))</f>
        <v/>
      </c>
      <c r="I174" s="7" t="str">
        <f ca="1">IF(AND($A174&lt;&gt;"",$A174&lt;&gt;"TOTAL"),IF(AND([5]PREMIOS_OTROS!$Q172&lt;&gt;"",[5]PREMIOS_OTROS!$Q172&lt;&gt;0),[5]PREMIOS_OTROS!$Q172,""),IF($A174="TOTAL",SUM(INDIRECT("I4:I"&amp;ROW()-1)),""))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IF(AND($A174&lt;&gt;"",$A174&lt;&gt;"TOTAL"),IF(AND([5]PREMIOS_OTROS!$T172&lt;&gt;"",[5]PREMIOS_OTROS!$T172&lt;&gt;0),[5]PREMIOS_OTROS!$T172,""),IF($A174="TOTAL",SUM(INDIRECT("K4:K"&amp;ROW()-1)),""))</f>
        <v/>
      </c>
      <c r="L174" s="7" t="str">
        <f ca="1">IF(AND($A174&lt;&gt;"",$A174&lt;&gt;"TOTAL"),IF(AND([5]PREMIOS_OTROS!$V172&lt;&gt;"",[5]PREMIOS_OTROS!$V172&lt;&gt;0),[5]PREMIOS_OTROS!$V172,""),IF($A174="TOTAL",SUM(INDIRECT("L4:L"&amp;ROW()-1)),""))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IF(AND($A174&lt;&gt;"",$A174&lt;&gt;"TOTAL"),IF(AND([5]PREMIOS_OTROS!$Y172&lt;&gt;"",[5]PREMIOS_OTROS!$Y172&lt;&gt;0),[5]PREMIOS_OTROS!$Y172,""),IF($A174="TOTAL",SUM(INDIRECT("N4:N"&amp;ROW()-1)),""))</f>
        <v/>
      </c>
      <c r="O174" s="7" t="str">
        <f ca="1">IF(AND($A174&lt;&gt;"",$A174&lt;&gt;"TOTAL"),IF(AND([5]PREMIOS_OTROS!$AA172&lt;&gt;"",[5]PREMIOS_OTROS!$AA172&lt;&gt;0),[5]PREMIOS_OTROS!$AA172,""),IF($A174="TOTAL",SUM(INDIRECT("O4:O"&amp;ROW()-1)),""))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IF(AND($A174&lt;&gt;"",$A174&lt;&gt;"TOTAL"),IF(AND([5]PREMIOS_OTROS!$AD172&lt;&gt;"",[5]PREMIOS_OTROS!$AD172&lt;&gt;0),[5]PREMIOS_OTROS!$AD172,""),IF($A174="TOTAL",SUM(INDIRECT("Q4:Q"&amp;ROW()-1)),""))</f>
        <v/>
      </c>
      <c r="R174" s="7" t="str">
        <f ca="1">IF(AND($A174&lt;&gt;"",$A174&lt;&gt;"TOTAL"),IF(AND([5]PREMIOS_OTROS!$AF172&lt;&gt;"",[5]PREMIOS_OTROS!$AF172&lt;&gt;0),[5]PREMIOS_OTROS!$AF172,""),IF($A174="TOTAL",SUM(INDIRECT("R4:R"&amp;ROW()-1)),""))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IF(AND($A174&lt;&gt;"",$A174&lt;&gt;"TOTAL"),IF(AND([5]PREMIOS_OTROS!$AI172&lt;&gt;"",[5]PREMIOS_OTROS!$AI172&lt;&gt;0),[5]PREMIOS_OTROS!$AI172,""),IF($A174="TOTAL",SUM(INDIRECT("T4:T"&amp;ROW()-1)),""))</f>
        <v/>
      </c>
      <c r="U174" s="7" t="str">
        <f ca="1">IF(AND($A174&lt;&gt;"",$A174&lt;&gt;"TOTAL"),IF(AND([5]PREMIOS_OTROS!$AK172&lt;&gt;"",[5]PREMIOS_OTROS!$AK172&lt;&gt;0),[5]PREMIOS_OTROS!$AK172,""),IF($A174="TOTAL",SUM(INDIRECT("U4:U"&amp;ROW()-1)),""))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IF(AND($A174&lt;&gt;"",$A174&lt;&gt;"TOTAL"),IF(AND([5]PREMIOS_OTROS!$AN172&lt;&gt;"",[5]PREMIOS_OTROS!$AN172&lt;&gt;0),[5]PREMIOS_OTROS!$AN172,""),IF($A174="TOTAL",SUM(INDIRECT("W4:W"&amp;ROW()-1)),""))</f>
        <v/>
      </c>
      <c r="X174" s="7" t="str">
        <f ca="1">IF(AND($A174&lt;&gt;"",$A174&lt;&gt;"TOTAL"),IF(AND([5]PREMIOS_OTROS!$AP172&lt;&gt;"",[5]PREMIOS_OTROS!$AP172&lt;&gt;0),[5]PREMIOS_OTROS!$AP172,""),IF($A174="TOTAL",SUM(INDIRECT("X4:X"&amp;ROW()-1)),""))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IF(AND($A174&lt;&gt;"",$A174&lt;&gt;"TOTAL"),IF(AND([5]PREMIOS_OTROS!$AS172&lt;&gt;"",[5]PREMIOS_OTROS!$AS172&lt;&gt;0),[5]PREMIOS_OTROS!$AS172,""),IF($A174="TOTAL",SUM(INDIRECT("Z4:Z"&amp;ROW()-1)),""))</f>
        <v/>
      </c>
      <c r="AA174" s="7" t="str">
        <f ca="1">IF(AND($A174&lt;&gt;"",$A174&lt;&gt;"TOTAL"),IF(AND([5]PREMIOS_OTROS!$AU172&lt;&gt;"",[5]PREMIOS_OTROS!$AU172&lt;&gt;0),[5]PREMIOS_OTROS!$AU172,""),IF($A174="TOTAL",SUM(INDIRECT("AA4:AA"&amp;ROW()-1)),""))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IF(AND($A174&lt;&gt;"",$A174&lt;&gt;"TOTAL"),IF(AND([5]PREMIOS_OTROS!$AX172&lt;&gt;"",[5]PREMIOS_OTROS!$AX172&lt;&gt;0),[5]PREMIOS_OTROS!$AX172,""),IF($A174="TOTAL",SUM(INDIRECT("AC4:AC"&amp;ROW()-1)),""))</f>
        <v/>
      </c>
      <c r="AD174" s="7" t="str">
        <f ca="1">IF(AND($A174&lt;&gt;"",$A174&lt;&gt;"TOTAL"),IF(AND([5]PREMIOS_OTROS!$AZ172&lt;&gt;"",[5]PREMIOS_OTROS!$AZ172&lt;&gt;0),[5]PREMIOS_OTROS!$AZ172,""),IF($A174="TOTAL",SUM(INDIRECT("AD4:AD"&amp;ROW()-1)),""))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IF(AND($A174&lt;&gt;"",$A174&lt;&gt;"TOTAL"),IF(AND([5]PREMIOS_OTROS!$BC172&lt;&gt;"",[5]PREMIOS_OTROS!$BC172&lt;&gt;0),[5]PREMIOS_OTROS!$BC172,""),IF($A174="TOTAL",SUM(INDIRECT("AF4:AF"&amp;ROW()-1)),""))</f>
        <v/>
      </c>
      <c r="AG174" s="7" t="str">
        <f ca="1">IF(AND($A174&lt;&gt;"",$A174&lt;&gt;"TOTAL"),IF(AND([5]PREMIOS_OTROS!$BE172&lt;&gt;"",[5]PREMIOS_OTROS!$BE172&lt;&gt;0),[5]PREMIOS_OTROS!$BE172,""),IF($A174="TOTAL",SUM(INDIRECT("AG4:AG"&amp;ROW()-1)),""))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IF(AND($A174&lt;&gt;"",$A174&lt;&gt;"TOTAL"),IF(AND([5]PREMIOS_OTROS!$BH172&lt;&gt;"",[5]PREMIOS_OTROS!$BH172&lt;&gt;0),[5]PREMIOS_OTROS!$BH172,""),IF($A174="TOTAL",SUM(INDIRECT("AI4:AI"&amp;ROW()-1)),""))</f>
        <v/>
      </c>
      <c r="AJ174" s="7" t="str">
        <f ca="1">IF(AND($A174&lt;&gt;"",$A174&lt;&gt;"TOTAL"),IF(AND([5]PREMIOS_OTROS!$BJ172&lt;&gt;"",[5]PREMIOS_OTROS!$BJ172&lt;&gt;0),[5]PREMIOS_OTROS!$BJ172,""),IF($A174="TOTAL",SUM(INDIRECT("AJ4:AJ"&amp;ROW()-1)),""))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IF(AND($A174&lt;&gt;"",$A174&lt;&gt;"TOTAL"),IF(AND([5]PREMIOS_OTROS!$BM172&lt;&gt;"",[5]PREMIOS_OTROS!$BM172&lt;&gt;0),[5]PREMIOS_OTROS!$BM172,""),IF($A174="TOTAL",SUM(INDIRECT("AL4:AL"&amp;ROW()-1)),""))</f>
        <v/>
      </c>
      <c r="AM174" s="7" t="str">
        <f ca="1">IF(AND($A174&lt;&gt;"",$A174&lt;&gt;"TOTAL"),IF(AND([5]PREMIOS_OTROS!$BO172&lt;&gt;"",[5]PREMIOS_OTROS!$BO172&lt;&gt;0),[5]PREMIOS_OTROS!$BO172,""),IF($A174="TOTAL",SUM(INDIRECT("AM4:AM"&amp;ROW()-1)),""))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IF(AND($A174&lt;&gt;"",$A174&lt;&gt;"TOTAL"),IF(AND([5]PREMIOS_OTROS!$BR172&lt;&gt;"",[5]PREMIOS_OTROS!$BR172&lt;&gt;0),[5]PREMIOS_OTROS!$BR172,""),IF($A174="TOTAL",SUM(INDIRECT("AO4:AO"&amp;ROW()-1)),""))</f>
        <v/>
      </c>
      <c r="AP174" s="7" t="str">
        <f ca="1">IF(AND($A174&lt;&gt;"",$A174&lt;&gt;"TOTAL"),IF(AND([5]PREMIOS_OTROS!$BT172&lt;&gt;"",[5]PREMIOS_OTROS!$BT172&lt;&gt;0),[5]PREMIOS_OTROS!$BT172,""),IF($A174="TOTAL",SUM(INDIRECT("AP4:AP"&amp;ROW()-1)),""))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IF(AND($A174&lt;&gt;"",$A174&lt;&gt;"TOTAL"),IF(AND([5]PREMIOS_OTROS!$BW172&lt;&gt;"",[5]PREMIOS_OTROS!$BW172&lt;&gt;0),[5]PREMIOS_OTROS!$BW172,""),IF($A174="TOTAL",SUM(INDIRECT("AR4:AR"&amp;ROW()-1)),""))</f>
        <v/>
      </c>
      <c r="AS174" s="7" t="str">
        <f ca="1">IF(AND($A174&lt;&gt;"",$A174&lt;&gt;"TOTAL"),IF(AND([5]PREMIOS_OTROS!$BY172&lt;&gt;"",[5]PREMIOS_OTROS!$BY172&lt;&gt;0),[5]PREMIOS_OTROS!$BY172,""),IF($A174="TOTAL",SUM(INDIRECT("AS4:AS"&amp;ROW()-1)),""))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IF(AND($A174&lt;&gt;"",$A174&lt;&gt;"TOTAL"),IF(AND([5]PREMIOS_OTROS!$CB172&lt;&gt;"",[5]PREMIOS_OTROS!$CB172&lt;&gt;0),[5]PREMIOS_OTROS!$CB172,""),IF($A174="TOTAL",SUM(INDIRECT("AU4:AU"&amp;ROW()-1)),""))</f>
        <v/>
      </c>
      <c r="AV174" s="7" t="str">
        <f ca="1">IF(AND($A174&lt;&gt;"",$A174&lt;&gt;"TOTAL"),IF(AND([5]PREMIOS_OTROS!$CD172&lt;&gt;"",[5]PREMIOS_OTROS!$CD172&lt;&gt;0),[5]PREMIOS_OTROS!$CD172,""),IF($A174="TOTAL",SUM(INDIRECT("AV4:AV"&amp;ROW()-1)),""))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IF(AND($A174&lt;&gt;"",$A174&lt;&gt;"TOTAL"),IF(AND([5]PREMIOS_OTROS!$CG172&lt;&gt;"",[5]PREMIOS_OTROS!$CG172&lt;&gt;0),[5]PREMIOS_OTROS!$CG172,""),IF($A174="TOTAL",SUM(INDIRECT("AX4:AX"&amp;ROW()-1)),""))</f>
        <v/>
      </c>
      <c r="AY174" s="7" t="str">
        <f ca="1">IF(AND($A174&lt;&gt;"",$A174&lt;&gt;"TOTAL"),IF(AND([5]PREMIOS_OTROS!$CI172&lt;&gt;"",[5]PREMIOS_OTROS!$CI172&lt;&gt;0),[5]PREMIOS_OTROS!$CI172,""),IF($A174="TOTAL",SUM(INDIRECT("AY4:AY"&amp;ROW()-1)),""))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IF(AND($A174&lt;&gt;"",$A174&lt;&gt;"TOTAL"),IF(AND([5]PREMIOS_OTROS!$CL172&lt;&gt;"",[5]PREMIOS_OTROS!$CL172&lt;&gt;0),[5]PREMIOS_OTROS!$CL172,""),IF($A174="TOTAL",SUM(INDIRECT("BA4:BA"&amp;ROW()-1)),""))</f>
        <v/>
      </c>
      <c r="BB174" s="7" t="str">
        <f ca="1">IF(AND($A174&lt;&gt;"",$A174&lt;&gt;"TOTAL"),IF(AND([5]PREMIOS_OTROS!$CN172&lt;&gt;"",[5]PREMIOS_OTROS!$CN172&lt;&gt;0),[5]PREMIOS_OTROS!$CN172,""),IF($A174="TOTAL",SUM(INDIRECT("BB4:BB"&amp;ROW()-1)),""))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IF(AND($A174&lt;&gt;"",$A174&lt;&gt;"TOTAL"),IF(AND([5]PREMIOS_OTROS!$CQ172&lt;&gt;"",[5]PREMIOS_OTROS!$CQ172&lt;&gt;0),[5]PREMIOS_OTROS!$CQ172,""),IF($A174="TOTAL",SUM(INDIRECT("BD4:BD"&amp;ROW()-1)),""))</f>
        <v/>
      </c>
      <c r="BE174" s="7" t="str">
        <f ca="1">IF(AND($A174&lt;&gt;"",$A174&lt;&gt;"TOTAL"),IF(AND([5]PREMIOS_OTROS!$CS172&lt;&gt;"",[5]PREMIOS_OTROS!$CS172&lt;&gt;0),[5]PREMIOS_OTROS!$CS172,""),IF($A174="TOTAL",SUM(INDIRECT("BE4:BE"&amp;ROW()-1)),""))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IF([5]PREMIOS_OTROS!$D173&lt;&gt;"",[5]PREMIOS_OTROS!$D173,IF(AND([5]PREMIOS_OTROS!$D173="",[5]PREMIOS_OTROS!$D174="",[5]PREMIOS_OTROS!$D172=""),"","TOTAL"))</f>
        <v/>
      </c>
      <c r="B175" s="7" t="str">
        <f ca="1">IF(AND($A175&lt;&gt;"",$A175&lt;&gt;"TOTAL"),IF(AND([5]PREMIOS_OTROS!$E173&lt;&gt;"",[5]PREMIOS_OTROS!$E173&lt;&gt;0),[5]PREMIOS_OTROS!$E173,""),IF($A175="TOTAL",SUM(INDIRECT("B4:B"&amp;ROW()-1)),""))</f>
        <v/>
      </c>
      <c r="C175" s="7" t="str">
        <f ca="1">IF(AND($A175&lt;&gt;"",$A175&lt;&gt;"TOTAL"),IF(AND([5]PREMIOS_OTROS!$G173&lt;&gt;"",[5]PREMIOS_OTROS!$G173&lt;&gt;0),[5]PREMIOS_OTROS!$G173,""),IF($A175="TOTAL",SUM(INDIRECT("C4:C"&amp;ROW()-1)),""))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IF(AND($A175&lt;&gt;"",$A175&lt;&gt;"TOTAL"),IF(AND([5]PREMIOS_OTROS!$J173&lt;&gt;"",[5]PREMIOS_OTROS!$J173&lt;&gt;0),[5]PREMIOS_OTROS!$J173,""),IF($A175="TOTAL",SUM(INDIRECT("E4:E"&amp;ROW()-1)),""))</f>
        <v/>
      </c>
      <c r="F175" s="7" t="str">
        <f ca="1">IF(AND($A175&lt;&gt;"",$A175&lt;&gt;"TOTAL"),IF(AND([5]PREMIOS_OTROS!$L173&lt;&gt;"",[5]PREMIOS_OTROS!$L173&lt;&gt;0),[5]PREMIOS_OTROS!$L173,""),IF($A175="TOTAL",SUM(INDIRECT("F4:F"&amp;ROW()-1)),""))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IF(AND($A175&lt;&gt;"",$A175&lt;&gt;"TOTAL"),IF(AND([5]PREMIOS_OTROS!$O173&lt;&gt;"",[5]PREMIOS_OTROS!$O173&lt;&gt;0),[5]PREMIOS_OTROS!$O173,""),IF($A175="TOTAL",SUM(INDIRECT("H4:H"&amp;ROW()-1)),""))</f>
        <v/>
      </c>
      <c r="I175" s="7" t="str">
        <f ca="1">IF(AND($A175&lt;&gt;"",$A175&lt;&gt;"TOTAL"),IF(AND([5]PREMIOS_OTROS!$Q173&lt;&gt;"",[5]PREMIOS_OTROS!$Q173&lt;&gt;0),[5]PREMIOS_OTROS!$Q173,""),IF($A175="TOTAL",SUM(INDIRECT("I4:I"&amp;ROW()-1)),""))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IF(AND($A175&lt;&gt;"",$A175&lt;&gt;"TOTAL"),IF(AND([5]PREMIOS_OTROS!$T173&lt;&gt;"",[5]PREMIOS_OTROS!$T173&lt;&gt;0),[5]PREMIOS_OTROS!$T173,""),IF($A175="TOTAL",SUM(INDIRECT("K4:K"&amp;ROW()-1)),""))</f>
        <v/>
      </c>
      <c r="L175" s="7" t="str">
        <f ca="1">IF(AND($A175&lt;&gt;"",$A175&lt;&gt;"TOTAL"),IF(AND([5]PREMIOS_OTROS!$V173&lt;&gt;"",[5]PREMIOS_OTROS!$V173&lt;&gt;0),[5]PREMIOS_OTROS!$V173,""),IF($A175="TOTAL",SUM(INDIRECT("L4:L"&amp;ROW()-1)),""))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IF(AND($A175&lt;&gt;"",$A175&lt;&gt;"TOTAL"),IF(AND([5]PREMIOS_OTROS!$Y173&lt;&gt;"",[5]PREMIOS_OTROS!$Y173&lt;&gt;0),[5]PREMIOS_OTROS!$Y173,""),IF($A175="TOTAL",SUM(INDIRECT("N4:N"&amp;ROW()-1)),""))</f>
        <v/>
      </c>
      <c r="O175" s="7" t="str">
        <f ca="1">IF(AND($A175&lt;&gt;"",$A175&lt;&gt;"TOTAL"),IF(AND([5]PREMIOS_OTROS!$AA173&lt;&gt;"",[5]PREMIOS_OTROS!$AA173&lt;&gt;0),[5]PREMIOS_OTROS!$AA173,""),IF($A175="TOTAL",SUM(INDIRECT("O4:O"&amp;ROW()-1)),""))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IF(AND($A175&lt;&gt;"",$A175&lt;&gt;"TOTAL"),IF(AND([5]PREMIOS_OTROS!$AD173&lt;&gt;"",[5]PREMIOS_OTROS!$AD173&lt;&gt;0),[5]PREMIOS_OTROS!$AD173,""),IF($A175="TOTAL",SUM(INDIRECT("Q4:Q"&amp;ROW()-1)),""))</f>
        <v/>
      </c>
      <c r="R175" s="7" t="str">
        <f ca="1">IF(AND($A175&lt;&gt;"",$A175&lt;&gt;"TOTAL"),IF(AND([5]PREMIOS_OTROS!$AF173&lt;&gt;"",[5]PREMIOS_OTROS!$AF173&lt;&gt;0),[5]PREMIOS_OTROS!$AF173,""),IF($A175="TOTAL",SUM(INDIRECT("R4:R"&amp;ROW()-1)),""))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IF(AND($A175&lt;&gt;"",$A175&lt;&gt;"TOTAL"),IF(AND([5]PREMIOS_OTROS!$AI173&lt;&gt;"",[5]PREMIOS_OTROS!$AI173&lt;&gt;0),[5]PREMIOS_OTROS!$AI173,""),IF($A175="TOTAL",SUM(INDIRECT("T4:T"&amp;ROW()-1)),""))</f>
        <v/>
      </c>
      <c r="U175" s="7" t="str">
        <f ca="1">IF(AND($A175&lt;&gt;"",$A175&lt;&gt;"TOTAL"),IF(AND([5]PREMIOS_OTROS!$AK173&lt;&gt;"",[5]PREMIOS_OTROS!$AK173&lt;&gt;0),[5]PREMIOS_OTROS!$AK173,""),IF($A175="TOTAL",SUM(INDIRECT("U4:U"&amp;ROW()-1)),""))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IF(AND($A175&lt;&gt;"",$A175&lt;&gt;"TOTAL"),IF(AND([5]PREMIOS_OTROS!$AN173&lt;&gt;"",[5]PREMIOS_OTROS!$AN173&lt;&gt;0),[5]PREMIOS_OTROS!$AN173,""),IF($A175="TOTAL",SUM(INDIRECT("W4:W"&amp;ROW()-1)),""))</f>
        <v/>
      </c>
      <c r="X175" s="7" t="str">
        <f ca="1">IF(AND($A175&lt;&gt;"",$A175&lt;&gt;"TOTAL"),IF(AND([5]PREMIOS_OTROS!$AP173&lt;&gt;"",[5]PREMIOS_OTROS!$AP173&lt;&gt;0),[5]PREMIOS_OTROS!$AP173,""),IF($A175="TOTAL",SUM(INDIRECT("X4:X"&amp;ROW()-1)),""))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IF(AND($A175&lt;&gt;"",$A175&lt;&gt;"TOTAL"),IF(AND([5]PREMIOS_OTROS!$AS173&lt;&gt;"",[5]PREMIOS_OTROS!$AS173&lt;&gt;0),[5]PREMIOS_OTROS!$AS173,""),IF($A175="TOTAL",SUM(INDIRECT("Z4:Z"&amp;ROW()-1)),""))</f>
        <v/>
      </c>
      <c r="AA175" s="7" t="str">
        <f ca="1">IF(AND($A175&lt;&gt;"",$A175&lt;&gt;"TOTAL"),IF(AND([5]PREMIOS_OTROS!$AU173&lt;&gt;"",[5]PREMIOS_OTROS!$AU173&lt;&gt;0),[5]PREMIOS_OTROS!$AU173,""),IF($A175="TOTAL",SUM(INDIRECT("AA4:AA"&amp;ROW()-1)),""))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IF(AND($A175&lt;&gt;"",$A175&lt;&gt;"TOTAL"),IF(AND([5]PREMIOS_OTROS!$AX173&lt;&gt;"",[5]PREMIOS_OTROS!$AX173&lt;&gt;0),[5]PREMIOS_OTROS!$AX173,""),IF($A175="TOTAL",SUM(INDIRECT("AC4:AC"&amp;ROW()-1)),""))</f>
        <v/>
      </c>
      <c r="AD175" s="7" t="str">
        <f ca="1">IF(AND($A175&lt;&gt;"",$A175&lt;&gt;"TOTAL"),IF(AND([5]PREMIOS_OTROS!$AZ173&lt;&gt;"",[5]PREMIOS_OTROS!$AZ173&lt;&gt;0),[5]PREMIOS_OTROS!$AZ173,""),IF($A175="TOTAL",SUM(INDIRECT("AD4:AD"&amp;ROW()-1)),""))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IF(AND($A175&lt;&gt;"",$A175&lt;&gt;"TOTAL"),IF(AND([5]PREMIOS_OTROS!$BC173&lt;&gt;"",[5]PREMIOS_OTROS!$BC173&lt;&gt;0),[5]PREMIOS_OTROS!$BC173,""),IF($A175="TOTAL",SUM(INDIRECT("AF4:AF"&amp;ROW()-1)),""))</f>
        <v/>
      </c>
      <c r="AG175" s="7" t="str">
        <f ca="1">IF(AND($A175&lt;&gt;"",$A175&lt;&gt;"TOTAL"),IF(AND([5]PREMIOS_OTROS!$BE173&lt;&gt;"",[5]PREMIOS_OTROS!$BE173&lt;&gt;0),[5]PREMIOS_OTROS!$BE173,""),IF($A175="TOTAL",SUM(INDIRECT("AG4:AG"&amp;ROW()-1)),""))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IF(AND($A175&lt;&gt;"",$A175&lt;&gt;"TOTAL"),IF(AND([5]PREMIOS_OTROS!$BH173&lt;&gt;"",[5]PREMIOS_OTROS!$BH173&lt;&gt;0),[5]PREMIOS_OTROS!$BH173,""),IF($A175="TOTAL",SUM(INDIRECT("AI4:AI"&amp;ROW()-1)),""))</f>
        <v/>
      </c>
      <c r="AJ175" s="7" t="str">
        <f ca="1">IF(AND($A175&lt;&gt;"",$A175&lt;&gt;"TOTAL"),IF(AND([5]PREMIOS_OTROS!$BJ173&lt;&gt;"",[5]PREMIOS_OTROS!$BJ173&lt;&gt;0),[5]PREMIOS_OTROS!$BJ173,""),IF($A175="TOTAL",SUM(INDIRECT("AJ4:AJ"&amp;ROW()-1)),""))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IF(AND($A175&lt;&gt;"",$A175&lt;&gt;"TOTAL"),IF(AND([5]PREMIOS_OTROS!$BM173&lt;&gt;"",[5]PREMIOS_OTROS!$BM173&lt;&gt;0),[5]PREMIOS_OTROS!$BM173,""),IF($A175="TOTAL",SUM(INDIRECT("AL4:AL"&amp;ROW()-1)),""))</f>
        <v/>
      </c>
      <c r="AM175" s="7" t="str">
        <f ca="1">IF(AND($A175&lt;&gt;"",$A175&lt;&gt;"TOTAL"),IF(AND([5]PREMIOS_OTROS!$BO173&lt;&gt;"",[5]PREMIOS_OTROS!$BO173&lt;&gt;0),[5]PREMIOS_OTROS!$BO173,""),IF($A175="TOTAL",SUM(INDIRECT("AM4:AM"&amp;ROW()-1)),""))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IF(AND($A175&lt;&gt;"",$A175&lt;&gt;"TOTAL"),IF(AND([5]PREMIOS_OTROS!$BR173&lt;&gt;"",[5]PREMIOS_OTROS!$BR173&lt;&gt;0),[5]PREMIOS_OTROS!$BR173,""),IF($A175="TOTAL",SUM(INDIRECT("AO4:AO"&amp;ROW()-1)),""))</f>
        <v/>
      </c>
      <c r="AP175" s="7" t="str">
        <f ca="1">IF(AND($A175&lt;&gt;"",$A175&lt;&gt;"TOTAL"),IF(AND([5]PREMIOS_OTROS!$BT173&lt;&gt;"",[5]PREMIOS_OTROS!$BT173&lt;&gt;0),[5]PREMIOS_OTROS!$BT173,""),IF($A175="TOTAL",SUM(INDIRECT("AP4:AP"&amp;ROW()-1)),""))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IF(AND($A175&lt;&gt;"",$A175&lt;&gt;"TOTAL"),IF(AND([5]PREMIOS_OTROS!$BW173&lt;&gt;"",[5]PREMIOS_OTROS!$BW173&lt;&gt;0),[5]PREMIOS_OTROS!$BW173,""),IF($A175="TOTAL",SUM(INDIRECT("AR4:AR"&amp;ROW()-1)),""))</f>
        <v/>
      </c>
      <c r="AS175" s="7" t="str">
        <f ca="1">IF(AND($A175&lt;&gt;"",$A175&lt;&gt;"TOTAL"),IF(AND([5]PREMIOS_OTROS!$BY173&lt;&gt;"",[5]PREMIOS_OTROS!$BY173&lt;&gt;0),[5]PREMIOS_OTROS!$BY173,""),IF($A175="TOTAL",SUM(INDIRECT("AS4:AS"&amp;ROW()-1)),""))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IF(AND($A175&lt;&gt;"",$A175&lt;&gt;"TOTAL"),IF(AND([5]PREMIOS_OTROS!$CB173&lt;&gt;"",[5]PREMIOS_OTROS!$CB173&lt;&gt;0),[5]PREMIOS_OTROS!$CB173,""),IF($A175="TOTAL",SUM(INDIRECT("AU4:AU"&amp;ROW()-1)),""))</f>
        <v/>
      </c>
      <c r="AV175" s="7" t="str">
        <f ca="1">IF(AND($A175&lt;&gt;"",$A175&lt;&gt;"TOTAL"),IF(AND([5]PREMIOS_OTROS!$CD173&lt;&gt;"",[5]PREMIOS_OTROS!$CD173&lt;&gt;0),[5]PREMIOS_OTROS!$CD173,""),IF($A175="TOTAL",SUM(INDIRECT("AV4:AV"&amp;ROW()-1)),""))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IF(AND($A175&lt;&gt;"",$A175&lt;&gt;"TOTAL"),IF(AND([5]PREMIOS_OTROS!$CG173&lt;&gt;"",[5]PREMIOS_OTROS!$CG173&lt;&gt;0),[5]PREMIOS_OTROS!$CG173,""),IF($A175="TOTAL",SUM(INDIRECT("AX4:AX"&amp;ROW()-1)),""))</f>
        <v/>
      </c>
      <c r="AY175" s="7" t="str">
        <f ca="1">IF(AND($A175&lt;&gt;"",$A175&lt;&gt;"TOTAL"),IF(AND([5]PREMIOS_OTROS!$CI173&lt;&gt;"",[5]PREMIOS_OTROS!$CI173&lt;&gt;0),[5]PREMIOS_OTROS!$CI173,""),IF($A175="TOTAL",SUM(INDIRECT("AY4:AY"&amp;ROW()-1)),""))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IF(AND($A175&lt;&gt;"",$A175&lt;&gt;"TOTAL"),IF(AND([5]PREMIOS_OTROS!$CL173&lt;&gt;"",[5]PREMIOS_OTROS!$CL173&lt;&gt;0),[5]PREMIOS_OTROS!$CL173,""),IF($A175="TOTAL",SUM(INDIRECT("BA4:BA"&amp;ROW()-1)),""))</f>
        <v/>
      </c>
      <c r="BB175" s="7" t="str">
        <f ca="1">IF(AND($A175&lt;&gt;"",$A175&lt;&gt;"TOTAL"),IF(AND([5]PREMIOS_OTROS!$CN173&lt;&gt;"",[5]PREMIOS_OTROS!$CN173&lt;&gt;0),[5]PREMIOS_OTROS!$CN173,""),IF($A175="TOTAL",SUM(INDIRECT("BB4:BB"&amp;ROW()-1)),""))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IF(AND($A175&lt;&gt;"",$A175&lt;&gt;"TOTAL"),IF(AND([5]PREMIOS_OTROS!$CQ173&lt;&gt;"",[5]PREMIOS_OTROS!$CQ173&lt;&gt;0),[5]PREMIOS_OTROS!$CQ173,""),IF($A175="TOTAL",SUM(INDIRECT("BD4:BD"&amp;ROW()-1)),""))</f>
        <v/>
      </c>
      <c r="BE175" s="7" t="str">
        <f ca="1">IF(AND($A175&lt;&gt;"",$A175&lt;&gt;"TOTAL"),IF(AND([5]PREMIOS_OTROS!$CS173&lt;&gt;"",[5]PREMIOS_OTROS!$CS173&lt;&gt;0),[5]PREMIOS_OTROS!$CS173,""),IF($A175="TOTAL",SUM(INDIRECT("BE4:BE"&amp;ROW()-1)),""))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IF([5]PREMIOS_OTROS!$D174&lt;&gt;"",[5]PREMIOS_OTROS!$D174,IF(AND([5]PREMIOS_OTROS!$D174="",[5]PREMIOS_OTROS!$D175="",[5]PREMIOS_OTROS!$D173=""),"","TOTAL"))</f>
        <v/>
      </c>
      <c r="B176" s="7" t="str">
        <f ca="1">IF(AND($A176&lt;&gt;"",$A176&lt;&gt;"TOTAL"),IF(AND([5]PREMIOS_OTROS!$E174&lt;&gt;"",[5]PREMIOS_OTROS!$E174&lt;&gt;0),[5]PREMIOS_OTROS!$E174,""),IF($A176="TOTAL",SUM(INDIRECT("B4:B"&amp;ROW()-1)),""))</f>
        <v/>
      </c>
      <c r="C176" s="7" t="str">
        <f ca="1">IF(AND($A176&lt;&gt;"",$A176&lt;&gt;"TOTAL"),IF(AND([5]PREMIOS_OTROS!$G174&lt;&gt;"",[5]PREMIOS_OTROS!$G174&lt;&gt;0),[5]PREMIOS_OTROS!$G174,""),IF($A176="TOTAL",SUM(INDIRECT("C4:C"&amp;ROW()-1)),""))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IF(AND($A176&lt;&gt;"",$A176&lt;&gt;"TOTAL"),IF(AND([5]PREMIOS_OTROS!$J174&lt;&gt;"",[5]PREMIOS_OTROS!$J174&lt;&gt;0),[5]PREMIOS_OTROS!$J174,""),IF($A176="TOTAL",SUM(INDIRECT("E4:E"&amp;ROW()-1)),""))</f>
        <v/>
      </c>
      <c r="F176" s="7" t="str">
        <f ca="1">IF(AND($A176&lt;&gt;"",$A176&lt;&gt;"TOTAL"),IF(AND([5]PREMIOS_OTROS!$L174&lt;&gt;"",[5]PREMIOS_OTROS!$L174&lt;&gt;0),[5]PREMIOS_OTROS!$L174,""),IF($A176="TOTAL",SUM(INDIRECT("F4:F"&amp;ROW()-1)),""))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IF(AND($A176&lt;&gt;"",$A176&lt;&gt;"TOTAL"),IF(AND([5]PREMIOS_OTROS!$O174&lt;&gt;"",[5]PREMIOS_OTROS!$O174&lt;&gt;0),[5]PREMIOS_OTROS!$O174,""),IF($A176="TOTAL",SUM(INDIRECT("H4:H"&amp;ROW()-1)),""))</f>
        <v/>
      </c>
      <c r="I176" s="7" t="str">
        <f ca="1">IF(AND($A176&lt;&gt;"",$A176&lt;&gt;"TOTAL"),IF(AND([5]PREMIOS_OTROS!$Q174&lt;&gt;"",[5]PREMIOS_OTROS!$Q174&lt;&gt;0),[5]PREMIOS_OTROS!$Q174,""),IF($A176="TOTAL",SUM(INDIRECT("I4:I"&amp;ROW()-1)),""))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IF(AND($A176&lt;&gt;"",$A176&lt;&gt;"TOTAL"),IF(AND([5]PREMIOS_OTROS!$T174&lt;&gt;"",[5]PREMIOS_OTROS!$T174&lt;&gt;0),[5]PREMIOS_OTROS!$T174,""),IF($A176="TOTAL",SUM(INDIRECT("K4:K"&amp;ROW()-1)),""))</f>
        <v/>
      </c>
      <c r="L176" s="7" t="str">
        <f ca="1">IF(AND($A176&lt;&gt;"",$A176&lt;&gt;"TOTAL"),IF(AND([5]PREMIOS_OTROS!$V174&lt;&gt;"",[5]PREMIOS_OTROS!$V174&lt;&gt;0),[5]PREMIOS_OTROS!$V174,""),IF($A176="TOTAL",SUM(INDIRECT("L4:L"&amp;ROW()-1)),""))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IF(AND($A176&lt;&gt;"",$A176&lt;&gt;"TOTAL"),IF(AND([5]PREMIOS_OTROS!$Y174&lt;&gt;"",[5]PREMIOS_OTROS!$Y174&lt;&gt;0),[5]PREMIOS_OTROS!$Y174,""),IF($A176="TOTAL",SUM(INDIRECT("N4:N"&amp;ROW()-1)),""))</f>
        <v/>
      </c>
      <c r="O176" s="7" t="str">
        <f ca="1">IF(AND($A176&lt;&gt;"",$A176&lt;&gt;"TOTAL"),IF(AND([5]PREMIOS_OTROS!$AA174&lt;&gt;"",[5]PREMIOS_OTROS!$AA174&lt;&gt;0),[5]PREMIOS_OTROS!$AA174,""),IF($A176="TOTAL",SUM(INDIRECT("O4:O"&amp;ROW()-1)),""))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IF(AND($A176&lt;&gt;"",$A176&lt;&gt;"TOTAL"),IF(AND([5]PREMIOS_OTROS!$AD174&lt;&gt;"",[5]PREMIOS_OTROS!$AD174&lt;&gt;0),[5]PREMIOS_OTROS!$AD174,""),IF($A176="TOTAL",SUM(INDIRECT("Q4:Q"&amp;ROW()-1)),""))</f>
        <v/>
      </c>
      <c r="R176" s="7" t="str">
        <f ca="1">IF(AND($A176&lt;&gt;"",$A176&lt;&gt;"TOTAL"),IF(AND([5]PREMIOS_OTROS!$AF174&lt;&gt;"",[5]PREMIOS_OTROS!$AF174&lt;&gt;0),[5]PREMIOS_OTROS!$AF174,""),IF($A176="TOTAL",SUM(INDIRECT("R4:R"&amp;ROW()-1)),""))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IF(AND($A176&lt;&gt;"",$A176&lt;&gt;"TOTAL"),IF(AND([5]PREMIOS_OTROS!$AI174&lt;&gt;"",[5]PREMIOS_OTROS!$AI174&lt;&gt;0),[5]PREMIOS_OTROS!$AI174,""),IF($A176="TOTAL",SUM(INDIRECT("T4:T"&amp;ROW()-1)),""))</f>
        <v/>
      </c>
      <c r="U176" s="7" t="str">
        <f ca="1">IF(AND($A176&lt;&gt;"",$A176&lt;&gt;"TOTAL"),IF(AND([5]PREMIOS_OTROS!$AK174&lt;&gt;"",[5]PREMIOS_OTROS!$AK174&lt;&gt;0),[5]PREMIOS_OTROS!$AK174,""),IF($A176="TOTAL",SUM(INDIRECT("U4:U"&amp;ROW()-1)),""))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IF(AND($A176&lt;&gt;"",$A176&lt;&gt;"TOTAL"),IF(AND([5]PREMIOS_OTROS!$AN174&lt;&gt;"",[5]PREMIOS_OTROS!$AN174&lt;&gt;0),[5]PREMIOS_OTROS!$AN174,""),IF($A176="TOTAL",SUM(INDIRECT("W4:W"&amp;ROW()-1)),""))</f>
        <v/>
      </c>
      <c r="X176" s="7" t="str">
        <f ca="1">IF(AND($A176&lt;&gt;"",$A176&lt;&gt;"TOTAL"),IF(AND([5]PREMIOS_OTROS!$AP174&lt;&gt;"",[5]PREMIOS_OTROS!$AP174&lt;&gt;0),[5]PREMIOS_OTROS!$AP174,""),IF($A176="TOTAL",SUM(INDIRECT("X4:X"&amp;ROW()-1)),""))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IF(AND($A176&lt;&gt;"",$A176&lt;&gt;"TOTAL"),IF(AND([5]PREMIOS_OTROS!$AS174&lt;&gt;"",[5]PREMIOS_OTROS!$AS174&lt;&gt;0),[5]PREMIOS_OTROS!$AS174,""),IF($A176="TOTAL",SUM(INDIRECT("Z4:Z"&amp;ROW()-1)),""))</f>
        <v/>
      </c>
      <c r="AA176" s="7" t="str">
        <f ca="1">IF(AND($A176&lt;&gt;"",$A176&lt;&gt;"TOTAL"),IF(AND([5]PREMIOS_OTROS!$AU174&lt;&gt;"",[5]PREMIOS_OTROS!$AU174&lt;&gt;0),[5]PREMIOS_OTROS!$AU174,""),IF($A176="TOTAL",SUM(INDIRECT("AA4:AA"&amp;ROW()-1)),""))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IF(AND($A176&lt;&gt;"",$A176&lt;&gt;"TOTAL"),IF(AND([5]PREMIOS_OTROS!$AX174&lt;&gt;"",[5]PREMIOS_OTROS!$AX174&lt;&gt;0),[5]PREMIOS_OTROS!$AX174,""),IF($A176="TOTAL",SUM(INDIRECT("AC4:AC"&amp;ROW()-1)),""))</f>
        <v/>
      </c>
      <c r="AD176" s="7" t="str">
        <f ca="1">IF(AND($A176&lt;&gt;"",$A176&lt;&gt;"TOTAL"),IF(AND([5]PREMIOS_OTROS!$AZ174&lt;&gt;"",[5]PREMIOS_OTROS!$AZ174&lt;&gt;0),[5]PREMIOS_OTROS!$AZ174,""),IF($A176="TOTAL",SUM(INDIRECT("AD4:AD"&amp;ROW()-1)),""))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IF(AND($A176&lt;&gt;"",$A176&lt;&gt;"TOTAL"),IF(AND([5]PREMIOS_OTROS!$BC174&lt;&gt;"",[5]PREMIOS_OTROS!$BC174&lt;&gt;0),[5]PREMIOS_OTROS!$BC174,""),IF($A176="TOTAL",SUM(INDIRECT("AF4:AF"&amp;ROW()-1)),""))</f>
        <v/>
      </c>
      <c r="AG176" s="7" t="str">
        <f ca="1">IF(AND($A176&lt;&gt;"",$A176&lt;&gt;"TOTAL"),IF(AND([5]PREMIOS_OTROS!$BE174&lt;&gt;"",[5]PREMIOS_OTROS!$BE174&lt;&gt;0),[5]PREMIOS_OTROS!$BE174,""),IF($A176="TOTAL",SUM(INDIRECT("AG4:AG"&amp;ROW()-1)),""))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IF(AND($A176&lt;&gt;"",$A176&lt;&gt;"TOTAL"),IF(AND([5]PREMIOS_OTROS!$BH174&lt;&gt;"",[5]PREMIOS_OTROS!$BH174&lt;&gt;0),[5]PREMIOS_OTROS!$BH174,""),IF($A176="TOTAL",SUM(INDIRECT("AI4:AI"&amp;ROW()-1)),""))</f>
        <v/>
      </c>
      <c r="AJ176" s="7" t="str">
        <f ca="1">IF(AND($A176&lt;&gt;"",$A176&lt;&gt;"TOTAL"),IF(AND([5]PREMIOS_OTROS!$BJ174&lt;&gt;"",[5]PREMIOS_OTROS!$BJ174&lt;&gt;0),[5]PREMIOS_OTROS!$BJ174,""),IF($A176="TOTAL",SUM(INDIRECT("AJ4:AJ"&amp;ROW()-1)),""))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IF(AND($A176&lt;&gt;"",$A176&lt;&gt;"TOTAL"),IF(AND([5]PREMIOS_OTROS!$BM174&lt;&gt;"",[5]PREMIOS_OTROS!$BM174&lt;&gt;0),[5]PREMIOS_OTROS!$BM174,""),IF($A176="TOTAL",SUM(INDIRECT("AL4:AL"&amp;ROW()-1)),""))</f>
        <v/>
      </c>
      <c r="AM176" s="7" t="str">
        <f ca="1">IF(AND($A176&lt;&gt;"",$A176&lt;&gt;"TOTAL"),IF(AND([5]PREMIOS_OTROS!$BO174&lt;&gt;"",[5]PREMIOS_OTROS!$BO174&lt;&gt;0),[5]PREMIOS_OTROS!$BO174,""),IF($A176="TOTAL",SUM(INDIRECT("AM4:AM"&amp;ROW()-1)),""))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IF(AND($A176&lt;&gt;"",$A176&lt;&gt;"TOTAL"),IF(AND([5]PREMIOS_OTROS!$BR174&lt;&gt;"",[5]PREMIOS_OTROS!$BR174&lt;&gt;0),[5]PREMIOS_OTROS!$BR174,""),IF($A176="TOTAL",SUM(INDIRECT("AO4:AO"&amp;ROW()-1)),""))</f>
        <v/>
      </c>
      <c r="AP176" s="7" t="str">
        <f ca="1">IF(AND($A176&lt;&gt;"",$A176&lt;&gt;"TOTAL"),IF(AND([5]PREMIOS_OTROS!$BT174&lt;&gt;"",[5]PREMIOS_OTROS!$BT174&lt;&gt;0),[5]PREMIOS_OTROS!$BT174,""),IF($A176="TOTAL",SUM(INDIRECT("AP4:AP"&amp;ROW()-1)),""))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IF(AND($A176&lt;&gt;"",$A176&lt;&gt;"TOTAL"),IF(AND([5]PREMIOS_OTROS!$BW174&lt;&gt;"",[5]PREMIOS_OTROS!$BW174&lt;&gt;0),[5]PREMIOS_OTROS!$BW174,""),IF($A176="TOTAL",SUM(INDIRECT("AR4:AR"&amp;ROW()-1)),""))</f>
        <v/>
      </c>
      <c r="AS176" s="7" t="str">
        <f ca="1">IF(AND($A176&lt;&gt;"",$A176&lt;&gt;"TOTAL"),IF(AND([5]PREMIOS_OTROS!$BY174&lt;&gt;"",[5]PREMIOS_OTROS!$BY174&lt;&gt;0),[5]PREMIOS_OTROS!$BY174,""),IF($A176="TOTAL",SUM(INDIRECT("AS4:AS"&amp;ROW()-1)),""))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IF(AND($A176&lt;&gt;"",$A176&lt;&gt;"TOTAL"),IF(AND([5]PREMIOS_OTROS!$CB174&lt;&gt;"",[5]PREMIOS_OTROS!$CB174&lt;&gt;0),[5]PREMIOS_OTROS!$CB174,""),IF($A176="TOTAL",SUM(INDIRECT("AU4:AU"&amp;ROW()-1)),""))</f>
        <v/>
      </c>
      <c r="AV176" s="7" t="str">
        <f ca="1">IF(AND($A176&lt;&gt;"",$A176&lt;&gt;"TOTAL"),IF(AND([5]PREMIOS_OTROS!$CD174&lt;&gt;"",[5]PREMIOS_OTROS!$CD174&lt;&gt;0),[5]PREMIOS_OTROS!$CD174,""),IF($A176="TOTAL",SUM(INDIRECT("AV4:AV"&amp;ROW()-1)),""))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IF(AND($A176&lt;&gt;"",$A176&lt;&gt;"TOTAL"),IF(AND([5]PREMIOS_OTROS!$CG174&lt;&gt;"",[5]PREMIOS_OTROS!$CG174&lt;&gt;0),[5]PREMIOS_OTROS!$CG174,""),IF($A176="TOTAL",SUM(INDIRECT("AX4:AX"&amp;ROW()-1)),""))</f>
        <v/>
      </c>
      <c r="AY176" s="7" t="str">
        <f ca="1">IF(AND($A176&lt;&gt;"",$A176&lt;&gt;"TOTAL"),IF(AND([5]PREMIOS_OTROS!$CI174&lt;&gt;"",[5]PREMIOS_OTROS!$CI174&lt;&gt;0),[5]PREMIOS_OTROS!$CI174,""),IF($A176="TOTAL",SUM(INDIRECT("AY4:AY"&amp;ROW()-1)),""))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IF(AND($A176&lt;&gt;"",$A176&lt;&gt;"TOTAL"),IF(AND([5]PREMIOS_OTROS!$CL174&lt;&gt;"",[5]PREMIOS_OTROS!$CL174&lt;&gt;0),[5]PREMIOS_OTROS!$CL174,""),IF($A176="TOTAL",SUM(INDIRECT("BA4:BA"&amp;ROW()-1)),""))</f>
        <v/>
      </c>
      <c r="BB176" s="7" t="str">
        <f ca="1">IF(AND($A176&lt;&gt;"",$A176&lt;&gt;"TOTAL"),IF(AND([5]PREMIOS_OTROS!$CN174&lt;&gt;"",[5]PREMIOS_OTROS!$CN174&lt;&gt;0),[5]PREMIOS_OTROS!$CN174,""),IF($A176="TOTAL",SUM(INDIRECT("BB4:BB"&amp;ROW()-1)),""))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IF(AND($A176&lt;&gt;"",$A176&lt;&gt;"TOTAL"),IF(AND([5]PREMIOS_OTROS!$CQ174&lt;&gt;"",[5]PREMIOS_OTROS!$CQ174&lt;&gt;0),[5]PREMIOS_OTROS!$CQ174,""),IF($A176="TOTAL",SUM(INDIRECT("BD4:BD"&amp;ROW()-1)),""))</f>
        <v/>
      </c>
      <c r="BE176" s="7" t="str">
        <f ca="1">IF(AND($A176&lt;&gt;"",$A176&lt;&gt;"TOTAL"),IF(AND([5]PREMIOS_OTROS!$CS174&lt;&gt;"",[5]PREMIOS_OTROS!$CS174&lt;&gt;0),[5]PREMIOS_OTROS!$CS174,""),IF($A176="TOTAL",SUM(INDIRECT("BE4:BE"&amp;ROW()-1)),""))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IF([5]PREMIOS_OTROS!$D175&lt;&gt;"",[5]PREMIOS_OTROS!$D175,IF(AND([5]PREMIOS_OTROS!$D175="",[5]PREMIOS_OTROS!$D176="",[5]PREMIOS_OTROS!$D174=""),"","TOTAL"))</f>
        <v/>
      </c>
      <c r="B177" s="7" t="str">
        <f ca="1">IF(AND($A177&lt;&gt;"",$A177&lt;&gt;"TOTAL"),IF(AND([5]PREMIOS_OTROS!$E175&lt;&gt;"",[5]PREMIOS_OTROS!$E175&lt;&gt;0),[5]PREMIOS_OTROS!$E175,""),IF($A177="TOTAL",SUM(INDIRECT("B4:B"&amp;ROW()-1)),""))</f>
        <v/>
      </c>
      <c r="C177" s="7" t="str">
        <f ca="1">IF(AND($A177&lt;&gt;"",$A177&lt;&gt;"TOTAL"),IF(AND([5]PREMIOS_OTROS!$G175&lt;&gt;"",[5]PREMIOS_OTROS!$G175&lt;&gt;0),[5]PREMIOS_OTROS!$G175,""),IF($A177="TOTAL",SUM(INDIRECT("C4:C"&amp;ROW()-1)),""))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IF(AND($A177&lt;&gt;"",$A177&lt;&gt;"TOTAL"),IF(AND([5]PREMIOS_OTROS!$J175&lt;&gt;"",[5]PREMIOS_OTROS!$J175&lt;&gt;0),[5]PREMIOS_OTROS!$J175,""),IF($A177="TOTAL",SUM(INDIRECT("E4:E"&amp;ROW()-1)),""))</f>
        <v/>
      </c>
      <c r="F177" s="7" t="str">
        <f ca="1">IF(AND($A177&lt;&gt;"",$A177&lt;&gt;"TOTAL"),IF(AND([5]PREMIOS_OTROS!$L175&lt;&gt;"",[5]PREMIOS_OTROS!$L175&lt;&gt;0),[5]PREMIOS_OTROS!$L175,""),IF($A177="TOTAL",SUM(INDIRECT("F4:F"&amp;ROW()-1)),""))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IF(AND($A177&lt;&gt;"",$A177&lt;&gt;"TOTAL"),IF(AND([5]PREMIOS_OTROS!$O175&lt;&gt;"",[5]PREMIOS_OTROS!$O175&lt;&gt;0),[5]PREMIOS_OTROS!$O175,""),IF($A177="TOTAL",SUM(INDIRECT("H4:H"&amp;ROW()-1)),""))</f>
        <v/>
      </c>
      <c r="I177" s="7" t="str">
        <f ca="1">IF(AND($A177&lt;&gt;"",$A177&lt;&gt;"TOTAL"),IF(AND([5]PREMIOS_OTROS!$Q175&lt;&gt;"",[5]PREMIOS_OTROS!$Q175&lt;&gt;0),[5]PREMIOS_OTROS!$Q175,""),IF($A177="TOTAL",SUM(INDIRECT("I4:I"&amp;ROW()-1)),""))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IF(AND($A177&lt;&gt;"",$A177&lt;&gt;"TOTAL"),IF(AND([5]PREMIOS_OTROS!$T175&lt;&gt;"",[5]PREMIOS_OTROS!$T175&lt;&gt;0),[5]PREMIOS_OTROS!$T175,""),IF($A177="TOTAL",SUM(INDIRECT("K4:K"&amp;ROW()-1)),""))</f>
        <v/>
      </c>
      <c r="L177" s="7" t="str">
        <f ca="1">IF(AND($A177&lt;&gt;"",$A177&lt;&gt;"TOTAL"),IF(AND([5]PREMIOS_OTROS!$V175&lt;&gt;"",[5]PREMIOS_OTROS!$V175&lt;&gt;0),[5]PREMIOS_OTROS!$V175,""),IF($A177="TOTAL",SUM(INDIRECT("L4:L"&amp;ROW()-1)),""))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IF(AND($A177&lt;&gt;"",$A177&lt;&gt;"TOTAL"),IF(AND([5]PREMIOS_OTROS!$Y175&lt;&gt;"",[5]PREMIOS_OTROS!$Y175&lt;&gt;0),[5]PREMIOS_OTROS!$Y175,""),IF($A177="TOTAL",SUM(INDIRECT("N4:N"&amp;ROW()-1)),""))</f>
        <v/>
      </c>
      <c r="O177" s="7" t="str">
        <f ca="1">IF(AND($A177&lt;&gt;"",$A177&lt;&gt;"TOTAL"),IF(AND([5]PREMIOS_OTROS!$AA175&lt;&gt;"",[5]PREMIOS_OTROS!$AA175&lt;&gt;0),[5]PREMIOS_OTROS!$AA175,""),IF($A177="TOTAL",SUM(INDIRECT("O4:O"&amp;ROW()-1)),""))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IF(AND($A177&lt;&gt;"",$A177&lt;&gt;"TOTAL"),IF(AND([5]PREMIOS_OTROS!$AD175&lt;&gt;"",[5]PREMIOS_OTROS!$AD175&lt;&gt;0),[5]PREMIOS_OTROS!$AD175,""),IF($A177="TOTAL",SUM(INDIRECT("Q4:Q"&amp;ROW()-1)),""))</f>
        <v/>
      </c>
      <c r="R177" s="7" t="str">
        <f ca="1">IF(AND($A177&lt;&gt;"",$A177&lt;&gt;"TOTAL"),IF(AND([5]PREMIOS_OTROS!$AF175&lt;&gt;"",[5]PREMIOS_OTROS!$AF175&lt;&gt;0),[5]PREMIOS_OTROS!$AF175,""),IF($A177="TOTAL",SUM(INDIRECT("R4:R"&amp;ROW()-1)),""))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IF(AND($A177&lt;&gt;"",$A177&lt;&gt;"TOTAL"),IF(AND([5]PREMIOS_OTROS!$AI175&lt;&gt;"",[5]PREMIOS_OTROS!$AI175&lt;&gt;0),[5]PREMIOS_OTROS!$AI175,""),IF($A177="TOTAL",SUM(INDIRECT("T4:T"&amp;ROW()-1)),""))</f>
        <v/>
      </c>
      <c r="U177" s="7" t="str">
        <f ca="1">IF(AND($A177&lt;&gt;"",$A177&lt;&gt;"TOTAL"),IF(AND([5]PREMIOS_OTROS!$AK175&lt;&gt;"",[5]PREMIOS_OTROS!$AK175&lt;&gt;0),[5]PREMIOS_OTROS!$AK175,""),IF($A177="TOTAL",SUM(INDIRECT("U4:U"&amp;ROW()-1)),""))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IF(AND($A177&lt;&gt;"",$A177&lt;&gt;"TOTAL"),IF(AND([5]PREMIOS_OTROS!$AN175&lt;&gt;"",[5]PREMIOS_OTROS!$AN175&lt;&gt;0),[5]PREMIOS_OTROS!$AN175,""),IF($A177="TOTAL",SUM(INDIRECT("W4:W"&amp;ROW()-1)),""))</f>
        <v/>
      </c>
      <c r="X177" s="7" t="str">
        <f ca="1">IF(AND($A177&lt;&gt;"",$A177&lt;&gt;"TOTAL"),IF(AND([5]PREMIOS_OTROS!$AP175&lt;&gt;"",[5]PREMIOS_OTROS!$AP175&lt;&gt;0),[5]PREMIOS_OTROS!$AP175,""),IF($A177="TOTAL",SUM(INDIRECT("X4:X"&amp;ROW()-1)),""))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IF(AND($A177&lt;&gt;"",$A177&lt;&gt;"TOTAL"),IF(AND([5]PREMIOS_OTROS!$AS175&lt;&gt;"",[5]PREMIOS_OTROS!$AS175&lt;&gt;0),[5]PREMIOS_OTROS!$AS175,""),IF($A177="TOTAL",SUM(INDIRECT("Z4:Z"&amp;ROW()-1)),""))</f>
        <v/>
      </c>
      <c r="AA177" s="7" t="str">
        <f ca="1">IF(AND($A177&lt;&gt;"",$A177&lt;&gt;"TOTAL"),IF(AND([5]PREMIOS_OTROS!$AU175&lt;&gt;"",[5]PREMIOS_OTROS!$AU175&lt;&gt;0),[5]PREMIOS_OTROS!$AU175,""),IF($A177="TOTAL",SUM(INDIRECT("AA4:AA"&amp;ROW()-1)),""))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IF(AND($A177&lt;&gt;"",$A177&lt;&gt;"TOTAL"),IF(AND([5]PREMIOS_OTROS!$AX175&lt;&gt;"",[5]PREMIOS_OTROS!$AX175&lt;&gt;0),[5]PREMIOS_OTROS!$AX175,""),IF($A177="TOTAL",SUM(INDIRECT("AC4:AC"&amp;ROW()-1)),""))</f>
        <v/>
      </c>
      <c r="AD177" s="7" t="str">
        <f ca="1">IF(AND($A177&lt;&gt;"",$A177&lt;&gt;"TOTAL"),IF(AND([5]PREMIOS_OTROS!$AZ175&lt;&gt;"",[5]PREMIOS_OTROS!$AZ175&lt;&gt;0),[5]PREMIOS_OTROS!$AZ175,""),IF($A177="TOTAL",SUM(INDIRECT("AD4:AD"&amp;ROW()-1)),""))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IF(AND($A177&lt;&gt;"",$A177&lt;&gt;"TOTAL"),IF(AND([5]PREMIOS_OTROS!$BC175&lt;&gt;"",[5]PREMIOS_OTROS!$BC175&lt;&gt;0),[5]PREMIOS_OTROS!$BC175,""),IF($A177="TOTAL",SUM(INDIRECT("AF4:AF"&amp;ROW()-1)),""))</f>
        <v/>
      </c>
      <c r="AG177" s="7" t="str">
        <f ca="1">IF(AND($A177&lt;&gt;"",$A177&lt;&gt;"TOTAL"),IF(AND([5]PREMIOS_OTROS!$BE175&lt;&gt;"",[5]PREMIOS_OTROS!$BE175&lt;&gt;0),[5]PREMIOS_OTROS!$BE175,""),IF($A177="TOTAL",SUM(INDIRECT("AG4:AG"&amp;ROW()-1)),""))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IF(AND($A177&lt;&gt;"",$A177&lt;&gt;"TOTAL"),IF(AND([5]PREMIOS_OTROS!$BH175&lt;&gt;"",[5]PREMIOS_OTROS!$BH175&lt;&gt;0),[5]PREMIOS_OTROS!$BH175,""),IF($A177="TOTAL",SUM(INDIRECT("AI4:AI"&amp;ROW()-1)),""))</f>
        <v/>
      </c>
      <c r="AJ177" s="7" t="str">
        <f ca="1">IF(AND($A177&lt;&gt;"",$A177&lt;&gt;"TOTAL"),IF(AND([5]PREMIOS_OTROS!$BJ175&lt;&gt;"",[5]PREMIOS_OTROS!$BJ175&lt;&gt;0),[5]PREMIOS_OTROS!$BJ175,""),IF($A177="TOTAL",SUM(INDIRECT("AJ4:AJ"&amp;ROW()-1)),""))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IF(AND($A177&lt;&gt;"",$A177&lt;&gt;"TOTAL"),IF(AND([5]PREMIOS_OTROS!$BM175&lt;&gt;"",[5]PREMIOS_OTROS!$BM175&lt;&gt;0),[5]PREMIOS_OTROS!$BM175,""),IF($A177="TOTAL",SUM(INDIRECT("AL4:AL"&amp;ROW()-1)),""))</f>
        <v/>
      </c>
      <c r="AM177" s="7" t="str">
        <f ca="1">IF(AND($A177&lt;&gt;"",$A177&lt;&gt;"TOTAL"),IF(AND([5]PREMIOS_OTROS!$BO175&lt;&gt;"",[5]PREMIOS_OTROS!$BO175&lt;&gt;0),[5]PREMIOS_OTROS!$BO175,""),IF($A177="TOTAL",SUM(INDIRECT("AM4:AM"&amp;ROW()-1)),""))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IF(AND($A177&lt;&gt;"",$A177&lt;&gt;"TOTAL"),IF(AND([5]PREMIOS_OTROS!$BR175&lt;&gt;"",[5]PREMIOS_OTROS!$BR175&lt;&gt;0),[5]PREMIOS_OTROS!$BR175,""),IF($A177="TOTAL",SUM(INDIRECT("AO4:AO"&amp;ROW()-1)),""))</f>
        <v/>
      </c>
      <c r="AP177" s="7" t="str">
        <f ca="1">IF(AND($A177&lt;&gt;"",$A177&lt;&gt;"TOTAL"),IF(AND([5]PREMIOS_OTROS!$BT175&lt;&gt;"",[5]PREMIOS_OTROS!$BT175&lt;&gt;0),[5]PREMIOS_OTROS!$BT175,""),IF($A177="TOTAL",SUM(INDIRECT("AP4:AP"&amp;ROW()-1)),""))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IF(AND($A177&lt;&gt;"",$A177&lt;&gt;"TOTAL"),IF(AND([5]PREMIOS_OTROS!$BW175&lt;&gt;"",[5]PREMIOS_OTROS!$BW175&lt;&gt;0),[5]PREMIOS_OTROS!$BW175,""),IF($A177="TOTAL",SUM(INDIRECT("AR4:AR"&amp;ROW()-1)),""))</f>
        <v/>
      </c>
      <c r="AS177" s="7" t="str">
        <f ca="1">IF(AND($A177&lt;&gt;"",$A177&lt;&gt;"TOTAL"),IF(AND([5]PREMIOS_OTROS!$BY175&lt;&gt;"",[5]PREMIOS_OTROS!$BY175&lt;&gt;0),[5]PREMIOS_OTROS!$BY175,""),IF($A177="TOTAL",SUM(INDIRECT("AS4:AS"&amp;ROW()-1)),""))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IF(AND($A177&lt;&gt;"",$A177&lt;&gt;"TOTAL"),IF(AND([5]PREMIOS_OTROS!$CB175&lt;&gt;"",[5]PREMIOS_OTROS!$CB175&lt;&gt;0),[5]PREMIOS_OTROS!$CB175,""),IF($A177="TOTAL",SUM(INDIRECT("AU4:AU"&amp;ROW()-1)),""))</f>
        <v/>
      </c>
      <c r="AV177" s="7" t="str">
        <f ca="1">IF(AND($A177&lt;&gt;"",$A177&lt;&gt;"TOTAL"),IF(AND([5]PREMIOS_OTROS!$CD175&lt;&gt;"",[5]PREMIOS_OTROS!$CD175&lt;&gt;0),[5]PREMIOS_OTROS!$CD175,""),IF($A177="TOTAL",SUM(INDIRECT("AV4:AV"&amp;ROW()-1)),""))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IF(AND($A177&lt;&gt;"",$A177&lt;&gt;"TOTAL"),IF(AND([5]PREMIOS_OTROS!$CG175&lt;&gt;"",[5]PREMIOS_OTROS!$CG175&lt;&gt;0),[5]PREMIOS_OTROS!$CG175,""),IF($A177="TOTAL",SUM(INDIRECT("AX4:AX"&amp;ROW()-1)),""))</f>
        <v/>
      </c>
      <c r="AY177" s="7" t="str">
        <f ca="1">IF(AND($A177&lt;&gt;"",$A177&lt;&gt;"TOTAL"),IF(AND([5]PREMIOS_OTROS!$CI175&lt;&gt;"",[5]PREMIOS_OTROS!$CI175&lt;&gt;0),[5]PREMIOS_OTROS!$CI175,""),IF($A177="TOTAL",SUM(INDIRECT("AY4:AY"&amp;ROW()-1)),""))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IF(AND($A177&lt;&gt;"",$A177&lt;&gt;"TOTAL"),IF(AND([5]PREMIOS_OTROS!$CL175&lt;&gt;"",[5]PREMIOS_OTROS!$CL175&lt;&gt;0),[5]PREMIOS_OTROS!$CL175,""),IF($A177="TOTAL",SUM(INDIRECT("BA4:BA"&amp;ROW()-1)),""))</f>
        <v/>
      </c>
      <c r="BB177" s="7" t="str">
        <f ca="1">IF(AND($A177&lt;&gt;"",$A177&lt;&gt;"TOTAL"),IF(AND([5]PREMIOS_OTROS!$CN175&lt;&gt;"",[5]PREMIOS_OTROS!$CN175&lt;&gt;0),[5]PREMIOS_OTROS!$CN175,""),IF($A177="TOTAL",SUM(INDIRECT("BB4:BB"&amp;ROW()-1)),""))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IF(AND($A177&lt;&gt;"",$A177&lt;&gt;"TOTAL"),IF(AND([5]PREMIOS_OTROS!$CQ175&lt;&gt;"",[5]PREMIOS_OTROS!$CQ175&lt;&gt;0),[5]PREMIOS_OTROS!$CQ175,""),IF($A177="TOTAL",SUM(INDIRECT("BD4:BD"&amp;ROW()-1)),""))</f>
        <v/>
      </c>
      <c r="BE177" s="7" t="str">
        <f ca="1">IF(AND($A177&lt;&gt;"",$A177&lt;&gt;"TOTAL"),IF(AND([5]PREMIOS_OTROS!$CS175&lt;&gt;"",[5]PREMIOS_OTROS!$CS175&lt;&gt;0),[5]PREMIOS_OTROS!$CS175,""),IF($A177="TOTAL",SUM(INDIRECT("BE4:BE"&amp;ROW()-1)),""))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IF([5]PREMIOS_OTROS!$D176&lt;&gt;"",[5]PREMIOS_OTROS!$D176,IF(AND([5]PREMIOS_OTROS!$D176="",[5]PREMIOS_OTROS!$D177="",[5]PREMIOS_OTROS!$D175=""),"","TOTAL"))</f>
        <v/>
      </c>
      <c r="B178" s="7" t="str">
        <f ca="1">IF(AND($A178&lt;&gt;"",$A178&lt;&gt;"TOTAL"),IF(AND([5]PREMIOS_OTROS!$E176&lt;&gt;"",[5]PREMIOS_OTROS!$E176&lt;&gt;0),[5]PREMIOS_OTROS!$E176,""),IF($A178="TOTAL",SUM(INDIRECT("B4:B"&amp;ROW()-1)),""))</f>
        <v/>
      </c>
      <c r="C178" s="7" t="str">
        <f ca="1">IF(AND($A178&lt;&gt;"",$A178&lt;&gt;"TOTAL"),IF(AND([5]PREMIOS_OTROS!$G176&lt;&gt;"",[5]PREMIOS_OTROS!$G176&lt;&gt;0),[5]PREMIOS_OTROS!$G176,""),IF($A178="TOTAL",SUM(INDIRECT("C4:C"&amp;ROW()-1)),""))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IF(AND($A178&lt;&gt;"",$A178&lt;&gt;"TOTAL"),IF(AND([5]PREMIOS_OTROS!$J176&lt;&gt;"",[5]PREMIOS_OTROS!$J176&lt;&gt;0),[5]PREMIOS_OTROS!$J176,""),IF($A178="TOTAL",SUM(INDIRECT("E4:E"&amp;ROW()-1)),""))</f>
        <v/>
      </c>
      <c r="F178" s="7" t="str">
        <f ca="1">IF(AND($A178&lt;&gt;"",$A178&lt;&gt;"TOTAL"),IF(AND([5]PREMIOS_OTROS!$L176&lt;&gt;"",[5]PREMIOS_OTROS!$L176&lt;&gt;0),[5]PREMIOS_OTROS!$L176,""),IF($A178="TOTAL",SUM(INDIRECT("F4:F"&amp;ROW()-1)),""))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IF(AND($A178&lt;&gt;"",$A178&lt;&gt;"TOTAL"),IF(AND([5]PREMIOS_OTROS!$O176&lt;&gt;"",[5]PREMIOS_OTROS!$O176&lt;&gt;0),[5]PREMIOS_OTROS!$O176,""),IF($A178="TOTAL",SUM(INDIRECT("H4:H"&amp;ROW()-1)),""))</f>
        <v/>
      </c>
      <c r="I178" s="7" t="str">
        <f ca="1">IF(AND($A178&lt;&gt;"",$A178&lt;&gt;"TOTAL"),IF(AND([5]PREMIOS_OTROS!$Q176&lt;&gt;"",[5]PREMIOS_OTROS!$Q176&lt;&gt;0),[5]PREMIOS_OTROS!$Q176,""),IF($A178="TOTAL",SUM(INDIRECT("I4:I"&amp;ROW()-1)),""))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IF(AND($A178&lt;&gt;"",$A178&lt;&gt;"TOTAL"),IF(AND([5]PREMIOS_OTROS!$T176&lt;&gt;"",[5]PREMIOS_OTROS!$T176&lt;&gt;0),[5]PREMIOS_OTROS!$T176,""),IF($A178="TOTAL",SUM(INDIRECT("K4:K"&amp;ROW()-1)),""))</f>
        <v/>
      </c>
      <c r="L178" s="7" t="str">
        <f ca="1">IF(AND($A178&lt;&gt;"",$A178&lt;&gt;"TOTAL"),IF(AND([5]PREMIOS_OTROS!$V176&lt;&gt;"",[5]PREMIOS_OTROS!$V176&lt;&gt;0),[5]PREMIOS_OTROS!$V176,""),IF($A178="TOTAL",SUM(INDIRECT("L4:L"&amp;ROW()-1)),""))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IF(AND($A178&lt;&gt;"",$A178&lt;&gt;"TOTAL"),IF(AND([5]PREMIOS_OTROS!$Y176&lt;&gt;"",[5]PREMIOS_OTROS!$Y176&lt;&gt;0),[5]PREMIOS_OTROS!$Y176,""),IF($A178="TOTAL",SUM(INDIRECT("N4:N"&amp;ROW()-1)),""))</f>
        <v/>
      </c>
      <c r="O178" s="7" t="str">
        <f ca="1">IF(AND($A178&lt;&gt;"",$A178&lt;&gt;"TOTAL"),IF(AND([5]PREMIOS_OTROS!$AA176&lt;&gt;"",[5]PREMIOS_OTROS!$AA176&lt;&gt;0),[5]PREMIOS_OTROS!$AA176,""),IF($A178="TOTAL",SUM(INDIRECT("O4:O"&amp;ROW()-1)),""))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IF(AND($A178&lt;&gt;"",$A178&lt;&gt;"TOTAL"),IF(AND([5]PREMIOS_OTROS!$AD176&lt;&gt;"",[5]PREMIOS_OTROS!$AD176&lt;&gt;0),[5]PREMIOS_OTROS!$AD176,""),IF($A178="TOTAL",SUM(INDIRECT("Q4:Q"&amp;ROW()-1)),""))</f>
        <v/>
      </c>
      <c r="R178" s="7" t="str">
        <f ca="1">IF(AND($A178&lt;&gt;"",$A178&lt;&gt;"TOTAL"),IF(AND([5]PREMIOS_OTROS!$AF176&lt;&gt;"",[5]PREMIOS_OTROS!$AF176&lt;&gt;0),[5]PREMIOS_OTROS!$AF176,""),IF($A178="TOTAL",SUM(INDIRECT("R4:R"&amp;ROW()-1)),""))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IF(AND($A178&lt;&gt;"",$A178&lt;&gt;"TOTAL"),IF(AND([5]PREMIOS_OTROS!$AI176&lt;&gt;"",[5]PREMIOS_OTROS!$AI176&lt;&gt;0),[5]PREMIOS_OTROS!$AI176,""),IF($A178="TOTAL",SUM(INDIRECT("T4:T"&amp;ROW()-1)),""))</f>
        <v/>
      </c>
      <c r="U178" s="7" t="str">
        <f ca="1">IF(AND($A178&lt;&gt;"",$A178&lt;&gt;"TOTAL"),IF(AND([5]PREMIOS_OTROS!$AK176&lt;&gt;"",[5]PREMIOS_OTROS!$AK176&lt;&gt;0),[5]PREMIOS_OTROS!$AK176,""),IF($A178="TOTAL",SUM(INDIRECT("U4:U"&amp;ROW()-1)),""))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IF(AND($A178&lt;&gt;"",$A178&lt;&gt;"TOTAL"),IF(AND([5]PREMIOS_OTROS!$AN176&lt;&gt;"",[5]PREMIOS_OTROS!$AN176&lt;&gt;0),[5]PREMIOS_OTROS!$AN176,""),IF($A178="TOTAL",SUM(INDIRECT("W4:W"&amp;ROW()-1)),""))</f>
        <v/>
      </c>
      <c r="X178" s="7" t="str">
        <f ca="1">IF(AND($A178&lt;&gt;"",$A178&lt;&gt;"TOTAL"),IF(AND([5]PREMIOS_OTROS!$AP176&lt;&gt;"",[5]PREMIOS_OTROS!$AP176&lt;&gt;0),[5]PREMIOS_OTROS!$AP176,""),IF($A178="TOTAL",SUM(INDIRECT("X4:X"&amp;ROW()-1)),""))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IF(AND($A178&lt;&gt;"",$A178&lt;&gt;"TOTAL"),IF(AND([5]PREMIOS_OTROS!$AS176&lt;&gt;"",[5]PREMIOS_OTROS!$AS176&lt;&gt;0),[5]PREMIOS_OTROS!$AS176,""),IF($A178="TOTAL",SUM(INDIRECT("Z4:Z"&amp;ROW()-1)),""))</f>
        <v/>
      </c>
      <c r="AA178" s="7" t="str">
        <f ca="1">IF(AND($A178&lt;&gt;"",$A178&lt;&gt;"TOTAL"),IF(AND([5]PREMIOS_OTROS!$AU176&lt;&gt;"",[5]PREMIOS_OTROS!$AU176&lt;&gt;0),[5]PREMIOS_OTROS!$AU176,""),IF($A178="TOTAL",SUM(INDIRECT("AA4:AA"&amp;ROW()-1)),""))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IF(AND($A178&lt;&gt;"",$A178&lt;&gt;"TOTAL"),IF(AND([5]PREMIOS_OTROS!$AX176&lt;&gt;"",[5]PREMIOS_OTROS!$AX176&lt;&gt;0),[5]PREMIOS_OTROS!$AX176,""),IF($A178="TOTAL",SUM(INDIRECT("AC4:AC"&amp;ROW()-1)),""))</f>
        <v/>
      </c>
      <c r="AD178" s="7" t="str">
        <f ca="1">IF(AND($A178&lt;&gt;"",$A178&lt;&gt;"TOTAL"),IF(AND([5]PREMIOS_OTROS!$AZ176&lt;&gt;"",[5]PREMIOS_OTROS!$AZ176&lt;&gt;0),[5]PREMIOS_OTROS!$AZ176,""),IF($A178="TOTAL",SUM(INDIRECT("AD4:AD"&amp;ROW()-1)),""))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IF(AND($A178&lt;&gt;"",$A178&lt;&gt;"TOTAL"),IF(AND([5]PREMIOS_OTROS!$BC176&lt;&gt;"",[5]PREMIOS_OTROS!$BC176&lt;&gt;0),[5]PREMIOS_OTROS!$BC176,""),IF($A178="TOTAL",SUM(INDIRECT("AF4:AF"&amp;ROW()-1)),""))</f>
        <v/>
      </c>
      <c r="AG178" s="7" t="str">
        <f ca="1">IF(AND($A178&lt;&gt;"",$A178&lt;&gt;"TOTAL"),IF(AND([5]PREMIOS_OTROS!$BE176&lt;&gt;"",[5]PREMIOS_OTROS!$BE176&lt;&gt;0),[5]PREMIOS_OTROS!$BE176,""),IF($A178="TOTAL",SUM(INDIRECT("AG4:AG"&amp;ROW()-1)),""))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IF(AND($A178&lt;&gt;"",$A178&lt;&gt;"TOTAL"),IF(AND([5]PREMIOS_OTROS!$BH176&lt;&gt;"",[5]PREMIOS_OTROS!$BH176&lt;&gt;0),[5]PREMIOS_OTROS!$BH176,""),IF($A178="TOTAL",SUM(INDIRECT("AI4:AI"&amp;ROW()-1)),""))</f>
        <v/>
      </c>
      <c r="AJ178" s="7" t="str">
        <f ca="1">IF(AND($A178&lt;&gt;"",$A178&lt;&gt;"TOTAL"),IF(AND([5]PREMIOS_OTROS!$BJ176&lt;&gt;"",[5]PREMIOS_OTROS!$BJ176&lt;&gt;0),[5]PREMIOS_OTROS!$BJ176,""),IF($A178="TOTAL",SUM(INDIRECT("AJ4:AJ"&amp;ROW()-1)),""))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IF(AND($A178&lt;&gt;"",$A178&lt;&gt;"TOTAL"),IF(AND([5]PREMIOS_OTROS!$BM176&lt;&gt;"",[5]PREMIOS_OTROS!$BM176&lt;&gt;0),[5]PREMIOS_OTROS!$BM176,""),IF($A178="TOTAL",SUM(INDIRECT("AL4:AL"&amp;ROW()-1)),""))</f>
        <v/>
      </c>
      <c r="AM178" s="7" t="str">
        <f ca="1">IF(AND($A178&lt;&gt;"",$A178&lt;&gt;"TOTAL"),IF(AND([5]PREMIOS_OTROS!$BO176&lt;&gt;"",[5]PREMIOS_OTROS!$BO176&lt;&gt;0),[5]PREMIOS_OTROS!$BO176,""),IF($A178="TOTAL",SUM(INDIRECT("AM4:AM"&amp;ROW()-1)),""))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IF(AND($A178&lt;&gt;"",$A178&lt;&gt;"TOTAL"),IF(AND([5]PREMIOS_OTROS!$BR176&lt;&gt;"",[5]PREMIOS_OTROS!$BR176&lt;&gt;0),[5]PREMIOS_OTROS!$BR176,""),IF($A178="TOTAL",SUM(INDIRECT("AO4:AO"&amp;ROW()-1)),""))</f>
        <v/>
      </c>
      <c r="AP178" s="7" t="str">
        <f ca="1">IF(AND($A178&lt;&gt;"",$A178&lt;&gt;"TOTAL"),IF(AND([5]PREMIOS_OTROS!$BT176&lt;&gt;"",[5]PREMIOS_OTROS!$BT176&lt;&gt;0),[5]PREMIOS_OTROS!$BT176,""),IF($A178="TOTAL",SUM(INDIRECT("AP4:AP"&amp;ROW()-1)),""))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IF(AND($A178&lt;&gt;"",$A178&lt;&gt;"TOTAL"),IF(AND([5]PREMIOS_OTROS!$BW176&lt;&gt;"",[5]PREMIOS_OTROS!$BW176&lt;&gt;0),[5]PREMIOS_OTROS!$BW176,""),IF($A178="TOTAL",SUM(INDIRECT("AR4:AR"&amp;ROW()-1)),""))</f>
        <v/>
      </c>
      <c r="AS178" s="7" t="str">
        <f ca="1">IF(AND($A178&lt;&gt;"",$A178&lt;&gt;"TOTAL"),IF(AND([5]PREMIOS_OTROS!$BY176&lt;&gt;"",[5]PREMIOS_OTROS!$BY176&lt;&gt;0),[5]PREMIOS_OTROS!$BY176,""),IF($A178="TOTAL",SUM(INDIRECT("AS4:AS"&amp;ROW()-1)),""))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IF(AND($A178&lt;&gt;"",$A178&lt;&gt;"TOTAL"),IF(AND([5]PREMIOS_OTROS!$CB176&lt;&gt;"",[5]PREMIOS_OTROS!$CB176&lt;&gt;0),[5]PREMIOS_OTROS!$CB176,""),IF($A178="TOTAL",SUM(INDIRECT("AU4:AU"&amp;ROW()-1)),""))</f>
        <v/>
      </c>
      <c r="AV178" s="7" t="str">
        <f ca="1">IF(AND($A178&lt;&gt;"",$A178&lt;&gt;"TOTAL"),IF(AND([5]PREMIOS_OTROS!$CD176&lt;&gt;"",[5]PREMIOS_OTROS!$CD176&lt;&gt;0),[5]PREMIOS_OTROS!$CD176,""),IF($A178="TOTAL",SUM(INDIRECT("AV4:AV"&amp;ROW()-1)),""))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IF(AND($A178&lt;&gt;"",$A178&lt;&gt;"TOTAL"),IF(AND([5]PREMIOS_OTROS!$CG176&lt;&gt;"",[5]PREMIOS_OTROS!$CG176&lt;&gt;0),[5]PREMIOS_OTROS!$CG176,""),IF($A178="TOTAL",SUM(INDIRECT("AX4:AX"&amp;ROW()-1)),""))</f>
        <v/>
      </c>
      <c r="AY178" s="7" t="str">
        <f ca="1">IF(AND($A178&lt;&gt;"",$A178&lt;&gt;"TOTAL"),IF(AND([5]PREMIOS_OTROS!$CI176&lt;&gt;"",[5]PREMIOS_OTROS!$CI176&lt;&gt;0),[5]PREMIOS_OTROS!$CI176,""),IF($A178="TOTAL",SUM(INDIRECT("AY4:AY"&amp;ROW()-1)),""))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IF(AND($A178&lt;&gt;"",$A178&lt;&gt;"TOTAL"),IF(AND([5]PREMIOS_OTROS!$CL176&lt;&gt;"",[5]PREMIOS_OTROS!$CL176&lt;&gt;0),[5]PREMIOS_OTROS!$CL176,""),IF($A178="TOTAL",SUM(INDIRECT("BA4:BA"&amp;ROW()-1)),""))</f>
        <v/>
      </c>
      <c r="BB178" s="7" t="str">
        <f ca="1">IF(AND($A178&lt;&gt;"",$A178&lt;&gt;"TOTAL"),IF(AND([5]PREMIOS_OTROS!$CN176&lt;&gt;"",[5]PREMIOS_OTROS!$CN176&lt;&gt;0),[5]PREMIOS_OTROS!$CN176,""),IF($A178="TOTAL",SUM(INDIRECT("BB4:BB"&amp;ROW()-1)),""))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IF(AND($A178&lt;&gt;"",$A178&lt;&gt;"TOTAL"),IF(AND([5]PREMIOS_OTROS!$CQ176&lt;&gt;"",[5]PREMIOS_OTROS!$CQ176&lt;&gt;0),[5]PREMIOS_OTROS!$CQ176,""),IF($A178="TOTAL",SUM(INDIRECT("BD4:BD"&amp;ROW()-1)),""))</f>
        <v/>
      </c>
      <c r="BE178" s="7" t="str">
        <f ca="1">IF(AND($A178&lt;&gt;"",$A178&lt;&gt;"TOTAL"),IF(AND([5]PREMIOS_OTROS!$CS176&lt;&gt;"",[5]PREMIOS_OTROS!$CS176&lt;&gt;0),[5]PREMIOS_OTROS!$CS176,""),IF($A178="TOTAL",SUM(INDIRECT("BE4:BE"&amp;ROW()-1)),""))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IF([5]PREMIOS_OTROS!$D177&lt;&gt;"",[5]PREMIOS_OTROS!$D177,IF(AND([5]PREMIOS_OTROS!$D177="",[5]PREMIOS_OTROS!$D178="",[5]PREMIOS_OTROS!$D176=""),"","TOTAL"))</f>
        <v/>
      </c>
      <c r="B179" s="7" t="str">
        <f ca="1">IF(AND($A179&lt;&gt;"",$A179&lt;&gt;"TOTAL"),IF(AND([5]PREMIOS_OTROS!$E177&lt;&gt;"",[5]PREMIOS_OTROS!$E177&lt;&gt;0),[5]PREMIOS_OTROS!$E177,""),IF($A179="TOTAL",SUM(INDIRECT("B4:B"&amp;ROW()-1)),""))</f>
        <v/>
      </c>
      <c r="C179" s="7" t="str">
        <f ca="1">IF(AND($A179&lt;&gt;"",$A179&lt;&gt;"TOTAL"),IF(AND([5]PREMIOS_OTROS!$G177&lt;&gt;"",[5]PREMIOS_OTROS!$G177&lt;&gt;0),[5]PREMIOS_OTROS!$G177,""),IF($A179="TOTAL",SUM(INDIRECT("C4:C"&amp;ROW()-1)),""))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IF(AND($A179&lt;&gt;"",$A179&lt;&gt;"TOTAL"),IF(AND([5]PREMIOS_OTROS!$J177&lt;&gt;"",[5]PREMIOS_OTROS!$J177&lt;&gt;0),[5]PREMIOS_OTROS!$J177,""),IF($A179="TOTAL",SUM(INDIRECT("E4:E"&amp;ROW()-1)),""))</f>
        <v/>
      </c>
      <c r="F179" s="7" t="str">
        <f ca="1">IF(AND($A179&lt;&gt;"",$A179&lt;&gt;"TOTAL"),IF(AND([5]PREMIOS_OTROS!$L177&lt;&gt;"",[5]PREMIOS_OTROS!$L177&lt;&gt;0),[5]PREMIOS_OTROS!$L177,""),IF($A179="TOTAL",SUM(INDIRECT("F4:F"&amp;ROW()-1)),""))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IF(AND($A179&lt;&gt;"",$A179&lt;&gt;"TOTAL"),IF(AND([5]PREMIOS_OTROS!$O177&lt;&gt;"",[5]PREMIOS_OTROS!$O177&lt;&gt;0),[5]PREMIOS_OTROS!$O177,""),IF($A179="TOTAL",SUM(INDIRECT("H4:H"&amp;ROW()-1)),""))</f>
        <v/>
      </c>
      <c r="I179" s="7" t="str">
        <f ca="1">IF(AND($A179&lt;&gt;"",$A179&lt;&gt;"TOTAL"),IF(AND([5]PREMIOS_OTROS!$Q177&lt;&gt;"",[5]PREMIOS_OTROS!$Q177&lt;&gt;0),[5]PREMIOS_OTROS!$Q177,""),IF($A179="TOTAL",SUM(INDIRECT("I4:I"&amp;ROW()-1)),""))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IF(AND($A179&lt;&gt;"",$A179&lt;&gt;"TOTAL"),IF(AND([5]PREMIOS_OTROS!$T177&lt;&gt;"",[5]PREMIOS_OTROS!$T177&lt;&gt;0),[5]PREMIOS_OTROS!$T177,""),IF($A179="TOTAL",SUM(INDIRECT("K4:K"&amp;ROW()-1)),""))</f>
        <v/>
      </c>
      <c r="L179" s="7" t="str">
        <f ca="1">IF(AND($A179&lt;&gt;"",$A179&lt;&gt;"TOTAL"),IF(AND([5]PREMIOS_OTROS!$V177&lt;&gt;"",[5]PREMIOS_OTROS!$V177&lt;&gt;0),[5]PREMIOS_OTROS!$V177,""),IF($A179="TOTAL",SUM(INDIRECT("L4:L"&amp;ROW()-1)),""))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IF(AND($A179&lt;&gt;"",$A179&lt;&gt;"TOTAL"),IF(AND([5]PREMIOS_OTROS!$Y177&lt;&gt;"",[5]PREMIOS_OTROS!$Y177&lt;&gt;0),[5]PREMIOS_OTROS!$Y177,""),IF($A179="TOTAL",SUM(INDIRECT("N4:N"&amp;ROW()-1)),""))</f>
        <v/>
      </c>
      <c r="O179" s="7" t="str">
        <f ca="1">IF(AND($A179&lt;&gt;"",$A179&lt;&gt;"TOTAL"),IF(AND([5]PREMIOS_OTROS!$AA177&lt;&gt;"",[5]PREMIOS_OTROS!$AA177&lt;&gt;0),[5]PREMIOS_OTROS!$AA177,""),IF($A179="TOTAL",SUM(INDIRECT("O4:O"&amp;ROW()-1)),""))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IF(AND($A179&lt;&gt;"",$A179&lt;&gt;"TOTAL"),IF(AND([5]PREMIOS_OTROS!$AD177&lt;&gt;"",[5]PREMIOS_OTROS!$AD177&lt;&gt;0),[5]PREMIOS_OTROS!$AD177,""),IF($A179="TOTAL",SUM(INDIRECT("Q4:Q"&amp;ROW()-1)),""))</f>
        <v/>
      </c>
      <c r="R179" s="7" t="str">
        <f ca="1">IF(AND($A179&lt;&gt;"",$A179&lt;&gt;"TOTAL"),IF(AND([5]PREMIOS_OTROS!$AF177&lt;&gt;"",[5]PREMIOS_OTROS!$AF177&lt;&gt;0),[5]PREMIOS_OTROS!$AF177,""),IF($A179="TOTAL",SUM(INDIRECT("R4:R"&amp;ROW()-1)),""))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IF(AND($A179&lt;&gt;"",$A179&lt;&gt;"TOTAL"),IF(AND([5]PREMIOS_OTROS!$AI177&lt;&gt;"",[5]PREMIOS_OTROS!$AI177&lt;&gt;0),[5]PREMIOS_OTROS!$AI177,""),IF($A179="TOTAL",SUM(INDIRECT("T4:T"&amp;ROW()-1)),""))</f>
        <v/>
      </c>
      <c r="U179" s="7" t="str">
        <f ca="1">IF(AND($A179&lt;&gt;"",$A179&lt;&gt;"TOTAL"),IF(AND([5]PREMIOS_OTROS!$AK177&lt;&gt;"",[5]PREMIOS_OTROS!$AK177&lt;&gt;0),[5]PREMIOS_OTROS!$AK177,""),IF($A179="TOTAL",SUM(INDIRECT("U4:U"&amp;ROW()-1)),""))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IF(AND($A179&lt;&gt;"",$A179&lt;&gt;"TOTAL"),IF(AND([5]PREMIOS_OTROS!$AN177&lt;&gt;"",[5]PREMIOS_OTROS!$AN177&lt;&gt;0),[5]PREMIOS_OTROS!$AN177,""),IF($A179="TOTAL",SUM(INDIRECT("W4:W"&amp;ROW()-1)),""))</f>
        <v/>
      </c>
      <c r="X179" s="7" t="str">
        <f ca="1">IF(AND($A179&lt;&gt;"",$A179&lt;&gt;"TOTAL"),IF(AND([5]PREMIOS_OTROS!$AP177&lt;&gt;"",[5]PREMIOS_OTROS!$AP177&lt;&gt;0),[5]PREMIOS_OTROS!$AP177,""),IF($A179="TOTAL",SUM(INDIRECT("X4:X"&amp;ROW()-1)),""))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IF(AND($A179&lt;&gt;"",$A179&lt;&gt;"TOTAL"),IF(AND([5]PREMIOS_OTROS!$AS177&lt;&gt;"",[5]PREMIOS_OTROS!$AS177&lt;&gt;0),[5]PREMIOS_OTROS!$AS177,""),IF($A179="TOTAL",SUM(INDIRECT("Z4:Z"&amp;ROW()-1)),""))</f>
        <v/>
      </c>
      <c r="AA179" s="7" t="str">
        <f ca="1">IF(AND($A179&lt;&gt;"",$A179&lt;&gt;"TOTAL"),IF(AND([5]PREMIOS_OTROS!$AU177&lt;&gt;"",[5]PREMIOS_OTROS!$AU177&lt;&gt;0),[5]PREMIOS_OTROS!$AU177,""),IF($A179="TOTAL",SUM(INDIRECT("AA4:AA"&amp;ROW()-1)),""))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IF(AND($A179&lt;&gt;"",$A179&lt;&gt;"TOTAL"),IF(AND([5]PREMIOS_OTROS!$AX177&lt;&gt;"",[5]PREMIOS_OTROS!$AX177&lt;&gt;0),[5]PREMIOS_OTROS!$AX177,""),IF($A179="TOTAL",SUM(INDIRECT("AC4:AC"&amp;ROW()-1)),""))</f>
        <v/>
      </c>
      <c r="AD179" s="7" t="str">
        <f ca="1">IF(AND($A179&lt;&gt;"",$A179&lt;&gt;"TOTAL"),IF(AND([5]PREMIOS_OTROS!$AZ177&lt;&gt;"",[5]PREMIOS_OTROS!$AZ177&lt;&gt;0),[5]PREMIOS_OTROS!$AZ177,""),IF($A179="TOTAL",SUM(INDIRECT("AD4:AD"&amp;ROW()-1)),""))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IF(AND($A179&lt;&gt;"",$A179&lt;&gt;"TOTAL"),IF(AND([5]PREMIOS_OTROS!$BC177&lt;&gt;"",[5]PREMIOS_OTROS!$BC177&lt;&gt;0),[5]PREMIOS_OTROS!$BC177,""),IF($A179="TOTAL",SUM(INDIRECT("AF4:AF"&amp;ROW()-1)),""))</f>
        <v/>
      </c>
      <c r="AG179" s="7" t="str">
        <f ca="1">IF(AND($A179&lt;&gt;"",$A179&lt;&gt;"TOTAL"),IF(AND([5]PREMIOS_OTROS!$BE177&lt;&gt;"",[5]PREMIOS_OTROS!$BE177&lt;&gt;0),[5]PREMIOS_OTROS!$BE177,""),IF($A179="TOTAL",SUM(INDIRECT("AG4:AG"&amp;ROW()-1)),""))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IF(AND($A179&lt;&gt;"",$A179&lt;&gt;"TOTAL"),IF(AND([5]PREMIOS_OTROS!$BH177&lt;&gt;"",[5]PREMIOS_OTROS!$BH177&lt;&gt;0),[5]PREMIOS_OTROS!$BH177,""),IF($A179="TOTAL",SUM(INDIRECT("AI4:AI"&amp;ROW()-1)),""))</f>
        <v/>
      </c>
      <c r="AJ179" s="7" t="str">
        <f ca="1">IF(AND($A179&lt;&gt;"",$A179&lt;&gt;"TOTAL"),IF(AND([5]PREMIOS_OTROS!$BJ177&lt;&gt;"",[5]PREMIOS_OTROS!$BJ177&lt;&gt;0),[5]PREMIOS_OTROS!$BJ177,""),IF($A179="TOTAL",SUM(INDIRECT("AJ4:AJ"&amp;ROW()-1)),""))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IF(AND($A179&lt;&gt;"",$A179&lt;&gt;"TOTAL"),IF(AND([5]PREMIOS_OTROS!$BM177&lt;&gt;"",[5]PREMIOS_OTROS!$BM177&lt;&gt;0),[5]PREMIOS_OTROS!$BM177,""),IF($A179="TOTAL",SUM(INDIRECT("AL4:AL"&amp;ROW()-1)),""))</f>
        <v/>
      </c>
      <c r="AM179" s="7" t="str">
        <f ca="1">IF(AND($A179&lt;&gt;"",$A179&lt;&gt;"TOTAL"),IF(AND([5]PREMIOS_OTROS!$BO177&lt;&gt;"",[5]PREMIOS_OTROS!$BO177&lt;&gt;0),[5]PREMIOS_OTROS!$BO177,""),IF($A179="TOTAL",SUM(INDIRECT("AM4:AM"&amp;ROW()-1)),""))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IF(AND($A179&lt;&gt;"",$A179&lt;&gt;"TOTAL"),IF(AND([5]PREMIOS_OTROS!$BR177&lt;&gt;"",[5]PREMIOS_OTROS!$BR177&lt;&gt;0),[5]PREMIOS_OTROS!$BR177,""),IF($A179="TOTAL",SUM(INDIRECT("AO4:AO"&amp;ROW()-1)),""))</f>
        <v/>
      </c>
      <c r="AP179" s="7" t="str">
        <f ca="1">IF(AND($A179&lt;&gt;"",$A179&lt;&gt;"TOTAL"),IF(AND([5]PREMIOS_OTROS!$BT177&lt;&gt;"",[5]PREMIOS_OTROS!$BT177&lt;&gt;0),[5]PREMIOS_OTROS!$BT177,""),IF($A179="TOTAL",SUM(INDIRECT("AP4:AP"&amp;ROW()-1)),""))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IF(AND($A179&lt;&gt;"",$A179&lt;&gt;"TOTAL"),IF(AND([5]PREMIOS_OTROS!$BW177&lt;&gt;"",[5]PREMIOS_OTROS!$BW177&lt;&gt;0),[5]PREMIOS_OTROS!$BW177,""),IF($A179="TOTAL",SUM(INDIRECT("AR4:AR"&amp;ROW()-1)),""))</f>
        <v/>
      </c>
      <c r="AS179" s="7" t="str">
        <f ca="1">IF(AND($A179&lt;&gt;"",$A179&lt;&gt;"TOTAL"),IF(AND([5]PREMIOS_OTROS!$BY177&lt;&gt;"",[5]PREMIOS_OTROS!$BY177&lt;&gt;0),[5]PREMIOS_OTROS!$BY177,""),IF($A179="TOTAL",SUM(INDIRECT("AS4:AS"&amp;ROW()-1)),""))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IF(AND($A179&lt;&gt;"",$A179&lt;&gt;"TOTAL"),IF(AND([5]PREMIOS_OTROS!$CB177&lt;&gt;"",[5]PREMIOS_OTROS!$CB177&lt;&gt;0),[5]PREMIOS_OTROS!$CB177,""),IF($A179="TOTAL",SUM(INDIRECT("AU4:AU"&amp;ROW()-1)),""))</f>
        <v/>
      </c>
      <c r="AV179" s="7" t="str">
        <f ca="1">IF(AND($A179&lt;&gt;"",$A179&lt;&gt;"TOTAL"),IF(AND([5]PREMIOS_OTROS!$CD177&lt;&gt;"",[5]PREMIOS_OTROS!$CD177&lt;&gt;0),[5]PREMIOS_OTROS!$CD177,""),IF($A179="TOTAL",SUM(INDIRECT("AV4:AV"&amp;ROW()-1)),""))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IF(AND($A179&lt;&gt;"",$A179&lt;&gt;"TOTAL"),IF(AND([5]PREMIOS_OTROS!$CG177&lt;&gt;"",[5]PREMIOS_OTROS!$CG177&lt;&gt;0),[5]PREMIOS_OTROS!$CG177,""),IF($A179="TOTAL",SUM(INDIRECT("AX4:AX"&amp;ROW()-1)),""))</f>
        <v/>
      </c>
      <c r="AY179" s="7" t="str">
        <f ca="1">IF(AND($A179&lt;&gt;"",$A179&lt;&gt;"TOTAL"),IF(AND([5]PREMIOS_OTROS!$CI177&lt;&gt;"",[5]PREMIOS_OTROS!$CI177&lt;&gt;0),[5]PREMIOS_OTROS!$CI177,""),IF($A179="TOTAL",SUM(INDIRECT("AY4:AY"&amp;ROW()-1)),""))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IF(AND($A179&lt;&gt;"",$A179&lt;&gt;"TOTAL"),IF(AND([5]PREMIOS_OTROS!$CL177&lt;&gt;"",[5]PREMIOS_OTROS!$CL177&lt;&gt;0),[5]PREMIOS_OTROS!$CL177,""),IF($A179="TOTAL",SUM(INDIRECT("BA4:BA"&amp;ROW()-1)),""))</f>
        <v/>
      </c>
      <c r="BB179" s="7" t="str">
        <f ca="1">IF(AND($A179&lt;&gt;"",$A179&lt;&gt;"TOTAL"),IF(AND([5]PREMIOS_OTROS!$CN177&lt;&gt;"",[5]PREMIOS_OTROS!$CN177&lt;&gt;0),[5]PREMIOS_OTROS!$CN177,""),IF($A179="TOTAL",SUM(INDIRECT("BB4:BB"&amp;ROW()-1)),""))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IF(AND($A179&lt;&gt;"",$A179&lt;&gt;"TOTAL"),IF(AND([5]PREMIOS_OTROS!$CQ177&lt;&gt;"",[5]PREMIOS_OTROS!$CQ177&lt;&gt;0),[5]PREMIOS_OTROS!$CQ177,""),IF($A179="TOTAL",SUM(INDIRECT("BD4:BD"&amp;ROW()-1)),""))</f>
        <v/>
      </c>
      <c r="BE179" s="7" t="str">
        <f ca="1">IF(AND($A179&lt;&gt;"",$A179&lt;&gt;"TOTAL"),IF(AND([5]PREMIOS_OTROS!$CS177&lt;&gt;"",[5]PREMIOS_OTROS!$CS177&lt;&gt;0),[5]PREMIOS_OTROS!$CS177,""),IF($A179="TOTAL",SUM(INDIRECT("BE4:BE"&amp;ROW()-1)),""))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IF([5]PREMIOS_OTROS!$D178&lt;&gt;"",[5]PREMIOS_OTROS!$D178,IF(AND([5]PREMIOS_OTROS!$D178="",[5]PREMIOS_OTROS!$D179="",[5]PREMIOS_OTROS!$D177=""),"","TOTAL"))</f>
        <v/>
      </c>
      <c r="B180" s="7" t="str">
        <f ca="1">IF(AND($A180&lt;&gt;"",$A180&lt;&gt;"TOTAL"),IF(AND([5]PREMIOS_OTROS!$E178&lt;&gt;"",[5]PREMIOS_OTROS!$E178&lt;&gt;0),[5]PREMIOS_OTROS!$E178,""),IF($A180="TOTAL",SUM(INDIRECT("B4:B"&amp;ROW()-1)),""))</f>
        <v/>
      </c>
      <c r="C180" s="7" t="str">
        <f ca="1">IF(AND($A180&lt;&gt;"",$A180&lt;&gt;"TOTAL"),IF(AND([5]PREMIOS_OTROS!$G178&lt;&gt;"",[5]PREMIOS_OTROS!$G178&lt;&gt;0),[5]PREMIOS_OTROS!$G178,""),IF($A180="TOTAL",SUM(INDIRECT("C4:C"&amp;ROW()-1)),""))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IF(AND($A180&lt;&gt;"",$A180&lt;&gt;"TOTAL"),IF(AND([5]PREMIOS_OTROS!$J178&lt;&gt;"",[5]PREMIOS_OTROS!$J178&lt;&gt;0),[5]PREMIOS_OTROS!$J178,""),IF($A180="TOTAL",SUM(INDIRECT("E4:E"&amp;ROW()-1)),""))</f>
        <v/>
      </c>
      <c r="F180" s="7" t="str">
        <f ca="1">IF(AND($A180&lt;&gt;"",$A180&lt;&gt;"TOTAL"),IF(AND([5]PREMIOS_OTROS!$L178&lt;&gt;"",[5]PREMIOS_OTROS!$L178&lt;&gt;0),[5]PREMIOS_OTROS!$L178,""),IF($A180="TOTAL",SUM(INDIRECT("F4:F"&amp;ROW()-1)),""))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IF(AND($A180&lt;&gt;"",$A180&lt;&gt;"TOTAL"),IF(AND([5]PREMIOS_OTROS!$O178&lt;&gt;"",[5]PREMIOS_OTROS!$O178&lt;&gt;0),[5]PREMIOS_OTROS!$O178,""),IF($A180="TOTAL",SUM(INDIRECT("H4:H"&amp;ROW()-1)),""))</f>
        <v/>
      </c>
      <c r="I180" s="7" t="str">
        <f ca="1">IF(AND($A180&lt;&gt;"",$A180&lt;&gt;"TOTAL"),IF(AND([5]PREMIOS_OTROS!$Q178&lt;&gt;"",[5]PREMIOS_OTROS!$Q178&lt;&gt;0),[5]PREMIOS_OTROS!$Q178,""),IF($A180="TOTAL",SUM(INDIRECT("I4:I"&amp;ROW()-1)),""))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IF(AND($A180&lt;&gt;"",$A180&lt;&gt;"TOTAL"),IF(AND([5]PREMIOS_OTROS!$T178&lt;&gt;"",[5]PREMIOS_OTROS!$T178&lt;&gt;0),[5]PREMIOS_OTROS!$T178,""),IF($A180="TOTAL",SUM(INDIRECT("K4:K"&amp;ROW()-1)),""))</f>
        <v/>
      </c>
      <c r="L180" s="7" t="str">
        <f ca="1">IF(AND($A180&lt;&gt;"",$A180&lt;&gt;"TOTAL"),IF(AND([5]PREMIOS_OTROS!$V178&lt;&gt;"",[5]PREMIOS_OTROS!$V178&lt;&gt;0),[5]PREMIOS_OTROS!$V178,""),IF($A180="TOTAL",SUM(INDIRECT("L4:L"&amp;ROW()-1)),""))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IF(AND($A180&lt;&gt;"",$A180&lt;&gt;"TOTAL"),IF(AND([5]PREMIOS_OTROS!$Y178&lt;&gt;"",[5]PREMIOS_OTROS!$Y178&lt;&gt;0),[5]PREMIOS_OTROS!$Y178,""),IF($A180="TOTAL",SUM(INDIRECT("N4:N"&amp;ROW()-1)),""))</f>
        <v/>
      </c>
      <c r="O180" s="7" t="str">
        <f ca="1">IF(AND($A180&lt;&gt;"",$A180&lt;&gt;"TOTAL"),IF(AND([5]PREMIOS_OTROS!$AA178&lt;&gt;"",[5]PREMIOS_OTROS!$AA178&lt;&gt;0),[5]PREMIOS_OTROS!$AA178,""),IF($A180="TOTAL",SUM(INDIRECT("O4:O"&amp;ROW()-1)),""))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IF(AND($A180&lt;&gt;"",$A180&lt;&gt;"TOTAL"),IF(AND([5]PREMIOS_OTROS!$AD178&lt;&gt;"",[5]PREMIOS_OTROS!$AD178&lt;&gt;0),[5]PREMIOS_OTROS!$AD178,""),IF($A180="TOTAL",SUM(INDIRECT("Q4:Q"&amp;ROW()-1)),""))</f>
        <v/>
      </c>
      <c r="R180" s="7" t="str">
        <f ca="1">IF(AND($A180&lt;&gt;"",$A180&lt;&gt;"TOTAL"),IF(AND([5]PREMIOS_OTROS!$AF178&lt;&gt;"",[5]PREMIOS_OTROS!$AF178&lt;&gt;0),[5]PREMIOS_OTROS!$AF178,""),IF($A180="TOTAL",SUM(INDIRECT("R4:R"&amp;ROW()-1)),""))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IF(AND($A180&lt;&gt;"",$A180&lt;&gt;"TOTAL"),IF(AND([5]PREMIOS_OTROS!$AI178&lt;&gt;"",[5]PREMIOS_OTROS!$AI178&lt;&gt;0),[5]PREMIOS_OTROS!$AI178,""),IF($A180="TOTAL",SUM(INDIRECT("T4:T"&amp;ROW()-1)),""))</f>
        <v/>
      </c>
      <c r="U180" s="7" t="str">
        <f ca="1">IF(AND($A180&lt;&gt;"",$A180&lt;&gt;"TOTAL"),IF(AND([5]PREMIOS_OTROS!$AK178&lt;&gt;"",[5]PREMIOS_OTROS!$AK178&lt;&gt;0),[5]PREMIOS_OTROS!$AK178,""),IF($A180="TOTAL",SUM(INDIRECT("U4:U"&amp;ROW()-1)),""))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IF(AND($A180&lt;&gt;"",$A180&lt;&gt;"TOTAL"),IF(AND([5]PREMIOS_OTROS!$AN178&lt;&gt;"",[5]PREMIOS_OTROS!$AN178&lt;&gt;0),[5]PREMIOS_OTROS!$AN178,""),IF($A180="TOTAL",SUM(INDIRECT("W4:W"&amp;ROW()-1)),""))</f>
        <v/>
      </c>
      <c r="X180" s="7" t="str">
        <f ca="1">IF(AND($A180&lt;&gt;"",$A180&lt;&gt;"TOTAL"),IF(AND([5]PREMIOS_OTROS!$AP178&lt;&gt;"",[5]PREMIOS_OTROS!$AP178&lt;&gt;0),[5]PREMIOS_OTROS!$AP178,""),IF($A180="TOTAL",SUM(INDIRECT("X4:X"&amp;ROW()-1)),""))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IF(AND($A180&lt;&gt;"",$A180&lt;&gt;"TOTAL"),IF(AND([5]PREMIOS_OTROS!$AS178&lt;&gt;"",[5]PREMIOS_OTROS!$AS178&lt;&gt;0),[5]PREMIOS_OTROS!$AS178,""),IF($A180="TOTAL",SUM(INDIRECT("Z4:Z"&amp;ROW()-1)),""))</f>
        <v/>
      </c>
      <c r="AA180" s="7" t="str">
        <f ca="1">IF(AND($A180&lt;&gt;"",$A180&lt;&gt;"TOTAL"),IF(AND([5]PREMIOS_OTROS!$AU178&lt;&gt;"",[5]PREMIOS_OTROS!$AU178&lt;&gt;0),[5]PREMIOS_OTROS!$AU178,""),IF($A180="TOTAL",SUM(INDIRECT("AA4:AA"&amp;ROW()-1)),""))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IF(AND($A180&lt;&gt;"",$A180&lt;&gt;"TOTAL"),IF(AND([5]PREMIOS_OTROS!$AX178&lt;&gt;"",[5]PREMIOS_OTROS!$AX178&lt;&gt;0),[5]PREMIOS_OTROS!$AX178,""),IF($A180="TOTAL",SUM(INDIRECT("AC4:AC"&amp;ROW()-1)),""))</f>
        <v/>
      </c>
      <c r="AD180" s="7" t="str">
        <f ca="1">IF(AND($A180&lt;&gt;"",$A180&lt;&gt;"TOTAL"),IF(AND([5]PREMIOS_OTROS!$AZ178&lt;&gt;"",[5]PREMIOS_OTROS!$AZ178&lt;&gt;0),[5]PREMIOS_OTROS!$AZ178,""),IF($A180="TOTAL",SUM(INDIRECT("AD4:AD"&amp;ROW()-1)),""))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IF(AND($A180&lt;&gt;"",$A180&lt;&gt;"TOTAL"),IF(AND([5]PREMIOS_OTROS!$BC178&lt;&gt;"",[5]PREMIOS_OTROS!$BC178&lt;&gt;0),[5]PREMIOS_OTROS!$BC178,""),IF($A180="TOTAL",SUM(INDIRECT("AF4:AF"&amp;ROW()-1)),""))</f>
        <v/>
      </c>
      <c r="AG180" s="7" t="str">
        <f ca="1">IF(AND($A180&lt;&gt;"",$A180&lt;&gt;"TOTAL"),IF(AND([5]PREMIOS_OTROS!$BE178&lt;&gt;"",[5]PREMIOS_OTROS!$BE178&lt;&gt;0),[5]PREMIOS_OTROS!$BE178,""),IF($A180="TOTAL",SUM(INDIRECT("AG4:AG"&amp;ROW()-1)),""))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IF(AND($A180&lt;&gt;"",$A180&lt;&gt;"TOTAL"),IF(AND([5]PREMIOS_OTROS!$BH178&lt;&gt;"",[5]PREMIOS_OTROS!$BH178&lt;&gt;0),[5]PREMIOS_OTROS!$BH178,""),IF($A180="TOTAL",SUM(INDIRECT("AI4:AI"&amp;ROW()-1)),""))</f>
        <v/>
      </c>
      <c r="AJ180" s="7" t="str">
        <f ca="1">IF(AND($A180&lt;&gt;"",$A180&lt;&gt;"TOTAL"),IF(AND([5]PREMIOS_OTROS!$BJ178&lt;&gt;"",[5]PREMIOS_OTROS!$BJ178&lt;&gt;0),[5]PREMIOS_OTROS!$BJ178,""),IF($A180="TOTAL",SUM(INDIRECT("AJ4:AJ"&amp;ROW()-1)),""))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IF(AND($A180&lt;&gt;"",$A180&lt;&gt;"TOTAL"),IF(AND([5]PREMIOS_OTROS!$BM178&lt;&gt;"",[5]PREMIOS_OTROS!$BM178&lt;&gt;0),[5]PREMIOS_OTROS!$BM178,""),IF($A180="TOTAL",SUM(INDIRECT("AL4:AL"&amp;ROW()-1)),""))</f>
        <v/>
      </c>
      <c r="AM180" s="7" t="str">
        <f ca="1">IF(AND($A180&lt;&gt;"",$A180&lt;&gt;"TOTAL"),IF(AND([5]PREMIOS_OTROS!$BO178&lt;&gt;"",[5]PREMIOS_OTROS!$BO178&lt;&gt;0),[5]PREMIOS_OTROS!$BO178,""),IF($A180="TOTAL",SUM(INDIRECT("AM4:AM"&amp;ROW()-1)),""))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IF(AND($A180&lt;&gt;"",$A180&lt;&gt;"TOTAL"),IF(AND([5]PREMIOS_OTROS!$BR178&lt;&gt;"",[5]PREMIOS_OTROS!$BR178&lt;&gt;0),[5]PREMIOS_OTROS!$BR178,""),IF($A180="TOTAL",SUM(INDIRECT("AO4:AO"&amp;ROW()-1)),""))</f>
        <v/>
      </c>
      <c r="AP180" s="7" t="str">
        <f ca="1">IF(AND($A180&lt;&gt;"",$A180&lt;&gt;"TOTAL"),IF(AND([5]PREMIOS_OTROS!$BT178&lt;&gt;"",[5]PREMIOS_OTROS!$BT178&lt;&gt;0),[5]PREMIOS_OTROS!$BT178,""),IF($A180="TOTAL",SUM(INDIRECT("AP4:AP"&amp;ROW()-1)),""))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IF(AND($A180&lt;&gt;"",$A180&lt;&gt;"TOTAL"),IF(AND([5]PREMIOS_OTROS!$BW178&lt;&gt;"",[5]PREMIOS_OTROS!$BW178&lt;&gt;0),[5]PREMIOS_OTROS!$BW178,""),IF($A180="TOTAL",SUM(INDIRECT("AR4:AR"&amp;ROW()-1)),""))</f>
        <v/>
      </c>
      <c r="AS180" s="7" t="str">
        <f ca="1">IF(AND($A180&lt;&gt;"",$A180&lt;&gt;"TOTAL"),IF(AND([5]PREMIOS_OTROS!$BY178&lt;&gt;"",[5]PREMIOS_OTROS!$BY178&lt;&gt;0),[5]PREMIOS_OTROS!$BY178,""),IF($A180="TOTAL",SUM(INDIRECT("AS4:AS"&amp;ROW()-1)),""))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IF(AND($A180&lt;&gt;"",$A180&lt;&gt;"TOTAL"),IF(AND([5]PREMIOS_OTROS!$CB178&lt;&gt;"",[5]PREMIOS_OTROS!$CB178&lt;&gt;0),[5]PREMIOS_OTROS!$CB178,""),IF($A180="TOTAL",SUM(INDIRECT("AU4:AU"&amp;ROW()-1)),""))</f>
        <v/>
      </c>
      <c r="AV180" s="7" t="str">
        <f ca="1">IF(AND($A180&lt;&gt;"",$A180&lt;&gt;"TOTAL"),IF(AND([5]PREMIOS_OTROS!$CD178&lt;&gt;"",[5]PREMIOS_OTROS!$CD178&lt;&gt;0),[5]PREMIOS_OTROS!$CD178,""),IF($A180="TOTAL",SUM(INDIRECT("AV4:AV"&amp;ROW()-1)),""))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IF(AND($A180&lt;&gt;"",$A180&lt;&gt;"TOTAL"),IF(AND([5]PREMIOS_OTROS!$CG178&lt;&gt;"",[5]PREMIOS_OTROS!$CG178&lt;&gt;0),[5]PREMIOS_OTROS!$CG178,""),IF($A180="TOTAL",SUM(INDIRECT("AX4:AX"&amp;ROW()-1)),""))</f>
        <v/>
      </c>
      <c r="AY180" s="7" t="str">
        <f ca="1">IF(AND($A180&lt;&gt;"",$A180&lt;&gt;"TOTAL"),IF(AND([5]PREMIOS_OTROS!$CI178&lt;&gt;"",[5]PREMIOS_OTROS!$CI178&lt;&gt;0),[5]PREMIOS_OTROS!$CI178,""),IF($A180="TOTAL",SUM(INDIRECT("AY4:AY"&amp;ROW()-1)),""))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IF(AND($A180&lt;&gt;"",$A180&lt;&gt;"TOTAL"),IF(AND([5]PREMIOS_OTROS!$CL178&lt;&gt;"",[5]PREMIOS_OTROS!$CL178&lt;&gt;0),[5]PREMIOS_OTROS!$CL178,""),IF($A180="TOTAL",SUM(INDIRECT("BA4:BA"&amp;ROW()-1)),""))</f>
        <v/>
      </c>
      <c r="BB180" s="7" t="str">
        <f ca="1">IF(AND($A180&lt;&gt;"",$A180&lt;&gt;"TOTAL"),IF(AND([5]PREMIOS_OTROS!$CN178&lt;&gt;"",[5]PREMIOS_OTROS!$CN178&lt;&gt;0),[5]PREMIOS_OTROS!$CN178,""),IF($A180="TOTAL",SUM(INDIRECT("BB4:BB"&amp;ROW()-1)),""))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IF(AND($A180&lt;&gt;"",$A180&lt;&gt;"TOTAL"),IF(AND([5]PREMIOS_OTROS!$CQ178&lt;&gt;"",[5]PREMIOS_OTROS!$CQ178&lt;&gt;0),[5]PREMIOS_OTROS!$CQ178,""),IF($A180="TOTAL",SUM(INDIRECT("BD4:BD"&amp;ROW()-1)),""))</f>
        <v/>
      </c>
      <c r="BE180" s="7" t="str">
        <f ca="1">IF(AND($A180&lt;&gt;"",$A180&lt;&gt;"TOTAL"),IF(AND([5]PREMIOS_OTROS!$CS178&lt;&gt;"",[5]PREMIOS_OTROS!$CS178&lt;&gt;0),[5]PREMIOS_OTROS!$CS178,""),IF($A180="TOTAL",SUM(INDIRECT("BE4:BE"&amp;ROW()-1)),""))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IF([5]PREMIOS_OTROS!$D179&lt;&gt;"",[5]PREMIOS_OTROS!$D179,IF(AND([5]PREMIOS_OTROS!$D179="",[5]PREMIOS_OTROS!$D180="",[5]PREMIOS_OTROS!$D178=""),"","TOTAL"))</f>
        <v/>
      </c>
      <c r="B181" s="7" t="str">
        <f ca="1">IF(AND($A181&lt;&gt;"",$A181&lt;&gt;"TOTAL"),IF(AND([5]PREMIOS_OTROS!$E179&lt;&gt;"",[5]PREMIOS_OTROS!$E179&lt;&gt;0),[5]PREMIOS_OTROS!$E179,""),IF($A181="TOTAL",SUM(INDIRECT("B4:B"&amp;ROW()-1)),""))</f>
        <v/>
      </c>
      <c r="C181" s="7" t="str">
        <f ca="1">IF(AND($A181&lt;&gt;"",$A181&lt;&gt;"TOTAL"),IF(AND([5]PREMIOS_OTROS!$G179&lt;&gt;"",[5]PREMIOS_OTROS!$G179&lt;&gt;0),[5]PREMIOS_OTROS!$G179,""),IF($A181="TOTAL",SUM(INDIRECT("C4:C"&amp;ROW()-1)),""))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IF(AND($A181&lt;&gt;"",$A181&lt;&gt;"TOTAL"),IF(AND([5]PREMIOS_OTROS!$J179&lt;&gt;"",[5]PREMIOS_OTROS!$J179&lt;&gt;0),[5]PREMIOS_OTROS!$J179,""),IF($A181="TOTAL",SUM(INDIRECT("E4:E"&amp;ROW()-1)),""))</f>
        <v/>
      </c>
      <c r="F181" s="7" t="str">
        <f ca="1">IF(AND($A181&lt;&gt;"",$A181&lt;&gt;"TOTAL"),IF(AND([5]PREMIOS_OTROS!$L179&lt;&gt;"",[5]PREMIOS_OTROS!$L179&lt;&gt;0),[5]PREMIOS_OTROS!$L179,""),IF($A181="TOTAL",SUM(INDIRECT("F4:F"&amp;ROW()-1)),""))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IF(AND($A181&lt;&gt;"",$A181&lt;&gt;"TOTAL"),IF(AND([5]PREMIOS_OTROS!$O179&lt;&gt;"",[5]PREMIOS_OTROS!$O179&lt;&gt;0),[5]PREMIOS_OTROS!$O179,""),IF($A181="TOTAL",SUM(INDIRECT("H4:H"&amp;ROW()-1)),""))</f>
        <v/>
      </c>
      <c r="I181" s="7" t="str">
        <f ca="1">IF(AND($A181&lt;&gt;"",$A181&lt;&gt;"TOTAL"),IF(AND([5]PREMIOS_OTROS!$Q179&lt;&gt;"",[5]PREMIOS_OTROS!$Q179&lt;&gt;0),[5]PREMIOS_OTROS!$Q179,""),IF($A181="TOTAL",SUM(INDIRECT("I4:I"&amp;ROW()-1)),""))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IF(AND($A181&lt;&gt;"",$A181&lt;&gt;"TOTAL"),IF(AND([5]PREMIOS_OTROS!$T179&lt;&gt;"",[5]PREMIOS_OTROS!$T179&lt;&gt;0),[5]PREMIOS_OTROS!$T179,""),IF($A181="TOTAL",SUM(INDIRECT("K4:K"&amp;ROW()-1)),""))</f>
        <v/>
      </c>
      <c r="L181" s="7" t="str">
        <f ca="1">IF(AND($A181&lt;&gt;"",$A181&lt;&gt;"TOTAL"),IF(AND([5]PREMIOS_OTROS!$V179&lt;&gt;"",[5]PREMIOS_OTROS!$V179&lt;&gt;0),[5]PREMIOS_OTROS!$V179,""),IF($A181="TOTAL",SUM(INDIRECT("L4:L"&amp;ROW()-1)),""))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IF(AND($A181&lt;&gt;"",$A181&lt;&gt;"TOTAL"),IF(AND([5]PREMIOS_OTROS!$Y179&lt;&gt;"",[5]PREMIOS_OTROS!$Y179&lt;&gt;0),[5]PREMIOS_OTROS!$Y179,""),IF($A181="TOTAL",SUM(INDIRECT("N4:N"&amp;ROW()-1)),""))</f>
        <v/>
      </c>
      <c r="O181" s="7" t="str">
        <f ca="1">IF(AND($A181&lt;&gt;"",$A181&lt;&gt;"TOTAL"),IF(AND([5]PREMIOS_OTROS!$AA179&lt;&gt;"",[5]PREMIOS_OTROS!$AA179&lt;&gt;0),[5]PREMIOS_OTROS!$AA179,""),IF($A181="TOTAL",SUM(INDIRECT("O4:O"&amp;ROW()-1)),""))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IF(AND($A181&lt;&gt;"",$A181&lt;&gt;"TOTAL"),IF(AND([5]PREMIOS_OTROS!$AD179&lt;&gt;"",[5]PREMIOS_OTROS!$AD179&lt;&gt;0),[5]PREMIOS_OTROS!$AD179,""),IF($A181="TOTAL",SUM(INDIRECT("Q4:Q"&amp;ROW()-1)),""))</f>
        <v/>
      </c>
      <c r="R181" s="7" t="str">
        <f ca="1">IF(AND($A181&lt;&gt;"",$A181&lt;&gt;"TOTAL"),IF(AND([5]PREMIOS_OTROS!$AF179&lt;&gt;"",[5]PREMIOS_OTROS!$AF179&lt;&gt;0),[5]PREMIOS_OTROS!$AF179,""),IF($A181="TOTAL",SUM(INDIRECT("R4:R"&amp;ROW()-1)),""))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IF(AND($A181&lt;&gt;"",$A181&lt;&gt;"TOTAL"),IF(AND([5]PREMIOS_OTROS!$AI179&lt;&gt;"",[5]PREMIOS_OTROS!$AI179&lt;&gt;0),[5]PREMIOS_OTROS!$AI179,""),IF($A181="TOTAL",SUM(INDIRECT("T4:T"&amp;ROW()-1)),""))</f>
        <v/>
      </c>
      <c r="U181" s="7" t="str">
        <f ca="1">IF(AND($A181&lt;&gt;"",$A181&lt;&gt;"TOTAL"),IF(AND([5]PREMIOS_OTROS!$AK179&lt;&gt;"",[5]PREMIOS_OTROS!$AK179&lt;&gt;0),[5]PREMIOS_OTROS!$AK179,""),IF($A181="TOTAL",SUM(INDIRECT("U4:U"&amp;ROW()-1)),""))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IF(AND($A181&lt;&gt;"",$A181&lt;&gt;"TOTAL"),IF(AND([5]PREMIOS_OTROS!$AN179&lt;&gt;"",[5]PREMIOS_OTROS!$AN179&lt;&gt;0),[5]PREMIOS_OTROS!$AN179,""),IF($A181="TOTAL",SUM(INDIRECT("W4:W"&amp;ROW()-1)),""))</f>
        <v/>
      </c>
      <c r="X181" s="7" t="str">
        <f ca="1">IF(AND($A181&lt;&gt;"",$A181&lt;&gt;"TOTAL"),IF(AND([5]PREMIOS_OTROS!$AP179&lt;&gt;"",[5]PREMIOS_OTROS!$AP179&lt;&gt;0),[5]PREMIOS_OTROS!$AP179,""),IF($A181="TOTAL",SUM(INDIRECT("X4:X"&amp;ROW()-1)),""))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IF(AND($A181&lt;&gt;"",$A181&lt;&gt;"TOTAL"),IF(AND([5]PREMIOS_OTROS!$AS179&lt;&gt;"",[5]PREMIOS_OTROS!$AS179&lt;&gt;0),[5]PREMIOS_OTROS!$AS179,""),IF($A181="TOTAL",SUM(INDIRECT("Z4:Z"&amp;ROW()-1)),""))</f>
        <v/>
      </c>
      <c r="AA181" s="7" t="str">
        <f ca="1">IF(AND($A181&lt;&gt;"",$A181&lt;&gt;"TOTAL"),IF(AND([5]PREMIOS_OTROS!$AU179&lt;&gt;"",[5]PREMIOS_OTROS!$AU179&lt;&gt;0),[5]PREMIOS_OTROS!$AU179,""),IF($A181="TOTAL",SUM(INDIRECT("AA4:AA"&amp;ROW()-1)),""))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IF(AND($A181&lt;&gt;"",$A181&lt;&gt;"TOTAL"),IF(AND([5]PREMIOS_OTROS!$AX179&lt;&gt;"",[5]PREMIOS_OTROS!$AX179&lt;&gt;0),[5]PREMIOS_OTROS!$AX179,""),IF($A181="TOTAL",SUM(INDIRECT("AC4:AC"&amp;ROW()-1)),""))</f>
        <v/>
      </c>
      <c r="AD181" s="7" t="str">
        <f ca="1">IF(AND($A181&lt;&gt;"",$A181&lt;&gt;"TOTAL"),IF(AND([5]PREMIOS_OTROS!$AZ179&lt;&gt;"",[5]PREMIOS_OTROS!$AZ179&lt;&gt;0),[5]PREMIOS_OTROS!$AZ179,""),IF($A181="TOTAL",SUM(INDIRECT("AD4:AD"&amp;ROW()-1)),""))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IF(AND($A181&lt;&gt;"",$A181&lt;&gt;"TOTAL"),IF(AND([5]PREMIOS_OTROS!$BC179&lt;&gt;"",[5]PREMIOS_OTROS!$BC179&lt;&gt;0),[5]PREMIOS_OTROS!$BC179,""),IF($A181="TOTAL",SUM(INDIRECT("AF4:AF"&amp;ROW()-1)),""))</f>
        <v/>
      </c>
      <c r="AG181" s="7" t="str">
        <f ca="1">IF(AND($A181&lt;&gt;"",$A181&lt;&gt;"TOTAL"),IF(AND([5]PREMIOS_OTROS!$BE179&lt;&gt;"",[5]PREMIOS_OTROS!$BE179&lt;&gt;0),[5]PREMIOS_OTROS!$BE179,""),IF($A181="TOTAL",SUM(INDIRECT("AG4:AG"&amp;ROW()-1)),""))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IF(AND($A181&lt;&gt;"",$A181&lt;&gt;"TOTAL"),IF(AND([5]PREMIOS_OTROS!$BH179&lt;&gt;"",[5]PREMIOS_OTROS!$BH179&lt;&gt;0),[5]PREMIOS_OTROS!$BH179,""),IF($A181="TOTAL",SUM(INDIRECT("AI4:AI"&amp;ROW()-1)),""))</f>
        <v/>
      </c>
      <c r="AJ181" s="7" t="str">
        <f ca="1">IF(AND($A181&lt;&gt;"",$A181&lt;&gt;"TOTAL"),IF(AND([5]PREMIOS_OTROS!$BJ179&lt;&gt;"",[5]PREMIOS_OTROS!$BJ179&lt;&gt;0),[5]PREMIOS_OTROS!$BJ179,""),IF($A181="TOTAL",SUM(INDIRECT("AJ4:AJ"&amp;ROW()-1)),""))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IF(AND($A181&lt;&gt;"",$A181&lt;&gt;"TOTAL"),IF(AND([5]PREMIOS_OTROS!$BM179&lt;&gt;"",[5]PREMIOS_OTROS!$BM179&lt;&gt;0),[5]PREMIOS_OTROS!$BM179,""),IF($A181="TOTAL",SUM(INDIRECT("AL4:AL"&amp;ROW()-1)),""))</f>
        <v/>
      </c>
      <c r="AM181" s="7" t="str">
        <f ca="1">IF(AND($A181&lt;&gt;"",$A181&lt;&gt;"TOTAL"),IF(AND([5]PREMIOS_OTROS!$BO179&lt;&gt;"",[5]PREMIOS_OTROS!$BO179&lt;&gt;0),[5]PREMIOS_OTROS!$BO179,""),IF($A181="TOTAL",SUM(INDIRECT("AM4:AM"&amp;ROW()-1)),""))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IF(AND($A181&lt;&gt;"",$A181&lt;&gt;"TOTAL"),IF(AND([5]PREMIOS_OTROS!$BR179&lt;&gt;"",[5]PREMIOS_OTROS!$BR179&lt;&gt;0),[5]PREMIOS_OTROS!$BR179,""),IF($A181="TOTAL",SUM(INDIRECT("AO4:AO"&amp;ROW()-1)),""))</f>
        <v/>
      </c>
      <c r="AP181" s="7" t="str">
        <f ca="1">IF(AND($A181&lt;&gt;"",$A181&lt;&gt;"TOTAL"),IF(AND([5]PREMIOS_OTROS!$BT179&lt;&gt;"",[5]PREMIOS_OTROS!$BT179&lt;&gt;0),[5]PREMIOS_OTROS!$BT179,""),IF($A181="TOTAL",SUM(INDIRECT("AP4:AP"&amp;ROW()-1)),""))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IF(AND($A181&lt;&gt;"",$A181&lt;&gt;"TOTAL"),IF(AND([5]PREMIOS_OTROS!$BW179&lt;&gt;"",[5]PREMIOS_OTROS!$BW179&lt;&gt;0),[5]PREMIOS_OTROS!$BW179,""),IF($A181="TOTAL",SUM(INDIRECT("AR4:AR"&amp;ROW()-1)),""))</f>
        <v/>
      </c>
      <c r="AS181" s="7" t="str">
        <f ca="1">IF(AND($A181&lt;&gt;"",$A181&lt;&gt;"TOTAL"),IF(AND([5]PREMIOS_OTROS!$BY179&lt;&gt;"",[5]PREMIOS_OTROS!$BY179&lt;&gt;0),[5]PREMIOS_OTROS!$BY179,""),IF($A181="TOTAL",SUM(INDIRECT("AS4:AS"&amp;ROW()-1)),""))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IF(AND($A181&lt;&gt;"",$A181&lt;&gt;"TOTAL"),IF(AND([5]PREMIOS_OTROS!$CB179&lt;&gt;"",[5]PREMIOS_OTROS!$CB179&lt;&gt;0),[5]PREMIOS_OTROS!$CB179,""),IF($A181="TOTAL",SUM(INDIRECT("AU4:AU"&amp;ROW()-1)),""))</f>
        <v/>
      </c>
      <c r="AV181" s="7" t="str">
        <f ca="1">IF(AND($A181&lt;&gt;"",$A181&lt;&gt;"TOTAL"),IF(AND([5]PREMIOS_OTROS!$CD179&lt;&gt;"",[5]PREMIOS_OTROS!$CD179&lt;&gt;0),[5]PREMIOS_OTROS!$CD179,""),IF($A181="TOTAL",SUM(INDIRECT("AV4:AV"&amp;ROW()-1)),""))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IF(AND($A181&lt;&gt;"",$A181&lt;&gt;"TOTAL"),IF(AND([5]PREMIOS_OTROS!$CG179&lt;&gt;"",[5]PREMIOS_OTROS!$CG179&lt;&gt;0),[5]PREMIOS_OTROS!$CG179,""),IF($A181="TOTAL",SUM(INDIRECT("AX4:AX"&amp;ROW()-1)),""))</f>
        <v/>
      </c>
      <c r="AY181" s="7" t="str">
        <f ca="1">IF(AND($A181&lt;&gt;"",$A181&lt;&gt;"TOTAL"),IF(AND([5]PREMIOS_OTROS!$CI179&lt;&gt;"",[5]PREMIOS_OTROS!$CI179&lt;&gt;0),[5]PREMIOS_OTROS!$CI179,""),IF($A181="TOTAL",SUM(INDIRECT("AY4:AY"&amp;ROW()-1)),""))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IF(AND($A181&lt;&gt;"",$A181&lt;&gt;"TOTAL"),IF(AND([5]PREMIOS_OTROS!$CL179&lt;&gt;"",[5]PREMIOS_OTROS!$CL179&lt;&gt;0),[5]PREMIOS_OTROS!$CL179,""),IF($A181="TOTAL",SUM(INDIRECT("BA4:BA"&amp;ROW()-1)),""))</f>
        <v/>
      </c>
      <c r="BB181" s="7" t="str">
        <f ca="1">IF(AND($A181&lt;&gt;"",$A181&lt;&gt;"TOTAL"),IF(AND([5]PREMIOS_OTROS!$CN179&lt;&gt;"",[5]PREMIOS_OTROS!$CN179&lt;&gt;0),[5]PREMIOS_OTROS!$CN179,""),IF($A181="TOTAL",SUM(INDIRECT("BB4:BB"&amp;ROW()-1)),""))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IF(AND($A181&lt;&gt;"",$A181&lt;&gt;"TOTAL"),IF(AND([5]PREMIOS_OTROS!$CQ179&lt;&gt;"",[5]PREMIOS_OTROS!$CQ179&lt;&gt;0),[5]PREMIOS_OTROS!$CQ179,""),IF($A181="TOTAL",SUM(INDIRECT("BD4:BD"&amp;ROW()-1)),""))</f>
        <v/>
      </c>
      <c r="BE181" s="7" t="str">
        <f ca="1">IF(AND($A181&lt;&gt;"",$A181&lt;&gt;"TOTAL"),IF(AND([5]PREMIOS_OTROS!$CS179&lt;&gt;"",[5]PREMIOS_OTROS!$CS179&lt;&gt;0),[5]PREMIOS_OTROS!$CS179,""),IF($A181="TOTAL",SUM(INDIRECT("BE4:BE"&amp;ROW()-1)),""))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IF([5]PREMIOS_OTROS!$D180&lt;&gt;"",[5]PREMIOS_OTROS!$D180,IF(AND([5]PREMIOS_OTROS!$D180="",[5]PREMIOS_OTROS!$D181="",[5]PREMIOS_OTROS!$D179=""),"","TOTAL"))</f>
        <v/>
      </c>
      <c r="B182" s="7" t="str">
        <f ca="1">IF(AND($A182&lt;&gt;"",$A182&lt;&gt;"TOTAL"),IF(AND([5]PREMIOS_OTROS!$E180&lt;&gt;"",[5]PREMIOS_OTROS!$E180&lt;&gt;0),[5]PREMIOS_OTROS!$E180,""),IF($A182="TOTAL",SUM(INDIRECT("B4:B"&amp;ROW()-1)),""))</f>
        <v/>
      </c>
      <c r="C182" s="7" t="str">
        <f ca="1">IF(AND($A182&lt;&gt;"",$A182&lt;&gt;"TOTAL"),IF(AND([5]PREMIOS_OTROS!$G180&lt;&gt;"",[5]PREMIOS_OTROS!$G180&lt;&gt;0),[5]PREMIOS_OTROS!$G180,""),IF($A182="TOTAL",SUM(INDIRECT("C4:C"&amp;ROW()-1)),""))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IF(AND($A182&lt;&gt;"",$A182&lt;&gt;"TOTAL"),IF(AND([5]PREMIOS_OTROS!$J180&lt;&gt;"",[5]PREMIOS_OTROS!$J180&lt;&gt;0),[5]PREMIOS_OTROS!$J180,""),IF($A182="TOTAL",SUM(INDIRECT("E4:E"&amp;ROW()-1)),""))</f>
        <v/>
      </c>
      <c r="F182" s="7" t="str">
        <f ca="1">IF(AND($A182&lt;&gt;"",$A182&lt;&gt;"TOTAL"),IF(AND([5]PREMIOS_OTROS!$L180&lt;&gt;"",[5]PREMIOS_OTROS!$L180&lt;&gt;0),[5]PREMIOS_OTROS!$L180,""),IF($A182="TOTAL",SUM(INDIRECT("F4:F"&amp;ROW()-1)),""))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IF(AND($A182&lt;&gt;"",$A182&lt;&gt;"TOTAL"),IF(AND([5]PREMIOS_OTROS!$O180&lt;&gt;"",[5]PREMIOS_OTROS!$O180&lt;&gt;0),[5]PREMIOS_OTROS!$O180,""),IF($A182="TOTAL",SUM(INDIRECT("H4:H"&amp;ROW()-1)),""))</f>
        <v/>
      </c>
      <c r="I182" s="7" t="str">
        <f ca="1">IF(AND($A182&lt;&gt;"",$A182&lt;&gt;"TOTAL"),IF(AND([5]PREMIOS_OTROS!$Q180&lt;&gt;"",[5]PREMIOS_OTROS!$Q180&lt;&gt;0),[5]PREMIOS_OTROS!$Q180,""),IF($A182="TOTAL",SUM(INDIRECT("I4:I"&amp;ROW()-1)),""))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IF(AND($A182&lt;&gt;"",$A182&lt;&gt;"TOTAL"),IF(AND([5]PREMIOS_OTROS!$T180&lt;&gt;"",[5]PREMIOS_OTROS!$T180&lt;&gt;0),[5]PREMIOS_OTROS!$T180,""),IF($A182="TOTAL",SUM(INDIRECT("K4:K"&amp;ROW()-1)),""))</f>
        <v/>
      </c>
      <c r="L182" s="7" t="str">
        <f ca="1">IF(AND($A182&lt;&gt;"",$A182&lt;&gt;"TOTAL"),IF(AND([5]PREMIOS_OTROS!$V180&lt;&gt;"",[5]PREMIOS_OTROS!$V180&lt;&gt;0),[5]PREMIOS_OTROS!$V180,""),IF($A182="TOTAL",SUM(INDIRECT("L4:L"&amp;ROW()-1)),""))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IF(AND($A182&lt;&gt;"",$A182&lt;&gt;"TOTAL"),IF(AND([5]PREMIOS_OTROS!$Y180&lt;&gt;"",[5]PREMIOS_OTROS!$Y180&lt;&gt;0),[5]PREMIOS_OTROS!$Y180,""),IF($A182="TOTAL",SUM(INDIRECT("N4:N"&amp;ROW()-1)),""))</f>
        <v/>
      </c>
      <c r="O182" s="7" t="str">
        <f ca="1">IF(AND($A182&lt;&gt;"",$A182&lt;&gt;"TOTAL"),IF(AND([5]PREMIOS_OTROS!$AA180&lt;&gt;"",[5]PREMIOS_OTROS!$AA180&lt;&gt;0),[5]PREMIOS_OTROS!$AA180,""),IF($A182="TOTAL",SUM(INDIRECT("O4:O"&amp;ROW()-1)),""))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IF(AND($A182&lt;&gt;"",$A182&lt;&gt;"TOTAL"),IF(AND([5]PREMIOS_OTROS!$AD180&lt;&gt;"",[5]PREMIOS_OTROS!$AD180&lt;&gt;0),[5]PREMIOS_OTROS!$AD180,""),IF($A182="TOTAL",SUM(INDIRECT("Q4:Q"&amp;ROW()-1)),""))</f>
        <v/>
      </c>
      <c r="R182" s="7" t="str">
        <f ca="1">IF(AND($A182&lt;&gt;"",$A182&lt;&gt;"TOTAL"),IF(AND([5]PREMIOS_OTROS!$AF180&lt;&gt;"",[5]PREMIOS_OTROS!$AF180&lt;&gt;0),[5]PREMIOS_OTROS!$AF180,""),IF($A182="TOTAL",SUM(INDIRECT("R4:R"&amp;ROW()-1)),""))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IF(AND($A182&lt;&gt;"",$A182&lt;&gt;"TOTAL"),IF(AND([5]PREMIOS_OTROS!$AI180&lt;&gt;"",[5]PREMIOS_OTROS!$AI180&lt;&gt;0),[5]PREMIOS_OTROS!$AI180,""),IF($A182="TOTAL",SUM(INDIRECT("T4:T"&amp;ROW()-1)),""))</f>
        <v/>
      </c>
      <c r="U182" s="7" t="str">
        <f ca="1">IF(AND($A182&lt;&gt;"",$A182&lt;&gt;"TOTAL"),IF(AND([5]PREMIOS_OTROS!$AK180&lt;&gt;"",[5]PREMIOS_OTROS!$AK180&lt;&gt;0),[5]PREMIOS_OTROS!$AK180,""),IF($A182="TOTAL",SUM(INDIRECT("U4:U"&amp;ROW()-1)),""))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IF(AND($A182&lt;&gt;"",$A182&lt;&gt;"TOTAL"),IF(AND([5]PREMIOS_OTROS!$AN180&lt;&gt;"",[5]PREMIOS_OTROS!$AN180&lt;&gt;0),[5]PREMIOS_OTROS!$AN180,""),IF($A182="TOTAL",SUM(INDIRECT("W4:W"&amp;ROW()-1)),""))</f>
        <v/>
      </c>
      <c r="X182" s="7" t="str">
        <f ca="1">IF(AND($A182&lt;&gt;"",$A182&lt;&gt;"TOTAL"),IF(AND([5]PREMIOS_OTROS!$AP180&lt;&gt;"",[5]PREMIOS_OTROS!$AP180&lt;&gt;0),[5]PREMIOS_OTROS!$AP180,""),IF($A182="TOTAL",SUM(INDIRECT("X4:X"&amp;ROW()-1)),""))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IF(AND($A182&lt;&gt;"",$A182&lt;&gt;"TOTAL"),IF(AND([5]PREMIOS_OTROS!$AS180&lt;&gt;"",[5]PREMIOS_OTROS!$AS180&lt;&gt;0),[5]PREMIOS_OTROS!$AS180,""),IF($A182="TOTAL",SUM(INDIRECT("Z4:Z"&amp;ROW()-1)),""))</f>
        <v/>
      </c>
      <c r="AA182" s="7" t="str">
        <f ca="1">IF(AND($A182&lt;&gt;"",$A182&lt;&gt;"TOTAL"),IF(AND([5]PREMIOS_OTROS!$AU180&lt;&gt;"",[5]PREMIOS_OTROS!$AU180&lt;&gt;0),[5]PREMIOS_OTROS!$AU180,""),IF($A182="TOTAL",SUM(INDIRECT("AA4:AA"&amp;ROW()-1)),""))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IF(AND($A182&lt;&gt;"",$A182&lt;&gt;"TOTAL"),IF(AND([5]PREMIOS_OTROS!$AX180&lt;&gt;"",[5]PREMIOS_OTROS!$AX180&lt;&gt;0),[5]PREMIOS_OTROS!$AX180,""),IF($A182="TOTAL",SUM(INDIRECT("AC4:AC"&amp;ROW()-1)),""))</f>
        <v/>
      </c>
      <c r="AD182" s="7" t="str">
        <f ca="1">IF(AND($A182&lt;&gt;"",$A182&lt;&gt;"TOTAL"),IF(AND([5]PREMIOS_OTROS!$AZ180&lt;&gt;"",[5]PREMIOS_OTROS!$AZ180&lt;&gt;0),[5]PREMIOS_OTROS!$AZ180,""),IF($A182="TOTAL",SUM(INDIRECT("AD4:AD"&amp;ROW()-1)),""))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IF(AND($A182&lt;&gt;"",$A182&lt;&gt;"TOTAL"),IF(AND([5]PREMIOS_OTROS!$BC180&lt;&gt;"",[5]PREMIOS_OTROS!$BC180&lt;&gt;0),[5]PREMIOS_OTROS!$BC180,""),IF($A182="TOTAL",SUM(INDIRECT("AF4:AF"&amp;ROW()-1)),""))</f>
        <v/>
      </c>
      <c r="AG182" s="7" t="str">
        <f ca="1">IF(AND($A182&lt;&gt;"",$A182&lt;&gt;"TOTAL"),IF(AND([5]PREMIOS_OTROS!$BE180&lt;&gt;"",[5]PREMIOS_OTROS!$BE180&lt;&gt;0),[5]PREMIOS_OTROS!$BE180,""),IF($A182="TOTAL",SUM(INDIRECT("AG4:AG"&amp;ROW()-1)),""))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IF(AND($A182&lt;&gt;"",$A182&lt;&gt;"TOTAL"),IF(AND([5]PREMIOS_OTROS!$BH180&lt;&gt;"",[5]PREMIOS_OTROS!$BH180&lt;&gt;0),[5]PREMIOS_OTROS!$BH180,""),IF($A182="TOTAL",SUM(INDIRECT("AI4:AI"&amp;ROW()-1)),""))</f>
        <v/>
      </c>
      <c r="AJ182" s="7" t="str">
        <f ca="1">IF(AND($A182&lt;&gt;"",$A182&lt;&gt;"TOTAL"),IF(AND([5]PREMIOS_OTROS!$BJ180&lt;&gt;"",[5]PREMIOS_OTROS!$BJ180&lt;&gt;0),[5]PREMIOS_OTROS!$BJ180,""),IF($A182="TOTAL",SUM(INDIRECT("AJ4:AJ"&amp;ROW()-1)),""))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IF(AND($A182&lt;&gt;"",$A182&lt;&gt;"TOTAL"),IF(AND([5]PREMIOS_OTROS!$BM180&lt;&gt;"",[5]PREMIOS_OTROS!$BM180&lt;&gt;0),[5]PREMIOS_OTROS!$BM180,""),IF($A182="TOTAL",SUM(INDIRECT("AL4:AL"&amp;ROW()-1)),""))</f>
        <v/>
      </c>
      <c r="AM182" s="7" t="str">
        <f ca="1">IF(AND($A182&lt;&gt;"",$A182&lt;&gt;"TOTAL"),IF(AND([5]PREMIOS_OTROS!$BO180&lt;&gt;"",[5]PREMIOS_OTROS!$BO180&lt;&gt;0),[5]PREMIOS_OTROS!$BO180,""),IF($A182="TOTAL",SUM(INDIRECT("AM4:AM"&amp;ROW()-1)),""))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IF(AND($A182&lt;&gt;"",$A182&lt;&gt;"TOTAL"),IF(AND([5]PREMIOS_OTROS!$BR180&lt;&gt;"",[5]PREMIOS_OTROS!$BR180&lt;&gt;0),[5]PREMIOS_OTROS!$BR180,""),IF($A182="TOTAL",SUM(INDIRECT("AO4:AO"&amp;ROW()-1)),""))</f>
        <v/>
      </c>
      <c r="AP182" s="7" t="str">
        <f ca="1">IF(AND($A182&lt;&gt;"",$A182&lt;&gt;"TOTAL"),IF(AND([5]PREMIOS_OTROS!$BT180&lt;&gt;"",[5]PREMIOS_OTROS!$BT180&lt;&gt;0),[5]PREMIOS_OTROS!$BT180,""),IF($A182="TOTAL",SUM(INDIRECT("AP4:AP"&amp;ROW()-1)),""))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IF(AND($A182&lt;&gt;"",$A182&lt;&gt;"TOTAL"),IF(AND([5]PREMIOS_OTROS!$BW180&lt;&gt;"",[5]PREMIOS_OTROS!$BW180&lt;&gt;0),[5]PREMIOS_OTROS!$BW180,""),IF($A182="TOTAL",SUM(INDIRECT("AR4:AR"&amp;ROW()-1)),""))</f>
        <v/>
      </c>
      <c r="AS182" s="7" t="str">
        <f ca="1">IF(AND($A182&lt;&gt;"",$A182&lt;&gt;"TOTAL"),IF(AND([5]PREMIOS_OTROS!$BY180&lt;&gt;"",[5]PREMIOS_OTROS!$BY180&lt;&gt;0),[5]PREMIOS_OTROS!$BY180,""),IF($A182="TOTAL",SUM(INDIRECT("AS4:AS"&amp;ROW()-1)),""))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IF(AND($A182&lt;&gt;"",$A182&lt;&gt;"TOTAL"),IF(AND([5]PREMIOS_OTROS!$CB180&lt;&gt;"",[5]PREMIOS_OTROS!$CB180&lt;&gt;0),[5]PREMIOS_OTROS!$CB180,""),IF($A182="TOTAL",SUM(INDIRECT("AU4:AU"&amp;ROW()-1)),""))</f>
        <v/>
      </c>
      <c r="AV182" s="7" t="str">
        <f ca="1">IF(AND($A182&lt;&gt;"",$A182&lt;&gt;"TOTAL"),IF(AND([5]PREMIOS_OTROS!$CD180&lt;&gt;"",[5]PREMIOS_OTROS!$CD180&lt;&gt;0),[5]PREMIOS_OTROS!$CD180,""),IF($A182="TOTAL",SUM(INDIRECT("AV4:AV"&amp;ROW()-1)),""))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IF(AND($A182&lt;&gt;"",$A182&lt;&gt;"TOTAL"),IF(AND([5]PREMIOS_OTROS!$CG180&lt;&gt;"",[5]PREMIOS_OTROS!$CG180&lt;&gt;0),[5]PREMIOS_OTROS!$CG180,""),IF($A182="TOTAL",SUM(INDIRECT("AX4:AX"&amp;ROW()-1)),""))</f>
        <v/>
      </c>
      <c r="AY182" s="7" t="str">
        <f ca="1">IF(AND($A182&lt;&gt;"",$A182&lt;&gt;"TOTAL"),IF(AND([5]PREMIOS_OTROS!$CI180&lt;&gt;"",[5]PREMIOS_OTROS!$CI180&lt;&gt;0),[5]PREMIOS_OTROS!$CI180,""),IF($A182="TOTAL",SUM(INDIRECT("AY4:AY"&amp;ROW()-1)),""))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IF(AND($A182&lt;&gt;"",$A182&lt;&gt;"TOTAL"),IF(AND([5]PREMIOS_OTROS!$CL180&lt;&gt;"",[5]PREMIOS_OTROS!$CL180&lt;&gt;0),[5]PREMIOS_OTROS!$CL180,""),IF($A182="TOTAL",SUM(INDIRECT("BA4:BA"&amp;ROW()-1)),""))</f>
        <v/>
      </c>
      <c r="BB182" s="7" t="str">
        <f ca="1">IF(AND($A182&lt;&gt;"",$A182&lt;&gt;"TOTAL"),IF(AND([5]PREMIOS_OTROS!$CN180&lt;&gt;"",[5]PREMIOS_OTROS!$CN180&lt;&gt;0),[5]PREMIOS_OTROS!$CN180,""),IF($A182="TOTAL",SUM(INDIRECT("BB4:BB"&amp;ROW()-1)),""))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IF(AND($A182&lt;&gt;"",$A182&lt;&gt;"TOTAL"),IF(AND([5]PREMIOS_OTROS!$CQ180&lt;&gt;"",[5]PREMIOS_OTROS!$CQ180&lt;&gt;0),[5]PREMIOS_OTROS!$CQ180,""),IF($A182="TOTAL",SUM(INDIRECT("BD4:BD"&amp;ROW()-1)),""))</f>
        <v/>
      </c>
      <c r="BE182" s="7" t="str">
        <f ca="1">IF(AND($A182&lt;&gt;"",$A182&lt;&gt;"TOTAL"),IF(AND([5]PREMIOS_OTROS!$CS180&lt;&gt;"",[5]PREMIOS_OTROS!$CS180&lt;&gt;0),[5]PREMIOS_OTROS!$CS180,""),IF($A182="TOTAL",SUM(INDIRECT("BE4:BE"&amp;ROW()-1)),""))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IF([5]PREMIOS_OTROS!$D181&lt;&gt;"",[5]PREMIOS_OTROS!$D181,IF(AND([5]PREMIOS_OTROS!$D181="",[5]PREMIOS_OTROS!$D182="",[5]PREMIOS_OTROS!$D180=""),"","TOTAL"))</f>
        <v/>
      </c>
      <c r="B183" s="7" t="str">
        <f ca="1">IF(AND($A183&lt;&gt;"",$A183&lt;&gt;"TOTAL"),IF(AND([5]PREMIOS_OTROS!$E181&lt;&gt;"",[5]PREMIOS_OTROS!$E181&lt;&gt;0),[5]PREMIOS_OTROS!$E181,""),IF($A183="TOTAL",SUM(INDIRECT("B4:B"&amp;ROW()-1)),""))</f>
        <v/>
      </c>
      <c r="C183" s="7" t="str">
        <f ca="1">IF(AND($A183&lt;&gt;"",$A183&lt;&gt;"TOTAL"),IF(AND([5]PREMIOS_OTROS!$G181&lt;&gt;"",[5]PREMIOS_OTROS!$G181&lt;&gt;0),[5]PREMIOS_OTROS!$G181,""),IF($A183="TOTAL",SUM(INDIRECT("C4:C"&amp;ROW()-1)),""))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IF(AND($A183&lt;&gt;"",$A183&lt;&gt;"TOTAL"),IF(AND([5]PREMIOS_OTROS!$J181&lt;&gt;"",[5]PREMIOS_OTROS!$J181&lt;&gt;0),[5]PREMIOS_OTROS!$J181,""),IF($A183="TOTAL",SUM(INDIRECT("E4:E"&amp;ROW()-1)),""))</f>
        <v/>
      </c>
      <c r="F183" s="7" t="str">
        <f ca="1">IF(AND($A183&lt;&gt;"",$A183&lt;&gt;"TOTAL"),IF(AND([5]PREMIOS_OTROS!$L181&lt;&gt;"",[5]PREMIOS_OTROS!$L181&lt;&gt;0),[5]PREMIOS_OTROS!$L181,""),IF($A183="TOTAL",SUM(INDIRECT("F4:F"&amp;ROW()-1)),""))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IF(AND($A183&lt;&gt;"",$A183&lt;&gt;"TOTAL"),IF(AND([5]PREMIOS_OTROS!$O181&lt;&gt;"",[5]PREMIOS_OTROS!$O181&lt;&gt;0),[5]PREMIOS_OTROS!$O181,""),IF($A183="TOTAL",SUM(INDIRECT("H4:H"&amp;ROW()-1)),""))</f>
        <v/>
      </c>
      <c r="I183" s="7" t="str">
        <f ca="1">IF(AND($A183&lt;&gt;"",$A183&lt;&gt;"TOTAL"),IF(AND([5]PREMIOS_OTROS!$Q181&lt;&gt;"",[5]PREMIOS_OTROS!$Q181&lt;&gt;0),[5]PREMIOS_OTROS!$Q181,""),IF($A183="TOTAL",SUM(INDIRECT("I4:I"&amp;ROW()-1)),""))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IF(AND($A183&lt;&gt;"",$A183&lt;&gt;"TOTAL"),IF(AND([5]PREMIOS_OTROS!$T181&lt;&gt;"",[5]PREMIOS_OTROS!$T181&lt;&gt;0),[5]PREMIOS_OTROS!$T181,""),IF($A183="TOTAL",SUM(INDIRECT("K4:K"&amp;ROW()-1)),""))</f>
        <v/>
      </c>
      <c r="L183" s="7" t="str">
        <f ca="1">IF(AND($A183&lt;&gt;"",$A183&lt;&gt;"TOTAL"),IF(AND([5]PREMIOS_OTROS!$V181&lt;&gt;"",[5]PREMIOS_OTROS!$V181&lt;&gt;0),[5]PREMIOS_OTROS!$V181,""),IF($A183="TOTAL",SUM(INDIRECT("L4:L"&amp;ROW()-1)),""))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IF(AND($A183&lt;&gt;"",$A183&lt;&gt;"TOTAL"),IF(AND([5]PREMIOS_OTROS!$Y181&lt;&gt;"",[5]PREMIOS_OTROS!$Y181&lt;&gt;0),[5]PREMIOS_OTROS!$Y181,""),IF($A183="TOTAL",SUM(INDIRECT("N4:N"&amp;ROW()-1)),""))</f>
        <v/>
      </c>
      <c r="O183" s="7" t="str">
        <f ca="1">IF(AND($A183&lt;&gt;"",$A183&lt;&gt;"TOTAL"),IF(AND([5]PREMIOS_OTROS!$AA181&lt;&gt;"",[5]PREMIOS_OTROS!$AA181&lt;&gt;0),[5]PREMIOS_OTROS!$AA181,""),IF($A183="TOTAL",SUM(INDIRECT("O4:O"&amp;ROW()-1)),""))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IF(AND($A183&lt;&gt;"",$A183&lt;&gt;"TOTAL"),IF(AND([5]PREMIOS_OTROS!$AD181&lt;&gt;"",[5]PREMIOS_OTROS!$AD181&lt;&gt;0),[5]PREMIOS_OTROS!$AD181,""),IF($A183="TOTAL",SUM(INDIRECT("Q4:Q"&amp;ROW()-1)),""))</f>
        <v/>
      </c>
      <c r="R183" s="7" t="str">
        <f ca="1">IF(AND($A183&lt;&gt;"",$A183&lt;&gt;"TOTAL"),IF(AND([5]PREMIOS_OTROS!$AF181&lt;&gt;"",[5]PREMIOS_OTROS!$AF181&lt;&gt;0),[5]PREMIOS_OTROS!$AF181,""),IF($A183="TOTAL",SUM(INDIRECT("R4:R"&amp;ROW()-1)),""))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IF(AND($A183&lt;&gt;"",$A183&lt;&gt;"TOTAL"),IF(AND([5]PREMIOS_OTROS!$AI181&lt;&gt;"",[5]PREMIOS_OTROS!$AI181&lt;&gt;0),[5]PREMIOS_OTROS!$AI181,""),IF($A183="TOTAL",SUM(INDIRECT("T4:T"&amp;ROW()-1)),""))</f>
        <v/>
      </c>
      <c r="U183" s="7" t="str">
        <f ca="1">IF(AND($A183&lt;&gt;"",$A183&lt;&gt;"TOTAL"),IF(AND([5]PREMIOS_OTROS!$AK181&lt;&gt;"",[5]PREMIOS_OTROS!$AK181&lt;&gt;0),[5]PREMIOS_OTROS!$AK181,""),IF($A183="TOTAL",SUM(INDIRECT("U4:U"&amp;ROW()-1)),""))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IF(AND($A183&lt;&gt;"",$A183&lt;&gt;"TOTAL"),IF(AND([5]PREMIOS_OTROS!$AN181&lt;&gt;"",[5]PREMIOS_OTROS!$AN181&lt;&gt;0),[5]PREMIOS_OTROS!$AN181,""),IF($A183="TOTAL",SUM(INDIRECT("W4:W"&amp;ROW()-1)),""))</f>
        <v/>
      </c>
      <c r="X183" s="7" t="str">
        <f ca="1">IF(AND($A183&lt;&gt;"",$A183&lt;&gt;"TOTAL"),IF(AND([5]PREMIOS_OTROS!$AP181&lt;&gt;"",[5]PREMIOS_OTROS!$AP181&lt;&gt;0),[5]PREMIOS_OTROS!$AP181,""),IF($A183="TOTAL",SUM(INDIRECT("X4:X"&amp;ROW()-1)),""))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IF(AND($A183&lt;&gt;"",$A183&lt;&gt;"TOTAL"),IF(AND([5]PREMIOS_OTROS!$AS181&lt;&gt;"",[5]PREMIOS_OTROS!$AS181&lt;&gt;0),[5]PREMIOS_OTROS!$AS181,""),IF($A183="TOTAL",SUM(INDIRECT("Z4:Z"&amp;ROW()-1)),""))</f>
        <v/>
      </c>
      <c r="AA183" s="7" t="str">
        <f ca="1">IF(AND($A183&lt;&gt;"",$A183&lt;&gt;"TOTAL"),IF(AND([5]PREMIOS_OTROS!$AU181&lt;&gt;"",[5]PREMIOS_OTROS!$AU181&lt;&gt;0),[5]PREMIOS_OTROS!$AU181,""),IF($A183="TOTAL",SUM(INDIRECT("AA4:AA"&amp;ROW()-1)),""))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IF(AND($A183&lt;&gt;"",$A183&lt;&gt;"TOTAL"),IF(AND([5]PREMIOS_OTROS!$AX181&lt;&gt;"",[5]PREMIOS_OTROS!$AX181&lt;&gt;0),[5]PREMIOS_OTROS!$AX181,""),IF($A183="TOTAL",SUM(INDIRECT("AC4:AC"&amp;ROW()-1)),""))</f>
        <v/>
      </c>
      <c r="AD183" s="7" t="str">
        <f ca="1">IF(AND($A183&lt;&gt;"",$A183&lt;&gt;"TOTAL"),IF(AND([5]PREMIOS_OTROS!$AZ181&lt;&gt;"",[5]PREMIOS_OTROS!$AZ181&lt;&gt;0),[5]PREMIOS_OTROS!$AZ181,""),IF($A183="TOTAL",SUM(INDIRECT("AD4:AD"&amp;ROW()-1)),""))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IF(AND($A183&lt;&gt;"",$A183&lt;&gt;"TOTAL"),IF(AND([5]PREMIOS_OTROS!$BC181&lt;&gt;"",[5]PREMIOS_OTROS!$BC181&lt;&gt;0),[5]PREMIOS_OTROS!$BC181,""),IF($A183="TOTAL",SUM(INDIRECT("AF4:AF"&amp;ROW()-1)),""))</f>
        <v/>
      </c>
      <c r="AG183" s="7" t="str">
        <f ca="1">IF(AND($A183&lt;&gt;"",$A183&lt;&gt;"TOTAL"),IF(AND([5]PREMIOS_OTROS!$BE181&lt;&gt;"",[5]PREMIOS_OTROS!$BE181&lt;&gt;0),[5]PREMIOS_OTROS!$BE181,""),IF($A183="TOTAL",SUM(INDIRECT("AG4:AG"&amp;ROW()-1)),""))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IF(AND($A183&lt;&gt;"",$A183&lt;&gt;"TOTAL"),IF(AND([5]PREMIOS_OTROS!$BH181&lt;&gt;"",[5]PREMIOS_OTROS!$BH181&lt;&gt;0),[5]PREMIOS_OTROS!$BH181,""),IF($A183="TOTAL",SUM(INDIRECT("AI4:AI"&amp;ROW()-1)),""))</f>
        <v/>
      </c>
      <c r="AJ183" s="7" t="str">
        <f ca="1">IF(AND($A183&lt;&gt;"",$A183&lt;&gt;"TOTAL"),IF(AND([5]PREMIOS_OTROS!$BJ181&lt;&gt;"",[5]PREMIOS_OTROS!$BJ181&lt;&gt;0),[5]PREMIOS_OTROS!$BJ181,""),IF($A183="TOTAL",SUM(INDIRECT("AJ4:AJ"&amp;ROW()-1)),""))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IF(AND($A183&lt;&gt;"",$A183&lt;&gt;"TOTAL"),IF(AND([5]PREMIOS_OTROS!$BM181&lt;&gt;"",[5]PREMIOS_OTROS!$BM181&lt;&gt;0),[5]PREMIOS_OTROS!$BM181,""),IF($A183="TOTAL",SUM(INDIRECT("AL4:AL"&amp;ROW()-1)),""))</f>
        <v/>
      </c>
      <c r="AM183" s="7" t="str">
        <f ca="1">IF(AND($A183&lt;&gt;"",$A183&lt;&gt;"TOTAL"),IF(AND([5]PREMIOS_OTROS!$BO181&lt;&gt;"",[5]PREMIOS_OTROS!$BO181&lt;&gt;0),[5]PREMIOS_OTROS!$BO181,""),IF($A183="TOTAL",SUM(INDIRECT("AM4:AM"&amp;ROW()-1)),""))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IF(AND($A183&lt;&gt;"",$A183&lt;&gt;"TOTAL"),IF(AND([5]PREMIOS_OTROS!$BR181&lt;&gt;"",[5]PREMIOS_OTROS!$BR181&lt;&gt;0),[5]PREMIOS_OTROS!$BR181,""),IF($A183="TOTAL",SUM(INDIRECT("AO4:AO"&amp;ROW()-1)),""))</f>
        <v/>
      </c>
      <c r="AP183" s="7" t="str">
        <f ca="1">IF(AND($A183&lt;&gt;"",$A183&lt;&gt;"TOTAL"),IF(AND([5]PREMIOS_OTROS!$BT181&lt;&gt;"",[5]PREMIOS_OTROS!$BT181&lt;&gt;0),[5]PREMIOS_OTROS!$BT181,""),IF($A183="TOTAL",SUM(INDIRECT("AP4:AP"&amp;ROW()-1)),""))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IF(AND($A183&lt;&gt;"",$A183&lt;&gt;"TOTAL"),IF(AND([5]PREMIOS_OTROS!$BW181&lt;&gt;"",[5]PREMIOS_OTROS!$BW181&lt;&gt;0),[5]PREMIOS_OTROS!$BW181,""),IF($A183="TOTAL",SUM(INDIRECT("AR4:AR"&amp;ROW()-1)),""))</f>
        <v/>
      </c>
      <c r="AS183" s="7" t="str">
        <f ca="1">IF(AND($A183&lt;&gt;"",$A183&lt;&gt;"TOTAL"),IF(AND([5]PREMIOS_OTROS!$BY181&lt;&gt;"",[5]PREMIOS_OTROS!$BY181&lt;&gt;0),[5]PREMIOS_OTROS!$BY181,""),IF($A183="TOTAL",SUM(INDIRECT("AS4:AS"&amp;ROW()-1)),""))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IF(AND($A183&lt;&gt;"",$A183&lt;&gt;"TOTAL"),IF(AND([5]PREMIOS_OTROS!$CB181&lt;&gt;"",[5]PREMIOS_OTROS!$CB181&lt;&gt;0),[5]PREMIOS_OTROS!$CB181,""),IF($A183="TOTAL",SUM(INDIRECT("AU4:AU"&amp;ROW()-1)),""))</f>
        <v/>
      </c>
      <c r="AV183" s="7" t="str">
        <f ca="1">IF(AND($A183&lt;&gt;"",$A183&lt;&gt;"TOTAL"),IF(AND([5]PREMIOS_OTROS!$CD181&lt;&gt;"",[5]PREMIOS_OTROS!$CD181&lt;&gt;0),[5]PREMIOS_OTROS!$CD181,""),IF($A183="TOTAL",SUM(INDIRECT("AV4:AV"&amp;ROW()-1)),""))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IF(AND($A183&lt;&gt;"",$A183&lt;&gt;"TOTAL"),IF(AND([5]PREMIOS_OTROS!$CG181&lt;&gt;"",[5]PREMIOS_OTROS!$CG181&lt;&gt;0),[5]PREMIOS_OTROS!$CG181,""),IF($A183="TOTAL",SUM(INDIRECT("AX4:AX"&amp;ROW()-1)),""))</f>
        <v/>
      </c>
      <c r="AY183" s="7" t="str">
        <f ca="1">IF(AND($A183&lt;&gt;"",$A183&lt;&gt;"TOTAL"),IF(AND([5]PREMIOS_OTROS!$CI181&lt;&gt;"",[5]PREMIOS_OTROS!$CI181&lt;&gt;0),[5]PREMIOS_OTROS!$CI181,""),IF($A183="TOTAL",SUM(INDIRECT("AY4:AY"&amp;ROW()-1)),""))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IF(AND($A183&lt;&gt;"",$A183&lt;&gt;"TOTAL"),IF(AND([5]PREMIOS_OTROS!$CL181&lt;&gt;"",[5]PREMIOS_OTROS!$CL181&lt;&gt;0),[5]PREMIOS_OTROS!$CL181,""),IF($A183="TOTAL",SUM(INDIRECT("BA4:BA"&amp;ROW()-1)),""))</f>
        <v/>
      </c>
      <c r="BB183" s="7" t="str">
        <f ca="1">IF(AND($A183&lt;&gt;"",$A183&lt;&gt;"TOTAL"),IF(AND([5]PREMIOS_OTROS!$CN181&lt;&gt;"",[5]PREMIOS_OTROS!$CN181&lt;&gt;0),[5]PREMIOS_OTROS!$CN181,""),IF($A183="TOTAL",SUM(INDIRECT("BB4:BB"&amp;ROW()-1)),""))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IF(AND($A183&lt;&gt;"",$A183&lt;&gt;"TOTAL"),IF(AND([5]PREMIOS_OTROS!$CQ181&lt;&gt;"",[5]PREMIOS_OTROS!$CQ181&lt;&gt;0),[5]PREMIOS_OTROS!$CQ181,""),IF($A183="TOTAL",SUM(INDIRECT("BD4:BD"&amp;ROW()-1)),""))</f>
        <v/>
      </c>
      <c r="BE183" s="7" t="str">
        <f ca="1">IF(AND($A183&lt;&gt;"",$A183&lt;&gt;"TOTAL"),IF(AND([5]PREMIOS_OTROS!$CS181&lt;&gt;"",[5]PREMIOS_OTROS!$CS181&lt;&gt;0),[5]PREMIOS_OTROS!$CS181,""),IF($A183="TOTAL",SUM(INDIRECT("BE4:BE"&amp;ROW()-1)),""))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IF([5]PREMIOS_OTROS!$D182&lt;&gt;"",[5]PREMIOS_OTROS!$D182,IF(AND([5]PREMIOS_OTROS!$D182="",[5]PREMIOS_OTROS!$D183="",[5]PREMIOS_OTROS!$D181=""),"","TOTAL"))</f>
        <v/>
      </c>
      <c r="B184" s="7" t="str">
        <f ca="1">IF(AND($A184&lt;&gt;"",$A184&lt;&gt;"TOTAL"),IF(AND([5]PREMIOS_OTROS!$E182&lt;&gt;"",[5]PREMIOS_OTROS!$E182&lt;&gt;0),[5]PREMIOS_OTROS!$E182,""),IF($A184="TOTAL",SUM(INDIRECT("B4:B"&amp;ROW()-1)),""))</f>
        <v/>
      </c>
      <c r="C184" s="7" t="str">
        <f ca="1">IF(AND($A184&lt;&gt;"",$A184&lt;&gt;"TOTAL"),IF(AND([5]PREMIOS_OTROS!$G182&lt;&gt;"",[5]PREMIOS_OTROS!$G182&lt;&gt;0),[5]PREMIOS_OTROS!$G182,""),IF($A184="TOTAL",SUM(INDIRECT("C4:C"&amp;ROW()-1)),""))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IF(AND($A184&lt;&gt;"",$A184&lt;&gt;"TOTAL"),IF(AND([5]PREMIOS_OTROS!$J182&lt;&gt;"",[5]PREMIOS_OTROS!$J182&lt;&gt;0),[5]PREMIOS_OTROS!$J182,""),IF($A184="TOTAL",SUM(INDIRECT("E4:E"&amp;ROW()-1)),""))</f>
        <v/>
      </c>
      <c r="F184" s="7" t="str">
        <f ca="1">IF(AND($A184&lt;&gt;"",$A184&lt;&gt;"TOTAL"),IF(AND([5]PREMIOS_OTROS!$L182&lt;&gt;"",[5]PREMIOS_OTROS!$L182&lt;&gt;0),[5]PREMIOS_OTROS!$L182,""),IF($A184="TOTAL",SUM(INDIRECT("F4:F"&amp;ROW()-1)),""))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IF(AND($A184&lt;&gt;"",$A184&lt;&gt;"TOTAL"),IF(AND([5]PREMIOS_OTROS!$O182&lt;&gt;"",[5]PREMIOS_OTROS!$O182&lt;&gt;0),[5]PREMIOS_OTROS!$O182,""),IF($A184="TOTAL",SUM(INDIRECT("H4:H"&amp;ROW()-1)),""))</f>
        <v/>
      </c>
      <c r="I184" s="7" t="str">
        <f ca="1">IF(AND($A184&lt;&gt;"",$A184&lt;&gt;"TOTAL"),IF(AND([5]PREMIOS_OTROS!$Q182&lt;&gt;"",[5]PREMIOS_OTROS!$Q182&lt;&gt;0),[5]PREMIOS_OTROS!$Q182,""),IF($A184="TOTAL",SUM(INDIRECT("I4:I"&amp;ROW()-1)),""))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IF(AND($A184&lt;&gt;"",$A184&lt;&gt;"TOTAL"),IF(AND([5]PREMIOS_OTROS!$T182&lt;&gt;"",[5]PREMIOS_OTROS!$T182&lt;&gt;0),[5]PREMIOS_OTROS!$T182,""),IF($A184="TOTAL",SUM(INDIRECT("K4:K"&amp;ROW()-1)),""))</f>
        <v/>
      </c>
      <c r="L184" s="7" t="str">
        <f ca="1">IF(AND($A184&lt;&gt;"",$A184&lt;&gt;"TOTAL"),IF(AND([5]PREMIOS_OTROS!$V182&lt;&gt;"",[5]PREMIOS_OTROS!$V182&lt;&gt;0),[5]PREMIOS_OTROS!$V182,""),IF($A184="TOTAL",SUM(INDIRECT("L4:L"&amp;ROW()-1)),""))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IF(AND($A184&lt;&gt;"",$A184&lt;&gt;"TOTAL"),IF(AND([5]PREMIOS_OTROS!$Y182&lt;&gt;"",[5]PREMIOS_OTROS!$Y182&lt;&gt;0),[5]PREMIOS_OTROS!$Y182,""),IF($A184="TOTAL",SUM(INDIRECT("N4:N"&amp;ROW()-1)),""))</f>
        <v/>
      </c>
      <c r="O184" s="7" t="str">
        <f ca="1">IF(AND($A184&lt;&gt;"",$A184&lt;&gt;"TOTAL"),IF(AND([5]PREMIOS_OTROS!$AA182&lt;&gt;"",[5]PREMIOS_OTROS!$AA182&lt;&gt;0),[5]PREMIOS_OTROS!$AA182,""),IF($A184="TOTAL",SUM(INDIRECT("O4:O"&amp;ROW()-1)),""))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IF(AND($A184&lt;&gt;"",$A184&lt;&gt;"TOTAL"),IF(AND([5]PREMIOS_OTROS!$AD182&lt;&gt;"",[5]PREMIOS_OTROS!$AD182&lt;&gt;0),[5]PREMIOS_OTROS!$AD182,""),IF($A184="TOTAL",SUM(INDIRECT("Q4:Q"&amp;ROW()-1)),""))</f>
        <v/>
      </c>
      <c r="R184" s="7" t="str">
        <f ca="1">IF(AND($A184&lt;&gt;"",$A184&lt;&gt;"TOTAL"),IF(AND([5]PREMIOS_OTROS!$AF182&lt;&gt;"",[5]PREMIOS_OTROS!$AF182&lt;&gt;0),[5]PREMIOS_OTROS!$AF182,""),IF($A184="TOTAL",SUM(INDIRECT("R4:R"&amp;ROW()-1)),""))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IF(AND($A184&lt;&gt;"",$A184&lt;&gt;"TOTAL"),IF(AND([5]PREMIOS_OTROS!$AI182&lt;&gt;"",[5]PREMIOS_OTROS!$AI182&lt;&gt;0),[5]PREMIOS_OTROS!$AI182,""),IF($A184="TOTAL",SUM(INDIRECT("T4:T"&amp;ROW()-1)),""))</f>
        <v/>
      </c>
      <c r="U184" s="7" t="str">
        <f ca="1">IF(AND($A184&lt;&gt;"",$A184&lt;&gt;"TOTAL"),IF(AND([5]PREMIOS_OTROS!$AK182&lt;&gt;"",[5]PREMIOS_OTROS!$AK182&lt;&gt;0),[5]PREMIOS_OTROS!$AK182,""),IF($A184="TOTAL",SUM(INDIRECT("U4:U"&amp;ROW()-1)),""))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IF(AND($A184&lt;&gt;"",$A184&lt;&gt;"TOTAL"),IF(AND([5]PREMIOS_OTROS!$AN182&lt;&gt;"",[5]PREMIOS_OTROS!$AN182&lt;&gt;0),[5]PREMIOS_OTROS!$AN182,""),IF($A184="TOTAL",SUM(INDIRECT("W4:W"&amp;ROW()-1)),""))</f>
        <v/>
      </c>
      <c r="X184" s="7" t="str">
        <f ca="1">IF(AND($A184&lt;&gt;"",$A184&lt;&gt;"TOTAL"),IF(AND([5]PREMIOS_OTROS!$AP182&lt;&gt;"",[5]PREMIOS_OTROS!$AP182&lt;&gt;0),[5]PREMIOS_OTROS!$AP182,""),IF($A184="TOTAL",SUM(INDIRECT("X4:X"&amp;ROW()-1)),""))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IF(AND($A184&lt;&gt;"",$A184&lt;&gt;"TOTAL"),IF(AND([5]PREMIOS_OTROS!$AS182&lt;&gt;"",[5]PREMIOS_OTROS!$AS182&lt;&gt;0),[5]PREMIOS_OTROS!$AS182,""),IF($A184="TOTAL",SUM(INDIRECT("Z4:Z"&amp;ROW()-1)),""))</f>
        <v/>
      </c>
      <c r="AA184" s="7" t="str">
        <f ca="1">IF(AND($A184&lt;&gt;"",$A184&lt;&gt;"TOTAL"),IF(AND([5]PREMIOS_OTROS!$AU182&lt;&gt;"",[5]PREMIOS_OTROS!$AU182&lt;&gt;0),[5]PREMIOS_OTROS!$AU182,""),IF($A184="TOTAL",SUM(INDIRECT("AA4:AA"&amp;ROW()-1)),""))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IF(AND($A184&lt;&gt;"",$A184&lt;&gt;"TOTAL"),IF(AND([5]PREMIOS_OTROS!$AX182&lt;&gt;"",[5]PREMIOS_OTROS!$AX182&lt;&gt;0),[5]PREMIOS_OTROS!$AX182,""),IF($A184="TOTAL",SUM(INDIRECT("AC4:AC"&amp;ROW()-1)),""))</f>
        <v/>
      </c>
      <c r="AD184" s="7" t="str">
        <f ca="1">IF(AND($A184&lt;&gt;"",$A184&lt;&gt;"TOTAL"),IF(AND([5]PREMIOS_OTROS!$AZ182&lt;&gt;"",[5]PREMIOS_OTROS!$AZ182&lt;&gt;0),[5]PREMIOS_OTROS!$AZ182,""),IF($A184="TOTAL",SUM(INDIRECT("AD4:AD"&amp;ROW()-1)),""))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IF(AND($A184&lt;&gt;"",$A184&lt;&gt;"TOTAL"),IF(AND([5]PREMIOS_OTROS!$BC182&lt;&gt;"",[5]PREMIOS_OTROS!$BC182&lt;&gt;0),[5]PREMIOS_OTROS!$BC182,""),IF($A184="TOTAL",SUM(INDIRECT("AF4:AF"&amp;ROW()-1)),""))</f>
        <v/>
      </c>
      <c r="AG184" s="7" t="str">
        <f ca="1">IF(AND($A184&lt;&gt;"",$A184&lt;&gt;"TOTAL"),IF(AND([5]PREMIOS_OTROS!$BE182&lt;&gt;"",[5]PREMIOS_OTROS!$BE182&lt;&gt;0),[5]PREMIOS_OTROS!$BE182,""),IF($A184="TOTAL",SUM(INDIRECT("AG4:AG"&amp;ROW()-1)),""))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IF(AND($A184&lt;&gt;"",$A184&lt;&gt;"TOTAL"),IF(AND([5]PREMIOS_OTROS!$BH182&lt;&gt;"",[5]PREMIOS_OTROS!$BH182&lt;&gt;0),[5]PREMIOS_OTROS!$BH182,""),IF($A184="TOTAL",SUM(INDIRECT("AI4:AI"&amp;ROW()-1)),""))</f>
        <v/>
      </c>
      <c r="AJ184" s="7" t="str">
        <f ca="1">IF(AND($A184&lt;&gt;"",$A184&lt;&gt;"TOTAL"),IF(AND([5]PREMIOS_OTROS!$BJ182&lt;&gt;"",[5]PREMIOS_OTROS!$BJ182&lt;&gt;0),[5]PREMIOS_OTROS!$BJ182,""),IF($A184="TOTAL",SUM(INDIRECT("AJ4:AJ"&amp;ROW()-1)),""))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IF(AND($A184&lt;&gt;"",$A184&lt;&gt;"TOTAL"),IF(AND([5]PREMIOS_OTROS!$BM182&lt;&gt;"",[5]PREMIOS_OTROS!$BM182&lt;&gt;0),[5]PREMIOS_OTROS!$BM182,""),IF($A184="TOTAL",SUM(INDIRECT("AL4:AL"&amp;ROW()-1)),""))</f>
        <v/>
      </c>
      <c r="AM184" s="7" t="str">
        <f ca="1">IF(AND($A184&lt;&gt;"",$A184&lt;&gt;"TOTAL"),IF(AND([5]PREMIOS_OTROS!$BO182&lt;&gt;"",[5]PREMIOS_OTROS!$BO182&lt;&gt;0),[5]PREMIOS_OTROS!$BO182,""),IF($A184="TOTAL",SUM(INDIRECT("AM4:AM"&amp;ROW()-1)),""))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IF(AND($A184&lt;&gt;"",$A184&lt;&gt;"TOTAL"),IF(AND([5]PREMIOS_OTROS!$BR182&lt;&gt;"",[5]PREMIOS_OTROS!$BR182&lt;&gt;0),[5]PREMIOS_OTROS!$BR182,""),IF($A184="TOTAL",SUM(INDIRECT("AO4:AO"&amp;ROW()-1)),""))</f>
        <v/>
      </c>
      <c r="AP184" s="7" t="str">
        <f ca="1">IF(AND($A184&lt;&gt;"",$A184&lt;&gt;"TOTAL"),IF(AND([5]PREMIOS_OTROS!$BT182&lt;&gt;"",[5]PREMIOS_OTROS!$BT182&lt;&gt;0),[5]PREMIOS_OTROS!$BT182,""),IF($A184="TOTAL",SUM(INDIRECT("AP4:AP"&amp;ROW()-1)),""))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IF(AND($A184&lt;&gt;"",$A184&lt;&gt;"TOTAL"),IF(AND([5]PREMIOS_OTROS!$BW182&lt;&gt;"",[5]PREMIOS_OTROS!$BW182&lt;&gt;0),[5]PREMIOS_OTROS!$BW182,""),IF($A184="TOTAL",SUM(INDIRECT("AR4:AR"&amp;ROW()-1)),""))</f>
        <v/>
      </c>
      <c r="AS184" s="7" t="str">
        <f ca="1">IF(AND($A184&lt;&gt;"",$A184&lt;&gt;"TOTAL"),IF(AND([5]PREMIOS_OTROS!$BY182&lt;&gt;"",[5]PREMIOS_OTROS!$BY182&lt;&gt;0),[5]PREMIOS_OTROS!$BY182,""),IF($A184="TOTAL",SUM(INDIRECT("AS4:AS"&amp;ROW()-1)),""))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IF(AND($A184&lt;&gt;"",$A184&lt;&gt;"TOTAL"),IF(AND([5]PREMIOS_OTROS!$CB182&lt;&gt;"",[5]PREMIOS_OTROS!$CB182&lt;&gt;0),[5]PREMIOS_OTROS!$CB182,""),IF($A184="TOTAL",SUM(INDIRECT("AU4:AU"&amp;ROW()-1)),""))</f>
        <v/>
      </c>
      <c r="AV184" s="7" t="str">
        <f ca="1">IF(AND($A184&lt;&gt;"",$A184&lt;&gt;"TOTAL"),IF(AND([5]PREMIOS_OTROS!$CD182&lt;&gt;"",[5]PREMIOS_OTROS!$CD182&lt;&gt;0),[5]PREMIOS_OTROS!$CD182,""),IF($A184="TOTAL",SUM(INDIRECT("AV4:AV"&amp;ROW()-1)),""))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IF(AND($A184&lt;&gt;"",$A184&lt;&gt;"TOTAL"),IF(AND([5]PREMIOS_OTROS!$CG182&lt;&gt;"",[5]PREMIOS_OTROS!$CG182&lt;&gt;0),[5]PREMIOS_OTROS!$CG182,""),IF($A184="TOTAL",SUM(INDIRECT("AX4:AX"&amp;ROW()-1)),""))</f>
        <v/>
      </c>
      <c r="AY184" s="7" t="str">
        <f ca="1">IF(AND($A184&lt;&gt;"",$A184&lt;&gt;"TOTAL"),IF(AND([5]PREMIOS_OTROS!$CI182&lt;&gt;"",[5]PREMIOS_OTROS!$CI182&lt;&gt;0),[5]PREMIOS_OTROS!$CI182,""),IF($A184="TOTAL",SUM(INDIRECT("AY4:AY"&amp;ROW()-1)),""))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IF(AND($A184&lt;&gt;"",$A184&lt;&gt;"TOTAL"),IF(AND([5]PREMIOS_OTROS!$CL182&lt;&gt;"",[5]PREMIOS_OTROS!$CL182&lt;&gt;0),[5]PREMIOS_OTROS!$CL182,""),IF($A184="TOTAL",SUM(INDIRECT("BA4:BA"&amp;ROW()-1)),""))</f>
        <v/>
      </c>
      <c r="BB184" s="7" t="str">
        <f ca="1">IF(AND($A184&lt;&gt;"",$A184&lt;&gt;"TOTAL"),IF(AND([5]PREMIOS_OTROS!$CN182&lt;&gt;"",[5]PREMIOS_OTROS!$CN182&lt;&gt;0),[5]PREMIOS_OTROS!$CN182,""),IF($A184="TOTAL",SUM(INDIRECT("BB4:BB"&amp;ROW()-1)),""))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IF(AND($A184&lt;&gt;"",$A184&lt;&gt;"TOTAL"),IF(AND([5]PREMIOS_OTROS!$CQ182&lt;&gt;"",[5]PREMIOS_OTROS!$CQ182&lt;&gt;0),[5]PREMIOS_OTROS!$CQ182,""),IF($A184="TOTAL",SUM(INDIRECT("BD4:BD"&amp;ROW()-1)),""))</f>
        <v/>
      </c>
      <c r="BE184" s="7" t="str">
        <f ca="1">IF(AND($A184&lt;&gt;"",$A184&lt;&gt;"TOTAL"),IF(AND([5]PREMIOS_OTROS!$CS182&lt;&gt;"",[5]PREMIOS_OTROS!$CS182&lt;&gt;0),[5]PREMIOS_OTROS!$CS182,""),IF($A184="TOTAL",SUM(INDIRECT("BE4:BE"&amp;ROW()-1)),""))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IF([5]PREMIOS_OTROS!$D183&lt;&gt;"",[5]PREMIOS_OTROS!$D183,IF(AND([5]PREMIOS_OTROS!$D183="",[5]PREMIOS_OTROS!$D184="",[5]PREMIOS_OTROS!$D182=""),"","TOTAL"))</f>
        <v/>
      </c>
      <c r="B185" s="7" t="str">
        <f ca="1">IF(AND($A185&lt;&gt;"",$A185&lt;&gt;"TOTAL"),IF(AND([5]PREMIOS_OTROS!$E183&lt;&gt;"",[5]PREMIOS_OTROS!$E183&lt;&gt;0),[5]PREMIOS_OTROS!$E183,""),IF($A185="TOTAL",SUM(INDIRECT("B4:B"&amp;ROW()-1)),""))</f>
        <v/>
      </c>
      <c r="C185" s="7" t="str">
        <f ca="1">IF(AND($A185&lt;&gt;"",$A185&lt;&gt;"TOTAL"),IF(AND([5]PREMIOS_OTROS!$G183&lt;&gt;"",[5]PREMIOS_OTROS!$G183&lt;&gt;0),[5]PREMIOS_OTROS!$G183,""),IF($A185="TOTAL",SUM(INDIRECT("C4:C"&amp;ROW()-1)),""))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IF(AND($A185&lt;&gt;"",$A185&lt;&gt;"TOTAL"),IF(AND([5]PREMIOS_OTROS!$J183&lt;&gt;"",[5]PREMIOS_OTROS!$J183&lt;&gt;0),[5]PREMIOS_OTROS!$J183,""),IF($A185="TOTAL",SUM(INDIRECT("E4:E"&amp;ROW()-1)),""))</f>
        <v/>
      </c>
      <c r="F185" s="7" t="str">
        <f ca="1">IF(AND($A185&lt;&gt;"",$A185&lt;&gt;"TOTAL"),IF(AND([5]PREMIOS_OTROS!$L183&lt;&gt;"",[5]PREMIOS_OTROS!$L183&lt;&gt;0),[5]PREMIOS_OTROS!$L183,""),IF($A185="TOTAL",SUM(INDIRECT("F4:F"&amp;ROW()-1)),""))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IF(AND($A185&lt;&gt;"",$A185&lt;&gt;"TOTAL"),IF(AND([5]PREMIOS_OTROS!$O183&lt;&gt;"",[5]PREMIOS_OTROS!$O183&lt;&gt;0),[5]PREMIOS_OTROS!$O183,""),IF($A185="TOTAL",SUM(INDIRECT("H4:H"&amp;ROW()-1)),""))</f>
        <v/>
      </c>
      <c r="I185" s="7" t="str">
        <f ca="1">IF(AND($A185&lt;&gt;"",$A185&lt;&gt;"TOTAL"),IF(AND([5]PREMIOS_OTROS!$Q183&lt;&gt;"",[5]PREMIOS_OTROS!$Q183&lt;&gt;0),[5]PREMIOS_OTROS!$Q183,""),IF($A185="TOTAL",SUM(INDIRECT("I4:I"&amp;ROW()-1)),""))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IF(AND($A185&lt;&gt;"",$A185&lt;&gt;"TOTAL"),IF(AND([5]PREMIOS_OTROS!$T183&lt;&gt;"",[5]PREMIOS_OTROS!$T183&lt;&gt;0),[5]PREMIOS_OTROS!$T183,""),IF($A185="TOTAL",SUM(INDIRECT("K4:K"&amp;ROW()-1)),""))</f>
        <v/>
      </c>
      <c r="L185" s="7" t="str">
        <f ca="1">IF(AND($A185&lt;&gt;"",$A185&lt;&gt;"TOTAL"),IF(AND([5]PREMIOS_OTROS!$V183&lt;&gt;"",[5]PREMIOS_OTROS!$V183&lt;&gt;0),[5]PREMIOS_OTROS!$V183,""),IF($A185="TOTAL",SUM(INDIRECT("L4:L"&amp;ROW()-1)),""))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IF(AND($A185&lt;&gt;"",$A185&lt;&gt;"TOTAL"),IF(AND([5]PREMIOS_OTROS!$Y183&lt;&gt;"",[5]PREMIOS_OTROS!$Y183&lt;&gt;0),[5]PREMIOS_OTROS!$Y183,""),IF($A185="TOTAL",SUM(INDIRECT("N4:N"&amp;ROW()-1)),""))</f>
        <v/>
      </c>
      <c r="O185" s="7" t="str">
        <f ca="1">IF(AND($A185&lt;&gt;"",$A185&lt;&gt;"TOTAL"),IF(AND([5]PREMIOS_OTROS!$AA183&lt;&gt;"",[5]PREMIOS_OTROS!$AA183&lt;&gt;0),[5]PREMIOS_OTROS!$AA183,""),IF($A185="TOTAL",SUM(INDIRECT("O4:O"&amp;ROW()-1)),""))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IF(AND($A185&lt;&gt;"",$A185&lt;&gt;"TOTAL"),IF(AND([5]PREMIOS_OTROS!$AD183&lt;&gt;"",[5]PREMIOS_OTROS!$AD183&lt;&gt;0),[5]PREMIOS_OTROS!$AD183,""),IF($A185="TOTAL",SUM(INDIRECT("Q4:Q"&amp;ROW()-1)),""))</f>
        <v/>
      </c>
      <c r="R185" s="7" t="str">
        <f ca="1">IF(AND($A185&lt;&gt;"",$A185&lt;&gt;"TOTAL"),IF(AND([5]PREMIOS_OTROS!$AF183&lt;&gt;"",[5]PREMIOS_OTROS!$AF183&lt;&gt;0),[5]PREMIOS_OTROS!$AF183,""),IF($A185="TOTAL",SUM(INDIRECT("R4:R"&amp;ROW()-1)),""))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IF(AND($A185&lt;&gt;"",$A185&lt;&gt;"TOTAL"),IF(AND([5]PREMIOS_OTROS!$AI183&lt;&gt;"",[5]PREMIOS_OTROS!$AI183&lt;&gt;0),[5]PREMIOS_OTROS!$AI183,""),IF($A185="TOTAL",SUM(INDIRECT("T4:T"&amp;ROW()-1)),""))</f>
        <v/>
      </c>
      <c r="U185" s="7" t="str">
        <f ca="1">IF(AND($A185&lt;&gt;"",$A185&lt;&gt;"TOTAL"),IF(AND([5]PREMIOS_OTROS!$AK183&lt;&gt;"",[5]PREMIOS_OTROS!$AK183&lt;&gt;0),[5]PREMIOS_OTROS!$AK183,""),IF($A185="TOTAL",SUM(INDIRECT("U4:U"&amp;ROW()-1)),""))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IF(AND($A185&lt;&gt;"",$A185&lt;&gt;"TOTAL"),IF(AND([5]PREMIOS_OTROS!$AN183&lt;&gt;"",[5]PREMIOS_OTROS!$AN183&lt;&gt;0),[5]PREMIOS_OTROS!$AN183,""),IF($A185="TOTAL",SUM(INDIRECT("W4:W"&amp;ROW()-1)),""))</f>
        <v/>
      </c>
      <c r="X185" s="7" t="str">
        <f ca="1">IF(AND($A185&lt;&gt;"",$A185&lt;&gt;"TOTAL"),IF(AND([5]PREMIOS_OTROS!$AP183&lt;&gt;"",[5]PREMIOS_OTROS!$AP183&lt;&gt;0),[5]PREMIOS_OTROS!$AP183,""),IF($A185="TOTAL",SUM(INDIRECT("X4:X"&amp;ROW()-1)),""))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IF(AND($A185&lt;&gt;"",$A185&lt;&gt;"TOTAL"),IF(AND([5]PREMIOS_OTROS!$AS183&lt;&gt;"",[5]PREMIOS_OTROS!$AS183&lt;&gt;0),[5]PREMIOS_OTROS!$AS183,""),IF($A185="TOTAL",SUM(INDIRECT("Z4:Z"&amp;ROW()-1)),""))</f>
        <v/>
      </c>
      <c r="AA185" s="7" t="str">
        <f ca="1">IF(AND($A185&lt;&gt;"",$A185&lt;&gt;"TOTAL"),IF(AND([5]PREMIOS_OTROS!$AU183&lt;&gt;"",[5]PREMIOS_OTROS!$AU183&lt;&gt;0),[5]PREMIOS_OTROS!$AU183,""),IF($A185="TOTAL",SUM(INDIRECT("AA4:AA"&amp;ROW()-1)),""))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IF(AND($A185&lt;&gt;"",$A185&lt;&gt;"TOTAL"),IF(AND([5]PREMIOS_OTROS!$AX183&lt;&gt;"",[5]PREMIOS_OTROS!$AX183&lt;&gt;0),[5]PREMIOS_OTROS!$AX183,""),IF($A185="TOTAL",SUM(INDIRECT("AC4:AC"&amp;ROW()-1)),""))</f>
        <v/>
      </c>
      <c r="AD185" s="7" t="str">
        <f ca="1">IF(AND($A185&lt;&gt;"",$A185&lt;&gt;"TOTAL"),IF(AND([5]PREMIOS_OTROS!$AZ183&lt;&gt;"",[5]PREMIOS_OTROS!$AZ183&lt;&gt;0),[5]PREMIOS_OTROS!$AZ183,""),IF($A185="TOTAL",SUM(INDIRECT("AD4:AD"&amp;ROW()-1)),""))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IF(AND($A185&lt;&gt;"",$A185&lt;&gt;"TOTAL"),IF(AND([5]PREMIOS_OTROS!$BC183&lt;&gt;"",[5]PREMIOS_OTROS!$BC183&lt;&gt;0),[5]PREMIOS_OTROS!$BC183,""),IF($A185="TOTAL",SUM(INDIRECT("AF4:AF"&amp;ROW()-1)),""))</f>
        <v/>
      </c>
      <c r="AG185" s="7" t="str">
        <f ca="1">IF(AND($A185&lt;&gt;"",$A185&lt;&gt;"TOTAL"),IF(AND([5]PREMIOS_OTROS!$BE183&lt;&gt;"",[5]PREMIOS_OTROS!$BE183&lt;&gt;0),[5]PREMIOS_OTROS!$BE183,""),IF($A185="TOTAL",SUM(INDIRECT("AG4:AG"&amp;ROW()-1)),""))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IF(AND($A185&lt;&gt;"",$A185&lt;&gt;"TOTAL"),IF(AND([5]PREMIOS_OTROS!$BH183&lt;&gt;"",[5]PREMIOS_OTROS!$BH183&lt;&gt;0),[5]PREMIOS_OTROS!$BH183,""),IF($A185="TOTAL",SUM(INDIRECT("AI4:AI"&amp;ROW()-1)),""))</f>
        <v/>
      </c>
      <c r="AJ185" s="7" t="str">
        <f ca="1">IF(AND($A185&lt;&gt;"",$A185&lt;&gt;"TOTAL"),IF(AND([5]PREMIOS_OTROS!$BJ183&lt;&gt;"",[5]PREMIOS_OTROS!$BJ183&lt;&gt;0),[5]PREMIOS_OTROS!$BJ183,""),IF($A185="TOTAL",SUM(INDIRECT("AJ4:AJ"&amp;ROW()-1)),""))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IF(AND($A185&lt;&gt;"",$A185&lt;&gt;"TOTAL"),IF(AND([5]PREMIOS_OTROS!$BM183&lt;&gt;"",[5]PREMIOS_OTROS!$BM183&lt;&gt;0),[5]PREMIOS_OTROS!$BM183,""),IF($A185="TOTAL",SUM(INDIRECT("AL4:AL"&amp;ROW()-1)),""))</f>
        <v/>
      </c>
      <c r="AM185" s="7" t="str">
        <f ca="1">IF(AND($A185&lt;&gt;"",$A185&lt;&gt;"TOTAL"),IF(AND([5]PREMIOS_OTROS!$BO183&lt;&gt;"",[5]PREMIOS_OTROS!$BO183&lt;&gt;0),[5]PREMIOS_OTROS!$BO183,""),IF($A185="TOTAL",SUM(INDIRECT("AM4:AM"&amp;ROW()-1)),""))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IF(AND($A185&lt;&gt;"",$A185&lt;&gt;"TOTAL"),IF(AND([5]PREMIOS_OTROS!$BR183&lt;&gt;"",[5]PREMIOS_OTROS!$BR183&lt;&gt;0),[5]PREMIOS_OTROS!$BR183,""),IF($A185="TOTAL",SUM(INDIRECT("AO4:AO"&amp;ROW()-1)),""))</f>
        <v/>
      </c>
      <c r="AP185" s="7" t="str">
        <f ca="1">IF(AND($A185&lt;&gt;"",$A185&lt;&gt;"TOTAL"),IF(AND([5]PREMIOS_OTROS!$BT183&lt;&gt;"",[5]PREMIOS_OTROS!$BT183&lt;&gt;0),[5]PREMIOS_OTROS!$BT183,""),IF($A185="TOTAL",SUM(INDIRECT("AP4:AP"&amp;ROW()-1)),""))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IF(AND($A185&lt;&gt;"",$A185&lt;&gt;"TOTAL"),IF(AND([5]PREMIOS_OTROS!$BW183&lt;&gt;"",[5]PREMIOS_OTROS!$BW183&lt;&gt;0),[5]PREMIOS_OTROS!$BW183,""),IF($A185="TOTAL",SUM(INDIRECT("AR4:AR"&amp;ROW()-1)),""))</f>
        <v/>
      </c>
      <c r="AS185" s="7" t="str">
        <f ca="1">IF(AND($A185&lt;&gt;"",$A185&lt;&gt;"TOTAL"),IF(AND([5]PREMIOS_OTROS!$BY183&lt;&gt;"",[5]PREMIOS_OTROS!$BY183&lt;&gt;0),[5]PREMIOS_OTROS!$BY183,""),IF($A185="TOTAL",SUM(INDIRECT("AS4:AS"&amp;ROW()-1)),""))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IF(AND($A185&lt;&gt;"",$A185&lt;&gt;"TOTAL"),IF(AND([5]PREMIOS_OTROS!$CB183&lt;&gt;"",[5]PREMIOS_OTROS!$CB183&lt;&gt;0),[5]PREMIOS_OTROS!$CB183,""),IF($A185="TOTAL",SUM(INDIRECT("AU4:AU"&amp;ROW()-1)),""))</f>
        <v/>
      </c>
      <c r="AV185" s="7" t="str">
        <f ca="1">IF(AND($A185&lt;&gt;"",$A185&lt;&gt;"TOTAL"),IF(AND([5]PREMIOS_OTROS!$CD183&lt;&gt;"",[5]PREMIOS_OTROS!$CD183&lt;&gt;0),[5]PREMIOS_OTROS!$CD183,""),IF($A185="TOTAL",SUM(INDIRECT("AV4:AV"&amp;ROW()-1)),""))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IF(AND($A185&lt;&gt;"",$A185&lt;&gt;"TOTAL"),IF(AND([5]PREMIOS_OTROS!$CG183&lt;&gt;"",[5]PREMIOS_OTROS!$CG183&lt;&gt;0),[5]PREMIOS_OTROS!$CG183,""),IF($A185="TOTAL",SUM(INDIRECT("AX4:AX"&amp;ROW()-1)),""))</f>
        <v/>
      </c>
      <c r="AY185" s="7" t="str">
        <f ca="1">IF(AND($A185&lt;&gt;"",$A185&lt;&gt;"TOTAL"),IF(AND([5]PREMIOS_OTROS!$CI183&lt;&gt;"",[5]PREMIOS_OTROS!$CI183&lt;&gt;0),[5]PREMIOS_OTROS!$CI183,""),IF($A185="TOTAL",SUM(INDIRECT("AY4:AY"&amp;ROW()-1)),""))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IF(AND($A185&lt;&gt;"",$A185&lt;&gt;"TOTAL"),IF(AND([5]PREMIOS_OTROS!$CL183&lt;&gt;"",[5]PREMIOS_OTROS!$CL183&lt;&gt;0),[5]PREMIOS_OTROS!$CL183,""),IF($A185="TOTAL",SUM(INDIRECT("BA4:BA"&amp;ROW()-1)),""))</f>
        <v/>
      </c>
      <c r="BB185" s="7" t="str">
        <f ca="1">IF(AND($A185&lt;&gt;"",$A185&lt;&gt;"TOTAL"),IF(AND([5]PREMIOS_OTROS!$CN183&lt;&gt;"",[5]PREMIOS_OTROS!$CN183&lt;&gt;0),[5]PREMIOS_OTROS!$CN183,""),IF($A185="TOTAL",SUM(INDIRECT("BB4:BB"&amp;ROW()-1)),""))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IF(AND($A185&lt;&gt;"",$A185&lt;&gt;"TOTAL"),IF(AND([5]PREMIOS_OTROS!$CQ183&lt;&gt;"",[5]PREMIOS_OTROS!$CQ183&lt;&gt;0),[5]PREMIOS_OTROS!$CQ183,""),IF($A185="TOTAL",SUM(INDIRECT("BD4:BD"&amp;ROW()-1)),""))</f>
        <v/>
      </c>
      <c r="BE185" s="7" t="str">
        <f ca="1">IF(AND($A185&lt;&gt;"",$A185&lt;&gt;"TOTAL"),IF(AND([5]PREMIOS_OTROS!$CS183&lt;&gt;"",[5]PREMIOS_OTROS!$CS183&lt;&gt;0),[5]PREMIOS_OTROS!$CS183,""),IF($A185="TOTAL",SUM(INDIRECT("BE4:BE"&amp;ROW()-1)),""))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IF([5]PREMIOS_OTROS!$D184&lt;&gt;"",[5]PREMIOS_OTROS!$D184,IF(AND([5]PREMIOS_OTROS!$D184="",[5]PREMIOS_OTROS!$D185="",[5]PREMIOS_OTROS!$D183=""),"","TOTAL"))</f>
        <v/>
      </c>
      <c r="B186" s="7" t="str">
        <f ca="1">IF(AND($A186&lt;&gt;"",$A186&lt;&gt;"TOTAL"),IF(AND([5]PREMIOS_OTROS!$E184&lt;&gt;"",[5]PREMIOS_OTROS!$E184&lt;&gt;0),[5]PREMIOS_OTROS!$E184,""),IF($A186="TOTAL",SUM(INDIRECT("B4:B"&amp;ROW()-1)),""))</f>
        <v/>
      </c>
      <c r="C186" s="7" t="str">
        <f ca="1">IF(AND($A186&lt;&gt;"",$A186&lt;&gt;"TOTAL"),IF(AND([5]PREMIOS_OTROS!$G184&lt;&gt;"",[5]PREMIOS_OTROS!$G184&lt;&gt;0),[5]PREMIOS_OTROS!$G184,""),IF($A186="TOTAL",SUM(INDIRECT("C4:C"&amp;ROW()-1)),""))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IF(AND($A186&lt;&gt;"",$A186&lt;&gt;"TOTAL"),IF(AND([5]PREMIOS_OTROS!$J184&lt;&gt;"",[5]PREMIOS_OTROS!$J184&lt;&gt;0),[5]PREMIOS_OTROS!$J184,""),IF($A186="TOTAL",SUM(INDIRECT("E4:E"&amp;ROW()-1)),""))</f>
        <v/>
      </c>
      <c r="F186" s="7" t="str">
        <f ca="1">IF(AND($A186&lt;&gt;"",$A186&lt;&gt;"TOTAL"),IF(AND([5]PREMIOS_OTROS!$L184&lt;&gt;"",[5]PREMIOS_OTROS!$L184&lt;&gt;0),[5]PREMIOS_OTROS!$L184,""),IF($A186="TOTAL",SUM(INDIRECT("F4:F"&amp;ROW()-1)),""))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IF(AND($A186&lt;&gt;"",$A186&lt;&gt;"TOTAL"),IF(AND([5]PREMIOS_OTROS!$O184&lt;&gt;"",[5]PREMIOS_OTROS!$O184&lt;&gt;0),[5]PREMIOS_OTROS!$O184,""),IF($A186="TOTAL",SUM(INDIRECT("H4:H"&amp;ROW()-1)),""))</f>
        <v/>
      </c>
      <c r="I186" s="7" t="str">
        <f ca="1">IF(AND($A186&lt;&gt;"",$A186&lt;&gt;"TOTAL"),IF(AND([5]PREMIOS_OTROS!$Q184&lt;&gt;"",[5]PREMIOS_OTROS!$Q184&lt;&gt;0),[5]PREMIOS_OTROS!$Q184,""),IF($A186="TOTAL",SUM(INDIRECT("I4:I"&amp;ROW()-1)),""))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IF(AND($A186&lt;&gt;"",$A186&lt;&gt;"TOTAL"),IF(AND([5]PREMIOS_OTROS!$T184&lt;&gt;"",[5]PREMIOS_OTROS!$T184&lt;&gt;0),[5]PREMIOS_OTROS!$T184,""),IF($A186="TOTAL",SUM(INDIRECT("K4:K"&amp;ROW()-1)),""))</f>
        <v/>
      </c>
      <c r="L186" s="7" t="str">
        <f ca="1">IF(AND($A186&lt;&gt;"",$A186&lt;&gt;"TOTAL"),IF(AND([5]PREMIOS_OTROS!$V184&lt;&gt;"",[5]PREMIOS_OTROS!$V184&lt;&gt;0),[5]PREMIOS_OTROS!$V184,""),IF($A186="TOTAL",SUM(INDIRECT("L4:L"&amp;ROW()-1)),""))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IF(AND($A186&lt;&gt;"",$A186&lt;&gt;"TOTAL"),IF(AND([5]PREMIOS_OTROS!$Y184&lt;&gt;"",[5]PREMIOS_OTROS!$Y184&lt;&gt;0),[5]PREMIOS_OTROS!$Y184,""),IF($A186="TOTAL",SUM(INDIRECT("N4:N"&amp;ROW()-1)),""))</f>
        <v/>
      </c>
      <c r="O186" s="7" t="str">
        <f ca="1">IF(AND($A186&lt;&gt;"",$A186&lt;&gt;"TOTAL"),IF(AND([5]PREMIOS_OTROS!$AA184&lt;&gt;"",[5]PREMIOS_OTROS!$AA184&lt;&gt;0),[5]PREMIOS_OTROS!$AA184,""),IF($A186="TOTAL",SUM(INDIRECT("O4:O"&amp;ROW()-1)),""))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IF(AND($A186&lt;&gt;"",$A186&lt;&gt;"TOTAL"),IF(AND([5]PREMIOS_OTROS!$AD184&lt;&gt;"",[5]PREMIOS_OTROS!$AD184&lt;&gt;0),[5]PREMIOS_OTROS!$AD184,""),IF($A186="TOTAL",SUM(INDIRECT("Q4:Q"&amp;ROW()-1)),""))</f>
        <v/>
      </c>
      <c r="R186" s="7" t="str">
        <f ca="1">IF(AND($A186&lt;&gt;"",$A186&lt;&gt;"TOTAL"),IF(AND([5]PREMIOS_OTROS!$AF184&lt;&gt;"",[5]PREMIOS_OTROS!$AF184&lt;&gt;0),[5]PREMIOS_OTROS!$AF184,""),IF($A186="TOTAL",SUM(INDIRECT("R4:R"&amp;ROW()-1)),""))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IF(AND($A186&lt;&gt;"",$A186&lt;&gt;"TOTAL"),IF(AND([5]PREMIOS_OTROS!$AI184&lt;&gt;"",[5]PREMIOS_OTROS!$AI184&lt;&gt;0),[5]PREMIOS_OTROS!$AI184,""),IF($A186="TOTAL",SUM(INDIRECT("T4:T"&amp;ROW()-1)),""))</f>
        <v/>
      </c>
      <c r="U186" s="7" t="str">
        <f ca="1">IF(AND($A186&lt;&gt;"",$A186&lt;&gt;"TOTAL"),IF(AND([5]PREMIOS_OTROS!$AK184&lt;&gt;"",[5]PREMIOS_OTROS!$AK184&lt;&gt;0),[5]PREMIOS_OTROS!$AK184,""),IF($A186="TOTAL",SUM(INDIRECT("U4:U"&amp;ROW()-1)),""))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IF(AND($A186&lt;&gt;"",$A186&lt;&gt;"TOTAL"),IF(AND([5]PREMIOS_OTROS!$AN184&lt;&gt;"",[5]PREMIOS_OTROS!$AN184&lt;&gt;0),[5]PREMIOS_OTROS!$AN184,""),IF($A186="TOTAL",SUM(INDIRECT("W4:W"&amp;ROW()-1)),""))</f>
        <v/>
      </c>
      <c r="X186" s="7" t="str">
        <f ca="1">IF(AND($A186&lt;&gt;"",$A186&lt;&gt;"TOTAL"),IF(AND([5]PREMIOS_OTROS!$AP184&lt;&gt;"",[5]PREMIOS_OTROS!$AP184&lt;&gt;0),[5]PREMIOS_OTROS!$AP184,""),IF($A186="TOTAL",SUM(INDIRECT("X4:X"&amp;ROW()-1)),""))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IF(AND($A186&lt;&gt;"",$A186&lt;&gt;"TOTAL"),IF(AND([5]PREMIOS_OTROS!$AS184&lt;&gt;"",[5]PREMIOS_OTROS!$AS184&lt;&gt;0),[5]PREMIOS_OTROS!$AS184,""),IF($A186="TOTAL",SUM(INDIRECT("Z4:Z"&amp;ROW()-1)),""))</f>
        <v/>
      </c>
      <c r="AA186" s="7" t="str">
        <f ca="1">IF(AND($A186&lt;&gt;"",$A186&lt;&gt;"TOTAL"),IF(AND([5]PREMIOS_OTROS!$AU184&lt;&gt;"",[5]PREMIOS_OTROS!$AU184&lt;&gt;0),[5]PREMIOS_OTROS!$AU184,""),IF($A186="TOTAL",SUM(INDIRECT("AA4:AA"&amp;ROW()-1)),""))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IF(AND($A186&lt;&gt;"",$A186&lt;&gt;"TOTAL"),IF(AND([5]PREMIOS_OTROS!$AX184&lt;&gt;"",[5]PREMIOS_OTROS!$AX184&lt;&gt;0),[5]PREMIOS_OTROS!$AX184,""),IF($A186="TOTAL",SUM(INDIRECT("AC4:AC"&amp;ROW()-1)),""))</f>
        <v/>
      </c>
      <c r="AD186" s="7" t="str">
        <f ca="1">IF(AND($A186&lt;&gt;"",$A186&lt;&gt;"TOTAL"),IF(AND([5]PREMIOS_OTROS!$AZ184&lt;&gt;"",[5]PREMIOS_OTROS!$AZ184&lt;&gt;0),[5]PREMIOS_OTROS!$AZ184,""),IF($A186="TOTAL",SUM(INDIRECT("AD4:AD"&amp;ROW()-1)),""))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IF(AND($A186&lt;&gt;"",$A186&lt;&gt;"TOTAL"),IF(AND([5]PREMIOS_OTROS!$BC184&lt;&gt;"",[5]PREMIOS_OTROS!$BC184&lt;&gt;0),[5]PREMIOS_OTROS!$BC184,""),IF($A186="TOTAL",SUM(INDIRECT("AF4:AF"&amp;ROW()-1)),""))</f>
        <v/>
      </c>
      <c r="AG186" s="7" t="str">
        <f ca="1">IF(AND($A186&lt;&gt;"",$A186&lt;&gt;"TOTAL"),IF(AND([5]PREMIOS_OTROS!$BE184&lt;&gt;"",[5]PREMIOS_OTROS!$BE184&lt;&gt;0),[5]PREMIOS_OTROS!$BE184,""),IF($A186="TOTAL",SUM(INDIRECT("AG4:AG"&amp;ROW()-1)),""))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IF(AND($A186&lt;&gt;"",$A186&lt;&gt;"TOTAL"),IF(AND([5]PREMIOS_OTROS!$BH184&lt;&gt;"",[5]PREMIOS_OTROS!$BH184&lt;&gt;0),[5]PREMIOS_OTROS!$BH184,""),IF($A186="TOTAL",SUM(INDIRECT("AI4:AI"&amp;ROW()-1)),""))</f>
        <v/>
      </c>
      <c r="AJ186" s="7" t="str">
        <f ca="1">IF(AND($A186&lt;&gt;"",$A186&lt;&gt;"TOTAL"),IF(AND([5]PREMIOS_OTROS!$BJ184&lt;&gt;"",[5]PREMIOS_OTROS!$BJ184&lt;&gt;0),[5]PREMIOS_OTROS!$BJ184,""),IF($A186="TOTAL",SUM(INDIRECT("AJ4:AJ"&amp;ROW()-1)),""))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IF(AND($A186&lt;&gt;"",$A186&lt;&gt;"TOTAL"),IF(AND([5]PREMIOS_OTROS!$BM184&lt;&gt;"",[5]PREMIOS_OTROS!$BM184&lt;&gt;0),[5]PREMIOS_OTROS!$BM184,""),IF($A186="TOTAL",SUM(INDIRECT("AL4:AL"&amp;ROW()-1)),""))</f>
        <v/>
      </c>
      <c r="AM186" s="7" t="str">
        <f ca="1">IF(AND($A186&lt;&gt;"",$A186&lt;&gt;"TOTAL"),IF(AND([5]PREMIOS_OTROS!$BO184&lt;&gt;"",[5]PREMIOS_OTROS!$BO184&lt;&gt;0),[5]PREMIOS_OTROS!$BO184,""),IF($A186="TOTAL",SUM(INDIRECT("AM4:AM"&amp;ROW()-1)),""))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IF(AND($A186&lt;&gt;"",$A186&lt;&gt;"TOTAL"),IF(AND([5]PREMIOS_OTROS!$BR184&lt;&gt;"",[5]PREMIOS_OTROS!$BR184&lt;&gt;0),[5]PREMIOS_OTROS!$BR184,""),IF($A186="TOTAL",SUM(INDIRECT("AO4:AO"&amp;ROW()-1)),""))</f>
        <v/>
      </c>
      <c r="AP186" s="7" t="str">
        <f ca="1">IF(AND($A186&lt;&gt;"",$A186&lt;&gt;"TOTAL"),IF(AND([5]PREMIOS_OTROS!$BT184&lt;&gt;"",[5]PREMIOS_OTROS!$BT184&lt;&gt;0),[5]PREMIOS_OTROS!$BT184,""),IF($A186="TOTAL",SUM(INDIRECT("AP4:AP"&amp;ROW()-1)),""))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IF(AND($A186&lt;&gt;"",$A186&lt;&gt;"TOTAL"),IF(AND([5]PREMIOS_OTROS!$BW184&lt;&gt;"",[5]PREMIOS_OTROS!$BW184&lt;&gt;0),[5]PREMIOS_OTROS!$BW184,""),IF($A186="TOTAL",SUM(INDIRECT("AR4:AR"&amp;ROW()-1)),""))</f>
        <v/>
      </c>
      <c r="AS186" s="7" t="str">
        <f ca="1">IF(AND($A186&lt;&gt;"",$A186&lt;&gt;"TOTAL"),IF(AND([5]PREMIOS_OTROS!$BY184&lt;&gt;"",[5]PREMIOS_OTROS!$BY184&lt;&gt;0),[5]PREMIOS_OTROS!$BY184,""),IF($A186="TOTAL",SUM(INDIRECT("AS4:AS"&amp;ROW()-1)),""))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IF(AND($A186&lt;&gt;"",$A186&lt;&gt;"TOTAL"),IF(AND([5]PREMIOS_OTROS!$CB184&lt;&gt;"",[5]PREMIOS_OTROS!$CB184&lt;&gt;0),[5]PREMIOS_OTROS!$CB184,""),IF($A186="TOTAL",SUM(INDIRECT("AU4:AU"&amp;ROW()-1)),""))</f>
        <v/>
      </c>
      <c r="AV186" s="7" t="str">
        <f ca="1">IF(AND($A186&lt;&gt;"",$A186&lt;&gt;"TOTAL"),IF(AND([5]PREMIOS_OTROS!$CD184&lt;&gt;"",[5]PREMIOS_OTROS!$CD184&lt;&gt;0),[5]PREMIOS_OTROS!$CD184,""),IF($A186="TOTAL",SUM(INDIRECT("AV4:AV"&amp;ROW()-1)),""))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IF(AND($A186&lt;&gt;"",$A186&lt;&gt;"TOTAL"),IF(AND([5]PREMIOS_OTROS!$CG184&lt;&gt;"",[5]PREMIOS_OTROS!$CG184&lt;&gt;0),[5]PREMIOS_OTROS!$CG184,""),IF($A186="TOTAL",SUM(INDIRECT("AX4:AX"&amp;ROW()-1)),""))</f>
        <v/>
      </c>
      <c r="AY186" s="7" t="str">
        <f ca="1">IF(AND($A186&lt;&gt;"",$A186&lt;&gt;"TOTAL"),IF(AND([5]PREMIOS_OTROS!$CI184&lt;&gt;"",[5]PREMIOS_OTROS!$CI184&lt;&gt;0),[5]PREMIOS_OTROS!$CI184,""),IF($A186="TOTAL",SUM(INDIRECT("AY4:AY"&amp;ROW()-1)),""))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IF(AND($A186&lt;&gt;"",$A186&lt;&gt;"TOTAL"),IF(AND([5]PREMIOS_OTROS!$CL184&lt;&gt;"",[5]PREMIOS_OTROS!$CL184&lt;&gt;0),[5]PREMIOS_OTROS!$CL184,""),IF($A186="TOTAL",SUM(INDIRECT("BA4:BA"&amp;ROW()-1)),""))</f>
        <v/>
      </c>
      <c r="BB186" s="7" t="str">
        <f ca="1">IF(AND($A186&lt;&gt;"",$A186&lt;&gt;"TOTAL"),IF(AND([5]PREMIOS_OTROS!$CN184&lt;&gt;"",[5]PREMIOS_OTROS!$CN184&lt;&gt;0),[5]PREMIOS_OTROS!$CN184,""),IF($A186="TOTAL",SUM(INDIRECT("BB4:BB"&amp;ROW()-1)),""))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IF(AND($A186&lt;&gt;"",$A186&lt;&gt;"TOTAL"),IF(AND([5]PREMIOS_OTROS!$CQ184&lt;&gt;"",[5]PREMIOS_OTROS!$CQ184&lt;&gt;0),[5]PREMIOS_OTROS!$CQ184,""),IF($A186="TOTAL",SUM(INDIRECT("BD4:BD"&amp;ROW()-1)),""))</f>
        <v/>
      </c>
      <c r="BE186" s="7" t="str">
        <f ca="1">IF(AND($A186&lt;&gt;"",$A186&lt;&gt;"TOTAL"),IF(AND([5]PREMIOS_OTROS!$CS184&lt;&gt;"",[5]PREMIOS_OTROS!$CS184&lt;&gt;0),[5]PREMIOS_OTROS!$CS184,""),IF($A186="TOTAL",SUM(INDIRECT("BE4:BE"&amp;ROW()-1)),""))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IF([5]PREMIOS_OTROS!$D185&lt;&gt;"",[5]PREMIOS_OTROS!$D185,IF(AND([5]PREMIOS_OTROS!$D185="",[5]PREMIOS_OTROS!$D186="",[5]PREMIOS_OTROS!$D184=""),"","TOTAL"))</f>
        <v/>
      </c>
      <c r="B187" s="7" t="str">
        <f ca="1">IF(AND($A187&lt;&gt;"",$A187&lt;&gt;"TOTAL"),IF(AND([5]PREMIOS_OTROS!$E185&lt;&gt;"",[5]PREMIOS_OTROS!$E185&lt;&gt;0),[5]PREMIOS_OTROS!$E185,""),IF($A187="TOTAL",SUM(INDIRECT("B4:B"&amp;ROW()-1)),""))</f>
        <v/>
      </c>
      <c r="C187" s="7" t="str">
        <f ca="1">IF(AND($A187&lt;&gt;"",$A187&lt;&gt;"TOTAL"),IF(AND([5]PREMIOS_OTROS!$G185&lt;&gt;"",[5]PREMIOS_OTROS!$G185&lt;&gt;0),[5]PREMIOS_OTROS!$G185,""),IF($A187="TOTAL",SUM(INDIRECT("C4:C"&amp;ROW()-1)),""))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IF(AND($A187&lt;&gt;"",$A187&lt;&gt;"TOTAL"),IF(AND([5]PREMIOS_OTROS!$J185&lt;&gt;"",[5]PREMIOS_OTROS!$J185&lt;&gt;0),[5]PREMIOS_OTROS!$J185,""),IF($A187="TOTAL",SUM(INDIRECT("E4:E"&amp;ROW()-1)),""))</f>
        <v/>
      </c>
      <c r="F187" s="7" t="str">
        <f ca="1">IF(AND($A187&lt;&gt;"",$A187&lt;&gt;"TOTAL"),IF(AND([5]PREMIOS_OTROS!$L185&lt;&gt;"",[5]PREMIOS_OTROS!$L185&lt;&gt;0),[5]PREMIOS_OTROS!$L185,""),IF($A187="TOTAL",SUM(INDIRECT("F4:F"&amp;ROW()-1)),""))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IF(AND($A187&lt;&gt;"",$A187&lt;&gt;"TOTAL"),IF(AND([5]PREMIOS_OTROS!$O185&lt;&gt;"",[5]PREMIOS_OTROS!$O185&lt;&gt;0),[5]PREMIOS_OTROS!$O185,""),IF($A187="TOTAL",SUM(INDIRECT("H4:H"&amp;ROW()-1)),""))</f>
        <v/>
      </c>
      <c r="I187" s="7" t="str">
        <f ca="1">IF(AND($A187&lt;&gt;"",$A187&lt;&gt;"TOTAL"),IF(AND([5]PREMIOS_OTROS!$Q185&lt;&gt;"",[5]PREMIOS_OTROS!$Q185&lt;&gt;0),[5]PREMIOS_OTROS!$Q185,""),IF($A187="TOTAL",SUM(INDIRECT("I4:I"&amp;ROW()-1)),""))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IF(AND($A187&lt;&gt;"",$A187&lt;&gt;"TOTAL"),IF(AND([5]PREMIOS_OTROS!$T185&lt;&gt;"",[5]PREMIOS_OTROS!$T185&lt;&gt;0),[5]PREMIOS_OTROS!$T185,""),IF($A187="TOTAL",SUM(INDIRECT("K4:K"&amp;ROW()-1)),""))</f>
        <v/>
      </c>
      <c r="L187" s="7" t="str">
        <f ca="1">IF(AND($A187&lt;&gt;"",$A187&lt;&gt;"TOTAL"),IF(AND([5]PREMIOS_OTROS!$V185&lt;&gt;"",[5]PREMIOS_OTROS!$V185&lt;&gt;0),[5]PREMIOS_OTROS!$V185,""),IF($A187="TOTAL",SUM(INDIRECT("L4:L"&amp;ROW()-1)),""))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IF(AND($A187&lt;&gt;"",$A187&lt;&gt;"TOTAL"),IF(AND([5]PREMIOS_OTROS!$Y185&lt;&gt;"",[5]PREMIOS_OTROS!$Y185&lt;&gt;0),[5]PREMIOS_OTROS!$Y185,""),IF($A187="TOTAL",SUM(INDIRECT("N4:N"&amp;ROW()-1)),""))</f>
        <v/>
      </c>
      <c r="O187" s="7" t="str">
        <f ca="1">IF(AND($A187&lt;&gt;"",$A187&lt;&gt;"TOTAL"),IF(AND([5]PREMIOS_OTROS!$AA185&lt;&gt;"",[5]PREMIOS_OTROS!$AA185&lt;&gt;0),[5]PREMIOS_OTROS!$AA185,""),IF($A187="TOTAL",SUM(INDIRECT("O4:O"&amp;ROW()-1)),""))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IF(AND($A187&lt;&gt;"",$A187&lt;&gt;"TOTAL"),IF(AND([5]PREMIOS_OTROS!$AD185&lt;&gt;"",[5]PREMIOS_OTROS!$AD185&lt;&gt;0),[5]PREMIOS_OTROS!$AD185,""),IF($A187="TOTAL",SUM(INDIRECT("Q4:Q"&amp;ROW()-1)),""))</f>
        <v/>
      </c>
      <c r="R187" s="7" t="str">
        <f ca="1">IF(AND($A187&lt;&gt;"",$A187&lt;&gt;"TOTAL"),IF(AND([5]PREMIOS_OTROS!$AF185&lt;&gt;"",[5]PREMIOS_OTROS!$AF185&lt;&gt;0),[5]PREMIOS_OTROS!$AF185,""),IF($A187="TOTAL",SUM(INDIRECT("R4:R"&amp;ROW()-1)),""))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IF(AND($A187&lt;&gt;"",$A187&lt;&gt;"TOTAL"),IF(AND([5]PREMIOS_OTROS!$AI185&lt;&gt;"",[5]PREMIOS_OTROS!$AI185&lt;&gt;0),[5]PREMIOS_OTROS!$AI185,""),IF($A187="TOTAL",SUM(INDIRECT("T4:T"&amp;ROW()-1)),""))</f>
        <v/>
      </c>
      <c r="U187" s="7" t="str">
        <f ca="1">IF(AND($A187&lt;&gt;"",$A187&lt;&gt;"TOTAL"),IF(AND([5]PREMIOS_OTROS!$AK185&lt;&gt;"",[5]PREMIOS_OTROS!$AK185&lt;&gt;0),[5]PREMIOS_OTROS!$AK185,""),IF($A187="TOTAL",SUM(INDIRECT("U4:U"&amp;ROW()-1)),""))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IF(AND($A187&lt;&gt;"",$A187&lt;&gt;"TOTAL"),IF(AND([5]PREMIOS_OTROS!$AN185&lt;&gt;"",[5]PREMIOS_OTROS!$AN185&lt;&gt;0),[5]PREMIOS_OTROS!$AN185,""),IF($A187="TOTAL",SUM(INDIRECT("W4:W"&amp;ROW()-1)),""))</f>
        <v/>
      </c>
      <c r="X187" s="7" t="str">
        <f ca="1">IF(AND($A187&lt;&gt;"",$A187&lt;&gt;"TOTAL"),IF(AND([5]PREMIOS_OTROS!$AP185&lt;&gt;"",[5]PREMIOS_OTROS!$AP185&lt;&gt;0),[5]PREMIOS_OTROS!$AP185,""),IF($A187="TOTAL",SUM(INDIRECT("X4:X"&amp;ROW()-1)),""))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IF(AND($A187&lt;&gt;"",$A187&lt;&gt;"TOTAL"),IF(AND([5]PREMIOS_OTROS!$AS185&lt;&gt;"",[5]PREMIOS_OTROS!$AS185&lt;&gt;0),[5]PREMIOS_OTROS!$AS185,""),IF($A187="TOTAL",SUM(INDIRECT("Z4:Z"&amp;ROW()-1)),""))</f>
        <v/>
      </c>
      <c r="AA187" s="7" t="str">
        <f ca="1">IF(AND($A187&lt;&gt;"",$A187&lt;&gt;"TOTAL"),IF(AND([5]PREMIOS_OTROS!$AU185&lt;&gt;"",[5]PREMIOS_OTROS!$AU185&lt;&gt;0),[5]PREMIOS_OTROS!$AU185,""),IF($A187="TOTAL",SUM(INDIRECT("AA4:AA"&amp;ROW()-1)),""))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IF(AND($A187&lt;&gt;"",$A187&lt;&gt;"TOTAL"),IF(AND([5]PREMIOS_OTROS!$AX185&lt;&gt;"",[5]PREMIOS_OTROS!$AX185&lt;&gt;0),[5]PREMIOS_OTROS!$AX185,""),IF($A187="TOTAL",SUM(INDIRECT("AC4:AC"&amp;ROW()-1)),""))</f>
        <v/>
      </c>
      <c r="AD187" s="7" t="str">
        <f ca="1">IF(AND($A187&lt;&gt;"",$A187&lt;&gt;"TOTAL"),IF(AND([5]PREMIOS_OTROS!$AZ185&lt;&gt;"",[5]PREMIOS_OTROS!$AZ185&lt;&gt;0),[5]PREMIOS_OTROS!$AZ185,""),IF($A187="TOTAL",SUM(INDIRECT("AD4:AD"&amp;ROW()-1)),""))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IF(AND($A187&lt;&gt;"",$A187&lt;&gt;"TOTAL"),IF(AND([5]PREMIOS_OTROS!$BC185&lt;&gt;"",[5]PREMIOS_OTROS!$BC185&lt;&gt;0),[5]PREMIOS_OTROS!$BC185,""),IF($A187="TOTAL",SUM(INDIRECT("AF4:AF"&amp;ROW()-1)),""))</f>
        <v/>
      </c>
      <c r="AG187" s="7" t="str">
        <f ca="1">IF(AND($A187&lt;&gt;"",$A187&lt;&gt;"TOTAL"),IF(AND([5]PREMIOS_OTROS!$BE185&lt;&gt;"",[5]PREMIOS_OTROS!$BE185&lt;&gt;0),[5]PREMIOS_OTROS!$BE185,""),IF($A187="TOTAL",SUM(INDIRECT("AG4:AG"&amp;ROW()-1)),""))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IF(AND($A187&lt;&gt;"",$A187&lt;&gt;"TOTAL"),IF(AND([5]PREMIOS_OTROS!$BH185&lt;&gt;"",[5]PREMIOS_OTROS!$BH185&lt;&gt;0),[5]PREMIOS_OTROS!$BH185,""),IF($A187="TOTAL",SUM(INDIRECT("AI4:AI"&amp;ROW()-1)),""))</f>
        <v/>
      </c>
      <c r="AJ187" s="7" t="str">
        <f ca="1">IF(AND($A187&lt;&gt;"",$A187&lt;&gt;"TOTAL"),IF(AND([5]PREMIOS_OTROS!$BJ185&lt;&gt;"",[5]PREMIOS_OTROS!$BJ185&lt;&gt;0),[5]PREMIOS_OTROS!$BJ185,""),IF($A187="TOTAL",SUM(INDIRECT("AJ4:AJ"&amp;ROW()-1)),""))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IF(AND($A187&lt;&gt;"",$A187&lt;&gt;"TOTAL"),IF(AND([5]PREMIOS_OTROS!$BM185&lt;&gt;"",[5]PREMIOS_OTROS!$BM185&lt;&gt;0),[5]PREMIOS_OTROS!$BM185,""),IF($A187="TOTAL",SUM(INDIRECT("AL4:AL"&amp;ROW()-1)),""))</f>
        <v/>
      </c>
      <c r="AM187" s="7" t="str">
        <f ca="1">IF(AND($A187&lt;&gt;"",$A187&lt;&gt;"TOTAL"),IF(AND([5]PREMIOS_OTROS!$BO185&lt;&gt;"",[5]PREMIOS_OTROS!$BO185&lt;&gt;0),[5]PREMIOS_OTROS!$BO185,""),IF($A187="TOTAL",SUM(INDIRECT("AM4:AM"&amp;ROW()-1)),""))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IF(AND($A187&lt;&gt;"",$A187&lt;&gt;"TOTAL"),IF(AND([5]PREMIOS_OTROS!$BR185&lt;&gt;"",[5]PREMIOS_OTROS!$BR185&lt;&gt;0),[5]PREMIOS_OTROS!$BR185,""),IF($A187="TOTAL",SUM(INDIRECT("AO4:AO"&amp;ROW()-1)),""))</f>
        <v/>
      </c>
      <c r="AP187" s="7" t="str">
        <f ca="1">IF(AND($A187&lt;&gt;"",$A187&lt;&gt;"TOTAL"),IF(AND([5]PREMIOS_OTROS!$BT185&lt;&gt;"",[5]PREMIOS_OTROS!$BT185&lt;&gt;0),[5]PREMIOS_OTROS!$BT185,""),IF($A187="TOTAL",SUM(INDIRECT("AP4:AP"&amp;ROW()-1)),""))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IF(AND($A187&lt;&gt;"",$A187&lt;&gt;"TOTAL"),IF(AND([5]PREMIOS_OTROS!$BW185&lt;&gt;"",[5]PREMIOS_OTROS!$BW185&lt;&gt;0),[5]PREMIOS_OTROS!$BW185,""),IF($A187="TOTAL",SUM(INDIRECT("AR4:AR"&amp;ROW()-1)),""))</f>
        <v/>
      </c>
      <c r="AS187" s="7" t="str">
        <f ca="1">IF(AND($A187&lt;&gt;"",$A187&lt;&gt;"TOTAL"),IF(AND([5]PREMIOS_OTROS!$BY185&lt;&gt;"",[5]PREMIOS_OTROS!$BY185&lt;&gt;0),[5]PREMIOS_OTROS!$BY185,""),IF($A187="TOTAL",SUM(INDIRECT("AS4:AS"&amp;ROW()-1)),""))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IF(AND($A187&lt;&gt;"",$A187&lt;&gt;"TOTAL"),IF(AND([5]PREMIOS_OTROS!$CB185&lt;&gt;"",[5]PREMIOS_OTROS!$CB185&lt;&gt;0),[5]PREMIOS_OTROS!$CB185,""),IF($A187="TOTAL",SUM(INDIRECT("AU4:AU"&amp;ROW()-1)),""))</f>
        <v/>
      </c>
      <c r="AV187" s="7" t="str">
        <f ca="1">IF(AND($A187&lt;&gt;"",$A187&lt;&gt;"TOTAL"),IF(AND([5]PREMIOS_OTROS!$CD185&lt;&gt;"",[5]PREMIOS_OTROS!$CD185&lt;&gt;0),[5]PREMIOS_OTROS!$CD185,""),IF($A187="TOTAL",SUM(INDIRECT("AV4:AV"&amp;ROW()-1)),""))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IF(AND($A187&lt;&gt;"",$A187&lt;&gt;"TOTAL"),IF(AND([5]PREMIOS_OTROS!$CG185&lt;&gt;"",[5]PREMIOS_OTROS!$CG185&lt;&gt;0),[5]PREMIOS_OTROS!$CG185,""),IF($A187="TOTAL",SUM(INDIRECT("AX4:AX"&amp;ROW()-1)),""))</f>
        <v/>
      </c>
      <c r="AY187" s="7" t="str">
        <f ca="1">IF(AND($A187&lt;&gt;"",$A187&lt;&gt;"TOTAL"),IF(AND([5]PREMIOS_OTROS!$CI185&lt;&gt;"",[5]PREMIOS_OTROS!$CI185&lt;&gt;0),[5]PREMIOS_OTROS!$CI185,""),IF($A187="TOTAL",SUM(INDIRECT("AY4:AY"&amp;ROW()-1)),""))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IF(AND($A187&lt;&gt;"",$A187&lt;&gt;"TOTAL"),IF(AND([5]PREMIOS_OTROS!$CL185&lt;&gt;"",[5]PREMIOS_OTROS!$CL185&lt;&gt;0),[5]PREMIOS_OTROS!$CL185,""),IF($A187="TOTAL",SUM(INDIRECT("BA4:BA"&amp;ROW()-1)),""))</f>
        <v/>
      </c>
      <c r="BB187" s="7" t="str">
        <f ca="1">IF(AND($A187&lt;&gt;"",$A187&lt;&gt;"TOTAL"),IF(AND([5]PREMIOS_OTROS!$CN185&lt;&gt;"",[5]PREMIOS_OTROS!$CN185&lt;&gt;0),[5]PREMIOS_OTROS!$CN185,""),IF($A187="TOTAL",SUM(INDIRECT("BB4:BB"&amp;ROW()-1)),""))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IF(AND($A187&lt;&gt;"",$A187&lt;&gt;"TOTAL"),IF(AND([5]PREMIOS_OTROS!$CQ185&lt;&gt;"",[5]PREMIOS_OTROS!$CQ185&lt;&gt;0),[5]PREMIOS_OTROS!$CQ185,""),IF($A187="TOTAL",SUM(INDIRECT("BD4:BD"&amp;ROW()-1)),""))</f>
        <v/>
      </c>
      <c r="BE187" s="7" t="str">
        <f ca="1">IF(AND($A187&lt;&gt;"",$A187&lt;&gt;"TOTAL"),IF(AND([5]PREMIOS_OTROS!$CS185&lt;&gt;"",[5]PREMIOS_OTROS!$CS185&lt;&gt;0),[5]PREMIOS_OTROS!$CS185,""),IF($A187="TOTAL",SUM(INDIRECT("BE4:BE"&amp;ROW()-1)),""))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IF([5]PREMIOS_OTROS!$D186&lt;&gt;"",[5]PREMIOS_OTROS!$D186,IF(AND([5]PREMIOS_OTROS!$D186="",[5]PREMIOS_OTROS!$D187="",[5]PREMIOS_OTROS!$D185=""),"","TOTAL"))</f>
        <v/>
      </c>
      <c r="B188" s="7" t="str">
        <f ca="1">IF(AND($A188&lt;&gt;"",$A188&lt;&gt;"TOTAL"),IF(AND([5]PREMIOS_OTROS!$E186&lt;&gt;"",[5]PREMIOS_OTROS!$E186&lt;&gt;0),[5]PREMIOS_OTROS!$E186,""),IF($A188="TOTAL",SUM(INDIRECT("B4:B"&amp;ROW()-1)),""))</f>
        <v/>
      </c>
      <c r="C188" s="7" t="str">
        <f ca="1">IF(AND($A188&lt;&gt;"",$A188&lt;&gt;"TOTAL"),IF(AND([5]PREMIOS_OTROS!$G186&lt;&gt;"",[5]PREMIOS_OTROS!$G186&lt;&gt;0),[5]PREMIOS_OTROS!$G186,""),IF($A188="TOTAL",SUM(INDIRECT("C4:C"&amp;ROW()-1)),""))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IF(AND($A188&lt;&gt;"",$A188&lt;&gt;"TOTAL"),IF(AND([5]PREMIOS_OTROS!$J186&lt;&gt;"",[5]PREMIOS_OTROS!$J186&lt;&gt;0),[5]PREMIOS_OTROS!$J186,""),IF($A188="TOTAL",SUM(INDIRECT("E4:E"&amp;ROW()-1)),""))</f>
        <v/>
      </c>
      <c r="F188" s="7" t="str">
        <f ca="1">IF(AND($A188&lt;&gt;"",$A188&lt;&gt;"TOTAL"),IF(AND([5]PREMIOS_OTROS!$L186&lt;&gt;"",[5]PREMIOS_OTROS!$L186&lt;&gt;0),[5]PREMIOS_OTROS!$L186,""),IF($A188="TOTAL",SUM(INDIRECT("F4:F"&amp;ROW()-1)),""))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IF(AND($A188&lt;&gt;"",$A188&lt;&gt;"TOTAL"),IF(AND([5]PREMIOS_OTROS!$O186&lt;&gt;"",[5]PREMIOS_OTROS!$O186&lt;&gt;0),[5]PREMIOS_OTROS!$O186,""),IF($A188="TOTAL",SUM(INDIRECT("H4:H"&amp;ROW()-1)),""))</f>
        <v/>
      </c>
      <c r="I188" s="7" t="str">
        <f ca="1">IF(AND($A188&lt;&gt;"",$A188&lt;&gt;"TOTAL"),IF(AND([5]PREMIOS_OTROS!$Q186&lt;&gt;"",[5]PREMIOS_OTROS!$Q186&lt;&gt;0),[5]PREMIOS_OTROS!$Q186,""),IF($A188="TOTAL",SUM(INDIRECT("I4:I"&amp;ROW()-1)),""))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IF(AND($A188&lt;&gt;"",$A188&lt;&gt;"TOTAL"),IF(AND([5]PREMIOS_OTROS!$T186&lt;&gt;"",[5]PREMIOS_OTROS!$T186&lt;&gt;0),[5]PREMIOS_OTROS!$T186,""),IF($A188="TOTAL",SUM(INDIRECT("K4:K"&amp;ROW()-1)),""))</f>
        <v/>
      </c>
      <c r="L188" s="7" t="str">
        <f ca="1">IF(AND($A188&lt;&gt;"",$A188&lt;&gt;"TOTAL"),IF(AND([5]PREMIOS_OTROS!$V186&lt;&gt;"",[5]PREMIOS_OTROS!$V186&lt;&gt;0),[5]PREMIOS_OTROS!$V186,""),IF($A188="TOTAL",SUM(INDIRECT("L4:L"&amp;ROW()-1)),""))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IF(AND($A188&lt;&gt;"",$A188&lt;&gt;"TOTAL"),IF(AND([5]PREMIOS_OTROS!$Y186&lt;&gt;"",[5]PREMIOS_OTROS!$Y186&lt;&gt;0),[5]PREMIOS_OTROS!$Y186,""),IF($A188="TOTAL",SUM(INDIRECT("N4:N"&amp;ROW()-1)),""))</f>
        <v/>
      </c>
      <c r="O188" s="7" t="str">
        <f ca="1">IF(AND($A188&lt;&gt;"",$A188&lt;&gt;"TOTAL"),IF(AND([5]PREMIOS_OTROS!$AA186&lt;&gt;"",[5]PREMIOS_OTROS!$AA186&lt;&gt;0),[5]PREMIOS_OTROS!$AA186,""),IF($A188="TOTAL",SUM(INDIRECT("O4:O"&amp;ROW()-1)),""))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IF(AND($A188&lt;&gt;"",$A188&lt;&gt;"TOTAL"),IF(AND([5]PREMIOS_OTROS!$AD186&lt;&gt;"",[5]PREMIOS_OTROS!$AD186&lt;&gt;0),[5]PREMIOS_OTROS!$AD186,""),IF($A188="TOTAL",SUM(INDIRECT("Q4:Q"&amp;ROW()-1)),""))</f>
        <v/>
      </c>
      <c r="R188" s="7" t="str">
        <f ca="1">IF(AND($A188&lt;&gt;"",$A188&lt;&gt;"TOTAL"),IF(AND([5]PREMIOS_OTROS!$AF186&lt;&gt;"",[5]PREMIOS_OTROS!$AF186&lt;&gt;0),[5]PREMIOS_OTROS!$AF186,""),IF($A188="TOTAL",SUM(INDIRECT("R4:R"&amp;ROW()-1)),""))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IF(AND($A188&lt;&gt;"",$A188&lt;&gt;"TOTAL"),IF(AND([5]PREMIOS_OTROS!$AI186&lt;&gt;"",[5]PREMIOS_OTROS!$AI186&lt;&gt;0),[5]PREMIOS_OTROS!$AI186,""),IF($A188="TOTAL",SUM(INDIRECT("T4:T"&amp;ROW()-1)),""))</f>
        <v/>
      </c>
      <c r="U188" s="7" t="str">
        <f ca="1">IF(AND($A188&lt;&gt;"",$A188&lt;&gt;"TOTAL"),IF(AND([5]PREMIOS_OTROS!$AK186&lt;&gt;"",[5]PREMIOS_OTROS!$AK186&lt;&gt;0),[5]PREMIOS_OTROS!$AK186,""),IF($A188="TOTAL",SUM(INDIRECT("U4:U"&amp;ROW()-1)),""))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IF(AND($A188&lt;&gt;"",$A188&lt;&gt;"TOTAL"),IF(AND([5]PREMIOS_OTROS!$AN186&lt;&gt;"",[5]PREMIOS_OTROS!$AN186&lt;&gt;0),[5]PREMIOS_OTROS!$AN186,""),IF($A188="TOTAL",SUM(INDIRECT("W4:W"&amp;ROW()-1)),""))</f>
        <v/>
      </c>
      <c r="X188" s="7" t="str">
        <f ca="1">IF(AND($A188&lt;&gt;"",$A188&lt;&gt;"TOTAL"),IF(AND([5]PREMIOS_OTROS!$AP186&lt;&gt;"",[5]PREMIOS_OTROS!$AP186&lt;&gt;0),[5]PREMIOS_OTROS!$AP186,""),IF($A188="TOTAL",SUM(INDIRECT("X4:X"&amp;ROW()-1)),""))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IF(AND($A188&lt;&gt;"",$A188&lt;&gt;"TOTAL"),IF(AND([5]PREMIOS_OTROS!$AS186&lt;&gt;"",[5]PREMIOS_OTROS!$AS186&lt;&gt;0),[5]PREMIOS_OTROS!$AS186,""),IF($A188="TOTAL",SUM(INDIRECT("Z4:Z"&amp;ROW()-1)),""))</f>
        <v/>
      </c>
      <c r="AA188" s="7" t="str">
        <f ca="1">IF(AND($A188&lt;&gt;"",$A188&lt;&gt;"TOTAL"),IF(AND([5]PREMIOS_OTROS!$AU186&lt;&gt;"",[5]PREMIOS_OTROS!$AU186&lt;&gt;0),[5]PREMIOS_OTROS!$AU186,""),IF($A188="TOTAL",SUM(INDIRECT("AA4:AA"&amp;ROW()-1)),""))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IF(AND($A188&lt;&gt;"",$A188&lt;&gt;"TOTAL"),IF(AND([5]PREMIOS_OTROS!$AX186&lt;&gt;"",[5]PREMIOS_OTROS!$AX186&lt;&gt;0),[5]PREMIOS_OTROS!$AX186,""),IF($A188="TOTAL",SUM(INDIRECT("AC4:AC"&amp;ROW()-1)),""))</f>
        <v/>
      </c>
      <c r="AD188" s="7" t="str">
        <f ca="1">IF(AND($A188&lt;&gt;"",$A188&lt;&gt;"TOTAL"),IF(AND([5]PREMIOS_OTROS!$AZ186&lt;&gt;"",[5]PREMIOS_OTROS!$AZ186&lt;&gt;0),[5]PREMIOS_OTROS!$AZ186,""),IF($A188="TOTAL",SUM(INDIRECT("AD4:AD"&amp;ROW()-1)),""))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IF(AND($A188&lt;&gt;"",$A188&lt;&gt;"TOTAL"),IF(AND([5]PREMIOS_OTROS!$BC186&lt;&gt;"",[5]PREMIOS_OTROS!$BC186&lt;&gt;0),[5]PREMIOS_OTROS!$BC186,""),IF($A188="TOTAL",SUM(INDIRECT("AF4:AF"&amp;ROW()-1)),""))</f>
        <v/>
      </c>
      <c r="AG188" s="7" t="str">
        <f ca="1">IF(AND($A188&lt;&gt;"",$A188&lt;&gt;"TOTAL"),IF(AND([5]PREMIOS_OTROS!$BE186&lt;&gt;"",[5]PREMIOS_OTROS!$BE186&lt;&gt;0),[5]PREMIOS_OTROS!$BE186,""),IF($A188="TOTAL",SUM(INDIRECT("AG4:AG"&amp;ROW()-1)),""))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IF(AND($A188&lt;&gt;"",$A188&lt;&gt;"TOTAL"),IF(AND([5]PREMIOS_OTROS!$BH186&lt;&gt;"",[5]PREMIOS_OTROS!$BH186&lt;&gt;0),[5]PREMIOS_OTROS!$BH186,""),IF($A188="TOTAL",SUM(INDIRECT("AI4:AI"&amp;ROW()-1)),""))</f>
        <v/>
      </c>
      <c r="AJ188" s="7" t="str">
        <f ca="1">IF(AND($A188&lt;&gt;"",$A188&lt;&gt;"TOTAL"),IF(AND([5]PREMIOS_OTROS!$BJ186&lt;&gt;"",[5]PREMIOS_OTROS!$BJ186&lt;&gt;0),[5]PREMIOS_OTROS!$BJ186,""),IF($A188="TOTAL",SUM(INDIRECT("AJ4:AJ"&amp;ROW()-1)),""))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IF(AND($A188&lt;&gt;"",$A188&lt;&gt;"TOTAL"),IF(AND([5]PREMIOS_OTROS!$BM186&lt;&gt;"",[5]PREMIOS_OTROS!$BM186&lt;&gt;0),[5]PREMIOS_OTROS!$BM186,""),IF($A188="TOTAL",SUM(INDIRECT("AL4:AL"&amp;ROW()-1)),""))</f>
        <v/>
      </c>
      <c r="AM188" s="7" t="str">
        <f ca="1">IF(AND($A188&lt;&gt;"",$A188&lt;&gt;"TOTAL"),IF(AND([5]PREMIOS_OTROS!$BO186&lt;&gt;"",[5]PREMIOS_OTROS!$BO186&lt;&gt;0),[5]PREMIOS_OTROS!$BO186,""),IF($A188="TOTAL",SUM(INDIRECT("AM4:AM"&amp;ROW()-1)),""))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IF(AND($A188&lt;&gt;"",$A188&lt;&gt;"TOTAL"),IF(AND([5]PREMIOS_OTROS!$BR186&lt;&gt;"",[5]PREMIOS_OTROS!$BR186&lt;&gt;0),[5]PREMIOS_OTROS!$BR186,""),IF($A188="TOTAL",SUM(INDIRECT("AO4:AO"&amp;ROW()-1)),""))</f>
        <v/>
      </c>
      <c r="AP188" s="7" t="str">
        <f ca="1">IF(AND($A188&lt;&gt;"",$A188&lt;&gt;"TOTAL"),IF(AND([5]PREMIOS_OTROS!$BT186&lt;&gt;"",[5]PREMIOS_OTROS!$BT186&lt;&gt;0),[5]PREMIOS_OTROS!$BT186,""),IF($A188="TOTAL",SUM(INDIRECT("AP4:AP"&amp;ROW()-1)),""))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IF(AND($A188&lt;&gt;"",$A188&lt;&gt;"TOTAL"),IF(AND([5]PREMIOS_OTROS!$BW186&lt;&gt;"",[5]PREMIOS_OTROS!$BW186&lt;&gt;0),[5]PREMIOS_OTROS!$BW186,""),IF($A188="TOTAL",SUM(INDIRECT("AR4:AR"&amp;ROW()-1)),""))</f>
        <v/>
      </c>
      <c r="AS188" s="7" t="str">
        <f ca="1">IF(AND($A188&lt;&gt;"",$A188&lt;&gt;"TOTAL"),IF(AND([5]PREMIOS_OTROS!$BY186&lt;&gt;"",[5]PREMIOS_OTROS!$BY186&lt;&gt;0),[5]PREMIOS_OTROS!$BY186,""),IF($A188="TOTAL",SUM(INDIRECT("AS4:AS"&amp;ROW()-1)),""))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IF(AND($A188&lt;&gt;"",$A188&lt;&gt;"TOTAL"),IF(AND([5]PREMIOS_OTROS!$CB186&lt;&gt;"",[5]PREMIOS_OTROS!$CB186&lt;&gt;0),[5]PREMIOS_OTROS!$CB186,""),IF($A188="TOTAL",SUM(INDIRECT("AU4:AU"&amp;ROW()-1)),""))</f>
        <v/>
      </c>
      <c r="AV188" s="7" t="str">
        <f ca="1">IF(AND($A188&lt;&gt;"",$A188&lt;&gt;"TOTAL"),IF(AND([5]PREMIOS_OTROS!$CD186&lt;&gt;"",[5]PREMIOS_OTROS!$CD186&lt;&gt;0),[5]PREMIOS_OTROS!$CD186,""),IF($A188="TOTAL",SUM(INDIRECT("AV4:AV"&amp;ROW()-1)),""))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IF(AND($A188&lt;&gt;"",$A188&lt;&gt;"TOTAL"),IF(AND([5]PREMIOS_OTROS!$CG186&lt;&gt;"",[5]PREMIOS_OTROS!$CG186&lt;&gt;0),[5]PREMIOS_OTROS!$CG186,""),IF($A188="TOTAL",SUM(INDIRECT("AX4:AX"&amp;ROW()-1)),""))</f>
        <v/>
      </c>
      <c r="AY188" s="7" t="str">
        <f ca="1">IF(AND($A188&lt;&gt;"",$A188&lt;&gt;"TOTAL"),IF(AND([5]PREMIOS_OTROS!$CI186&lt;&gt;"",[5]PREMIOS_OTROS!$CI186&lt;&gt;0),[5]PREMIOS_OTROS!$CI186,""),IF($A188="TOTAL",SUM(INDIRECT("AY4:AY"&amp;ROW()-1)),""))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IF(AND($A188&lt;&gt;"",$A188&lt;&gt;"TOTAL"),IF(AND([5]PREMIOS_OTROS!$CL186&lt;&gt;"",[5]PREMIOS_OTROS!$CL186&lt;&gt;0),[5]PREMIOS_OTROS!$CL186,""),IF($A188="TOTAL",SUM(INDIRECT("BA4:BA"&amp;ROW()-1)),""))</f>
        <v/>
      </c>
      <c r="BB188" s="7" t="str">
        <f ca="1">IF(AND($A188&lt;&gt;"",$A188&lt;&gt;"TOTAL"),IF(AND([5]PREMIOS_OTROS!$CN186&lt;&gt;"",[5]PREMIOS_OTROS!$CN186&lt;&gt;0),[5]PREMIOS_OTROS!$CN186,""),IF($A188="TOTAL",SUM(INDIRECT("BB4:BB"&amp;ROW()-1)),""))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IF(AND($A188&lt;&gt;"",$A188&lt;&gt;"TOTAL"),IF(AND([5]PREMIOS_OTROS!$CQ186&lt;&gt;"",[5]PREMIOS_OTROS!$CQ186&lt;&gt;0),[5]PREMIOS_OTROS!$CQ186,""),IF($A188="TOTAL",SUM(INDIRECT("BD4:BD"&amp;ROW()-1)),""))</f>
        <v/>
      </c>
      <c r="BE188" s="7" t="str">
        <f ca="1">IF(AND($A188&lt;&gt;"",$A188&lt;&gt;"TOTAL"),IF(AND([5]PREMIOS_OTROS!$CS186&lt;&gt;"",[5]PREMIOS_OTROS!$CS186&lt;&gt;0),[5]PREMIOS_OTROS!$CS186,""),IF($A188="TOTAL",SUM(INDIRECT("BE4:BE"&amp;ROW()-1)),""))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IF([5]PREMIOS_OTROS!$D187&lt;&gt;"",[5]PREMIOS_OTROS!$D187,IF(AND([5]PREMIOS_OTROS!$D187="",[5]PREMIOS_OTROS!$D188="",[5]PREMIOS_OTROS!$D186=""),"","TOTAL"))</f>
        <v/>
      </c>
      <c r="B189" s="7" t="str">
        <f ca="1">IF(AND($A189&lt;&gt;"",$A189&lt;&gt;"TOTAL"),IF(AND([5]PREMIOS_OTROS!$E187&lt;&gt;"",[5]PREMIOS_OTROS!$E187&lt;&gt;0),[5]PREMIOS_OTROS!$E187,""),IF($A189="TOTAL",SUM(INDIRECT("B4:B"&amp;ROW()-1)),""))</f>
        <v/>
      </c>
      <c r="C189" s="7" t="str">
        <f ca="1">IF(AND($A189&lt;&gt;"",$A189&lt;&gt;"TOTAL"),IF(AND([5]PREMIOS_OTROS!$G187&lt;&gt;"",[5]PREMIOS_OTROS!$G187&lt;&gt;0),[5]PREMIOS_OTROS!$G187,""),IF($A189="TOTAL",SUM(INDIRECT("C4:C"&amp;ROW()-1)),""))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IF(AND($A189&lt;&gt;"",$A189&lt;&gt;"TOTAL"),IF(AND([5]PREMIOS_OTROS!$J187&lt;&gt;"",[5]PREMIOS_OTROS!$J187&lt;&gt;0),[5]PREMIOS_OTROS!$J187,""),IF($A189="TOTAL",SUM(INDIRECT("E4:E"&amp;ROW()-1)),""))</f>
        <v/>
      </c>
      <c r="F189" s="7" t="str">
        <f ca="1">IF(AND($A189&lt;&gt;"",$A189&lt;&gt;"TOTAL"),IF(AND([5]PREMIOS_OTROS!$L187&lt;&gt;"",[5]PREMIOS_OTROS!$L187&lt;&gt;0),[5]PREMIOS_OTROS!$L187,""),IF($A189="TOTAL",SUM(INDIRECT("F4:F"&amp;ROW()-1)),""))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IF(AND($A189&lt;&gt;"",$A189&lt;&gt;"TOTAL"),IF(AND([5]PREMIOS_OTROS!$O187&lt;&gt;"",[5]PREMIOS_OTROS!$O187&lt;&gt;0),[5]PREMIOS_OTROS!$O187,""),IF($A189="TOTAL",SUM(INDIRECT("H4:H"&amp;ROW()-1)),""))</f>
        <v/>
      </c>
      <c r="I189" s="7" t="str">
        <f ca="1">IF(AND($A189&lt;&gt;"",$A189&lt;&gt;"TOTAL"),IF(AND([5]PREMIOS_OTROS!$Q187&lt;&gt;"",[5]PREMIOS_OTROS!$Q187&lt;&gt;0),[5]PREMIOS_OTROS!$Q187,""),IF($A189="TOTAL",SUM(INDIRECT("I4:I"&amp;ROW()-1)),""))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IF(AND($A189&lt;&gt;"",$A189&lt;&gt;"TOTAL"),IF(AND([5]PREMIOS_OTROS!$T187&lt;&gt;"",[5]PREMIOS_OTROS!$T187&lt;&gt;0),[5]PREMIOS_OTROS!$T187,""),IF($A189="TOTAL",SUM(INDIRECT("K4:K"&amp;ROW()-1)),""))</f>
        <v/>
      </c>
      <c r="L189" s="7" t="str">
        <f ca="1">IF(AND($A189&lt;&gt;"",$A189&lt;&gt;"TOTAL"),IF(AND([5]PREMIOS_OTROS!$V187&lt;&gt;"",[5]PREMIOS_OTROS!$V187&lt;&gt;0),[5]PREMIOS_OTROS!$V187,""),IF($A189="TOTAL",SUM(INDIRECT("L4:L"&amp;ROW()-1)),""))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IF(AND($A189&lt;&gt;"",$A189&lt;&gt;"TOTAL"),IF(AND([5]PREMIOS_OTROS!$Y187&lt;&gt;"",[5]PREMIOS_OTROS!$Y187&lt;&gt;0),[5]PREMIOS_OTROS!$Y187,""),IF($A189="TOTAL",SUM(INDIRECT("N4:N"&amp;ROW()-1)),""))</f>
        <v/>
      </c>
      <c r="O189" s="7" t="str">
        <f ca="1">IF(AND($A189&lt;&gt;"",$A189&lt;&gt;"TOTAL"),IF(AND([5]PREMIOS_OTROS!$AA187&lt;&gt;"",[5]PREMIOS_OTROS!$AA187&lt;&gt;0),[5]PREMIOS_OTROS!$AA187,""),IF($A189="TOTAL",SUM(INDIRECT("O4:O"&amp;ROW()-1)),""))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IF(AND($A189&lt;&gt;"",$A189&lt;&gt;"TOTAL"),IF(AND([5]PREMIOS_OTROS!$AD187&lt;&gt;"",[5]PREMIOS_OTROS!$AD187&lt;&gt;0),[5]PREMIOS_OTROS!$AD187,""),IF($A189="TOTAL",SUM(INDIRECT("Q4:Q"&amp;ROW()-1)),""))</f>
        <v/>
      </c>
      <c r="R189" s="7" t="str">
        <f ca="1">IF(AND($A189&lt;&gt;"",$A189&lt;&gt;"TOTAL"),IF(AND([5]PREMIOS_OTROS!$AF187&lt;&gt;"",[5]PREMIOS_OTROS!$AF187&lt;&gt;0),[5]PREMIOS_OTROS!$AF187,""),IF($A189="TOTAL",SUM(INDIRECT("R4:R"&amp;ROW()-1)),""))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IF(AND($A189&lt;&gt;"",$A189&lt;&gt;"TOTAL"),IF(AND([5]PREMIOS_OTROS!$AI187&lt;&gt;"",[5]PREMIOS_OTROS!$AI187&lt;&gt;0),[5]PREMIOS_OTROS!$AI187,""),IF($A189="TOTAL",SUM(INDIRECT("T4:T"&amp;ROW()-1)),""))</f>
        <v/>
      </c>
      <c r="U189" s="7" t="str">
        <f ca="1">IF(AND($A189&lt;&gt;"",$A189&lt;&gt;"TOTAL"),IF(AND([5]PREMIOS_OTROS!$AK187&lt;&gt;"",[5]PREMIOS_OTROS!$AK187&lt;&gt;0),[5]PREMIOS_OTROS!$AK187,""),IF($A189="TOTAL",SUM(INDIRECT("U4:U"&amp;ROW()-1)),""))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IF(AND($A189&lt;&gt;"",$A189&lt;&gt;"TOTAL"),IF(AND([5]PREMIOS_OTROS!$AN187&lt;&gt;"",[5]PREMIOS_OTROS!$AN187&lt;&gt;0),[5]PREMIOS_OTROS!$AN187,""),IF($A189="TOTAL",SUM(INDIRECT("W4:W"&amp;ROW()-1)),""))</f>
        <v/>
      </c>
      <c r="X189" s="7" t="str">
        <f ca="1">IF(AND($A189&lt;&gt;"",$A189&lt;&gt;"TOTAL"),IF(AND([5]PREMIOS_OTROS!$AP187&lt;&gt;"",[5]PREMIOS_OTROS!$AP187&lt;&gt;0),[5]PREMIOS_OTROS!$AP187,""),IF($A189="TOTAL",SUM(INDIRECT("X4:X"&amp;ROW()-1)),""))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IF(AND($A189&lt;&gt;"",$A189&lt;&gt;"TOTAL"),IF(AND([5]PREMIOS_OTROS!$AS187&lt;&gt;"",[5]PREMIOS_OTROS!$AS187&lt;&gt;0),[5]PREMIOS_OTROS!$AS187,""),IF($A189="TOTAL",SUM(INDIRECT("Z4:Z"&amp;ROW()-1)),""))</f>
        <v/>
      </c>
      <c r="AA189" s="7" t="str">
        <f ca="1">IF(AND($A189&lt;&gt;"",$A189&lt;&gt;"TOTAL"),IF(AND([5]PREMIOS_OTROS!$AU187&lt;&gt;"",[5]PREMIOS_OTROS!$AU187&lt;&gt;0),[5]PREMIOS_OTROS!$AU187,""),IF($A189="TOTAL",SUM(INDIRECT("AA4:AA"&amp;ROW()-1)),""))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IF(AND($A189&lt;&gt;"",$A189&lt;&gt;"TOTAL"),IF(AND([5]PREMIOS_OTROS!$AX187&lt;&gt;"",[5]PREMIOS_OTROS!$AX187&lt;&gt;0),[5]PREMIOS_OTROS!$AX187,""),IF($A189="TOTAL",SUM(INDIRECT("AC4:AC"&amp;ROW()-1)),""))</f>
        <v/>
      </c>
      <c r="AD189" s="7" t="str">
        <f ca="1">IF(AND($A189&lt;&gt;"",$A189&lt;&gt;"TOTAL"),IF(AND([5]PREMIOS_OTROS!$AZ187&lt;&gt;"",[5]PREMIOS_OTROS!$AZ187&lt;&gt;0),[5]PREMIOS_OTROS!$AZ187,""),IF($A189="TOTAL",SUM(INDIRECT("AD4:AD"&amp;ROW()-1)),""))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IF(AND($A189&lt;&gt;"",$A189&lt;&gt;"TOTAL"),IF(AND([5]PREMIOS_OTROS!$BC187&lt;&gt;"",[5]PREMIOS_OTROS!$BC187&lt;&gt;0),[5]PREMIOS_OTROS!$BC187,""),IF($A189="TOTAL",SUM(INDIRECT("AF4:AF"&amp;ROW()-1)),""))</f>
        <v/>
      </c>
      <c r="AG189" s="7" t="str">
        <f ca="1">IF(AND($A189&lt;&gt;"",$A189&lt;&gt;"TOTAL"),IF(AND([5]PREMIOS_OTROS!$BE187&lt;&gt;"",[5]PREMIOS_OTROS!$BE187&lt;&gt;0),[5]PREMIOS_OTROS!$BE187,""),IF($A189="TOTAL",SUM(INDIRECT("AG4:AG"&amp;ROW()-1)),""))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IF(AND($A189&lt;&gt;"",$A189&lt;&gt;"TOTAL"),IF(AND([5]PREMIOS_OTROS!$BH187&lt;&gt;"",[5]PREMIOS_OTROS!$BH187&lt;&gt;0),[5]PREMIOS_OTROS!$BH187,""),IF($A189="TOTAL",SUM(INDIRECT("AI4:AI"&amp;ROW()-1)),""))</f>
        <v/>
      </c>
      <c r="AJ189" s="7" t="str">
        <f ca="1">IF(AND($A189&lt;&gt;"",$A189&lt;&gt;"TOTAL"),IF(AND([5]PREMIOS_OTROS!$BJ187&lt;&gt;"",[5]PREMIOS_OTROS!$BJ187&lt;&gt;0),[5]PREMIOS_OTROS!$BJ187,""),IF($A189="TOTAL",SUM(INDIRECT("AJ4:AJ"&amp;ROW()-1)),""))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IF(AND($A189&lt;&gt;"",$A189&lt;&gt;"TOTAL"),IF(AND([5]PREMIOS_OTROS!$BM187&lt;&gt;"",[5]PREMIOS_OTROS!$BM187&lt;&gt;0),[5]PREMIOS_OTROS!$BM187,""),IF($A189="TOTAL",SUM(INDIRECT("AL4:AL"&amp;ROW()-1)),""))</f>
        <v/>
      </c>
      <c r="AM189" s="7" t="str">
        <f ca="1">IF(AND($A189&lt;&gt;"",$A189&lt;&gt;"TOTAL"),IF(AND([5]PREMIOS_OTROS!$BO187&lt;&gt;"",[5]PREMIOS_OTROS!$BO187&lt;&gt;0),[5]PREMIOS_OTROS!$BO187,""),IF($A189="TOTAL",SUM(INDIRECT("AM4:AM"&amp;ROW()-1)),""))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IF(AND($A189&lt;&gt;"",$A189&lt;&gt;"TOTAL"),IF(AND([5]PREMIOS_OTROS!$BR187&lt;&gt;"",[5]PREMIOS_OTROS!$BR187&lt;&gt;0),[5]PREMIOS_OTROS!$BR187,""),IF($A189="TOTAL",SUM(INDIRECT("AO4:AO"&amp;ROW()-1)),""))</f>
        <v/>
      </c>
      <c r="AP189" s="7" t="str">
        <f ca="1">IF(AND($A189&lt;&gt;"",$A189&lt;&gt;"TOTAL"),IF(AND([5]PREMIOS_OTROS!$BT187&lt;&gt;"",[5]PREMIOS_OTROS!$BT187&lt;&gt;0),[5]PREMIOS_OTROS!$BT187,""),IF($A189="TOTAL",SUM(INDIRECT("AP4:AP"&amp;ROW()-1)),""))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IF(AND($A189&lt;&gt;"",$A189&lt;&gt;"TOTAL"),IF(AND([5]PREMIOS_OTROS!$BW187&lt;&gt;"",[5]PREMIOS_OTROS!$BW187&lt;&gt;0),[5]PREMIOS_OTROS!$BW187,""),IF($A189="TOTAL",SUM(INDIRECT("AR4:AR"&amp;ROW()-1)),""))</f>
        <v/>
      </c>
      <c r="AS189" s="7" t="str">
        <f ca="1">IF(AND($A189&lt;&gt;"",$A189&lt;&gt;"TOTAL"),IF(AND([5]PREMIOS_OTROS!$BY187&lt;&gt;"",[5]PREMIOS_OTROS!$BY187&lt;&gt;0),[5]PREMIOS_OTROS!$BY187,""),IF($A189="TOTAL",SUM(INDIRECT("AS4:AS"&amp;ROW()-1)),""))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IF(AND($A189&lt;&gt;"",$A189&lt;&gt;"TOTAL"),IF(AND([5]PREMIOS_OTROS!$CB187&lt;&gt;"",[5]PREMIOS_OTROS!$CB187&lt;&gt;0),[5]PREMIOS_OTROS!$CB187,""),IF($A189="TOTAL",SUM(INDIRECT("AU4:AU"&amp;ROW()-1)),""))</f>
        <v/>
      </c>
      <c r="AV189" s="7" t="str">
        <f ca="1">IF(AND($A189&lt;&gt;"",$A189&lt;&gt;"TOTAL"),IF(AND([5]PREMIOS_OTROS!$CD187&lt;&gt;"",[5]PREMIOS_OTROS!$CD187&lt;&gt;0),[5]PREMIOS_OTROS!$CD187,""),IF($A189="TOTAL",SUM(INDIRECT("AV4:AV"&amp;ROW()-1)),""))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IF(AND($A189&lt;&gt;"",$A189&lt;&gt;"TOTAL"),IF(AND([5]PREMIOS_OTROS!$CG187&lt;&gt;"",[5]PREMIOS_OTROS!$CG187&lt;&gt;0),[5]PREMIOS_OTROS!$CG187,""),IF($A189="TOTAL",SUM(INDIRECT("AX4:AX"&amp;ROW()-1)),""))</f>
        <v/>
      </c>
      <c r="AY189" s="7" t="str">
        <f ca="1">IF(AND($A189&lt;&gt;"",$A189&lt;&gt;"TOTAL"),IF(AND([5]PREMIOS_OTROS!$CI187&lt;&gt;"",[5]PREMIOS_OTROS!$CI187&lt;&gt;0),[5]PREMIOS_OTROS!$CI187,""),IF($A189="TOTAL",SUM(INDIRECT("AY4:AY"&amp;ROW()-1)),""))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IF(AND($A189&lt;&gt;"",$A189&lt;&gt;"TOTAL"),IF(AND([5]PREMIOS_OTROS!$CL187&lt;&gt;"",[5]PREMIOS_OTROS!$CL187&lt;&gt;0),[5]PREMIOS_OTROS!$CL187,""),IF($A189="TOTAL",SUM(INDIRECT("BA4:BA"&amp;ROW()-1)),""))</f>
        <v/>
      </c>
      <c r="BB189" s="7" t="str">
        <f ca="1">IF(AND($A189&lt;&gt;"",$A189&lt;&gt;"TOTAL"),IF(AND([5]PREMIOS_OTROS!$CN187&lt;&gt;"",[5]PREMIOS_OTROS!$CN187&lt;&gt;0),[5]PREMIOS_OTROS!$CN187,""),IF($A189="TOTAL",SUM(INDIRECT("BB4:BB"&amp;ROW()-1)),""))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IF(AND($A189&lt;&gt;"",$A189&lt;&gt;"TOTAL"),IF(AND([5]PREMIOS_OTROS!$CQ187&lt;&gt;"",[5]PREMIOS_OTROS!$CQ187&lt;&gt;0),[5]PREMIOS_OTROS!$CQ187,""),IF($A189="TOTAL",SUM(INDIRECT("BD4:BD"&amp;ROW()-1)),""))</f>
        <v/>
      </c>
      <c r="BE189" s="7" t="str">
        <f ca="1">IF(AND($A189&lt;&gt;"",$A189&lt;&gt;"TOTAL"),IF(AND([5]PREMIOS_OTROS!$CS187&lt;&gt;"",[5]PREMIOS_OTROS!$CS187&lt;&gt;0),[5]PREMIOS_OTROS!$CS187,""),IF($A189="TOTAL",SUM(INDIRECT("BE4:BE"&amp;ROW()-1)),""))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IF([5]PREMIOS_OTROS!$D188&lt;&gt;"",[5]PREMIOS_OTROS!$D188,IF(AND([5]PREMIOS_OTROS!$D188="",[5]PREMIOS_OTROS!$D189="",[5]PREMIOS_OTROS!$D187=""),"","TOTAL"))</f>
        <v/>
      </c>
      <c r="B190" s="7" t="str">
        <f ca="1">IF(AND($A190&lt;&gt;"",$A190&lt;&gt;"TOTAL"),IF(AND([5]PREMIOS_OTROS!$E188&lt;&gt;"",[5]PREMIOS_OTROS!$E188&lt;&gt;0),[5]PREMIOS_OTROS!$E188,""),IF($A190="TOTAL",SUM(INDIRECT("B4:B"&amp;ROW()-1)),""))</f>
        <v/>
      </c>
      <c r="C190" s="7" t="str">
        <f ca="1">IF(AND($A190&lt;&gt;"",$A190&lt;&gt;"TOTAL"),IF(AND([5]PREMIOS_OTROS!$G188&lt;&gt;"",[5]PREMIOS_OTROS!$G188&lt;&gt;0),[5]PREMIOS_OTROS!$G188,""),IF($A190="TOTAL",SUM(INDIRECT("C4:C"&amp;ROW()-1)),""))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IF(AND($A190&lt;&gt;"",$A190&lt;&gt;"TOTAL"),IF(AND([5]PREMIOS_OTROS!$J188&lt;&gt;"",[5]PREMIOS_OTROS!$J188&lt;&gt;0),[5]PREMIOS_OTROS!$J188,""),IF($A190="TOTAL",SUM(INDIRECT("E4:E"&amp;ROW()-1)),""))</f>
        <v/>
      </c>
      <c r="F190" s="7" t="str">
        <f ca="1">IF(AND($A190&lt;&gt;"",$A190&lt;&gt;"TOTAL"),IF(AND([5]PREMIOS_OTROS!$L188&lt;&gt;"",[5]PREMIOS_OTROS!$L188&lt;&gt;0),[5]PREMIOS_OTROS!$L188,""),IF($A190="TOTAL",SUM(INDIRECT("F4:F"&amp;ROW()-1)),""))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IF(AND($A190&lt;&gt;"",$A190&lt;&gt;"TOTAL"),IF(AND([5]PREMIOS_OTROS!$O188&lt;&gt;"",[5]PREMIOS_OTROS!$O188&lt;&gt;0),[5]PREMIOS_OTROS!$O188,""),IF($A190="TOTAL",SUM(INDIRECT("H4:H"&amp;ROW()-1)),""))</f>
        <v/>
      </c>
      <c r="I190" s="7" t="str">
        <f ca="1">IF(AND($A190&lt;&gt;"",$A190&lt;&gt;"TOTAL"),IF(AND([5]PREMIOS_OTROS!$Q188&lt;&gt;"",[5]PREMIOS_OTROS!$Q188&lt;&gt;0),[5]PREMIOS_OTROS!$Q188,""),IF($A190="TOTAL",SUM(INDIRECT("I4:I"&amp;ROW()-1)),""))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IF(AND($A190&lt;&gt;"",$A190&lt;&gt;"TOTAL"),IF(AND([5]PREMIOS_OTROS!$T188&lt;&gt;"",[5]PREMIOS_OTROS!$T188&lt;&gt;0),[5]PREMIOS_OTROS!$T188,""),IF($A190="TOTAL",SUM(INDIRECT("K4:K"&amp;ROW()-1)),""))</f>
        <v/>
      </c>
      <c r="L190" s="7" t="str">
        <f ca="1">IF(AND($A190&lt;&gt;"",$A190&lt;&gt;"TOTAL"),IF(AND([5]PREMIOS_OTROS!$V188&lt;&gt;"",[5]PREMIOS_OTROS!$V188&lt;&gt;0),[5]PREMIOS_OTROS!$V188,""),IF($A190="TOTAL",SUM(INDIRECT("L4:L"&amp;ROW()-1)),""))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IF(AND($A190&lt;&gt;"",$A190&lt;&gt;"TOTAL"),IF(AND([5]PREMIOS_OTROS!$Y188&lt;&gt;"",[5]PREMIOS_OTROS!$Y188&lt;&gt;0),[5]PREMIOS_OTROS!$Y188,""),IF($A190="TOTAL",SUM(INDIRECT("N4:N"&amp;ROW()-1)),""))</f>
        <v/>
      </c>
      <c r="O190" s="7" t="str">
        <f ca="1">IF(AND($A190&lt;&gt;"",$A190&lt;&gt;"TOTAL"),IF(AND([5]PREMIOS_OTROS!$AA188&lt;&gt;"",[5]PREMIOS_OTROS!$AA188&lt;&gt;0),[5]PREMIOS_OTROS!$AA188,""),IF($A190="TOTAL",SUM(INDIRECT("O4:O"&amp;ROW()-1)),""))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IF(AND($A190&lt;&gt;"",$A190&lt;&gt;"TOTAL"),IF(AND([5]PREMIOS_OTROS!$AD188&lt;&gt;"",[5]PREMIOS_OTROS!$AD188&lt;&gt;0),[5]PREMIOS_OTROS!$AD188,""),IF($A190="TOTAL",SUM(INDIRECT("Q4:Q"&amp;ROW()-1)),""))</f>
        <v/>
      </c>
      <c r="R190" s="7" t="str">
        <f ca="1">IF(AND($A190&lt;&gt;"",$A190&lt;&gt;"TOTAL"),IF(AND([5]PREMIOS_OTROS!$AF188&lt;&gt;"",[5]PREMIOS_OTROS!$AF188&lt;&gt;0),[5]PREMIOS_OTROS!$AF188,""),IF($A190="TOTAL",SUM(INDIRECT("R4:R"&amp;ROW()-1)),""))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IF(AND($A190&lt;&gt;"",$A190&lt;&gt;"TOTAL"),IF(AND([5]PREMIOS_OTROS!$AI188&lt;&gt;"",[5]PREMIOS_OTROS!$AI188&lt;&gt;0),[5]PREMIOS_OTROS!$AI188,""),IF($A190="TOTAL",SUM(INDIRECT("T4:T"&amp;ROW()-1)),""))</f>
        <v/>
      </c>
      <c r="U190" s="7" t="str">
        <f ca="1">IF(AND($A190&lt;&gt;"",$A190&lt;&gt;"TOTAL"),IF(AND([5]PREMIOS_OTROS!$AK188&lt;&gt;"",[5]PREMIOS_OTROS!$AK188&lt;&gt;0),[5]PREMIOS_OTROS!$AK188,""),IF($A190="TOTAL",SUM(INDIRECT("U4:U"&amp;ROW()-1)),""))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IF(AND($A190&lt;&gt;"",$A190&lt;&gt;"TOTAL"),IF(AND([5]PREMIOS_OTROS!$AN188&lt;&gt;"",[5]PREMIOS_OTROS!$AN188&lt;&gt;0),[5]PREMIOS_OTROS!$AN188,""),IF($A190="TOTAL",SUM(INDIRECT("W4:W"&amp;ROW()-1)),""))</f>
        <v/>
      </c>
      <c r="X190" s="7" t="str">
        <f ca="1">IF(AND($A190&lt;&gt;"",$A190&lt;&gt;"TOTAL"),IF(AND([5]PREMIOS_OTROS!$AP188&lt;&gt;"",[5]PREMIOS_OTROS!$AP188&lt;&gt;0),[5]PREMIOS_OTROS!$AP188,""),IF($A190="TOTAL",SUM(INDIRECT("X4:X"&amp;ROW()-1)),""))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IF(AND($A190&lt;&gt;"",$A190&lt;&gt;"TOTAL"),IF(AND([5]PREMIOS_OTROS!$AS188&lt;&gt;"",[5]PREMIOS_OTROS!$AS188&lt;&gt;0),[5]PREMIOS_OTROS!$AS188,""),IF($A190="TOTAL",SUM(INDIRECT("Z4:Z"&amp;ROW()-1)),""))</f>
        <v/>
      </c>
      <c r="AA190" s="7" t="str">
        <f ca="1">IF(AND($A190&lt;&gt;"",$A190&lt;&gt;"TOTAL"),IF(AND([5]PREMIOS_OTROS!$AU188&lt;&gt;"",[5]PREMIOS_OTROS!$AU188&lt;&gt;0),[5]PREMIOS_OTROS!$AU188,""),IF($A190="TOTAL",SUM(INDIRECT("AA4:AA"&amp;ROW()-1)),""))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IF(AND($A190&lt;&gt;"",$A190&lt;&gt;"TOTAL"),IF(AND([5]PREMIOS_OTROS!$AX188&lt;&gt;"",[5]PREMIOS_OTROS!$AX188&lt;&gt;0),[5]PREMIOS_OTROS!$AX188,""),IF($A190="TOTAL",SUM(INDIRECT("AC4:AC"&amp;ROW()-1)),""))</f>
        <v/>
      </c>
      <c r="AD190" s="7" t="str">
        <f ca="1">IF(AND($A190&lt;&gt;"",$A190&lt;&gt;"TOTAL"),IF(AND([5]PREMIOS_OTROS!$AZ188&lt;&gt;"",[5]PREMIOS_OTROS!$AZ188&lt;&gt;0),[5]PREMIOS_OTROS!$AZ188,""),IF($A190="TOTAL",SUM(INDIRECT("AD4:AD"&amp;ROW()-1)),""))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IF(AND($A190&lt;&gt;"",$A190&lt;&gt;"TOTAL"),IF(AND([5]PREMIOS_OTROS!$BC188&lt;&gt;"",[5]PREMIOS_OTROS!$BC188&lt;&gt;0),[5]PREMIOS_OTROS!$BC188,""),IF($A190="TOTAL",SUM(INDIRECT("AF4:AF"&amp;ROW()-1)),""))</f>
        <v/>
      </c>
      <c r="AG190" s="7" t="str">
        <f ca="1">IF(AND($A190&lt;&gt;"",$A190&lt;&gt;"TOTAL"),IF(AND([5]PREMIOS_OTROS!$BE188&lt;&gt;"",[5]PREMIOS_OTROS!$BE188&lt;&gt;0),[5]PREMIOS_OTROS!$BE188,""),IF($A190="TOTAL",SUM(INDIRECT("AG4:AG"&amp;ROW()-1)),""))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IF(AND($A190&lt;&gt;"",$A190&lt;&gt;"TOTAL"),IF(AND([5]PREMIOS_OTROS!$BH188&lt;&gt;"",[5]PREMIOS_OTROS!$BH188&lt;&gt;0),[5]PREMIOS_OTROS!$BH188,""),IF($A190="TOTAL",SUM(INDIRECT("AI4:AI"&amp;ROW()-1)),""))</f>
        <v/>
      </c>
      <c r="AJ190" s="7" t="str">
        <f ca="1">IF(AND($A190&lt;&gt;"",$A190&lt;&gt;"TOTAL"),IF(AND([5]PREMIOS_OTROS!$BJ188&lt;&gt;"",[5]PREMIOS_OTROS!$BJ188&lt;&gt;0),[5]PREMIOS_OTROS!$BJ188,""),IF($A190="TOTAL",SUM(INDIRECT("AJ4:AJ"&amp;ROW()-1)),""))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IF(AND($A190&lt;&gt;"",$A190&lt;&gt;"TOTAL"),IF(AND([5]PREMIOS_OTROS!$BM188&lt;&gt;"",[5]PREMIOS_OTROS!$BM188&lt;&gt;0),[5]PREMIOS_OTROS!$BM188,""),IF($A190="TOTAL",SUM(INDIRECT("AL4:AL"&amp;ROW()-1)),""))</f>
        <v/>
      </c>
      <c r="AM190" s="7" t="str">
        <f ca="1">IF(AND($A190&lt;&gt;"",$A190&lt;&gt;"TOTAL"),IF(AND([5]PREMIOS_OTROS!$BO188&lt;&gt;"",[5]PREMIOS_OTROS!$BO188&lt;&gt;0),[5]PREMIOS_OTROS!$BO188,""),IF($A190="TOTAL",SUM(INDIRECT("AM4:AM"&amp;ROW()-1)),""))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IF(AND($A190&lt;&gt;"",$A190&lt;&gt;"TOTAL"),IF(AND([5]PREMIOS_OTROS!$BR188&lt;&gt;"",[5]PREMIOS_OTROS!$BR188&lt;&gt;0),[5]PREMIOS_OTROS!$BR188,""),IF($A190="TOTAL",SUM(INDIRECT("AO4:AO"&amp;ROW()-1)),""))</f>
        <v/>
      </c>
      <c r="AP190" s="7" t="str">
        <f ca="1">IF(AND($A190&lt;&gt;"",$A190&lt;&gt;"TOTAL"),IF(AND([5]PREMIOS_OTROS!$BT188&lt;&gt;"",[5]PREMIOS_OTROS!$BT188&lt;&gt;0),[5]PREMIOS_OTROS!$BT188,""),IF($A190="TOTAL",SUM(INDIRECT("AP4:AP"&amp;ROW()-1)),""))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IF(AND($A190&lt;&gt;"",$A190&lt;&gt;"TOTAL"),IF(AND([5]PREMIOS_OTROS!$BW188&lt;&gt;"",[5]PREMIOS_OTROS!$BW188&lt;&gt;0),[5]PREMIOS_OTROS!$BW188,""),IF($A190="TOTAL",SUM(INDIRECT("AR4:AR"&amp;ROW()-1)),""))</f>
        <v/>
      </c>
      <c r="AS190" s="7" t="str">
        <f ca="1">IF(AND($A190&lt;&gt;"",$A190&lt;&gt;"TOTAL"),IF(AND([5]PREMIOS_OTROS!$BY188&lt;&gt;"",[5]PREMIOS_OTROS!$BY188&lt;&gt;0),[5]PREMIOS_OTROS!$BY188,""),IF($A190="TOTAL",SUM(INDIRECT("AS4:AS"&amp;ROW()-1)),""))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IF(AND($A190&lt;&gt;"",$A190&lt;&gt;"TOTAL"),IF(AND([5]PREMIOS_OTROS!$CB188&lt;&gt;"",[5]PREMIOS_OTROS!$CB188&lt;&gt;0),[5]PREMIOS_OTROS!$CB188,""),IF($A190="TOTAL",SUM(INDIRECT("AU4:AU"&amp;ROW()-1)),""))</f>
        <v/>
      </c>
      <c r="AV190" s="7" t="str">
        <f ca="1">IF(AND($A190&lt;&gt;"",$A190&lt;&gt;"TOTAL"),IF(AND([5]PREMIOS_OTROS!$CD188&lt;&gt;"",[5]PREMIOS_OTROS!$CD188&lt;&gt;0),[5]PREMIOS_OTROS!$CD188,""),IF($A190="TOTAL",SUM(INDIRECT("AV4:AV"&amp;ROW()-1)),""))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IF(AND($A190&lt;&gt;"",$A190&lt;&gt;"TOTAL"),IF(AND([5]PREMIOS_OTROS!$CG188&lt;&gt;"",[5]PREMIOS_OTROS!$CG188&lt;&gt;0),[5]PREMIOS_OTROS!$CG188,""),IF($A190="TOTAL",SUM(INDIRECT("AX4:AX"&amp;ROW()-1)),""))</f>
        <v/>
      </c>
      <c r="AY190" s="7" t="str">
        <f ca="1">IF(AND($A190&lt;&gt;"",$A190&lt;&gt;"TOTAL"),IF(AND([5]PREMIOS_OTROS!$CI188&lt;&gt;"",[5]PREMIOS_OTROS!$CI188&lt;&gt;0),[5]PREMIOS_OTROS!$CI188,""),IF($A190="TOTAL",SUM(INDIRECT("AY4:AY"&amp;ROW()-1)),""))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IF(AND($A190&lt;&gt;"",$A190&lt;&gt;"TOTAL"),IF(AND([5]PREMIOS_OTROS!$CL188&lt;&gt;"",[5]PREMIOS_OTROS!$CL188&lt;&gt;0),[5]PREMIOS_OTROS!$CL188,""),IF($A190="TOTAL",SUM(INDIRECT("BA4:BA"&amp;ROW()-1)),""))</f>
        <v/>
      </c>
      <c r="BB190" s="7" t="str">
        <f ca="1">IF(AND($A190&lt;&gt;"",$A190&lt;&gt;"TOTAL"),IF(AND([5]PREMIOS_OTROS!$CN188&lt;&gt;"",[5]PREMIOS_OTROS!$CN188&lt;&gt;0),[5]PREMIOS_OTROS!$CN188,""),IF($A190="TOTAL",SUM(INDIRECT("BB4:BB"&amp;ROW()-1)),""))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IF(AND($A190&lt;&gt;"",$A190&lt;&gt;"TOTAL"),IF(AND([5]PREMIOS_OTROS!$CQ188&lt;&gt;"",[5]PREMIOS_OTROS!$CQ188&lt;&gt;0),[5]PREMIOS_OTROS!$CQ188,""),IF($A190="TOTAL",SUM(INDIRECT("BD4:BD"&amp;ROW()-1)),""))</f>
        <v/>
      </c>
      <c r="BE190" s="7" t="str">
        <f ca="1">IF(AND($A190&lt;&gt;"",$A190&lt;&gt;"TOTAL"),IF(AND([5]PREMIOS_OTROS!$CS188&lt;&gt;"",[5]PREMIOS_OTROS!$CS188&lt;&gt;0),[5]PREMIOS_OTROS!$CS188,""),IF($A190="TOTAL",SUM(INDIRECT("BE4:BE"&amp;ROW()-1)),""))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IF([5]PREMIOS_OTROS!$D189&lt;&gt;"",[5]PREMIOS_OTROS!$D189,IF(AND([5]PREMIOS_OTROS!$D189="",[5]PREMIOS_OTROS!$D190="",[5]PREMIOS_OTROS!$D188=""),"","TOTAL"))</f>
        <v/>
      </c>
      <c r="B191" s="7" t="str">
        <f ca="1">IF(AND($A191&lt;&gt;"",$A191&lt;&gt;"TOTAL"),IF(AND([5]PREMIOS_OTROS!$E189&lt;&gt;"",[5]PREMIOS_OTROS!$E189&lt;&gt;0),[5]PREMIOS_OTROS!$E189,""),IF($A191="TOTAL",SUM(INDIRECT("B4:B"&amp;ROW()-1)),""))</f>
        <v/>
      </c>
      <c r="C191" s="7" t="str">
        <f ca="1">IF(AND($A191&lt;&gt;"",$A191&lt;&gt;"TOTAL"),IF(AND([5]PREMIOS_OTROS!$G189&lt;&gt;"",[5]PREMIOS_OTROS!$G189&lt;&gt;0),[5]PREMIOS_OTROS!$G189,""),IF($A191="TOTAL",SUM(INDIRECT("C4:C"&amp;ROW()-1)),""))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IF(AND($A191&lt;&gt;"",$A191&lt;&gt;"TOTAL"),IF(AND([5]PREMIOS_OTROS!$J189&lt;&gt;"",[5]PREMIOS_OTROS!$J189&lt;&gt;0),[5]PREMIOS_OTROS!$J189,""),IF($A191="TOTAL",SUM(INDIRECT("E4:E"&amp;ROW()-1)),""))</f>
        <v/>
      </c>
      <c r="F191" s="7" t="str">
        <f ca="1">IF(AND($A191&lt;&gt;"",$A191&lt;&gt;"TOTAL"),IF(AND([5]PREMIOS_OTROS!$L189&lt;&gt;"",[5]PREMIOS_OTROS!$L189&lt;&gt;0),[5]PREMIOS_OTROS!$L189,""),IF($A191="TOTAL",SUM(INDIRECT("F4:F"&amp;ROW()-1)),""))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IF(AND($A191&lt;&gt;"",$A191&lt;&gt;"TOTAL"),IF(AND([5]PREMIOS_OTROS!$O189&lt;&gt;"",[5]PREMIOS_OTROS!$O189&lt;&gt;0),[5]PREMIOS_OTROS!$O189,""),IF($A191="TOTAL",SUM(INDIRECT("H4:H"&amp;ROW()-1)),""))</f>
        <v/>
      </c>
      <c r="I191" s="7" t="str">
        <f ca="1">IF(AND($A191&lt;&gt;"",$A191&lt;&gt;"TOTAL"),IF(AND([5]PREMIOS_OTROS!$Q189&lt;&gt;"",[5]PREMIOS_OTROS!$Q189&lt;&gt;0),[5]PREMIOS_OTROS!$Q189,""),IF($A191="TOTAL",SUM(INDIRECT("I4:I"&amp;ROW()-1)),""))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IF(AND($A191&lt;&gt;"",$A191&lt;&gt;"TOTAL"),IF(AND([5]PREMIOS_OTROS!$T189&lt;&gt;"",[5]PREMIOS_OTROS!$T189&lt;&gt;0),[5]PREMIOS_OTROS!$T189,""),IF($A191="TOTAL",SUM(INDIRECT("K4:K"&amp;ROW()-1)),""))</f>
        <v/>
      </c>
      <c r="L191" s="7" t="str">
        <f ca="1">IF(AND($A191&lt;&gt;"",$A191&lt;&gt;"TOTAL"),IF(AND([5]PREMIOS_OTROS!$V189&lt;&gt;"",[5]PREMIOS_OTROS!$V189&lt;&gt;0),[5]PREMIOS_OTROS!$V189,""),IF($A191="TOTAL",SUM(INDIRECT("L4:L"&amp;ROW()-1)),""))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IF(AND($A191&lt;&gt;"",$A191&lt;&gt;"TOTAL"),IF(AND([5]PREMIOS_OTROS!$Y189&lt;&gt;"",[5]PREMIOS_OTROS!$Y189&lt;&gt;0),[5]PREMIOS_OTROS!$Y189,""),IF($A191="TOTAL",SUM(INDIRECT("N4:N"&amp;ROW()-1)),""))</f>
        <v/>
      </c>
      <c r="O191" s="7" t="str">
        <f ca="1">IF(AND($A191&lt;&gt;"",$A191&lt;&gt;"TOTAL"),IF(AND([5]PREMIOS_OTROS!$AA189&lt;&gt;"",[5]PREMIOS_OTROS!$AA189&lt;&gt;0),[5]PREMIOS_OTROS!$AA189,""),IF($A191="TOTAL",SUM(INDIRECT("O4:O"&amp;ROW()-1)),""))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IF(AND($A191&lt;&gt;"",$A191&lt;&gt;"TOTAL"),IF(AND([5]PREMIOS_OTROS!$AD189&lt;&gt;"",[5]PREMIOS_OTROS!$AD189&lt;&gt;0),[5]PREMIOS_OTROS!$AD189,""),IF($A191="TOTAL",SUM(INDIRECT("Q4:Q"&amp;ROW()-1)),""))</f>
        <v/>
      </c>
      <c r="R191" s="7" t="str">
        <f ca="1">IF(AND($A191&lt;&gt;"",$A191&lt;&gt;"TOTAL"),IF(AND([5]PREMIOS_OTROS!$AF189&lt;&gt;"",[5]PREMIOS_OTROS!$AF189&lt;&gt;0),[5]PREMIOS_OTROS!$AF189,""),IF($A191="TOTAL",SUM(INDIRECT("R4:R"&amp;ROW()-1)),""))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IF(AND($A191&lt;&gt;"",$A191&lt;&gt;"TOTAL"),IF(AND([5]PREMIOS_OTROS!$AI189&lt;&gt;"",[5]PREMIOS_OTROS!$AI189&lt;&gt;0),[5]PREMIOS_OTROS!$AI189,""),IF($A191="TOTAL",SUM(INDIRECT("T4:T"&amp;ROW()-1)),""))</f>
        <v/>
      </c>
      <c r="U191" s="7" t="str">
        <f ca="1">IF(AND($A191&lt;&gt;"",$A191&lt;&gt;"TOTAL"),IF(AND([5]PREMIOS_OTROS!$AK189&lt;&gt;"",[5]PREMIOS_OTROS!$AK189&lt;&gt;0),[5]PREMIOS_OTROS!$AK189,""),IF($A191="TOTAL",SUM(INDIRECT("U4:U"&amp;ROW()-1)),""))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IF(AND($A191&lt;&gt;"",$A191&lt;&gt;"TOTAL"),IF(AND([5]PREMIOS_OTROS!$AN189&lt;&gt;"",[5]PREMIOS_OTROS!$AN189&lt;&gt;0),[5]PREMIOS_OTROS!$AN189,""),IF($A191="TOTAL",SUM(INDIRECT("W4:W"&amp;ROW()-1)),""))</f>
        <v/>
      </c>
      <c r="X191" s="7" t="str">
        <f ca="1">IF(AND($A191&lt;&gt;"",$A191&lt;&gt;"TOTAL"),IF(AND([5]PREMIOS_OTROS!$AP189&lt;&gt;"",[5]PREMIOS_OTROS!$AP189&lt;&gt;0),[5]PREMIOS_OTROS!$AP189,""),IF($A191="TOTAL",SUM(INDIRECT("X4:X"&amp;ROW()-1)),""))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IF(AND($A191&lt;&gt;"",$A191&lt;&gt;"TOTAL"),IF(AND([5]PREMIOS_OTROS!$AS189&lt;&gt;"",[5]PREMIOS_OTROS!$AS189&lt;&gt;0),[5]PREMIOS_OTROS!$AS189,""),IF($A191="TOTAL",SUM(INDIRECT("Z4:Z"&amp;ROW()-1)),""))</f>
        <v/>
      </c>
      <c r="AA191" s="7" t="str">
        <f ca="1">IF(AND($A191&lt;&gt;"",$A191&lt;&gt;"TOTAL"),IF(AND([5]PREMIOS_OTROS!$AU189&lt;&gt;"",[5]PREMIOS_OTROS!$AU189&lt;&gt;0),[5]PREMIOS_OTROS!$AU189,""),IF($A191="TOTAL",SUM(INDIRECT("AA4:AA"&amp;ROW()-1)),""))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IF(AND($A191&lt;&gt;"",$A191&lt;&gt;"TOTAL"),IF(AND([5]PREMIOS_OTROS!$AX189&lt;&gt;"",[5]PREMIOS_OTROS!$AX189&lt;&gt;0),[5]PREMIOS_OTROS!$AX189,""),IF($A191="TOTAL",SUM(INDIRECT("AC4:AC"&amp;ROW()-1)),""))</f>
        <v/>
      </c>
      <c r="AD191" s="7" t="str">
        <f ca="1">IF(AND($A191&lt;&gt;"",$A191&lt;&gt;"TOTAL"),IF(AND([5]PREMIOS_OTROS!$AZ189&lt;&gt;"",[5]PREMIOS_OTROS!$AZ189&lt;&gt;0),[5]PREMIOS_OTROS!$AZ189,""),IF($A191="TOTAL",SUM(INDIRECT("AD4:AD"&amp;ROW()-1)),""))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IF(AND($A191&lt;&gt;"",$A191&lt;&gt;"TOTAL"),IF(AND([5]PREMIOS_OTROS!$BC189&lt;&gt;"",[5]PREMIOS_OTROS!$BC189&lt;&gt;0),[5]PREMIOS_OTROS!$BC189,""),IF($A191="TOTAL",SUM(INDIRECT("AF4:AF"&amp;ROW()-1)),""))</f>
        <v/>
      </c>
      <c r="AG191" s="7" t="str">
        <f ca="1">IF(AND($A191&lt;&gt;"",$A191&lt;&gt;"TOTAL"),IF(AND([5]PREMIOS_OTROS!$BE189&lt;&gt;"",[5]PREMIOS_OTROS!$BE189&lt;&gt;0),[5]PREMIOS_OTROS!$BE189,""),IF($A191="TOTAL",SUM(INDIRECT("AG4:AG"&amp;ROW()-1)),""))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IF(AND($A191&lt;&gt;"",$A191&lt;&gt;"TOTAL"),IF(AND([5]PREMIOS_OTROS!$BH189&lt;&gt;"",[5]PREMIOS_OTROS!$BH189&lt;&gt;0),[5]PREMIOS_OTROS!$BH189,""),IF($A191="TOTAL",SUM(INDIRECT("AI4:AI"&amp;ROW()-1)),""))</f>
        <v/>
      </c>
      <c r="AJ191" s="7" t="str">
        <f ca="1">IF(AND($A191&lt;&gt;"",$A191&lt;&gt;"TOTAL"),IF(AND([5]PREMIOS_OTROS!$BJ189&lt;&gt;"",[5]PREMIOS_OTROS!$BJ189&lt;&gt;0),[5]PREMIOS_OTROS!$BJ189,""),IF($A191="TOTAL",SUM(INDIRECT("AJ4:AJ"&amp;ROW()-1)),""))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IF(AND($A191&lt;&gt;"",$A191&lt;&gt;"TOTAL"),IF(AND([5]PREMIOS_OTROS!$BM189&lt;&gt;"",[5]PREMIOS_OTROS!$BM189&lt;&gt;0),[5]PREMIOS_OTROS!$BM189,""),IF($A191="TOTAL",SUM(INDIRECT("AL4:AL"&amp;ROW()-1)),""))</f>
        <v/>
      </c>
      <c r="AM191" s="7" t="str">
        <f ca="1">IF(AND($A191&lt;&gt;"",$A191&lt;&gt;"TOTAL"),IF(AND([5]PREMIOS_OTROS!$BO189&lt;&gt;"",[5]PREMIOS_OTROS!$BO189&lt;&gt;0),[5]PREMIOS_OTROS!$BO189,""),IF($A191="TOTAL",SUM(INDIRECT("AM4:AM"&amp;ROW()-1)),""))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IF(AND($A191&lt;&gt;"",$A191&lt;&gt;"TOTAL"),IF(AND([5]PREMIOS_OTROS!$BR189&lt;&gt;"",[5]PREMIOS_OTROS!$BR189&lt;&gt;0),[5]PREMIOS_OTROS!$BR189,""),IF($A191="TOTAL",SUM(INDIRECT("AO4:AO"&amp;ROW()-1)),""))</f>
        <v/>
      </c>
      <c r="AP191" s="7" t="str">
        <f ca="1">IF(AND($A191&lt;&gt;"",$A191&lt;&gt;"TOTAL"),IF(AND([5]PREMIOS_OTROS!$BT189&lt;&gt;"",[5]PREMIOS_OTROS!$BT189&lt;&gt;0),[5]PREMIOS_OTROS!$BT189,""),IF($A191="TOTAL",SUM(INDIRECT("AP4:AP"&amp;ROW()-1)),""))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IF(AND($A191&lt;&gt;"",$A191&lt;&gt;"TOTAL"),IF(AND([5]PREMIOS_OTROS!$BW189&lt;&gt;"",[5]PREMIOS_OTROS!$BW189&lt;&gt;0),[5]PREMIOS_OTROS!$BW189,""),IF($A191="TOTAL",SUM(INDIRECT("AR4:AR"&amp;ROW()-1)),""))</f>
        <v/>
      </c>
      <c r="AS191" s="7" t="str">
        <f ca="1">IF(AND($A191&lt;&gt;"",$A191&lt;&gt;"TOTAL"),IF(AND([5]PREMIOS_OTROS!$BY189&lt;&gt;"",[5]PREMIOS_OTROS!$BY189&lt;&gt;0),[5]PREMIOS_OTROS!$BY189,""),IF($A191="TOTAL",SUM(INDIRECT("AS4:AS"&amp;ROW()-1)),""))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IF(AND($A191&lt;&gt;"",$A191&lt;&gt;"TOTAL"),IF(AND([5]PREMIOS_OTROS!$CB189&lt;&gt;"",[5]PREMIOS_OTROS!$CB189&lt;&gt;0),[5]PREMIOS_OTROS!$CB189,""),IF($A191="TOTAL",SUM(INDIRECT("AU4:AU"&amp;ROW()-1)),""))</f>
        <v/>
      </c>
      <c r="AV191" s="7" t="str">
        <f ca="1">IF(AND($A191&lt;&gt;"",$A191&lt;&gt;"TOTAL"),IF(AND([5]PREMIOS_OTROS!$CD189&lt;&gt;"",[5]PREMIOS_OTROS!$CD189&lt;&gt;0),[5]PREMIOS_OTROS!$CD189,""),IF($A191="TOTAL",SUM(INDIRECT("AV4:AV"&amp;ROW()-1)),""))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IF(AND($A191&lt;&gt;"",$A191&lt;&gt;"TOTAL"),IF(AND([5]PREMIOS_OTROS!$CG189&lt;&gt;"",[5]PREMIOS_OTROS!$CG189&lt;&gt;0),[5]PREMIOS_OTROS!$CG189,""),IF($A191="TOTAL",SUM(INDIRECT("AX4:AX"&amp;ROW()-1)),""))</f>
        <v/>
      </c>
      <c r="AY191" s="7" t="str">
        <f ca="1">IF(AND($A191&lt;&gt;"",$A191&lt;&gt;"TOTAL"),IF(AND([5]PREMIOS_OTROS!$CI189&lt;&gt;"",[5]PREMIOS_OTROS!$CI189&lt;&gt;0),[5]PREMIOS_OTROS!$CI189,""),IF($A191="TOTAL",SUM(INDIRECT("AY4:AY"&amp;ROW()-1)),""))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IF(AND($A191&lt;&gt;"",$A191&lt;&gt;"TOTAL"),IF(AND([5]PREMIOS_OTROS!$CL189&lt;&gt;"",[5]PREMIOS_OTROS!$CL189&lt;&gt;0),[5]PREMIOS_OTROS!$CL189,""),IF($A191="TOTAL",SUM(INDIRECT("BA4:BA"&amp;ROW()-1)),""))</f>
        <v/>
      </c>
      <c r="BB191" s="7" t="str">
        <f ca="1">IF(AND($A191&lt;&gt;"",$A191&lt;&gt;"TOTAL"),IF(AND([5]PREMIOS_OTROS!$CN189&lt;&gt;"",[5]PREMIOS_OTROS!$CN189&lt;&gt;0),[5]PREMIOS_OTROS!$CN189,""),IF($A191="TOTAL",SUM(INDIRECT("BB4:BB"&amp;ROW()-1)),""))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IF(AND($A191&lt;&gt;"",$A191&lt;&gt;"TOTAL"),IF(AND([5]PREMIOS_OTROS!$CQ189&lt;&gt;"",[5]PREMIOS_OTROS!$CQ189&lt;&gt;0),[5]PREMIOS_OTROS!$CQ189,""),IF($A191="TOTAL",SUM(INDIRECT("BD4:BD"&amp;ROW()-1)),""))</f>
        <v/>
      </c>
      <c r="BE191" s="7" t="str">
        <f ca="1">IF(AND($A191&lt;&gt;"",$A191&lt;&gt;"TOTAL"),IF(AND([5]PREMIOS_OTROS!$CS189&lt;&gt;"",[5]PREMIOS_OTROS!$CS189&lt;&gt;0),[5]PREMIOS_OTROS!$CS189,""),IF($A191="TOTAL",SUM(INDIRECT("BE4:BE"&amp;ROW()-1)),""))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IF([5]PREMIOS_OTROS!$D190&lt;&gt;"",[5]PREMIOS_OTROS!$D190,IF(AND([5]PREMIOS_OTROS!$D190="",[5]PREMIOS_OTROS!$D191="",[5]PREMIOS_OTROS!$D189=""),"","TOTAL"))</f>
        <v/>
      </c>
      <c r="B192" s="7" t="str">
        <f ca="1">IF(AND($A192&lt;&gt;"",$A192&lt;&gt;"TOTAL"),IF(AND([5]PREMIOS_OTROS!$E190&lt;&gt;"",[5]PREMIOS_OTROS!$E190&lt;&gt;0),[5]PREMIOS_OTROS!$E190,""),IF($A192="TOTAL",SUM(INDIRECT("B4:B"&amp;ROW()-1)),""))</f>
        <v/>
      </c>
      <c r="C192" s="7" t="str">
        <f ca="1">IF(AND($A192&lt;&gt;"",$A192&lt;&gt;"TOTAL"),IF(AND([5]PREMIOS_OTROS!$G190&lt;&gt;"",[5]PREMIOS_OTROS!$G190&lt;&gt;0),[5]PREMIOS_OTROS!$G190,""),IF($A192="TOTAL",SUM(INDIRECT("C4:C"&amp;ROW()-1)),""))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IF(AND($A192&lt;&gt;"",$A192&lt;&gt;"TOTAL"),IF(AND([5]PREMIOS_OTROS!$J190&lt;&gt;"",[5]PREMIOS_OTROS!$J190&lt;&gt;0),[5]PREMIOS_OTROS!$J190,""),IF($A192="TOTAL",SUM(INDIRECT("E4:E"&amp;ROW()-1)),""))</f>
        <v/>
      </c>
      <c r="F192" s="7" t="str">
        <f ca="1">IF(AND($A192&lt;&gt;"",$A192&lt;&gt;"TOTAL"),IF(AND([5]PREMIOS_OTROS!$L190&lt;&gt;"",[5]PREMIOS_OTROS!$L190&lt;&gt;0),[5]PREMIOS_OTROS!$L190,""),IF($A192="TOTAL",SUM(INDIRECT("F4:F"&amp;ROW()-1)),""))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IF(AND($A192&lt;&gt;"",$A192&lt;&gt;"TOTAL"),IF(AND([5]PREMIOS_OTROS!$O190&lt;&gt;"",[5]PREMIOS_OTROS!$O190&lt;&gt;0),[5]PREMIOS_OTROS!$O190,""),IF($A192="TOTAL",SUM(INDIRECT("H4:H"&amp;ROW()-1)),""))</f>
        <v/>
      </c>
      <c r="I192" s="7" t="str">
        <f ca="1">IF(AND($A192&lt;&gt;"",$A192&lt;&gt;"TOTAL"),IF(AND([5]PREMIOS_OTROS!$Q190&lt;&gt;"",[5]PREMIOS_OTROS!$Q190&lt;&gt;0),[5]PREMIOS_OTROS!$Q190,""),IF($A192="TOTAL",SUM(INDIRECT("I4:I"&amp;ROW()-1)),""))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IF(AND($A192&lt;&gt;"",$A192&lt;&gt;"TOTAL"),IF(AND([5]PREMIOS_OTROS!$T190&lt;&gt;"",[5]PREMIOS_OTROS!$T190&lt;&gt;0),[5]PREMIOS_OTROS!$T190,""),IF($A192="TOTAL",SUM(INDIRECT("K4:K"&amp;ROW()-1)),""))</f>
        <v/>
      </c>
      <c r="L192" s="7" t="str">
        <f ca="1">IF(AND($A192&lt;&gt;"",$A192&lt;&gt;"TOTAL"),IF(AND([5]PREMIOS_OTROS!$V190&lt;&gt;"",[5]PREMIOS_OTROS!$V190&lt;&gt;0),[5]PREMIOS_OTROS!$V190,""),IF($A192="TOTAL",SUM(INDIRECT("L4:L"&amp;ROW()-1)),""))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IF(AND($A192&lt;&gt;"",$A192&lt;&gt;"TOTAL"),IF(AND([5]PREMIOS_OTROS!$Y190&lt;&gt;"",[5]PREMIOS_OTROS!$Y190&lt;&gt;0),[5]PREMIOS_OTROS!$Y190,""),IF($A192="TOTAL",SUM(INDIRECT("N4:N"&amp;ROW()-1)),""))</f>
        <v/>
      </c>
      <c r="O192" s="7" t="str">
        <f ca="1">IF(AND($A192&lt;&gt;"",$A192&lt;&gt;"TOTAL"),IF(AND([5]PREMIOS_OTROS!$AA190&lt;&gt;"",[5]PREMIOS_OTROS!$AA190&lt;&gt;0),[5]PREMIOS_OTROS!$AA190,""),IF($A192="TOTAL",SUM(INDIRECT("O4:O"&amp;ROW()-1)),""))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IF(AND($A192&lt;&gt;"",$A192&lt;&gt;"TOTAL"),IF(AND([5]PREMIOS_OTROS!$AD190&lt;&gt;"",[5]PREMIOS_OTROS!$AD190&lt;&gt;0),[5]PREMIOS_OTROS!$AD190,""),IF($A192="TOTAL",SUM(INDIRECT("Q4:Q"&amp;ROW()-1)),""))</f>
        <v/>
      </c>
      <c r="R192" s="7" t="str">
        <f ca="1">IF(AND($A192&lt;&gt;"",$A192&lt;&gt;"TOTAL"),IF(AND([5]PREMIOS_OTROS!$AF190&lt;&gt;"",[5]PREMIOS_OTROS!$AF190&lt;&gt;0),[5]PREMIOS_OTROS!$AF190,""),IF($A192="TOTAL",SUM(INDIRECT("R4:R"&amp;ROW()-1)),""))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IF(AND($A192&lt;&gt;"",$A192&lt;&gt;"TOTAL"),IF(AND([5]PREMIOS_OTROS!$AI190&lt;&gt;"",[5]PREMIOS_OTROS!$AI190&lt;&gt;0),[5]PREMIOS_OTROS!$AI190,""),IF($A192="TOTAL",SUM(INDIRECT("T4:T"&amp;ROW()-1)),""))</f>
        <v/>
      </c>
      <c r="U192" s="7" t="str">
        <f ca="1">IF(AND($A192&lt;&gt;"",$A192&lt;&gt;"TOTAL"),IF(AND([5]PREMIOS_OTROS!$AK190&lt;&gt;"",[5]PREMIOS_OTROS!$AK190&lt;&gt;0),[5]PREMIOS_OTROS!$AK190,""),IF($A192="TOTAL",SUM(INDIRECT("U4:U"&amp;ROW()-1)),""))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IF(AND($A192&lt;&gt;"",$A192&lt;&gt;"TOTAL"),IF(AND([5]PREMIOS_OTROS!$AN190&lt;&gt;"",[5]PREMIOS_OTROS!$AN190&lt;&gt;0),[5]PREMIOS_OTROS!$AN190,""),IF($A192="TOTAL",SUM(INDIRECT("W4:W"&amp;ROW()-1)),""))</f>
        <v/>
      </c>
      <c r="X192" s="7" t="str">
        <f ca="1">IF(AND($A192&lt;&gt;"",$A192&lt;&gt;"TOTAL"),IF(AND([5]PREMIOS_OTROS!$AP190&lt;&gt;"",[5]PREMIOS_OTROS!$AP190&lt;&gt;0),[5]PREMIOS_OTROS!$AP190,""),IF($A192="TOTAL",SUM(INDIRECT("X4:X"&amp;ROW()-1)),""))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IF(AND($A192&lt;&gt;"",$A192&lt;&gt;"TOTAL"),IF(AND([5]PREMIOS_OTROS!$AS190&lt;&gt;"",[5]PREMIOS_OTROS!$AS190&lt;&gt;0),[5]PREMIOS_OTROS!$AS190,""),IF($A192="TOTAL",SUM(INDIRECT("Z4:Z"&amp;ROW()-1)),""))</f>
        <v/>
      </c>
      <c r="AA192" s="7" t="str">
        <f ca="1">IF(AND($A192&lt;&gt;"",$A192&lt;&gt;"TOTAL"),IF(AND([5]PREMIOS_OTROS!$AU190&lt;&gt;"",[5]PREMIOS_OTROS!$AU190&lt;&gt;0),[5]PREMIOS_OTROS!$AU190,""),IF($A192="TOTAL",SUM(INDIRECT("AA4:AA"&amp;ROW()-1)),""))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IF(AND($A192&lt;&gt;"",$A192&lt;&gt;"TOTAL"),IF(AND([5]PREMIOS_OTROS!$AX190&lt;&gt;"",[5]PREMIOS_OTROS!$AX190&lt;&gt;0),[5]PREMIOS_OTROS!$AX190,""),IF($A192="TOTAL",SUM(INDIRECT("AC4:AC"&amp;ROW()-1)),""))</f>
        <v/>
      </c>
      <c r="AD192" s="7" t="str">
        <f ca="1">IF(AND($A192&lt;&gt;"",$A192&lt;&gt;"TOTAL"),IF(AND([5]PREMIOS_OTROS!$AZ190&lt;&gt;"",[5]PREMIOS_OTROS!$AZ190&lt;&gt;0),[5]PREMIOS_OTROS!$AZ190,""),IF($A192="TOTAL",SUM(INDIRECT("AD4:AD"&amp;ROW()-1)),""))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IF(AND($A192&lt;&gt;"",$A192&lt;&gt;"TOTAL"),IF(AND([5]PREMIOS_OTROS!$BC190&lt;&gt;"",[5]PREMIOS_OTROS!$BC190&lt;&gt;0),[5]PREMIOS_OTROS!$BC190,""),IF($A192="TOTAL",SUM(INDIRECT("AF4:AF"&amp;ROW()-1)),""))</f>
        <v/>
      </c>
      <c r="AG192" s="7" t="str">
        <f ca="1">IF(AND($A192&lt;&gt;"",$A192&lt;&gt;"TOTAL"),IF(AND([5]PREMIOS_OTROS!$BE190&lt;&gt;"",[5]PREMIOS_OTROS!$BE190&lt;&gt;0),[5]PREMIOS_OTROS!$BE190,""),IF($A192="TOTAL",SUM(INDIRECT("AG4:AG"&amp;ROW()-1)),""))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IF(AND($A192&lt;&gt;"",$A192&lt;&gt;"TOTAL"),IF(AND([5]PREMIOS_OTROS!$BH190&lt;&gt;"",[5]PREMIOS_OTROS!$BH190&lt;&gt;0),[5]PREMIOS_OTROS!$BH190,""),IF($A192="TOTAL",SUM(INDIRECT("AI4:AI"&amp;ROW()-1)),""))</f>
        <v/>
      </c>
      <c r="AJ192" s="7" t="str">
        <f ca="1">IF(AND($A192&lt;&gt;"",$A192&lt;&gt;"TOTAL"),IF(AND([5]PREMIOS_OTROS!$BJ190&lt;&gt;"",[5]PREMIOS_OTROS!$BJ190&lt;&gt;0),[5]PREMIOS_OTROS!$BJ190,""),IF($A192="TOTAL",SUM(INDIRECT("AJ4:AJ"&amp;ROW()-1)),""))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IF(AND($A192&lt;&gt;"",$A192&lt;&gt;"TOTAL"),IF(AND([5]PREMIOS_OTROS!$BM190&lt;&gt;"",[5]PREMIOS_OTROS!$BM190&lt;&gt;0),[5]PREMIOS_OTROS!$BM190,""),IF($A192="TOTAL",SUM(INDIRECT("AL4:AL"&amp;ROW()-1)),""))</f>
        <v/>
      </c>
      <c r="AM192" s="7" t="str">
        <f ca="1">IF(AND($A192&lt;&gt;"",$A192&lt;&gt;"TOTAL"),IF(AND([5]PREMIOS_OTROS!$BO190&lt;&gt;"",[5]PREMIOS_OTROS!$BO190&lt;&gt;0),[5]PREMIOS_OTROS!$BO190,""),IF($A192="TOTAL",SUM(INDIRECT("AM4:AM"&amp;ROW()-1)),""))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IF(AND($A192&lt;&gt;"",$A192&lt;&gt;"TOTAL"),IF(AND([5]PREMIOS_OTROS!$BR190&lt;&gt;"",[5]PREMIOS_OTROS!$BR190&lt;&gt;0),[5]PREMIOS_OTROS!$BR190,""),IF($A192="TOTAL",SUM(INDIRECT("AO4:AO"&amp;ROW()-1)),""))</f>
        <v/>
      </c>
      <c r="AP192" s="7" t="str">
        <f ca="1">IF(AND($A192&lt;&gt;"",$A192&lt;&gt;"TOTAL"),IF(AND([5]PREMIOS_OTROS!$BT190&lt;&gt;"",[5]PREMIOS_OTROS!$BT190&lt;&gt;0),[5]PREMIOS_OTROS!$BT190,""),IF($A192="TOTAL",SUM(INDIRECT("AP4:AP"&amp;ROW()-1)),""))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IF(AND($A192&lt;&gt;"",$A192&lt;&gt;"TOTAL"),IF(AND([5]PREMIOS_OTROS!$BW190&lt;&gt;"",[5]PREMIOS_OTROS!$BW190&lt;&gt;0),[5]PREMIOS_OTROS!$BW190,""),IF($A192="TOTAL",SUM(INDIRECT("AR4:AR"&amp;ROW()-1)),""))</f>
        <v/>
      </c>
      <c r="AS192" s="7" t="str">
        <f ca="1">IF(AND($A192&lt;&gt;"",$A192&lt;&gt;"TOTAL"),IF(AND([5]PREMIOS_OTROS!$BY190&lt;&gt;"",[5]PREMIOS_OTROS!$BY190&lt;&gt;0),[5]PREMIOS_OTROS!$BY190,""),IF($A192="TOTAL",SUM(INDIRECT("AS4:AS"&amp;ROW()-1)),""))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IF(AND($A192&lt;&gt;"",$A192&lt;&gt;"TOTAL"),IF(AND([5]PREMIOS_OTROS!$CB190&lt;&gt;"",[5]PREMIOS_OTROS!$CB190&lt;&gt;0),[5]PREMIOS_OTROS!$CB190,""),IF($A192="TOTAL",SUM(INDIRECT("AU4:AU"&amp;ROW()-1)),""))</f>
        <v/>
      </c>
      <c r="AV192" s="7" t="str">
        <f ca="1">IF(AND($A192&lt;&gt;"",$A192&lt;&gt;"TOTAL"),IF(AND([5]PREMIOS_OTROS!$CD190&lt;&gt;"",[5]PREMIOS_OTROS!$CD190&lt;&gt;0),[5]PREMIOS_OTROS!$CD190,""),IF($A192="TOTAL",SUM(INDIRECT("AV4:AV"&amp;ROW()-1)),""))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IF(AND($A192&lt;&gt;"",$A192&lt;&gt;"TOTAL"),IF(AND([5]PREMIOS_OTROS!$CG190&lt;&gt;"",[5]PREMIOS_OTROS!$CG190&lt;&gt;0),[5]PREMIOS_OTROS!$CG190,""),IF($A192="TOTAL",SUM(INDIRECT("AX4:AX"&amp;ROW()-1)),""))</f>
        <v/>
      </c>
      <c r="AY192" s="7" t="str">
        <f ca="1">IF(AND($A192&lt;&gt;"",$A192&lt;&gt;"TOTAL"),IF(AND([5]PREMIOS_OTROS!$CI190&lt;&gt;"",[5]PREMIOS_OTROS!$CI190&lt;&gt;0),[5]PREMIOS_OTROS!$CI190,""),IF($A192="TOTAL",SUM(INDIRECT("AY4:AY"&amp;ROW()-1)),""))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IF(AND($A192&lt;&gt;"",$A192&lt;&gt;"TOTAL"),IF(AND([5]PREMIOS_OTROS!$CL190&lt;&gt;"",[5]PREMIOS_OTROS!$CL190&lt;&gt;0),[5]PREMIOS_OTROS!$CL190,""),IF($A192="TOTAL",SUM(INDIRECT("BA4:BA"&amp;ROW()-1)),""))</f>
        <v/>
      </c>
      <c r="BB192" s="7" t="str">
        <f ca="1">IF(AND($A192&lt;&gt;"",$A192&lt;&gt;"TOTAL"),IF(AND([5]PREMIOS_OTROS!$CN190&lt;&gt;"",[5]PREMIOS_OTROS!$CN190&lt;&gt;0),[5]PREMIOS_OTROS!$CN190,""),IF($A192="TOTAL",SUM(INDIRECT("BB4:BB"&amp;ROW()-1)),""))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IF(AND($A192&lt;&gt;"",$A192&lt;&gt;"TOTAL"),IF(AND([5]PREMIOS_OTROS!$CQ190&lt;&gt;"",[5]PREMIOS_OTROS!$CQ190&lt;&gt;0),[5]PREMIOS_OTROS!$CQ190,""),IF($A192="TOTAL",SUM(INDIRECT("BD4:BD"&amp;ROW()-1)),""))</f>
        <v/>
      </c>
      <c r="BE192" s="7" t="str">
        <f ca="1">IF(AND($A192&lt;&gt;"",$A192&lt;&gt;"TOTAL"),IF(AND([5]PREMIOS_OTROS!$CS190&lt;&gt;"",[5]PREMIOS_OTROS!$CS190&lt;&gt;0),[5]PREMIOS_OTROS!$CS190,""),IF($A192="TOTAL",SUM(INDIRECT("BE4:BE"&amp;ROW()-1)),""))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IF([5]PREMIOS_OTROS!$D191&lt;&gt;"",[5]PREMIOS_OTROS!$D191,IF(AND([5]PREMIOS_OTROS!$D191="",[5]PREMIOS_OTROS!$D192="",[5]PREMIOS_OTROS!$D190=""),"","TOTAL"))</f>
        <v/>
      </c>
      <c r="B193" s="7" t="str">
        <f ca="1">IF(AND($A193&lt;&gt;"",$A193&lt;&gt;"TOTAL"),IF(AND([5]PREMIOS_OTROS!$E191&lt;&gt;"",[5]PREMIOS_OTROS!$E191&lt;&gt;0),[5]PREMIOS_OTROS!$E191,""),IF($A193="TOTAL",SUM(INDIRECT("B4:B"&amp;ROW()-1)),""))</f>
        <v/>
      </c>
      <c r="C193" s="7" t="str">
        <f ca="1">IF(AND($A193&lt;&gt;"",$A193&lt;&gt;"TOTAL"),IF(AND([5]PREMIOS_OTROS!$G191&lt;&gt;"",[5]PREMIOS_OTROS!$G191&lt;&gt;0),[5]PREMIOS_OTROS!$G191,""),IF($A193="TOTAL",SUM(INDIRECT("C4:C"&amp;ROW()-1)),""))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IF(AND($A193&lt;&gt;"",$A193&lt;&gt;"TOTAL"),IF(AND([5]PREMIOS_OTROS!$J191&lt;&gt;"",[5]PREMIOS_OTROS!$J191&lt;&gt;0),[5]PREMIOS_OTROS!$J191,""),IF($A193="TOTAL",SUM(INDIRECT("E4:E"&amp;ROW()-1)),""))</f>
        <v/>
      </c>
      <c r="F193" s="7" t="str">
        <f ca="1">IF(AND($A193&lt;&gt;"",$A193&lt;&gt;"TOTAL"),IF(AND([5]PREMIOS_OTROS!$L191&lt;&gt;"",[5]PREMIOS_OTROS!$L191&lt;&gt;0),[5]PREMIOS_OTROS!$L191,""),IF($A193="TOTAL",SUM(INDIRECT("F4:F"&amp;ROW()-1)),""))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IF(AND($A193&lt;&gt;"",$A193&lt;&gt;"TOTAL"),IF(AND([5]PREMIOS_OTROS!$O191&lt;&gt;"",[5]PREMIOS_OTROS!$O191&lt;&gt;0),[5]PREMIOS_OTROS!$O191,""),IF($A193="TOTAL",SUM(INDIRECT("H4:H"&amp;ROW()-1)),""))</f>
        <v/>
      </c>
      <c r="I193" s="7" t="str">
        <f ca="1">IF(AND($A193&lt;&gt;"",$A193&lt;&gt;"TOTAL"),IF(AND([5]PREMIOS_OTROS!$Q191&lt;&gt;"",[5]PREMIOS_OTROS!$Q191&lt;&gt;0),[5]PREMIOS_OTROS!$Q191,""),IF($A193="TOTAL",SUM(INDIRECT("I4:I"&amp;ROW()-1)),""))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IF(AND($A193&lt;&gt;"",$A193&lt;&gt;"TOTAL"),IF(AND([5]PREMIOS_OTROS!$T191&lt;&gt;"",[5]PREMIOS_OTROS!$T191&lt;&gt;0),[5]PREMIOS_OTROS!$T191,""),IF($A193="TOTAL",SUM(INDIRECT("K4:K"&amp;ROW()-1)),""))</f>
        <v/>
      </c>
      <c r="L193" s="7" t="str">
        <f ca="1">IF(AND($A193&lt;&gt;"",$A193&lt;&gt;"TOTAL"),IF(AND([5]PREMIOS_OTROS!$V191&lt;&gt;"",[5]PREMIOS_OTROS!$V191&lt;&gt;0),[5]PREMIOS_OTROS!$V191,""),IF($A193="TOTAL",SUM(INDIRECT("L4:L"&amp;ROW()-1)),""))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IF(AND($A193&lt;&gt;"",$A193&lt;&gt;"TOTAL"),IF(AND([5]PREMIOS_OTROS!$Y191&lt;&gt;"",[5]PREMIOS_OTROS!$Y191&lt;&gt;0),[5]PREMIOS_OTROS!$Y191,""),IF($A193="TOTAL",SUM(INDIRECT("N4:N"&amp;ROW()-1)),""))</f>
        <v/>
      </c>
      <c r="O193" s="7" t="str">
        <f ca="1">IF(AND($A193&lt;&gt;"",$A193&lt;&gt;"TOTAL"),IF(AND([5]PREMIOS_OTROS!$AA191&lt;&gt;"",[5]PREMIOS_OTROS!$AA191&lt;&gt;0),[5]PREMIOS_OTROS!$AA191,""),IF($A193="TOTAL",SUM(INDIRECT("O4:O"&amp;ROW()-1)),""))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IF(AND($A193&lt;&gt;"",$A193&lt;&gt;"TOTAL"),IF(AND([5]PREMIOS_OTROS!$AD191&lt;&gt;"",[5]PREMIOS_OTROS!$AD191&lt;&gt;0),[5]PREMIOS_OTROS!$AD191,""),IF($A193="TOTAL",SUM(INDIRECT("Q4:Q"&amp;ROW()-1)),""))</f>
        <v/>
      </c>
      <c r="R193" s="7" t="str">
        <f ca="1">IF(AND($A193&lt;&gt;"",$A193&lt;&gt;"TOTAL"),IF(AND([5]PREMIOS_OTROS!$AF191&lt;&gt;"",[5]PREMIOS_OTROS!$AF191&lt;&gt;0),[5]PREMIOS_OTROS!$AF191,""),IF($A193="TOTAL",SUM(INDIRECT("R4:R"&amp;ROW()-1)),""))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IF(AND($A193&lt;&gt;"",$A193&lt;&gt;"TOTAL"),IF(AND([5]PREMIOS_OTROS!$AI191&lt;&gt;"",[5]PREMIOS_OTROS!$AI191&lt;&gt;0),[5]PREMIOS_OTROS!$AI191,""),IF($A193="TOTAL",SUM(INDIRECT("T4:T"&amp;ROW()-1)),""))</f>
        <v/>
      </c>
      <c r="U193" s="7" t="str">
        <f ca="1">IF(AND($A193&lt;&gt;"",$A193&lt;&gt;"TOTAL"),IF(AND([5]PREMIOS_OTROS!$AK191&lt;&gt;"",[5]PREMIOS_OTROS!$AK191&lt;&gt;0),[5]PREMIOS_OTROS!$AK191,""),IF($A193="TOTAL",SUM(INDIRECT("U4:U"&amp;ROW()-1)),""))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IF(AND($A193&lt;&gt;"",$A193&lt;&gt;"TOTAL"),IF(AND([5]PREMIOS_OTROS!$AN191&lt;&gt;"",[5]PREMIOS_OTROS!$AN191&lt;&gt;0),[5]PREMIOS_OTROS!$AN191,""),IF($A193="TOTAL",SUM(INDIRECT("W4:W"&amp;ROW()-1)),""))</f>
        <v/>
      </c>
      <c r="X193" s="7" t="str">
        <f ca="1">IF(AND($A193&lt;&gt;"",$A193&lt;&gt;"TOTAL"),IF(AND([5]PREMIOS_OTROS!$AP191&lt;&gt;"",[5]PREMIOS_OTROS!$AP191&lt;&gt;0),[5]PREMIOS_OTROS!$AP191,""),IF($A193="TOTAL",SUM(INDIRECT("X4:X"&amp;ROW()-1)),""))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IF(AND($A193&lt;&gt;"",$A193&lt;&gt;"TOTAL"),IF(AND([5]PREMIOS_OTROS!$AS191&lt;&gt;"",[5]PREMIOS_OTROS!$AS191&lt;&gt;0),[5]PREMIOS_OTROS!$AS191,""),IF($A193="TOTAL",SUM(INDIRECT("Z4:Z"&amp;ROW()-1)),""))</f>
        <v/>
      </c>
      <c r="AA193" s="7" t="str">
        <f ca="1">IF(AND($A193&lt;&gt;"",$A193&lt;&gt;"TOTAL"),IF(AND([5]PREMIOS_OTROS!$AU191&lt;&gt;"",[5]PREMIOS_OTROS!$AU191&lt;&gt;0),[5]PREMIOS_OTROS!$AU191,""),IF($A193="TOTAL",SUM(INDIRECT("AA4:AA"&amp;ROW()-1)),""))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IF(AND($A193&lt;&gt;"",$A193&lt;&gt;"TOTAL"),IF(AND([5]PREMIOS_OTROS!$AX191&lt;&gt;"",[5]PREMIOS_OTROS!$AX191&lt;&gt;0),[5]PREMIOS_OTROS!$AX191,""),IF($A193="TOTAL",SUM(INDIRECT("AC4:AC"&amp;ROW()-1)),""))</f>
        <v/>
      </c>
      <c r="AD193" s="7" t="str">
        <f ca="1">IF(AND($A193&lt;&gt;"",$A193&lt;&gt;"TOTAL"),IF(AND([5]PREMIOS_OTROS!$AZ191&lt;&gt;"",[5]PREMIOS_OTROS!$AZ191&lt;&gt;0),[5]PREMIOS_OTROS!$AZ191,""),IF($A193="TOTAL",SUM(INDIRECT("AD4:AD"&amp;ROW()-1)),""))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IF(AND($A193&lt;&gt;"",$A193&lt;&gt;"TOTAL"),IF(AND([5]PREMIOS_OTROS!$BC191&lt;&gt;"",[5]PREMIOS_OTROS!$BC191&lt;&gt;0),[5]PREMIOS_OTROS!$BC191,""),IF($A193="TOTAL",SUM(INDIRECT("AF4:AF"&amp;ROW()-1)),""))</f>
        <v/>
      </c>
      <c r="AG193" s="7" t="str">
        <f ca="1">IF(AND($A193&lt;&gt;"",$A193&lt;&gt;"TOTAL"),IF(AND([5]PREMIOS_OTROS!$BE191&lt;&gt;"",[5]PREMIOS_OTROS!$BE191&lt;&gt;0),[5]PREMIOS_OTROS!$BE191,""),IF($A193="TOTAL",SUM(INDIRECT("AG4:AG"&amp;ROW()-1)),""))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IF(AND($A193&lt;&gt;"",$A193&lt;&gt;"TOTAL"),IF(AND([5]PREMIOS_OTROS!$BH191&lt;&gt;"",[5]PREMIOS_OTROS!$BH191&lt;&gt;0),[5]PREMIOS_OTROS!$BH191,""),IF($A193="TOTAL",SUM(INDIRECT("AI4:AI"&amp;ROW()-1)),""))</f>
        <v/>
      </c>
      <c r="AJ193" s="7" t="str">
        <f ca="1">IF(AND($A193&lt;&gt;"",$A193&lt;&gt;"TOTAL"),IF(AND([5]PREMIOS_OTROS!$BJ191&lt;&gt;"",[5]PREMIOS_OTROS!$BJ191&lt;&gt;0),[5]PREMIOS_OTROS!$BJ191,""),IF($A193="TOTAL",SUM(INDIRECT("AJ4:AJ"&amp;ROW()-1)),""))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IF(AND($A193&lt;&gt;"",$A193&lt;&gt;"TOTAL"),IF(AND([5]PREMIOS_OTROS!$BM191&lt;&gt;"",[5]PREMIOS_OTROS!$BM191&lt;&gt;0),[5]PREMIOS_OTROS!$BM191,""),IF($A193="TOTAL",SUM(INDIRECT("AL4:AL"&amp;ROW()-1)),""))</f>
        <v/>
      </c>
      <c r="AM193" s="7" t="str">
        <f ca="1">IF(AND($A193&lt;&gt;"",$A193&lt;&gt;"TOTAL"),IF(AND([5]PREMIOS_OTROS!$BO191&lt;&gt;"",[5]PREMIOS_OTROS!$BO191&lt;&gt;0),[5]PREMIOS_OTROS!$BO191,""),IF($A193="TOTAL",SUM(INDIRECT("AM4:AM"&amp;ROW()-1)),""))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IF(AND($A193&lt;&gt;"",$A193&lt;&gt;"TOTAL"),IF(AND([5]PREMIOS_OTROS!$BR191&lt;&gt;"",[5]PREMIOS_OTROS!$BR191&lt;&gt;0),[5]PREMIOS_OTROS!$BR191,""),IF($A193="TOTAL",SUM(INDIRECT("AO4:AO"&amp;ROW()-1)),""))</f>
        <v/>
      </c>
      <c r="AP193" s="7" t="str">
        <f ca="1">IF(AND($A193&lt;&gt;"",$A193&lt;&gt;"TOTAL"),IF(AND([5]PREMIOS_OTROS!$BT191&lt;&gt;"",[5]PREMIOS_OTROS!$BT191&lt;&gt;0),[5]PREMIOS_OTROS!$BT191,""),IF($A193="TOTAL",SUM(INDIRECT("AP4:AP"&amp;ROW()-1)),""))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IF(AND($A193&lt;&gt;"",$A193&lt;&gt;"TOTAL"),IF(AND([5]PREMIOS_OTROS!$BW191&lt;&gt;"",[5]PREMIOS_OTROS!$BW191&lt;&gt;0),[5]PREMIOS_OTROS!$BW191,""),IF($A193="TOTAL",SUM(INDIRECT("AR4:AR"&amp;ROW()-1)),""))</f>
        <v/>
      </c>
      <c r="AS193" s="7" t="str">
        <f ca="1">IF(AND($A193&lt;&gt;"",$A193&lt;&gt;"TOTAL"),IF(AND([5]PREMIOS_OTROS!$BY191&lt;&gt;"",[5]PREMIOS_OTROS!$BY191&lt;&gt;0),[5]PREMIOS_OTROS!$BY191,""),IF($A193="TOTAL",SUM(INDIRECT("AS4:AS"&amp;ROW()-1)),""))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IF(AND($A193&lt;&gt;"",$A193&lt;&gt;"TOTAL"),IF(AND([5]PREMIOS_OTROS!$CB191&lt;&gt;"",[5]PREMIOS_OTROS!$CB191&lt;&gt;0),[5]PREMIOS_OTROS!$CB191,""),IF($A193="TOTAL",SUM(INDIRECT("AU4:AU"&amp;ROW()-1)),""))</f>
        <v/>
      </c>
      <c r="AV193" s="7" t="str">
        <f ca="1">IF(AND($A193&lt;&gt;"",$A193&lt;&gt;"TOTAL"),IF(AND([5]PREMIOS_OTROS!$CD191&lt;&gt;"",[5]PREMIOS_OTROS!$CD191&lt;&gt;0),[5]PREMIOS_OTROS!$CD191,""),IF($A193="TOTAL",SUM(INDIRECT("AV4:AV"&amp;ROW()-1)),""))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IF(AND($A193&lt;&gt;"",$A193&lt;&gt;"TOTAL"),IF(AND([5]PREMIOS_OTROS!$CG191&lt;&gt;"",[5]PREMIOS_OTROS!$CG191&lt;&gt;0),[5]PREMIOS_OTROS!$CG191,""),IF($A193="TOTAL",SUM(INDIRECT("AX4:AX"&amp;ROW()-1)),""))</f>
        <v/>
      </c>
      <c r="AY193" s="7" t="str">
        <f ca="1">IF(AND($A193&lt;&gt;"",$A193&lt;&gt;"TOTAL"),IF(AND([5]PREMIOS_OTROS!$CI191&lt;&gt;"",[5]PREMIOS_OTROS!$CI191&lt;&gt;0),[5]PREMIOS_OTROS!$CI191,""),IF($A193="TOTAL",SUM(INDIRECT("AY4:AY"&amp;ROW()-1)),""))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IF(AND($A193&lt;&gt;"",$A193&lt;&gt;"TOTAL"),IF(AND([5]PREMIOS_OTROS!$CL191&lt;&gt;"",[5]PREMIOS_OTROS!$CL191&lt;&gt;0),[5]PREMIOS_OTROS!$CL191,""),IF($A193="TOTAL",SUM(INDIRECT("BA4:BA"&amp;ROW()-1)),""))</f>
        <v/>
      </c>
      <c r="BB193" s="7" t="str">
        <f ca="1">IF(AND($A193&lt;&gt;"",$A193&lt;&gt;"TOTAL"),IF(AND([5]PREMIOS_OTROS!$CN191&lt;&gt;"",[5]PREMIOS_OTROS!$CN191&lt;&gt;0),[5]PREMIOS_OTROS!$CN191,""),IF($A193="TOTAL",SUM(INDIRECT("BB4:BB"&amp;ROW()-1)),""))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IF(AND($A193&lt;&gt;"",$A193&lt;&gt;"TOTAL"),IF(AND([5]PREMIOS_OTROS!$CQ191&lt;&gt;"",[5]PREMIOS_OTROS!$CQ191&lt;&gt;0),[5]PREMIOS_OTROS!$CQ191,""),IF($A193="TOTAL",SUM(INDIRECT("BD4:BD"&amp;ROW()-1)),""))</f>
        <v/>
      </c>
      <c r="BE193" s="7" t="str">
        <f ca="1">IF(AND($A193&lt;&gt;"",$A193&lt;&gt;"TOTAL"),IF(AND([5]PREMIOS_OTROS!$CS191&lt;&gt;"",[5]PREMIOS_OTROS!$CS191&lt;&gt;0),[5]PREMIOS_OTROS!$CS191,""),IF($A193="TOTAL",SUM(INDIRECT("BE4:BE"&amp;ROW()-1)),""))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IF([5]PREMIOS_OTROS!$D192&lt;&gt;"",[5]PREMIOS_OTROS!$D192,IF(AND([5]PREMIOS_OTROS!$D192="",[5]PREMIOS_OTROS!$D193="",[5]PREMIOS_OTROS!$D191=""),"","TOTAL"))</f>
        <v/>
      </c>
      <c r="B194" s="7" t="str">
        <f ca="1">IF(AND($A194&lt;&gt;"",$A194&lt;&gt;"TOTAL"),IF(AND([5]PREMIOS_OTROS!$E192&lt;&gt;"",[5]PREMIOS_OTROS!$E192&lt;&gt;0),[5]PREMIOS_OTROS!$E192,""),IF($A194="TOTAL",SUM(INDIRECT("B4:B"&amp;ROW()-1)),""))</f>
        <v/>
      </c>
      <c r="C194" s="7" t="str">
        <f ca="1">IF(AND($A194&lt;&gt;"",$A194&lt;&gt;"TOTAL"),IF(AND([5]PREMIOS_OTROS!$G192&lt;&gt;"",[5]PREMIOS_OTROS!$G192&lt;&gt;0),[5]PREMIOS_OTROS!$G192,""),IF($A194="TOTAL",SUM(INDIRECT("C4:C"&amp;ROW()-1)),""))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IF(AND($A194&lt;&gt;"",$A194&lt;&gt;"TOTAL"),IF(AND([5]PREMIOS_OTROS!$J192&lt;&gt;"",[5]PREMIOS_OTROS!$J192&lt;&gt;0),[5]PREMIOS_OTROS!$J192,""),IF($A194="TOTAL",SUM(INDIRECT("E4:E"&amp;ROW()-1)),""))</f>
        <v/>
      </c>
      <c r="F194" s="7" t="str">
        <f ca="1">IF(AND($A194&lt;&gt;"",$A194&lt;&gt;"TOTAL"),IF(AND([5]PREMIOS_OTROS!$L192&lt;&gt;"",[5]PREMIOS_OTROS!$L192&lt;&gt;0),[5]PREMIOS_OTROS!$L192,""),IF($A194="TOTAL",SUM(INDIRECT("F4:F"&amp;ROW()-1)),""))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IF(AND($A194&lt;&gt;"",$A194&lt;&gt;"TOTAL"),IF(AND([5]PREMIOS_OTROS!$O192&lt;&gt;"",[5]PREMIOS_OTROS!$O192&lt;&gt;0),[5]PREMIOS_OTROS!$O192,""),IF($A194="TOTAL",SUM(INDIRECT("H4:H"&amp;ROW()-1)),""))</f>
        <v/>
      </c>
      <c r="I194" s="7" t="str">
        <f ca="1">IF(AND($A194&lt;&gt;"",$A194&lt;&gt;"TOTAL"),IF(AND([5]PREMIOS_OTROS!$Q192&lt;&gt;"",[5]PREMIOS_OTROS!$Q192&lt;&gt;0),[5]PREMIOS_OTROS!$Q192,""),IF($A194="TOTAL",SUM(INDIRECT("I4:I"&amp;ROW()-1)),""))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IF(AND($A194&lt;&gt;"",$A194&lt;&gt;"TOTAL"),IF(AND([5]PREMIOS_OTROS!$T192&lt;&gt;"",[5]PREMIOS_OTROS!$T192&lt;&gt;0),[5]PREMIOS_OTROS!$T192,""),IF($A194="TOTAL",SUM(INDIRECT("K4:K"&amp;ROW()-1)),""))</f>
        <v/>
      </c>
      <c r="L194" s="7" t="str">
        <f ca="1">IF(AND($A194&lt;&gt;"",$A194&lt;&gt;"TOTAL"),IF(AND([5]PREMIOS_OTROS!$V192&lt;&gt;"",[5]PREMIOS_OTROS!$V192&lt;&gt;0),[5]PREMIOS_OTROS!$V192,""),IF($A194="TOTAL",SUM(INDIRECT("L4:L"&amp;ROW()-1)),""))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IF(AND($A194&lt;&gt;"",$A194&lt;&gt;"TOTAL"),IF(AND([5]PREMIOS_OTROS!$Y192&lt;&gt;"",[5]PREMIOS_OTROS!$Y192&lt;&gt;0),[5]PREMIOS_OTROS!$Y192,""),IF($A194="TOTAL",SUM(INDIRECT("N4:N"&amp;ROW()-1)),""))</f>
        <v/>
      </c>
      <c r="O194" s="7" t="str">
        <f ca="1">IF(AND($A194&lt;&gt;"",$A194&lt;&gt;"TOTAL"),IF(AND([5]PREMIOS_OTROS!$AA192&lt;&gt;"",[5]PREMIOS_OTROS!$AA192&lt;&gt;0),[5]PREMIOS_OTROS!$AA192,""),IF($A194="TOTAL",SUM(INDIRECT("O4:O"&amp;ROW()-1)),""))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IF(AND($A194&lt;&gt;"",$A194&lt;&gt;"TOTAL"),IF(AND([5]PREMIOS_OTROS!$AD192&lt;&gt;"",[5]PREMIOS_OTROS!$AD192&lt;&gt;0),[5]PREMIOS_OTROS!$AD192,""),IF($A194="TOTAL",SUM(INDIRECT("Q4:Q"&amp;ROW()-1)),""))</f>
        <v/>
      </c>
      <c r="R194" s="7" t="str">
        <f ca="1">IF(AND($A194&lt;&gt;"",$A194&lt;&gt;"TOTAL"),IF(AND([5]PREMIOS_OTROS!$AF192&lt;&gt;"",[5]PREMIOS_OTROS!$AF192&lt;&gt;0),[5]PREMIOS_OTROS!$AF192,""),IF($A194="TOTAL",SUM(INDIRECT("R4:R"&amp;ROW()-1)),""))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IF(AND($A194&lt;&gt;"",$A194&lt;&gt;"TOTAL"),IF(AND([5]PREMIOS_OTROS!$AI192&lt;&gt;"",[5]PREMIOS_OTROS!$AI192&lt;&gt;0),[5]PREMIOS_OTROS!$AI192,""),IF($A194="TOTAL",SUM(INDIRECT("T4:T"&amp;ROW()-1)),""))</f>
        <v/>
      </c>
      <c r="U194" s="7" t="str">
        <f ca="1">IF(AND($A194&lt;&gt;"",$A194&lt;&gt;"TOTAL"),IF(AND([5]PREMIOS_OTROS!$AK192&lt;&gt;"",[5]PREMIOS_OTROS!$AK192&lt;&gt;0),[5]PREMIOS_OTROS!$AK192,""),IF($A194="TOTAL",SUM(INDIRECT("U4:U"&amp;ROW()-1)),""))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IF(AND($A194&lt;&gt;"",$A194&lt;&gt;"TOTAL"),IF(AND([5]PREMIOS_OTROS!$AN192&lt;&gt;"",[5]PREMIOS_OTROS!$AN192&lt;&gt;0),[5]PREMIOS_OTROS!$AN192,""),IF($A194="TOTAL",SUM(INDIRECT("W4:W"&amp;ROW()-1)),""))</f>
        <v/>
      </c>
      <c r="X194" s="7" t="str">
        <f ca="1">IF(AND($A194&lt;&gt;"",$A194&lt;&gt;"TOTAL"),IF(AND([5]PREMIOS_OTROS!$AP192&lt;&gt;"",[5]PREMIOS_OTROS!$AP192&lt;&gt;0),[5]PREMIOS_OTROS!$AP192,""),IF($A194="TOTAL",SUM(INDIRECT("X4:X"&amp;ROW()-1)),""))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IF(AND($A194&lt;&gt;"",$A194&lt;&gt;"TOTAL"),IF(AND([5]PREMIOS_OTROS!$AS192&lt;&gt;"",[5]PREMIOS_OTROS!$AS192&lt;&gt;0),[5]PREMIOS_OTROS!$AS192,""),IF($A194="TOTAL",SUM(INDIRECT("Z4:Z"&amp;ROW()-1)),""))</f>
        <v/>
      </c>
      <c r="AA194" s="7" t="str">
        <f ca="1">IF(AND($A194&lt;&gt;"",$A194&lt;&gt;"TOTAL"),IF(AND([5]PREMIOS_OTROS!$AU192&lt;&gt;"",[5]PREMIOS_OTROS!$AU192&lt;&gt;0),[5]PREMIOS_OTROS!$AU192,""),IF($A194="TOTAL",SUM(INDIRECT("AA4:AA"&amp;ROW()-1)),""))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IF(AND($A194&lt;&gt;"",$A194&lt;&gt;"TOTAL"),IF(AND([5]PREMIOS_OTROS!$AX192&lt;&gt;"",[5]PREMIOS_OTROS!$AX192&lt;&gt;0),[5]PREMIOS_OTROS!$AX192,""),IF($A194="TOTAL",SUM(INDIRECT("AC4:AC"&amp;ROW()-1)),""))</f>
        <v/>
      </c>
      <c r="AD194" s="7" t="str">
        <f ca="1">IF(AND($A194&lt;&gt;"",$A194&lt;&gt;"TOTAL"),IF(AND([5]PREMIOS_OTROS!$AZ192&lt;&gt;"",[5]PREMIOS_OTROS!$AZ192&lt;&gt;0),[5]PREMIOS_OTROS!$AZ192,""),IF($A194="TOTAL",SUM(INDIRECT("AD4:AD"&amp;ROW()-1)),""))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IF(AND($A194&lt;&gt;"",$A194&lt;&gt;"TOTAL"),IF(AND([5]PREMIOS_OTROS!$BC192&lt;&gt;"",[5]PREMIOS_OTROS!$BC192&lt;&gt;0),[5]PREMIOS_OTROS!$BC192,""),IF($A194="TOTAL",SUM(INDIRECT("AF4:AF"&amp;ROW()-1)),""))</f>
        <v/>
      </c>
      <c r="AG194" s="7" t="str">
        <f ca="1">IF(AND($A194&lt;&gt;"",$A194&lt;&gt;"TOTAL"),IF(AND([5]PREMIOS_OTROS!$BE192&lt;&gt;"",[5]PREMIOS_OTROS!$BE192&lt;&gt;0),[5]PREMIOS_OTROS!$BE192,""),IF($A194="TOTAL",SUM(INDIRECT("AG4:AG"&amp;ROW()-1)),""))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IF(AND($A194&lt;&gt;"",$A194&lt;&gt;"TOTAL"),IF(AND([5]PREMIOS_OTROS!$BH192&lt;&gt;"",[5]PREMIOS_OTROS!$BH192&lt;&gt;0),[5]PREMIOS_OTROS!$BH192,""),IF($A194="TOTAL",SUM(INDIRECT("AI4:AI"&amp;ROW()-1)),""))</f>
        <v/>
      </c>
      <c r="AJ194" s="7" t="str">
        <f ca="1">IF(AND($A194&lt;&gt;"",$A194&lt;&gt;"TOTAL"),IF(AND([5]PREMIOS_OTROS!$BJ192&lt;&gt;"",[5]PREMIOS_OTROS!$BJ192&lt;&gt;0),[5]PREMIOS_OTROS!$BJ192,""),IF($A194="TOTAL",SUM(INDIRECT("AJ4:AJ"&amp;ROW()-1)),""))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IF(AND($A194&lt;&gt;"",$A194&lt;&gt;"TOTAL"),IF(AND([5]PREMIOS_OTROS!$BM192&lt;&gt;"",[5]PREMIOS_OTROS!$BM192&lt;&gt;0),[5]PREMIOS_OTROS!$BM192,""),IF($A194="TOTAL",SUM(INDIRECT("AL4:AL"&amp;ROW()-1)),""))</f>
        <v/>
      </c>
      <c r="AM194" s="7" t="str">
        <f ca="1">IF(AND($A194&lt;&gt;"",$A194&lt;&gt;"TOTAL"),IF(AND([5]PREMIOS_OTROS!$BO192&lt;&gt;"",[5]PREMIOS_OTROS!$BO192&lt;&gt;0),[5]PREMIOS_OTROS!$BO192,""),IF($A194="TOTAL",SUM(INDIRECT("AM4:AM"&amp;ROW()-1)),""))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IF(AND($A194&lt;&gt;"",$A194&lt;&gt;"TOTAL"),IF(AND([5]PREMIOS_OTROS!$BR192&lt;&gt;"",[5]PREMIOS_OTROS!$BR192&lt;&gt;0),[5]PREMIOS_OTROS!$BR192,""),IF($A194="TOTAL",SUM(INDIRECT("AO4:AO"&amp;ROW()-1)),""))</f>
        <v/>
      </c>
      <c r="AP194" s="7" t="str">
        <f ca="1">IF(AND($A194&lt;&gt;"",$A194&lt;&gt;"TOTAL"),IF(AND([5]PREMIOS_OTROS!$BT192&lt;&gt;"",[5]PREMIOS_OTROS!$BT192&lt;&gt;0),[5]PREMIOS_OTROS!$BT192,""),IF($A194="TOTAL",SUM(INDIRECT("AP4:AP"&amp;ROW()-1)),""))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IF(AND($A194&lt;&gt;"",$A194&lt;&gt;"TOTAL"),IF(AND([5]PREMIOS_OTROS!$BW192&lt;&gt;"",[5]PREMIOS_OTROS!$BW192&lt;&gt;0),[5]PREMIOS_OTROS!$BW192,""),IF($A194="TOTAL",SUM(INDIRECT("AR4:AR"&amp;ROW()-1)),""))</f>
        <v/>
      </c>
      <c r="AS194" s="7" t="str">
        <f ca="1">IF(AND($A194&lt;&gt;"",$A194&lt;&gt;"TOTAL"),IF(AND([5]PREMIOS_OTROS!$BY192&lt;&gt;"",[5]PREMIOS_OTROS!$BY192&lt;&gt;0),[5]PREMIOS_OTROS!$BY192,""),IF($A194="TOTAL",SUM(INDIRECT("AS4:AS"&amp;ROW()-1)),""))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IF(AND($A194&lt;&gt;"",$A194&lt;&gt;"TOTAL"),IF(AND([5]PREMIOS_OTROS!$CB192&lt;&gt;"",[5]PREMIOS_OTROS!$CB192&lt;&gt;0),[5]PREMIOS_OTROS!$CB192,""),IF($A194="TOTAL",SUM(INDIRECT("AU4:AU"&amp;ROW()-1)),""))</f>
        <v/>
      </c>
      <c r="AV194" s="7" t="str">
        <f ca="1">IF(AND($A194&lt;&gt;"",$A194&lt;&gt;"TOTAL"),IF(AND([5]PREMIOS_OTROS!$CD192&lt;&gt;"",[5]PREMIOS_OTROS!$CD192&lt;&gt;0),[5]PREMIOS_OTROS!$CD192,""),IF($A194="TOTAL",SUM(INDIRECT("AV4:AV"&amp;ROW()-1)),""))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IF(AND($A194&lt;&gt;"",$A194&lt;&gt;"TOTAL"),IF(AND([5]PREMIOS_OTROS!$CG192&lt;&gt;"",[5]PREMIOS_OTROS!$CG192&lt;&gt;0),[5]PREMIOS_OTROS!$CG192,""),IF($A194="TOTAL",SUM(INDIRECT("AX4:AX"&amp;ROW()-1)),""))</f>
        <v/>
      </c>
      <c r="AY194" s="7" t="str">
        <f ca="1">IF(AND($A194&lt;&gt;"",$A194&lt;&gt;"TOTAL"),IF(AND([5]PREMIOS_OTROS!$CI192&lt;&gt;"",[5]PREMIOS_OTROS!$CI192&lt;&gt;0),[5]PREMIOS_OTROS!$CI192,""),IF($A194="TOTAL",SUM(INDIRECT("AY4:AY"&amp;ROW()-1)),""))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IF(AND($A194&lt;&gt;"",$A194&lt;&gt;"TOTAL"),IF(AND([5]PREMIOS_OTROS!$CL192&lt;&gt;"",[5]PREMIOS_OTROS!$CL192&lt;&gt;0),[5]PREMIOS_OTROS!$CL192,""),IF($A194="TOTAL",SUM(INDIRECT("BA4:BA"&amp;ROW()-1)),""))</f>
        <v/>
      </c>
      <c r="BB194" s="7" t="str">
        <f ca="1">IF(AND($A194&lt;&gt;"",$A194&lt;&gt;"TOTAL"),IF(AND([5]PREMIOS_OTROS!$CN192&lt;&gt;"",[5]PREMIOS_OTROS!$CN192&lt;&gt;0),[5]PREMIOS_OTROS!$CN192,""),IF($A194="TOTAL",SUM(INDIRECT("BB4:BB"&amp;ROW()-1)),""))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IF(AND($A194&lt;&gt;"",$A194&lt;&gt;"TOTAL"),IF(AND([5]PREMIOS_OTROS!$CQ192&lt;&gt;"",[5]PREMIOS_OTROS!$CQ192&lt;&gt;0),[5]PREMIOS_OTROS!$CQ192,""),IF($A194="TOTAL",SUM(INDIRECT("BD4:BD"&amp;ROW()-1)),""))</f>
        <v/>
      </c>
      <c r="BE194" s="7" t="str">
        <f ca="1">IF(AND($A194&lt;&gt;"",$A194&lt;&gt;"TOTAL"),IF(AND([5]PREMIOS_OTROS!$CS192&lt;&gt;"",[5]PREMIOS_OTROS!$CS192&lt;&gt;0),[5]PREMIOS_OTROS!$CS192,""),IF($A194="TOTAL",SUM(INDIRECT("BE4:BE"&amp;ROW()-1)),""))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IF([5]PREMIOS_OTROS!$D193&lt;&gt;"",[5]PREMIOS_OTROS!$D193,IF(AND([5]PREMIOS_OTROS!$D193="",[5]PREMIOS_OTROS!$D194="",[5]PREMIOS_OTROS!$D192=""),"","TOTAL"))</f>
        <v/>
      </c>
      <c r="B195" s="7" t="str">
        <f ca="1">IF(AND($A195&lt;&gt;"",$A195&lt;&gt;"TOTAL"),IF(AND([5]PREMIOS_OTROS!$E193&lt;&gt;"",[5]PREMIOS_OTROS!$E193&lt;&gt;0),[5]PREMIOS_OTROS!$E193,""),IF($A195="TOTAL",SUM(INDIRECT("B4:B"&amp;ROW()-1)),""))</f>
        <v/>
      </c>
      <c r="C195" s="7" t="str">
        <f ca="1">IF(AND($A195&lt;&gt;"",$A195&lt;&gt;"TOTAL"),IF(AND([5]PREMIOS_OTROS!$G193&lt;&gt;"",[5]PREMIOS_OTROS!$G193&lt;&gt;0),[5]PREMIOS_OTROS!$G193,""),IF($A195="TOTAL",SUM(INDIRECT("C4:C"&amp;ROW()-1)),""))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IF(AND($A195&lt;&gt;"",$A195&lt;&gt;"TOTAL"),IF(AND([5]PREMIOS_OTROS!$J193&lt;&gt;"",[5]PREMIOS_OTROS!$J193&lt;&gt;0),[5]PREMIOS_OTROS!$J193,""),IF($A195="TOTAL",SUM(INDIRECT("E4:E"&amp;ROW()-1)),""))</f>
        <v/>
      </c>
      <c r="F195" s="7" t="str">
        <f ca="1">IF(AND($A195&lt;&gt;"",$A195&lt;&gt;"TOTAL"),IF(AND([5]PREMIOS_OTROS!$L193&lt;&gt;"",[5]PREMIOS_OTROS!$L193&lt;&gt;0),[5]PREMIOS_OTROS!$L193,""),IF($A195="TOTAL",SUM(INDIRECT("F4:F"&amp;ROW()-1)),""))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IF(AND($A195&lt;&gt;"",$A195&lt;&gt;"TOTAL"),IF(AND([5]PREMIOS_OTROS!$O193&lt;&gt;"",[5]PREMIOS_OTROS!$O193&lt;&gt;0),[5]PREMIOS_OTROS!$O193,""),IF($A195="TOTAL",SUM(INDIRECT("H4:H"&amp;ROW()-1)),""))</f>
        <v/>
      </c>
      <c r="I195" s="7" t="str">
        <f ca="1">IF(AND($A195&lt;&gt;"",$A195&lt;&gt;"TOTAL"),IF(AND([5]PREMIOS_OTROS!$Q193&lt;&gt;"",[5]PREMIOS_OTROS!$Q193&lt;&gt;0),[5]PREMIOS_OTROS!$Q193,""),IF($A195="TOTAL",SUM(INDIRECT("I4:I"&amp;ROW()-1)),""))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IF(AND($A195&lt;&gt;"",$A195&lt;&gt;"TOTAL"),IF(AND([5]PREMIOS_OTROS!$T193&lt;&gt;"",[5]PREMIOS_OTROS!$T193&lt;&gt;0),[5]PREMIOS_OTROS!$T193,""),IF($A195="TOTAL",SUM(INDIRECT("K4:K"&amp;ROW()-1)),""))</f>
        <v/>
      </c>
      <c r="L195" s="7" t="str">
        <f ca="1">IF(AND($A195&lt;&gt;"",$A195&lt;&gt;"TOTAL"),IF(AND([5]PREMIOS_OTROS!$V193&lt;&gt;"",[5]PREMIOS_OTROS!$V193&lt;&gt;0),[5]PREMIOS_OTROS!$V193,""),IF($A195="TOTAL",SUM(INDIRECT("L4:L"&amp;ROW()-1)),""))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IF(AND($A195&lt;&gt;"",$A195&lt;&gt;"TOTAL"),IF(AND([5]PREMIOS_OTROS!$Y193&lt;&gt;"",[5]PREMIOS_OTROS!$Y193&lt;&gt;0),[5]PREMIOS_OTROS!$Y193,""),IF($A195="TOTAL",SUM(INDIRECT("N4:N"&amp;ROW()-1)),""))</f>
        <v/>
      </c>
      <c r="O195" s="7" t="str">
        <f ca="1">IF(AND($A195&lt;&gt;"",$A195&lt;&gt;"TOTAL"),IF(AND([5]PREMIOS_OTROS!$AA193&lt;&gt;"",[5]PREMIOS_OTROS!$AA193&lt;&gt;0),[5]PREMIOS_OTROS!$AA193,""),IF($A195="TOTAL",SUM(INDIRECT("O4:O"&amp;ROW()-1)),""))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IF(AND($A195&lt;&gt;"",$A195&lt;&gt;"TOTAL"),IF(AND([5]PREMIOS_OTROS!$AD193&lt;&gt;"",[5]PREMIOS_OTROS!$AD193&lt;&gt;0),[5]PREMIOS_OTROS!$AD193,""),IF($A195="TOTAL",SUM(INDIRECT("Q4:Q"&amp;ROW()-1)),""))</f>
        <v/>
      </c>
      <c r="R195" s="7" t="str">
        <f ca="1">IF(AND($A195&lt;&gt;"",$A195&lt;&gt;"TOTAL"),IF(AND([5]PREMIOS_OTROS!$AF193&lt;&gt;"",[5]PREMIOS_OTROS!$AF193&lt;&gt;0),[5]PREMIOS_OTROS!$AF193,""),IF($A195="TOTAL",SUM(INDIRECT("R4:R"&amp;ROW()-1)),""))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IF(AND($A195&lt;&gt;"",$A195&lt;&gt;"TOTAL"),IF(AND([5]PREMIOS_OTROS!$AI193&lt;&gt;"",[5]PREMIOS_OTROS!$AI193&lt;&gt;0),[5]PREMIOS_OTROS!$AI193,""),IF($A195="TOTAL",SUM(INDIRECT("T4:T"&amp;ROW()-1)),""))</f>
        <v/>
      </c>
      <c r="U195" s="7" t="str">
        <f ca="1">IF(AND($A195&lt;&gt;"",$A195&lt;&gt;"TOTAL"),IF(AND([5]PREMIOS_OTROS!$AK193&lt;&gt;"",[5]PREMIOS_OTROS!$AK193&lt;&gt;0),[5]PREMIOS_OTROS!$AK193,""),IF($A195="TOTAL",SUM(INDIRECT("U4:U"&amp;ROW()-1)),""))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IF(AND($A195&lt;&gt;"",$A195&lt;&gt;"TOTAL"),IF(AND([5]PREMIOS_OTROS!$AN193&lt;&gt;"",[5]PREMIOS_OTROS!$AN193&lt;&gt;0),[5]PREMIOS_OTROS!$AN193,""),IF($A195="TOTAL",SUM(INDIRECT("W4:W"&amp;ROW()-1)),""))</f>
        <v/>
      </c>
      <c r="X195" s="7" t="str">
        <f ca="1">IF(AND($A195&lt;&gt;"",$A195&lt;&gt;"TOTAL"),IF(AND([5]PREMIOS_OTROS!$AP193&lt;&gt;"",[5]PREMIOS_OTROS!$AP193&lt;&gt;0),[5]PREMIOS_OTROS!$AP193,""),IF($A195="TOTAL",SUM(INDIRECT("X4:X"&amp;ROW()-1)),""))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IF(AND($A195&lt;&gt;"",$A195&lt;&gt;"TOTAL"),IF(AND([5]PREMIOS_OTROS!$AS193&lt;&gt;"",[5]PREMIOS_OTROS!$AS193&lt;&gt;0),[5]PREMIOS_OTROS!$AS193,""),IF($A195="TOTAL",SUM(INDIRECT("Z4:Z"&amp;ROW()-1)),""))</f>
        <v/>
      </c>
      <c r="AA195" s="7" t="str">
        <f ca="1">IF(AND($A195&lt;&gt;"",$A195&lt;&gt;"TOTAL"),IF(AND([5]PREMIOS_OTROS!$AU193&lt;&gt;"",[5]PREMIOS_OTROS!$AU193&lt;&gt;0),[5]PREMIOS_OTROS!$AU193,""),IF($A195="TOTAL",SUM(INDIRECT("AA4:AA"&amp;ROW()-1)),""))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IF(AND($A195&lt;&gt;"",$A195&lt;&gt;"TOTAL"),IF(AND([5]PREMIOS_OTROS!$AX193&lt;&gt;"",[5]PREMIOS_OTROS!$AX193&lt;&gt;0),[5]PREMIOS_OTROS!$AX193,""),IF($A195="TOTAL",SUM(INDIRECT("AC4:AC"&amp;ROW()-1)),""))</f>
        <v/>
      </c>
      <c r="AD195" s="7" t="str">
        <f ca="1">IF(AND($A195&lt;&gt;"",$A195&lt;&gt;"TOTAL"),IF(AND([5]PREMIOS_OTROS!$AZ193&lt;&gt;"",[5]PREMIOS_OTROS!$AZ193&lt;&gt;0),[5]PREMIOS_OTROS!$AZ193,""),IF($A195="TOTAL",SUM(INDIRECT("AD4:AD"&amp;ROW()-1)),""))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IF(AND($A195&lt;&gt;"",$A195&lt;&gt;"TOTAL"),IF(AND([5]PREMIOS_OTROS!$BC193&lt;&gt;"",[5]PREMIOS_OTROS!$BC193&lt;&gt;0),[5]PREMIOS_OTROS!$BC193,""),IF($A195="TOTAL",SUM(INDIRECT("AF4:AF"&amp;ROW()-1)),""))</f>
        <v/>
      </c>
      <c r="AG195" s="7" t="str">
        <f ca="1">IF(AND($A195&lt;&gt;"",$A195&lt;&gt;"TOTAL"),IF(AND([5]PREMIOS_OTROS!$BE193&lt;&gt;"",[5]PREMIOS_OTROS!$BE193&lt;&gt;0),[5]PREMIOS_OTROS!$BE193,""),IF($A195="TOTAL",SUM(INDIRECT("AG4:AG"&amp;ROW()-1)),""))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IF(AND($A195&lt;&gt;"",$A195&lt;&gt;"TOTAL"),IF(AND([5]PREMIOS_OTROS!$BH193&lt;&gt;"",[5]PREMIOS_OTROS!$BH193&lt;&gt;0),[5]PREMIOS_OTROS!$BH193,""),IF($A195="TOTAL",SUM(INDIRECT("AI4:AI"&amp;ROW()-1)),""))</f>
        <v/>
      </c>
      <c r="AJ195" s="7" t="str">
        <f ca="1">IF(AND($A195&lt;&gt;"",$A195&lt;&gt;"TOTAL"),IF(AND([5]PREMIOS_OTROS!$BJ193&lt;&gt;"",[5]PREMIOS_OTROS!$BJ193&lt;&gt;0),[5]PREMIOS_OTROS!$BJ193,""),IF($A195="TOTAL",SUM(INDIRECT("AJ4:AJ"&amp;ROW()-1)),""))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IF(AND($A195&lt;&gt;"",$A195&lt;&gt;"TOTAL"),IF(AND([5]PREMIOS_OTROS!$BM193&lt;&gt;"",[5]PREMIOS_OTROS!$BM193&lt;&gt;0),[5]PREMIOS_OTROS!$BM193,""),IF($A195="TOTAL",SUM(INDIRECT("AL4:AL"&amp;ROW()-1)),""))</f>
        <v/>
      </c>
      <c r="AM195" s="7" t="str">
        <f ca="1">IF(AND($A195&lt;&gt;"",$A195&lt;&gt;"TOTAL"),IF(AND([5]PREMIOS_OTROS!$BO193&lt;&gt;"",[5]PREMIOS_OTROS!$BO193&lt;&gt;0),[5]PREMIOS_OTROS!$BO193,""),IF($A195="TOTAL",SUM(INDIRECT("AM4:AM"&amp;ROW()-1)),""))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IF(AND($A195&lt;&gt;"",$A195&lt;&gt;"TOTAL"),IF(AND([5]PREMIOS_OTROS!$BR193&lt;&gt;"",[5]PREMIOS_OTROS!$BR193&lt;&gt;0),[5]PREMIOS_OTROS!$BR193,""),IF($A195="TOTAL",SUM(INDIRECT("AO4:AO"&amp;ROW()-1)),""))</f>
        <v/>
      </c>
      <c r="AP195" s="7" t="str">
        <f ca="1">IF(AND($A195&lt;&gt;"",$A195&lt;&gt;"TOTAL"),IF(AND([5]PREMIOS_OTROS!$BT193&lt;&gt;"",[5]PREMIOS_OTROS!$BT193&lt;&gt;0),[5]PREMIOS_OTROS!$BT193,""),IF($A195="TOTAL",SUM(INDIRECT("AP4:AP"&amp;ROW()-1)),""))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IF(AND($A195&lt;&gt;"",$A195&lt;&gt;"TOTAL"),IF(AND([5]PREMIOS_OTROS!$BW193&lt;&gt;"",[5]PREMIOS_OTROS!$BW193&lt;&gt;0),[5]PREMIOS_OTROS!$BW193,""),IF($A195="TOTAL",SUM(INDIRECT("AR4:AR"&amp;ROW()-1)),""))</f>
        <v/>
      </c>
      <c r="AS195" s="7" t="str">
        <f ca="1">IF(AND($A195&lt;&gt;"",$A195&lt;&gt;"TOTAL"),IF(AND([5]PREMIOS_OTROS!$BY193&lt;&gt;"",[5]PREMIOS_OTROS!$BY193&lt;&gt;0),[5]PREMIOS_OTROS!$BY193,""),IF($A195="TOTAL",SUM(INDIRECT("AS4:AS"&amp;ROW()-1)),""))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IF(AND($A195&lt;&gt;"",$A195&lt;&gt;"TOTAL"),IF(AND([5]PREMIOS_OTROS!$CB193&lt;&gt;"",[5]PREMIOS_OTROS!$CB193&lt;&gt;0),[5]PREMIOS_OTROS!$CB193,""),IF($A195="TOTAL",SUM(INDIRECT("AU4:AU"&amp;ROW()-1)),""))</f>
        <v/>
      </c>
      <c r="AV195" s="7" t="str">
        <f ca="1">IF(AND($A195&lt;&gt;"",$A195&lt;&gt;"TOTAL"),IF(AND([5]PREMIOS_OTROS!$CD193&lt;&gt;"",[5]PREMIOS_OTROS!$CD193&lt;&gt;0),[5]PREMIOS_OTROS!$CD193,""),IF($A195="TOTAL",SUM(INDIRECT("AV4:AV"&amp;ROW()-1)),""))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IF(AND($A195&lt;&gt;"",$A195&lt;&gt;"TOTAL"),IF(AND([5]PREMIOS_OTROS!$CG193&lt;&gt;"",[5]PREMIOS_OTROS!$CG193&lt;&gt;0),[5]PREMIOS_OTROS!$CG193,""),IF($A195="TOTAL",SUM(INDIRECT("AX4:AX"&amp;ROW()-1)),""))</f>
        <v/>
      </c>
      <c r="AY195" s="7" t="str">
        <f ca="1">IF(AND($A195&lt;&gt;"",$A195&lt;&gt;"TOTAL"),IF(AND([5]PREMIOS_OTROS!$CI193&lt;&gt;"",[5]PREMIOS_OTROS!$CI193&lt;&gt;0),[5]PREMIOS_OTROS!$CI193,""),IF($A195="TOTAL",SUM(INDIRECT("AY4:AY"&amp;ROW()-1)),""))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IF(AND($A195&lt;&gt;"",$A195&lt;&gt;"TOTAL"),IF(AND([5]PREMIOS_OTROS!$CL193&lt;&gt;"",[5]PREMIOS_OTROS!$CL193&lt;&gt;0),[5]PREMIOS_OTROS!$CL193,""),IF($A195="TOTAL",SUM(INDIRECT("BA4:BA"&amp;ROW()-1)),""))</f>
        <v/>
      </c>
      <c r="BB195" s="7" t="str">
        <f ca="1">IF(AND($A195&lt;&gt;"",$A195&lt;&gt;"TOTAL"),IF(AND([5]PREMIOS_OTROS!$CN193&lt;&gt;"",[5]PREMIOS_OTROS!$CN193&lt;&gt;0),[5]PREMIOS_OTROS!$CN193,""),IF($A195="TOTAL",SUM(INDIRECT("BB4:BB"&amp;ROW()-1)),""))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IF(AND($A195&lt;&gt;"",$A195&lt;&gt;"TOTAL"),IF(AND([5]PREMIOS_OTROS!$CQ193&lt;&gt;"",[5]PREMIOS_OTROS!$CQ193&lt;&gt;0),[5]PREMIOS_OTROS!$CQ193,""),IF($A195="TOTAL",SUM(INDIRECT("BD4:BD"&amp;ROW()-1)),""))</f>
        <v/>
      </c>
      <c r="BE195" s="7" t="str">
        <f ca="1">IF(AND($A195&lt;&gt;"",$A195&lt;&gt;"TOTAL"),IF(AND([5]PREMIOS_OTROS!$CS193&lt;&gt;"",[5]PREMIOS_OTROS!$CS193&lt;&gt;0),[5]PREMIOS_OTROS!$CS193,""),IF($A195="TOTAL",SUM(INDIRECT("BE4:BE"&amp;ROW()-1)),""))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IF([5]PREMIOS_OTROS!$D194&lt;&gt;"",[5]PREMIOS_OTROS!$D194,IF(AND([5]PREMIOS_OTROS!$D194="",[5]PREMIOS_OTROS!$D195="",[5]PREMIOS_OTROS!$D193=""),"","TOTAL"))</f>
        <v/>
      </c>
      <c r="B196" s="7" t="str">
        <f ca="1">IF(AND($A196&lt;&gt;"",$A196&lt;&gt;"TOTAL"),IF(AND([5]PREMIOS_OTROS!$E194&lt;&gt;"",[5]PREMIOS_OTROS!$E194&lt;&gt;0),[5]PREMIOS_OTROS!$E194,""),IF($A196="TOTAL",SUM(INDIRECT("B4:B"&amp;ROW()-1)),""))</f>
        <v/>
      </c>
      <c r="C196" s="7" t="str">
        <f ca="1">IF(AND($A196&lt;&gt;"",$A196&lt;&gt;"TOTAL"),IF(AND([5]PREMIOS_OTROS!$G194&lt;&gt;"",[5]PREMIOS_OTROS!$G194&lt;&gt;0),[5]PREMIOS_OTROS!$G194,""),IF($A196="TOTAL",SUM(INDIRECT("C4:C"&amp;ROW()-1)),""))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IF(AND($A196&lt;&gt;"",$A196&lt;&gt;"TOTAL"),IF(AND([5]PREMIOS_OTROS!$J194&lt;&gt;"",[5]PREMIOS_OTROS!$J194&lt;&gt;0),[5]PREMIOS_OTROS!$J194,""),IF($A196="TOTAL",SUM(INDIRECT("E4:E"&amp;ROW()-1)),""))</f>
        <v/>
      </c>
      <c r="F196" s="7" t="str">
        <f ca="1">IF(AND($A196&lt;&gt;"",$A196&lt;&gt;"TOTAL"),IF(AND([5]PREMIOS_OTROS!$L194&lt;&gt;"",[5]PREMIOS_OTROS!$L194&lt;&gt;0),[5]PREMIOS_OTROS!$L194,""),IF($A196="TOTAL",SUM(INDIRECT("F4:F"&amp;ROW()-1)),""))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IF(AND($A196&lt;&gt;"",$A196&lt;&gt;"TOTAL"),IF(AND([5]PREMIOS_OTROS!$O194&lt;&gt;"",[5]PREMIOS_OTROS!$O194&lt;&gt;0),[5]PREMIOS_OTROS!$O194,""),IF($A196="TOTAL",SUM(INDIRECT("H4:H"&amp;ROW()-1)),""))</f>
        <v/>
      </c>
      <c r="I196" s="7" t="str">
        <f ca="1">IF(AND($A196&lt;&gt;"",$A196&lt;&gt;"TOTAL"),IF(AND([5]PREMIOS_OTROS!$Q194&lt;&gt;"",[5]PREMIOS_OTROS!$Q194&lt;&gt;0),[5]PREMIOS_OTROS!$Q194,""),IF($A196="TOTAL",SUM(INDIRECT("I4:I"&amp;ROW()-1)),""))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IF(AND($A196&lt;&gt;"",$A196&lt;&gt;"TOTAL"),IF(AND([5]PREMIOS_OTROS!$T194&lt;&gt;"",[5]PREMIOS_OTROS!$T194&lt;&gt;0),[5]PREMIOS_OTROS!$T194,""),IF($A196="TOTAL",SUM(INDIRECT("K4:K"&amp;ROW()-1)),""))</f>
        <v/>
      </c>
      <c r="L196" s="7" t="str">
        <f ca="1">IF(AND($A196&lt;&gt;"",$A196&lt;&gt;"TOTAL"),IF(AND([5]PREMIOS_OTROS!$V194&lt;&gt;"",[5]PREMIOS_OTROS!$V194&lt;&gt;0),[5]PREMIOS_OTROS!$V194,""),IF($A196="TOTAL",SUM(INDIRECT("L4:L"&amp;ROW()-1)),""))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IF(AND($A196&lt;&gt;"",$A196&lt;&gt;"TOTAL"),IF(AND([5]PREMIOS_OTROS!$Y194&lt;&gt;"",[5]PREMIOS_OTROS!$Y194&lt;&gt;0),[5]PREMIOS_OTROS!$Y194,""),IF($A196="TOTAL",SUM(INDIRECT("N4:N"&amp;ROW()-1)),""))</f>
        <v/>
      </c>
      <c r="O196" s="7" t="str">
        <f ca="1">IF(AND($A196&lt;&gt;"",$A196&lt;&gt;"TOTAL"),IF(AND([5]PREMIOS_OTROS!$AA194&lt;&gt;"",[5]PREMIOS_OTROS!$AA194&lt;&gt;0),[5]PREMIOS_OTROS!$AA194,""),IF($A196="TOTAL",SUM(INDIRECT("O4:O"&amp;ROW()-1)),""))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IF(AND($A196&lt;&gt;"",$A196&lt;&gt;"TOTAL"),IF(AND([5]PREMIOS_OTROS!$AD194&lt;&gt;"",[5]PREMIOS_OTROS!$AD194&lt;&gt;0),[5]PREMIOS_OTROS!$AD194,""),IF($A196="TOTAL",SUM(INDIRECT("Q4:Q"&amp;ROW()-1)),""))</f>
        <v/>
      </c>
      <c r="R196" s="7" t="str">
        <f ca="1">IF(AND($A196&lt;&gt;"",$A196&lt;&gt;"TOTAL"),IF(AND([5]PREMIOS_OTROS!$AF194&lt;&gt;"",[5]PREMIOS_OTROS!$AF194&lt;&gt;0),[5]PREMIOS_OTROS!$AF194,""),IF($A196="TOTAL",SUM(INDIRECT("R4:R"&amp;ROW()-1)),""))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IF(AND($A196&lt;&gt;"",$A196&lt;&gt;"TOTAL"),IF(AND([5]PREMIOS_OTROS!$AI194&lt;&gt;"",[5]PREMIOS_OTROS!$AI194&lt;&gt;0),[5]PREMIOS_OTROS!$AI194,""),IF($A196="TOTAL",SUM(INDIRECT("T4:T"&amp;ROW()-1)),""))</f>
        <v/>
      </c>
      <c r="U196" s="7" t="str">
        <f ca="1">IF(AND($A196&lt;&gt;"",$A196&lt;&gt;"TOTAL"),IF(AND([5]PREMIOS_OTROS!$AK194&lt;&gt;"",[5]PREMIOS_OTROS!$AK194&lt;&gt;0),[5]PREMIOS_OTROS!$AK194,""),IF($A196="TOTAL",SUM(INDIRECT("U4:U"&amp;ROW()-1)),""))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IF(AND($A196&lt;&gt;"",$A196&lt;&gt;"TOTAL"),IF(AND([5]PREMIOS_OTROS!$AN194&lt;&gt;"",[5]PREMIOS_OTROS!$AN194&lt;&gt;0),[5]PREMIOS_OTROS!$AN194,""),IF($A196="TOTAL",SUM(INDIRECT("W4:W"&amp;ROW()-1)),""))</f>
        <v/>
      </c>
      <c r="X196" s="7" t="str">
        <f ca="1">IF(AND($A196&lt;&gt;"",$A196&lt;&gt;"TOTAL"),IF(AND([5]PREMIOS_OTROS!$AP194&lt;&gt;"",[5]PREMIOS_OTROS!$AP194&lt;&gt;0),[5]PREMIOS_OTROS!$AP194,""),IF($A196="TOTAL",SUM(INDIRECT("X4:X"&amp;ROW()-1)),""))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IF(AND($A196&lt;&gt;"",$A196&lt;&gt;"TOTAL"),IF(AND([5]PREMIOS_OTROS!$AS194&lt;&gt;"",[5]PREMIOS_OTROS!$AS194&lt;&gt;0),[5]PREMIOS_OTROS!$AS194,""),IF($A196="TOTAL",SUM(INDIRECT("Z4:Z"&amp;ROW()-1)),""))</f>
        <v/>
      </c>
      <c r="AA196" s="7" t="str">
        <f ca="1">IF(AND($A196&lt;&gt;"",$A196&lt;&gt;"TOTAL"),IF(AND([5]PREMIOS_OTROS!$AU194&lt;&gt;"",[5]PREMIOS_OTROS!$AU194&lt;&gt;0),[5]PREMIOS_OTROS!$AU194,""),IF($A196="TOTAL",SUM(INDIRECT("AA4:AA"&amp;ROW()-1)),""))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IF(AND($A196&lt;&gt;"",$A196&lt;&gt;"TOTAL"),IF(AND([5]PREMIOS_OTROS!$AX194&lt;&gt;"",[5]PREMIOS_OTROS!$AX194&lt;&gt;0),[5]PREMIOS_OTROS!$AX194,""),IF($A196="TOTAL",SUM(INDIRECT("AC4:AC"&amp;ROW()-1)),""))</f>
        <v/>
      </c>
      <c r="AD196" s="7" t="str">
        <f ca="1">IF(AND($A196&lt;&gt;"",$A196&lt;&gt;"TOTAL"),IF(AND([5]PREMIOS_OTROS!$AZ194&lt;&gt;"",[5]PREMIOS_OTROS!$AZ194&lt;&gt;0),[5]PREMIOS_OTROS!$AZ194,""),IF($A196="TOTAL",SUM(INDIRECT("AD4:AD"&amp;ROW()-1)),""))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IF(AND($A196&lt;&gt;"",$A196&lt;&gt;"TOTAL"),IF(AND([5]PREMIOS_OTROS!$BC194&lt;&gt;"",[5]PREMIOS_OTROS!$BC194&lt;&gt;0),[5]PREMIOS_OTROS!$BC194,""),IF($A196="TOTAL",SUM(INDIRECT("AF4:AF"&amp;ROW()-1)),""))</f>
        <v/>
      </c>
      <c r="AG196" s="7" t="str">
        <f ca="1">IF(AND($A196&lt;&gt;"",$A196&lt;&gt;"TOTAL"),IF(AND([5]PREMIOS_OTROS!$BE194&lt;&gt;"",[5]PREMIOS_OTROS!$BE194&lt;&gt;0),[5]PREMIOS_OTROS!$BE194,""),IF($A196="TOTAL",SUM(INDIRECT("AG4:AG"&amp;ROW()-1)),""))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IF(AND($A196&lt;&gt;"",$A196&lt;&gt;"TOTAL"),IF(AND([5]PREMIOS_OTROS!$BH194&lt;&gt;"",[5]PREMIOS_OTROS!$BH194&lt;&gt;0),[5]PREMIOS_OTROS!$BH194,""),IF($A196="TOTAL",SUM(INDIRECT("AI4:AI"&amp;ROW()-1)),""))</f>
        <v/>
      </c>
      <c r="AJ196" s="7" t="str">
        <f ca="1">IF(AND($A196&lt;&gt;"",$A196&lt;&gt;"TOTAL"),IF(AND([5]PREMIOS_OTROS!$BJ194&lt;&gt;"",[5]PREMIOS_OTROS!$BJ194&lt;&gt;0),[5]PREMIOS_OTROS!$BJ194,""),IF($A196="TOTAL",SUM(INDIRECT("AJ4:AJ"&amp;ROW()-1)),""))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IF(AND($A196&lt;&gt;"",$A196&lt;&gt;"TOTAL"),IF(AND([5]PREMIOS_OTROS!$BM194&lt;&gt;"",[5]PREMIOS_OTROS!$BM194&lt;&gt;0),[5]PREMIOS_OTROS!$BM194,""),IF($A196="TOTAL",SUM(INDIRECT("AL4:AL"&amp;ROW()-1)),""))</f>
        <v/>
      </c>
      <c r="AM196" s="7" t="str">
        <f ca="1">IF(AND($A196&lt;&gt;"",$A196&lt;&gt;"TOTAL"),IF(AND([5]PREMIOS_OTROS!$BO194&lt;&gt;"",[5]PREMIOS_OTROS!$BO194&lt;&gt;0),[5]PREMIOS_OTROS!$BO194,""),IF($A196="TOTAL",SUM(INDIRECT("AM4:AM"&amp;ROW()-1)),""))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IF(AND($A196&lt;&gt;"",$A196&lt;&gt;"TOTAL"),IF(AND([5]PREMIOS_OTROS!$BR194&lt;&gt;"",[5]PREMIOS_OTROS!$BR194&lt;&gt;0),[5]PREMIOS_OTROS!$BR194,""),IF($A196="TOTAL",SUM(INDIRECT("AO4:AO"&amp;ROW()-1)),""))</f>
        <v/>
      </c>
      <c r="AP196" s="7" t="str">
        <f ca="1">IF(AND($A196&lt;&gt;"",$A196&lt;&gt;"TOTAL"),IF(AND([5]PREMIOS_OTROS!$BT194&lt;&gt;"",[5]PREMIOS_OTROS!$BT194&lt;&gt;0),[5]PREMIOS_OTROS!$BT194,""),IF($A196="TOTAL",SUM(INDIRECT("AP4:AP"&amp;ROW()-1)),""))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IF(AND($A196&lt;&gt;"",$A196&lt;&gt;"TOTAL"),IF(AND([5]PREMIOS_OTROS!$BW194&lt;&gt;"",[5]PREMIOS_OTROS!$BW194&lt;&gt;0),[5]PREMIOS_OTROS!$BW194,""),IF($A196="TOTAL",SUM(INDIRECT("AR4:AR"&amp;ROW()-1)),""))</f>
        <v/>
      </c>
      <c r="AS196" s="7" t="str">
        <f ca="1">IF(AND($A196&lt;&gt;"",$A196&lt;&gt;"TOTAL"),IF(AND([5]PREMIOS_OTROS!$BY194&lt;&gt;"",[5]PREMIOS_OTROS!$BY194&lt;&gt;0),[5]PREMIOS_OTROS!$BY194,""),IF($A196="TOTAL",SUM(INDIRECT("AS4:AS"&amp;ROW()-1)),""))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IF(AND($A196&lt;&gt;"",$A196&lt;&gt;"TOTAL"),IF(AND([5]PREMIOS_OTROS!$CB194&lt;&gt;"",[5]PREMIOS_OTROS!$CB194&lt;&gt;0),[5]PREMIOS_OTROS!$CB194,""),IF($A196="TOTAL",SUM(INDIRECT("AU4:AU"&amp;ROW()-1)),""))</f>
        <v/>
      </c>
      <c r="AV196" s="7" t="str">
        <f ca="1">IF(AND($A196&lt;&gt;"",$A196&lt;&gt;"TOTAL"),IF(AND([5]PREMIOS_OTROS!$CD194&lt;&gt;"",[5]PREMIOS_OTROS!$CD194&lt;&gt;0),[5]PREMIOS_OTROS!$CD194,""),IF($A196="TOTAL",SUM(INDIRECT("AV4:AV"&amp;ROW()-1)),""))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IF(AND($A196&lt;&gt;"",$A196&lt;&gt;"TOTAL"),IF(AND([5]PREMIOS_OTROS!$CG194&lt;&gt;"",[5]PREMIOS_OTROS!$CG194&lt;&gt;0),[5]PREMIOS_OTROS!$CG194,""),IF($A196="TOTAL",SUM(INDIRECT("AX4:AX"&amp;ROW()-1)),""))</f>
        <v/>
      </c>
      <c r="AY196" s="7" t="str">
        <f ca="1">IF(AND($A196&lt;&gt;"",$A196&lt;&gt;"TOTAL"),IF(AND([5]PREMIOS_OTROS!$CI194&lt;&gt;"",[5]PREMIOS_OTROS!$CI194&lt;&gt;0),[5]PREMIOS_OTROS!$CI194,""),IF($A196="TOTAL",SUM(INDIRECT("AY4:AY"&amp;ROW()-1)),""))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IF(AND($A196&lt;&gt;"",$A196&lt;&gt;"TOTAL"),IF(AND([5]PREMIOS_OTROS!$CL194&lt;&gt;"",[5]PREMIOS_OTROS!$CL194&lt;&gt;0),[5]PREMIOS_OTROS!$CL194,""),IF($A196="TOTAL",SUM(INDIRECT("BA4:BA"&amp;ROW()-1)),""))</f>
        <v/>
      </c>
      <c r="BB196" s="7" t="str">
        <f ca="1">IF(AND($A196&lt;&gt;"",$A196&lt;&gt;"TOTAL"),IF(AND([5]PREMIOS_OTROS!$CN194&lt;&gt;"",[5]PREMIOS_OTROS!$CN194&lt;&gt;0),[5]PREMIOS_OTROS!$CN194,""),IF($A196="TOTAL",SUM(INDIRECT("BB4:BB"&amp;ROW()-1)),""))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IF(AND($A196&lt;&gt;"",$A196&lt;&gt;"TOTAL"),IF(AND([5]PREMIOS_OTROS!$CQ194&lt;&gt;"",[5]PREMIOS_OTROS!$CQ194&lt;&gt;0),[5]PREMIOS_OTROS!$CQ194,""),IF($A196="TOTAL",SUM(INDIRECT("BD4:BD"&amp;ROW()-1)),""))</f>
        <v/>
      </c>
      <c r="BE196" s="7" t="str">
        <f ca="1">IF(AND($A196&lt;&gt;"",$A196&lt;&gt;"TOTAL"),IF(AND([5]PREMIOS_OTROS!$CS194&lt;&gt;"",[5]PREMIOS_OTROS!$CS194&lt;&gt;0),[5]PREMIOS_OTROS!$CS194,""),IF($A196="TOTAL",SUM(INDIRECT("BE4:BE"&amp;ROW()-1)),""))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IF([5]PREMIOS_OTROS!$D195&lt;&gt;"",[5]PREMIOS_OTROS!$D195,IF(AND([5]PREMIOS_OTROS!$D195="",[5]PREMIOS_OTROS!$D196="",[5]PREMIOS_OTROS!$D194=""),"","TOTAL"))</f>
        <v/>
      </c>
      <c r="B197" s="7" t="str">
        <f ca="1">IF(AND($A197&lt;&gt;"",$A197&lt;&gt;"TOTAL"),IF(AND([5]PREMIOS_OTROS!$E195&lt;&gt;"",[5]PREMIOS_OTROS!$E195&lt;&gt;0),[5]PREMIOS_OTROS!$E195,""),IF($A197="TOTAL",SUM(INDIRECT("B4:B"&amp;ROW()-1)),""))</f>
        <v/>
      </c>
      <c r="C197" s="7" t="str">
        <f ca="1">IF(AND($A197&lt;&gt;"",$A197&lt;&gt;"TOTAL"),IF(AND([5]PREMIOS_OTROS!$G195&lt;&gt;"",[5]PREMIOS_OTROS!$G195&lt;&gt;0),[5]PREMIOS_OTROS!$G195,""),IF($A197="TOTAL",SUM(INDIRECT("C4:C"&amp;ROW()-1)),""))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IF(AND($A197&lt;&gt;"",$A197&lt;&gt;"TOTAL"),IF(AND([5]PREMIOS_OTROS!$J195&lt;&gt;"",[5]PREMIOS_OTROS!$J195&lt;&gt;0),[5]PREMIOS_OTROS!$J195,""),IF($A197="TOTAL",SUM(INDIRECT("E4:E"&amp;ROW()-1)),""))</f>
        <v/>
      </c>
      <c r="F197" s="7" t="str">
        <f ca="1">IF(AND($A197&lt;&gt;"",$A197&lt;&gt;"TOTAL"),IF(AND([5]PREMIOS_OTROS!$L195&lt;&gt;"",[5]PREMIOS_OTROS!$L195&lt;&gt;0),[5]PREMIOS_OTROS!$L195,""),IF($A197="TOTAL",SUM(INDIRECT("F4:F"&amp;ROW()-1)),""))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IF(AND($A197&lt;&gt;"",$A197&lt;&gt;"TOTAL"),IF(AND([5]PREMIOS_OTROS!$O195&lt;&gt;"",[5]PREMIOS_OTROS!$O195&lt;&gt;0),[5]PREMIOS_OTROS!$O195,""),IF($A197="TOTAL",SUM(INDIRECT("H4:H"&amp;ROW()-1)),""))</f>
        <v/>
      </c>
      <c r="I197" s="7" t="str">
        <f ca="1">IF(AND($A197&lt;&gt;"",$A197&lt;&gt;"TOTAL"),IF(AND([5]PREMIOS_OTROS!$Q195&lt;&gt;"",[5]PREMIOS_OTROS!$Q195&lt;&gt;0),[5]PREMIOS_OTROS!$Q195,""),IF($A197="TOTAL",SUM(INDIRECT("I4:I"&amp;ROW()-1)),""))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IF(AND($A197&lt;&gt;"",$A197&lt;&gt;"TOTAL"),IF(AND([5]PREMIOS_OTROS!$T195&lt;&gt;"",[5]PREMIOS_OTROS!$T195&lt;&gt;0),[5]PREMIOS_OTROS!$T195,""),IF($A197="TOTAL",SUM(INDIRECT("K4:K"&amp;ROW()-1)),""))</f>
        <v/>
      </c>
      <c r="L197" s="7" t="str">
        <f ca="1">IF(AND($A197&lt;&gt;"",$A197&lt;&gt;"TOTAL"),IF(AND([5]PREMIOS_OTROS!$V195&lt;&gt;"",[5]PREMIOS_OTROS!$V195&lt;&gt;0),[5]PREMIOS_OTROS!$V195,""),IF($A197="TOTAL",SUM(INDIRECT("L4:L"&amp;ROW()-1)),""))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IF(AND($A197&lt;&gt;"",$A197&lt;&gt;"TOTAL"),IF(AND([5]PREMIOS_OTROS!$Y195&lt;&gt;"",[5]PREMIOS_OTROS!$Y195&lt;&gt;0),[5]PREMIOS_OTROS!$Y195,""),IF($A197="TOTAL",SUM(INDIRECT("N4:N"&amp;ROW()-1)),""))</f>
        <v/>
      </c>
      <c r="O197" s="7" t="str">
        <f ca="1">IF(AND($A197&lt;&gt;"",$A197&lt;&gt;"TOTAL"),IF(AND([5]PREMIOS_OTROS!$AA195&lt;&gt;"",[5]PREMIOS_OTROS!$AA195&lt;&gt;0),[5]PREMIOS_OTROS!$AA195,""),IF($A197="TOTAL",SUM(INDIRECT("O4:O"&amp;ROW()-1)),""))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IF(AND($A197&lt;&gt;"",$A197&lt;&gt;"TOTAL"),IF(AND([5]PREMIOS_OTROS!$AD195&lt;&gt;"",[5]PREMIOS_OTROS!$AD195&lt;&gt;0),[5]PREMIOS_OTROS!$AD195,""),IF($A197="TOTAL",SUM(INDIRECT("Q4:Q"&amp;ROW()-1)),""))</f>
        <v/>
      </c>
      <c r="R197" s="7" t="str">
        <f ca="1">IF(AND($A197&lt;&gt;"",$A197&lt;&gt;"TOTAL"),IF(AND([5]PREMIOS_OTROS!$AF195&lt;&gt;"",[5]PREMIOS_OTROS!$AF195&lt;&gt;0),[5]PREMIOS_OTROS!$AF195,""),IF($A197="TOTAL",SUM(INDIRECT("R4:R"&amp;ROW()-1)),""))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IF(AND($A197&lt;&gt;"",$A197&lt;&gt;"TOTAL"),IF(AND([5]PREMIOS_OTROS!$AI195&lt;&gt;"",[5]PREMIOS_OTROS!$AI195&lt;&gt;0),[5]PREMIOS_OTROS!$AI195,""),IF($A197="TOTAL",SUM(INDIRECT("T4:T"&amp;ROW()-1)),""))</f>
        <v/>
      </c>
      <c r="U197" s="7" t="str">
        <f ca="1">IF(AND($A197&lt;&gt;"",$A197&lt;&gt;"TOTAL"),IF(AND([5]PREMIOS_OTROS!$AK195&lt;&gt;"",[5]PREMIOS_OTROS!$AK195&lt;&gt;0),[5]PREMIOS_OTROS!$AK195,""),IF($A197="TOTAL",SUM(INDIRECT("U4:U"&amp;ROW()-1)),""))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IF(AND($A197&lt;&gt;"",$A197&lt;&gt;"TOTAL"),IF(AND([5]PREMIOS_OTROS!$AN195&lt;&gt;"",[5]PREMIOS_OTROS!$AN195&lt;&gt;0),[5]PREMIOS_OTROS!$AN195,""),IF($A197="TOTAL",SUM(INDIRECT("W4:W"&amp;ROW()-1)),""))</f>
        <v/>
      </c>
      <c r="X197" s="7" t="str">
        <f ca="1">IF(AND($A197&lt;&gt;"",$A197&lt;&gt;"TOTAL"),IF(AND([5]PREMIOS_OTROS!$AP195&lt;&gt;"",[5]PREMIOS_OTROS!$AP195&lt;&gt;0),[5]PREMIOS_OTROS!$AP195,""),IF($A197="TOTAL",SUM(INDIRECT("X4:X"&amp;ROW()-1)),""))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IF(AND($A197&lt;&gt;"",$A197&lt;&gt;"TOTAL"),IF(AND([5]PREMIOS_OTROS!$AS195&lt;&gt;"",[5]PREMIOS_OTROS!$AS195&lt;&gt;0),[5]PREMIOS_OTROS!$AS195,""),IF($A197="TOTAL",SUM(INDIRECT("Z4:Z"&amp;ROW()-1)),""))</f>
        <v/>
      </c>
      <c r="AA197" s="7" t="str">
        <f ca="1">IF(AND($A197&lt;&gt;"",$A197&lt;&gt;"TOTAL"),IF(AND([5]PREMIOS_OTROS!$AU195&lt;&gt;"",[5]PREMIOS_OTROS!$AU195&lt;&gt;0),[5]PREMIOS_OTROS!$AU195,""),IF($A197="TOTAL",SUM(INDIRECT("AA4:AA"&amp;ROW()-1)),""))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IF(AND($A197&lt;&gt;"",$A197&lt;&gt;"TOTAL"),IF(AND([5]PREMIOS_OTROS!$AX195&lt;&gt;"",[5]PREMIOS_OTROS!$AX195&lt;&gt;0),[5]PREMIOS_OTROS!$AX195,""),IF($A197="TOTAL",SUM(INDIRECT("AC4:AC"&amp;ROW()-1)),""))</f>
        <v/>
      </c>
      <c r="AD197" s="7" t="str">
        <f ca="1">IF(AND($A197&lt;&gt;"",$A197&lt;&gt;"TOTAL"),IF(AND([5]PREMIOS_OTROS!$AZ195&lt;&gt;"",[5]PREMIOS_OTROS!$AZ195&lt;&gt;0),[5]PREMIOS_OTROS!$AZ195,""),IF($A197="TOTAL",SUM(INDIRECT("AD4:AD"&amp;ROW()-1)),""))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IF(AND($A197&lt;&gt;"",$A197&lt;&gt;"TOTAL"),IF(AND([5]PREMIOS_OTROS!$BC195&lt;&gt;"",[5]PREMIOS_OTROS!$BC195&lt;&gt;0),[5]PREMIOS_OTROS!$BC195,""),IF($A197="TOTAL",SUM(INDIRECT("AF4:AF"&amp;ROW()-1)),""))</f>
        <v/>
      </c>
      <c r="AG197" s="7" t="str">
        <f ca="1">IF(AND($A197&lt;&gt;"",$A197&lt;&gt;"TOTAL"),IF(AND([5]PREMIOS_OTROS!$BE195&lt;&gt;"",[5]PREMIOS_OTROS!$BE195&lt;&gt;0),[5]PREMIOS_OTROS!$BE195,""),IF($A197="TOTAL",SUM(INDIRECT("AG4:AG"&amp;ROW()-1)),""))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IF(AND($A197&lt;&gt;"",$A197&lt;&gt;"TOTAL"),IF(AND([5]PREMIOS_OTROS!$BH195&lt;&gt;"",[5]PREMIOS_OTROS!$BH195&lt;&gt;0),[5]PREMIOS_OTROS!$BH195,""),IF($A197="TOTAL",SUM(INDIRECT("AI4:AI"&amp;ROW()-1)),""))</f>
        <v/>
      </c>
      <c r="AJ197" s="7" t="str">
        <f ca="1">IF(AND($A197&lt;&gt;"",$A197&lt;&gt;"TOTAL"),IF(AND([5]PREMIOS_OTROS!$BJ195&lt;&gt;"",[5]PREMIOS_OTROS!$BJ195&lt;&gt;0),[5]PREMIOS_OTROS!$BJ195,""),IF($A197="TOTAL",SUM(INDIRECT("AJ4:AJ"&amp;ROW()-1)),""))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IF(AND($A197&lt;&gt;"",$A197&lt;&gt;"TOTAL"),IF(AND([5]PREMIOS_OTROS!$BM195&lt;&gt;"",[5]PREMIOS_OTROS!$BM195&lt;&gt;0),[5]PREMIOS_OTROS!$BM195,""),IF($A197="TOTAL",SUM(INDIRECT("AL4:AL"&amp;ROW()-1)),""))</f>
        <v/>
      </c>
      <c r="AM197" s="7" t="str">
        <f ca="1">IF(AND($A197&lt;&gt;"",$A197&lt;&gt;"TOTAL"),IF(AND([5]PREMIOS_OTROS!$BO195&lt;&gt;"",[5]PREMIOS_OTROS!$BO195&lt;&gt;0),[5]PREMIOS_OTROS!$BO195,""),IF($A197="TOTAL",SUM(INDIRECT("AM4:AM"&amp;ROW()-1)),""))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IF(AND($A197&lt;&gt;"",$A197&lt;&gt;"TOTAL"),IF(AND([5]PREMIOS_OTROS!$BR195&lt;&gt;"",[5]PREMIOS_OTROS!$BR195&lt;&gt;0),[5]PREMIOS_OTROS!$BR195,""),IF($A197="TOTAL",SUM(INDIRECT("AO4:AO"&amp;ROW()-1)),""))</f>
        <v/>
      </c>
      <c r="AP197" s="7" t="str">
        <f ca="1">IF(AND($A197&lt;&gt;"",$A197&lt;&gt;"TOTAL"),IF(AND([5]PREMIOS_OTROS!$BT195&lt;&gt;"",[5]PREMIOS_OTROS!$BT195&lt;&gt;0),[5]PREMIOS_OTROS!$BT195,""),IF($A197="TOTAL",SUM(INDIRECT("AP4:AP"&amp;ROW()-1)),""))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IF(AND($A197&lt;&gt;"",$A197&lt;&gt;"TOTAL"),IF(AND([5]PREMIOS_OTROS!$BW195&lt;&gt;"",[5]PREMIOS_OTROS!$BW195&lt;&gt;0),[5]PREMIOS_OTROS!$BW195,""),IF($A197="TOTAL",SUM(INDIRECT("AR4:AR"&amp;ROW()-1)),""))</f>
        <v/>
      </c>
      <c r="AS197" s="7" t="str">
        <f ca="1">IF(AND($A197&lt;&gt;"",$A197&lt;&gt;"TOTAL"),IF(AND([5]PREMIOS_OTROS!$BY195&lt;&gt;"",[5]PREMIOS_OTROS!$BY195&lt;&gt;0),[5]PREMIOS_OTROS!$BY195,""),IF($A197="TOTAL",SUM(INDIRECT("AS4:AS"&amp;ROW()-1)),""))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IF(AND($A197&lt;&gt;"",$A197&lt;&gt;"TOTAL"),IF(AND([5]PREMIOS_OTROS!$CB195&lt;&gt;"",[5]PREMIOS_OTROS!$CB195&lt;&gt;0),[5]PREMIOS_OTROS!$CB195,""),IF($A197="TOTAL",SUM(INDIRECT("AU4:AU"&amp;ROW()-1)),""))</f>
        <v/>
      </c>
      <c r="AV197" s="7" t="str">
        <f ca="1">IF(AND($A197&lt;&gt;"",$A197&lt;&gt;"TOTAL"),IF(AND([5]PREMIOS_OTROS!$CD195&lt;&gt;"",[5]PREMIOS_OTROS!$CD195&lt;&gt;0),[5]PREMIOS_OTROS!$CD195,""),IF($A197="TOTAL",SUM(INDIRECT("AV4:AV"&amp;ROW()-1)),""))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IF(AND($A197&lt;&gt;"",$A197&lt;&gt;"TOTAL"),IF(AND([5]PREMIOS_OTROS!$CG195&lt;&gt;"",[5]PREMIOS_OTROS!$CG195&lt;&gt;0),[5]PREMIOS_OTROS!$CG195,""),IF($A197="TOTAL",SUM(INDIRECT("AX4:AX"&amp;ROW()-1)),""))</f>
        <v/>
      </c>
      <c r="AY197" s="7" t="str">
        <f ca="1">IF(AND($A197&lt;&gt;"",$A197&lt;&gt;"TOTAL"),IF(AND([5]PREMIOS_OTROS!$CI195&lt;&gt;"",[5]PREMIOS_OTROS!$CI195&lt;&gt;0),[5]PREMIOS_OTROS!$CI195,""),IF($A197="TOTAL",SUM(INDIRECT("AY4:AY"&amp;ROW()-1)),""))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IF(AND($A197&lt;&gt;"",$A197&lt;&gt;"TOTAL"),IF(AND([5]PREMIOS_OTROS!$CL195&lt;&gt;"",[5]PREMIOS_OTROS!$CL195&lt;&gt;0),[5]PREMIOS_OTROS!$CL195,""),IF($A197="TOTAL",SUM(INDIRECT("BA4:BA"&amp;ROW()-1)),""))</f>
        <v/>
      </c>
      <c r="BB197" s="7" t="str">
        <f ca="1">IF(AND($A197&lt;&gt;"",$A197&lt;&gt;"TOTAL"),IF(AND([5]PREMIOS_OTROS!$CN195&lt;&gt;"",[5]PREMIOS_OTROS!$CN195&lt;&gt;0),[5]PREMIOS_OTROS!$CN195,""),IF($A197="TOTAL",SUM(INDIRECT("BB4:BB"&amp;ROW()-1)),""))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IF(AND($A197&lt;&gt;"",$A197&lt;&gt;"TOTAL"),IF(AND([5]PREMIOS_OTROS!$CQ195&lt;&gt;"",[5]PREMIOS_OTROS!$CQ195&lt;&gt;0),[5]PREMIOS_OTROS!$CQ195,""),IF($A197="TOTAL",SUM(INDIRECT("BD4:BD"&amp;ROW()-1)),""))</f>
        <v/>
      </c>
      <c r="BE197" s="7" t="str">
        <f ca="1">IF(AND($A197&lt;&gt;"",$A197&lt;&gt;"TOTAL"),IF(AND([5]PREMIOS_OTROS!$CS195&lt;&gt;"",[5]PREMIOS_OTROS!$CS195&lt;&gt;0),[5]PREMIOS_OTROS!$CS195,""),IF($A197="TOTAL",SUM(INDIRECT("BE4:BE"&amp;ROW()-1)),""))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IF([5]PREMIOS_OTROS!$D196&lt;&gt;"",[5]PREMIOS_OTROS!$D196,IF(AND([5]PREMIOS_OTROS!$D196="",[5]PREMIOS_OTROS!$D197="",[5]PREMIOS_OTROS!$D195=""),"","TOTAL"))</f>
        <v/>
      </c>
      <c r="B198" s="7" t="str">
        <f ca="1">IF(AND($A198&lt;&gt;"",$A198&lt;&gt;"TOTAL"),IF(AND([5]PREMIOS_OTROS!$E196&lt;&gt;"",[5]PREMIOS_OTROS!$E196&lt;&gt;0),[5]PREMIOS_OTROS!$E196,""),IF($A198="TOTAL",SUM(INDIRECT("B4:B"&amp;ROW()-1)),""))</f>
        <v/>
      </c>
      <c r="C198" s="7" t="str">
        <f ca="1">IF(AND($A198&lt;&gt;"",$A198&lt;&gt;"TOTAL"),IF(AND([5]PREMIOS_OTROS!$G196&lt;&gt;"",[5]PREMIOS_OTROS!$G196&lt;&gt;0),[5]PREMIOS_OTROS!$G196,""),IF($A198="TOTAL",SUM(INDIRECT("C4:C"&amp;ROW()-1)),""))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IF(AND($A198&lt;&gt;"",$A198&lt;&gt;"TOTAL"),IF(AND([5]PREMIOS_OTROS!$J196&lt;&gt;"",[5]PREMIOS_OTROS!$J196&lt;&gt;0),[5]PREMIOS_OTROS!$J196,""),IF($A198="TOTAL",SUM(INDIRECT("E4:E"&amp;ROW()-1)),""))</f>
        <v/>
      </c>
      <c r="F198" s="7" t="str">
        <f ca="1">IF(AND($A198&lt;&gt;"",$A198&lt;&gt;"TOTAL"),IF(AND([5]PREMIOS_OTROS!$L196&lt;&gt;"",[5]PREMIOS_OTROS!$L196&lt;&gt;0),[5]PREMIOS_OTROS!$L196,""),IF($A198="TOTAL",SUM(INDIRECT("F4:F"&amp;ROW()-1)),""))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IF(AND($A198&lt;&gt;"",$A198&lt;&gt;"TOTAL"),IF(AND([5]PREMIOS_OTROS!$O196&lt;&gt;"",[5]PREMIOS_OTROS!$O196&lt;&gt;0),[5]PREMIOS_OTROS!$O196,""),IF($A198="TOTAL",SUM(INDIRECT("H4:H"&amp;ROW()-1)),""))</f>
        <v/>
      </c>
      <c r="I198" s="7" t="str">
        <f ca="1">IF(AND($A198&lt;&gt;"",$A198&lt;&gt;"TOTAL"),IF(AND([5]PREMIOS_OTROS!$Q196&lt;&gt;"",[5]PREMIOS_OTROS!$Q196&lt;&gt;0),[5]PREMIOS_OTROS!$Q196,""),IF($A198="TOTAL",SUM(INDIRECT("I4:I"&amp;ROW()-1)),""))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IF(AND($A198&lt;&gt;"",$A198&lt;&gt;"TOTAL"),IF(AND([5]PREMIOS_OTROS!$T196&lt;&gt;"",[5]PREMIOS_OTROS!$T196&lt;&gt;0),[5]PREMIOS_OTROS!$T196,""),IF($A198="TOTAL",SUM(INDIRECT("K4:K"&amp;ROW()-1)),""))</f>
        <v/>
      </c>
      <c r="L198" s="7" t="str">
        <f ca="1">IF(AND($A198&lt;&gt;"",$A198&lt;&gt;"TOTAL"),IF(AND([5]PREMIOS_OTROS!$V196&lt;&gt;"",[5]PREMIOS_OTROS!$V196&lt;&gt;0),[5]PREMIOS_OTROS!$V196,""),IF($A198="TOTAL",SUM(INDIRECT("L4:L"&amp;ROW()-1)),""))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IF(AND($A198&lt;&gt;"",$A198&lt;&gt;"TOTAL"),IF(AND([5]PREMIOS_OTROS!$Y196&lt;&gt;"",[5]PREMIOS_OTROS!$Y196&lt;&gt;0),[5]PREMIOS_OTROS!$Y196,""),IF($A198="TOTAL",SUM(INDIRECT("N4:N"&amp;ROW()-1)),""))</f>
        <v/>
      </c>
      <c r="O198" s="7" t="str">
        <f ca="1">IF(AND($A198&lt;&gt;"",$A198&lt;&gt;"TOTAL"),IF(AND([5]PREMIOS_OTROS!$AA196&lt;&gt;"",[5]PREMIOS_OTROS!$AA196&lt;&gt;0),[5]PREMIOS_OTROS!$AA196,""),IF($A198="TOTAL",SUM(INDIRECT("O4:O"&amp;ROW()-1)),""))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IF(AND($A198&lt;&gt;"",$A198&lt;&gt;"TOTAL"),IF(AND([5]PREMIOS_OTROS!$AD196&lt;&gt;"",[5]PREMIOS_OTROS!$AD196&lt;&gt;0),[5]PREMIOS_OTROS!$AD196,""),IF($A198="TOTAL",SUM(INDIRECT("Q4:Q"&amp;ROW()-1)),""))</f>
        <v/>
      </c>
      <c r="R198" s="7" t="str">
        <f ca="1">IF(AND($A198&lt;&gt;"",$A198&lt;&gt;"TOTAL"),IF(AND([5]PREMIOS_OTROS!$AF196&lt;&gt;"",[5]PREMIOS_OTROS!$AF196&lt;&gt;0),[5]PREMIOS_OTROS!$AF196,""),IF($A198="TOTAL",SUM(INDIRECT("R4:R"&amp;ROW()-1)),""))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IF(AND($A198&lt;&gt;"",$A198&lt;&gt;"TOTAL"),IF(AND([5]PREMIOS_OTROS!$AI196&lt;&gt;"",[5]PREMIOS_OTROS!$AI196&lt;&gt;0),[5]PREMIOS_OTROS!$AI196,""),IF($A198="TOTAL",SUM(INDIRECT("T4:T"&amp;ROW()-1)),""))</f>
        <v/>
      </c>
      <c r="U198" s="7" t="str">
        <f ca="1">IF(AND($A198&lt;&gt;"",$A198&lt;&gt;"TOTAL"),IF(AND([5]PREMIOS_OTROS!$AK196&lt;&gt;"",[5]PREMIOS_OTROS!$AK196&lt;&gt;0),[5]PREMIOS_OTROS!$AK196,""),IF($A198="TOTAL",SUM(INDIRECT("U4:U"&amp;ROW()-1)),""))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IF(AND($A198&lt;&gt;"",$A198&lt;&gt;"TOTAL"),IF(AND([5]PREMIOS_OTROS!$AN196&lt;&gt;"",[5]PREMIOS_OTROS!$AN196&lt;&gt;0),[5]PREMIOS_OTROS!$AN196,""),IF($A198="TOTAL",SUM(INDIRECT("W4:W"&amp;ROW()-1)),""))</f>
        <v/>
      </c>
      <c r="X198" s="7" t="str">
        <f ca="1">IF(AND($A198&lt;&gt;"",$A198&lt;&gt;"TOTAL"),IF(AND([5]PREMIOS_OTROS!$AP196&lt;&gt;"",[5]PREMIOS_OTROS!$AP196&lt;&gt;0),[5]PREMIOS_OTROS!$AP196,""),IF($A198="TOTAL",SUM(INDIRECT("X4:X"&amp;ROW()-1)),""))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IF(AND($A198&lt;&gt;"",$A198&lt;&gt;"TOTAL"),IF(AND([5]PREMIOS_OTROS!$AS196&lt;&gt;"",[5]PREMIOS_OTROS!$AS196&lt;&gt;0),[5]PREMIOS_OTROS!$AS196,""),IF($A198="TOTAL",SUM(INDIRECT("Z4:Z"&amp;ROW()-1)),""))</f>
        <v/>
      </c>
      <c r="AA198" s="7" t="str">
        <f ca="1">IF(AND($A198&lt;&gt;"",$A198&lt;&gt;"TOTAL"),IF(AND([5]PREMIOS_OTROS!$AU196&lt;&gt;"",[5]PREMIOS_OTROS!$AU196&lt;&gt;0),[5]PREMIOS_OTROS!$AU196,""),IF($A198="TOTAL",SUM(INDIRECT("AA4:AA"&amp;ROW()-1)),""))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IF(AND($A198&lt;&gt;"",$A198&lt;&gt;"TOTAL"),IF(AND([5]PREMIOS_OTROS!$AX196&lt;&gt;"",[5]PREMIOS_OTROS!$AX196&lt;&gt;0),[5]PREMIOS_OTROS!$AX196,""),IF($A198="TOTAL",SUM(INDIRECT("AC4:AC"&amp;ROW()-1)),""))</f>
        <v/>
      </c>
      <c r="AD198" s="7" t="str">
        <f ca="1">IF(AND($A198&lt;&gt;"",$A198&lt;&gt;"TOTAL"),IF(AND([5]PREMIOS_OTROS!$AZ196&lt;&gt;"",[5]PREMIOS_OTROS!$AZ196&lt;&gt;0),[5]PREMIOS_OTROS!$AZ196,""),IF($A198="TOTAL",SUM(INDIRECT("AD4:AD"&amp;ROW()-1)),""))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IF(AND($A198&lt;&gt;"",$A198&lt;&gt;"TOTAL"),IF(AND([5]PREMIOS_OTROS!$BC196&lt;&gt;"",[5]PREMIOS_OTROS!$BC196&lt;&gt;0),[5]PREMIOS_OTROS!$BC196,""),IF($A198="TOTAL",SUM(INDIRECT("AF4:AF"&amp;ROW()-1)),""))</f>
        <v/>
      </c>
      <c r="AG198" s="7" t="str">
        <f ca="1">IF(AND($A198&lt;&gt;"",$A198&lt;&gt;"TOTAL"),IF(AND([5]PREMIOS_OTROS!$BE196&lt;&gt;"",[5]PREMIOS_OTROS!$BE196&lt;&gt;0),[5]PREMIOS_OTROS!$BE196,""),IF($A198="TOTAL",SUM(INDIRECT("AG4:AG"&amp;ROW()-1)),""))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IF(AND($A198&lt;&gt;"",$A198&lt;&gt;"TOTAL"),IF(AND([5]PREMIOS_OTROS!$BH196&lt;&gt;"",[5]PREMIOS_OTROS!$BH196&lt;&gt;0),[5]PREMIOS_OTROS!$BH196,""),IF($A198="TOTAL",SUM(INDIRECT("AI4:AI"&amp;ROW()-1)),""))</f>
        <v/>
      </c>
      <c r="AJ198" s="7" t="str">
        <f ca="1">IF(AND($A198&lt;&gt;"",$A198&lt;&gt;"TOTAL"),IF(AND([5]PREMIOS_OTROS!$BJ196&lt;&gt;"",[5]PREMIOS_OTROS!$BJ196&lt;&gt;0),[5]PREMIOS_OTROS!$BJ196,""),IF($A198="TOTAL",SUM(INDIRECT("AJ4:AJ"&amp;ROW()-1)),""))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IF(AND($A198&lt;&gt;"",$A198&lt;&gt;"TOTAL"),IF(AND([5]PREMIOS_OTROS!$BM196&lt;&gt;"",[5]PREMIOS_OTROS!$BM196&lt;&gt;0),[5]PREMIOS_OTROS!$BM196,""),IF($A198="TOTAL",SUM(INDIRECT("AL4:AL"&amp;ROW()-1)),""))</f>
        <v/>
      </c>
      <c r="AM198" s="7" t="str">
        <f ca="1">IF(AND($A198&lt;&gt;"",$A198&lt;&gt;"TOTAL"),IF(AND([5]PREMIOS_OTROS!$BO196&lt;&gt;"",[5]PREMIOS_OTROS!$BO196&lt;&gt;0),[5]PREMIOS_OTROS!$BO196,""),IF($A198="TOTAL",SUM(INDIRECT("AM4:AM"&amp;ROW()-1)),""))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IF(AND($A198&lt;&gt;"",$A198&lt;&gt;"TOTAL"),IF(AND([5]PREMIOS_OTROS!$BR196&lt;&gt;"",[5]PREMIOS_OTROS!$BR196&lt;&gt;0),[5]PREMIOS_OTROS!$BR196,""),IF($A198="TOTAL",SUM(INDIRECT("AO4:AO"&amp;ROW()-1)),""))</f>
        <v/>
      </c>
      <c r="AP198" s="7" t="str">
        <f ca="1">IF(AND($A198&lt;&gt;"",$A198&lt;&gt;"TOTAL"),IF(AND([5]PREMIOS_OTROS!$BT196&lt;&gt;"",[5]PREMIOS_OTROS!$BT196&lt;&gt;0),[5]PREMIOS_OTROS!$BT196,""),IF($A198="TOTAL",SUM(INDIRECT("AP4:AP"&amp;ROW()-1)),""))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IF(AND($A198&lt;&gt;"",$A198&lt;&gt;"TOTAL"),IF(AND([5]PREMIOS_OTROS!$BW196&lt;&gt;"",[5]PREMIOS_OTROS!$BW196&lt;&gt;0),[5]PREMIOS_OTROS!$BW196,""),IF($A198="TOTAL",SUM(INDIRECT("AR4:AR"&amp;ROW()-1)),""))</f>
        <v/>
      </c>
      <c r="AS198" s="7" t="str">
        <f ca="1">IF(AND($A198&lt;&gt;"",$A198&lt;&gt;"TOTAL"),IF(AND([5]PREMIOS_OTROS!$BY196&lt;&gt;"",[5]PREMIOS_OTROS!$BY196&lt;&gt;0),[5]PREMIOS_OTROS!$BY196,""),IF($A198="TOTAL",SUM(INDIRECT("AS4:AS"&amp;ROW()-1)),""))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IF(AND($A198&lt;&gt;"",$A198&lt;&gt;"TOTAL"),IF(AND([5]PREMIOS_OTROS!$CB196&lt;&gt;"",[5]PREMIOS_OTROS!$CB196&lt;&gt;0),[5]PREMIOS_OTROS!$CB196,""),IF($A198="TOTAL",SUM(INDIRECT("AU4:AU"&amp;ROW()-1)),""))</f>
        <v/>
      </c>
      <c r="AV198" s="7" t="str">
        <f ca="1">IF(AND($A198&lt;&gt;"",$A198&lt;&gt;"TOTAL"),IF(AND([5]PREMIOS_OTROS!$CD196&lt;&gt;"",[5]PREMIOS_OTROS!$CD196&lt;&gt;0),[5]PREMIOS_OTROS!$CD196,""),IF($A198="TOTAL",SUM(INDIRECT("AV4:AV"&amp;ROW()-1)),""))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IF(AND($A198&lt;&gt;"",$A198&lt;&gt;"TOTAL"),IF(AND([5]PREMIOS_OTROS!$CG196&lt;&gt;"",[5]PREMIOS_OTROS!$CG196&lt;&gt;0),[5]PREMIOS_OTROS!$CG196,""),IF($A198="TOTAL",SUM(INDIRECT("AX4:AX"&amp;ROW()-1)),""))</f>
        <v/>
      </c>
      <c r="AY198" s="7" t="str">
        <f ca="1">IF(AND($A198&lt;&gt;"",$A198&lt;&gt;"TOTAL"),IF(AND([5]PREMIOS_OTROS!$CI196&lt;&gt;"",[5]PREMIOS_OTROS!$CI196&lt;&gt;0),[5]PREMIOS_OTROS!$CI196,""),IF($A198="TOTAL",SUM(INDIRECT("AY4:AY"&amp;ROW()-1)),""))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IF(AND($A198&lt;&gt;"",$A198&lt;&gt;"TOTAL"),IF(AND([5]PREMIOS_OTROS!$CL196&lt;&gt;"",[5]PREMIOS_OTROS!$CL196&lt;&gt;0),[5]PREMIOS_OTROS!$CL196,""),IF($A198="TOTAL",SUM(INDIRECT("BA4:BA"&amp;ROW()-1)),""))</f>
        <v/>
      </c>
      <c r="BB198" s="7" t="str">
        <f ca="1">IF(AND($A198&lt;&gt;"",$A198&lt;&gt;"TOTAL"),IF(AND([5]PREMIOS_OTROS!$CN196&lt;&gt;"",[5]PREMIOS_OTROS!$CN196&lt;&gt;0),[5]PREMIOS_OTROS!$CN196,""),IF($A198="TOTAL",SUM(INDIRECT("BB4:BB"&amp;ROW()-1)),""))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IF(AND($A198&lt;&gt;"",$A198&lt;&gt;"TOTAL"),IF(AND([5]PREMIOS_OTROS!$CQ196&lt;&gt;"",[5]PREMIOS_OTROS!$CQ196&lt;&gt;0),[5]PREMIOS_OTROS!$CQ196,""),IF($A198="TOTAL",SUM(INDIRECT("BD4:BD"&amp;ROW()-1)),""))</f>
        <v/>
      </c>
      <c r="BE198" s="7" t="str">
        <f ca="1">IF(AND($A198&lt;&gt;"",$A198&lt;&gt;"TOTAL"),IF(AND([5]PREMIOS_OTROS!$CS196&lt;&gt;"",[5]PREMIOS_OTROS!$CS196&lt;&gt;0),[5]PREMIOS_OTROS!$CS196,""),IF($A198="TOTAL",SUM(INDIRECT("BE4:BE"&amp;ROW()-1)),""))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IF([5]PREMIOS_OTROS!$D197&lt;&gt;"",[5]PREMIOS_OTROS!$D197,IF(AND([5]PREMIOS_OTROS!$D197="",[5]PREMIOS_OTROS!$D198="",[5]PREMIOS_OTROS!$D196=""),"","TOTAL"))</f>
        <v/>
      </c>
      <c r="B199" s="7" t="str">
        <f ca="1">IF(AND($A199&lt;&gt;"",$A199&lt;&gt;"TOTAL"),IF(AND([5]PREMIOS_OTROS!$E197&lt;&gt;"",[5]PREMIOS_OTROS!$E197&lt;&gt;0),[5]PREMIOS_OTROS!$E197,""),IF($A199="TOTAL",SUM(INDIRECT("B4:B"&amp;ROW()-1)),""))</f>
        <v/>
      </c>
      <c r="C199" s="7" t="str">
        <f ca="1">IF(AND($A199&lt;&gt;"",$A199&lt;&gt;"TOTAL"),IF(AND([5]PREMIOS_OTROS!$G197&lt;&gt;"",[5]PREMIOS_OTROS!$G197&lt;&gt;0),[5]PREMIOS_OTROS!$G197,""),IF($A199="TOTAL",SUM(INDIRECT("C4:C"&amp;ROW()-1)),""))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IF(AND($A199&lt;&gt;"",$A199&lt;&gt;"TOTAL"),IF(AND([5]PREMIOS_OTROS!$J197&lt;&gt;"",[5]PREMIOS_OTROS!$J197&lt;&gt;0),[5]PREMIOS_OTROS!$J197,""),IF($A199="TOTAL",SUM(INDIRECT("E4:E"&amp;ROW()-1)),""))</f>
        <v/>
      </c>
      <c r="F199" s="7" t="str">
        <f ca="1">IF(AND($A199&lt;&gt;"",$A199&lt;&gt;"TOTAL"),IF(AND([5]PREMIOS_OTROS!$L197&lt;&gt;"",[5]PREMIOS_OTROS!$L197&lt;&gt;0),[5]PREMIOS_OTROS!$L197,""),IF($A199="TOTAL",SUM(INDIRECT("F4:F"&amp;ROW()-1)),""))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IF(AND($A199&lt;&gt;"",$A199&lt;&gt;"TOTAL"),IF(AND([5]PREMIOS_OTROS!$O197&lt;&gt;"",[5]PREMIOS_OTROS!$O197&lt;&gt;0),[5]PREMIOS_OTROS!$O197,""),IF($A199="TOTAL",SUM(INDIRECT("H4:H"&amp;ROW()-1)),""))</f>
        <v/>
      </c>
      <c r="I199" s="7" t="str">
        <f ca="1">IF(AND($A199&lt;&gt;"",$A199&lt;&gt;"TOTAL"),IF(AND([5]PREMIOS_OTROS!$Q197&lt;&gt;"",[5]PREMIOS_OTROS!$Q197&lt;&gt;0),[5]PREMIOS_OTROS!$Q197,""),IF($A199="TOTAL",SUM(INDIRECT("I4:I"&amp;ROW()-1)),""))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IF(AND($A199&lt;&gt;"",$A199&lt;&gt;"TOTAL"),IF(AND([5]PREMIOS_OTROS!$T197&lt;&gt;"",[5]PREMIOS_OTROS!$T197&lt;&gt;0),[5]PREMIOS_OTROS!$T197,""),IF($A199="TOTAL",SUM(INDIRECT("K4:K"&amp;ROW()-1)),""))</f>
        <v/>
      </c>
      <c r="L199" s="7" t="str">
        <f ca="1">IF(AND($A199&lt;&gt;"",$A199&lt;&gt;"TOTAL"),IF(AND([5]PREMIOS_OTROS!$V197&lt;&gt;"",[5]PREMIOS_OTROS!$V197&lt;&gt;0),[5]PREMIOS_OTROS!$V197,""),IF($A199="TOTAL",SUM(INDIRECT("L4:L"&amp;ROW()-1)),""))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IF(AND($A199&lt;&gt;"",$A199&lt;&gt;"TOTAL"),IF(AND([5]PREMIOS_OTROS!$Y197&lt;&gt;"",[5]PREMIOS_OTROS!$Y197&lt;&gt;0),[5]PREMIOS_OTROS!$Y197,""),IF($A199="TOTAL",SUM(INDIRECT("N4:N"&amp;ROW()-1)),""))</f>
        <v/>
      </c>
      <c r="O199" s="7" t="str">
        <f ca="1">IF(AND($A199&lt;&gt;"",$A199&lt;&gt;"TOTAL"),IF(AND([5]PREMIOS_OTROS!$AA197&lt;&gt;"",[5]PREMIOS_OTROS!$AA197&lt;&gt;0),[5]PREMIOS_OTROS!$AA197,""),IF($A199="TOTAL",SUM(INDIRECT("O4:O"&amp;ROW()-1)),""))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IF(AND($A199&lt;&gt;"",$A199&lt;&gt;"TOTAL"),IF(AND([5]PREMIOS_OTROS!$AD197&lt;&gt;"",[5]PREMIOS_OTROS!$AD197&lt;&gt;0),[5]PREMIOS_OTROS!$AD197,""),IF($A199="TOTAL",SUM(INDIRECT("Q4:Q"&amp;ROW()-1)),""))</f>
        <v/>
      </c>
      <c r="R199" s="7" t="str">
        <f ca="1">IF(AND($A199&lt;&gt;"",$A199&lt;&gt;"TOTAL"),IF(AND([5]PREMIOS_OTROS!$AF197&lt;&gt;"",[5]PREMIOS_OTROS!$AF197&lt;&gt;0),[5]PREMIOS_OTROS!$AF197,""),IF($A199="TOTAL",SUM(INDIRECT("R4:R"&amp;ROW()-1)),""))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IF(AND($A199&lt;&gt;"",$A199&lt;&gt;"TOTAL"),IF(AND([5]PREMIOS_OTROS!$AI197&lt;&gt;"",[5]PREMIOS_OTROS!$AI197&lt;&gt;0),[5]PREMIOS_OTROS!$AI197,""),IF($A199="TOTAL",SUM(INDIRECT("T4:T"&amp;ROW()-1)),""))</f>
        <v/>
      </c>
      <c r="U199" s="7" t="str">
        <f ca="1">IF(AND($A199&lt;&gt;"",$A199&lt;&gt;"TOTAL"),IF(AND([5]PREMIOS_OTROS!$AK197&lt;&gt;"",[5]PREMIOS_OTROS!$AK197&lt;&gt;0),[5]PREMIOS_OTROS!$AK197,""),IF($A199="TOTAL",SUM(INDIRECT("U4:U"&amp;ROW()-1)),""))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IF(AND($A199&lt;&gt;"",$A199&lt;&gt;"TOTAL"),IF(AND([5]PREMIOS_OTROS!$AN197&lt;&gt;"",[5]PREMIOS_OTROS!$AN197&lt;&gt;0),[5]PREMIOS_OTROS!$AN197,""),IF($A199="TOTAL",SUM(INDIRECT("W4:W"&amp;ROW()-1)),""))</f>
        <v/>
      </c>
      <c r="X199" s="7" t="str">
        <f ca="1">IF(AND($A199&lt;&gt;"",$A199&lt;&gt;"TOTAL"),IF(AND([5]PREMIOS_OTROS!$AP197&lt;&gt;"",[5]PREMIOS_OTROS!$AP197&lt;&gt;0),[5]PREMIOS_OTROS!$AP197,""),IF($A199="TOTAL",SUM(INDIRECT("X4:X"&amp;ROW()-1)),""))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IF(AND($A199&lt;&gt;"",$A199&lt;&gt;"TOTAL"),IF(AND([5]PREMIOS_OTROS!$AS197&lt;&gt;"",[5]PREMIOS_OTROS!$AS197&lt;&gt;0),[5]PREMIOS_OTROS!$AS197,""),IF($A199="TOTAL",SUM(INDIRECT("Z4:Z"&amp;ROW()-1)),""))</f>
        <v/>
      </c>
      <c r="AA199" s="7" t="str">
        <f ca="1">IF(AND($A199&lt;&gt;"",$A199&lt;&gt;"TOTAL"),IF(AND([5]PREMIOS_OTROS!$AU197&lt;&gt;"",[5]PREMIOS_OTROS!$AU197&lt;&gt;0),[5]PREMIOS_OTROS!$AU197,""),IF($A199="TOTAL",SUM(INDIRECT("AA4:AA"&amp;ROW()-1)),""))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IF(AND($A199&lt;&gt;"",$A199&lt;&gt;"TOTAL"),IF(AND([5]PREMIOS_OTROS!$AX197&lt;&gt;"",[5]PREMIOS_OTROS!$AX197&lt;&gt;0),[5]PREMIOS_OTROS!$AX197,""),IF($A199="TOTAL",SUM(INDIRECT("AC4:AC"&amp;ROW()-1)),""))</f>
        <v/>
      </c>
      <c r="AD199" s="7" t="str">
        <f ca="1">IF(AND($A199&lt;&gt;"",$A199&lt;&gt;"TOTAL"),IF(AND([5]PREMIOS_OTROS!$AZ197&lt;&gt;"",[5]PREMIOS_OTROS!$AZ197&lt;&gt;0),[5]PREMIOS_OTROS!$AZ197,""),IF($A199="TOTAL",SUM(INDIRECT("AD4:AD"&amp;ROW()-1)),""))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IF(AND($A199&lt;&gt;"",$A199&lt;&gt;"TOTAL"),IF(AND([5]PREMIOS_OTROS!$BC197&lt;&gt;"",[5]PREMIOS_OTROS!$BC197&lt;&gt;0),[5]PREMIOS_OTROS!$BC197,""),IF($A199="TOTAL",SUM(INDIRECT("AF4:AF"&amp;ROW()-1)),""))</f>
        <v/>
      </c>
      <c r="AG199" s="7" t="str">
        <f ca="1">IF(AND($A199&lt;&gt;"",$A199&lt;&gt;"TOTAL"),IF(AND([5]PREMIOS_OTROS!$BE197&lt;&gt;"",[5]PREMIOS_OTROS!$BE197&lt;&gt;0),[5]PREMIOS_OTROS!$BE197,""),IF($A199="TOTAL",SUM(INDIRECT("AG4:AG"&amp;ROW()-1)),""))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IF(AND($A199&lt;&gt;"",$A199&lt;&gt;"TOTAL"),IF(AND([5]PREMIOS_OTROS!$BH197&lt;&gt;"",[5]PREMIOS_OTROS!$BH197&lt;&gt;0),[5]PREMIOS_OTROS!$BH197,""),IF($A199="TOTAL",SUM(INDIRECT("AI4:AI"&amp;ROW()-1)),""))</f>
        <v/>
      </c>
      <c r="AJ199" s="7" t="str">
        <f ca="1">IF(AND($A199&lt;&gt;"",$A199&lt;&gt;"TOTAL"),IF(AND([5]PREMIOS_OTROS!$BJ197&lt;&gt;"",[5]PREMIOS_OTROS!$BJ197&lt;&gt;0),[5]PREMIOS_OTROS!$BJ197,""),IF($A199="TOTAL",SUM(INDIRECT("AJ4:AJ"&amp;ROW()-1)),""))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IF(AND($A199&lt;&gt;"",$A199&lt;&gt;"TOTAL"),IF(AND([5]PREMIOS_OTROS!$BM197&lt;&gt;"",[5]PREMIOS_OTROS!$BM197&lt;&gt;0),[5]PREMIOS_OTROS!$BM197,""),IF($A199="TOTAL",SUM(INDIRECT("AL4:AL"&amp;ROW()-1)),""))</f>
        <v/>
      </c>
      <c r="AM199" s="7" t="str">
        <f ca="1">IF(AND($A199&lt;&gt;"",$A199&lt;&gt;"TOTAL"),IF(AND([5]PREMIOS_OTROS!$BO197&lt;&gt;"",[5]PREMIOS_OTROS!$BO197&lt;&gt;0),[5]PREMIOS_OTROS!$BO197,""),IF($A199="TOTAL",SUM(INDIRECT("AM4:AM"&amp;ROW()-1)),""))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IF(AND($A199&lt;&gt;"",$A199&lt;&gt;"TOTAL"),IF(AND([5]PREMIOS_OTROS!$BR197&lt;&gt;"",[5]PREMIOS_OTROS!$BR197&lt;&gt;0),[5]PREMIOS_OTROS!$BR197,""),IF($A199="TOTAL",SUM(INDIRECT("AO4:AO"&amp;ROW()-1)),""))</f>
        <v/>
      </c>
      <c r="AP199" s="7" t="str">
        <f ca="1">IF(AND($A199&lt;&gt;"",$A199&lt;&gt;"TOTAL"),IF(AND([5]PREMIOS_OTROS!$BT197&lt;&gt;"",[5]PREMIOS_OTROS!$BT197&lt;&gt;0),[5]PREMIOS_OTROS!$BT197,""),IF($A199="TOTAL",SUM(INDIRECT("AP4:AP"&amp;ROW()-1)),""))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IF(AND($A199&lt;&gt;"",$A199&lt;&gt;"TOTAL"),IF(AND([5]PREMIOS_OTROS!$BW197&lt;&gt;"",[5]PREMIOS_OTROS!$BW197&lt;&gt;0),[5]PREMIOS_OTROS!$BW197,""),IF($A199="TOTAL",SUM(INDIRECT("AR4:AR"&amp;ROW()-1)),""))</f>
        <v/>
      </c>
      <c r="AS199" s="7" t="str">
        <f ca="1">IF(AND($A199&lt;&gt;"",$A199&lt;&gt;"TOTAL"),IF(AND([5]PREMIOS_OTROS!$BY197&lt;&gt;"",[5]PREMIOS_OTROS!$BY197&lt;&gt;0),[5]PREMIOS_OTROS!$BY197,""),IF($A199="TOTAL",SUM(INDIRECT("AS4:AS"&amp;ROW()-1)),""))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IF(AND($A199&lt;&gt;"",$A199&lt;&gt;"TOTAL"),IF(AND([5]PREMIOS_OTROS!$CB197&lt;&gt;"",[5]PREMIOS_OTROS!$CB197&lt;&gt;0),[5]PREMIOS_OTROS!$CB197,""),IF($A199="TOTAL",SUM(INDIRECT("AU4:AU"&amp;ROW()-1)),""))</f>
        <v/>
      </c>
      <c r="AV199" s="7" t="str">
        <f ca="1">IF(AND($A199&lt;&gt;"",$A199&lt;&gt;"TOTAL"),IF(AND([5]PREMIOS_OTROS!$CD197&lt;&gt;"",[5]PREMIOS_OTROS!$CD197&lt;&gt;0),[5]PREMIOS_OTROS!$CD197,""),IF($A199="TOTAL",SUM(INDIRECT("AV4:AV"&amp;ROW()-1)),""))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IF(AND($A199&lt;&gt;"",$A199&lt;&gt;"TOTAL"),IF(AND([5]PREMIOS_OTROS!$CG197&lt;&gt;"",[5]PREMIOS_OTROS!$CG197&lt;&gt;0),[5]PREMIOS_OTROS!$CG197,""),IF($A199="TOTAL",SUM(INDIRECT("AX4:AX"&amp;ROW()-1)),""))</f>
        <v/>
      </c>
      <c r="AY199" s="7" t="str">
        <f ca="1">IF(AND($A199&lt;&gt;"",$A199&lt;&gt;"TOTAL"),IF(AND([5]PREMIOS_OTROS!$CI197&lt;&gt;"",[5]PREMIOS_OTROS!$CI197&lt;&gt;0),[5]PREMIOS_OTROS!$CI197,""),IF($A199="TOTAL",SUM(INDIRECT("AY4:AY"&amp;ROW()-1)),""))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IF(AND($A199&lt;&gt;"",$A199&lt;&gt;"TOTAL"),IF(AND([5]PREMIOS_OTROS!$CL197&lt;&gt;"",[5]PREMIOS_OTROS!$CL197&lt;&gt;0),[5]PREMIOS_OTROS!$CL197,""),IF($A199="TOTAL",SUM(INDIRECT("BA4:BA"&amp;ROW()-1)),""))</f>
        <v/>
      </c>
      <c r="BB199" s="7" t="str">
        <f ca="1">IF(AND($A199&lt;&gt;"",$A199&lt;&gt;"TOTAL"),IF(AND([5]PREMIOS_OTROS!$CN197&lt;&gt;"",[5]PREMIOS_OTROS!$CN197&lt;&gt;0),[5]PREMIOS_OTROS!$CN197,""),IF($A199="TOTAL",SUM(INDIRECT("BB4:BB"&amp;ROW()-1)),""))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IF(AND($A199&lt;&gt;"",$A199&lt;&gt;"TOTAL"),IF(AND([5]PREMIOS_OTROS!$CQ197&lt;&gt;"",[5]PREMIOS_OTROS!$CQ197&lt;&gt;0),[5]PREMIOS_OTROS!$CQ197,""),IF($A199="TOTAL",SUM(INDIRECT("BD4:BD"&amp;ROW()-1)),""))</f>
        <v/>
      </c>
      <c r="BE199" s="7" t="str">
        <f ca="1">IF(AND($A199&lt;&gt;"",$A199&lt;&gt;"TOTAL"),IF(AND([5]PREMIOS_OTROS!$CS197&lt;&gt;"",[5]PREMIOS_OTROS!$CS197&lt;&gt;0),[5]PREMIOS_OTROS!$CS197,""),IF($A199="TOTAL",SUM(INDIRECT("BE4:BE"&amp;ROW()-1)),""))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IF([5]PREMIOS_OTROS!$D198&lt;&gt;"",[5]PREMIOS_OTROS!$D198,IF(AND([5]PREMIOS_OTROS!$D198="",[5]PREMIOS_OTROS!$D199="",[5]PREMIOS_OTROS!$D197=""),"","TOTAL"))</f>
        <v/>
      </c>
      <c r="B200" s="7" t="str">
        <f ca="1">IF(AND($A200&lt;&gt;"",$A200&lt;&gt;"TOTAL"),IF(AND([5]PREMIOS_OTROS!$E198&lt;&gt;"",[5]PREMIOS_OTROS!$E198&lt;&gt;0),[5]PREMIOS_OTROS!$E198,""),IF($A200="TOTAL",SUM(INDIRECT("B4:B"&amp;ROW()-1)),""))</f>
        <v/>
      </c>
      <c r="C200" s="7" t="str">
        <f ca="1">IF(AND($A200&lt;&gt;"",$A200&lt;&gt;"TOTAL"),IF(AND([5]PREMIOS_OTROS!$G198&lt;&gt;"",[5]PREMIOS_OTROS!$G198&lt;&gt;0),[5]PREMIOS_OTROS!$G198,""),IF($A200="TOTAL",SUM(INDIRECT("C4:C"&amp;ROW()-1)),""))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IF(AND($A200&lt;&gt;"",$A200&lt;&gt;"TOTAL"),IF(AND([5]PREMIOS_OTROS!$J198&lt;&gt;"",[5]PREMIOS_OTROS!$J198&lt;&gt;0),[5]PREMIOS_OTROS!$J198,""),IF($A200="TOTAL",SUM(INDIRECT("E4:E"&amp;ROW()-1)),""))</f>
        <v/>
      </c>
      <c r="F200" s="7" t="str">
        <f ca="1">IF(AND($A200&lt;&gt;"",$A200&lt;&gt;"TOTAL"),IF(AND([5]PREMIOS_OTROS!$L198&lt;&gt;"",[5]PREMIOS_OTROS!$L198&lt;&gt;0),[5]PREMIOS_OTROS!$L198,""),IF($A200="TOTAL",SUM(INDIRECT("F4:F"&amp;ROW()-1)),""))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IF(AND($A200&lt;&gt;"",$A200&lt;&gt;"TOTAL"),IF(AND([5]PREMIOS_OTROS!$O198&lt;&gt;"",[5]PREMIOS_OTROS!$O198&lt;&gt;0),[5]PREMIOS_OTROS!$O198,""),IF($A200="TOTAL",SUM(INDIRECT("H4:H"&amp;ROW()-1)),""))</f>
        <v/>
      </c>
      <c r="I200" s="7" t="str">
        <f ca="1">IF(AND($A200&lt;&gt;"",$A200&lt;&gt;"TOTAL"),IF(AND([5]PREMIOS_OTROS!$Q198&lt;&gt;"",[5]PREMIOS_OTROS!$Q198&lt;&gt;0),[5]PREMIOS_OTROS!$Q198,""),IF($A200="TOTAL",SUM(INDIRECT("I4:I"&amp;ROW()-1)),""))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IF(AND($A200&lt;&gt;"",$A200&lt;&gt;"TOTAL"),IF(AND([5]PREMIOS_OTROS!$T198&lt;&gt;"",[5]PREMIOS_OTROS!$T198&lt;&gt;0),[5]PREMIOS_OTROS!$T198,""),IF($A200="TOTAL",SUM(INDIRECT("K4:K"&amp;ROW()-1)),""))</f>
        <v/>
      </c>
      <c r="L200" s="7" t="str">
        <f ca="1">IF(AND($A200&lt;&gt;"",$A200&lt;&gt;"TOTAL"),IF(AND([5]PREMIOS_OTROS!$V198&lt;&gt;"",[5]PREMIOS_OTROS!$V198&lt;&gt;0),[5]PREMIOS_OTROS!$V198,""),IF($A200="TOTAL",SUM(INDIRECT("L4:L"&amp;ROW()-1)),""))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IF(AND($A200&lt;&gt;"",$A200&lt;&gt;"TOTAL"),IF(AND([5]PREMIOS_OTROS!$Y198&lt;&gt;"",[5]PREMIOS_OTROS!$Y198&lt;&gt;0),[5]PREMIOS_OTROS!$Y198,""),IF($A200="TOTAL",SUM(INDIRECT("N4:N"&amp;ROW()-1)),""))</f>
        <v/>
      </c>
      <c r="O200" s="7" t="str">
        <f ca="1">IF(AND($A200&lt;&gt;"",$A200&lt;&gt;"TOTAL"),IF(AND([5]PREMIOS_OTROS!$AA198&lt;&gt;"",[5]PREMIOS_OTROS!$AA198&lt;&gt;0),[5]PREMIOS_OTROS!$AA198,""),IF($A200="TOTAL",SUM(INDIRECT("O4:O"&amp;ROW()-1)),""))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IF(AND($A200&lt;&gt;"",$A200&lt;&gt;"TOTAL"),IF(AND([5]PREMIOS_OTROS!$AD198&lt;&gt;"",[5]PREMIOS_OTROS!$AD198&lt;&gt;0),[5]PREMIOS_OTROS!$AD198,""),IF($A200="TOTAL",SUM(INDIRECT("Q4:Q"&amp;ROW()-1)),""))</f>
        <v/>
      </c>
      <c r="R200" s="7" t="str">
        <f ca="1">IF(AND($A200&lt;&gt;"",$A200&lt;&gt;"TOTAL"),IF(AND([5]PREMIOS_OTROS!$AF198&lt;&gt;"",[5]PREMIOS_OTROS!$AF198&lt;&gt;0),[5]PREMIOS_OTROS!$AF198,""),IF($A200="TOTAL",SUM(INDIRECT("R4:R"&amp;ROW()-1)),""))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IF(AND($A200&lt;&gt;"",$A200&lt;&gt;"TOTAL"),IF(AND([5]PREMIOS_OTROS!$AI198&lt;&gt;"",[5]PREMIOS_OTROS!$AI198&lt;&gt;0),[5]PREMIOS_OTROS!$AI198,""),IF($A200="TOTAL",SUM(INDIRECT("T4:T"&amp;ROW()-1)),""))</f>
        <v/>
      </c>
      <c r="U200" s="7" t="str">
        <f ca="1">IF(AND($A200&lt;&gt;"",$A200&lt;&gt;"TOTAL"),IF(AND([5]PREMIOS_OTROS!$AK198&lt;&gt;"",[5]PREMIOS_OTROS!$AK198&lt;&gt;0),[5]PREMIOS_OTROS!$AK198,""),IF($A200="TOTAL",SUM(INDIRECT("U4:U"&amp;ROW()-1)),""))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IF(AND($A200&lt;&gt;"",$A200&lt;&gt;"TOTAL"),IF(AND([5]PREMIOS_OTROS!$AN198&lt;&gt;"",[5]PREMIOS_OTROS!$AN198&lt;&gt;0),[5]PREMIOS_OTROS!$AN198,""),IF($A200="TOTAL",SUM(INDIRECT("W4:W"&amp;ROW()-1)),""))</f>
        <v/>
      </c>
      <c r="X200" s="7" t="str">
        <f ca="1">IF(AND($A200&lt;&gt;"",$A200&lt;&gt;"TOTAL"),IF(AND([5]PREMIOS_OTROS!$AP198&lt;&gt;"",[5]PREMIOS_OTROS!$AP198&lt;&gt;0),[5]PREMIOS_OTROS!$AP198,""),IF($A200="TOTAL",SUM(INDIRECT("X4:X"&amp;ROW()-1)),""))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IF(AND($A200&lt;&gt;"",$A200&lt;&gt;"TOTAL"),IF(AND([5]PREMIOS_OTROS!$AS198&lt;&gt;"",[5]PREMIOS_OTROS!$AS198&lt;&gt;0),[5]PREMIOS_OTROS!$AS198,""),IF($A200="TOTAL",SUM(INDIRECT("Z4:Z"&amp;ROW()-1)),""))</f>
        <v/>
      </c>
      <c r="AA200" s="7" t="str">
        <f ca="1">IF(AND($A200&lt;&gt;"",$A200&lt;&gt;"TOTAL"),IF(AND([5]PREMIOS_OTROS!$AU198&lt;&gt;"",[5]PREMIOS_OTROS!$AU198&lt;&gt;0),[5]PREMIOS_OTROS!$AU198,""),IF($A200="TOTAL",SUM(INDIRECT("AA4:AA"&amp;ROW()-1)),""))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IF(AND($A200&lt;&gt;"",$A200&lt;&gt;"TOTAL"),IF(AND([5]PREMIOS_OTROS!$AX198&lt;&gt;"",[5]PREMIOS_OTROS!$AX198&lt;&gt;0),[5]PREMIOS_OTROS!$AX198,""),IF($A200="TOTAL",SUM(INDIRECT("AC4:AC"&amp;ROW()-1)),""))</f>
        <v/>
      </c>
      <c r="AD200" s="7" t="str">
        <f ca="1">IF(AND($A200&lt;&gt;"",$A200&lt;&gt;"TOTAL"),IF(AND([5]PREMIOS_OTROS!$AZ198&lt;&gt;"",[5]PREMIOS_OTROS!$AZ198&lt;&gt;0),[5]PREMIOS_OTROS!$AZ198,""),IF($A200="TOTAL",SUM(INDIRECT("AD4:AD"&amp;ROW()-1)),""))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IF(AND($A200&lt;&gt;"",$A200&lt;&gt;"TOTAL"),IF(AND([5]PREMIOS_OTROS!$BC198&lt;&gt;"",[5]PREMIOS_OTROS!$BC198&lt;&gt;0),[5]PREMIOS_OTROS!$BC198,""),IF($A200="TOTAL",SUM(INDIRECT("AF4:AF"&amp;ROW()-1)),""))</f>
        <v/>
      </c>
      <c r="AG200" s="7" t="str">
        <f ca="1">IF(AND($A200&lt;&gt;"",$A200&lt;&gt;"TOTAL"),IF(AND([5]PREMIOS_OTROS!$BE198&lt;&gt;"",[5]PREMIOS_OTROS!$BE198&lt;&gt;0),[5]PREMIOS_OTROS!$BE198,""),IF($A200="TOTAL",SUM(INDIRECT("AG4:AG"&amp;ROW()-1)),""))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IF(AND($A200&lt;&gt;"",$A200&lt;&gt;"TOTAL"),IF(AND([5]PREMIOS_OTROS!$BH198&lt;&gt;"",[5]PREMIOS_OTROS!$BH198&lt;&gt;0),[5]PREMIOS_OTROS!$BH198,""),IF($A200="TOTAL",SUM(INDIRECT("AI4:AI"&amp;ROW()-1)),""))</f>
        <v/>
      </c>
      <c r="AJ200" s="7" t="str">
        <f ca="1">IF(AND($A200&lt;&gt;"",$A200&lt;&gt;"TOTAL"),IF(AND([5]PREMIOS_OTROS!$BJ198&lt;&gt;"",[5]PREMIOS_OTROS!$BJ198&lt;&gt;0),[5]PREMIOS_OTROS!$BJ198,""),IF($A200="TOTAL",SUM(INDIRECT("AJ4:AJ"&amp;ROW()-1)),""))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IF(AND($A200&lt;&gt;"",$A200&lt;&gt;"TOTAL"),IF(AND([5]PREMIOS_OTROS!$BM198&lt;&gt;"",[5]PREMIOS_OTROS!$BM198&lt;&gt;0),[5]PREMIOS_OTROS!$BM198,""),IF($A200="TOTAL",SUM(INDIRECT("AL4:AL"&amp;ROW()-1)),""))</f>
        <v/>
      </c>
      <c r="AM200" s="7" t="str">
        <f ca="1">IF(AND($A200&lt;&gt;"",$A200&lt;&gt;"TOTAL"),IF(AND([5]PREMIOS_OTROS!$BO198&lt;&gt;"",[5]PREMIOS_OTROS!$BO198&lt;&gt;0),[5]PREMIOS_OTROS!$BO198,""),IF($A200="TOTAL",SUM(INDIRECT("AM4:AM"&amp;ROW()-1)),""))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IF(AND($A200&lt;&gt;"",$A200&lt;&gt;"TOTAL"),IF(AND([5]PREMIOS_OTROS!$BR198&lt;&gt;"",[5]PREMIOS_OTROS!$BR198&lt;&gt;0),[5]PREMIOS_OTROS!$BR198,""),IF($A200="TOTAL",SUM(INDIRECT("AO4:AO"&amp;ROW()-1)),""))</f>
        <v/>
      </c>
      <c r="AP200" s="7" t="str">
        <f ca="1">IF(AND($A200&lt;&gt;"",$A200&lt;&gt;"TOTAL"),IF(AND([5]PREMIOS_OTROS!$BT198&lt;&gt;"",[5]PREMIOS_OTROS!$BT198&lt;&gt;0),[5]PREMIOS_OTROS!$BT198,""),IF($A200="TOTAL",SUM(INDIRECT("AP4:AP"&amp;ROW()-1)),""))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IF(AND($A200&lt;&gt;"",$A200&lt;&gt;"TOTAL"),IF(AND([5]PREMIOS_OTROS!$BW198&lt;&gt;"",[5]PREMIOS_OTROS!$BW198&lt;&gt;0),[5]PREMIOS_OTROS!$BW198,""),IF($A200="TOTAL",SUM(INDIRECT("AR4:AR"&amp;ROW()-1)),""))</f>
        <v/>
      </c>
      <c r="AS200" s="7" t="str">
        <f ca="1">IF(AND($A200&lt;&gt;"",$A200&lt;&gt;"TOTAL"),IF(AND([5]PREMIOS_OTROS!$BY198&lt;&gt;"",[5]PREMIOS_OTROS!$BY198&lt;&gt;0),[5]PREMIOS_OTROS!$BY198,""),IF($A200="TOTAL",SUM(INDIRECT("AS4:AS"&amp;ROW()-1)),""))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IF(AND($A200&lt;&gt;"",$A200&lt;&gt;"TOTAL"),IF(AND([5]PREMIOS_OTROS!$CB198&lt;&gt;"",[5]PREMIOS_OTROS!$CB198&lt;&gt;0),[5]PREMIOS_OTROS!$CB198,""),IF($A200="TOTAL",SUM(INDIRECT("AU4:AU"&amp;ROW()-1)),""))</f>
        <v/>
      </c>
      <c r="AV200" s="7" t="str">
        <f ca="1">IF(AND($A200&lt;&gt;"",$A200&lt;&gt;"TOTAL"),IF(AND([5]PREMIOS_OTROS!$CD198&lt;&gt;"",[5]PREMIOS_OTROS!$CD198&lt;&gt;0),[5]PREMIOS_OTROS!$CD198,""),IF($A200="TOTAL",SUM(INDIRECT("AV4:AV"&amp;ROW()-1)),""))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IF(AND($A200&lt;&gt;"",$A200&lt;&gt;"TOTAL"),IF(AND([5]PREMIOS_OTROS!$CG198&lt;&gt;"",[5]PREMIOS_OTROS!$CG198&lt;&gt;0),[5]PREMIOS_OTROS!$CG198,""),IF($A200="TOTAL",SUM(INDIRECT("AX4:AX"&amp;ROW()-1)),""))</f>
        <v/>
      </c>
      <c r="AY200" s="7" t="str">
        <f ca="1">IF(AND($A200&lt;&gt;"",$A200&lt;&gt;"TOTAL"),IF(AND([5]PREMIOS_OTROS!$CI198&lt;&gt;"",[5]PREMIOS_OTROS!$CI198&lt;&gt;0),[5]PREMIOS_OTROS!$CI198,""),IF($A200="TOTAL",SUM(INDIRECT("AY4:AY"&amp;ROW()-1)),""))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IF(AND($A200&lt;&gt;"",$A200&lt;&gt;"TOTAL"),IF(AND([5]PREMIOS_OTROS!$CL198&lt;&gt;"",[5]PREMIOS_OTROS!$CL198&lt;&gt;0),[5]PREMIOS_OTROS!$CL198,""),IF($A200="TOTAL",SUM(INDIRECT("BA4:BA"&amp;ROW()-1)),""))</f>
        <v/>
      </c>
      <c r="BB200" s="7" t="str">
        <f ca="1">IF(AND($A200&lt;&gt;"",$A200&lt;&gt;"TOTAL"),IF(AND([5]PREMIOS_OTROS!$CN198&lt;&gt;"",[5]PREMIOS_OTROS!$CN198&lt;&gt;0),[5]PREMIOS_OTROS!$CN198,""),IF($A200="TOTAL",SUM(INDIRECT("BB4:BB"&amp;ROW()-1)),""))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IF(AND($A200&lt;&gt;"",$A200&lt;&gt;"TOTAL"),IF(AND([5]PREMIOS_OTROS!$CQ198&lt;&gt;"",[5]PREMIOS_OTROS!$CQ198&lt;&gt;0),[5]PREMIOS_OTROS!$CQ198,""),IF($A200="TOTAL",SUM(INDIRECT("BD4:BD"&amp;ROW()-1)),""))</f>
        <v/>
      </c>
      <c r="BE200" s="7" t="str">
        <f ca="1">IF(AND($A200&lt;&gt;"",$A200&lt;&gt;"TOTAL"),IF(AND([5]PREMIOS_OTROS!$CS198&lt;&gt;"",[5]PREMIOS_OTROS!$CS198&lt;&gt;0),[5]PREMIOS_OTROS!$CS198,""),IF($A200="TOTAL",SUM(INDIRECT("BE4:BE"&amp;ROW()-1)),""))</f>
        <v/>
      </c>
      <c r="BF200" s="7" t="str">
        <f t="shared" ca="1" si="75"/>
        <v/>
      </c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17" priority="12">
      <formula>$A4=""</formula>
    </cfRule>
    <cfRule type="expression" dxfId="16" priority="13">
      <formula>$A4="TOTAL"</formula>
    </cfRule>
    <cfRule type="expression" dxfId="15" priority="14">
      <formula>AND($A4&lt;&gt;"",$A4&lt;&gt;"TOTAL")</formula>
    </cfRule>
  </conditionalFormatting>
  <conditionalFormatting sqref="B4:C200 E4:BF200">
    <cfRule type="expression" priority="9">
      <formula>"$A4="""""</formula>
    </cfRule>
    <cfRule type="expression" dxfId="14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13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12" priority="4" operator="equal">
      <formula>""</formula>
    </cfRule>
    <cfRule type="cellIs" dxfId="11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0" priority="1">
      <formula>$A4=""</formula>
    </cfRule>
    <cfRule type="cellIs" dxfId="9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F200"/>
  <sheetViews>
    <sheetView workbookViewId="0">
      <selection activeCell="A6" sqref="A6"/>
    </sheetView>
  </sheetViews>
  <sheetFormatPr baseColWidth="10" defaultRowHeight="12.75" x14ac:dyDescent="0.2"/>
  <cols>
    <col min="1" max="1" width="94.42578125" customWidth="1"/>
  </cols>
  <sheetData>
    <row r="1" spans="1:58" ht="33" customHeight="1" thickBot="1" x14ac:dyDescent="0.25">
      <c r="A1" s="1"/>
      <c r="B1" s="2" t="s">
        <v>31</v>
      </c>
      <c r="C1" s="2" t="s">
        <v>6</v>
      </c>
      <c r="D1" s="3" t="s">
        <v>30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</row>
    <row r="2" spans="1:58" ht="31.5" customHeight="1" thickBot="1" x14ac:dyDescent="0.25">
      <c r="A2" s="4"/>
      <c r="B2" s="40" t="s">
        <v>2</v>
      </c>
      <c r="C2" s="41"/>
      <c r="D2" s="42"/>
      <c r="E2" s="37" t="s">
        <v>1</v>
      </c>
      <c r="F2" s="38"/>
      <c r="G2" s="39"/>
      <c r="H2" s="37" t="s">
        <v>0</v>
      </c>
      <c r="I2" s="38"/>
      <c r="J2" s="39"/>
      <c r="K2" s="37" t="s">
        <v>4</v>
      </c>
      <c r="L2" s="38"/>
      <c r="M2" s="39"/>
      <c r="N2" s="37" t="s">
        <v>5</v>
      </c>
      <c r="O2" s="38"/>
      <c r="P2" s="39"/>
      <c r="Q2" s="37" t="s">
        <v>7</v>
      </c>
      <c r="R2" s="38"/>
      <c r="S2" s="39"/>
      <c r="T2" s="37" t="s">
        <v>8</v>
      </c>
      <c r="U2" s="38"/>
      <c r="V2" s="39"/>
      <c r="W2" s="37" t="s">
        <v>32</v>
      </c>
      <c r="X2" s="38"/>
      <c r="Y2" s="39"/>
      <c r="Z2" s="37" t="s">
        <v>33</v>
      </c>
      <c r="AA2" s="38"/>
      <c r="AB2" s="39"/>
      <c r="AC2" s="37" t="s">
        <v>34</v>
      </c>
      <c r="AD2" s="38"/>
      <c r="AE2" s="39"/>
      <c r="AF2" s="37" t="s">
        <v>35</v>
      </c>
      <c r="AG2" s="38"/>
      <c r="AH2" s="39"/>
      <c r="AI2" s="37" t="s">
        <v>36</v>
      </c>
      <c r="AJ2" s="38"/>
      <c r="AK2" s="39"/>
      <c r="AL2" s="37" t="s">
        <v>37</v>
      </c>
      <c r="AM2" s="38"/>
      <c r="AN2" s="39"/>
      <c r="AO2" s="37" t="s">
        <v>38</v>
      </c>
      <c r="AP2" s="38"/>
      <c r="AQ2" s="39"/>
      <c r="AR2" s="37" t="s">
        <v>39</v>
      </c>
      <c r="AS2" s="38"/>
      <c r="AT2" s="39"/>
      <c r="AU2" s="37" t="s">
        <v>40</v>
      </c>
      <c r="AV2" s="38"/>
      <c r="AW2" s="39"/>
      <c r="AX2" s="37" t="s">
        <v>41</v>
      </c>
      <c r="AY2" s="38"/>
      <c r="AZ2" s="39"/>
      <c r="BA2" s="37" t="s">
        <v>42</v>
      </c>
      <c r="BB2" s="38"/>
      <c r="BC2" s="39"/>
      <c r="BD2" s="37" t="s">
        <v>43</v>
      </c>
      <c r="BE2" s="38"/>
      <c r="BF2" s="39"/>
    </row>
    <row r="3" spans="1:58" ht="27.75" customHeight="1" thickBot="1" x14ac:dyDescent="0.25">
      <c r="A3" s="4" t="s">
        <v>85</v>
      </c>
      <c r="B3" s="5" t="s">
        <v>9</v>
      </c>
      <c r="C3" s="6" t="s">
        <v>10</v>
      </c>
      <c r="D3" s="6" t="s">
        <v>11</v>
      </c>
      <c r="E3" s="5" t="s">
        <v>12</v>
      </c>
      <c r="F3" s="6" t="s">
        <v>13</v>
      </c>
      <c r="G3" s="6" t="s">
        <v>14</v>
      </c>
      <c r="H3" s="5" t="s">
        <v>15</v>
      </c>
      <c r="I3" s="6" t="s">
        <v>16</v>
      </c>
      <c r="J3" s="6" t="s">
        <v>17</v>
      </c>
      <c r="K3" s="5" t="s">
        <v>18</v>
      </c>
      <c r="L3" s="6" t="s">
        <v>19</v>
      </c>
      <c r="M3" s="6" t="s">
        <v>20</v>
      </c>
      <c r="N3" s="5" t="s">
        <v>21</v>
      </c>
      <c r="O3" s="6" t="s">
        <v>22</v>
      </c>
      <c r="P3" s="6" t="s">
        <v>23</v>
      </c>
      <c r="Q3" s="5" t="s">
        <v>24</v>
      </c>
      <c r="R3" s="6" t="s">
        <v>25</v>
      </c>
      <c r="S3" s="6" t="s">
        <v>26</v>
      </c>
      <c r="T3" s="5" t="s">
        <v>27</v>
      </c>
      <c r="U3" s="6" t="s">
        <v>28</v>
      </c>
      <c r="V3" s="6" t="s">
        <v>29</v>
      </c>
      <c r="W3" s="11" t="s">
        <v>44</v>
      </c>
      <c r="X3" s="11" t="s">
        <v>45</v>
      </c>
      <c r="Y3" s="11" t="s">
        <v>46</v>
      </c>
      <c r="Z3" s="11" t="s">
        <v>47</v>
      </c>
      <c r="AA3" s="11" t="s">
        <v>48</v>
      </c>
      <c r="AB3" s="11" t="s">
        <v>49</v>
      </c>
      <c r="AC3" s="11" t="s">
        <v>50</v>
      </c>
      <c r="AD3" s="11" t="s">
        <v>51</v>
      </c>
      <c r="AE3" s="11" t="s">
        <v>52</v>
      </c>
      <c r="AF3" s="11" t="s">
        <v>53</v>
      </c>
      <c r="AG3" s="11" t="s">
        <v>54</v>
      </c>
      <c r="AH3" s="11" t="s">
        <v>55</v>
      </c>
      <c r="AI3" s="11" t="s">
        <v>56</v>
      </c>
      <c r="AJ3" s="11" t="s">
        <v>57</v>
      </c>
      <c r="AK3" s="11" t="s">
        <v>58</v>
      </c>
      <c r="AL3" s="11" t="s">
        <v>59</v>
      </c>
      <c r="AM3" s="11" t="s">
        <v>60</v>
      </c>
      <c r="AN3" s="11" t="s">
        <v>61</v>
      </c>
      <c r="AO3" s="11" t="s">
        <v>62</v>
      </c>
      <c r="AP3" s="11" t="s">
        <v>63</v>
      </c>
      <c r="AQ3" s="11" t="s">
        <v>64</v>
      </c>
      <c r="AR3" s="11" t="s">
        <v>65</v>
      </c>
      <c r="AS3" s="11" t="s">
        <v>66</v>
      </c>
      <c r="AT3" s="11" t="s">
        <v>67</v>
      </c>
      <c r="AU3" s="11" t="s">
        <v>68</v>
      </c>
      <c r="AV3" s="11" t="s">
        <v>69</v>
      </c>
      <c r="AW3" s="11" t="s">
        <v>70</v>
      </c>
      <c r="AX3" s="11" t="s">
        <v>71</v>
      </c>
      <c r="AY3" s="11" t="s">
        <v>72</v>
      </c>
      <c r="AZ3" s="11" t="s">
        <v>73</v>
      </c>
      <c r="BA3" s="11" t="s">
        <v>74</v>
      </c>
      <c r="BB3" s="11" t="s">
        <v>75</v>
      </c>
      <c r="BC3" s="11" t="s">
        <v>76</v>
      </c>
      <c r="BD3" s="11" t="s">
        <v>77</v>
      </c>
      <c r="BE3" s="11" t="s">
        <v>78</v>
      </c>
      <c r="BF3" s="11" t="s">
        <v>79</v>
      </c>
    </row>
    <row r="4" spans="1:58" x14ac:dyDescent="0.2">
      <c r="A4" s="12" t="str">
        <f>IF([6]PREMIOS_TITULACIONES_ANTIGUAS!$D2&lt;&gt;"",[6]PREMIOS_TITULACIONES_ANTIGUAS!$D2,IF(AND([6]PREMIOS_TITULACIONES_ANTIGUAS!$D2="",[6]PREMIOS_TITULACIONES_ANTIGUAS!$D3="",[6]PREMIOS_TITULACIONES_ANTIGUAS!$D1=""),"","TOTAL"))</f>
        <v>Ingeniería Técnica Industrial, Especialidad en Mecánica</v>
      </c>
      <c r="B4" s="7" t="str">
        <f ca="1">IF(AND($A4&lt;&gt;"",$A4&lt;&gt;"TOTAL"),IF(AND([6]PREMIOS_TITULACIONES_ANTIGUAS!$E2&lt;&gt;"",[6]PREMIOS_TITULACIONES_ANTIGUAS!$E2&lt;&gt;0),[6]PREMIOS_TITULACIONES_ANTIGUAS!$E2,""),IF($A4="TOTAL",SUM(INDIRECT("B4:B"&amp;ROW()-1)),""))</f>
        <v/>
      </c>
      <c r="C4" s="7">
        <f ca="1">IF(AND($A4&lt;&gt;"",$A4&lt;&gt;"TOTAL"),IF(AND([6]PREMIOS_TITULACIONES_ANTIGUAS!$G2&lt;&gt;"",[6]PREMIOS_TITULACIONES_ANTIGUAS!$G2&lt;&gt;0),[6]PREMIOS_TITULACIONES_ANTIGUAS!$G2,""),IF($A4="TOTAL",SUM(INDIRECT("C4:C"&amp;ROW()-1)),""))</f>
        <v>1</v>
      </c>
      <c r="D4" s="7">
        <f ca="1">IF(AND($A4&lt;&gt;"",$A4&lt;&gt;"TOTAL"),SUM(B4:C4),IF($A4="TOTAL",SUM(INDIRECT("D4:D"&amp;ROW()-1)),""))</f>
        <v>1</v>
      </c>
      <c r="E4" s="7" t="str">
        <f ca="1">IF(AND($A4&lt;&gt;"",$A4&lt;&gt;"TOTAL"),IF(AND([6]PREMIOS_TITULACIONES_ANTIGUAS!$J2&lt;&gt;"",[6]PREMIOS_TITULACIONES_ANTIGUAS!$J2&lt;&gt;0),[6]PREMIOS_TITULACIONES_ANTIGUAS!$J2,""),IF($A4="TOTAL",SUM(INDIRECT("E4:E"&amp;ROW()-1)),""))</f>
        <v/>
      </c>
      <c r="F4" s="7" t="str">
        <f ca="1">IF(AND($A4&lt;&gt;"",$A4&lt;&gt;"TOTAL"),IF(AND([6]PREMIOS_TITULACIONES_ANTIGUAS!$L2&lt;&gt;"",[6]PREMIOS_TITULACIONES_ANTIGUAS!$L2&lt;&gt;0),[6]PREMIOS_TITULACIONES_ANTIGUAS!$L2,""),IF($A4="TOTAL",SUM(INDIRECT("F4:F"&amp;ROW()-1)),""))</f>
        <v/>
      </c>
      <c r="G4" s="7">
        <f ca="1">IF(AND($A4&lt;&gt;"",$A4&lt;&gt;"TOTAL"),SUM(E4:F4),IF($A4="TOTAL",SUM(INDIRECT("G4:G"&amp;ROW()-1)),""))</f>
        <v>0</v>
      </c>
      <c r="H4" s="7" t="str">
        <f ca="1">IF(AND($A4&lt;&gt;"",$A4&lt;&gt;"TOTAL"),IF(AND([6]PREMIOS_TITULACIONES_ANTIGUAS!$O2&lt;&gt;"",[6]PREMIOS_TITULACIONES_ANTIGUAS!$O2&lt;&gt;0),[6]PREMIOS_TITULACIONES_ANTIGUAS!$O2,""),IF($A4="TOTAL",SUM(INDIRECT("H4:H"&amp;ROW()-1)),""))</f>
        <v/>
      </c>
      <c r="I4" s="7" t="str">
        <f ca="1">IF(AND($A4&lt;&gt;"",$A4&lt;&gt;"TOTAL"),IF(AND([6]PREMIOS_TITULACIONES_ANTIGUAS!$Q2&lt;&gt;"",[6]PREMIOS_TITULACIONES_ANTIGUAS!$Q2&lt;&gt;0),[6]PREMIOS_TITULACIONES_ANTIGUAS!$Q2,""),IF($A4="TOTAL",SUM(INDIRECT("I4:I"&amp;ROW()-1)),""))</f>
        <v/>
      </c>
      <c r="J4" s="7">
        <f ca="1">IF(AND($A4&lt;&gt;"",$A4&lt;&gt;"TOTAL"),SUM(H4:I4),IF($A4="TOTAL",SUM(INDIRECT("J4:J"&amp;ROW()-1)),""))</f>
        <v>0</v>
      </c>
      <c r="K4" s="7" t="str">
        <f ca="1">IF(AND($A4&lt;&gt;"",$A4&lt;&gt;"TOTAL"),IF(AND([6]PREMIOS_TITULACIONES_ANTIGUAS!$T2&lt;&gt;"",[6]PREMIOS_TITULACIONES_ANTIGUAS!$T2&lt;&gt;0),[6]PREMIOS_TITULACIONES_ANTIGUAS!$T2,""),IF($A4="TOTAL",SUM(INDIRECT("K4:K"&amp;ROW()-1)),""))</f>
        <v/>
      </c>
      <c r="L4" s="7" t="str">
        <f ca="1">IF(AND($A4&lt;&gt;"",$A4&lt;&gt;"TOTAL"),IF(AND([6]PREMIOS_TITULACIONES_ANTIGUAS!$V2&lt;&gt;"",[6]PREMIOS_TITULACIONES_ANTIGUAS!$V2&lt;&gt;0),[6]PREMIOS_TITULACIONES_ANTIGUAS!$V2,""),IF($A4="TOTAL",SUM(INDIRECT("L4:L"&amp;ROW()-1)),""))</f>
        <v/>
      </c>
      <c r="M4" s="7">
        <f ca="1">IF(AND($A4&lt;&gt;"",$A4&lt;&gt;"TOTAL"),SUM(K4:L4),IF($A4="TOTAL",SUM(INDIRECT("M4:M"&amp;ROW()-1)),""))</f>
        <v>0</v>
      </c>
      <c r="N4" s="7" t="str">
        <f ca="1">IF(AND($A4&lt;&gt;"",$A4&lt;&gt;"TOTAL"),IF(AND([6]PREMIOS_TITULACIONES_ANTIGUAS!$Y2&lt;&gt;"",[6]PREMIOS_TITULACIONES_ANTIGUAS!$Y2&lt;&gt;0),[6]PREMIOS_TITULACIONES_ANTIGUAS!$Y2,""),IF($A4="TOTAL",SUM(INDIRECT("N4:N"&amp;ROW()-1)),""))</f>
        <v/>
      </c>
      <c r="O4" s="7" t="str">
        <f ca="1">IF(AND($A4&lt;&gt;"",$A4&lt;&gt;"TOTAL"),IF(AND([6]PREMIOS_TITULACIONES_ANTIGUAS!$AA2&lt;&gt;"",[6]PREMIOS_TITULACIONES_ANTIGUAS!$AA2&lt;&gt;0),[6]PREMIOS_TITULACIONES_ANTIGUAS!$AA2,""),IF($A4="TOTAL",SUM(INDIRECT("O4:O"&amp;ROW()-1)),""))</f>
        <v/>
      </c>
      <c r="P4" s="7">
        <f ca="1">IF(AND($A4&lt;&gt;"",$A4&lt;&gt;"TOTAL"),SUM(N4:O4),IF($A4="TOTAL",SUM(INDIRECT("P4:P"&amp;ROW()-1)),""))</f>
        <v>0</v>
      </c>
      <c r="Q4" s="7" t="str">
        <f ca="1">IF(AND($A4&lt;&gt;"",$A4&lt;&gt;"TOTAL"),IF(AND([6]PREMIOS_TITULACIONES_ANTIGUAS!$AD2&lt;&gt;"",[6]PREMIOS_TITULACIONES_ANTIGUAS!$AD2&lt;&gt;0),[6]PREMIOS_TITULACIONES_ANTIGUAS!$AD2,""),IF($A4="TOTAL",SUM(INDIRECT("Q4:Q"&amp;ROW()-1)),""))</f>
        <v/>
      </c>
      <c r="R4" s="7" t="str">
        <f ca="1">IF(AND($A4&lt;&gt;"",$A4&lt;&gt;"TOTAL"),IF(AND([6]PREMIOS_TITULACIONES_ANTIGUAS!$AF2&lt;&gt;"",[6]PREMIOS_TITULACIONES_ANTIGUAS!$AF2&lt;&gt;0),[6]PREMIOS_TITULACIONES_ANTIGUAS!$AF2,""),IF($A4="TOTAL",SUM(INDIRECT("R4:R"&amp;ROW()-1)),""))</f>
        <v/>
      </c>
      <c r="S4" s="7">
        <f ca="1">IF(AND($A4&lt;&gt;"",$A4&lt;&gt;"TOTAL"),SUM(Q4:R4),IF($A4="TOTAL",SUM(INDIRECT("S4:S"&amp;ROW()-1)),""))</f>
        <v>0</v>
      </c>
      <c r="T4" s="7" t="str">
        <f ca="1">IF(AND($A4&lt;&gt;"",$A4&lt;&gt;"TOTAL"),IF(AND([6]PREMIOS_TITULACIONES_ANTIGUAS!$AI2&lt;&gt;"",[6]PREMIOS_TITULACIONES_ANTIGUAS!$AI2&lt;&gt;0),[6]PREMIOS_TITULACIONES_ANTIGUAS!$AI2,""),IF($A4="TOTAL",SUM(INDIRECT("T4:T"&amp;ROW()-1)),""))</f>
        <v/>
      </c>
      <c r="U4" s="7" t="str">
        <f ca="1">IF(AND($A4&lt;&gt;"",$A4&lt;&gt;"TOTAL"),IF(AND([6]PREMIOS_TITULACIONES_ANTIGUAS!$AK2&lt;&gt;"",[6]PREMIOS_TITULACIONES_ANTIGUAS!$AK2&lt;&gt;0),[6]PREMIOS_TITULACIONES_ANTIGUAS!$AK2,""),IF($A4="TOTAL",SUM(INDIRECT("U4:U"&amp;ROW()-1)),""))</f>
        <v/>
      </c>
      <c r="V4" s="7">
        <f ca="1">IF(AND($A4&lt;&gt;"",$A4&lt;&gt;"TOTAL"),SUM(T4:U4),IF($A4="TOTAL",SUM(INDIRECT("V4:V"&amp;ROW()-1)),""))</f>
        <v>0</v>
      </c>
      <c r="W4" s="7" t="str">
        <f ca="1">IF(AND($A4&lt;&gt;"",$A4&lt;&gt;"TOTAL"),IF(AND([6]PREMIOS_TITULACIONES_ANTIGUAS!$AN2&lt;&gt;"",[6]PREMIOS_TITULACIONES_ANTIGUAS!$AN2&lt;&gt;0),[6]PREMIOS_TITULACIONES_ANTIGUAS!$AN2,""),IF($A4="TOTAL",SUM(INDIRECT("W4:W"&amp;ROW()-1)),""))</f>
        <v/>
      </c>
      <c r="X4" s="7" t="str">
        <f ca="1">IF(AND($A4&lt;&gt;"",$A4&lt;&gt;"TOTAL"),IF(AND([6]PREMIOS_TITULACIONES_ANTIGUAS!$AP2&lt;&gt;"",[6]PREMIOS_TITULACIONES_ANTIGUAS!$AP2&lt;&gt;0),[6]PREMIOS_TITULACIONES_ANTIGUAS!$AP2,""),IF($A4="TOTAL",SUM(INDIRECT("X4:X"&amp;ROW()-1)),""))</f>
        <v/>
      </c>
      <c r="Y4" s="7">
        <f ca="1">IF(AND($A4&lt;&gt;"",$A4&lt;&gt;"TOTAL"),SUM(W4:X4),IF($A4="TOTAL",SUM(INDIRECT("Y4:Y"&amp;ROW()-1)),""))</f>
        <v>0</v>
      </c>
      <c r="Z4" s="7" t="str">
        <f ca="1">IF(AND($A4&lt;&gt;"",$A4&lt;&gt;"TOTAL"),IF(AND([6]PREMIOS_TITULACIONES_ANTIGUAS!$AS2&lt;&gt;"",[6]PREMIOS_TITULACIONES_ANTIGUAS!$AS2&lt;&gt;0),[6]PREMIOS_TITULACIONES_ANTIGUAS!$AS2,""),IF($A4="TOTAL",SUM(INDIRECT("Z4:Z"&amp;ROW()-1)),""))</f>
        <v/>
      </c>
      <c r="AA4" s="7" t="str">
        <f ca="1">IF(AND($A4&lt;&gt;"",$A4&lt;&gt;"TOTAL"),IF(AND([6]PREMIOS_TITULACIONES_ANTIGUAS!$AU2&lt;&gt;"",[6]PREMIOS_TITULACIONES_ANTIGUAS!$AU2&lt;&gt;0),[6]PREMIOS_TITULACIONES_ANTIGUAS!$AU2,""),IF($A4="TOTAL",SUM(INDIRECT("AA4:AA"&amp;ROW()-1)),""))</f>
        <v/>
      </c>
      <c r="AB4" s="7">
        <f ca="1">IF(AND($A4&lt;&gt;"",$A4&lt;&gt;"TOTAL"),SUM(Z4:AA4),IF($A4="TOTAL",SUM(INDIRECT("AB4:AB"&amp;ROW()-1)),""))</f>
        <v>0</v>
      </c>
      <c r="AC4" s="7" t="str">
        <f ca="1">IF(AND($A4&lt;&gt;"",$A4&lt;&gt;"TOTAL"),IF(AND([6]PREMIOS_TITULACIONES_ANTIGUAS!$AX2&lt;&gt;"",[6]PREMIOS_TITULACIONES_ANTIGUAS!$AX2&lt;&gt;0),[6]PREMIOS_TITULACIONES_ANTIGUAS!$AX2,""),IF($A4="TOTAL",SUM(INDIRECT("AC4:AC"&amp;ROW()-1)),""))</f>
        <v/>
      </c>
      <c r="AD4" s="7" t="str">
        <f ca="1">IF(AND($A4&lt;&gt;"",$A4&lt;&gt;"TOTAL"),IF(AND([6]PREMIOS_TITULACIONES_ANTIGUAS!$AZ2&lt;&gt;"",[6]PREMIOS_TITULACIONES_ANTIGUAS!$AZ2&lt;&gt;0),[6]PREMIOS_TITULACIONES_ANTIGUAS!$AZ2,""),IF($A4="TOTAL",SUM(INDIRECT("AD4:AD"&amp;ROW()-1)),""))</f>
        <v/>
      </c>
      <c r="AE4" s="7">
        <f ca="1">IF(AND($A4&lt;&gt;"",$A4&lt;&gt;"TOTAL"),SUM(AC4:AD4),IF($A4="TOTAL",SUM(INDIRECT("AE4:AE"&amp;ROW()-1)),""))</f>
        <v>0</v>
      </c>
      <c r="AF4" s="7" t="str">
        <f ca="1">IF(AND($A4&lt;&gt;"",$A4&lt;&gt;"TOTAL"),IF(AND([6]PREMIOS_TITULACIONES_ANTIGUAS!$BC2&lt;&gt;"",[6]PREMIOS_TITULACIONES_ANTIGUAS!$BC2&lt;&gt;0),[6]PREMIOS_TITULACIONES_ANTIGUAS!$BC2,""),IF($A4="TOTAL",SUM(INDIRECT("AF4:AF"&amp;ROW()-1)),""))</f>
        <v/>
      </c>
      <c r="AG4" s="7" t="str">
        <f ca="1">IF(AND($A4&lt;&gt;"",$A4&lt;&gt;"TOTAL"),IF(AND([6]PREMIOS_TITULACIONES_ANTIGUAS!$BE2&lt;&gt;"",[6]PREMIOS_TITULACIONES_ANTIGUAS!$BE2&lt;&gt;0),[6]PREMIOS_TITULACIONES_ANTIGUAS!$BE2,""),IF($A4="TOTAL",SUM(INDIRECT("AG4:AG"&amp;ROW()-1)),""))</f>
        <v/>
      </c>
      <c r="AH4" s="7">
        <f ca="1">IF(AND($A4&lt;&gt;"",$A4&lt;&gt;"TOTAL"),SUM(AF4:AG4),IF($A4="TOTAL",SUM(INDIRECT("AH4:AH"&amp;ROW()-1)),""))</f>
        <v>0</v>
      </c>
      <c r="AI4" s="7" t="str">
        <f ca="1">IF(AND($A4&lt;&gt;"",$A4&lt;&gt;"TOTAL"),IF(AND([6]PREMIOS_TITULACIONES_ANTIGUAS!$BH2&lt;&gt;"",[6]PREMIOS_TITULACIONES_ANTIGUAS!$BH2&lt;&gt;0),[6]PREMIOS_TITULACIONES_ANTIGUAS!$BH2,""),IF($A4="TOTAL",SUM(INDIRECT("AI4:AI"&amp;ROW()-1)),""))</f>
        <v/>
      </c>
      <c r="AJ4" s="7" t="str">
        <f ca="1">IF(AND($A4&lt;&gt;"",$A4&lt;&gt;"TOTAL"),IF(AND([6]PREMIOS_TITULACIONES_ANTIGUAS!$BJ2&lt;&gt;"",[6]PREMIOS_TITULACIONES_ANTIGUAS!$BJ2&lt;&gt;0),[6]PREMIOS_TITULACIONES_ANTIGUAS!$BJ2,""),IF($A4="TOTAL",SUM(INDIRECT("AJ4:AJ"&amp;ROW()-1)),""))</f>
        <v/>
      </c>
      <c r="AK4" s="7">
        <f ca="1">IF(AND($A4&lt;&gt;"",$A4&lt;&gt;"TOTAL"),SUM(AI4:AJ4),IF($A4="TOTAL",SUM(INDIRECT("AK4:AK"&amp;ROW()-1)),""))</f>
        <v>0</v>
      </c>
      <c r="AL4" s="7" t="str">
        <f ca="1">IF(AND($A4&lt;&gt;"",$A4&lt;&gt;"TOTAL"),IF(AND([6]PREMIOS_TITULACIONES_ANTIGUAS!$BM2&lt;&gt;"",[6]PREMIOS_TITULACIONES_ANTIGUAS!$BM2&lt;&gt;0),[6]PREMIOS_TITULACIONES_ANTIGUAS!$BM2,""),IF($A4="TOTAL",SUM(INDIRECT("AL4:AL"&amp;ROW()-1)),""))</f>
        <v/>
      </c>
      <c r="AM4" s="7" t="str">
        <f ca="1">IF(AND($A4&lt;&gt;"",$A4&lt;&gt;"TOTAL"),IF(AND([6]PREMIOS_TITULACIONES_ANTIGUAS!$BO2&lt;&gt;"",[6]PREMIOS_TITULACIONES_ANTIGUAS!$BO2&lt;&gt;0),[6]PREMIOS_TITULACIONES_ANTIGUAS!$BO2,""),IF($A4="TOTAL",SUM(INDIRECT("AM4:AM"&amp;ROW()-1)),""))</f>
        <v/>
      </c>
      <c r="AN4" s="7">
        <f ca="1">IF(AND($A4&lt;&gt;"",$A4&lt;&gt;"TOTAL"),SUM(AL4:AM4),IF($A4="TOTAL",SUM(INDIRECT("AN4:AN"&amp;ROW()-1)),""))</f>
        <v>0</v>
      </c>
      <c r="AO4" s="7" t="str">
        <f ca="1">IF(AND($A4&lt;&gt;"",$A4&lt;&gt;"TOTAL"),IF(AND([6]PREMIOS_TITULACIONES_ANTIGUAS!$BR2&lt;&gt;"",[6]PREMIOS_TITULACIONES_ANTIGUAS!$BR2&lt;&gt;0),[6]PREMIOS_TITULACIONES_ANTIGUAS!$BR2,""),IF($A4="TOTAL",SUM(INDIRECT("AO4:AO"&amp;ROW()-1)),""))</f>
        <v/>
      </c>
      <c r="AP4" s="7" t="str">
        <f ca="1">IF(AND($A4&lt;&gt;"",$A4&lt;&gt;"TOTAL"),IF(AND([6]PREMIOS_TITULACIONES_ANTIGUAS!$BT2&lt;&gt;"",[6]PREMIOS_TITULACIONES_ANTIGUAS!$BT2&lt;&gt;0),[6]PREMIOS_TITULACIONES_ANTIGUAS!$BT2,""),IF($A4="TOTAL",SUM(INDIRECT("AP4:AP"&amp;ROW()-1)),""))</f>
        <v/>
      </c>
      <c r="AQ4" s="7">
        <f ca="1">IF(AND($A4&lt;&gt;"",$A4&lt;&gt;"TOTAL"),SUM(AO4:AP4),IF($A4="TOTAL",SUM(INDIRECT("AQ4:AQ"&amp;ROW()-1)),""))</f>
        <v>0</v>
      </c>
      <c r="AR4" s="7" t="str">
        <f ca="1">IF(AND($A4&lt;&gt;"",$A4&lt;&gt;"TOTAL"),IF(AND([6]PREMIOS_TITULACIONES_ANTIGUAS!$BW2&lt;&gt;"",[6]PREMIOS_TITULACIONES_ANTIGUAS!$BW2&lt;&gt;0),[6]PREMIOS_TITULACIONES_ANTIGUAS!$BW2,""),IF($A4="TOTAL",SUM(INDIRECT("AR4:AR"&amp;ROW()-1)),""))</f>
        <v/>
      </c>
      <c r="AS4" s="7" t="str">
        <f ca="1">IF(AND($A4&lt;&gt;"",$A4&lt;&gt;"TOTAL"),IF(AND([6]PREMIOS_TITULACIONES_ANTIGUAS!$BY2&lt;&gt;"",[6]PREMIOS_TITULACIONES_ANTIGUAS!$BY2&lt;&gt;0),[6]PREMIOS_TITULACIONES_ANTIGUAS!$BY2,""),IF($A4="TOTAL",SUM(INDIRECT("AS4:AS"&amp;ROW()-1)),""))</f>
        <v/>
      </c>
      <c r="AT4" s="7">
        <f ca="1">IF(AND($A4&lt;&gt;"",$A4&lt;&gt;"TOTAL"),SUM(AR4:AS4),IF($A4="TOTAL",SUM(INDIRECT("AT4:AT"&amp;ROW()-1)),""))</f>
        <v>0</v>
      </c>
      <c r="AU4" s="7" t="str">
        <f ca="1">IF(AND($A4&lt;&gt;"",$A4&lt;&gt;"TOTAL"),IF(AND([6]PREMIOS_TITULACIONES_ANTIGUAS!$CB2&lt;&gt;"",[6]PREMIOS_TITULACIONES_ANTIGUAS!$CB2&lt;&gt;0),[6]PREMIOS_TITULACIONES_ANTIGUAS!$CB2,""),IF($A4="TOTAL",SUM(INDIRECT("AU4:AU"&amp;ROW()-1)),""))</f>
        <v/>
      </c>
      <c r="AV4" s="7" t="str">
        <f ca="1">IF(AND($A4&lt;&gt;"",$A4&lt;&gt;"TOTAL"),IF(AND([6]PREMIOS_TITULACIONES_ANTIGUAS!$CD2&lt;&gt;"",[6]PREMIOS_TITULACIONES_ANTIGUAS!$CD2&lt;&gt;0),[6]PREMIOS_TITULACIONES_ANTIGUAS!$CD2,""),IF($A4="TOTAL",SUM(INDIRECT("AV4:AV"&amp;ROW()-1)),""))</f>
        <v/>
      </c>
      <c r="AW4" s="7">
        <f ca="1">IF(AND($A4&lt;&gt;"",$A4&lt;&gt;"TOTAL"),SUM(AU4:AV4),IF($A4="TOTAL",SUM(INDIRECT("AW4:AW"&amp;ROW()-1)),""))</f>
        <v>0</v>
      </c>
      <c r="AX4" s="7" t="str">
        <f ca="1">IF(AND($A4&lt;&gt;"",$A4&lt;&gt;"TOTAL"),IF(AND([6]PREMIOS_TITULACIONES_ANTIGUAS!$CG2&lt;&gt;"",[6]PREMIOS_TITULACIONES_ANTIGUAS!$CG2&lt;&gt;0),[6]PREMIOS_TITULACIONES_ANTIGUAS!$CG2,""),IF($A4="TOTAL",SUM(INDIRECT("AX4:AX"&amp;ROW()-1)),""))</f>
        <v/>
      </c>
      <c r="AY4" s="7" t="str">
        <f ca="1">IF(AND($A4&lt;&gt;"",$A4&lt;&gt;"TOTAL"),IF(AND([6]PREMIOS_TITULACIONES_ANTIGUAS!$CI2&lt;&gt;"",[6]PREMIOS_TITULACIONES_ANTIGUAS!$CI2&lt;&gt;0),[6]PREMIOS_TITULACIONES_ANTIGUAS!$CI2,""),IF($A4="TOTAL",SUM(INDIRECT("AY4:AY"&amp;ROW()-1)),""))</f>
        <v/>
      </c>
      <c r="AZ4" s="7">
        <f ca="1">IF(AND($A4&lt;&gt;"",$A4&lt;&gt;"TOTAL"),SUM(AX4:AY4),IF($A4="TOTAL",SUM(INDIRECT("AZ4:AZ"&amp;ROW()-1)),""))</f>
        <v>0</v>
      </c>
      <c r="BA4" s="7" t="str">
        <f ca="1">IF(AND($A4&lt;&gt;"",$A4&lt;&gt;"TOTAL"),IF(AND([6]PREMIOS_TITULACIONES_ANTIGUAS!$CL2&lt;&gt;"",[6]PREMIOS_TITULACIONES_ANTIGUAS!$CL2&lt;&gt;0),[6]PREMIOS_TITULACIONES_ANTIGUAS!$CL2,""),IF($A4="TOTAL",SUM(INDIRECT("BA4:BA"&amp;ROW()-1)),""))</f>
        <v/>
      </c>
      <c r="BB4" s="7" t="str">
        <f ca="1">IF(AND($A4&lt;&gt;"",$A4&lt;&gt;"TOTAL"),IF(AND([6]PREMIOS_TITULACIONES_ANTIGUAS!$CN2&lt;&gt;"",[6]PREMIOS_TITULACIONES_ANTIGUAS!$CN2&lt;&gt;0),[6]PREMIOS_TITULACIONES_ANTIGUAS!$CN2,""),IF($A4="TOTAL",SUM(INDIRECT("BB4:BB"&amp;ROW()-1)),""))</f>
        <v/>
      </c>
      <c r="BC4" s="7">
        <f ca="1">IF(AND($A4&lt;&gt;"",$A4&lt;&gt;"TOTAL"),SUM(BA4:BB4),IF($A4="TOTAL",SUM(INDIRECT("BC4:BC"&amp;ROW()-1)),""))</f>
        <v>0</v>
      </c>
      <c r="BD4" s="7" t="str">
        <f ca="1">IF(AND($A4&lt;&gt;"",$A4&lt;&gt;"TOTAL"),IF(AND([6]PREMIOS_TITULACIONES_ANTIGUAS!$CQ2&lt;&gt;"",[6]PREMIOS_TITULACIONES_ANTIGUAS!$CQ2&lt;&gt;0),[6]PREMIOS_TITULACIONES_ANTIGUAS!$CQ2,""),IF($A4="TOTAL",SUM(INDIRECT("BD4:BD"&amp;ROW()-1)),""))</f>
        <v/>
      </c>
      <c r="BE4" s="7" t="str">
        <f ca="1">IF(AND($A4&lt;&gt;"",$A4&lt;&gt;"TOTAL"),IF(AND([6]PREMIOS_TITULACIONES_ANTIGUAS!$CS2&lt;&gt;"",[6]PREMIOS_TITULACIONES_ANTIGUAS!$CS2&lt;&gt;0),[6]PREMIOS_TITULACIONES_ANTIGUAS!$CS2,""),IF($A4="TOTAL",SUM(INDIRECT("BE4:BE"&amp;ROW()-1)),""))</f>
        <v/>
      </c>
      <c r="BF4" s="7">
        <f ca="1">IF(AND($A4&lt;&gt;"",$A4&lt;&gt;"TOTAL"),SUM(BD4:BE4),IF($A4="TOTAL",SUM(INDIRECT("BF4:BF"&amp;ROW()-1)),""))</f>
        <v>0</v>
      </c>
    </row>
    <row r="5" spans="1:58" x14ac:dyDescent="0.2">
      <c r="A5" s="12" t="str">
        <f>IF([6]PREMIOS_TITULACIONES_ANTIGUAS!$D3&lt;&gt;"",[6]PREMIOS_TITULACIONES_ANTIGUAS!$D3,IF(AND([6]PREMIOS_TITULACIONES_ANTIGUAS!$D3="",[6]PREMIOS_TITULACIONES_ANTIGUAS!$D4="",[6]PREMIOS_TITULACIONES_ANTIGUAS!$D2=""),"","TOTAL"))</f>
        <v>Maestro Especialidad en Educación Infantil</v>
      </c>
      <c r="B5" s="7">
        <f ca="1">IF(AND($A5&lt;&gt;"",$A5&lt;&gt;"TOTAL"),IF(AND([6]PREMIOS_TITULACIONES_ANTIGUAS!$E3&lt;&gt;"",[6]PREMIOS_TITULACIONES_ANTIGUAS!$E3&lt;&gt;0),[6]PREMIOS_TITULACIONES_ANTIGUAS!$E3,""),IF($A5="TOTAL",SUM(INDIRECT("B4:B"&amp;ROW()-1)),""))</f>
        <v>1</v>
      </c>
      <c r="C5" s="7" t="str">
        <f ca="1">IF(AND($A5&lt;&gt;"",$A5&lt;&gt;"TOTAL"),IF(AND([6]PREMIOS_TITULACIONES_ANTIGUAS!$G3&lt;&gt;"",[6]PREMIOS_TITULACIONES_ANTIGUAS!$G3&lt;&gt;0),[6]PREMIOS_TITULACIONES_ANTIGUAS!$G3,""),IF($A5="TOTAL",SUM(INDIRECT("C4:C"&amp;ROW()-1)),""))</f>
        <v/>
      </c>
      <c r="D5" s="7">
        <f t="shared" ref="D5:D68" ca="1" si="0">IF(AND($A5&lt;&gt;"",$A5&lt;&gt;"TOTAL"),SUM(B5:C5),IF($A5="TOTAL",SUM(INDIRECT("D4:D"&amp;ROW()-1)),""))</f>
        <v>1</v>
      </c>
      <c r="E5" s="7" t="str">
        <f ca="1">IF(AND($A5&lt;&gt;"",$A5&lt;&gt;"TOTAL"),IF(AND([6]PREMIOS_TITULACIONES_ANTIGUAS!$J3&lt;&gt;"",[6]PREMIOS_TITULACIONES_ANTIGUAS!$J3&lt;&gt;0),[6]PREMIOS_TITULACIONES_ANTIGUAS!$J3,""),IF($A5="TOTAL",SUM(INDIRECT("E4:E"&amp;ROW()-1)),""))</f>
        <v/>
      </c>
      <c r="F5" s="7" t="str">
        <f ca="1">IF(AND($A5&lt;&gt;"",$A5&lt;&gt;"TOTAL"),IF(AND([6]PREMIOS_TITULACIONES_ANTIGUAS!$L3&lt;&gt;"",[6]PREMIOS_TITULACIONES_ANTIGUAS!$L3&lt;&gt;0),[6]PREMIOS_TITULACIONES_ANTIGUAS!$L3,""),IF($A5="TOTAL",SUM(INDIRECT("F4:F"&amp;ROW()-1)),""))</f>
        <v/>
      </c>
      <c r="G5" s="7">
        <f t="shared" ref="G5:G68" ca="1" si="1">IF(AND($A5&lt;&gt;"",$A5&lt;&gt;"TOTAL"),SUM(E5:F5),IF($A5="TOTAL",SUM(INDIRECT("G4:G"&amp;ROW()-1)),""))</f>
        <v>0</v>
      </c>
      <c r="H5" s="7" t="str">
        <f ca="1">IF(AND($A5&lt;&gt;"",$A5&lt;&gt;"TOTAL"),IF(AND([6]PREMIOS_TITULACIONES_ANTIGUAS!$O3&lt;&gt;"",[6]PREMIOS_TITULACIONES_ANTIGUAS!$O3&lt;&gt;0),[6]PREMIOS_TITULACIONES_ANTIGUAS!$O3,""),IF($A5="TOTAL",SUM(INDIRECT("H4:H"&amp;ROW()-1)),""))</f>
        <v/>
      </c>
      <c r="I5" s="7" t="str">
        <f ca="1">IF(AND($A5&lt;&gt;"",$A5&lt;&gt;"TOTAL"),IF(AND([6]PREMIOS_TITULACIONES_ANTIGUAS!$Q3&lt;&gt;"",[6]PREMIOS_TITULACIONES_ANTIGUAS!$Q3&lt;&gt;0),[6]PREMIOS_TITULACIONES_ANTIGUAS!$Q3,""),IF($A5="TOTAL",SUM(INDIRECT("I4:I"&amp;ROW()-1)),""))</f>
        <v/>
      </c>
      <c r="J5" s="7">
        <f t="shared" ref="J5:J68" ca="1" si="2">IF(AND($A5&lt;&gt;"",$A5&lt;&gt;"TOTAL"),SUM(H5:I5),IF($A5="TOTAL",SUM(INDIRECT("J4:J"&amp;ROW()-1)),""))</f>
        <v>0</v>
      </c>
      <c r="K5" s="7" t="str">
        <f ca="1">IF(AND($A5&lt;&gt;"",$A5&lt;&gt;"TOTAL"),IF(AND([6]PREMIOS_TITULACIONES_ANTIGUAS!$T3&lt;&gt;"",[6]PREMIOS_TITULACIONES_ANTIGUAS!$T3&lt;&gt;0),[6]PREMIOS_TITULACIONES_ANTIGUAS!$T3,""),IF($A5="TOTAL",SUM(INDIRECT("K4:K"&amp;ROW()-1)),""))</f>
        <v/>
      </c>
      <c r="L5" s="7" t="str">
        <f ca="1">IF(AND($A5&lt;&gt;"",$A5&lt;&gt;"TOTAL"),IF(AND([6]PREMIOS_TITULACIONES_ANTIGUAS!$V3&lt;&gt;"",[6]PREMIOS_TITULACIONES_ANTIGUAS!$V3&lt;&gt;0),[6]PREMIOS_TITULACIONES_ANTIGUAS!$V3,""),IF($A5="TOTAL",SUM(INDIRECT("L4:L"&amp;ROW()-1)),""))</f>
        <v/>
      </c>
      <c r="M5" s="7">
        <f t="shared" ref="M5:M68" ca="1" si="3">IF(AND($A5&lt;&gt;"",$A5&lt;&gt;"TOTAL"),SUM(K5:L5),IF($A5="TOTAL",SUM(INDIRECT("M4:M"&amp;ROW()-1)),""))</f>
        <v>0</v>
      </c>
      <c r="N5" s="7" t="str">
        <f ca="1">IF(AND($A5&lt;&gt;"",$A5&lt;&gt;"TOTAL"),IF(AND([6]PREMIOS_TITULACIONES_ANTIGUAS!$Y3&lt;&gt;"",[6]PREMIOS_TITULACIONES_ANTIGUAS!$Y3&lt;&gt;0),[6]PREMIOS_TITULACIONES_ANTIGUAS!$Y3,""),IF($A5="TOTAL",SUM(INDIRECT("N4:N"&amp;ROW()-1)),""))</f>
        <v/>
      </c>
      <c r="O5" s="7" t="str">
        <f ca="1">IF(AND($A5&lt;&gt;"",$A5&lt;&gt;"TOTAL"),IF(AND([6]PREMIOS_TITULACIONES_ANTIGUAS!$AA3&lt;&gt;"",[6]PREMIOS_TITULACIONES_ANTIGUAS!$AA3&lt;&gt;0),[6]PREMIOS_TITULACIONES_ANTIGUAS!$AA3,""),IF($A5="TOTAL",SUM(INDIRECT("O4:O"&amp;ROW()-1)),""))</f>
        <v/>
      </c>
      <c r="P5" s="7">
        <f t="shared" ref="P5:P68" ca="1" si="4">IF(AND($A5&lt;&gt;"",$A5&lt;&gt;"TOTAL"),SUM(N5:O5),IF($A5="TOTAL",SUM(INDIRECT("P4:P"&amp;ROW()-1)),""))</f>
        <v>0</v>
      </c>
      <c r="Q5" s="7" t="str">
        <f ca="1">IF(AND($A5&lt;&gt;"",$A5&lt;&gt;"TOTAL"),IF(AND([6]PREMIOS_TITULACIONES_ANTIGUAS!$AD3&lt;&gt;"",[6]PREMIOS_TITULACIONES_ANTIGUAS!$AD3&lt;&gt;0),[6]PREMIOS_TITULACIONES_ANTIGUAS!$AD3,""),IF($A5="TOTAL",SUM(INDIRECT("Q4:Q"&amp;ROW()-1)),""))</f>
        <v/>
      </c>
      <c r="R5" s="7" t="str">
        <f ca="1">IF(AND($A5&lt;&gt;"",$A5&lt;&gt;"TOTAL"),IF(AND([6]PREMIOS_TITULACIONES_ANTIGUAS!$AF3&lt;&gt;"",[6]PREMIOS_TITULACIONES_ANTIGUAS!$AF3&lt;&gt;0),[6]PREMIOS_TITULACIONES_ANTIGUAS!$AF3,""),IF($A5="TOTAL",SUM(INDIRECT("R4:R"&amp;ROW()-1)),""))</f>
        <v/>
      </c>
      <c r="S5" s="7">
        <f t="shared" ref="S5:S68" ca="1" si="5">IF(AND($A5&lt;&gt;"",$A5&lt;&gt;"TOTAL"),SUM(Q5:R5),IF($A5="TOTAL",SUM(INDIRECT("S4:S"&amp;ROW()-1)),""))</f>
        <v>0</v>
      </c>
      <c r="T5" s="7" t="str">
        <f ca="1">IF(AND($A5&lt;&gt;"",$A5&lt;&gt;"TOTAL"),IF(AND([6]PREMIOS_TITULACIONES_ANTIGUAS!$AI3&lt;&gt;"",[6]PREMIOS_TITULACIONES_ANTIGUAS!$AI3&lt;&gt;0),[6]PREMIOS_TITULACIONES_ANTIGUAS!$AI3,""),IF($A5="TOTAL",SUM(INDIRECT("T4:T"&amp;ROW()-1)),""))</f>
        <v/>
      </c>
      <c r="U5" s="7" t="str">
        <f ca="1">IF(AND($A5&lt;&gt;"",$A5&lt;&gt;"TOTAL"),IF(AND([6]PREMIOS_TITULACIONES_ANTIGUAS!$AK3&lt;&gt;"",[6]PREMIOS_TITULACIONES_ANTIGUAS!$AK3&lt;&gt;0),[6]PREMIOS_TITULACIONES_ANTIGUAS!$AK3,""),IF($A5="TOTAL",SUM(INDIRECT("U4:U"&amp;ROW()-1)),""))</f>
        <v/>
      </c>
      <c r="V5" s="7">
        <f t="shared" ref="V5:V68" ca="1" si="6">IF(AND($A5&lt;&gt;"",$A5&lt;&gt;"TOTAL"),SUM(T5:U5),IF($A5="TOTAL",SUM(INDIRECT("V4:V"&amp;ROW()-1)),""))</f>
        <v>0</v>
      </c>
      <c r="W5" s="7" t="str">
        <f ca="1">IF(AND($A5&lt;&gt;"",$A5&lt;&gt;"TOTAL"),IF(AND([6]PREMIOS_TITULACIONES_ANTIGUAS!$AN3&lt;&gt;"",[6]PREMIOS_TITULACIONES_ANTIGUAS!$AN3&lt;&gt;0),[6]PREMIOS_TITULACIONES_ANTIGUAS!$AN3,""),IF($A5="TOTAL",SUM(INDIRECT("W4:W"&amp;ROW()-1)),""))</f>
        <v/>
      </c>
      <c r="X5" s="7" t="str">
        <f ca="1">IF(AND($A5&lt;&gt;"",$A5&lt;&gt;"TOTAL"),IF(AND([6]PREMIOS_TITULACIONES_ANTIGUAS!$AP3&lt;&gt;"",[6]PREMIOS_TITULACIONES_ANTIGUAS!$AP3&lt;&gt;0),[6]PREMIOS_TITULACIONES_ANTIGUAS!$AP3,""),IF($A5="TOTAL",SUM(INDIRECT("X4:X"&amp;ROW()-1)),""))</f>
        <v/>
      </c>
      <c r="Y5" s="7">
        <f t="shared" ref="Y5:Y68" ca="1" si="7">IF(AND($A5&lt;&gt;"",$A5&lt;&gt;"TOTAL"),SUM(W5:X5),IF($A5="TOTAL",SUM(INDIRECT("Y4:Y"&amp;ROW()-1)),""))</f>
        <v>0</v>
      </c>
      <c r="Z5" s="7" t="str">
        <f ca="1">IF(AND($A5&lt;&gt;"",$A5&lt;&gt;"TOTAL"),IF(AND([6]PREMIOS_TITULACIONES_ANTIGUAS!$AS3&lt;&gt;"",[6]PREMIOS_TITULACIONES_ANTIGUAS!$AS3&lt;&gt;0),[6]PREMIOS_TITULACIONES_ANTIGUAS!$AS3,""),IF($A5="TOTAL",SUM(INDIRECT("Z4:Z"&amp;ROW()-1)),""))</f>
        <v/>
      </c>
      <c r="AA5" s="7" t="str">
        <f ca="1">IF(AND($A5&lt;&gt;"",$A5&lt;&gt;"TOTAL"),IF(AND([6]PREMIOS_TITULACIONES_ANTIGUAS!$AU3&lt;&gt;"",[6]PREMIOS_TITULACIONES_ANTIGUAS!$AU3&lt;&gt;0),[6]PREMIOS_TITULACIONES_ANTIGUAS!$AU3,""),IF($A5="TOTAL",SUM(INDIRECT("AA4:AA"&amp;ROW()-1)),""))</f>
        <v/>
      </c>
      <c r="AB5" s="7">
        <f t="shared" ref="AB5:AB68" ca="1" si="8">IF(AND($A5&lt;&gt;"",$A5&lt;&gt;"TOTAL"),SUM(Z5:AA5),IF($A5="TOTAL",SUM(INDIRECT("AB4:AB"&amp;ROW()-1)),""))</f>
        <v>0</v>
      </c>
      <c r="AC5" s="7" t="str">
        <f ca="1">IF(AND($A5&lt;&gt;"",$A5&lt;&gt;"TOTAL"),IF(AND([6]PREMIOS_TITULACIONES_ANTIGUAS!$AX3&lt;&gt;"",[6]PREMIOS_TITULACIONES_ANTIGUAS!$AX3&lt;&gt;0),[6]PREMIOS_TITULACIONES_ANTIGUAS!$AX3,""),IF($A5="TOTAL",SUM(INDIRECT("AC4:AC"&amp;ROW()-1)),""))</f>
        <v/>
      </c>
      <c r="AD5" s="7" t="str">
        <f ca="1">IF(AND($A5&lt;&gt;"",$A5&lt;&gt;"TOTAL"),IF(AND([6]PREMIOS_TITULACIONES_ANTIGUAS!$AZ3&lt;&gt;"",[6]PREMIOS_TITULACIONES_ANTIGUAS!$AZ3&lt;&gt;0),[6]PREMIOS_TITULACIONES_ANTIGUAS!$AZ3,""),IF($A5="TOTAL",SUM(INDIRECT("AD4:AD"&amp;ROW()-1)),""))</f>
        <v/>
      </c>
      <c r="AE5" s="7">
        <f t="shared" ref="AE5:AE68" ca="1" si="9">IF(AND($A5&lt;&gt;"",$A5&lt;&gt;"TOTAL"),SUM(AC5:AD5),IF($A5="TOTAL",SUM(INDIRECT("AE4:AE"&amp;ROW()-1)),""))</f>
        <v>0</v>
      </c>
      <c r="AF5" s="7" t="str">
        <f ca="1">IF(AND($A5&lt;&gt;"",$A5&lt;&gt;"TOTAL"),IF(AND([6]PREMIOS_TITULACIONES_ANTIGUAS!$BC3&lt;&gt;"",[6]PREMIOS_TITULACIONES_ANTIGUAS!$BC3&lt;&gt;0),[6]PREMIOS_TITULACIONES_ANTIGUAS!$BC3,""),IF($A5="TOTAL",SUM(INDIRECT("AF4:AF"&amp;ROW()-1)),""))</f>
        <v/>
      </c>
      <c r="AG5" s="7" t="str">
        <f ca="1">IF(AND($A5&lt;&gt;"",$A5&lt;&gt;"TOTAL"),IF(AND([6]PREMIOS_TITULACIONES_ANTIGUAS!$BE3&lt;&gt;"",[6]PREMIOS_TITULACIONES_ANTIGUAS!$BE3&lt;&gt;0),[6]PREMIOS_TITULACIONES_ANTIGUAS!$BE3,""),IF($A5="TOTAL",SUM(INDIRECT("AG4:AG"&amp;ROW()-1)),""))</f>
        <v/>
      </c>
      <c r="AH5" s="7">
        <f t="shared" ref="AH5:AH68" ca="1" si="10">IF(AND($A5&lt;&gt;"",$A5&lt;&gt;"TOTAL"),SUM(AF5:AG5),IF($A5="TOTAL",SUM(INDIRECT("AH4:AH"&amp;ROW()-1)),""))</f>
        <v>0</v>
      </c>
      <c r="AI5" s="7" t="str">
        <f ca="1">IF(AND($A5&lt;&gt;"",$A5&lt;&gt;"TOTAL"),IF(AND([6]PREMIOS_TITULACIONES_ANTIGUAS!$BH3&lt;&gt;"",[6]PREMIOS_TITULACIONES_ANTIGUAS!$BH3&lt;&gt;0),[6]PREMIOS_TITULACIONES_ANTIGUAS!$BH3,""),IF($A5="TOTAL",SUM(INDIRECT("AI4:AI"&amp;ROW()-1)),""))</f>
        <v/>
      </c>
      <c r="AJ5" s="7" t="str">
        <f ca="1">IF(AND($A5&lt;&gt;"",$A5&lt;&gt;"TOTAL"),IF(AND([6]PREMIOS_TITULACIONES_ANTIGUAS!$BJ3&lt;&gt;"",[6]PREMIOS_TITULACIONES_ANTIGUAS!$BJ3&lt;&gt;0),[6]PREMIOS_TITULACIONES_ANTIGUAS!$BJ3,""),IF($A5="TOTAL",SUM(INDIRECT("AJ4:AJ"&amp;ROW()-1)),""))</f>
        <v/>
      </c>
      <c r="AK5" s="7">
        <f t="shared" ref="AK5:AK68" ca="1" si="11">IF(AND($A5&lt;&gt;"",$A5&lt;&gt;"TOTAL"),SUM(AI5:AJ5),IF($A5="TOTAL",SUM(INDIRECT("AK4:AK"&amp;ROW()-1)),""))</f>
        <v>0</v>
      </c>
      <c r="AL5" s="7" t="str">
        <f ca="1">IF(AND($A5&lt;&gt;"",$A5&lt;&gt;"TOTAL"),IF(AND([6]PREMIOS_TITULACIONES_ANTIGUAS!$BM3&lt;&gt;"",[6]PREMIOS_TITULACIONES_ANTIGUAS!$BM3&lt;&gt;0),[6]PREMIOS_TITULACIONES_ANTIGUAS!$BM3,""),IF($A5="TOTAL",SUM(INDIRECT("AL4:AL"&amp;ROW()-1)),""))</f>
        <v/>
      </c>
      <c r="AM5" s="7" t="str">
        <f ca="1">IF(AND($A5&lt;&gt;"",$A5&lt;&gt;"TOTAL"),IF(AND([6]PREMIOS_TITULACIONES_ANTIGUAS!$BO3&lt;&gt;"",[6]PREMIOS_TITULACIONES_ANTIGUAS!$BO3&lt;&gt;0),[6]PREMIOS_TITULACIONES_ANTIGUAS!$BO3,""),IF($A5="TOTAL",SUM(INDIRECT("AM4:AM"&amp;ROW()-1)),""))</f>
        <v/>
      </c>
      <c r="AN5" s="7">
        <f t="shared" ref="AN5:AN68" ca="1" si="12">IF(AND($A5&lt;&gt;"",$A5&lt;&gt;"TOTAL"),SUM(AL5:AM5),IF($A5="TOTAL",SUM(INDIRECT("AN4:AN"&amp;ROW()-1)),""))</f>
        <v>0</v>
      </c>
      <c r="AO5" s="7" t="str">
        <f ca="1">IF(AND($A5&lt;&gt;"",$A5&lt;&gt;"TOTAL"),IF(AND([6]PREMIOS_TITULACIONES_ANTIGUAS!$BR3&lt;&gt;"",[6]PREMIOS_TITULACIONES_ANTIGUAS!$BR3&lt;&gt;0),[6]PREMIOS_TITULACIONES_ANTIGUAS!$BR3,""),IF($A5="TOTAL",SUM(INDIRECT("AO4:AO"&amp;ROW()-1)),""))</f>
        <v/>
      </c>
      <c r="AP5" s="7" t="str">
        <f ca="1">IF(AND($A5&lt;&gt;"",$A5&lt;&gt;"TOTAL"),IF(AND([6]PREMIOS_TITULACIONES_ANTIGUAS!$BT3&lt;&gt;"",[6]PREMIOS_TITULACIONES_ANTIGUAS!$BT3&lt;&gt;0),[6]PREMIOS_TITULACIONES_ANTIGUAS!$BT3,""),IF($A5="TOTAL",SUM(INDIRECT("AP4:AP"&amp;ROW()-1)),""))</f>
        <v/>
      </c>
      <c r="AQ5" s="7">
        <f t="shared" ref="AQ5:AQ68" ca="1" si="13">IF(AND($A5&lt;&gt;"",$A5&lt;&gt;"TOTAL"),SUM(AO5:AP5),IF($A5="TOTAL",SUM(INDIRECT("AQ4:AQ"&amp;ROW()-1)),""))</f>
        <v>0</v>
      </c>
      <c r="AR5" s="7" t="str">
        <f ca="1">IF(AND($A5&lt;&gt;"",$A5&lt;&gt;"TOTAL"),IF(AND([6]PREMIOS_TITULACIONES_ANTIGUAS!$BW3&lt;&gt;"",[6]PREMIOS_TITULACIONES_ANTIGUAS!$BW3&lt;&gt;0),[6]PREMIOS_TITULACIONES_ANTIGUAS!$BW3,""),IF($A5="TOTAL",SUM(INDIRECT("AR4:AR"&amp;ROW()-1)),""))</f>
        <v/>
      </c>
      <c r="AS5" s="7" t="str">
        <f ca="1">IF(AND($A5&lt;&gt;"",$A5&lt;&gt;"TOTAL"),IF(AND([6]PREMIOS_TITULACIONES_ANTIGUAS!$BY3&lt;&gt;"",[6]PREMIOS_TITULACIONES_ANTIGUAS!$BY3&lt;&gt;0),[6]PREMIOS_TITULACIONES_ANTIGUAS!$BY3,""),IF($A5="TOTAL",SUM(INDIRECT("AS4:AS"&amp;ROW()-1)),""))</f>
        <v/>
      </c>
      <c r="AT5" s="7">
        <f t="shared" ref="AT5:AT68" ca="1" si="14">IF(AND($A5&lt;&gt;"",$A5&lt;&gt;"TOTAL"),SUM(AR5:AS5),IF($A5="TOTAL",SUM(INDIRECT("AT4:AT"&amp;ROW()-1)),""))</f>
        <v>0</v>
      </c>
      <c r="AU5" s="7" t="str">
        <f ca="1">IF(AND($A5&lt;&gt;"",$A5&lt;&gt;"TOTAL"),IF(AND([6]PREMIOS_TITULACIONES_ANTIGUAS!$CB3&lt;&gt;"",[6]PREMIOS_TITULACIONES_ANTIGUAS!$CB3&lt;&gt;0),[6]PREMIOS_TITULACIONES_ANTIGUAS!$CB3,""),IF($A5="TOTAL",SUM(INDIRECT("AU4:AU"&amp;ROW()-1)),""))</f>
        <v/>
      </c>
      <c r="AV5" s="7" t="str">
        <f ca="1">IF(AND($A5&lt;&gt;"",$A5&lt;&gt;"TOTAL"),IF(AND([6]PREMIOS_TITULACIONES_ANTIGUAS!$CD3&lt;&gt;"",[6]PREMIOS_TITULACIONES_ANTIGUAS!$CD3&lt;&gt;0),[6]PREMIOS_TITULACIONES_ANTIGUAS!$CD3,""),IF($A5="TOTAL",SUM(INDIRECT("AV4:AV"&amp;ROW()-1)),""))</f>
        <v/>
      </c>
      <c r="AW5" s="7">
        <f t="shared" ref="AW5:AW68" ca="1" si="15">IF(AND($A5&lt;&gt;"",$A5&lt;&gt;"TOTAL"),SUM(AU5:AV5),IF($A5="TOTAL",SUM(INDIRECT("AW4:AW"&amp;ROW()-1)),""))</f>
        <v>0</v>
      </c>
      <c r="AX5" s="7" t="str">
        <f ca="1">IF(AND($A5&lt;&gt;"",$A5&lt;&gt;"TOTAL"),IF(AND([6]PREMIOS_TITULACIONES_ANTIGUAS!$CG3&lt;&gt;"",[6]PREMIOS_TITULACIONES_ANTIGUAS!$CG3&lt;&gt;0),[6]PREMIOS_TITULACIONES_ANTIGUAS!$CG3,""),IF($A5="TOTAL",SUM(INDIRECT("AX4:AX"&amp;ROW()-1)),""))</f>
        <v/>
      </c>
      <c r="AY5" s="7" t="str">
        <f ca="1">IF(AND($A5&lt;&gt;"",$A5&lt;&gt;"TOTAL"),IF(AND([6]PREMIOS_TITULACIONES_ANTIGUAS!$CI3&lt;&gt;"",[6]PREMIOS_TITULACIONES_ANTIGUAS!$CI3&lt;&gt;0),[6]PREMIOS_TITULACIONES_ANTIGUAS!$CI3,""),IF($A5="TOTAL",SUM(INDIRECT("AY4:AY"&amp;ROW()-1)),""))</f>
        <v/>
      </c>
      <c r="AZ5" s="7">
        <f t="shared" ref="AZ5:AZ68" ca="1" si="16">IF(AND($A5&lt;&gt;"",$A5&lt;&gt;"TOTAL"),SUM(AX5:AY5),IF($A5="TOTAL",SUM(INDIRECT("AZ4:AZ"&amp;ROW()-1)),""))</f>
        <v>0</v>
      </c>
      <c r="BA5" s="7" t="str">
        <f ca="1">IF(AND($A5&lt;&gt;"",$A5&lt;&gt;"TOTAL"),IF(AND([6]PREMIOS_TITULACIONES_ANTIGUAS!$CL3&lt;&gt;"",[6]PREMIOS_TITULACIONES_ANTIGUAS!$CL3&lt;&gt;0),[6]PREMIOS_TITULACIONES_ANTIGUAS!$CL3,""),IF($A5="TOTAL",SUM(INDIRECT("BA4:BA"&amp;ROW()-1)),""))</f>
        <v/>
      </c>
      <c r="BB5" s="7" t="str">
        <f ca="1">IF(AND($A5&lt;&gt;"",$A5&lt;&gt;"TOTAL"),IF(AND([6]PREMIOS_TITULACIONES_ANTIGUAS!$CN3&lt;&gt;"",[6]PREMIOS_TITULACIONES_ANTIGUAS!$CN3&lt;&gt;0),[6]PREMIOS_TITULACIONES_ANTIGUAS!$CN3,""),IF($A5="TOTAL",SUM(INDIRECT("BB4:BB"&amp;ROW()-1)),""))</f>
        <v/>
      </c>
      <c r="BC5" s="7">
        <f t="shared" ref="BC5:BC68" ca="1" si="17">IF(AND($A5&lt;&gt;"",$A5&lt;&gt;"TOTAL"),SUM(BA5:BB5),IF($A5="TOTAL",SUM(INDIRECT("BC4:BC"&amp;ROW()-1)),""))</f>
        <v>0</v>
      </c>
      <c r="BD5" s="7" t="str">
        <f ca="1">IF(AND($A5&lt;&gt;"",$A5&lt;&gt;"TOTAL"),IF(AND([6]PREMIOS_TITULACIONES_ANTIGUAS!$CQ3&lt;&gt;"",[6]PREMIOS_TITULACIONES_ANTIGUAS!$CQ3&lt;&gt;0),[6]PREMIOS_TITULACIONES_ANTIGUAS!$CQ3,""),IF($A5="TOTAL",SUM(INDIRECT("BD4:BD"&amp;ROW()-1)),""))</f>
        <v/>
      </c>
      <c r="BE5" s="7" t="str">
        <f ca="1">IF(AND($A5&lt;&gt;"",$A5&lt;&gt;"TOTAL"),IF(AND([6]PREMIOS_TITULACIONES_ANTIGUAS!$CS3&lt;&gt;"",[6]PREMIOS_TITULACIONES_ANTIGUAS!$CS3&lt;&gt;0),[6]PREMIOS_TITULACIONES_ANTIGUAS!$CS3,""),IF($A5="TOTAL",SUM(INDIRECT("BE4:BE"&amp;ROW()-1)),""))</f>
        <v/>
      </c>
      <c r="BF5" s="7">
        <f t="shared" ref="BF5:BF68" ca="1" si="18">IF(AND($A5&lt;&gt;"",$A5&lt;&gt;"TOTAL"),SUM(BD5:BE5),IF($A5="TOTAL",SUM(INDIRECT("BF4:BF"&amp;ROW()-1)),""))</f>
        <v>0</v>
      </c>
    </row>
    <row r="6" spans="1:58" x14ac:dyDescent="0.2">
      <c r="A6" s="12" t="str">
        <f>IF([6]PREMIOS_TITULACIONES_ANTIGUAS!$D4&lt;&gt;"",[6]PREMIOS_TITULACIONES_ANTIGUAS!$D4,IF(AND([6]PREMIOS_TITULACIONES_ANTIGUAS!$D4="",[6]PREMIOS_TITULACIONES_ANTIGUAS!$D5="",[6]PREMIOS_TITULACIONES_ANTIGUAS!$D3=""),"","TOTAL"))</f>
        <v>Diplomatura en Enfermería</v>
      </c>
      <c r="B6" s="7" t="str">
        <f ca="1">IF(AND($A6&lt;&gt;"",$A6&lt;&gt;"TOTAL"),IF(AND([6]PREMIOS_TITULACIONES_ANTIGUAS!$E4&lt;&gt;"",[6]PREMIOS_TITULACIONES_ANTIGUAS!$E4&lt;&gt;0),[6]PREMIOS_TITULACIONES_ANTIGUAS!$E4,""),IF($A6="TOTAL",SUM(INDIRECT("B4:B"&amp;ROW()-1)),""))</f>
        <v/>
      </c>
      <c r="C6" s="7">
        <f ca="1">IF(AND($A6&lt;&gt;"",$A6&lt;&gt;"TOTAL"),IF(AND([6]PREMIOS_TITULACIONES_ANTIGUAS!$G4&lt;&gt;"",[6]PREMIOS_TITULACIONES_ANTIGUAS!$G4&lt;&gt;0),[6]PREMIOS_TITULACIONES_ANTIGUAS!$G4,""),IF($A6="TOTAL",SUM(INDIRECT("C4:C"&amp;ROW()-1)),""))</f>
        <v>1</v>
      </c>
      <c r="D6" s="7">
        <f t="shared" ca="1" si="0"/>
        <v>1</v>
      </c>
      <c r="E6" s="7" t="str">
        <f ca="1">IF(AND($A6&lt;&gt;"",$A6&lt;&gt;"TOTAL"),IF(AND([6]PREMIOS_TITULACIONES_ANTIGUAS!$J4&lt;&gt;"",[6]PREMIOS_TITULACIONES_ANTIGUAS!$J4&lt;&gt;0),[6]PREMIOS_TITULACIONES_ANTIGUAS!$J4,""),IF($A6="TOTAL",SUM(INDIRECT("E4:E"&amp;ROW()-1)),""))</f>
        <v/>
      </c>
      <c r="F6" s="7" t="str">
        <f ca="1">IF(AND($A6&lt;&gt;"",$A6&lt;&gt;"TOTAL"),IF(AND([6]PREMIOS_TITULACIONES_ANTIGUAS!$L4&lt;&gt;"",[6]PREMIOS_TITULACIONES_ANTIGUAS!$L4&lt;&gt;0),[6]PREMIOS_TITULACIONES_ANTIGUAS!$L4,""),IF($A6="TOTAL",SUM(INDIRECT("F4:F"&amp;ROW()-1)),""))</f>
        <v/>
      </c>
      <c r="G6" s="7">
        <f t="shared" ca="1" si="1"/>
        <v>0</v>
      </c>
      <c r="H6" s="7" t="str">
        <f ca="1">IF(AND($A6&lt;&gt;"",$A6&lt;&gt;"TOTAL"),IF(AND([6]PREMIOS_TITULACIONES_ANTIGUAS!$O4&lt;&gt;"",[6]PREMIOS_TITULACIONES_ANTIGUAS!$O4&lt;&gt;0),[6]PREMIOS_TITULACIONES_ANTIGUAS!$O4,""),IF($A6="TOTAL",SUM(INDIRECT("H4:H"&amp;ROW()-1)),""))</f>
        <v/>
      </c>
      <c r="I6" s="7" t="str">
        <f ca="1">IF(AND($A6&lt;&gt;"",$A6&lt;&gt;"TOTAL"),IF(AND([6]PREMIOS_TITULACIONES_ANTIGUAS!$Q4&lt;&gt;"",[6]PREMIOS_TITULACIONES_ANTIGUAS!$Q4&lt;&gt;0),[6]PREMIOS_TITULACIONES_ANTIGUAS!$Q4,""),IF($A6="TOTAL",SUM(INDIRECT("I4:I"&amp;ROW()-1)),""))</f>
        <v/>
      </c>
      <c r="J6" s="7">
        <f t="shared" ca="1" si="2"/>
        <v>0</v>
      </c>
      <c r="K6" s="7" t="str">
        <f ca="1">IF(AND($A6&lt;&gt;"",$A6&lt;&gt;"TOTAL"),IF(AND([6]PREMIOS_TITULACIONES_ANTIGUAS!$T4&lt;&gt;"",[6]PREMIOS_TITULACIONES_ANTIGUAS!$T4&lt;&gt;0),[6]PREMIOS_TITULACIONES_ANTIGUAS!$T4,""),IF($A6="TOTAL",SUM(INDIRECT("K4:K"&amp;ROW()-1)),""))</f>
        <v/>
      </c>
      <c r="L6" s="7" t="str">
        <f ca="1">IF(AND($A6&lt;&gt;"",$A6&lt;&gt;"TOTAL"),IF(AND([6]PREMIOS_TITULACIONES_ANTIGUAS!$V4&lt;&gt;"",[6]PREMIOS_TITULACIONES_ANTIGUAS!$V4&lt;&gt;0),[6]PREMIOS_TITULACIONES_ANTIGUAS!$V4,""),IF($A6="TOTAL",SUM(INDIRECT("L4:L"&amp;ROW()-1)),""))</f>
        <v/>
      </c>
      <c r="M6" s="7">
        <f t="shared" ca="1" si="3"/>
        <v>0</v>
      </c>
      <c r="N6" s="7" t="str">
        <f ca="1">IF(AND($A6&lt;&gt;"",$A6&lt;&gt;"TOTAL"),IF(AND([6]PREMIOS_TITULACIONES_ANTIGUAS!$Y4&lt;&gt;"",[6]PREMIOS_TITULACIONES_ANTIGUAS!$Y4&lt;&gt;0),[6]PREMIOS_TITULACIONES_ANTIGUAS!$Y4,""),IF($A6="TOTAL",SUM(INDIRECT("N4:N"&amp;ROW()-1)),""))</f>
        <v/>
      </c>
      <c r="O6" s="7" t="str">
        <f ca="1">IF(AND($A6&lt;&gt;"",$A6&lt;&gt;"TOTAL"),IF(AND([6]PREMIOS_TITULACIONES_ANTIGUAS!$AA4&lt;&gt;"",[6]PREMIOS_TITULACIONES_ANTIGUAS!$AA4&lt;&gt;0),[6]PREMIOS_TITULACIONES_ANTIGUAS!$AA4,""),IF($A6="TOTAL",SUM(INDIRECT("O4:O"&amp;ROW()-1)),""))</f>
        <v/>
      </c>
      <c r="P6" s="7">
        <f t="shared" ca="1" si="4"/>
        <v>0</v>
      </c>
      <c r="Q6" s="7" t="str">
        <f ca="1">IF(AND($A6&lt;&gt;"",$A6&lt;&gt;"TOTAL"),IF(AND([6]PREMIOS_TITULACIONES_ANTIGUAS!$AD4&lt;&gt;"",[6]PREMIOS_TITULACIONES_ANTIGUAS!$AD4&lt;&gt;0),[6]PREMIOS_TITULACIONES_ANTIGUAS!$AD4,""),IF($A6="TOTAL",SUM(INDIRECT("Q4:Q"&amp;ROW()-1)),""))</f>
        <v/>
      </c>
      <c r="R6" s="7" t="str">
        <f ca="1">IF(AND($A6&lt;&gt;"",$A6&lt;&gt;"TOTAL"),IF(AND([6]PREMIOS_TITULACIONES_ANTIGUAS!$AF4&lt;&gt;"",[6]PREMIOS_TITULACIONES_ANTIGUAS!$AF4&lt;&gt;0),[6]PREMIOS_TITULACIONES_ANTIGUAS!$AF4,""),IF($A6="TOTAL",SUM(INDIRECT("R4:R"&amp;ROW()-1)),""))</f>
        <v/>
      </c>
      <c r="S6" s="7">
        <f t="shared" ca="1" si="5"/>
        <v>0</v>
      </c>
      <c r="T6" s="7" t="str">
        <f ca="1">IF(AND($A6&lt;&gt;"",$A6&lt;&gt;"TOTAL"),IF(AND([6]PREMIOS_TITULACIONES_ANTIGUAS!$AI4&lt;&gt;"",[6]PREMIOS_TITULACIONES_ANTIGUAS!$AI4&lt;&gt;0),[6]PREMIOS_TITULACIONES_ANTIGUAS!$AI4,""),IF($A6="TOTAL",SUM(INDIRECT("T4:T"&amp;ROW()-1)),""))</f>
        <v/>
      </c>
      <c r="U6" s="7" t="str">
        <f ca="1">IF(AND($A6&lt;&gt;"",$A6&lt;&gt;"TOTAL"),IF(AND([6]PREMIOS_TITULACIONES_ANTIGUAS!$AK4&lt;&gt;"",[6]PREMIOS_TITULACIONES_ANTIGUAS!$AK4&lt;&gt;0),[6]PREMIOS_TITULACIONES_ANTIGUAS!$AK4,""),IF($A6="TOTAL",SUM(INDIRECT("U4:U"&amp;ROW()-1)),""))</f>
        <v/>
      </c>
      <c r="V6" s="7">
        <f t="shared" ca="1" si="6"/>
        <v>0</v>
      </c>
      <c r="W6" s="7" t="str">
        <f ca="1">IF(AND($A6&lt;&gt;"",$A6&lt;&gt;"TOTAL"),IF(AND([6]PREMIOS_TITULACIONES_ANTIGUAS!$AN4&lt;&gt;"",[6]PREMIOS_TITULACIONES_ANTIGUAS!$AN4&lt;&gt;0),[6]PREMIOS_TITULACIONES_ANTIGUAS!$AN4,""),IF($A6="TOTAL",SUM(INDIRECT("W4:W"&amp;ROW()-1)),""))</f>
        <v/>
      </c>
      <c r="X6" s="7" t="str">
        <f ca="1">IF(AND($A6&lt;&gt;"",$A6&lt;&gt;"TOTAL"),IF(AND([6]PREMIOS_TITULACIONES_ANTIGUAS!$AP4&lt;&gt;"",[6]PREMIOS_TITULACIONES_ANTIGUAS!$AP4&lt;&gt;0),[6]PREMIOS_TITULACIONES_ANTIGUAS!$AP4,""),IF($A6="TOTAL",SUM(INDIRECT("X4:X"&amp;ROW()-1)),""))</f>
        <v/>
      </c>
      <c r="Y6" s="7">
        <f t="shared" ca="1" si="7"/>
        <v>0</v>
      </c>
      <c r="Z6" s="7" t="str">
        <f ca="1">IF(AND($A6&lt;&gt;"",$A6&lt;&gt;"TOTAL"),IF(AND([6]PREMIOS_TITULACIONES_ANTIGUAS!$AS4&lt;&gt;"",[6]PREMIOS_TITULACIONES_ANTIGUAS!$AS4&lt;&gt;0),[6]PREMIOS_TITULACIONES_ANTIGUAS!$AS4,""),IF($A6="TOTAL",SUM(INDIRECT("Z4:Z"&amp;ROW()-1)),""))</f>
        <v/>
      </c>
      <c r="AA6" s="7" t="str">
        <f ca="1">IF(AND($A6&lt;&gt;"",$A6&lt;&gt;"TOTAL"),IF(AND([6]PREMIOS_TITULACIONES_ANTIGUAS!$AU4&lt;&gt;"",[6]PREMIOS_TITULACIONES_ANTIGUAS!$AU4&lt;&gt;0),[6]PREMIOS_TITULACIONES_ANTIGUAS!$AU4,""),IF($A6="TOTAL",SUM(INDIRECT("AA4:AA"&amp;ROW()-1)),""))</f>
        <v/>
      </c>
      <c r="AB6" s="7">
        <f t="shared" ca="1" si="8"/>
        <v>0</v>
      </c>
      <c r="AC6" s="7" t="str">
        <f ca="1">IF(AND($A6&lt;&gt;"",$A6&lt;&gt;"TOTAL"),IF(AND([6]PREMIOS_TITULACIONES_ANTIGUAS!$AX4&lt;&gt;"",[6]PREMIOS_TITULACIONES_ANTIGUAS!$AX4&lt;&gt;0),[6]PREMIOS_TITULACIONES_ANTIGUAS!$AX4,""),IF($A6="TOTAL",SUM(INDIRECT("AC4:AC"&amp;ROW()-1)),""))</f>
        <v/>
      </c>
      <c r="AD6" s="7" t="str">
        <f ca="1">IF(AND($A6&lt;&gt;"",$A6&lt;&gt;"TOTAL"),IF(AND([6]PREMIOS_TITULACIONES_ANTIGUAS!$AZ4&lt;&gt;"",[6]PREMIOS_TITULACIONES_ANTIGUAS!$AZ4&lt;&gt;0),[6]PREMIOS_TITULACIONES_ANTIGUAS!$AZ4,""),IF($A6="TOTAL",SUM(INDIRECT("AD4:AD"&amp;ROW()-1)),""))</f>
        <v/>
      </c>
      <c r="AE6" s="7">
        <f t="shared" ca="1" si="9"/>
        <v>0</v>
      </c>
      <c r="AF6" s="7" t="str">
        <f ca="1">IF(AND($A6&lt;&gt;"",$A6&lt;&gt;"TOTAL"),IF(AND([6]PREMIOS_TITULACIONES_ANTIGUAS!$BC4&lt;&gt;"",[6]PREMIOS_TITULACIONES_ANTIGUAS!$BC4&lt;&gt;0),[6]PREMIOS_TITULACIONES_ANTIGUAS!$BC4,""),IF($A6="TOTAL",SUM(INDIRECT("AF4:AF"&amp;ROW()-1)),""))</f>
        <v/>
      </c>
      <c r="AG6" s="7" t="str">
        <f ca="1">IF(AND($A6&lt;&gt;"",$A6&lt;&gt;"TOTAL"),IF(AND([6]PREMIOS_TITULACIONES_ANTIGUAS!$BE4&lt;&gt;"",[6]PREMIOS_TITULACIONES_ANTIGUAS!$BE4&lt;&gt;0),[6]PREMIOS_TITULACIONES_ANTIGUAS!$BE4,""),IF($A6="TOTAL",SUM(INDIRECT("AG4:AG"&amp;ROW()-1)),""))</f>
        <v/>
      </c>
      <c r="AH6" s="7">
        <f t="shared" ca="1" si="10"/>
        <v>0</v>
      </c>
      <c r="AI6" s="7" t="str">
        <f ca="1">IF(AND($A6&lt;&gt;"",$A6&lt;&gt;"TOTAL"),IF(AND([6]PREMIOS_TITULACIONES_ANTIGUAS!$BH4&lt;&gt;"",[6]PREMIOS_TITULACIONES_ANTIGUAS!$BH4&lt;&gt;0),[6]PREMIOS_TITULACIONES_ANTIGUAS!$BH4,""),IF($A6="TOTAL",SUM(INDIRECT("AI4:AI"&amp;ROW()-1)),""))</f>
        <v/>
      </c>
      <c r="AJ6" s="7" t="str">
        <f ca="1">IF(AND($A6&lt;&gt;"",$A6&lt;&gt;"TOTAL"),IF(AND([6]PREMIOS_TITULACIONES_ANTIGUAS!$BJ4&lt;&gt;"",[6]PREMIOS_TITULACIONES_ANTIGUAS!$BJ4&lt;&gt;0),[6]PREMIOS_TITULACIONES_ANTIGUAS!$BJ4,""),IF($A6="TOTAL",SUM(INDIRECT("AJ4:AJ"&amp;ROW()-1)),""))</f>
        <v/>
      </c>
      <c r="AK6" s="7">
        <f t="shared" ca="1" si="11"/>
        <v>0</v>
      </c>
      <c r="AL6" s="7" t="str">
        <f ca="1">IF(AND($A6&lt;&gt;"",$A6&lt;&gt;"TOTAL"),IF(AND([6]PREMIOS_TITULACIONES_ANTIGUAS!$BM4&lt;&gt;"",[6]PREMIOS_TITULACIONES_ANTIGUAS!$BM4&lt;&gt;0),[6]PREMIOS_TITULACIONES_ANTIGUAS!$BM4,""),IF($A6="TOTAL",SUM(INDIRECT("AL4:AL"&amp;ROW()-1)),""))</f>
        <v/>
      </c>
      <c r="AM6" s="7" t="str">
        <f ca="1">IF(AND($A6&lt;&gt;"",$A6&lt;&gt;"TOTAL"),IF(AND([6]PREMIOS_TITULACIONES_ANTIGUAS!$BO4&lt;&gt;"",[6]PREMIOS_TITULACIONES_ANTIGUAS!$BO4&lt;&gt;0),[6]PREMIOS_TITULACIONES_ANTIGUAS!$BO4,""),IF($A6="TOTAL",SUM(INDIRECT("AM4:AM"&amp;ROW()-1)),""))</f>
        <v/>
      </c>
      <c r="AN6" s="7">
        <f t="shared" ca="1" si="12"/>
        <v>0</v>
      </c>
      <c r="AO6" s="7" t="str">
        <f ca="1">IF(AND($A6&lt;&gt;"",$A6&lt;&gt;"TOTAL"),IF(AND([6]PREMIOS_TITULACIONES_ANTIGUAS!$BR4&lt;&gt;"",[6]PREMIOS_TITULACIONES_ANTIGUAS!$BR4&lt;&gt;0),[6]PREMIOS_TITULACIONES_ANTIGUAS!$BR4,""),IF($A6="TOTAL",SUM(INDIRECT("AO4:AO"&amp;ROW()-1)),""))</f>
        <v/>
      </c>
      <c r="AP6" s="7" t="str">
        <f ca="1">IF(AND($A6&lt;&gt;"",$A6&lt;&gt;"TOTAL"),IF(AND([6]PREMIOS_TITULACIONES_ANTIGUAS!$BT4&lt;&gt;"",[6]PREMIOS_TITULACIONES_ANTIGUAS!$BT4&lt;&gt;0),[6]PREMIOS_TITULACIONES_ANTIGUAS!$BT4,""),IF($A6="TOTAL",SUM(INDIRECT("AP4:AP"&amp;ROW()-1)),""))</f>
        <v/>
      </c>
      <c r="AQ6" s="7">
        <f t="shared" ca="1" si="13"/>
        <v>0</v>
      </c>
      <c r="AR6" s="7" t="str">
        <f ca="1">IF(AND($A6&lt;&gt;"",$A6&lt;&gt;"TOTAL"),IF(AND([6]PREMIOS_TITULACIONES_ANTIGUAS!$BW4&lt;&gt;"",[6]PREMIOS_TITULACIONES_ANTIGUAS!$BW4&lt;&gt;0),[6]PREMIOS_TITULACIONES_ANTIGUAS!$BW4,""),IF($A6="TOTAL",SUM(INDIRECT("AR4:AR"&amp;ROW()-1)),""))</f>
        <v/>
      </c>
      <c r="AS6" s="7" t="str">
        <f ca="1">IF(AND($A6&lt;&gt;"",$A6&lt;&gt;"TOTAL"),IF(AND([6]PREMIOS_TITULACIONES_ANTIGUAS!$BY4&lt;&gt;"",[6]PREMIOS_TITULACIONES_ANTIGUAS!$BY4&lt;&gt;0),[6]PREMIOS_TITULACIONES_ANTIGUAS!$BY4,""),IF($A6="TOTAL",SUM(INDIRECT("AS4:AS"&amp;ROW()-1)),""))</f>
        <v/>
      </c>
      <c r="AT6" s="7">
        <f t="shared" ca="1" si="14"/>
        <v>0</v>
      </c>
      <c r="AU6" s="7" t="str">
        <f ca="1">IF(AND($A6&lt;&gt;"",$A6&lt;&gt;"TOTAL"),IF(AND([6]PREMIOS_TITULACIONES_ANTIGUAS!$CB4&lt;&gt;"",[6]PREMIOS_TITULACIONES_ANTIGUAS!$CB4&lt;&gt;0),[6]PREMIOS_TITULACIONES_ANTIGUAS!$CB4,""),IF($A6="TOTAL",SUM(INDIRECT("AU4:AU"&amp;ROW()-1)),""))</f>
        <v/>
      </c>
      <c r="AV6" s="7" t="str">
        <f ca="1">IF(AND($A6&lt;&gt;"",$A6&lt;&gt;"TOTAL"),IF(AND([6]PREMIOS_TITULACIONES_ANTIGUAS!$CD4&lt;&gt;"",[6]PREMIOS_TITULACIONES_ANTIGUAS!$CD4&lt;&gt;0),[6]PREMIOS_TITULACIONES_ANTIGUAS!$CD4,""),IF($A6="TOTAL",SUM(INDIRECT("AV4:AV"&amp;ROW()-1)),""))</f>
        <v/>
      </c>
      <c r="AW6" s="7">
        <f t="shared" ca="1" si="15"/>
        <v>0</v>
      </c>
      <c r="AX6" s="7" t="str">
        <f ca="1">IF(AND($A6&lt;&gt;"",$A6&lt;&gt;"TOTAL"),IF(AND([6]PREMIOS_TITULACIONES_ANTIGUAS!$CG4&lt;&gt;"",[6]PREMIOS_TITULACIONES_ANTIGUAS!$CG4&lt;&gt;0),[6]PREMIOS_TITULACIONES_ANTIGUAS!$CG4,""),IF($A6="TOTAL",SUM(INDIRECT("AX4:AX"&amp;ROW()-1)),""))</f>
        <v/>
      </c>
      <c r="AY6" s="7" t="str">
        <f ca="1">IF(AND($A6&lt;&gt;"",$A6&lt;&gt;"TOTAL"),IF(AND([6]PREMIOS_TITULACIONES_ANTIGUAS!$CI4&lt;&gt;"",[6]PREMIOS_TITULACIONES_ANTIGUAS!$CI4&lt;&gt;0),[6]PREMIOS_TITULACIONES_ANTIGUAS!$CI4,""),IF($A6="TOTAL",SUM(INDIRECT("AY4:AY"&amp;ROW()-1)),""))</f>
        <v/>
      </c>
      <c r="AZ6" s="7">
        <f t="shared" ca="1" si="16"/>
        <v>0</v>
      </c>
      <c r="BA6" s="7" t="str">
        <f ca="1">IF(AND($A6&lt;&gt;"",$A6&lt;&gt;"TOTAL"),IF(AND([6]PREMIOS_TITULACIONES_ANTIGUAS!$CL4&lt;&gt;"",[6]PREMIOS_TITULACIONES_ANTIGUAS!$CL4&lt;&gt;0),[6]PREMIOS_TITULACIONES_ANTIGUAS!$CL4,""),IF($A6="TOTAL",SUM(INDIRECT("BA4:BA"&amp;ROW()-1)),""))</f>
        <v/>
      </c>
      <c r="BB6" s="7" t="str">
        <f ca="1">IF(AND($A6&lt;&gt;"",$A6&lt;&gt;"TOTAL"),IF(AND([6]PREMIOS_TITULACIONES_ANTIGUAS!$CN4&lt;&gt;"",[6]PREMIOS_TITULACIONES_ANTIGUAS!$CN4&lt;&gt;0),[6]PREMIOS_TITULACIONES_ANTIGUAS!$CN4,""),IF($A6="TOTAL",SUM(INDIRECT("BB4:BB"&amp;ROW()-1)),""))</f>
        <v/>
      </c>
      <c r="BC6" s="7">
        <f t="shared" ca="1" si="17"/>
        <v>0</v>
      </c>
      <c r="BD6" s="7" t="str">
        <f ca="1">IF(AND($A6&lt;&gt;"",$A6&lt;&gt;"TOTAL"),IF(AND([6]PREMIOS_TITULACIONES_ANTIGUAS!$CQ4&lt;&gt;"",[6]PREMIOS_TITULACIONES_ANTIGUAS!$CQ4&lt;&gt;0),[6]PREMIOS_TITULACIONES_ANTIGUAS!$CQ4,""),IF($A6="TOTAL",SUM(INDIRECT("BD4:BD"&amp;ROW()-1)),""))</f>
        <v/>
      </c>
      <c r="BE6" s="7" t="str">
        <f ca="1">IF(AND($A6&lt;&gt;"",$A6&lt;&gt;"TOTAL"),IF(AND([6]PREMIOS_TITULACIONES_ANTIGUAS!$CS4&lt;&gt;"",[6]PREMIOS_TITULACIONES_ANTIGUAS!$CS4&lt;&gt;0),[6]PREMIOS_TITULACIONES_ANTIGUAS!$CS4,""),IF($A6="TOTAL",SUM(INDIRECT("BE4:BE"&amp;ROW()-1)),""))</f>
        <v/>
      </c>
      <c r="BF6" s="7">
        <f t="shared" ca="1" si="18"/>
        <v>0</v>
      </c>
    </row>
    <row r="7" spans="1:58" x14ac:dyDescent="0.2">
      <c r="A7" s="12" t="str">
        <f>IF([6]PREMIOS_TITULACIONES_ANTIGUAS!$D5&lt;&gt;"",[6]PREMIOS_TITULACIONES_ANTIGUAS!$D5,IF(AND([6]PREMIOS_TITULACIONES_ANTIGUAS!$D5="",[6]PREMIOS_TITULACIONES_ANTIGUAS!$D6="",[6]PREMIOS_TITULACIONES_ANTIGUAS!$D4=""),"","TOTAL"))</f>
        <v>Diplomatura en Relaciones Laborales</v>
      </c>
      <c r="B7" s="7">
        <f ca="1">IF(AND($A7&lt;&gt;"",$A7&lt;&gt;"TOTAL"),IF(AND([6]PREMIOS_TITULACIONES_ANTIGUAS!$E5&lt;&gt;"",[6]PREMIOS_TITULACIONES_ANTIGUAS!$E5&lt;&gt;0),[6]PREMIOS_TITULACIONES_ANTIGUAS!$E5,""),IF($A7="TOTAL",SUM(INDIRECT("B4:B"&amp;ROW()-1)),""))</f>
        <v>1</v>
      </c>
      <c r="C7" s="7" t="str">
        <f ca="1">IF(AND($A7&lt;&gt;"",$A7&lt;&gt;"TOTAL"),IF(AND([6]PREMIOS_TITULACIONES_ANTIGUAS!$G5&lt;&gt;"",[6]PREMIOS_TITULACIONES_ANTIGUAS!$G5&lt;&gt;0),[6]PREMIOS_TITULACIONES_ANTIGUAS!$G5,""),IF($A7="TOTAL",SUM(INDIRECT("C4:C"&amp;ROW()-1)),""))</f>
        <v/>
      </c>
      <c r="D7" s="7">
        <f t="shared" ca="1" si="0"/>
        <v>1</v>
      </c>
      <c r="E7" s="7" t="str">
        <f ca="1">IF(AND($A7&lt;&gt;"",$A7&lt;&gt;"TOTAL"),IF(AND([6]PREMIOS_TITULACIONES_ANTIGUAS!$J5&lt;&gt;"",[6]PREMIOS_TITULACIONES_ANTIGUAS!$J5&lt;&gt;0),[6]PREMIOS_TITULACIONES_ANTIGUAS!$J5,""),IF($A7="TOTAL",SUM(INDIRECT("E4:E"&amp;ROW()-1)),""))</f>
        <v/>
      </c>
      <c r="F7" s="7" t="str">
        <f ca="1">IF(AND($A7&lt;&gt;"",$A7&lt;&gt;"TOTAL"),IF(AND([6]PREMIOS_TITULACIONES_ANTIGUAS!$L5&lt;&gt;"",[6]PREMIOS_TITULACIONES_ANTIGUAS!$L5&lt;&gt;0),[6]PREMIOS_TITULACIONES_ANTIGUAS!$L5,""),IF($A7="TOTAL",SUM(INDIRECT("F4:F"&amp;ROW()-1)),""))</f>
        <v/>
      </c>
      <c r="G7" s="7">
        <f t="shared" ca="1" si="1"/>
        <v>0</v>
      </c>
      <c r="H7" s="7" t="str">
        <f ca="1">IF(AND($A7&lt;&gt;"",$A7&lt;&gt;"TOTAL"),IF(AND([6]PREMIOS_TITULACIONES_ANTIGUAS!$O5&lt;&gt;"",[6]PREMIOS_TITULACIONES_ANTIGUAS!$O5&lt;&gt;0),[6]PREMIOS_TITULACIONES_ANTIGUAS!$O5,""),IF($A7="TOTAL",SUM(INDIRECT("H4:H"&amp;ROW()-1)),""))</f>
        <v/>
      </c>
      <c r="I7" s="7" t="str">
        <f ca="1">IF(AND($A7&lt;&gt;"",$A7&lt;&gt;"TOTAL"),IF(AND([6]PREMIOS_TITULACIONES_ANTIGUAS!$Q5&lt;&gt;"",[6]PREMIOS_TITULACIONES_ANTIGUAS!$Q5&lt;&gt;0),[6]PREMIOS_TITULACIONES_ANTIGUAS!$Q5,""),IF($A7="TOTAL",SUM(INDIRECT("I4:I"&amp;ROW()-1)),""))</f>
        <v/>
      </c>
      <c r="J7" s="7">
        <f t="shared" ca="1" si="2"/>
        <v>0</v>
      </c>
      <c r="K7" s="7" t="str">
        <f ca="1">IF(AND($A7&lt;&gt;"",$A7&lt;&gt;"TOTAL"),IF(AND([6]PREMIOS_TITULACIONES_ANTIGUAS!$T5&lt;&gt;"",[6]PREMIOS_TITULACIONES_ANTIGUAS!$T5&lt;&gt;0),[6]PREMIOS_TITULACIONES_ANTIGUAS!$T5,""),IF($A7="TOTAL",SUM(INDIRECT("K4:K"&amp;ROW()-1)),""))</f>
        <v/>
      </c>
      <c r="L7" s="7" t="str">
        <f ca="1">IF(AND($A7&lt;&gt;"",$A7&lt;&gt;"TOTAL"),IF(AND([6]PREMIOS_TITULACIONES_ANTIGUAS!$V5&lt;&gt;"",[6]PREMIOS_TITULACIONES_ANTIGUAS!$V5&lt;&gt;0),[6]PREMIOS_TITULACIONES_ANTIGUAS!$V5,""),IF($A7="TOTAL",SUM(INDIRECT("L4:L"&amp;ROW()-1)),""))</f>
        <v/>
      </c>
      <c r="M7" s="7">
        <f t="shared" ca="1" si="3"/>
        <v>0</v>
      </c>
      <c r="N7" s="7" t="str">
        <f ca="1">IF(AND($A7&lt;&gt;"",$A7&lt;&gt;"TOTAL"),IF(AND([6]PREMIOS_TITULACIONES_ANTIGUAS!$Y5&lt;&gt;"",[6]PREMIOS_TITULACIONES_ANTIGUAS!$Y5&lt;&gt;0),[6]PREMIOS_TITULACIONES_ANTIGUAS!$Y5,""),IF($A7="TOTAL",SUM(INDIRECT("N4:N"&amp;ROW()-1)),""))</f>
        <v/>
      </c>
      <c r="O7" s="7" t="str">
        <f ca="1">IF(AND($A7&lt;&gt;"",$A7&lt;&gt;"TOTAL"),IF(AND([6]PREMIOS_TITULACIONES_ANTIGUAS!$AA5&lt;&gt;"",[6]PREMIOS_TITULACIONES_ANTIGUAS!$AA5&lt;&gt;0),[6]PREMIOS_TITULACIONES_ANTIGUAS!$AA5,""),IF($A7="TOTAL",SUM(INDIRECT("O4:O"&amp;ROW()-1)),""))</f>
        <v/>
      </c>
      <c r="P7" s="7">
        <f t="shared" ca="1" si="4"/>
        <v>0</v>
      </c>
      <c r="Q7" s="7" t="str">
        <f ca="1">IF(AND($A7&lt;&gt;"",$A7&lt;&gt;"TOTAL"),IF(AND([6]PREMIOS_TITULACIONES_ANTIGUAS!$AD5&lt;&gt;"",[6]PREMIOS_TITULACIONES_ANTIGUAS!$AD5&lt;&gt;0),[6]PREMIOS_TITULACIONES_ANTIGUAS!$AD5,""),IF($A7="TOTAL",SUM(INDIRECT("Q4:Q"&amp;ROW()-1)),""))</f>
        <v/>
      </c>
      <c r="R7" s="7" t="str">
        <f ca="1">IF(AND($A7&lt;&gt;"",$A7&lt;&gt;"TOTAL"),IF(AND([6]PREMIOS_TITULACIONES_ANTIGUAS!$AF5&lt;&gt;"",[6]PREMIOS_TITULACIONES_ANTIGUAS!$AF5&lt;&gt;0),[6]PREMIOS_TITULACIONES_ANTIGUAS!$AF5,""),IF($A7="TOTAL",SUM(INDIRECT("R4:R"&amp;ROW()-1)),""))</f>
        <v/>
      </c>
      <c r="S7" s="7">
        <f t="shared" ca="1" si="5"/>
        <v>0</v>
      </c>
      <c r="T7" s="7" t="str">
        <f ca="1">IF(AND($A7&lt;&gt;"",$A7&lt;&gt;"TOTAL"),IF(AND([6]PREMIOS_TITULACIONES_ANTIGUAS!$AI5&lt;&gt;"",[6]PREMIOS_TITULACIONES_ANTIGUAS!$AI5&lt;&gt;0),[6]PREMIOS_TITULACIONES_ANTIGUAS!$AI5,""),IF($A7="TOTAL",SUM(INDIRECT("T4:T"&amp;ROW()-1)),""))</f>
        <v/>
      </c>
      <c r="U7" s="7" t="str">
        <f ca="1">IF(AND($A7&lt;&gt;"",$A7&lt;&gt;"TOTAL"),IF(AND([6]PREMIOS_TITULACIONES_ANTIGUAS!$AK5&lt;&gt;"",[6]PREMIOS_TITULACIONES_ANTIGUAS!$AK5&lt;&gt;0),[6]PREMIOS_TITULACIONES_ANTIGUAS!$AK5,""),IF($A7="TOTAL",SUM(INDIRECT("U4:U"&amp;ROW()-1)),""))</f>
        <v/>
      </c>
      <c r="V7" s="7">
        <f t="shared" ca="1" si="6"/>
        <v>0</v>
      </c>
      <c r="W7" s="7" t="str">
        <f ca="1">IF(AND($A7&lt;&gt;"",$A7&lt;&gt;"TOTAL"),IF(AND([6]PREMIOS_TITULACIONES_ANTIGUAS!$AN5&lt;&gt;"",[6]PREMIOS_TITULACIONES_ANTIGUAS!$AN5&lt;&gt;0),[6]PREMIOS_TITULACIONES_ANTIGUAS!$AN5,""),IF($A7="TOTAL",SUM(INDIRECT("W4:W"&amp;ROW()-1)),""))</f>
        <v/>
      </c>
      <c r="X7" s="7" t="str">
        <f ca="1">IF(AND($A7&lt;&gt;"",$A7&lt;&gt;"TOTAL"),IF(AND([6]PREMIOS_TITULACIONES_ANTIGUAS!$AP5&lt;&gt;"",[6]PREMIOS_TITULACIONES_ANTIGUAS!$AP5&lt;&gt;0),[6]PREMIOS_TITULACIONES_ANTIGUAS!$AP5,""),IF($A7="TOTAL",SUM(INDIRECT("X4:X"&amp;ROW()-1)),""))</f>
        <v/>
      </c>
      <c r="Y7" s="7">
        <f t="shared" ca="1" si="7"/>
        <v>0</v>
      </c>
      <c r="Z7" s="7" t="str">
        <f ca="1">IF(AND($A7&lt;&gt;"",$A7&lt;&gt;"TOTAL"),IF(AND([6]PREMIOS_TITULACIONES_ANTIGUAS!$AS5&lt;&gt;"",[6]PREMIOS_TITULACIONES_ANTIGUAS!$AS5&lt;&gt;0),[6]PREMIOS_TITULACIONES_ANTIGUAS!$AS5,""),IF($A7="TOTAL",SUM(INDIRECT("Z4:Z"&amp;ROW()-1)),""))</f>
        <v/>
      </c>
      <c r="AA7" s="7" t="str">
        <f ca="1">IF(AND($A7&lt;&gt;"",$A7&lt;&gt;"TOTAL"),IF(AND([6]PREMIOS_TITULACIONES_ANTIGUAS!$AU5&lt;&gt;"",[6]PREMIOS_TITULACIONES_ANTIGUAS!$AU5&lt;&gt;0),[6]PREMIOS_TITULACIONES_ANTIGUAS!$AU5,""),IF($A7="TOTAL",SUM(INDIRECT("AA4:AA"&amp;ROW()-1)),""))</f>
        <v/>
      </c>
      <c r="AB7" s="7">
        <f t="shared" ca="1" si="8"/>
        <v>0</v>
      </c>
      <c r="AC7" s="7" t="str">
        <f ca="1">IF(AND($A7&lt;&gt;"",$A7&lt;&gt;"TOTAL"),IF(AND([6]PREMIOS_TITULACIONES_ANTIGUAS!$AX5&lt;&gt;"",[6]PREMIOS_TITULACIONES_ANTIGUAS!$AX5&lt;&gt;0),[6]PREMIOS_TITULACIONES_ANTIGUAS!$AX5,""),IF($A7="TOTAL",SUM(INDIRECT("AC4:AC"&amp;ROW()-1)),""))</f>
        <v/>
      </c>
      <c r="AD7" s="7" t="str">
        <f ca="1">IF(AND($A7&lt;&gt;"",$A7&lt;&gt;"TOTAL"),IF(AND([6]PREMIOS_TITULACIONES_ANTIGUAS!$AZ5&lt;&gt;"",[6]PREMIOS_TITULACIONES_ANTIGUAS!$AZ5&lt;&gt;0),[6]PREMIOS_TITULACIONES_ANTIGUAS!$AZ5,""),IF($A7="TOTAL",SUM(INDIRECT("AD4:AD"&amp;ROW()-1)),""))</f>
        <v/>
      </c>
      <c r="AE7" s="7">
        <f t="shared" ca="1" si="9"/>
        <v>0</v>
      </c>
      <c r="AF7" s="7" t="str">
        <f ca="1">IF(AND($A7&lt;&gt;"",$A7&lt;&gt;"TOTAL"),IF(AND([6]PREMIOS_TITULACIONES_ANTIGUAS!$BC5&lt;&gt;"",[6]PREMIOS_TITULACIONES_ANTIGUAS!$BC5&lt;&gt;0),[6]PREMIOS_TITULACIONES_ANTIGUAS!$BC5,""),IF($A7="TOTAL",SUM(INDIRECT("AF4:AF"&amp;ROW()-1)),""))</f>
        <v/>
      </c>
      <c r="AG7" s="7" t="str">
        <f ca="1">IF(AND($A7&lt;&gt;"",$A7&lt;&gt;"TOTAL"),IF(AND([6]PREMIOS_TITULACIONES_ANTIGUAS!$BE5&lt;&gt;"",[6]PREMIOS_TITULACIONES_ANTIGUAS!$BE5&lt;&gt;0),[6]PREMIOS_TITULACIONES_ANTIGUAS!$BE5,""),IF($A7="TOTAL",SUM(INDIRECT("AG4:AG"&amp;ROW()-1)),""))</f>
        <v/>
      </c>
      <c r="AH7" s="7">
        <f t="shared" ca="1" si="10"/>
        <v>0</v>
      </c>
      <c r="AI7" s="7" t="str">
        <f ca="1">IF(AND($A7&lt;&gt;"",$A7&lt;&gt;"TOTAL"),IF(AND([6]PREMIOS_TITULACIONES_ANTIGUAS!$BH5&lt;&gt;"",[6]PREMIOS_TITULACIONES_ANTIGUAS!$BH5&lt;&gt;0),[6]PREMIOS_TITULACIONES_ANTIGUAS!$BH5,""),IF($A7="TOTAL",SUM(INDIRECT("AI4:AI"&amp;ROW()-1)),""))</f>
        <v/>
      </c>
      <c r="AJ7" s="7" t="str">
        <f ca="1">IF(AND($A7&lt;&gt;"",$A7&lt;&gt;"TOTAL"),IF(AND([6]PREMIOS_TITULACIONES_ANTIGUAS!$BJ5&lt;&gt;"",[6]PREMIOS_TITULACIONES_ANTIGUAS!$BJ5&lt;&gt;0),[6]PREMIOS_TITULACIONES_ANTIGUAS!$BJ5,""),IF($A7="TOTAL",SUM(INDIRECT("AJ4:AJ"&amp;ROW()-1)),""))</f>
        <v/>
      </c>
      <c r="AK7" s="7">
        <f t="shared" ca="1" si="11"/>
        <v>0</v>
      </c>
      <c r="AL7" s="7" t="str">
        <f ca="1">IF(AND($A7&lt;&gt;"",$A7&lt;&gt;"TOTAL"),IF(AND([6]PREMIOS_TITULACIONES_ANTIGUAS!$BM5&lt;&gt;"",[6]PREMIOS_TITULACIONES_ANTIGUAS!$BM5&lt;&gt;0),[6]PREMIOS_TITULACIONES_ANTIGUAS!$BM5,""),IF($A7="TOTAL",SUM(INDIRECT("AL4:AL"&amp;ROW()-1)),""))</f>
        <v/>
      </c>
      <c r="AM7" s="7" t="str">
        <f ca="1">IF(AND($A7&lt;&gt;"",$A7&lt;&gt;"TOTAL"),IF(AND([6]PREMIOS_TITULACIONES_ANTIGUAS!$BO5&lt;&gt;"",[6]PREMIOS_TITULACIONES_ANTIGUAS!$BO5&lt;&gt;0),[6]PREMIOS_TITULACIONES_ANTIGUAS!$BO5,""),IF($A7="TOTAL",SUM(INDIRECT("AM4:AM"&amp;ROW()-1)),""))</f>
        <v/>
      </c>
      <c r="AN7" s="7">
        <f t="shared" ca="1" si="12"/>
        <v>0</v>
      </c>
      <c r="AO7" s="7" t="str">
        <f ca="1">IF(AND($A7&lt;&gt;"",$A7&lt;&gt;"TOTAL"),IF(AND([6]PREMIOS_TITULACIONES_ANTIGUAS!$BR5&lt;&gt;"",[6]PREMIOS_TITULACIONES_ANTIGUAS!$BR5&lt;&gt;0),[6]PREMIOS_TITULACIONES_ANTIGUAS!$BR5,""),IF($A7="TOTAL",SUM(INDIRECT("AO4:AO"&amp;ROW()-1)),""))</f>
        <v/>
      </c>
      <c r="AP7" s="7" t="str">
        <f ca="1">IF(AND($A7&lt;&gt;"",$A7&lt;&gt;"TOTAL"),IF(AND([6]PREMIOS_TITULACIONES_ANTIGUAS!$BT5&lt;&gt;"",[6]PREMIOS_TITULACIONES_ANTIGUAS!$BT5&lt;&gt;0),[6]PREMIOS_TITULACIONES_ANTIGUAS!$BT5,""),IF($A7="TOTAL",SUM(INDIRECT("AP4:AP"&amp;ROW()-1)),""))</f>
        <v/>
      </c>
      <c r="AQ7" s="7">
        <f t="shared" ca="1" si="13"/>
        <v>0</v>
      </c>
      <c r="AR7" s="7" t="str">
        <f ca="1">IF(AND($A7&lt;&gt;"",$A7&lt;&gt;"TOTAL"),IF(AND([6]PREMIOS_TITULACIONES_ANTIGUAS!$BW5&lt;&gt;"",[6]PREMIOS_TITULACIONES_ANTIGUAS!$BW5&lt;&gt;0),[6]PREMIOS_TITULACIONES_ANTIGUAS!$BW5,""),IF($A7="TOTAL",SUM(INDIRECT("AR4:AR"&amp;ROW()-1)),""))</f>
        <v/>
      </c>
      <c r="AS7" s="7" t="str">
        <f ca="1">IF(AND($A7&lt;&gt;"",$A7&lt;&gt;"TOTAL"),IF(AND([6]PREMIOS_TITULACIONES_ANTIGUAS!$BY5&lt;&gt;"",[6]PREMIOS_TITULACIONES_ANTIGUAS!$BY5&lt;&gt;0),[6]PREMIOS_TITULACIONES_ANTIGUAS!$BY5,""),IF($A7="TOTAL",SUM(INDIRECT("AS4:AS"&amp;ROW()-1)),""))</f>
        <v/>
      </c>
      <c r="AT7" s="7">
        <f t="shared" ca="1" si="14"/>
        <v>0</v>
      </c>
      <c r="AU7" s="7" t="str">
        <f ca="1">IF(AND($A7&lt;&gt;"",$A7&lt;&gt;"TOTAL"),IF(AND([6]PREMIOS_TITULACIONES_ANTIGUAS!$CB5&lt;&gt;"",[6]PREMIOS_TITULACIONES_ANTIGUAS!$CB5&lt;&gt;0),[6]PREMIOS_TITULACIONES_ANTIGUAS!$CB5,""),IF($A7="TOTAL",SUM(INDIRECT("AU4:AU"&amp;ROW()-1)),""))</f>
        <v/>
      </c>
      <c r="AV7" s="7" t="str">
        <f ca="1">IF(AND($A7&lt;&gt;"",$A7&lt;&gt;"TOTAL"),IF(AND([6]PREMIOS_TITULACIONES_ANTIGUAS!$CD5&lt;&gt;"",[6]PREMIOS_TITULACIONES_ANTIGUAS!$CD5&lt;&gt;0),[6]PREMIOS_TITULACIONES_ANTIGUAS!$CD5,""),IF($A7="TOTAL",SUM(INDIRECT("AV4:AV"&amp;ROW()-1)),""))</f>
        <v/>
      </c>
      <c r="AW7" s="7">
        <f t="shared" ca="1" si="15"/>
        <v>0</v>
      </c>
      <c r="AX7" s="7" t="str">
        <f ca="1">IF(AND($A7&lt;&gt;"",$A7&lt;&gt;"TOTAL"),IF(AND([6]PREMIOS_TITULACIONES_ANTIGUAS!$CG5&lt;&gt;"",[6]PREMIOS_TITULACIONES_ANTIGUAS!$CG5&lt;&gt;0),[6]PREMIOS_TITULACIONES_ANTIGUAS!$CG5,""),IF($A7="TOTAL",SUM(INDIRECT("AX4:AX"&amp;ROW()-1)),""))</f>
        <v/>
      </c>
      <c r="AY7" s="7" t="str">
        <f ca="1">IF(AND($A7&lt;&gt;"",$A7&lt;&gt;"TOTAL"),IF(AND([6]PREMIOS_TITULACIONES_ANTIGUAS!$CI5&lt;&gt;"",[6]PREMIOS_TITULACIONES_ANTIGUAS!$CI5&lt;&gt;0),[6]PREMIOS_TITULACIONES_ANTIGUAS!$CI5,""),IF($A7="TOTAL",SUM(INDIRECT("AY4:AY"&amp;ROW()-1)),""))</f>
        <v/>
      </c>
      <c r="AZ7" s="7">
        <f t="shared" ca="1" si="16"/>
        <v>0</v>
      </c>
      <c r="BA7" s="7" t="str">
        <f ca="1">IF(AND($A7&lt;&gt;"",$A7&lt;&gt;"TOTAL"),IF(AND([6]PREMIOS_TITULACIONES_ANTIGUAS!$CL5&lt;&gt;"",[6]PREMIOS_TITULACIONES_ANTIGUAS!$CL5&lt;&gt;0),[6]PREMIOS_TITULACIONES_ANTIGUAS!$CL5,""),IF($A7="TOTAL",SUM(INDIRECT("BA4:BA"&amp;ROW()-1)),""))</f>
        <v/>
      </c>
      <c r="BB7" s="7" t="str">
        <f ca="1">IF(AND($A7&lt;&gt;"",$A7&lt;&gt;"TOTAL"),IF(AND([6]PREMIOS_TITULACIONES_ANTIGUAS!$CN5&lt;&gt;"",[6]PREMIOS_TITULACIONES_ANTIGUAS!$CN5&lt;&gt;0),[6]PREMIOS_TITULACIONES_ANTIGUAS!$CN5,""),IF($A7="TOTAL",SUM(INDIRECT("BB4:BB"&amp;ROW()-1)),""))</f>
        <v/>
      </c>
      <c r="BC7" s="7">
        <f t="shared" ca="1" si="17"/>
        <v>0</v>
      </c>
      <c r="BD7" s="7" t="str">
        <f ca="1">IF(AND($A7&lt;&gt;"",$A7&lt;&gt;"TOTAL"),IF(AND([6]PREMIOS_TITULACIONES_ANTIGUAS!$CQ5&lt;&gt;"",[6]PREMIOS_TITULACIONES_ANTIGUAS!$CQ5&lt;&gt;0),[6]PREMIOS_TITULACIONES_ANTIGUAS!$CQ5,""),IF($A7="TOTAL",SUM(INDIRECT("BD4:BD"&amp;ROW()-1)),""))</f>
        <v/>
      </c>
      <c r="BE7" s="7" t="str">
        <f ca="1">IF(AND($A7&lt;&gt;"",$A7&lt;&gt;"TOTAL"),IF(AND([6]PREMIOS_TITULACIONES_ANTIGUAS!$CS5&lt;&gt;"",[6]PREMIOS_TITULACIONES_ANTIGUAS!$CS5&lt;&gt;0),[6]PREMIOS_TITULACIONES_ANTIGUAS!$CS5,""),IF($A7="TOTAL",SUM(INDIRECT("BE4:BE"&amp;ROW()-1)),""))</f>
        <v/>
      </c>
      <c r="BF7" s="7">
        <f t="shared" ca="1" si="18"/>
        <v>0</v>
      </c>
    </row>
    <row r="8" spans="1:58" x14ac:dyDescent="0.2">
      <c r="A8" s="12" t="str">
        <f>IF([6]PREMIOS_TITULACIONES_ANTIGUAS!$D6&lt;&gt;"",[6]PREMIOS_TITULACIONES_ANTIGUAS!$D6,IF(AND([6]PREMIOS_TITULACIONES_ANTIGUAS!$D6="",[6]PREMIOS_TITULACIONES_ANTIGUAS!$D7="",[6]PREMIOS_TITULACIONES_ANTIGUAS!$D5=""),"","TOTAL"))</f>
        <v>Ingeniería Técnica Agrícola, Espc. en Industrias Agrarias y Alimentarias</v>
      </c>
      <c r="B8" s="7">
        <f ca="1">IF(AND($A8&lt;&gt;"",$A8&lt;&gt;"TOTAL"),IF(AND([6]PREMIOS_TITULACIONES_ANTIGUAS!$E6&lt;&gt;"",[6]PREMIOS_TITULACIONES_ANTIGUAS!$E6&lt;&gt;0),[6]PREMIOS_TITULACIONES_ANTIGUAS!$E6,""),IF($A8="TOTAL",SUM(INDIRECT("B4:B"&amp;ROW()-1)),""))</f>
        <v>1</v>
      </c>
      <c r="C8" s="7" t="str">
        <f ca="1">IF(AND($A8&lt;&gt;"",$A8&lt;&gt;"TOTAL"),IF(AND([6]PREMIOS_TITULACIONES_ANTIGUAS!$G6&lt;&gt;"",[6]PREMIOS_TITULACIONES_ANTIGUAS!$G6&lt;&gt;0),[6]PREMIOS_TITULACIONES_ANTIGUAS!$G6,""),IF($A8="TOTAL",SUM(INDIRECT("C4:C"&amp;ROW()-1)),""))</f>
        <v/>
      </c>
      <c r="D8" s="7">
        <f t="shared" ca="1" si="0"/>
        <v>1</v>
      </c>
      <c r="E8" s="7" t="str">
        <f ca="1">IF(AND($A8&lt;&gt;"",$A8&lt;&gt;"TOTAL"),IF(AND([6]PREMIOS_TITULACIONES_ANTIGUAS!$J6&lt;&gt;"",[6]PREMIOS_TITULACIONES_ANTIGUAS!$J6&lt;&gt;0),[6]PREMIOS_TITULACIONES_ANTIGUAS!$J6,""),IF($A8="TOTAL",SUM(INDIRECT("E4:E"&amp;ROW()-1)),""))</f>
        <v/>
      </c>
      <c r="F8" s="7" t="str">
        <f ca="1">IF(AND($A8&lt;&gt;"",$A8&lt;&gt;"TOTAL"),IF(AND([6]PREMIOS_TITULACIONES_ANTIGUAS!$L6&lt;&gt;"",[6]PREMIOS_TITULACIONES_ANTIGUAS!$L6&lt;&gt;0),[6]PREMIOS_TITULACIONES_ANTIGUAS!$L6,""),IF($A8="TOTAL",SUM(INDIRECT("F4:F"&amp;ROW()-1)),""))</f>
        <v/>
      </c>
      <c r="G8" s="7">
        <f t="shared" ca="1" si="1"/>
        <v>0</v>
      </c>
      <c r="H8" s="7" t="str">
        <f ca="1">IF(AND($A8&lt;&gt;"",$A8&lt;&gt;"TOTAL"),IF(AND([6]PREMIOS_TITULACIONES_ANTIGUAS!$O6&lt;&gt;"",[6]PREMIOS_TITULACIONES_ANTIGUAS!$O6&lt;&gt;0),[6]PREMIOS_TITULACIONES_ANTIGUAS!$O6,""),IF($A8="TOTAL",SUM(INDIRECT("H4:H"&amp;ROW()-1)),""))</f>
        <v/>
      </c>
      <c r="I8" s="7" t="str">
        <f ca="1">IF(AND($A8&lt;&gt;"",$A8&lt;&gt;"TOTAL"),IF(AND([6]PREMIOS_TITULACIONES_ANTIGUAS!$Q6&lt;&gt;"",[6]PREMIOS_TITULACIONES_ANTIGUAS!$Q6&lt;&gt;0),[6]PREMIOS_TITULACIONES_ANTIGUAS!$Q6,""),IF($A8="TOTAL",SUM(INDIRECT("I4:I"&amp;ROW()-1)),""))</f>
        <v/>
      </c>
      <c r="J8" s="7">
        <f t="shared" ca="1" si="2"/>
        <v>0</v>
      </c>
      <c r="K8" s="7" t="str">
        <f ca="1">IF(AND($A8&lt;&gt;"",$A8&lt;&gt;"TOTAL"),IF(AND([6]PREMIOS_TITULACIONES_ANTIGUAS!$T6&lt;&gt;"",[6]PREMIOS_TITULACIONES_ANTIGUAS!$T6&lt;&gt;0),[6]PREMIOS_TITULACIONES_ANTIGUAS!$T6,""),IF($A8="TOTAL",SUM(INDIRECT("K4:K"&amp;ROW()-1)),""))</f>
        <v/>
      </c>
      <c r="L8" s="7" t="str">
        <f ca="1">IF(AND($A8&lt;&gt;"",$A8&lt;&gt;"TOTAL"),IF(AND([6]PREMIOS_TITULACIONES_ANTIGUAS!$V6&lt;&gt;"",[6]PREMIOS_TITULACIONES_ANTIGUAS!$V6&lt;&gt;0),[6]PREMIOS_TITULACIONES_ANTIGUAS!$V6,""),IF($A8="TOTAL",SUM(INDIRECT("L4:L"&amp;ROW()-1)),""))</f>
        <v/>
      </c>
      <c r="M8" s="7">
        <f t="shared" ca="1" si="3"/>
        <v>0</v>
      </c>
      <c r="N8" s="7" t="str">
        <f ca="1">IF(AND($A8&lt;&gt;"",$A8&lt;&gt;"TOTAL"),IF(AND([6]PREMIOS_TITULACIONES_ANTIGUAS!$Y6&lt;&gt;"",[6]PREMIOS_TITULACIONES_ANTIGUAS!$Y6&lt;&gt;0),[6]PREMIOS_TITULACIONES_ANTIGUAS!$Y6,""),IF($A8="TOTAL",SUM(INDIRECT("N4:N"&amp;ROW()-1)),""))</f>
        <v/>
      </c>
      <c r="O8" s="7" t="str">
        <f ca="1">IF(AND($A8&lt;&gt;"",$A8&lt;&gt;"TOTAL"),IF(AND([6]PREMIOS_TITULACIONES_ANTIGUAS!$AA6&lt;&gt;"",[6]PREMIOS_TITULACIONES_ANTIGUAS!$AA6&lt;&gt;0),[6]PREMIOS_TITULACIONES_ANTIGUAS!$AA6,""),IF($A8="TOTAL",SUM(INDIRECT("O4:O"&amp;ROW()-1)),""))</f>
        <v/>
      </c>
      <c r="P8" s="7">
        <f t="shared" ca="1" si="4"/>
        <v>0</v>
      </c>
      <c r="Q8" s="7" t="str">
        <f ca="1">IF(AND($A8&lt;&gt;"",$A8&lt;&gt;"TOTAL"),IF(AND([6]PREMIOS_TITULACIONES_ANTIGUAS!$AD6&lt;&gt;"",[6]PREMIOS_TITULACIONES_ANTIGUAS!$AD6&lt;&gt;0),[6]PREMIOS_TITULACIONES_ANTIGUAS!$AD6,""),IF($A8="TOTAL",SUM(INDIRECT("Q4:Q"&amp;ROW()-1)),""))</f>
        <v/>
      </c>
      <c r="R8" s="7" t="str">
        <f ca="1">IF(AND($A8&lt;&gt;"",$A8&lt;&gt;"TOTAL"),IF(AND([6]PREMIOS_TITULACIONES_ANTIGUAS!$AF6&lt;&gt;"",[6]PREMIOS_TITULACIONES_ANTIGUAS!$AF6&lt;&gt;0),[6]PREMIOS_TITULACIONES_ANTIGUAS!$AF6,""),IF($A8="TOTAL",SUM(INDIRECT("R4:R"&amp;ROW()-1)),""))</f>
        <v/>
      </c>
      <c r="S8" s="7">
        <f t="shared" ca="1" si="5"/>
        <v>0</v>
      </c>
      <c r="T8" s="7" t="str">
        <f ca="1">IF(AND($A8&lt;&gt;"",$A8&lt;&gt;"TOTAL"),IF(AND([6]PREMIOS_TITULACIONES_ANTIGUAS!$AI6&lt;&gt;"",[6]PREMIOS_TITULACIONES_ANTIGUAS!$AI6&lt;&gt;0),[6]PREMIOS_TITULACIONES_ANTIGUAS!$AI6,""),IF($A8="TOTAL",SUM(INDIRECT("T4:T"&amp;ROW()-1)),""))</f>
        <v/>
      </c>
      <c r="U8" s="7" t="str">
        <f ca="1">IF(AND($A8&lt;&gt;"",$A8&lt;&gt;"TOTAL"),IF(AND([6]PREMIOS_TITULACIONES_ANTIGUAS!$AK6&lt;&gt;"",[6]PREMIOS_TITULACIONES_ANTIGUAS!$AK6&lt;&gt;0),[6]PREMIOS_TITULACIONES_ANTIGUAS!$AK6,""),IF($A8="TOTAL",SUM(INDIRECT("U4:U"&amp;ROW()-1)),""))</f>
        <v/>
      </c>
      <c r="V8" s="7">
        <f t="shared" ca="1" si="6"/>
        <v>0</v>
      </c>
      <c r="W8" s="7" t="str">
        <f ca="1">IF(AND($A8&lt;&gt;"",$A8&lt;&gt;"TOTAL"),IF(AND([6]PREMIOS_TITULACIONES_ANTIGUAS!$AN6&lt;&gt;"",[6]PREMIOS_TITULACIONES_ANTIGUAS!$AN6&lt;&gt;0),[6]PREMIOS_TITULACIONES_ANTIGUAS!$AN6,""),IF($A8="TOTAL",SUM(INDIRECT("W4:W"&amp;ROW()-1)),""))</f>
        <v/>
      </c>
      <c r="X8" s="7" t="str">
        <f ca="1">IF(AND($A8&lt;&gt;"",$A8&lt;&gt;"TOTAL"),IF(AND([6]PREMIOS_TITULACIONES_ANTIGUAS!$AP6&lt;&gt;"",[6]PREMIOS_TITULACIONES_ANTIGUAS!$AP6&lt;&gt;0),[6]PREMIOS_TITULACIONES_ANTIGUAS!$AP6,""),IF($A8="TOTAL",SUM(INDIRECT("X4:X"&amp;ROW()-1)),""))</f>
        <v/>
      </c>
      <c r="Y8" s="7">
        <f t="shared" ca="1" si="7"/>
        <v>0</v>
      </c>
      <c r="Z8" s="7" t="str">
        <f ca="1">IF(AND($A8&lt;&gt;"",$A8&lt;&gt;"TOTAL"),IF(AND([6]PREMIOS_TITULACIONES_ANTIGUAS!$AS6&lt;&gt;"",[6]PREMIOS_TITULACIONES_ANTIGUAS!$AS6&lt;&gt;0),[6]PREMIOS_TITULACIONES_ANTIGUAS!$AS6,""),IF($A8="TOTAL",SUM(INDIRECT("Z4:Z"&amp;ROW()-1)),""))</f>
        <v/>
      </c>
      <c r="AA8" s="7" t="str">
        <f ca="1">IF(AND($A8&lt;&gt;"",$A8&lt;&gt;"TOTAL"),IF(AND([6]PREMIOS_TITULACIONES_ANTIGUAS!$AU6&lt;&gt;"",[6]PREMIOS_TITULACIONES_ANTIGUAS!$AU6&lt;&gt;0),[6]PREMIOS_TITULACIONES_ANTIGUAS!$AU6,""),IF($A8="TOTAL",SUM(INDIRECT("AA4:AA"&amp;ROW()-1)),""))</f>
        <v/>
      </c>
      <c r="AB8" s="7">
        <f t="shared" ca="1" si="8"/>
        <v>0</v>
      </c>
      <c r="AC8" s="7" t="str">
        <f ca="1">IF(AND($A8&lt;&gt;"",$A8&lt;&gt;"TOTAL"),IF(AND([6]PREMIOS_TITULACIONES_ANTIGUAS!$AX6&lt;&gt;"",[6]PREMIOS_TITULACIONES_ANTIGUAS!$AX6&lt;&gt;0),[6]PREMIOS_TITULACIONES_ANTIGUAS!$AX6,""),IF($A8="TOTAL",SUM(INDIRECT("AC4:AC"&amp;ROW()-1)),""))</f>
        <v/>
      </c>
      <c r="AD8" s="7" t="str">
        <f ca="1">IF(AND($A8&lt;&gt;"",$A8&lt;&gt;"TOTAL"),IF(AND([6]PREMIOS_TITULACIONES_ANTIGUAS!$AZ6&lt;&gt;"",[6]PREMIOS_TITULACIONES_ANTIGUAS!$AZ6&lt;&gt;0),[6]PREMIOS_TITULACIONES_ANTIGUAS!$AZ6,""),IF($A8="TOTAL",SUM(INDIRECT("AD4:AD"&amp;ROW()-1)),""))</f>
        <v/>
      </c>
      <c r="AE8" s="7">
        <f t="shared" ca="1" si="9"/>
        <v>0</v>
      </c>
      <c r="AF8" s="7" t="str">
        <f ca="1">IF(AND($A8&lt;&gt;"",$A8&lt;&gt;"TOTAL"),IF(AND([6]PREMIOS_TITULACIONES_ANTIGUAS!$BC6&lt;&gt;"",[6]PREMIOS_TITULACIONES_ANTIGUAS!$BC6&lt;&gt;0),[6]PREMIOS_TITULACIONES_ANTIGUAS!$BC6,""),IF($A8="TOTAL",SUM(INDIRECT("AF4:AF"&amp;ROW()-1)),""))</f>
        <v/>
      </c>
      <c r="AG8" s="7" t="str">
        <f ca="1">IF(AND($A8&lt;&gt;"",$A8&lt;&gt;"TOTAL"),IF(AND([6]PREMIOS_TITULACIONES_ANTIGUAS!$BE6&lt;&gt;"",[6]PREMIOS_TITULACIONES_ANTIGUAS!$BE6&lt;&gt;0),[6]PREMIOS_TITULACIONES_ANTIGUAS!$BE6,""),IF($A8="TOTAL",SUM(INDIRECT("AG4:AG"&amp;ROW()-1)),""))</f>
        <v/>
      </c>
      <c r="AH8" s="7">
        <f t="shared" ca="1" si="10"/>
        <v>0</v>
      </c>
      <c r="AI8" s="7" t="str">
        <f ca="1">IF(AND($A8&lt;&gt;"",$A8&lt;&gt;"TOTAL"),IF(AND([6]PREMIOS_TITULACIONES_ANTIGUAS!$BH6&lt;&gt;"",[6]PREMIOS_TITULACIONES_ANTIGUAS!$BH6&lt;&gt;0),[6]PREMIOS_TITULACIONES_ANTIGUAS!$BH6,""),IF($A8="TOTAL",SUM(INDIRECT("AI4:AI"&amp;ROW()-1)),""))</f>
        <v/>
      </c>
      <c r="AJ8" s="7" t="str">
        <f ca="1">IF(AND($A8&lt;&gt;"",$A8&lt;&gt;"TOTAL"),IF(AND([6]PREMIOS_TITULACIONES_ANTIGUAS!$BJ6&lt;&gt;"",[6]PREMIOS_TITULACIONES_ANTIGUAS!$BJ6&lt;&gt;0),[6]PREMIOS_TITULACIONES_ANTIGUAS!$BJ6,""),IF($A8="TOTAL",SUM(INDIRECT("AJ4:AJ"&amp;ROW()-1)),""))</f>
        <v/>
      </c>
      <c r="AK8" s="7">
        <f t="shared" ca="1" si="11"/>
        <v>0</v>
      </c>
      <c r="AL8" s="7" t="str">
        <f ca="1">IF(AND($A8&lt;&gt;"",$A8&lt;&gt;"TOTAL"),IF(AND([6]PREMIOS_TITULACIONES_ANTIGUAS!$BM6&lt;&gt;"",[6]PREMIOS_TITULACIONES_ANTIGUAS!$BM6&lt;&gt;0),[6]PREMIOS_TITULACIONES_ANTIGUAS!$BM6,""),IF($A8="TOTAL",SUM(INDIRECT("AL4:AL"&amp;ROW()-1)),""))</f>
        <v/>
      </c>
      <c r="AM8" s="7" t="str">
        <f ca="1">IF(AND($A8&lt;&gt;"",$A8&lt;&gt;"TOTAL"),IF(AND([6]PREMIOS_TITULACIONES_ANTIGUAS!$BO6&lt;&gt;"",[6]PREMIOS_TITULACIONES_ANTIGUAS!$BO6&lt;&gt;0),[6]PREMIOS_TITULACIONES_ANTIGUAS!$BO6,""),IF($A8="TOTAL",SUM(INDIRECT("AM4:AM"&amp;ROW()-1)),""))</f>
        <v/>
      </c>
      <c r="AN8" s="7">
        <f t="shared" ca="1" si="12"/>
        <v>0</v>
      </c>
      <c r="AO8" s="7" t="str">
        <f ca="1">IF(AND($A8&lt;&gt;"",$A8&lt;&gt;"TOTAL"),IF(AND([6]PREMIOS_TITULACIONES_ANTIGUAS!$BR6&lt;&gt;"",[6]PREMIOS_TITULACIONES_ANTIGUAS!$BR6&lt;&gt;0),[6]PREMIOS_TITULACIONES_ANTIGUAS!$BR6,""),IF($A8="TOTAL",SUM(INDIRECT("AO4:AO"&amp;ROW()-1)),""))</f>
        <v/>
      </c>
      <c r="AP8" s="7" t="str">
        <f ca="1">IF(AND($A8&lt;&gt;"",$A8&lt;&gt;"TOTAL"),IF(AND([6]PREMIOS_TITULACIONES_ANTIGUAS!$BT6&lt;&gt;"",[6]PREMIOS_TITULACIONES_ANTIGUAS!$BT6&lt;&gt;0),[6]PREMIOS_TITULACIONES_ANTIGUAS!$BT6,""),IF($A8="TOTAL",SUM(INDIRECT("AP4:AP"&amp;ROW()-1)),""))</f>
        <v/>
      </c>
      <c r="AQ8" s="7">
        <f t="shared" ca="1" si="13"/>
        <v>0</v>
      </c>
      <c r="AR8" s="7" t="str">
        <f ca="1">IF(AND($A8&lt;&gt;"",$A8&lt;&gt;"TOTAL"),IF(AND([6]PREMIOS_TITULACIONES_ANTIGUAS!$BW6&lt;&gt;"",[6]PREMIOS_TITULACIONES_ANTIGUAS!$BW6&lt;&gt;0),[6]PREMIOS_TITULACIONES_ANTIGUAS!$BW6,""),IF($A8="TOTAL",SUM(INDIRECT("AR4:AR"&amp;ROW()-1)),""))</f>
        <v/>
      </c>
      <c r="AS8" s="7" t="str">
        <f ca="1">IF(AND($A8&lt;&gt;"",$A8&lt;&gt;"TOTAL"),IF(AND([6]PREMIOS_TITULACIONES_ANTIGUAS!$BY6&lt;&gt;"",[6]PREMIOS_TITULACIONES_ANTIGUAS!$BY6&lt;&gt;0),[6]PREMIOS_TITULACIONES_ANTIGUAS!$BY6,""),IF($A8="TOTAL",SUM(INDIRECT("AS4:AS"&amp;ROW()-1)),""))</f>
        <v/>
      </c>
      <c r="AT8" s="7">
        <f t="shared" ca="1" si="14"/>
        <v>0</v>
      </c>
      <c r="AU8" s="7" t="str">
        <f ca="1">IF(AND($A8&lt;&gt;"",$A8&lt;&gt;"TOTAL"),IF(AND([6]PREMIOS_TITULACIONES_ANTIGUAS!$CB6&lt;&gt;"",[6]PREMIOS_TITULACIONES_ANTIGUAS!$CB6&lt;&gt;0),[6]PREMIOS_TITULACIONES_ANTIGUAS!$CB6,""),IF($A8="TOTAL",SUM(INDIRECT("AU4:AU"&amp;ROW()-1)),""))</f>
        <v/>
      </c>
      <c r="AV8" s="7" t="str">
        <f ca="1">IF(AND($A8&lt;&gt;"",$A8&lt;&gt;"TOTAL"),IF(AND([6]PREMIOS_TITULACIONES_ANTIGUAS!$CD6&lt;&gt;"",[6]PREMIOS_TITULACIONES_ANTIGUAS!$CD6&lt;&gt;0),[6]PREMIOS_TITULACIONES_ANTIGUAS!$CD6,""),IF($A8="TOTAL",SUM(INDIRECT("AV4:AV"&amp;ROW()-1)),""))</f>
        <v/>
      </c>
      <c r="AW8" s="7">
        <f t="shared" ca="1" si="15"/>
        <v>0</v>
      </c>
      <c r="AX8" s="7" t="str">
        <f ca="1">IF(AND($A8&lt;&gt;"",$A8&lt;&gt;"TOTAL"),IF(AND([6]PREMIOS_TITULACIONES_ANTIGUAS!$CG6&lt;&gt;"",[6]PREMIOS_TITULACIONES_ANTIGUAS!$CG6&lt;&gt;0),[6]PREMIOS_TITULACIONES_ANTIGUAS!$CG6,""),IF($A8="TOTAL",SUM(INDIRECT("AX4:AX"&amp;ROW()-1)),""))</f>
        <v/>
      </c>
      <c r="AY8" s="7" t="str">
        <f ca="1">IF(AND($A8&lt;&gt;"",$A8&lt;&gt;"TOTAL"),IF(AND([6]PREMIOS_TITULACIONES_ANTIGUAS!$CI6&lt;&gt;"",[6]PREMIOS_TITULACIONES_ANTIGUAS!$CI6&lt;&gt;0),[6]PREMIOS_TITULACIONES_ANTIGUAS!$CI6,""),IF($A8="TOTAL",SUM(INDIRECT("AY4:AY"&amp;ROW()-1)),""))</f>
        <v/>
      </c>
      <c r="AZ8" s="7">
        <f t="shared" ca="1" si="16"/>
        <v>0</v>
      </c>
      <c r="BA8" s="7" t="str">
        <f ca="1">IF(AND($A8&lt;&gt;"",$A8&lt;&gt;"TOTAL"),IF(AND([6]PREMIOS_TITULACIONES_ANTIGUAS!$CL6&lt;&gt;"",[6]PREMIOS_TITULACIONES_ANTIGUAS!$CL6&lt;&gt;0),[6]PREMIOS_TITULACIONES_ANTIGUAS!$CL6,""),IF($A8="TOTAL",SUM(INDIRECT("BA4:BA"&amp;ROW()-1)),""))</f>
        <v/>
      </c>
      <c r="BB8" s="7" t="str">
        <f ca="1">IF(AND($A8&lt;&gt;"",$A8&lt;&gt;"TOTAL"),IF(AND([6]PREMIOS_TITULACIONES_ANTIGUAS!$CN6&lt;&gt;"",[6]PREMIOS_TITULACIONES_ANTIGUAS!$CN6&lt;&gt;0),[6]PREMIOS_TITULACIONES_ANTIGUAS!$CN6,""),IF($A8="TOTAL",SUM(INDIRECT("BB4:BB"&amp;ROW()-1)),""))</f>
        <v/>
      </c>
      <c r="BC8" s="7">
        <f t="shared" ca="1" si="17"/>
        <v>0</v>
      </c>
      <c r="BD8" s="7" t="str">
        <f ca="1">IF(AND($A8&lt;&gt;"",$A8&lt;&gt;"TOTAL"),IF(AND([6]PREMIOS_TITULACIONES_ANTIGUAS!$CQ6&lt;&gt;"",[6]PREMIOS_TITULACIONES_ANTIGUAS!$CQ6&lt;&gt;0),[6]PREMIOS_TITULACIONES_ANTIGUAS!$CQ6,""),IF($A8="TOTAL",SUM(INDIRECT("BD4:BD"&amp;ROW()-1)),""))</f>
        <v/>
      </c>
      <c r="BE8" s="7" t="str">
        <f ca="1">IF(AND($A8&lt;&gt;"",$A8&lt;&gt;"TOTAL"),IF(AND([6]PREMIOS_TITULACIONES_ANTIGUAS!$CS6&lt;&gt;"",[6]PREMIOS_TITULACIONES_ANTIGUAS!$CS6&lt;&gt;0),[6]PREMIOS_TITULACIONES_ANTIGUAS!$CS6,""),IF($A8="TOTAL",SUM(INDIRECT("BE4:BE"&amp;ROW()-1)),""))</f>
        <v/>
      </c>
      <c r="BF8" s="7">
        <f t="shared" ca="1" si="18"/>
        <v>0</v>
      </c>
    </row>
    <row r="9" spans="1:58" x14ac:dyDescent="0.2">
      <c r="A9" s="12" t="str">
        <f>IF([6]PREMIOS_TITULACIONES_ANTIGUAS!$D7&lt;&gt;"",[6]PREMIOS_TITULACIONES_ANTIGUAS!$D7,IF(AND([6]PREMIOS_TITULACIONES_ANTIGUAS!$D7="",[6]PREMIOS_TITULACIONES_ANTIGUAS!$D8="",[6]PREMIOS_TITULACIONES_ANTIGUAS!$D6=""),"","TOTAL"))</f>
        <v>Diplomatura en Turismo</v>
      </c>
      <c r="B9" s="7">
        <f ca="1">IF(AND($A9&lt;&gt;"",$A9&lt;&gt;"TOTAL"),IF(AND([6]PREMIOS_TITULACIONES_ANTIGUAS!$E7&lt;&gt;"",[6]PREMIOS_TITULACIONES_ANTIGUAS!$E7&lt;&gt;0),[6]PREMIOS_TITULACIONES_ANTIGUAS!$E7,""),IF($A9="TOTAL",SUM(INDIRECT("B4:B"&amp;ROW()-1)),""))</f>
        <v>1</v>
      </c>
      <c r="C9" s="7" t="str">
        <f ca="1">IF(AND($A9&lt;&gt;"",$A9&lt;&gt;"TOTAL"),IF(AND([6]PREMIOS_TITULACIONES_ANTIGUAS!$G7&lt;&gt;"",[6]PREMIOS_TITULACIONES_ANTIGUAS!$G7&lt;&gt;0),[6]PREMIOS_TITULACIONES_ANTIGUAS!$G7,""),IF($A9="TOTAL",SUM(INDIRECT("C4:C"&amp;ROW()-1)),""))</f>
        <v/>
      </c>
      <c r="D9" s="7">
        <f t="shared" ca="1" si="0"/>
        <v>1</v>
      </c>
      <c r="E9" s="7" t="str">
        <f ca="1">IF(AND($A9&lt;&gt;"",$A9&lt;&gt;"TOTAL"),IF(AND([6]PREMIOS_TITULACIONES_ANTIGUAS!$J7&lt;&gt;"",[6]PREMIOS_TITULACIONES_ANTIGUAS!$J7&lt;&gt;0),[6]PREMIOS_TITULACIONES_ANTIGUAS!$J7,""),IF($A9="TOTAL",SUM(INDIRECT("E4:E"&amp;ROW()-1)),""))</f>
        <v/>
      </c>
      <c r="F9" s="7" t="str">
        <f ca="1">IF(AND($A9&lt;&gt;"",$A9&lt;&gt;"TOTAL"),IF(AND([6]PREMIOS_TITULACIONES_ANTIGUAS!$L7&lt;&gt;"",[6]PREMIOS_TITULACIONES_ANTIGUAS!$L7&lt;&gt;0),[6]PREMIOS_TITULACIONES_ANTIGUAS!$L7,""),IF($A9="TOTAL",SUM(INDIRECT("F4:F"&amp;ROW()-1)),""))</f>
        <v/>
      </c>
      <c r="G9" s="7">
        <f t="shared" ca="1" si="1"/>
        <v>0</v>
      </c>
      <c r="H9" s="7" t="str">
        <f ca="1">IF(AND($A9&lt;&gt;"",$A9&lt;&gt;"TOTAL"),IF(AND([6]PREMIOS_TITULACIONES_ANTIGUAS!$O7&lt;&gt;"",[6]PREMIOS_TITULACIONES_ANTIGUAS!$O7&lt;&gt;0),[6]PREMIOS_TITULACIONES_ANTIGUAS!$O7,""),IF($A9="TOTAL",SUM(INDIRECT("H4:H"&amp;ROW()-1)),""))</f>
        <v/>
      </c>
      <c r="I9" s="7" t="str">
        <f ca="1">IF(AND($A9&lt;&gt;"",$A9&lt;&gt;"TOTAL"),IF(AND([6]PREMIOS_TITULACIONES_ANTIGUAS!$Q7&lt;&gt;"",[6]PREMIOS_TITULACIONES_ANTIGUAS!$Q7&lt;&gt;0),[6]PREMIOS_TITULACIONES_ANTIGUAS!$Q7,""),IF($A9="TOTAL",SUM(INDIRECT("I4:I"&amp;ROW()-1)),""))</f>
        <v/>
      </c>
      <c r="J9" s="7">
        <f t="shared" ca="1" si="2"/>
        <v>0</v>
      </c>
      <c r="K9" s="7" t="str">
        <f ca="1">IF(AND($A9&lt;&gt;"",$A9&lt;&gt;"TOTAL"),IF(AND([6]PREMIOS_TITULACIONES_ANTIGUAS!$T7&lt;&gt;"",[6]PREMIOS_TITULACIONES_ANTIGUAS!$T7&lt;&gt;0),[6]PREMIOS_TITULACIONES_ANTIGUAS!$T7,""),IF($A9="TOTAL",SUM(INDIRECT("K4:K"&amp;ROW()-1)),""))</f>
        <v/>
      </c>
      <c r="L9" s="7" t="str">
        <f ca="1">IF(AND($A9&lt;&gt;"",$A9&lt;&gt;"TOTAL"),IF(AND([6]PREMIOS_TITULACIONES_ANTIGUAS!$V7&lt;&gt;"",[6]PREMIOS_TITULACIONES_ANTIGUAS!$V7&lt;&gt;0),[6]PREMIOS_TITULACIONES_ANTIGUAS!$V7,""),IF($A9="TOTAL",SUM(INDIRECT("L4:L"&amp;ROW()-1)),""))</f>
        <v/>
      </c>
      <c r="M9" s="7">
        <f t="shared" ca="1" si="3"/>
        <v>0</v>
      </c>
      <c r="N9" s="7" t="str">
        <f ca="1">IF(AND($A9&lt;&gt;"",$A9&lt;&gt;"TOTAL"),IF(AND([6]PREMIOS_TITULACIONES_ANTIGUAS!$Y7&lt;&gt;"",[6]PREMIOS_TITULACIONES_ANTIGUAS!$Y7&lt;&gt;0),[6]PREMIOS_TITULACIONES_ANTIGUAS!$Y7,""),IF($A9="TOTAL",SUM(INDIRECT("N4:N"&amp;ROW()-1)),""))</f>
        <v/>
      </c>
      <c r="O9" s="7" t="str">
        <f ca="1">IF(AND($A9&lt;&gt;"",$A9&lt;&gt;"TOTAL"),IF(AND([6]PREMIOS_TITULACIONES_ANTIGUAS!$AA7&lt;&gt;"",[6]PREMIOS_TITULACIONES_ANTIGUAS!$AA7&lt;&gt;0),[6]PREMIOS_TITULACIONES_ANTIGUAS!$AA7,""),IF($A9="TOTAL",SUM(INDIRECT("O4:O"&amp;ROW()-1)),""))</f>
        <v/>
      </c>
      <c r="P9" s="7">
        <f t="shared" ca="1" si="4"/>
        <v>0</v>
      </c>
      <c r="Q9" s="7" t="str">
        <f ca="1">IF(AND($A9&lt;&gt;"",$A9&lt;&gt;"TOTAL"),IF(AND([6]PREMIOS_TITULACIONES_ANTIGUAS!$AD7&lt;&gt;"",[6]PREMIOS_TITULACIONES_ANTIGUAS!$AD7&lt;&gt;0),[6]PREMIOS_TITULACIONES_ANTIGUAS!$AD7,""),IF($A9="TOTAL",SUM(INDIRECT("Q4:Q"&amp;ROW()-1)),""))</f>
        <v/>
      </c>
      <c r="R9" s="7" t="str">
        <f ca="1">IF(AND($A9&lt;&gt;"",$A9&lt;&gt;"TOTAL"),IF(AND([6]PREMIOS_TITULACIONES_ANTIGUAS!$AF7&lt;&gt;"",[6]PREMIOS_TITULACIONES_ANTIGUAS!$AF7&lt;&gt;0),[6]PREMIOS_TITULACIONES_ANTIGUAS!$AF7,""),IF($A9="TOTAL",SUM(INDIRECT("R4:R"&amp;ROW()-1)),""))</f>
        <v/>
      </c>
      <c r="S9" s="7">
        <f t="shared" ca="1" si="5"/>
        <v>0</v>
      </c>
      <c r="T9" s="7" t="str">
        <f ca="1">IF(AND($A9&lt;&gt;"",$A9&lt;&gt;"TOTAL"),IF(AND([6]PREMIOS_TITULACIONES_ANTIGUAS!$AI7&lt;&gt;"",[6]PREMIOS_TITULACIONES_ANTIGUAS!$AI7&lt;&gt;0),[6]PREMIOS_TITULACIONES_ANTIGUAS!$AI7,""),IF($A9="TOTAL",SUM(INDIRECT("T4:T"&amp;ROW()-1)),""))</f>
        <v/>
      </c>
      <c r="U9" s="7" t="str">
        <f ca="1">IF(AND($A9&lt;&gt;"",$A9&lt;&gt;"TOTAL"),IF(AND([6]PREMIOS_TITULACIONES_ANTIGUAS!$AK7&lt;&gt;"",[6]PREMIOS_TITULACIONES_ANTIGUAS!$AK7&lt;&gt;0),[6]PREMIOS_TITULACIONES_ANTIGUAS!$AK7,""),IF($A9="TOTAL",SUM(INDIRECT("U4:U"&amp;ROW()-1)),""))</f>
        <v/>
      </c>
      <c r="V9" s="7">
        <f t="shared" ca="1" si="6"/>
        <v>0</v>
      </c>
      <c r="W9" s="7" t="str">
        <f ca="1">IF(AND($A9&lt;&gt;"",$A9&lt;&gt;"TOTAL"),IF(AND([6]PREMIOS_TITULACIONES_ANTIGUAS!$AN7&lt;&gt;"",[6]PREMIOS_TITULACIONES_ANTIGUAS!$AN7&lt;&gt;0),[6]PREMIOS_TITULACIONES_ANTIGUAS!$AN7,""),IF($A9="TOTAL",SUM(INDIRECT("W4:W"&amp;ROW()-1)),""))</f>
        <v/>
      </c>
      <c r="X9" s="7" t="str">
        <f ca="1">IF(AND($A9&lt;&gt;"",$A9&lt;&gt;"TOTAL"),IF(AND([6]PREMIOS_TITULACIONES_ANTIGUAS!$AP7&lt;&gt;"",[6]PREMIOS_TITULACIONES_ANTIGUAS!$AP7&lt;&gt;0),[6]PREMIOS_TITULACIONES_ANTIGUAS!$AP7,""),IF($A9="TOTAL",SUM(INDIRECT("X4:X"&amp;ROW()-1)),""))</f>
        <v/>
      </c>
      <c r="Y9" s="7">
        <f t="shared" ca="1" si="7"/>
        <v>0</v>
      </c>
      <c r="Z9" s="7" t="str">
        <f ca="1">IF(AND($A9&lt;&gt;"",$A9&lt;&gt;"TOTAL"),IF(AND([6]PREMIOS_TITULACIONES_ANTIGUAS!$AS7&lt;&gt;"",[6]PREMIOS_TITULACIONES_ANTIGUAS!$AS7&lt;&gt;0),[6]PREMIOS_TITULACIONES_ANTIGUAS!$AS7,""),IF($A9="TOTAL",SUM(INDIRECT("Z4:Z"&amp;ROW()-1)),""))</f>
        <v/>
      </c>
      <c r="AA9" s="7" t="str">
        <f ca="1">IF(AND($A9&lt;&gt;"",$A9&lt;&gt;"TOTAL"),IF(AND([6]PREMIOS_TITULACIONES_ANTIGUAS!$AU7&lt;&gt;"",[6]PREMIOS_TITULACIONES_ANTIGUAS!$AU7&lt;&gt;0),[6]PREMIOS_TITULACIONES_ANTIGUAS!$AU7,""),IF($A9="TOTAL",SUM(INDIRECT("AA4:AA"&amp;ROW()-1)),""))</f>
        <v/>
      </c>
      <c r="AB9" s="7">
        <f t="shared" ca="1" si="8"/>
        <v>0</v>
      </c>
      <c r="AC9" s="7" t="str">
        <f ca="1">IF(AND($A9&lt;&gt;"",$A9&lt;&gt;"TOTAL"),IF(AND([6]PREMIOS_TITULACIONES_ANTIGUAS!$AX7&lt;&gt;"",[6]PREMIOS_TITULACIONES_ANTIGUAS!$AX7&lt;&gt;0),[6]PREMIOS_TITULACIONES_ANTIGUAS!$AX7,""),IF($A9="TOTAL",SUM(INDIRECT("AC4:AC"&amp;ROW()-1)),""))</f>
        <v/>
      </c>
      <c r="AD9" s="7" t="str">
        <f ca="1">IF(AND($A9&lt;&gt;"",$A9&lt;&gt;"TOTAL"),IF(AND([6]PREMIOS_TITULACIONES_ANTIGUAS!$AZ7&lt;&gt;"",[6]PREMIOS_TITULACIONES_ANTIGUAS!$AZ7&lt;&gt;0),[6]PREMIOS_TITULACIONES_ANTIGUAS!$AZ7,""),IF($A9="TOTAL",SUM(INDIRECT("AD4:AD"&amp;ROW()-1)),""))</f>
        <v/>
      </c>
      <c r="AE9" s="7">
        <f t="shared" ca="1" si="9"/>
        <v>0</v>
      </c>
      <c r="AF9" s="7" t="str">
        <f ca="1">IF(AND($A9&lt;&gt;"",$A9&lt;&gt;"TOTAL"),IF(AND([6]PREMIOS_TITULACIONES_ANTIGUAS!$BC7&lt;&gt;"",[6]PREMIOS_TITULACIONES_ANTIGUAS!$BC7&lt;&gt;0),[6]PREMIOS_TITULACIONES_ANTIGUAS!$BC7,""),IF($A9="TOTAL",SUM(INDIRECT("AF4:AF"&amp;ROW()-1)),""))</f>
        <v/>
      </c>
      <c r="AG9" s="7" t="str">
        <f ca="1">IF(AND($A9&lt;&gt;"",$A9&lt;&gt;"TOTAL"),IF(AND([6]PREMIOS_TITULACIONES_ANTIGUAS!$BE7&lt;&gt;"",[6]PREMIOS_TITULACIONES_ANTIGUAS!$BE7&lt;&gt;0),[6]PREMIOS_TITULACIONES_ANTIGUAS!$BE7,""),IF($A9="TOTAL",SUM(INDIRECT("AG4:AG"&amp;ROW()-1)),""))</f>
        <v/>
      </c>
      <c r="AH9" s="7">
        <f t="shared" ca="1" si="10"/>
        <v>0</v>
      </c>
      <c r="AI9" s="7" t="str">
        <f ca="1">IF(AND($A9&lt;&gt;"",$A9&lt;&gt;"TOTAL"),IF(AND([6]PREMIOS_TITULACIONES_ANTIGUAS!$BH7&lt;&gt;"",[6]PREMIOS_TITULACIONES_ANTIGUAS!$BH7&lt;&gt;0),[6]PREMIOS_TITULACIONES_ANTIGUAS!$BH7,""),IF($A9="TOTAL",SUM(INDIRECT("AI4:AI"&amp;ROW()-1)),""))</f>
        <v/>
      </c>
      <c r="AJ9" s="7" t="str">
        <f ca="1">IF(AND($A9&lt;&gt;"",$A9&lt;&gt;"TOTAL"),IF(AND([6]PREMIOS_TITULACIONES_ANTIGUAS!$BJ7&lt;&gt;"",[6]PREMIOS_TITULACIONES_ANTIGUAS!$BJ7&lt;&gt;0),[6]PREMIOS_TITULACIONES_ANTIGUAS!$BJ7,""),IF($A9="TOTAL",SUM(INDIRECT("AJ4:AJ"&amp;ROW()-1)),""))</f>
        <v/>
      </c>
      <c r="AK9" s="7">
        <f t="shared" ca="1" si="11"/>
        <v>0</v>
      </c>
      <c r="AL9" s="7" t="str">
        <f ca="1">IF(AND($A9&lt;&gt;"",$A9&lt;&gt;"TOTAL"),IF(AND([6]PREMIOS_TITULACIONES_ANTIGUAS!$BM7&lt;&gt;"",[6]PREMIOS_TITULACIONES_ANTIGUAS!$BM7&lt;&gt;0),[6]PREMIOS_TITULACIONES_ANTIGUAS!$BM7,""),IF($A9="TOTAL",SUM(INDIRECT("AL4:AL"&amp;ROW()-1)),""))</f>
        <v/>
      </c>
      <c r="AM9" s="7" t="str">
        <f ca="1">IF(AND($A9&lt;&gt;"",$A9&lt;&gt;"TOTAL"),IF(AND([6]PREMIOS_TITULACIONES_ANTIGUAS!$BO7&lt;&gt;"",[6]PREMIOS_TITULACIONES_ANTIGUAS!$BO7&lt;&gt;0),[6]PREMIOS_TITULACIONES_ANTIGUAS!$BO7,""),IF($A9="TOTAL",SUM(INDIRECT("AM4:AM"&amp;ROW()-1)),""))</f>
        <v/>
      </c>
      <c r="AN9" s="7">
        <f t="shared" ca="1" si="12"/>
        <v>0</v>
      </c>
      <c r="AO9" s="7" t="str">
        <f ca="1">IF(AND($A9&lt;&gt;"",$A9&lt;&gt;"TOTAL"),IF(AND([6]PREMIOS_TITULACIONES_ANTIGUAS!$BR7&lt;&gt;"",[6]PREMIOS_TITULACIONES_ANTIGUAS!$BR7&lt;&gt;0),[6]PREMIOS_TITULACIONES_ANTIGUAS!$BR7,""),IF($A9="TOTAL",SUM(INDIRECT("AO4:AO"&amp;ROW()-1)),""))</f>
        <v/>
      </c>
      <c r="AP9" s="7" t="str">
        <f ca="1">IF(AND($A9&lt;&gt;"",$A9&lt;&gt;"TOTAL"),IF(AND([6]PREMIOS_TITULACIONES_ANTIGUAS!$BT7&lt;&gt;"",[6]PREMIOS_TITULACIONES_ANTIGUAS!$BT7&lt;&gt;0),[6]PREMIOS_TITULACIONES_ANTIGUAS!$BT7,""),IF($A9="TOTAL",SUM(INDIRECT("AP4:AP"&amp;ROW()-1)),""))</f>
        <v/>
      </c>
      <c r="AQ9" s="7">
        <f t="shared" ca="1" si="13"/>
        <v>0</v>
      </c>
      <c r="AR9" s="7" t="str">
        <f ca="1">IF(AND($A9&lt;&gt;"",$A9&lt;&gt;"TOTAL"),IF(AND([6]PREMIOS_TITULACIONES_ANTIGUAS!$BW7&lt;&gt;"",[6]PREMIOS_TITULACIONES_ANTIGUAS!$BW7&lt;&gt;0),[6]PREMIOS_TITULACIONES_ANTIGUAS!$BW7,""),IF($A9="TOTAL",SUM(INDIRECT("AR4:AR"&amp;ROW()-1)),""))</f>
        <v/>
      </c>
      <c r="AS9" s="7" t="str">
        <f ca="1">IF(AND($A9&lt;&gt;"",$A9&lt;&gt;"TOTAL"),IF(AND([6]PREMIOS_TITULACIONES_ANTIGUAS!$BY7&lt;&gt;"",[6]PREMIOS_TITULACIONES_ANTIGUAS!$BY7&lt;&gt;0),[6]PREMIOS_TITULACIONES_ANTIGUAS!$BY7,""),IF($A9="TOTAL",SUM(INDIRECT("AS4:AS"&amp;ROW()-1)),""))</f>
        <v/>
      </c>
      <c r="AT9" s="7">
        <f t="shared" ca="1" si="14"/>
        <v>0</v>
      </c>
      <c r="AU9" s="7" t="str">
        <f ca="1">IF(AND($A9&lt;&gt;"",$A9&lt;&gt;"TOTAL"),IF(AND([6]PREMIOS_TITULACIONES_ANTIGUAS!$CB7&lt;&gt;"",[6]PREMIOS_TITULACIONES_ANTIGUAS!$CB7&lt;&gt;0),[6]PREMIOS_TITULACIONES_ANTIGUAS!$CB7,""),IF($A9="TOTAL",SUM(INDIRECT("AU4:AU"&amp;ROW()-1)),""))</f>
        <v/>
      </c>
      <c r="AV9" s="7" t="str">
        <f ca="1">IF(AND($A9&lt;&gt;"",$A9&lt;&gt;"TOTAL"),IF(AND([6]PREMIOS_TITULACIONES_ANTIGUAS!$CD7&lt;&gt;"",[6]PREMIOS_TITULACIONES_ANTIGUAS!$CD7&lt;&gt;0),[6]PREMIOS_TITULACIONES_ANTIGUAS!$CD7,""),IF($A9="TOTAL",SUM(INDIRECT("AV4:AV"&amp;ROW()-1)),""))</f>
        <v/>
      </c>
      <c r="AW9" s="7">
        <f t="shared" ca="1" si="15"/>
        <v>0</v>
      </c>
      <c r="AX9" s="7" t="str">
        <f ca="1">IF(AND($A9&lt;&gt;"",$A9&lt;&gt;"TOTAL"),IF(AND([6]PREMIOS_TITULACIONES_ANTIGUAS!$CG7&lt;&gt;"",[6]PREMIOS_TITULACIONES_ANTIGUAS!$CG7&lt;&gt;0),[6]PREMIOS_TITULACIONES_ANTIGUAS!$CG7,""),IF($A9="TOTAL",SUM(INDIRECT("AX4:AX"&amp;ROW()-1)),""))</f>
        <v/>
      </c>
      <c r="AY9" s="7" t="str">
        <f ca="1">IF(AND($A9&lt;&gt;"",$A9&lt;&gt;"TOTAL"),IF(AND([6]PREMIOS_TITULACIONES_ANTIGUAS!$CI7&lt;&gt;"",[6]PREMIOS_TITULACIONES_ANTIGUAS!$CI7&lt;&gt;0),[6]PREMIOS_TITULACIONES_ANTIGUAS!$CI7,""),IF($A9="TOTAL",SUM(INDIRECT("AY4:AY"&amp;ROW()-1)),""))</f>
        <v/>
      </c>
      <c r="AZ9" s="7">
        <f t="shared" ca="1" si="16"/>
        <v>0</v>
      </c>
      <c r="BA9" s="7" t="str">
        <f ca="1">IF(AND($A9&lt;&gt;"",$A9&lt;&gt;"TOTAL"),IF(AND([6]PREMIOS_TITULACIONES_ANTIGUAS!$CL7&lt;&gt;"",[6]PREMIOS_TITULACIONES_ANTIGUAS!$CL7&lt;&gt;0),[6]PREMIOS_TITULACIONES_ANTIGUAS!$CL7,""),IF($A9="TOTAL",SUM(INDIRECT("BA4:BA"&amp;ROW()-1)),""))</f>
        <v/>
      </c>
      <c r="BB9" s="7" t="str">
        <f ca="1">IF(AND($A9&lt;&gt;"",$A9&lt;&gt;"TOTAL"),IF(AND([6]PREMIOS_TITULACIONES_ANTIGUAS!$CN7&lt;&gt;"",[6]PREMIOS_TITULACIONES_ANTIGUAS!$CN7&lt;&gt;0),[6]PREMIOS_TITULACIONES_ANTIGUAS!$CN7,""),IF($A9="TOTAL",SUM(INDIRECT("BB4:BB"&amp;ROW()-1)),""))</f>
        <v/>
      </c>
      <c r="BC9" s="7">
        <f t="shared" ca="1" si="17"/>
        <v>0</v>
      </c>
      <c r="BD9" s="7" t="str">
        <f ca="1">IF(AND($A9&lt;&gt;"",$A9&lt;&gt;"TOTAL"),IF(AND([6]PREMIOS_TITULACIONES_ANTIGUAS!$CQ7&lt;&gt;"",[6]PREMIOS_TITULACIONES_ANTIGUAS!$CQ7&lt;&gt;0),[6]PREMIOS_TITULACIONES_ANTIGUAS!$CQ7,""),IF($A9="TOTAL",SUM(INDIRECT("BD4:BD"&amp;ROW()-1)),""))</f>
        <v/>
      </c>
      <c r="BE9" s="7" t="str">
        <f ca="1">IF(AND($A9&lt;&gt;"",$A9&lt;&gt;"TOTAL"),IF(AND([6]PREMIOS_TITULACIONES_ANTIGUAS!$CS7&lt;&gt;"",[6]PREMIOS_TITULACIONES_ANTIGUAS!$CS7&lt;&gt;0),[6]PREMIOS_TITULACIONES_ANTIGUAS!$CS7,""),IF($A9="TOTAL",SUM(INDIRECT("BE4:BE"&amp;ROW()-1)),""))</f>
        <v/>
      </c>
      <c r="BF9" s="7">
        <f t="shared" ca="1" si="18"/>
        <v>0</v>
      </c>
    </row>
    <row r="10" spans="1:58" x14ac:dyDescent="0.2">
      <c r="A10" s="12" t="str">
        <f>IF([6]PREMIOS_TITULACIONES_ANTIGUAS!$D8&lt;&gt;"",[6]PREMIOS_TITULACIONES_ANTIGUAS!$D8,IF(AND([6]PREMIOS_TITULACIONES_ANTIGUAS!$D8="",[6]PREMIOS_TITULACIONES_ANTIGUAS!$D9="",[6]PREMIOS_TITULACIONES_ANTIGUAS!$D7=""),"","TOTAL"))</f>
        <v>Ingeniería Industrial</v>
      </c>
      <c r="B10" s="7" t="str">
        <f ca="1">IF(AND($A10&lt;&gt;"",$A10&lt;&gt;"TOTAL"),IF(AND([6]PREMIOS_TITULACIONES_ANTIGUAS!$E8&lt;&gt;"",[6]PREMIOS_TITULACIONES_ANTIGUAS!$E8&lt;&gt;0),[6]PREMIOS_TITULACIONES_ANTIGUAS!$E8,""),IF($A10="TOTAL",SUM(INDIRECT("B4:B"&amp;ROW()-1)),""))</f>
        <v/>
      </c>
      <c r="C10" s="7">
        <f ca="1">IF(AND($A10&lt;&gt;"",$A10&lt;&gt;"TOTAL"),IF(AND([6]PREMIOS_TITULACIONES_ANTIGUAS!$G8&lt;&gt;"",[6]PREMIOS_TITULACIONES_ANTIGUAS!$G8&lt;&gt;0),[6]PREMIOS_TITULACIONES_ANTIGUAS!$G8,""),IF($A10="TOTAL",SUM(INDIRECT("C4:C"&amp;ROW()-1)),""))</f>
        <v>1</v>
      </c>
      <c r="D10" s="7">
        <f t="shared" ca="1" si="0"/>
        <v>1</v>
      </c>
      <c r="E10" s="7" t="str">
        <f ca="1">IF(AND($A10&lt;&gt;"",$A10&lt;&gt;"TOTAL"),IF(AND([6]PREMIOS_TITULACIONES_ANTIGUAS!$J8&lt;&gt;"",[6]PREMIOS_TITULACIONES_ANTIGUAS!$J8&lt;&gt;0),[6]PREMIOS_TITULACIONES_ANTIGUAS!$J8,""),IF($A10="TOTAL",SUM(INDIRECT("E4:E"&amp;ROW()-1)),""))</f>
        <v/>
      </c>
      <c r="F10" s="7">
        <f ca="1">IF(AND($A10&lt;&gt;"",$A10&lt;&gt;"TOTAL"),IF(AND([6]PREMIOS_TITULACIONES_ANTIGUAS!$L8&lt;&gt;"",[6]PREMIOS_TITULACIONES_ANTIGUAS!$L8&lt;&gt;0),[6]PREMIOS_TITULACIONES_ANTIGUAS!$L8,""),IF($A10="TOTAL",SUM(INDIRECT("F4:F"&amp;ROW()-1)),""))</f>
        <v>1</v>
      </c>
      <c r="G10" s="7">
        <f t="shared" ca="1" si="1"/>
        <v>1</v>
      </c>
      <c r="H10" s="7" t="str">
        <f ca="1">IF(AND($A10&lt;&gt;"",$A10&lt;&gt;"TOTAL"),IF(AND([6]PREMIOS_TITULACIONES_ANTIGUAS!$O8&lt;&gt;"",[6]PREMIOS_TITULACIONES_ANTIGUAS!$O8&lt;&gt;0),[6]PREMIOS_TITULACIONES_ANTIGUAS!$O8,""),IF($A10="TOTAL",SUM(INDIRECT("H4:H"&amp;ROW()-1)),""))</f>
        <v/>
      </c>
      <c r="I10" s="7">
        <f ca="1">IF(AND($A10&lt;&gt;"",$A10&lt;&gt;"TOTAL"),IF(AND([6]PREMIOS_TITULACIONES_ANTIGUAS!$Q8&lt;&gt;"",[6]PREMIOS_TITULACIONES_ANTIGUAS!$Q8&lt;&gt;0),[6]PREMIOS_TITULACIONES_ANTIGUAS!$Q8,""),IF($A10="TOTAL",SUM(INDIRECT("I4:I"&amp;ROW()-1)),""))</f>
        <v>1</v>
      </c>
      <c r="J10" s="7">
        <f t="shared" ca="1" si="2"/>
        <v>1</v>
      </c>
      <c r="K10" s="7" t="str">
        <f ca="1">IF(AND($A10&lt;&gt;"",$A10&lt;&gt;"TOTAL"),IF(AND([6]PREMIOS_TITULACIONES_ANTIGUAS!$T8&lt;&gt;"",[6]PREMIOS_TITULACIONES_ANTIGUAS!$T8&lt;&gt;0),[6]PREMIOS_TITULACIONES_ANTIGUAS!$T8,""),IF($A10="TOTAL",SUM(INDIRECT("K4:K"&amp;ROW()-1)),""))</f>
        <v/>
      </c>
      <c r="L10" s="7" t="str">
        <f ca="1">IF(AND($A10&lt;&gt;"",$A10&lt;&gt;"TOTAL"),IF(AND([6]PREMIOS_TITULACIONES_ANTIGUAS!$V8&lt;&gt;"",[6]PREMIOS_TITULACIONES_ANTIGUAS!$V8&lt;&gt;0),[6]PREMIOS_TITULACIONES_ANTIGUAS!$V8,""),IF($A10="TOTAL",SUM(INDIRECT("L4:L"&amp;ROW()-1)),""))</f>
        <v/>
      </c>
      <c r="M10" s="7">
        <f t="shared" ca="1" si="3"/>
        <v>0</v>
      </c>
      <c r="N10" s="7" t="str">
        <f ca="1">IF(AND($A10&lt;&gt;"",$A10&lt;&gt;"TOTAL"),IF(AND([6]PREMIOS_TITULACIONES_ANTIGUAS!$Y8&lt;&gt;"",[6]PREMIOS_TITULACIONES_ANTIGUAS!$Y8&lt;&gt;0),[6]PREMIOS_TITULACIONES_ANTIGUAS!$Y8,""),IF($A10="TOTAL",SUM(INDIRECT("N4:N"&amp;ROW()-1)),""))</f>
        <v/>
      </c>
      <c r="O10" s="7" t="str">
        <f ca="1">IF(AND($A10&lt;&gt;"",$A10&lt;&gt;"TOTAL"),IF(AND([6]PREMIOS_TITULACIONES_ANTIGUAS!$AA8&lt;&gt;"",[6]PREMIOS_TITULACIONES_ANTIGUAS!$AA8&lt;&gt;0),[6]PREMIOS_TITULACIONES_ANTIGUAS!$AA8,""),IF($A10="TOTAL",SUM(INDIRECT("O4:O"&amp;ROW()-1)),""))</f>
        <v/>
      </c>
      <c r="P10" s="7">
        <f t="shared" ca="1" si="4"/>
        <v>0</v>
      </c>
      <c r="Q10" s="7" t="str">
        <f ca="1">IF(AND($A10&lt;&gt;"",$A10&lt;&gt;"TOTAL"),IF(AND([6]PREMIOS_TITULACIONES_ANTIGUAS!$AD8&lt;&gt;"",[6]PREMIOS_TITULACIONES_ANTIGUAS!$AD8&lt;&gt;0),[6]PREMIOS_TITULACIONES_ANTIGUAS!$AD8,""),IF($A10="TOTAL",SUM(INDIRECT("Q4:Q"&amp;ROW()-1)),""))</f>
        <v/>
      </c>
      <c r="R10" s="7" t="str">
        <f ca="1">IF(AND($A10&lt;&gt;"",$A10&lt;&gt;"TOTAL"),IF(AND([6]PREMIOS_TITULACIONES_ANTIGUAS!$AF8&lt;&gt;"",[6]PREMIOS_TITULACIONES_ANTIGUAS!$AF8&lt;&gt;0),[6]PREMIOS_TITULACIONES_ANTIGUAS!$AF8,""),IF($A10="TOTAL",SUM(INDIRECT("R4:R"&amp;ROW()-1)),""))</f>
        <v/>
      </c>
      <c r="S10" s="7">
        <f t="shared" ca="1" si="5"/>
        <v>0</v>
      </c>
      <c r="T10" s="7" t="str">
        <f ca="1">IF(AND($A10&lt;&gt;"",$A10&lt;&gt;"TOTAL"),IF(AND([6]PREMIOS_TITULACIONES_ANTIGUAS!$AI8&lt;&gt;"",[6]PREMIOS_TITULACIONES_ANTIGUAS!$AI8&lt;&gt;0),[6]PREMIOS_TITULACIONES_ANTIGUAS!$AI8,""),IF($A10="TOTAL",SUM(INDIRECT("T4:T"&amp;ROW()-1)),""))</f>
        <v/>
      </c>
      <c r="U10" s="7" t="str">
        <f ca="1">IF(AND($A10&lt;&gt;"",$A10&lt;&gt;"TOTAL"),IF(AND([6]PREMIOS_TITULACIONES_ANTIGUAS!$AK8&lt;&gt;"",[6]PREMIOS_TITULACIONES_ANTIGUAS!$AK8&lt;&gt;0),[6]PREMIOS_TITULACIONES_ANTIGUAS!$AK8,""),IF($A10="TOTAL",SUM(INDIRECT("U4:U"&amp;ROW()-1)),""))</f>
        <v/>
      </c>
      <c r="V10" s="7">
        <f t="shared" ca="1" si="6"/>
        <v>0</v>
      </c>
      <c r="W10" s="7" t="str">
        <f ca="1">IF(AND($A10&lt;&gt;"",$A10&lt;&gt;"TOTAL"),IF(AND([6]PREMIOS_TITULACIONES_ANTIGUAS!$AN8&lt;&gt;"",[6]PREMIOS_TITULACIONES_ANTIGUAS!$AN8&lt;&gt;0),[6]PREMIOS_TITULACIONES_ANTIGUAS!$AN8,""),IF($A10="TOTAL",SUM(INDIRECT("W4:W"&amp;ROW()-1)),""))</f>
        <v/>
      </c>
      <c r="X10" s="7" t="str">
        <f ca="1">IF(AND($A10&lt;&gt;"",$A10&lt;&gt;"TOTAL"),IF(AND([6]PREMIOS_TITULACIONES_ANTIGUAS!$AP8&lt;&gt;"",[6]PREMIOS_TITULACIONES_ANTIGUAS!$AP8&lt;&gt;0),[6]PREMIOS_TITULACIONES_ANTIGUAS!$AP8,""),IF($A10="TOTAL",SUM(INDIRECT("X4:X"&amp;ROW()-1)),""))</f>
        <v/>
      </c>
      <c r="Y10" s="7">
        <f t="shared" ca="1" si="7"/>
        <v>0</v>
      </c>
      <c r="Z10" s="7" t="str">
        <f ca="1">IF(AND($A10&lt;&gt;"",$A10&lt;&gt;"TOTAL"),IF(AND([6]PREMIOS_TITULACIONES_ANTIGUAS!$AS8&lt;&gt;"",[6]PREMIOS_TITULACIONES_ANTIGUAS!$AS8&lt;&gt;0),[6]PREMIOS_TITULACIONES_ANTIGUAS!$AS8,""),IF($A10="TOTAL",SUM(INDIRECT("Z4:Z"&amp;ROW()-1)),""))</f>
        <v/>
      </c>
      <c r="AA10" s="7" t="str">
        <f ca="1">IF(AND($A10&lt;&gt;"",$A10&lt;&gt;"TOTAL"),IF(AND([6]PREMIOS_TITULACIONES_ANTIGUAS!$AU8&lt;&gt;"",[6]PREMIOS_TITULACIONES_ANTIGUAS!$AU8&lt;&gt;0),[6]PREMIOS_TITULACIONES_ANTIGUAS!$AU8,""),IF($A10="TOTAL",SUM(INDIRECT("AA4:AA"&amp;ROW()-1)),""))</f>
        <v/>
      </c>
      <c r="AB10" s="7">
        <f t="shared" ca="1" si="8"/>
        <v>0</v>
      </c>
      <c r="AC10" s="7" t="str">
        <f ca="1">IF(AND($A10&lt;&gt;"",$A10&lt;&gt;"TOTAL"),IF(AND([6]PREMIOS_TITULACIONES_ANTIGUAS!$AX8&lt;&gt;"",[6]PREMIOS_TITULACIONES_ANTIGUAS!$AX8&lt;&gt;0),[6]PREMIOS_TITULACIONES_ANTIGUAS!$AX8,""),IF($A10="TOTAL",SUM(INDIRECT("AC4:AC"&amp;ROW()-1)),""))</f>
        <v/>
      </c>
      <c r="AD10" s="7" t="str">
        <f ca="1">IF(AND($A10&lt;&gt;"",$A10&lt;&gt;"TOTAL"),IF(AND([6]PREMIOS_TITULACIONES_ANTIGUAS!$AZ8&lt;&gt;"",[6]PREMIOS_TITULACIONES_ANTIGUAS!$AZ8&lt;&gt;0),[6]PREMIOS_TITULACIONES_ANTIGUAS!$AZ8,""),IF($A10="TOTAL",SUM(INDIRECT("AD4:AD"&amp;ROW()-1)),""))</f>
        <v/>
      </c>
      <c r="AE10" s="7">
        <f t="shared" ca="1" si="9"/>
        <v>0</v>
      </c>
      <c r="AF10" s="7" t="str">
        <f ca="1">IF(AND($A10&lt;&gt;"",$A10&lt;&gt;"TOTAL"),IF(AND([6]PREMIOS_TITULACIONES_ANTIGUAS!$BC8&lt;&gt;"",[6]PREMIOS_TITULACIONES_ANTIGUAS!$BC8&lt;&gt;0),[6]PREMIOS_TITULACIONES_ANTIGUAS!$BC8,""),IF($A10="TOTAL",SUM(INDIRECT("AF4:AF"&amp;ROW()-1)),""))</f>
        <v/>
      </c>
      <c r="AG10" s="7" t="str">
        <f ca="1">IF(AND($A10&lt;&gt;"",$A10&lt;&gt;"TOTAL"),IF(AND([6]PREMIOS_TITULACIONES_ANTIGUAS!$BE8&lt;&gt;"",[6]PREMIOS_TITULACIONES_ANTIGUAS!$BE8&lt;&gt;0),[6]PREMIOS_TITULACIONES_ANTIGUAS!$BE8,""),IF($A10="TOTAL",SUM(INDIRECT("AG4:AG"&amp;ROW()-1)),""))</f>
        <v/>
      </c>
      <c r="AH10" s="7">
        <f t="shared" ca="1" si="10"/>
        <v>0</v>
      </c>
      <c r="AI10" s="7" t="str">
        <f ca="1">IF(AND($A10&lt;&gt;"",$A10&lt;&gt;"TOTAL"),IF(AND([6]PREMIOS_TITULACIONES_ANTIGUAS!$BH8&lt;&gt;"",[6]PREMIOS_TITULACIONES_ANTIGUAS!$BH8&lt;&gt;0),[6]PREMIOS_TITULACIONES_ANTIGUAS!$BH8,""),IF($A10="TOTAL",SUM(INDIRECT("AI4:AI"&amp;ROW()-1)),""))</f>
        <v/>
      </c>
      <c r="AJ10" s="7" t="str">
        <f ca="1">IF(AND($A10&lt;&gt;"",$A10&lt;&gt;"TOTAL"),IF(AND([6]PREMIOS_TITULACIONES_ANTIGUAS!$BJ8&lt;&gt;"",[6]PREMIOS_TITULACIONES_ANTIGUAS!$BJ8&lt;&gt;0),[6]PREMIOS_TITULACIONES_ANTIGUAS!$BJ8,""),IF($A10="TOTAL",SUM(INDIRECT("AJ4:AJ"&amp;ROW()-1)),""))</f>
        <v/>
      </c>
      <c r="AK10" s="7">
        <f t="shared" ca="1" si="11"/>
        <v>0</v>
      </c>
      <c r="AL10" s="7" t="str">
        <f ca="1">IF(AND($A10&lt;&gt;"",$A10&lt;&gt;"TOTAL"),IF(AND([6]PREMIOS_TITULACIONES_ANTIGUAS!$BM8&lt;&gt;"",[6]PREMIOS_TITULACIONES_ANTIGUAS!$BM8&lt;&gt;0),[6]PREMIOS_TITULACIONES_ANTIGUAS!$BM8,""),IF($A10="TOTAL",SUM(INDIRECT("AL4:AL"&amp;ROW()-1)),""))</f>
        <v/>
      </c>
      <c r="AM10" s="7" t="str">
        <f ca="1">IF(AND($A10&lt;&gt;"",$A10&lt;&gt;"TOTAL"),IF(AND([6]PREMIOS_TITULACIONES_ANTIGUAS!$BO8&lt;&gt;"",[6]PREMIOS_TITULACIONES_ANTIGUAS!$BO8&lt;&gt;0),[6]PREMIOS_TITULACIONES_ANTIGUAS!$BO8,""),IF($A10="TOTAL",SUM(INDIRECT("AM4:AM"&amp;ROW()-1)),""))</f>
        <v/>
      </c>
      <c r="AN10" s="7">
        <f t="shared" ca="1" si="12"/>
        <v>0</v>
      </c>
      <c r="AO10" s="7" t="str">
        <f ca="1">IF(AND($A10&lt;&gt;"",$A10&lt;&gt;"TOTAL"),IF(AND([6]PREMIOS_TITULACIONES_ANTIGUAS!$BR8&lt;&gt;"",[6]PREMIOS_TITULACIONES_ANTIGUAS!$BR8&lt;&gt;0),[6]PREMIOS_TITULACIONES_ANTIGUAS!$BR8,""),IF($A10="TOTAL",SUM(INDIRECT("AO4:AO"&amp;ROW()-1)),""))</f>
        <v/>
      </c>
      <c r="AP10" s="7" t="str">
        <f ca="1">IF(AND($A10&lt;&gt;"",$A10&lt;&gt;"TOTAL"),IF(AND([6]PREMIOS_TITULACIONES_ANTIGUAS!$BT8&lt;&gt;"",[6]PREMIOS_TITULACIONES_ANTIGUAS!$BT8&lt;&gt;0),[6]PREMIOS_TITULACIONES_ANTIGUAS!$BT8,""),IF($A10="TOTAL",SUM(INDIRECT("AP4:AP"&amp;ROW()-1)),""))</f>
        <v/>
      </c>
      <c r="AQ10" s="7">
        <f t="shared" ca="1" si="13"/>
        <v>0</v>
      </c>
      <c r="AR10" s="7" t="str">
        <f ca="1">IF(AND($A10&lt;&gt;"",$A10&lt;&gt;"TOTAL"),IF(AND([6]PREMIOS_TITULACIONES_ANTIGUAS!$BW8&lt;&gt;"",[6]PREMIOS_TITULACIONES_ANTIGUAS!$BW8&lt;&gt;0),[6]PREMIOS_TITULACIONES_ANTIGUAS!$BW8,""),IF($A10="TOTAL",SUM(INDIRECT("AR4:AR"&amp;ROW()-1)),""))</f>
        <v/>
      </c>
      <c r="AS10" s="7" t="str">
        <f ca="1">IF(AND($A10&lt;&gt;"",$A10&lt;&gt;"TOTAL"),IF(AND([6]PREMIOS_TITULACIONES_ANTIGUAS!$BY8&lt;&gt;"",[6]PREMIOS_TITULACIONES_ANTIGUAS!$BY8&lt;&gt;0),[6]PREMIOS_TITULACIONES_ANTIGUAS!$BY8,""),IF($A10="TOTAL",SUM(INDIRECT("AS4:AS"&amp;ROW()-1)),""))</f>
        <v/>
      </c>
      <c r="AT10" s="7">
        <f t="shared" ca="1" si="14"/>
        <v>0</v>
      </c>
      <c r="AU10" s="7" t="str">
        <f ca="1">IF(AND($A10&lt;&gt;"",$A10&lt;&gt;"TOTAL"),IF(AND([6]PREMIOS_TITULACIONES_ANTIGUAS!$CB8&lt;&gt;"",[6]PREMIOS_TITULACIONES_ANTIGUAS!$CB8&lt;&gt;0),[6]PREMIOS_TITULACIONES_ANTIGUAS!$CB8,""),IF($A10="TOTAL",SUM(INDIRECT("AU4:AU"&amp;ROW()-1)),""))</f>
        <v/>
      </c>
      <c r="AV10" s="7" t="str">
        <f ca="1">IF(AND($A10&lt;&gt;"",$A10&lt;&gt;"TOTAL"),IF(AND([6]PREMIOS_TITULACIONES_ANTIGUAS!$CD8&lt;&gt;"",[6]PREMIOS_TITULACIONES_ANTIGUAS!$CD8&lt;&gt;0),[6]PREMIOS_TITULACIONES_ANTIGUAS!$CD8,""),IF($A10="TOTAL",SUM(INDIRECT("AV4:AV"&amp;ROW()-1)),""))</f>
        <v/>
      </c>
      <c r="AW10" s="7">
        <f t="shared" ca="1" si="15"/>
        <v>0</v>
      </c>
      <c r="AX10" s="7" t="str">
        <f ca="1">IF(AND($A10&lt;&gt;"",$A10&lt;&gt;"TOTAL"),IF(AND([6]PREMIOS_TITULACIONES_ANTIGUAS!$CG8&lt;&gt;"",[6]PREMIOS_TITULACIONES_ANTIGUAS!$CG8&lt;&gt;0),[6]PREMIOS_TITULACIONES_ANTIGUAS!$CG8,""),IF($A10="TOTAL",SUM(INDIRECT("AX4:AX"&amp;ROW()-1)),""))</f>
        <v/>
      </c>
      <c r="AY10" s="7" t="str">
        <f ca="1">IF(AND($A10&lt;&gt;"",$A10&lt;&gt;"TOTAL"),IF(AND([6]PREMIOS_TITULACIONES_ANTIGUAS!$CI8&lt;&gt;"",[6]PREMIOS_TITULACIONES_ANTIGUAS!$CI8&lt;&gt;0),[6]PREMIOS_TITULACIONES_ANTIGUAS!$CI8,""),IF($A10="TOTAL",SUM(INDIRECT("AY4:AY"&amp;ROW()-1)),""))</f>
        <v/>
      </c>
      <c r="AZ10" s="7">
        <f t="shared" ca="1" si="16"/>
        <v>0</v>
      </c>
      <c r="BA10" s="7" t="str">
        <f ca="1">IF(AND($A10&lt;&gt;"",$A10&lt;&gt;"TOTAL"),IF(AND([6]PREMIOS_TITULACIONES_ANTIGUAS!$CL8&lt;&gt;"",[6]PREMIOS_TITULACIONES_ANTIGUAS!$CL8&lt;&gt;0),[6]PREMIOS_TITULACIONES_ANTIGUAS!$CL8,""),IF($A10="TOTAL",SUM(INDIRECT("BA4:BA"&amp;ROW()-1)),""))</f>
        <v/>
      </c>
      <c r="BB10" s="7" t="str">
        <f ca="1">IF(AND($A10&lt;&gt;"",$A10&lt;&gt;"TOTAL"),IF(AND([6]PREMIOS_TITULACIONES_ANTIGUAS!$CN8&lt;&gt;"",[6]PREMIOS_TITULACIONES_ANTIGUAS!$CN8&lt;&gt;0),[6]PREMIOS_TITULACIONES_ANTIGUAS!$CN8,""),IF($A10="TOTAL",SUM(INDIRECT("BB4:BB"&amp;ROW()-1)),""))</f>
        <v/>
      </c>
      <c r="BC10" s="7">
        <f t="shared" ca="1" si="17"/>
        <v>0</v>
      </c>
      <c r="BD10" s="7" t="str">
        <f ca="1">IF(AND($A10&lt;&gt;"",$A10&lt;&gt;"TOTAL"),IF(AND([6]PREMIOS_TITULACIONES_ANTIGUAS!$CQ8&lt;&gt;"",[6]PREMIOS_TITULACIONES_ANTIGUAS!$CQ8&lt;&gt;0),[6]PREMIOS_TITULACIONES_ANTIGUAS!$CQ8,""),IF($A10="TOTAL",SUM(INDIRECT("BD4:BD"&amp;ROW()-1)),""))</f>
        <v/>
      </c>
      <c r="BE10" s="7" t="str">
        <f ca="1">IF(AND($A10&lt;&gt;"",$A10&lt;&gt;"TOTAL"),IF(AND([6]PREMIOS_TITULACIONES_ANTIGUAS!$CS8&lt;&gt;"",[6]PREMIOS_TITULACIONES_ANTIGUAS!$CS8&lt;&gt;0),[6]PREMIOS_TITULACIONES_ANTIGUAS!$CS8,""),IF($A10="TOTAL",SUM(INDIRECT("BE4:BE"&amp;ROW()-1)),""))</f>
        <v/>
      </c>
      <c r="BF10" s="7">
        <f t="shared" ca="1" si="18"/>
        <v>0</v>
      </c>
    </row>
    <row r="11" spans="1:58" x14ac:dyDescent="0.2">
      <c r="A11" s="12" t="str">
        <f>IF([6]PREMIOS_TITULACIONES_ANTIGUAS!$D9&lt;&gt;"",[6]PREMIOS_TITULACIONES_ANTIGUAS!$D9,IF(AND([6]PREMIOS_TITULACIONES_ANTIGUAS!$D9="",[6]PREMIOS_TITULACIONES_ANTIGUAS!$D10="",[6]PREMIOS_TITULACIONES_ANTIGUAS!$D8=""),"","TOTAL"))</f>
        <v>Licenciatura en Administración y Dirección de Empresas</v>
      </c>
      <c r="B11" s="7">
        <f ca="1">IF(AND($A11&lt;&gt;"",$A11&lt;&gt;"TOTAL"),IF(AND([6]PREMIOS_TITULACIONES_ANTIGUAS!$E9&lt;&gt;"",[6]PREMIOS_TITULACIONES_ANTIGUAS!$E9&lt;&gt;0),[6]PREMIOS_TITULACIONES_ANTIGUAS!$E9,""),IF($A11="TOTAL",SUM(INDIRECT("B4:B"&amp;ROW()-1)),""))</f>
        <v>1</v>
      </c>
      <c r="C11" s="7" t="str">
        <f ca="1">IF(AND($A11&lt;&gt;"",$A11&lt;&gt;"TOTAL"),IF(AND([6]PREMIOS_TITULACIONES_ANTIGUAS!$G9&lt;&gt;"",[6]PREMIOS_TITULACIONES_ANTIGUAS!$G9&lt;&gt;0),[6]PREMIOS_TITULACIONES_ANTIGUAS!$G9,""),IF($A11="TOTAL",SUM(INDIRECT("C4:C"&amp;ROW()-1)),""))</f>
        <v/>
      </c>
      <c r="D11" s="7">
        <f t="shared" ca="1" si="0"/>
        <v>1</v>
      </c>
      <c r="E11" s="7" t="str">
        <f ca="1">IF(AND($A11&lt;&gt;"",$A11&lt;&gt;"TOTAL"),IF(AND([6]PREMIOS_TITULACIONES_ANTIGUAS!$J9&lt;&gt;"",[6]PREMIOS_TITULACIONES_ANTIGUAS!$J9&lt;&gt;0),[6]PREMIOS_TITULACIONES_ANTIGUAS!$J9,""),IF($A11="TOTAL",SUM(INDIRECT("E4:E"&amp;ROW()-1)),""))</f>
        <v/>
      </c>
      <c r="F11" s="7" t="str">
        <f ca="1">IF(AND($A11&lt;&gt;"",$A11&lt;&gt;"TOTAL"),IF(AND([6]PREMIOS_TITULACIONES_ANTIGUAS!$L9&lt;&gt;"",[6]PREMIOS_TITULACIONES_ANTIGUAS!$L9&lt;&gt;0),[6]PREMIOS_TITULACIONES_ANTIGUAS!$L9,""),IF($A11="TOTAL",SUM(INDIRECT("F4:F"&amp;ROW()-1)),""))</f>
        <v/>
      </c>
      <c r="G11" s="7">
        <f t="shared" ca="1" si="1"/>
        <v>0</v>
      </c>
      <c r="H11" s="7" t="str">
        <f ca="1">IF(AND($A11&lt;&gt;"",$A11&lt;&gt;"TOTAL"),IF(AND([6]PREMIOS_TITULACIONES_ANTIGUAS!$O9&lt;&gt;"",[6]PREMIOS_TITULACIONES_ANTIGUAS!$O9&lt;&gt;0),[6]PREMIOS_TITULACIONES_ANTIGUAS!$O9,""),IF($A11="TOTAL",SUM(INDIRECT("H4:H"&amp;ROW()-1)),""))</f>
        <v/>
      </c>
      <c r="I11" s="7" t="str">
        <f ca="1">IF(AND($A11&lt;&gt;"",$A11&lt;&gt;"TOTAL"),IF(AND([6]PREMIOS_TITULACIONES_ANTIGUAS!$Q9&lt;&gt;"",[6]PREMIOS_TITULACIONES_ANTIGUAS!$Q9&lt;&gt;0),[6]PREMIOS_TITULACIONES_ANTIGUAS!$Q9,""),IF($A11="TOTAL",SUM(INDIRECT("I4:I"&amp;ROW()-1)),""))</f>
        <v/>
      </c>
      <c r="J11" s="7">
        <f t="shared" ca="1" si="2"/>
        <v>0</v>
      </c>
      <c r="K11" s="7" t="str">
        <f ca="1">IF(AND($A11&lt;&gt;"",$A11&lt;&gt;"TOTAL"),IF(AND([6]PREMIOS_TITULACIONES_ANTIGUAS!$T9&lt;&gt;"",[6]PREMIOS_TITULACIONES_ANTIGUAS!$T9&lt;&gt;0),[6]PREMIOS_TITULACIONES_ANTIGUAS!$T9,""),IF($A11="TOTAL",SUM(INDIRECT("K4:K"&amp;ROW()-1)),""))</f>
        <v/>
      </c>
      <c r="L11" s="7" t="str">
        <f ca="1">IF(AND($A11&lt;&gt;"",$A11&lt;&gt;"TOTAL"),IF(AND([6]PREMIOS_TITULACIONES_ANTIGUAS!$V9&lt;&gt;"",[6]PREMIOS_TITULACIONES_ANTIGUAS!$V9&lt;&gt;0),[6]PREMIOS_TITULACIONES_ANTIGUAS!$V9,""),IF($A11="TOTAL",SUM(INDIRECT("L4:L"&amp;ROW()-1)),""))</f>
        <v/>
      </c>
      <c r="M11" s="7">
        <f t="shared" ca="1" si="3"/>
        <v>0</v>
      </c>
      <c r="N11" s="7" t="str">
        <f ca="1">IF(AND($A11&lt;&gt;"",$A11&lt;&gt;"TOTAL"),IF(AND([6]PREMIOS_TITULACIONES_ANTIGUAS!$Y9&lt;&gt;"",[6]PREMIOS_TITULACIONES_ANTIGUAS!$Y9&lt;&gt;0),[6]PREMIOS_TITULACIONES_ANTIGUAS!$Y9,""),IF($A11="TOTAL",SUM(INDIRECT("N4:N"&amp;ROW()-1)),""))</f>
        <v/>
      </c>
      <c r="O11" s="7" t="str">
        <f ca="1">IF(AND($A11&lt;&gt;"",$A11&lt;&gt;"TOTAL"),IF(AND([6]PREMIOS_TITULACIONES_ANTIGUAS!$AA9&lt;&gt;"",[6]PREMIOS_TITULACIONES_ANTIGUAS!$AA9&lt;&gt;0),[6]PREMIOS_TITULACIONES_ANTIGUAS!$AA9,""),IF($A11="TOTAL",SUM(INDIRECT("O4:O"&amp;ROW()-1)),""))</f>
        <v/>
      </c>
      <c r="P11" s="7">
        <f t="shared" ca="1" si="4"/>
        <v>0</v>
      </c>
      <c r="Q11" s="7" t="str">
        <f ca="1">IF(AND($A11&lt;&gt;"",$A11&lt;&gt;"TOTAL"),IF(AND([6]PREMIOS_TITULACIONES_ANTIGUAS!$AD9&lt;&gt;"",[6]PREMIOS_TITULACIONES_ANTIGUAS!$AD9&lt;&gt;0),[6]PREMIOS_TITULACIONES_ANTIGUAS!$AD9,""),IF($A11="TOTAL",SUM(INDIRECT("Q4:Q"&amp;ROW()-1)),""))</f>
        <v/>
      </c>
      <c r="R11" s="7" t="str">
        <f ca="1">IF(AND($A11&lt;&gt;"",$A11&lt;&gt;"TOTAL"),IF(AND([6]PREMIOS_TITULACIONES_ANTIGUAS!$AF9&lt;&gt;"",[6]PREMIOS_TITULACIONES_ANTIGUAS!$AF9&lt;&gt;0),[6]PREMIOS_TITULACIONES_ANTIGUAS!$AF9,""),IF($A11="TOTAL",SUM(INDIRECT("R4:R"&amp;ROW()-1)),""))</f>
        <v/>
      </c>
      <c r="S11" s="7">
        <f t="shared" ca="1" si="5"/>
        <v>0</v>
      </c>
      <c r="T11" s="7" t="str">
        <f ca="1">IF(AND($A11&lt;&gt;"",$A11&lt;&gt;"TOTAL"),IF(AND([6]PREMIOS_TITULACIONES_ANTIGUAS!$AI9&lt;&gt;"",[6]PREMIOS_TITULACIONES_ANTIGUAS!$AI9&lt;&gt;0),[6]PREMIOS_TITULACIONES_ANTIGUAS!$AI9,""),IF($A11="TOTAL",SUM(INDIRECT("T4:T"&amp;ROW()-1)),""))</f>
        <v/>
      </c>
      <c r="U11" s="7" t="str">
        <f ca="1">IF(AND($A11&lt;&gt;"",$A11&lt;&gt;"TOTAL"),IF(AND([6]PREMIOS_TITULACIONES_ANTIGUAS!$AK9&lt;&gt;"",[6]PREMIOS_TITULACIONES_ANTIGUAS!$AK9&lt;&gt;0),[6]PREMIOS_TITULACIONES_ANTIGUAS!$AK9,""),IF($A11="TOTAL",SUM(INDIRECT("U4:U"&amp;ROW()-1)),""))</f>
        <v/>
      </c>
      <c r="V11" s="7">
        <f t="shared" ca="1" si="6"/>
        <v>0</v>
      </c>
      <c r="W11" s="7" t="str">
        <f ca="1">IF(AND($A11&lt;&gt;"",$A11&lt;&gt;"TOTAL"),IF(AND([6]PREMIOS_TITULACIONES_ANTIGUAS!$AN9&lt;&gt;"",[6]PREMIOS_TITULACIONES_ANTIGUAS!$AN9&lt;&gt;0),[6]PREMIOS_TITULACIONES_ANTIGUAS!$AN9,""),IF($A11="TOTAL",SUM(INDIRECT("W4:W"&amp;ROW()-1)),""))</f>
        <v/>
      </c>
      <c r="X11" s="7" t="str">
        <f ca="1">IF(AND($A11&lt;&gt;"",$A11&lt;&gt;"TOTAL"),IF(AND([6]PREMIOS_TITULACIONES_ANTIGUAS!$AP9&lt;&gt;"",[6]PREMIOS_TITULACIONES_ANTIGUAS!$AP9&lt;&gt;0),[6]PREMIOS_TITULACIONES_ANTIGUAS!$AP9,""),IF($A11="TOTAL",SUM(INDIRECT("X4:X"&amp;ROW()-1)),""))</f>
        <v/>
      </c>
      <c r="Y11" s="7">
        <f t="shared" ca="1" si="7"/>
        <v>0</v>
      </c>
      <c r="Z11" s="7" t="str">
        <f ca="1">IF(AND($A11&lt;&gt;"",$A11&lt;&gt;"TOTAL"),IF(AND([6]PREMIOS_TITULACIONES_ANTIGUAS!$AS9&lt;&gt;"",[6]PREMIOS_TITULACIONES_ANTIGUAS!$AS9&lt;&gt;0),[6]PREMIOS_TITULACIONES_ANTIGUAS!$AS9,""),IF($A11="TOTAL",SUM(INDIRECT("Z4:Z"&amp;ROW()-1)),""))</f>
        <v/>
      </c>
      <c r="AA11" s="7" t="str">
        <f ca="1">IF(AND($A11&lt;&gt;"",$A11&lt;&gt;"TOTAL"),IF(AND([6]PREMIOS_TITULACIONES_ANTIGUAS!$AU9&lt;&gt;"",[6]PREMIOS_TITULACIONES_ANTIGUAS!$AU9&lt;&gt;0),[6]PREMIOS_TITULACIONES_ANTIGUAS!$AU9,""),IF($A11="TOTAL",SUM(INDIRECT("AA4:AA"&amp;ROW()-1)),""))</f>
        <v/>
      </c>
      <c r="AB11" s="7">
        <f t="shared" ca="1" si="8"/>
        <v>0</v>
      </c>
      <c r="AC11" s="7" t="str">
        <f ca="1">IF(AND($A11&lt;&gt;"",$A11&lt;&gt;"TOTAL"),IF(AND([6]PREMIOS_TITULACIONES_ANTIGUAS!$AX9&lt;&gt;"",[6]PREMIOS_TITULACIONES_ANTIGUAS!$AX9&lt;&gt;0),[6]PREMIOS_TITULACIONES_ANTIGUAS!$AX9,""),IF($A11="TOTAL",SUM(INDIRECT("AC4:AC"&amp;ROW()-1)),""))</f>
        <v/>
      </c>
      <c r="AD11" s="7" t="str">
        <f ca="1">IF(AND($A11&lt;&gt;"",$A11&lt;&gt;"TOTAL"),IF(AND([6]PREMIOS_TITULACIONES_ANTIGUAS!$AZ9&lt;&gt;"",[6]PREMIOS_TITULACIONES_ANTIGUAS!$AZ9&lt;&gt;0),[6]PREMIOS_TITULACIONES_ANTIGUAS!$AZ9,""),IF($A11="TOTAL",SUM(INDIRECT("AD4:AD"&amp;ROW()-1)),""))</f>
        <v/>
      </c>
      <c r="AE11" s="7">
        <f t="shared" ca="1" si="9"/>
        <v>0</v>
      </c>
      <c r="AF11" s="7" t="str">
        <f ca="1">IF(AND($A11&lt;&gt;"",$A11&lt;&gt;"TOTAL"),IF(AND([6]PREMIOS_TITULACIONES_ANTIGUAS!$BC9&lt;&gt;"",[6]PREMIOS_TITULACIONES_ANTIGUAS!$BC9&lt;&gt;0),[6]PREMIOS_TITULACIONES_ANTIGUAS!$BC9,""),IF($A11="TOTAL",SUM(INDIRECT("AF4:AF"&amp;ROW()-1)),""))</f>
        <v/>
      </c>
      <c r="AG11" s="7" t="str">
        <f ca="1">IF(AND($A11&lt;&gt;"",$A11&lt;&gt;"TOTAL"),IF(AND([6]PREMIOS_TITULACIONES_ANTIGUAS!$BE9&lt;&gt;"",[6]PREMIOS_TITULACIONES_ANTIGUAS!$BE9&lt;&gt;0),[6]PREMIOS_TITULACIONES_ANTIGUAS!$BE9,""),IF($A11="TOTAL",SUM(INDIRECT("AG4:AG"&amp;ROW()-1)),""))</f>
        <v/>
      </c>
      <c r="AH11" s="7">
        <f t="shared" ca="1" si="10"/>
        <v>0</v>
      </c>
      <c r="AI11" s="7" t="str">
        <f ca="1">IF(AND($A11&lt;&gt;"",$A11&lt;&gt;"TOTAL"),IF(AND([6]PREMIOS_TITULACIONES_ANTIGUAS!$BH9&lt;&gt;"",[6]PREMIOS_TITULACIONES_ANTIGUAS!$BH9&lt;&gt;0),[6]PREMIOS_TITULACIONES_ANTIGUAS!$BH9,""),IF($A11="TOTAL",SUM(INDIRECT("AI4:AI"&amp;ROW()-1)),""))</f>
        <v/>
      </c>
      <c r="AJ11" s="7" t="str">
        <f ca="1">IF(AND($A11&lt;&gt;"",$A11&lt;&gt;"TOTAL"),IF(AND([6]PREMIOS_TITULACIONES_ANTIGUAS!$BJ9&lt;&gt;"",[6]PREMIOS_TITULACIONES_ANTIGUAS!$BJ9&lt;&gt;0),[6]PREMIOS_TITULACIONES_ANTIGUAS!$BJ9,""),IF($A11="TOTAL",SUM(INDIRECT("AJ4:AJ"&amp;ROW()-1)),""))</f>
        <v/>
      </c>
      <c r="AK11" s="7">
        <f t="shared" ca="1" si="11"/>
        <v>0</v>
      </c>
      <c r="AL11" s="7" t="str">
        <f ca="1">IF(AND($A11&lt;&gt;"",$A11&lt;&gt;"TOTAL"),IF(AND([6]PREMIOS_TITULACIONES_ANTIGUAS!$BM9&lt;&gt;"",[6]PREMIOS_TITULACIONES_ANTIGUAS!$BM9&lt;&gt;0),[6]PREMIOS_TITULACIONES_ANTIGUAS!$BM9,""),IF($A11="TOTAL",SUM(INDIRECT("AL4:AL"&amp;ROW()-1)),""))</f>
        <v/>
      </c>
      <c r="AM11" s="7" t="str">
        <f ca="1">IF(AND($A11&lt;&gt;"",$A11&lt;&gt;"TOTAL"),IF(AND([6]PREMIOS_TITULACIONES_ANTIGUAS!$BO9&lt;&gt;"",[6]PREMIOS_TITULACIONES_ANTIGUAS!$BO9&lt;&gt;0),[6]PREMIOS_TITULACIONES_ANTIGUAS!$BO9,""),IF($A11="TOTAL",SUM(INDIRECT("AM4:AM"&amp;ROW()-1)),""))</f>
        <v/>
      </c>
      <c r="AN11" s="7">
        <f t="shared" ca="1" si="12"/>
        <v>0</v>
      </c>
      <c r="AO11" s="7" t="str">
        <f ca="1">IF(AND($A11&lt;&gt;"",$A11&lt;&gt;"TOTAL"),IF(AND([6]PREMIOS_TITULACIONES_ANTIGUAS!$BR9&lt;&gt;"",[6]PREMIOS_TITULACIONES_ANTIGUAS!$BR9&lt;&gt;0),[6]PREMIOS_TITULACIONES_ANTIGUAS!$BR9,""),IF($A11="TOTAL",SUM(INDIRECT("AO4:AO"&amp;ROW()-1)),""))</f>
        <v/>
      </c>
      <c r="AP11" s="7" t="str">
        <f ca="1">IF(AND($A11&lt;&gt;"",$A11&lt;&gt;"TOTAL"),IF(AND([6]PREMIOS_TITULACIONES_ANTIGUAS!$BT9&lt;&gt;"",[6]PREMIOS_TITULACIONES_ANTIGUAS!$BT9&lt;&gt;0),[6]PREMIOS_TITULACIONES_ANTIGUAS!$BT9,""),IF($A11="TOTAL",SUM(INDIRECT("AP4:AP"&amp;ROW()-1)),""))</f>
        <v/>
      </c>
      <c r="AQ11" s="7">
        <f t="shared" ca="1" si="13"/>
        <v>0</v>
      </c>
      <c r="AR11" s="7" t="str">
        <f ca="1">IF(AND($A11&lt;&gt;"",$A11&lt;&gt;"TOTAL"),IF(AND([6]PREMIOS_TITULACIONES_ANTIGUAS!$BW9&lt;&gt;"",[6]PREMIOS_TITULACIONES_ANTIGUAS!$BW9&lt;&gt;0),[6]PREMIOS_TITULACIONES_ANTIGUAS!$BW9,""),IF($A11="TOTAL",SUM(INDIRECT("AR4:AR"&amp;ROW()-1)),""))</f>
        <v/>
      </c>
      <c r="AS11" s="7" t="str">
        <f ca="1">IF(AND($A11&lt;&gt;"",$A11&lt;&gt;"TOTAL"),IF(AND([6]PREMIOS_TITULACIONES_ANTIGUAS!$BY9&lt;&gt;"",[6]PREMIOS_TITULACIONES_ANTIGUAS!$BY9&lt;&gt;0),[6]PREMIOS_TITULACIONES_ANTIGUAS!$BY9,""),IF($A11="TOTAL",SUM(INDIRECT("AS4:AS"&amp;ROW()-1)),""))</f>
        <v/>
      </c>
      <c r="AT11" s="7">
        <f t="shared" ca="1" si="14"/>
        <v>0</v>
      </c>
      <c r="AU11" s="7" t="str">
        <f ca="1">IF(AND($A11&lt;&gt;"",$A11&lt;&gt;"TOTAL"),IF(AND([6]PREMIOS_TITULACIONES_ANTIGUAS!$CB9&lt;&gt;"",[6]PREMIOS_TITULACIONES_ANTIGUAS!$CB9&lt;&gt;0),[6]PREMIOS_TITULACIONES_ANTIGUAS!$CB9,""),IF($A11="TOTAL",SUM(INDIRECT("AU4:AU"&amp;ROW()-1)),""))</f>
        <v/>
      </c>
      <c r="AV11" s="7" t="str">
        <f ca="1">IF(AND($A11&lt;&gt;"",$A11&lt;&gt;"TOTAL"),IF(AND([6]PREMIOS_TITULACIONES_ANTIGUAS!$CD9&lt;&gt;"",[6]PREMIOS_TITULACIONES_ANTIGUAS!$CD9&lt;&gt;0),[6]PREMIOS_TITULACIONES_ANTIGUAS!$CD9,""),IF($A11="TOTAL",SUM(INDIRECT("AV4:AV"&amp;ROW()-1)),""))</f>
        <v/>
      </c>
      <c r="AW11" s="7">
        <f t="shared" ca="1" si="15"/>
        <v>0</v>
      </c>
      <c r="AX11" s="7" t="str">
        <f ca="1">IF(AND($A11&lt;&gt;"",$A11&lt;&gt;"TOTAL"),IF(AND([6]PREMIOS_TITULACIONES_ANTIGUAS!$CG9&lt;&gt;"",[6]PREMIOS_TITULACIONES_ANTIGUAS!$CG9&lt;&gt;0),[6]PREMIOS_TITULACIONES_ANTIGUAS!$CG9,""),IF($A11="TOTAL",SUM(INDIRECT("AX4:AX"&amp;ROW()-1)),""))</f>
        <v/>
      </c>
      <c r="AY11" s="7" t="str">
        <f ca="1">IF(AND($A11&lt;&gt;"",$A11&lt;&gt;"TOTAL"),IF(AND([6]PREMIOS_TITULACIONES_ANTIGUAS!$CI9&lt;&gt;"",[6]PREMIOS_TITULACIONES_ANTIGUAS!$CI9&lt;&gt;0),[6]PREMIOS_TITULACIONES_ANTIGUAS!$CI9,""),IF($A11="TOTAL",SUM(INDIRECT("AY4:AY"&amp;ROW()-1)),""))</f>
        <v/>
      </c>
      <c r="AZ11" s="7">
        <f t="shared" ca="1" si="16"/>
        <v>0</v>
      </c>
      <c r="BA11" s="7" t="str">
        <f ca="1">IF(AND($A11&lt;&gt;"",$A11&lt;&gt;"TOTAL"),IF(AND([6]PREMIOS_TITULACIONES_ANTIGUAS!$CL9&lt;&gt;"",[6]PREMIOS_TITULACIONES_ANTIGUAS!$CL9&lt;&gt;0),[6]PREMIOS_TITULACIONES_ANTIGUAS!$CL9,""),IF($A11="TOTAL",SUM(INDIRECT("BA4:BA"&amp;ROW()-1)),""))</f>
        <v/>
      </c>
      <c r="BB11" s="7" t="str">
        <f ca="1">IF(AND($A11&lt;&gt;"",$A11&lt;&gt;"TOTAL"),IF(AND([6]PREMIOS_TITULACIONES_ANTIGUAS!$CN9&lt;&gt;"",[6]PREMIOS_TITULACIONES_ANTIGUAS!$CN9&lt;&gt;0),[6]PREMIOS_TITULACIONES_ANTIGUAS!$CN9,""),IF($A11="TOTAL",SUM(INDIRECT("BB4:BB"&amp;ROW()-1)),""))</f>
        <v/>
      </c>
      <c r="BC11" s="7">
        <f t="shared" ca="1" si="17"/>
        <v>0</v>
      </c>
      <c r="BD11" s="7" t="str">
        <f ca="1">IF(AND($A11&lt;&gt;"",$A11&lt;&gt;"TOTAL"),IF(AND([6]PREMIOS_TITULACIONES_ANTIGUAS!$CQ9&lt;&gt;"",[6]PREMIOS_TITULACIONES_ANTIGUAS!$CQ9&lt;&gt;0),[6]PREMIOS_TITULACIONES_ANTIGUAS!$CQ9,""),IF($A11="TOTAL",SUM(INDIRECT("BD4:BD"&amp;ROW()-1)),""))</f>
        <v/>
      </c>
      <c r="BE11" s="7" t="str">
        <f ca="1">IF(AND($A11&lt;&gt;"",$A11&lt;&gt;"TOTAL"),IF(AND([6]PREMIOS_TITULACIONES_ANTIGUAS!$CS9&lt;&gt;"",[6]PREMIOS_TITULACIONES_ANTIGUAS!$CS9&lt;&gt;0),[6]PREMIOS_TITULACIONES_ANTIGUAS!$CS9,""),IF($A11="TOTAL",SUM(INDIRECT("BE4:BE"&amp;ROW()-1)),""))</f>
        <v/>
      </c>
      <c r="BF11" s="7">
        <f t="shared" ca="1" si="18"/>
        <v>0</v>
      </c>
    </row>
    <row r="12" spans="1:58" x14ac:dyDescent="0.2">
      <c r="A12" s="12" t="str">
        <f>IF([6]PREMIOS_TITULACIONES_ANTIGUAS!$D10&lt;&gt;"",[6]PREMIOS_TITULACIONES_ANTIGUAS!$D10,IF(AND([6]PREMIOS_TITULACIONES_ANTIGUAS!$D10="",[6]PREMIOS_TITULACIONES_ANTIGUAS!$D11="",[6]PREMIOS_TITULACIONES_ANTIGUAS!$D9=""),"","TOTAL"))</f>
        <v>Ingeniería Técnica Industrial, Especialidad en Electricidad</v>
      </c>
      <c r="B12" s="7" t="str">
        <f ca="1">IF(AND($A12&lt;&gt;"",$A12&lt;&gt;"TOTAL"),IF(AND([6]PREMIOS_TITULACIONES_ANTIGUAS!$E10&lt;&gt;"",[6]PREMIOS_TITULACIONES_ANTIGUAS!$E10&lt;&gt;0),[6]PREMIOS_TITULACIONES_ANTIGUAS!$E10,""),IF($A12="TOTAL",SUM(INDIRECT("B4:B"&amp;ROW()-1)),""))</f>
        <v/>
      </c>
      <c r="C12" s="7">
        <f ca="1">IF(AND($A12&lt;&gt;"",$A12&lt;&gt;"TOTAL"),IF(AND([6]PREMIOS_TITULACIONES_ANTIGUAS!$G10&lt;&gt;"",[6]PREMIOS_TITULACIONES_ANTIGUAS!$G10&lt;&gt;0),[6]PREMIOS_TITULACIONES_ANTIGUAS!$G10,""),IF($A12="TOTAL",SUM(INDIRECT("C4:C"&amp;ROW()-1)),""))</f>
        <v>1</v>
      </c>
      <c r="D12" s="7">
        <f t="shared" ca="1" si="0"/>
        <v>1</v>
      </c>
      <c r="E12" s="7" t="str">
        <f ca="1">IF(AND($A12&lt;&gt;"",$A12&lt;&gt;"TOTAL"),IF(AND([6]PREMIOS_TITULACIONES_ANTIGUAS!$J10&lt;&gt;"",[6]PREMIOS_TITULACIONES_ANTIGUAS!$J10&lt;&gt;0),[6]PREMIOS_TITULACIONES_ANTIGUAS!$J10,""),IF($A12="TOTAL",SUM(INDIRECT("E4:E"&amp;ROW()-1)),""))</f>
        <v/>
      </c>
      <c r="F12" s="7" t="str">
        <f ca="1">IF(AND($A12&lt;&gt;"",$A12&lt;&gt;"TOTAL"),IF(AND([6]PREMIOS_TITULACIONES_ANTIGUAS!$L10&lt;&gt;"",[6]PREMIOS_TITULACIONES_ANTIGUAS!$L10&lt;&gt;0),[6]PREMIOS_TITULACIONES_ANTIGUAS!$L10,""),IF($A12="TOTAL",SUM(INDIRECT("F4:F"&amp;ROW()-1)),""))</f>
        <v/>
      </c>
      <c r="G12" s="7">
        <f t="shared" ca="1" si="1"/>
        <v>0</v>
      </c>
      <c r="H12" s="7" t="str">
        <f ca="1">IF(AND($A12&lt;&gt;"",$A12&lt;&gt;"TOTAL"),IF(AND([6]PREMIOS_TITULACIONES_ANTIGUAS!$O10&lt;&gt;"",[6]PREMIOS_TITULACIONES_ANTIGUAS!$O10&lt;&gt;0),[6]PREMIOS_TITULACIONES_ANTIGUAS!$O10,""),IF($A12="TOTAL",SUM(INDIRECT("H4:H"&amp;ROW()-1)),""))</f>
        <v/>
      </c>
      <c r="I12" s="7" t="str">
        <f ca="1">IF(AND($A12&lt;&gt;"",$A12&lt;&gt;"TOTAL"),IF(AND([6]PREMIOS_TITULACIONES_ANTIGUAS!$Q10&lt;&gt;"",[6]PREMIOS_TITULACIONES_ANTIGUAS!$Q10&lt;&gt;0),[6]PREMIOS_TITULACIONES_ANTIGUAS!$Q10,""),IF($A12="TOTAL",SUM(INDIRECT("I4:I"&amp;ROW()-1)),""))</f>
        <v/>
      </c>
      <c r="J12" s="7">
        <f t="shared" ca="1" si="2"/>
        <v>0</v>
      </c>
      <c r="K12" s="7" t="str">
        <f ca="1">IF(AND($A12&lt;&gt;"",$A12&lt;&gt;"TOTAL"),IF(AND([6]PREMIOS_TITULACIONES_ANTIGUAS!$T10&lt;&gt;"",[6]PREMIOS_TITULACIONES_ANTIGUAS!$T10&lt;&gt;0),[6]PREMIOS_TITULACIONES_ANTIGUAS!$T10,""),IF($A12="TOTAL",SUM(INDIRECT("K4:K"&amp;ROW()-1)),""))</f>
        <v/>
      </c>
      <c r="L12" s="7" t="str">
        <f ca="1">IF(AND($A12&lt;&gt;"",$A12&lt;&gt;"TOTAL"),IF(AND([6]PREMIOS_TITULACIONES_ANTIGUAS!$V10&lt;&gt;"",[6]PREMIOS_TITULACIONES_ANTIGUAS!$V10&lt;&gt;0),[6]PREMIOS_TITULACIONES_ANTIGUAS!$V10,""),IF($A12="TOTAL",SUM(INDIRECT("L4:L"&amp;ROW()-1)),""))</f>
        <v/>
      </c>
      <c r="M12" s="7">
        <f t="shared" ca="1" si="3"/>
        <v>0</v>
      </c>
      <c r="N12" s="7" t="str">
        <f ca="1">IF(AND($A12&lt;&gt;"",$A12&lt;&gt;"TOTAL"),IF(AND([6]PREMIOS_TITULACIONES_ANTIGUAS!$Y10&lt;&gt;"",[6]PREMIOS_TITULACIONES_ANTIGUAS!$Y10&lt;&gt;0),[6]PREMIOS_TITULACIONES_ANTIGUAS!$Y10,""),IF($A12="TOTAL",SUM(INDIRECT("N4:N"&amp;ROW()-1)),""))</f>
        <v/>
      </c>
      <c r="O12" s="7" t="str">
        <f ca="1">IF(AND($A12&lt;&gt;"",$A12&lt;&gt;"TOTAL"),IF(AND([6]PREMIOS_TITULACIONES_ANTIGUAS!$AA10&lt;&gt;"",[6]PREMIOS_TITULACIONES_ANTIGUAS!$AA10&lt;&gt;0),[6]PREMIOS_TITULACIONES_ANTIGUAS!$AA10,""),IF($A12="TOTAL",SUM(INDIRECT("O4:O"&amp;ROW()-1)),""))</f>
        <v/>
      </c>
      <c r="P12" s="7">
        <f t="shared" ca="1" si="4"/>
        <v>0</v>
      </c>
      <c r="Q12" s="7" t="str">
        <f ca="1">IF(AND($A12&lt;&gt;"",$A12&lt;&gt;"TOTAL"),IF(AND([6]PREMIOS_TITULACIONES_ANTIGUAS!$AD10&lt;&gt;"",[6]PREMIOS_TITULACIONES_ANTIGUAS!$AD10&lt;&gt;0),[6]PREMIOS_TITULACIONES_ANTIGUAS!$AD10,""),IF($A12="TOTAL",SUM(INDIRECT("Q4:Q"&amp;ROW()-1)),""))</f>
        <v/>
      </c>
      <c r="R12" s="7" t="str">
        <f ca="1">IF(AND($A12&lt;&gt;"",$A12&lt;&gt;"TOTAL"),IF(AND([6]PREMIOS_TITULACIONES_ANTIGUAS!$AF10&lt;&gt;"",[6]PREMIOS_TITULACIONES_ANTIGUAS!$AF10&lt;&gt;0),[6]PREMIOS_TITULACIONES_ANTIGUAS!$AF10,""),IF($A12="TOTAL",SUM(INDIRECT("R4:R"&amp;ROW()-1)),""))</f>
        <v/>
      </c>
      <c r="S12" s="7">
        <f t="shared" ca="1" si="5"/>
        <v>0</v>
      </c>
      <c r="T12" s="7" t="str">
        <f ca="1">IF(AND($A12&lt;&gt;"",$A12&lt;&gt;"TOTAL"),IF(AND([6]PREMIOS_TITULACIONES_ANTIGUAS!$AI10&lt;&gt;"",[6]PREMIOS_TITULACIONES_ANTIGUAS!$AI10&lt;&gt;0),[6]PREMIOS_TITULACIONES_ANTIGUAS!$AI10,""),IF($A12="TOTAL",SUM(INDIRECT("T4:T"&amp;ROW()-1)),""))</f>
        <v/>
      </c>
      <c r="U12" s="7" t="str">
        <f ca="1">IF(AND($A12&lt;&gt;"",$A12&lt;&gt;"TOTAL"),IF(AND([6]PREMIOS_TITULACIONES_ANTIGUAS!$AK10&lt;&gt;"",[6]PREMIOS_TITULACIONES_ANTIGUAS!$AK10&lt;&gt;0),[6]PREMIOS_TITULACIONES_ANTIGUAS!$AK10,""),IF($A12="TOTAL",SUM(INDIRECT("U4:U"&amp;ROW()-1)),""))</f>
        <v/>
      </c>
      <c r="V12" s="7">
        <f t="shared" ca="1" si="6"/>
        <v>0</v>
      </c>
      <c r="W12" s="7" t="str">
        <f ca="1">IF(AND($A12&lt;&gt;"",$A12&lt;&gt;"TOTAL"),IF(AND([6]PREMIOS_TITULACIONES_ANTIGUAS!$AN10&lt;&gt;"",[6]PREMIOS_TITULACIONES_ANTIGUAS!$AN10&lt;&gt;0),[6]PREMIOS_TITULACIONES_ANTIGUAS!$AN10,""),IF($A12="TOTAL",SUM(INDIRECT("W4:W"&amp;ROW()-1)),""))</f>
        <v/>
      </c>
      <c r="X12" s="7" t="str">
        <f ca="1">IF(AND($A12&lt;&gt;"",$A12&lt;&gt;"TOTAL"),IF(AND([6]PREMIOS_TITULACIONES_ANTIGUAS!$AP10&lt;&gt;"",[6]PREMIOS_TITULACIONES_ANTIGUAS!$AP10&lt;&gt;0),[6]PREMIOS_TITULACIONES_ANTIGUAS!$AP10,""),IF($A12="TOTAL",SUM(INDIRECT("X4:X"&amp;ROW()-1)),""))</f>
        <v/>
      </c>
      <c r="Y12" s="7">
        <f t="shared" ca="1" si="7"/>
        <v>0</v>
      </c>
      <c r="Z12" s="7" t="str">
        <f ca="1">IF(AND($A12&lt;&gt;"",$A12&lt;&gt;"TOTAL"),IF(AND([6]PREMIOS_TITULACIONES_ANTIGUAS!$AS10&lt;&gt;"",[6]PREMIOS_TITULACIONES_ANTIGUAS!$AS10&lt;&gt;0),[6]PREMIOS_TITULACIONES_ANTIGUAS!$AS10,""),IF($A12="TOTAL",SUM(INDIRECT("Z4:Z"&amp;ROW()-1)),""))</f>
        <v/>
      </c>
      <c r="AA12" s="7" t="str">
        <f ca="1">IF(AND($A12&lt;&gt;"",$A12&lt;&gt;"TOTAL"),IF(AND([6]PREMIOS_TITULACIONES_ANTIGUAS!$AU10&lt;&gt;"",[6]PREMIOS_TITULACIONES_ANTIGUAS!$AU10&lt;&gt;0),[6]PREMIOS_TITULACIONES_ANTIGUAS!$AU10,""),IF($A12="TOTAL",SUM(INDIRECT("AA4:AA"&amp;ROW()-1)),""))</f>
        <v/>
      </c>
      <c r="AB12" s="7">
        <f t="shared" ca="1" si="8"/>
        <v>0</v>
      </c>
      <c r="AC12" s="7" t="str">
        <f ca="1">IF(AND($A12&lt;&gt;"",$A12&lt;&gt;"TOTAL"),IF(AND([6]PREMIOS_TITULACIONES_ANTIGUAS!$AX10&lt;&gt;"",[6]PREMIOS_TITULACIONES_ANTIGUAS!$AX10&lt;&gt;0),[6]PREMIOS_TITULACIONES_ANTIGUAS!$AX10,""),IF($A12="TOTAL",SUM(INDIRECT("AC4:AC"&amp;ROW()-1)),""))</f>
        <v/>
      </c>
      <c r="AD12" s="7" t="str">
        <f ca="1">IF(AND($A12&lt;&gt;"",$A12&lt;&gt;"TOTAL"),IF(AND([6]PREMIOS_TITULACIONES_ANTIGUAS!$AZ10&lt;&gt;"",[6]PREMIOS_TITULACIONES_ANTIGUAS!$AZ10&lt;&gt;0),[6]PREMIOS_TITULACIONES_ANTIGUAS!$AZ10,""),IF($A12="TOTAL",SUM(INDIRECT("AD4:AD"&amp;ROW()-1)),""))</f>
        <v/>
      </c>
      <c r="AE12" s="7">
        <f t="shared" ca="1" si="9"/>
        <v>0</v>
      </c>
      <c r="AF12" s="7" t="str">
        <f ca="1">IF(AND($A12&lt;&gt;"",$A12&lt;&gt;"TOTAL"),IF(AND([6]PREMIOS_TITULACIONES_ANTIGUAS!$BC10&lt;&gt;"",[6]PREMIOS_TITULACIONES_ANTIGUAS!$BC10&lt;&gt;0),[6]PREMIOS_TITULACIONES_ANTIGUAS!$BC10,""),IF($A12="TOTAL",SUM(INDIRECT("AF4:AF"&amp;ROW()-1)),""))</f>
        <v/>
      </c>
      <c r="AG12" s="7" t="str">
        <f ca="1">IF(AND($A12&lt;&gt;"",$A12&lt;&gt;"TOTAL"),IF(AND([6]PREMIOS_TITULACIONES_ANTIGUAS!$BE10&lt;&gt;"",[6]PREMIOS_TITULACIONES_ANTIGUAS!$BE10&lt;&gt;0),[6]PREMIOS_TITULACIONES_ANTIGUAS!$BE10,""),IF($A12="TOTAL",SUM(INDIRECT("AG4:AG"&amp;ROW()-1)),""))</f>
        <v/>
      </c>
      <c r="AH12" s="7">
        <f t="shared" ca="1" si="10"/>
        <v>0</v>
      </c>
      <c r="AI12" s="7" t="str">
        <f ca="1">IF(AND($A12&lt;&gt;"",$A12&lt;&gt;"TOTAL"),IF(AND([6]PREMIOS_TITULACIONES_ANTIGUAS!$BH10&lt;&gt;"",[6]PREMIOS_TITULACIONES_ANTIGUAS!$BH10&lt;&gt;0),[6]PREMIOS_TITULACIONES_ANTIGUAS!$BH10,""),IF($A12="TOTAL",SUM(INDIRECT("AI4:AI"&amp;ROW()-1)),""))</f>
        <v/>
      </c>
      <c r="AJ12" s="7" t="str">
        <f ca="1">IF(AND($A12&lt;&gt;"",$A12&lt;&gt;"TOTAL"),IF(AND([6]PREMIOS_TITULACIONES_ANTIGUAS!$BJ10&lt;&gt;"",[6]PREMIOS_TITULACIONES_ANTIGUAS!$BJ10&lt;&gt;0),[6]PREMIOS_TITULACIONES_ANTIGUAS!$BJ10,""),IF($A12="TOTAL",SUM(INDIRECT("AJ4:AJ"&amp;ROW()-1)),""))</f>
        <v/>
      </c>
      <c r="AK12" s="7">
        <f t="shared" ca="1" si="11"/>
        <v>0</v>
      </c>
      <c r="AL12" s="7" t="str">
        <f ca="1">IF(AND($A12&lt;&gt;"",$A12&lt;&gt;"TOTAL"),IF(AND([6]PREMIOS_TITULACIONES_ANTIGUAS!$BM10&lt;&gt;"",[6]PREMIOS_TITULACIONES_ANTIGUAS!$BM10&lt;&gt;0),[6]PREMIOS_TITULACIONES_ANTIGUAS!$BM10,""),IF($A12="TOTAL",SUM(INDIRECT("AL4:AL"&amp;ROW()-1)),""))</f>
        <v/>
      </c>
      <c r="AM12" s="7" t="str">
        <f ca="1">IF(AND($A12&lt;&gt;"",$A12&lt;&gt;"TOTAL"),IF(AND([6]PREMIOS_TITULACIONES_ANTIGUAS!$BO10&lt;&gt;"",[6]PREMIOS_TITULACIONES_ANTIGUAS!$BO10&lt;&gt;0),[6]PREMIOS_TITULACIONES_ANTIGUAS!$BO10,""),IF($A12="TOTAL",SUM(INDIRECT("AM4:AM"&amp;ROW()-1)),""))</f>
        <v/>
      </c>
      <c r="AN12" s="7">
        <f t="shared" ca="1" si="12"/>
        <v>0</v>
      </c>
      <c r="AO12" s="7" t="str">
        <f ca="1">IF(AND($A12&lt;&gt;"",$A12&lt;&gt;"TOTAL"),IF(AND([6]PREMIOS_TITULACIONES_ANTIGUAS!$BR10&lt;&gt;"",[6]PREMIOS_TITULACIONES_ANTIGUAS!$BR10&lt;&gt;0),[6]PREMIOS_TITULACIONES_ANTIGUAS!$BR10,""),IF($A12="TOTAL",SUM(INDIRECT("AO4:AO"&amp;ROW()-1)),""))</f>
        <v/>
      </c>
      <c r="AP12" s="7" t="str">
        <f ca="1">IF(AND($A12&lt;&gt;"",$A12&lt;&gt;"TOTAL"),IF(AND([6]PREMIOS_TITULACIONES_ANTIGUAS!$BT10&lt;&gt;"",[6]PREMIOS_TITULACIONES_ANTIGUAS!$BT10&lt;&gt;0),[6]PREMIOS_TITULACIONES_ANTIGUAS!$BT10,""),IF($A12="TOTAL",SUM(INDIRECT("AP4:AP"&amp;ROW()-1)),""))</f>
        <v/>
      </c>
      <c r="AQ12" s="7">
        <f t="shared" ca="1" si="13"/>
        <v>0</v>
      </c>
      <c r="AR12" s="7" t="str">
        <f ca="1">IF(AND($A12&lt;&gt;"",$A12&lt;&gt;"TOTAL"),IF(AND([6]PREMIOS_TITULACIONES_ANTIGUAS!$BW10&lt;&gt;"",[6]PREMIOS_TITULACIONES_ANTIGUAS!$BW10&lt;&gt;0),[6]PREMIOS_TITULACIONES_ANTIGUAS!$BW10,""),IF($A12="TOTAL",SUM(INDIRECT("AR4:AR"&amp;ROW()-1)),""))</f>
        <v/>
      </c>
      <c r="AS12" s="7" t="str">
        <f ca="1">IF(AND($A12&lt;&gt;"",$A12&lt;&gt;"TOTAL"),IF(AND([6]PREMIOS_TITULACIONES_ANTIGUAS!$BY10&lt;&gt;"",[6]PREMIOS_TITULACIONES_ANTIGUAS!$BY10&lt;&gt;0),[6]PREMIOS_TITULACIONES_ANTIGUAS!$BY10,""),IF($A12="TOTAL",SUM(INDIRECT("AS4:AS"&amp;ROW()-1)),""))</f>
        <v/>
      </c>
      <c r="AT12" s="7">
        <f t="shared" ca="1" si="14"/>
        <v>0</v>
      </c>
      <c r="AU12" s="7" t="str">
        <f ca="1">IF(AND($A12&lt;&gt;"",$A12&lt;&gt;"TOTAL"),IF(AND([6]PREMIOS_TITULACIONES_ANTIGUAS!$CB10&lt;&gt;"",[6]PREMIOS_TITULACIONES_ANTIGUAS!$CB10&lt;&gt;0),[6]PREMIOS_TITULACIONES_ANTIGUAS!$CB10,""),IF($A12="TOTAL",SUM(INDIRECT("AU4:AU"&amp;ROW()-1)),""))</f>
        <v/>
      </c>
      <c r="AV12" s="7" t="str">
        <f ca="1">IF(AND($A12&lt;&gt;"",$A12&lt;&gt;"TOTAL"),IF(AND([6]PREMIOS_TITULACIONES_ANTIGUAS!$CD10&lt;&gt;"",[6]PREMIOS_TITULACIONES_ANTIGUAS!$CD10&lt;&gt;0),[6]PREMIOS_TITULACIONES_ANTIGUAS!$CD10,""),IF($A12="TOTAL",SUM(INDIRECT("AV4:AV"&amp;ROW()-1)),""))</f>
        <v/>
      </c>
      <c r="AW12" s="7">
        <f t="shared" ca="1" si="15"/>
        <v>0</v>
      </c>
      <c r="AX12" s="7" t="str">
        <f ca="1">IF(AND($A12&lt;&gt;"",$A12&lt;&gt;"TOTAL"),IF(AND([6]PREMIOS_TITULACIONES_ANTIGUAS!$CG10&lt;&gt;"",[6]PREMIOS_TITULACIONES_ANTIGUAS!$CG10&lt;&gt;0),[6]PREMIOS_TITULACIONES_ANTIGUAS!$CG10,""),IF($A12="TOTAL",SUM(INDIRECT("AX4:AX"&amp;ROW()-1)),""))</f>
        <v/>
      </c>
      <c r="AY12" s="7" t="str">
        <f ca="1">IF(AND($A12&lt;&gt;"",$A12&lt;&gt;"TOTAL"),IF(AND([6]PREMIOS_TITULACIONES_ANTIGUAS!$CI10&lt;&gt;"",[6]PREMIOS_TITULACIONES_ANTIGUAS!$CI10&lt;&gt;0),[6]PREMIOS_TITULACIONES_ANTIGUAS!$CI10,""),IF($A12="TOTAL",SUM(INDIRECT("AY4:AY"&amp;ROW()-1)),""))</f>
        <v/>
      </c>
      <c r="AZ12" s="7">
        <f t="shared" ca="1" si="16"/>
        <v>0</v>
      </c>
      <c r="BA12" s="7" t="str">
        <f ca="1">IF(AND($A12&lt;&gt;"",$A12&lt;&gt;"TOTAL"),IF(AND([6]PREMIOS_TITULACIONES_ANTIGUAS!$CL10&lt;&gt;"",[6]PREMIOS_TITULACIONES_ANTIGUAS!$CL10&lt;&gt;0),[6]PREMIOS_TITULACIONES_ANTIGUAS!$CL10,""),IF($A12="TOTAL",SUM(INDIRECT("BA4:BA"&amp;ROW()-1)),""))</f>
        <v/>
      </c>
      <c r="BB12" s="7" t="str">
        <f ca="1">IF(AND($A12&lt;&gt;"",$A12&lt;&gt;"TOTAL"),IF(AND([6]PREMIOS_TITULACIONES_ANTIGUAS!$CN10&lt;&gt;"",[6]PREMIOS_TITULACIONES_ANTIGUAS!$CN10&lt;&gt;0),[6]PREMIOS_TITULACIONES_ANTIGUAS!$CN10,""),IF($A12="TOTAL",SUM(INDIRECT("BB4:BB"&amp;ROW()-1)),""))</f>
        <v/>
      </c>
      <c r="BC12" s="7">
        <f t="shared" ca="1" si="17"/>
        <v>0</v>
      </c>
      <c r="BD12" s="7" t="str">
        <f ca="1">IF(AND($A12&lt;&gt;"",$A12&lt;&gt;"TOTAL"),IF(AND([6]PREMIOS_TITULACIONES_ANTIGUAS!$CQ10&lt;&gt;"",[6]PREMIOS_TITULACIONES_ANTIGUAS!$CQ10&lt;&gt;0),[6]PREMIOS_TITULACIONES_ANTIGUAS!$CQ10,""),IF($A12="TOTAL",SUM(INDIRECT("BD4:BD"&amp;ROW()-1)),""))</f>
        <v/>
      </c>
      <c r="BE12" s="7" t="str">
        <f ca="1">IF(AND($A12&lt;&gt;"",$A12&lt;&gt;"TOTAL"),IF(AND([6]PREMIOS_TITULACIONES_ANTIGUAS!$CS10&lt;&gt;"",[6]PREMIOS_TITULACIONES_ANTIGUAS!$CS10&lt;&gt;0),[6]PREMIOS_TITULACIONES_ANTIGUAS!$CS10,""),IF($A12="TOTAL",SUM(INDIRECT("BE4:BE"&amp;ROW()-1)),""))</f>
        <v/>
      </c>
      <c r="BF12" s="7">
        <f t="shared" ca="1" si="18"/>
        <v>0</v>
      </c>
    </row>
    <row r="13" spans="1:58" x14ac:dyDescent="0.2">
      <c r="A13" s="12" t="str">
        <f>IF([6]PREMIOS_TITULACIONES_ANTIGUAS!$D11&lt;&gt;"",[6]PREMIOS_TITULACIONES_ANTIGUAS!$D11,IF(AND([6]PREMIOS_TITULACIONES_ANTIGUAS!$D11="",[6]PREMIOS_TITULACIONES_ANTIGUAS!$D12="",[6]PREMIOS_TITULACIONES_ANTIGUAS!$D10=""),"","TOTAL"))</f>
        <v>Ingeniería Técnica Industrial, Especialidad en Electrónica Industrial</v>
      </c>
      <c r="B13" s="7">
        <f ca="1">IF(AND($A13&lt;&gt;"",$A13&lt;&gt;"TOTAL"),IF(AND([6]PREMIOS_TITULACIONES_ANTIGUAS!$E11&lt;&gt;"",[6]PREMIOS_TITULACIONES_ANTIGUAS!$E11&lt;&gt;0),[6]PREMIOS_TITULACIONES_ANTIGUAS!$E11,""),IF($A13="TOTAL",SUM(INDIRECT("B4:B"&amp;ROW()-1)),""))</f>
        <v>1</v>
      </c>
      <c r="C13" s="7" t="str">
        <f ca="1">IF(AND($A13&lt;&gt;"",$A13&lt;&gt;"TOTAL"),IF(AND([6]PREMIOS_TITULACIONES_ANTIGUAS!$G11&lt;&gt;"",[6]PREMIOS_TITULACIONES_ANTIGUAS!$G11&lt;&gt;0),[6]PREMIOS_TITULACIONES_ANTIGUAS!$G11,""),IF($A13="TOTAL",SUM(INDIRECT("C4:C"&amp;ROW()-1)),""))</f>
        <v/>
      </c>
      <c r="D13" s="7">
        <f t="shared" ca="1" si="0"/>
        <v>1</v>
      </c>
      <c r="E13" s="7" t="str">
        <f ca="1">IF(AND($A13&lt;&gt;"",$A13&lt;&gt;"TOTAL"),IF(AND([6]PREMIOS_TITULACIONES_ANTIGUAS!$J11&lt;&gt;"",[6]PREMIOS_TITULACIONES_ANTIGUAS!$J11&lt;&gt;0),[6]PREMIOS_TITULACIONES_ANTIGUAS!$J11,""),IF($A13="TOTAL",SUM(INDIRECT("E4:E"&amp;ROW()-1)),""))</f>
        <v/>
      </c>
      <c r="F13" s="7" t="str">
        <f ca="1">IF(AND($A13&lt;&gt;"",$A13&lt;&gt;"TOTAL"),IF(AND([6]PREMIOS_TITULACIONES_ANTIGUAS!$L11&lt;&gt;"",[6]PREMIOS_TITULACIONES_ANTIGUAS!$L11&lt;&gt;0),[6]PREMIOS_TITULACIONES_ANTIGUAS!$L11,""),IF($A13="TOTAL",SUM(INDIRECT("F4:F"&amp;ROW()-1)),""))</f>
        <v/>
      </c>
      <c r="G13" s="7">
        <f t="shared" ca="1" si="1"/>
        <v>0</v>
      </c>
      <c r="H13" s="7" t="str">
        <f ca="1">IF(AND($A13&lt;&gt;"",$A13&lt;&gt;"TOTAL"),IF(AND([6]PREMIOS_TITULACIONES_ANTIGUAS!$O11&lt;&gt;"",[6]PREMIOS_TITULACIONES_ANTIGUAS!$O11&lt;&gt;0),[6]PREMIOS_TITULACIONES_ANTIGUAS!$O11,""),IF($A13="TOTAL",SUM(INDIRECT("H4:H"&amp;ROW()-1)),""))</f>
        <v/>
      </c>
      <c r="I13" s="7" t="str">
        <f ca="1">IF(AND($A13&lt;&gt;"",$A13&lt;&gt;"TOTAL"),IF(AND([6]PREMIOS_TITULACIONES_ANTIGUAS!$Q11&lt;&gt;"",[6]PREMIOS_TITULACIONES_ANTIGUAS!$Q11&lt;&gt;0),[6]PREMIOS_TITULACIONES_ANTIGUAS!$Q11,""),IF($A13="TOTAL",SUM(INDIRECT("I4:I"&amp;ROW()-1)),""))</f>
        <v/>
      </c>
      <c r="J13" s="7">
        <f t="shared" ca="1" si="2"/>
        <v>0</v>
      </c>
      <c r="K13" s="7" t="str">
        <f ca="1">IF(AND($A13&lt;&gt;"",$A13&lt;&gt;"TOTAL"),IF(AND([6]PREMIOS_TITULACIONES_ANTIGUAS!$T11&lt;&gt;"",[6]PREMIOS_TITULACIONES_ANTIGUAS!$T11&lt;&gt;0),[6]PREMIOS_TITULACIONES_ANTIGUAS!$T11,""),IF($A13="TOTAL",SUM(INDIRECT("K4:K"&amp;ROW()-1)),""))</f>
        <v/>
      </c>
      <c r="L13" s="7" t="str">
        <f ca="1">IF(AND($A13&lt;&gt;"",$A13&lt;&gt;"TOTAL"),IF(AND([6]PREMIOS_TITULACIONES_ANTIGUAS!$V11&lt;&gt;"",[6]PREMIOS_TITULACIONES_ANTIGUAS!$V11&lt;&gt;0),[6]PREMIOS_TITULACIONES_ANTIGUAS!$V11,""),IF($A13="TOTAL",SUM(INDIRECT("L4:L"&amp;ROW()-1)),""))</f>
        <v/>
      </c>
      <c r="M13" s="7">
        <f t="shared" ca="1" si="3"/>
        <v>0</v>
      </c>
      <c r="N13" s="7" t="str">
        <f ca="1">IF(AND($A13&lt;&gt;"",$A13&lt;&gt;"TOTAL"),IF(AND([6]PREMIOS_TITULACIONES_ANTIGUAS!$Y11&lt;&gt;"",[6]PREMIOS_TITULACIONES_ANTIGUAS!$Y11&lt;&gt;0),[6]PREMIOS_TITULACIONES_ANTIGUAS!$Y11,""),IF($A13="TOTAL",SUM(INDIRECT("N4:N"&amp;ROW()-1)),""))</f>
        <v/>
      </c>
      <c r="O13" s="7" t="str">
        <f ca="1">IF(AND($A13&lt;&gt;"",$A13&lt;&gt;"TOTAL"),IF(AND([6]PREMIOS_TITULACIONES_ANTIGUAS!$AA11&lt;&gt;"",[6]PREMIOS_TITULACIONES_ANTIGUAS!$AA11&lt;&gt;0),[6]PREMIOS_TITULACIONES_ANTIGUAS!$AA11,""),IF($A13="TOTAL",SUM(INDIRECT("O4:O"&amp;ROW()-1)),""))</f>
        <v/>
      </c>
      <c r="P13" s="7">
        <f t="shared" ca="1" si="4"/>
        <v>0</v>
      </c>
      <c r="Q13" s="7" t="str">
        <f ca="1">IF(AND($A13&lt;&gt;"",$A13&lt;&gt;"TOTAL"),IF(AND([6]PREMIOS_TITULACIONES_ANTIGUAS!$AD11&lt;&gt;"",[6]PREMIOS_TITULACIONES_ANTIGUAS!$AD11&lt;&gt;0),[6]PREMIOS_TITULACIONES_ANTIGUAS!$AD11,""),IF($A13="TOTAL",SUM(INDIRECT("Q4:Q"&amp;ROW()-1)),""))</f>
        <v/>
      </c>
      <c r="R13" s="7" t="str">
        <f ca="1">IF(AND($A13&lt;&gt;"",$A13&lt;&gt;"TOTAL"),IF(AND([6]PREMIOS_TITULACIONES_ANTIGUAS!$AF11&lt;&gt;"",[6]PREMIOS_TITULACIONES_ANTIGUAS!$AF11&lt;&gt;0),[6]PREMIOS_TITULACIONES_ANTIGUAS!$AF11,""),IF($A13="TOTAL",SUM(INDIRECT("R4:R"&amp;ROW()-1)),""))</f>
        <v/>
      </c>
      <c r="S13" s="7">
        <f t="shared" ca="1" si="5"/>
        <v>0</v>
      </c>
      <c r="T13" s="7" t="str">
        <f ca="1">IF(AND($A13&lt;&gt;"",$A13&lt;&gt;"TOTAL"),IF(AND([6]PREMIOS_TITULACIONES_ANTIGUAS!$AI11&lt;&gt;"",[6]PREMIOS_TITULACIONES_ANTIGUAS!$AI11&lt;&gt;0),[6]PREMIOS_TITULACIONES_ANTIGUAS!$AI11,""),IF($A13="TOTAL",SUM(INDIRECT("T4:T"&amp;ROW()-1)),""))</f>
        <v/>
      </c>
      <c r="U13" s="7" t="str">
        <f ca="1">IF(AND($A13&lt;&gt;"",$A13&lt;&gt;"TOTAL"),IF(AND([6]PREMIOS_TITULACIONES_ANTIGUAS!$AK11&lt;&gt;"",[6]PREMIOS_TITULACIONES_ANTIGUAS!$AK11&lt;&gt;0),[6]PREMIOS_TITULACIONES_ANTIGUAS!$AK11,""),IF($A13="TOTAL",SUM(INDIRECT("U4:U"&amp;ROW()-1)),""))</f>
        <v/>
      </c>
      <c r="V13" s="7">
        <f t="shared" ca="1" si="6"/>
        <v>0</v>
      </c>
      <c r="W13" s="7" t="str">
        <f ca="1">IF(AND($A13&lt;&gt;"",$A13&lt;&gt;"TOTAL"),IF(AND([6]PREMIOS_TITULACIONES_ANTIGUAS!$AN11&lt;&gt;"",[6]PREMIOS_TITULACIONES_ANTIGUAS!$AN11&lt;&gt;0),[6]PREMIOS_TITULACIONES_ANTIGUAS!$AN11,""),IF($A13="TOTAL",SUM(INDIRECT("W4:W"&amp;ROW()-1)),""))</f>
        <v/>
      </c>
      <c r="X13" s="7" t="str">
        <f ca="1">IF(AND($A13&lt;&gt;"",$A13&lt;&gt;"TOTAL"),IF(AND([6]PREMIOS_TITULACIONES_ANTIGUAS!$AP11&lt;&gt;"",[6]PREMIOS_TITULACIONES_ANTIGUAS!$AP11&lt;&gt;0),[6]PREMIOS_TITULACIONES_ANTIGUAS!$AP11,""),IF($A13="TOTAL",SUM(INDIRECT("X4:X"&amp;ROW()-1)),""))</f>
        <v/>
      </c>
      <c r="Y13" s="7">
        <f t="shared" ca="1" si="7"/>
        <v>0</v>
      </c>
      <c r="Z13" s="7" t="str">
        <f ca="1">IF(AND($A13&lt;&gt;"",$A13&lt;&gt;"TOTAL"),IF(AND([6]PREMIOS_TITULACIONES_ANTIGUAS!$AS11&lt;&gt;"",[6]PREMIOS_TITULACIONES_ANTIGUAS!$AS11&lt;&gt;0),[6]PREMIOS_TITULACIONES_ANTIGUAS!$AS11,""),IF($A13="TOTAL",SUM(INDIRECT("Z4:Z"&amp;ROW()-1)),""))</f>
        <v/>
      </c>
      <c r="AA13" s="7" t="str">
        <f ca="1">IF(AND($A13&lt;&gt;"",$A13&lt;&gt;"TOTAL"),IF(AND([6]PREMIOS_TITULACIONES_ANTIGUAS!$AU11&lt;&gt;"",[6]PREMIOS_TITULACIONES_ANTIGUAS!$AU11&lt;&gt;0),[6]PREMIOS_TITULACIONES_ANTIGUAS!$AU11,""),IF($A13="TOTAL",SUM(INDIRECT("AA4:AA"&amp;ROW()-1)),""))</f>
        <v/>
      </c>
      <c r="AB13" s="7">
        <f t="shared" ca="1" si="8"/>
        <v>0</v>
      </c>
      <c r="AC13" s="7" t="str">
        <f ca="1">IF(AND($A13&lt;&gt;"",$A13&lt;&gt;"TOTAL"),IF(AND([6]PREMIOS_TITULACIONES_ANTIGUAS!$AX11&lt;&gt;"",[6]PREMIOS_TITULACIONES_ANTIGUAS!$AX11&lt;&gt;0),[6]PREMIOS_TITULACIONES_ANTIGUAS!$AX11,""),IF($A13="TOTAL",SUM(INDIRECT("AC4:AC"&amp;ROW()-1)),""))</f>
        <v/>
      </c>
      <c r="AD13" s="7" t="str">
        <f ca="1">IF(AND($A13&lt;&gt;"",$A13&lt;&gt;"TOTAL"),IF(AND([6]PREMIOS_TITULACIONES_ANTIGUAS!$AZ11&lt;&gt;"",[6]PREMIOS_TITULACIONES_ANTIGUAS!$AZ11&lt;&gt;0),[6]PREMIOS_TITULACIONES_ANTIGUAS!$AZ11,""),IF($A13="TOTAL",SUM(INDIRECT("AD4:AD"&amp;ROW()-1)),""))</f>
        <v/>
      </c>
      <c r="AE13" s="7">
        <f t="shared" ca="1" si="9"/>
        <v>0</v>
      </c>
      <c r="AF13" s="7" t="str">
        <f ca="1">IF(AND($A13&lt;&gt;"",$A13&lt;&gt;"TOTAL"),IF(AND([6]PREMIOS_TITULACIONES_ANTIGUAS!$BC11&lt;&gt;"",[6]PREMIOS_TITULACIONES_ANTIGUAS!$BC11&lt;&gt;0),[6]PREMIOS_TITULACIONES_ANTIGUAS!$BC11,""),IF($A13="TOTAL",SUM(INDIRECT("AF4:AF"&amp;ROW()-1)),""))</f>
        <v/>
      </c>
      <c r="AG13" s="7" t="str">
        <f ca="1">IF(AND($A13&lt;&gt;"",$A13&lt;&gt;"TOTAL"),IF(AND([6]PREMIOS_TITULACIONES_ANTIGUAS!$BE11&lt;&gt;"",[6]PREMIOS_TITULACIONES_ANTIGUAS!$BE11&lt;&gt;0),[6]PREMIOS_TITULACIONES_ANTIGUAS!$BE11,""),IF($A13="TOTAL",SUM(INDIRECT("AG4:AG"&amp;ROW()-1)),""))</f>
        <v/>
      </c>
      <c r="AH13" s="7">
        <f t="shared" ca="1" si="10"/>
        <v>0</v>
      </c>
      <c r="AI13" s="7" t="str">
        <f ca="1">IF(AND($A13&lt;&gt;"",$A13&lt;&gt;"TOTAL"),IF(AND([6]PREMIOS_TITULACIONES_ANTIGUAS!$BH11&lt;&gt;"",[6]PREMIOS_TITULACIONES_ANTIGUAS!$BH11&lt;&gt;0),[6]PREMIOS_TITULACIONES_ANTIGUAS!$BH11,""),IF($A13="TOTAL",SUM(INDIRECT("AI4:AI"&amp;ROW()-1)),""))</f>
        <v/>
      </c>
      <c r="AJ13" s="7" t="str">
        <f ca="1">IF(AND($A13&lt;&gt;"",$A13&lt;&gt;"TOTAL"),IF(AND([6]PREMIOS_TITULACIONES_ANTIGUAS!$BJ11&lt;&gt;"",[6]PREMIOS_TITULACIONES_ANTIGUAS!$BJ11&lt;&gt;0),[6]PREMIOS_TITULACIONES_ANTIGUAS!$BJ11,""),IF($A13="TOTAL",SUM(INDIRECT("AJ4:AJ"&amp;ROW()-1)),""))</f>
        <v/>
      </c>
      <c r="AK13" s="7">
        <f t="shared" ca="1" si="11"/>
        <v>0</v>
      </c>
      <c r="AL13" s="7" t="str">
        <f ca="1">IF(AND($A13&lt;&gt;"",$A13&lt;&gt;"TOTAL"),IF(AND([6]PREMIOS_TITULACIONES_ANTIGUAS!$BM11&lt;&gt;"",[6]PREMIOS_TITULACIONES_ANTIGUAS!$BM11&lt;&gt;0),[6]PREMIOS_TITULACIONES_ANTIGUAS!$BM11,""),IF($A13="TOTAL",SUM(INDIRECT("AL4:AL"&amp;ROW()-1)),""))</f>
        <v/>
      </c>
      <c r="AM13" s="7" t="str">
        <f ca="1">IF(AND($A13&lt;&gt;"",$A13&lt;&gt;"TOTAL"),IF(AND([6]PREMIOS_TITULACIONES_ANTIGUAS!$BO11&lt;&gt;"",[6]PREMIOS_TITULACIONES_ANTIGUAS!$BO11&lt;&gt;0),[6]PREMIOS_TITULACIONES_ANTIGUAS!$BO11,""),IF($A13="TOTAL",SUM(INDIRECT("AM4:AM"&amp;ROW()-1)),""))</f>
        <v/>
      </c>
      <c r="AN13" s="7">
        <f t="shared" ca="1" si="12"/>
        <v>0</v>
      </c>
      <c r="AO13" s="7" t="str">
        <f ca="1">IF(AND($A13&lt;&gt;"",$A13&lt;&gt;"TOTAL"),IF(AND([6]PREMIOS_TITULACIONES_ANTIGUAS!$BR11&lt;&gt;"",[6]PREMIOS_TITULACIONES_ANTIGUAS!$BR11&lt;&gt;0),[6]PREMIOS_TITULACIONES_ANTIGUAS!$BR11,""),IF($A13="TOTAL",SUM(INDIRECT("AO4:AO"&amp;ROW()-1)),""))</f>
        <v/>
      </c>
      <c r="AP13" s="7" t="str">
        <f ca="1">IF(AND($A13&lt;&gt;"",$A13&lt;&gt;"TOTAL"),IF(AND([6]PREMIOS_TITULACIONES_ANTIGUAS!$BT11&lt;&gt;"",[6]PREMIOS_TITULACIONES_ANTIGUAS!$BT11&lt;&gt;0),[6]PREMIOS_TITULACIONES_ANTIGUAS!$BT11,""),IF($A13="TOTAL",SUM(INDIRECT("AP4:AP"&amp;ROW()-1)),""))</f>
        <v/>
      </c>
      <c r="AQ13" s="7">
        <f t="shared" ca="1" si="13"/>
        <v>0</v>
      </c>
      <c r="AR13" s="7" t="str">
        <f ca="1">IF(AND($A13&lt;&gt;"",$A13&lt;&gt;"TOTAL"),IF(AND([6]PREMIOS_TITULACIONES_ANTIGUAS!$BW11&lt;&gt;"",[6]PREMIOS_TITULACIONES_ANTIGUAS!$BW11&lt;&gt;0),[6]PREMIOS_TITULACIONES_ANTIGUAS!$BW11,""),IF($A13="TOTAL",SUM(INDIRECT("AR4:AR"&amp;ROW()-1)),""))</f>
        <v/>
      </c>
      <c r="AS13" s="7" t="str">
        <f ca="1">IF(AND($A13&lt;&gt;"",$A13&lt;&gt;"TOTAL"),IF(AND([6]PREMIOS_TITULACIONES_ANTIGUAS!$BY11&lt;&gt;"",[6]PREMIOS_TITULACIONES_ANTIGUAS!$BY11&lt;&gt;0),[6]PREMIOS_TITULACIONES_ANTIGUAS!$BY11,""),IF($A13="TOTAL",SUM(INDIRECT("AS4:AS"&amp;ROW()-1)),""))</f>
        <v/>
      </c>
      <c r="AT13" s="7">
        <f t="shared" ca="1" si="14"/>
        <v>0</v>
      </c>
      <c r="AU13" s="7" t="str">
        <f ca="1">IF(AND($A13&lt;&gt;"",$A13&lt;&gt;"TOTAL"),IF(AND([6]PREMIOS_TITULACIONES_ANTIGUAS!$CB11&lt;&gt;"",[6]PREMIOS_TITULACIONES_ANTIGUAS!$CB11&lt;&gt;0),[6]PREMIOS_TITULACIONES_ANTIGUAS!$CB11,""),IF($A13="TOTAL",SUM(INDIRECT("AU4:AU"&amp;ROW()-1)),""))</f>
        <v/>
      </c>
      <c r="AV13" s="7" t="str">
        <f ca="1">IF(AND($A13&lt;&gt;"",$A13&lt;&gt;"TOTAL"),IF(AND([6]PREMIOS_TITULACIONES_ANTIGUAS!$CD11&lt;&gt;"",[6]PREMIOS_TITULACIONES_ANTIGUAS!$CD11&lt;&gt;0),[6]PREMIOS_TITULACIONES_ANTIGUAS!$CD11,""),IF($A13="TOTAL",SUM(INDIRECT("AV4:AV"&amp;ROW()-1)),""))</f>
        <v/>
      </c>
      <c r="AW13" s="7">
        <f t="shared" ca="1" si="15"/>
        <v>0</v>
      </c>
      <c r="AX13" s="7" t="str">
        <f ca="1">IF(AND($A13&lt;&gt;"",$A13&lt;&gt;"TOTAL"),IF(AND([6]PREMIOS_TITULACIONES_ANTIGUAS!$CG11&lt;&gt;"",[6]PREMIOS_TITULACIONES_ANTIGUAS!$CG11&lt;&gt;0),[6]PREMIOS_TITULACIONES_ANTIGUAS!$CG11,""),IF($A13="TOTAL",SUM(INDIRECT("AX4:AX"&amp;ROW()-1)),""))</f>
        <v/>
      </c>
      <c r="AY13" s="7" t="str">
        <f ca="1">IF(AND($A13&lt;&gt;"",$A13&lt;&gt;"TOTAL"),IF(AND([6]PREMIOS_TITULACIONES_ANTIGUAS!$CI11&lt;&gt;"",[6]PREMIOS_TITULACIONES_ANTIGUAS!$CI11&lt;&gt;0),[6]PREMIOS_TITULACIONES_ANTIGUAS!$CI11,""),IF($A13="TOTAL",SUM(INDIRECT("AY4:AY"&amp;ROW()-1)),""))</f>
        <v/>
      </c>
      <c r="AZ13" s="7">
        <f t="shared" ca="1" si="16"/>
        <v>0</v>
      </c>
      <c r="BA13" s="7" t="str">
        <f ca="1">IF(AND($A13&lt;&gt;"",$A13&lt;&gt;"TOTAL"),IF(AND([6]PREMIOS_TITULACIONES_ANTIGUAS!$CL11&lt;&gt;"",[6]PREMIOS_TITULACIONES_ANTIGUAS!$CL11&lt;&gt;0),[6]PREMIOS_TITULACIONES_ANTIGUAS!$CL11,""),IF($A13="TOTAL",SUM(INDIRECT("BA4:BA"&amp;ROW()-1)),""))</f>
        <v/>
      </c>
      <c r="BB13" s="7" t="str">
        <f ca="1">IF(AND($A13&lt;&gt;"",$A13&lt;&gt;"TOTAL"),IF(AND([6]PREMIOS_TITULACIONES_ANTIGUAS!$CN11&lt;&gt;"",[6]PREMIOS_TITULACIONES_ANTIGUAS!$CN11&lt;&gt;0),[6]PREMIOS_TITULACIONES_ANTIGUAS!$CN11,""),IF($A13="TOTAL",SUM(INDIRECT("BB4:BB"&amp;ROW()-1)),""))</f>
        <v/>
      </c>
      <c r="BC13" s="7">
        <f t="shared" ca="1" si="17"/>
        <v>0</v>
      </c>
      <c r="BD13" s="7" t="str">
        <f ca="1">IF(AND($A13&lt;&gt;"",$A13&lt;&gt;"TOTAL"),IF(AND([6]PREMIOS_TITULACIONES_ANTIGUAS!$CQ11&lt;&gt;"",[6]PREMIOS_TITULACIONES_ANTIGUAS!$CQ11&lt;&gt;0),[6]PREMIOS_TITULACIONES_ANTIGUAS!$CQ11,""),IF($A13="TOTAL",SUM(INDIRECT("BD4:BD"&amp;ROW()-1)),""))</f>
        <v/>
      </c>
      <c r="BE13" s="7" t="str">
        <f ca="1">IF(AND($A13&lt;&gt;"",$A13&lt;&gt;"TOTAL"),IF(AND([6]PREMIOS_TITULACIONES_ANTIGUAS!$CS11&lt;&gt;"",[6]PREMIOS_TITULACIONES_ANTIGUAS!$CS11&lt;&gt;0),[6]PREMIOS_TITULACIONES_ANTIGUAS!$CS11,""),IF($A13="TOTAL",SUM(INDIRECT("BE4:BE"&amp;ROW()-1)),""))</f>
        <v/>
      </c>
      <c r="BF13" s="7">
        <f t="shared" ca="1" si="18"/>
        <v>0</v>
      </c>
    </row>
    <row r="14" spans="1:58" x14ac:dyDescent="0.2">
      <c r="A14" s="12" t="str">
        <f>IF([6]PREMIOS_TITULACIONES_ANTIGUAS!$D12&lt;&gt;"",[6]PREMIOS_TITULACIONES_ANTIGUAS!$D12,IF(AND([6]PREMIOS_TITULACIONES_ANTIGUAS!$D12="",[6]PREMIOS_TITULACIONES_ANTIGUAS!$D13="",[6]PREMIOS_TITULACIONES_ANTIGUAS!$D11=""),"","TOTAL"))</f>
        <v>Licenciatura en Enología</v>
      </c>
      <c r="B14" s="7" t="str">
        <f ca="1">IF(AND($A14&lt;&gt;"",$A14&lt;&gt;"TOTAL"),IF(AND([6]PREMIOS_TITULACIONES_ANTIGUAS!$E12&lt;&gt;"",[6]PREMIOS_TITULACIONES_ANTIGUAS!$E12&lt;&gt;0),[6]PREMIOS_TITULACIONES_ANTIGUAS!$E12,""),IF($A14="TOTAL",SUM(INDIRECT("B4:B"&amp;ROW()-1)),""))</f>
        <v/>
      </c>
      <c r="C14" s="7">
        <f ca="1">IF(AND($A14&lt;&gt;"",$A14&lt;&gt;"TOTAL"),IF(AND([6]PREMIOS_TITULACIONES_ANTIGUAS!$G12&lt;&gt;"",[6]PREMIOS_TITULACIONES_ANTIGUAS!$G12&lt;&gt;0),[6]PREMIOS_TITULACIONES_ANTIGUAS!$G12,""),IF($A14="TOTAL",SUM(INDIRECT("C4:C"&amp;ROW()-1)),""))</f>
        <v>1</v>
      </c>
      <c r="D14" s="7">
        <f t="shared" ca="1" si="0"/>
        <v>1</v>
      </c>
      <c r="E14" s="7" t="str">
        <f ca="1">IF(AND($A14&lt;&gt;"",$A14&lt;&gt;"TOTAL"),IF(AND([6]PREMIOS_TITULACIONES_ANTIGUAS!$J12&lt;&gt;"",[6]PREMIOS_TITULACIONES_ANTIGUAS!$J12&lt;&gt;0),[6]PREMIOS_TITULACIONES_ANTIGUAS!$J12,""),IF($A14="TOTAL",SUM(INDIRECT("E4:E"&amp;ROW()-1)),""))</f>
        <v/>
      </c>
      <c r="F14" s="7">
        <f ca="1">IF(AND($A14&lt;&gt;"",$A14&lt;&gt;"TOTAL"),IF(AND([6]PREMIOS_TITULACIONES_ANTIGUAS!$L12&lt;&gt;"",[6]PREMIOS_TITULACIONES_ANTIGUAS!$L12&lt;&gt;0),[6]PREMIOS_TITULACIONES_ANTIGUAS!$L12,""),IF($A14="TOTAL",SUM(INDIRECT("F4:F"&amp;ROW()-1)),""))</f>
        <v>1</v>
      </c>
      <c r="G14" s="7">
        <f t="shared" ca="1" si="1"/>
        <v>1</v>
      </c>
      <c r="H14" s="7" t="str">
        <f ca="1">IF(AND($A14&lt;&gt;"",$A14&lt;&gt;"TOTAL"),IF(AND([6]PREMIOS_TITULACIONES_ANTIGUAS!$O12&lt;&gt;"",[6]PREMIOS_TITULACIONES_ANTIGUAS!$O12&lt;&gt;0),[6]PREMIOS_TITULACIONES_ANTIGUAS!$O12,""),IF($A14="TOTAL",SUM(INDIRECT("H4:H"&amp;ROW()-1)),""))</f>
        <v/>
      </c>
      <c r="I14" s="7" t="str">
        <f ca="1">IF(AND($A14&lt;&gt;"",$A14&lt;&gt;"TOTAL"),IF(AND([6]PREMIOS_TITULACIONES_ANTIGUAS!$Q12&lt;&gt;"",[6]PREMIOS_TITULACIONES_ANTIGUAS!$Q12&lt;&gt;0),[6]PREMIOS_TITULACIONES_ANTIGUAS!$Q12,""),IF($A14="TOTAL",SUM(INDIRECT("I4:I"&amp;ROW()-1)),""))</f>
        <v/>
      </c>
      <c r="J14" s="7">
        <f t="shared" ca="1" si="2"/>
        <v>0</v>
      </c>
      <c r="K14" s="7" t="str">
        <f ca="1">IF(AND($A14&lt;&gt;"",$A14&lt;&gt;"TOTAL"),IF(AND([6]PREMIOS_TITULACIONES_ANTIGUAS!$T12&lt;&gt;"",[6]PREMIOS_TITULACIONES_ANTIGUAS!$T12&lt;&gt;0),[6]PREMIOS_TITULACIONES_ANTIGUAS!$T12,""),IF($A14="TOTAL",SUM(INDIRECT("K4:K"&amp;ROW()-1)),""))</f>
        <v/>
      </c>
      <c r="L14" s="7" t="str">
        <f ca="1">IF(AND($A14&lt;&gt;"",$A14&lt;&gt;"TOTAL"),IF(AND([6]PREMIOS_TITULACIONES_ANTIGUAS!$V12&lt;&gt;"",[6]PREMIOS_TITULACIONES_ANTIGUAS!$V12&lt;&gt;0),[6]PREMIOS_TITULACIONES_ANTIGUAS!$V12,""),IF($A14="TOTAL",SUM(INDIRECT("L4:L"&amp;ROW()-1)),""))</f>
        <v/>
      </c>
      <c r="M14" s="7">
        <f t="shared" ca="1" si="3"/>
        <v>0</v>
      </c>
      <c r="N14" s="7" t="str">
        <f ca="1">IF(AND($A14&lt;&gt;"",$A14&lt;&gt;"TOTAL"),IF(AND([6]PREMIOS_TITULACIONES_ANTIGUAS!$Y12&lt;&gt;"",[6]PREMIOS_TITULACIONES_ANTIGUAS!$Y12&lt;&gt;0),[6]PREMIOS_TITULACIONES_ANTIGUAS!$Y12,""),IF($A14="TOTAL",SUM(INDIRECT("N4:N"&amp;ROW()-1)),""))</f>
        <v/>
      </c>
      <c r="O14" s="7" t="str">
        <f ca="1">IF(AND($A14&lt;&gt;"",$A14&lt;&gt;"TOTAL"),IF(AND([6]PREMIOS_TITULACIONES_ANTIGUAS!$AA12&lt;&gt;"",[6]PREMIOS_TITULACIONES_ANTIGUAS!$AA12&lt;&gt;0),[6]PREMIOS_TITULACIONES_ANTIGUAS!$AA12,""),IF($A14="TOTAL",SUM(INDIRECT("O4:O"&amp;ROW()-1)),""))</f>
        <v/>
      </c>
      <c r="P14" s="7">
        <f t="shared" ca="1" si="4"/>
        <v>0</v>
      </c>
      <c r="Q14" s="7" t="str">
        <f ca="1">IF(AND($A14&lt;&gt;"",$A14&lt;&gt;"TOTAL"),IF(AND([6]PREMIOS_TITULACIONES_ANTIGUAS!$AD12&lt;&gt;"",[6]PREMIOS_TITULACIONES_ANTIGUAS!$AD12&lt;&gt;0),[6]PREMIOS_TITULACIONES_ANTIGUAS!$AD12,""),IF($A14="TOTAL",SUM(INDIRECT("Q4:Q"&amp;ROW()-1)),""))</f>
        <v/>
      </c>
      <c r="R14" s="7" t="str">
        <f ca="1">IF(AND($A14&lt;&gt;"",$A14&lt;&gt;"TOTAL"),IF(AND([6]PREMIOS_TITULACIONES_ANTIGUAS!$AF12&lt;&gt;"",[6]PREMIOS_TITULACIONES_ANTIGUAS!$AF12&lt;&gt;0),[6]PREMIOS_TITULACIONES_ANTIGUAS!$AF12,""),IF($A14="TOTAL",SUM(INDIRECT("R4:R"&amp;ROW()-1)),""))</f>
        <v/>
      </c>
      <c r="S14" s="7">
        <f t="shared" ca="1" si="5"/>
        <v>0</v>
      </c>
      <c r="T14" s="7" t="str">
        <f ca="1">IF(AND($A14&lt;&gt;"",$A14&lt;&gt;"TOTAL"),IF(AND([6]PREMIOS_TITULACIONES_ANTIGUAS!$AI12&lt;&gt;"",[6]PREMIOS_TITULACIONES_ANTIGUAS!$AI12&lt;&gt;0),[6]PREMIOS_TITULACIONES_ANTIGUAS!$AI12,""),IF($A14="TOTAL",SUM(INDIRECT("T4:T"&amp;ROW()-1)),""))</f>
        <v/>
      </c>
      <c r="U14" s="7" t="str">
        <f ca="1">IF(AND($A14&lt;&gt;"",$A14&lt;&gt;"TOTAL"),IF(AND([6]PREMIOS_TITULACIONES_ANTIGUAS!$AK12&lt;&gt;"",[6]PREMIOS_TITULACIONES_ANTIGUAS!$AK12&lt;&gt;0),[6]PREMIOS_TITULACIONES_ANTIGUAS!$AK12,""),IF($A14="TOTAL",SUM(INDIRECT("U4:U"&amp;ROW()-1)),""))</f>
        <v/>
      </c>
      <c r="V14" s="7">
        <f t="shared" ca="1" si="6"/>
        <v>0</v>
      </c>
      <c r="W14" s="7" t="str">
        <f ca="1">IF(AND($A14&lt;&gt;"",$A14&lt;&gt;"TOTAL"),IF(AND([6]PREMIOS_TITULACIONES_ANTIGUAS!$AN12&lt;&gt;"",[6]PREMIOS_TITULACIONES_ANTIGUAS!$AN12&lt;&gt;0),[6]PREMIOS_TITULACIONES_ANTIGUAS!$AN12,""),IF($A14="TOTAL",SUM(INDIRECT("W4:W"&amp;ROW()-1)),""))</f>
        <v/>
      </c>
      <c r="X14" s="7" t="str">
        <f ca="1">IF(AND($A14&lt;&gt;"",$A14&lt;&gt;"TOTAL"),IF(AND([6]PREMIOS_TITULACIONES_ANTIGUAS!$AP12&lt;&gt;"",[6]PREMIOS_TITULACIONES_ANTIGUAS!$AP12&lt;&gt;0),[6]PREMIOS_TITULACIONES_ANTIGUAS!$AP12,""),IF($A14="TOTAL",SUM(INDIRECT("X4:X"&amp;ROW()-1)),""))</f>
        <v/>
      </c>
      <c r="Y14" s="7">
        <f t="shared" ca="1" si="7"/>
        <v>0</v>
      </c>
      <c r="Z14" s="7" t="str">
        <f ca="1">IF(AND($A14&lt;&gt;"",$A14&lt;&gt;"TOTAL"),IF(AND([6]PREMIOS_TITULACIONES_ANTIGUAS!$AS12&lt;&gt;"",[6]PREMIOS_TITULACIONES_ANTIGUAS!$AS12&lt;&gt;0),[6]PREMIOS_TITULACIONES_ANTIGUAS!$AS12,""),IF($A14="TOTAL",SUM(INDIRECT("Z4:Z"&amp;ROW()-1)),""))</f>
        <v/>
      </c>
      <c r="AA14" s="7" t="str">
        <f ca="1">IF(AND($A14&lt;&gt;"",$A14&lt;&gt;"TOTAL"),IF(AND([6]PREMIOS_TITULACIONES_ANTIGUAS!$AU12&lt;&gt;"",[6]PREMIOS_TITULACIONES_ANTIGUAS!$AU12&lt;&gt;0),[6]PREMIOS_TITULACIONES_ANTIGUAS!$AU12,""),IF($A14="TOTAL",SUM(INDIRECT("AA4:AA"&amp;ROW()-1)),""))</f>
        <v/>
      </c>
      <c r="AB14" s="7">
        <f t="shared" ca="1" si="8"/>
        <v>0</v>
      </c>
      <c r="AC14" s="7" t="str">
        <f ca="1">IF(AND($A14&lt;&gt;"",$A14&lt;&gt;"TOTAL"),IF(AND([6]PREMIOS_TITULACIONES_ANTIGUAS!$AX12&lt;&gt;"",[6]PREMIOS_TITULACIONES_ANTIGUAS!$AX12&lt;&gt;0),[6]PREMIOS_TITULACIONES_ANTIGUAS!$AX12,""),IF($A14="TOTAL",SUM(INDIRECT("AC4:AC"&amp;ROW()-1)),""))</f>
        <v/>
      </c>
      <c r="AD14" s="7" t="str">
        <f ca="1">IF(AND($A14&lt;&gt;"",$A14&lt;&gt;"TOTAL"),IF(AND([6]PREMIOS_TITULACIONES_ANTIGUAS!$AZ12&lt;&gt;"",[6]PREMIOS_TITULACIONES_ANTIGUAS!$AZ12&lt;&gt;0),[6]PREMIOS_TITULACIONES_ANTIGUAS!$AZ12,""),IF($A14="TOTAL",SUM(INDIRECT("AD4:AD"&amp;ROW()-1)),""))</f>
        <v/>
      </c>
      <c r="AE14" s="7">
        <f t="shared" ca="1" si="9"/>
        <v>0</v>
      </c>
      <c r="AF14" s="7" t="str">
        <f ca="1">IF(AND($A14&lt;&gt;"",$A14&lt;&gt;"TOTAL"),IF(AND([6]PREMIOS_TITULACIONES_ANTIGUAS!$BC12&lt;&gt;"",[6]PREMIOS_TITULACIONES_ANTIGUAS!$BC12&lt;&gt;0),[6]PREMIOS_TITULACIONES_ANTIGUAS!$BC12,""),IF($A14="TOTAL",SUM(INDIRECT("AF4:AF"&amp;ROW()-1)),""))</f>
        <v/>
      </c>
      <c r="AG14" s="7" t="str">
        <f ca="1">IF(AND($A14&lt;&gt;"",$A14&lt;&gt;"TOTAL"),IF(AND([6]PREMIOS_TITULACIONES_ANTIGUAS!$BE12&lt;&gt;"",[6]PREMIOS_TITULACIONES_ANTIGUAS!$BE12&lt;&gt;0),[6]PREMIOS_TITULACIONES_ANTIGUAS!$BE12,""),IF($A14="TOTAL",SUM(INDIRECT("AG4:AG"&amp;ROW()-1)),""))</f>
        <v/>
      </c>
      <c r="AH14" s="7">
        <f t="shared" ca="1" si="10"/>
        <v>0</v>
      </c>
      <c r="AI14" s="7" t="str">
        <f ca="1">IF(AND($A14&lt;&gt;"",$A14&lt;&gt;"TOTAL"),IF(AND([6]PREMIOS_TITULACIONES_ANTIGUAS!$BH12&lt;&gt;"",[6]PREMIOS_TITULACIONES_ANTIGUAS!$BH12&lt;&gt;0),[6]PREMIOS_TITULACIONES_ANTIGUAS!$BH12,""),IF($A14="TOTAL",SUM(INDIRECT("AI4:AI"&amp;ROW()-1)),""))</f>
        <v/>
      </c>
      <c r="AJ14" s="7" t="str">
        <f ca="1">IF(AND($A14&lt;&gt;"",$A14&lt;&gt;"TOTAL"),IF(AND([6]PREMIOS_TITULACIONES_ANTIGUAS!$BJ12&lt;&gt;"",[6]PREMIOS_TITULACIONES_ANTIGUAS!$BJ12&lt;&gt;0),[6]PREMIOS_TITULACIONES_ANTIGUAS!$BJ12,""),IF($A14="TOTAL",SUM(INDIRECT("AJ4:AJ"&amp;ROW()-1)),""))</f>
        <v/>
      </c>
      <c r="AK14" s="7">
        <f t="shared" ca="1" si="11"/>
        <v>0</v>
      </c>
      <c r="AL14" s="7" t="str">
        <f ca="1">IF(AND($A14&lt;&gt;"",$A14&lt;&gt;"TOTAL"),IF(AND([6]PREMIOS_TITULACIONES_ANTIGUAS!$BM12&lt;&gt;"",[6]PREMIOS_TITULACIONES_ANTIGUAS!$BM12&lt;&gt;0),[6]PREMIOS_TITULACIONES_ANTIGUAS!$BM12,""),IF($A14="TOTAL",SUM(INDIRECT("AL4:AL"&amp;ROW()-1)),""))</f>
        <v/>
      </c>
      <c r="AM14" s="7" t="str">
        <f ca="1">IF(AND($A14&lt;&gt;"",$A14&lt;&gt;"TOTAL"),IF(AND([6]PREMIOS_TITULACIONES_ANTIGUAS!$BO12&lt;&gt;"",[6]PREMIOS_TITULACIONES_ANTIGUAS!$BO12&lt;&gt;0),[6]PREMIOS_TITULACIONES_ANTIGUAS!$BO12,""),IF($A14="TOTAL",SUM(INDIRECT("AM4:AM"&amp;ROW()-1)),""))</f>
        <v/>
      </c>
      <c r="AN14" s="7">
        <f t="shared" ca="1" si="12"/>
        <v>0</v>
      </c>
      <c r="AO14" s="7" t="str">
        <f ca="1">IF(AND($A14&lt;&gt;"",$A14&lt;&gt;"TOTAL"),IF(AND([6]PREMIOS_TITULACIONES_ANTIGUAS!$BR12&lt;&gt;"",[6]PREMIOS_TITULACIONES_ANTIGUAS!$BR12&lt;&gt;0),[6]PREMIOS_TITULACIONES_ANTIGUAS!$BR12,""),IF($A14="TOTAL",SUM(INDIRECT("AO4:AO"&amp;ROW()-1)),""))</f>
        <v/>
      </c>
      <c r="AP14" s="7" t="str">
        <f ca="1">IF(AND($A14&lt;&gt;"",$A14&lt;&gt;"TOTAL"),IF(AND([6]PREMIOS_TITULACIONES_ANTIGUAS!$BT12&lt;&gt;"",[6]PREMIOS_TITULACIONES_ANTIGUAS!$BT12&lt;&gt;0),[6]PREMIOS_TITULACIONES_ANTIGUAS!$BT12,""),IF($A14="TOTAL",SUM(INDIRECT("AP4:AP"&amp;ROW()-1)),""))</f>
        <v/>
      </c>
      <c r="AQ14" s="7">
        <f t="shared" ca="1" si="13"/>
        <v>0</v>
      </c>
      <c r="AR14" s="7" t="str">
        <f ca="1">IF(AND($A14&lt;&gt;"",$A14&lt;&gt;"TOTAL"),IF(AND([6]PREMIOS_TITULACIONES_ANTIGUAS!$BW12&lt;&gt;"",[6]PREMIOS_TITULACIONES_ANTIGUAS!$BW12&lt;&gt;0),[6]PREMIOS_TITULACIONES_ANTIGUAS!$BW12,""),IF($A14="TOTAL",SUM(INDIRECT("AR4:AR"&amp;ROW()-1)),""))</f>
        <v/>
      </c>
      <c r="AS14" s="7" t="str">
        <f ca="1">IF(AND($A14&lt;&gt;"",$A14&lt;&gt;"TOTAL"),IF(AND([6]PREMIOS_TITULACIONES_ANTIGUAS!$BY12&lt;&gt;"",[6]PREMIOS_TITULACIONES_ANTIGUAS!$BY12&lt;&gt;0),[6]PREMIOS_TITULACIONES_ANTIGUAS!$BY12,""),IF($A14="TOTAL",SUM(INDIRECT("AS4:AS"&amp;ROW()-1)),""))</f>
        <v/>
      </c>
      <c r="AT14" s="7">
        <f t="shared" ca="1" si="14"/>
        <v>0</v>
      </c>
      <c r="AU14" s="7" t="str">
        <f ca="1">IF(AND($A14&lt;&gt;"",$A14&lt;&gt;"TOTAL"),IF(AND([6]PREMIOS_TITULACIONES_ANTIGUAS!$CB12&lt;&gt;"",[6]PREMIOS_TITULACIONES_ANTIGUAS!$CB12&lt;&gt;0),[6]PREMIOS_TITULACIONES_ANTIGUAS!$CB12,""),IF($A14="TOTAL",SUM(INDIRECT("AU4:AU"&amp;ROW()-1)),""))</f>
        <v/>
      </c>
      <c r="AV14" s="7" t="str">
        <f ca="1">IF(AND($A14&lt;&gt;"",$A14&lt;&gt;"TOTAL"),IF(AND([6]PREMIOS_TITULACIONES_ANTIGUAS!$CD12&lt;&gt;"",[6]PREMIOS_TITULACIONES_ANTIGUAS!$CD12&lt;&gt;0),[6]PREMIOS_TITULACIONES_ANTIGUAS!$CD12,""),IF($A14="TOTAL",SUM(INDIRECT("AV4:AV"&amp;ROW()-1)),""))</f>
        <v/>
      </c>
      <c r="AW14" s="7">
        <f t="shared" ca="1" si="15"/>
        <v>0</v>
      </c>
      <c r="AX14" s="7" t="str">
        <f ca="1">IF(AND($A14&lt;&gt;"",$A14&lt;&gt;"TOTAL"),IF(AND([6]PREMIOS_TITULACIONES_ANTIGUAS!$CG12&lt;&gt;"",[6]PREMIOS_TITULACIONES_ANTIGUAS!$CG12&lt;&gt;0),[6]PREMIOS_TITULACIONES_ANTIGUAS!$CG12,""),IF($A14="TOTAL",SUM(INDIRECT("AX4:AX"&amp;ROW()-1)),""))</f>
        <v/>
      </c>
      <c r="AY14" s="7" t="str">
        <f ca="1">IF(AND($A14&lt;&gt;"",$A14&lt;&gt;"TOTAL"),IF(AND([6]PREMIOS_TITULACIONES_ANTIGUAS!$CI12&lt;&gt;"",[6]PREMIOS_TITULACIONES_ANTIGUAS!$CI12&lt;&gt;0),[6]PREMIOS_TITULACIONES_ANTIGUAS!$CI12,""),IF($A14="TOTAL",SUM(INDIRECT("AY4:AY"&amp;ROW()-1)),""))</f>
        <v/>
      </c>
      <c r="AZ14" s="7">
        <f t="shared" ca="1" si="16"/>
        <v>0</v>
      </c>
      <c r="BA14" s="7" t="str">
        <f ca="1">IF(AND($A14&lt;&gt;"",$A14&lt;&gt;"TOTAL"),IF(AND([6]PREMIOS_TITULACIONES_ANTIGUAS!$CL12&lt;&gt;"",[6]PREMIOS_TITULACIONES_ANTIGUAS!$CL12&lt;&gt;0),[6]PREMIOS_TITULACIONES_ANTIGUAS!$CL12,""),IF($A14="TOTAL",SUM(INDIRECT("BA4:BA"&amp;ROW()-1)),""))</f>
        <v/>
      </c>
      <c r="BB14" s="7" t="str">
        <f ca="1">IF(AND($A14&lt;&gt;"",$A14&lt;&gt;"TOTAL"),IF(AND([6]PREMIOS_TITULACIONES_ANTIGUAS!$CN12&lt;&gt;"",[6]PREMIOS_TITULACIONES_ANTIGUAS!$CN12&lt;&gt;0),[6]PREMIOS_TITULACIONES_ANTIGUAS!$CN12,""),IF($A14="TOTAL",SUM(INDIRECT("BB4:BB"&amp;ROW()-1)),""))</f>
        <v/>
      </c>
      <c r="BC14" s="7">
        <f t="shared" ca="1" si="17"/>
        <v>0</v>
      </c>
      <c r="BD14" s="7" t="str">
        <f ca="1">IF(AND($A14&lt;&gt;"",$A14&lt;&gt;"TOTAL"),IF(AND([6]PREMIOS_TITULACIONES_ANTIGUAS!$CQ12&lt;&gt;"",[6]PREMIOS_TITULACIONES_ANTIGUAS!$CQ12&lt;&gt;0),[6]PREMIOS_TITULACIONES_ANTIGUAS!$CQ12,""),IF($A14="TOTAL",SUM(INDIRECT("BD4:BD"&amp;ROW()-1)),""))</f>
        <v/>
      </c>
      <c r="BE14" s="7" t="str">
        <f ca="1">IF(AND($A14&lt;&gt;"",$A14&lt;&gt;"TOTAL"),IF(AND([6]PREMIOS_TITULACIONES_ANTIGUAS!$CS12&lt;&gt;"",[6]PREMIOS_TITULACIONES_ANTIGUAS!$CS12&lt;&gt;0),[6]PREMIOS_TITULACIONES_ANTIGUAS!$CS12,""),IF($A14="TOTAL",SUM(INDIRECT("BE4:BE"&amp;ROW()-1)),""))</f>
        <v/>
      </c>
      <c r="BF14" s="7">
        <f t="shared" ca="1" si="18"/>
        <v>0</v>
      </c>
    </row>
    <row r="15" spans="1:58" x14ac:dyDescent="0.2">
      <c r="A15" s="12" t="str">
        <f>IF([6]PREMIOS_TITULACIONES_ANTIGUAS!$D13&lt;&gt;"",[6]PREMIOS_TITULACIONES_ANTIGUAS!$D13,IF(AND([6]PREMIOS_TITULACIONES_ANTIGUAS!$D13="",[6]PREMIOS_TITULACIONES_ANTIGUAS!$D14="",[6]PREMIOS_TITULACIONES_ANTIGUAS!$D12=""),"","TOTAL"))</f>
        <v>Licenciatura en Filología Hispánica</v>
      </c>
      <c r="B15" s="7">
        <f ca="1">IF(AND($A15&lt;&gt;"",$A15&lt;&gt;"TOTAL"),IF(AND([6]PREMIOS_TITULACIONES_ANTIGUAS!$E13&lt;&gt;"",[6]PREMIOS_TITULACIONES_ANTIGUAS!$E13&lt;&gt;0),[6]PREMIOS_TITULACIONES_ANTIGUAS!$E13,""),IF($A15="TOTAL",SUM(INDIRECT("B4:B"&amp;ROW()-1)),""))</f>
        <v>1</v>
      </c>
      <c r="C15" s="7" t="str">
        <f ca="1">IF(AND($A15&lt;&gt;"",$A15&lt;&gt;"TOTAL"),IF(AND([6]PREMIOS_TITULACIONES_ANTIGUAS!$G13&lt;&gt;"",[6]PREMIOS_TITULACIONES_ANTIGUAS!$G13&lt;&gt;0),[6]PREMIOS_TITULACIONES_ANTIGUAS!$G13,""),IF($A15="TOTAL",SUM(INDIRECT("C4:C"&amp;ROW()-1)),""))</f>
        <v/>
      </c>
      <c r="D15" s="7">
        <f t="shared" ca="1" si="0"/>
        <v>1</v>
      </c>
      <c r="E15" s="7" t="str">
        <f ca="1">IF(AND($A15&lt;&gt;"",$A15&lt;&gt;"TOTAL"),IF(AND([6]PREMIOS_TITULACIONES_ANTIGUAS!$J13&lt;&gt;"",[6]PREMIOS_TITULACIONES_ANTIGUAS!$J13&lt;&gt;0),[6]PREMIOS_TITULACIONES_ANTIGUAS!$J13,""),IF($A15="TOTAL",SUM(INDIRECT("E4:E"&amp;ROW()-1)),""))</f>
        <v/>
      </c>
      <c r="F15" s="7" t="str">
        <f ca="1">IF(AND($A15&lt;&gt;"",$A15&lt;&gt;"TOTAL"),IF(AND([6]PREMIOS_TITULACIONES_ANTIGUAS!$L13&lt;&gt;"",[6]PREMIOS_TITULACIONES_ANTIGUAS!$L13&lt;&gt;0),[6]PREMIOS_TITULACIONES_ANTIGUAS!$L13,""),IF($A15="TOTAL",SUM(INDIRECT("F4:F"&amp;ROW()-1)),""))</f>
        <v/>
      </c>
      <c r="G15" s="7">
        <f t="shared" ca="1" si="1"/>
        <v>0</v>
      </c>
      <c r="H15" s="7" t="str">
        <f ca="1">IF(AND($A15&lt;&gt;"",$A15&lt;&gt;"TOTAL"),IF(AND([6]PREMIOS_TITULACIONES_ANTIGUAS!$O13&lt;&gt;"",[6]PREMIOS_TITULACIONES_ANTIGUAS!$O13&lt;&gt;0),[6]PREMIOS_TITULACIONES_ANTIGUAS!$O13,""),IF($A15="TOTAL",SUM(INDIRECT("H4:H"&amp;ROW()-1)),""))</f>
        <v/>
      </c>
      <c r="I15" s="7" t="str">
        <f ca="1">IF(AND($A15&lt;&gt;"",$A15&lt;&gt;"TOTAL"),IF(AND([6]PREMIOS_TITULACIONES_ANTIGUAS!$Q13&lt;&gt;"",[6]PREMIOS_TITULACIONES_ANTIGUAS!$Q13&lt;&gt;0),[6]PREMIOS_TITULACIONES_ANTIGUAS!$Q13,""),IF($A15="TOTAL",SUM(INDIRECT("I4:I"&amp;ROW()-1)),""))</f>
        <v/>
      </c>
      <c r="J15" s="7">
        <f t="shared" ca="1" si="2"/>
        <v>0</v>
      </c>
      <c r="K15" s="7" t="str">
        <f ca="1">IF(AND($A15&lt;&gt;"",$A15&lt;&gt;"TOTAL"),IF(AND([6]PREMIOS_TITULACIONES_ANTIGUAS!$T13&lt;&gt;"",[6]PREMIOS_TITULACIONES_ANTIGUAS!$T13&lt;&gt;0),[6]PREMIOS_TITULACIONES_ANTIGUAS!$T13,""),IF($A15="TOTAL",SUM(INDIRECT("K4:K"&amp;ROW()-1)),""))</f>
        <v/>
      </c>
      <c r="L15" s="7" t="str">
        <f ca="1">IF(AND($A15&lt;&gt;"",$A15&lt;&gt;"TOTAL"),IF(AND([6]PREMIOS_TITULACIONES_ANTIGUAS!$V13&lt;&gt;"",[6]PREMIOS_TITULACIONES_ANTIGUAS!$V13&lt;&gt;0),[6]PREMIOS_TITULACIONES_ANTIGUAS!$V13,""),IF($A15="TOTAL",SUM(INDIRECT("L4:L"&amp;ROW()-1)),""))</f>
        <v/>
      </c>
      <c r="M15" s="7">
        <f t="shared" ca="1" si="3"/>
        <v>0</v>
      </c>
      <c r="N15" s="7" t="str">
        <f ca="1">IF(AND($A15&lt;&gt;"",$A15&lt;&gt;"TOTAL"),IF(AND([6]PREMIOS_TITULACIONES_ANTIGUAS!$Y13&lt;&gt;"",[6]PREMIOS_TITULACIONES_ANTIGUAS!$Y13&lt;&gt;0),[6]PREMIOS_TITULACIONES_ANTIGUAS!$Y13,""),IF($A15="TOTAL",SUM(INDIRECT("N4:N"&amp;ROW()-1)),""))</f>
        <v/>
      </c>
      <c r="O15" s="7" t="str">
        <f ca="1">IF(AND($A15&lt;&gt;"",$A15&lt;&gt;"TOTAL"),IF(AND([6]PREMIOS_TITULACIONES_ANTIGUAS!$AA13&lt;&gt;"",[6]PREMIOS_TITULACIONES_ANTIGUAS!$AA13&lt;&gt;0),[6]PREMIOS_TITULACIONES_ANTIGUAS!$AA13,""),IF($A15="TOTAL",SUM(INDIRECT("O4:O"&amp;ROW()-1)),""))</f>
        <v/>
      </c>
      <c r="P15" s="7">
        <f t="shared" ca="1" si="4"/>
        <v>0</v>
      </c>
      <c r="Q15" s="7" t="str">
        <f ca="1">IF(AND($A15&lt;&gt;"",$A15&lt;&gt;"TOTAL"),IF(AND([6]PREMIOS_TITULACIONES_ANTIGUAS!$AD13&lt;&gt;"",[6]PREMIOS_TITULACIONES_ANTIGUAS!$AD13&lt;&gt;0),[6]PREMIOS_TITULACIONES_ANTIGUAS!$AD13,""),IF($A15="TOTAL",SUM(INDIRECT("Q4:Q"&amp;ROW()-1)),""))</f>
        <v/>
      </c>
      <c r="R15" s="7" t="str">
        <f ca="1">IF(AND($A15&lt;&gt;"",$A15&lt;&gt;"TOTAL"),IF(AND([6]PREMIOS_TITULACIONES_ANTIGUAS!$AF13&lt;&gt;"",[6]PREMIOS_TITULACIONES_ANTIGUAS!$AF13&lt;&gt;0),[6]PREMIOS_TITULACIONES_ANTIGUAS!$AF13,""),IF($A15="TOTAL",SUM(INDIRECT("R4:R"&amp;ROW()-1)),""))</f>
        <v/>
      </c>
      <c r="S15" s="7">
        <f t="shared" ca="1" si="5"/>
        <v>0</v>
      </c>
      <c r="T15" s="7" t="str">
        <f ca="1">IF(AND($A15&lt;&gt;"",$A15&lt;&gt;"TOTAL"),IF(AND([6]PREMIOS_TITULACIONES_ANTIGUAS!$AI13&lt;&gt;"",[6]PREMIOS_TITULACIONES_ANTIGUAS!$AI13&lt;&gt;0),[6]PREMIOS_TITULACIONES_ANTIGUAS!$AI13,""),IF($A15="TOTAL",SUM(INDIRECT("T4:T"&amp;ROW()-1)),""))</f>
        <v/>
      </c>
      <c r="U15" s="7" t="str">
        <f ca="1">IF(AND($A15&lt;&gt;"",$A15&lt;&gt;"TOTAL"),IF(AND([6]PREMIOS_TITULACIONES_ANTIGUAS!$AK13&lt;&gt;"",[6]PREMIOS_TITULACIONES_ANTIGUAS!$AK13&lt;&gt;0),[6]PREMIOS_TITULACIONES_ANTIGUAS!$AK13,""),IF($A15="TOTAL",SUM(INDIRECT("U4:U"&amp;ROW()-1)),""))</f>
        <v/>
      </c>
      <c r="V15" s="7">
        <f t="shared" ca="1" si="6"/>
        <v>0</v>
      </c>
      <c r="W15" s="7" t="str">
        <f ca="1">IF(AND($A15&lt;&gt;"",$A15&lt;&gt;"TOTAL"),IF(AND([6]PREMIOS_TITULACIONES_ANTIGUAS!$AN13&lt;&gt;"",[6]PREMIOS_TITULACIONES_ANTIGUAS!$AN13&lt;&gt;0),[6]PREMIOS_TITULACIONES_ANTIGUAS!$AN13,""),IF($A15="TOTAL",SUM(INDIRECT("W4:W"&amp;ROW()-1)),""))</f>
        <v/>
      </c>
      <c r="X15" s="7" t="str">
        <f ca="1">IF(AND($A15&lt;&gt;"",$A15&lt;&gt;"TOTAL"),IF(AND([6]PREMIOS_TITULACIONES_ANTIGUAS!$AP13&lt;&gt;"",[6]PREMIOS_TITULACIONES_ANTIGUAS!$AP13&lt;&gt;0),[6]PREMIOS_TITULACIONES_ANTIGUAS!$AP13,""),IF($A15="TOTAL",SUM(INDIRECT("X4:X"&amp;ROW()-1)),""))</f>
        <v/>
      </c>
      <c r="Y15" s="7">
        <f t="shared" ca="1" si="7"/>
        <v>0</v>
      </c>
      <c r="Z15" s="7" t="str">
        <f ca="1">IF(AND($A15&lt;&gt;"",$A15&lt;&gt;"TOTAL"),IF(AND([6]PREMIOS_TITULACIONES_ANTIGUAS!$AS13&lt;&gt;"",[6]PREMIOS_TITULACIONES_ANTIGUAS!$AS13&lt;&gt;0),[6]PREMIOS_TITULACIONES_ANTIGUAS!$AS13,""),IF($A15="TOTAL",SUM(INDIRECT("Z4:Z"&amp;ROW()-1)),""))</f>
        <v/>
      </c>
      <c r="AA15" s="7" t="str">
        <f ca="1">IF(AND($A15&lt;&gt;"",$A15&lt;&gt;"TOTAL"),IF(AND([6]PREMIOS_TITULACIONES_ANTIGUAS!$AU13&lt;&gt;"",[6]PREMIOS_TITULACIONES_ANTIGUAS!$AU13&lt;&gt;0),[6]PREMIOS_TITULACIONES_ANTIGUAS!$AU13,""),IF($A15="TOTAL",SUM(INDIRECT("AA4:AA"&amp;ROW()-1)),""))</f>
        <v/>
      </c>
      <c r="AB15" s="7">
        <f t="shared" ca="1" si="8"/>
        <v>0</v>
      </c>
      <c r="AC15" s="7" t="str">
        <f ca="1">IF(AND($A15&lt;&gt;"",$A15&lt;&gt;"TOTAL"),IF(AND([6]PREMIOS_TITULACIONES_ANTIGUAS!$AX13&lt;&gt;"",[6]PREMIOS_TITULACIONES_ANTIGUAS!$AX13&lt;&gt;0),[6]PREMIOS_TITULACIONES_ANTIGUAS!$AX13,""),IF($A15="TOTAL",SUM(INDIRECT("AC4:AC"&amp;ROW()-1)),""))</f>
        <v/>
      </c>
      <c r="AD15" s="7" t="str">
        <f ca="1">IF(AND($A15&lt;&gt;"",$A15&lt;&gt;"TOTAL"),IF(AND([6]PREMIOS_TITULACIONES_ANTIGUAS!$AZ13&lt;&gt;"",[6]PREMIOS_TITULACIONES_ANTIGUAS!$AZ13&lt;&gt;0),[6]PREMIOS_TITULACIONES_ANTIGUAS!$AZ13,""),IF($A15="TOTAL",SUM(INDIRECT("AD4:AD"&amp;ROW()-1)),""))</f>
        <v/>
      </c>
      <c r="AE15" s="7">
        <f t="shared" ca="1" si="9"/>
        <v>0</v>
      </c>
      <c r="AF15" s="7" t="str">
        <f ca="1">IF(AND($A15&lt;&gt;"",$A15&lt;&gt;"TOTAL"),IF(AND([6]PREMIOS_TITULACIONES_ANTIGUAS!$BC13&lt;&gt;"",[6]PREMIOS_TITULACIONES_ANTIGUAS!$BC13&lt;&gt;0),[6]PREMIOS_TITULACIONES_ANTIGUAS!$BC13,""),IF($A15="TOTAL",SUM(INDIRECT("AF4:AF"&amp;ROW()-1)),""))</f>
        <v/>
      </c>
      <c r="AG15" s="7" t="str">
        <f ca="1">IF(AND($A15&lt;&gt;"",$A15&lt;&gt;"TOTAL"),IF(AND([6]PREMIOS_TITULACIONES_ANTIGUAS!$BE13&lt;&gt;"",[6]PREMIOS_TITULACIONES_ANTIGUAS!$BE13&lt;&gt;0),[6]PREMIOS_TITULACIONES_ANTIGUAS!$BE13,""),IF($A15="TOTAL",SUM(INDIRECT("AG4:AG"&amp;ROW()-1)),""))</f>
        <v/>
      </c>
      <c r="AH15" s="7">
        <f t="shared" ca="1" si="10"/>
        <v>0</v>
      </c>
      <c r="AI15" s="7" t="str">
        <f ca="1">IF(AND($A15&lt;&gt;"",$A15&lt;&gt;"TOTAL"),IF(AND([6]PREMIOS_TITULACIONES_ANTIGUAS!$BH13&lt;&gt;"",[6]PREMIOS_TITULACIONES_ANTIGUAS!$BH13&lt;&gt;0),[6]PREMIOS_TITULACIONES_ANTIGUAS!$BH13,""),IF($A15="TOTAL",SUM(INDIRECT("AI4:AI"&amp;ROW()-1)),""))</f>
        <v/>
      </c>
      <c r="AJ15" s="7" t="str">
        <f ca="1">IF(AND($A15&lt;&gt;"",$A15&lt;&gt;"TOTAL"),IF(AND([6]PREMIOS_TITULACIONES_ANTIGUAS!$BJ13&lt;&gt;"",[6]PREMIOS_TITULACIONES_ANTIGUAS!$BJ13&lt;&gt;0),[6]PREMIOS_TITULACIONES_ANTIGUAS!$BJ13,""),IF($A15="TOTAL",SUM(INDIRECT("AJ4:AJ"&amp;ROW()-1)),""))</f>
        <v/>
      </c>
      <c r="AK15" s="7">
        <f t="shared" ca="1" si="11"/>
        <v>0</v>
      </c>
      <c r="AL15" s="7" t="str">
        <f ca="1">IF(AND($A15&lt;&gt;"",$A15&lt;&gt;"TOTAL"),IF(AND([6]PREMIOS_TITULACIONES_ANTIGUAS!$BM13&lt;&gt;"",[6]PREMIOS_TITULACIONES_ANTIGUAS!$BM13&lt;&gt;0),[6]PREMIOS_TITULACIONES_ANTIGUAS!$BM13,""),IF($A15="TOTAL",SUM(INDIRECT("AL4:AL"&amp;ROW()-1)),""))</f>
        <v/>
      </c>
      <c r="AM15" s="7" t="str">
        <f ca="1">IF(AND($A15&lt;&gt;"",$A15&lt;&gt;"TOTAL"),IF(AND([6]PREMIOS_TITULACIONES_ANTIGUAS!$BO13&lt;&gt;"",[6]PREMIOS_TITULACIONES_ANTIGUAS!$BO13&lt;&gt;0),[6]PREMIOS_TITULACIONES_ANTIGUAS!$BO13,""),IF($A15="TOTAL",SUM(INDIRECT("AM4:AM"&amp;ROW()-1)),""))</f>
        <v/>
      </c>
      <c r="AN15" s="7">
        <f t="shared" ca="1" si="12"/>
        <v>0</v>
      </c>
      <c r="AO15" s="7" t="str">
        <f ca="1">IF(AND($A15&lt;&gt;"",$A15&lt;&gt;"TOTAL"),IF(AND([6]PREMIOS_TITULACIONES_ANTIGUAS!$BR13&lt;&gt;"",[6]PREMIOS_TITULACIONES_ANTIGUAS!$BR13&lt;&gt;0),[6]PREMIOS_TITULACIONES_ANTIGUAS!$BR13,""),IF($A15="TOTAL",SUM(INDIRECT("AO4:AO"&amp;ROW()-1)),""))</f>
        <v/>
      </c>
      <c r="AP15" s="7" t="str">
        <f ca="1">IF(AND($A15&lt;&gt;"",$A15&lt;&gt;"TOTAL"),IF(AND([6]PREMIOS_TITULACIONES_ANTIGUAS!$BT13&lt;&gt;"",[6]PREMIOS_TITULACIONES_ANTIGUAS!$BT13&lt;&gt;0),[6]PREMIOS_TITULACIONES_ANTIGUAS!$BT13,""),IF($A15="TOTAL",SUM(INDIRECT("AP4:AP"&amp;ROW()-1)),""))</f>
        <v/>
      </c>
      <c r="AQ15" s="7">
        <f t="shared" ca="1" si="13"/>
        <v>0</v>
      </c>
      <c r="AR15" s="7" t="str">
        <f ca="1">IF(AND($A15&lt;&gt;"",$A15&lt;&gt;"TOTAL"),IF(AND([6]PREMIOS_TITULACIONES_ANTIGUAS!$BW13&lt;&gt;"",[6]PREMIOS_TITULACIONES_ANTIGUAS!$BW13&lt;&gt;0),[6]PREMIOS_TITULACIONES_ANTIGUAS!$BW13,""),IF($A15="TOTAL",SUM(INDIRECT("AR4:AR"&amp;ROW()-1)),""))</f>
        <v/>
      </c>
      <c r="AS15" s="7" t="str">
        <f ca="1">IF(AND($A15&lt;&gt;"",$A15&lt;&gt;"TOTAL"),IF(AND([6]PREMIOS_TITULACIONES_ANTIGUAS!$BY13&lt;&gt;"",[6]PREMIOS_TITULACIONES_ANTIGUAS!$BY13&lt;&gt;0),[6]PREMIOS_TITULACIONES_ANTIGUAS!$BY13,""),IF($A15="TOTAL",SUM(INDIRECT("AS4:AS"&amp;ROW()-1)),""))</f>
        <v/>
      </c>
      <c r="AT15" s="7">
        <f t="shared" ca="1" si="14"/>
        <v>0</v>
      </c>
      <c r="AU15" s="7" t="str">
        <f ca="1">IF(AND($A15&lt;&gt;"",$A15&lt;&gt;"TOTAL"),IF(AND([6]PREMIOS_TITULACIONES_ANTIGUAS!$CB13&lt;&gt;"",[6]PREMIOS_TITULACIONES_ANTIGUAS!$CB13&lt;&gt;0),[6]PREMIOS_TITULACIONES_ANTIGUAS!$CB13,""),IF($A15="TOTAL",SUM(INDIRECT("AU4:AU"&amp;ROW()-1)),""))</f>
        <v/>
      </c>
      <c r="AV15" s="7" t="str">
        <f ca="1">IF(AND($A15&lt;&gt;"",$A15&lt;&gt;"TOTAL"),IF(AND([6]PREMIOS_TITULACIONES_ANTIGUAS!$CD13&lt;&gt;"",[6]PREMIOS_TITULACIONES_ANTIGUAS!$CD13&lt;&gt;0),[6]PREMIOS_TITULACIONES_ANTIGUAS!$CD13,""),IF($A15="TOTAL",SUM(INDIRECT("AV4:AV"&amp;ROW()-1)),""))</f>
        <v/>
      </c>
      <c r="AW15" s="7">
        <f t="shared" ca="1" si="15"/>
        <v>0</v>
      </c>
      <c r="AX15" s="7" t="str">
        <f ca="1">IF(AND($A15&lt;&gt;"",$A15&lt;&gt;"TOTAL"),IF(AND([6]PREMIOS_TITULACIONES_ANTIGUAS!$CG13&lt;&gt;"",[6]PREMIOS_TITULACIONES_ANTIGUAS!$CG13&lt;&gt;0),[6]PREMIOS_TITULACIONES_ANTIGUAS!$CG13,""),IF($A15="TOTAL",SUM(INDIRECT("AX4:AX"&amp;ROW()-1)),""))</f>
        <v/>
      </c>
      <c r="AY15" s="7" t="str">
        <f ca="1">IF(AND($A15&lt;&gt;"",$A15&lt;&gt;"TOTAL"),IF(AND([6]PREMIOS_TITULACIONES_ANTIGUAS!$CI13&lt;&gt;"",[6]PREMIOS_TITULACIONES_ANTIGUAS!$CI13&lt;&gt;0),[6]PREMIOS_TITULACIONES_ANTIGUAS!$CI13,""),IF($A15="TOTAL",SUM(INDIRECT("AY4:AY"&amp;ROW()-1)),""))</f>
        <v/>
      </c>
      <c r="AZ15" s="7">
        <f t="shared" ca="1" si="16"/>
        <v>0</v>
      </c>
      <c r="BA15" s="7" t="str">
        <f ca="1">IF(AND($A15&lt;&gt;"",$A15&lt;&gt;"TOTAL"),IF(AND([6]PREMIOS_TITULACIONES_ANTIGUAS!$CL13&lt;&gt;"",[6]PREMIOS_TITULACIONES_ANTIGUAS!$CL13&lt;&gt;0),[6]PREMIOS_TITULACIONES_ANTIGUAS!$CL13,""),IF($A15="TOTAL",SUM(INDIRECT("BA4:BA"&amp;ROW()-1)),""))</f>
        <v/>
      </c>
      <c r="BB15" s="7" t="str">
        <f ca="1">IF(AND($A15&lt;&gt;"",$A15&lt;&gt;"TOTAL"),IF(AND([6]PREMIOS_TITULACIONES_ANTIGUAS!$CN13&lt;&gt;"",[6]PREMIOS_TITULACIONES_ANTIGUAS!$CN13&lt;&gt;0),[6]PREMIOS_TITULACIONES_ANTIGUAS!$CN13,""),IF($A15="TOTAL",SUM(INDIRECT("BB4:BB"&amp;ROW()-1)),""))</f>
        <v/>
      </c>
      <c r="BC15" s="7">
        <f t="shared" ca="1" si="17"/>
        <v>0</v>
      </c>
      <c r="BD15" s="7" t="str">
        <f ca="1">IF(AND($A15&lt;&gt;"",$A15&lt;&gt;"TOTAL"),IF(AND([6]PREMIOS_TITULACIONES_ANTIGUAS!$CQ13&lt;&gt;"",[6]PREMIOS_TITULACIONES_ANTIGUAS!$CQ13&lt;&gt;0),[6]PREMIOS_TITULACIONES_ANTIGUAS!$CQ13,""),IF($A15="TOTAL",SUM(INDIRECT("BD4:BD"&amp;ROW()-1)),""))</f>
        <v/>
      </c>
      <c r="BE15" s="7" t="str">
        <f ca="1">IF(AND($A15&lt;&gt;"",$A15&lt;&gt;"TOTAL"),IF(AND([6]PREMIOS_TITULACIONES_ANTIGUAS!$CS13&lt;&gt;"",[6]PREMIOS_TITULACIONES_ANTIGUAS!$CS13&lt;&gt;0),[6]PREMIOS_TITULACIONES_ANTIGUAS!$CS13,""),IF($A15="TOTAL",SUM(INDIRECT("BE4:BE"&amp;ROW()-1)),""))</f>
        <v/>
      </c>
      <c r="BF15" s="7">
        <f t="shared" ca="1" si="18"/>
        <v>0</v>
      </c>
    </row>
    <row r="16" spans="1:58" x14ac:dyDescent="0.2">
      <c r="A16" s="12" t="str">
        <f>IF([6]PREMIOS_TITULACIONES_ANTIGUAS!$D14&lt;&gt;"",[6]PREMIOS_TITULACIONES_ANTIGUAS!$D14,IF(AND([6]PREMIOS_TITULACIONES_ANTIGUAS!$D14="",[6]PREMIOS_TITULACIONES_ANTIGUAS!$D15="",[6]PREMIOS_TITULACIONES_ANTIGUAS!$D13=""),"","TOTAL"))</f>
        <v>Licenciatura en Filología Inglesa</v>
      </c>
      <c r="B16" s="7">
        <f ca="1">IF(AND($A16&lt;&gt;"",$A16&lt;&gt;"TOTAL"),IF(AND([6]PREMIOS_TITULACIONES_ANTIGUAS!$E14&lt;&gt;"",[6]PREMIOS_TITULACIONES_ANTIGUAS!$E14&lt;&gt;0),[6]PREMIOS_TITULACIONES_ANTIGUAS!$E14,""),IF($A16="TOTAL",SUM(INDIRECT("B4:B"&amp;ROW()-1)),""))</f>
        <v>1</v>
      </c>
      <c r="C16" s="7" t="str">
        <f ca="1">IF(AND($A16&lt;&gt;"",$A16&lt;&gt;"TOTAL"),IF(AND([6]PREMIOS_TITULACIONES_ANTIGUAS!$G14&lt;&gt;"",[6]PREMIOS_TITULACIONES_ANTIGUAS!$G14&lt;&gt;0),[6]PREMIOS_TITULACIONES_ANTIGUAS!$G14,""),IF($A16="TOTAL",SUM(INDIRECT("C4:C"&amp;ROW()-1)),""))</f>
        <v/>
      </c>
      <c r="D16" s="7">
        <f t="shared" ca="1" si="0"/>
        <v>1</v>
      </c>
      <c r="E16" s="7" t="str">
        <f ca="1">IF(AND($A16&lt;&gt;"",$A16&lt;&gt;"TOTAL"),IF(AND([6]PREMIOS_TITULACIONES_ANTIGUAS!$J14&lt;&gt;"",[6]PREMIOS_TITULACIONES_ANTIGUAS!$J14&lt;&gt;0),[6]PREMIOS_TITULACIONES_ANTIGUAS!$J14,""),IF($A16="TOTAL",SUM(INDIRECT("E4:E"&amp;ROW()-1)),""))</f>
        <v/>
      </c>
      <c r="F16" s="7" t="str">
        <f ca="1">IF(AND($A16&lt;&gt;"",$A16&lt;&gt;"TOTAL"),IF(AND([6]PREMIOS_TITULACIONES_ANTIGUAS!$L14&lt;&gt;"",[6]PREMIOS_TITULACIONES_ANTIGUAS!$L14&lt;&gt;0),[6]PREMIOS_TITULACIONES_ANTIGUAS!$L14,""),IF($A16="TOTAL",SUM(INDIRECT("F4:F"&amp;ROW()-1)),""))</f>
        <v/>
      </c>
      <c r="G16" s="7">
        <f t="shared" ca="1" si="1"/>
        <v>0</v>
      </c>
      <c r="H16" s="7" t="str">
        <f ca="1">IF(AND($A16&lt;&gt;"",$A16&lt;&gt;"TOTAL"),IF(AND([6]PREMIOS_TITULACIONES_ANTIGUAS!$O14&lt;&gt;"",[6]PREMIOS_TITULACIONES_ANTIGUAS!$O14&lt;&gt;0),[6]PREMIOS_TITULACIONES_ANTIGUAS!$O14,""),IF($A16="TOTAL",SUM(INDIRECT("H4:H"&amp;ROW()-1)),""))</f>
        <v/>
      </c>
      <c r="I16" s="7" t="str">
        <f ca="1">IF(AND($A16&lt;&gt;"",$A16&lt;&gt;"TOTAL"),IF(AND([6]PREMIOS_TITULACIONES_ANTIGUAS!$Q14&lt;&gt;"",[6]PREMIOS_TITULACIONES_ANTIGUAS!$Q14&lt;&gt;0),[6]PREMIOS_TITULACIONES_ANTIGUAS!$Q14,""),IF($A16="TOTAL",SUM(INDIRECT("I4:I"&amp;ROW()-1)),""))</f>
        <v/>
      </c>
      <c r="J16" s="7">
        <f t="shared" ca="1" si="2"/>
        <v>0</v>
      </c>
      <c r="K16" s="7" t="str">
        <f ca="1">IF(AND($A16&lt;&gt;"",$A16&lt;&gt;"TOTAL"),IF(AND([6]PREMIOS_TITULACIONES_ANTIGUAS!$T14&lt;&gt;"",[6]PREMIOS_TITULACIONES_ANTIGUAS!$T14&lt;&gt;0),[6]PREMIOS_TITULACIONES_ANTIGUAS!$T14,""),IF($A16="TOTAL",SUM(INDIRECT("K4:K"&amp;ROW()-1)),""))</f>
        <v/>
      </c>
      <c r="L16" s="7" t="str">
        <f ca="1">IF(AND($A16&lt;&gt;"",$A16&lt;&gt;"TOTAL"),IF(AND([6]PREMIOS_TITULACIONES_ANTIGUAS!$V14&lt;&gt;"",[6]PREMIOS_TITULACIONES_ANTIGUAS!$V14&lt;&gt;0),[6]PREMIOS_TITULACIONES_ANTIGUAS!$V14,""),IF($A16="TOTAL",SUM(INDIRECT("L4:L"&amp;ROW()-1)),""))</f>
        <v/>
      </c>
      <c r="M16" s="7">
        <f t="shared" ca="1" si="3"/>
        <v>0</v>
      </c>
      <c r="N16" s="7" t="str">
        <f ca="1">IF(AND($A16&lt;&gt;"",$A16&lt;&gt;"TOTAL"),IF(AND([6]PREMIOS_TITULACIONES_ANTIGUAS!$Y14&lt;&gt;"",[6]PREMIOS_TITULACIONES_ANTIGUAS!$Y14&lt;&gt;0),[6]PREMIOS_TITULACIONES_ANTIGUAS!$Y14,""),IF($A16="TOTAL",SUM(INDIRECT("N4:N"&amp;ROW()-1)),""))</f>
        <v/>
      </c>
      <c r="O16" s="7" t="str">
        <f ca="1">IF(AND($A16&lt;&gt;"",$A16&lt;&gt;"TOTAL"),IF(AND([6]PREMIOS_TITULACIONES_ANTIGUAS!$AA14&lt;&gt;"",[6]PREMIOS_TITULACIONES_ANTIGUAS!$AA14&lt;&gt;0),[6]PREMIOS_TITULACIONES_ANTIGUAS!$AA14,""),IF($A16="TOTAL",SUM(INDIRECT("O4:O"&amp;ROW()-1)),""))</f>
        <v/>
      </c>
      <c r="P16" s="7">
        <f t="shared" ca="1" si="4"/>
        <v>0</v>
      </c>
      <c r="Q16" s="7" t="str">
        <f ca="1">IF(AND($A16&lt;&gt;"",$A16&lt;&gt;"TOTAL"),IF(AND([6]PREMIOS_TITULACIONES_ANTIGUAS!$AD14&lt;&gt;"",[6]PREMIOS_TITULACIONES_ANTIGUAS!$AD14&lt;&gt;0),[6]PREMIOS_TITULACIONES_ANTIGUAS!$AD14,""),IF($A16="TOTAL",SUM(INDIRECT("Q4:Q"&amp;ROW()-1)),""))</f>
        <v/>
      </c>
      <c r="R16" s="7" t="str">
        <f ca="1">IF(AND($A16&lt;&gt;"",$A16&lt;&gt;"TOTAL"),IF(AND([6]PREMIOS_TITULACIONES_ANTIGUAS!$AF14&lt;&gt;"",[6]PREMIOS_TITULACIONES_ANTIGUAS!$AF14&lt;&gt;0),[6]PREMIOS_TITULACIONES_ANTIGUAS!$AF14,""),IF($A16="TOTAL",SUM(INDIRECT("R4:R"&amp;ROW()-1)),""))</f>
        <v/>
      </c>
      <c r="S16" s="7">
        <f t="shared" ca="1" si="5"/>
        <v>0</v>
      </c>
      <c r="T16" s="7" t="str">
        <f ca="1">IF(AND($A16&lt;&gt;"",$A16&lt;&gt;"TOTAL"),IF(AND([6]PREMIOS_TITULACIONES_ANTIGUAS!$AI14&lt;&gt;"",[6]PREMIOS_TITULACIONES_ANTIGUAS!$AI14&lt;&gt;0),[6]PREMIOS_TITULACIONES_ANTIGUAS!$AI14,""),IF($A16="TOTAL",SUM(INDIRECT("T4:T"&amp;ROW()-1)),""))</f>
        <v/>
      </c>
      <c r="U16" s="7" t="str">
        <f ca="1">IF(AND($A16&lt;&gt;"",$A16&lt;&gt;"TOTAL"),IF(AND([6]PREMIOS_TITULACIONES_ANTIGUAS!$AK14&lt;&gt;"",[6]PREMIOS_TITULACIONES_ANTIGUAS!$AK14&lt;&gt;0),[6]PREMIOS_TITULACIONES_ANTIGUAS!$AK14,""),IF($A16="TOTAL",SUM(INDIRECT("U4:U"&amp;ROW()-1)),""))</f>
        <v/>
      </c>
      <c r="V16" s="7">
        <f t="shared" ca="1" si="6"/>
        <v>0</v>
      </c>
      <c r="W16" s="7" t="str">
        <f ca="1">IF(AND($A16&lt;&gt;"",$A16&lt;&gt;"TOTAL"),IF(AND([6]PREMIOS_TITULACIONES_ANTIGUAS!$AN14&lt;&gt;"",[6]PREMIOS_TITULACIONES_ANTIGUAS!$AN14&lt;&gt;0),[6]PREMIOS_TITULACIONES_ANTIGUAS!$AN14,""),IF($A16="TOTAL",SUM(INDIRECT("W4:W"&amp;ROW()-1)),""))</f>
        <v/>
      </c>
      <c r="X16" s="7" t="str">
        <f ca="1">IF(AND($A16&lt;&gt;"",$A16&lt;&gt;"TOTAL"),IF(AND([6]PREMIOS_TITULACIONES_ANTIGUAS!$AP14&lt;&gt;"",[6]PREMIOS_TITULACIONES_ANTIGUAS!$AP14&lt;&gt;0),[6]PREMIOS_TITULACIONES_ANTIGUAS!$AP14,""),IF($A16="TOTAL",SUM(INDIRECT("X4:X"&amp;ROW()-1)),""))</f>
        <v/>
      </c>
      <c r="Y16" s="7">
        <f t="shared" ca="1" si="7"/>
        <v>0</v>
      </c>
      <c r="Z16" s="7" t="str">
        <f ca="1">IF(AND($A16&lt;&gt;"",$A16&lt;&gt;"TOTAL"),IF(AND([6]PREMIOS_TITULACIONES_ANTIGUAS!$AS14&lt;&gt;"",[6]PREMIOS_TITULACIONES_ANTIGUAS!$AS14&lt;&gt;0),[6]PREMIOS_TITULACIONES_ANTIGUAS!$AS14,""),IF($A16="TOTAL",SUM(INDIRECT("Z4:Z"&amp;ROW()-1)),""))</f>
        <v/>
      </c>
      <c r="AA16" s="7" t="str">
        <f ca="1">IF(AND($A16&lt;&gt;"",$A16&lt;&gt;"TOTAL"),IF(AND([6]PREMIOS_TITULACIONES_ANTIGUAS!$AU14&lt;&gt;"",[6]PREMIOS_TITULACIONES_ANTIGUAS!$AU14&lt;&gt;0),[6]PREMIOS_TITULACIONES_ANTIGUAS!$AU14,""),IF($A16="TOTAL",SUM(INDIRECT("AA4:AA"&amp;ROW()-1)),""))</f>
        <v/>
      </c>
      <c r="AB16" s="7">
        <f t="shared" ca="1" si="8"/>
        <v>0</v>
      </c>
      <c r="AC16" s="7" t="str">
        <f ca="1">IF(AND($A16&lt;&gt;"",$A16&lt;&gt;"TOTAL"),IF(AND([6]PREMIOS_TITULACIONES_ANTIGUAS!$AX14&lt;&gt;"",[6]PREMIOS_TITULACIONES_ANTIGUAS!$AX14&lt;&gt;0),[6]PREMIOS_TITULACIONES_ANTIGUAS!$AX14,""),IF($A16="TOTAL",SUM(INDIRECT("AC4:AC"&amp;ROW()-1)),""))</f>
        <v/>
      </c>
      <c r="AD16" s="7" t="str">
        <f ca="1">IF(AND($A16&lt;&gt;"",$A16&lt;&gt;"TOTAL"),IF(AND([6]PREMIOS_TITULACIONES_ANTIGUAS!$AZ14&lt;&gt;"",[6]PREMIOS_TITULACIONES_ANTIGUAS!$AZ14&lt;&gt;0),[6]PREMIOS_TITULACIONES_ANTIGUAS!$AZ14,""),IF($A16="TOTAL",SUM(INDIRECT("AD4:AD"&amp;ROW()-1)),""))</f>
        <v/>
      </c>
      <c r="AE16" s="7">
        <f t="shared" ca="1" si="9"/>
        <v>0</v>
      </c>
      <c r="AF16" s="7" t="str">
        <f ca="1">IF(AND($A16&lt;&gt;"",$A16&lt;&gt;"TOTAL"),IF(AND([6]PREMIOS_TITULACIONES_ANTIGUAS!$BC14&lt;&gt;"",[6]PREMIOS_TITULACIONES_ANTIGUAS!$BC14&lt;&gt;0),[6]PREMIOS_TITULACIONES_ANTIGUAS!$BC14,""),IF($A16="TOTAL",SUM(INDIRECT("AF4:AF"&amp;ROW()-1)),""))</f>
        <v/>
      </c>
      <c r="AG16" s="7" t="str">
        <f ca="1">IF(AND($A16&lt;&gt;"",$A16&lt;&gt;"TOTAL"),IF(AND([6]PREMIOS_TITULACIONES_ANTIGUAS!$BE14&lt;&gt;"",[6]PREMIOS_TITULACIONES_ANTIGUAS!$BE14&lt;&gt;0),[6]PREMIOS_TITULACIONES_ANTIGUAS!$BE14,""),IF($A16="TOTAL",SUM(INDIRECT("AG4:AG"&amp;ROW()-1)),""))</f>
        <v/>
      </c>
      <c r="AH16" s="7">
        <f t="shared" ca="1" si="10"/>
        <v>0</v>
      </c>
      <c r="AI16" s="7" t="str">
        <f ca="1">IF(AND($A16&lt;&gt;"",$A16&lt;&gt;"TOTAL"),IF(AND([6]PREMIOS_TITULACIONES_ANTIGUAS!$BH14&lt;&gt;"",[6]PREMIOS_TITULACIONES_ANTIGUAS!$BH14&lt;&gt;0),[6]PREMIOS_TITULACIONES_ANTIGUAS!$BH14,""),IF($A16="TOTAL",SUM(INDIRECT("AI4:AI"&amp;ROW()-1)),""))</f>
        <v/>
      </c>
      <c r="AJ16" s="7" t="str">
        <f ca="1">IF(AND($A16&lt;&gt;"",$A16&lt;&gt;"TOTAL"),IF(AND([6]PREMIOS_TITULACIONES_ANTIGUAS!$BJ14&lt;&gt;"",[6]PREMIOS_TITULACIONES_ANTIGUAS!$BJ14&lt;&gt;0),[6]PREMIOS_TITULACIONES_ANTIGUAS!$BJ14,""),IF($A16="TOTAL",SUM(INDIRECT("AJ4:AJ"&amp;ROW()-1)),""))</f>
        <v/>
      </c>
      <c r="AK16" s="7">
        <f t="shared" ca="1" si="11"/>
        <v>0</v>
      </c>
      <c r="AL16" s="7" t="str">
        <f ca="1">IF(AND($A16&lt;&gt;"",$A16&lt;&gt;"TOTAL"),IF(AND([6]PREMIOS_TITULACIONES_ANTIGUAS!$BM14&lt;&gt;"",[6]PREMIOS_TITULACIONES_ANTIGUAS!$BM14&lt;&gt;0),[6]PREMIOS_TITULACIONES_ANTIGUAS!$BM14,""),IF($A16="TOTAL",SUM(INDIRECT("AL4:AL"&amp;ROW()-1)),""))</f>
        <v/>
      </c>
      <c r="AM16" s="7" t="str">
        <f ca="1">IF(AND($A16&lt;&gt;"",$A16&lt;&gt;"TOTAL"),IF(AND([6]PREMIOS_TITULACIONES_ANTIGUAS!$BO14&lt;&gt;"",[6]PREMIOS_TITULACIONES_ANTIGUAS!$BO14&lt;&gt;0),[6]PREMIOS_TITULACIONES_ANTIGUAS!$BO14,""),IF($A16="TOTAL",SUM(INDIRECT("AM4:AM"&amp;ROW()-1)),""))</f>
        <v/>
      </c>
      <c r="AN16" s="7">
        <f t="shared" ca="1" si="12"/>
        <v>0</v>
      </c>
      <c r="AO16" s="7" t="str">
        <f ca="1">IF(AND($A16&lt;&gt;"",$A16&lt;&gt;"TOTAL"),IF(AND([6]PREMIOS_TITULACIONES_ANTIGUAS!$BR14&lt;&gt;"",[6]PREMIOS_TITULACIONES_ANTIGUAS!$BR14&lt;&gt;0),[6]PREMIOS_TITULACIONES_ANTIGUAS!$BR14,""),IF($A16="TOTAL",SUM(INDIRECT("AO4:AO"&amp;ROW()-1)),""))</f>
        <v/>
      </c>
      <c r="AP16" s="7" t="str">
        <f ca="1">IF(AND($A16&lt;&gt;"",$A16&lt;&gt;"TOTAL"),IF(AND([6]PREMIOS_TITULACIONES_ANTIGUAS!$BT14&lt;&gt;"",[6]PREMIOS_TITULACIONES_ANTIGUAS!$BT14&lt;&gt;0),[6]PREMIOS_TITULACIONES_ANTIGUAS!$BT14,""),IF($A16="TOTAL",SUM(INDIRECT("AP4:AP"&amp;ROW()-1)),""))</f>
        <v/>
      </c>
      <c r="AQ16" s="7">
        <f t="shared" ca="1" si="13"/>
        <v>0</v>
      </c>
      <c r="AR16" s="7" t="str">
        <f ca="1">IF(AND($A16&lt;&gt;"",$A16&lt;&gt;"TOTAL"),IF(AND([6]PREMIOS_TITULACIONES_ANTIGUAS!$BW14&lt;&gt;"",[6]PREMIOS_TITULACIONES_ANTIGUAS!$BW14&lt;&gt;0),[6]PREMIOS_TITULACIONES_ANTIGUAS!$BW14,""),IF($A16="TOTAL",SUM(INDIRECT("AR4:AR"&amp;ROW()-1)),""))</f>
        <v/>
      </c>
      <c r="AS16" s="7" t="str">
        <f ca="1">IF(AND($A16&lt;&gt;"",$A16&lt;&gt;"TOTAL"),IF(AND([6]PREMIOS_TITULACIONES_ANTIGUAS!$BY14&lt;&gt;"",[6]PREMIOS_TITULACIONES_ANTIGUAS!$BY14&lt;&gt;0),[6]PREMIOS_TITULACIONES_ANTIGUAS!$BY14,""),IF($A16="TOTAL",SUM(INDIRECT("AS4:AS"&amp;ROW()-1)),""))</f>
        <v/>
      </c>
      <c r="AT16" s="7">
        <f t="shared" ca="1" si="14"/>
        <v>0</v>
      </c>
      <c r="AU16" s="7" t="str">
        <f ca="1">IF(AND($A16&lt;&gt;"",$A16&lt;&gt;"TOTAL"),IF(AND([6]PREMIOS_TITULACIONES_ANTIGUAS!$CB14&lt;&gt;"",[6]PREMIOS_TITULACIONES_ANTIGUAS!$CB14&lt;&gt;0),[6]PREMIOS_TITULACIONES_ANTIGUAS!$CB14,""),IF($A16="TOTAL",SUM(INDIRECT("AU4:AU"&amp;ROW()-1)),""))</f>
        <v/>
      </c>
      <c r="AV16" s="7" t="str">
        <f ca="1">IF(AND($A16&lt;&gt;"",$A16&lt;&gt;"TOTAL"),IF(AND([6]PREMIOS_TITULACIONES_ANTIGUAS!$CD14&lt;&gt;"",[6]PREMIOS_TITULACIONES_ANTIGUAS!$CD14&lt;&gt;0),[6]PREMIOS_TITULACIONES_ANTIGUAS!$CD14,""),IF($A16="TOTAL",SUM(INDIRECT("AV4:AV"&amp;ROW()-1)),""))</f>
        <v/>
      </c>
      <c r="AW16" s="7">
        <f t="shared" ca="1" si="15"/>
        <v>0</v>
      </c>
      <c r="AX16" s="7" t="str">
        <f ca="1">IF(AND($A16&lt;&gt;"",$A16&lt;&gt;"TOTAL"),IF(AND([6]PREMIOS_TITULACIONES_ANTIGUAS!$CG14&lt;&gt;"",[6]PREMIOS_TITULACIONES_ANTIGUAS!$CG14&lt;&gt;0),[6]PREMIOS_TITULACIONES_ANTIGUAS!$CG14,""),IF($A16="TOTAL",SUM(INDIRECT("AX4:AX"&amp;ROW()-1)),""))</f>
        <v/>
      </c>
      <c r="AY16" s="7" t="str">
        <f ca="1">IF(AND($A16&lt;&gt;"",$A16&lt;&gt;"TOTAL"),IF(AND([6]PREMIOS_TITULACIONES_ANTIGUAS!$CI14&lt;&gt;"",[6]PREMIOS_TITULACIONES_ANTIGUAS!$CI14&lt;&gt;0),[6]PREMIOS_TITULACIONES_ANTIGUAS!$CI14,""),IF($A16="TOTAL",SUM(INDIRECT("AY4:AY"&amp;ROW()-1)),""))</f>
        <v/>
      </c>
      <c r="AZ16" s="7">
        <f t="shared" ca="1" si="16"/>
        <v>0</v>
      </c>
      <c r="BA16" s="7" t="str">
        <f ca="1">IF(AND($A16&lt;&gt;"",$A16&lt;&gt;"TOTAL"),IF(AND([6]PREMIOS_TITULACIONES_ANTIGUAS!$CL14&lt;&gt;"",[6]PREMIOS_TITULACIONES_ANTIGUAS!$CL14&lt;&gt;0),[6]PREMIOS_TITULACIONES_ANTIGUAS!$CL14,""),IF($A16="TOTAL",SUM(INDIRECT("BA4:BA"&amp;ROW()-1)),""))</f>
        <v/>
      </c>
      <c r="BB16" s="7" t="str">
        <f ca="1">IF(AND($A16&lt;&gt;"",$A16&lt;&gt;"TOTAL"),IF(AND([6]PREMIOS_TITULACIONES_ANTIGUAS!$CN14&lt;&gt;"",[6]PREMIOS_TITULACIONES_ANTIGUAS!$CN14&lt;&gt;0),[6]PREMIOS_TITULACIONES_ANTIGUAS!$CN14,""),IF($A16="TOTAL",SUM(INDIRECT("BB4:BB"&amp;ROW()-1)),""))</f>
        <v/>
      </c>
      <c r="BC16" s="7">
        <f t="shared" ca="1" si="17"/>
        <v>0</v>
      </c>
      <c r="BD16" s="7" t="str">
        <f ca="1">IF(AND($A16&lt;&gt;"",$A16&lt;&gt;"TOTAL"),IF(AND([6]PREMIOS_TITULACIONES_ANTIGUAS!$CQ14&lt;&gt;"",[6]PREMIOS_TITULACIONES_ANTIGUAS!$CQ14&lt;&gt;0),[6]PREMIOS_TITULACIONES_ANTIGUAS!$CQ14,""),IF($A16="TOTAL",SUM(INDIRECT("BD4:BD"&amp;ROW()-1)),""))</f>
        <v/>
      </c>
      <c r="BE16" s="7" t="str">
        <f ca="1">IF(AND($A16&lt;&gt;"",$A16&lt;&gt;"TOTAL"),IF(AND([6]PREMIOS_TITULACIONES_ANTIGUAS!$CS14&lt;&gt;"",[6]PREMIOS_TITULACIONES_ANTIGUAS!$CS14&lt;&gt;0),[6]PREMIOS_TITULACIONES_ANTIGUAS!$CS14,""),IF($A16="TOTAL",SUM(INDIRECT("BE4:BE"&amp;ROW()-1)),""))</f>
        <v/>
      </c>
      <c r="BF16" s="7">
        <f t="shared" ca="1" si="18"/>
        <v>0</v>
      </c>
    </row>
    <row r="17" spans="1:58" x14ac:dyDescent="0.2">
      <c r="A17" s="12" t="str">
        <f>IF([6]PREMIOS_TITULACIONES_ANTIGUAS!$D15&lt;&gt;"",[6]PREMIOS_TITULACIONES_ANTIGUAS!$D15,IF(AND([6]PREMIOS_TITULACIONES_ANTIGUAS!$D15="",[6]PREMIOS_TITULACIONES_ANTIGUAS!$D16="",[6]PREMIOS_TITULACIONES_ANTIGUAS!$D14=""),"","TOTAL"))</f>
        <v>Licenciatura en Historia y Ciencias de la Música</v>
      </c>
      <c r="B17" s="7" t="str">
        <f ca="1">IF(AND($A17&lt;&gt;"",$A17&lt;&gt;"TOTAL"),IF(AND([6]PREMIOS_TITULACIONES_ANTIGUAS!$E15&lt;&gt;"",[6]PREMIOS_TITULACIONES_ANTIGUAS!$E15&lt;&gt;0),[6]PREMIOS_TITULACIONES_ANTIGUAS!$E15,""),IF($A17="TOTAL",SUM(INDIRECT("B4:B"&amp;ROW()-1)),""))</f>
        <v/>
      </c>
      <c r="C17" s="7">
        <f ca="1">IF(AND($A17&lt;&gt;"",$A17&lt;&gt;"TOTAL"),IF(AND([6]PREMIOS_TITULACIONES_ANTIGUAS!$G15&lt;&gt;"",[6]PREMIOS_TITULACIONES_ANTIGUAS!$G15&lt;&gt;0),[6]PREMIOS_TITULACIONES_ANTIGUAS!$G15,""),IF($A17="TOTAL",SUM(INDIRECT("C4:C"&amp;ROW()-1)),""))</f>
        <v>1</v>
      </c>
      <c r="D17" s="7">
        <f t="shared" ca="1" si="0"/>
        <v>1</v>
      </c>
      <c r="E17" s="7" t="str">
        <f ca="1">IF(AND($A17&lt;&gt;"",$A17&lt;&gt;"TOTAL"),IF(AND([6]PREMIOS_TITULACIONES_ANTIGUAS!$J15&lt;&gt;"",[6]PREMIOS_TITULACIONES_ANTIGUAS!$J15&lt;&gt;0),[6]PREMIOS_TITULACIONES_ANTIGUAS!$J15,""),IF($A17="TOTAL",SUM(INDIRECT("E4:E"&amp;ROW()-1)),""))</f>
        <v/>
      </c>
      <c r="F17" s="7" t="str">
        <f ca="1">IF(AND($A17&lt;&gt;"",$A17&lt;&gt;"TOTAL"),IF(AND([6]PREMIOS_TITULACIONES_ANTIGUAS!$L15&lt;&gt;"",[6]PREMIOS_TITULACIONES_ANTIGUAS!$L15&lt;&gt;0),[6]PREMIOS_TITULACIONES_ANTIGUAS!$L15,""),IF($A17="TOTAL",SUM(INDIRECT("F4:F"&amp;ROW()-1)),""))</f>
        <v/>
      </c>
      <c r="G17" s="7">
        <f t="shared" ca="1" si="1"/>
        <v>0</v>
      </c>
      <c r="H17" s="7" t="str">
        <f ca="1">IF(AND($A17&lt;&gt;"",$A17&lt;&gt;"TOTAL"),IF(AND([6]PREMIOS_TITULACIONES_ANTIGUAS!$O15&lt;&gt;"",[6]PREMIOS_TITULACIONES_ANTIGUAS!$O15&lt;&gt;0),[6]PREMIOS_TITULACIONES_ANTIGUAS!$O15,""),IF($A17="TOTAL",SUM(INDIRECT("H4:H"&amp;ROW()-1)),""))</f>
        <v/>
      </c>
      <c r="I17" s="7">
        <f ca="1">IF(AND($A17&lt;&gt;"",$A17&lt;&gt;"TOTAL"),IF(AND([6]PREMIOS_TITULACIONES_ANTIGUAS!$Q15&lt;&gt;"",[6]PREMIOS_TITULACIONES_ANTIGUAS!$Q15&lt;&gt;0),[6]PREMIOS_TITULACIONES_ANTIGUAS!$Q15,""),IF($A17="TOTAL",SUM(INDIRECT("I4:I"&amp;ROW()-1)),""))</f>
        <v>1</v>
      </c>
      <c r="J17" s="7">
        <f t="shared" ca="1" si="2"/>
        <v>1</v>
      </c>
      <c r="K17" s="7" t="str">
        <f ca="1">IF(AND($A17&lt;&gt;"",$A17&lt;&gt;"TOTAL"),IF(AND([6]PREMIOS_TITULACIONES_ANTIGUAS!$T15&lt;&gt;"",[6]PREMIOS_TITULACIONES_ANTIGUAS!$T15&lt;&gt;0),[6]PREMIOS_TITULACIONES_ANTIGUAS!$T15,""),IF($A17="TOTAL",SUM(INDIRECT("K4:K"&amp;ROW()-1)),""))</f>
        <v/>
      </c>
      <c r="L17" s="7" t="str">
        <f ca="1">IF(AND($A17&lt;&gt;"",$A17&lt;&gt;"TOTAL"),IF(AND([6]PREMIOS_TITULACIONES_ANTIGUAS!$V15&lt;&gt;"",[6]PREMIOS_TITULACIONES_ANTIGUAS!$V15&lt;&gt;0),[6]PREMIOS_TITULACIONES_ANTIGUAS!$V15,""),IF($A17="TOTAL",SUM(INDIRECT("L4:L"&amp;ROW()-1)),""))</f>
        <v/>
      </c>
      <c r="M17" s="7">
        <f t="shared" ca="1" si="3"/>
        <v>0</v>
      </c>
      <c r="N17" s="7" t="str">
        <f ca="1">IF(AND($A17&lt;&gt;"",$A17&lt;&gt;"TOTAL"),IF(AND([6]PREMIOS_TITULACIONES_ANTIGUAS!$Y15&lt;&gt;"",[6]PREMIOS_TITULACIONES_ANTIGUAS!$Y15&lt;&gt;0),[6]PREMIOS_TITULACIONES_ANTIGUAS!$Y15,""),IF($A17="TOTAL",SUM(INDIRECT("N4:N"&amp;ROW()-1)),""))</f>
        <v/>
      </c>
      <c r="O17" s="7" t="str">
        <f ca="1">IF(AND($A17&lt;&gt;"",$A17&lt;&gt;"TOTAL"),IF(AND([6]PREMIOS_TITULACIONES_ANTIGUAS!$AA15&lt;&gt;"",[6]PREMIOS_TITULACIONES_ANTIGUAS!$AA15&lt;&gt;0),[6]PREMIOS_TITULACIONES_ANTIGUAS!$AA15,""),IF($A17="TOTAL",SUM(INDIRECT("O4:O"&amp;ROW()-1)),""))</f>
        <v/>
      </c>
      <c r="P17" s="7">
        <f t="shared" ca="1" si="4"/>
        <v>0</v>
      </c>
      <c r="Q17" s="7" t="str">
        <f ca="1">IF(AND($A17&lt;&gt;"",$A17&lt;&gt;"TOTAL"),IF(AND([6]PREMIOS_TITULACIONES_ANTIGUAS!$AD15&lt;&gt;"",[6]PREMIOS_TITULACIONES_ANTIGUAS!$AD15&lt;&gt;0),[6]PREMIOS_TITULACIONES_ANTIGUAS!$AD15,""),IF($A17="TOTAL",SUM(INDIRECT("Q4:Q"&amp;ROW()-1)),""))</f>
        <v/>
      </c>
      <c r="R17" s="7" t="str">
        <f ca="1">IF(AND($A17&lt;&gt;"",$A17&lt;&gt;"TOTAL"),IF(AND([6]PREMIOS_TITULACIONES_ANTIGUAS!$AF15&lt;&gt;"",[6]PREMIOS_TITULACIONES_ANTIGUAS!$AF15&lt;&gt;0),[6]PREMIOS_TITULACIONES_ANTIGUAS!$AF15,""),IF($A17="TOTAL",SUM(INDIRECT("R4:R"&amp;ROW()-1)),""))</f>
        <v/>
      </c>
      <c r="S17" s="7">
        <f t="shared" ca="1" si="5"/>
        <v>0</v>
      </c>
      <c r="T17" s="7" t="str">
        <f ca="1">IF(AND($A17&lt;&gt;"",$A17&lt;&gt;"TOTAL"),IF(AND([6]PREMIOS_TITULACIONES_ANTIGUAS!$AI15&lt;&gt;"",[6]PREMIOS_TITULACIONES_ANTIGUAS!$AI15&lt;&gt;0),[6]PREMIOS_TITULACIONES_ANTIGUAS!$AI15,""),IF($A17="TOTAL",SUM(INDIRECT("T4:T"&amp;ROW()-1)),""))</f>
        <v/>
      </c>
      <c r="U17" s="7" t="str">
        <f ca="1">IF(AND($A17&lt;&gt;"",$A17&lt;&gt;"TOTAL"),IF(AND([6]PREMIOS_TITULACIONES_ANTIGUAS!$AK15&lt;&gt;"",[6]PREMIOS_TITULACIONES_ANTIGUAS!$AK15&lt;&gt;0),[6]PREMIOS_TITULACIONES_ANTIGUAS!$AK15,""),IF($A17="TOTAL",SUM(INDIRECT("U4:U"&amp;ROW()-1)),""))</f>
        <v/>
      </c>
      <c r="V17" s="7">
        <f t="shared" ca="1" si="6"/>
        <v>0</v>
      </c>
      <c r="W17" s="7" t="str">
        <f ca="1">IF(AND($A17&lt;&gt;"",$A17&lt;&gt;"TOTAL"),IF(AND([6]PREMIOS_TITULACIONES_ANTIGUAS!$AN15&lt;&gt;"",[6]PREMIOS_TITULACIONES_ANTIGUAS!$AN15&lt;&gt;0),[6]PREMIOS_TITULACIONES_ANTIGUAS!$AN15,""),IF($A17="TOTAL",SUM(INDIRECT("W4:W"&amp;ROW()-1)),""))</f>
        <v/>
      </c>
      <c r="X17" s="7" t="str">
        <f ca="1">IF(AND($A17&lt;&gt;"",$A17&lt;&gt;"TOTAL"),IF(AND([6]PREMIOS_TITULACIONES_ANTIGUAS!$AP15&lt;&gt;"",[6]PREMIOS_TITULACIONES_ANTIGUAS!$AP15&lt;&gt;0),[6]PREMIOS_TITULACIONES_ANTIGUAS!$AP15,""),IF($A17="TOTAL",SUM(INDIRECT("X4:X"&amp;ROW()-1)),""))</f>
        <v/>
      </c>
      <c r="Y17" s="7">
        <f t="shared" ca="1" si="7"/>
        <v>0</v>
      </c>
      <c r="Z17" s="7" t="str">
        <f ca="1">IF(AND($A17&lt;&gt;"",$A17&lt;&gt;"TOTAL"),IF(AND([6]PREMIOS_TITULACIONES_ANTIGUAS!$AS15&lt;&gt;"",[6]PREMIOS_TITULACIONES_ANTIGUAS!$AS15&lt;&gt;0),[6]PREMIOS_TITULACIONES_ANTIGUAS!$AS15,""),IF($A17="TOTAL",SUM(INDIRECT("Z4:Z"&amp;ROW()-1)),""))</f>
        <v/>
      </c>
      <c r="AA17" s="7" t="str">
        <f ca="1">IF(AND($A17&lt;&gt;"",$A17&lt;&gt;"TOTAL"),IF(AND([6]PREMIOS_TITULACIONES_ANTIGUAS!$AU15&lt;&gt;"",[6]PREMIOS_TITULACIONES_ANTIGUAS!$AU15&lt;&gt;0),[6]PREMIOS_TITULACIONES_ANTIGUAS!$AU15,""),IF($A17="TOTAL",SUM(INDIRECT("AA4:AA"&amp;ROW()-1)),""))</f>
        <v/>
      </c>
      <c r="AB17" s="7">
        <f t="shared" ca="1" si="8"/>
        <v>0</v>
      </c>
      <c r="AC17" s="7" t="str">
        <f ca="1">IF(AND($A17&lt;&gt;"",$A17&lt;&gt;"TOTAL"),IF(AND([6]PREMIOS_TITULACIONES_ANTIGUAS!$AX15&lt;&gt;"",[6]PREMIOS_TITULACIONES_ANTIGUAS!$AX15&lt;&gt;0),[6]PREMIOS_TITULACIONES_ANTIGUAS!$AX15,""),IF($A17="TOTAL",SUM(INDIRECT("AC4:AC"&amp;ROW()-1)),""))</f>
        <v/>
      </c>
      <c r="AD17" s="7" t="str">
        <f ca="1">IF(AND($A17&lt;&gt;"",$A17&lt;&gt;"TOTAL"),IF(AND([6]PREMIOS_TITULACIONES_ANTIGUAS!$AZ15&lt;&gt;"",[6]PREMIOS_TITULACIONES_ANTIGUAS!$AZ15&lt;&gt;0),[6]PREMIOS_TITULACIONES_ANTIGUAS!$AZ15,""),IF($A17="TOTAL",SUM(INDIRECT("AD4:AD"&amp;ROW()-1)),""))</f>
        <v/>
      </c>
      <c r="AE17" s="7">
        <f t="shared" ca="1" si="9"/>
        <v>0</v>
      </c>
      <c r="AF17" s="7" t="str">
        <f ca="1">IF(AND($A17&lt;&gt;"",$A17&lt;&gt;"TOTAL"),IF(AND([6]PREMIOS_TITULACIONES_ANTIGUAS!$BC15&lt;&gt;"",[6]PREMIOS_TITULACIONES_ANTIGUAS!$BC15&lt;&gt;0),[6]PREMIOS_TITULACIONES_ANTIGUAS!$BC15,""),IF($A17="TOTAL",SUM(INDIRECT("AF4:AF"&amp;ROW()-1)),""))</f>
        <v/>
      </c>
      <c r="AG17" s="7" t="str">
        <f ca="1">IF(AND($A17&lt;&gt;"",$A17&lt;&gt;"TOTAL"),IF(AND([6]PREMIOS_TITULACIONES_ANTIGUAS!$BE15&lt;&gt;"",[6]PREMIOS_TITULACIONES_ANTIGUAS!$BE15&lt;&gt;0),[6]PREMIOS_TITULACIONES_ANTIGUAS!$BE15,""),IF($A17="TOTAL",SUM(INDIRECT("AG4:AG"&amp;ROW()-1)),""))</f>
        <v/>
      </c>
      <c r="AH17" s="7">
        <f t="shared" ca="1" si="10"/>
        <v>0</v>
      </c>
      <c r="AI17" s="7" t="str">
        <f ca="1">IF(AND($A17&lt;&gt;"",$A17&lt;&gt;"TOTAL"),IF(AND([6]PREMIOS_TITULACIONES_ANTIGUAS!$BH15&lt;&gt;"",[6]PREMIOS_TITULACIONES_ANTIGUAS!$BH15&lt;&gt;0),[6]PREMIOS_TITULACIONES_ANTIGUAS!$BH15,""),IF($A17="TOTAL",SUM(INDIRECT("AI4:AI"&amp;ROW()-1)),""))</f>
        <v/>
      </c>
      <c r="AJ17" s="7" t="str">
        <f ca="1">IF(AND($A17&lt;&gt;"",$A17&lt;&gt;"TOTAL"),IF(AND([6]PREMIOS_TITULACIONES_ANTIGUAS!$BJ15&lt;&gt;"",[6]PREMIOS_TITULACIONES_ANTIGUAS!$BJ15&lt;&gt;0),[6]PREMIOS_TITULACIONES_ANTIGUAS!$BJ15,""),IF($A17="TOTAL",SUM(INDIRECT("AJ4:AJ"&amp;ROW()-1)),""))</f>
        <v/>
      </c>
      <c r="AK17" s="7">
        <f t="shared" ca="1" si="11"/>
        <v>0</v>
      </c>
      <c r="AL17" s="7" t="str">
        <f ca="1">IF(AND($A17&lt;&gt;"",$A17&lt;&gt;"TOTAL"),IF(AND([6]PREMIOS_TITULACIONES_ANTIGUAS!$BM15&lt;&gt;"",[6]PREMIOS_TITULACIONES_ANTIGUAS!$BM15&lt;&gt;0),[6]PREMIOS_TITULACIONES_ANTIGUAS!$BM15,""),IF($A17="TOTAL",SUM(INDIRECT("AL4:AL"&amp;ROW()-1)),""))</f>
        <v/>
      </c>
      <c r="AM17" s="7" t="str">
        <f ca="1">IF(AND($A17&lt;&gt;"",$A17&lt;&gt;"TOTAL"),IF(AND([6]PREMIOS_TITULACIONES_ANTIGUAS!$BO15&lt;&gt;"",[6]PREMIOS_TITULACIONES_ANTIGUAS!$BO15&lt;&gt;0),[6]PREMIOS_TITULACIONES_ANTIGUAS!$BO15,""),IF($A17="TOTAL",SUM(INDIRECT("AM4:AM"&amp;ROW()-1)),""))</f>
        <v/>
      </c>
      <c r="AN17" s="7">
        <f t="shared" ca="1" si="12"/>
        <v>0</v>
      </c>
      <c r="AO17" s="7" t="str">
        <f ca="1">IF(AND($A17&lt;&gt;"",$A17&lt;&gt;"TOTAL"),IF(AND([6]PREMIOS_TITULACIONES_ANTIGUAS!$BR15&lt;&gt;"",[6]PREMIOS_TITULACIONES_ANTIGUAS!$BR15&lt;&gt;0),[6]PREMIOS_TITULACIONES_ANTIGUAS!$BR15,""),IF($A17="TOTAL",SUM(INDIRECT("AO4:AO"&amp;ROW()-1)),""))</f>
        <v/>
      </c>
      <c r="AP17" s="7" t="str">
        <f ca="1">IF(AND($A17&lt;&gt;"",$A17&lt;&gt;"TOTAL"),IF(AND([6]PREMIOS_TITULACIONES_ANTIGUAS!$BT15&lt;&gt;"",[6]PREMIOS_TITULACIONES_ANTIGUAS!$BT15&lt;&gt;0),[6]PREMIOS_TITULACIONES_ANTIGUAS!$BT15,""),IF($A17="TOTAL",SUM(INDIRECT("AP4:AP"&amp;ROW()-1)),""))</f>
        <v/>
      </c>
      <c r="AQ17" s="7">
        <f t="shared" ca="1" si="13"/>
        <v>0</v>
      </c>
      <c r="AR17" s="7" t="str">
        <f ca="1">IF(AND($A17&lt;&gt;"",$A17&lt;&gt;"TOTAL"),IF(AND([6]PREMIOS_TITULACIONES_ANTIGUAS!$BW15&lt;&gt;"",[6]PREMIOS_TITULACIONES_ANTIGUAS!$BW15&lt;&gt;0),[6]PREMIOS_TITULACIONES_ANTIGUAS!$BW15,""),IF($A17="TOTAL",SUM(INDIRECT("AR4:AR"&amp;ROW()-1)),""))</f>
        <v/>
      </c>
      <c r="AS17" s="7" t="str">
        <f ca="1">IF(AND($A17&lt;&gt;"",$A17&lt;&gt;"TOTAL"),IF(AND([6]PREMIOS_TITULACIONES_ANTIGUAS!$BY15&lt;&gt;"",[6]PREMIOS_TITULACIONES_ANTIGUAS!$BY15&lt;&gt;0),[6]PREMIOS_TITULACIONES_ANTIGUAS!$BY15,""),IF($A17="TOTAL",SUM(INDIRECT("AS4:AS"&amp;ROW()-1)),""))</f>
        <v/>
      </c>
      <c r="AT17" s="7">
        <f t="shared" ca="1" si="14"/>
        <v>0</v>
      </c>
      <c r="AU17" s="7" t="str">
        <f ca="1">IF(AND($A17&lt;&gt;"",$A17&lt;&gt;"TOTAL"),IF(AND([6]PREMIOS_TITULACIONES_ANTIGUAS!$CB15&lt;&gt;"",[6]PREMIOS_TITULACIONES_ANTIGUAS!$CB15&lt;&gt;0),[6]PREMIOS_TITULACIONES_ANTIGUAS!$CB15,""),IF($A17="TOTAL",SUM(INDIRECT("AU4:AU"&amp;ROW()-1)),""))</f>
        <v/>
      </c>
      <c r="AV17" s="7" t="str">
        <f ca="1">IF(AND($A17&lt;&gt;"",$A17&lt;&gt;"TOTAL"),IF(AND([6]PREMIOS_TITULACIONES_ANTIGUAS!$CD15&lt;&gt;"",[6]PREMIOS_TITULACIONES_ANTIGUAS!$CD15&lt;&gt;0),[6]PREMIOS_TITULACIONES_ANTIGUAS!$CD15,""),IF($A17="TOTAL",SUM(INDIRECT("AV4:AV"&amp;ROW()-1)),""))</f>
        <v/>
      </c>
      <c r="AW17" s="7">
        <f t="shared" ca="1" si="15"/>
        <v>0</v>
      </c>
      <c r="AX17" s="7" t="str">
        <f ca="1">IF(AND($A17&lt;&gt;"",$A17&lt;&gt;"TOTAL"),IF(AND([6]PREMIOS_TITULACIONES_ANTIGUAS!$CG15&lt;&gt;"",[6]PREMIOS_TITULACIONES_ANTIGUAS!$CG15&lt;&gt;0),[6]PREMIOS_TITULACIONES_ANTIGUAS!$CG15,""),IF($A17="TOTAL",SUM(INDIRECT("AX4:AX"&amp;ROW()-1)),""))</f>
        <v/>
      </c>
      <c r="AY17" s="7" t="str">
        <f ca="1">IF(AND($A17&lt;&gt;"",$A17&lt;&gt;"TOTAL"),IF(AND([6]PREMIOS_TITULACIONES_ANTIGUAS!$CI15&lt;&gt;"",[6]PREMIOS_TITULACIONES_ANTIGUAS!$CI15&lt;&gt;0),[6]PREMIOS_TITULACIONES_ANTIGUAS!$CI15,""),IF($A17="TOTAL",SUM(INDIRECT("AY4:AY"&amp;ROW()-1)),""))</f>
        <v/>
      </c>
      <c r="AZ17" s="7">
        <f t="shared" ca="1" si="16"/>
        <v>0</v>
      </c>
      <c r="BA17" s="7" t="str">
        <f ca="1">IF(AND($A17&lt;&gt;"",$A17&lt;&gt;"TOTAL"),IF(AND([6]PREMIOS_TITULACIONES_ANTIGUAS!$CL15&lt;&gt;"",[6]PREMIOS_TITULACIONES_ANTIGUAS!$CL15&lt;&gt;0),[6]PREMIOS_TITULACIONES_ANTIGUAS!$CL15,""),IF($A17="TOTAL",SUM(INDIRECT("BA4:BA"&amp;ROW()-1)),""))</f>
        <v/>
      </c>
      <c r="BB17" s="7" t="str">
        <f ca="1">IF(AND($A17&lt;&gt;"",$A17&lt;&gt;"TOTAL"),IF(AND([6]PREMIOS_TITULACIONES_ANTIGUAS!$CN15&lt;&gt;"",[6]PREMIOS_TITULACIONES_ANTIGUAS!$CN15&lt;&gt;0),[6]PREMIOS_TITULACIONES_ANTIGUAS!$CN15,""),IF($A17="TOTAL",SUM(INDIRECT("BB4:BB"&amp;ROW()-1)),""))</f>
        <v/>
      </c>
      <c r="BC17" s="7">
        <f t="shared" ca="1" si="17"/>
        <v>0</v>
      </c>
      <c r="BD17" s="7" t="str">
        <f ca="1">IF(AND($A17&lt;&gt;"",$A17&lt;&gt;"TOTAL"),IF(AND([6]PREMIOS_TITULACIONES_ANTIGUAS!$CQ15&lt;&gt;"",[6]PREMIOS_TITULACIONES_ANTIGUAS!$CQ15&lt;&gt;0),[6]PREMIOS_TITULACIONES_ANTIGUAS!$CQ15,""),IF($A17="TOTAL",SUM(INDIRECT("BD4:BD"&amp;ROW()-1)),""))</f>
        <v/>
      </c>
      <c r="BE17" s="7" t="str">
        <f ca="1">IF(AND($A17&lt;&gt;"",$A17&lt;&gt;"TOTAL"),IF(AND([6]PREMIOS_TITULACIONES_ANTIGUAS!$CS15&lt;&gt;"",[6]PREMIOS_TITULACIONES_ANTIGUAS!$CS15&lt;&gt;0),[6]PREMIOS_TITULACIONES_ANTIGUAS!$CS15,""),IF($A17="TOTAL",SUM(INDIRECT("BE4:BE"&amp;ROW()-1)),""))</f>
        <v/>
      </c>
      <c r="BF17" s="7">
        <f t="shared" ca="1" si="18"/>
        <v>0</v>
      </c>
    </row>
    <row r="18" spans="1:58" x14ac:dyDescent="0.2">
      <c r="A18" s="12" t="str">
        <f>IF([6]PREMIOS_TITULACIONES_ANTIGUAS!$D16&lt;&gt;"",[6]PREMIOS_TITULACIONES_ANTIGUAS!$D16,IF(AND([6]PREMIOS_TITULACIONES_ANTIGUAS!$D16="",[6]PREMIOS_TITULACIONES_ANTIGUAS!$D17="",[6]PREMIOS_TITULACIONES_ANTIGUAS!$D15=""),"","TOTAL"))</f>
        <v>Licenciatura en Química</v>
      </c>
      <c r="B18" s="7" t="str">
        <f ca="1">IF(AND($A18&lt;&gt;"",$A18&lt;&gt;"TOTAL"),IF(AND([6]PREMIOS_TITULACIONES_ANTIGUAS!$E16&lt;&gt;"",[6]PREMIOS_TITULACIONES_ANTIGUAS!$E16&lt;&gt;0),[6]PREMIOS_TITULACIONES_ANTIGUAS!$E16,""),IF($A18="TOTAL",SUM(INDIRECT("B4:B"&amp;ROW()-1)),""))</f>
        <v/>
      </c>
      <c r="C18" s="7">
        <f ca="1">IF(AND($A18&lt;&gt;"",$A18&lt;&gt;"TOTAL"),IF(AND([6]PREMIOS_TITULACIONES_ANTIGUAS!$G16&lt;&gt;"",[6]PREMIOS_TITULACIONES_ANTIGUAS!$G16&lt;&gt;0),[6]PREMIOS_TITULACIONES_ANTIGUAS!$G16,""),IF($A18="TOTAL",SUM(INDIRECT("C4:C"&amp;ROW()-1)),""))</f>
        <v>1</v>
      </c>
      <c r="D18" s="7">
        <f t="shared" ca="1" si="0"/>
        <v>1</v>
      </c>
      <c r="E18" s="7" t="str">
        <f ca="1">IF(AND($A18&lt;&gt;"",$A18&lt;&gt;"TOTAL"),IF(AND([6]PREMIOS_TITULACIONES_ANTIGUAS!$J16&lt;&gt;"",[6]PREMIOS_TITULACIONES_ANTIGUAS!$J16&lt;&gt;0),[6]PREMIOS_TITULACIONES_ANTIGUAS!$J16,""),IF($A18="TOTAL",SUM(INDIRECT("E4:E"&amp;ROW()-1)),""))</f>
        <v/>
      </c>
      <c r="F18" s="7">
        <f ca="1">IF(AND($A18&lt;&gt;"",$A18&lt;&gt;"TOTAL"),IF(AND([6]PREMIOS_TITULACIONES_ANTIGUAS!$L16&lt;&gt;"",[6]PREMIOS_TITULACIONES_ANTIGUAS!$L16&lt;&gt;0),[6]PREMIOS_TITULACIONES_ANTIGUAS!$L16,""),IF($A18="TOTAL",SUM(INDIRECT("F4:F"&amp;ROW()-1)),""))</f>
        <v>1</v>
      </c>
      <c r="G18" s="7">
        <f t="shared" ca="1" si="1"/>
        <v>1</v>
      </c>
      <c r="H18" s="7" t="str">
        <f ca="1">IF(AND($A18&lt;&gt;"",$A18&lt;&gt;"TOTAL"),IF(AND([6]PREMIOS_TITULACIONES_ANTIGUAS!$O16&lt;&gt;"",[6]PREMIOS_TITULACIONES_ANTIGUAS!$O16&lt;&gt;0),[6]PREMIOS_TITULACIONES_ANTIGUAS!$O16,""),IF($A18="TOTAL",SUM(INDIRECT("H4:H"&amp;ROW()-1)),""))</f>
        <v/>
      </c>
      <c r="I18" s="7" t="str">
        <f ca="1">IF(AND($A18&lt;&gt;"",$A18&lt;&gt;"TOTAL"),IF(AND([6]PREMIOS_TITULACIONES_ANTIGUAS!$Q16&lt;&gt;"",[6]PREMIOS_TITULACIONES_ANTIGUAS!$Q16&lt;&gt;0),[6]PREMIOS_TITULACIONES_ANTIGUAS!$Q16,""),IF($A18="TOTAL",SUM(INDIRECT("I4:I"&amp;ROW()-1)),""))</f>
        <v/>
      </c>
      <c r="J18" s="7">
        <f t="shared" ca="1" si="2"/>
        <v>0</v>
      </c>
      <c r="K18" s="7" t="str">
        <f ca="1">IF(AND($A18&lt;&gt;"",$A18&lt;&gt;"TOTAL"),IF(AND([6]PREMIOS_TITULACIONES_ANTIGUAS!$T16&lt;&gt;"",[6]PREMIOS_TITULACIONES_ANTIGUAS!$T16&lt;&gt;0),[6]PREMIOS_TITULACIONES_ANTIGUAS!$T16,""),IF($A18="TOTAL",SUM(INDIRECT("K4:K"&amp;ROW()-1)),""))</f>
        <v/>
      </c>
      <c r="L18" s="7" t="str">
        <f ca="1">IF(AND($A18&lt;&gt;"",$A18&lt;&gt;"TOTAL"),IF(AND([6]PREMIOS_TITULACIONES_ANTIGUAS!$V16&lt;&gt;"",[6]PREMIOS_TITULACIONES_ANTIGUAS!$V16&lt;&gt;0),[6]PREMIOS_TITULACIONES_ANTIGUAS!$V16,""),IF($A18="TOTAL",SUM(INDIRECT("L4:L"&amp;ROW()-1)),""))</f>
        <v/>
      </c>
      <c r="M18" s="7">
        <f t="shared" ca="1" si="3"/>
        <v>0</v>
      </c>
      <c r="N18" s="7" t="str">
        <f ca="1">IF(AND($A18&lt;&gt;"",$A18&lt;&gt;"TOTAL"),IF(AND([6]PREMIOS_TITULACIONES_ANTIGUAS!$Y16&lt;&gt;"",[6]PREMIOS_TITULACIONES_ANTIGUAS!$Y16&lt;&gt;0),[6]PREMIOS_TITULACIONES_ANTIGUAS!$Y16,""),IF($A18="TOTAL",SUM(INDIRECT("N4:N"&amp;ROW()-1)),""))</f>
        <v/>
      </c>
      <c r="O18" s="7" t="str">
        <f ca="1">IF(AND($A18&lt;&gt;"",$A18&lt;&gt;"TOTAL"),IF(AND([6]PREMIOS_TITULACIONES_ANTIGUAS!$AA16&lt;&gt;"",[6]PREMIOS_TITULACIONES_ANTIGUAS!$AA16&lt;&gt;0),[6]PREMIOS_TITULACIONES_ANTIGUAS!$AA16,""),IF($A18="TOTAL",SUM(INDIRECT("O4:O"&amp;ROW()-1)),""))</f>
        <v/>
      </c>
      <c r="P18" s="7">
        <f t="shared" ca="1" si="4"/>
        <v>0</v>
      </c>
      <c r="Q18" s="7" t="str">
        <f ca="1">IF(AND($A18&lt;&gt;"",$A18&lt;&gt;"TOTAL"),IF(AND([6]PREMIOS_TITULACIONES_ANTIGUAS!$AD16&lt;&gt;"",[6]PREMIOS_TITULACIONES_ANTIGUAS!$AD16&lt;&gt;0),[6]PREMIOS_TITULACIONES_ANTIGUAS!$AD16,""),IF($A18="TOTAL",SUM(INDIRECT("Q4:Q"&amp;ROW()-1)),""))</f>
        <v/>
      </c>
      <c r="R18" s="7" t="str">
        <f ca="1">IF(AND($A18&lt;&gt;"",$A18&lt;&gt;"TOTAL"),IF(AND([6]PREMIOS_TITULACIONES_ANTIGUAS!$AF16&lt;&gt;"",[6]PREMIOS_TITULACIONES_ANTIGUAS!$AF16&lt;&gt;0),[6]PREMIOS_TITULACIONES_ANTIGUAS!$AF16,""),IF($A18="TOTAL",SUM(INDIRECT("R4:R"&amp;ROW()-1)),""))</f>
        <v/>
      </c>
      <c r="S18" s="7">
        <f t="shared" ca="1" si="5"/>
        <v>0</v>
      </c>
      <c r="T18" s="7" t="str">
        <f ca="1">IF(AND($A18&lt;&gt;"",$A18&lt;&gt;"TOTAL"),IF(AND([6]PREMIOS_TITULACIONES_ANTIGUAS!$AI16&lt;&gt;"",[6]PREMIOS_TITULACIONES_ANTIGUAS!$AI16&lt;&gt;0),[6]PREMIOS_TITULACIONES_ANTIGUAS!$AI16,""),IF($A18="TOTAL",SUM(INDIRECT("T4:T"&amp;ROW()-1)),""))</f>
        <v/>
      </c>
      <c r="U18" s="7" t="str">
        <f ca="1">IF(AND($A18&lt;&gt;"",$A18&lt;&gt;"TOTAL"),IF(AND([6]PREMIOS_TITULACIONES_ANTIGUAS!$AK16&lt;&gt;"",[6]PREMIOS_TITULACIONES_ANTIGUAS!$AK16&lt;&gt;0),[6]PREMIOS_TITULACIONES_ANTIGUAS!$AK16,""),IF($A18="TOTAL",SUM(INDIRECT("U4:U"&amp;ROW()-1)),""))</f>
        <v/>
      </c>
      <c r="V18" s="7">
        <f t="shared" ca="1" si="6"/>
        <v>0</v>
      </c>
      <c r="W18" s="7" t="str">
        <f ca="1">IF(AND($A18&lt;&gt;"",$A18&lt;&gt;"TOTAL"),IF(AND([6]PREMIOS_TITULACIONES_ANTIGUAS!$AN16&lt;&gt;"",[6]PREMIOS_TITULACIONES_ANTIGUAS!$AN16&lt;&gt;0),[6]PREMIOS_TITULACIONES_ANTIGUAS!$AN16,""),IF($A18="TOTAL",SUM(INDIRECT("W4:W"&amp;ROW()-1)),""))</f>
        <v/>
      </c>
      <c r="X18" s="7" t="str">
        <f ca="1">IF(AND($A18&lt;&gt;"",$A18&lt;&gt;"TOTAL"),IF(AND([6]PREMIOS_TITULACIONES_ANTIGUAS!$AP16&lt;&gt;"",[6]PREMIOS_TITULACIONES_ANTIGUAS!$AP16&lt;&gt;0),[6]PREMIOS_TITULACIONES_ANTIGUAS!$AP16,""),IF($A18="TOTAL",SUM(INDIRECT("X4:X"&amp;ROW()-1)),""))</f>
        <v/>
      </c>
      <c r="Y18" s="7">
        <f t="shared" ca="1" si="7"/>
        <v>0</v>
      </c>
      <c r="Z18" s="7" t="str">
        <f ca="1">IF(AND($A18&lt;&gt;"",$A18&lt;&gt;"TOTAL"),IF(AND([6]PREMIOS_TITULACIONES_ANTIGUAS!$AS16&lt;&gt;"",[6]PREMIOS_TITULACIONES_ANTIGUAS!$AS16&lt;&gt;0),[6]PREMIOS_TITULACIONES_ANTIGUAS!$AS16,""),IF($A18="TOTAL",SUM(INDIRECT("Z4:Z"&amp;ROW()-1)),""))</f>
        <v/>
      </c>
      <c r="AA18" s="7" t="str">
        <f ca="1">IF(AND($A18&lt;&gt;"",$A18&lt;&gt;"TOTAL"),IF(AND([6]PREMIOS_TITULACIONES_ANTIGUAS!$AU16&lt;&gt;"",[6]PREMIOS_TITULACIONES_ANTIGUAS!$AU16&lt;&gt;0),[6]PREMIOS_TITULACIONES_ANTIGUAS!$AU16,""),IF($A18="TOTAL",SUM(INDIRECT("AA4:AA"&amp;ROW()-1)),""))</f>
        <v/>
      </c>
      <c r="AB18" s="7">
        <f t="shared" ca="1" si="8"/>
        <v>0</v>
      </c>
      <c r="AC18" s="7" t="str">
        <f ca="1">IF(AND($A18&lt;&gt;"",$A18&lt;&gt;"TOTAL"),IF(AND([6]PREMIOS_TITULACIONES_ANTIGUAS!$AX16&lt;&gt;"",[6]PREMIOS_TITULACIONES_ANTIGUAS!$AX16&lt;&gt;0),[6]PREMIOS_TITULACIONES_ANTIGUAS!$AX16,""),IF($A18="TOTAL",SUM(INDIRECT("AC4:AC"&amp;ROW()-1)),""))</f>
        <v/>
      </c>
      <c r="AD18" s="7" t="str">
        <f ca="1">IF(AND($A18&lt;&gt;"",$A18&lt;&gt;"TOTAL"),IF(AND([6]PREMIOS_TITULACIONES_ANTIGUAS!$AZ16&lt;&gt;"",[6]PREMIOS_TITULACIONES_ANTIGUAS!$AZ16&lt;&gt;0),[6]PREMIOS_TITULACIONES_ANTIGUAS!$AZ16,""),IF($A18="TOTAL",SUM(INDIRECT("AD4:AD"&amp;ROW()-1)),""))</f>
        <v/>
      </c>
      <c r="AE18" s="7">
        <f t="shared" ca="1" si="9"/>
        <v>0</v>
      </c>
      <c r="AF18" s="7" t="str">
        <f ca="1">IF(AND($A18&lt;&gt;"",$A18&lt;&gt;"TOTAL"),IF(AND([6]PREMIOS_TITULACIONES_ANTIGUAS!$BC16&lt;&gt;"",[6]PREMIOS_TITULACIONES_ANTIGUAS!$BC16&lt;&gt;0),[6]PREMIOS_TITULACIONES_ANTIGUAS!$BC16,""),IF($A18="TOTAL",SUM(INDIRECT("AF4:AF"&amp;ROW()-1)),""))</f>
        <v/>
      </c>
      <c r="AG18" s="7" t="str">
        <f ca="1">IF(AND($A18&lt;&gt;"",$A18&lt;&gt;"TOTAL"),IF(AND([6]PREMIOS_TITULACIONES_ANTIGUAS!$BE16&lt;&gt;"",[6]PREMIOS_TITULACIONES_ANTIGUAS!$BE16&lt;&gt;0),[6]PREMIOS_TITULACIONES_ANTIGUAS!$BE16,""),IF($A18="TOTAL",SUM(INDIRECT("AG4:AG"&amp;ROW()-1)),""))</f>
        <v/>
      </c>
      <c r="AH18" s="7">
        <f t="shared" ca="1" si="10"/>
        <v>0</v>
      </c>
      <c r="AI18" s="7" t="str">
        <f ca="1">IF(AND($A18&lt;&gt;"",$A18&lt;&gt;"TOTAL"),IF(AND([6]PREMIOS_TITULACIONES_ANTIGUAS!$BH16&lt;&gt;"",[6]PREMIOS_TITULACIONES_ANTIGUAS!$BH16&lt;&gt;0),[6]PREMIOS_TITULACIONES_ANTIGUAS!$BH16,""),IF($A18="TOTAL",SUM(INDIRECT("AI4:AI"&amp;ROW()-1)),""))</f>
        <v/>
      </c>
      <c r="AJ18" s="7" t="str">
        <f ca="1">IF(AND($A18&lt;&gt;"",$A18&lt;&gt;"TOTAL"),IF(AND([6]PREMIOS_TITULACIONES_ANTIGUAS!$BJ16&lt;&gt;"",[6]PREMIOS_TITULACIONES_ANTIGUAS!$BJ16&lt;&gt;0),[6]PREMIOS_TITULACIONES_ANTIGUAS!$BJ16,""),IF($A18="TOTAL",SUM(INDIRECT("AJ4:AJ"&amp;ROW()-1)),""))</f>
        <v/>
      </c>
      <c r="AK18" s="7">
        <f t="shared" ca="1" si="11"/>
        <v>0</v>
      </c>
      <c r="AL18" s="7" t="str">
        <f ca="1">IF(AND($A18&lt;&gt;"",$A18&lt;&gt;"TOTAL"),IF(AND([6]PREMIOS_TITULACIONES_ANTIGUAS!$BM16&lt;&gt;"",[6]PREMIOS_TITULACIONES_ANTIGUAS!$BM16&lt;&gt;0),[6]PREMIOS_TITULACIONES_ANTIGUAS!$BM16,""),IF($A18="TOTAL",SUM(INDIRECT("AL4:AL"&amp;ROW()-1)),""))</f>
        <v/>
      </c>
      <c r="AM18" s="7" t="str">
        <f ca="1">IF(AND($A18&lt;&gt;"",$A18&lt;&gt;"TOTAL"),IF(AND([6]PREMIOS_TITULACIONES_ANTIGUAS!$BO16&lt;&gt;"",[6]PREMIOS_TITULACIONES_ANTIGUAS!$BO16&lt;&gt;0),[6]PREMIOS_TITULACIONES_ANTIGUAS!$BO16,""),IF($A18="TOTAL",SUM(INDIRECT("AM4:AM"&amp;ROW()-1)),""))</f>
        <v/>
      </c>
      <c r="AN18" s="7">
        <f t="shared" ca="1" si="12"/>
        <v>0</v>
      </c>
      <c r="AO18" s="7" t="str">
        <f ca="1">IF(AND($A18&lt;&gt;"",$A18&lt;&gt;"TOTAL"),IF(AND([6]PREMIOS_TITULACIONES_ANTIGUAS!$BR16&lt;&gt;"",[6]PREMIOS_TITULACIONES_ANTIGUAS!$BR16&lt;&gt;0),[6]PREMIOS_TITULACIONES_ANTIGUAS!$BR16,""),IF($A18="TOTAL",SUM(INDIRECT("AO4:AO"&amp;ROW()-1)),""))</f>
        <v/>
      </c>
      <c r="AP18" s="7" t="str">
        <f ca="1">IF(AND($A18&lt;&gt;"",$A18&lt;&gt;"TOTAL"),IF(AND([6]PREMIOS_TITULACIONES_ANTIGUAS!$BT16&lt;&gt;"",[6]PREMIOS_TITULACIONES_ANTIGUAS!$BT16&lt;&gt;0),[6]PREMIOS_TITULACIONES_ANTIGUAS!$BT16,""),IF($A18="TOTAL",SUM(INDIRECT("AP4:AP"&amp;ROW()-1)),""))</f>
        <v/>
      </c>
      <c r="AQ18" s="7">
        <f t="shared" ca="1" si="13"/>
        <v>0</v>
      </c>
      <c r="AR18" s="7" t="str">
        <f ca="1">IF(AND($A18&lt;&gt;"",$A18&lt;&gt;"TOTAL"),IF(AND([6]PREMIOS_TITULACIONES_ANTIGUAS!$BW16&lt;&gt;"",[6]PREMIOS_TITULACIONES_ANTIGUAS!$BW16&lt;&gt;0),[6]PREMIOS_TITULACIONES_ANTIGUAS!$BW16,""),IF($A18="TOTAL",SUM(INDIRECT("AR4:AR"&amp;ROW()-1)),""))</f>
        <v/>
      </c>
      <c r="AS18" s="7" t="str">
        <f ca="1">IF(AND($A18&lt;&gt;"",$A18&lt;&gt;"TOTAL"),IF(AND([6]PREMIOS_TITULACIONES_ANTIGUAS!$BY16&lt;&gt;"",[6]PREMIOS_TITULACIONES_ANTIGUAS!$BY16&lt;&gt;0),[6]PREMIOS_TITULACIONES_ANTIGUAS!$BY16,""),IF($A18="TOTAL",SUM(INDIRECT("AS4:AS"&amp;ROW()-1)),""))</f>
        <v/>
      </c>
      <c r="AT18" s="7">
        <f t="shared" ca="1" si="14"/>
        <v>0</v>
      </c>
      <c r="AU18" s="7" t="str">
        <f ca="1">IF(AND($A18&lt;&gt;"",$A18&lt;&gt;"TOTAL"),IF(AND([6]PREMIOS_TITULACIONES_ANTIGUAS!$CB16&lt;&gt;"",[6]PREMIOS_TITULACIONES_ANTIGUAS!$CB16&lt;&gt;0),[6]PREMIOS_TITULACIONES_ANTIGUAS!$CB16,""),IF($A18="TOTAL",SUM(INDIRECT("AU4:AU"&amp;ROW()-1)),""))</f>
        <v/>
      </c>
      <c r="AV18" s="7" t="str">
        <f ca="1">IF(AND($A18&lt;&gt;"",$A18&lt;&gt;"TOTAL"),IF(AND([6]PREMIOS_TITULACIONES_ANTIGUAS!$CD16&lt;&gt;"",[6]PREMIOS_TITULACIONES_ANTIGUAS!$CD16&lt;&gt;0),[6]PREMIOS_TITULACIONES_ANTIGUAS!$CD16,""),IF($A18="TOTAL",SUM(INDIRECT("AV4:AV"&amp;ROW()-1)),""))</f>
        <v/>
      </c>
      <c r="AW18" s="7">
        <f t="shared" ca="1" si="15"/>
        <v>0</v>
      </c>
      <c r="AX18" s="7" t="str">
        <f ca="1">IF(AND($A18&lt;&gt;"",$A18&lt;&gt;"TOTAL"),IF(AND([6]PREMIOS_TITULACIONES_ANTIGUAS!$CG16&lt;&gt;"",[6]PREMIOS_TITULACIONES_ANTIGUAS!$CG16&lt;&gt;0),[6]PREMIOS_TITULACIONES_ANTIGUAS!$CG16,""),IF($A18="TOTAL",SUM(INDIRECT("AX4:AX"&amp;ROW()-1)),""))</f>
        <v/>
      </c>
      <c r="AY18" s="7" t="str">
        <f ca="1">IF(AND($A18&lt;&gt;"",$A18&lt;&gt;"TOTAL"),IF(AND([6]PREMIOS_TITULACIONES_ANTIGUAS!$CI16&lt;&gt;"",[6]PREMIOS_TITULACIONES_ANTIGUAS!$CI16&lt;&gt;0),[6]PREMIOS_TITULACIONES_ANTIGUAS!$CI16,""),IF($A18="TOTAL",SUM(INDIRECT("AY4:AY"&amp;ROW()-1)),""))</f>
        <v/>
      </c>
      <c r="AZ18" s="7">
        <f t="shared" ca="1" si="16"/>
        <v>0</v>
      </c>
      <c r="BA18" s="7" t="str">
        <f ca="1">IF(AND($A18&lt;&gt;"",$A18&lt;&gt;"TOTAL"),IF(AND([6]PREMIOS_TITULACIONES_ANTIGUAS!$CL16&lt;&gt;"",[6]PREMIOS_TITULACIONES_ANTIGUAS!$CL16&lt;&gt;0),[6]PREMIOS_TITULACIONES_ANTIGUAS!$CL16,""),IF($A18="TOTAL",SUM(INDIRECT("BA4:BA"&amp;ROW()-1)),""))</f>
        <v/>
      </c>
      <c r="BB18" s="7" t="str">
        <f ca="1">IF(AND($A18&lt;&gt;"",$A18&lt;&gt;"TOTAL"),IF(AND([6]PREMIOS_TITULACIONES_ANTIGUAS!$CN16&lt;&gt;"",[6]PREMIOS_TITULACIONES_ANTIGUAS!$CN16&lt;&gt;0),[6]PREMIOS_TITULACIONES_ANTIGUAS!$CN16,""),IF($A18="TOTAL",SUM(INDIRECT("BB4:BB"&amp;ROW()-1)),""))</f>
        <v/>
      </c>
      <c r="BC18" s="7">
        <f t="shared" ca="1" si="17"/>
        <v>0</v>
      </c>
      <c r="BD18" s="7" t="str">
        <f ca="1">IF(AND($A18&lt;&gt;"",$A18&lt;&gt;"TOTAL"),IF(AND([6]PREMIOS_TITULACIONES_ANTIGUAS!$CQ16&lt;&gt;"",[6]PREMIOS_TITULACIONES_ANTIGUAS!$CQ16&lt;&gt;0),[6]PREMIOS_TITULACIONES_ANTIGUAS!$CQ16,""),IF($A18="TOTAL",SUM(INDIRECT("BD4:BD"&amp;ROW()-1)),""))</f>
        <v/>
      </c>
      <c r="BE18" s="7" t="str">
        <f ca="1">IF(AND($A18&lt;&gt;"",$A18&lt;&gt;"TOTAL"),IF(AND([6]PREMIOS_TITULACIONES_ANTIGUAS!$CS16&lt;&gt;"",[6]PREMIOS_TITULACIONES_ANTIGUAS!$CS16&lt;&gt;0),[6]PREMIOS_TITULACIONES_ANTIGUAS!$CS16,""),IF($A18="TOTAL",SUM(INDIRECT("BE4:BE"&amp;ROW()-1)),""))</f>
        <v/>
      </c>
      <c r="BF18" s="7">
        <f t="shared" ca="1" si="18"/>
        <v>0</v>
      </c>
    </row>
    <row r="19" spans="1:58" x14ac:dyDescent="0.2">
      <c r="A19" s="12" t="str">
        <f>IF([6]PREMIOS_TITULACIONES_ANTIGUAS!$D17&lt;&gt;"",[6]PREMIOS_TITULACIONES_ANTIGUAS!$D17,IF(AND([6]PREMIOS_TITULACIONES_ANTIGUAS!$D17="",[6]PREMIOS_TITULACIONES_ANTIGUAS!$D18="",[6]PREMIOS_TITULACIONES_ANTIGUAS!$D16=""),"","TOTAL"))</f>
        <v>TOTAL</v>
      </c>
      <c r="B19" s="7">
        <f ca="1">IF(AND($A19&lt;&gt;"",$A19&lt;&gt;"TOTAL"),IF(AND([6]PREMIOS_TITULACIONES_ANTIGUAS!$E17&lt;&gt;"",[6]PREMIOS_TITULACIONES_ANTIGUAS!$E17&lt;&gt;0),[6]PREMIOS_TITULACIONES_ANTIGUAS!$E17,""),IF($A19="TOTAL",SUM(INDIRECT("B4:B"&amp;ROW()-1)),""))</f>
        <v>8</v>
      </c>
      <c r="C19" s="7">
        <f ca="1">IF(AND($A19&lt;&gt;"",$A19&lt;&gt;"TOTAL"),IF(AND([6]PREMIOS_TITULACIONES_ANTIGUAS!$G17&lt;&gt;"",[6]PREMIOS_TITULACIONES_ANTIGUAS!$G17&lt;&gt;0),[6]PREMIOS_TITULACIONES_ANTIGUAS!$G17,""),IF($A19="TOTAL",SUM(INDIRECT("C4:C"&amp;ROW()-1)),""))</f>
        <v>7</v>
      </c>
      <c r="D19" s="7">
        <f t="shared" ca="1" si="0"/>
        <v>15</v>
      </c>
      <c r="E19" s="7">
        <f ca="1">IF(AND($A19&lt;&gt;"",$A19&lt;&gt;"TOTAL"),IF(AND([6]PREMIOS_TITULACIONES_ANTIGUAS!$J17&lt;&gt;"",[6]PREMIOS_TITULACIONES_ANTIGUAS!$J17&lt;&gt;0),[6]PREMIOS_TITULACIONES_ANTIGUAS!$J17,""),IF($A19="TOTAL",SUM(INDIRECT("E4:E"&amp;ROW()-1)),""))</f>
        <v>0</v>
      </c>
      <c r="F19" s="7">
        <f ca="1">IF(AND($A19&lt;&gt;"",$A19&lt;&gt;"TOTAL"),IF(AND([6]PREMIOS_TITULACIONES_ANTIGUAS!$L17&lt;&gt;"",[6]PREMIOS_TITULACIONES_ANTIGUAS!$L17&lt;&gt;0),[6]PREMIOS_TITULACIONES_ANTIGUAS!$L17,""),IF($A19="TOTAL",SUM(INDIRECT("F4:F"&amp;ROW()-1)),""))</f>
        <v>3</v>
      </c>
      <c r="G19" s="7">
        <f t="shared" ca="1" si="1"/>
        <v>3</v>
      </c>
      <c r="H19" s="7">
        <f ca="1">IF(AND($A19&lt;&gt;"",$A19&lt;&gt;"TOTAL"),IF(AND([6]PREMIOS_TITULACIONES_ANTIGUAS!$O17&lt;&gt;"",[6]PREMIOS_TITULACIONES_ANTIGUAS!$O17&lt;&gt;0),[6]PREMIOS_TITULACIONES_ANTIGUAS!$O17,""),IF($A19="TOTAL",SUM(INDIRECT("H4:H"&amp;ROW()-1)),""))</f>
        <v>0</v>
      </c>
      <c r="I19" s="7">
        <f ca="1">IF(AND($A19&lt;&gt;"",$A19&lt;&gt;"TOTAL"),IF(AND([6]PREMIOS_TITULACIONES_ANTIGUAS!$Q17&lt;&gt;"",[6]PREMIOS_TITULACIONES_ANTIGUAS!$Q17&lt;&gt;0),[6]PREMIOS_TITULACIONES_ANTIGUAS!$Q17,""),IF($A19="TOTAL",SUM(INDIRECT("I4:I"&amp;ROW()-1)),""))</f>
        <v>2</v>
      </c>
      <c r="J19" s="7">
        <f t="shared" ca="1" si="2"/>
        <v>2</v>
      </c>
      <c r="K19" s="7">
        <f ca="1">IF(AND($A19&lt;&gt;"",$A19&lt;&gt;"TOTAL"),IF(AND([6]PREMIOS_TITULACIONES_ANTIGUAS!$T17&lt;&gt;"",[6]PREMIOS_TITULACIONES_ANTIGUAS!$T17&lt;&gt;0),[6]PREMIOS_TITULACIONES_ANTIGUAS!$T17,""),IF($A19="TOTAL",SUM(INDIRECT("K4:K"&amp;ROW()-1)),""))</f>
        <v>0</v>
      </c>
      <c r="L19" s="7">
        <f ca="1">IF(AND($A19&lt;&gt;"",$A19&lt;&gt;"TOTAL"),IF(AND([6]PREMIOS_TITULACIONES_ANTIGUAS!$V17&lt;&gt;"",[6]PREMIOS_TITULACIONES_ANTIGUAS!$V17&lt;&gt;0),[6]PREMIOS_TITULACIONES_ANTIGUAS!$V17,""),IF($A19="TOTAL",SUM(INDIRECT("L4:L"&amp;ROW()-1)),""))</f>
        <v>0</v>
      </c>
      <c r="M19" s="7">
        <f t="shared" ca="1" si="3"/>
        <v>0</v>
      </c>
      <c r="N19" s="7">
        <f ca="1">IF(AND($A19&lt;&gt;"",$A19&lt;&gt;"TOTAL"),IF(AND([6]PREMIOS_TITULACIONES_ANTIGUAS!$Y17&lt;&gt;"",[6]PREMIOS_TITULACIONES_ANTIGUAS!$Y17&lt;&gt;0),[6]PREMIOS_TITULACIONES_ANTIGUAS!$Y17,""),IF($A19="TOTAL",SUM(INDIRECT("N4:N"&amp;ROW()-1)),""))</f>
        <v>0</v>
      </c>
      <c r="O19" s="7">
        <f ca="1">IF(AND($A19&lt;&gt;"",$A19&lt;&gt;"TOTAL"),IF(AND([6]PREMIOS_TITULACIONES_ANTIGUAS!$AA17&lt;&gt;"",[6]PREMIOS_TITULACIONES_ANTIGUAS!$AA17&lt;&gt;0),[6]PREMIOS_TITULACIONES_ANTIGUAS!$AA17,""),IF($A19="TOTAL",SUM(INDIRECT("O4:O"&amp;ROW()-1)),""))</f>
        <v>0</v>
      </c>
      <c r="P19" s="7">
        <f t="shared" ca="1" si="4"/>
        <v>0</v>
      </c>
      <c r="Q19" s="7">
        <f ca="1">IF(AND($A19&lt;&gt;"",$A19&lt;&gt;"TOTAL"),IF(AND([6]PREMIOS_TITULACIONES_ANTIGUAS!$AD17&lt;&gt;"",[6]PREMIOS_TITULACIONES_ANTIGUAS!$AD17&lt;&gt;0),[6]PREMIOS_TITULACIONES_ANTIGUAS!$AD17,""),IF($A19="TOTAL",SUM(INDIRECT("Q4:Q"&amp;ROW()-1)),""))</f>
        <v>0</v>
      </c>
      <c r="R19" s="7">
        <f ca="1">IF(AND($A19&lt;&gt;"",$A19&lt;&gt;"TOTAL"),IF(AND([6]PREMIOS_TITULACIONES_ANTIGUAS!$AF17&lt;&gt;"",[6]PREMIOS_TITULACIONES_ANTIGUAS!$AF17&lt;&gt;0),[6]PREMIOS_TITULACIONES_ANTIGUAS!$AF17,""),IF($A19="TOTAL",SUM(INDIRECT("R4:R"&amp;ROW()-1)),""))</f>
        <v>0</v>
      </c>
      <c r="S19" s="7">
        <f t="shared" ca="1" si="5"/>
        <v>0</v>
      </c>
      <c r="T19" s="7">
        <f ca="1">IF(AND($A19&lt;&gt;"",$A19&lt;&gt;"TOTAL"),IF(AND([6]PREMIOS_TITULACIONES_ANTIGUAS!$AI17&lt;&gt;"",[6]PREMIOS_TITULACIONES_ANTIGUAS!$AI17&lt;&gt;0),[6]PREMIOS_TITULACIONES_ANTIGUAS!$AI17,""),IF($A19="TOTAL",SUM(INDIRECT("T4:T"&amp;ROW()-1)),""))</f>
        <v>0</v>
      </c>
      <c r="U19" s="7">
        <f ca="1">IF(AND($A19&lt;&gt;"",$A19&lt;&gt;"TOTAL"),IF(AND([6]PREMIOS_TITULACIONES_ANTIGUAS!$AK17&lt;&gt;"",[6]PREMIOS_TITULACIONES_ANTIGUAS!$AK17&lt;&gt;0),[6]PREMIOS_TITULACIONES_ANTIGUAS!$AK17,""),IF($A19="TOTAL",SUM(INDIRECT("U4:U"&amp;ROW()-1)),""))</f>
        <v>0</v>
      </c>
      <c r="V19" s="7">
        <f t="shared" ca="1" si="6"/>
        <v>0</v>
      </c>
      <c r="W19" s="7">
        <f ca="1">IF(AND($A19&lt;&gt;"",$A19&lt;&gt;"TOTAL"),IF(AND([6]PREMIOS_TITULACIONES_ANTIGUAS!$AN17&lt;&gt;"",[6]PREMIOS_TITULACIONES_ANTIGUAS!$AN17&lt;&gt;0),[6]PREMIOS_TITULACIONES_ANTIGUAS!$AN17,""),IF($A19="TOTAL",SUM(INDIRECT("W4:W"&amp;ROW()-1)),""))</f>
        <v>0</v>
      </c>
      <c r="X19" s="7">
        <f ca="1">IF(AND($A19&lt;&gt;"",$A19&lt;&gt;"TOTAL"),IF(AND([6]PREMIOS_TITULACIONES_ANTIGUAS!$AP17&lt;&gt;"",[6]PREMIOS_TITULACIONES_ANTIGUAS!$AP17&lt;&gt;0),[6]PREMIOS_TITULACIONES_ANTIGUAS!$AP17,""),IF($A19="TOTAL",SUM(INDIRECT("X4:X"&amp;ROW()-1)),""))</f>
        <v>0</v>
      </c>
      <c r="Y19" s="7">
        <f t="shared" ca="1" si="7"/>
        <v>0</v>
      </c>
      <c r="Z19" s="7">
        <f ca="1">IF(AND($A19&lt;&gt;"",$A19&lt;&gt;"TOTAL"),IF(AND([6]PREMIOS_TITULACIONES_ANTIGUAS!$AS17&lt;&gt;"",[6]PREMIOS_TITULACIONES_ANTIGUAS!$AS17&lt;&gt;0),[6]PREMIOS_TITULACIONES_ANTIGUAS!$AS17,""),IF($A19="TOTAL",SUM(INDIRECT("Z4:Z"&amp;ROW()-1)),""))</f>
        <v>0</v>
      </c>
      <c r="AA19" s="7">
        <f ca="1">IF(AND($A19&lt;&gt;"",$A19&lt;&gt;"TOTAL"),IF(AND([6]PREMIOS_TITULACIONES_ANTIGUAS!$AU17&lt;&gt;"",[6]PREMIOS_TITULACIONES_ANTIGUAS!$AU17&lt;&gt;0),[6]PREMIOS_TITULACIONES_ANTIGUAS!$AU17,""),IF($A19="TOTAL",SUM(INDIRECT("AA4:AA"&amp;ROW()-1)),""))</f>
        <v>0</v>
      </c>
      <c r="AB19" s="7">
        <f t="shared" ca="1" si="8"/>
        <v>0</v>
      </c>
      <c r="AC19" s="7">
        <f ca="1">IF(AND($A19&lt;&gt;"",$A19&lt;&gt;"TOTAL"),IF(AND([6]PREMIOS_TITULACIONES_ANTIGUAS!$AX17&lt;&gt;"",[6]PREMIOS_TITULACIONES_ANTIGUAS!$AX17&lt;&gt;0),[6]PREMIOS_TITULACIONES_ANTIGUAS!$AX17,""),IF($A19="TOTAL",SUM(INDIRECT("AC4:AC"&amp;ROW()-1)),""))</f>
        <v>0</v>
      </c>
      <c r="AD19" s="7">
        <f ca="1">IF(AND($A19&lt;&gt;"",$A19&lt;&gt;"TOTAL"),IF(AND([6]PREMIOS_TITULACIONES_ANTIGUAS!$AZ17&lt;&gt;"",[6]PREMIOS_TITULACIONES_ANTIGUAS!$AZ17&lt;&gt;0),[6]PREMIOS_TITULACIONES_ANTIGUAS!$AZ17,""),IF($A19="TOTAL",SUM(INDIRECT("AD4:AD"&amp;ROW()-1)),""))</f>
        <v>0</v>
      </c>
      <c r="AE19" s="7">
        <f t="shared" ca="1" si="9"/>
        <v>0</v>
      </c>
      <c r="AF19" s="7">
        <f ca="1">IF(AND($A19&lt;&gt;"",$A19&lt;&gt;"TOTAL"),IF(AND([6]PREMIOS_TITULACIONES_ANTIGUAS!$BC17&lt;&gt;"",[6]PREMIOS_TITULACIONES_ANTIGUAS!$BC17&lt;&gt;0),[6]PREMIOS_TITULACIONES_ANTIGUAS!$BC17,""),IF($A19="TOTAL",SUM(INDIRECT("AF4:AF"&amp;ROW()-1)),""))</f>
        <v>0</v>
      </c>
      <c r="AG19" s="7">
        <f ca="1">IF(AND($A19&lt;&gt;"",$A19&lt;&gt;"TOTAL"),IF(AND([6]PREMIOS_TITULACIONES_ANTIGUAS!$BE17&lt;&gt;"",[6]PREMIOS_TITULACIONES_ANTIGUAS!$BE17&lt;&gt;0),[6]PREMIOS_TITULACIONES_ANTIGUAS!$BE17,""),IF($A19="TOTAL",SUM(INDIRECT("AG4:AG"&amp;ROW()-1)),""))</f>
        <v>0</v>
      </c>
      <c r="AH19" s="7">
        <f t="shared" ca="1" si="10"/>
        <v>0</v>
      </c>
      <c r="AI19" s="7">
        <f ca="1">IF(AND($A19&lt;&gt;"",$A19&lt;&gt;"TOTAL"),IF(AND([6]PREMIOS_TITULACIONES_ANTIGUAS!$BH17&lt;&gt;"",[6]PREMIOS_TITULACIONES_ANTIGUAS!$BH17&lt;&gt;0),[6]PREMIOS_TITULACIONES_ANTIGUAS!$BH17,""),IF($A19="TOTAL",SUM(INDIRECT("AI4:AI"&amp;ROW()-1)),""))</f>
        <v>0</v>
      </c>
      <c r="AJ19" s="7">
        <f ca="1">IF(AND($A19&lt;&gt;"",$A19&lt;&gt;"TOTAL"),IF(AND([6]PREMIOS_TITULACIONES_ANTIGUAS!$BJ17&lt;&gt;"",[6]PREMIOS_TITULACIONES_ANTIGUAS!$BJ17&lt;&gt;0),[6]PREMIOS_TITULACIONES_ANTIGUAS!$BJ17,""),IF($A19="TOTAL",SUM(INDIRECT("AJ4:AJ"&amp;ROW()-1)),""))</f>
        <v>0</v>
      </c>
      <c r="AK19" s="7">
        <f t="shared" ca="1" si="11"/>
        <v>0</v>
      </c>
      <c r="AL19" s="7">
        <f ca="1">IF(AND($A19&lt;&gt;"",$A19&lt;&gt;"TOTAL"),IF(AND([6]PREMIOS_TITULACIONES_ANTIGUAS!$BM17&lt;&gt;"",[6]PREMIOS_TITULACIONES_ANTIGUAS!$BM17&lt;&gt;0),[6]PREMIOS_TITULACIONES_ANTIGUAS!$BM17,""),IF($A19="TOTAL",SUM(INDIRECT("AL4:AL"&amp;ROW()-1)),""))</f>
        <v>0</v>
      </c>
      <c r="AM19" s="7">
        <f ca="1">IF(AND($A19&lt;&gt;"",$A19&lt;&gt;"TOTAL"),IF(AND([6]PREMIOS_TITULACIONES_ANTIGUAS!$BO17&lt;&gt;"",[6]PREMIOS_TITULACIONES_ANTIGUAS!$BO17&lt;&gt;0),[6]PREMIOS_TITULACIONES_ANTIGUAS!$BO17,""),IF($A19="TOTAL",SUM(INDIRECT("AM4:AM"&amp;ROW()-1)),""))</f>
        <v>0</v>
      </c>
      <c r="AN19" s="7">
        <f t="shared" ca="1" si="12"/>
        <v>0</v>
      </c>
      <c r="AO19" s="7">
        <f ca="1">IF(AND($A19&lt;&gt;"",$A19&lt;&gt;"TOTAL"),IF(AND([6]PREMIOS_TITULACIONES_ANTIGUAS!$BR17&lt;&gt;"",[6]PREMIOS_TITULACIONES_ANTIGUAS!$BR17&lt;&gt;0),[6]PREMIOS_TITULACIONES_ANTIGUAS!$BR17,""),IF($A19="TOTAL",SUM(INDIRECT("AO4:AO"&amp;ROW()-1)),""))</f>
        <v>0</v>
      </c>
      <c r="AP19" s="7">
        <f ca="1">IF(AND($A19&lt;&gt;"",$A19&lt;&gt;"TOTAL"),IF(AND([6]PREMIOS_TITULACIONES_ANTIGUAS!$BT17&lt;&gt;"",[6]PREMIOS_TITULACIONES_ANTIGUAS!$BT17&lt;&gt;0),[6]PREMIOS_TITULACIONES_ANTIGUAS!$BT17,""),IF($A19="TOTAL",SUM(INDIRECT("AP4:AP"&amp;ROW()-1)),""))</f>
        <v>0</v>
      </c>
      <c r="AQ19" s="7">
        <f t="shared" ca="1" si="13"/>
        <v>0</v>
      </c>
      <c r="AR19" s="7">
        <f ca="1">IF(AND($A19&lt;&gt;"",$A19&lt;&gt;"TOTAL"),IF(AND([6]PREMIOS_TITULACIONES_ANTIGUAS!$BW17&lt;&gt;"",[6]PREMIOS_TITULACIONES_ANTIGUAS!$BW17&lt;&gt;0),[6]PREMIOS_TITULACIONES_ANTIGUAS!$BW17,""),IF($A19="TOTAL",SUM(INDIRECT("AR4:AR"&amp;ROW()-1)),""))</f>
        <v>0</v>
      </c>
      <c r="AS19" s="7">
        <f ca="1">IF(AND($A19&lt;&gt;"",$A19&lt;&gt;"TOTAL"),IF(AND([6]PREMIOS_TITULACIONES_ANTIGUAS!$BY17&lt;&gt;"",[6]PREMIOS_TITULACIONES_ANTIGUAS!$BY17&lt;&gt;0),[6]PREMIOS_TITULACIONES_ANTIGUAS!$BY17,""),IF($A19="TOTAL",SUM(INDIRECT("AS4:AS"&amp;ROW()-1)),""))</f>
        <v>0</v>
      </c>
      <c r="AT19" s="7">
        <f t="shared" ca="1" si="14"/>
        <v>0</v>
      </c>
      <c r="AU19" s="7">
        <f ca="1">IF(AND($A19&lt;&gt;"",$A19&lt;&gt;"TOTAL"),IF(AND([6]PREMIOS_TITULACIONES_ANTIGUAS!$CB17&lt;&gt;"",[6]PREMIOS_TITULACIONES_ANTIGUAS!$CB17&lt;&gt;0),[6]PREMIOS_TITULACIONES_ANTIGUAS!$CB17,""),IF($A19="TOTAL",SUM(INDIRECT("AU4:AU"&amp;ROW()-1)),""))</f>
        <v>0</v>
      </c>
      <c r="AV19" s="7">
        <f ca="1">IF(AND($A19&lt;&gt;"",$A19&lt;&gt;"TOTAL"),IF(AND([6]PREMIOS_TITULACIONES_ANTIGUAS!$CD17&lt;&gt;"",[6]PREMIOS_TITULACIONES_ANTIGUAS!$CD17&lt;&gt;0),[6]PREMIOS_TITULACIONES_ANTIGUAS!$CD17,""),IF($A19="TOTAL",SUM(INDIRECT("AV4:AV"&amp;ROW()-1)),""))</f>
        <v>0</v>
      </c>
      <c r="AW19" s="7">
        <f t="shared" ca="1" si="15"/>
        <v>0</v>
      </c>
      <c r="AX19" s="7">
        <f ca="1">IF(AND($A19&lt;&gt;"",$A19&lt;&gt;"TOTAL"),IF(AND([6]PREMIOS_TITULACIONES_ANTIGUAS!$CG17&lt;&gt;"",[6]PREMIOS_TITULACIONES_ANTIGUAS!$CG17&lt;&gt;0),[6]PREMIOS_TITULACIONES_ANTIGUAS!$CG17,""),IF($A19="TOTAL",SUM(INDIRECT("AX4:AX"&amp;ROW()-1)),""))</f>
        <v>0</v>
      </c>
      <c r="AY19" s="7">
        <f ca="1">IF(AND($A19&lt;&gt;"",$A19&lt;&gt;"TOTAL"),IF(AND([6]PREMIOS_TITULACIONES_ANTIGUAS!$CI17&lt;&gt;"",[6]PREMIOS_TITULACIONES_ANTIGUAS!$CI17&lt;&gt;0),[6]PREMIOS_TITULACIONES_ANTIGUAS!$CI17,""),IF($A19="TOTAL",SUM(INDIRECT("AY4:AY"&amp;ROW()-1)),""))</f>
        <v>0</v>
      </c>
      <c r="AZ19" s="7">
        <f t="shared" ca="1" si="16"/>
        <v>0</v>
      </c>
      <c r="BA19" s="7">
        <f ca="1">IF(AND($A19&lt;&gt;"",$A19&lt;&gt;"TOTAL"),IF(AND([6]PREMIOS_TITULACIONES_ANTIGUAS!$CL17&lt;&gt;"",[6]PREMIOS_TITULACIONES_ANTIGUAS!$CL17&lt;&gt;0),[6]PREMIOS_TITULACIONES_ANTIGUAS!$CL17,""),IF($A19="TOTAL",SUM(INDIRECT("BA4:BA"&amp;ROW()-1)),""))</f>
        <v>0</v>
      </c>
      <c r="BB19" s="7">
        <f ca="1">IF(AND($A19&lt;&gt;"",$A19&lt;&gt;"TOTAL"),IF(AND([6]PREMIOS_TITULACIONES_ANTIGUAS!$CN17&lt;&gt;"",[6]PREMIOS_TITULACIONES_ANTIGUAS!$CN17&lt;&gt;0),[6]PREMIOS_TITULACIONES_ANTIGUAS!$CN17,""),IF($A19="TOTAL",SUM(INDIRECT("BB4:BB"&amp;ROW()-1)),""))</f>
        <v>0</v>
      </c>
      <c r="BC19" s="7">
        <f t="shared" ca="1" si="17"/>
        <v>0</v>
      </c>
      <c r="BD19" s="7">
        <f ca="1">IF(AND($A19&lt;&gt;"",$A19&lt;&gt;"TOTAL"),IF(AND([6]PREMIOS_TITULACIONES_ANTIGUAS!$CQ17&lt;&gt;"",[6]PREMIOS_TITULACIONES_ANTIGUAS!$CQ17&lt;&gt;0),[6]PREMIOS_TITULACIONES_ANTIGUAS!$CQ17,""),IF($A19="TOTAL",SUM(INDIRECT("BD4:BD"&amp;ROW()-1)),""))</f>
        <v>0</v>
      </c>
      <c r="BE19" s="7">
        <f ca="1">IF(AND($A19&lt;&gt;"",$A19&lt;&gt;"TOTAL"),IF(AND([6]PREMIOS_TITULACIONES_ANTIGUAS!$CS17&lt;&gt;"",[6]PREMIOS_TITULACIONES_ANTIGUAS!$CS17&lt;&gt;0),[6]PREMIOS_TITULACIONES_ANTIGUAS!$CS17,""),IF($A19="TOTAL",SUM(INDIRECT("BE4:BE"&amp;ROW()-1)),""))</f>
        <v>0</v>
      </c>
      <c r="BF19" s="7">
        <f t="shared" ca="1" si="18"/>
        <v>0</v>
      </c>
    </row>
    <row r="20" spans="1:58" x14ac:dyDescent="0.2">
      <c r="A20" s="12" t="str">
        <f>IF([6]PREMIOS_TITULACIONES_ANTIGUAS!$D18&lt;&gt;"",[6]PREMIOS_TITULACIONES_ANTIGUAS!$D18,IF(AND([6]PREMIOS_TITULACIONES_ANTIGUAS!$D18="",[6]PREMIOS_TITULACIONES_ANTIGUAS!$D19="",[6]PREMIOS_TITULACIONES_ANTIGUAS!$D17=""),"","TOTAL"))</f>
        <v/>
      </c>
      <c r="B20" s="7" t="str">
        <f ca="1">IF(AND($A20&lt;&gt;"",$A20&lt;&gt;"TOTAL"),IF(AND([6]PREMIOS_TITULACIONES_ANTIGUAS!$E18&lt;&gt;"",[6]PREMIOS_TITULACIONES_ANTIGUAS!$E18&lt;&gt;0),[6]PREMIOS_TITULACIONES_ANTIGUAS!$E18,""),IF($A20="TOTAL",SUM(INDIRECT("B4:B"&amp;ROW()-1)),""))</f>
        <v/>
      </c>
      <c r="C20" s="7" t="str">
        <f ca="1">IF(AND($A20&lt;&gt;"",$A20&lt;&gt;"TOTAL"),IF(AND([6]PREMIOS_TITULACIONES_ANTIGUAS!$G18&lt;&gt;"",[6]PREMIOS_TITULACIONES_ANTIGUAS!$G18&lt;&gt;0),[6]PREMIOS_TITULACIONES_ANTIGUAS!$G18,""),IF($A20="TOTAL",SUM(INDIRECT("C4:C"&amp;ROW()-1)),""))</f>
        <v/>
      </c>
      <c r="D20" s="7" t="str">
        <f t="shared" ca="1" si="0"/>
        <v/>
      </c>
      <c r="E20" s="7" t="str">
        <f ca="1">IF(AND($A20&lt;&gt;"",$A20&lt;&gt;"TOTAL"),IF(AND([6]PREMIOS_TITULACIONES_ANTIGUAS!$J18&lt;&gt;"",[6]PREMIOS_TITULACIONES_ANTIGUAS!$J18&lt;&gt;0),[6]PREMIOS_TITULACIONES_ANTIGUAS!$J18,""),IF($A20="TOTAL",SUM(INDIRECT("E4:E"&amp;ROW()-1)),""))</f>
        <v/>
      </c>
      <c r="F20" s="7" t="str">
        <f ca="1">IF(AND($A20&lt;&gt;"",$A20&lt;&gt;"TOTAL"),IF(AND([6]PREMIOS_TITULACIONES_ANTIGUAS!$L18&lt;&gt;"",[6]PREMIOS_TITULACIONES_ANTIGUAS!$L18&lt;&gt;0),[6]PREMIOS_TITULACIONES_ANTIGUAS!$L18,""),IF($A20="TOTAL",SUM(INDIRECT("F4:F"&amp;ROW()-1)),""))</f>
        <v/>
      </c>
      <c r="G20" s="7" t="str">
        <f t="shared" ca="1" si="1"/>
        <v/>
      </c>
      <c r="H20" s="7" t="str">
        <f ca="1">IF(AND($A20&lt;&gt;"",$A20&lt;&gt;"TOTAL"),IF(AND([6]PREMIOS_TITULACIONES_ANTIGUAS!$O18&lt;&gt;"",[6]PREMIOS_TITULACIONES_ANTIGUAS!$O18&lt;&gt;0),[6]PREMIOS_TITULACIONES_ANTIGUAS!$O18,""),IF($A20="TOTAL",SUM(INDIRECT("H4:H"&amp;ROW()-1)),""))</f>
        <v/>
      </c>
      <c r="I20" s="7" t="str">
        <f ca="1">IF(AND($A20&lt;&gt;"",$A20&lt;&gt;"TOTAL"),IF(AND([6]PREMIOS_TITULACIONES_ANTIGUAS!$Q18&lt;&gt;"",[6]PREMIOS_TITULACIONES_ANTIGUAS!$Q18&lt;&gt;0),[6]PREMIOS_TITULACIONES_ANTIGUAS!$Q18,""),IF($A20="TOTAL",SUM(INDIRECT("I4:I"&amp;ROW()-1)),""))</f>
        <v/>
      </c>
      <c r="J20" s="7" t="str">
        <f t="shared" ca="1" si="2"/>
        <v/>
      </c>
      <c r="K20" s="7" t="str">
        <f ca="1">IF(AND($A20&lt;&gt;"",$A20&lt;&gt;"TOTAL"),IF(AND([6]PREMIOS_TITULACIONES_ANTIGUAS!$T18&lt;&gt;"",[6]PREMIOS_TITULACIONES_ANTIGUAS!$T18&lt;&gt;0),[6]PREMIOS_TITULACIONES_ANTIGUAS!$T18,""),IF($A20="TOTAL",SUM(INDIRECT("K4:K"&amp;ROW()-1)),""))</f>
        <v/>
      </c>
      <c r="L20" s="7" t="str">
        <f ca="1">IF(AND($A20&lt;&gt;"",$A20&lt;&gt;"TOTAL"),IF(AND([6]PREMIOS_TITULACIONES_ANTIGUAS!$V18&lt;&gt;"",[6]PREMIOS_TITULACIONES_ANTIGUAS!$V18&lt;&gt;0),[6]PREMIOS_TITULACIONES_ANTIGUAS!$V18,""),IF($A20="TOTAL",SUM(INDIRECT("L4:L"&amp;ROW()-1)),""))</f>
        <v/>
      </c>
      <c r="M20" s="7" t="str">
        <f t="shared" ca="1" si="3"/>
        <v/>
      </c>
      <c r="N20" s="7" t="str">
        <f ca="1">IF(AND($A20&lt;&gt;"",$A20&lt;&gt;"TOTAL"),IF(AND([6]PREMIOS_TITULACIONES_ANTIGUAS!$Y18&lt;&gt;"",[6]PREMIOS_TITULACIONES_ANTIGUAS!$Y18&lt;&gt;0),[6]PREMIOS_TITULACIONES_ANTIGUAS!$Y18,""),IF($A20="TOTAL",SUM(INDIRECT("N4:N"&amp;ROW()-1)),""))</f>
        <v/>
      </c>
      <c r="O20" s="7" t="str">
        <f ca="1">IF(AND($A20&lt;&gt;"",$A20&lt;&gt;"TOTAL"),IF(AND([6]PREMIOS_TITULACIONES_ANTIGUAS!$AA18&lt;&gt;"",[6]PREMIOS_TITULACIONES_ANTIGUAS!$AA18&lt;&gt;0),[6]PREMIOS_TITULACIONES_ANTIGUAS!$AA18,""),IF($A20="TOTAL",SUM(INDIRECT("O4:O"&amp;ROW()-1)),""))</f>
        <v/>
      </c>
      <c r="P20" s="7" t="str">
        <f t="shared" ca="1" si="4"/>
        <v/>
      </c>
      <c r="Q20" s="7" t="str">
        <f ca="1">IF(AND($A20&lt;&gt;"",$A20&lt;&gt;"TOTAL"),IF(AND([6]PREMIOS_TITULACIONES_ANTIGUAS!$AD18&lt;&gt;"",[6]PREMIOS_TITULACIONES_ANTIGUAS!$AD18&lt;&gt;0),[6]PREMIOS_TITULACIONES_ANTIGUAS!$AD18,""),IF($A20="TOTAL",SUM(INDIRECT("Q4:Q"&amp;ROW()-1)),""))</f>
        <v/>
      </c>
      <c r="R20" s="7" t="str">
        <f ca="1">IF(AND($A20&lt;&gt;"",$A20&lt;&gt;"TOTAL"),IF(AND([6]PREMIOS_TITULACIONES_ANTIGUAS!$AF18&lt;&gt;"",[6]PREMIOS_TITULACIONES_ANTIGUAS!$AF18&lt;&gt;0),[6]PREMIOS_TITULACIONES_ANTIGUAS!$AF18,""),IF($A20="TOTAL",SUM(INDIRECT("R4:R"&amp;ROW()-1)),""))</f>
        <v/>
      </c>
      <c r="S20" s="7" t="str">
        <f t="shared" ca="1" si="5"/>
        <v/>
      </c>
      <c r="T20" s="7" t="str">
        <f ca="1">IF(AND($A20&lt;&gt;"",$A20&lt;&gt;"TOTAL"),IF(AND([6]PREMIOS_TITULACIONES_ANTIGUAS!$AI18&lt;&gt;"",[6]PREMIOS_TITULACIONES_ANTIGUAS!$AI18&lt;&gt;0),[6]PREMIOS_TITULACIONES_ANTIGUAS!$AI18,""),IF($A20="TOTAL",SUM(INDIRECT("T4:T"&amp;ROW()-1)),""))</f>
        <v/>
      </c>
      <c r="U20" s="7" t="str">
        <f ca="1">IF(AND($A20&lt;&gt;"",$A20&lt;&gt;"TOTAL"),IF(AND([6]PREMIOS_TITULACIONES_ANTIGUAS!$AK18&lt;&gt;"",[6]PREMIOS_TITULACIONES_ANTIGUAS!$AK18&lt;&gt;0),[6]PREMIOS_TITULACIONES_ANTIGUAS!$AK18,""),IF($A20="TOTAL",SUM(INDIRECT("U4:U"&amp;ROW()-1)),""))</f>
        <v/>
      </c>
      <c r="V20" s="7" t="str">
        <f t="shared" ca="1" si="6"/>
        <v/>
      </c>
      <c r="W20" s="7" t="str">
        <f ca="1">IF(AND($A20&lt;&gt;"",$A20&lt;&gt;"TOTAL"),IF(AND([6]PREMIOS_TITULACIONES_ANTIGUAS!$AN18&lt;&gt;"",[6]PREMIOS_TITULACIONES_ANTIGUAS!$AN18&lt;&gt;0),[6]PREMIOS_TITULACIONES_ANTIGUAS!$AN18,""),IF($A20="TOTAL",SUM(INDIRECT("W4:W"&amp;ROW()-1)),""))</f>
        <v/>
      </c>
      <c r="X20" s="7" t="str">
        <f ca="1">IF(AND($A20&lt;&gt;"",$A20&lt;&gt;"TOTAL"),IF(AND([6]PREMIOS_TITULACIONES_ANTIGUAS!$AP18&lt;&gt;"",[6]PREMIOS_TITULACIONES_ANTIGUAS!$AP18&lt;&gt;0),[6]PREMIOS_TITULACIONES_ANTIGUAS!$AP18,""),IF($A20="TOTAL",SUM(INDIRECT("X4:X"&amp;ROW()-1)),""))</f>
        <v/>
      </c>
      <c r="Y20" s="7" t="str">
        <f t="shared" ca="1" si="7"/>
        <v/>
      </c>
      <c r="Z20" s="7" t="str">
        <f ca="1">IF(AND($A20&lt;&gt;"",$A20&lt;&gt;"TOTAL"),IF(AND([6]PREMIOS_TITULACIONES_ANTIGUAS!$AS18&lt;&gt;"",[6]PREMIOS_TITULACIONES_ANTIGUAS!$AS18&lt;&gt;0),[6]PREMIOS_TITULACIONES_ANTIGUAS!$AS18,""),IF($A20="TOTAL",SUM(INDIRECT("Z4:Z"&amp;ROW()-1)),""))</f>
        <v/>
      </c>
      <c r="AA20" s="7" t="str">
        <f ca="1">IF(AND($A20&lt;&gt;"",$A20&lt;&gt;"TOTAL"),IF(AND([6]PREMIOS_TITULACIONES_ANTIGUAS!$AU18&lt;&gt;"",[6]PREMIOS_TITULACIONES_ANTIGUAS!$AU18&lt;&gt;0),[6]PREMIOS_TITULACIONES_ANTIGUAS!$AU18,""),IF($A20="TOTAL",SUM(INDIRECT("AA4:AA"&amp;ROW()-1)),""))</f>
        <v/>
      </c>
      <c r="AB20" s="7" t="str">
        <f t="shared" ca="1" si="8"/>
        <v/>
      </c>
      <c r="AC20" s="7" t="str">
        <f ca="1">IF(AND($A20&lt;&gt;"",$A20&lt;&gt;"TOTAL"),IF(AND([6]PREMIOS_TITULACIONES_ANTIGUAS!$AX18&lt;&gt;"",[6]PREMIOS_TITULACIONES_ANTIGUAS!$AX18&lt;&gt;0),[6]PREMIOS_TITULACIONES_ANTIGUAS!$AX18,""),IF($A20="TOTAL",SUM(INDIRECT("AC4:AC"&amp;ROW()-1)),""))</f>
        <v/>
      </c>
      <c r="AD20" s="7" t="str">
        <f ca="1">IF(AND($A20&lt;&gt;"",$A20&lt;&gt;"TOTAL"),IF(AND([6]PREMIOS_TITULACIONES_ANTIGUAS!$AZ18&lt;&gt;"",[6]PREMIOS_TITULACIONES_ANTIGUAS!$AZ18&lt;&gt;0),[6]PREMIOS_TITULACIONES_ANTIGUAS!$AZ18,""),IF($A20="TOTAL",SUM(INDIRECT("AD4:AD"&amp;ROW()-1)),""))</f>
        <v/>
      </c>
      <c r="AE20" s="7" t="str">
        <f t="shared" ca="1" si="9"/>
        <v/>
      </c>
      <c r="AF20" s="7" t="str">
        <f ca="1">IF(AND($A20&lt;&gt;"",$A20&lt;&gt;"TOTAL"),IF(AND([6]PREMIOS_TITULACIONES_ANTIGUAS!$BC18&lt;&gt;"",[6]PREMIOS_TITULACIONES_ANTIGUAS!$BC18&lt;&gt;0),[6]PREMIOS_TITULACIONES_ANTIGUAS!$BC18,""),IF($A20="TOTAL",SUM(INDIRECT("AF4:AF"&amp;ROW()-1)),""))</f>
        <v/>
      </c>
      <c r="AG20" s="7" t="str">
        <f ca="1">IF(AND($A20&lt;&gt;"",$A20&lt;&gt;"TOTAL"),IF(AND([6]PREMIOS_TITULACIONES_ANTIGUAS!$BE18&lt;&gt;"",[6]PREMIOS_TITULACIONES_ANTIGUAS!$BE18&lt;&gt;0),[6]PREMIOS_TITULACIONES_ANTIGUAS!$BE18,""),IF($A20="TOTAL",SUM(INDIRECT("AG4:AG"&amp;ROW()-1)),""))</f>
        <v/>
      </c>
      <c r="AH20" s="7" t="str">
        <f t="shared" ca="1" si="10"/>
        <v/>
      </c>
      <c r="AI20" s="7" t="str">
        <f ca="1">IF(AND($A20&lt;&gt;"",$A20&lt;&gt;"TOTAL"),IF(AND([6]PREMIOS_TITULACIONES_ANTIGUAS!$BH18&lt;&gt;"",[6]PREMIOS_TITULACIONES_ANTIGUAS!$BH18&lt;&gt;0),[6]PREMIOS_TITULACIONES_ANTIGUAS!$BH18,""),IF($A20="TOTAL",SUM(INDIRECT("AI4:AI"&amp;ROW()-1)),""))</f>
        <v/>
      </c>
      <c r="AJ20" s="7" t="str">
        <f ca="1">IF(AND($A20&lt;&gt;"",$A20&lt;&gt;"TOTAL"),IF(AND([6]PREMIOS_TITULACIONES_ANTIGUAS!$BJ18&lt;&gt;"",[6]PREMIOS_TITULACIONES_ANTIGUAS!$BJ18&lt;&gt;0),[6]PREMIOS_TITULACIONES_ANTIGUAS!$BJ18,""),IF($A20="TOTAL",SUM(INDIRECT("AJ4:AJ"&amp;ROW()-1)),""))</f>
        <v/>
      </c>
      <c r="AK20" s="7" t="str">
        <f t="shared" ca="1" si="11"/>
        <v/>
      </c>
      <c r="AL20" s="7" t="str">
        <f ca="1">IF(AND($A20&lt;&gt;"",$A20&lt;&gt;"TOTAL"),IF(AND([6]PREMIOS_TITULACIONES_ANTIGUAS!$BM18&lt;&gt;"",[6]PREMIOS_TITULACIONES_ANTIGUAS!$BM18&lt;&gt;0),[6]PREMIOS_TITULACIONES_ANTIGUAS!$BM18,""),IF($A20="TOTAL",SUM(INDIRECT("AL4:AL"&amp;ROW()-1)),""))</f>
        <v/>
      </c>
      <c r="AM20" s="7" t="str">
        <f ca="1">IF(AND($A20&lt;&gt;"",$A20&lt;&gt;"TOTAL"),IF(AND([6]PREMIOS_TITULACIONES_ANTIGUAS!$BO18&lt;&gt;"",[6]PREMIOS_TITULACIONES_ANTIGUAS!$BO18&lt;&gt;0),[6]PREMIOS_TITULACIONES_ANTIGUAS!$BO18,""),IF($A20="TOTAL",SUM(INDIRECT("AM4:AM"&amp;ROW()-1)),""))</f>
        <v/>
      </c>
      <c r="AN20" s="7" t="str">
        <f t="shared" ca="1" si="12"/>
        <v/>
      </c>
      <c r="AO20" s="7" t="str">
        <f ca="1">IF(AND($A20&lt;&gt;"",$A20&lt;&gt;"TOTAL"),IF(AND([6]PREMIOS_TITULACIONES_ANTIGUAS!$BR18&lt;&gt;"",[6]PREMIOS_TITULACIONES_ANTIGUAS!$BR18&lt;&gt;0),[6]PREMIOS_TITULACIONES_ANTIGUAS!$BR18,""),IF($A20="TOTAL",SUM(INDIRECT("AO4:AO"&amp;ROW()-1)),""))</f>
        <v/>
      </c>
      <c r="AP20" s="7" t="str">
        <f ca="1">IF(AND($A20&lt;&gt;"",$A20&lt;&gt;"TOTAL"),IF(AND([6]PREMIOS_TITULACIONES_ANTIGUAS!$BT18&lt;&gt;"",[6]PREMIOS_TITULACIONES_ANTIGUAS!$BT18&lt;&gt;0),[6]PREMIOS_TITULACIONES_ANTIGUAS!$BT18,""),IF($A20="TOTAL",SUM(INDIRECT("AP4:AP"&amp;ROW()-1)),""))</f>
        <v/>
      </c>
      <c r="AQ20" s="7" t="str">
        <f t="shared" ca="1" si="13"/>
        <v/>
      </c>
      <c r="AR20" s="7" t="str">
        <f ca="1">IF(AND($A20&lt;&gt;"",$A20&lt;&gt;"TOTAL"),IF(AND([6]PREMIOS_TITULACIONES_ANTIGUAS!$BW18&lt;&gt;"",[6]PREMIOS_TITULACIONES_ANTIGUAS!$BW18&lt;&gt;0),[6]PREMIOS_TITULACIONES_ANTIGUAS!$BW18,""),IF($A20="TOTAL",SUM(INDIRECT("AR4:AR"&amp;ROW()-1)),""))</f>
        <v/>
      </c>
      <c r="AS20" s="7" t="str">
        <f ca="1">IF(AND($A20&lt;&gt;"",$A20&lt;&gt;"TOTAL"),IF(AND([6]PREMIOS_TITULACIONES_ANTIGUAS!$BY18&lt;&gt;"",[6]PREMIOS_TITULACIONES_ANTIGUAS!$BY18&lt;&gt;0),[6]PREMIOS_TITULACIONES_ANTIGUAS!$BY18,""),IF($A20="TOTAL",SUM(INDIRECT("AS4:AS"&amp;ROW()-1)),""))</f>
        <v/>
      </c>
      <c r="AT20" s="7" t="str">
        <f t="shared" ca="1" si="14"/>
        <v/>
      </c>
      <c r="AU20" s="7" t="str">
        <f ca="1">IF(AND($A20&lt;&gt;"",$A20&lt;&gt;"TOTAL"),IF(AND([6]PREMIOS_TITULACIONES_ANTIGUAS!$CB18&lt;&gt;"",[6]PREMIOS_TITULACIONES_ANTIGUAS!$CB18&lt;&gt;0),[6]PREMIOS_TITULACIONES_ANTIGUAS!$CB18,""),IF($A20="TOTAL",SUM(INDIRECT("AU4:AU"&amp;ROW()-1)),""))</f>
        <v/>
      </c>
      <c r="AV20" s="7" t="str">
        <f ca="1">IF(AND($A20&lt;&gt;"",$A20&lt;&gt;"TOTAL"),IF(AND([6]PREMIOS_TITULACIONES_ANTIGUAS!$CD18&lt;&gt;"",[6]PREMIOS_TITULACIONES_ANTIGUAS!$CD18&lt;&gt;0),[6]PREMIOS_TITULACIONES_ANTIGUAS!$CD18,""),IF($A20="TOTAL",SUM(INDIRECT("AV4:AV"&amp;ROW()-1)),""))</f>
        <v/>
      </c>
      <c r="AW20" s="7" t="str">
        <f t="shared" ca="1" si="15"/>
        <v/>
      </c>
      <c r="AX20" s="7" t="str">
        <f ca="1">IF(AND($A20&lt;&gt;"",$A20&lt;&gt;"TOTAL"),IF(AND([6]PREMIOS_TITULACIONES_ANTIGUAS!$CG18&lt;&gt;"",[6]PREMIOS_TITULACIONES_ANTIGUAS!$CG18&lt;&gt;0),[6]PREMIOS_TITULACIONES_ANTIGUAS!$CG18,""),IF($A20="TOTAL",SUM(INDIRECT("AX4:AX"&amp;ROW()-1)),""))</f>
        <v/>
      </c>
      <c r="AY20" s="7" t="str">
        <f ca="1">IF(AND($A20&lt;&gt;"",$A20&lt;&gt;"TOTAL"),IF(AND([6]PREMIOS_TITULACIONES_ANTIGUAS!$CI18&lt;&gt;"",[6]PREMIOS_TITULACIONES_ANTIGUAS!$CI18&lt;&gt;0),[6]PREMIOS_TITULACIONES_ANTIGUAS!$CI18,""),IF($A20="TOTAL",SUM(INDIRECT("AY4:AY"&amp;ROW()-1)),""))</f>
        <v/>
      </c>
      <c r="AZ20" s="7" t="str">
        <f t="shared" ca="1" si="16"/>
        <v/>
      </c>
      <c r="BA20" s="7" t="str">
        <f ca="1">IF(AND($A20&lt;&gt;"",$A20&lt;&gt;"TOTAL"),IF(AND([6]PREMIOS_TITULACIONES_ANTIGUAS!$CL18&lt;&gt;"",[6]PREMIOS_TITULACIONES_ANTIGUAS!$CL18&lt;&gt;0),[6]PREMIOS_TITULACIONES_ANTIGUAS!$CL18,""),IF($A20="TOTAL",SUM(INDIRECT("BA4:BA"&amp;ROW()-1)),""))</f>
        <v/>
      </c>
      <c r="BB20" s="7" t="str">
        <f ca="1">IF(AND($A20&lt;&gt;"",$A20&lt;&gt;"TOTAL"),IF(AND([6]PREMIOS_TITULACIONES_ANTIGUAS!$CN18&lt;&gt;"",[6]PREMIOS_TITULACIONES_ANTIGUAS!$CN18&lt;&gt;0),[6]PREMIOS_TITULACIONES_ANTIGUAS!$CN18,""),IF($A20="TOTAL",SUM(INDIRECT("BB4:BB"&amp;ROW()-1)),""))</f>
        <v/>
      </c>
      <c r="BC20" s="7" t="str">
        <f t="shared" ca="1" si="17"/>
        <v/>
      </c>
      <c r="BD20" s="7" t="str">
        <f ca="1">IF(AND($A20&lt;&gt;"",$A20&lt;&gt;"TOTAL"),IF(AND([6]PREMIOS_TITULACIONES_ANTIGUAS!$CQ18&lt;&gt;"",[6]PREMIOS_TITULACIONES_ANTIGUAS!$CQ18&lt;&gt;0),[6]PREMIOS_TITULACIONES_ANTIGUAS!$CQ18,""),IF($A20="TOTAL",SUM(INDIRECT("BD4:BD"&amp;ROW()-1)),""))</f>
        <v/>
      </c>
      <c r="BE20" s="7" t="str">
        <f ca="1">IF(AND($A20&lt;&gt;"",$A20&lt;&gt;"TOTAL"),IF(AND([6]PREMIOS_TITULACIONES_ANTIGUAS!$CS18&lt;&gt;"",[6]PREMIOS_TITULACIONES_ANTIGUAS!$CS18&lt;&gt;0),[6]PREMIOS_TITULACIONES_ANTIGUAS!$CS18,""),IF($A20="TOTAL",SUM(INDIRECT("BE4:BE"&amp;ROW()-1)),""))</f>
        <v/>
      </c>
      <c r="BF20" s="7" t="str">
        <f t="shared" ca="1" si="18"/>
        <v/>
      </c>
    </row>
    <row r="21" spans="1:58" x14ac:dyDescent="0.2">
      <c r="A21" s="12" t="str">
        <f>IF([6]PREMIOS_TITULACIONES_ANTIGUAS!$D19&lt;&gt;"",[6]PREMIOS_TITULACIONES_ANTIGUAS!$D19,IF(AND([6]PREMIOS_TITULACIONES_ANTIGUAS!$D19="",[6]PREMIOS_TITULACIONES_ANTIGUAS!$D20="",[6]PREMIOS_TITULACIONES_ANTIGUAS!$D18=""),"","TOTAL"))</f>
        <v/>
      </c>
      <c r="B21" s="7" t="str">
        <f ca="1">IF(AND($A21&lt;&gt;"",$A21&lt;&gt;"TOTAL"),IF(AND([6]PREMIOS_TITULACIONES_ANTIGUAS!$E19&lt;&gt;"",[6]PREMIOS_TITULACIONES_ANTIGUAS!$E19&lt;&gt;0),[6]PREMIOS_TITULACIONES_ANTIGUAS!$E19,""),IF($A21="TOTAL",SUM(INDIRECT("B4:B"&amp;ROW()-1)),""))</f>
        <v/>
      </c>
      <c r="C21" s="7" t="str">
        <f ca="1">IF(AND($A21&lt;&gt;"",$A21&lt;&gt;"TOTAL"),IF(AND([6]PREMIOS_TITULACIONES_ANTIGUAS!$G19&lt;&gt;"",[6]PREMIOS_TITULACIONES_ANTIGUAS!$G19&lt;&gt;0),[6]PREMIOS_TITULACIONES_ANTIGUAS!$G19,""),IF($A21="TOTAL",SUM(INDIRECT("C4:C"&amp;ROW()-1)),""))</f>
        <v/>
      </c>
      <c r="D21" s="7" t="str">
        <f t="shared" ca="1" si="0"/>
        <v/>
      </c>
      <c r="E21" s="7" t="str">
        <f ca="1">IF(AND($A21&lt;&gt;"",$A21&lt;&gt;"TOTAL"),IF(AND([6]PREMIOS_TITULACIONES_ANTIGUAS!$J19&lt;&gt;"",[6]PREMIOS_TITULACIONES_ANTIGUAS!$J19&lt;&gt;0),[6]PREMIOS_TITULACIONES_ANTIGUAS!$J19,""),IF($A21="TOTAL",SUM(INDIRECT("E4:E"&amp;ROW()-1)),""))</f>
        <v/>
      </c>
      <c r="F21" s="7" t="str">
        <f ca="1">IF(AND($A21&lt;&gt;"",$A21&lt;&gt;"TOTAL"),IF(AND([6]PREMIOS_TITULACIONES_ANTIGUAS!$L19&lt;&gt;"",[6]PREMIOS_TITULACIONES_ANTIGUAS!$L19&lt;&gt;0),[6]PREMIOS_TITULACIONES_ANTIGUAS!$L19,""),IF($A21="TOTAL",SUM(INDIRECT("F4:F"&amp;ROW()-1)),""))</f>
        <v/>
      </c>
      <c r="G21" s="7" t="str">
        <f t="shared" ca="1" si="1"/>
        <v/>
      </c>
      <c r="H21" s="7" t="str">
        <f ca="1">IF(AND($A21&lt;&gt;"",$A21&lt;&gt;"TOTAL"),IF(AND([6]PREMIOS_TITULACIONES_ANTIGUAS!$O19&lt;&gt;"",[6]PREMIOS_TITULACIONES_ANTIGUAS!$O19&lt;&gt;0),[6]PREMIOS_TITULACIONES_ANTIGUAS!$O19,""),IF($A21="TOTAL",SUM(INDIRECT("H4:H"&amp;ROW()-1)),""))</f>
        <v/>
      </c>
      <c r="I21" s="7" t="str">
        <f ca="1">IF(AND($A21&lt;&gt;"",$A21&lt;&gt;"TOTAL"),IF(AND([6]PREMIOS_TITULACIONES_ANTIGUAS!$Q19&lt;&gt;"",[6]PREMIOS_TITULACIONES_ANTIGUAS!$Q19&lt;&gt;0),[6]PREMIOS_TITULACIONES_ANTIGUAS!$Q19,""),IF($A21="TOTAL",SUM(INDIRECT("I4:I"&amp;ROW()-1)),""))</f>
        <v/>
      </c>
      <c r="J21" s="7" t="str">
        <f t="shared" ca="1" si="2"/>
        <v/>
      </c>
      <c r="K21" s="7" t="str">
        <f ca="1">IF(AND($A21&lt;&gt;"",$A21&lt;&gt;"TOTAL"),IF(AND([6]PREMIOS_TITULACIONES_ANTIGUAS!$T19&lt;&gt;"",[6]PREMIOS_TITULACIONES_ANTIGUAS!$T19&lt;&gt;0),[6]PREMIOS_TITULACIONES_ANTIGUAS!$T19,""),IF($A21="TOTAL",SUM(INDIRECT("K4:K"&amp;ROW()-1)),""))</f>
        <v/>
      </c>
      <c r="L21" s="7" t="str">
        <f ca="1">IF(AND($A21&lt;&gt;"",$A21&lt;&gt;"TOTAL"),IF(AND([6]PREMIOS_TITULACIONES_ANTIGUAS!$V19&lt;&gt;"",[6]PREMIOS_TITULACIONES_ANTIGUAS!$V19&lt;&gt;0),[6]PREMIOS_TITULACIONES_ANTIGUAS!$V19,""),IF($A21="TOTAL",SUM(INDIRECT("L4:L"&amp;ROW()-1)),""))</f>
        <v/>
      </c>
      <c r="M21" s="7" t="str">
        <f t="shared" ca="1" si="3"/>
        <v/>
      </c>
      <c r="N21" s="7" t="str">
        <f ca="1">IF(AND($A21&lt;&gt;"",$A21&lt;&gt;"TOTAL"),IF(AND([6]PREMIOS_TITULACIONES_ANTIGUAS!$Y19&lt;&gt;"",[6]PREMIOS_TITULACIONES_ANTIGUAS!$Y19&lt;&gt;0),[6]PREMIOS_TITULACIONES_ANTIGUAS!$Y19,""),IF($A21="TOTAL",SUM(INDIRECT("N4:N"&amp;ROW()-1)),""))</f>
        <v/>
      </c>
      <c r="O21" s="7" t="str">
        <f ca="1">IF(AND($A21&lt;&gt;"",$A21&lt;&gt;"TOTAL"),IF(AND([6]PREMIOS_TITULACIONES_ANTIGUAS!$AA19&lt;&gt;"",[6]PREMIOS_TITULACIONES_ANTIGUAS!$AA19&lt;&gt;0),[6]PREMIOS_TITULACIONES_ANTIGUAS!$AA19,""),IF($A21="TOTAL",SUM(INDIRECT("O4:O"&amp;ROW()-1)),""))</f>
        <v/>
      </c>
      <c r="P21" s="7" t="str">
        <f t="shared" ca="1" si="4"/>
        <v/>
      </c>
      <c r="Q21" s="7" t="str">
        <f ca="1">IF(AND($A21&lt;&gt;"",$A21&lt;&gt;"TOTAL"),IF(AND([6]PREMIOS_TITULACIONES_ANTIGUAS!$AD19&lt;&gt;"",[6]PREMIOS_TITULACIONES_ANTIGUAS!$AD19&lt;&gt;0),[6]PREMIOS_TITULACIONES_ANTIGUAS!$AD19,""),IF($A21="TOTAL",SUM(INDIRECT("Q4:Q"&amp;ROW()-1)),""))</f>
        <v/>
      </c>
      <c r="R21" s="7" t="str">
        <f ca="1">IF(AND($A21&lt;&gt;"",$A21&lt;&gt;"TOTAL"),IF(AND([6]PREMIOS_TITULACIONES_ANTIGUAS!$AF19&lt;&gt;"",[6]PREMIOS_TITULACIONES_ANTIGUAS!$AF19&lt;&gt;0),[6]PREMIOS_TITULACIONES_ANTIGUAS!$AF19,""),IF($A21="TOTAL",SUM(INDIRECT("R4:R"&amp;ROW()-1)),""))</f>
        <v/>
      </c>
      <c r="S21" s="7" t="str">
        <f t="shared" ca="1" si="5"/>
        <v/>
      </c>
      <c r="T21" s="7" t="str">
        <f ca="1">IF(AND($A21&lt;&gt;"",$A21&lt;&gt;"TOTAL"),IF(AND([6]PREMIOS_TITULACIONES_ANTIGUAS!$AI19&lt;&gt;"",[6]PREMIOS_TITULACIONES_ANTIGUAS!$AI19&lt;&gt;0),[6]PREMIOS_TITULACIONES_ANTIGUAS!$AI19,""),IF($A21="TOTAL",SUM(INDIRECT("T4:T"&amp;ROW()-1)),""))</f>
        <v/>
      </c>
      <c r="U21" s="7" t="str">
        <f ca="1">IF(AND($A21&lt;&gt;"",$A21&lt;&gt;"TOTAL"),IF(AND([6]PREMIOS_TITULACIONES_ANTIGUAS!$AK19&lt;&gt;"",[6]PREMIOS_TITULACIONES_ANTIGUAS!$AK19&lt;&gt;0),[6]PREMIOS_TITULACIONES_ANTIGUAS!$AK19,""),IF($A21="TOTAL",SUM(INDIRECT("U4:U"&amp;ROW()-1)),""))</f>
        <v/>
      </c>
      <c r="V21" s="7" t="str">
        <f t="shared" ca="1" si="6"/>
        <v/>
      </c>
      <c r="W21" s="7" t="str">
        <f ca="1">IF(AND($A21&lt;&gt;"",$A21&lt;&gt;"TOTAL"),IF(AND([6]PREMIOS_TITULACIONES_ANTIGUAS!$AN19&lt;&gt;"",[6]PREMIOS_TITULACIONES_ANTIGUAS!$AN19&lt;&gt;0),[6]PREMIOS_TITULACIONES_ANTIGUAS!$AN19,""),IF($A21="TOTAL",SUM(INDIRECT("W4:W"&amp;ROW()-1)),""))</f>
        <v/>
      </c>
      <c r="X21" s="7" t="str">
        <f ca="1">IF(AND($A21&lt;&gt;"",$A21&lt;&gt;"TOTAL"),IF(AND([6]PREMIOS_TITULACIONES_ANTIGUAS!$AP19&lt;&gt;"",[6]PREMIOS_TITULACIONES_ANTIGUAS!$AP19&lt;&gt;0),[6]PREMIOS_TITULACIONES_ANTIGUAS!$AP19,""),IF($A21="TOTAL",SUM(INDIRECT("X4:X"&amp;ROW()-1)),""))</f>
        <v/>
      </c>
      <c r="Y21" s="7" t="str">
        <f t="shared" ca="1" si="7"/>
        <v/>
      </c>
      <c r="Z21" s="7" t="str">
        <f ca="1">IF(AND($A21&lt;&gt;"",$A21&lt;&gt;"TOTAL"),IF(AND([6]PREMIOS_TITULACIONES_ANTIGUAS!$AS19&lt;&gt;"",[6]PREMIOS_TITULACIONES_ANTIGUAS!$AS19&lt;&gt;0),[6]PREMIOS_TITULACIONES_ANTIGUAS!$AS19,""),IF($A21="TOTAL",SUM(INDIRECT("Z4:Z"&amp;ROW()-1)),""))</f>
        <v/>
      </c>
      <c r="AA21" s="7" t="str">
        <f ca="1">IF(AND($A21&lt;&gt;"",$A21&lt;&gt;"TOTAL"),IF(AND([6]PREMIOS_TITULACIONES_ANTIGUAS!$AU19&lt;&gt;"",[6]PREMIOS_TITULACIONES_ANTIGUAS!$AU19&lt;&gt;0),[6]PREMIOS_TITULACIONES_ANTIGUAS!$AU19,""),IF($A21="TOTAL",SUM(INDIRECT("AA4:AA"&amp;ROW()-1)),""))</f>
        <v/>
      </c>
      <c r="AB21" s="7" t="str">
        <f t="shared" ca="1" si="8"/>
        <v/>
      </c>
      <c r="AC21" s="7" t="str">
        <f ca="1">IF(AND($A21&lt;&gt;"",$A21&lt;&gt;"TOTAL"),IF(AND([6]PREMIOS_TITULACIONES_ANTIGUAS!$AX19&lt;&gt;"",[6]PREMIOS_TITULACIONES_ANTIGUAS!$AX19&lt;&gt;0),[6]PREMIOS_TITULACIONES_ANTIGUAS!$AX19,""),IF($A21="TOTAL",SUM(INDIRECT("AC4:AC"&amp;ROW()-1)),""))</f>
        <v/>
      </c>
      <c r="AD21" s="7" t="str">
        <f ca="1">IF(AND($A21&lt;&gt;"",$A21&lt;&gt;"TOTAL"),IF(AND([6]PREMIOS_TITULACIONES_ANTIGUAS!$AZ19&lt;&gt;"",[6]PREMIOS_TITULACIONES_ANTIGUAS!$AZ19&lt;&gt;0),[6]PREMIOS_TITULACIONES_ANTIGUAS!$AZ19,""),IF($A21="TOTAL",SUM(INDIRECT("AD4:AD"&amp;ROW()-1)),""))</f>
        <v/>
      </c>
      <c r="AE21" s="7" t="str">
        <f t="shared" ca="1" si="9"/>
        <v/>
      </c>
      <c r="AF21" s="7" t="str">
        <f ca="1">IF(AND($A21&lt;&gt;"",$A21&lt;&gt;"TOTAL"),IF(AND([6]PREMIOS_TITULACIONES_ANTIGUAS!$BC19&lt;&gt;"",[6]PREMIOS_TITULACIONES_ANTIGUAS!$BC19&lt;&gt;0),[6]PREMIOS_TITULACIONES_ANTIGUAS!$BC19,""),IF($A21="TOTAL",SUM(INDIRECT("AF4:AF"&amp;ROW()-1)),""))</f>
        <v/>
      </c>
      <c r="AG21" s="7" t="str">
        <f ca="1">IF(AND($A21&lt;&gt;"",$A21&lt;&gt;"TOTAL"),IF(AND([6]PREMIOS_TITULACIONES_ANTIGUAS!$BE19&lt;&gt;"",[6]PREMIOS_TITULACIONES_ANTIGUAS!$BE19&lt;&gt;0),[6]PREMIOS_TITULACIONES_ANTIGUAS!$BE19,""),IF($A21="TOTAL",SUM(INDIRECT("AG4:AG"&amp;ROW()-1)),""))</f>
        <v/>
      </c>
      <c r="AH21" s="7" t="str">
        <f t="shared" ca="1" si="10"/>
        <v/>
      </c>
      <c r="AI21" s="7" t="str">
        <f ca="1">IF(AND($A21&lt;&gt;"",$A21&lt;&gt;"TOTAL"),IF(AND([6]PREMIOS_TITULACIONES_ANTIGUAS!$BH19&lt;&gt;"",[6]PREMIOS_TITULACIONES_ANTIGUAS!$BH19&lt;&gt;0),[6]PREMIOS_TITULACIONES_ANTIGUAS!$BH19,""),IF($A21="TOTAL",SUM(INDIRECT("AI4:AI"&amp;ROW()-1)),""))</f>
        <v/>
      </c>
      <c r="AJ21" s="7" t="str">
        <f ca="1">IF(AND($A21&lt;&gt;"",$A21&lt;&gt;"TOTAL"),IF(AND([6]PREMIOS_TITULACIONES_ANTIGUAS!$BJ19&lt;&gt;"",[6]PREMIOS_TITULACIONES_ANTIGUAS!$BJ19&lt;&gt;0),[6]PREMIOS_TITULACIONES_ANTIGUAS!$BJ19,""),IF($A21="TOTAL",SUM(INDIRECT("AJ4:AJ"&amp;ROW()-1)),""))</f>
        <v/>
      </c>
      <c r="AK21" s="7" t="str">
        <f t="shared" ca="1" si="11"/>
        <v/>
      </c>
      <c r="AL21" s="7" t="str">
        <f ca="1">IF(AND($A21&lt;&gt;"",$A21&lt;&gt;"TOTAL"),IF(AND([6]PREMIOS_TITULACIONES_ANTIGUAS!$BM19&lt;&gt;"",[6]PREMIOS_TITULACIONES_ANTIGUAS!$BM19&lt;&gt;0),[6]PREMIOS_TITULACIONES_ANTIGUAS!$BM19,""),IF($A21="TOTAL",SUM(INDIRECT("AL4:AL"&amp;ROW()-1)),""))</f>
        <v/>
      </c>
      <c r="AM21" s="7" t="str">
        <f ca="1">IF(AND($A21&lt;&gt;"",$A21&lt;&gt;"TOTAL"),IF(AND([6]PREMIOS_TITULACIONES_ANTIGUAS!$BO19&lt;&gt;"",[6]PREMIOS_TITULACIONES_ANTIGUAS!$BO19&lt;&gt;0),[6]PREMIOS_TITULACIONES_ANTIGUAS!$BO19,""),IF($A21="TOTAL",SUM(INDIRECT("AM4:AM"&amp;ROW()-1)),""))</f>
        <v/>
      </c>
      <c r="AN21" s="7" t="str">
        <f t="shared" ca="1" si="12"/>
        <v/>
      </c>
      <c r="AO21" s="7" t="str">
        <f ca="1">IF(AND($A21&lt;&gt;"",$A21&lt;&gt;"TOTAL"),IF(AND([6]PREMIOS_TITULACIONES_ANTIGUAS!$BR19&lt;&gt;"",[6]PREMIOS_TITULACIONES_ANTIGUAS!$BR19&lt;&gt;0),[6]PREMIOS_TITULACIONES_ANTIGUAS!$BR19,""),IF($A21="TOTAL",SUM(INDIRECT("AO4:AO"&amp;ROW()-1)),""))</f>
        <v/>
      </c>
      <c r="AP21" s="7" t="str">
        <f ca="1">IF(AND($A21&lt;&gt;"",$A21&lt;&gt;"TOTAL"),IF(AND([6]PREMIOS_TITULACIONES_ANTIGUAS!$BT19&lt;&gt;"",[6]PREMIOS_TITULACIONES_ANTIGUAS!$BT19&lt;&gt;0),[6]PREMIOS_TITULACIONES_ANTIGUAS!$BT19,""),IF($A21="TOTAL",SUM(INDIRECT("AP4:AP"&amp;ROW()-1)),""))</f>
        <v/>
      </c>
      <c r="AQ21" s="7" t="str">
        <f t="shared" ca="1" si="13"/>
        <v/>
      </c>
      <c r="AR21" s="7" t="str">
        <f ca="1">IF(AND($A21&lt;&gt;"",$A21&lt;&gt;"TOTAL"),IF(AND([6]PREMIOS_TITULACIONES_ANTIGUAS!$BW19&lt;&gt;"",[6]PREMIOS_TITULACIONES_ANTIGUAS!$BW19&lt;&gt;0),[6]PREMIOS_TITULACIONES_ANTIGUAS!$BW19,""),IF($A21="TOTAL",SUM(INDIRECT("AR4:AR"&amp;ROW()-1)),""))</f>
        <v/>
      </c>
      <c r="AS21" s="7" t="str">
        <f ca="1">IF(AND($A21&lt;&gt;"",$A21&lt;&gt;"TOTAL"),IF(AND([6]PREMIOS_TITULACIONES_ANTIGUAS!$BY19&lt;&gt;"",[6]PREMIOS_TITULACIONES_ANTIGUAS!$BY19&lt;&gt;0),[6]PREMIOS_TITULACIONES_ANTIGUAS!$BY19,""),IF($A21="TOTAL",SUM(INDIRECT("AS4:AS"&amp;ROW()-1)),""))</f>
        <v/>
      </c>
      <c r="AT21" s="7" t="str">
        <f t="shared" ca="1" si="14"/>
        <v/>
      </c>
      <c r="AU21" s="7" t="str">
        <f ca="1">IF(AND($A21&lt;&gt;"",$A21&lt;&gt;"TOTAL"),IF(AND([6]PREMIOS_TITULACIONES_ANTIGUAS!$CB19&lt;&gt;"",[6]PREMIOS_TITULACIONES_ANTIGUAS!$CB19&lt;&gt;0),[6]PREMIOS_TITULACIONES_ANTIGUAS!$CB19,""),IF($A21="TOTAL",SUM(INDIRECT("AU4:AU"&amp;ROW()-1)),""))</f>
        <v/>
      </c>
      <c r="AV21" s="7" t="str">
        <f ca="1">IF(AND($A21&lt;&gt;"",$A21&lt;&gt;"TOTAL"),IF(AND([6]PREMIOS_TITULACIONES_ANTIGUAS!$CD19&lt;&gt;"",[6]PREMIOS_TITULACIONES_ANTIGUAS!$CD19&lt;&gt;0),[6]PREMIOS_TITULACIONES_ANTIGUAS!$CD19,""),IF($A21="TOTAL",SUM(INDIRECT("AV4:AV"&amp;ROW()-1)),""))</f>
        <v/>
      </c>
      <c r="AW21" s="7" t="str">
        <f t="shared" ca="1" si="15"/>
        <v/>
      </c>
      <c r="AX21" s="7" t="str">
        <f ca="1">IF(AND($A21&lt;&gt;"",$A21&lt;&gt;"TOTAL"),IF(AND([6]PREMIOS_TITULACIONES_ANTIGUAS!$CG19&lt;&gt;"",[6]PREMIOS_TITULACIONES_ANTIGUAS!$CG19&lt;&gt;0),[6]PREMIOS_TITULACIONES_ANTIGUAS!$CG19,""),IF($A21="TOTAL",SUM(INDIRECT("AX4:AX"&amp;ROW()-1)),""))</f>
        <v/>
      </c>
      <c r="AY21" s="7" t="str">
        <f ca="1">IF(AND($A21&lt;&gt;"",$A21&lt;&gt;"TOTAL"),IF(AND([6]PREMIOS_TITULACIONES_ANTIGUAS!$CI19&lt;&gt;"",[6]PREMIOS_TITULACIONES_ANTIGUAS!$CI19&lt;&gt;0),[6]PREMIOS_TITULACIONES_ANTIGUAS!$CI19,""),IF($A21="TOTAL",SUM(INDIRECT("AY4:AY"&amp;ROW()-1)),""))</f>
        <v/>
      </c>
      <c r="AZ21" s="7" t="str">
        <f t="shared" ca="1" si="16"/>
        <v/>
      </c>
      <c r="BA21" s="7" t="str">
        <f ca="1">IF(AND($A21&lt;&gt;"",$A21&lt;&gt;"TOTAL"),IF(AND([6]PREMIOS_TITULACIONES_ANTIGUAS!$CL19&lt;&gt;"",[6]PREMIOS_TITULACIONES_ANTIGUAS!$CL19&lt;&gt;0),[6]PREMIOS_TITULACIONES_ANTIGUAS!$CL19,""),IF($A21="TOTAL",SUM(INDIRECT("BA4:BA"&amp;ROW()-1)),""))</f>
        <v/>
      </c>
      <c r="BB21" s="7" t="str">
        <f ca="1">IF(AND($A21&lt;&gt;"",$A21&lt;&gt;"TOTAL"),IF(AND([6]PREMIOS_TITULACIONES_ANTIGUAS!$CN19&lt;&gt;"",[6]PREMIOS_TITULACIONES_ANTIGUAS!$CN19&lt;&gt;0),[6]PREMIOS_TITULACIONES_ANTIGUAS!$CN19,""),IF($A21="TOTAL",SUM(INDIRECT("BB4:BB"&amp;ROW()-1)),""))</f>
        <v/>
      </c>
      <c r="BC21" s="7" t="str">
        <f t="shared" ca="1" si="17"/>
        <v/>
      </c>
      <c r="BD21" s="7" t="str">
        <f ca="1">IF(AND($A21&lt;&gt;"",$A21&lt;&gt;"TOTAL"),IF(AND([6]PREMIOS_TITULACIONES_ANTIGUAS!$CQ19&lt;&gt;"",[6]PREMIOS_TITULACIONES_ANTIGUAS!$CQ19&lt;&gt;0),[6]PREMIOS_TITULACIONES_ANTIGUAS!$CQ19,""),IF($A21="TOTAL",SUM(INDIRECT("BD4:BD"&amp;ROW()-1)),""))</f>
        <v/>
      </c>
      <c r="BE21" s="7" t="str">
        <f ca="1">IF(AND($A21&lt;&gt;"",$A21&lt;&gt;"TOTAL"),IF(AND([6]PREMIOS_TITULACIONES_ANTIGUAS!$CS19&lt;&gt;"",[6]PREMIOS_TITULACIONES_ANTIGUAS!$CS19&lt;&gt;0),[6]PREMIOS_TITULACIONES_ANTIGUAS!$CS19,""),IF($A21="TOTAL",SUM(INDIRECT("BE4:BE"&amp;ROW()-1)),""))</f>
        <v/>
      </c>
      <c r="BF21" s="7" t="str">
        <f t="shared" ca="1" si="18"/>
        <v/>
      </c>
    </row>
    <row r="22" spans="1:58" x14ac:dyDescent="0.2">
      <c r="A22" s="12" t="str">
        <f>IF([6]PREMIOS_TITULACIONES_ANTIGUAS!$D20&lt;&gt;"",[6]PREMIOS_TITULACIONES_ANTIGUAS!$D20,IF(AND([6]PREMIOS_TITULACIONES_ANTIGUAS!$D20="",[6]PREMIOS_TITULACIONES_ANTIGUAS!$D21="",[6]PREMIOS_TITULACIONES_ANTIGUAS!$D19=""),"","TOTAL"))</f>
        <v/>
      </c>
      <c r="B22" s="7" t="str">
        <f ca="1">IF(AND($A22&lt;&gt;"",$A22&lt;&gt;"TOTAL"),IF(AND([6]PREMIOS_TITULACIONES_ANTIGUAS!$E20&lt;&gt;"",[6]PREMIOS_TITULACIONES_ANTIGUAS!$E20&lt;&gt;0),[6]PREMIOS_TITULACIONES_ANTIGUAS!$E20,""),IF($A22="TOTAL",SUM(INDIRECT("B4:B"&amp;ROW()-1)),""))</f>
        <v/>
      </c>
      <c r="C22" s="7" t="str">
        <f ca="1">IF(AND($A22&lt;&gt;"",$A22&lt;&gt;"TOTAL"),IF(AND([6]PREMIOS_TITULACIONES_ANTIGUAS!$G20&lt;&gt;"",[6]PREMIOS_TITULACIONES_ANTIGUAS!$G20&lt;&gt;0),[6]PREMIOS_TITULACIONES_ANTIGUAS!$G20,""),IF($A22="TOTAL",SUM(INDIRECT("C4:C"&amp;ROW()-1)),""))</f>
        <v/>
      </c>
      <c r="D22" s="7" t="str">
        <f t="shared" ca="1" si="0"/>
        <v/>
      </c>
      <c r="E22" s="7" t="str">
        <f ca="1">IF(AND($A22&lt;&gt;"",$A22&lt;&gt;"TOTAL"),IF(AND([6]PREMIOS_TITULACIONES_ANTIGUAS!$J20&lt;&gt;"",[6]PREMIOS_TITULACIONES_ANTIGUAS!$J20&lt;&gt;0),[6]PREMIOS_TITULACIONES_ANTIGUAS!$J20,""),IF($A22="TOTAL",SUM(INDIRECT("E4:E"&amp;ROW()-1)),""))</f>
        <v/>
      </c>
      <c r="F22" s="7" t="str">
        <f ca="1">IF(AND($A22&lt;&gt;"",$A22&lt;&gt;"TOTAL"),IF(AND([6]PREMIOS_TITULACIONES_ANTIGUAS!$L20&lt;&gt;"",[6]PREMIOS_TITULACIONES_ANTIGUAS!$L20&lt;&gt;0),[6]PREMIOS_TITULACIONES_ANTIGUAS!$L20,""),IF($A22="TOTAL",SUM(INDIRECT("F4:F"&amp;ROW()-1)),""))</f>
        <v/>
      </c>
      <c r="G22" s="7" t="str">
        <f t="shared" ca="1" si="1"/>
        <v/>
      </c>
      <c r="H22" s="7" t="str">
        <f ca="1">IF(AND($A22&lt;&gt;"",$A22&lt;&gt;"TOTAL"),IF(AND([6]PREMIOS_TITULACIONES_ANTIGUAS!$O20&lt;&gt;"",[6]PREMIOS_TITULACIONES_ANTIGUAS!$O20&lt;&gt;0),[6]PREMIOS_TITULACIONES_ANTIGUAS!$O20,""),IF($A22="TOTAL",SUM(INDIRECT("H4:H"&amp;ROW()-1)),""))</f>
        <v/>
      </c>
      <c r="I22" s="7" t="str">
        <f ca="1">IF(AND($A22&lt;&gt;"",$A22&lt;&gt;"TOTAL"),IF(AND([6]PREMIOS_TITULACIONES_ANTIGUAS!$Q20&lt;&gt;"",[6]PREMIOS_TITULACIONES_ANTIGUAS!$Q20&lt;&gt;0),[6]PREMIOS_TITULACIONES_ANTIGUAS!$Q20,""),IF($A22="TOTAL",SUM(INDIRECT("I4:I"&amp;ROW()-1)),""))</f>
        <v/>
      </c>
      <c r="J22" s="7" t="str">
        <f t="shared" ca="1" si="2"/>
        <v/>
      </c>
      <c r="K22" s="7" t="str">
        <f ca="1">IF(AND($A22&lt;&gt;"",$A22&lt;&gt;"TOTAL"),IF(AND([6]PREMIOS_TITULACIONES_ANTIGUAS!$T20&lt;&gt;"",[6]PREMIOS_TITULACIONES_ANTIGUAS!$T20&lt;&gt;0),[6]PREMIOS_TITULACIONES_ANTIGUAS!$T20,""),IF($A22="TOTAL",SUM(INDIRECT("K4:K"&amp;ROW()-1)),""))</f>
        <v/>
      </c>
      <c r="L22" s="7" t="str">
        <f ca="1">IF(AND($A22&lt;&gt;"",$A22&lt;&gt;"TOTAL"),IF(AND([6]PREMIOS_TITULACIONES_ANTIGUAS!$V20&lt;&gt;"",[6]PREMIOS_TITULACIONES_ANTIGUAS!$V20&lt;&gt;0),[6]PREMIOS_TITULACIONES_ANTIGUAS!$V20,""),IF($A22="TOTAL",SUM(INDIRECT("L4:L"&amp;ROW()-1)),""))</f>
        <v/>
      </c>
      <c r="M22" s="7" t="str">
        <f t="shared" ca="1" si="3"/>
        <v/>
      </c>
      <c r="N22" s="7" t="str">
        <f ca="1">IF(AND($A22&lt;&gt;"",$A22&lt;&gt;"TOTAL"),IF(AND([6]PREMIOS_TITULACIONES_ANTIGUAS!$Y20&lt;&gt;"",[6]PREMIOS_TITULACIONES_ANTIGUAS!$Y20&lt;&gt;0),[6]PREMIOS_TITULACIONES_ANTIGUAS!$Y20,""),IF($A22="TOTAL",SUM(INDIRECT("N4:N"&amp;ROW()-1)),""))</f>
        <v/>
      </c>
      <c r="O22" s="7" t="str">
        <f ca="1">IF(AND($A22&lt;&gt;"",$A22&lt;&gt;"TOTAL"),IF(AND([6]PREMIOS_TITULACIONES_ANTIGUAS!$AA20&lt;&gt;"",[6]PREMIOS_TITULACIONES_ANTIGUAS!$AA20&lt;&gt;0),[6]PREMIOS_TITULACIONES_ANTIGUAS!$AA20,""),IF($A22="TOTAL",SUM(INDIRECT("O4:O"&amp;ROW()-1)),""))</f>
        <v/>
      </c>
      <c r="P22" s="7" t="str">
        <f t="shared" ca="1" si="4"/>
        <v/>
      </c>
      <c r="Q22" s="7" t="str">
        <f ca="1">IF(AND($A22&lt;&gt;"",$A22&lt;&gt;"TOTAL"),IF(AND([6]PREMIOS_TITULACIONES_ANTIGUAS!$AD20&lt;&gt;"",[6]PREMIOS_TITULACIONES_ANTIGUAS!$AD20&lt;&gt;0),[6]PREMIOS_TITULACIONES_ANTIGUAS!$AD20,""),IF($A22="TOTAL",SUM(INDIRECT("Q4:Q"&amp;ROW()-1)),""))</f>
        <v/>
      </c>
      <c r="R22" s="7" t="str">
        <f ca="1">IF(AND($A22&lt;&gt;"",$A22&lt;&gt;"TOTAL"),IF(AND([6]PREMIOS_TITULACIONES_ANTIGUAS!$AF20&lt;&gt;"",[6]PREMIOS_TITULACIONES_ANTIGUAS!$AF20&lt;&gt;0),[6]PREMIOS_TITULACIONES_ANTIGUAS!$AF20,""),IF($A22="TOTAL",SUM(INDIRECT("R4:R"&amp;ROW()-1)),""))</f>
        <v/>
      </c>
      <c r="S22" s="7" t="str">
        <f t="shared" ca="1" si="5"/>
        <v/>
      </c>
      <c r="T22" s="7" t="str">
        <f ca="1">IF(AND($A22&lt;&gt;"",$A22&lt;&gt;"TOTAL"),IF(AND([6]PREMIOS_TITULACIONES_ANTIGUAS!$AI20&lt;&gt;"",[6]PREMIOS_TITULACIONES_ANTIGUAS!$AI20&lt;&gt;0),[6]PREMIOS_TITULACIONES_ANTIGUAS!$AI20,""),IF($A22="TOTAL",SUM(INDIRECT("T4:T"&amp;ROW()-1)),""))</f>
        <v/>
      </c>
      <c r="U22" s="7" t="str">
        <f ca="1">IF(AND($A22&lt;&gt;"",$A22&lt;&gt;"TOTAL"),IF(AND([6]PREMIOS_TITULACIONES_ANTIGUAS!$AK20&lt;&gt;"",[6]PREMIOS_TITULACIONES_ANTIGUAS!$AK20&lt;&gt;0),[6]PREMIOS_TITULACIONES_ANTIGUAS!$AK20,""),IF($A22="TOTAL",SUM(INDIRECT("U4:U"&amp;ROW()-1)),""))</f>
        <v/>
      </c>
      <c r="V22" s="7" t="str">
        <f t="shared" ca="1" si="6"/>
        <v/>
      </c>
      <c r="W22" s="7" t="str">
        <f ca="1">IF(AND($A22&lt;&gt;"",$A22&lt;&gt;"TOTAL"),IF(AND([6]PREMIOS_TITULACIONES_ANTIGUAS!$AN20&lt;&gt;"",[6]PREMIOS_TITULACIONES_ANTIGUAS!$AN20&lt;&gt;0),[6]PREMIOS_TITULACIONES_ANTIGUAS!$AN20,""),IF($A22="TOTAL",SUM(INDIRECT("W4:W"&amp;ROW()-1)),""))</f>
        <v/>
      </c>
      <c r="X22" s="7" t="str">
        <f ca="1">IF(AND($A22&lt;&gt;"",$A22&lt;&gt;"TOTAL"),IF(AND([6]PREMIOS_TITULACIONES_ANTIGUAS!$AP20&lt;&gt;"",[6]PREMIOS_TITULACIONES_ANTIGUAS!$AP20&lt;&gt;0),[6]PREMIOS_TITULACIONES_ANTIGUAS!$AP20,""),IF($A22="TOTAL",SUM(INDIRECT("X4:X"&amp;ROW()-1)),""))</f>
        <v/>
      </c>
      <c r="Y22" s="7" t="str">
        <f t="shared" ca="1" si="7"/>
        <v/>
      </c>
      <c r="Z22" s="7" t="str">
        <f ca="1">IF(AND($A22&lt;&gt;"",$A22&lt;&gt;"TOTAL"),IF(AND([6]PREMIOS_TITULACIONES_ANTIGUAS!$AS20&lt;&gt;"",[6]PREMIOS_TITULACIONES_ANTIGUAS!$AS20&lt;&gt;0),[6]PREMIOS_TITULACIONES_ANTIGUAS!$AS20,""),IF($A22="TOTAL",SUM(INDIRECT("Z4:Z"&amp;ROW()-1)),""))</f>
        <v/>
      </c>
      <c r="AA22" s="7" t="str">
        <f ca="1">IF(AND($A22&lt;&gt;"",$A22&lt;&gt;"TOTAL"),IF(AND([6]PREMIOS_TITULACIONES_ANTIGUAS!$AU20&lt;&gt;"",[6]PREMIOS_TITULACIONES_ANTIGUAS!$AU20&lt;&gt;0),[6]PREMIOS_TITULACIONES_ANTIGUAS!$AU20,""),IF($A22="TOTAL",SUM(INDIRECT("AA4:AA"&amp;ROW()-1)),""))</f>
        <v/>
      </c>
      <c r="AB22" s="7" t="str">
        <f t="shared" ca="1" si="8"/>
        <v/>
      </c>
      <c r="AC22" s="7" t="str">
        <f ca="1">IF(AND($A22&lt;&gt;"",$A22&lt;&gt;"TOTAL"),IF(AND([6]PREMIOS_TITULACIONES_ANTIGUAS!$AX20&lt;&gt;"",[6]PREMIOS_TITULACIONES_ANTIGUAS!$AX20&lt;&gt;0),[6]PREMIOS_TITULACIONES_ANTIGUAS!$AX20,""),IF($A22="TOTAL",SUM(INDIRECT("AC4:AC"&amp;ROW()-1)),""))</f>
        <v/>
      </c>
      <c r="AD22" s="7" t="str">
        <f ca="1">IF(AND($A22&lt;&gt;"",$A22&lt;&gt;"TOTAL"),IF(AND([6]PREMIOS_TITULACIONES_ANTIGUAS!$AZ20&lt;&gt;"",[6]PREMIOS_TITULACIONES_ANTIGUAS!$AZ20&lt;&gt;0),[6]PREMIOS_TITULACIONES_ANTIGUAS!$AZ20,""),IF($A22="TOTAL",SUM(INDIRECT("AD4:AD"&amp;ROW()-1)),""))</f>
        <v/>
      </c>
      <c r="AE22" s="7" t="str">
        <f t="shared" ca="1" si="9"/>
        <v/>
      </c>
      <c r="AF22" s="7" t="str">
        <f ca="1">IF(AND($A22&lt;&gt;"",$A22&lt;&gt;"TOTAL"),IF(AND([6]PREMIOS_TITULACIONES_ANTIGUAS!$BC20&lt;&gt;"",[6]PREMIOS_TITULACIONES_ANTIGUAS!$BC20&lt;&gt;0),[6]PREMIOS_TITULACIONES_ANTIGUAS!$BC20,""),IF($A22="TOTAL",SUM(INDIRECT("AF4:AF"&amp;ROW()-1)),""))</f>
        <v/>
      </c>
      <c r="AG22" s="7" t="str">
        <f ca="1">IF(AND($A22&lt;&gt;"",$A22&lt;&gt;"TOTAL"),IF(AND([6]PREMIOS_TITULACIONES_ANTIGUAS!$BE20&lt;&gt;"",[6]PREMIOS_TITULACIONES_ANTIGUAS!$BE20&lt;&gt;0),[6]PREMIOS_TITULACIONES_ANTIGUAS!$BE20,""),IF($A22="TOTAL",SUM(INDIRECT("AG4:AG"&amp;ROW()-1)),""))</f>
        <v/>
      </c>
      <c r="AH22" s="7" t="str">
        <f t="shared" ca="1" si="10"/>
        <v/>
      </c>
      <c r="AI22" s="7" t="str">
        <f ca="1">IF(AND($A22&lt;&gt;"",$A22&lt;&gt;"TOTAL"),IF(AND([6]PREMIOS_TITULACIONES_ANTIGUAS!$BH20&lt;&gt;"",[6]PREMIOS_TITULACIONES_ANTIGUAS!$BH20&lt;&gt;0),[6]PREMIOS_TITULACIONES_ANTIGUAS!$BH20,""),IF($A22="TOTAL",SUM(INDIRECT("AI4:AI"&amp;ROW()-1)),""))</f>
        <v/>
      </c>
      <c r="AJ22" s="7" t="str">
        <f ca="1">IF(AND($A22&lt;&gt;"",$A22&lt;&gt;"TOTAL"),IF(AND([6]PREMIOS_TITULACIONES_ANTIGUAS!$BJ20&lt;&gt;"",[6]PREMIOS_TITULACIONES_ANTIGUAS!$BJ20&lt;&gt;0),[6]PREMIOS_TITULACIONES_ANTIGUAS!$BJ20,""),IF($A22="TOTAL",SUM(INDIRECT("AJ4:AJ"&amp;ROW()-1)),""))</f>
        <v/>
      </c>
      <c r="AK22" s="7" t="str">
        <f t="shared" ca="1" si="11"/>
        <v/>
      </c>
      <c r="AL22" s="7" t="str">
        <f ca="1">IF(AND($A22&lt;&gt;"",$A22&lt;&gt;"TOTAL"),IF(AND([6]PREMIOS_TITULACIONES_ANTIGUAS!$BM20&lt;&gt;"",[6]PREMIOS_TITULACIONES_ANTIGUAS!$BM20&lt;&gt;0),[6]PREMIOS_TITULACIONES_ANTIGUAS!$BM20,""),IF($A22="TOTAL",SUM(INDIRECT("AL4:AL"&amp;ROW()-1)),""))</f>
        <v/>
      </c>
      <c r="AM22" s="7" t="str">
        <f ca="1">IF(AND($A22&lt;&gt;"",$A22&lt;&gt;"TOTAL"),IF(AND([6]PREMIOS_TITULACIONES_ANTIGUAS!$BO20&lt;&gt;"",[6]PREMIOS_TITULACIONES_ANTIGUAS!$BO20&lt;&gt;0),[6]PREMIOS_TITULACIONES_ANTIGUAS!$BO20,""),IF($A22="TOTAL",SUM(INDIRECT("AM4:AM"&amp;ROW()-1)),""))</f>
        <v/>
      </c>
      <c r="AN22" s="7" t="str">
        <f t="shared" ca="1" si="12"/>
        <v/>
      </c>
      <c r="AO22" s="7" t="str">
        <f ca="1">IF(AND($A22&lt;&gt;"",$A22&lt;&gt;"TOTAL"),IF(AND([6]PREMIOS_TITULACIONES_ANTIGUAS!$BR20&lt;&gt;"",[6]PREMIOS_TITULACIONES_ANTIGUAS!$BR20&lt;&gt;0),[6]PREMIOS_TITULACIONES_ANTIGUAS!$BR20,""),IF($A22="TOTAL",SUM(INDIRECT("AO4:AO"&amp;ROW()-1)),""))</f>
        <v/>
      </c>
      <c r="AP22" s="7" t="str">
        <f ca="1">IF(AND($A22&lt;&gt;"",$A22&lt;&gt;"TOTAL"),IF(AND([6]PREMIOS_TITULACIONES_ANTIGUAS!$BT20&lt;&gt;"",[6]PREMIOS_TITULACIONES_ANTIGUAS!$BT20&lt;&gt;0),[6]PREMIOS_TITULACIONES_ANTIGUAS!$BT20,""),IF($A22="TOTAL",SUM(INDIRECT("AP4:AP"&amp;ROW()-1)),""))</f>
        <v/>
      </c>
      <c r="AQ22" s="7" t="str">
        <f t="shared" ca="1" si="13"/>
        <v/>
      </c>
      <c r="AR22" s="7" t="str">
        <f ca="1">IF(AND($A22&lt;&gt;"",$A22&lt;&gt;"TOTAL"),IF(AND([6]PREMIOS_TITULACIONES_ANTIGUAS!$BW20&lt;&gt;"",[6]PREMIOS_TITULACIONES_ANTIGUAS!$BW20&lt;&gt;0),[6]PREMIOS_TITULACIONES_ANTIGUAS!$BW20,""),IF($A22="TOTAL",SUM(INDIRECT("AR4:AR"&amp;ROW()-1)),""))</f>
        <v/>
      </c>
      <c r="AS22" s="7" t="str">
        <f ca="1">IF(AND($A22&lt;&gt;"",$A22&lt;&gt;"TOTAL"),IF(AND([6]PREMIOS_TITULACIONES_ANTIGUAS!$BY20&lt;&gt;"",[6]PREMIOS_TITULACIONES_ANTIGUAS!$BY20&lt;&gt;0),[6]PREMIOS_TITULACIONES_ANTIGUAS!$BY20,""),IF($A22="TOTAL",SUM(INDIRECT("AS4:AS"&amp;ROW()-1)),""))</f>
        <v/>
      </c>
      <c r="AT22" s="7" t="str">
        <f t="shared" ca="1" si="14"/>
        <v/>
      </c>
      <c r="AU22" s="7" t="str">
        <f ca="1">IF(AND($A22&lt;&gt;"",$A22&lt;&gt;"TOTAL"),IF(AND([6]PREMIOS_TITULACIONES_ANTIGUAS!$CB20&lt;&gt;"",[6]PREMIOS_TITULACIONES_ANTIGUAS!$CB20&lt;&gt;0),[6]PREMIOS_TITULACIONES_ANTIGUAS!$CB20,""),IF($A22="TOTAL",SUM(INDIRECT("AU4:AU"&amp;ROW()-1)),""))</f>
        <v/>
      </c>
      <c r="AV22" s="7" t="str">
        <f ca="1">IF(AND($A22&lt;&gt;"",$A22&lt;&gt;"TOTAL"),IF(AND([6]PREMIOS_TITULACIONES_ANTIGUAS!$CD20&lt;&gt;"",[6]PREMIOS_TITULACIONES_ANTIGUAS!$CD20&lt;&gt;0),[6]PREMIOS_TITULACIONES_ANTIGUAS!$CD20,""),IF($A22="TOTAL",SUM(INDIRECT("AV4:AV"&amp;ROW()-1)),""))</f>
        <v/>
      </c>
      <c r="AW22" s="7" t="str">
        <f t="shared" ca="1" si="15"/>
        <v/>
      </c>
      <c r="AX22" s="7" t="str">
        <f ca="1">IF(AND($A22&lt;&gt;"",$A22&lt;&gt;"TOTAL"),IF(AND([6]PREMIOS_TITULACIONES_ANTIGUAS!$CG20&lt;&gt;"",[6]PREMIOS_TITULACIONES_ANTIGUAS!$CG20&lt;&gt;0),[6]PREMIOS_TITULACIONES_ANTIGUAS!$CG20,""),IF($A22="TOTAL",SUM(INDIRECT("AX4:AX"&amp;ROW()-1)),""))</f>
        <v/>
      </c>
      <c r="AY22" s="7" t="str">
        <f ca="1">IF(AND($A22&lt;&gt;"",$A22&lt;&gt;"TOTAL"),IF(AND([6]PREMIOS_TITULACIONES_ANTIGUAS!$CI20&lt;&gt;"",[6]PREMIOS_TITULACIONES_ANTIGUAS!$CI20&lt;&gt;0),[6]PREMIOS_TITULACIONES_ANTIGUAS!$CI20,""),IF($A22="TOTAL",SUM(INDIRECT("AY4:AY"&amp;ROW()-1)),""))</f>
        <v/>
      </c>
      <c r="AZ22" s="7" t="str">
        <f t="shared" ca="1" si="16"/>
        <v/>
      </c>
      <c r="BA22" s="7" t="str">
        <f ca="1">IF(AND($A22&lt;&gt;"",$A22&lt;&gt;"TOTAL"),IF(AND([6]PREMIOS_TITULACIONES_ANTIGUAS!$CL20&lt;&gt;"",[6]PREMIOS_TITULACIONES_ANTIGUAS!$CL20&lt;&gt;0),[6]PREMIOS_TITULACIONES_ANTIGUAS!$CL20,""),IF($A22="TOTAL",SUM(INDIRECT("BA4:BA"&amp;ROW()-1)),""))</f>
        <v/>
      </c>
      <c r="BB22" s="7" t="str">
        <f ca="1">IF(AND($A22&lt;&gt;"",$A22&lt;&gt;"TOTAL"),IF(AND([6]PREMIOS_TITULACIONES_ANTIGUAS!$CN20&lt;&gt;"",[6]PREMIOS_TITULACIONES_ANTIGUAS!$CN20&lt;&gt;0),[6]PREMIOS_TITULACIONES_ANTIGUAS!$CN20,""),IF($A22="TOTAL",SUM(INDIRECT("BB4:BB"&amp;ROW()-1)),""))</f>
        <v/>
      </c>
      <c r="BC22" s="7" t="str">
        <f t="shared" ca="1" si="17"/>
        <v/>
      </c>
      <c r="BD22" s="7" t="str">
        <f ca="1">IF(AND($A22&lt;&gt;"",$A22&lt;&gt;"TOTAL"),IF(AND([6]PREMIOS_TITULACIONES_ANTIGUAS!$CQ20&lt;&gt;"",[6]PREMIOS_TITULACIONES_ANTIGUAS!$CQ20&lt;&gt;0),[6]PREMIOS_TITULACIONES_ANTIGUAS!$CQ20,""),IF($A22="TOTAL",SUM(INDIRECT("BD4:BD"&amp;ROW()-1)),""))</f>
        <v/>
      </c>
      <c r="BE22" s="7" t="str">
        <f ca="1">IF(AND($A22&lt;&gt;"",$A22&lt;&gt;"TOTAL"),IF(AND([6]PREMIOS_TITULACIONES_ANTIGUAS!$CS20&lt;&gt;"",[6]PREMIOS_TITULACIONES_ANTIGUAS!$CS20&lt;&gt;0),[6]PREMIOS_TITULACIONES_ANTIGUAS!$CS20,""),IF($A22="TOTAL",SUM(INDIRECT("BE4:BE"&amp;ROW()-1)),""))</f>
        <v/>
      </c>
      <c r="BF22" s="7" t="str">
        <f t="shared" ca="1" si="18"/>
        <v/>
      </c>
    </row>
    <row r="23" spans="1:58" x14ac:dyDescent="0.2">
      <c r="A23" s="12" t="str">
        <f>IF([6]PREMIOS_TITULACIONES_ANTIGUAS!$D21&lt;&gt;"",[6]PREMIOS_TITULACIONES_ANTIGUAS!$D21,IF(AND([6]PREMIOS_TITULACIONES_ANTIGUAS!$D21="",[6]PREMIOS_TITULACIONES_ANTIGUAS!$D22="",[6]PREMIOS_TITULACIONES_ANTIGUAS!$D20=""),"","TOTAL"))</f>
        <v/>
      </c>
      <c r="B23" s="7" t="str">
        <f ca="1">IF(AND($A23&lt;&gt;"",$A23&lt;&gt;"TOTAL"),IF(AND([6]PREMIOS_TITULACIONES_ANTIGUAS!$E21&lt;&gt;"",[6]PREMIOS_TITULACIONES_ANTIGUAS!$E21&lt;&gt;0),[6]PREMIOS_TITULACIONES_ANTIGUAS!$E21,""),IF($A23="TOTAL",SUM(INDIRECT("B4:B"&amp;ROW()-1)),""))</f>
        <v/>
      </c>
      <c r="C23" s="7" t="str">
        <f ca="1">IF(AND($A23&lt;&gt;"",$A23&lt;&gt;"TOTAL"),IF(AND([6]PREMIOS_TITULACIONES_ANTIGUAS!$G21&lt;&gt;"",[6]PREMIOS_TITULACIONES_ANTIGUAS!$G21&lt;&gt;0),[6]PREMIOS_TITULACIONES_ANTIGUAS!$G21,""),IF($A23="TOTAL",SUM(INDIRECT("C4:C"&amp;ROW()-1)),""))</f>
        <v/>
      </c>
      <c r="D23" s="7" t="str">
        <f t="shared" ca="1" si="0"/>
        <v/>
      </c>
      <c r="E23" s="7" t="str">
        <f ca="1">IF(AND($A23&lt;&gt;"",$A23&lt;&gt;"TOTAL"),IF(AND([6]PREMIOS_TITULACIONES_ANTIGUAS!$J21&lt;&gt;"",[6]PREMIOS_TITULACIONES_ANTIGUAS!$J21&lt;&gt;0),[6]PREMIOS_TITULACIONES_ANTIGUAS!$J21,""),IF($A23="TOTAL",SUM(INDIRECT("E4:E"&amp;ROW()-1)),""))</f>
        <v/>
      </c>
      <c r="F23" s="7" t="str">
        <f ca="1">IF(AND($A23&lt;&gt;"",$A23&lt;&gt;"TOTAL"),IF(AND([6]PREMIOS_TITULACIONES_ANTIGUAS!$L21&lt;&gt;"",[6]PREMIOS_TITULACIONES_ANTIGUAS!$L21&lt;&gt;0),[6]PREMIOS_TITULACIONES_ANTIGUAS!$L21,""),IF($A23="TOTAL",SUM(INDIRECT("F4:F"&amp;ROW()-1)),""))</f>
        <v/>
      </c>
      <c r="G23" s="7" t="str">
        <f t="shared" ca="1" si="1"/>
        <v/>
      </c>
      <c r="H23" s="7" t="str">
        <f ca="1">IF(AND($A23&lt;&gt;"",$A23&lt;&gt;"TOTAL"),IF(AND([6]PREMIOS_TITULACIONES_ANTIGUAS!$O21&lt;&gt;"",[6]PREMIOS_TITULACIONES_ANTIGUAS!$O21&lt;&gt;0),[6]PREMIOS_TITULACIONES_ANTIGUAS!$O21,""),IF($A23="TOTAL",SUM(INDIRECT("H4:H"&amp;ROW()-1)),""))</f>
        <v/>
      </c>
      <c r="I23" s="7" t="str">
        <f ca="1">IF(AND($A23&lt;&gt;"",$A23&lt;&gt;"TOTAL"),IF(AND([6]PREMIOS_TITULACIONES_ANTIGUAS!$Q21&lt;&gt;"",[6]PREMIOS_TITULACIONES_ANTIGUAS!$Q21&lt;&gt;0),[6]PREMIOS_TITULACIONES_ANTIGUAS!$Q21,""),IF($A23="TOTAL",SUM(INDIRECT("I4:I"&amp;ROW()-1)),""))</f>
        <v/>
      </c>
      <c r="J23" s="7" t="str">
        <f t="shared" ca="1" si="2"/>
        <v/>
      </c>
      <c r="K23" s="7" t="str">
        <f ca="1">IF(AND($A23&lt;&gt;"",$A23&lt;&gt;"TOTAL"),IF(AND([6]PREMIOS_TITULACIONES_ANTIGUAS!$T21&lt;&gt;"",[6]PREMIOS_TITULACIONES_ANTIGUAS!$T21&lt;&gt;0),[6]PREMIOS_TITULACIONES_ANTIGUAS!$T21,""),IF($A23="TOTAL",SUM(INDIRECT("K4:K"&amp;ROW()-1)),""))</f>
        <v/>
      </c>
      <c r="L23" s="7" t="str">
        <f ca="1">IF(AND($A23&lt;&gt;"",$A23&lt;&gt;"TOTAL"),IF(AND([6]PREMIOS_TITULACIONES_ANTIGUAS!$V21&lt;&gt;"",[6]PREMIOS_TITULACIONES_ANTIGUAS!$V21&lt;&gt;0),[6]PREMIOS_TITULACIONES_ANTIGUAS!$V21,""),IF($A23="TOTAL",SUM(INDIRECT("L4:L"&amp;ROW()-1)),""))</f>
        <v/>
      </c>
      <c r="M23" s="7" t="str">
        <f t="shared" ca="1" si="3"/>
        <v/>
      </c>
      <c r="N23" s="7" t="str">
        <f ca="1">IF(AND($A23&lt;&gt;"",$A23&lt;&gt;"TOTAL"),IF(AND([6]PREMIOS_TITULACIONES_ANTIGUAS!$Y21&lt;&gt;"",[6]PREMIOS_TITULACIONES_ANTIGUAS!$Y21&lt;&gt;0),[6]PREMIOS_TITULACIONES_ANTIGUAS!$Y21,""),IF($A23="TOTAL",SUM(INDIRECT("N4:N"&amp;ROW()-1)),""))</f>
        <v/>
      </c>
      <c r="O23" s="7" t="str">
        <f ca="1">IF(AND($A23&lt;&gt;"",$A23&lt;&gt;"TOTAL"),IF(AND([6]PREMIOS_TITULACIONES_ANTIGUAS!$AA21&lt;&gt;"",[6]PREMIOS_TITULACIONES_ANTIGUAS!$AA21&lt;&gt;0),[6]PREMIOS_TITULACIONES_ANTIGUAS!$AA21,""),IF($A23="TOTAL",SUM(INDIRECT("O4:O"&amp;ROW()-1)),""))</f>
        <v/>
      </c>
      <c r="P23" s="7" t="str">
        <f t="shared" ca="1" si="4"/>
        <v/>
      </c>
      <c r="Q23" s="7" t="str">
        <f ca="1">IF(AND($A23&lt;&gt;"",$A23&lt;&gt;"TOTAL"),IF(AND([6]PREMIOS_TITULACIONES_ANTIGUAS!$AD21&lt;&gt;"",[6]PREMIOS_TITULACIONES_ANTIGUAS!$AD21&lt;&gt;0),[6]PREMIOS_TITULACIONES_ANTIGUAS!$AD21,""),IF($A23="TOTAL",SUM(INDIRECT("Q4:Q"&amp;ROW()-1)),""))</f>
        <v/>
      </c>
      <c r="R23" s="7" t="str">
        <f ca="1">IF(AND($A23&lt;&gt;"",$A23&lt;&gt;"TOTAL"),IF(AND([6]PREMIOS_TITULACIONES_ANTIGUAS!$AF21&lt;&gt;"",[6]PREMIOS_TITULACIONES_ANTIGUAS!$AF21&lt;&gt;0),[6]PREMIOS_TITULACIONES_ANTIGUAS!$AF21,""),IF($A23="TOTAL",SUM(INDIRECT("R4:R"&amp;ROW()-1)),""))</f>
        <v/>
      </c>
      <c r="S23" s="7" t="str">
        <f t="shared" ca="1" si="5"/>
        <v/>
      </c>
      <c r="T23" s="7" t="str">
        <f ca="1">IF(AND($A23&lt;&gt;"",$A23&lt;&gt;"TOTAL"),IF(AND([6]PREMIOS_TITULACIONES_ANTIGUAS!$AI21&lt;&gt;"",[6]PREMIOS_TITULACIONES_ANTIGUAS!$AI21&lt;&gt;0),[6]PREMIOS_TITULACIONES_ANTIGUAS!$AI21,""),IF($A23="TOTAL",SUM(INDIRECT("T4:T"&amp;ROW()-1)),""))</f>
        <v/>
      </c>
      <c r="U23" s="7" t="str">
        <f ca="1">IF(AND($A23&lt;&gt;"",$A23&lt;&gt;"TOTAL"),IF(AND([6]PREMIOS_TITULACIONES_ANTIGUAS!$AK21&lt;&gt;"",[6]PREMIOS_TITULACIONES_ANTIGUAS!$AK21&lt;&gt;0),[6]PREMIOS_TITULACIONES_ANTIGUAS!$AK21,""),IF($A23="TOTAL",SUM(INDIRECT("U4:U"&amp;ROW()-1)),""))</f>
        <v/>
      </c>
      <c r="V23" s="7" t="str">
        <f t="shared" ca="1" si="6"/>
        <v/>
      </c>
      <c r="W23" s="7" t="str">
        <f ca="1">IF(AND($A23&lt;&gt;"",$A23&lt;&gt;"TOTAL"),IF(AND([6]PREMIOS_TITULACIONES_ANTIGUAS!$AN21&lt;&gt;"",[6]PREMIOS_TITULACIONES_ANTIGUAS!$AN21&lt;&gt;0),[6]PREMIOS_TITULACIONES_ANTIGUAS!$AN21,""),IF($A23="TOTAL",SUM(INDIRECT("W4:W"&amp;ROW()-1)),""))</f>
        <v/>
      </c>
      <c r="X23" s="7" t="str">
        <f ca="1">IF(AND($A23&lt;&gt;"",$A23&lt;&gt;"TOTAL"),IF(AND([6]PREMIOS_TITULACIONES_ANTIGUAS!$AP21&lt;&gt;"",[6]PREMIOS_TITULACIONES_ANTIGUAS!$AP21&lt;&gt;0),[6]PREMIOS_TITULACIONES_ANTIGUAS!$AP21,""),IF($A23="TOTAL",SUM(INDIRECT("X4:X"&amp;ROW()-1)),""))</f>
        <v/>
      </c>
      <c r="Y23" s="7" t="str">
        <f t="shared" ca="1" si="7"/>
        <v/>
      </c>
      <c r="Z23" s="7" t="str">
        <f ca="1">IF(AND($A23&lt;&gt;"",$A23&lt;&gt;"TOTAL"),IF(AND([6]PREMIOS_TITULACIONES_ANTIGUAS!$AS21&lt;&gt;"",[6]PREMIOS_TITULACIONES_ANTIGUAS!$AS21&lt;&gt;0),[6]PREMIOS_TITULACIONES_ANTIGUAS!$AS21,""),IF($A23="TOTAL",SUM(INDIRECT("Z4:Z"&amp;ROW()-1)),""))</f>
        <v/>
      </c>
      <c r="AA23" s="7" t="str">
        <f ca="1">IF(AND($A23&lt;&gt;"",$A23&lt;&gt;"TOTAL"),IF(AND([6]PREMIOS_TITULACIONES_ANTIGUAS!$AU21&lt;&gt;"",[6]PREMIOS_TITULACIONES_ANTIGUAS!$AU21&lt;&gt;0),[6]PREMIOS_TITULACIONES_ANTIGUAS!$AU21,""),IF($A23="TOTAL",SUM(INDIRECT("AA4:AA"&amp;ROW()-1)),""))</f>
        <v/>
      </c>
      <c r="AB23" s="7" t="str">
        <f t="shared" ca="1" si="8"/>
        <v/>
      </c>
      <c r="AC23" s="7" t="str">
        <f ca="1">IF(AND($A23&lt;&gt;"",$A23&lt;&gt;"TOTAL"),IF(AND([6]PREMIOS_TITULACIONES_ANTIGUAS!$AX21&lt;&gt;"",[6]PREMIOS_TITULACIONES_ANTIGUAS!$AX21&lt;&gt;0),[6]PREMIOS_TITULACIONES_ANTIGUAS!$AX21,""),IF($A23="TOTAL",SUM(INDIRECT("AC4:AC"&amp;ROW()-1)),""))</f>
        <v/>
      </c>
      <c r="AD23" s="7" t="str">
        <f ca="1">IF(AND($A23&lt;&gt;"",$A23&lt;&gt;"TOTAL"),IF(AND([6]PREMIOS_TITULACIONES_ANTIGUAS!$AZ21&lt;&gt;"",[6]PREMIOS_TITULACIONES_ANTIGUAS!$AZ21&lt;&gt;0),[6]PREMIOS_TITULACIONES_ANTIGUAS!$AZ21,""),IF($A23="TOTAL",SUM(INDIRECT("AD4:AD"&amp;ROW()-1)),""))</f>
        <v/>
      </c>
      <c r="AE23" s="7" t="str">
        <f t="shared" ca="1" si="9"/>
        <v/>
      </c>
      <c r="AF23" s="7" t="str">
        <f ca="1">IF(AND($A23&lt;&gt;"",$A23&lt;&gt;"TOTAL"),IF(AND([6]PREMIOS_TITULACIONES_ANTIGUAS!$BC21&lt;&gt;"",[6]PREMIOS_TITULACIONES_ANTIGUAS!$BC21&lt;&gt;0),[6]PREMIOS_TITULACIONES_ANTIGUAS!$BC21,""),IF($A23="TOTAL",SUM(INDIRECT("AF4:AF"&amp;ROW()-1)),""))</f>
        <v/>
      </c>
      <c r="AG23" s="7" t="str">
        <f ca="1">IF(AND($A23&lt;&gt;"",$A23&lt;&gt;"TOTAL"),IF(AND([6]PREMIOS_TITULACIONES_ANTIGUAS!$BE21&lt;&gt;"",[6]PREMIOS_TITULACIONES_ANTIGUAS!$BE21&lt;&gt;0),[6]PREMIOS_TITULACIONES_ANTIGUAS!$BE21,""),IF($A23="TOTAL",SUM(INDIRECT("AG4:AG"&amp;ROW()-1)),""))</f>
        <v/>
      </c>
      <c r="AH23" s="7" t="str">
        <f t="shared" ca="1" si="10"/>
        <v/>
      </c>
      <c r="AI23" s="7" t="str">
        <f ca="1">IF(AND($A23&lt;&gt;"",$A23&lt;&gt;"TOTAL"),IF(AND([6]PREMIOS_TITULACIONES_ANTIGUAS!$BH21&lt;&gt;"",[6]PREMIOS_TITULACIONES_ANTIGUAS!$BH21&lt;&gt;0),[6]PREMIOS_TITULACIONES_ANTIGUAS!$BH21,""),IF($A23="TOTAL",SUM(INDIRECT("AI4:AI"&amp;ROW()-1)),""))</f>
        <v/>
      </c>
      <c r="AJ23" s="7" t="str">
        <f ca="1">IF(AND($A23&lt;&gt;"",$A23&lt;&gt;"TOTAL"),IF(AND([6]PREMIOS_TITULACIONES_ANTIGUAS!$BJ21&lt;&gt;"",[6]PREMIOS_TITULACIONES_ANTIGUAS!$BJ21&lt;&gt;0),[6]PREMIOS_TITULACIONES_ANTIGUAS!$BJ21,""),IF($A23="TOTAL",SUM(INDIRECT("AJ4:AJ"&amp;ROW()-1)),""))</f>
        <v/>
      </c>
      <c r="AK23" s="7" t="str">
        <f t="shared" ca="1" si="11"/>
        <v/>
      </c>
      <c r="AL23" s="7" t="str">
        <f ca="1">IF(AND($A23&lt;&gt;"",$A23&lt;&gt;"TOTAL"),IF(AND([6]PREMIOS_TITULACIONES_ANTIGUAS!$BM21&lt;&gt;"",[6]PREMIOS_TITULACIONES_ANTIGUAS!$BM21&lt;&gt;0),[6]PREMIOS_TITULACIONES_ANTIGUAS!$BM21,""),IF($A23="TOTAL",SUM(INDIRECT("AL4:AL"&amp;ROW()-1)),""))</f>
        <v/>
      </c>
      <c r="AM23" s="7" t="str">
        <f ca="1">IF(AND($A23&lt;&gt;"",$A23&lt;&gt;"TOTAL"),IF(AND([6]PREMIOS_TITULACIONES_ANTIGUAS!$BO21&lt;&gt;"",[6]PREMIOS_TITULACIONES_ANTIGUAS!$BO21&lt;&gt;0),[6]PREMIOS_TITULACIONES_ANTIGUAS!$BO21,""),IF($A23="TOTAL",SUM(INDIRECT("AM4:AM"&amp;ROW()-1)),""))</f>
        <v/>
      </c>
      <c r="AN23" s="7" t="str">
        <f t="shared" ca="1" si="12"/>
        <v/>
      </c>
      <c r="AO23" s="7" t="str">
        <f ca="1">IF(AND($A23&lt;&gt;"",$A23&lt;&gt;"TOTAL"),IF(AND([6]PREMIOS_TITULACIONES_ANTIGUAS!$BR21&lt;&gt;"",[6]PREMIOS_TITULACIONES_ANTIGUAS!$BR21&lt;&gt;0),[6]PREMIOS_TITULACIONES_ANTIGUAS!$BR21,""),IF($A23="TOTAL",SUM(INDIRECT("AO4:AO"&amp;ROW()-1)),""))</f>
        <v/>
      </c>
      <c r="AP23" s="7" t="str">
        <f ca="1">IF(AND($A23&lt;&gt;"",$A23&lt;&gt;"TOTAL"),IF(AND([6]PREMIOS_TITULACIONES_ANTIGUAS!$BT21&lt;&gt;"",[6]PREMIOS_TITULACIONES_ANTIGUAS!$BT21&lt;&gt;0),[6]PREMIOS_TITULACIONES_ANTIGUAS!$BT21,""),IF($A23="TOTAL",SUM(INDIRECT("AP4:AP"&amp;ROW()-1)),""))</f>
        <v/>
      </c>
      <c r="AQ23" s="7" t="str">
        <f t="shared" ca="1" si="13"/>
        <v/>
      </c>
      <c r="AR23" s="7" t="str">
        <f ca="1">IF(AND($A23&lt;&gt;"",$A23&lt;&gt;"TOTAL"),IF(AND([6]PREMIOS_TITULACIONES_ANTIGUAS!$BW21&lt;&gt;"",[6]PREMIOS_TITULACIONES_ANTIGUAS!$BW21&lt;&gt;0),[6]PREMIOS_TITULACIONES_ANTIGUAS!$BW21,""),IF($A23="TOTAL",SUM(INDIRECT("AR4:AR"&amp;ROW()-1)),""))</f>
        <v/>
      </c>
      <c r="AS23" s="7" t="str">
        <f ca="1">IF(AND($A23&lt;&gt;"",$A23&lt;&gt;"TOTAL"),IF(AND([6]PREMIOS_TITULACIONES_ANTIGUAS!$BY21&lt;&gt;"",[6]PREMIOS_TITULACIONES_ANTIGUAS!$BY21&lt;&gt;0),[6]PREMIOS_TITULACIONES_ANTIGUAS!$BY21,""),IF($A23="TOTAL",SUM(INDIRECT("AS4:AS"&amp;ROW()-1)),""))</f>
        <v/>
      </c>
      <c r="AT23" s="7" t="str">
        <f t="shared" ca="1" si="14"/>
        <v/>
      </c>
      <c r="AU23" s="7" t="str">
        <f ca="1">IF(AND($A23&lt;&gt;"",$A23&lt;&gt;"TOTAL"),IF(AND([6]PREMIOS_TITULACIONES_ANTIGUAS!$CB21&lt;&gt;"",[6]PREMIOS_TITULACIONES_ANTIGUAS!$CB21&lt;&gt;0),[6]PREMIOS_TITULACIONES_ANTIGUAS!$CB21,""),IF($A23="TOTAL",SUM(INDIRECT("AU4:AU"&amp;ROW()-1)),""))</f>
        <v/>
      </c>
      <c r="AV23" s="7" t="str">
        <f ca="1">IF(AND($A23&lt;&gt;"",$A23&lt;&gt;"TOTAL"),IF(AND([6]PREMIOS_TITULACIONES_ANTIGUAS!$CD21&lt;&gt;"",[6]PREMIOS_TITULACIONES_ANTIGUAS!$CD21&lt;&gt;0),[6]PREMIOS_TITULACIONES_ANTIGUAS!$CD21,""),IF($A23="TOTAL",SUM(INDIRECT("AV4:AV"&amp;ROW()-1)),""))</f>
        <v/>
      </c>
      <c r="AW23" s="7" t="str">
        <f t="shared" ca="1" si="15"/>
        <v/>
      </c>
      <c r="AX23" s="7" t="str">
        <f ca="1">IF(AND($A23&lt;&gt;"",$A23&lt;&gt;"TOTAL"),IF(AND([6]PREMIOS_TITULACIONES_ANTIGUAS!$CG21&lt;&gt;"",[6]PREMIOS_TITULACIONES_ANTIGUAS!$CG21&lt;&gt;0),[6]PREMIOS_TITULACIONES_ANTIGUAS!$CG21,""),IF($A23="TOTAL",SUM(INDIRECT("AX4:AX"&amp;ROW()-1)),""))</f>
        <v/>
      </c>
      <c r="AY23" s="7" t="str">
        <f ca="1">IF(AND($A23&lt;&gt;"",$A23&lt;&gt;"TOTAL"),IF(AND([6]PREMIOS_TITULACIONES_ANTIGUAS!$CI21&lt;&gt;"",[6]PREMIOS_TITULACIONES_ANTIGUAS!$CI21&lt;&gt;0),[6]PREMIOS_TITULACIONES_ANTIGUAS!$CI21,""),IF($A23="TOTAL",SUM(INDIRECT("AY4:AY"&amp;ROW()-1)),""))</f>
        <v/>
      </c>
      <c r="AZ23" s="7" t="str">
        <f t="shared" ca="1" si="16"/>
        <v/>
      </c>
      <c r="BA23" s="7" t="str">
        <f ca="1">IF(AND($A23&lt;&gt;"",$A23&lt;&gt;"TOTAL"),IF(AND([6]PREMIOS_TITULACIONES_ANTIGUAS!$CL21&lt;&gt;"",[6]PREMIOS_TITULACIONES_ANTIGUAS!$CL21&lt;&gt;0),[6]PREMIOS_TITULACIONES_ANTIGUAS!$CL21,""),IF($A23="TOTAL",SUM(INDIRECT("BA4:BA"&amp;ROW()-1)),""))</f>
        <v/>
      </c>
      <c r="BB23" s="7" t="str">
        <f ca="1">IF(AND($A23&lt;&gt;"",$A23&lt;&gt;"TOTAL"),IF(AND([6]PREMIOS_TITULACIONES_ANTIGUAS!$CN21&lt;&gt;"",[6]PREMIOS_TITULACIONES_ANTIGUAS!$CN21&lt;&gt;0),[6]PREMIOS_TITULACIONES_ANTIGUAS!$CN21,""),IF($A23="TOTAL",SUM(INDIRECT("BB4:BB"&amp;ROW()-1)),""))</f>
        <v/>
      </c>
      <c r="BC23" s="7" t="str">
        <f t="shared" ca="1" si="17"/>
        <v/>
      </c>
      <c r="BD23" s="7" t="str">
        <f ca="1">IF(AND($A23&lt;&gt;"",$A23&lt;&gt;"TOTAL"),IF(AND([6]PREMIOS_TITULACIONES_ANTIGUAS!$CQ21&lt;&gt;"",[6]PREMIOS_TITULACIONES_ANTIGUAS!$CQ21&lt;&gt;0),[6]PREMIOS_TITULACIONES_ANTIGUAS!$CQ21,""),IF($A23="TOTAL",SUM(INDIRECT("BD4:BD"&amp;ROW()-1)),""))</f>
        <v/>
      </c>
      <c r="BE23" s="7" t="str">
        <f ca="1">IF(AND($A23&lt;&gt;"",$A23&lt;&gt;"TOTAL"),IF(AND([6]PREMIOS_TITULACIONES_ANTIGUAS!$CS21&lt;&gt;"",[6]PREMIOS_TITULACIONES_ANTIGUAS!$CS21&lt;&gt;0),[6]PREMIOS_TITULACIONES_ANTIGUAS!$CS21,""),IF($A23="TOTAL",SUM(INDIRECT("BE4:BE"&amp;ROW()-1)),""))</f>
        <v/>
      </c>
      <c r="BF23" s="7" t="str">
        <f t="shared" ca="1" si="18"/>
        <v/>
      </c>
    </row>
    <row r="24" spans="1:58" x14ac:dyDescent="0.2">
      <c r="A24" s="12" t="str">
        <f>IF([6]PREMIOS_TITULACIONES_ANTIGUAS!$D22&lt;&gt;"",[6]PREMIOS_TITULACIONES_ANTIGUAS!$D22,IF(AND([6]PREMIOS_TITULACIONES_ANTIGUAS!$D22="",[6]PREMIOS_TITULACIONES_ANTIGUAS!$D23="",[6]PREMIOS_TITULACIONES_ANTIGUAS!$D21=""),"","TOTAL"))</f>
        <v/>
      </c>
      <c r="B24" s="7" t="str">
        <f ca="1">IF(AND($A24&lt;&gt;"",$A24&lt;&gt;"TOTAL"),IF(AND([6]PREMIOS_TITULACIONES_ANTIGUAS!$E22&lt;&gt;"",[6]PREMIOS_TITULACIONES_ANTIGUAS!$E22&lt;&gt;0),[6]PREMIOS_TITULACIONES_ANTIGUAS!$E22,""),IF($A24="TOTAL",SUM(INDIRECT("B4:B"&amp;ROW()-1)),""))</f>
        <v/>
      </c>
      <c r="C24" s="7" t="str">
        <f ca="1">IF(AND($A24&lt;&gt;"",$A24&lt;&gt;"TOTAL"),IF(AND([6]PREMIOS_TITULACIONES_ANTIGUAS!$G22&lt;&gt;"",[6]PREMIOS_TITULACIONES_ANTIGUAS!$G22&lt;&gt;0),[6]PREMIOS_TITULACIONES_ANTIGUAS!$G22,""),IF($A24="TOTAL",SUM(INDIRECT("C4:C"&amp;ROW()-1)),""))</f>
        <v/>
      </c>
      <c r="D24" s="7" t="str">
        <f t="shared" ca="1" si="0"/>
        <v/>
      </c>
      <c r="E24" s="7" t="str">
        <f ca="1">IF(AND($A24&lt;&gt;"",$A24&lt;&gt;"TOTAL"),IF(AND([6]PREMIOS_TITULACIONES_ANTIGUAS!$J22&lt;&gt;"",[6]PREMIOS_TITULACIONES_ANTIGUAS!$J22&lt;&gt;0),[6]PREMIOS_TITULACIONES_ANTIGUAS!$J22,""),IF($A24="TOTAL",SUM(INDIRECT("E4:E"&amp;ROW()-1)),""))</f>
        <v/>
      </c>
      <c r="F24" s="7" t="str">
        <f ca="1">IF(AND($A24&lt;&gt;"",$A24&lt;&gt;"TOTAL"),IF(AND([6]PREMIOS_TITULACIONES_ANTIGUAS!$L22&lt;&gt;"",[6]PREMIOS_TITULACIONES_ANTIGUAS!$L22&lt;&gt;0),[6]PREMIOS_TITULACIONES_ANTIGUAS!$L22,""),IF($A24="TOTAL",SUM(INDIRECT("F4:F"&amp;ROW()-1)),""))</f>
        <v/>
      </c>
      <c r="G24" s="7" t="str">
        <f t="shared" ca="1" si="1"/>
        <v/>
      </c>
      <c r="H24" s="7" t="str">
        <f ca="1">IF(AND($A24&lt;&gt;"",$A24&lt;&gt;"TOTAL"),IF(AND([6]PREMIOS_TITULACIONES_ANTIGUAS!$O22&lt;&gt;"",[6]PREMIOS_TITULACIONES_ANTIGUAS!$O22&lt;&gt;0),[6]PREMIOS_TITULACIONES_ANTIGUAS!$O22,""),IF($A24="TOTAL",SUM(INDIRECT("H4:H"&amp;ROW()-1)),""))</f>
        <v/>
      </c>
      <c r="I24" s="7" t="str">
        <f ca="1">IF(AND($A24&lt;&gt;"",$A24&lt;&gt;"TOTAL"),IF(AND([6]PREMIOS_TITULACIONES_ANTIGUAS!$Q22&lt;&gt;"",[6]PREMIOS_TITULACIONES_ANTIGUAS!$Q22&lt;&gt;0),[6]PREMIOS_TITULACIONES_ANTIGUAS!$Q22,""),IF($A24="TOTAL",SUM(INDIRECT("I4:I"&amp;ROW()-1)),""))</f>
        <v/>
      </c>
      <c r="J24" s="7" t="str">
        <f t="shared" ca="1" si="2"/>
        <v/>
      </c>
      <c r="K24" s="7" t="str">
        <f ca="1">IF(AND($A24&lt;&gt;"",$A24&lt;&gt;"TOTAL"),IF(AND([6]PREMIOS_TITULACIONES_ANTIGUAS!$T22&lt;&gt;"",[6]PREMIOS_TITULACIONES_ANTIGUAS!$T22&lt;&gt;0),[6]PREMIOS_TITULACIONES_ANTIGUAS!$T22,""),IF($A24="TOTAL",SUM(INDIRECT("K4:K"&amp;ROW()-1)),""))</f>
        <v/>
      </c>
      <c r="L24" s="7" t="str">
        <f ca="1">IF(AND($A24&lt;&gt;"",$A24&lt;&gt;"TOTAL"),IF(AND([6]PREMIOS_TITULACIONES_ANTIGUAS!$V22&lt;&gt;"",[6]PREMIOS_TITULACIONES_ANTIGUAS!$V22&lt;&gt;0),[6]PREMIOS_TITULACIONES_ANTIGUAS!$V22,""),IF($A24="TOTAL",SUM(INDIRECT("L4:L"&amp;ROW()-1)),""))</f>
        <v/>
      </c>
      <c r="M24" s="7" t="str">
        <f t="shared" ca="1" si="3"/>
        <v/>
      </c>
      <c r="N24" s="7" t="str">
        <f ca="1">IF(AND($A24&lt;&gt;"",$A24&lt;&gt;"TOTAL"),IF(AND([6]PREMIOS_TITULACIONES_ANTIGUAS!$Y22&lt;&gt;"",[6]PREMIOS_TITULACIONES_ANTIGUAS!$Y22&lt;&gt;0),[6]PREMIOS_TITULACIONES_ANTIGUAS!$Y22,""),IF($A24="TOTAL",SUM(INDIRECT("N4:N"&amp;ROW()-1)),""))</f>
        <v/>
      </c>
      <c r="O24" s="7" t="str">
        <f ca="1">IF(AND($A24&lt;&gt;"",$A24&lt;&gt;"TOTAL"),IF(AND([6]PREMIOS_TITULACIONES_ANTIGUAS!$AA22&lt;&gt;"",[6]PREMIOS_TITULACIONES_ANTIGUAS!$AA22&lt;&gt;0),[6]PREMIOS_TITULACIONES_ANTIGUAS!$AA22,""),IF($A24="TOTAL",SUM(INDIRECT("O4:O"&amp;ROW()-1)),""))</f>
        <v/>
      </c>
      <c r="P24" s="7" t="str">
        <f t="shared" ca="1" si="4"/>
        <v/>
      </c>
      <c r="Q24" s="7" t="str">
        <f ca="1">IF(AND($A24&lt;&gt;"",$A24&lt;&gt;"TOTAL"),IF(AND([6]PREMIOS_TITULACIONES_ANTIGUAS!$AD22&lt;&gt;"",[6]PREMIOS_TITULACIONES_ANTIGUAS!$AD22&lt;&gt;0),[6]PREMIOS_TITULACIONES_ANTIGUAS!$AD22,""),IF($A24="TOTAL",SUM(INDIRECT("Q4:Q"&amp;ROW()-1)),""))</f>
        <v/>
      </c>
      <c r="R24" s="7" t="str">
        <f ca="1">IF(AND($A24&lt;&gt;"",$A24&lt;&gt;"TOTAL"),IF(AND([6]PREMIOS_TITULACIONES_ANTIGUAS!$AF22&lt;&gt;"",[6]PREMIOS_TITULACIONES_ANTIGUAS!$AF22&lt;&gt;0),[6]PREMIOS_TITULACIONES_ANTIGUAS!$AF22,""),IF($A24="TOTAL",SUM(INDIRECT("R4:R"&amp;ROW()-1)),""))</f>
        <v/>
      </c>
      <c r="S24" s="7" t="str">
        <f t="shared" ca="1" si="5"/>
        <v/>
      </c>
      <c r="T24" s="7" t="str">
        <f ca="1">IF(AND($A24&lt;&gt;"",$A24&lt;&gt;"TOTAL"),IF(AND([6]PREMIOS_TITULACIONES_ANTIGUAS!$AI22&lt;&gt;"",[6]PREMIOS_TITULACIONES_ANTIGUAS!$AI22&lt;&gt;0),[6]PREMIOS_TITULACIONES_ANTIGUAS!$AI22,""),IF($A24="TOTAL",SUM(INDIRECT("T4:T"&amp;ROW()-1)),""))</f>
        <v/>
      </c>
      <c r="U24" s="7" t="str">
        <f ca="1">IF(AND($A24&lt;&gt;"",$A24&lt;&gt;"TOTAL"),IF(AND([6]PREMIOS_TITULACIONES_ANTIGUAS!$AK22&lt;&gt;"",[6]PREMIOS_TITULACIONES_ANTIGUAS!$AK22&lt;&gt;0),[6]PREMIOS_TITULACIONES_ANTIGUAS!$AK22,""),IF($A24="TOTAL",SUM(INDIRECT("U4:U"&amp;ROW()-1)),""))</f>
        <v/>
      </c>
      <c r="V24" s="7" t="str">
        <f t="shared" ca="1" si="6"/>
        <v/>
      </c>
      <c r="W24" s="7" t="str">
        <f ca="1">IF(AND($A24&lt;&gt;"",$A24&lt;&gt;"TOTAL"),IF(AND([6]PREMIOS_TITULACIONES_ANTIGUAS!$AN22&lt;&gt;"",[6]PREMIOS_TITULACIONES_ANTIGUAS!$AN22&lt;&gt;0),[6]PREMIOS_TITULACIONES_ANTIGUAS!$AN22,""),IF($A24="TOTAL",SUM(INDIRECT("W4:W"&amp;ROW()-1)),""))</f>
        <v/>
      </c>
      <c r="X24" s="7" t="str">
        <f ca="1">IF(AND($A24&lt;&gt;"",$A24&lt;&gt;"TOTAL"),IF(AND([6]PREMIOS_TITULACIONES_ANTIGUAS!$AP22&lt;&gt;"",[6]PREMIOS_TITULACIONES_ANTIGUAS!$AP22&lt;&gt;0),[6]PREMIOS_TITULACIONES_ANTIGUAS!$AP22,""),IF($A24="TOTAL",SUM(INDIRECT("X4:X"&amp;ROW()-1)),""))</f>
        <v/>
      </c>
      <c r="Y24" s="7" t="str">
        <f t="shared" ca="1" si="7"/>
        <v/>
      </c>
      <c r="Z24" s="7" t="str">
        <f ca="1">IF(AND($A24&lt;&gt;"",$A24&lt;&gt;"TOTAL"),IF(AND([6]PREMIOS_TITULACIONES_ANTIGUAS!$AS22&lt;&gt;"",[6]PREMIOS_TITULACIONES_ANTIGUAS!$AS22&lt;&gt;0),[6]PREMIOS_TITULACIONES_ANTIGUAS!$AS22,""),IF($A24="TOTAL",SUM(INDIRECT("Z4:Z"&amp;ROW()-1)),""))</f>
        <v/>
      </c>
      <c r="AA24" s="7" t="str">
        <f ca="1">IF(AND($A24&lt;&gt;"",$A24&lt;&gt;"TOTAL"),IF(AND([6]PREMIOS_TITULACIONES_ANTIGUAS!$AU22&lt;&gt;"",[6]PREMIOS_TITULACIONES_ANTIGUAS!$AU22&lt;&gt;0),[6]PREMIOS_TITULACIONES_ANTIGUAS!$AU22,""),IF($A24="TOTAL",SUM(INDIRECT("AA4:AA"&amp;ROW()-1)),""))</f>
        <v/>
      </c>
      <c r="AB24" s="7" t="str">
        <f t="shared" ca="1" si="8"/>
        <v/>
      </c>
      <c r="AC24" s="7" t="str">
        <f ca="1">IF(AND($A24&lt;&gt;"",$A24&lt;&gt;"TOTAL"),IF(AND([6]PREMIOS_TITULACIONES_ANTIGUAS!$AX22&lt;&gt;"",[6]PREMIOS_TITULACIONES_ANTIGUAS!$AX22&lt;&gt;0),[6]PREMIOS_TITULACIONES_ANTIGUAS!$AX22,""),IF($A24="TOTAL",SUM(INDIRECT("AC4:AC"&amp;ROW()-1)),""))</f>
        <v/>
      </c>
      <c r="AD24" s="7" t="str">
        <f ca="1">IF(AND($A24&lt;&gt;"",$A24&lt;&gt;"TOTAL"),IF(AND([6]PREMIOS_TITULACIONES_ANTIGUAS!$AZ22&lt;&gt;"",[6]PREMIOS_TITULACIONES_ANTIGUAS!$AZ22&lt;&gt;0),[6]PREMIOS_TITULACIONES_ANTIGUAS!$AZ22,""),IF($A24="TOTAL",SUM(INDIRECT("AD4:AD"&amp;ROW()-1)),""))</f>
        <v/>
      </c>
      <c r="AE24" s="7" t="str">
        <f t="shared" ca="1" si="9"/>
        <v/>
      </c>
      <c r="AF24" s="7" t="str">
        <f ca="1">IF(AND($A24&lt;&gt;"",$A24&lt;&gt;"TOTAL"),IF(AND([6]PREMIOS_TITULACIONES_ANTIGUAS!$BC22&lt;&gt;"",[6]PREMIOS_TITULACIONES_ANTIGUAS!$BC22&lt;&gt;0),[6]PREMIOS_TITULACIONES_ANTIGUAS!$BC22,""),IF($A24="TOTAL",SUM(INDIRECT("AF4:AF"&amp;ROW()-1)),""))</f>
        <v/>
      </c>
      <c r="AG24" s="7" t="str">
        <f ca="1">IF(AND($A24&lt;&gt;"",$A24&lt;&gt;"TOTAL"),IF(AND([6]PREMIOS_TITULACIONES_ANTIGUAS!$BE22&lt;&gt;"",[6]PREMIOS_TITULACIONES_ANTIGUAS!$BE22&lt;&gt;0),[6]PREMIOS_TITULACIONES_ANTIGUAS!$BE22,""),IF($A24="TOTAL",SUM(INDIRECT("AG4:AG"&amp;ROW()-1)),""))</f>
        <v/>
      </c>
      <c r="AH24" s="7" t="str">
        <f t="shared" ca="1" si="10"/>
        <v/>
      </c>
      <c r="AI24" s="7" t="str">
        <f ca="1">IF(AND($A24&lt;&gt;"",$A24&lt;&gt;"TOTAL"),IF(AND([6]PREMIOS_TITULACIONES_ANTIGUAS!$BH22&lt;&gt;"",[6]PREMIOS_TITULACIONES_ANTIGUAS!$BH22&lt;&gt;0),[6]PREMIOS_TITULACIONES_ANTIGUAS!$BH22,""),IF($A24="TOTAL",SUM(INDIRECT("AI4:AI"&amp;ROW()-1)),""))</f>
        <v/>
      </c>
      <c r="AJ24" s="7" t="str">
        <f ca="1">IF(AND($A24&lt;&gt;"",$A24&lt;&gt;"TOTAL"),IF(AND([6]PREMIOS_TITULACIONES_ANTIGUAS!$BJ22&lt;&gt;"",[6]PREMIOS_TITULACIONES_ANTIGUAS!$BJ22&lt;&gt;0),[6]PREMIOS_TITULACIONES_ANTIGUAS!$BJ22,""),IF($A24="TOTAL",SUM(INDIRECT("AJ4:AJ"&amp;ROW()-1)),""))</f>
        <v/>
      </c>
      <c r="AK24" s="7" t="str">
        <f t="shared" ca="1" si="11"/>
        <v/>
      </c>
      <c r="AL24" s="7" t="str">
        <f ca="1">IF(AND($A24&lt;&gt;"",$A24&lt;&gt;"TOTAL"),IF(AND([6]PREMIOS_TITULACIONES_ANTIGUAS!$BM22&lt;&gt;"",[6]PREMIOS_TITULACIONES_ANTIGUAS!$BM22&lt;&gt;0),[6]PREMIOS_TITULACIONES_ANTIGUAS!$BM22,""),IF($A24="TOTAL",SUM(INDIRECT("AL4:AL"&amp;ROW()-1)),""))</f>
        <v/>
      </c>
      <c r="AM24" s="7" t="str">
        <f ca="1">IF(AND($A24&lt;&gt;"",$A24&lt;&gt;"TOTAL"),IF(AND([6]PREMIOS_TITULACIONES_ANTIGUAS!$BO22&lt;&gt;"",[6]PREMIOS_TITULACIONES_ANTIGUAS!$BO22&lt;&gt;0),[6]PREMIOS_TITULACIONES_ANTIGUAS!$BO22,""),IF($A24="TOTAL",SUM(INDIRECT("AM4:AM"&amp;ROW()-1)),""))</f>
        <v/>
      </c>
      <c r="AN24" s="7" t="str">
        <f t="shared" ca="1" si="12"/>
        <v/>
      </c>
      <c r="AO24" s="7" t="str">
        <f ca="1">IF(AND($A24&lt;&gt;"",$A24&lt;&gt;"TOTAL"),IF(AND([6]PREMIOS_TITULACIONES_ANTIGUAS!$BR22&lt;&gt;"",[6]PREMIOS_TITULACIONES_ANTIGUAS!$BR22&lt;&gt;0),[6]PREMIOS_TITULACIONES_ANTIGUAS!$BR22,""),IF($A24="TOTAL",SUM(INDIRECT("AO4:AO"&amp;ROW()-1)),""))</f>
        <v/>
      </c>
      <c r="AP24" s="7" t="str">
        <f ca="1">IF(AND($A24&lt;&gt;"",$A24&lt;&gt;"TOTAL"),IF(AND([6]PREMIOS_TITULACIONES_ANTIGUAS!$BT22&lt;&gt;"",[6]PREMIOS_TITULACIONES_ANTIGUAS!$BT22&lt;&gt;0),[6]PREMIOS_TITULACIONES_ANTIGUAS!$BT22,""),IF($A24="TOTAL",SUM(INDIRECT("AP4:AP"&amp;ROW()-1)),""))</f>
        <v/>
      </c>
      <c r="AQ24" s="7" t="str">
        <f t="shared" ca="1" si="13"/>
        <v/>
      </c>
      <c r="AR24" s="7" t="str">
        <f ca="1">IF(AND($A24&lt;&gt;"",$A24&lt;&gt;"TOTAL"),IF(AND([6]PREMIOS_TITULACIONES_ANTIGUAS!$BW22&lt;&gt;"",[6]PREMIOS_TITULACIONES_ANTIGUAS!$BW22&lt;&gt;0),[6]PREMIOS_TITULACIONES_ANTIGUAS!$BW22,""),IF($A24="TOTAL",SUM(INDIRECT("AR4:AR"&amp;ROW()-1)),""))</f>
        <v/>
      </c>
      <c r="AS24" s="7" t="str">
        <f ca="1">IF(AND($A24&lt;&gt;"",$A24&lt;&gt;"TOTAL"),IF(AND([6]PREMIOS_TITULACIONES_ANTIGUAS!$BY22&lt;&gt;"",[6]PREMIOS_TITULACIONES_ANTIGUAS!$BY22&lt;&gt;0),[6]PREMIOS_TITULACIONES_ANTIGUAS!$BY22,""),IF($A24="TOTAL",SUM(INDIRECT("AS4:AS"&amp;ROW()-1)),""))</f>
        <v/>
      </c>
      <c r="AT24" s="7" t="str">
        <f t="shared" ca="1" si="14"/>
        <v/>
      </c>
      <c r="AU24" s="7" t="str">
        <f ca="1">IF(AND($A24&lt;&gt;"",$A24&lt;&gt;"TOTAL"),IF(AND([6]PREMIOS_TITULACIONES_ANTIGUAS!$CB22&lt;&gt;"",[6]PREMIOS_TITULACIONES_ANTIGUAS!$CB22&lt;&gt;0),[6]PREMIOS_TITULACIONES_ANTIGUAS!$CB22,""),IF($A24="TOTAL",SUM(INDIRECT("AU4:AU"&amp;ROW()-1)),""))</f>
        <v/>
      </c>
      <c r="AV24" s="7" t="str">
        <f ca="1">IF(AND($A24&lt;&gt;"",$A24&lt;&gt;"TOTAL"),IF(AND([6]PREMIOS_TITULACIONES_ANTIGUAS!$CD22&lt;&gt;"",[6]PREMIOS_TITULACIONES_ANTIGUAS!$CD22&lt;&gt;0),[6]PREMIOS_TITULACIONES_ANTIGUAS!$CD22,""),IF($A24="TOTAL",SUM(INDIRECT("AV4:AV"&amp;ROW()-1)),""))</f>
        <v/>
      </c>
      <c r="AW24" s="7" t="str">
        <f t="shared" ca="1" si="15"/>
        <v/>
      </c>
      <c r="AX24" s="7" t="str">
        <f ca="1">IF(AND($A24&lt;&gt;"",$A24&lt;&gt;"TOTAL"),IF(AND([6]PREMIOS_TITULACIONES_ANTIGUAS!$CG22&lt;&gt;"",[6]PREMIOS_TITULACIONES_ANTIGUAS!$CG22&lt;&gt;0),[6]PREMIOS_TITULACIONES_ANTIGUAS!$CG22,""),IF($A24="TOTAL",SUM(INDIRECT("AX4:AX"&amp;ROW()-1)),""))</f>
        <v/>
      </c>
      <c r="AY24" s="7" t="str">
        <f ca="1">IF(AND($A24&lt;&gt;"",$A24&lt;&gt;"TOTAL"),IF(AND([6]PREMIOS_TITULACIONES_ANTIGUAS!$CI22&lt;&gt;"",[6]PREMIOS_TITULACIONES_ANTIGUAS!$CI22&lt;&gt;0),[6]PREMIOS_TITULACIONES_ANTIGUAS!$CI22,""),IF($A24="TOTAL",SUM(INDIRECT("AY4:AY"&amp;ROW()-1)),""))</f>
        <v/>
      </c>
      <c r="AZ24" s="7" t="str">
        <f t="shared" ca="1" si="16"/>
        <v/>
      </c>
      <c r="BA24" s="7" t="str">
        <f ca="1">IF(AND($A24&lt;&gt;"",$A24&lt;&gt;"TOTAL"),IF(AND([6]PREMIOS_TITULACIONES_ANTIGUAS!$CL22&lt;&gt;"",[6]PREMIOS_TITULACIONES_ANTIGUAS!$CL22&lt;&gt;0),[6]PREMIOS_TITULACIONES_ANTIGUAS!$CL22,""),IF($A24="TOTAL",SUM(INDIRECT("BA4:BA"&amp;ROW()-1)),""))</f>
        <v/>
      </c>
      <c r="BB24" s="7" t="str">
        <f ca="1">IF(AND($A24&lt;&gt;"",$A24&lt;&gt;"TOTAL"),IF(AND([6]PREMIOS_TITULACIONES_ANTIGUAS!$CN22&lt;&gt;"",[6]PREMIOS_TITULACIONES_ANTIGUAS!$CN22&lt;&gt;0),[6]PREMIOS_TITULACIONES_ANTIGUAS!$CN22,""),IF($A24="TOTAL",SUM(INDIRECT("BB4:BB"&amp;ROW()-1)),""))</f>
        <v/>
      </c>
      <c r="BC24" s="7" t="str">
        <f t="shared" ca="1" si="17"/>
        <v/>
      </c>
      <c r="BD24" s="7" t="str">
        <f ca="1">IF(AND($A24&lt;&gt;"",$A24&lt;&gt;"TOTAL"),IF(AND([6]PREMIOS_TITULACIONES_ANTIGUAS!$CQ22&lt;&gt;"",[6]PREMIOS_TITULACIONES_ANTIGUAS!$CQ22&lt;&gt;0),[6]PREMIOS_TITULACIONES_ANTIGUAS!$CQ22,""),IF($A24="TOTAL",SUM(INDIRECT("BD4:BD"&amp;ROW()-1)),""))</f>
        <v/>
      </c>
      <c r="BE24" s="7" t="str">
        <f ca="1">IF(AND($A24&lt;&gt;"",$A24&lt;&gt;"TOTAL"),IF(AND([6]PREMIOS_TITULACIONES_ANTIGUAS!$CS22&lt;&gt;"",[6]PREMIOS_TITULACIONES_ANTIGUAS!$CS22&lt;&gt;0),[6]PREMIOS_TITULACIONES_ANTIGUAS!$CS22,""),IF($A24="TOTAL",SUM(INDIRECT("BE4:BE"&amp;ROW()-1)),""))</f>
        <v/>
      </c>
      <c r="BF24" s="7" t="str">
        <f t="shared" ca="1" si="18"/>
        <v/>
      </c>
    </row>
    <row r="25" spans="1:58" x14ac:dyDescent="0.2">
      <c r="A25" s="12" t="str">
        <f>IF([6]PREMIOS_TITULACIONES_ANTIGUAS!$D23&lt;&gt;"",[6]PREMIOS_TITULACIONES_ANTIGUAS!$D23,IF(AND([6]PREMIOS_TITULACIONES_ANTIGUAS!$D23="",[6]PREMIOS_TITULACIONES_ANTIGUAS!$D24="",[6]PREMIOS_TITULACIONES_ANTIGUAS!$D22=""),"","TOTAL"))</f>
        <v/>
      </c>
      <c r="B25" s="7" t="str">
        <f ca="1">IF(AND($A25&lt;&gt;"",$A25&lt;&gt;"TOTAL"),IF(AND([6]PREMIOS_TITULACIONES_ANTIGUAS!$E23&lt;&gt;"",[6]PREMIOS_TITULACIONES_ANTIGUAS!$E23&lt;&gt;0),[6]PREMIOS_TITULACIONES_ANTIGUAS!$E23,""),IF($A25="TOTAL",SUM(INDIRECT("B4:B"&amp;ROW()-1)),""))</f>
        <v/>
      </c>
      <c r="C25" s="7" t="str">
        <f ca="1">IF(AND($A25&lt;&gt;"",$A25&lt;&gt;"TOTAL"),IF(AND([6]PREMIOS_TITULACIONES_ANTIGUAS!$G23&lt;&gt;"",[6]PREMIOS_TITULACIONES_ANTIGUAS!$G23&lt;&gt;0),[6]PREMIOS_TITULACIONES_ANTIGUAS!$G23,""),IF($A25="TOTAL",SUM(INDIRECT("C4:C"&amp;ROW()-1)),""))</f>
        <v/>
      </c>
      <c r="D25" s="7" t="str">
        <f t="shared" ca="1" si="0"/>
        <v/>
      </c>
      <c r="E25" s="7" t="str">
        <f ca="1">IF(AND($A25&lt;&gt;"",$A25&lt;&gt;"TOTAL"),IF(AND([6]PREMIOS_TITULACIONES_ANTIGUAS!$J23&lt;&gt;"",[6]PREMIOS_TITULACIONES_ANTIGUAS!$J23&lt;&gt;0),[6]PREMIOS_TITULACIONES_ANTIGUAS!$J23,""),IF($A25="TOTAL",SUM(INDIRECT("E4:E"&amp;ROW()-1)),""))</f>
        <v/>
      </c>
      <c r="F25" s="7" t="str">
        <f ca="1">IF(AND($A25&lt;&gt;"",$A25&lt;&gt;"TOTAL"),IF(AND([6]PREMIOS_TITULACIONES_ANTIGUAS!$L23&lt;&gt;"",[6]PREMIOS_TITULACIONES_ANTIGUAS!$L23&lt;&gt;0),[6]PREMIOS_TITULACIONES_ANTIGUAS!$L23,""),IF($A25="TOTAL",SUM(INDIRECT("F4:F"&amp;ROW()-1)),""))</f>
        <v/>
      </c>
      <c r="G25" s="7" t="str">
        <f t="shared" ca="1" si="1"/>
        <v/>
      </c>
      <c r="H25" s="7" t="str">
        <f ca="1">IF(AND($A25&lt;&gt;"",$A25&lt;&gt;"TOTAL"),IF(AND([6]PREMIOS_TITULACIONES_ANTIGUAS!$O23&lt;&gt;"",[6]PREMIOS_TITULACIONES_ANTIGUAS!$O23&lt;&gt;0),[6]PREMIOS_TITULACIONES_ANTIGUAS!$O23,""),IF($A25="TOTAL",SUM(INDIRECT("H4:H"&amp;ROW()-1)),""))</f>
        <v/>
      </c>
      <c r="I25" s="7" t="str">
        <f ca="1">IF(AND($A25&lt;&gt;"",$A25&lt;&gt;"TOTAL"),IF(AND([6]PREMIOS_TITULACIONES_ANTIGUAS!$Q23&lt;&gt;"",[6]PREMIOS_TITULACIONES_ANTIGUAS!$Q23&lt;&gt;0),[6]PREMIOS_TITULACIONES_ANTIGUAS!$Q23,""),IF($A25="TOTAL",SUM(INDIRECT("I4:I"&amp;ROW()-1)),""))</f>
        <v/>
      </c>
      <c r="J25" s="7" t="str">
        <f t="shared" ca="1" si="2"/>
        <v/>
      </c>
      <c r="K25" s="7" t="str">
        <f ca="1">IF(AND($A25&lt;&gt;"",$A25&lt;&gt;"TOTAL"),IF(AND([6]PREMIOS_TITULACIONES_ANTIGUAS!$T23&lt;&gt;"",[6]PREMIOS_TITULACIONES_ANTIGUAS!$T23&lt;&gt;0),[6]PREMIOS_TITULACIONES_ANTIGUAS!$T23,""),IF($A25="TOTAL",SUM(INDIRECT("K4:K"&amp;ROW()-1)),""))</f>
        <v/>
      </c>
      <c r="L25" s="7" t="str">
        <f ca="1">IF(AND($A25&lt;&gt;"",$A25&lt;&gt;"TOTAL"),IF(AND([6]PREMIOS_TITULACIONES_ANTIGUAS!$V23&lt;&gt;"",[6]PREMIOS_TITULACIONES_ANTIGUAS!$V23&lt;&gt;0),[6]PREMIOS_TITULACIONES_ANTIGUAS!$V23,""),IF($A25="TOTAL",SUM(INDIRECT("L4:L"&amp;ROW()-1)),""))</f>
        <v/>
      </c>
      <c r="M25" s="7" t="str">
        <f t="shared" ca="1" si="3"/>
        <v/>
      </c>
      <c r="N25" s="7" t="str">
        <f ca="1">IF(AND($A25&lt;&gt;"",$A25&lt;&gt;"TOTAL"),IF(AND([6]PREMIOS_TITULACIONES_ANTIGUAS!$Y23&lt;&gt;"",[6]PREMIOS_TITULACIONES_ANTIGUAS!$Y23&lt;&gt;0),[6]PREMIOS_TITULACIONES_ANTIGUAS!$Y23,""),IF($A25="TOTAL",SUM(INDIRECT("N4:N"&amp;ROW()-1)),""))</f>
        <v/>
      </c>
      <c r="O25" s="7" t="str">
        <f ca="1">IF(AND($A25&lt;&gt;"",$A25&lt;&gt;"TOTAL"),IF(AND([6]PREMIOS_TITULACIONES_ANTIGUAS!$AA23&lt;&gt;"",[6]PREMIOS_TITULACIONES_ANTIGUAS!$AA23&lt;&gt;0),[6]PREMIOS_TITULACIONES_ANTIGUAS!$AA23,""),IF($A25="TOTAL",SUM(INDIRECT("O4:O"&amp;ROW()-1)),""))</f>
        <v/>
      </c>
      <c r="P25" s="7" t="str">
        <f t="shared" ca="1" si="4"/>
        <v/>
      </c>
      <c r="Q25" s="7" t="str">
        <f ca="1">IF(AND($A25&lt;&gt;"",$A25&lt;&gt;"TOTAL"),IF(AND([6]PREMIOS_TITULACIONES_ANTIGUAS!$AD23&lt;&gt;"",[6]PREMIOS_TITULACIONES_ANTIGUAS!$AD23&lt;&gt;0),[6]PREMIOS_TITULACIONES_ANTIGUAS!$AD23,""),IF($A25="TOTAL",SUM(INDIRECT("Q4:Q"&amp;ROW()-1)),""))</f>
        <v/>
      </c>
      <c r="R25" s="7" t="str">
        <f ca="1">IF(AND($A25&lt;&gt;"",$A25&lt;&gt;"TOTAL"),IF(AND([6]PREMIOS_TITULACIONES_ANTIGUAS!$AF23&lt;&gt;"",[6]PREMIOS_TITULACIONES_ANTIGUAS!$AF23&lt;&gt;0),[6]PREMIOS_TITULACIONES_ANTIGUAS!$AF23,""),IF($A25="TOTAL",SUM(INDIRECT("R4:R"&amp;ROW()-1)),""))</f>
        <v/>
      </c>
      <c r="S25" s="7" t="str">
        <f t="shared" ca="1" si="5"/>
        <v/>
      </c>
      <c r="T25" s="7" t="str">
        <f ca="1">IF(AND($A25&lt;&gt;"",$A25&lt;&gt;"TOTAL"),IF(AND([6]PREMIOS_TITULACIONES_ANTIGUAS!$AI23&lt;&gt;"",[6]PREMIOS_TITULACIONES_ANTIGUAS!$AI23&lt;&gt;0),[6]PREMIOS_TITULACIONES_ANTIGUAS!$AI23,""),IF($A25="TOTAL",SUM(INDIRECT("T4:T"&amp;ROW()-1)),""))</f>
        <v/>
      </c>
      <c r="U25" s="7" t="str">
        <f ca="1">IF(AND($A25&lt;&gt;"",$A25&lt;&gt;"TOTAL"),IF(AND([6]PREMIOS_TITULACIONES_ANTIGUAS!$AK23&lt;&gt;"",[6]PREMIOS_TITULACIONES_ANTIGUAS!$AK23&lt;&gt;0),[6]PREMIOS_TITULACIONES_ANTIGUAS!$AK23,""),IF($A25="TOTAL",SUM(INDIRECT("U4:U"&amp;ROW()-1)),""))</f>
        <v/>
      </c>
      <c r="V25" s="7" t="str">
        <f t="shared" ca="1" si="6"/>
        <v/>
      </c>
      <c r="W25" s="7" t="str">
        <f ca="1">IF(AND($A25&lt;&gt;"",$A25&lt;&gt;"TOTAL"),IF(AND([6]PREMIOS_TITULACIONES_ANTIGUAS!$AN23&lt;&gt;"",[6]PREMIOS_TITULACIONES_ANTIGUAS!$AN23&lt;&gt;0),[6]PREMIOS_TITULACIONES_ANTIGUAS!$AN23,""),IF($A25="TOTAL",SUM(INDIRECT("W4:W"&amp;ROW()-1)),""))</f>
        <v/>
      </c>
      <c r="X25" s="7" t="str">
        <f ca="1">IF(AND($A25&lt;&gt;"",$A25&lt;&gt;"TOTAL"),IF(AND([6]PREMIOS_TITULACIONES_ANTIGUAS!$AP23&lt;&gt;"",[6]PREMIOS_TITULACIONES_ANTIGUAS!$AP23&lt;&gt;0),[6]PREMIOS_TITULACIONES_ANTIGUAS!$AP23,""),IF($A25="TOTAL",SUM(INDIRECT("X4:X"&amp;ROW()-1)),""))</f>
        <v/>
      </c>
      <c r="Y25" s="7" t="str">
        <f t="shared" ca="1" si="7"/>
        <v/>
      </c>
      <c r="Z25" s="7" t="str">
        <f ca="1">IF(AND($A25&lt;&gt;"",$A25&lt;&gt;"TOTAL"),IF(AND([6]PREMIOS_TITULACIONES_ANTIGUAS!$AS23&lt;&gt;"",[6]PREMIOS_TITULACIONES_ANTIGUAS!$AS23&lt;&gt;0),[6]PREMIOS_TITULACIONES_ANTIGUAS!$AS23,""),IF($A25="TOTAL",SUM(INDIRECT("Z4:Z"&amp;ROW()-1)),""))</f>
        <v/>
      </c>
      <c r="AA25" s="7" t="str">
        <f ca="1">IF(AND($A25&lt;&gt;"",$A25&lt;&gt;"TOTAL"),IF(AND([6]PREMIOS_TITULACIONES_ANTIGUAS!$AU23&lt;&gt;"",[6]PREMIOS_TITULACIONES_ANTIGUAS!$AU23&lt;&gt;0),[6]PREMIOS_TITULACIONES_ANTIGUAS!$AU23,""),IF($A25="TOTAL",SUM(INDIRECT("AA4:AA"&amp;ROW()-1)),""))</f>
        <v/>
      </c>
      <c r="AB25" s="7" t="str">
        <f t="shared" ca="1" si="8"/>
        <v/>
      </c>
      <c r="AC25" s="7" t="str">
        <f ca="1">IF(AND($A25&lt;&gt;"",$A25&lt;&gt;"TOTAL"),IF(AND([6]PREMIOS_TITULACIONES_ANTIGUAS!$AX23&lt;&gt;"",[6]PREMIOS_TITULACIONES_ANTIGUAS!$AX23&lt;&gt;0),[6]PREMIOS_TITULACIONES_ANTIGUAS!$AX23,""),IF($A25="TOTAL",SUM(INDIRECT("AC4:AC"&amp;ROW()-1)),""))</f>
        <v/>
      </c>
      <c r="AD25" s="7" t="str">
        <f ca="1">IF(AND($A25&lt;&gt;"",$A25&lt;&gt;"TOTAL"),IF(AND([6]PREMIOS_TITULACIONES_ANTIGUAS!$AZ23&lt;&gt;"",[6]PREMIOS_TITULACIONES_ANTIGUAS!$AZ23&lt;&gt;0),[6]PREMIOS_TITULACIONES_ANTIGUAS!$AZ23,""),IF($A25="TOTAL",SUM(INDIRECT("AD4:AD"&amp;ROW()-1)),""))</f>
        <v/>
      </c>
      <c r="AE25" s="7" t="str">
        <f t="shared" ca="1" si="9"/>
        <v/>
      </c>
      <c r="AF25" s="7" t="str">
        <f ca="1">IF(AND($A25&lt;&gt;"",$A25&lt;&gt;"TOTAL"),IF(AND([6]PREMIOS_TITULACIONES_ANTIGUAS!$BC23&lt;&gt;"",[6]PREMIOS_TITULACIONES_ANTIGUAS!$BC23&lt;&gt;0),[6]PREMIOS_TITULACIONES_ANTIGUAS!$BC23,""),IF($A25="TOTAL",SUM(INDIRECT("AF4:AF"&amp;ROW()-1)),""))</f>
        <v/>
      </c>
      <c r="AG25" s="7" t="str">
        <f ca="1">IF(AND($A25&lt;&gt;"",$A25&lt;&gt;"TOTAL"),IF(AND([6]PREMIOS_TITULACIONES_ANTIGUAS!$BE23&lt;&gt;"",[6]PREMIOS_TITULACIONES_ANTIGUAS!$BE23&lt;&gt;0),[6]PREMIOS_TITULACIONES_ANTIGUAS!$BE23,""),IF($A25="TOTAL",SUM(INDIRECT("AG4:AG"&amp;ROW()-1)),""))</f>
        <v/>
      </c>
      <c r="AH25" s="7" t="str">
        <f t="shared" ca="1" si="10"/>
        <v/>
      </c>
      <c r="AI25" s="7" t="str">
        <f ca="1">IF(AND($A25&lt;&gt;"",$A25&lt;&gt;"TOTAL"),IF(AND([6]PREMIOS_TITULACIONES_ANTIGUAS!$BH23&lt;&gt;"",[6]PREMIOS_TITULACIONES_ANTIGUAS!$BH23&lt;&gt;0),[6]PREMIOS_TITULACIONES_ANTIGUAS!$BH23,""),IF($A25="TOTAL",SUM(INDIRECT("AI4:AI"&amp;ROW()-1)),""))</f>
        <v/>
      </c>
      <c r="AJ25" s="7" t="str">
        <f ca="1">IF(AND($A25&lt;&gt;"",$A25&lt;&gt;"TOTAL"),IF(AND([6]PREMIOS_TITULACIONES_ANTIGUAS!$BJ23&lt;&gt;"",[6]PREMIOS_TITULACIONES_ANTIGUAS!$BJ23&lt;&gt;0),[6]PREMIOS_TITULACIONES_ANTIGUAS!$BJ23,""),IF($A25="TOTAL",SUM(INDIRECT("AJ4:AJ"&amp;ROW()-1)),""))</f>
        <v/>
      </c>
      <c r="AK25" s="7" t="str">
        <f t="shared" ca="1" si="11"/>
        <v/>
      </c>
      <c r="AL25" s="7" t="str">
        <f ca="1">IF(AND($A25&lt;&gt;"",$A25&lt;&gt;"TOTAL"),IF(AND([6]PREMIOS_TITULACIONES_ANTIGUAS!$BM23&lt;&gt;"",[6]PREMIOS_TITULACIONES_ANTIGUAS!$BM23&lt;&gt;0),[6]PREMIOS_TITULACIONES_ANTIGUAS!$BM23,""),IF($A25="TOTAL",SUM(INDIRECT("AL4:AL"&amp;ROW()-1)),""))</f>
        <v/>
      </c>
      <c r="AM25" s="7" t="str">
        <f ca="1">IF(AND($A25&lt;&gt;"",$A25&lt;&gt;"TOTAL"),IF(AND([6]PREMIOS_TITULACIONES_ANTIGUAS!$BO23&lt;&gt;"",[6]PREMIOS_TITULACIONES_ANTIGUAS!$BO23&lt;&gt;0),[6]PREMIOS_TITULACIONES_ANTIGUAS!$BO23,""),IF($A25="TOTAL",SUM(INDIRECT("AM4:AM"&amp;ROW()-1)),""))</f>
        <v/>
      </c>
      <c r="AN25" s="7" t="str">
        <f t="shared" ca="1" si="12"/>
        <v/>
      </c>
      <c r="AO25" s="7" t="str">
        <f ca="1">IF(AND($A25&lt;&gt;"",$A25&lt;&gt;"TOTAL"),IF(AND([6]PREMIOS_TITULACIONES_ANTIGUAS!$BR23&lt;&gt;"",[6]PREMIOS_TITULACIONES_ANTIGUAS!$BR23&lt;&gt;0),[6]PREMIOS_TITULACIONES_ANTIGUAS!$BR23,""),IF($A25="TOTAL",SUM(INDIRECT("AO4:AO"&amp;ROW()-1)),""))</f>
        <v/>
      </c>
      <c r="AP25" s="7" t="str">
        <f ca="1">IF(AND($A25&lt;&gt;"",$A25&lt;&gt;"TOTAL"),IF(AND([6]PREMIOS_TITULACIONES_ANTIGUAS!$BT23&lt;&gt;"",[6]PREMIOS_TITULACIONES_ANTIGUAS!$BT23&lt;&gt;0),[6]PREMIOS_TITULACIONES_ANTIGUAS!$BT23,""),IF($A25="TOTAL",SUM(INDIRECT("AP4:AP"&amp;ROW()-1)),""))</f>
        <v/>
      </c>
      <c r="AQ25" s="7" t="str">
        <f t="shared" ca="1" si="13"/>
        <v/>
      </c>
      <c r="AR25" s="7" t="str">
        <f ca="1">IF(AND($A25&lt;&gt;"",$A25&lt;&gt;"TOTAL"),IF(AND([6]PREMIOS_TITULACIONES_ANTIGUAS!$BW23&lt;&gt;"",[6]PREMIOS_TITULACIONES_ANTIGUAS!$BW23&lt;&gt;0),[6]PREMIOS_TITULACIONES_ANTIGUAS!$BW23,""),IF($A25="TOTAL",SUM(INDIRECT("AR4:AR"&amp;ROW()-1)),""))</f>
        <v/>
      </c>
      <c r="AS25" s="7" t="str">
        <f ca="1">IF(AND($A25&lt;&gt;"",$A25&lt;&gt;"TOTAL"),IF(AND([6]PREMIOS_TITULACIONES_ANTIGUAS!$BY23&lt;&gt;"",[6]PREMIOS_TITULACIONES_ANTIGUAS!$BY23&lt;&gt;0),[6]PREMIOS_TITULACIONES_ANTIGUAS!$BY23,""),IF($A25="TOTAL",SUM(INDIRECT("AS4:AS"&amp;ROW()-1)),""))</f>
        <v/>
      </c>
      <c r="AT25" s="7" t="str">
        <f t="shared" ca="1" si="14"/>
        <v/>
      </c>
      <c r="AU25" s="7" t="str">
        <f ca="1">IF(AND($A25&lt;&gt;"",$A25&lt;&gt;"TOTAL"),IF(AND([6]PREMIOS_TITULACIONES_ANTIGUAS!$CB23&lt;&gt;"",[6]PREMIOS_TITULACIONES_ANTIGUAS!$CB23&lt;&gt;0),[6]PREMIOS_TITULACIONES_ANTIGUAS!$CB23,""),IF($A25="TOTAL",SUM(INDIRECT("AU4:AU"&amp;ROW()-1)),""))</f>
        <v/>
      </c>
      <c r="AV25" s="7" t="str">
        <f ca="1">IF(AND($A25&lt;&gt;"",$A25&lt;&gt;"TOTAL"),IF(AND([6]PREMIOS_TITULACIONES_ANTIGUAS!$CD23&lt;&gt;"",[6]PREMIOS_TITULACIONES_ANTIGUAS!$CD23&lt;&gt;0),[6]PREMIOS_TITULACIONES_ANTIGUAS!$CD23,""),IF($A25="TOTAL",SUM(INDIRECT("AV4:AV"&amp;ROW()-1)),""))</f>
        <v/>
      </c>
      <c r="AW25" s="7" t="str">
        <f t="shared" ca="1" si="15"/>
        <v/>
      </c>
      <c r="AX25" s="7" t="str">
        <f ca="1">IF(AND($A25&lt;&gt;"",$A25&lt;&gt;"TOTAL"),IF(AND([6]PREMIOS_TITULACIONES_ANTIGUAS!$CG23&lt;&gt;"",[6]PREMIOS_TITULACIONES_ANTIGUAS!$CG23&lt;&gt;0),[6]PREMIOS_TITULACIONES_ANTIGUAS!$CG23,""),IF($A25="TOTAL",SUM(INDIRECT("AX4:AX"&amp;ROW()-1)),""))</f>
        <v/>
      </c>
      <c r="AY25" s="7" t="str">
        <f ca="1">IF(AND($A25&lt;&gt;"",$A25&lt;&gt;"TOTAL"),IF(AND([6]PREMIOS_TITULACIONES_ANTIGUAS!$CI23&lt;&gt;"",[6]PREMIOS_TITULACIONES_ANTIGUAS!$CI23&lt;&gt;0),[6]PREMIOS_TITULACIONES_ANTIGUAS!$CI23,""),IF($A25="TOTAL",SUM(INDIRECT("AY4:AY"&amp;ROW()-1)),""))</f>
        <v/>
      </c>
      <c r="AZ25" s="7" t="str">
        <f t="shared" ca="1" si="16"/>
        <v/>
      </c>
      <c r="BA25" s="7" t="str">
        <f ca="1">IF(AND($A25&lt;&gt;"",$A25&lt;&gt;"TOTAL"),IF(AND([6]PREMIOS_TITULACIONES_ANTIGUAS!$CL23&lt;&gt;"",[6]PREMIOS_TITULACIONES_ANTIGUAS!$CL23&lt;&gt;0),[6]PREMIOS_TITULACIONES_ANTIGUAS!$CL23,""),IF($A25="TOTAL",SUM(INDIRECT("BA4:BA"&amp;ROW()-1)),""))</f>
        <v/>
      </c>
      <c r="BB25" s="7" t="str">
        <f ca="1">IF(AND($A25&lt;&gt;"",$A25&lt;&gt;"TOTAL"),IF(AND([6]PREMIOS_TITULACIONES_ANTIGUAS!$CN23&lt;&gt;"",[6]PREMIOS_TITULACIONES_ANTIGUAS!$CN23&lt;&gt;0),[6]PREMIOS_TITULACIONES_ANTIGUAS!$CN23,""),IF($A25="TOTAL",SUM(INDIRECT("BB4:BB"&amp;ROW()-1)),""))</f>
        <v/>
      </c>
      <c r="BC25" s="7" t="str">
        <f t="shared" ca="1" si="17"/>
        <v/>
      </c>
      <c r="BD25" s="7" t="str">
        <f ca="1">IF(AND($A25&lt;&gt;"",$A25&lt;&gt;"TOTAL"),IF(AND([6]PREMIOS_TITULACIONES_ANTIGUAS!$CQ23&lt;&gt;"",[6]PREMIOS_TITULACIONES_ANTIGUAS!$CQ23&lt;&gt;0),[6]PREMIOS_TITULACIONES_ANTIGUAS!$CQ23,""),IF($A25="TOTAL",SUM(INDIRECT("BD4:BD"&amp;ROW()-1)),""))</f>
        <v/>
      </c>
      <c r="BE25" s="7" t="str">
        <f ca="1">IF(AND($A25&lt;&gt;"",$A25&lt;&gt;"TOTAL"),IF(AND([6]PREMIOS_TITULACIONES_ANTIGUAS!$CS23&lt;&gt;"",[6]PREMIOS_TITULACIONES_ANTIGUAS!$CS23&lt;&gt;0),[6]PREMIOS_TITULACIONES_ANTIGUAS!$CS23,""),IF($A25="TOTAL",SUM(INDIRECT("BE4:BE"&amp;ROW()-1)),""))</f>
        <v/>
      </c>
      <c r="BF25" s="7" t="str">
        <f t="shared" ca="1" si="18"/>
        <v/>
      </c>
    </row>
    <row r="26" spans="1:58" x14ac:dyDescent="0.2">
      <c r="A26" s="12" t="str">
        <f>IF([6]PREMIOS_TITULACIONES_ANTIGUAS!$D24&lt;&gt;"",[6]PREMIOS_TITULACIONES_ANTIGUAS!$D24,IF(AND([6]PREMIOS_TITULACIONES_ANTIGUAS!$D24="",[6]PREMIOS_TITULACIONES_ANTIGUAS!$D25="",[6]PREMIOS_TITULACIONES_ANTIGUAS!$D23=""),"","TOTAL"))</f>
        <v/>
      </c>
      <c r="B26" s="7" t="str">
        <f ca="1">IF(AND($A26&lt;&gt;"",$A26&lt;&gt;"TOTAL"),IF(AND([6]PREMIOS_TITULACIONES_ANTIGUAS!$E24&lt;&gt;"",[6]PREMIOS_TITULACIONES_ANTIGUAS!$E24&lt;&gt;0),[6]PREMIOS_TITULACIONES_ANTIGUAS!$E24,""),IF($A26="TOTAL",SUM(INDIRECT("B4:B"&amp;ROW()-1)),""))</f>
        <v/>
      </c>
      <c r="C26" s="7" t="str">
        <f ca="1">IF(AND($A26&lt;&gt;"",$A26&lt;&gt;"TOTAL"),IF(AND([6]PREMIOS_TITULACIONES_ANTIGUAS!$G24&lt;&gt;"",[6]PREMIOS_TITULACIONES_ANTIGUAS!$G24&lt;&gt;0),[6]PREMIOS_TITULACIONES_ANTIGUAS!$G24,""),IF($A26="TOTAL",SUM(INDIRECT("C4:C"&amp;ROW()-1)),""))</f>
        <v/>
      </c>
      <c r="D26" s="7" t="str">
        <f t="shared" ca="1" si="0"/>
        <v/>
      </c>
      <c r="E26" s="7" t="str">
        <f ca="1">IF(AND($A26&lt;&gt;"",$A26&lt;&gt;"TOTAL"),IF(AND([6]PREMIOS_TITULACIONES_ANTIGUAS!$J24&lt;&gt;"",[6]PREMIOS_TITULACIONES_ANTIGUAS!$J24&lt;&gt;0),[6]PREMIOS_TITULACIONES_ANTIGUAS!$J24,""),IF($A26="TOTAL",SUM(INDIRECT("E4:E"&amp;ROW()-1)),""))</f>
        <v/>
      </c>
      <c r="F26" s="7" t="str">
        <f ca="1">IF(AND($A26&lt;&gt;"",$A26&lt;&gt;"TOTAL"),IF(AND([6]PREMIOS_TITULACIONES_ANTIGUAS!$L24&lt;&gt;"",[6]PREMIOS_TITULACIONES_ANTIGUAS!$L24&lt;&gt;0),[6]PREMIOS_TITULACIONES_ANTIGUAS!$L24,""),IF($A26="TOTAL",SUM(INDIRECT("F4:F"&amp;ROW()-1)),""))</f>
        <v/>
      </c>
      <c r="G26" s="7" t="str">
        <f t="shared" ca="1" si="1"/>
        <v/>
      </c>
      <c r="H26" s="7" t="str">
        <f ca="1">IF(AND($A26&lt;&gt;"",$A26&lt;&gt;"TOTAL"),IF(AND([6]PREMIOS_TITULACIONES_ANTIGUAS!$O24&lt;&gt;"",[6]PREMIOS_TITULACIONES_ANTIGUAS!$O24&lt;&gt;0),[6]PREMIOS_TITULACIONES_ANTIGUAS!$O24,""),IF($A26="TOTAL",SUM(INDIRECT("H4:H"&amp;ROW()-1)),""))</f>
        <v/>
      </c>
      <c r="I26" s="7" t="str">
        <f ca="1">IF(AND($A26&lt;&gt;"",$A26&lt;&gt;"TOTAL"),IF(AND([6]PREMIOS_TITULACIONES_ANTIGUAS!$Q24&lt;&gt;"",[6]PREMIOS_TITULACIONES_ANTIGUAS!$Q24&lt;&gt;0),[6]PREMIOS_TITULACIONES_ANTIGUAS!$Q24,""),IF($A26="TOTAL",SUM(INDIRECT("I4:I"&amp;ROW()-1)),""))</f>
        <v/>
      </c>
      <c r="J26" s="7" t="str">
        <f t="shared" ca="1" si="2"/>
        <v/>
      </c>
      <c r="K26" s="7" t="str">
        <f ca="1">IF(AND($A26&lt;&gt;"",$A26&lt;&gt;"TOTAL"),IF(AND([6]PREMIOS_TITULACIONES_ANTIGUAS!$T24&lt;&gt;"",[6]PREMIOS_TITULACIONES_ANTIGUAS!$T24&lt;&gt;0),[6]PREMIOS_TITULACIONES_ANTIGUAS!$T24,""),IF($A26="TOTAL",SUM(INDIRECT("K4:K"&amp;ROW()-1)),""))</f>
        <v/>
      </c>
      <c r="L26" s="7" t="str">
        <f ca="1">IF(AND($A26&lt;&gt;"",$A26&lt;&gt;"TOTAL"),IF(AND([6]PREMIOS_TITULACIONES_ANTIGUAS!$V24&lt;&gt;"",[6]PREMIOS_TITULACIONES_ANTIGUAS!$V24&lt;&gt;0),[6]PREMIOS_TITULACIONES_ANTIGUAS!$V24,""),IF($A26="TOTAL",SUM(INDIRECT("L4:L"&amp;ROW()-1)),""))</f>
        <v/>
      </c>
      <c r="M26" s="7" t="str">
        <f t="shared" ca="1" si="3"/>
        <v/>
      </c>
      <c r="N26" s="7" t="str">
        <f ca="1">IF(AND($A26&lt;&gt;"",$A26&lt;&gt;"TOTAL"),IF(AND([6]PREMIOS_TITULACIONES_ANTIGUAS!$Y24&lt;&gt;"",[6]PREMIOS_TITULACIONES_ANTIGUAS!$Y24&lt;&gt;0),[6]PREMIOS_TITULACIONES_ANTIGUAS!$Y24,""),IF($A26="TOTAL",SUM(INDIRECT("N4:N"&amp;ROW()-1)),""))</f>
        <v/>
      </c>
      <c r="O26" s="7" t="str">
        <f ca="1">IF(AND($A26&lt;&gt;"",$A26&lt;&gt;"TOTAL"),IF(AND([6]PREMIOS_TITULACIONES_ANTIGUAS!$AA24&lt;&gt;"",[6]PREMIOS_TITULACIONES_ANTIGUAS!$AA24&lt;&gt;0),[6]PREMIOS_TITULACIONES_ANTIGUAS!$AA24,""),IF($A26="TOTAL",SUM(INDIRECT("O4:O"&amp;ROW()-1)),""))</f>
        <v/>
      </c>
      <c r="P26" s="7" t="str">
        <f t="shared" ca="1" si="4"/>
        <v/>
      </c>
      <c r="Q26" s="7" t="str">
        <f ca="1">IF(AND($A26&lt;&gt;"",$A26&lt;&gt;"TOTAL"),IF(AND([6]PREMIOS_TITULACIONES_ANTIGUAS!$AD24&lt;&gt;"",[6]PREMIOS_TITULACIONES_ANTIGUAS!$AD24&lt;&gt;0),[6]PREMIOS_TITULACIONES_ANTIGUAS!$AD24,""),IF($A26="TOTAL",SUM(INDIRECT("Q4:Q"&amp;ROW()-1)),""))</f>
        <v/>
      </c>
      <c r="R26" s="7" t="str">
        <f ca="1">IF(AND($A26&lt;&gt;"",$A26&lt;&gt;"TOTAL"),IF(AND([6]PREMIOS_TITULACIONES_ANTIGUAS!$AF24&lt;&gt;"",[6]PREMIOS_TITULACIONES_ANTIGUAS!$AF24&lt;&gt;0),[6]PREMIOS_TITULACIONES_ANTIGUAS!$AF24,""),IF($A26="TOTAL",SUM(INDIRECT("R4:R"&amp;ROW()-1)),""))</f>
        <v/>
      </c>
      <c r="S26" s="7" t="str">
        <f t="shared" ca="1" si="5"/>
        <v/>
      </c>
      <c r="T26" s="7" t="str">
        <f ca="1">IF(AND($A26&lt;&gt;"",$A26&lt;&gt;"TOTAL"),IF(AND([6]PREMIOS_TITULACIONES_ANTIGUAS!$AI24&lt;&gt;"",[6]PREMIOS_TITULACIONES_ANTIGUAS!$AI24&lt;&gt;0),[6]PREMIOS_TITULACIONES_ANTIGUAS!$AI24,""),IF($A26="TOTAL",SUM(INDIRECT("T4:T"&amp;ROW()-1)),""))</f>
        <v/>
      </c>
      <c r="U26" s="7" t="str">
        <f ca="1">IF(AND($A26&lt;&gt;"",$A26&lt;&gt;"TOTAL"),IF(AND([6]PREMIOS_TITULACIONES_ANTIGUAS!$AK24&lt;&gt;"",[6]PREMIOS_TITULACIONES_ANTIGUAS!$AK24&lt;&gt;0),[6]PREMIOS_TITULACIONES_ANTIGUAS!$AK24,""),IF($A26="TOTAL",SUM(INDIRECT("U4:U"&amp;ROW()-1)),""))</f>
        <v/>
      </c>
      <c r="V26" s="7" t="str">
        <f t="shared" ca="1" si="6"/>
        <v/>
      </c>
      <c r="W26" s="7" t="str">
        <f ca="1">IF(AND($A26&lt;&gt;"",$A26&lt;&gt;"TOTAL"),IF(AND([6]PREMIOS_TITULACIONES_ANTIGUAS!$AN24&lt;&gt;"",[6]PREMIOS_TITULACIONES_ANTIGUAS!$AN24&lt;&gt;0),[6]PREMIOS_TITULACIONES_ANTIGUAS!$AN24,""),IF($A26="TOTAL",SUM(INDIRECT("W4:W"&amp;ROW()-1)),""))</f>
        <v/>
      </c>
      <c r="X26" s="7" t="str">
        <f ca="1">IF(AND($A26&lt;&gt;"",$A26&lt;&gt;"TOTAL"),IF(AND([6]PREMIOS_TITULACIONES_ANTIGUAS!$AP24&lt;&gt;"",[6]PREMIOS_TITULACIONES_ANTIGUAS!$AP24&lt;&gt;0),[6]PREMIOS_TITULACIONES_ANTIGUAS!$AP24,""),IF($A26="TOTAL",SUM(INDIRECT("X4:X"&amp;ROW()-1)),""))</f>
        <v/>
      </c>
      <c r="Y26" s="7" t="str">
        <f t="shared" ca="1" si="7"/>
        <v/>
      </c>
      <c r="Z26" s="7" t="str">
        <f ca="1">IF(AND($A26&lt;&gt;"",$A26&lt;&gt;"TOTAL"),IF(AND([6]PREMIOS_TITULACIONES_ANTIGUAS!$AS24&lt;&gt;"",[6]PREMIOS_TITULACIONES_ANTIGUAS!$AS24&lt;&gt;0),[6]PREMIOS_TITULACIONES_ANTIGUAS!$AS24,""),IF($A26="TOTAL",SUM(INDIRECT("Z4:Z"&amp;ROW()-1)),""))</f>
        <v/>
      </c>
      <c r="AA26" s="7" t="str">
        <f ca="1">IF(AND($A26&lt;&gt;"",$A26&lt;&gt;"TOTAL"),IF(AND([6]PREMIOS_TITULACIONES_ANTIGUAS!$AU24&lt;&gt;"",[6]PREMIOS_TITULACIONES_ANTIGUAS!$AU24&lt;&gt;0),[6]PREMIOS_TITULACIONES_ANTIGUAS!$AU24,""),IF($A26="TOTAL",SUM(INDIRECT("AA4:AA"&amp;ROW()-1)),""))</f>
        <v/>
      </c>
      <c r="AB26" s="7" t="str">
        <f t="shared" ca="1" si="8"/>
        <v/>
      </c>
      <c r="AC26" s="7" t="str">
        <f ca="1">IF(AND($A26&lt;&gt;"",$A26&lt;&gt;"TOTAL"),IF(AND([6]PREMIOS_TITULACIONES_ANTIGUAS!$AX24&lt;&gt;"",[6]PREMIOS_TITULACIONES_ANTIGUAS!$AX24&lt;&gt;0),[6]PREMIOS_TITULACIONES_ANTIGUAS!$AX24,""),IF($A26="TOTAL",SUM(INDIRECT("AC4:AC"&amp;ROW()-1)),""))</f>
        <v/>
      </c>
      <c r="AD26" s="7" t="str">
        <f ca="1">IF(AND($A26&lt;&gt;"",$A26&lt;&gt;"TOTAL"),IF(AND([6]PREMIOS_TITULACIONES_ANTIGUAS!$AZ24&lt;&gt;"",[6]PREMIOS_TITULACIONES_ANTIGUAS!$AZ24&lt;&gt;0),[6]PREMIOS_TITULACIONES_ANTIGUAS!$AZ24,""),IF($A26="TOTAL",SUM(INDIRECT("AD4:AD"&amp;ROW()-1)),""))</f>
        <v/>
      </c>
      <c r="AE26" s="7" t="str">
        <f t="shared" ca="1" si="9"/>
        <v/>
      </c>
      <c r="AF26" s="7" t="str">
        <f ca="1">IF(AND($A26&lt;&gt;"",$A26&lt;&gt;"TOTAL"),IF(AND([6]PREMIOS_TITULACIONES_ANTIGUAS!$BC24&lt;&gt;"",[6]PREMIOS_TITULACIONES_ANTIGUAS!$BC24&lt;&gt;0),[6]PREMIOS_TITULACIONES_ANTIGUAS!$BC24,""),IF($A26="TOTAL",SUM(INDIRECT("AF4:AF"&amp;ROW()-1)),""))</f>
        <v/>
      </c>
      <c r="AG26" s="7" t="str">
        <f ca="1">IF(AND($A26&lt;&gt;"",$A26&lt;&gt;"TOTAL"),IF(AND([6]PREMIOS_TITULACIONES_ANTIGUAS!$BE24&lt;&gt;"",[6]PREMIOS_TITULACIONES_ANTIGUAS!$BE24&lt;&gt;0),[6]PREMIOS_TITULACIONES_ANTIGUAS!$BE24,""),IF($A26="TOTAL",SUM(INDIRECT("AG4:AG"&amp;ROW()-1)),""))</f>
        <v/>
      </c>
      <c r="AH26" s="7" t="str">
        <f t="shared" ca="1" si="10"/>
        <v/>
      </c>
      <c r="AI26" s="7" t="str">
        <f ca="1">IF(AND($A26&lt;&gt;"",$A26&lt;&gt;"TOTAL"),IF(AND([6]PREMIOS_TITULACIONES_ANTIGUAS!$BH24&lt;&gt;"",[6]PREMIOS_TITULACIONES_ANTIGUAS!$BH24&lt;&gt;0),[6]PREMIOS_TITULACIONES_ANTIGUAS!$BH24,""),IF($A26="TOTAL",SUM(INDIRECT("AI4:AI"&amp;ROW()-1)),""))</f>
        <v/>
      </c>
      <c r="AJ26" s="7" t="str">
        <f ca="1">IF(AND($A26&lt;&gt;"",$A26&lt;&gt;"TOTAL"),IF(AND([6]PREMIOS_TITULACIONES_ANTIGUAS!$BJ24&lt;&gt;"",[6]PREMIOS_TITULACIONES_ANTIGUAS!$BJ24&lt;&gt;0),[6]PREMIOS_TITULACIONES_ANTIGUAS!$BJ24,""),IF($A26="TOTAL",SUM(INDIRECT("AJ4:AJ"&amp;ROW()-1)),""))</f>
        <v/>
      </c>
      <c r="AK26" s="7" t="str">
        <f t="shared" ca="1" si="11"/>
        <v/>
      </c>
      <c r="AL26" s="7" t="str">
        <f ca="1">IF(AND($A26&lt;&gt;"",$A26&lt;&gt;"TOTAL"),IF(AND([6]PREMIOS_TITULACIONES_ANTIGUAS!$BM24&lt;&gt;"",[6]PREMIOS_TITULACIONES_ANTIGUAS!$BM24&lt;&gt;0),[6]PREMIOS_TITULACIONES_ANTIGUAS!$BM24,""),IF($A26="TOTAL",SUM(INDIRECT("AL4:AL"&amp;ROW()-1)),""))</f>
        <v/>
      </c>
      <c r="AM26" s="7" t="str">
        <f ca="1">IF(AND($A26&lt;&gt;"",$A26&lt;&gt;"TOTAL"),IF(AND([6]PREMIOS_TITULACIONES_ANTIGUAS!$BO24&lt;&gt;"",[6]PREMIOS_TITULACIONES_ANTIGUAS!$BO24&lt;&gt;0),[6]PREMIOS_TITULACIONES_ANTIGUAS!$BO24,""),IF($A26="TOTAL",SUM(INDIRECT("AM4:AM"&amp;ROW()-1)),""))</f>
        <v/>
      </c>
      <c r="AN26" s="7" t="str">
        <f t="shared" ca="1" si="12"/>
        <v/>
      </c>
      <c r="AO26" s="7" t="str">
        <f ca="1">IF(AND($A26&lt;&gt;"",$A26&lt;&gt;"TOTAL"),IF(AND([6]PREMIOS_TITULACIONES_ANTIGUAS!$BR24&lt;&gt;"",[6]PREMIOS_TITULACIONES_ANTIGUAS!$BR24&lt;&gt;0),[6]PREMIOS_TITULACIONES_ANTIGUAS!$BR24,""),IF($A26="TOTAL",SUM(INDIRECT("AO4:AO"&amp;ROW()-1)),""))</f>
        <v/>
      </c>
      <c r="AP26" s="7" t="str">
        <f ca="1">IF(AND($A26&lt;&gt;"",$A26&lt;&gt;"TOTAL"),IF(AND([6]PREMIOS_TITULACIONES_ANTIGUAS!$BT24&lt;&gt;"",[6]PREMIOS_TITULACIONES_ANTIGUAS!$BT24&lt;&gt;0),[6]PREMIOS_TITULACIONES_ANTIGUAS!$BT24,""),IF($A26="TOTAL",SUM(INDIRECT("AP4:AP"&amp;ROW()-1)),""))</f>
        <v/>
      </c>
      <c r="AQ26" s="7" t="str">
        <f t="shared" ca="1" si="13"/>
        <v/>
      </c>
      <c r="AR26" s="7" t="str">
        <f ca="1">IF(AND($A26&lt;&gt;"",$A26&lt;&gt;"TOTAL"),IF(AND([6]PREMIOS_TITULACIONES_ANTIGUAS!$BW24&lt;&gt;"",[6]PREMIOS_TITULACIONES_ANTIGUAS!$BW24&lt;&gt;0),[6]PREMIOS_TITULACIONES_ANTIGUAS!$BW24,""),IF($A26="TOTAL",SUM(INDIRECT("AR4:AR"&amp;ROW()-1)),""))</f>
        <v/>
      </c>
      <c r="AS26" s="7" t="str">
        <f ca="1">IF(AND($A26&lt;&gt;"",$A26&lt;&gt;"TOTAL"),IF(AND([6]PREMIOS_TITULACIONES_ANTIGUAS!$BY24&lt;&gt;"",[6]PREMIOS_TITULACIONES_ANTIGUAS!$BY24&lt;&gt;0),[6]PREMIOS_TITULACIONES_ANTIGUAS!$BY24,""),IF($A26="TOTAL",SUM(INDIRECT("AS4:AS"&amp;ROW()-1)),""))</f>
        <v/>
      </c>
      <c r="AT26" s="7" t="str">
        <f t="shared" ca="1" si="14"/>
        <v/>
      </c>
      <c r="AU26" s="7" t="str">
        <f ca="1">IF(AND($A26&lt;&gt;"",$A26&lt;&gt;"TOTAL"),IF(AND([6]PREMIOS_TITULACIONES_ANTIGUAS!$CB24&lt;&gt;"",[6]PREMIOS_TITULACIONES_ANTIGUAS!$CB24&lt;&gt;0),[6]PREMIOS_TITULACIONES_ANTIGUAS!$CB24,""),IF($A26="TOTAL",SUM(INDIRECT("AU4:AU"&amp;ROW()-1)),""))</f>
        <v/>
      </c>
      <c r="AV26" s="7" t="str">
        <f ca="1">IF(AND($A26&lt;&gt;"",$A26&lt;&gt;"TOTAL"),IF(AND([6]PREMIOS_TITULACIONES_ANTIGUAS!$CD24&lt;&gt;"",[6]PREMIOS_TITULACIONES_ANTIGUAS!$CD24&lt;&gt;0),[6]PREMIOS_TITULACIONES_ANTIGUAS!$CD24,""),IF($A26="TOTAL",SUM(INDIRECT("AV4:AV"&amp;ROW()-1)),""))</f>
        <v/>
      </c>
      <c r="AW26" s="7" t="str">
        <f t="shared" ca="1" si="15"/>
        <v/>
      </c>
      <c r="AX26" s="7" t="str">
        <f ca="1">IF(AND($A26&lt;&gt;"",$A26&lt;&gt;"TOTAL"),IF(AND([6]PREMIOS_TITULACIONES_ANTIGUAS!$CG24&lt;&gt;"",[6]PREMIOS_TITULACIONES_ANTIGUAS!$CG24&lt;&gt;0),[6]PREMIOS_TITULACIONES_ANTIGUAS!$CG24,""),IF($A26="TOTAL",SUM(INDIRECT("AX4:AX"&amp;ROW()-1)),""))</f>
        <v/>
      </c>
      <c r="AY26" s="7" t="str">
        <f ca="1">IF(AND($A26&lt;&gt;"",$A26&lt;&gt;"TOTAL"),IF(AND([6]PREMIOS_TITULACIONES_ANTIGUAS!$CI24&lt;&gt;"",[6]PREMIOS_TITULACIONES_ANTIGUAS!$CI24&lt;&gt;0),[6]PREMIOS_TITULACIONES_ANTIGUAS!$CI24,""),IF($A26="TOTAL",SUM(INDIRECT("AY4:AY"&amp;ROW()-1)),""))</f>
        <v/>
      </c>
      <c r="AZ26" s="7" t="str">
        <f t="shared" ca="1" si="16"/>
        <v/>
      </c>
      <c r="BA26" s="7" t="str">
        <f ca="1">IF(AND($A26&lt;&gt;"",$A26&lt;&gt;"TOTAL"),IF(AND([6]PREMIOS_TITULACIONES_ANTIGUAS!$CL24&lt;&gt;"",[6]PREMIOS_TITULACIONES_ANTIGUAS!$CL24&lt;&gt;0),[6]PREMIOS_TITULACIONES_ANTIGUAS!$CL24,""),IF($A26="TOTAL",SUM(INDIRECT("BA4:BA"&amp;ROW()-1)),""))</f>
        <v/>
      </c>
      <c r="BB26" s="7" t="str">
        <f ca="1">IF(AND($A26&lt;&gt;"",$A26&lt;&gt;"TOTAL"),IF(AND([6]PREMIOS_TITULACIONES_ANTIGUAS!$CN24&lt;&gt;"",[6]PREMIOS_TITULACIONES_ANTIGUAS!$CN24&lt;&gt;0),[6]PREMIOS_TITULACIONES_ANTIGUAS!$CN24,""),IF($A26="TOTAL",SUM(INDIRECT("BB4:BB"&amp;ROW()-1)),""))</f>
        <v/>
      </c>
      <c r="BC26" s="7" t="str">
        <f t="shared" ca="1" si="17"/>
        <v/>
      </c>
      <c r="BD26" s="7" t="str">
        <f ca="1">IF(AND($A26&lt;&gt;"",$A26&lt;&gt;"TOTAL"),IF(AND([6]PREMIOS_TITULACIONES_ANTIGUAS!$CQ24&lt;&gt;"",[6]PREMIOS_TITULACIONES_ANTIGUAS!$CQ24&lt;&gt;0),[6]PREMIOS_TITULACIONES_ANTIGUAS!$CQ24,""),IF($A26="TOTAL",SUM(INDIRECT("BD4:BD"&amp;ROW()-1)),""))</f>
        <v/>
      </c>
      <c r="BE26" s="7" t="str">
        <f ca="1">IF(AND($A26&lt;&gt;"",$A26&lt;&gt;"TOTAL"),IF(AND([6]PREMIOS_TITULACIONES_ANTIGUAS!$CS24&lt;&gt;"",[6]PREMIOS_TITULACIONES_ANTIGUAS!$CS24&lt;&gt;0),[6]PREMIOS_TITULACIONES_ANTIGUAS!$CS24,""),IF($A26="TOTAL",SUM(INDIRECT("BE4:BE"&amp;ROW()-1)),""))</f>
        <v/>
      </c>
      <c r="BF26" s="7" t="str">
        <f t="shared" ca="1" si="18"/>
        <v/>
      </c>
    </row>
    <row r="27" spans="1:58" x14ac:dyDescent="0.2">
      <c r="A27" s="12" t="str">
        <f>IF([6]PREMIOS_TITULACIONES_ANTIGUAS!$D25&lt;&gt;"",[6]PREMIOS_TITULACIONES_ANTIGUAS!$D25,IF(AND([6]PREMIOS_TITULACIONES_ANTIGUAS!$D25="",[6]PREMIOS_TITULACIONES_ANTIGUAS!$D26="",[6]PREMIOS_TITULACIONES_ANTIGUAS!$D24=""),"","TOTAL"))</f>
        <v/>
      </c>
      <c r="B27" s="7" t="str">
        <f ca="1">IF(AND($A27&lt;&gt;"",$A27&lt;&gt;"TOTAL"),IF(AND([6]PREMIOS_TITULACIONES_ANTIGUAS!$E25&lt;&gt;"",[6]PREMIOS_TITULACIONES_ANTIGUAS!$E25&lt;&gt;0),[6]PREMIOS_TITULACIONES_ANTIGUAS!$E25,""),IF($A27="TOTAL",SUM(INDIRECT("B4:B"&amp;ROW()-1)),""))</f>
        <v/>
      </c>
      <c r="C27" s="7" t="str">
        <f ca="1">IF(AND($A27&lt;&gt;"",$A27&lt;&gt;"TOTAL"),IF(AND([6]PREMIOS_TITULACIONES_ANTIGUAS!$G25&lt;&gt;"",[6]PREMIOS_TITULACIONES_ANTIGUAS!$G25&lt;&gt;0),[6]PREMIOS_TITULACIONES_ANTIGUAS!$G25,""),IF($A27="TOTAL",SUM(INDIRECT("C4:C"&amp;ROW()-1)),""))</f>
        <v/>
      </c>
      <c r="D27" s="7" t="str">
        <f t="shared" ca="1" si="0"/>
        <v/>
      </c>
      <c r="E27" s="7" t="str">
        <f ca="1">IF(AND($A27&lt;&gt;"",$A27&lt;&gt;"TOTAL"),IF(AND([6]PREMIOS_TITULACIONES_ANTIGUAS!$J25&lt;&gt;"",[6]PREMIOS_TITULACIONES_ANTIGUAS!$J25&lt;&gt;0),[6]PREMIOS_TITULACIONES_ANTIGUAS!$J25,""),IF($A27="TOTAL",SUM(INDIRECT("E4:E"&amp;ROW()-1)),""))</f>
        <v/>
      </c>
      <c r="F27" s="7" t="str">
        <f ca="1">IF(AND($A27&lt;&gt;"",$A27&lt;&gt;"TOTAL"),IF(AND([6]PREMIOS_TITULACIONES_ANTIGUAS!$L25&lt;&gt;"",[6]PREMIOS_TITULACIONES_ANTIGUAS!$L25&lt;&gt;0),[6]PREMIOS_TITULACIONES_ANTIGUAS!$L25,""),IF($A27="TOTAL",SUM(INDIRECT("F4:F"&amp;ROW()-1)),""))</f>
        <v/>
      </c>
      <c r="G27" s="7" t="str">
        <f t="shared" ca="1" si="1"/>
        <v/>
      </c>
      <c r="H27" s="7" t="str">
        <f ca="1">IF(AND($A27&lt;&gt;"",$A27&lt;&gt;"TOTAL"),IF(AND([6]PREMIOS_TITULACIONES_ANTIGUAS!$O25&lt;&gt;"",[6]PREMIOS_TITULACIONES_ANTIGUAS!$O25&lt;&gt;0),[6]PREMIOS_TITULACIONES_ANTIGUAS!$O25,""),IF($A27="TOTAL",SUM(INDIRECT("H4:H"&amp;ROW()-1)),""))</f>
        <v/>
      </c>
      <c r="I27" s="7" t="str">
        <f ca="1">IF(AND($A27&lt;&gt;"",$A27&lt;&gt;"TOTAL"),IF(AND([6]PREMIOS_TITULACIONES_ANTIGUAS!$Q25&lt;&gt;"",[6]PREMIOS_TITULACIONES_ANTIGUAS!$Q25&lt;&gt;0),[6]PREMIOS_TITULACIONES_ANTIGUAS!$Q25,""),IF($A27="TOTAL",SUM(INDIRECT("I4:I"&amp;ROW()-1)),""))</f>
        <v/>
      </c>
      <c r="J27" s="7" t="str">
        <f t="shared" ca="1" si="2"/>
        <v/>
      </c>
      <c r="K27" s="7" t="str">
        <f ca="1">IF(AND($A27&lt;&gt;"",$A27&lt;&gt;"TOTAL"),IF(AND([6]PREMIOS_TITULACIONES_ANTIGUAS!$T25&lt;&gt;"",[6]PREMIOS_TITULACIONES_ANTIGUAS!$T25&lt;&gt;0),[6]PREMIOS_TITULACIONES_ANTIGUAS!$T25,""),IF($A27="TOTAL",SUM(INDIRECT("K4:K"&amp;ROW()-1)),""))</f>
        <v/>
      </c>
      <c r="L27" s="7" t="str">
        <f ca="1">IF(AND($A27&lt;&gt;"",$A27&lt;&gt;"TOTAL"),IF(AND([6]PREMIOS_TITULACIONES_ANTIGUAS!$V25&lt;&gt;"",[6]PREMIOS_TITULACIONES_ANTIGUAS!$V25&lt;&gt;0),[6]PREMIOS_TITULACIONES_ANTIGUAS!$V25,""),IF($A27="TOTAL",SUM(INDIRECT("L4:L"&amp;ROW()-1)),""))</f>
        <v/>
      </c>
      <c r="M27" s="7" t="str">
        <f t="shared" ca="1" si="3"/>
        <v/>
      </c>
      <c r="N27" s="7" t="str">
        <f ca="1">IF(AND($A27&lt;&gt;"",$A27&lt;&gt;"TOTAL"),IF(AND([6]PREMIOS_TITULACIONES_ANTIGUAS!$Y25&lt;&gt;"",[6]PREMIOS_TITULACIONES_ANTIGUAS!$Y25&lt;&gt;0),[6]PREMIOS_TITULACIONES_ANTIGUAS!$Y25,""),IF($A27="TOTAL",SUM(INDIRECT("N4:N"&amp;ROW()-1)),""))</f>
        <v/>
      </c>
      <c r="O27" s="7" t="str">
        <f ca="1">IF(AND($A27&lt;&gt;"",$A27&lt;&gt;"TOTAL"),IF(AND([6]PREMIOS_TITULACIONES_ANTIGUAS!$AA25&lt;&gt;"",[6]PREMIOS_TITULACIONES_ANTIGUAS!$AA25&lt;&gt;0),[6]PREMIOS_TITULACIONES_ANTIGUAS!$AA25,""),IF($A27="TOTAL",SUM(INDIRECT("O4:O"&amp;ROW()-1)),""))</f>
        <v/>
      </c>
      <c r="P27" s="7" t="str">
        <f t="shared" ca="1" si="4"/>
        <v/>
      </c>
      <c r="Q27" s="7" t="str">
        <f ca="1">IF(AND($A27&lt;&gt;"",$A27&lt;&gt;"TOTAL"),IF(AND([6]PREMIOS_TITULACIONES_ANTIGUAS!$AD25&lt;&gt;"",[6]PREMIOS_TITULACIONES_ANTIGUAS!$AD25&lt;&gt;0),[6]PREMIOS_TITULACIONES_ANTIGUAS!$AD25,""),IF($A27="TOTAL",SUM(INDIRECT("Q4:Q"&amp;ROW()-1)),""))</f>
        <v/>
      </c>
      <c r="R27" s="7" t="str">
        <f ca="1">IF(AND($A27&lt;&gt;"",$A27&lt;&gt;"TOTAL"),IF(AND([6]PREMIOS_TITULACIONES_ANTIGUAS!$AF25&lt;&gt;"",[6]PREMIOS_TITULACIONES_ANTIGUAS!$AF25&lt;&gt;0),[6]PREMIOS_TITULACIONES_ANTIGUAS!$AF25,""),IF($A27="TOTAL",SUM(INDIRECT("R4:R"&amp;ROW()-1)),""))</f>
        <v/>
      </c>
      <c r="S27" s="7" t="str">
        <f t="shared" ca="1" si="5"/>
        <v/>
      </c>
      <c r="T27" s="7" t="str">
        <f ca="1">IF(AND($A27&lt;&gt;"",$A27&lt;&gt;"TOTAL"),IF(AND([6]PREMIOS_TITULACIONES_ANTIGUAS!$AI25&lt;&gt;"",[6]PREMIOS_TITULACIONES_ANTIGUAS!$AI25&lt;&gt;0),[6]PREMIOS_TITULACIONES_ANTIGUAS!$AI25,""),IF($A27="TOTAL",SUM(INDIRECT("T4:T"&amp;ROW()-1)),""))</f>
        <v/>
      </c>
      <c r="U27" s="7" t="str">
        <f ca="1">IF(AND($A27&lt;&gt;"",$A27&lt;&gt;"TOTAL"),IF(AND([6]PREMIOS_TITULACIONES_ANTIGUAS!$AK25&lt;&gt;"",[6]PREMIOS_TITULACIONES_ANTIGUAS!$AK25&lt;&gt;0),[6]PREMIOS_TITULACIONES_ANTIGUAS!$AK25,""),IF($A27="TOTAL",SUM(INDIRECT("U4:U"&amp;ROW()-1)),""))</f>
        <v/>
      </c>
      <c r="V27" s="7" t="str">
        <f t="shared" ca="1" si="6"/>
        <v/>
      </c>
      <c r="W27" s="7" t="str">
        <f ca="1">IF(AND($A27&lt;&gt;"",$A27&lt;&gt;"TOTAL"),IF(AND([6]PREMIOS_TITULACIONES_ANTIGUAS!$AN25&lt;&gt;"",[6]PREMIOS_TITULACIONES_ANTIGUAS!$AN25&lt;&gt;0),[6]PREMIOS_TITULACIONES_ANTIGUAS!$AN25,""),IF($A27="TOTAL",SUM(INDIRECT("W4:W"&amp;ROW()-1)),""))</f>
        <v/>
      </c>
      <c r="X27" s="7" t="str">
        <f ca="1">IF(AND($A27&lt;&gt;"",$A27&lt;&gt;"TOTAL"),IF(AND([6]PREMIOS_TITULACIONES_ANTIGUAS!$AP25&lt;&gt;"",[6]PREMIOS_TITULACIONES_ANTIGUAS!$AP25&lt;&gt;0),[6]PREMIOS_TITULACIONES_ANTIGUAS!$AP25,""),IF($A27="TOTAL",SUM(INDIRECT("X4:X"&amp;ROW()-1)),""))</f>
        <v/>
      </c>
      <c r="Y27" s="7" t="str">
        <f t="shared" ca="1" si="7"/>
        <v/>
      </c>
      <c r="Z27" s="7" t="str">
        <f ca="1">IF(AND($A27&lt;&gt;"",$A27&lt;&gt;"TOTAL"),IF(AND([6]PREMIOS_TITULACIONES_ANTIGUAS!$AS25&lt;&gt;"",[6]PREMIOS_TITULACIONES_ANTIGUAS!$AS25&lt;&gt;0),[6]PREMIOS_TITULACIONES_ANTIGUAS!$AS25,""),IF($A27="TOTAL",SUM(INDIRECT("Z4:Z"&amp;ROW()-1)),""))</f>
        <v/>
      </c>
      <c r="AA27" s="7" t="str">
        <f ca="1">IF(AND($A27&lt;&gt;"",$A27&lt;&gt;"TOTAL"),IF(AND([6]PREMIOS_TITULACIONES_ANTIGUAS!$AU25&lt;&gt;"",[6]PREMIOS_TITULACIONES_ANTIGUAS!$AU25&lt;&gt;0),[6]PREMIOS_TITULACIONES_ANTIGUAS!$AU25,""),IF($A27="TOTAL",SUM(INDIRECT("AA4:AA"&amp;ROW()-1)),""))</f>
        <v/>
      </c>
      <c r="AB27" s="7" t="str">
        <f t="shared" ca="1" si="8"/>
        <v/>
      </c>
      <c r="AC27" s="7" t="str">
        <f ca="1">IF(AND($A27&lt;&gt;"",$A27&lt;&gt;"TOTAL"),IF(AND([6]PREMIOS_TITULACIONES_ANTIGUAS!$AX25&lt;&gt;"",[6]PREMIOS_TITULACIONES_ANTIGUAS!$AX25&lt;&gt;0),[6]PREMIOS_TITULACIONES_ANTIGUAS!$AX25,""),IF($A27="TOTAL",SUM(INDIRECT("AC4:AC"&amp;ROW()-1)),""))</f>
        <v/>
      </c>
      <c r="AD27" s="7" t="str">
        <f ca="1">IF(AND($A27&lt;&gt;"",$A27&lt;&gt;"TOTAL"),IF(AND([6]PREMIOS_TITULACIONES_ANTIGUAS!$AZ25&lt;&gt;"",[6]PREMIOS_TITULACIONES_ANTIGUAS!$AZ25&lt;&gt;0),[6]PREMIOS_TITULACIONES_ANTIGUAS!$AZ25,""),IF($A27="TOTAL",SUM(INDIRECT("AD4:AD"&amp;ROW()-1)),""))</f>
        <v/>
      </c>
      <c r="AE27" s="7" t="str">
        <f t="shared" ca="1" si="9"/>
        <v/>
      </c>
      <c r="AF27" s="7" t="str">
        <f ca="1">IF(AND($A27&lt;&gt;"",$A27&lt;&gt;"TOTAL"),IF(AND([6]PREMIOS_TITULACIONES_ANTIGUAS!$BC25&lt;&gt;"",[6]PREMIOS_TITULACIONES_ANTIGUAS!$BC25&lt;&gt;0),[6]PREMIOS_TITULACIONES_ANTIGUAS!$BC25,""),IF($A27="TOTAL",SUM(INDIRECT("AF4:AF"&amp;ROW()-1)),""))</f>
        <v/>
      </c>
      <c r="AG27" s="7" t="str">
        <f ca="1">IF(AND($A27&lt;&gt;"",$A27&lt;&gt;"TOTAL"),IF(AND([6]PREMIOS_TITULACIONES_ANTIGUAS!$BE25&lt;&gt;"",[6]PREMIOS_TITULACIONES_ANTIGUAS!$BE25&lt;&gt;0),[6]PREMIOS_TITULACIONES_ANTIGUAS!$BE25,""),IF($A27="TOTAL",SUM(INDIRECT("AG4:AG"&amp;ROW()-1)),""))</f>
        <v/>
      </c>
      <c r="AH27" s="7" t="str">
        <f t="shared" ca="1" si="10"/>
        <v/>
      </c>
      <c r="AI27" s="7" t="str">
        <f ca="1">IF(AND($A27&lt;&gt;"",$A27&lt;&gt;"TOTAL"),IF(AND([6]PREMIOS_TITULACIONES_ANTIGUAS!$BH25&lt;&gt;"",[6]PREMIOS_TITULACIONES_ANTIGUAS!$BH25&lt;&gt;0),[6]PREMIOS_TITULACIONES_ANTIGUAS!$BH25,""),IF($A27="TOTAL",SUM(INDIRECT("AI4:AI"&amp;ROW()-1)),""))</f>
        <v/>
      </c>
      <c r="AJ27" s="7" t="str">
        <f ca="1">IF(AND($A27&lt;&gt;"",$A27&lt;&gt;"TOTAL"),IF(AND([6]PREMIOS_TITULACIONES_ANTIGUAS!$BJ25&lt;&gt;"",[6]PREMIOS_TITULACIONES_ANTIGUAS!$BJ25&lt;&gt;0),[6]PREMIOS_TITULACIONES_ANTIGUAS!$BJ25,""),IF($A27="TOTAL",SUM(INDIRECT("AJ4:AJ"&amp;ROW()-1)),""))</f>
        <v/>
      </c>
      <c r="AK27" s="7" t="str">
        <f t="shared" ca="1" si="11"/>
        <v/>
      </c>
      <c r="AL27" s="7" t="str">
        <f ca="1">IF(AND($A27&lt;&gt;"",$A27&lt;&gt;"TOTAL"),IF(AND([6]PREMIOS_TITULACIONES_ANTIGUAS!$BM25&lt;&gt;"",[6]PREMIOS_TITULACIONES_ANTIGUAS!$BM25&lt;&gt;0),[6]PREMIOS_TITULACIONES_ANTIGUAS!$BM25,""),IF($A27="TOTAL",SUM(INDIRECT("AL4:AL"&amp;ROW()-1)),""))</f>
        <v/>
      </c>
      <c r="AM27" s="7" t="str">
        <f ca="1">IF(AND($A27&lt;&gt;"",$A27&lt;&gt;"TOTAL"),IF(AND([6]PREMIOS_TITULACIONES_ANTIGUAS!$BO25&lt;&gt;"",[6]PREMIOS_TITULACIONES_ANTIGUAS!$BO25&lt;&gt;0),[6]PREMIOS_TITULACIONES_ANTIGUAS!$BO25,""),IF($A27="TOTAL",SUM(INDIRECT("AM4:AM"&amp;ROW()-1)),""))</f>
        <v/>
      </c>
      <c r="AN27" s="7" t="str">
        <f t="shared" ca="1" si="12"/>
        <v/>
      </c>
      <c r="AO27" s="7" t="str">
        <f ca="1">IF(AND($A27&lt;&gt;"",$A27&lt;&gt;"TOTAL"),IF(AND([6]PREMIOS_TITULACIONES_ANTIGUAS!$BR25&lt;&gt;"",[6]PREMIOS_TITULACIONES_ANTIGUAS!$BR25&lt;&gt;0),[6]PREMIOS_TITULACIONES_ANTIGUAS!$BR25,""),IF($A27="TOTAL",SUM(INDIRECT("AO4:AO"&amp;ROW()-1)),""))</f>
        <v/>
      </c>
      <c r="AP27" s="7" t="str">
        <f ca="1">IF(AND($A27&lt;&gt;"",$A27&lt;&gt;"TOTAL"),IF(AND([6]PREMIOS_TITULACIONES_ANTIGUAS!$BT25&lt;&gt;"",[6]PREMIOS_TITULACIONES_ANTIGUAS!$BT25&lt;&gt;0),[6]PREMIOS_TITULACIONES_ANTIGUAS!$BT25,""),IF($A27="TOTAL",SUM(INDIRECT("AP4:AP"&amp;ROW()-1)),""))</f>
        <v/>
      </c>
      <c r="AQ27" s="7" t="str">
        <f t="shared" ca="1" si="13"/>
        <v/>
      </c>
      <c r="AR27" s="7" t="str">
        <f ca="1">IF(AND($A27&lt;&gt;"",$A27&lt;&gt;"TOTAL"),IF(AND([6]PREMIOS_TITULACIONES_ANTIGUAS!$BW25&lt;&gt;"",[6]PREMIOS_TITULACIONES_ANTIGUAS!$BW25&lt;&gt;0),[6]PREMIOS_TITULACIONES_ANTIGUAS!$BW25,""),IF($A27="TOTAL",SUM(INDIRECT("AR4:AR"&amp;ROW()-1)),""))</f>
        <v/>
      </c>
      <c r="AS27" s="7" t="str">
        <f ca="1">IF(AND($A27&lt;&gt;"",$A27&lt;&gt;"TOTAL"),IF(AND([6]PREMIOS_TITULACIONES_ANTIGUAS!$BY25&lt;&gt;"",[6]PREMIOS_TITULACIONES_ANTIGUAS!$BY25&lt;&gt;0),[6]PREMIOS_TITULACIONES_ANTIGUAS!$BY25,""),IF($A27="TOTAL",SUM(INDIRECT("AS4:AS"&amp;ROW()-1)),""))</f>
        <v/>
      </c>
      <c r="AT27" s="7" t="str">
        <f t="shared" ca="1" si="14"/>
        <v/>
      </c>
      <c r="AU27" s="7" t="str">
        <f ca="1">IF(AND($A27&lt;&gt;"",$A27&lt;&gt;"TOTAL"),IF(AND([6]PREMIOS_TITULACIONES_ANTIGUAS!$CB25&lt;&gt;"",[6]PREMIOS_TITULACIONES_ANTIGUAS!$CB25&lt;&gt;0),[6]PREMIOS_TITULACIONES_ANTIGUAS!$CB25,""),IF($A27="TOTAL",SUM(INDIRECT("AU4:AU"&amp;ROW()-1)),""))</f>
        <v/>
      </c>
      <c r="AV27" s="7" t="str">
        <f ca="1">IF(AND($A27&lt;&gt;"",$A27&lt;&gt;"TOTAL"),IF(AND([6]PREMIOS_TITULACIONES_ANTIGUAS!$CD25&lt;&gt;"",[6]PREMIOS_TITULACIONES_ANTIGUAS!$CD25&lt;&gt;0),[6]PREMIOS_TITULACIONES_ANTIGUAS!$CD25,""),IF($A27="TOTAL",SUM(INDIRECT("AV4:AV"&amp;ROW()-1)),""))</f>
        <v/>
      </c>
      <c r="AW27" s="7" t="str">
        <f t="shared" ca="1" si="15"/>
        <v/>
      </c>
      <c r="AX27" s="7" t="str">
        <f ca="1">IF(AND($A27&lt;&gt;"",$A27&lt;&gt;"TOTAL"),IF(AND([6]PREMIOS_TITULACIONES_ANTIGUAS!$CG25&lt;&gt;"",[6]PREMIOS_TITULACIONES_ANTIGUAS!$CG25&lt;&gt;0),[6]PREMIOS_TITULACIONES_ANTIGUAS!$CG25,""),IF($A27="TOTAL",SUM(INDIRECT("AX4:AX"&amp;ROW()-1)),""))</f>
        <v/>
      </c>
      <c r="AY27" s="7" t="str">
        <f ca="1">IF(AND($A27&lt;&gt;"",$A27&lt;&gt;"TOTAL"),IF(AND([6]PREMIOS_TITULACIONES_ANTIGUAS!$CI25&lt;&gt;"",[6]PREMIOS_TITULACIONES_ANTIGUAS!$CI25&lt;&gt;0),[6]PREMIOS_TITULACIONES_ANTIGUAS!$CI25,""),IF($A27="TOTAL",SUM(INDIRECT("AY4:AY"&amp;ROW()-1)),""))</f>
        <v/>
      </c>
      <c r="AZ27" s="7" t="str">
        <f t="shared" ca="1" si="16"/>
        <v/>
      </c>
      <c r="BA27" s="7" t="str">
        <f ca="1">IF(AND($A27&lt;&gt;"",$A27&lt;&gt;"TOTAL"),IF(AND([6]PREMIOS_TITULACIONES_ANTIGUAS!$CL25&lt;&gt;"",[6]PREMIOS_TITULACIONES_ANTIGUAS!$CL25&lt;&gt;0),[6]PREMIOS_TITULACIONES_ANTIGUAS!$CL25,""),IF($A27="TOTAL",SUM(INDIRECT("BA4:BA"&amp;ROW()-1)),""))</f>
        <v/>
      </c>
      <c r="BB27" s="7" t="str">
        <f ca="1">IF(AND($A27&lt;&gt;"",$A27&lt;&gt;"TOTAL"),IF(AND([6]PREMIOS_TITULACIONES_ANTIGUAS!$CN25&lt;&gt;"",[6]PREMIOS_TITULACIONES_ANTIGUAS!$CN25&lt;&gt;0),[6]PREMIOS_TITULACIONES_ANTIGUAS!$CN25,""),IF($A27="TOTAL",SUM(INDIRECT("BB4:BB"&amp;ROW()-1)),""))</f>
        <v/>
      </c>
      <c r="BC27" s="7" t="str">
        <f t="shared" ca="1" si="17"/>
        <v/>
      </c>
      <c r="BD27" s="7" t="str">
        <f ca="1">IF(AND($A27&lt;&gt;"",$A27&lt;&gt;"TOTAL"),IF(AND([6]PREMIOS_TITULACIONES_ANTIGUAS!$CQ25&lt;&gt;"",[6]PREMIOS_TITULACIONES_ANTIGUAS!$CQ25&lt;&gt;0),[6]PREMIOS_TITULACIONES_ANTIGUAS!$CQ25,""),IF($A27="TOTAL",SUM(INDIRECT("BD4:BD"&amp;ROW()-1)),""))</f>
        <v/>
      </c>
      <c r="BE27" s="7" t="str">
        <f ca="1">IF(AND($A27&lt;&gt;"",$A27&lt;&gt;"TOTAL"),IF(AND([6]PREMIOS_TITULACIONES_ANTIGUAS!$CS25&lt;&gt;"",[6]PREMIOS_TITULACIONES_ANTIGUAS!$CS25&lt;&gt;0),[6]PREMIOS_TITULACIONES_ANTIGUAS!$CS25,""),IF($A27="TOTAL",SUM(INDIRECT("BE4:BE"&amp;ROW()-1)),""))</f>
        <v/>
      </c>
      <c r="BF27" s="7" t="str">
        <f t="shared" ca="1" si="18"/>
        <v/>
      </c>
    </row>
    <row r="28" spans="1:58" x14ac:dyDescent="0.2">
      <c r="A28" s="12" t="str">
        <f>IF([6]PREMIOS_TITULACIONES_ANTIGUAS!$D26&lt;&gt;"",[6]PREMIOS_TITULACIONES_ANTIGUAS!$D26,IF(AND([6]PREMIOS_TITULACIONES_ANTIGUAS!$D26="",[6]PREMIOS_TITULACIONES_ANTIGUAS!$D27="",[6]PREMIOS_TITULACIONES_ANTIGUAS!$D25=""),"","TOTAL"))</f>
        <v/>
      </c>
      <c r="B28" s="7" t="str">
        <f ca="1">IF(AND($A28&lt;&gt;"",$A28&lt;&gt;"TOTAL"),IF(AND([6]PREMIOS_TITULACIONES_ANTIGUAS!$E26&lt;&gt;"",[6]PREMIOS_TITULACIONES_ANTIGUAS!$E26&lt;&gt;0),[6]PREMIOS_TITULACIONES_ANTIGUAS!$E26,""),IF($A28="TOTAL",SUM(INDIRECT("B4:B"&amp;ROW()-1)),""))</f>
        <v/>
      </c>
      <c r="C28" s="7" t="str">
        <f ca="1">IF(AND($A28&lt;&gt;"",$A28&lt;&gt;"TOTAL"),IF(AND([6]PREMIOS_TITULACIONES_ANTIGUAS!$G26&lt;&gt;"",[6]PREMIOS_TITULACIONES_ANTIGUAS!$G26&lt;&gt;0),[6]PREMIOS_TITULACIONES_ANTIGUAS!$G26,""),IF($A28="TOTAL",SUM(INDIRECT("C4:C"&amp;ROW()-1)),""))</f>
        <v/>
      </c>
      <c r="D28" s="7" t="str">
        <f t="shared" ca="1" si="0"/>
        <v/>
      </c>
      <c r="E28" s="7" t="str">
        <f ca="1">IF(AND($A28&lt;&gt;"",$A28&lt;&gt;"TOTAL"),IF(AND([6]PREMIOS_TITULACIONES_ANTIGUAS!$J26&lt;&gt;"",[6]PREMIOS_TITULACIONES_ANTIGUAS!$J26&lt;&gt;0),[6]PREMIOS_TITULACIONES_ANTIGUAS!$J26,""),IF($A28="TOTAL",SUM(INDIRECT("E4:E"&amp;ROW()-1)),""))</f>
        <v/>
      </c>
      <c r="F28" s="7" t="str">
        <f ca="1">IF(AND($A28&lt;&gt;"",$A28&lt;&gt;"TOTAL"),IF(AND([6]PREMIOS_TITULACIONES_ANTIGUAS!$L26&lt;&gt;"",[6]PREMIOS_TITULACIONES_ANTIGUAS!$L26&lt;&gt;0),[6]PREMIOS_TITULACIONES_ANTIGUAS!$L26,""),IF($A28="TOTAL",SUM(INDIRECT("F4:F"&amp;ROW()-1)),""))</f>
        <v/>
      </c>
      <c r="G28" s="7" t="str">
        <f t="shared" ca="1" si="1"/>
        <v/>
      </c>
      <c r="H28" s="7" t="str">
        <f ca="1">IF(AND($A28&lt;&gt;"",$A28&lt;&gt;"TOTAL"),IF(AND([6]PREMIOS_TITULACIONES_ANTIGUAS!$O26&lt;&gt;"",[6]PREMIOS_TITULACIONES_ANTIGUAS!$O26&lt;&gt;0),[6]PREMIOS_TITULACIONES_ANTIGUAS!$O26,""),IF($A28="TOTAL",SUM(INDIRECT("H4:H"&amp;ROW()-1)),""))</f>
        <v/>
      </c>
      <c r="I28" s="7" t="str">
        <f ca="1">IF(AND($A28&lt;&gt;"",$A28&lt;&gt;"TOTAL"),IF(AND([6]PREMIOS_TITULACIONES_ANTIGUAS!$Q26&lt;&gt;"",[6]PREMIOS_TITULACIONES_ANTIGUAS!$Q26&lt;&gt;0),[6]PREMIOS_TITULACIONES_ANTIGUAS!$Q26,""),IF($A28="TOTAL",SUM(INDIRECT("I4:I"&amp;ROW()-1)),""))</f>
        <v/>
      </c>
      <c r="J28" s="7" t="str">
        <f t="shared" ca="1" si="2"/>
        <v/>
      </c>
      <c r="K28" s="7" t="str">
        <f ca="1">IF(AND($A28&lt;&gt;"",$A28&lt;&gt;"TOTAL"),IF(AND([6]PREMIOS_TITULACIONES_ANTIGUAS!$T26&lt;&gt;"",[6]PREMIOS_TITULACIONES_ANTIGUAS!$T26&lt;&gt;0),[6]PREMIOS_TITULACIONES_ANTIGUAS!$T26,""),IF($A28="TOTAL",SUM(INDIRECT("K4:K"&amp;ROW()-1)),""))</f>
        <v/>
      </c>
      <c r="L28" s="7" t="str">
        <f ca="1">IF(AND($A28&lt;&gt;"",$A28&lt;&gt;"TOTAL"),IF(AND([6]PREMIOS_TITULACIONES_ANTIGUAS!$V26&lt;&gt;"",[6]PREMIOS_TITULACIONES_ANTIGUAS!$V26&lt;&gt;0),[6]PREMIOS_TITULACIONES_ANTIGUAS!$V26,""),IF($A28="TOTAL",SUM(INDIRECT("L4:L"&amp;ROW()-1)),""))</f>
        <v/>
      </c>
      <c r="M28" s="7" t="str">
        <f t="shared" ca="1" si="3"/>
        <v/>
      </c>
      <c r="N28" s="7" t="str">
        <f ca="1">IF(AND($A28&lt;&gt;"",$A28&lt;&gt;"TOTAL"),IF(AND([6]PREMIOS_TITULACIONES_ANTIGUAS!$Y26&lt;&gt;"",[6]PREMIOS_TITULACIONES_ANTIGUAS!$Y26&lt;&gt;0),[6]PREMIOS_TITULACIONES_ANTIGUAS!$Y26,""),IF($A28="TOTAL",SUM(INDIRECT("N4:N"&amp;ROW()-1)),""))</f>
        <v/>
      </c>
      <c r="O28" s="7" t="str">
        <f ca="1">IF(AND($A28&lt;&gt;"",$A28&lt;&gt;"TOTAL"),IF(AND([6]PREMIOS_TITULACIONES_ANTIGUAS!$AA26&lt;&gt;"",[6]PREMIOS_TITULACIONES_ANTIGUAS!$AA26&lt;&gt;0),[6]PREMIOS_TITULACIONES_ANTIGUAS!$AA26,""),IF($A28="TOTAL",SUM(INDIRECT("O4:O"&amp;ROW()-1)),""))</f>
        <v/>
      </c>
      <c r="P28" s="7" t="str">
        <f t="shared" ca="1" si="4"/>
        <v/>
      </c>
      <c r="Q28" s="7" t="str">
        <f ca="1">IF(AND($A28&lt;&gt;"",$A28&lt;&gt;"TOTAL"),IF(AND([6]PREMIOS_TITULACIONES_ANTIGUAS!$AD26&lt;&gt;"",[6]PREMIOS_TITULACIONES_ANTIGUAS!$AD26&lt;&gt;0),[6]PREMIOS_TITULACIONES_ANTIGUAS!$AD26,""),IF($A28="TOTAL",SUM(INDIRECT("Q4:Q"&amp;ROW()-1)),""))</f>
        <v/>
      </c>
      <c r="R28" s="7" t="str">
        <f ca="1">IF(AND($A28&lt;&gt;"",$A28&lt;&gt;"TOTAL"),IF(AND([6]PREMIOS_TITULACIONES_ANTIGUAS!$AF26&lt;&gt;"",[6]PREMIOS_TITULACIONES_ANTIGUAS!$AF26&lt;&gt;0),[6]PREMIOS_TITULACIONES_ANTIGUAS!$AF26,""),IF($A28="TOTAL",SUM(INDIRECT("R4:R"&amp;ROW()-1)),""))</f>
        <v/>
      </c>
      <c r="S28" s="7" t="str">
        <f t="shared" ca="1" si="5"/>
        <v/>
      </c>
      <c r="T28" s="7" t="str">
        <f ca="1">IF(AND($A28&lt;&gt;"",$A28&lt;&gt;"TOTAL"),IF(AND([6]PREMIOS_TITULACIONES_ANTIGUAS!$AI26&lt;&gt;"",[6]PREMIOS_TITULACIONES_ANTIGUAS!$AI26&lt;&gt;0),[6]PREMIOS_TITULACIONES_ANTIGUAS!$AI26,""),IF($A28="TOTAL",SUM(INDIRECT("T4:T"&amp;ROW()-1)),""))</f>
        <v/>
      </c>
      <c r="U28" s="7" t="str">
        <f ca="1">IF(AND($A28&lt;&gt;"",$A28&lt;&gt;"TOTAL"),IF(AND([6]PREMIOS_TITULACIONES_ANTIGUAS!$AK26&lt;&gt;"",[6]PREMIOS_TITULACIONES_ANTIGUAS!$AK26&lt;&gt;0),[6]PREMIOS_TITULACIONES_ANTIGUAS!$AK26,""),IF($A28="TOTAL",SUM(INDIRECT("U4:U"&amp;ROW()-1)),""))</f>
        <v/>
      </c>
      <c r="V28" s="7" t="str">
        <f t="shared" ca="1" si="6"/>
        <v/>
      </c>
      <c r="W28" s="7" t="str">
        <f ca="1">IF(AND($A28&lt;&gt;"",$A28&lt;&gt;"TOTAL"),IF(AND([6]PREMIOS_TITULACIONES_ANTIGUAS!$AN26&lt;&gt;"",[6]PREMIOS_TITULACIONES_ANTIGUAS!$AN26&lt;&gt;0),[6]PREMIOS_TITULACIONES_ANTIGUAS!$AN26,""),IF($A28="TOTAL",SUM(INDIRECT("W4:W"&amp;ROW()-1)),""))</f>
        <v/>
      </c>
      <c r="X28" s="7" t="str">
        <f ca="1">IF(AND($A28&lt;&gt;"",$A28&lt;&gt;"TOTAL"),IF(AND([6]PREMIOS_TITULACIONES_ANTIGUAS!$AP26&lt;&gt;"",[6]PREMIOS_TITULACIONES_ANTIGUAS!$AP26&lt;&gt;0),[6]PREMIOS_TITULACIONES_ANTIGUAS!$AP26,""),IF($A28="TOTAL",SUM(INDIRECT("X4:X"&amp;ROW()-1)),""))</f>
        <v/>
      </c>
      <c r="Y28" s="7" t="str">
        <f t="shared" ca="1" si="7"/>
        <v/>
      </c>
      <c r="Z28" s="7" t="str">
        <f ca="1">IF(AND($A28&lt;&gt;"",$A28&lt;&gt;"TOTAL"),IF(AND([6]PREMIOS_TITULACIONES_ANTIGUAS!$AS26&lt;&gt;"",[6]PREMIOS_TITULACIONES_ANTIGUAS!$AS26&lt;&gt;0),[6]PREMIOS_TITULACIONES_ANTIGUAS!$AS26,""),IF($A28="TOTAL",SUM(INDIRECT("Z4:Z"&amp;ROW()-1)),""))</f>
        <v/>
      </c>
      <c r="AA28" s="7" t="str">
        <f ca="1">IF(AND($A28&lt;&gt;"",$A28&lt;&gt;"TOTAL"),IF(AND([6]PREMIOS_TITULACIONES_ANTIGUAS!$AU26&lt;&gt;"",[6]PREMIOS_TITULACIONES_ANTIGUAS!$AU26&lt;&gt;0),[6]PREMIOS_TITULACIONES_ANTIGUAS!$AU26,""),IF($A28="TOTAL",SUM(INDIRECT("AA4:AA"&amp;ROW()-1)),""))</f>
        <v/>
      </c>
      <c r="AB28" s="7" t="str">
        <f t="shared" ca="1" si="8"/>
        <v/>
      </c>
      <c r="AC28" s="7" t="str">
        <f ca="1">IF(AND($A28&lt;&gt;"",$A28&lt;&gt;"TOTAL"),IF(AND([6]PREMIOS_TITULACIONES_ANTIGUAS!$AX26&lt;&gt;"",[6]PREMIOS_TITULACIONES_ANTIGUAS!$AX26&lt;&gt;0),[6]PREMIOS_TITULACIONES_ANTIGUAS!$AX26,""),IF($A28="TOTAL",SUM(INDIRECT("AC4:AC"&amp;ROW()-1)),""))</f>
        <v/>
      </c>
      <c r="AD28" s="7" t="str">
        <f ca="1">IF(AND($A28&lt;&gt;"",$A28&lt;&gt;"TOTAL"),IF(AND([6]PREMIOS_TITULACIONES_ANTIGUAS!$AZ26&lt;&gt;"",[6]PREMIOS_TITULACIONES_ANTIGUAS!$AZ26&lt;&gt;0),[6]PREMIOS_TITULACIONES_ANTIGUAS!$AZ26,""),IF($A28="TOTAL",SUM(INDIRECT("AD4:AD"&amp;ROW()-1)),""))</f>
        <v/>
      </c>
      <c r="AE28" s="7" t="str">
        <f t="shared" ca="1" si="9"/>
        <v/>
      </c>
      <c r="AF28" s="7" t="str">
        <f ca="1">IF(AND($A28&lt;&gt;"",$A28&lt;&gt;"TOTAL"),IF(AND([6]PREMIOS_TITULACIONES_ANTIGUAS!$BC26&lt;&gt;"",[6]PREMIOS_TITULACIONES_ANTIGUAS!$BC26&lt;&gt;0),[6]PREMIOS_TITULACIONES_ANTIGUAS!$BC26,""),IF($A28="TOTAL",SUM(INDIRECT("AF4:AF"&amp;ROW()-1)),""))</f>
        <v/>
      </c>
      <c r="AG28" s="7" t="str">
        <f ca="1">IF(AND($A28&lt;&gt;"",$A28&lt;&gt;"TOTAL"),IF(AND([6]PREMIOS_TITULACIONES_ANTIGUAS!$BE26&lt;&gt;"",[6]PREMIOS_TITULACIONES_ANTIGUAS!$BE26&lt;&gt;0),[6]PREMIOS_TITULACIONES_ANTIGUAS!$BE26,""),IF($A28="TOTAL",SUM(INDIRECT("AG4:AG"&amp;ROW()-1)),""))</f>
        <v/>
      </c>
      <c r="AH28" s="7" t="str">
        <f t="shared" ca="1" si="10"/>
        <v/>
      </c>
      <c r="AI28" s="7" t="str">
        <f ca="1">IF(AND($A28&lt;&gt;"",$A28&lt;&gt;"TOTAL"),IF(AND([6]PREMIOS_TITULACIONES_ANTIGUAS!$BH26&lt;&gt;"",[6]PREMIOS_TITULACIONES_ANTIGUAS!$BH26&lt;&gt;0),[6]PREMIOS_TITULACIONES_ANTIGUAS!$BH26,""),IF($A28="TOTAL",SUM(INDIRECT("AI4:AI"&amp;ROW()-1)),""))</f>
        <v/>
      </c>
      <c r="AJ28" s="7" t="str">
        <f ca="1">IF(AND($A28&lt;&gt;"",$A28&lt;&gt;"TOTAL"),IF(AND([6]PREMIOS_TITULACIONES_ANTIGUAS!$BJ26&lt;&gt;"",[6]PREMIOS_TITULACIONES_ANTIGUAS!$BJ26&lt;&gt;0),[6]PREMIOS_TITULACIONES_ANTIGUAS!$BJ26,""),IF($A28="TOTAL",SUM(INDIRECT("AJ4:AJ"&amp;ROW()-1)),""))</f>
        <v/>
      </c>
      <c r="AK28" s="7" t="str">
        <f t="shared" ca="1" si="11"/>
        <v/>
      </c>
      <c r="AL28" s="7" t="str">
        <f ca="1">IF(AND($A28&lt;&gt;"",$A28&lt;&gt;"TOTAL"),IF(AND([6]PREMIOS_TITULACIONES_ANTIGUAS!$BM26&lt;&gt;"",[6]PREMIOS_TITULACIONES_ANTIGUAS!$BM26&lt;&gt;0),[6]PREMIOS_TITULACIONES_ANTIGUAS!$BM26,""),IF($A28="TOTAL",SUM(INDIRECT("AL4:AL"&amp;ROW()-1)),""))</f>
        <v/>
      </c>
      <c r="AM28" s="7" t="str">
        <f ca="1">IF(AND($A28&lt;&gt;"",$A28&lt;&gt;"TOTAL"),IF(AND([6]PREMIOS_TITULACIONES_ANTIGUAS!$BO26&lt;&gt;"",[6]PREMIOS_TITULACIONES_ANTIGUAS!$BO26&lt;&gt;0),[6]PREMIOS_TITULACIONES_ANTIGUAS!$BO26,""),IF($A28="TOTAL",SUM(INDIRECT("AM4:AM"&amp;ROW()-1)),""))</f>
        <v/>
      </c>
      <c r="AN28" s="7" t="str">
        <f t="shared" ca="1" si="12"/>
        <v/>
      </c>
      <c r="AO28" s="7" t="str">
        <f ca="1">IF(AND($A28&lt;&gt;"",$A28&lt;&gt;"TOTAL"),IF(AND([6]PREMIOS_TITULACIONES_ANTIGUAS!$BR26&lt;&gt;"",[6]PREMIOS_TITULACIONES_ANTIGUAS!$BR26&lt;&gt;0),[6]PREMIOS_TITULACIONES_ANTIGUAS!$BR26,""),IF($A28="TOTAL",SUM(INDIRECT("AO4:AO"&amp;ROW()-1)),""))</f>
        <v/>
      </c>
      <c r="AP28" s="7" t="str">
        <f ca="1">IF(AND($A28&lt;&gt;"",$A28&lt;&gt;"TOTAL"),IF(AND([6]PREMIOS_TITULACIONES_ANTIGUAS!$BT26&lt;&gt;"",[6]PREMIOS_TITULACIONES_ANTIGUAS!$BT26&lt;&gt;0),[6]PREMIOS_TITULACIONES_ANTIGUAS!$BT26,""),IF($A28="TOTAL",SUM(INDIRECT("AP4:AP"&amp;ROW()-1)),""))</f>
        <v/>
      </c>
      <c r="AQ28" s="7" t="str">
        <f t="shared" ca="1" si="13"/>
        <v/>
      </c>
      <c r="AR28" s="7" t="str">
        <f ca="1">IF(AND($A28&lt;&gt;"",$A28&lt;&gt;"TOTAL"),IF(AND([6]PREMIOS_TITULACIONES_ANTIGUAS!$BW26&lt;&gt;"",[6]PREMIOS_TITULACIONES_ANTIGUAS!$BW26&lt;&gt;0),[6]PREMIOS_TITULACIONES_ANTIGUAS!$BW26,""),IF($A28="TOTAL",SUM(INDIRECT("AR4:AR"&amp;ROW()-1)),""))</f>
        <v/>
      </c>
      <c r="AS28" s="7" t="str">
        <f ca="1">IF(AND($A28&lt;&gt;"",$A28&lt;&gt;"TOTAL"),IF(AND([6]PREMIOS_TITULACIONES_ANTIGUAS!$BY26&lt;&gt;"",[6]PREMIOS_TITULACIONES_ANTIGUAS!$BY26&lt;&gt;0),[6]PREMIOS_TITULACIONES_ANTIGUAS!$BY26,""),IF($A28="TOTAL",SUM(INDIRECT("AS4:AS"&amp;ROW()-1)),""))</f>
        <v/>
      </c>
      <c r="AT28" s="7" t="str">
        <f t="shared" ca="1" si="14"/>
        <v/>
      </c>
      <c r="AU28" s="7" t="str">
        <f ca="1">IF(AND($A28&lt;&gt;"",$A28&lt;&gt;"TOTAL"),IF(AND([6]PREMIOS_TITULACIONES_ANTIGUAS!$CB26&lt;&gt;"",[6]PREMIOS_TITULACIONES_ANTIGUAS!$CB26&lt;&gt;0),[6]PREMIOS_TITULACIONES_ANTIGUAS!$CB26,""),IF($A28="TOTAL",SUM(INDIRECT("AU4:AU"&amp;ROW()-1)),""))</f>
        <v/>
      </c>
      <c r="AV28" s="7" t="str">
        <f ca="1">IF(AND($A28&lt;&gt;"",$A28&lt;&gt;"TOTAL"),IF(AND([6]PREMIOS_TITULACIONES_ANTIGUAS!$CD26&lt;&gt;"",[6]PREMIOS_TITULACIONES_ANTIGUAS!$CD26&lt;&gt;0),[6]PREMIOS_TITULACIONES_ANTIGUAS!$CD26,""),IF($A28="TOTAL",SUM(INDIRECT("AV4:AV"&amp;ROW()-1)),""))</f>
        <v/>
      </c>
      <c r="AW28" s="7" t="str">
        <f t="shared" ca="1" si="15"/>
        <v/>
      </c>
      <c r="AX28" s="7" t="str">
        <f ca="1">IF(AND($A28&lt;&gt;"",$A28&lt;&gt;"TOTAL"),IF(AND([6]PREMIOS_TITULACIONES_ANTIGUAS!$CG26&lt;&gt;"",[6]PREMIOS_TITULACIONES_ANTIGUAS!$CG26&lt;&gt;0),[6]PREMIOS_TITULACIONES_ANTIGUAS!$CG26,""),IF($A28="TOTAL",SUM(INDIRECT("AX4:AX"&amp;ROW()-1)),""))</f>
        <v/>
      </c>
      <c r="AY28" s="7" t="str">
        <f ca="1">IF(AND($A28&lt;&gt;"",$A28&lt;&gt;"TOTAL"),IF(AND([6]PREMIOS_TITULACIONES_ANTIGUAS!$CI26&lt;&gt;"",[6]PREMIOS_TITULACIONES_ANTIGUAS!$CI26&lt;&gt;0),[6]PREMIOS_TITULACIONES_ANTIGUAS!$CI26,""),IF($A28="TOTAL",SUM(INDIRECT("AY4:AY"&amp;ROW()-1)),""))</f>
        <v/>
      </c>
      <c r="AZ28" s="7" t="str">
        <f t="shared" ca="1" si="16"/>
        <v/>
      </c>
      <c r="BA28" s="7" t="str">
        <f ca="1">IF(AND($A28&lt;&gt;"",$A28&lt;&gt;"TOTAL"),IF(AND([6]PREMIOS_TITULACIONES_ANTIGUAS!$CL26&lt;&gt;"",[6]PREMIOS_TITULACIONES_ANTIGUAS!$CL26&lt;&gt;0),[6]PREMIOS_TITULACIONES_ANTIGUAS!$CL26,""),IF($A28="TOTAL",SUM(INDIRECT("BA4:BA"&amp;ROW()-1)),""))</f>
        <v/>
      </c>
      <c r="BB28" s="7" t="str">
        <f ca="1">IF(AND($A28&lt;&gt;"",$A28&lt;&gt;"TOTAL"),IF(AND([6]PREMIOS_TITULACIONES_ANTIGUAS!$CN26&lt;&gt;"",[6]PREMIOS_TITULACIONES_ANTIGUAS!$CN26&lt;&gt;0),[6]PREMIOS_TITULACIONES_ANTIGUAS!$CN26,""),IF($A28="TOTAL",SUM(INDIRECT("BB4:BB"&amp;ROW()-1)),""))</f>
        <v/>
      </c>
      <c r="BC28" s="7" t="str">
        <f t="shared" ca="1" si="17"/>
        <v/>
      </c>
      <c r="BD28" s="7" t="str">
        <f ca="1">IF(AND($A28&lt;&gt;"",$A28&lt;&gt;"TOTAL"),IF(AND([6]PREMIOS_TITULACIONES_ANTIGUAS!$CQ26&lt;&gt;"",[6]PREMIOS_TITULACIONES_ANTIGUAS!$CQ26&lt;&gt;0),[6]PREMIOS_TITULACIONES_ANTIGUAS!$CQ26,""),IF($A28="TOTAL",SUM(INDIRECT("BD4:BD"&amp;ROW()-1)),""))</f>
        <v/>
      </c>
      <c r="BE28" s="7" t="str">
        <f ca="1">IF(AND($A28&lt;&gt;"",$A28&lt;&gt;"TOTAL"),IF(AND([6]PREMIOS_TITULACIONES_ANTIGUAS!$CS26&lt;&gt;"",[6]PREMIOS_TITULACIONES_ANTIGUAS!$CS26&lt;&gt;0),[6]PREMIOS_TITULACIONES_ANTIGUAS!$CS26,""),IF($A28="TOTAL",SUM(INDIRECT("BE4:BE"&amp;ROW()-1)),""))</f>
        <v/>
      </c>
      <c r="BF28" s="7" t="str">
        <f t="shared" ca="1" si="18"/>
        <v/>
      </c>
    </row>
    <row r="29" spans="1:58" x14ac:dyDescent="0.2">
      <c r="A29" s="12" t="str">
        <f>IF([6]PREMIOS_TITULACIONES_ANTIGUAS!$D27&lt;&gt;"",[6]PREMIOS_TITULACIONES_ANTIGUAS!$D27,IF(AND([6]PREMIOS_TITULACIONES_ANTIGUAS!$D27="",[6]PREMIOS_TITULACIONES_ANTIGUAS!$D28="",[6]PREMIOS_TITULACIONES_ANTIGUAS!$D26=""),"","TOTAL"))</f>
        <v/>
      </c>
      <c r="B29" s="7" t="str">
        <f ca="1">IF(AND($A29&lt;&gt;"",$A29&lt;&gt;"TOTAL"),IF(AND([6]PREMIOS_TITULACIONES_ANTIGUAS!$E27&lt;&gt;"",[6]PREMIOS_TITULACIONES_ANTIGUAS!$E27&lt;&gt;0),[6]PREMIOS_TITULACIONES_ANTIGUAS!$E27,""),IF($A29="TOTAL",SUM(INDIRECT("B4:B"&amp;ROW()-1)),""))</f>
        <v/>
      </c>
      <c r="C29" s="7" t="str">
        <f ca="1">IF(AND($A29&lt;&gt;"",$A29&lt;&gt;"TOTAL"),IF(AND([6]PREMIOS_TITULACIONES_ANTIGUAS!$G27&lt;&gt;"",[6]PREMIOS_TITULACIONES_ANTIGUAS!$G27&lt;&gt;0),[6]PREMIOS_TITULACIONES_ANTIGUAS!$G27,""),IF($A29="TOTAL",SUM(INDIRECT("C4:C"&amp;ROW()-1)),""))</f>
        <v/>
      </c>
      <c r="D29" s="7" t="str">
        <f t="shared" ca="1" si="0"/>
        <v/>
      </c>
      <c r="E29" s="7" t="str">
        <f ca="1">IF(AND($A29&lt;&gt;"",$A29&lt;&gt;"TOTAL"),IF(AND([6]PREMIOS_TITULACIONES_ANTIGUAS!$J27&lt;&gt;"",[6]PREMIOS_TITULACIONES_ANTIGUAS!$J27&lt;&gt;0),[6]PREMIOS_TITULACIONES_ANTIGUAS!$J27,""),IF($A29="TOTAL",SUM(INDIRECT("E4:E"&amp;ROW()-1)),""))</f>
        <v/>
      </c>
      <c r="F29" s="7" t="str">
        <f ca="1">IF(AND($A29&lt;&gt;"",$A29&lt;&gt;"TOTAL"),IF(AND([6]PREMIOS_TITULACIONES_ANTIGUAS!$L27&lt;&gt;"",[6]PREMIOS_TITULACIONES_ANTIGUAS!$L27&lt;&gt;0),[6]PREMIOS_TITULACIONES_ANTIGUAS!$L27,""),IF($A29="TOTAL",SUM(INDIRECT("F4:F"&amp;ROW()-1)),""))</f>
        <v/>
      </c>
      <c r="G29" s="7" t="str">
        <f t="shared" ca="1" si="1"/>
        <v/>
      </c>
      <c r="H29" s="7" t="str">
        <f ca="1">IF(AND($A29&lt;&gt;"",$A29&lt;&gt;"TOTAL"),IF(AND([6]PREMIOS_TITULACIONES_ANTIGUAS!$O27&lt;&gt;"",[6]PREMIOS_TITULACIONES_ANTIGUAS!$O27&lt;&gt;0),[6]PREMIOS_TITULACIONES_ANTIGUAS!$O27,""),IF($A29="TOTAL",SUM(INDIRECT("H4:H"&amp;ROW()-1)),""))</f>
        <v/>
      </c>
      <c r="I29" s="7" t="str">
        <f ca="1">IF(AND($A29&lt;&gt;"",$A29&lt;&gt;"TOTAL"),IF(AND([6]PREMIOS_TITULACIONES_ANTIGUAS!$Q27&lt;&gt;"",[6]PREMIOS_TITULACIONES_ANTIGUAS!$Q27&lt;&gt;0),[6]PREMIOS_TITULACIONES_ANTIGUAS!$Q27,""),IF($A29="TOTAL",SUM(INDIRECT("I4:I"&amp;ROW()-1)),""))</f>
        <v/>
      </c>
      <c r="J29" s="7" t="str">
        <f t="shared" ca="1" si="2"/>
        <v/>
      </c>
      <c r="K29" s="7" t="str">
        <f ca="1">IF(AND($A29&lt;&gt;"",$A29&lt;&gt;"TOTAL"),IF(AND([6]PREMIOS_TITULACIONES_ANTIGUAS!$T27&lt;&gt;"",[6]PREMIOS_TITULACIONES_ANTIGUAS!$T27&lt;&gt;0),[6]PREMIOS_TITULACIONES_ANTIGUAS!$T27,""),IF($A29="TOTAL",SUM(INDIRECT("K4:K"&amp;ROW()-1)),""))</f>
        <v/>
      </c>
      <c r="L29" s="7" t="str">
        <f ca="1">IF(AND($A29&lt;&gt;"",$A29&lt;&gt;"TOTAL"),IF(AND([6]PREMIOS_TITULACIONES_ANTIGUAS!$V27&lt;&gt;"",[6]PREMIOS_TITULACIONES_ANTIGUAS!$V27&lt;&gt;0),[6]PREMIOS_TITULACIONES_ANTIGUAS!$V27,""),IF($A29="TOTAL",SUM(INDIRECT("L4:L"&amp;ROW()-1)),""))</f>
        <v/>
      </c>
      <c r="M29" s="7" t="str">
        <f t="shared" ca="1" si="3"/>
        <v/>
      </c>
      <c r="N29" s="7" t="str">
        <f ca="1">IF(AND($A29&lt;&gt;"",$A29&lt;&gt;"TOTAL"),IF(AND([6]PREMIOS_TITULACIONES_ANTIGUAS!$Y27&lt;&gt;"",[6]PREMIOS_TITULACIONES_ANTIGUAS!$Y27&lt;&gt;0),[6]PREMIOS_TITULACIONES_ANTIGUAS!$Y27,""),IF($A29="TOTAL",SUM(INDIRECT("N4:N"&amp;ROW()-1)),""))</f>
        <v/>
      </c>
      <c r="O29" s="7" t="str">
        <f ca="1">IF(AND($A29&lt;&gt;"",$A29&lt;&gt;"TOTAL"),IF(AND([6]PREMIOS_TITULACIONES_ANTIGUAS!$AA27&lt;&gt;"",[6]PREMIOS_TITULACIONES_ANTIGUAS!$AA27&lt;&gt;0),[6]PREMIOS_TITULACIONES_ANTIGUAS!$AA27,""),IF($A29="TOTAL",SUM(INDIRECT("O4:O"&amp;ROW()-1)),""))</f>
        <v/>
      </c>
      <c r="P29" s="7" t="str">
        <f t="shared" ca="1" si="4"/>
        <v/>
      </c>
      <c r="Q29" s="7" t="str">
        <f ca="1">IF(AND($A29&lt;&gt;"",$A29&lt;&gt;"TOTAL"),IF(AND([6]PREMIOS_TITULACIONES_ANTIGUAS!$AD27&lt;&gt;"",[6]PREMIOS_TITULACIONES_ANTIGUAS!$AD27&lt;&gt;0),[6]PREMIOS_TITULACIONES_ANTIGUAS!$AD27,""),IF($A29="TOTAL",SUM(INDIRECT("Q4:Q"&amp;ROW()-1)),""))</f>
        <v/>
      </c>
      <c r="R29" s="7" t="str">
        <f ca="1">IF(AND($A29&lt;&gt;"",$A29&lt;&gt;"TOTAL"),IF(AND([6]PREMIOS_TITULACIONES_ANTIGUAS!$AF27&lt;&gt;"",[6]PREMIOS_TITULACIONES_ANTIGUAS!$AF27&lt;&gt;0),[6]PREMIOS_TITULACIONES_ANTIGUAS!$AF27,""),IF($A29="TOTAL",SUM(INDIRECT("R4:R"&amp;ROW()-1)),""))</f>
        <v/>
      </c>
      <c r="S29" s="7" t="str">
        <f t="shared" ca="1" si="5"/>
        <v/>
      </c>
      <c r="T29" s="7" t="str">
        <f ca="1">IF(AND($A29&lt;&gt;"",$A29&lt;&gt;"TOTAL"),IF(AND([6]PREMIOS_TITULACIONES_ANTIGUAS!$AI27&lt;&gt;"",[6]PREMIOS_TITULACIONES_ANTIGUAS!$AI27&lt;&gt;0),[6]PREMIOS_TITULACIONES_ANTIGUAS!$AI27,""),IF($A29="TOTAL",SUM(INDIRECT("T4:T"&amp;ROW()-1)),""))</f>
        <v/>
      </c>
      <c r="U29" s="7" t="str">
        <f ca="1">IF(AND($A29&lt;&gt;"",$A29&lt;&gt;"TOTAL"),IF(AND([6]PREMIOS_TITULACIONES_ANTIGUAS!$AK27&lt;&gt;"",[6]PREMIOS_TITULACIONES_ANTIGUAS!$AK27&lt;&gt;0),[6]PREMIOS_TITULACIONES_ANTIGUAS!$AK27,""),IF($A29="TOTAL",SUM(INDIRECT("U4:U"&amp;ROW()-1)),""))</f>
        <v/>
      </c>
      <c r="V29" s="7" t="str">
        <f t="shared" ca="1" si="6"/>
        <v/>
      </c>
      <c r="W29" s="7" t="str">
        <f ca="1">IF(AND($A29&lt;&gt;"",$A29&lt;&gt;"TOTAL"),IF(AND([6]PREMIOS_TITULACIONES_ANTIGUAS!$AN27&lt;&gt;"",[6]PREMIOS_TITULACIONES_ANTIGUAS!$AN27&lt;&gt;0),[6]PREMIOS_TITULACIONES_ANTIGUAS!$AN27,""),IF($A29="TOTAL",SUM(INDIRECT("W4:W"&amp;ROW()-1)),""))</f>
        <v/>
      </c>
      <c r="X29" s="7" t="str">
        <f ca="1">IF(AND($A29&lt;&gt;"",$A29&lt;&gt;"TOTAL"),IF(AND([6]PREMIOS_TITULACIONES_ANTIGUAS!$AP27&lt;&gt;"",[6]PREMIOS_TITULACIONES_ANTIGUAS!$AP27&lt;&gt;0),[6]PREMIOS_TITULACIONES_ANTIGUAS!$AP27,""),IF($A29="TOTAL",SUM(INDIRECT("X4:X"&amp;ROW()-1)),""))</f>
        <v/>
      </c>
      <c r="Y29" s="7" t="str">
        <f t="shared" ca="1" si="7"/>
        <v/>
      </c>
      <c r="Z29" s="7" t="str">
        <f ca="1">IF(AND($A29&lt;&gt;"",$A29&lt;&gt;"TOTAL"),IF(AND([6]PREMIOS_TITULACIONES_ANTIGUAS!$AS27&lt;&gt;"",[6]PREMIOS_TITULACIONES_ANTIGUAS!$AS27&lt;&gt;0),[6]PREMIOS_TITULACIONES_ANTIGUAS!$AS27,""),IF($A29="TOTAL",SUM(INDIRECT("Z4:Z"&amp;ROW()-1)),""))</f>
        <v/>
      </c>
      <c r="AA29" s="7" t="str">
        <f ca="1">IF(AND($A29&lt;&gt;"",$A29&lt;&gt;"TOTAL"),IF(AND([6]PREMIOS_TITULACIONES_ANTIGUAS!$AU27&lt;&gt;"",[6]PREMIOS_TITULACIONES_ANTIGUAS!$AU27&lt;&gt;0),[6]PREMIOS_TITULACIONES_ANTIGUAS!$AU27,""),IF($A29="TOTAL",SUM(INDIRECT("AA4:AA"&amp;ROW()-1)),""))</f>
        <v/>
      </c>
      <c r="AB29" s="7" t="str">
        <f t="shared" ca="1" si="8"/>
        <v/>
      </c>
      <c r="AC29" s="7" t="str">
        <f ca="1">IF(AND($A29&lt;&gt;"",$A29&lt;&gt;"TOTAL"),IF(AND([6]PREMIOS_TITULACIONES_ANTIGUAS!$AX27&lt;&gt;"",[6]PREMIOS_TITULACIONES_ANTIGUAS!$AX27&lt;&gt;0),[6]PREMIOS_TITULACIONES_ANTIGUAS!$AX27,""),IF($A29="TOTAL",SUM(INDIRECT("AC4:AC"&amp;ROW()-1)),""))</f>
        <v/>
      </c>
      <c r="AD29" s="7" t="str">
        <f ca="1">IF(AND($A29&lt;&gt;"",$A29&lt;&gt;"TOTAL"),IF(AND([6]PREMIOS_TITULACIONES_ANTIGUAS!$AZ27&lt;&gt;"",[6]PREMIOS_TITULACIONES_ANTIGUAS!$AZ27&lt;&gt;0),[6]PREMIOS_TITULACIONES_ANTIGUAS!$AZ27,""),IF($A29="TOTAL",SUM(INDIRECT("AD4:AD"&amp;ROW()-1)),""))</f>
        <v/>
      </c>
      <c r="AE29" s="7" t="str">
        <f t="shared" ca="1" si="9"/>
        <v/>
      </c>
      <c r="AF29" s="7" t="str">
        <f ca="1">IF(AND($A29&lt;&gt;"",$A29&lt;&gt;"TOTAL"),IF(AND([6]PREMIOS_TITULACIONES_ANTIGUAS!$BC27&lt;&gt;"",[6]PREMIOS_TITULACIONES_ANTIGUAS!$BC27&lt;&gt;0),[6]PREMIOS_TITULACIONES_ANTIGUAS!$BC27,""),IF($A29="TOTAL",SUM(INDIRECT("AF4:AF"&amp;ROW()-1)),""))</f>
        <v/>
      </c>
      <c r="AG29" s="7" t="str">
        <f ca="1">IF(AND($A29&lt;&gt;"",$A29&lt;&gt;"TOTAL"),IF(AND([6]PREMIOS_TITULACIONES_ANTIGUAS!$BE27&lt;&gt;"",[6]PREMIOS_TITULACIONES_ANTIGUAS!$BE27&lt;&gt;0),[6]PREMIOS_TITULACIONES_ANTIGUAS!$BE27,""),IF($A29="TOTAL",SUM(INDIRECT("AG4:AG"&amp;ROW()-1)),""))</f>
        <v/>
      </c>
      <c r="AH29" s="7" t="str">
        <f t="shared" ca="1" si="10"/>
        <v/>
      </c>
      <c r="AI29" s="7" t="str">
        <f ca="1">IF(AND($A29&lt;&gt;"",$A29&lt;&gt;"TOTAL"),IF(AND([6]PREMIOS_TITULACIONES_ANTIGUAS!$BH27&lt;&gt;"",[6]PREMIOS_TITULACIONES_ANTIGUAS!$BH27&lt;&gt;0),[6]PREMIOS_TITULACIONES_ANTIGUAS!$BH27,""),IF($A29="TOTAL",SUM(INDIRECT("AI4:AI"&amp;ROW()-1)),""))</f>
        <v/>
      </c>
      <c r="AJ29" s="7" t="str">
        <f ca="1">IF(AND($A29&lt;&gt;"",$A29&lt;&gt;"TOTAL"),IF(AND([6]PREMIOS_TITULACIONES_ANTIGUAS!$BJ27&lt;&gt;"",[6]PREMIOS_TITULACIONES_ANTIGUAS!$BJ27&lt;&gt;0),[6]PREMIOS_TITULACIONES_ANTIGUAS!$BJ27,""),IF($A29="TOTAL",SUM(INDIRECT("AJ4:AJ"&amp;ROW()-1)),""))</f>
        <v/>
      </c>
      <c r="AK29" s="7" t="str">
        <f t="shared" ca="1" si="11"/>
        <v/>
      </c>
      <c r="AL29" s="7" t="str">
        <f ca="1">IF(AND($A29&lt;&gt;"",$A29&lt;&gt;"TOTAL"),IF(AND([6]PREMIOS_TITULACIONES_ANTIGUAS!$BM27&lt;&gt;"",[6]PREMIOS_TITULACIONES_ANTIGUAS!$BM27&lt;&gt;0),[6]PREMIOS_TITULACIONES_ANTIGUAS!$BM27,""),IF($A29="TOTAL",SUM(INDIRECT("AL4:AL"&amp;ROW()-1)),""))</f>
        <v/>
      </c>
      <c r="AM29" s="7" t="str">
        <f ca="1">IF(AND($A29&lt;&gt;"",$A29&lt;&gt;"TOTAL"),IF(AND([6]PREMIOS_TITULACIONES_ANTIGUAS!$BO27&lt;&gt;"",[6]PREMIOS_TITULACIONES_ANTIGUAS!$BO27&lt;&gt;0),[6]PREMIOS_TITULACIONES_ANTIGUAS!$BO27,""),IF($A29="TOTAL",SUM(INDIRECT("AM4:AM"&amp;ROW()-1)),""))</f>
        <v/>
      </c>
      <c r="AN29" s="7" t="str">
        <f t="shared" ca="1" si="12"/>
        <v/>
      </c>
      <c r="AO29" s="7" t="str">
        <f ca="1">IF(AND($A29&lt;&gt;"",$A29&lt;&gt;"TOTAL"),IF(AND([6]PREMIOS_TITULACIONES_ANTIGUAS!$BR27&lt;&gt;"",[6]PREMIOS_TITULACIONES_ANTIGUAS!$BR27&lt;&gt;0),[6]PREMIOS_TITULACIONES_ANTIGUAS!$BR27,""),IF($A29="TOTAL",SUM(INDIRECT("AO4:AO"&amp;ROW()-1)),""))</f>
        <v/>
      </c>
      <c r="AP29" s="7" t="str">
        <f ca="1">IF(AND($A29&lt;&gt;"",$A29&lt;&gt;"TOTAL"),IF(AND([6]PREMIOS_TITULACIONES_ANTIGUAS!$BT27&lt;&gt;"",[6]PREMIOS_TITULACIONES_ANTIGUAS!$BT27&lt;&gt;0),[6]PREMIOS_TITULACIONES_ANTIGUAS!$BT27,""),IF($A29="TOTAL",SUM(INDIRECT("AP4:AP"&amp;ROW()-1)),""))</f>
        <v/>
      </c>
      <c r="AQ29" s="7" t="str">
        <f t="shared" ca="1" si="13"/>
        <v/>
      </c>
      <c r="AR29" s="7" t="str">
        <f ca="1">IF(AND($A29&lt;&gt;"",$A29&lt;&gt;"TOTAL"),IF(AND([6]PREMIOS_TITULACIONES_ANTIGUAS!$BW27&lt;&gt;"",[6]PREMIOS_TITULACIONES_ANTIGUAS!$BW27&lt;&gt;0),[6]PREMIOS_TITULACIONES_ANTIGUAS!$BW27,""),IF($A29="TOTAL",SUM(INDIRECT("AR4:AR"&amp;ROW()-1)),""))</f>
        <v/>
      </c>
      <c r="AS29" s="7" t="str">
        <f ca="1">IF(AND($A29&lt;&gt;"",$A29&lt;&gt;"TOTAL"),IF(AND([6]PREMIOS_TITULACIONES_ANTIGUAS!$BY27&lt;&gt;"",[6]PREMIOS_TITULACIONES_ANTIGUAS!$BY27&lt;&gt;0),[6]PREMIOS_TITULACIONES_ANTIGUAS!$BY27,""),IF($A29="TOTAL",SUM(INDIRECT("AS4:AS"&amp;ROW()-1)),""))</f>
        <v/>
      </c>
      <c r="AT29" s="7" t="str">
        <f t="shared" ca="1" si="14"/>
        <v/>
      </c>
      <c r="AU29" s="7" t="str">
        <f ca="1">IF(AND($A29&lt;&gt;"",$A29&lt;&gt;"TOTAL"),IF(AND([6]PREMIOS_TITULACIONES_ANTIGUAS!$CB27&lt;&gt;"",[6]PREMIOS_TITULACIONES_ANTIGUAS!$CB27&lt;&gt;0),[6]PREMIOS_TITULACIONES_ANTIGUAS!$CB27,""),IF($A29="TOTAL",SUM(INDIRECT("AU4:AU"&amp;ROW()-1)),""))</f>
        <v/>
      </c>
      <c r="AV29" s="7" t="str">
        <f ca="1">IF(AND($A29&lt;&gt;"",$A29&lt;&gt;"TOTAL"),IF(AND([6]PREMIOS_TITULACIONES_ANTIGUAS!$CD27&lt;&gt;"",[6]PREMIOS_TITULACIONES_ANTIGUAS!$CD27&lt;&gt;0),[6]PREMIOS_TITULACIONES_ANTIGUAS!$CD27,""),IF($A29="TOTAL",SUM(INDIRECT("AV4:AV"&amp;ROW()-1)),""))</f>
        <v/>
      </c>
      <c r="AW29" s="7" t="str">
        <f t="shared" ca="1" si="15"/>
        <v/>
      </c>
      <c r="AX29" s="7" t="str">
        <f ca="1">IF(AND($A29&lt;&gt;"",$A29&lt;&gt;"TOTAL"),IF(AND([6]PREMIOS_TITULACIONES_ANTIGUAS!$CG27&lt;&gt;"",[6]PREMIOS_TITULACIONES_ANTIGUAS!$CG27&lt;&gt;0),[6]PREMIOS_TITULACIONES_ANTIGUAS!$CG27,""),IF($A29="TOTAL",SUM(INDIRECT("AX4:AX"&amp;ROW()-1)),""))</f>
        <v/>
      </c>
      <c r="AY29" s="7" t="str">
        <f ca="1">IF(AND($A29&lt;&gt;"",$A29&lt;&gt;"TOTAL"),IF(AND([6]PREMIOS_TITULACIONES_ANTIGUAS!$CI27&lt;&gt;"",[6]PREMIOS_TITULACIONES_ANTIGUAS!$CI27&lt;&gt;0),[6]PREMIOS_TITULACIONES_ANTIGUAS!$CI27,""),IF($A29="TOTAL",SUM(INDIRECT("AY4:AY"&amp;ROW()-1)),""))</f>
        <v/>
      </c>
      <c r="AZ29" s="7" t="str">
        <f t="shared" ca="1" si="16"/>
        <v/>
      </c>
      <c r="BA29" s="7" t="str">
        <f ca="1">IF(AND($A29&lt;&gt;"",$A29&lt;&gt;"TOTAL"),IF(AND([6]PREMIOS_TITULACIONES_ANTIGUAS!$CL27&lt;&gt;"",[6]PREMIOS_TITULACIONES_ANTIGUAS!$CL27&lt;&gt;0),[6]PREMIOS_TITULACIONES_ANTIGUAS!$CL27,""),IF($A29="TOTAL",SUM(INDIRECT("BA4:BA"&amp;ROW()-1)),""))</f>
        <v/>
      </c>
      <c r="BB29" s="7" t="str">
        <f ca="1">IF(AND($A29&lt;&gt;"",$A29&lt;&gt;"TOTAL"),IF(AND([6]PREMIOS_TITULACIONES_ANTIGUAS!$CN27&lt;&gt;"",[6]PREMIOS_TITULACIONES_ANTIGUAS!$CN27&lt;&gt;0),[6]PREMIOS_TITULACIONES_ANTIGUAS!$CN27,""),IF($A29="TOTAL",SUM(INDIRECT("BB4:BB"&amp;ROW()-1)),""))</f>
        <v/>
      </c>
      <c r="BC29" s="7" t="str">
        <f t="shared" ca="1" si="17"/>
        <v/>
      </c>
      <c r="BD29" s="7" t="str">
        <f ca="1">IF(AND($A29&lt;&gt;"",$A29&lt;&gt;"TOTAL"),IF(AND([6]PREMIOS_TITULACIONES_ANTIGUAS!$CQ27&lt;&gt;"",[6]PREMIOS_TITULACIONES_ANTIGUAS!$CQ27&lt;&gt;0),[6]PREMIOS_TITULACIONES_ANTIGUAS!$CQ27,""),IF($A29="TOTAL",SUM(INDIRECT("BD4:BD"&amp;ROW()-1)),""))</f>
        <v/>
      </c>
      <c r="BE29" s="7" t="str">
        <f ca="1">IF(AND($A29&lt;&gt;"",$A29&lt;&gt;"TOTAL"),IF(AND([6]PREMIOS_TITULACIONES_ANTIGUAS!$CS27&lt;&gt;"",[6]PREMIOS_TITULACIONES_ANTIGUAS!$CS27&lt;&gt;0),[6]PREMIOS_TITULACIONES_ANTIGUAS!$CS27,""),IF($A29="TOTAL",SUM(INDIRECT("BE4:BE"&amp;ROW()-1)),""))</f>
        <v/>
      </c>
      <c r="BF29" s="7" t="str">
        <f t="shared" ca="1" si="18"/>
        <v/>
      </c>
    </row>
    <row r="30" spans="1:58" x14ac:dyDescent="0.2">
      <c r="A30" s="12" t="str">
        <f>IF([6]PREMIOS_TITULACIONES_ANTIGUAS!$D28&lt;&gt;"",[6]PREMIOS_TITULACIONES_ANTIGUAS!$D28,IF(AND([6]PREMIOS_TITULACIONES_ANTIGUAS!$D28="",[6]PREMIOS_TITULACIONES_ANTIGUAS!$D29="",[6]PREMIOS_TITULACIONES_ANTIGUAS!$D27=""),"","TOTAL"))</f>
        <v/>
      </c>
      <c r="B30" s="7" t="str">
        <f ca="1">IF(AND($A30&lt;&gt;"",$A30&lt;&gt;"TOTAL"),IF(AND([6]PREMIOS_TITULACIONES_ANTIGUAS!$E28&lt;&gt;"",[6]PREMIOS_TITULACIONES_ANTIGUAS!$E28&lt;&gt;0),[6]PREMIOS_TITULACIONES_ANTIGUAS!$E28,""),IF($A30="TOTAL",SUM(INDIRECT("B4:B"&amp;ROW()-1)),""))</f>
        <v/>
      </c>
      <c r="C30" s="7" t="str">
        <f ca="1">IF(AND($A30&lt;&gt;"",$A30&lt;&gt;"TOTAL"),IF(AND([6]PREMIOS_TITULACIONES_ANTIGUAS!$G28&lt;&gt;"",[6]PREMIOS_TITULACIONES_ANTIGUAS!$G28&lt;&gt;0),[6]PREMIOS_TITULACIONES_ANTIGUAS!$G28,""),IF($A30="TOTAL",SUM(INDIRECT("C4:C"&amp;ROW()-1)),""))</f>
        <v/>
      </c>
      <c r="D30" s="7" t="str">
        <f t="shared" ca="1" si="0"/>
        <v/>
      </c>
      <c r="E30" s="7" t="str">
        <f ca="1">IF(AND($A30&lt;&gt;"",$A30&lt;&gt;"TOTAL"),IF(AND([6]PREMIOS_TITULACIONES_ANTIGUAS!$J28&lt;&gt;"",[6]PREMIOS_TITULACIONES_ANTIGUAS!$J28&lt;&gt;0),[6]PREMIOS_TITULACIONES_ANTIGUAS!$J28,""),IF($A30="TOTAL",SUM(INDIRECT("E4:E"&amp;ROW()-1)),""))</f>
        <v/>
      </c>
      <c r="F30" s="7" t="str">
        <f ca="1">IF(AND($A30&lt;&gt;"",$A30&lt;&gt;"TOTAL"),IF(AND([6]PREMIOS_TITULACIONES_ANTIGUAS!$L28&lt;&gt;"",[6]PREMIOS_TITULACIONES_ANTIGUAS!$L28&lt;&gt;0),[6]PREMIOS_TITULACIONES_ANTIGUAS!$L28,""),IF($A30="TOTAL",SUM(INDIRECT("F4:F"&amp;ROW()-1)),""))</f>
        <v/>
      </c>
      <c r="G30" s="7" t="str">
        <f t="shared" ca="1" si="1"/>
        <v/>
      </c>
      <c r="H30" s="7" t="str">
        <f ca="1">IF(AND($A30&lt;&gt;"",$A30&lt;&gt;"TOTAL"),IF(AND([6]PREMIOS_TITULACIONES_ANTIGUAS!$O28&lt;&gt;"",[6]PREMIOS_TITULACIONES_ANTIGUAS!$O28&lt;&gt;0),[6]PREMIOS_TITULACIONES_ANTIGUAS!$O28,""),IF($A30="TOTAL",SUM(INDIRECT("H4:H"&amp;ROW()-1)),""))</f>
        <v/>
      </c>
      <c r="I30" s="7" t="str">
        <f ca="1">IF(AND($A30&lt;&gt;"",$A30&lt;&gt;"TOTAL"),IF(AND([6]PREMIOS_TITULACIONES_ANTIGUAS!$Q28&lt;&gt;"",[6]PREMIOS_TITULACIONES_ANTIGUAS!$Q28&lt;&gt;0),[6]PREMIOS_TITULACIONES_ANTIGUAS!$Q28,""),IF($A30="TOTAL",SUM(INDIRECT("I4:I"&amp;ROW()-1)),""))</f>
        <v/>
      </c>
      <c r="J30" s="7" t="str">
        <f t="shared" ca="1" si="2"/>
        <v/>
      </c>
      <c r="K30" s="7" t="str">
        <f ca="1">IF(AND($A30&lt;&gt;"",$A30&lt;&gt;"TOTAL"),IF(AND([6]PREMIOS_TITULACIONES_ANTIGUAS!$T28&lt;&gt;"",[6]PREMIOS_TITULACIONES_ANTIGUAS!$T28&lt;&gt;0),[6]PREMIOS_TITULACIONES_ANTIGUAS!$T28,""),IF($A30="TOTAL",SUM(INDIRECT("K4:K"&amp;ROW()-1)),""))</f>
        <v/>
      </c>
      <c r="L30" s="7" t="str">
        <f ca="1">IF(AND($A30&lt;&gt;"",$A30&lt;&gt;"TOTAL"),IF(AND([6]PREMIOS_TITULACIONES_ANTIGUAS!$V28&lt;&gt;"",[6]PREMIOS_TITULACIONES_ANTIGUAS!$V28&lt;&gt;0),[6]PREMIOS_TITULACIONES_ANTIGUAS!$V28,""),IF($A30="TOTAL",SUM(INDIRECT("L4:L"&amp;ROW()-1)),""))</f>
        <v/>
      </c>
      <c r="M30" s="7" t="str">
        <f t="shared" ca="1" si="3"/>
        <v/>
      </c>
      <c r="N30" s="7" t="str">
        <f ca="1">IF(AND($A30&lt;&gt;"",$A30&lt;&gt;"TOTAL"),IF(AND([6]PREMIOS_TITULACIONES_ANTIGUAS!$Y28&lt;&gt;"",[6]PREMIOS_TITULACIONES_ANTIGUAS!$Y28&lt;&gt;0),[6]PREMIOS_TITULACIONES_ANTIGUAS!$Y28,""),IF($A30="TOTAL",SUM(INDIRECT("N4:N"&amp;ROW()-1)),""))</f>
        <v/>
      </c>
      <c r="O30" s="7" t="str">
        <f ca="1">IF(AND($A30&lt;&gt;"",$A30&lt;&gt;"TOTAL"),IF(AND([6]PREMIOS_TITULACIONES_ANTIGUAS!$AA28&lt;&gt;"",[6]PREMIOS_TITULACIONES_ANTIGUAS!$AA28&lt;&gt;0),[6]PREMIOS_TITULACIONES_ANTIGUAS!$AA28,""),IF($A30="TOTAL",SUM(INDIRECT("O4:O"&amp;ROW()-1)),""))</f>
        <v/>
      </c>
      <c r="P30" s="7" t="str">
        <f t="shared" ca="1" si="4"/>
        <v/>
      </c>
      <c r="Q30" s="7" t="str">
        <f ca="1">IF(AND($A30&lt;&gt;"",$A30&lt;&gt;"TOTAL"),IF(AND([6]PREMIOS_TITULACIONES_ANTIGUAS!$AD28&lt;&gt;"",[6]PREMIOS_TITULACIONES_ANTIGUAS!$AD28&lt;&gt;0),[6]PREMIOS_TITULACIONES_ANTIGUAS!$AD28,""),IF($A30="TOTAL",SUM(INDIRECT("Q4:Q"&amp;ROW()-1)),""))</f>
        <v/>
      </c>
      <c r="R30" s="7" t="str">
        <f ca="1">IF(AND($A30&lt;&gt;"",$A30&lt;&gt;"TOTAL"),IF(AND([6]PREMIOS_TITULACIONES_ANTIGUAS!$AF28&lt;&gt;"",[6]PREMIOS_TITULACIONES_ANTIGUAS!$AF28&lt;&gt;0),[6]PREMIOS_TITULACIONES_ANTIGUAS!$AF28,""),IF($A30="TOTAL",SUM(INDIRECT("R4:R"&amp;ROW()-1)),""))</f>
        <v/>
      </c>
      <c r="S30" s="7" t="str">
        <f t="shared" ca="1" si="5"/>
        <v/>
      </c>
      <c r="T30" s="7" t="str">
        <f ca="1">IF(AND($A30&lt;&gt;"",$A30&lt;&gt;"TOTAL"),IF(AND([6]PREMIOS_TITULACIONES_ANTIGUAS!$AI28&lt;&gt;"",[6]PREMIOS_TITULACIONES_ANTIGUAS!$AI28&lt;&gt;0),[6]PREMIOS_TITULACIONES_ANTIGUAS!$AI28,""),IF($A30="TOTAL",SUM(INDIRECT("T4:T"&amp;ROW()-1)),""))</f>
        <v/>
      </c>
      <c r="U30" s="7" t="str">
        <f ca="1">IF(AND($A30&lt;&gt;"",$A30&lt;&gt;"TOTAL"),IF(AND([6]PREMIOS_TITULACIONES_ANTIGUAS!$AK28&lt;&gt;"",[6]PREMIOS_TITULACIONES_ANTIGUAS!$AK28&lt;&gt;0),[6]PREMIOS_TITULACIONES_ANTIGUAS!$AK28,""),IF($A30="TOTAL",SUM(INDIRECT("U4:U"&amp;ROW()-1)),""))</f>
        <v/>
      </c>
      <c r="V30" s="7" t="str">
        <f t="shared" ca="1" si="6"/>
        <v/>
      </c>
      <c r="W30" s="7" t="str">
        <f ca="1">IF(AND($A30&lt;&gt;"",$A30&lt;&gt;"TOTAL"),IF(AND([6]PREMIOS_TITULACIONES_ANTIGUAS!$AN28&lt;&gt;"",[6]PREMIOS_TITULACIONES_ANTIGUAS!$AN28&lt;&gt;0),[6]PREMIOS_TITULACIONES_ANTIGUAS!$AN28,""),IF($A30="TOTAL",SUM(INDIRECT("W4:W"&amp;ROW()-1)),""))</f>
        <v/>
      </c>
      <c r="X30" s="7" t="str">
        <f ca="1">IF(AND($A30&lt;&gt;"",$A30&lt;&gt;"TOTAL"),IF(AND([6]PREMIOS_TITULACIONES_ANTIGUAS!$AP28&lt;&gt;"",[6]PREMIOS_TITULACIONES_ANTIGUAS!$AP28&lt;&gt;0),[6]PREMIOS_TITULACIONES_ANTIGUAS!$AP28,""),IF($A30="TOTAL",SUM(INDIRECT("X4:X"&amp;ROW()-1)),""))</f>
        <v/>
      </c>
      <c r="Y30" s="7" t="str">
        <f t="shared" ca="1" si="7"/>
        <v/>
      </c>
      <c r="Z30" s="7" t="str">
        <f ca="1">IF(AND($A30&lt;&gt;"",$A30&lt;&gt;"TOTAL"),IF(AND([6]PREMIOS_TITULACIONES_ANTIGUAS!$AS28&lt;&gt;"",[6]PREMIOS_TITULACIONES_ANTIGUAS!$AS28&lt;&gt;0),[6]PREMIOS_TITULACIONES_ANTIGUAS!$AS28,""),IF($A30="TOTAL",SUM(INDIRECT("Z4:Z"&amp;ROW()-1)),""))</f>
        <v/>
      </c>
      <c r="AA30" s="7" t="str">
        <f ca="1">IF(AND($A30&lt;&gt;"",$A30&lt;&gt;"TOTAL"),IF(AND([6]PREMIOS_TITULACIONES_ANTIGUAS!$AU28&lt;&gt;"",[6]PREMIOS_TITULACIONES_ANTIGUAS!$AU28&lt;&gt;0),[6]PREMIOS_TITULACIONES_ANTIGUAS!$AU28,""),IF($A30="TOTAL",SUM(INDIRECT("AA4:AA"&amp;ROW()-1)),""))</f>
        <v/>
      </c>
      <c r="AB30" s="7" t="str">
        <f t="shared" ca="1" si="8"/>
        <v/>
      </c>
      <c r="AC30" s="7" t="str">
        <f ca="1">IF(AND($A30&lt;&gt;"",$A30&lt;&gt;"TOTAL"),IF(AND([6]PREMIOS_TITULACIONES_ANTIGUAS!$AX28&lt;&gt;"",[6]PREMIOS_TITULACIONES_ANTIGUAS!$AX28&lt;&gt;0),[6]PREMIOS_TITULACIONES_ANTIGUAS!$AX28,""),IF($A30="TOTAL",SUM(INDIRECT("AC4:AC"&amp;ROW()-1)),""))</f>
        <v/>
      </c>
      <c r="AD30" s="7" t="str">
        <f ca="1">IF(AND($A30&lt;&gt;"",$A30&lt;&gt;"TOTAL"),IF(AND([6]PREMIOS_TITULACIONES_ANTIGUAS!$AZ28&lt;&gt;"",[6]PREMIOS_TITULACIONES_ANTIGUAS!$AZ28&lt;&gt;0),[6]PREMIOS_TITULACIONES_ANTIGUAS!$AZ28,""),IF($A30="TOTAL",SUM(INDIRECT("AD4:AD"&amp;ROW()-1)),""))</f>
        <v/>
      </c>
      <c r="AE30" s="7" t="str">
        <f t="shared" ca="1" si="9"/>
        <v/>
      </c>
      <c r="AF30" s="7" t="str">
        <f ca="1">IF(AND($A30&lt;&gt;"",$A30&lt;&gt;"TOTAL"),IF(AND([6]PREMIOS_TITULACIONES_ANTIGUAS!$BC28&lt;&gt;"",[6]PREMIOS_TITULACIONES_ANTIGUAS!$BC28&lt;&gt;0),[6]PREMIOS_TITULACIONES_ANTIGUAS!$BC28,""),IF($A30="TOTAL",SUM(INDIRECT("AF4:AF"&amp;ROW()-1)),""))</f>
        <v/>
      </c>
      <c r="AG30" s="7" t="str">
        <f ca="1">IF(AND($A30&lt;&gt;"",$A30&lt;&gt;"TOTAL"),IF(AND([6]PREMIOS_TITULACIONES_ANTIGUAS!$BE28&lt;&gt;"",[6]PREMIOS_TITULACIONES_ANTIGUAS!$BE28&lt;&gt;0),[6]PREMIOS_TITULACIONES_ANTIGUAS!$BE28,""),IF($A30="TOTAL",SUM(INDIRECT("AG4:AG"&amp;ROW()-1)),""))</f>
        <v/>
      </c>
      <c r="AH30" s="7" t="str">
        <f t="shared" ca="1" si="10"/>
        <v/>
      </c>
      <c r="AI30" s="7" t="str">
        <f ca="1">IF(AND($A30&lt;&gt;"",$A30&lt;&gt;"TOTAL"),IF(AND([6]PREMIOS_TITULACIONES_ANTIGUAS!$BH28&lt;&gt;"",[6]PREMIOS_TITULACIONES_ANTIGUAS!$BH28&lt;&gt;0),[6]PREMIOS_TITULACIONES_ANTIGUAS!$BH28,""),IF($A30="TOTAL",SUM(INDIRECT("AI4:AI"&amp;ROW()-1)),""))</f>
        <v/>
      </c>
      <c r="AJ30" s="7" t="str">
        <f ca="1">IF(AND($A30&lt;&gt;"",$A30&lt;&gt;"TOTAL"),IF(AND([6]PREMIOS_TITULACIONES_ANTIGUAS!$BJ28&lt;&gt;"",[6]PREMIOS_TITULACIONES_ANTIGUAS!$BJ28&lt;&gt;0),[6]PREMIOS_TITULACIONES_ANTIGUAS!$BJ28,""),IF($A30="TOTAL",SUM(INDIRECT("AJ4:AJ"&amp;ROW()-1)),""))</f>
        <v/>
      </c>
      <c r="AK30" s="7" t="str">
        <f t="shared" ca="1" si="11"/>
        <v/>
      </c>
      <c r="AL30" s="7" t="str">
        <f ca="1">IF(AND($A30&lt;&gt;"",$A30&lt;&gt;"TOTAL"),IF(AND([6]PREMIOS_TITULACIONES_ANTIGUAS!$BM28&lt;&gt;"",[6]PREMIOS_TITULACIONES_ANTIGUAS!$BM28&lt;&gt;0),[6]PREMIOS_TITULACIONES_ANTIGUAS!$BM28,""),IF($A30="TOTAL",SUM(INDIRECT("AL4:AL"&amp;ROW()-1)),""))</f>
        <v/>
      </c>
      <c r="AM30" s="7" t="str">
        <f ca="1">IF(AND($A30&lt;&gt;"",$A30&lt;&gt;"TOTAL"),IF(AND([6]PREMIOS_TITULACIONES_ANTIGUAS!$BO28&lt;&gt;"",[6]PREMIOS_TITULACIONES_ANTIGUAS!$BO28&lt;&gt;0),[6]PREMIOS_TITULACIONES_ANTIGUAS!$BO28,""),IF($A30="TOTAL",SUM(INDIRECT("AM4:AM"&amp;ROW()-1)),""))</f>
        <v/>
      </c>
      <c r="AN30" s="7" t="str">
        <f t="shared" ca="1" si="12"/>
        <v/>
      </c>
      <c r="AO30" s="7" t="str">
        <f ca="1">IF(AND($A30&lt;&gt;"",$A30&lt;&gt;"TOTAL"),IF(AND([6]PREMIOS_TITULACIONES_ANTIGUAS!$BR28&lt;&gt;"",[6]PREMIOS_TITULACIONES_ANTIGUAS!$BR28&lt;&gt;0),[6]PREMIOS_TITULACIONES_ANTIGUAS!$BR28,""),IF($A30="TOTAL",SUM(INDIRECT("AO4:AO"&amp;ROW()-1)),""))</f>
        <v/>
      </c>
      <c r="AP30" s="7" t="str">
        <f ca="1">IF(AND($A30&lt;&gt;"",$A30&lt;&gt;"TOTAL"),IF(AND([6]PREMIOS_TITULACIONES_ANTIGUAS!$BT28&lt;&gt;"",[6]PREMIOS_TITULACIONES_ANTIGUAS!$BT28&lt;&gt;0),[6]PREMIOS_TITULACIONES_ANTIGUAS!$BT28,""),IF($A30="TOTAL",SUM(INDIRECT("AP4:AP"&amp;ROW()-1)),""))</f>
        <v/>
      </c>
      <c r="AQ30" s="7" t="str">
        <f t="shared" ca="1" si="13"/>
        <v/>
      </c>
      <c r="AR30" s="7" t="str">
        <f ca="1">IF(AND($A30&lt;&gt;"",$A30&lt;&gt;"TOTAL"),IF(AND([6]PREMIOS_TITULACIONES_ANTIGUAS!$BW28&lt;&gt;"",[6]PREMIOS_TITULACIONES_ANTIGUAS!$BW28&lt;&gt;0),[6]PREMIOS_TITULACIONES_ANTIGUAS!$BW28,""),IF($A30="TOTAL",SUM(INDIRECT("AR4:AR"&amp;ROW()-1)),""))</f>
        <v/>
      </c>
      <c r="AS30" s="7" t="str">
        <f ca="1">IF(AND($A30&lt;&gt;"",$A30&lt;&gt;"TOTAL"),IF(AND([6]PREMIOS_TITULACIONES_ANTIGUAS!$BY28&lt;&gt;"",[6]PREMIOS_TITULACIONES_ANTIGUAS!$BY28&lt;&gt;0),[6]PREMIOS_TITULACIONES_ANTIGUAS!$BY28,""),IF($A30="TOTAL",SUM(INDIRECT("AS4:AS"&amp;ROW()-1)),""))</f>
        <v/>
      </c>
      <c r="AT30" s="7" t="str">
        <f t="shared" ca="1" si="14"/>
        <v/>
      </c>
      <c r="AU30" s="7" t="str">
        <f ca="1">IF(AND($A30&lt;&gt;"",$A30&lt;&gt;"TOTAL"),IF(AND([6]PREMIOS_TITULACIONES_ANTIGUAS!$CB28&lt;&gt;"",[6]PREMIOS_TITULACIONES_ANTIGUAS!$CB28&lt;&gt;0),[6]PREMIOS_TITULACIONES_ANTIGUAS!$CB28,""),IF($A30="TOTAL",SUM(INDIRECT("AU4:AU"&amp;ROW()-1)),""))</f>
        <v/>
      </c>
      <c r="AV30" s="7" t="str">
        <f ca="1">IF(AND($A30&lt;&gt;"",$A30&lt;&gt;"TOTAL"),IF(AND([6]PREMIOS_TITULACIONES_ANTIGUAS!$CD28&lt;&gt;"",[6]PREMIOS_TITULACIONES_ANTIGUAS!$CD28&lt;&gt;0),[6]PREMIOS_TITULACIONES_ANTIGUAS!$CD28,""),IF($A30="TOTAL",SUM(INDIRECT("AV4:AV"&amp;ROW()-1)),""))</f>
        <v/>
      </c>
      <c r="AW30" s="7" t="str">
        <f t="shared" ca="1" si="15"/>
        <v/>
      </c>
      <c r="AX30" s="7" t="str">
        <f ca="1">IF(AND($A30&lt;&gt;"",$A30&lt;&gt;"TOTAL"),IF(AND([6]PREMIOS_TITULACIONES_ANTIGUAS!$CG28&lt;&gt;"",[6]PREMIOS_TITULACIONES_ANTIGUAS!$CG28&lt;&gt;0),[6]PREMIOS_TITULACIONES_ANTIGUAS!$CG28,""),IF($A30="TOTAL",SUM(INDIRECT("AX4:AX"&amp;ROW()-1)),""))</f>
        <v/>
      </c>
      <c r="AY30" s="7" t="str">
        <f ca="1">IF(AND($A30&lt;&gt;"",$A30&lt;&gt;"TOTAL"),IF(AND([6]PREMIOS_TITULACIONES_ANTIGUAS!$CI28&lt;&gt;"",[6]PREMIOS_TITULACIONES_ANTIGUAS!$CI28&lt;&gt;0),[6]PREMIOS_TITULACIONES_ANTIGUAS!$CI28,""),IF($A30="TOTAL",SUM(INDIRECT("AY4:AY"&amp;ROW()-1)),""))</f>
        <v/>
      </c>
      <c r="AZ30" s="7" t="str">
        <f t="shared" ca="1" si="16"/>
        <v/>
      </c>
      <c r="BA30" s="7" t="str">
        <f ca="1">IF(AND($A30&lt;&gt;"",$A30&lt;&gt;"TOTAL"),IF(AND([6]PREMIOS_TITULACIONES_ANTIGUAS!$CL28&lt;&gt;"",[6]PREMIOS_TITULACIONES_ANTIGUAS!$CL28&lt;&gt;0),[6]PREMIOS_TITULACIONES_ANTIGUAS!$CL28,""),IF($A30="TOTAL",SUM(INDIRECT("BA4:BA"&amp;ROW()-1)),""))</f>
        <v/>
      </c>
      <c r="BB30" s="7" t="str">
        <f ca="1">IF(AND($A30&lt;&gt;"",$A30&lt;&gt;"TOTAL"),IF(AND([6]PREMIOS_TITULACIONES_ANTIGUAS!$CN28&lt;&gt;"",[6]PREMIOS_TITULACIONES_ANTIGUAS!$CN28&lt;&gt;0),[6]PREMIOS_TITULACIONES_ANTIGUAS!$CN28,""),IF($A30="TOTAL",SUM(INDIRECT("BB4:BB"&amp;ROW()-1)),""))</f>
        <v/>
      </c>
      <c r="BC30" s="7" t="str">
        <f t="shared" ca="1" si="17"/>
        <v/>
      </c>
      <c r="BD30" s="7" t="str">
        <f ca="1">IF(AND($A30&lt;&gt;"",$A30&lt;&gt;"TOTAL"),IF(AND([6]PREMIOS_TITULACIONES_ANTIGUAS!$CQ28&lt;&gt;"",[6]PREMIOS_TITULACIONES_ANTIGUAS!$CQ28&lt;&gt;0),[6]PREMIOS_TITULACIONES_ANTIGUAS!$CQ28,""),IF($A30="TOTAL",SUM(INDIRECT("BD4:BD"&amp;ROW()-1)),""))</f>
        <v/>
      </c>
      <c r="BE30" s="7" t="str">
        <f ca="1">IF(AND($A30&lt;&gt;"",$A30&lt;&gt;"TOTAL"),IF(AND([6]PREMIOS_TITULACIONES_ANTIGUAS!$CS28&lt;&gt;"",[6]PREMIOS_TITULACIONES_ANTIGUAS!$CS28&lt;&gt;0),[6]PREMIOS_TITULACIONES_ANTIGUAS!$CS28,""),IF($A30="TOTAL",SUM(INDIRECT("BE4:BE"&amp;ROW()-1)),""))</f>
        <v/>
      </c>
      <c r="BF30" s="7" t="str">
        <f t="shared" ca="1" si="18"/>
        <v/>
      </c>
    </row>
    <row r="31" spans="1:58" x14ac:dyDescent="0.2">
      <c r="A31" s="12" t="str">
        <f>IF([6]PREMIOS_TITULACIONES_ANTIGUAS!$D29&lt;&gt;"",[6]PREMIOS_TITULACIONES_ANTIGUAS!$D29,IF(AND([6]PREMIOS_TITULACIONES_ANTIGUAS!$D29="",[6]PREMIOS_TITULACIONES_ANTIGUAS!$D30="",[6]PREMIOS_TITULACIONES_ANTIGUAS!$D28=""),"","TOTAL"))</f>
        <v/>
      </c>
      <c r="B31" s="7" t="str">
        <f ca="1">IF(AND($A31&lt;&gt;"",$A31&lt;&gt;"TOTAL"),IF(AND([6]PREMIOS_TITULACIONES_ANTIGUAS!$E29&lt;&gt;"",[6]PREMIOS_TITULACIONES_ANTIGUAS!$E29&lt;&gt;0),[6]PREMIOS_TITULACIONES_ANTIGUAS!$E29,""),IF($A31="TOTAL",SUM(INDIRECT("B4:B"&amp;ROW()-1)),""))</f>
        <v/>
      </c>
      <c r="C31" s="7" t="str">
        <f ca="1">IF(AND($A31&lt;&gt;"",$A31&lt;&gt;"TOTAL"),IF(AND([6]PREMIOS_TITULACIONES_ANTIGUAS!$G29&lt;&gt;"",[6]PREMIOS_TITULACIONES_ANTIGUAS!$G29&lt;&gt;0),[6]PREMIOS_TITULACIONES_ANTIGUAS!$G29,""),IF($A31="TOTAL",SUM(INDIRECT("C4:C"&amp;ROW()-1)),""))</f>
        <v/>
      </c>
      <c r="D31" s="7" t="str">
        <f t="shared" ca="1" si="0"/>
        <v/>
      </c>
      <c r="E31" s="7" t="str">
        <f ca="1">IF(AND($A31&lt;&gt;"",$A31&lt;&gt;"TOTAL"),IF(AND([6]PREMIOS_TITULACIONES_ANTIGUAS!$J29&lt;&gt;"",[6]PREMIOS_TITULACIONES_ANTIGUAS!$J29&lt;&gt;0),[6]PREMIOS_TITULACIONES_ANTIGUAS!$J29,""),IF($A31="TOTAL",SUM(INDIRECT("E4:E"&amp;ROW()-1)),""))</f>
        <v/>
      </c>
      <c r="F31" s="7" t="str">
        <f ca="1">IF(AND($A31&lt;&gt;"",$A31&lt;&gt;"TOTAL"),IF(AND([6]PREMIOS_TITULACIONES_ANTIGUAS!$L29&lt;&gt;"",[6]PREMIOS_TITULACIONES_ANTIGUAS!$L29&lt;&gt;0),[6]PREMIOS_TITULACIONES_ANTIGUAS!$L29,""),IF($A31="TOTAL",SUM(INDIRECT("F4:F"&amp;ROW()-1)),""))</f>
        <v/>
      </c>
      <c r="G31" s="7" t="str">
        <f t="shared" ca="1" si="1"/>
        <v/>
      </c>
      <c r="H31" s="7" t="str">
        <f ca="1">IF(AND($A31&lt;&gt;"",$A31&lt;&gt;"TOTAL"),IF(AND([6]PREMIOS_TITULACIONES_ANTIGUAS!$O29&lt;&gt;"",[6]PREMIOS_TITULACIONES_ANTIGUAS!$O29&lt;&gt;0),[6]PREMIOS_TITULACIONES_ANTIGUAS!$O29,""),IF($A31="TOTAL",SUM(INDIRECT("H4:H"&amp;ROW()-1)),""))</f>
        <v/>
      </c>
      <c r="I31" s="7" t="str">
        <f ca="1">IF(AND($A31&lt;&gt;"",$A31&lt;&gt;"TOTAL"),IF(AND([6]PREMIOS_TITULACIONES_ANTIGUAS!$Q29&lt;&gt;"",[6]PREMIOS_TITULACIONES_ANTIGUAS!$Q29&lt;&gt;0),[6]PREMIOS_TITULACIONES_ANTIGUAS!$Q29,""),IF($A31="TOTAL",SUM(INDIRECT("I4:I"&amp;ROW()-1)),""))</f>
        <v/>
      </c>
      <c r="J31" s="7" t="str">
        <f t="shared" ca="1" si="2"/>
        <v/>
      </c>
      <c r="K31" s="7" t="str">
        <f ca="1">IF(AND($A31&lt;&gt;"",$A31&lt;&gt;"TOTAL"),IF(AND([6]PREMIOS_TITULACIONES_ANTIGUAS!$T29&lt;&gt;"",[6]PREMIOS_TITULACIONES_ANTIGUAS!$T29&lt;&gt;0),[6]PREMIOS_TITULACIONES_ANTIGUAS!$T29,""),IF($A31="TOTAL",SUM(INDIRECT("K4:K"&amp;ROW()-1)),""))</f>
        <v/>
      </c>
      <c r="L31" s="7" t="str">
        <f ca="1">IF(AND($A31&lt;&gt;"",$A31&lt;&gt;"TOTAL"),IF(AND([6]PREMIOS_TITULACIONES_ANTIGUAS!$V29&lt;&gt;"",[6]PREMIOS_TITULACIONES_ANTIGUAS!$V29&lt;&gt;0),[6]PREMIOS_TITULACIONES_ANTIGUAS!$V29,""),IF($A31="TOTAL",SUM(INDIRECT("L4:L"&amp;ROW()-1)),""))</f>
        <v/>
      </c>
      <c r="M31" s="7" t="str">
        <f t="shared" ca="1" si="3"/>
        <v/>
      </c>
      <c r="N31" s="7" t="str">
        <f ca="1">IF(AND($A31&lt;&gt;"",$A31&lt;&gt;"TOTAL"),IF(AND([6]PREMIOS_TITULACIONES_ANTIGUAS!$Y29&lt;&gt;"",[6]PREMIOS_TITULACIONES_ANTIGUAS!$Y29&lt;&gt;0),[6]PREMIOS_TITULACIONES_ANTIGUAS!$Y29,""),IF($A31="TOTAL",SUM(INDIRECT("N4:N"&amp;ROW()-1)),""))</f>
        <v/>
      </c>
      <c r="O31" s="7" t="str">
        <f ca="1">IF(AND($A31&lt;&gt;"",$A31&lt;&gt;"TOTAL"),IF(AND([6]PREMIOS_TITULACIONES_ANTIGUAS!$AA29&lt;&gt;"",[6]PREMIOS_TITULACIONES_ANTIGUAS!$AA29&lt;&gt;0),[6]PREMIOS_TITULACIONES_ANTIGUAS!$AA29,""),IF($A31="TOTAL",SUM(INDIRECT("O4:O"&amp;ROW()-1)),""))</f>
        <v/>
      </c>
      <c r="P31" s="7" t="str">
        <f t="shared" ca="1" si="4"/>
        <v/>
      </c>
      <c r="Q31" s="7" t="str">
        <f ca="1">IF(AND($A31&lt;&gt;"",$A31&lt;&gt;"TOTAL"),IF(AND([6]PREMIOS_TITULACIONES_ANTIGUAS!$AD29&lt;&gt;"",[6]PREMIOS_TITULACIONES_ANTIGUAS!$AD29&lt;&gt;0),[6]PREMIOS_TITULACIONES_ANTIGUAS!$AD29,""),IF($A31="TOTAL",SUM(INDIRECT("Q4:Q"&amp;ROW()-1)),""))</f>
        <v/>
      </c>
      <c r="R31" s="7" t="str">
        <f ca="1">IF(AND($A31&lt;&gt;"",$A31&lt;&gt;"TOTAL"),IF(AND([6]PREMIOS_TITULACIONES_ANTIGUAS!$AF29&lt;&gt;"",[6]PREMIOS_TITULACIONES_ANTIGUAS!$AF29&lt;&gt;0),[6]PREMIOS_TITULACIONES_ANTIGUAS!$AF29,""),IF($A31="TOTAL",SUM(INDIRECT("R4:R"&amp;ROW()-1)),""))</f>
        <v/>
      </c>
      <c r="S31" s="7" t="str">
        <f t="shared" ca="1" si="5"/>
        <v/>
      </c>
      <c r="T31" s="7" t="str">
        <f ca="1">IF(AND($A31&lt;&gt;"",$A31&lt;&gt;"TOTAL"),IF(AND([6]PREMIOS_TITULACIONES_ANTIGUAS!$AI29&lt;&gt;"",[6]PREMIOS_TITULACIONES_ANTIGUAS!$AI29&lt;&gt;0),[6]PREMIOS_TITULACIONES_ANTIGUAS!$AI29,""),IF($A31="TOTAL",SUM(INDIRECT("T4:T"&amp;ROW()-1)),""))</f>
        <v/>
      </c>
      <c r="U31" s="7" t="str">
        <f ca="1">IF(AND($A31&lt;&gt;"",$A31&lt;&gt;"TOTAL"),IF(AND([6]PREMIOS_TITULACIONES_ANTIGUAS!$AK29&lt;&gt;"",[6]PREMIOS_TITULACIONES_ANTIGUAS!$AK29&lt;&gt;0),[6]PREMIOS_TITULACIONES_ANTIGUAS!$AK29,""),IF($A31="TOTAL",SUM(INDIRECT("U4:U"&amp;ROW()-1)),""))</f>
        <v/>
      </c>
      <c r="V31" s="7" t="str">
        <f t="shared" ca="1" si="6"/>
        <v/>
      </c>
      <c r="W31" s="7" t="str">
        <f ca="1">IF(AND($A31&lt;&gt;"",$A31&lt;&gt;"TOTAL"),IF(AND([6]PREMIOS_TITULACIONES_ANTIGUAS!$AN29&lt;&gt;"",[6]PREMIOS_TITULACIONES_ANTIGUAS!$AN29&lt;&gt;0),[6]PREMIOS_TITULACIONES_ANTIGUAS!$AN29,""),IF($A31="TOTAL",SUM(INDIRECT("W4:W"&amp;ROW()-1)),""))</f>
        <v/>
      </c>
      <c r="X31" s="7" t="str">
        <f ca="1">IF(AND($A31&lt;&gt;"",$A31&lt;&gt;"TOTAL"),IF(AND([6]PREMIOS_TITULACIONES_ANTIGUAS!$AP29&lt;&gt;"",[6]PREMIOS_TITULACIONES_ANTIGUAS!$AP29&lt;&gt;0),[6]PREMIOS_TITULACIONES_ANTIGUAS!$AP29,""),IF($A31="TOTAL",SUM(INDIRECT("X4:X"&amp;ROW()-1)),""))</f>
        <v/>
      </c>
      <c r="Y31" s="7" t="str">
        <f t="shared" ca="1" si="7"/>
        <v/>
      </c>
      <c r="Z31" s="7" t="str">
        <f ca="1">IF(AND($A31&lt;&gt;"",$A31&lt;&gt;"TOTAL"),IF(AND([6]PREMIOS_TITULACIONES_ANTIGUAS!$AS29&lt;&gt;"",[6]PREMIOS_TITULACIONES_ANTIGUAS!$AS29&lt;&gt;0),[6]PREMIOS_TITULACIONES_ANTIGUAS!$AS29,""),IF($A31="TOTAL",SUM(INDIRECT("Z4:Z"&amp;ROW()-1)),""))</f>
        <v/>
      </c>
      <c r="AA31" s="7" t="str">
        <f ca="1">IF(AND($A31&lt;&gt;"",$A31&lt;&gt;"TOTAL"),IF(AND([6]PREMIOS_TITULACIONES_ANTIGUAS!$AU29&lt;&gt;"",[6]PREMIOS_TITULACIONES_ANTIGUAS!$AU29&lt;&gt;0),[6]PREMIOS_TITULACIONES_ANTIGUAS!$AU29,""),IF($A31="TOTAL",SUM(INDIRECT("AA4:AA"&amp;ROW()-1)),""))</f>
        <v/>
      </c>
      <c r="AB31" s="7" t="str">
        <f t="shared" ca="1" si="8"/>
        <v/>
      </c>
      <c r="AC31" s="7" t="str">
        <f ca="1">IF(AND($A31&lt;&gt;"",$A31&lt;&gt;"TOTAL"),IF(AND([6]PREMIOS_TITULACIONES_ANTIGUAS!$AX29&lt;&gt;"",[6]PREMIOS_TITULACIONES_ANTIGUAS!$AX29&lt;&gt;0),[6]PREMIOS_TITULACIONES_ANTIGUAS!$AX29,""),IF($A31="TOTAL",SUM(INDIRECT("AC4:AC"&amp;ROW()-1)),""))</f>
        <v/>
      </c>
      <c r="AD31" s="7" t="str">
        <f ca="1">IF(AND($A31&lt;&gt;"",$A31&lt;&gt;"TOTAL"),IF(AND([6]PREMIOS_TITULACIONES_ANTIGUAS!$AZ29&lt;&gt;"",[6]PREMIOS_TITULACIONES_ANTIGUAS!$AZ29&lt;&gt;0),[6]PREMIOS_TITULACIONES_ANTIGUAS!$AZ29,""),IF($A31="TOTAL",SUM(INDIRECT("AD4:AD"&amp;ROW()-1)),""))</f>
        <v/>
      </c>
      <c r="AE31" s="7" t="str">
        <f t="shared" ca="1" si="9"/>
        <v/>
      </c>
      <c r="AF31" s="7" t="str">
        <f ca="1">IF(AND($A31&lt;&gt;"",$A31&lt;&gt;"TOTAL"),IF(AND([6]PREMIOS_TITULACIONES_ANTIGUAS!$BC29&lt;&gt;"",[6]PREMIOS_TITULACIONES_ANTIGUAS!$BC29&lt;&gt;0),[6]PREMIOS_TITULACIONES_ANTIGUAS!$BC29,""),IF($A31="TOTAL",SUM(INDIRECT("AF4:AF"&amp;ROW()-1)),""))</f>
        <v/>
      </c>
      <c r="AG31" s="7" t="str">
        <f ca="1">IF(AND($A31&lt;&gt;"",$A31&lt;&gt;"TOTAL"),IF(AND([6]PREMIOS_TITULACIONES_ANTIGUAS!$BE29&lt;&gt;"",[6]PREMIOS_TITULACIONES_ANTIGUAS!$BE29&lt;&gt;0),[6]PREMIOS_TITULACIONES_ANTIGUAS!$BE29,""),IF($A31="TOTAL",SUM(INDIRECT("AG4:AG"&amp;ROW()-1)),""))</f>
        <v/>
      </c>
      <c r="AH31" s="7" t="str">
        <f t="shared" ca="1" si="10"/>
        <v/>
      </c>
      <c r="AI31" s="7" t="str">
        <f ca="1">IF(AND($A31&lt;&gt;"",$A31&lt;&gt;"TOTAL"),IF(AND([6]PREMIOS_TITULACIONES_ANTIGUAS!$BH29&lt;&gt;"",[6]PREMIOS_TITULACIONES_ANTIGUAS!$BH29&lt;&gt;0),[6]PREMIOS_TITULACIONES_ANTIGUAS!$BH29,""),IF($A31="TOTAL",SUM(INDIRECT("AI4:AI"&amp;ROW()-1)),""))</f>
        <v/>
      </c>
      <c r="AJ31" s="7" t="str">
        <f ca="1">IF(AND($A31&lt;&gt;"",$A31&lt;&gt;"TOTAL"),IF(AND([6]PREMIOS_TITULACIONES_ANTIGUAS!$BJ29&lt;&gt;"",[6]PREMIOS_TITULACIONES_ANTIGUAS!$BJ29&lt;&gt;0),[6]PREMIOS_TITULACIONES_ANTIGUAS!$BJ29,""),IF($A31="TOTAL",SUM(INDIRECT("AJ4:AJ"&amp;ROW()-1)),""))</f>
        <v/>
      </c>
      <c r="AK31" s="7" t="str">
        <f t="shared" ca="1" si="11"/>
        <v/>
      </c>
      <c r="AL31" s="7" t="str">
        <f ca="1">IF(AND($A31&lt;&gt;"",$A31&lt;&gt;"TOTAL"),IF(AND([6]PREMIOS_TITULACIONES_ANTIGUAS!$BM29&lt;&gt;"",[6]PREMIOS_TITULACIONES_ANTIGUAS!$BM29&lt;&gt;0),[6]PREMIOS_TITULACIONES_ANTIGUAS!$BM29,""),IF($A31="TOTAL",SUM(INDIRECT("AL4:AL"&amp;ROW()-1)),""))</f>
        <v/>
      </c>
      <c r="AM31" s="7" t="str">
        <f ca="1">IF(AND($A31&lt;&gt;"",$A31&lt;&gt;"TOTAL"),IF(AND([6]PREMIOS_TITULACIONES_ANTIGUAS!$BO29&lt;&gt;"",[6]PREMIOS_TITULACIONES_ANTIGUAS!$BO29&lt;&gt;0),[6]PREMIOS_TITULACIONES_ANTIGUAS!$BO29,""),IF($A31="TOTAL",SUM(INDIRECT("AM4:AM"&amp;ROW()-1)),""))</f>
        <v/>
      </c>
      <c r="AN31" s="7" t="str">
        <f t="shared" ca="1" si="12"/>
        <v/>
      </c>
      <c r="AO31" s="7" t="str">
        <f ca="1">IF(AND($A31&lt;&gt;"",$A31&lt;&gt;"TOTAL"),IF(AND([6]PREMIOS_TITULACIONES_ANTIGUAS!$BR29&lt;&gt;"",[6]PREMIOS_TITULACIONES_ANTIGUAS!$BR29&lt;&gt;0),[6]PREMIOS_TITULACIONES_ANTIGUAS!$BR29,""),IF($A31="TOTAL",SUM(INDIRECT("AO4:AO"&amp;ROW()-1)),""))</f>
        <v/>
      </c>
      <c r="AP31" s="7" t="str">
        <f ca="1">IF(AND($A31&lt;&gt;"",$A31&lt;&gt;"TOTAL"),IF(AND([6]PREMIOS_TITULACIONES_ANTIGUAS!$BT29&lt;&gt;"",[6]PREMIOS_TITULACIONES_ANTIGUAS!$BT29&lt;&gt;0),[6]PREMIOS_TITULACIONES_ANTIGUAS!$BT29,""),IF($A31="TOTAL",SUM(INDIRECT("AP4:AP"&amp;ROW()-1)),""))</f>
        <v/>
      </c>
      <c r="AQ31" s="7" t="str">
        <f t="shared" ca="1" si="13"/>
        <v/>
      </c>
      <c r="AR31" s="7" t="str">
        <f ca="1">IF(AND($A31&lt;&gt;"",$A31&lt;&gt;"TOTAL"),IF(AND([6]PREMIOS_TITULACIONES_ANTIGUAS!$BW29&lt;&gt;"",[6]PREMIOS_TITULACIONES_ANTIGUAS!$BW29&lt;&gt;0),[6]PREMIOS_TITULACIONES_ANTIGUAS!$BW29,""),IF($A31="TOTAL",SUM(INDIRECT("AR4:AR"&amp;ROW()-1)),""))</f>
        <v/>
      </c>
      <c r="AS31" s="7" t="str">
        <f ca="1">IF(AND($A31&lt;&gt;"",$A31&lt;&gt;"TOTAL"),IF(AND([6]PREMIOS_TITULACIONES_ANTIGUAS!$BY29&lt;&gt;"",[6]PREMIOS_TITULACIONES_ANTIGUAS!$BY29&lt;&gt;0),[6]PREMIOS_TITULACIONES_ANTIGUAS!$BY29,""),IF($A31="TOTAL",SUM(INDIRECT("AS4:AS"&amp;ROW()-1)),""))</f>
        <v/>
      </c>
      <c r="AT31" s="7" t="str">
        <f t="shared" ca="1" si="14"/>
        <v/>
      </c>
      <c r="AU31" s="7" t="str">
        <f ca="1">IF(AND($A31&lt;&gt;"",$A31&lt;&gt;"TOTAL"),IF(AND([6]PREMIOS_TITULACIONES_ANTIGUAS!$CB29&lt;&gt;"",[6]PREMIOS_TITULACIONES_ANTIGUAS!$CB29&lt;&gt;0),[6]PREMIOS_TITULACIONES_ANTIGUAS!$CB29,""),IF($A31="TOTAL",SUM(INDIRECT("AU4:AU"&amp;ROW()-1)),""))</f>
        <v/>
      </c>
      <c r="AV31" s="7" t="str">
        <f ca="1">IF(AND($A31&lt;&gt;"",$A31&lt;&gt;"TOTAL"),IF(AND([6]PREMIOS_TITULACIONES_ANTIGUAS!$CD29&lt;&gt;"",[6]PREMIOS_TITULACIONES_ANTIGUAS!$CD29&lt;&gt;0),[6]PREMIOS_TITULACIONES_ANTIGUAS!$CD29,""),IF($A31="TOTAL",SUM(INDIRECT("AV4:AV"&amp;ROW()-1)),""))</f>
        <v/>
      </c>
      <c r="AW31" s="7" t="str">
        <f t="shared" ca="1" si="15"/>
        <v/>
      </c>
      <c r="AX31" s="7" t="str">
        <f ca="1">IF(AND($A31&lt;&gt;"",$A31&lt;&gt;"TOTAL"),IF(AND([6]PREMIOS_TITULACIONES_ANTIGUAS!$CG29&lt;&gt;"",[6]PREMIOS_TITULACIONES_ANTIGUAS!$CG29&lt;&gt;0),[6]PREMIOS_TITULACIONES_ANTIGUAS!$CG29,""),IF($A31="TOTAL",SUM(INDIRECT("AX4:AX"&amp;ROW()-1)),""))</f>
        <v/>
      </c>
      <c r="AY31" s="7" t="str">
        <f ca="1">IF(AND($A31&lt;&gt;"",$A31&lt;&gt;"TOTAL"),IF(AND([6]PREMIOS_TITULACIONES_ANTIGUAS!$CI29&lt;&gt;"",[6]PREMIOS_TITULACIONES_ANTIGUAS!$CI29&lt;&gt;0),[6]PREMIOS_TITULACIONES_ANTIGUAS!$CI29,""),IF($A31="TOTAL",SUM(INDIRECT("AY4:AY"&amp;ROW()-1)),""))</f>
        <v/>
      </c>
      <c r="AZ31" s="7" t="str">
        <f t="shared" ca="1" si="16"/>
        <v/>
      </c>
      <c r="BA31" s="7" t="str">
        <f ca="1">IF(AND($A31&lt;&gt;"",$A31&lt;&gt;"TOTAL"),IF(AND([6]PREMIOS_TITULACIONES_ANTIGUAS!$CL29&lt;&gt;"",[6]PREMIOS_TITULACIONES_ANTIGUAS!$CL29&lt;&gt;0),[6]PREMIOS_TITULACIONES_ANTIGUAS!$CL29,""),IF($A31="TOTAL",SUM(INDIRECT("BA4:BA"&amp;ROW()-1)),""))</f>
        <v/>
      </c>
      <c r="BB31" s="7" t="str">
        <f ca="1">IF(AND($A31&lt;&gt;"",$A31&lt;&gt;"TOTAL"),IF(AND([6]PREMIOS_TITULACIONES_ANTIGUAS!$CN29&lt;&gt;"",[6]PREMIOS_TITULACIONES_ANTIGUAS!$CN29&lt;&gt;0),[6]PREMIOS_TITULACIONES_ANTIGUAS!$CN29,""),IF($A31="TOTAL",SUM(INDIRECT("BB4:BB"&amp;ROW()-1)),""))</f>
        <v/>
      </c>
      <c r="BC31" s="7" t="str">
        <f t="shared" ca="1" si="17"/>
        <v/>
      </c>
      <c r="BD31" s="7" t="str">
        <f ca="1">IF(AND($A31&lt;&gt;"",$A31&lt;&gt;"TOTAL"),IF(AND([6]PREMIOS_TITULACIONES_ANTIGUAS!$CQ29&lt;&gt;"",[6]PREMIOS_TITULACIONES_ANTIGUAS!$CQ29&lt;&gt;0),[6]PREMIOS_TITULACIONES_ANTIGUAS!$CQ29,""),IF($A31="TOTAL",SUM(INDIRECT("BD4:BD"&amp;ROW()-1)),""))</f>
        <v/>
      </c>
      <c r="BE31" s="7" t="str">
        <f ca="1">IF(AND($A31&lt;&gt;"",$A31&lt;&gt;"TOTAL"),IF(AND([6]PREMIOS_TITULACIONES_ANTIGUAS!$CS29&lt;&gt;"",[6]PREMIOS_TITULACIONES_ANTIGUAS!$CS29&lt;&gt;0),[6]PREMIOS_TITULACIONES_ANTIGUAS!$CS29,""),IF($A31="TOTAL",SUM(INDIRECT("BE4:BE"&amp;ROW()-1)),""))</f>
        <v/>
      </c>
      <c r="BF31" s="7" t="str">
        <f t="shared" ca="1" si="18"/>
        <v/>
      </c>
    </row>
    <row r="32" spans="1:58" x14ac:dyDescent="0.2">
      <c r="A32" s="12" t="str">
        <f>IF([6]PREMIOS_TITULACIONES_ANTIGUAS!$D30&lt;&gt;"",[6]PREMIOS_TITULACIONES_ANTIGUAS!$D30,IF(AND([6]PREMIOS_TITULACIONES_ANTIGUAS!$D30="",[6]PREMIOS_TITULACIONES_ANTIGUAS!$D31="",[6]PREMIOS_TITULACIONES_ANTIGUAS!$D29=""),"","TOTAL"))</f>
        <v/>
      </c>
      <c r="B32" s="7" t="str">
        <f ca="1">IF(AND($A32&lt;&gt;"",$A32&lt;&gt;"TOTAL"),IF(AND([6]PREMIOS_TITULACIONES_ANTIGUAS!$E30&lt;&gt;"",[6]PREMIOS_TITULACIONES_ANTIGUAS!$E30&lt;&gt;0),[6]PREMIOS_TITULACIONES_ANTIGUAS!$E30,""),IF($A32="TOTAL",SUM(INDIRECT("B4:B"&amp;ROW()-1)),""))</f>
        <v/>
      </c>
      <c r="C32" s="7" t="str">
        <f ca="1">IF(AND($A32&lt;&gt;"",$A32&lt;&gt;"TOTAL"),IF(AND([6]PREMIOS_TITULACIONES_ANTIGUAS!$G30&lt;&gt;"",[6]PREMIOS_TITULACIONES_ANTIGUAS!$G30&lt;&gt;0),[6]PREMIOS_TITULACIONES_ANTIGUAS!$G30,""),IF($A32="TOTAL",SUM(INDIRECT("C4:C"&amp;ROW()-1)),""))</f>
        <v/>
      </c>
      <c r="D32" s="7" t="str">
        <f t="shared" ca="1" si="0"/>
        <v/>
      </c>
      <c r="E32" s="7" t="str">
        <f ca="1">IF(AND($A32&lt;&gt;"",$A32&lt;&gt;"TOTAL"),IF(AND([6]PREMIOS_TITULACIONES_ANTIGUAS!$J30&lt;&gt;"",[6]PREMIOS_TITULACIONES_ANTIGUAS!$J30&lt;&gt;0),[6]PREMIOS_TITULACIONES_ANTIGUAS!$J30,""),IF($A32="TOTAL",SUM(INDIRECT("E4:E"&amp;ROW()-1)),""))</f>
        <v/>
      </c>
      <c r="F32" s="7" t="str">
        <f ca="1">IF(AND($A32&lt;&gt;"",$A32&lt;&gt;"TOTAL"),IF(AND([6]PREMIOS_TITULACIONES_ANTIGUAS!$L30&lt;&gt;"",[6]PREMIOS_TITULACIONES_ANTIGUAS!$L30&lt;&gt;0),[6]PREMIOS_TITULACIONES_ANTIGUAS!$L30,""),IF($A32="TOTAL",SUM(INDIRECT("F4:F"&amp;ROW()-1)),""))</f>
        <v/>
      </c>
      <c r="G32" s="7" t="str">
        <f t="shared" ca="1" si="1"/>
        <v/>
      </c>
      <c r="H32" s="7" t="str">
        <f ca="1">IF(AND($A32&lt;&gt;"",$A32&lt;&gt;"TOTAL"),IF(AND([6]PREMIOS_TITULACIONES_ANTIGUAS!$O30&lt;&gt;"",[6]PREMIOS_TITULACIONES_ANTIGUAS!$O30&lt;&gt;0),[6]PREMIOS_TITULACIONES_ANTIGUAS!$O30,""),IF($A32="TOTAL",SUM(INDIRECT("H4:H"&amp;ROW()-1)),""))</f>
        <v/>
      </c>
      <c r="I32" s="7" t="str">
        <f ca="1">IF(AND($A32&lt;&gt;"",$A32&lt;&gt;"TOTAL"),IF(AND([6]PREMIOS_TITULACIONES_ANTIGUAS!$Q30&lt;&gt;"",[6]PREMIOS_TITULACIONES_ANTIGUAS!$Q30&lt;&gt;0),[6]PREMIOS_TITULACIONES_ANTIGUAS!$Q30,""),IF($A32="TOTAL",SUM(INDIRECT("I4:I"&amp;ROW()-1)),""))</f>
        <v/>
      </c>
      <c r="J32" s="7" t="str">
        <f t="shared" ca="1" si="2"/>
        <v/>
      </c>
      <c r="K32" s="7" t="str">
        <f ca="1">IF(AND($A32&lt;&gt;"",$A32&lt;&gt;"TOTAL"),IF(AND([6]PREMIOS_TITULACIONES_ANTIGUAS!$T30&lt;&gt;"",[6]PREMIOS_TITULACIONES_ANTIGUAS!$T30&lt;&gt;0),[6]PREMIOS_TITULACIONES_ANTIGUAS!$T30,""),IF($A32="TOTAL",SUM(INDIRECT("K4:K"&amp;ROW()-1)),""))</f>
        <v/>
      </c>
      <c r="L32" s="7" t="str">
        <f ca="1">IF(AND($A32&lt;&gt;"",$A32&lt;&gt;"TOTAL"),IF(AND([6]PREMIOS_TITULACIONES_ANTIGUAS!$V30&lt;&gt;"",[6]PREMIOS_TITULACIONES_ANTIGUAS!$V30&lt;&gt;0),[6]PREMIOS_TITULACIONES_ANTIGUAS!$V30,""),IF($A32="TOTAL",SUM(INDIRECT("L4:L"&amp;ROW()-1)),""))</f>
        <v/>
      </c>
      <c r="M32" s="7" t="str">
        <f t="shared" ca="1" si="3"/>
        <v/>
      </c>
      <c r="N32" s="7" t="str">
        <f ca="1">IF(AND($A32&lt;&gt;"",$A32&lt;&gt;"TOTAL"),IF(AND([6]PREMIOS_TITULACIONES_ANTIGUAS!$Y30&lt;&gt;"",[6]PREMIOS_TITULACIONES_ANTIGUAS!$Y30&lt;&gt;0),[6]PREMIOS_TITULACIONES_ANTIGUAS!$Y30,""),IF($A32="TOTAL",SUM(INDIRECT("N4:N"&amp;ROW()-1)),""))</f>
        <v/>
      </c>
      <c r="O32" s="7" t="str">
        <f ca="1">IF(AND($A32&lt;&gt;"",$A32&lt;&gt;"TOTAL"),IF(AND([6]PREMIOS_TITULACIONES_ANTIGUAS!$AA30&lt;&gt;"",[6]PREMIOS_TITULACIONES_ANTIGUAS!$AA30&lt;&gt;0),[6]PREMIOS_TITULACIONES_ANTIGUAS!$AA30,""),IF($A32="TOTAL",SUM(INDIRECT("O4:O"&amp;ROW()-1)),""))</f>
        <v/>
      </c>
      <c r="P32" s="7" t="str">
        <f t="shared" ca="1" si="4"/>
        <v/>
      </c>
      <c r="Q32" s="7" t="str">
        <f ca="1">IF(AND($A32&lt;&gt;"",$A32&lt;&gt;"TOTAL"),IF(AND([6]PREMIOS_TITULACIONES_ANTIGUAS!$AD30&lt;&gt;"",[6]PREMIOS_TITULACIONES_ANTIGUAS!$AD30&lt;&gt;0),[6]PREMIOS_TITULACIONES_ANTIGUAS!$AD30,""),IF($A32="TOTAL",SUM(INDIRECT("Q4:Q"&amp;ROW()-1)),""))</f>
        <v/>
      </c>
      <c r="R32" s="7" t="str">
        <f ca="1">IF(AND($A32&lt;&gt;"",$A32&lt;&gt;"TOTAL"),IF(AND([6]PREMIOS_TITULACIONES_ANTIGUAS!$AF30&lt;&gt;"",[6]PREMIOS_TITULACIONES_ANTIGUAS!$AF30&lt;&gt;0),[6]PREMIOS_TITULACIONES_ANTIGUAS!$AF30,""),IF($A32="TOTAL",SUM(INDIRECT("R4:R"&amp;ROW()-1)),""))</f>
        <v/>
      </c>
      <c r="S32" s="7" t="str">
        <f t="shared" ca="1" si="5"/>
        <v/>
      </c>
      <c r="T32" s="7" t="str">
        <f ca="1">IF(AND($A32&lt;&gt;"",$A32&lt;&gt;"TOTAL"),IF(AND([6]PREMIOS_TITULACIONES_ANTIGUAS!$AI30&lt;&gt;"",[6]PREMIOS_TITULACIONES_ANTIGUAS!$AI30&lt;&gt;0),[6]PREMIOS_TITULACIONES_ANTIGUAS!$AI30,""),IF($A32="TOTAL",SUM(INDIRECT("T4:T"&amp;ROW()-1)),""))</f>
        <v/>
      </c>
      <c r="U32" s="7" t="str">
        <f ca="1">IF(AND($A32&lt;&gt;"",$A32&lt;&gt;"TOTAL"),IF(AND([6]PREMIOS_TITULACIONES_ANTIGUAS!$AK30&lt;&gt;"",[6]PREMIOS_TITULACIONES_ANTIGUAS!$AK30&lt;&gt;0),[6]PREMIOS_TITULACIONES_ANTIGUAS!$AK30,""),IF($A32="TOTAL",SUM(INDIRECT("U4:U"&amp;ROW()-1)),""))</f>
        <v/>
      </c>
      <c r="V32" s="7" t="str">
        <f t="shared" ca="1" si="6"/>
        <v/>
      </c>
      <c r="W32" s="7" t="str">
        <f ca="1">IF(AND($A32&lt;&gt;"",$A32&lt;&gt;"TOTAL"),IF(AND([6]PREMIOS_TITULACIONES_ANTIGUAS!$AN30&lt;&gt;"",[6]PREMIOS_TITULACIONES_ANTIGUAS!$AN30&lt;&gt;0),[6]PREMIOS_TITULACIONES_ANTIGUAS!$AN30,""),IF($A32="TOTAL",SUM(INDIRECT("W4:W"&amp;ROW()-1)),""))</f>
        <v/>
      </c>
      <c r="X32" s="7" t="str">
        <f ca="1">IF(AND($A32&lt;&gt;"",$A32&lt;&gt;"TOTAL"),IF(AND([6]PREMIOS_TITULACIONES_ANTIGUAS!$AP30&lt;&gt;"",[6]PREMIOS_TITULACIONES_ANTIGUAS!$AP30&lt;&gt;0),[6]PREMIOS_TITULACIONES_ANTIGUAS!$AP30,""),IF($A32="TOTAL",SUM(INDIRECT("X4:X"&amp;ROW()-1)),""))</f>
        <v/>
      </c>
      <c r="Y32" s="7" t="str">
        <f t="shared" ca="1" si="7"/>
        <v/>
      </c>
      <c r="Z32" s="7" t="str">
        <f ca="1">IF(AND($A32&lt;&gt;"",$A32&lt;&gt;"TOTAL"),IF(AND([6]PREMIOS_TITULACIONES_ANTIGUAS!$AS30&lt;&gt;"",[6]PREMIOS_TITULACIONES_ANTIGUAS!$AS30&lt;&gt;0),[6]PREMIOS_TITULACIONES_ANTIGUAS!$AS30,""),IF($A32="TOTAL",SUM(INDIRECT("Z4:Z"&amp;ROW()-1)),""))</f>
        <v/>
      </c>
      <c r="AA32" s="7" t="str">
        <f ca="1">IF(AND($A32&lt;&gt;"",$A32&lt;&gt;"TOTAL"),IF(AND([6]PREMIOS_TITULACIONES_ANTIGUAS!$AU30&lt;&gt;"",[6]PREMIOS_TITULACIONES_ANTIGUAS!$AU30&lt;&gt;0),[6]PREMIOS_TITULACIONES_ANTIGUAS!$AU30,""),IF($A32="TOTAL",SUM(INDIRECT("AA4:AA"&amp;ROW()-1)),""))</f>
        <v/>
      </c>
      <c r="AB32" s="7" t="str">
        <f t="shared" ca="1" si="8"/>
        <v/>
      </c>
      <c r="AC32" s="7" t="str">
        <f ca="1">IF(AND($A32&lt;&gt;"",$A32&lt;&gt;"TOTAL"),IF(AND([6]PREMIOS_TITULACIONES_ANTIGUAS!$AX30&lt;&gt;"",[6]PREMIOS_TITULACIONES_ANTIGUAS!$AX30&lt;&gt;0),[6]PREMIOS_TITULACIONES_ANTIGUAS!$AX30,""),IF($A32="TOTAL",SUM(INDIRECT("AC4:AC"&amp;ROW()-1)),""))</f>
        <v/>
      </c>
      <c r="AD32" s="7" t="str">
        <f ca="1">IF(AND($A32&lt;&gt;"",$A32&lt;&gt;"TOTAL"),IF(AND([6]PREMIOS_TITULACIONES_ANTIGUAS!$AZ30&lt;&gt;"",[6]PREMIOS_TITULACIONES_ANTIGUAS!$AZ30&lt;&gt;0),[6]PREMIOS_TITULACIONES_ANTIGUAS!$AZ30,""),IF($A32="TOTAL",SUM(INDIRECT("AD4:AD"&amp;ROW()-1)),""))</f>
        <v/>
      </c>
      <c r="AE32" s="7" t="str">
        <f t="shared" ca="1" si="9"/>
        <v/>
      </c>
      <c r="AF32" s="7" t="str">
        <f ca="1">IF(AND($A32&lt;&gt;"",$A32&lt;&gt;"TOTAL"),IF(AND([6]PREMIOS_TITULACIONES_ANTIGUAS!$BC30&lt;&gt;"",[6]PREMIOS_TITULACIONES_ANTIGUAS!$BC30&lt;&gt;0),[6]PREMIOS_TITULACIONES_ANTIGUAS!$BC30,""),IF($A32="TOTAL",SUM(INDIRECT("AF4:AF"&amp;ROW()-1)),""))</f>
        <v/>
      </c>
      <c r="AG32" s="7" t="str">
        <f ca="1">IF(AND($A32&lt;&gt;"",$A32&lt;&gt;"TOTAL"),IF(AND([6]PREMIOS_TITULACIONES_ANTIGUAS!$BE30&lt;&gt;"",[6]PREMIOS_TITULACIONES_ANTIGUAS!$BE30&lt;&gt;0),[6]PREMIOS_TITULACIONES_ANTIGUAS!$BE30,""),IF($A32="TOTAL",SUM(INDIRECT("AG4:AG"&amp;ROW()-1)),""))</f>
        <v/>
      </c>
      <c r="AH32" s="7" t="str">
        <f t="shared" ca="1" si="10"/>
        <v/>
      </c>
      <c r="AI32" s="7" t="str">
        <f ca="1">IF(AND($A32&lt;&gt;"",$A32&lt;&gt;"TOTAL"),IF(AND([6]PREMIOS_TITULACIONES_ANTIGUAS!$BH30&lt;&gt;"",[6]PREMIOS_TITULACIONES_ANTIGUAS!$BH30&lt;&gt;0),[6]PREMIOS_TITULACIONES_ANTIGUAS!$BH30,""),IF($A32="TOTAL",SUM(INDIRECT("AI4:AI"&amp;ROW()-1)),""))</f>
        <v/>
      </c>
      <c r="AJ32" s="7" t="str">
        <f ca="1">IF(AND($A32&lt;&gt;"",$A32&lt;&gt;"TOTAL"),IF(AND([6]PREMIOS_TITULACIONES_ANTIGUAS!$BJ30&lt;&gt;"",[6]PREMIOS_TITULACIONES_ANTIGUAS!$BJ30&lt;&gt;0),[6]PREMIOS_TITULACIONES_ANTIGUAS!$BJ30,""),IF($A32="TOTAL",SUM(INDIRECT("AJ4:AJ"&amp;ROW()-1)),""))</f>
        <v/>
      </c>
      <c r="AK32" s="7" t="str">
        <f t="shared" ca="1" si="11"/>
        <v/>
      </c>
      <c r="AL32" s="7" t="str">
        <f ca="1">IF(AND($A32&lt;&gt;"",$A32&lt;&gt;"TOTAL"),IF(AND([6]PREMIOS_TITULACIONES_ANTIGUAS!$BM30&lt;&gt;"",[6]PREMIOS_TITULACIONES_ANTIGUAS!$BM30&lt;&gt;0),[6]PREMIOS_TITULACIONES_ANTIGUAS!$BM30,""),IF($A32="TOTAL",SUM(INDIRECT("AL4:AL"&amp;ROW()-1)),""))</f>
        <v/>
      </c>
      <c r="AM32" s="7" t="str">
        <f ca="1">IF(AND($A32&lt;&gt;"",$A32&lt;&gt;"TOTAL"),IF(AND([6]PREMIOS_TITULACIONES_ANTIGUAS!$BO30&lt;&gt;"",[6]PREMIOS_TITULACIONES_ANTIGUAS!$BO30&lt;&gt;0),[6]PREMIOS_TITULACIONES_ANTIGUAS!$BO30,""),IF($A32="TOTAL",SUM(INDIRECT("AM4:AM"&amp;ROW()-1)),""))</f>
        <v/>
      </c>
      <c r="AN32" s="7" t="str">
        <f t="shared" ca="1" si="12"/>
        <v/>
      </c>
      <c r="AO32" s="7" t="str">
        <f ca="1">IF(AND($A32&lt;&gt;"",$A32&lt;&gt;"TOTAL"),IF(AND([6]PREMIOS_TITULACIONES_ANTIGUAS!$BR30&lt;&gt;"",[6]PREMIOS_TITULACIONES_ANTIGUAS!$BR30&lt;&gt;0),[6]PREMIOS_TITULACIONES_ANTIGUAS!$BR30,""),IF($A32="TOTAL",SUM(INDIRECT("AO4:AO"&amp;ROW()-1)),""))</f>
        <v/>
      </c>
      <c r="AP32" s="7" t="str">
        <f ca="1">IF(AND($A32&lt;&gt;"",$A32&lt;&gt;"TOTAL"),IF(AND([6]PREMIOS_TITULACIONES_ANTIGUAS!$BT30&lt;&gt;"",[6]PREMIOS_TITULACIONES_ANTIGUAS!$BT30&lt;&gt;0),[6]PREMIOS_TITULACIONES_ANTIGUAS!$BT30,""),IF($A32="TOTAL",SUM(INDIRECT("AP4:AP"&amp;ROW()-1)),""))</f>
        <v/>
      </c>
      <c r="AQ32" s="7" t="str">
        <f t="shared" ca="1" si="13"/>
        <v/>
      </c>
      <c r="AR32" s="7" t="str">
        <f ca="1">IF(AND($A32&lt;&gt;"",$A32&lt;&gt;"TOTAL"),IF(AND([6]PREMIOS_TITULACIONES_ANTIGUAS!$BW30&lt;&gt;"",[6]PREMIOS_TITULACIONES_ANTIGUAS!$BW30&lt;&gt;0),[6]PREMIOS_TITULACIONES_ANTIGUAS!$BW30,""),IF($A32="TOTAL",SUM(INDIRECT("AR4:AR"&amp;ROW()-1)),""))</f>
        <v/>
      </c>
      <c r="AS32" s="7" t="str">
        <f ca="1">IF(AND($A32&lt;&gt;"",$A32&lt;&gt;"TOTAL"),IF(AND([6]PREMIOS_TITULACIONES_ANTIGUAS!$BY30&lt;&gt;"",[6]PREMIOS_TITULACIONES_ANTIGUAS!$BY30&lt;&gt;0),[6]PREMIOS_TITULACIONES_ANTIGUAS!$BY30,""),IF($A32="TOTAL",SUM(INDIRECT("AS4:AS"&amp;ROW()-1)),""))</f>
        <v/>
      </c>
      <c r="AT32" s="7" t="str">
        <f t="shared" ca="1" si="14"/>
        <v/>
      </c>
      <c r="AU32" s="7" t="str">
        <f ca="1">IF(AND($A32&lt;&gt;"",$A32&lt;&gt;"TOTAL"),IF(AND([6]PREMIOS_TITULACIONES_ANTIGUAS!$CB30&lt;&gt;"",[6]PREMIOS_TITULACIONES_ANTIGUAS!$CB30&lt;&gt;0),[6]PREMIOS_TITULACIONES_ANTIGUAS!$CB30,""),IF($A32="TOTAL",SUM(INDIRECT("AU4:AU"&amp;ROW()-1)),""))</f>
        <v/>
      </c>
      <c r="AV32" s="7" t="str">
        <f ca="1">IF(AND($A32&lt;&gt;"",$A32&lt;&gt;"TOTAL"),IF(AND([6]PREMIOS_TITULACIONES_ANTIGUAS!$CD30&lt;&gt;"",[6]PREMIOS_TITULACIONES_ANTIGUAS!$CD30&lt;&gt;0),[6]PREMIOS_TITULACIONES_ANTIGUAS!$CD30,""),IF($A32="TOTAL",SUM(INDIRECT("AV4:AV"&amp;ROW()-1)),""))</f>
        <v/>
      </c>
      <c r="AW32" s="7" t="str">
        <f t="shared" ca="1" si="15"/>
        <v/>
      </c>
      <c r="AX32" s="7" t="str">
        <f ca="1">IF(AND($A32&lt;&gt;"",$A32&lt;&gt;"TOTAL"),IF(AND([6]PREMIOS_TITULACIONES_ANTIGUAS!$CG30&lt;&gt;"",[6]PREMIOS_TITULACIONES_ANTIGUAS!$CG30&lt;&gt;0),[6]PREMIOS_TITULACIONES_ANTIGUAS!$CG30,""),IF($A32="TOTAL",SUM(INDIRECT("AX4:AX"&amp;ROW()-1)),""))</f>
        <v/>
      </c>
      <c r="AY32" s="7" t="str">
        <f ca="1">IF(AND($A32&lt;&gt;"",$A32&lt;&gt;"TOTAL"),IF(AND([6]PREMIOS_TITULACIONES_ANTIGUAS!$CI30&lt;&gt;"",[6]PREMIOS_TITULACIONES_ANTIGUAS!$CI30&lt;&gt;0),[6]PREMIOS_TITULACIONES_ANTIGUAS!$CI30,""),IF($A32="TOTAL",SUM(INDIRECT("AY4:AY"&amp;ROW()-1)),""))</f>
        <v/>
      </c>
      <c r="AZ32" s="7" t="str">
        <f t="shared" ca="1" si="16"/>
        <v/>
      </c>
      <c r="BA32" s="7" t="str">
        <f ca="1">IF(AND($A32&lt;&gt;"",$A32&lt;&gt;"TOTAL"),IF(AND([6]PREMIOS_TITULACIONES_ANTIGUAS!$CL30&lt;&gt;"",[6]PREMIOS_TITULACIONES_ANTIGUAS!$CL30&lt;&gt;0),[6]PREMIOS_TITULACIONES_ANTIGUAS!$CL30,""),IF($A32="TOTAL",SUM(INDIRECT("BA4:BA"&amp;ROW()-1)),""))</f>
        <v/>
      </c>
      <c r="BB32" s="7" t="str">
        <f ca="1">IF(AND($A32&lt;&gt;"",$A32&lt;&gt;"TOTAL"),IF(AND([6]PREMIOS_TITULACIONES_ANTIGUAS!$CN30&lt;&gt;"",[6]PREMIOS_TITULACIONES_ANTIGUAS!$CN30&lt;&gt;0),[6]PREMIOS_TITULACIONES_ANTIGUAS!$CN30,""),IF($A32="TOTAL",SUM(INDIRECT("BB4:BB"&amp;ROW()-1)),""))</f>
        <v/>
      </c>
      <c r="BC32" s="7" t="str">
        <f t="shared" ca="1" si="17"/>
        <v/>
      </c>
      <c r="BD32" s="7" t="str">
        <f ca="1">IF(AND($A32&lt;&gt;"",$A32&lt;&gt;"TOTAL"),IF(AND([6]PREMIOS_TITULACIONES_ANTIGUAS!$CQ30&lt;&gt;"",[6]PREMIOS_TITULACIONES_ANTIGUAS!$CQ30&lt;&gt;0),[6]PREMIOS_TITULACIONES_ANTIGUAS!$CQ30,""),IF($A32="TOTAL",SUM(INDIRECT("BD4:BD"&amp;ROW()-1)),""))</f>
        <v/>
      </c>
      <c r="BE32" s="7" t="str">
        <f ca="1">IF(AND($A32&lt;&gt;"",$A32&lt;&gt;"TOTAL"),IF(AND([6]PREMIOS_TITULACIONES_ANTIGUAS!$CS30&lt;&gt;"",[6]PREMIOS_TITULACIONES_ANTIGUAS!$CS30&lt;&gt;0),[6]PREMIOS_TITULACIONES_ANTIGUAS!$CS30,""),IF($A32="TOTAL",SUM(INDIRECT("BE4:BE"&amp;ROW()-1)),""))</f>
        <v/>
      </c>
      <c r="BF32" s="7" t="str">
        <f t="shared" ca="1" si="18"/>
        <v/>
      </c>
    </row>
    <row r="33" spans="1:58" x14ac:dyDescent="0.2">
      <c r="A33" s="12" t="str">
        <f>IF([6]PREMIOS_TITULACIONES_ANTIGUAS!$D31&lt;&gt;"",[6]PREMIOS_TITULACIONES_ANTIGUAS!$D31,IF(AND([6]PREMIOS_TITULACIONES_ANTIGUAS!$D31="",[6]PREMIOS_TITULACIONES_ANTIGUAS!$D32="",[6]PREMIOS_TITULACIONES_ANTIGUAS!$D30=""),"","TOTAL"))</f>
        <v/>
      </c>
      <c r="B33" s="7" t="str">
        <f ca="1">IF(AND($A33&lt;&gt;"",$A33&lt;&gt;"TOTAL"),IF(AND([6]PREMIOS_TITULACIONES_ANTIGUAS!$E31&lt;&gt;"",[6]PREMIOS_TITULACIONES_ANTIGUAS!$E31&lt;&gt;0),[6]PREMIOS_TITULACIONES_ANTIGUAS!$E31,""),IF($A33="TOTAL",SUM(INDIRECT("B4:B"&amp;ROW()-1)),""))</f>
        <v/>
      </c>
      <c r="C33" s="7" t="str">
        <f ca="1">IF(AND($A33&lt;&gt;"",$A33&lt;&gt;"TOTAL"),IF(AND([6]PREMIOS_TITULACIONES_ANTIGUAS!$G31&lt;&gt;"",[6]PREMIOS_TITULACIONES_ANTIGUAS!$G31&lt;&gt;0),[6]PREMIOS_TITULACIONES_ANTIGUAS!$G31,""),IF($A33="TOTAL",SUM(INDIRECT("C4:C"&amp;ROW()-1)),""))</f>
        <v/>
      </c>
      <c r="D33" s="7" t="str">
        <f t="shared" ca="1" si="0"/>
        <v/>
      </c>
      <c r="E33" s="7" t="str">
        <f ca="1">IF(AND($A33&lt;&gt;"",$A33&lt;&gt;"TOTAL"),IF(AND([6]PREMIOS_TITULACIONES_ANTIGUAS!$J31&lt;&gt;"",[6]PREMIOS_TITULACIONES_ANTIGUAS!$J31&lt;&gt;0),[6]PREMIOS_TITULACIONES_ANTIGUAS!$J31,""),IF($A33="TOTAL",SUM(INDIRECT("E4:E"&amp;ROW()-1)),""))</f>
        <v/>
      </c>
      <c r="F33" s="7" t="str">
        <f ca="1">IF(AND($A33&lt;&gt;"",$A33&lt;&gt;"TOTAL"),IF(AND([6]PREMIOS_TITULACIONES_ANTIGUAS!$L31&lt;&gt;"",[6]PREMIOS_TITULACIONES_ANTIGUAS!$L31&lt;&gt;0),[6]PREMIOS_TITULACIONES_ANTIGUAS!$L31,""),IF($A33="TOTAL",SUM(INDIRECT("F4:F"&amp;ROW()-1)),""))</f>
        <v/>
      </c>
      <c r="G33" s="7" t="str">
        <f t="shared" ca="1" si="1"/>
        <v/>
      </c>
      <c r="H33" s="7" t="str">
        <f ca="1">IF(AND($A33&lt;&gt;"",$A33&lt;&gt;"TOTAL"),IF(AND([6]PREMIOS_TITULACIONES_ANTIGUAS!$O31&lt;&gt;"",[6]PREMIOS_TITULACIONES_ANTIGUAS!$O31&lt;&gt;0),[6]PREMIOS_TITULACIONES_ANTIGUAS!$O31,""),IF($A33="TOTAL",SUM(INDIRECT("H4:H"&amp;ROW()-1)),""))</f>
        <v/>
      </c>
      <c r="I33" s="7" t="str">
        <f ca="1">IF(AND($A33&lt;&gt;"",$A33&lt;&gt;"TOTAL"),IF(AND([6]PREMIOS_TITULACIONES_ANTIGUAS!$Q31&lt;&gt;"",[6]PREMIOS_TITULACIONES_ANTIGUAS!$Q31&lt;&gt;0),[6]PREMIOS_TITULACIONES_ANTIGUAS!$Q31,""),IF($A33="TOTAL",SUM(INDIRECT("I4:I"&amp;ROW()-1)),""))</f>
        <v/>
      </c>
      <c r="J33" s="7" t="str">
        <f t="shared" ca="1" si="2"/>
        <v/>
      </c>
      <c r="K33" s="7" t="str">
        <f ca="1">IF(AND($A33&lt;&gt;"",$A33&lt;&gt;"TOTAL"),IF(AND([6]PREMIOS_TITULACIONES_ANTIGUAS!$T31&lt;&gt;"",[6]PREMIOS_TITULACIONES_ANTIGUAS!$T31&lt;&gt;0),[6]PREMIOS_TITULACIONES_ANTIGUAS!$T31,""),IF($A33="TOTAL",SUM(INDIRECT("K4:K"&amp;ROW()-1)),""))</f>
        <v/>
      </c>
      <c r="L33" s="7" t="str">
        <f ca="1">IF(AND($A33&lt;&gt;"",$A33&lt;&gt;"TOTAL"),IF(AND([6]PREMIOS_TITULACIONES_ANTIGUAS!$V31&lt;&gt;"",[6]PREMIOS_TITULACIONES_ANTIGUAS!$V31&lt;&gt;0),[6]PREMIOS_TITULACIONES_ANTIGUAS!$V31,""),IF($A33="TOTAL",SUM(INDIRECT("L4:L"&amp;ROW()-1)),""))</f>
        <v/>
      </c>
      <c r="M33" s="7" t="str">
        <f t="shared" ca="1" si="3"/>
        <v/>
      </c>
      <c r="N33" s="7" t="str">
        <f ca="1">IF(AND($A33&lt;&gt;"",$A33&lt;&gt;"TOTAL"),IF(AND([6]PREMIOS_TITULACIONES_ANTIGUAS!$Y31&lt;&gt;"",[6]PREMIOS_TITULACIONES_ANTIGUAS!$Y31&lt;&gt;0),[6]PREMIOS_TITULACIONES_ANTIGUAS!$Y31,""),IF($A33="TOTAL",SUM(INDIRECT("N4:N"&amp;ROW()-1)),""))</f>
        <v/>
      </c>
      <c r="O33" s="7" t="str">
        <f ca="1">IF(AND($A33&lt;&gt;"",$A33&lt;&gt;"TOTAL"),IF(AND([6]PREMIOS_TITULACIONES_ANTIGUAS!$AA31&lt;&gt;"",[6]PREMIOS_TITULACIONES_ANTIGUAS!$AA31&lt;&gt;0),[6]PREMIOS_TITULACIONES_ANTIGUAS!$AA31,""),IF($A33="TOTAL",SUM(INDIRECT("O4:O"&amp;ROW()-1)),""))</f>
        <v/>
      </c>
      <c r="P33" s="7" t="str">
        <f t="shared" ca="1" si="4"/>
        <v/>
      </c>
      <c r="Q33" s="7" t="str">
        <f ca="1">IF(AND($A33&lt;&gt;"",$A33&lt;&gt;"TOTAL"),IF(AND([6]PREMIOS_TITULACIONES_ANTIGUAS!$AD31&lt;&gt;"",[6]PREMIOS_TITULACIONES_ANTIGUAS!$AD31&lt;&gt;0),[6]PREMIOS_TITULACIONES_ANTIGUAS!$AD31,""),IF($A33="TOTAL",SUM(INDIRECT("Q4:Q"&amp;ROW()-1)),""))</f>
        <v/>
      </c>
      <c r="R33" s="7" t="str">
        <f ca="1">IF(AND($A33&lt;&gt;"",$A33&lt;&gt;"TOTAL"),IF(AND([6]PREMIOS_TITULACIONES_ANTIGUAS!$AF31&lt;&gt;"",[6]PREMIOS_TITULACIONES_ANTIGUAS!$AF31&lt;&gt;0),[6]PREMIOS_TITULACIONES_ANTIGUAS!$AF31,""),IF($A33="TOTAL",SUM(INDIRECT("R4:R"&amp;ROW()-1)),""))</f>
        <v/>
      </c>
      <c r="S33" s="7" t="str">
        <f t="shared" ca="1" si="5"/>
        <v/>
      </c>
      <c r="T33" s="7" t="str">
        <f ca="1">IF(AND($A33&lt;&gt;"",$A33&lt;&gt;"TOTAL"),IF(AND([6]PREMIOS_TITULACIONES_ANTIGUAS!$AI31&lt;&gt;"",[6]PREMIOS_TITULACIONES_ANTIGUAS!$AI31&lt;&gt;0),[6]PREMIOS_TITULACIONES_ANTIGUAS!$AI31,""),IF($A33="TOTAL",SUM(INDIRECT("T4:T"&amp;ROW()-1)),""))</f>
        <v/>
      </c>
      <c r="U33" s="7" t="str">
        <f ca="1">IF(AND($A33&lt;&gt;"",$A33&lt;&gt;"TOTAL"),IF(AND([6]PREMIOS_TITULACIONES_ANTIGUAS!$AK31&lt;&gt;"",[6]PREMIOS_TITULACIONES_ANTIGUAS!$AK31&lt;&gt;0),[6]PREMIOS_TITULACIONES_ANTIGUAS!$AK31,""),IF($A33="TOTAL",SUM(INDIRECT("U4:U"&amp;ROW()-1)),""))</f>
        <v/>
      </c>
      <c r="V33" s="7" t="str">
        <f t="shared" ca="1" si="6"/>
        <v/>
      </c>
      <c r="W33" s="7" t="str">
        <f ca="1">IF(AND($A33&lt;&gt;"",$A33&lt;&gt;"TOTAL"),IF(AND([6]PREMIOS_TITULACIONES_ANTIGUAS!$AN31&lt;&gt;"",[6]PREMIOS_TITULACIONES_ANTIGUAS!$AN31&lt;&gt;0),[6]PREMIOS_TITULACIONES_ANTIGUAS!$AN31,""),IF($A33="TOTAL",SUM(INDIRECT("W4:W"&amp;ROW()-1)),""))</f>
        <v/>
      </c>
      <c r="X33" s="7" t="str">
        <f ca="1">IF(AND($A33&lt;&gt;"",$A33&lt;&gt;"TOTAL"),IF(AND([6]PREMIOS_TITULACIONES_ANTIGUAS!$AP31&lt;&gt;"",[6]PREMIOS_TITULACIONES_ANTIGUAS!$AP31&lt;&gt;0),[6]PREMIOS_TITULACIONES_ANTIGUAS!$AP31,""),IF($A33="TOTAL",SUM(INDIRECT("X4:X"&amp;ROW()-1)),""))</f>
        <v/>
      </c>
      <c r="Y33" s="7" t="str">
        <f t="shared" ca="1" si="7"/>
        <v/>
      </c>
      <c r="Z33" s="7" t="str">
        <f ca="1">IF(AND($A33&lt;&gt;"",$A33&lt;&gt;"TOTAL"),IF(AND([6]PREMIOS_TITULACIONES_ANTIGUAS!$AS31&lt;&gt;"",[6]PREMIOS_TITULACIONES_ANTIGUAS!$AS31&lt;&gt;0),[6]PREMIOS_TITULACIONES_ANTIGUAS!$AS31,""),IF($A33="TOTAL",SUM(INDIRECT("Z4:Z"&amp;ROW()-1)),""))</f>
        <v/>
      </c>
      <c r="AA33" s="7" t="str">
        <f ca="1">IF(AND($A33&lt;&gt;"",$A33&lt;&gt;"TOTAL"),IF(AND([6]PREMIOS_TITULACIONES_ANTIGUAS!$AU31&lt;&gt;"",[6]PREMIOS_TITULACIONES_ANTIGUAS!$AU31&lt;&gt;0),[6]PREMIOS_TITULACIONES_ANTIGUAS!$AU31,""),IF($A33="TOTAL",SUM(INDIRECT("AA4:AA"&amp;ROW()-1)),""))</f>
        <v/>
      </c>
      <c r="AB33" s="7" t="str">
        <f t="shared" ca="1" si="8"/>
        <v/>
      </c>
      <c r="AC33" s="7" t="str">
        <f ca="1">IF(AND($A33&lt;&gt;"",$A33&lt;&gt;"TOTAL"),IF(AND([6]PREMIOS_TITULACIONES_ANTIGUAS!$AX31&lt;&gt;"",[6]PREMIOS_TITULACIONES_ANTIGUAS!$AX31&lt;&gt;0),[6]PREMIOS_TITULACIONES_ANTIGUAS!$AX31,""),IF($A33="TOTAL",SUM(INDIRECT("AC4:AC"&amp;ROW()-1)),""))</f>
        <v/>
      </c>
      <c r="AD33" s="7" t="str">
        <f ca="1">IF(AND($A33&lt;&gt;"",$A33&lt;&gt;"TOTAL"),IF(AND([6]PREMIOS_TITULACIONES_ANTIGUAS!$AZ31&lt;&gt;"",[6]PREMIOS_TITULACIONES_ANTIGUAS!$AZ31&lt;&gt;0),[6]PREMIOS_TITULACIONES_ANTIGUAS!$AZ31,""),IF($A33="TOTAL",SUM(INDIRECT("AD4:AD"&amp;ROW()-1)),""))</f>
        <v/>
      </c>
      <c r="AE33" s="7" t="str">
        <f t="shared" ca="1" si="9"/>
        <v/>
      </c>
      <c r="AF33" s="7" t="str">
        <f ca="1">IF(AND($A33&lt;&gt;"",$A33&lt;&gt;"TOTAL"),IF(AND([6]PREMIOS_TITULACIONES_ANTIGUAS!$BC31&lt;&gt;"",[6]PREMIOS_TITULACIONES_ANTIGUAS!$BC31&lt;&gt;0),[6]PREMIOS_TITULACIONES_ANTIGUAS!$BC31,""),IF($A33="TOTAL",SUM(INDIRECT("AF4:AF"&amp;ROW()-1)),""))</f>
        <v/>
      </c>
      <c r="AG33" s="7" t="str">
        <f ca="1">IF(AND($A33&lt;&gt;"",$A33&lt;&gt;"TOTAL"),IF(AND([6]PREMIOS_TITULACIONES_ANTIGUAS!$BE31&lt;&gt;"",[6]PREMIOS_TITULACIONES_ANTIGUAS!$BE31&lt;&gt;0),[6]PREMIOS_TITULACIONES_ANTIGUAS!$BE31,""),IF($A33="TOTAL",SUM(INDIRECT("AG4:AG"&amp;ROW()-1)),""))</f>
        <v/>
      </c>
      <c r="AH33" s="7" t="str">
        <f t="shared" ca="1" si="10"/>
        <v/>
      </c>
      <c r="AI33" s="7" t="str">
        <f ca="1">IF(AND($A33&lt;&gt;"",$A33&lt;&gt;"TOTAL"),IF(AND([6]PREMIOS_TITULACIONES_ANTIGUAS!$BH31&lt;&gt;"",[6]PREMIOS_TITULACIONES_ANTIGUAS!$BH31&lt;&gt;0),[6]PREMIOS_TITULACIONES_ANTIGUAS!$BH31,""),IF($A33="TOTAL",SUM(INDIRECT("AI4:AI"&amp;ROW()-1)),""))</f>
        <v/>
      </c>
      <c r="AJ33" s="7" t="str">
        <f ca="1">IF(AND($A33&lt;&gt;"",$A33&lt;&gt;"TOTAL"),IF(AND([6]PREMIOS_TITULACIONES_ANTIGUAS!$BJ31&lt;&gt;"",[6]PREMIOS_TITULACIONES_ANTIGUAS!$BJ31&lt;&gt;0),[6]PREMIOS_TITULACIONES_ANTIGUAS!$BJ31,""),IF($A33="TOTAL",SUM(INDIRECT("AJ4:AJ"&amp;ROW()-1)),""))</f>
        <v/>
      </c>
      <c r="AK33" s="7" t="str">
        <f t="shared" ca="1" si="11"/>
        <v/>
      </c>
      <c r="AL33" s="7" t="str">
        <f ca="1">IF(AND($A33&lt;&gt;"",$A33&lt;&gt;"TOTAL"),IF(AND([6]PREMIOS_TITULACIONES_ANTIGUAS!$BM31&lt;&gt;"",[6]PREMIOS_TITULACIONES_ANTIGUAS!$BM31&lt;&gt;0),[6]PREMIOS_TITULACIONES_ANTIGUAS!$BM31,""),IF($A33="TOTAL",SUM(INDIRECT("AL4:AL"&amp;ROW()-1)),""))</f>
        <v/>
      </c>
      <c r="AM33" s="7" t="str">
        <f ca="1">IF(AND($A33&lt;&gt;"",$A33&lt;&gt;"TOTAL"),IF(AND([6]PREMIOS_TITULACIONES_ANTIGUAS!$BO31&lt;&gt;"",[6]PREMIOS_TITULACIONES_ANTIGUAS!$BO31&lt;&gt;0),[6]PREMIOS_TITULACIONES_ANTIGUAS!$BO31,""),IF($A33="TOTAL",SUM(INDIRECT("AM4:AM"&amp;ROW()-1)),""))</f>
        <v/>
      </c>
      <c r="AN33" s="7" t="str">
        <f t="shared" ca="1" si="12"/>
        <v/>
      </c>
      <c r="AO33" s="7" t="str">
        <f ca="1">IF(AND($A33&lt;&gt;"",$A33&lt;&gt;"TOTAL"),IF(AND([6]PREMIOS_TITULACIONES_ANTIGUAS!$BR31&lt;&gt;"",[6]PREMIOS_TITULACIONES_ANTIGUAS!$BR31&lt;&gt;0),[6]PREMIOS_TITULACIONES_ANTIGUAS!$BR31,""),IF($A33="TOTAL",SUM(INDIRECT("AO4:AO"&amp;ROW()-1)),""))</f>
        <v/>
      </c>
      <c r="AP33" s="7" t="str">
        <f ca="1">IF(AND($A33&lt;&gt;"",$A33&lt;&gt;"TOTAL"),IF(AND([6]PREMIOS_TITULACIONES_ANTIGUAS!$BT31&lt;&gt;"",[6]PREMIOS_TITULACIONES_ANTIGUAS!$BT31&lt;&gt;0),[6]PREMIOS_TITULACIONES_ANTIGUAS!$BT31,""),IF($A33="TOTAL",SUM(INDIRECT("AP4:AP"&amp;ROW()-1)),""))</f>
        <v/>
      </c>
      <c r="AQ33" s="7" t="str">
        <f t="shared" ca="1" si="13"/>
        <v/>
      </c>
      <c r="AR33" s="7" t="str">
        <f ca="1">IF(AND($A33&lt;&gt;"",$A33&lt;&gt;"TOTAL"),IF(AND([6]PREMIOS_TITULACIONES_ANTIGUAS!$BW31&lt;&gt;"",[6]PREMIOS_TITULACIONES_ANTIGUAS!$BW31&lt;&gt;0),[6]PREMIOS_TITULACIONES_ANTIGUAS!$BW31,""),IF($A33="TOTAL",SUM(INDIRECT("AR4:AR"&amp;ROW()-1)),""))</f>
        <v/>
      </c>
      <c r="AS33" s="7" t="str">
        <f ca="1">IF(AND($A33&lt;&gt;"",$A33&lt;&gt;"TOTAL"),IF(AND([6]PREMIOS_TITULACIONES_ANTIGUAS!$BY31&lt;&gt;"",[6]PREMIOS_TITULACIONES_ANTIGUAS!$BY31&lt;&gt;0),[6]PREMIOS_TITULACIONES_ANTIGUAS!$BY31,""),IF($A33="TOTAL",SUM(INDIRECT("AS4:AS"&amp;ROW()-1)),""))</f>
        <v/>
      </c>
      <c r="AT33" s="7" t="str">
        <f t="shared" ca="1" si="14"/>
        <v/>
      </c>
      <c r="AU33" s="7" t="str">
        <f ca="1">IF(AND($A33&lt;&gt;"",$A33&lt;&gt;"TOTAL"),IF(AND([6]PREMIOS_TITULACIONES_ANTIGUAS!$CB31&lt;&gt;"",[6]PREMIOS_TITULACIONES_ANTIGUAS!$CB31&lt;&gt;0),[6]PREMIOS_TITULACIONES_ANTIGUAS!$CB31,""),IF($A33="TOTAL",SUM(INDIRECT("AU4:AU"&amp;ROW()-1)),""))</f>
        <v/>
      </c>
      <c r="AV33" s="7" t="str">
        <f ca="1">IF(AND($A33&lt;&gt;"",$A33&lt;&gt;"TOTAL"),IF(AND([6]PREMIOS_TITULACIONES_ANTIGUAS!$CD31&lt;&gt;"",[6]PREMIOS_TITULACIONES_ANTIGUAS!$CD31&lt;&gt;0),[6]PREMIOS_TITULACIONES_ANTIGUAS!$CD31,""),IF($A33="TOTAL",SUM(INDIRECT("AV4:AV"&amp;ROW()-1)),""))</f>
        <v/>
      </c>
      <c r="AW33" s="7" t="str">
        <f t="shared" ca="1" si="15"/>
        <v/>
      </c>
      <c r="AX33" s="7" t="str">
        <f ca="1">IF(AND($A33&lt;&gt;"",$A33&lt;&gt;"TOTAL"),IF(AND([6]PREMIOS_TITULACIONES_ANTIGUAS!$CG31&lt;&gt;"",[6]PREMIOS_TITULACIONES_ANTIGUAS!$CG31&lt;&gt;0),[6]PREMIOS_TITULACIONES_ANTIGUAS!$CG31,""),IF($A33="TOTAL",SUM(INDIRECT("AX4:AX"&amp;ROW()-1)),""))</f>
        <v/>
      </c>
      <c r="AY33" s="7" t="str">
        <f ca="1">IF(AND($A33&lt;&gt;"",$A33&lt;&gt;"TOTAL"),IF(AND([6]PREMIOS_TITULACIONES_ANTIGUAS!$CI31&lt;&gt;"",[6]PREMIOS_TITULACIONES_ANTIGUAS!$CI31&lt;&gt;0),[6]PREMIOS_TITULACIONES_ANTIGUAS!$CI31,""),IF($A33="TOTAL",SUM(INDIRECT("AY4:AY"&amp;ROW()-1)),""))</f>
        <v/>
      </c>
      <c r="AZ33" s="7" t="str">
        <f t="shared" ca="1" si="16"/>
        <v/>
      </c>
      <c r="BA33" s="7" t="str">
        <f ca="1">IF(AND($A33&lt;&gt;"",$A33&lt;&gt;"TOTAL"),IF(AND([6]PREMIOS_TITULACIONES_ANTIGUAS!$CL31&lt;&gt;"",[6]PREMIOS_TITULACIONES_ANTIGUAS!$CL31&lt;&gt;0),[6]PREMIOS_TITULACIONES_ANTIGUAS!$CL31,""),IF($A33="TOTAL",SUM(INDIRECT("BA4:BA"&amp;ROW()-1)),""))</f>
        <v/>
      </c>
      <c r="BB33" s="7" t="str">
        <f ca="1">IF(AND($A33&lt;&gt;"",$A33&lt;&gt;"TOTAL"),IF(AND([6]PREMIOS_TITULACIONES_ANTIGUAS!$CN31&lt;&gt;"",[6]PREMIOS_TITULACIONES_ANTIGUAS!$CN31&lt;&gt;0),[6]PREMIOS_TITULACIONES_ANTIGUAS!$CN31,""),IF($A33="TOTAL",SUM(INDIRECT("BB4:BB"&amp;ROW()-1)),""))</f>
        <v/>
      </c>
      <c r="BC33" s="7" t="str">
        <f t="shared" ca="1" si="17"/>
        <v/>
      </c>
      <c r="BD33" s="7" t="str">
        <f ca="1">IF(AND($A33&lt;&gt;"",$A33&lt;&gt;"TOTAL"),IF(AND([6]PREMIOS_TITULACIONES_ANTIGUAS!$CQ31&lt;&gt;"",[6]PREMIOS_TITULACIONES_ANTIGUAS!$CQ31&lt;&gt;0),[6]PREMIOS_TITULACIONES_ANTIGUAS!$CQ31,""),IF($A33="TOTAL",SUM(INDIRECT("BD4:BD"&amp;ROW()-1)),""))</f>
        <v/>
      </c>
      <c r="BE33" s="7" t="str">
        <f ca="1">IF(AND($A33&lt;&gt;"",$A33&lt;&gt;"TOTAL"),IF(AND([6]PREMIOS_TITULACIONES_ANTIGUAS!$CS31&lt;&gt;"",[6]PREMIOS_TITULACIONES_ANTIGUAS!$CS31&lt;&gt;0),[6]PREMIOS_TITULACIONES_ANTIGUAS!$CS31,""),IF($A33="TOTAL",SUM(INDIRECT("BE4:BE"&amp;ROW()-1)),""))</f>
        <v/>
      </c>
      <c r="BF33" s="7" t="str">
        <f t="shared" ca="1" si="18"/>
        <v/>
      </c>
    </row>
    <row r="34" spans="1:58" x14ac:dyDescent="0.2">
      <c r="A34" s="12" t="str">
        <f>IF([6]PREMIOS_TITULACIONES_ANTIGUAS!$D32&lt;&gt;"",[6]PREMIOS_TITULACIONES_ANTIGUAS!$D32,IF(AND([6]PREMIOS_TITULACIONES_ANTIGUAS!$D32="",[6]PREMIOS_TITULACIONES_ANTIGUAS!$D33="",[6]PREMIOS_TITULACIONES_ANTIGUAS!$D31=""),"","TOTAL"))</f>
        <v/>
      </c>
      <c r="B34" s="7" t="str">
        <f ca="1">IF(AND($A34&lt;&gt;"",$A34&lt;&gt;"TOTAL"),IF(AND([6]PREMIOS_TITULACIONES_ANTIGUAS!$E32&lt;&gt;"",[6]PREMIOS_TITULACIONES_ANTIGUAS!$E32&lt;&gt;0),[6]PREMIOS_TITULACIONES_ANTIGUAS!$E32,""),IF($A34="TOTAL",SUM(INDIRECT("B4:B"&amp;ROW()-1)),""))</f>
        <v/>
      </c>
      <c r="C34" s="7" t="str">
        <f ca="1">IF(AND($A34&lt;&gt;"",$A34&lt;&gt;"TOTAL"),IF(AND([6]PREMIOS_TITULACIONES_ANTIGUAS!$G32&lt;&gt;"",[6]PREMIOS_TITULACIONES_ANTIGUAS!$G32&lt;&gt;0),[6]PREMIOS_TITULACIONES_ANTIGUAS!$G32,""),IF($A34="TOTAL",SUM(INDIRECT("C4:C"&amp;ROW()-1)),""))</f>
        <v/>
      </c>
      <c r="D34" s="7" t="str">
        <f t="shared" ca="1" si="0"/>
        <v/>
      </c>
      <c r="E34" s="7" t="str">
        <f ca="1">IF(AND($A34&lt;&gt;"",$A34&lt;&gt;"TOTAL"),IF(AND([6]PREMIOS_TITULACIONES_ANTIGUAS!$J32&lt;&gt;"",[6]PREMIOS_TITULACIONES_ANTIGUAS!$J32&lt;&gt;0),[6]PREMIOS_TITULACIONES_ANTIGUAS!$J32,""),IF($A34="TOTAL",SUM(INDIRECT("E4:E"&amp;ROW()-1)),""))</f>
        <v/>
      </c>
      <c r="F34" s="7" t="str">
        <f ca="1">IF(AND($A34&lt;&gt;"",$A34&lt;&gt;"TOTAL"),IF(AND([6]PREMIOS_TITULACIONES_ANTIGUAS!$L32&lt;&gt;"",[6]PREMIOS_TITULACIONES_ANTIGUAS!$L32&lt;&gt;0),[6]PREMIOS_TITULACIONES_ANTIGUAS!$L32,""),IF($A34="TOTAL",SUM(INDIRECT("F4:F"&amp;ROW()-1)),""))</f>
        <v/>
      </c>
      <c r="G34" s="7" t="str">
        <f t="shared" ca="1" si="1"/>
        <v/>
      </c>
      <c r="H34" s="7" t="str">
        <f ca="1">IF(AND($A34&lt;&gt;"",$A34&lt;&gt;"TOTAL"),IF(AND([6]PREMIOS_TITULACIONES_ANTIGUAS!$O32&lt;&gt;"",[6]PREMIOS_TITULACIONES_ANTIGUAS!$O32&lt;&gt;0),[6]PREMIOS_TITULACIONES_ANTIGUAS!$O32,""),IF($A34="TOTAL",SUM(INDIRECT("H4:H"&amp;ROW()-1)),""))</f>
        <v/>
      </c>
      <c r="I34" s="7" t="str">
        <f ca="1">IF(AND($A34&lt;&gt;"",$A34&lt;&gt;"TOTAL"),IF(AND([6]PREMIOS_TITULACIONES_ANTIGUAS!$Q32&lt;&gt;"",[6]PREMIOS_TITULACIONES_ANTIGUAS!$Q32&lt;&gt;0),[6]PREMIOS_TITULACIONES_ANTIGUAS!$Q32,""),IF($A34="TOTAL",SUM(INDIRECT("I4:I"&amp;ROW()-1)),""))</f>
        <v/>
      </c>
      <c r="J34" s="7" t="str">
        <f t="shared" ca="1" si="2"/>
        <v/>
      </c>
      <c r="K34" s="7" t="str">
        <f ca="1">IF(AND($A34&lt;&gt;"",$A34&lt;&gt;"TOTAL"),IF(AND([6]PREMIOS_TITULACIONES_ANTIGUAS!$T32&lt;&gt;"",[6]PREMIOS_TITULACIONES_ANTIGUAS!$T32&lt;&gt;0),[6]PREMIOS_TITULACIONES_ANTIGUAS!$T32,""),IF($A34="TOTAL",SUM(INDIRECT("K4:K"&amp;ROW()-1)),""))</f>
        <v/>
      </c>
      <c r="L34" s="7" t="str">
        <f ca="1">IF(AND($A34&lt;&gt;"",$A34&lt;&gt;"TOTAL"),IF(AND([6]PREMIOS_TITULACIONES_ANTIGUAS!$V32&lt;&gt;"",[6]PREMIOS_TITULACIONES_ANTIGUAS!$V32&lt;&gt;0),[6]PREMIOS_TITULACIONES_ANTIGUAS!$V32,""),IF($A34="TOTAL",SUM(INDIRECT("L4:L"&amp;ROW()-1)),""))</f>
        <v/>
      </c>
      <c r="M34" s="7" t="str">
        <f t="shared" ca="1" si="3"/>
        <v/>
      </c>
      <c r="N34" s="7" t="str">
        <f ca="1">IF(AND($A34&lt;&gt;"",$A34&lt;&gt;"TOTAL"),IF(AND([6]PREMIOS_TITULACIONES_ANTIGUAS!$Y32&lt;&gt;"",[6]PREMIOS_TITULACIONES_ANTIGUAS!$Y32&lt;&gt;0),[6]PREMIOS_TITULACIONES_ANTIGUAS!$Y32,""),IF($A34="TOTAL",SUM(INDIRECT("N4:N"&amp;ROW()-1)),""))</f>
        <v/>
      </c>
      <c r="O34" s="7" t="str">
        <f ca="1">IF(AND($A34&lt;&gt;"",$A34&lt;&gt;"TOTAL"),IF(AND([6]PREMIOS_TITULACIONES_ANTIGUAS!$AA32&lt;&gt;"",[6]PREMIOS_TITULACIONES_ANTIGUAS!$AA32&lt;&gt;0),[6]PREMIOS_TITULACIONES_ANTIGUAS!$AA32,""),IF($A34="TOTAL",SUM(INDIRECT("O4:O"&amp;ROW()-1)),""))</f>
        <v/>
      </c>
      <c r="P34" s="7" t="str">
        <f t="shared" ca="1" si="4"/>
        <v/>
      </c>
      <c r="Q34" s="7" t="str">
        <f ca="1">IF(AND($A34&lt;&gt;"",$A34&lt;&gt;"TOTAL"),IF(AND([6]PREMIOS_TITULACIONES_ANTIGUAS!$AD32&lt;&gt;"",[6]PREMIOS_TITULACIONES_ANTIGUAS!$AD32&lt;&gt;0),[6]PREMIOS_TITULACIONES_ANTIGUAS!$AD32,""),IF($A34="TOTAL",SUM(INDIRECT("Q4:Q"&amp;ROW()-1)),""))</f>
        <v/>
      </c>
      <c r="R34" s="7" t="str">
        <f ca="1">IF(AND($A34&lt;&gt;"",$A34&lt;&gt;"TOTAL"),IF(AND([6]PREMIOS_TITULACIONES_ANTIGUAS!$AF32&lt;&gt;"",[6]PREMIOS_TITULACIONES_ANTIGUAS!$AF32&lt;&gt;0),[6]PREMIOS_TITULACIONES_ANTIGUAS!$AF32,""),IF($A34="TOTAL",SUM(INDIRECT("R4:R"&amp;ROW()-1)),""))</f>
        <v/>
      </c>
      <c r="S34" s="7" t="str">
        <f t="shared" ca="1" si="5"/>
        <v/>
      </c>
      <c r="T34" s="7" t="str">
        <f ca="1">IF(AND($A34&lt;&gt;"",$A34&lt;&gt;"TOTAL"),IF(AND([6]PREMIOS_TITULACIONES_ANTIGUAS!$AI32&lt;&gt;"",[6]PREMIOS_TITULACIONES_ANTIGUAS!$AI32&lt;&gt;0),[6]PREMIOS_TITULACIONES_ANTIGUAS!$AI32,""),IF($A34="TOTAL",SUM(INDIRECT("T4:T"&amp;ROW()-1)),""))</f>
        <v/>
      </c>
      <c r="U34" s="7" t="str">
        <f ca="1">IF(AND($A34&lt;&gt;"",$A34&lt;&gt;"TOTAL"),IF(AND([6]PREMIOS_TITULACIONES_ANTIGUAS!$AK32&lt;&gt;"",[6]PREMIOS_TITULACIONES_ANTIGUAS!$AK32&lt;&gt;0),[6]PREMIOS_TITULACIONES_ANTIGUAS!$AK32,""),IF($A34="TOTAL",SUM(INDIRECT("U4:U"&amp;ROW()-1)),""))</f>
        <v/>
      </c>
      <c r="V34" s="7" t="str">
        <f t="shared" ca="1" si="6"/>
        <v/>
      </c>
      <c r="W34" s="7" t="str">
        <f ca="1">IF(AND($A34&lt;&gt;"",$A34&lt;&gt;"TOTAL"),IF(AND([6]PREMIOS_TITULACIONES_ANTIGUAS!$AN32&lt;&gt;"",[6]PREMIOS_TITULACIONES_ANTIGUAS!$AN32&lt;&gt;0),[6]PREMIOS_TITULACIONES_ANTIGUAS!$AN32,""),IF($A34="TOTAL",SUM(INDIRECT("W4:W"&amp;ROW()-1)),""))</f>
        <v/>
      </c>
      <c r="X34" s="7" t="str">
        <f ca="1">IF(AND($A34&lt;&gt;"",$A34&lt;&gt;"TOTAL"),IF(AND([6]PREMIOS_TITULACIONES_ANTIGUAS!$AP32&lt;&gt;"",[6]PREMIOS_TITULACIONES_ANTIGUAS!$AP32&lt;&gt;0),[6]PREMIOS_TITULACIONES_ANTIGUAS!$AP32,""),IF($A34="TOTAL",SUM(INDIRECT("X4:X"&amp;ROW()-1)),""))</f>
        <v/>
      </c>
      <c r="Y34" s="7" t="str">
        <f t="shared" ca="1" si="7"/>
        <v/>
      </c>
      <c r="Z34" s="7" t="str">
        <f ca="1">IF(AND($A34&lt;&gt;"",$A34&lt;&gt;"TOTAL"),IF(AND([6]PREMIOS_TITULACIONES_ANTIGUAS!$AS32&lt;&gt;"",[6]PREMIOS_TITULACIONES_ANTIGUAS!$AS32&lt;&gt;0),[6]PREMIOS_TITULACIONES_ANTIGUAS!$AS32,""),IF($A34="TOTAL",SUM(INDIRECT("Z4:Z"&amp;ROW()-1)),""))</f>
        <v/>
      </c>
      <c r="AA34" s="7" t="str">
        <f ca="1">IF(AND($A34&lt;&gt;"",$A34&lt;&gt;"TOTAL"),IF(AND([6]PREMIOS_TITULACIONES_ANTIGUAS!$AU32&lt;&gt;"",[6]PREMIOS_TITULACIONES_ANTIGUAS!$AU32&lt;&gt;0),[6]PREMIOS_TITULACIONES_ANTIGUAS!$AU32,""),IF($A34="TOTAL",SUM(INDIRECT("AA4:AA"&amp;ROW()-1)),""))</f>
        <v/>
      </c>
      <c r="AB34" s="7" t="str">
        <f t="shared" ca="1" si="8"/>
        <v/>
      </c>
      <c r="AC34" s="7" t="str">
        <f ca="1">IF(AND($A34&lt;&gt;"",$A34&lt;&gt;"TOTAL"),IF(AND([6]PREMIOS_TITULACIONES_ANTIGUAS!$AX32&lt;&gt;"",[6]PREMIOS_TITULACIONES_ANTIGUAS!$AX32&lt;&gt;0),[6]PREMIOS_TITULACIONES_ANTIGUAS!$AX32,""),IF($A34="TOTAL",SUM(INDIRECT("AC4:AC"&amp;ROW()-1)),""))</f>
        <v/>
      </c>
      <c r="AD34" s="7" t="str">
        <f ca="1">IF(AND($A34&lt;&gt;"",$A34&lt;&gt;"TOTAL"),IF(AND([6]PREMIOS_TITULACIONES_ANTIGUAS!$AZ32&lt;&gt;"",[6]PREMIOS_TITULACIONES_ANTIGUAS!$AZ32&lt;&gt;0),[6]PREMIOS_TITULACIONES_ANTIGUAS!$AZ32,""),IF($A34="TOTAL",SUM(INDIRECT("AD4:AD"&amp;ROW()-1)),""))</f>
        <v/>
      </c>
      <c r="AE34" s="7" t="str">
        <f t="shared" ca="1" si="9"/>
        <v/>
      </c>
      <c r="AF34" s="7" t="str">
        <f ca="1">IF(AND($A34&lt;&gt;"",$A34&lt;&gt;"TOTAL"),IF(AND([6]PREMIOS_TITULACIONES_ANTIGUAS!$BC32&lt;&gt;"",[6]PREMIOS_TITULACIONES_ANTIGUAS!$BC32&lt;&gt;0),[6]PREMIOS_TITULACIONES_ANTIGUAS!$BC32,""),IF($A34="TOTAL",SUM(INDIRECT("AF4:AF"&amp;ROW()-1)),""))</f>
        <v/>
      </c>
      <c r="AG34" s="7" t="str">
        <f ca="1">IF(AND($A34&lt;&gt;"",$A34&lt;&gt;"TOTAL"),IF(AND([6]PREMIOS_TITULACIONES_ANTIGUAS!$BE32&lt;&gt;"",[6]PREMIOS_TITULACIONES_ANTIGUAS!$BE32&lt;&gt;0),[6]PREMIOS_TITULACIONES_ANTIGUAS!$BE32,""),IF($A34="TOTAL",SUM(INDIRECT("AG4:AG"&amp;ROW()-1)),""))</f>
        <v/>
      </c>
      <c r="AH34" s="7" t="str">
        <f t="shared" ca="1" si="10"/>
        <v/>
      </c>
      <c r="AI34" s="7" t="str">
        <f ca="1">IF(AND($A34&lt;&gt;"",$A34&lt;&gt;"TOTAL"),IF(AND([6]PREMIOS_TITULACIONES_ANTIGUAS!$BH32&lt;&gt;"",[6]PREMIOS_TITULACIONES_ANTIGUAS!$BH32&lt;&gt;0),[6]PREMIOS_TITULACIONES_ANTIGUAS!$BH32,""),IF($A34="TOTAL",SUM(INDIRECT("AI4:AI"&amp;ROW()-1)),""))</f>
        <v/>
      </c>
      <c r="AJ34" s="7" t="str">
        <f ca="1">IF(AND($A34&lt;&gt;"",$A34&lt;&gt;"TOTAL"),IF(AND([6]PREMIOS_TITULACIONES_ANTIGUAS!$BJ32&lt;&gt;"",[6]PREMIOS_TITULACIONES_ANTIGUAS!$BJ32&lt;&gt;0),[6]PREMIOS_TITULACIONES_ANTIGUAS!$BJ32,""),IF($A34="TOTAL",SUM(INDIRECT("AJ4:AJ"&amp;ROW()-1)),""))</f>
        <v/>
      </c>
      <c r="AK34" s="7" t="str">
        <f t="shared" ca="1" si="11"/>
        <v/>
      </c>
      <c r="AL34" s="7" t="str">
        <f ca="1">IF(AND($A34&lt;&gt;"",$A34&lt;&gt;"TOTAL"),IF(AND([6]PREMIOS_TITULACIONES_ANTIGUAS!$BM32&lt;&gt;"",[6]PREMIOS_TITULACIONES_ANTIGUAS!$BM32&lt;&gt;0),[6]PREMIOS_TITULACIONES_ANTIGUAS!$BM32,""),IF($A34="TOTAL",SUM(INDIRECT("AL4:AL"&amp;ROW()-1)),""))</f>
        <v/>
      </c>
      <c r="AM34" s="7" t="str">
        <f ca="1">IF(AND($A34&lt;&gt;"",$A34&lt;&gt;"TOTAL"),IF(AND([6]PREMIOS_TITULACIONES_ANTIGUAS!$BO32&lt;&gt;"",[6]PREMIOS_TITULACIONES_ANTIGUAS!$BO32&lt;&gt;0),[6]PREMIOS_TITULACIONES_ANTIGUAS!$BO32,""),IF($A34="TOTAL",SUM(INDIRECT("AM4:AM"&amp;ROW()-1)),""))</f>
        <v/>
      </c>
      <c r="AN34" s="7" t="str">
        <f t="shared" ca="1" si="12"/>
        <v/>
      </c>
      <c r="AO34" s="7" t="str">
        <f ca="1">IF(AND($A34&lt;&gt;"",$A34&lt;&gt;"TOTAL"),IF(AND([6]PREMIOS_TITULACIONES_ANTIGUAS!$BR32&lt;&gt;"",[6]PREMIOS_TITULACIONES_ANTIGUAS!$BR32&lt;&gt;0),[6]PREMIOS_TITULACIONES_ANTIGUAS!$BR32,""),IF($A34="TOTAL",SUM(INDIRECT("AO4:AO"&amp;ROW()-1)),""))</f>
        <v/>
      </c>
      <c r="AP34" s="7" t="str">
        <f ca="1">IF(AND($A34&lt;&gt;"",$A34&lt;&gt;"TOTAL"),IF(AND([6]PREMIOS_TITULACIONES_ANTIGUAS!$BT32&lt;&gt;"",[6]PREMIOS_TITULACIONES_ANTIGUAS!$BT32&lt;&gt;0),[6]PREMIOS_TITULACIONES_ANTIGUAS!$BT32,""),IF($A34="TOTAL",SUM(INDIRECT("AP4:AP"&amp;ROW()-1)),""))</f>
        <v/>
      </c>
      <c r="AQ34" s="7" t="str">
        <f t="shared" ca="1" si="13"/>
        <v/>
      </c>
      <c r="AR34" s="7" t="str">
        <f ca="1">IF(AND($A34&lt;&gt;"",$A34&lt;&gt;"TOTAL"),IF(AND([6]PREMIOS_TITULACIONES_ANTIGUAS!$BW32&lt;&gt;"",[6]PREMIOS_TITULACIONES_ANTIGUAS!$BW32&lt;&gt;0),[6]PREMIOS_TITULACIONES_ANTIGUAS!$BW32,""),IF($A34="TOTAL",SUM(INDIRECT("AR4:AR"&amp;ROW()-1)),""))</f>
        <v/>
      </c>
      <c r="AS34" s="7" t="str">
        <f ca="1">IF(AND($A34&lt;&gt;"",$A34&lt;&gt;"TOTAL"),IF(AND([6]PREMIOS_TITULACIONES_ANTIGUAS!$BY32&lt;&gt;"",[6]PREMIOS_TITULACIONES_ANTIGUAS!$BY32&lt;&gt;0),[6]PREMIOS_TITULACIONES_ANTIGUAS!$BY32,""),IF($A34="TOTAL",SUM(INDIRECT("AS4:AS"&amp;ROW()-1)),""))</f>
        <v/>
      </c>
      <c r="AT34" s="7" t="str">
        <f t="shared" ca="1" si="14"/>
        <v/>
      </c>
      <c r="AU34" s="7" t="str">
        <f ca="1">IF(AND($A34&lt;&gt;"",$A34&lt;&gt;"TOTAL"),IF(AND([6]PREMIOS_TITULACIONES_ANTIGUAS!$CB32&lt;&gt;"",[6]PREMIOS_TITULACIONES_ANTIGUAS!$CB32&lt;&gt;0),[6]PREMIOS_TITULACIONES_ANTIGUAS!$CB32,""),IF($A34="TOTAL",SUM(INDIRECT("AU4:AU"&amp;ROW()-1)),""))</f>
        <v/>
      </c>
      <c r="AV34" s="7" t="str">
        <f ca="1">IF(AND($A34&lt;&gt;"",$A34&lt;&gt;"TOTAL"),IF(AND([6]PREMIOS_TITULACIONES_ANTIGUAS!$CD32&lt;&gt;"",[6]PREMIOS_TITULACIONES_ANTIGUAS!$CD32&lt;&gt;0),[6]PREMIOS_TITULACIONES_ANTIGUAS!$CD32,""),IF($A34="TOTAL",SUM(INDIRECT("AV4:AV"&amp;ROW()-1)),""))</f>
        <v/>
      </c>
      <c r="AW34" s="7" t="str">
        <f t="shared" ca="1" si="15"/>
        <v/>
      </c>
      <c r="AX34" s="7" t="str">
        <f ca="1">IF(AND($A34&lt;&gt;"",$A34&lt;&gt;"TOTAL"),IF(AND([6]PREMIOS_TITULACIONES_ANTIGUAS!$CG32&lt;&gt;"",[6]PREMIOS_TITULACIONES_ANTIGUAS!$CG32&lt;&gt;0),[6]PREMIOS_TITULACIONES_ANTIGUAS!$CG32,""),IF($A34="TOTAL",SUM(INDIRECT("AX4:AX"&amp;ROW()-1)),""))</f>
        <v/>
      </c>
      <c r="AY34" s="7" t="str">
        <f ca="1">IF(AND($A34&lt;&gt;"",$A34&lt;&gt;"TOTAL"),IF(AND([6]PREMIOS_TITULACIONES_ANTIGUAS!$CI32&lt;&gt;"",[6]PREMIOS_TITULACIONES_ANTIGUAS!$CI32&lt;&gt;0),[6]PREMIOS_TITULACIONES_ANTIGUAS!$CI32,""),IF($A34="TOTAL",SUM(INDIRECT("AY4:AY"&amp;ROW()-1)),""))</f>
        <v/>
      </c>
      <c r="AZ34" s="7" t="str">
        <f t="shared" ca="1" si="16"/>
        <v/>
      </c>
      <c r="BA34" s="7" t="str">
        <f ca="1">IF(AND($A34&lt;&gt;"",$A34&lt;&gt;"TOTAL"),IF(AND([6]PREMIOS_TITULACIONES_ANTIGUAS!$CL32&lt;&gt;"",[6]PREMIOS_TITULACIONES_ANTIGUAS!$CL32&lt;&gt;0),[6]PREMIOS_TITULACIONES_ANTIGUAS!$CL32,""),IF($A34="TOTAL",SUM(INDIRECT("BA4:BA"&amp;ROW()-1)),""))</f>
        <v/>
      </c>
      <c r="BB34" s="7" t="str">
        <f ca="1">IF(AND($A34&lt;&gt;"",$A34&lt;&gt;"TOTAL"),IF(AND([6]PREMIOS_TITULACIONES_ANTIGUAS!$CN32&lt;&gt;"",[6]PREMIOS_TITULACIONES_ANTIGUAS!$CN32&lt;&gt;0),[6]PREMIOS_TITULACIONES_ANTIGUAS!$CN32,""),IF($A34="TOTAL",SUM(INDIRECT("BB4:BB"&amp;ROW()-1)),""))</f>
        <v/>
      </c>
      <c r="BC34" s="7" t="str">
        <f t="shared" ca="1" si="17"/>
        <v/>
      </c>
      <c r="BD34" s="7" t="str">
        <f ca="1">IF(AND($A34&lt;&gt;"",$A34&lt;&gt;"TOTAL"),IF(AND([6]PREMIOS_TITULACIONES_ANTIGUAS!$CQ32&lt;&gt;"",[6]PREMIOS_TITULACIONES_ANTIGUAS!$CQ32&lt;&gt;0),[6]PREMIOS_TITULACIONES_ANTIGUAS!$CQ32,""),IF($A34="TOTAL",SUM(INDIRECT("BD4:BD"&amp;ROW()-1)),""))</f>
        <v/>
      </c>
      <c r="BE34" s="7" t="str">
        <f ca="1">IF(AND($A34&lt;&gt;"",$A34&lt;&gt;"TOTAL"),IF(AND([6]PREMIOS_TITULACIONES_ANTIGUAS!$CS32&lt;&gt;"",[6]PREMIOS_TITULACIONES_ANTIGUAS!$CS32&lt;&gt;0),[6]PREMIOS_TITULACIONES_ANTIGUAS!$CS32,""),IF($A34="TOTAL",SUM(INDIRECT("BE4:BE"&amp;ROW()-1)),""))</f>
        <v/>
      </c>
      <c r="BF34" s="7" t="str">
        <f t="shared" ca="1" si="18"/>
        <v/>
      </c>
    </row>
    <row r="35" spans="1:58" x14ac:dyDescent="0.2">
      <c r="A35" s="12" t="str">
        <f>IF([6]PREMIOS_TITULACIONES_ANTIGUAS!$D33&lt;&gt;"",[6]PREMIOS_TITULACIONES_ANTIGUAS!$D33,IF(AND([6]PREMIOS_TITULACIONES_ANTIGUAS!$D33="",[6]PREMIOS_TITULACIONES_ANTIGUAS!$D34="",[6]PREMIOS_TITULACIONES_ANTIGUAS!$D32=""),"","TOTAL"))</f>
        <v/>
      </c>
      <c r="B35" s="7" t="str">
        <f ca="1">IF(AND($A35&lt;&gt;"",$A35&lt;&gt;"TOTAL"),IF(AND([6]PREMIOS_TITULACIONES_ANTIGUAS!$E33&lt;&gt;"",[6]PREMIOS_TITULACIONES_ANTIGUAS!$E33&lt;&gt;0),[6]PREMIOS_TITULACIONES_ANTIGUAS!$E33,""),IF($A35="TOTAL",SUM(INDIRECT("B4:B"&amp;ROW()-1)),""))</f>
        <v/>
      </c>
      <c r="C35" s="7" t="str">
        <f ca="1">IF(AND($A35&lt;&gt;"",$A35&lt;&gt;"TOTAL"),IF(AND([6]PREMIOS_TITULACIONES_ANTIGUAS!$G33&lt;&gt;"",[6]PREMIOS_TITULACIONES_ANTIGUAS!$G33&lt;&gt;0),[6]PREMIOS_TITULACIONES_ANTIGUAS!$G33,""),IF($A35="TOTAL",SUM(INDIRECT("C4:C"&amp;ROW()-1)),""))</f>
        <v/>
      </c>
      <c r="D35" s="7" t="str">
        <f t="shared" ca="1" si="0"/>
        <v/>
      </c>
      <c r="E35" s="7" t="str">
        <f ca="1">IF(AND($A35&lt;&gt;"",$A35&lt;&gt;"TOTAL"),IF(AND([6]PREMIOS_TITULACIONES_ANTIGUAS!$J33&lt;&gt;"",[6]PREMIOS_TITULACIONES_ANTIGUAS!$J33&lt;&gt;0),[6]PREMIOS_TITULACIONES_ANTIGUAS!$J33,""),IF($A35="TOTAL",SUM(INDIRECT("E4:E"&amp;ROW()-1)),""))</f>
        <v/>
      </c>
      <c r="F35" s="7" t="str">
        <f ca="1">IF(AND($A35&lt;&gt;"",$A35&lt;&gt;"TOTAL"),IF(AND([6]PREMIOS_TITULACIONES_ANTIGUAS!$L33&lt;&gt;"",[6]PREMIOS_TITULACIONES_ANTIGUAS!$L33&lt;&gt;0),[6]PREMIOS_TITULACIONES_ANTIGUAS!$L33,""),IF($A35="TOTAL",SUM(INDIRECT("F4:F"&amp;ROW()-1)),""))</f>
        <v/>
      </c>
      <c r="G35" s="7" t="str">
        <f t="shared" ca="1" si="1"/>
        <v/>
      </c>
      <c r="H35" s="7" t="str">
        <f ca="1">IF(AND($A35&lt;&gt;"",$A35&lt;&gt;"TOTAL"),IF(AND([6]PREMIOS_TITULACIONES_ANTIGUAS!$O33&lt;&gt;"",[6]PREMIOS_TITULACIONES_ANTIGUAS!$O33&lt;&gt;0),[6]PREMIOS_TITULACIONES_ANTIGUAS!$O33,""),IF($A35="TOTAL",SUM(INDIRECT("H4:H"&amp;ROW()-1)),""))</f>
        <v/>
      </c>
      <c r="I35" s="7" t="str">
        <f ca="1">IF(AND($A35&lt;&gt;"",$A35&lt;&gt;"TOTAL"),IF(AND([6]PREMIOS_TITULACIONES_ANTIGUAS!$Q33&lt;&gt;"",[6]PREMIOS_TITULACIONES_ANTIGUAS!$Q33&lt;&gt;0),[6]PREMIOS_TITULACIONES_ANTIGUAS!$Q33,""),IF($A35="TOTAL",SUM(INDIRECT("I4:I"&amp;ROW()-1)),""))</f>
        <v/>
      </c>
      <c r="J35" s="7" t="str">
        <f t="shared" ca="1" si="2"/>
        <v/>
      </c>
      <c r="K35" s="7" t="str">
        <f ca="1">IF(AND($A35&lt;&gt;"",$A35&lt;&gt;"TOTAL"),IF(AND([6]PREMIOS_TITULACIONES_ANTIGUAS!$T33&lt;&gt;"",[6]PREMIOS_TITULACIONES_ANTIGUAS!$T33&lt;&gt;0),[6]PREMIOS_TITULACIONES_ANTIGUAS!$T33,""),IF($A35="TOTAL",SUM(INDIRECT("K4:K"&amp;ROW()-1)),""))</f>
        <v/>
      </c>
      <c r="L35" s="7" t="str">
        <f ca="1">IF(AND($A35&lt;&gt;"",$A35&lt;&gt;"TOTAL"),IF(AND([6]PREMIOS_TITULACIONES_ANTIGUAS!$V33&lt;&gt;"",[6]PREMIOS_TITULACIONES_ANTIGUAS!$V33&lt;&gt;0),[6]PREMIOS_TITULACIONES_ANTIGUAS!$V33,""),IF($A35="TOTAL",SUM(INDIRECT("L4:L"&amp;ROW()-1)),""))</f>
        <v/>
      </c>
      <c r="M35" s="7" t="str">
        <f t="shared" ca="1" si="3"/>
        <v/>
      </c>
      <c r="N35" s="7" t="str">
        <f ca="1">IF(AND($A35&lt;&gt;"",$A35&lt;&gt;"TOTAL"),IF(AND([6]PREMIOS_TITULACIONES_ANTIGUAS!$Y33&lt;&gt;"",[6]PREMIOS_TITULACIONES_ANTIGUAS!$Y33&lt;&gt;0),[6]PREMIOS_TITULACIONES_ANTIGUAS!$Y33,""),IF($A35="TOTAL",SUM(INDIRECT("N4:N"&amp;ROW()-1)),""))</f>
        <v/>
      </c>
      <c r="O35" s="7" t="str">
        <f ca="1">IF(AND($A35&lt;&gt;"",$A35&lt;&gt;"TOTAL"),IF(AND([6]PREMIOS_TITULACIONES_ANTIGUAS!$AA33&lt;&gt;"",[6]PREMIOS_TITULACIONES_ANTIGUAS!$AA33&lt;&gt;0),[6]PREMIOS_TITULACIONES_ANTIGUAS!$AA33,""),IF($A35="TOTAL",SUM(INDIRECT("O4:O"&amp;ROW()-1)),""))</f>
        <v/>
      </c>
      <c r="P35" s="7" t="str">
        <f t="shared" ca="1" si="4"/>
        <v/>
      </c>
      <c r="Q35" s="7" t="str">
        <f ca="1">IF(AND($A35&lt;&gt;"",$A35&lt;&gt;"TOTAL"),IF(AND([6]PREMIOS_TITULACIONES_ANTIGUAS!$AD33&lt;&gt;"",[6]PREMIOS_TITULACIONES_ANTIGUAS!$AD33&lt;&gt;0),[6]PREMIOS_TITULACIONES_ANTIGUAS!$AD33,""),IF($A35="TOTAL",SUM(INDIRECT("Q4:Q"&amp;ROW()-1)),""))</f>
        <v/>
      </c>
      <c r="R35" s="7" t="str">
        <f ca="1">IF(AND($A35&lt;&gt;"",$A35&lt;&gt;"TOTAL"),IF(AND([6]PREMIOS_TITULACIONES_ANTIGUAS!$AF33&lt;&gt;"",[6]PREMIOS_TITULACIONES_ANTIGUAS!$AF33&lt;&gt;0),[6]PREMIOS_TITULACIONES_ANTIGUAS!$AF33,""),IF($A35="TOTAL",SUM(INDIRECT("R4:R"&amp;ROW()-1)),""))</f>
        <v/>
      </c>
      <c r="S35" s="7" t="str">
        <f t="shared" ca="1" si="5"/>
        <v/>
      </c>
      <c r="T35" s="7" t="str">
        <f ca="1">IF(AND($A35&lt;&gt;"",$A35&lt;&gt;"TOTAL"),IF(AND([6]PREMIOS_TITULACIONES_ANTIGUAS!$AI33&lt;&gt;"",[6]PREMIOS_TITULACIONES_ANTIGUAS!$AI33&lt;&gt;0),[6]PREMIOS_TITULACIONES_ANTIGUAS!$AI33,""),IF($A35="TOTAL",SUM(INDIRECT("T4:T"&amp;ROW()-1)),""))</f>
        <v/>
      </c>
      <c r="U35" s="7" t="str">
        <f ca="1">IF(AND($A35&lt;&gt;"",$A35&lt;&gt;"TOTAL"),IF(AND([6]PREMIOS_TITULACIONES_ANTIGUAS!$AK33&lt;&gt;"",[6]PREMIOS_TITULACIONES_ANTIGUAS!$AK33&lt;&gt;0),[6]PREMIOS_TITULACIONES_ANTIGUAS!$AK33,""),IF($A35="TOTAL",SUM(INDIRECT("U4:U"&amp;ROW()-1)),""))</f>
        <v/>
      </c>
      <c r="V35" s="7" t="str">
        <f t="shared" ca="1" si="6"/>
        <v/>
      </c>
      <c r="W35" s="7" t="str">
        <f ca="1">IF(AND($A35&lt;&gt;"",$A35&lt;&gt;"TOTAL"),IF(AND([6]PREMIOS_TITULACIONES_ANTIGUAS!$AN33&lt;&gt;"",[6]PREMIOS_TITULACIONES_ANTIGUAS!$AN33&lt;&gt;0),[6]PREMIOS_TITULACIONES_ANTIGUAS!$AN33,""),IF($A35="TOTAL",SUM(INDIRECT("W4:W"&amp;ROW()-1)),""))</f>
        <v/>
      </c>
      <c r="X35" s="7" t="str">
        <f ca="1">IF(AND($A35&lt;&gt;"",$A35&lt;&gt;"TOTAL"),IF(AND([6]PREMIOS_TITULACIONES_ANTIGUAS!$AP33&lt;&gt;"",[6]PREMIOS_TITULACIONES_ANTIGUAS!$AP33&lt;&gt;0),[6]PREMIOS_TITULACIONES_ANTIGUAS!$AP33,""),IF($A35="TOTAL",SUM(INDIRECT("X4:X"&amp;ROW()-1)),""))</f>
        <v/>
      </c>
      <c r="Y35" s="7" t="str">
        <f t="shared" ca="1" si="7"/>
        <v/>
      </c>
      <c r="Z35" s="7" t="str">
        <f ca="1">IF(AND($A35&lt;&gt;"",$A35&lt;&gt;"TOTAL"),IF(AND([6]PREMIOS_TITULACIONES_ANTIGUAS!$AS33&lt;&gt;"",[6]PREMIOS_TITULACIONES_ANTIGUAS!$AS33&lt;&gt;0),[6]PREMIOS_TITULACIONES_ANTIGUAS!$AS33,""),IF($A35="TOTAL",SUM(INDIRECT("Z4:Z"&amp;ROW()-1)),""))</f>
        <v/>
      </c>
      <c r="AA35" s="7" t="str">
        <f ca="1">IF(AND($A35&lt;&gt;"",$A35&lt;&gt;"TOTAL"),IF(AND([6]PREMIOS_TITULACIONES_ANTIGUAS!$AU33&lt;&gt;"",[6]PREMIOS_TITULACIONES_ANTIGUAS!$AU33&lt;&gt;0),[6]PREMIOS_TITULACIONES_ANTIGUAS!$AU33,""),IF($A35="TOTAL",SUM(INDIRECT("AA4:AA"&amp;ROW()-1)),""))</f>
        <v/>
      </c>
      <c r="AB35" s="7" t="str">
        <f t="shared" ca="1" si="8"/>
        <v/>
      </c>
      <c r="AC35" s="7" t="str">
        <f ca="1">IF(AND($A35&lt;&gt;"",$A35&lt;&gt;"TOTAL"),IF(AND([6]PREMIOS_TITULACIONES_ANTIGUAS!$AX33&lt;&gt;"",[6]PREMIOS_TITULACIONES_ANTIGUAS!$AX33&lt;&gt;0),[6]PREMIOS_TITULACIONES_ANTIGUAS!$AX33,""),IF($A35="TOTAL",SUM(INDIRECT("AC4:AC"&amp;ROW()-1)),""))</f>
        <v/>
      </c>
      <c r="AD35" s="7" t="str">
        <f ca="1">IF(AND($A35&lt;&gt;"",$A35&lt;&gt;"TOTAL"),IF(AND([6]PREMIOS_TITULACIONES_ANTIGUAS!$AZ33&lt;&gt;"",[6]PREMIOS_TITULACIONES_ANTIGUAS!$AZ33&lt;&gt;0),[6]PREMIOS_TITULACIONES_ANTIGUAS!$AZ33,""),IF($A35="TOTAL",SUM(INDIRECT("AD4:AD"&amp;ROW()-1)),""))</f>
        <v/>
      </c>
      <c r="AE35" s="7" t="str">
        <f t="shared" ca="1" si="9"/>
        <v/>
      </c>
      <c r="AF35" s="7" t="str">
        <f ca="1">IF(AND($A35&lt;&gt;"",$A35&lt;&gt;"TOTAL"),IF(AND([6]PREMIOS_TITULACIONES_ANTIGUAS!$BC33&lt;&gt;"",[6]PREMIOS_TITULACIONES_ANTIGUAS!$BC33&lt;&gt;0),[6]PREMIOS_TITULACIONES_ANTIGUAS!$BC33,""),IF($A35="TOTAL",SUM(INDIRECT("AF4:AF"&amp;ROW()-1)),""))</f>
        <v/>
      </c>
      <c r="AG35" s="7" t="str">
        <f ca="1">IF(AND($A35&lt;&gt;"",$A35&lt;&gt;"TOTAL"),IF(AND([6]PREMIOS_TITULACIONES_ANTIGUAS!$BE33&lt;&gt;"",[6]PREMIOS_TITULACIONES_ANTIGUAS!$BE33&lt;&gt;0),[6]PREMIOS_TITULACIONES_ANTIGUAS!$BE33,""),IF($A35="TOTAL",SUM(INDIRECT("AG4:AG"&amp;ROW()-1)),""))</f>
        <v/>
      </c>
      <c r="AH35" s="7" t="str">
        <f t="shared" ca="1" si="10"/>
        <v/>
      </c>
      <c r="AI35" s="7" t="str">
        <f ca="1">IF(AND($A35&lt;&gt;"",$A35&lt;&gt;"TOTAL"),IF(AND([6]PREMIOS_TITULACIONES_ANTIGUAS!$BH33&lt;&gt;"",[6]PREMIOS_TITULACIONES_ANTIGUAS!$BH33&lt;&gt;0),[6]PREMIOS_TITULACIONES_ANTIGUAS!$BH33,""),IF($A35="TOTAL",SUM(INDIRECT("AI4:AI"&amp;ROW()-1)),""))</f>
        <v/>
      </c>
      <c r="AJ35" s="7" t="str">
        <f ca="1">IF(AND($A35&lt;&gt;"",$A35&lt;&gt;"TOTAL"),IF(AND([6]PREMIOS_TITULACIONES_ANTIGUAS!$BJ33&lt;&gt;"",[6]PREMIOS_TITULACIONES_ANTIGUAS!$BJ33&lt;&gt;0),[6]PREMIOS_TITULACIONES_ANTIGUAS!$BJ33,""),IF($A35="TOTAL",SUM(INDIRECT("AJ4:AJ"&amp;ROW()-1)),""))</f>
        <v/>
      </c>
      <c r="AK35" s="7" t="str">
        <f t="shared" ca="1" si="11"/>
        <v/>
      </c>
      <c r="AL35" s="7" t="str">
        <f ca="1">IF(AND($A35&lt;&gt;"",$A35&lt;&gt;"TOTAL"),IF(AND([6]PREMIOS_TITULACIONES_ANTIGUAS!$BM33&lt;&gt;"",[6]PREMIOS_TITULACIONES_ANTIGUAS!$BM33&lt;&gt;0),[6]PREMIOS_TITULACIONES_ANTIGUAS!$BM33,""),IF($A35="TOTAL",SUM(INDIRECT("AL4:AL"&amp;ROW()-1)),""))</f>
        <v/>
      </c>
      <c r="AM35" s="7" t="str">
        <f ca="1">IF(AND($A35&lt;&gt;"",$A35&lt;&gt;"TOTAL"),IF(AND([6]PREMIOS_TITULACIONES_ANTIGUAS!$BO33&lt;&gt;"",[6]PREMIOS_TITULACIONES_ANTIGUAS!$BO33&lt;&gt;0),[6]PREMIOS_TITULACIONES_ANTIGUAS!$BO33,""),IF($A35="TOTAL",SUM(INDIRECT("AM4:AM"&amp;ROW()-1)),""))</f>
        <v/>
      </c>
      <c r="AN35" s="7" t="str">
        <f t="shared" ca="1" si="12"/>
        <v/>
      </c>
      <c r="AO35" s="7" t="str">
        <f ca="1">IF(AND($A35&lt;&gt;"",$A35&lt;&gt;"TOTAL"),IF(AND([6]PREMIOS_TITULACIONES_ANTIGUAS!$BR33&lt;&gt;"",[6]PREMIOS_TITULACIONES_ANTIGUAS!$BR33&lt;&gt;0),[6]PREMIOS_TITULACIONES_ANTIGUAS!$BR33,""),IF($A35="TOTAL",SUM(INDIRECT("AO4:AO"&amp;ROW()-1)),""))</f>
        <v/>
      </c>
      <c r="AP35" s="7" t="str">
        <f ca="1">IF(AND($A35&lt;&gt;"",$A35&lt;&gt;"TOTAL"),IF(AND([6]PREMIOS_TITULACIONES_ANTIGUAS!$BT33&lt;&gt;"",[6]PREMIOS_TITULACIONES_ANTIGUAS!$BT33&lt;&gt;0),[6]PREMIOS_TITULACIONES_ANTIGUAS!$BT33,""),IF($A35="TOTAL",SUM(INDIRECT("AP4:AP"&amp;ROW()-1)),""))</f>
        <v/>
      </c>
      <c r="AQ35" s="7" t="str">
        <f t="shared" ca="1" si="13"/>
        <v/>
      </c>
      <c r="AR35" s="7" t="str">
        <f ca="1">IF(AND($A35&lt;&gt;"",$A35&lt;&gt;"TOTAL"),IF(AND([6]PREMIOS_TITULACIONES_ANTIGUAS!$BW33&lt;&gt;"",[6]PREMIOS_TITULACIONES_ANTIGUAS!$BW33&lt;&gt;0),[6]PREMIOS_TITULACIONES_ANTIGUAS!$BW33,""),IF($A35="TOTAL",SUM(INDIRECT("AR4:AR"&amp;ROW()-1)),""))</f>
        <v/>
      </c>
      <c r="AS35" s="7" t="str">
        <f ca="1">IF(AND($A35&lt;&gt;"",$A35&lt;&gt;"TOTAL"),IF(AND([6]PREMIOS_TITULACIONES_ANTIGUAS!$BY33&lt;&gt;"",[6]PREMIOS_TITULACIONES_ANTIGUAS!$BY33&lt;&gt;0),[6]PREMIOS_TITULACIONES_ANTIGUAS!$BY33,""),IF($A35="TOTAL",SUM(INDIRECT("AS4:AS"&amp;ROW()-1)),""))</f>
        <v/>
      </c>
      <c r="AT35" s="7" t="str">
        <f t="shared" ca="1" si="14"/>
        <v/>
      </c>
      <c r="AU35" s="7" t="str">
        <f ca="1">IF(AND($A35&lt;&gt;"",$A35&lt;&gt;"TOTAL"),IF(AND([6]PREMIOS_TITULACIONES_ANTIGUAS!$CB33&lt;&gt;"",[6]PREMIOS_TITULACIONES_ANTIGUAS!$CB33&lt;&gt;0),[6]PREMIOS_TITULACIONES_ANTIGUAS!$CB33,""),IF($A35="TOTAL",SUM(INDIRECT("AU4:AU"&amp;ROW()-1)),""))</f>
        <v/>
      </c>
      <c r="AV35" s="7" t="str">
        <f ca="1">IF(AND($A35&lt;&gt;"",$A35&lt;&gt;"TOTAL"),IF(AND([6]PREMIOS_TITULACIONES_ANTIGUAS!$CD33&lt;&gt;"",[6]PREMIOS_TITULACIONES_ANTIGUAS!$CD33&lt;&gt;0),[6]PREMIOS_TITULACIONES_ANTIGUAS!$CD33,""),IF($A35="TOTAL",SUM(INDIRECT("AV4:AV"&amp;ROW()-1)),""))</f>
        <v/>
      </c>
      <c r="AW35" s="7" t="str">
        <f t="shared" ca="1" si="15"/>
        <v/>
      </c>
      <c r="AX35" s="7" t="str">
        <f ca="1">IF(AND($A35&lt;&gt;"",$A35&lt;&gt;"TOTAL"),IF(AND([6]PREMIOS_TITULACIONES_ANTIGUAS!$CG33&lt;&gt;"",[6]PREMIOS_TITULACIONES_ANTIGUAS!$CG33&lt;&gt;0),[6]PREMIOS_TITULACIONES_ANTIGUAS!$CG33,""),IF($A35="TOTAL",SUM(INDIRECT("AX4:AX"&amp;ROW()-1)),""))</f>
        <v/>
      </c>
      <c r="AY35" s="7" t="str">
        <f ca="1">IF(AND($A35&lt;&gt;"",$A35&lt;&gt;"TOTAL"),IF(AND([6]PREMIOS_TITULACIONES_ANTIGUAS!$CI33&lt;&gt;"",[6]PREMIOS_TITULACIONES_ANTIGUAS!$CI33&lt;&gt;0),[6]PREMIOS_TITULACIONES_ANTIGUAS!$CI33,""),IF($A35="TOTAL",SUM(INDIRECT("AY4:AY"&amp;ROW()-1)),""))</f>
        <v/>
      </c>
      <c r="AZ35" s="7" t="str">
        <f t="shared" ca="1" si="16"/>
        <v/>
      </c>
      <c r="BA35" s="7" t="str">
        <f ca="1">IF(AND($A35&lt;&gt;"",$A35&lt;&gt;"TOTAL"),IF(AND([6]PREMIOS_TITULACIONES_ANTIGUAS!$CL33&lt;&gt;"",[6]PREMIOS_TITULACIONES_ANTIGUAS!$CL33&lt;&gt;0),[6]PREMIOS_TITULACIONES_ANTIGUAS!$CL33,""),IF($A35="TOTAL",SUM(INDIRECT("BA4:BA"&amp;ROW()-1)),""))</f>
        <v/>
      </c>
      <c r="BB35" s="7" t="str">
        <f ca="1">IF(AND($A35&lt;&gt;"",$A35&lt;&gt;"TOTAL"),IF(AND([6]PREMIOS_TITULACIONES_ANTIGUAS!$CN33&lt;&gt;"",[6]PREMIOS_TITULACIONES_ANTIGUAS!$CN33&lt;&gt;0),[6]PREMIOS_TITULACIONES_ANTIGUAS!$CN33,""),IF($A35="TOTAL",SUM(INDIRECT("BB4:BB"&amp;ROW()-1)),""))</f>
        <v/>
      </c>
      <c r="BC35" s="7" t="str">
        <f t="shared" ca="1" si="17"/>
        <v/>
      </c>
      <c r="BD35" s="7" t="str">
        <f ca="1">IF(AND($A35&lt;&gt;"",$A35&lt;&gt;"TOTAL"),IF(AND([6]PREMIOS_TITULACIONES_ANTIGUAS!$CQ33&lt;&gt;"",[6]PREMIOS_TITULACIONES_ANTIGUAS!$CQ33&lt;&gt;0),[6]PREMIOS_TITULACIONES_ANTIGUAS!$CQ33,""),IF($A35="TOTAL",SUM(INDIRECT("BD4:BD"&amp;ROW()-1)),""))</f>
        <v/>
      </c>
      <c r="BE35" s="7" t="str">
        <f ca="1">IF(AND($A35&lt;&gt;"",$A35&lt;&gt;"TOTAL"),IF(AND([6]PREMIOS_TITULACIONES_ANTIGUAS!$CS33&lt;&gt;"",[6]PREMIOS_TITULACIONES_ANTIGUAS!$CS33&lt;&gt;0),[6]PREMIOS_TITULACIONES_ANTIGUAS!$CS33,""),IF($A35="TOTAL",SUM(INDIRECT("BE4:BE"&amp;ROW()-1)),""))</f>
        <v/>
      </c>
      <c r="BF35" s="7" t="str">
        <f t="shared" ca="1" si="18"/>
        <v/>
      </c>
    </row>
    <row r="36" spans="1:58" x14ac:dyDescent="0.2">
      <c r="A36" s="12" t="str">
        <f>IF([6]PREMIOS_TITULACIONES_ANTIGUAS!$D34&lt;&gt;"",[6]PREMIOS_TITULACIONES_ANTIGUAS!$D34,IF(AND([6]PREMIOS_TITULACIONES_ANTIGUAS!$D34="",[6]PREMIOS_TITULACIONES_ANTIGUAS!$D35="",[6]PREMIOS_TITULACIONES_ANTIGUAS!$D33=""),"","TOTAL"))</f>
        <v/>
      </c>
      <c r="B36" s="7" t="str">
        <f ca="1">IF(AND($A36&lt;&gt;"",$A36&lt;&gt;"TOTAL"),IF(AND([6]PREMIOS_TITULACIONES_ANTIGUAS!$E34&lt;&gt;"",[6]PREMIOS_TITULACIONES_ANTIGUAS!$E34&lt;&gt;0),[6]PREMIOS_TITULACIONES_ANTIGUAS!$E34,""),IF($A36="TOTAL",SUM(INDIRECT("B4:B"&amp;ROW()-1)),""))</f>
        <v/>
      </c>
      <c r="C36" s="7" t="str">
        <f ca="1">IF(AND($A36&lt;&gt;"",$A36&lt;&gt;"TOTAL"),IF(AND([6]PREMIOS_TITULACIONES_ANTIGUAS!$G34&lt;&gt;"",[6]PREMIOS_TITULACIONES_ANTIGUAS!$G34&lt;&gt;0),[6]PREMIOS_TITULACIONES_ANTIGUAS!$G34,""),IF($A36="TOTAL",SUM(INDIRECT("C4:C"&amp;ROW()-1)),""))</f>
        <v/>
      </c>
      <c r="D36" s="7" t="str">
        <f t="shared" ca="1" si="0"/>
        <v/>
      </c>
      <c r="E36" s="7" t="str">
        <f ca="1">IF(AND($A36&lt;&gt;"",$A36&lt;&gt;"TOTAL"),IF(AND([6]PREMIOS_TITULACIONES_ANTIGUAS!$J34&lt;&gt;"",[6]PREMIOS_TITULACIONES_ANTIGUAS!$J34&lt;&gt;0),[6]PREMIOS_TITULACIONES_ANTIGUAS!$J34,""),IF($A36="TOTAL",SUM(INDIRECT("E4:E"&amp;ROW()-1)),""))</f>
        <v/>
      </c>
      <c r="F36" s="7" t="str">
        <f ca="1">IF(AND($A36&lt;&gt;"",$A36&lt;&gt;"TOTAL"),IF(AND([6]PREMIOS_TITULACIONES_ANTIGUAS!$L34&lt;&gt;"",[6]PREMIOS_TITULACIONES_ANTIGUAS!$L34&lt;&gt;0),[6]PREMIOS_TITULACIONES_ANTIGUAS!$L34,""),IF($A36="TOTAL",SUM(INDIRECT("F4:F"&amp;ROW()-1)),""))</f>
        <v/>
      </c>
      <c r="G36" s="7" t="str">
        <f t="shared" ca="1" si="1"/>
        <v/>
      </c>
      <c r="H36" s="7" t="str">
        <f ca="1">IF(AND($A36&lt;&gt;"",$A36&lt;&gt;"TOTAL"),IF(AND([6]PREMIOS_TITULACIONES_ANTIGUAS!$O34&lt;&gt;"",[6]PREMIOS_TITULACIONES_ANTIGUAS!$O34&lt;&gt;0),[6]PREMIOS_TITULACIONES_ANTIGUAS!$O34,""),IF($A36="TOTAL",SUM(INDIRECT("H4:H"&amp;ROW()-1)),""))</f>
        <v/>
      </c>
      <c r="I36" s="7" t="str">
        <f ca="1">IF(AND($A36&lt;&gt;"",$A36&lt;&gt;"TOTAL"),IF(AND([6]PREMIOS_TITULACIONES_ANTIGUAS!$Q34&lt;&gt;"",[6]PREMIOS_TITULACIONES_ANTIGUAS!$Q34&lt;&gt;0),[6]PREMIOS_TITULACIONES_ANTIGUAS!$Q34,""),IF($A36="TOTAL",SUM(INDIRECT("I4:I"&amp;ROW()-1)),""))</f>
        <v/>
      </c>
      <c r="J36" s="7" t="str">
        <f t="shared" ca="1" si="2"/>
        <v/>
      </c>
      <c r="K36" s="7" t="str">
        <f ca="1">IF(AND($A36&lt;&gt;"",$A36&lt;&gt;"TOTAL"),IF(AND([6]PREMIOS_TITULACIONES_ANTIGUAS!$T34&lt;&gt;"",[6]PREMIOS_TITULACIONES_ANTIGUAS!$T34&lt;&gt;0),[6]PREMIOS_TITULACIONES_ANTIGUAS!$T34,""),IF($A36="TOTAL",SUM(INDIRECT("K4:K"&amp;ROW()-1)),""))</f>
        <v/>
      </c>
      <c r="L36" s="7" t="str">
        <f ca="1">IF(AND($A36&lt;&gt;"",$A36&lt;&gt;"TOTAL"),IF(AND([6]PREMIOS_TITULACIONES_ANTIGUAS!$V34&lt;&gt;"",[6]PREMIOS_TITULACIONES_ANTIGUAS!$V34&lt;&gt;0),[6]PREMIOS_TITULACIONES_ANTIGUAS!$V34,""),IF($A36="TOTAL",SUM(INDIRECT("L4:L"&amp;ROW()-1)),""))</f>
        <v/>
      </c>
      <c r="M36" s="7" t="str">
        <f t="shared" ca="1" si="3"/>
        <v/>
      </c>
      <c r="N36" s="7" t="str">
        <f ca="1">IF(AND($A36&lt;&gt;"",$A36&lt;&gt;"TOTAL"),IF(AND([6]PREMIOS_TITULACIONES_ANTIGUAS!$Y34&lt;&gt;"",[6]PREMIOS_TITULACIONES_ANTIGUAS!$Y34&lt;&gt;0),[6]PREMIOS_TITULACIONES_ANTIGUAS!$Y34,""),IF($A36="TOTAL",SUM(INDIRECT("N4:N"&amp;ROW()-1)),""))</f>
        <v/>
      </c>
      <c r="O36" s="7" t="str">
        <f ca="1">IF(AND($A36&lt;&gt;"",$A36&lt;&gt;"TOTAL"),IF(AND([6]PREMIOS_TITULACIONES_ANTIGUAS!$AA34&lt;&gt;"",[6]PREMIOS_TITULACIONES_ANTIGUAS!$AA34&lt;&gt;0),[6]PREMIOS_TITULACIONES_ANTIGUAS!$AA34,""),IF($A36="TOTAL",SUM(INDIRECT("O4:O"&amp;ROW()-1)),""))</f>
        <v/>
      </c>
      <c r="P36" s="7" t="str">
        <f t="shared" ca="1" si="4"/>
        <v/>
      </c>
      <c r="Q36" s="7" t="str">
        <f ca="1">IF(AND($A36&lt;&gt;"",$A36&lt;&gt;"TOTAL"),IF(AND([6]PREMIOS_TITULACIONES_ANTIGUAS!$AD34&lt;&gt;"",[6]PREMIOS_TITULACIONES_ANTIGUAS!$AD34&lt;&gt;0),[6]PREMIOS_TITULACIONES_ANTIGUAS!$AD34,""),IF($A36="TOTAL",SUM(INDIRECT("Q4:Q"&amp;ROW()-1)),""))</f>
        <v/>
      </c>
      <c r="R36" s="7" t="str">
        <f ca="1">IF(AND($A36&lt;&gt;"",$A36&lt;&gt;"TOTAL"),IF(AND([6]PREMIOS_TITULACIONES_ANTIGUAS!$AF34&lt;&gt;"",[6]PREMIOS_TITULACIONES_ANTIGUAS!$AF34&lt;&gt;0),[6]PREMIOS_TITULACIONES_ANTIGUAS!$AF34,""),IF($A36="TOTAL",SUM(INDIRECT("R4:R"&amp;ROW()-1)),""))</f>
        <v/>
      </c>
      <c r="S36" s="7" t="str">
        <f t="shared" ca="1" si="5"/>
        <v/>
      </c>
      <c r="T36" s="7" t="str">
        <f ca="1">IF(AND($A36&lt;&gt;"",$A36&lt;&gt;"TOTAL"),IF(AND([6]PREMIOS_TITULACIONES_ANTIGUAS!$AI34&lt;&gt;"",[6]PREMIOS_TITULACIONES_ANTIGUAS!$AI34&lt;&gt;0),[6]PREMIOS_TITULACIONES_ANTIGUAS!$AI34,""),IF($A36="TOTAL",SUM(INDIRECT("T4:T"&amp;ROW()-1)),""))</f>
        <v/>
      </c>
      <c r="U36" s="7" t="str">
        <f ca="1">IF(AND($A36&lt;&gt;"",$A36&lt;&gt;"TOTAL"),IF(AND([6]PREMIOS_TITULACIONES_ANTIGUAS!$AK34&lt;&gt;"",[6]PREMIOS_TITULACIONES_ANTIGUAS!$AK34&lt;&gt;0),[6]PREMIOS_TITULACIONES_ANTIGUAS!$AK34,""),IF($A36="TOTAL",SUM(INDIRECT("U4:U"&amp;ROW()-1)),""))</f>
        <v/>
      </c>
      <c r="V36" s="7" t="str">
        <f t="shared" ca="1" si="6"/>
        <v/>
      </c>
      <c r="W36" s="7" t="str">
        <f ca="1">IF(AND($A36&lt;&gt;"",$A36&lt;&gt;"TOTAL"),IF(AND([6]PREMIOS_TITULACIONES_ANTIGUAS!$AN34&lt;&gt;"",[6]PREMIOS_TITULACIONES_ANTIGUAS!$AN34&lt;&gt;0),[6]PREMIOS_TITULACIONES_ANTIGUAS!$AN34,""),IF($A36="TOTAL",SUM(INDIRECT("W4:W"&amp;ROW()-1)),""))</f>
        <v/>
      </c>
      <c r="X36" s="7" t="str">
        <f ca="1">IF(AND($A36&lt;&gt;"",$A36&lt;&gt;"TOTAL"),IF(AND([6]PREMIOS_TITULACIONES_ANTIGUAS!$AP34&lt;&gt;"",[6]PREMIOS_TITULACIONES_ANTIGUAS!$AP34&lt;&gt;0),[6]PREMIOS_TITULACIONES_ANTIGUAS!$AP34,""),IF($A36="TOTAL",SUM(INDIRECT("X4:X"&amp;ROW()-1)),""))</f>
        <v/>
      </c>
      <c r="Y36" s="7" t="str">
        <f t="shared" ca="1" si="7"/>
        <v/>
      </c>
      <c r="Z36" s="7" t="str">
        <f ca="1">IF(AND($A36&lt;&gt;"",$A36&lt;&gt;"TOTAL"),IF(AND([6]PREMIOS_TITULACIONES_ANTIGUAS!$AS34&lt;&gt;"",[6]PREMIOS_TITULACIONES_ANTIGUAS!$AS34&lt;&gt;0),[6]PREMIOS_TITULACIONES_ANTIGUAS!$AS34,""),IF($A36="TOTAL",SUM(INDIRECT("Z4:Z"&amp;ROW()-1)),""))</f>
        <v/>
      </c>
      <c r="AA36" s="7" t="str">
        <f ca="1">IF(AND($A36&lt;&gt;"",$A36&lt;&gt;"TOTAL"),IF(AND([6]PREMIOS_TITULACIONES_ANTIGUAS!$AU34&lt;&gt;"",[6]PREMIOS_TITULACIONES_ANTIGUAS!$AU34&lt;&gt;0),[6]PREMIOS_TITULACIONES_ANTIGUAS!$AU34,""),IF($A36="TOTAL",SUM(INDIRECT("AA4:AA"&amp;ROW()-1)),""))</f>
        <v/>
      </c>
      <c r="AB36" s="7" t="str">
        <f t="shared" ca="1" si="8"/>
        <v/>
      </c>
      <c r="AC36" s="7" t="str">
        <f ca="1">IF(AND($A36&lt;&gt;"",$A36&lt;&gt;"TOTAL"),IF(AND([6]PREMIOS_TITULACIONES_ANTIGUAS!$AX34&lt;&gt;"",[6]PREMIOS_TITULACIONES_ANTIGUAS!$AX34&lt;&gt;0),[6]PREMIOS_TITULACIONES_ANTIGUAS!$AX34,""),IF($A36="TOTAL",SUM(INDIRECT("AC4:AC"&amp;ROW()-1)),""))</f>
        <v/>
      </c>
      <c r="AD36" s="7" t="str">
        <f ca="1">IF(AND($A36&lt;&gt;"",$A36&lt;&gt;"TOTAL"),IF(AND([6]PREMIOS_TITULACIONES_ANTIGUAS!$AZ34&lt;&gt;"",[6]PREMIOS_TITULACIONES_ANTIGUAS!$AZ34&lt;&gt;0),[6]PREMIOS_TITULACIONES_ANTIGUAS!$AZ34,""),IF($A36="TOTAL",SUM(INDIRECT("AD4:AD"&amp;ROW()-1)),""))</f>
        <v/>
      </c>
      <c r="AE36" s="7" t="str">
        <f t="shared" ca="1" si="9"/>
        <v/>
      </c>
      <c r="AF36" s="7" t="str">
        <f ca="1">IF(AND($A36&lt;&gt;"",$A36&lt;&gt;"TOTAL"),IF(AND([6]PREMIOS_TITULACIONES_ANTIGUAS!$BC34&lt;&gt;"",[6]PREMIOS_TITULACIONES_ANTIGUAS!$BC34&lt;&gt;0),[6]PREMIOS_TITULACIONES_ANTIGUAS!$BC34,""),IF($A36="TOTAL",SUM(INDIRECT("AF4:AF"&amp;ROW()-1)),""))</f>
        <v/>
      </c>
      <c r="AG36" s="7" t="str">
        <f ca="1">IF(AND($A36&lt;&gt;"",$A36&lt;&gt;"TOTAL"),IF(AND([6]PREMIOS_TITULACIONES_ANTIGUAS!$BE34&lt;&gt;"",[6]PREMIOS_TITULACIONES_ANTIGUAS!$BE34&lt;&gt;0),[6]PREMIOS_TITULACIONES_ANTIGUAS!$BE34,""),IF($A36="TOTAL",SUM(INDIRECT("AG4:AG"&amp;ROW()-1)),""))</f>
        <v/>
      </c>
      <c r="AH36" s="7" t="str">
        <f t="shared" ca="1" si="10"/>
        <v/>
      </c>
      <c r="AI36" s="7" t="str">
        <f ca="1">IF(AND($A36&lt;&gt;"",$A36&lt;&gt;"TOTAL"),IF(AND([6]PREMIOS_TITULACIONES_ANTIGUAS!$BH34&lt;&gt;"",[6]PREMIOS_TITULACIONES_ANTIGUAS!$BH34&lt;&gt;0),[6]PREMIOS_TITULACIONES_ANTIGUAS!$BH34,""),IF($A36="TOTAL",SUM(INDIRECT("AI4:AI"&amp;ROW()-1)),""))</f>
        <v/>
      </c>
      <c r="AJ36" s="7" t="str">
        <f ca="1">IF(AND($A36&lt;&gt;"",$A36&lt;&gt;"TOTAL"),IF(AND([6]PREMIOS_TITULACIONES_ANTIGUAS!$BJ34&lt;&gt;"",[6]PREMIOS_TITULACIONES_ANTIGUAS!$BJ34&lt;&gt;0),[6]PREMIOS_TITULACIONES_ANTIGUAS!$BJ34,""),IF($A36="TOTAL",SUM(INDIRECT("AJ4:AJ"&amp;ROW()-1)),""))</f>
        <v/>
      </c>
      <c r="AK36" s="7" t="str">
        <f t="shared" ca="1" si="11"/>
        <v/>
      </c>
      <c r="AL36" s="7" t="str">
        <f ca="1">IF(AND($A36&lt;&gt;"",$A36&lt;&gt;"TOTAL"),IF(AND([6]PREMIOS_TITULACIONES_ANTIGUAS!$BM34&lt;&gt;"",[6]PREMIOS_TITULACIONES_ANTIGUAS!$BM34&lt;&gt;0),[6]PREMIOS_TITULACIONES_ANTIGUAS!$BM34,""),IF($A36="TOTAL",SUM(INDIRECT("AL4:AL"&amp;ROW()-1)),""))</f>
        <v/>
      </c>
      <c r="AM36" s="7" t="str">
        <f ca="1">IF(AND($A36&lt;&gt;"",$A36&lt;&gt;"TOTAL"),IF(AND([6]PREMIOS_TITULACIONES_ANTIGUAS!$BO34&lt;&gt;"",[6]PREMIOS_TITULACIONES_ANTIGUAS!$BO34&lt;&gt;0),[6]PREMIOS_TITULACIONES_ANTIGUAS!$BO34,""),IF($A36="TOTAL",SUM(INDIRECT("AM4:AM"&amp;ROW()-1)),""))</f>
        <v/>
      </c>
      <c r="AN36" s="7" t="str">
        <f t="shared" ca="1" si="12"/>
        <v/>
      </c>
      <c r="AO36" s="7" t="str">
        <f ca="1">IF(AND($A36&lt;&gt;"",$A36&lt;&gt;"TOTAL"),IF(AND([6]PREMIOS_TITULACIONES_ANTIGUAS!$BR34&lt;&gt;"",[6]PREMIOS_TITULACIONES_ANTIGUAS!$BR34&lt;&gt;0),[6]PREMIOS_TITULACIONES_ANTIGUAS!$BR34,""),IF($A36="TOTAL",SUM(INDIRECT("AO4:AO"&amp;ROW()-1)),""))</f>
        <v/>
      </c>
      <c r="AP36" s="7" t="str">
        <f ca="1">IF(AND($A36&lt;&gt;"",$A36&lt;&gt;"TOTAL"),IF(AND([6]PREMIOS_TITULACIONES_ANTIGUAS!$BT34&lt;&gt;"",[6]PREMIOS_TITULACIONES_ANTIGUAS!$BT34&lt;&gt;0),[6]PREMIOS_TITULACIONES_ANTIGUAS!$BT34,""),IF($A36="TOTAL",SUM(INDIRECT("AP4:AP"&amp;ROW()-1)),""))</f>
        <v/>
      </c>
      <c r="AQ36" s="7" t="str">
        <f t="shared" ca="1" si="13"/>
        <v/>
      </c>
      <c r="AR36" s="7" t="str">
        <f ca="1">IF(AND($A36&lt;&gt;"",$A36&lt;&gt;"TOTAL"),IF(AND([6]PREMIOS_TITULACIONES_ANTIGUAS!$BW34&lt;&gt;"",[6]PREMIOS_TITULACIONES_ANTIGUAS!$BW34&lt;&gt;0),[6]PREMIOS_TITULACIONES_ANTIGUAS!$BW34,""),IF($A36="TOTAL",SUM(INDIRECT("AR4:AR"&amp;ROW()-1)),""))</f>
        <v/>
      </c>
      <c r="AS36" s="7" t="str">
        <f ca="1">IF(AND($A36&lt;&gt;"",$A36&lt;&gt;"TOTAL"),IF(AND([6]PREMIOS_TITULACIONES_ANTIGUAS!$BY34&lt;&gt;"",[6]PREMIOS_TITULACIONES_ANTIGUAS!$BY34&lt;&gt;0),[6]PREMIOS_TITULACIONES_ANTIGUAS!$BY34,""),IF($A36="TOTAL",SUM(INDIRECT("AS4:AS"&amp;ROW()-1)),""))</f>
        <v/>
      </c>
      <c r="AT36" s="7" t="str">
        <f t="shared" ca="1" si="14"/>
        <v/>
      </c>
      <c r="AU36" s="7" t="str">
        <f ca="1">IF(AND($A36&lt;&gt;"",$A36&lt;&gt;"TOTAL"),IF(AND([6]PREMIOS_TITULACIONES_ANTIGUAS!$CB34&lt;&gt;"",[6]PREMIOS_TITULACIONES_ANTIGUAS!$CB34&lt;&gt;0),[6]PREMIOS_TITULACIONES_ANTIGUAS!$CB34,""),IF($A36="TOTAL",SUM(INDIRECT("AU4:AU"&amp;ROW()-1)),""))</f>
        <v/>
      </c>
      <c r="AV36" s="7" t="str">
        <f ca="1">IF(AND($A36&lt;&gt;"",$A36&lt;&gt;"TOTAL"),IF(AND([6]PREMIOS_TITULACIONES_ANTIGUAS!$CD34&lt;&gt;"",[6]PREMIOS_TITULACIONES_ANTIGUAS!$CD34&lt;&gt;0),[6]PREMIOS_TITULACIONES_ANTIGUAS!$CD34,""),IF($A36="TOTAL",SUM(INDIRECT("AV4:AV"&amp;ROW()-1)),""))</f>
        <v/>
      </c>
      <c r="AW36" s="7" t="str">
        <f t="shared" ca="1" si="15"/>
        <v/>
      </c>
      <c r="AX36" s="7" t="str">
        <f ca="1">IF(AND($A36&lt;&gt;"",$A36&lt;&gt;"TOTAL"),IF(AND([6]PREMIOS_TITULACIONES_ANTIGUAS!$CG34&lt;&gt;"",[6]PREMIOS_TITULACIONES_ANTIGUAS!$CG34&lt;&gt;0),[6]PREMIOS_TITULACIONES_ANTIGUAS!$CG34,""),IF($A36="TOTAL",SUM(INDIRECT("AX4:AX"&amp;ROW()-1)),""))</f>
        <v/>
      </c>
      <c r="AY36" s="7" t="str">
        <f ca="1">IF(AND($A36&lt;&gt;"",$A36&lt;&gt;"TOTAL"),IF(AND([6]PREMIOS_TITULACIONES_ANTIGUAS!$CI34&lt;&gt;"",[6]PREMIOS_TITULACIONES_ANTIGUAS!$CI34&lt;&gt;0),[6]PREMIOS_TITULACIONES_ANTIGUAS!$CI34,""),IF($A36="TOTAL",SUM(INDIRECT("AY4:AY"&amp;ROW()-1)),""))</f>
        <v/>
      </c>
      <c r="AZ36" s="7" t="str">
        <f t="shared" ca="1" si="16"/>
        <v/>
      </c>
      <c r="BA36" s="7" t="str">
        <f ca="1">IF(AND($A36&lt;&gt;"",$A36&lt;&gt;"TOTAL"),IF(AND([6]PREMIOS_TITULACIONES_ANTIGUAS!$CL34&lt;&gt;"",[6]PREMIOS_TITULACIONES_ANTIGUAS!$CL34&lt;&gt;0),[6]PREMIOS_TITULACIONES_ANTIGUAS!$CL34,""),IF($A36="TOTAL",SUM(INDIRECT("BA4:BA"&amp;ROW()-1)),""))</f>
        <v/>
      </c>
      <c r="BB36" s="7" t="str">
        <f ca="1">IF(AND($A36&lt;&gt;"",$A36&lt;&gt;"TOTAL"),IF(AND([6]PREMIOS_TITULACIONES_ANTIGUAS!$CN34&lt;&gt;"",[6]PREMIOS_TITULACIONES_ANTIGUAS!$CN34&lt;&gt;0),[6]PREMIOS_TITULACIONES_ANTIGUAS!$CN34,""),IF($A36="TOTAL",SUM(INDIRECT("BB4:BB"&amp;ROW()-1)),""))</f>
        <v/>
      </c>
      <c r="BC36" s="7" t="str">
        <f t="shared" ca="1" si="17"/>
        <v/>
      </c>
      <c r="BD36" s="7" t="str">
        <f ca="1">IF(AND($A36&lt;&gt;"",$A36&lt;&gt;"TOTAL"),IF(AND([6]PREMIOS_TITULACIONES_ANTIGUAS!$CQ34&lt;&gt;"",[6]PREMIOS_TITULACIONES_ANTIGUAS!$CQ34&lt;&gt;0),[6]PREMIOS_TITULACIONES_ANTIGUAS!$CQ34,""),IF($A36="TOTAL",SUM(INDIRECT("BD4:BD"&amp;ROW()-1)),""))</f>
        <v/>
      </c>
      <c r="BE36" s="7" t="str">
        <f ca="1">IF(AND($A36&lt;&gt;"",$A36&lt;&gt;"TOTAL"),IF(AND([6]PREMIOS_TITULACIONES_ANTIGUAS!$CS34&lt;&gt;"",[6]PREMIOS_TITULACIONES_ANTIGUAS!$CS34&lt;&gt;0),[6]PREMIOS_TITULACIONES_ANTIGUAS!$CS34,""),IF($A36="TOTAL",SUM(INDIRECT("BE4:BE"&amp;ROW()-1)),""))</f>
        <v/>
      </c>
      <c r="BF36" s="7" t="str">
        <f t="shared" ca="1" si="18"/>
        <v/>
      </c>
    </row>
    <row r="37" spans="1:58" x14ac:dyDescent="0.2">
      <c r="A37" s="12" t="str">
        <f>IF([6]PREMIOS_TITULACIONES_ANTIGUAS!$D35&lt;&gt;"",[6]PREMIOS_TITULACIONES_ANTIGUAS!$D35,IF(AND([6]PREMIOS_TITULACIONES_ANTIGUAS!$D35="",[6]PREMIOS_TITULACIONES_ANTIGUAS!$D36="",[6]PREMIOS_TITULACIONES_ANTIGUAS!$D34=""),"","TOTAL"))</f>
        <v/>
      </c>
      <c r="B37" s="7" t="str">
        <f ca="1">IF(AND($A37&lt;&gt;"",$A37&lt;&gt;"TOTAL"),IF(AND([6]PREMIOS_TITULACIONES_ANTIGUAS!$E35&lt;&gt;"",[6]PREMIOS_TITULACIONES_ANTIGUAS!$E35&lt;&gt;0),[6]PREMIOS_TITULACIONES_ANTIGUAS!$E35,""),IF($A37="TOTAL",SUM(INDIRECT("B4:B"&amp;ROW()-1)),""))</f>
        <v/>
      </c>
      <c r="C37" s="7" t="str">
        <f ca="1">IF(AND($A37&lt;&gt;"",$A37&lt;&gt;"TOTAL"),IF(AND([6]PREMIOS_TITULACIONES_ANTIGUAS!$G35&lt;&gt;"",[6]PREMIOS_TITULACIONES_ANTIGUAS!$G35&lt;&gt;0),[6]PREMIOS_TITULACIONES_ANTIGUAS!$G35,""),IF($A37="TOTAL",SUM(INDIRECT("C4:C"&amp;ROW()-1)),""))</f>
        <v/>
      </c>
      <c r="D37" s="7" t="str">
        <f t="shared" ca="1" si="0"/>
        <v/>
      </c>
      <c r="E37" s="7" t="str">
        <f ca="1">IF(AND($A37&lt;&gt;"",$A37&lt;&gt;"TOTAL"),IF(AND([6]PREMIOS_TITULACIONES_ANTIGUAS!$J35&lt;&gt;"",[6]PREMIOS_TITULACIONES_ANTIGUAS!$J35&lt;&gt;0),[6]PREMIOS_TITULACIONES_ANTIGUAS!$J35,""),IF($A37="TOTAL",SUM(INDIRECT("E4:E"&amp;ROW()-1)),""))</f>
        <v/>
      </c>
      <c r="F37" s="7" t="str">
        <f ca="1">IF(AND($A37&lt;&gt;"",$A37&lt;&gt;"TOTAL"),IF(AND([6]PREMIOS_TITULACIONES_ANTIGUAS!$L35&lt;&gt;"",[6]PREMIOS_TITULACIONES_ANTIGUAS!$L35&lt;&gt;0),[6]PREMIOS_TITULACIONES_ANTIGUAS!$L35,""),IF($A37="TOTAL",SUM(INDIRECT("F4:F"&amp;ROW()-1)),""))</f>
        <v/>
      </c>
      <c r="G37" s="7" t="str">
        <f t="shared" ca="1" si="1"/>
        <v/>
      </c>
      <c r="H37" s="7" t="str">
        <f ca="1">IF(AND($A37&lt;&gt;"",$A37&lt;&gt;"TOTAL"),IF(AND([6]PREMIOS_TITULACIONES_ANTIGUAS!$O35&lt;&gt;"",[6]PREMIOS_TITULACIONES_ANTIGUAS!$O35&lt;&gt;0),[6]PREMIOS_TITULACIONES_ANTIGUAS!$O35,""),IF($A37="TOTAL",SUM(INDIRECT("H4:H"&amp;ROW()-1)),""))</f>
        <v/>
      </c>
      <c r="I37" s="7" t="str">
        <f ca="1">IF(AND($A37&lt;&gt;"",$A37&lt;&gt;"TOTAL"),IF(AND([6]PREMIOS_TITULACIONES_ANTIGUAS!$Q35&lt;&gt;"",[6]PREMIOS_TITULACIONES_ANTIGUAS!$Q35&lt;&gt;0),[6]PREMIOS_TITULACIONES_ANTIGUAS!$Q35,""),IF($A37="TOTAL",SUM(INDIRECT("I4:I"&amp;ROW()-1)),""))</f>
        <v/>
      </c>
      <c r="J37" s="7" t="str">
        <f t="shared" ca="1" si="2"/>
        <v/>
      </c>
      <c r="K37" s="7" t="str">
        <f ca="1">IF(AND($A37&lt;&gt;"",$A37&lt;&gt;"TOTAL"),IF(AND([6]PREMIOS_TITULACIONES_ANTIGUAS!$T35&lt;&gt;"",[6]PREMIOS_TITULACIONES_ANTIGUAS!$T35&lt;&gt;0),[6]PREMIOS_TITULACIONES_ANTIGUAS!$T35,""),IF($A37="TOTAL",SUM(INDIRECT("K4:K"&amp;ROW()-1)),""))</f>
        <v/>
      </c>
      <c r="L37" s="7" t="str">
        <f ca="1">IF(AND($A37&lt;&gt;"",$A37&lt;&gt;"TOTAL"),IF(AND([6]PREMIOS_TITULACIONES_ANTIGUAS!$V35&lt;&gt;"",[6]PREMIOS_TITULACIONES_ANTIGUAS!$V35&lt;&gt;0),[6]PREMIOS_TITULACIONES_ANTIGUAS!$V35,""),IF($A37="TOTAL",SUM(INDIRECT("L4:L"&amp;ROW()-1)),""))</f>
        <v/>
      </c>
      <c r="M37" s="7" t="str">
        <f t="shared" ca="1" si="3"/>
        <v/>
      </c>
      <c r="N37" s="7" t="str">
        <f ca="1">IF(AND($A37&lt;&gt;"",$A37&lt;&gt;"TOTAL"),IF(AND([6]PREMIOS_TITULACIONES_ANTIGUAS!$Y35&lt;&gt;"",[6]PREMIOS_TITULACIONES_ANTIGUAS!$Y35&lt;&gt;0),[6]PREMIOS_TITULACIONES_ANTIGUAS!$Y35,""),IF($A37="TOTAL",SUM(INDIRECT("N4:N"&amp;ROW()-1)),""))</f>
        <v/>
      </c>
      <c r="O37" s="7" t="str">
        <f ca="1">IF(AND($A37&lt;&gt;"",$A37&lt;&gt;"TOTAL"),IF(AND([6]PREMIOS_TITULACIONES_ANTIGUAS!$AA35&lt;&gt;"",[6]PREMIOS_TITULACIONES_ANTIGUAS!$AA35&lt;&gt;0),[6]PREMIOS_TITULACIONES_ANTIGUAS!$AA35,""),IF($A37="TOTAL",SUM(INDIRECT("O4:O"&amp;ROW()-1)),""))</f>
        <v/>
      </c>
      <c r="P37" s="7" t="str">
        <f t="shared" ca="1" si="4"/>
        <v/>
      </c>
      <c r="Q37" s="7" t="str">
        <f ca="1">IF(AND($A37&lt;&gt;"",$A37&lt;&gt;"TOTAL"),IF(AND([6]PREMIOS_TITULACIONES_ANTIGUAS!$AD35&lt;&gt;"",[6]PREMIOS_TITULACIONES_ANTIGUAS!$AD35&lt;&gt;0),[6]PREMIOS_TITULACIONES_ANTIGUAS!$AD35,""),IF($A37="TOTAL",SUM(INDIRECT("Q4:Q"&amp;ROW()-1)),""))</f>
        <v/>
      </c>
      <c r="R37" s="7" t="str">
        <f ca="1">IF(AND($A37&lt;&gt;"",$A37&lt;&gt;"TOTAL"),IF(AND([6]PREMIOS_TITULACIONES_ANTIGUAS!$AF35&lt;&gt;"",[6]PREMIOS_TITULACIONES_ANTIGUAS!$AF35&lt;&gt;0),[6]PREMIOS_TITULACIONES_ANTIGUAS!$AF35,""),IF($A37="TOTAL",SUM(INDIRECT("R4:R"&amp;ROW()-1)),""))</f>
        <v/>
      </c>
      <c r="S37" s="7" t="str">
        <f t="shared" ca="1" si="5"/>
        <v/>
      </c>
      <c r="T37" s="7" t="str">
        <f ca="1">IF(AND($A37&lt;&gt;"",$A37&lt;&gt;"TOTAL"),IF(AND([6]PREMIOS_TITULACIONES_ANTIGUAS!$AI35&lt;&gt;"",[6]PREMIOS_TITULACIONES_ANTIGUAS!$AI35&lt;&gt;0),[6]PREMIOS_TITULACIONES_ANTIGUAS!$AI35,""),IF($A37="TOTAL",SUM(INDIRECT("T4:T"&amp;ROW()-1)),""))</f>
        <v/>
      </c>
      <c r="U37" s="7" t="str">
        <f ca="1">IF(AND($A37&lt;&gt;"",$A37&lt;&gt;"TOTAL"),IF(AND([6]PREMIOS_TITULACIONES_ANTIGUAS!$AK35&lt;&gt;"",[6]PREMIOS_TITULACIONES_ANTIGUAS!$AK35&lt;&gt;0),[6]PREMIOS_TITULACIONES_ANTIGUAS!$AK35,""),IF($A37="TOTAL",SUM(INDIRECT("U4:U"&amp;ROW()-1)),""))</f>
        <v/>
      </c>
      <c r="V37" s="7" t="str">
        <f t="shared" ca="1" si="6"/>
        <v/>
      </c>
      <c r="W37" s="7" t="str">
        <f ca="1">IF(AND($A37&lt;&gt;"",$A37&lt;&gt;"TOTAL"),IF(AND([6]PREMIOS_TITULACIONES_ANTIGUAS!$AN35&lt;&gt;"",[6]PREMIOS_TITULACIONES_ANTIGUAS!$AN35&lt;&gt;0),[6]PREMIOS_TITULACIONES_ANTIGUAS!$AN35,""),IF($A37="TOTAL",SUM(INDIRECT("W4:W"&amp;ROW()-1)),""))</f>
        <v/>
      </c>
      <c r="X37" s="7" t="str">
        <f ca="1">IF(AND($A37&lt;&gt;"",$A37&lt;&gt;"TOTAL"),IF(AND([6]PREMIOS_TITULACIONES_ANTIGUAS!$AP35&lt;&gt;"",[6]PREMIOS_TITULACIONES_ANTIGUAS!$AP35&lt;&gt;0),[6]PREMIOS_TITULACIONES_ANTIGUAS!$AP35,""),IF($A37="TOTAL",SUM(INDIRECT("X4:X"&amp;ROW()-1)),""))</f>
        <v/>
      </c>
      <c r="Y37" s="7" t="str">
        <f t="shared" ca="1" si="7"/>
        <v/>
      </c>
      <c r="Z37" s="7" t="str">
        <f ca="1">IF(AND($A37&lt;&gt;"",$A37&lt;&gt;"TOTAL"),IF(AND([6]PREMIOS_TITULACIONES_ANTIGUAS!$AS35&lt;&gt;"",[6]PREMIOS_TITULACIONES_ANTIGUAS!$AS35&lt;&gt;0),[6]PREMIOS_TITULACIONES_ANTIGUAS!$AS35,""),IF($A37="TOTAL",SUM(INDIRECT("Z4:Z"&amp;ROW()-1)),""))</f>
        <v/>
      </c>
      <c r="AA37" s="7" t="str">
        <f ca="1">IF(AND($A37&lt;&gt;"",$A37&lt;&gt;"TOTAL"),IF(AND([6]PREMIOS_TITULACIONES_ANTIGUAS!$AU35&lt;&gt;"",[6]PREMIOS_TITULACIONES_ANTIGUAS!$AU35&lt;&gt;0),[6]PREMIOS_TITULACIONES_ANTIGUAS!$AU35,""),IF($A37="TOTAL",SUM(INDIRECT("AA4:AA"&amp;ROW()-1)),""))</f>
        <v/>
      </c>
      <c r="AB37" s="7" t="str">
        <f t="shared" ca="1" si="8"/>
        <v/>
      </c>
      <c r="AC37" s="7" t="str">
        <f ca="1">IF(AND($A37&lt;&gt;"",$A37&lt;&gt;"TOTAL"),IF(AND([6]PREMIOS_TITULACIONES_ANTIGUAS!$AX35&lt;&gt;"",[6]PREMIOS_TITULACIONES_ANTIGUAS!$AX35&lt;&gt;0),[6]PREMIOS_TITULACIONES_ANTIGUAS!$AX35,""),IF($A37="TOTAL",SUM(INDIRECT("AC4:AC"&amp;ROW()-1)),""))</f>
        <v/>
      </c>
      <c r="AD37" s="7" t="str">
        <f ca="1">IF(AND($A37&lt;&gt;"",$A37&lt;&gt;"TOTAL"),IF(AND([6]PREMIOS_TITULACIONES_ANTIGUAS!$AZ35&lt;&gt;"",[6]PREMIOS_TITULACIONES_ANTIGUAS!$AZ35&lt;&gt;0),[6]PREMIOS_TITULACIONES_ANTIGUAS!$AZ35,""),IF($A37="TOTAL",SUM(INDIRECT("AD4:AD"&amp;ROW()-1)),""))</f>
        <v/>
      </c>
      <c r="AE37" s="7" t="str">
        <f t="shared" ca="1" si="9"/>
        <v/>
      </c>
      <c r="AF37" s="7" t="str">
        <f ca="1">IF(AND($A37&lt;&gt;"",$A37&lt;&gt;"TOTAL"),IF(AND([6]PREMIOS_TITULACIONES_ANTIGUAS!$BC35&lt;&gt;"",[6]PREMIOS_TITULACIONES_ANTIGUAS!$BC35&lt;&gt;0),[6]PREMIOS_TITULACIONES_ANTIGUAS!$BC35,""),IF($A37="TOTAL",SUM(INDIRECT("AF4:AF"&amp;ROW()-1)),""))</f>
        <v/>
      </c>
      <c r="AG37" s="7" t="str">
        <f ca="1">IF(AND($A37&lt;&gt;"",$A37&lt;&gt;"TOTAL"),IF(AND([6]PREMIOS_TITULACIONES_ANTIGUAS!$BE35&lt;&gt;"",[6]PREMIOS_TITULACIONES_ANTIGUAS!$BE35&lt;&gt;0),[6]PREMIOS_TITULACIONES_ANTIGUAS!$BE35,""),IF($A37="TOTAL",SUM(INDIRECT("AG4:AG"&amp;ROW()-1)),""))</f>
        <v/>
      </c>
      <c r="AH37" s="7" t="str">
        <f t="shared" ca="1" si="10"/>
        <v/>
      </c>
      <c r="AI37" s="7" t="str">
        <f ca="1">IF(AND($A37&lt;&gt;"",$A37&lt;&gt;"TOTAL"),IF(AND([6]PREMIOS_TITULACIONES_ANTIGUAS!$BH35&lt;&gt;"",[6]PREMIOS_TITULACIONES_ANTIGUAS!$BH35&lt;&gt;0),[6]PREMIOS_TITULACIONES_ANTIGUAS!$BH35,""),IF($A37="TOTAL",SUM(INDIRECT("AI4:AI"&amp;ROW()-1)),""))</f>
        <v/>
      </c>
      <c r="AJ37" s="7" t="str">
        <f ca="1">IF(AND($A37&lt;&gt;"",$A37&lt;&gt;"TOTAL"),IF(AND([6]PREMIOS_TITULACIONES_ANTIGUAS!$BJ35&lt;&gt;"",[6]PREMIOS_TITULACIONES_ANTIGUAS!$BJ35&lt;&gt;0),[6]PREMIOS_TITULACIONES_ANTIGUAS!$BJ35,""),IF($A37="TOTAL",SUM(INDIRECT("AJ4:AJ"&amp;ROW()-1)),""))</f>
        <v/>
      </c>
      <c r="AK37" s="7" t="str">
        <f t="shared" ca="1" si="11"/>
        <v/>
      </c>
      <c r="AL37" s="7" t="str">
        <f ca="1">IF(AND($A37&lt;&gt;"",$A37&lt;&gt;"TOTAL"),IF(AND([6]PREMIOS_TITULACIONES_ANTIGUAS!$BM35&lt;&gt;"",[6]PREMIOS_TITULACIONES_ANTIGUAS!$BM35&lt;&gt;0),[6]PREMIOS_TITULACIONES_ANTIGUAS!$BM35,""),IF($A37="TOTAL",SUM(INDIRECT("AL4:AL"&amp;ROW()-1)),""))</f>
        <v/>
      </c>
      <c r="AM37" s="7" t="str">
        <f ca="1">IF(AND($A37&lt;&gt;"",$A37&lt;&gt;"TOTAL"),IF(AND([6]PREMIOS_TITULACIONES_ANTIGUAS!$BO35&lt;&gt;"",[6]PREMIOS_TITULACIONES_ANTIGUAS!$BO35&lt;&gt;0),[6]PREMIOS_TITULACIONES_ANTIGUAS!$BO35,""),IF($A37="TOTAL",SUM(INDIRECT("AM4:AM"&amp;ROW()-1)),""))</f>
        <v/>
      </c>
      <c r="AN37" s="7" t="str">
        <f t="shared" ca="1" si="12"/>
        <v/>
      </c>
      <c r="AO37" s="7" t="str">
        <f ca="1">IF(AND($A37&lt;&gt;"",$A37&lt;&gt;"TOTAL"),IF(AND([6]PREMIOS_TITULACIONES_ANTIGUAS!$BR35&lt;&gt;"",[6]PREMIOS_TITULACIONES_ANTIGUAS!$BR35&lt;&gt;0),[6]PREMIOS_TITULACIONES_ANTIGUAS!$BR35,""),IF($A37="TOTAL",SUM(INDIRECT("AO4:AO"&amp;ROW()-1)),""))</f>
        <v/>
      </c>
      <c r="AP37" s="7" t="str">
        <f ca="1">IF(AND($A37&lt;&gt;"",$A37&lt;&gt;"TOTAL"),IF(AND([6]PREMIOS_TITULACIONES_ANTIGUAS!$BT35&lt;&gt;"",[6]PREMIOS_TITULACIONES_ANTIGUAS!$BT35&lt;&gt;0),[6]PREMIOS_TITULACIONES_ANTIGUAS!$BT35,""),IF($A37="TOTAL",SUM(INDIRECT("AP4:AP"&amp;ROW()-1)),""))</f>
        <v/>
      </c>
      <c r="AQ37" s="7" t="str">
        <f t="shared" ca="1" si="13"/>
        <v/>
      </c>
      <c r="AR37" s="7" t="str">
        <f ca="1">IF(AND($A37&lt;&gt;"",$A37&lt;&gt;"TOTAL"),IF(AND([6]PREMIOS_TITULACIONES_ANTIGUAS!$BW35&lt;&gt;"",[6]PREMIOS_TITULACIONES_ANTIGUAS!$BW35&lt;&gt;0),[6]PREMIOS_TITULACIONES_ANTIGUAS!$BW35,""),IF($A37="TOTAL",SUM(INDIRECT("AR4:AR"&amp;ROW()-1)),""))</f>
        <v/>
      </c>
      <c r="AS37" s="7" t="str">
        <f ca="1">IF(AND($A37&lt;&gt;"",$A37&lt;&gt;"TOTAL"),IF(AND([6]PREMIOS_TITULACIONES_ANTIGUAS!$BY35&lt;&gt;"",[6]PREMIOS_TITULACIONES_ANTIGUAS!$BY35&lt;&gt;0),[6]PREMIOS_TITULACIONES_ANTIGUAS!$BY35,""),IF($A37="TOTAL",SUM(INDIRECT("AS4:AS"&amp;ROW()-1)),""))</f>
        <v/>
      </c>
      <c r="AT37" s="7" t="str">
        <f t="shared" ca="1" si="14"/>
        <v/>
      </c>
      <c r="AU37" s="7" t="str">
        <f ca="1">IF(AND($A37&lt;&gt;"",$A37&lt;&gt;"TOTAL"),IF(AND([6]PREMIOS_TITULACIONES_ANTIGUAS!$CB35&lt;&gt;"",[6]PREMIOS_TITULACIONES_ANTIGUAS!$CB35&lt;&gt;0),[6]PREMIOS_TITULACIONES_ANTIGUAS!$CB35,""),IF($A37="TOTAL",SUM(INDIRECT("AU4:AU"&amp;ROW()-1)),""))</f>
        <v/>
      </c>
      <c r="AV37" s="7" t="str">
        <f ca="1">IF(AND($A37&lt;&gt;"",$A37&lt;&gt;"TOTAL"),IF(AND([6]PREMIOS_TITULACIONES_ANTIGUAS!$CD35&lt;&gt;"",[6]PREMIOS_TITULACIONES_ANTIGUAS!$CD35&lt;&gt;0),[6]PREMIOS_TITULACIONES_ANTIGUAS!$CD35,""),IF($A37="TOTAL",SUM(INDIRECT("AV4:AV"&amp;ROW()-1)),""))</f>
        <v/>
      </c>
      <c r="AW37" s="7" t="str">
        <f t="shared" ca="1" si="15"/>
        <v/>
      </c>
      <c r="AX37" s="7" t="str">
        <f ca="1">IF(AND($A37&lt;&gt;"",$A37&lt;&gt;"TOTAL"),IF(AND([6]PREMIOS_TITULACIONES_ANTIGUAS!$CG35&lt;&gt;"",[6]PREMIOS_TITULACIONES_ANTIGUAS!$CG35&lt;&gt;0),[6]PREMIOS_TITULACIONES_ANTIGUAS!$CG35,""),IF($A37="TOTAL",SUM(INDIRECT("AX4:AX"&amp;ROW()-1)),""))</f>
        <v/>
      </c>
      <c r="AY37" s="7" t="str">
        <f ca="1">IF(AND($A37&lt;&gt;"",$A37&lt;&gt;"TOTAL"),IF(AND([6]PREMIOS_TITULACIONES_ANTIGUAS!$CI35&lt;&gt;"",[6]PREMIOS_TITULACIONES_ANTIGUAS!$CI35&lt;&gt;0),[6]PREMIOS_TITULACIONES_ANTIGUAS!$CI35,""),IF($A37="TOTAL",SUM(INDIRECT("AY4:AY"&amp;ROW()-1)),""))</f>
        <v/>
      </c>
      <c r="AZ37" s="7" t="str">
        <f t="shared" ca="1" si="16"/>
        <v/>
      </c>
      <c r="BA37" s="7" t="str">
        <f ca="1">IF(AND($A37&lt;&gt;"",$A37&lt;&gt;"TOTAL"),IF(AND([6]PREMIOS_TITULACIONES_ANTIGUAS!$CL35&lt;&gt;"",[6]PREMIOS_TITULACIONES_ANTIGUAS!$CL35&lt;&gt;0),[6]PREMIOS_TITULACIONES_ANTIGUAS!$CL35,""),IF($A37="TOTAL",SUM(INDIRECT("BA4:BA"&amp;ROW()-1)),""))</f>
        <v/>
      </c>
      <c r="BB37" s="7" t="str">
        <f ca="1">IF(AND($A37&lt;&gt;"",$A37&lt;&gt;"TOTAL"),IF(AND([6]PREMIOS_TITULACIONES_ANTIGUAS!$CN35&lt;&gt;"",[6]PREMIOS_TITULACIONES_ANTIGUAS!$CN35&lt;&gt;0),[6]PREMIOS_TITULACIONES_ANTIGUAS!$CN35,""),IF($A37="TOTAL",SUM(INDIRECT("BB4:BB"&amp;ROW()-1)),""))</f>
        <v/>
      </c>
      <c r="BC37" s="7" t="str">
        <f t="shared" ca="1" si="17"/>
        <v/>
      </c>
      <c r="BD37" s="7" t="str">
        <f ca="1">IF(AND($A37&lt;&gt;"",$A37&lt;&gt;"TOTAL"),IF(AND([6]PREMIOS_TITULACIONES_ANTIGUAS!$CQ35&lt;&gt;"",[6]PREMIOS_TITULACIONES_ANTIGUAS!$CQ35&lt;&gt;0),[6]PREMIOS_TITULACIONES_ANTIGUAS!$CQ35,""),IF($A37="TOTAL",SUM(INDIRECT("BD4:BD"&amp;ROW()-1)),""))</f>
        <v/>
      </c>
      <c r="BE37" s="7" t="str">
        <f ca="1">IF(AND($A37&lt;&gt;"",$A37&lt;&gt;"TOTAL"),IF(AND([6]PREMIOS_TITULACIONES_ANTIGUAS!$CS35&lt;&gt;"",[6]PREMIOS_TITULACIONES_ANTIGUAS!$CS35&lt;&gt;0),[6]PREMIOS_TITULACIONES_ANTIGUAS!$CS35,""),IF($A37="TOTAL",SUM(INDIRECT("BE4:BE"&amp;ROW()-1)),""))</f>
        <v/>
      </c>
      <c r="BF37" s="7" t="str">
        <f t="shared" ca="1" si="18"/>
        <v/>
      </c>
    </row>
    <row r="38" spans="1:58" x14ac:dyDescent="0.2">
      <c r="A38" s="12" t="str">
        <f>IF([6]PREMIOS_TITULACIONES_ANTIGUAS!$D36&lt;&gt;"",[6]PREMIOS_TITULACIONES_ANTIGUAS!$D36,IF(AND([6]PREMIOS_TITULACIONES_ANTIGUAS!$D36="",[6]PREMIOS_TITULACIONES_ANTIGUAS!$D37="",[6]PREMIOS_TITULACIONES_ANTIGUAS!$D35=""),"","TOTAL"))</f>
        <v/>
      </c>
      <c r="B38" s="7" t="str">
        <f ca="1">IF(AND($A38&lt;&gt;"",$A38&lt;&gt;"TOTAL"),IF(AND([6]PREMIOS_TITULACIONES_ANTIGUAS!$E36&lt;&gt;"",[6]PREMIOS_TITULACIONES_ANTIGUAS!$E36&lt;&gt;0),[6]PREMIOS_TITULACIONES_ANTIGUAS!$E36,""),IF($A38="TOTAL",SUM(INDIRECT("B4:B"&amp;ROW()-1)),""))</f>
        <v/>
      </c>
      <c r="C38" s="7" t="str">
        <f ca="1">IF(AND($A38&lt;&gt;"",$A38&lt;&gt;"TOTAL"),IF(AND([6]PREMIOS_TITULACIONES_ANTIGUAS!$G36&lt;&gt;"",[6]PREMIOS_TITULACIONES_ANTIGUAS!$G36&lt;&gt;0),[6]PREMIOS_TITULACIONES_ANTIGUAS!$G36,""),IF($A38="TOTAL",SUM(INDIRECT("C4:C"&amp;ROW()-1)),""))</f>
        <v/>
      </c>
      <c r="D38" s="7" t="str">
        <f t="shared" ca="1" si="0"/>
        <v/>
      </c>
      <c r="E38" s="7" t="str">
        <f ca="1">IF(AND($A38&lt;&gt;"",$A38&lt;&gt;"TOTAL"),IF(AND([6]PREMIOS_TITULACIONES_ANTIGUAS!$J36&lt;&gt;"",[6]PREMIOS_TITULACIONES_ANTIGUAS!$J36&lt;&gt;0),[6]PREMIOS_TITULACIONES_ANTIGUAS!$J36,""),IF($A38="TOTAL",SUM(INDIRECT("E4:E"&amp;ROW()-1)),""))</f>
        <v/>
      </c>
      <c r="F38" s="7" t="str">
        <f ca="1">IF(AND($A38&lt;&gt;"",$A38&lt;&gt;"TOTAL"),IF(AND([6]PREMIOS_TITULACIONES_ANTIGUAS!$L36&lt;&gt;"",[6]PREMIOS_TITULACIONES_ANTIGUAS!$L36&lt;&gt;0),[6]PREMIOS_TITULACIONES_ANTIGUAS!$L36,""),IF($A38="TOTAL",SUM(INDIRECT("F4:F"&amp;ROW()-1)),""))</f>
        <v/>
      </c>
      <c r="G38" s="7" t="str">
        <f t="shared" ca="1" si="1"/>
        <v/>
      </c>
      <c r="H38" s="7" t="str">
        <f ca="1">IF(AND($A38&lt;&gt;"",$A38&lt;&gt;"TOTAL"),IF(AND([6]PREMIOS_TITULACIONES_ANTIGUAS!$O36&lt;&gt;"",[6]PREMIOS_TITULACIONES_ANTIGUAS!$O36&lt;&gt;0),[6]PREMIOS_TITULACIONES_ANTIGUAS!$O36,""),IF($A38="TOTAL",SUM(INDIRECT("H4:H"&amp;ROW()-1)),""))</f>
        <v/>
      </c>
      <c r="I38" s="7" t="str">
        <f ca="1">IF(AND($A38&lt;&gt;"",$A38&lt;&gt;"TOTAL"),IF(AND([6]PREMIOS_TITULACIONES_ANTIGUAS!$Q36&lt;&gt;"",[6]PREMIOS_TITULACIONES_ANTIGUAS!$Q36&lt;&gt;0),[6]PREMIOS_TITULACIONES_ANTIGUAS!$Q36,""),IF($A38="TOTAL",SUM(INDIRECT("I4:I"&amp;ROW()-1)),""))</f>
        <v/>
      </c>
      <c r="J38" s="7" t="str">
        <f t="shared" ca="1" si="2"/>
        <v/>
      </c>
      <c r="K38" s="7" t="str">
        <f ca="1">IF(AND($A38&lt;&gt;"",$A38&lt;&gt;"TOTAL"),IF(AND([6]PREMIOS_TITULACIONES_ANTIGUAS!$T36&lt;&gt;"",[6]PREMIOS_TITULACIONES_ANTIGUAS!$T36&lt;&gt;0),[6]PREMIOS_TITULACIONES_ANTIGUAS!$T36,""),IF($A38="TOTAL",SUM(INDIRECT("K4:K"&amp;ROW()-1)),""))</f>
        <v/>
      </c>
      <c r="L38" s="7" t="str">
        <f ca="1">IF(AND($A38&lt;&gt;"",$A38&lt;&gt;"TOTAL"),IF(AND([6]PREMIOS_TITULACIONES_ANTIGUAS!$V36&lt;&gt;"",[6]PREMIOS_TITULACIONES_ANTIGUAS!$V36&lt;&gt;0),[6]PREMIOS_TITULACIONES_ANTIGUAS!$V36,""),IF($A38="TOTAL",SUM(INDIRECT("L4:L"&amp;ROW()-1)),""))</f>
        <v/>
      </c>
      <c r="M38" s="7" t="str">
        <f t="shared" ca="1" si="3"/>
        <v/>
      </c>
      <c r="N38" s="7" t="str">
        <f ca="1">IF(AND($A38&lt;&gt;"",$A38&lt;&gt;"TOTAL"),IF(AND([6]PREMIOS_TITULACIONES_ANTIGUAS!$Y36&lt;&gt;"",[6]PREMIOS_TITULACIONES_ANTIGUAS!$Y36&lt;&gt;0),[6]PREMIOS_TITULACIONES_ANTIGUAS!$Y36,""),IF($A38="TOTAL",SUM(INDIRECT("N4:N"&amp;ROW()-1)),""))</f>
        <v/>
      </c>
      <c r="O38" s="7" t="str">
        <f ca="1">IF(AND($A38&lt;&gt;"",$A38&lt;&gt;"TOTAL"),IF(AND([6]PREMIOS_TITULACIONES_ANTIGUAS!$AA36&lt;&gt;"",[6]PREMIOS_TITULACIONES_ANTIGUAS!$AA36&lt;&gt;0),[6]PREMIOS_TITULACIONES_ANTIGUAS!$AA36,""),IF($A38="TOTAL",SUM(INDIRECT("O4:O"&amp;ROW()-1)),""))</f>
        <v/>
      </c>
      <c r="P38" s="7" t="str">
        <f t="shared" ca="1" si="4"/>
        <v/>
      </c>
      <c r="Q38" s="7" t="str">
        <f ca="1">IF(AND($A38&lt;&gt;"",$A38&lt;&gt;"TOTAL"),IF(AND([6]PREMIOS_TITULACIONES_ANTIGUAS!$AD36&lt;&gt;"",[6]PREMIOS_TITULACIONES_ANTIGUAS!$AD36&lt;&gt;0),[6]PREMIOS_TITULACIONES_ANTIGUAS!$AD36,""),IF($A38="TOTAL",SUM(INDIRECT("Q4:Q"&amp;ROW()-1)),""))</f>
        <v/>
      </c>
      <c r="R38" s="7" t="str">
        <f ca="1">IF(AND($A38&lt;&gt;"",$A38&lt;&gt;"TOTAL"),IF(AND([6]PREMIOS_TITULACIONES_ANTIGUAS!$AF36&lt;&gt;"",[6]PREMIOS_TITULACIONES_ANTIGUAS!$AF36&lt;&gt;0),[6]PREMIOS_TITULACIONES_ANTIGUAS!$AF36,""),IF($A38="TOTAL",SUM(INDIRECT("R4:R"&amp;ROW()-1)),""))</f>
        <v/>
      </c>
      <c r="S38" s="7" t="str">
        <f t="shared" ca="1" si="5"/>
        <v/>
      </c>
      <c r="T38" s="7" t="str">
        <f ca="1">IF(AND($A38&lt;&gt;"",$A38&lt;&gt;"TOTAL"),IF(AND([6]PREMIOS_TITULACIONES_ANTIGUAS!$AI36&lt;&gt;"",[6]PREMIOS_TITULACIONES_ANTIGUAS!$AI36&lt;&gt;0),[6]PREMIOS_TITULACIONES_ANTIGUAS!$AI36,""),IF($A38="TOTAL",SUM(INDIRECT("T4:T"&amp;ROW()-1)),""))</f>
        <v/>
      </c>
      <c r="U38" s="7" t="str">
        <f ca="1">IF(AND($A38&lt;&gt;"",$A38&lt;&gt;"TOTAL"),IF(AND([6]PREMIOS_TITULACIONES_ANTIGUAS!$AK36&lt;&gt;"",[6]PREMIOS_TITULACIONES_ANTIGUAS!$AK36&lt;&gt;0),[6]PREMIOS_TITULACIONES_ANTIGUAS!$AK36,""),IF($A38="TOTAL",SUM(INDIRECT("U4:U"&amp;ROW()-1)),""))</f>
        <v/>
      </c>
      <c r="V38" s="7" t="str">
        <f t="shared" ca="1" si="6"/>
        <v/>
      </c>
      <c r="W38" s="7" t="str">
        <f ca="1">IF(AND($A38&lt;&gt;"",$A38&lt;&gt;"TOTAL"),IF(AND([6]PREMIOS_TITULACIONES_ANTIGUAS!$AN36&lt;&gt;"",[6]PREMIOS_TITULACIONES_ANTIGUAS!$AN36&lt;&gt;0),[6]PREMIOS_TITULACIONES_ANTIGUAS!$AN36,""),IF($A38="TOTAL",SUM(INDIRECT("W4:W"&amp;ROW()-1)),""))</f>
        <v/>
      </c>
      <c r="X38" s="7" t="str">
        <f ca="1">IF(AND($A38&lt;&gt;"",$A38&lt;&gt;"TOTAL"),IF(AND([6]PREMIOS_TITULACIONES_ANTIGUAS!$AP36&lt;&gt;"",[6]PREMIOS_TITULACIONES_ANTIGUAS!$AP36&lt;&gt;0),[6]PREMIOS_TITULACIONES_ANTIGUAS!$AP36,""),IF($A38="TOTAL",SUM(INDIRECT("X4:X"&amp;ROW()-1)),""))</f>
        <v/>
      </c>
      <c r="Y38" s="7" t="str">
        <f t="shared" ca="1" si="7"/>
        <v/>
      </c>
      <c r="Z38" s="7" t="str">
        <f ca="1">IF(AND($A38&lt;&gt;"",$A38&lt;&gt;"TOTAL"),IF(AND([6]PREMIOS_TITULACIONES_ANTIGUAS!$AS36&lt;&gt;"",[6]PREMIOS_TITULACIONES_ANTIGUAS!$AS36&lt;&gt;0),[6]PREMIOS_TITULACIONES_ANTIGUAS!$AS36,""),IF($A38="TOTAL",SUM(INDIRECT("Z4:Z"&amp;ROW()-1)),""))</f>
        <v/>
      </c>
      <c r="AA38" s="7" t="str">
        <f ca="1">IF(AND($A38&lt;&gt;"",$A38&lt;&gt;"TOTAL"),IF(AND([6]PREMIOS_TITULACIONES_ANTIGUAS!$AU36&lt;&gt;"",[6]PREMIOS_TITULACIONES_ANTIGUAS!$AU36&lt;&gt;0),[6]PREMIOS_TITULACIONES_ANTIGUAS!$AU36,""),IF($A38="TOTAL",SUM(INDIRECT("AA4:AA"&amp;ROW()-1)),""))</f>
        <v/>
      </c>
      <c r="AB38" s="7" t="str">
        <f t="shared" ca="1" si="8"/>
        <v/>
      </c>
      <c r="AC38" s="7" t="str">
        <f ca="1">IF(AND($A38&lt;&gt;"",$A38&lt;&gt;"TOTAL"),IF(AND([6]PREMIOS_TITULACIONES_ANTIGUAS!$AX36&lt;&gt;"",[6]PREMIOS_TITULACIONES_ANTIGUAS!$AX36&lt;&gt;0),[6]PREMIOS_TITULACIONES_ANTIGUAS!$AX36,""),IF($A38="TOTAL",SUM(INDIRECT("AC4:AC"&amp;ROW()-1)),""))</f>
        <v/>
      </c>
      <c r="AD38" s="7" t="str">
        <f ca="1">IF(AND($A38&lt;&gt;"",$A38&lt;&gt;"TOTAL"),IF(AND([6]PREMIOS_TITULACIONES_ANTIGUAS!$AZ36&lt;&gt;"",[6]PREMIOS_TITULACIONES_ANTIGUAS!$AZ36&lt;&gt;0),[6]PREMIOS_TITULACIONES_ANTIGUAS!$AZ36,""),IF($A38="TOTAL",SUM(INDIRECT("AD4:AD"&amp;ROW()-1)),""))</f>
        <v/>
      </c>
      <c r="AE38" s="7" t="str">
        <f t="shared" ca="1" si="9"/>
        <v/>
      </c>
      <c r="AF38" s="7" t="str">
        <f ca="1">IF(AND($A38&lt;&gt;"",$A38&lt;&gt;"TOTAL"),IF(AND([6]PREMIOS_TITULACIONES_ANTIGUAS!$BC36&lt;&gt;"",[6]PREMIOS_TITULACIONES_ANTIGUAS!$BC36&lt;&gt;0),[6]PREMIOS_TITULACIONES_ANTIGUAS!$BC36,""),IF($A38="TOTAL",SUM(INDIRECT("AF4:AF"&amp;ROW()-1)),""))</f>
        <v/>
      </c>
      <c r="AG38" s="7" t="str">
        <f ca="1">IF(AND($A38&lt;&gt;"",$A38&lt;&gt;"TOTAL"),IF(AND([6]PREMIOS_TITULACIONES_ANTIGUAS!$BE36&lt;&gt;"",[6]PREMIOS_TITULACIONES_ANTIGUAS!$BE36&lt;&gt;0),[6]PREMIOS_TITULACIONES_ANTIGUAS!$BE36,""),IF($A38="TOTAL",SUM(INDIRECT("AG4:AG"&amp;ROW()-1)),""))</f>
        <v/>
      </c>
      <c r="AH38" s="7" t="str">
        <f t="shared" ca="1" si="10"/>
        <v/>
      </c>
      <c r="AI38" s="7" t="str">
        <f ca="1">IF(AND($A38&lt;&gt;"",$A38&lt;&gt;"TOTAL"),IF(AND([6]PREMIOS_TITULACIONES_ANTIGUAS!$BH36&lt;&gt;"",[6]PREMIOS_TITULACIONES_ANTIGUAS!$BH36&lt;&gt;0),[6]PREMIOS_TITULACIONES_ANTIGUAS!$BH36,""),IF($A38="TOTAL",SUM(INDIRECT("AI4:AI"&amp;ROW()-1)),""))</f>
        <v/>
      </c>
      <c r="AJ38" s="7" t="str">
        <f ca="1">IF(AND($A38&lt;&gt;"",$A38&lt;&gt;"TOTAL"),IF(AND([6]PREMIOS_TITULACIONES_ANTIGUAS!$BJ36&lt;&gt;"",[6]PREMIOS_TITULACIONES_ANTIGUAS!$BJ36&lt;&gt;0),[6]PREMIOS_TITULACIONES_ANTIGUAS!$BJ36,""),IF($A38="TOTAL",SUM(INDIRECT("AJ4:AJ"&amp;ROW()-1)),""))</f>
        <v/>
      </c>
      <c r="AK38" s="7" t="str">
        <f t="shared" ca="1" si="11"/>
        <v/>
      </c>
      <c r="AL38" s="7" t="str">
        <f ca="1">IF(AND($A38&lt;&gt;"",$A38&lt;&gt;"TOTAL"),IF(AND([6]PREMIOS_TITULACIONES_ANTIGUAS!$BM36&lt;&gt;"",[6]PREMIOS_TITULACIONES_ANTIGUAS!$BM36&lt;&gt;0),[6]PREMIOS_TITULACIONES_ANTIGUAS!$BM36,""),IF($A38="TOTAL",SUM(INDIRECT("AL4:AL"&amp;ROW()-1)),""))</f>
        <v/>
      </c>
      <c r="AM38" s="7" t="str">
        <f ca="1">IF(AND($A38&lt;&gt;"",$A38&lt;&gt;"TOTAL"),IF(AND([6]PREMIOS_TITULACIONES_ANTIGUAS!$BO36&lt;&gt;"",[6]PREMIOS_TITULACIONES_ANTIGUAS!$BO36&lt;&gt;0),[6]PREMIOS_TITULACIONES_ANTIGUAS!$BO36,""),IF($A38="TOTAL",SUM(INDIRECT("AM4:AM"&amp;ROW()-1)),""))</f>
        <v/>
      </c>
      <c r="AN38" s="7" t="str">
        <f t="shared" ca="1" si="12"/>
        <v/>
      </c>
      <c r="AO38" s="7" t="str">
        <f ca="1">IF(AND($A38&lt;&gt;"",$A38&lt;&gt;"TOTAL"),IF(AND([6]PREMIOS_TITULACIONES_ANTIGUAS!$BR36&lt;&gt;"",[6]PREMIOS_TITULACIONES_ANTIGUAS!$BR36&lt;&gt;0),[6]PREMIOS_TITULACIONES_ANTIGUAS!$BR36,""),IF($A38="TOTAL",SUM(INDIRECT("AO4:AO"&amp;ROW()-1)),""))</f>
        <v/>
      </c>
      <c r="AP38" s="7" t="str">
        <f ca="1">IF(AND($A38&lt;&gt;"",$A38&lt;&gt;"TOTAL"),IF(AND([6]PREMIOS_TITULACIONES_ANTIGUAS!$BT36&lt;&gt;"",[6]PREMIOS_TITULACIONES_ANTIGUAS!$BT36&lt;&gt;0),[6]PREMIOS_TITULACIONES_ANTIGUAS!$BT36,""),IF($A38="TOTAL",SUM(INDIRECT("AP4:AP"&amp;ROW()-1)),""))</f>
        <v/>
      </c>
      <c r="AQ38" s="7" t="str">
        <f t="shared" ca="1" si="13"/>
        <v/>
      </c>
      <c r="AR38" s="7" t="str">
        <f ca="1">IF(AND($A38&lt;&gt;"",$A38&lt;&gt;"TOTAL"),IF(AND([6]PREMIOS_TITULACIONES_ANTIGUAS!$BW36&lt;&gt;"",[6]PREMIOS_TITULACIONES_ANTIGUAS!$BW36&lt;&gt;0),[6]PREMIOS_TITULACIONES_ANTIGUAS!$BW36,""),IF($A38="TOTAL",SUM(INDIRECT("AR4:AR"&amp;ROW()-1)),""))</f>
        <v/>
      </c>
      <c r="AS38" s="7" t="str">
        <f ca="1">IF(AND($A38&lt;&gt;"",$A38&lt;&gt;"TOTAL"),IF(AND([6]PREMIOS_TITULACIONES_ANTIGUAS!$BY36&lt;&gt;"",[6]PREMIOS_TITULACIONES_ANTIGUAS!$BY36&lt;&gt;0),[6]PREMIOS_TITULACIONES_ANTIGUAS!$BY36,""),IF($A38="TOTAL",SUM(INDIRECT("AS4:AS"&amp;ROW()-1)),""))</f>
        <v/>
      </c>
      <c r="AT38" s="7" t="str">
        <f t="shared" ca="1" si="14"/>
        <v/>
      </c>
      <c r="AU38" s="7" t="str">
        <f ca="1">IF(AND($A38&lt;&gt;"",$A38&lt;&gt;"TOTAL"),IF(AND([6]PREMIOS_TITULACIONES_ANTIGUAS!$CB36&lt;&gt;"",[6]PREMIOS_TITULACIONES_ANTIGUAS!$CB36&lt;&gt;0),[6]PREMIOS_TITULACIONES_ANTIGUAS!$CB36,""),IF($A38="TOTAL",SUM(INDIRECT("AU4:AU"&amp;ROW()-1)),""))</f>
        <v/>
      </c>
      <c r="AV38" s="7" t="str">
        <f ca="1">IF(AND($A38&lt;&gt;"",$A38&lt;&gt;"TOTAL"),IF(AND([6]PREMIOS_TITULACIONES_ANTIGUAS!$CD36&lt;&gt;"",[6]PREMIOS_TITULACIONES_ANTIGUAS!$CD36&lt;&gt;0),[6]PREMIOS_TITULACIONES_ANTIGUAS!$CD36,""),IF($A38="TOTAL",SUM(INDIRECT("AV4:AV"&amp;ROW()-1)),""))</f>
        <v/>
      </c>
      <c r="AW38" s="7" t="str">
        <f t="shared" ca="1" si="15"/>
        <v/>
      </c>
      <c r="AX38" s="7" t="str">
        <f ca="1">IF(AND($A38&lt;&gt;"",$A38&lt;&gt;"TOTAL"),IF(AND([6]PREMIOS_TITULACIONES_ANTIGUAS!$CG36&lt;&gt;"",[6]PREMIOS_TITULACIONES_ANTIGUAS!$CG36&lt;&gt;0),[6]PREMIOS_TITULACIONES_ANTIGUAS!$CG36,""),IF($A38="TOTAL",SUM(INDIRECT("AX4:AX"&amp;ROW()-1)),""))</f>
        <v/>
      </c>
      <c r="AY38" s="7" t="str">
        <f ca="1">IF(AND($A38&lt;&gt;"",$A38&lt;&gt;"TOTAL"),IF(AND([6]PREMIOS_TITULACIONES_ANTIGUAS!$CI36&lt;&gt;"",[6]PREMIOS_TITULACIONES_ANTIGUAS!$CI36&lt;&gt;0),[6]PREMIOS_TITULACIONES_ANTIGUAS!$CI36,""),IF($A38="TOTAL",SUM(INDIRECT("AY4:AY"&amp;ROW()-1)),""))</f>
        <v/>
      </c>
      <c r="AZ38" s="7" t="str">
        <f t="shared" ca="1" si="16"/>
        <v/>
      </c>
      <c r="BA38" s="7" t="str">
        <f ca="1">IF(AND($A38&lt;&gt;"",$A38&lt;&gt;"TOTAL"),IF(AND([6]PREMIOS_TITULACIONES_ANTIGUAS!$CL36&lt;&gt;"",[6]PREMIOS_TITULACIONES_ANTIGUAS!$CL36&lt;&gt;0),[6]PREMIOS_TITULACIONES_ANTIGUAS!$CL36,""),IF($A38="TOTAL",SUM(INDIRECT("BA4:BA"&amp;ROW()-1)),""))</f>
        <v/>
      </c>
      <c r="BB38" s="7" t="str">
        <f ca="1">IF(AND($A38&lt;&gt;"",$A38&lt;&gt;"TOTAL"),IF(AND([6]PREMIOS_TITULACIONES_ANTIGUAS!$CN36&lt;&gt;"",[6]PREMIOS_TITULACIONES_ANTIGUAS!$CN36&lt;&gt;0),[6]PREMIOS_TITULACIONES_ANTIGUAS!$CN36,""),IF($A38="TOTAL",SUM(INDIRECT("BB4:BB"&amp;ROW()-1)),""))</f>
        <v/>
      </c>
      <c r="BC38" s="7" t="str">
        <f t="shared" ca="1" si="17"/>
        <v/>
      </c>
      <c r="BD38" s="7" t="str">
        <f ca="1">IF(AND($A38&lt;&gt;"",$A38&lt;&gt;"TOTAL"),IF(AND([6]PREMIOS_TITULACIONES_ANTIGUAS!$CQ36&lt;&gt;"",[6]PREMIOS_TITULACIONES_ANTIGUAS!$CQ36&lt;&gt;0),[6]PREMIOS_TITULACIONES_ANTIGUAS!$CQ36,""),IF($A38="TOTAL",SUM(INDIRECT("BD4:BD"&amp;ROW()-1)),""))</f>
        <v/>
      </c>
      <c r="BE38" s="7" t="str">
        <f ca="1">IF(AND($A38&lt;&gt;"",$A38&lt;&gt;"TOTAL"),IF(AND([6]PREMIOS_TITULACIONES_ANTIGUAS!$CS36&lt;&gt;"",[6]PREMIOS_TITULACIONES_ANTIGUAS!$CS36&lt;&gt;0),[6]PREMIOS_TITULACIONES_ANTIGUAS!$CS36,""),IF($A38="TOTAL",SUM(INDIRECT("BE4:BE"&amp;ROW()-1)),""))</f>
        <v/>
      </c>
      <c r="BF38" s="7" t="str">
        <f t="shared" ca="1" si="18"/>
        <v/>
      </c>
    </row>
    <row r="39" spans="1:58" x14ac:dyDescent="0.2">
      <c r="A39" s="12" t="str">
        <f>IF([6]PREMIOS_TITULACIONES_ANTIGUAS!$D37&lt;&gt;"",[6]PREMIOS_TITULACIONES_ANTIGUAS!$D37,IF(AND([6]PREMIOS_TITULACIONES_ANTIGUAS!$D37="",[6]PREMIOS_TITULACIONES_ANTIGUAS!$D38="",[6]PREMIOS_TITULACIONES_ANTIGUAS!$D36=""),"","TOTAL"))</f>
        <v/>
      </c>
      <c r="B39" s="7" t="str">
        <f ca="1">IF(AND($A39&lt;&gt;"",$A39&lt;&gt;"TOTAL"),IF(AND([6]PREMIOS_TITULACIONES_ANTIGUAS!$E37&lt;&gt;"",[6]PREMIOS_TITULACIONES_ANTIGUAS!$E37&lt;&gt;0),[6]PREMIOS_TITULACIONES_ANTIGUAS!$E37,""),IF($A39="TOTAL",SUM(INDIRECT("B4:B"&amp;ROW()-1)),""))</f>
        <v/>
      </c>
      <c r="C39" s="7" t="str">
        <f ca="1">IF(AND($A39&lt;&gt;"",$A39&lt;&gt;"TOTAL"),IF(AND([6]PREMIOS_TITULACIONES_ANTIGUAS!$G37&lt;&gt;"",[6]PREMIOS_TITULACIONES_ANTIGUAS!$G37&lt;&gt;0),[6]PREMIOS_TITULACIONES_ANTIGUAS!$G37,""),IF($A39="TOTAL",SUM(INDIRECT("C4:C"&amp;ROW()-1)),""))</f>
        <v/>
      </c>
      <c r="D39" s="7" t="str">
        <f t="shared" ca="1" si="0"/>
        <v/>
      </c>
      <c r="E39" s="7" t="str">
        <f ca="1">IF(AND($A39&lt;&gt;"",$A39&lt;&gt;"TOTAL"),IF(AND([6]PREMIOS_TITULACIONES_ANTIGUAS!$J37&lt;&gt;"",[6]PREMIOS_TITULACIONES_ANTIGUAS!$J37&lt;&gt;0),[6]PREMIOS_TITULACIONES_ANTIGUAS!$J37,""),IF($A39="TOTAL",SUM(INDIRECT("E4:E"&amp;ROW()-1)),""))</f>
        <v/>
      </c>
      <c r="F39" s="7" t="str">
        <f ca="1">IF(AND($A39&lt;&gt;"",$A39&lt;&gt;"TOTAL"),IF(AND([6]PREMIOS_TITULACIONES_ANTIGUAS!$L37&lt;&gt;"",[6]PREMIOS_TITULACIONES_ANTIGUAS!$L37&lt;&gt;0),[6]PREMIOS_TITULACIONES_ANTIGUAS!$L37,""),IF($A39="TOTAL",SUM(INDIRECT("F4:F"&amp;ROW()-1)),""))</f>
        <v/>
      </c>
      <c r="G39" s="7" t="str">
        <f t="shared" ca="1" si="1"/>
        <v/>
      </c>
      <c r="H39" s="7" t="str">
        <f ca="1">IF(AND($A39&lt;&gt;"",$A39&lt;&gt;"TOTAL"),IF(AND([6]PREMIOS_TITULACIONES_ANTIGUAS!$O37&lt;&gt;"",[6]PREMIOS_TITULACIONES_ANTIGUAS!$O37&lt;&gt;0),[6]PREMIOS_TITULACIONES_ANTIGUAS!$O37,""),IF($A39="TOTAL",SUM(INDIRECT("H4:H"&amp;ROW()-1)),""))</f>
        <v/>
      </c>
      <c r="I39" s="7" t="str">
        <f ca="1">IF(AND($A39&lt;&gt;"",$A39&lt;&gt;"TOTAL"),IF(AND([6]PREMIOS_TITULACIONES_ANTIGUAS!$Q37&lt;&gt;"",[6]PREMIOS_TITULACIONES_ANTIGUAS!$Q37&lt;&gt;0),[6]PREMIOS_TITULACIONES_ANTIGUAS!$Q37,""),IF($A39="TOTAL",SUM(INDIRECT("I4:I"&amp;ROW()-1)),""))</f>
        <v/>
      </c>
      <c r="J39" s="7" t="str">
        <f t="shared" ca="1" si="2"/>
        <v/>
      </c>
      <c r="K39" s="7" t="str">
        <f ca="1">IF(AND($A39&lt;&gt;"",$A39&lt;&gt;"TOTAL"),IF(AND([6]PREMIOS_TITULACIONES_ANTIGUAS!$T37&lt;&gt;"",[6]PREMIOS_TITULACIONES_ANTIGUAS!$T37&lt;&gt;0),[6]PREMIOS_TITULACIONES_ANTIGUAS!$T37,""),IF($A39="TOTAL",SUM(INDIRECT("K4:K"&amp;ROW()-1)),""))</f>
        <v/>
      </c>
      <c r="L39" s="7" t="str">
        <f ca="1">IF(AND($A39&lt;&gt;"",$A39&lt;&gt;"TOTAL"),IF(AND([6]PREMIOS_TITULACIONES_ANTIGUAS!$V37&lt;&gt;"",[6]PREMIOS_TITULACIONES_ANTIGUAS!$V37&lt;&gt;0),[6]PREMIOS_TITULACIONES_ANTIGUAS!$V37,""),IF($A39="TOTAL",SUM(INDIRECT("L4:L"&amp;ROW()-1)),""))</f>
        <v/>
      </c>
      <c r="M39" s="7" t="str">
        <f t="shared" ca="1" si="3"/>
        <v/>
      </c>
      <c r="N39" s="7" t="str">
        <f ca="1">IF(AND($A39&lt;&gt;"",$A39&lt;&gt;"TOTAL"),IF(AND([6]PREMIOS_TITULACIONES_ANTIGUAS!$Y37&lt;&gt;"",[6]PREMIOS_TITULACIONES_ANTIGUAS!$Y37&lt;&gt;0),[6]PREMIOS_TITULACIONES_ANTIGUAS!$Y37,""),IF($A39="TOTAL",SUM(INDIRECT("N4:N"&amp;ROW()-1)),""))</f>
        <v/>
      </c>
      <c r="O39" s="7" t="str">
        <f ca="1">IF(AND($A39&lt;&gt;"",$A39&lt;&gt;"TOTAL"),IF(AND([6]PREMIOS_TITULACIONES_ANTIGUAS!$AA37&lt;&gt;"",[6]PREMIOS_TITULACIONES_ANTIGUAS!$AA37&lt;&gt;0),[6]PREMIOS_TITULACIONES_ANTIGUAS!$AA37,""),IF($A39="TOTAL",SUM(INDIRECT("O4:O"&amp;ROW()-1)),""))</f>
        <v/>
      </c>
      <c r="P39" s="7" t="str">
        <f t="shared" ca="1" si="4"/>
        <v/>
      </c>
      <c r="Q39" s="7" t="str">
        <f ca="1">IF(AND($A39&lt;&gt;"",$A39&lt;&gt;"TOTAL"),IF(AND([6]PREMIOS_TITULACIONES_ANTIGUAS!$AD37&lt;&gt;"",[6]PREMIOS_TITULACIONES_ANTIGUAS!$AD37&lt;&gt;0),[6]PREMIOS_TITULACIONES_ANTIGUAS!$AD37,""),IF($A39="TOTAL",SUM(INDIRECT("Q4:Q"&amp;ROW()-1)),""))</f>
        <v/>
      </c>
      <c r="R39" s="7" t="str">
        <f ca="1">IF(AND($A39&lt;&gt;"",$A39&lt;&gt;"TOTAL"),IF(AND([6]PREMIOS_TITULACIONES_ANTIGUAS!$AF37&lt;&gt;"",[6]PREMIOS_TITULACIONES_ANTIGUAS!$AF37&lt;&gt;0),[6]PREMIOS_TITULACIONES_ANTIGUAS!$AF37,""),IF($A39="TOTAL",SUM(INDIRECT("R4:R"&amp;ROW()-1)),""))</f>
        <v/>
      </c>
      <c r="S39" s="7" t="str">
        <f t="shared" ca="1" si="5"/>
        <v/>
      </c>
      <c r="T39" s="7" t="str">
        <f ca="1">IF(AND($A39&lt;&gt;"",$A39&lt;&gt;"TOTAL"),IF(AND([6]PREMIOS_TITULACIONES_ANTIGUAS!$AI37&lt;&gt;"",[6]PREMIOS_TITULACIONES_ANTIGUAS!$AI37&lt;&gt;0),[6]PREMIOS_TITULACIONES_ANTIGUAS!$AI37,""),IF($A39="TOTAL",SUM(INDIRECT("T4:T"&amp;ROW()-1)),""))</f>
        <v/>
      </c>
      <c r="U39" s="7" t="str">
        <f ca="1">IF(AND($A39&lt;&gt;"",$A39&lt;&gt;"TOTAL"),IF(AND([6]PREMIOS_TITULACIONES_ANTIGUAS!$AK37&lt;&gt;"",[6]PREMIOS_TITULACIONES_ANTIGUAS!$AK37&lt;&gt;0),[6]PREMIOS_TITULACIONES_ANTIGUAS!$AK37,""),IF($A39="TOTAL",SUM(INDIRECT("U4:U"&amp;ROW()-1)),""))</f>
        <v/>
      </c>
      <c r="V39" s="7" t="str">
        <f t="shared" ca="1" si="6"/>
        <v/>
      </c>
      <c r="W39" s="7" t="str">
        <f ca="1">IF(AND($A39&lt;&gt;"",$A39&lt;&gt;"TOTAL"),IF(AND([6]PREMIOS_TITULACIONES_ANTIGUAS!$AN37&lt;&gt;"",[6]PREMIOS_TITULACIONES_ANTIGUAS!$AN37&lt;&gt;0),[6]PREMIOS_TITULACIONES_ANTIGUAS!$AN37,""),IF($A39="TOTAL",SUM(INDIRECT("W4:W"&amp;ROW()-1)),""))</f>
        <v/>
      </c>
      <c r="X39" s="7" t="str">
        <f ca="1">IF(AND($A39&lt;&gt;"",$A39&lt;&gt;"TOTAL"),IF(AND([6]PREMIOS_TITULACIONES_ANTIGUAS!$AP37&lt;&gt;"",[6]PREMIOS_TITULACIONES_ANTIGUAS!$AP37&lt;&gt;0),[6]PREMIOS_TITULACIONES_ANTIGUAS!$AP37,""),IF($A39="TOTAL",SUM(INDIRECT("X4:X"&amp;ROW()-1)),""))</f>
        <v/>
      </c>
      <c r="Y39" s="7" t="str">
        <f t="shared" ca="1" si="7"/>
        <v/>
      </c>
      <c r="Z39" s="7" t="str">
        <f ca="1">IF(AND($A39&lt;&gt;"",$A39&lt;&gt;"TOTAL"),IF(AND([6]PREMIOS_TITULACIONES_ANTIGUAS!$AS37&lt;&gt;"",[6]PREMIOS_TITULACIONES_ANTIGUAS!$AS37&lt;&gt;0),[6]PREMIOS_TITULACIONES_ANTIGUAS!$AS37,""),IF($A39="TOTAL",SUM(INDIRECT("Z4:Z"&amp;ROW()-1)),""))</f>
        <v/>
      </c>
      <c r="AA39" s="7" t="str">
        <f ca="1">IF(AND($A39&lt;&gt;"",$A39&lt;&gt;"TOTAL"),IF(AND([6]PREMIOS_TITULACIONES_ANTIGUAS!$AU37&lt;&gt;"",[6]PREMIOS_TITULACIONES_ANTIGUAS!$AU37&lt;&gt;0),[6]PREMIOS_TITULACIONES_ANTIGUAS!$AU37,""),IF($A39="TOTAL",SUM(INDIRECT("AA4:AA"&amp;ROW()-1)),""))</f>
        <v/>
      </c>
      <c r="AB39" s="7" t="str">
        <f t="shared" ca="1" si="8"/>
        <v/>
      </c>
      <c r="AC39" s="7" t="str">
        <f ca="1">IF(AND($A39&lt;&gt;"",$A39&lt;&gt;"TOTAL"),IF(AND([6]PREMIOS_TITULACIONES_ANTIGUAS!$AX37&lt;&gt;"",[6]PREMIOS_TITULACIONES_ANTIGUAS!$AX37&lt;&gt;0),[6]PREMIOS_TITULACIONES_ANTIGUAS!$AX37,""),IF($A39="TOTAL",SUM(INDIRECT("AC4:AC"&amp;ROW()-1)),""))</f>
        <v/>
      </c>
      <c r="AD39" s="7" t="str">
        <f ca="1">IF(AND($A39&lt;&gt;"",$A39&lt;&gt;"TOTAL"),IF(AND([6]PREMIOS_TITULACIONES_ANTIGUAS!$AZ37&lt;&gt;"",[6]PREMIOS_TITULACIONES_ANTIGUAS!$AZ37&lt;&gt;0),[6]PREMIOS_TITULACIONES_ANTIGUAS!$AZ37,""),IF($A39="TOTAL",SUM(INDIRECT("AD4:AD"&amp;ROW()-1)),""))</f>
        <v/>
      </c>
      <c r="AE39" s="7" t="str">
        <f t="shared" ca="1" si="9"/>
        <v/>
      </c>
      <c r="AF39" s="7" t="str">
        <f ca="1">IF(AND($A39&lt;&gt;"",$A39&lt;&gt;"TOTAL"),IF(AND([6]PREMIOS_TITULACIONES_ANTIGUAS!$BC37&lt;&gt;"",[6]PREMIOS_TITULACIONES_ANTIGUAS!$BC37&lt;&gt;0),[6]PREMIOS_TITULACIONES_ANTIGUAS!$BC37,""),IF($A39="TOTAL",SUM(INDIRECT("AF4:AF"&amp;ROW()-1)),""))</f>
        <v/>
      </c>
      <c r="AG39" s="7" t="str">
        <f ca="1">IF(AND($A39&lt;&gt;"",$A39&lt;&gt;"TOTAL"),IF(AND([6]PREMIOS_TITULACIONES_ANTIGUAS!$BE37&lt;&gt;"",[6]PREMIOS_TITULACIONES_ANTIGUAS!$BE37&lt;&gt;0),[6]PREMIOS_TITULACIONES_ANTIGUAS!$BE37,""),IF($A39="TOTAL",SUM(INDIRECT("AG4:AG"&amp;ROW()-1)),""))</f>
        <v/>
      </c>
      <c r="AH39" s="7" t="str">
        <f t="shared" ca="1" si="10"/>
        <v/>
      </c>
      <c r="AI39" s="7" t="str">
        <f ca="1">IF(AND($A39&lt;&gt;"",$A39&lt;&gt;"TOTAL"),IF(AND([6]PREMIOS_TITULACIONES_ANTIGUAS!$BH37&lt;&gt;"",[6]PREMIOS_TITULACIONES_ANTIGUAS!$BH37&lt;&gt;0),[6]PREMIOS_TITULACIONES_ANTIGUAS!$BH37,""),IF($A39="TOTAL",SUM(INDIRECT("AI4:AI"&amp;ROW()-1)),""))</f>
        <v/>
      </c>
      <c r="AJ39" s="7" t="str">
        <f ca="1">IF(AND($A39&lt;&gt;"",$A39&lt;&gt;"TOTAL"),IF(AND([6]PREMIOS_TITULACIONES_ANTIGUAS!$BJ37&lt;&gt;"",[6]PREMIOS_TITULACIONES_ANTIGUAS!$BJ37&lt;&gt;0),[6]PREMIOS_TITULACIONES_ANTIGUAS!$BJ37,""),IF($A39="TOTAL",SUM(INDIRECT("AJ4:AJ"&amp;ROW()-1)),""))</f>
        <v/>
      </c>
      <c r="AK39" s="7" t="str">
        <f t="shared" ca="1" si="11"/>
        <v/>
      </c>
      <c r="AL39" s="7" t="str">
        <f ca="1">IF(AND($A39&lt;&gt;"",$A39&lt;&gt;"TOTAL"),IF(AND([6]PREMIOS_TITULACIONES_ANTIGUAS!$BM37&lt;&gt;"",[6]PREMIOS_TITULACIONES_ANTIGUAS!$BM37&lt;&gt;0),[6]PREMIOS_TITULACIONES_ANTIGUAS!$BM37,""),IF($A39="TOTAL",SUM(INDIRECT("AL4:AL"&amp;ROW()-1)),""))</f>
        <v/>
      </c>
      <c r="AM39" s="7" t="str">
        <f ca="1">IF(AND($A39&lt;&gt;"",$A39&lt;&gt;"TOTAL"),IF(AND([6]PREMIOS_TITULACIONES_ANTIGUAS!$BO37&lt;&gt;"",[6]PREMIOS_TITULACIONES_ANTIGUAS!$BO37&lt;&gt;0),[6]PREMIOS_TITULACIONES_ANTIGUAS!$BO37,""),IF($A39="TOTAL",SUM(INDIRECT("AM4:AM"&amp;ROW()-1)),""))</f>
        <v/>
      </c>
      <c r="AN39" s="7" t="str">
        <f t="shared" ca="1" si="12"/>
        <v/>
      </c>
      <c r="AO39" s="7" t="str">
        <f ca="1">IF(AND($A39&lt;&gt;"",$A39&lt;&gt;"TOTAL"),IF(AND([6]PREMIOS_TITULACIONES_ANTIGUAS!$BR37&lt;&gt;"",[6]PREMIOS_TITULACIONES_ANTIGUAS!$BR37&lt;&gt;0),[6]PREMIOS_TITULACIONES_ANTIGUAS!$BR37,""),IF($A39="TOTAL",SUM(INDIRECT("AO4:AO"&amp;ROW()-1)),""))</f>
        <v/>
      </c>
      <c r="AP39" s="7" t="str">
        <f ca="1">IF(AND($A39&lt;&gt;"",$A39&lt;&gt;"TOTAL"),IF(AND([6]PREMIOS_TITULACIONES_ANTIGUAS!$BT37&lt;&gt;"",[6]PREMIOS_TITULACIONES_ANTIGUAS!$BT37&lt;&gt;0),[6]PREMIOS_TITULACIONES_ANTIGUAS!$BT37,""),IF($A39="TOTAL",SUM(INDIRECT("AP4:AP"&amp;ROW()-1)),""))</f>
        <v/>
      </c>
      <c r="AQ39" s="7" t="str">
        <f t="shared" ca="1" si="13"/>
        <v/>
      </c>
      <c r="AR39" s="7" t="str">
        <f ca="1">IF(AND($A39&lt;&gt;"",$A39&lt;&gt;"TOTAL"),IF(AND([6]PREMIOS_TITULACIONES_ANTIGUAS!$BW37&lt;&gt;"",[6]PREMIOS_TITULACIONES_ANTIGUAS!$BW37&lt;&gt;0),[6]PREMIOS_TITULACIONES_ANTIGUAS!$BW37,""),IF($A39="TOTAL",SUM(INDIRECT("AR4:AR"&amp;ROW()-1)),""))</f>
        <v/>
      </c>
      <c r="AS39" s="7" t="str">
        <f ca="1">IF(AND($A39&lt;&gt;"",$A39&lt;&gt;"TOTAL"),IF(AND([6]PREMIOS_TITULACIONES_ANTIGUAS!$BY37&lt;&gt;"",[6]PREMIOS_TITULACIONES_ANTIGUAS!$BY37&lt;&gt;0),[6]PREMIOS_TITULACIONES_ANTIGUAS!$BY37,""),IF($A39="TOTAL",SUM(INDIRECT("AS4:AS"&amp;ROW()-1)),""))</f>
        <v/>
      </c>
      <c r="AT39" s="7" t="str">
        <f t="shared" ca="1" si="14"/>
        <v/>
      </c>
      <c r="AU39" s="7" t="str">
        <f ca="1">IF(AND($A39&lt;&gt;"",$A39&lt;&gt;"TOTAL"),IF(AND([6]PREMIOS_TITULACIONES_ANTIGUAS!$CB37&lt;&gt;"",[6]PREMIOS_TITULACIONES_ANTIGUAS!$CB37&lt;&gt;0),[6]PREMIOS_TITULACIONES_ANTIGUAS!$CB37,""),IF($A39="TOTAL",SUM(INDIRECT("AU4:AU"&amp;ROW()-1)),""))</f>
        <v/>
      </c>
      <c r="AV39" s="7" t="str">
        <f ca="1">IF(AND($A39&lt;&gt;"",$A39&lt;&gt;"TOTAL"),IF(AND([6]PREMIOS_TITULACIONES_ANTIGUAS!$CD37&lt;&gt;"",[6]PREMIOS_TITULACIONES_ANTIGUAS!$CD37&lt;&gt;0),[6]PREMIOS_TITULACIONES_ANTIGUAS!$CD37,""),IF($A39="TOTAL",SUM(INDIRECT("AV4:AV"&amp;ROW()-1)),""))</f>
        <v/>
      </c>
      <c r="AW39" s="7" t="str">
        <f t="shared" ca="1" si="15"/>
        <v/>
      </c>
      <c r="AX39" s="7" t="str">
        <f ca="1">IF(AND($A39&lt;&gt;"",$A39&lt;&gt;"TOTAL"),IF(AND([6]PREMIOS_TITULACIONES_ANTIGUAS!$CG37&lt;&gt;"",[6]PREMIOS_TITULACIONES_ANTIGUAS!$CG37&lt;&gt;0),[6]PREMIOS_TITULACIONES_ANTIGUAS!$CG37,""),IF($A39="TOTAL",SUM(INDIRECT("AX4:AX"&amp;ROW()-1)),""))</f>
        <v/>
      </c>
      <c r="AY39" s="7" t="str">
        <f ca="1">IF(AND($A39&lt;&gt;"",$A39&lt;&gt;"TOTAL"),IF(AND([6]PREMIOS_TITULACIONES_ANTIGUAS!$CI37&lt;&gt;"",[6]PREMIOS_TITULACIONES_ANTIGUAS!$CI37&lt;&gt;0),[6]PREMIOS_TITULACIONES_ANTIGUAS!$CI37,""),IF($A39="TOTAL",SUM(INDIRECT("AY4:AY"&amp;ROW()-1)),""))</f>
        <v/>
      </c>
      <c r="AZ39" s="7" t="str">
        <f t="shared" ca="1" si="16"/>
        <v/>
      </c>
      <c r="BA39" s="7" t="str">
        <f ca="1">IF(AND($A39&lt;&gt;"",$A39&lt;&gt;"TOTAL"),IF(AND([6]PREMIOS_TITULACIONES_ANTIGUAS!$CL37&lt;&gt;"",[6]PREMIOS_TITULACIONES_ANTIGUAS!$CL37&lt;&gt;0),[6]PREMIOS_TITULACIONES_ANTIGUAS!$CL37,""),IF($A39="TOTAL",SUM(INDIRECT("BA4:BA"&amp;ROW()-1)),""))</f>
        <v/>
      </c>
      <c r="BB39" s="7" t="str">
        <f ca="1">IF(AND($A39&lt;&gt;"",$A39&lt;&gt;"TOTAL"),IF(AND([6]PREMIOS_TITULACIONES_ANTIGUAS!$CN37&lt;&gt;"",[6]PREMIOS_TITULACIONES_ANTIGUAS!$CN37&lt;&gt;0),[6]PREMIOS_TITULACIONES_ANTIGUAS!$CN37,""),IF($A39="TOTAL",SUM(INDIRECT("BB4:BB"&amp;ROW()-1)),""))</f>
        <v/>
      </c>
      <c r="BC39" s="7" t="str">
        <f t="shared" ca="1" si="17"/>
        <v/>
      </c>
      <c r="BD39" s="7" t="str">
        <f ca="1">IF(AND($A39&lt;&gt;"",$A39&lt;&gt;"TOTAL"),IF(AND([6]PREMIOS_TITULACIONES_ANTIGUAS!$CQ37&lt;&gt;"",[6]PREMIOS_TITULACIONES_ANTIGUAS!$CQ37&lt;&gt;0),[6]PREMIOS_TITULACIONES_ANTIGUAS!$CQ37,""),IF($A39="TOTAL",SUM(INDIRECT("BD4:BD"&amp;ROW()-1)),""))</f>
        <v/>
      </c>
      <c r="BE39" s="7" t="str">
        <f ca="1">IF(AND($A39&lt;&gt;"",$A39&lt;&gt;"TOTAL"),IF(AND([6]PREMIOS_TITULACIONES_ANTIGUAS!$CS37&lt;&gt;"",[6]PREMIOS_TITULACIONES_ANTIGUAS!$CS37&lt;&gt;0),[6]PREMIOS_TITULACIONES_ANTIGUAS!$CS37,""),IF($A39="TOTAL",SUM(INDIRECT("BE4:BE"&amp;ROW()-1)),""))</f>
        <v/>
      </c>
      <c r="BF39" s="7" t="str">
        <f t="shared" ca="1" si="18"/>
        <v/>
      </c>
    </row>
    <row r="40" spans="1:58" x14ac:dyDescent="0.2">
      <c r="A40" s="12" t="str">
        <f>IF([6]PREMIOS_TITULACIONES_ANTIGUAS!$D38&lt;&gt;"",[6]PREMIOS_TITULACIONES_ANTIGUAS!$D38,IF(AND([6]PREMIOS_TITULACIONES_ANTIGUAS!$D38="",[6]PREMIOS_TITULACIONES_ANTIGUAS!$D39="",[6]PREMIOS_TITULACIONES_ANTIGUAS!$D37=""),"","TOTAL"))</f>
        <v/>
      </c>
      <c r="B40" s="7" t="str">
        <f ca="1">IF(AND($A40&lt;&gt;"",$A40&lt;&gt;"TOTAL"),IF(AND([6]PREMIOS_TITULACIONES_ANTIGUAS!$E38&lt;&gt;"",[6]PREMIOS_TITULACIONES_ANTIGUAS!$E38&lt;&gt;0),[6]PREMIOS_TITULACIONES_ANTIGUAS!$E38,""),IF($A40="TOTAL",SUM(INDIRECT("B4:B"&amp;ROW()-1)),""))</f>
        <v/>
      </c>
      <c r="C40" s="7" t="str">
        <f ca="1">IF(AND($A40&lt;&gt;"",$A40&lt;&gt;"TOTAL"),IF(AND([6]PREMIOS_TITULACIONES_ANTIGUAS!$G38&lt;&gt;"",[6]PREMIOS_TITULACIONES_ANTIGUAS!$G38&lt;&gt;0),[6]PREMIOS_TITULACIONES_ANTIGUAS!$G38,""),IF($A40="TOTAL",SUM(INDIRECT("C4:C"&amp;ROW()-1)),""))</f>
        <v/>
      </c>
      <c r="D40" s="7" t="str">
        <f t="shared" ca="1" si="0"/>
        <v/>
      </c>
      <c r="E40" s="7" t="str">
        <f ca="1">IF(AND($A40&lt;&gt;"",$A40&lt;&gt;"TOTAL"),IF(AND([6]PREMIOS_TITULACIONES_ANTIGUAS!$J38&lt;&gt;"",[6]PREMIOS_TITULACIONES_ANTIGUAS!$J38&lt;&gt;0),[6]PREMIOS_TITULACIONES_ANTIGUAS!$J38,""),IF($A40="TOTAL",SUM(INDIRECT("E4:E"&amp;ROW()-1)),""))</f>
        <v/>
      </c>
      <c r="F40" s="7" t="str">
        <f ca="1">IF(AND($A40&lt;&gt;"",$A40&lt;&gt;"TOTAL"),IF(AND([6]PREMIOS_TITULACIONES_ANTIGUAS!$L38&lt;&gt;"",[6]PREMIOS_TITULACIONES_ANTIGUAS!$L38&lt;&gt;0),[6]PREMIOS_TITULACIONES_ANTIGUAS!$L38,""),IF($A40="TOTAL",SUM(INDIRECT("F4:F"&amp;ROW()-1)),""))</f>
        <v/>
      </c>
      <c r="G40" s="7" t="str">
        <f t="shared" ca="1" si="1"/>
        <v/>
      </c>
      <c r="H40" s="7" t="str">
        <f ca="1">IF(AND($A40&lt;&gt;"",$A40&lt;&gt;"TOTAL"),IF(AND([6]PREMIOS_TITULACIONES_ANTIGUAS!$O38&lt;&gt;"",[6]PREMIOS_TITULACIONES_ANTIGUAS!$O38&lt;&gt;0),[6]PREMIOS_TITULACIONES_ANTIGUAS!$O38,""),IF($A40="TOTAL",SUM(INDIRECT("H4:H"&amp;ROW()-1)),""))</f>
        <v/>
      </c>
      <c r="I40" s="7" t="str">
        <f ca="1">IF(AND($A40&lt;&gt;"",$A40&lt;&gt;"TOTAL"),IF(AND([6]PREMIOS_TITULACIONES_ANTIGUAS!$Q38&lt;&gt;"",[6]PREMIOS_TITULACIONES_ANTIGUAS!$Q38&lt;&gt;0),[6]PREMIOS_TITULACIONES_ANTIGUAS!$Q38,""),IF($A40="TOTAL",SUM(INDIRECT("I4:I"&amp;ROW()-1)),""))</f>
        <v/>
      </c>
      <c r="J40" s="7" t="str">
        <f t="shared" ca="1" si="2"/>
        <v/>
      </c>
      <c r="K40" s="7" t="str">
        <f ca="1">IF(AND($A40&lt;&gt;"",$A40&lt;&gt;"TOTAL"),IF(AND([6]PREMIOS_TITULACIONES_ANTIGUAS!$T38&lt;&gt;"",[6]PREMIOS_TITULACIONES_ANTIGUAS!$T38&lt;&gt;0),[6]PREMIOS_TITULACIONES_ANTIGUAS!$T38,""),IF($A40="TOTAL",SUM(INDIRECT("K4:K"&amp;ROW()-1)),""))</f>
        <v/>
      </c>
      <c r="L40" s="7" t="str">
        <f ca="1">IF(AND($A40&lt;&gt;"",$A40&lt;&gt;"TOTAL"),IF(AND([6]PREMIOS_TITULACIONES_ANTIGUAS!$V38&lt;&gt;"",[6]PREMIOS_TITULACIONES_ANTIGUAS!$V38&lt;&gt;0),[6]PREMIOS_TITULACIONES_ANTIGUAS!$V38,""),IF($A40="TOTAL",SUM(INDIRECT("L4:L"&amp;ROW()-1)),""))</f>
        <v/>
      </c>
      <c r="M40" s="7" t="str">
        <f t="shared" ca="1" si="3"/>
        <v/>
      </c>
      <c r="N40" s="7" t="str">
        <f ca="1">IF(AND($A40&lt;&gt;"",$A40&lt;&gt;"TOTAL"),IF(AND([6]PREMIOS_TITULACIONES_ANTIGUAS!$Y38&lt;&gt;"",[6]PREMIOS_TITULACIONES_ANTIGUAS!$Y38&lt;&gt;0),[6]PREMIOS_TITULACIONES_ANTIGUAS!$Y38,""),IF($A40="TOTAL",SUM(INDIRECT("N4:N"&amp;ROW()-1)),""))</f>
        <v/>
      </c>
      <c r="O40" s="7" t="str">
        <f ca="1">IF(AND($A40&lt;&gt;"",$A40&lt;&gt;"TOTAL"),IF(AND([6]PREMIOS_TITULACIONES_ANTIGUAS!$AA38&lt;&gt;"",[6]PREMIOS_TITULACIONES_ANTIGUAS!$AA38&lt;&gt;0),[6]PREMIOS_TITULACIONES_ANTIGUAS!$AA38,""),IF($A40="TOTAL",SUM(INDIRECT("O4:O"&amp;ROW()-1)),""))</f>
        <v/>
      </c>
      <c r="P40" s="7" t="str">
        <f t="shared" ca="1" si="4"/>
        <v/>
      </c>
      <c r="Q40" s="7" t="str">
        <f ca="1">IF(AND($A40&lt;&gt;"",$A40&lt;&gt;"TOTAL"),IF(AND([6]PREMIOS_TITULACIONES_ANTIGUAS!$AD38&lt;&gt;"",[6]PREMIOS_TITULACIONES_ANTIGUAS!$AD38&lt;&gt;0),[6]PREMIOS_TITULACIONES_ANTIGUAS!$AD38,""),IF($A40="TOTAL",SUM(INDIRECT("Q4:Q"&amp;ROW()-1)),""))</f>
        <v/>
      </c>
      <c r="R40" s="7" t="str">
        <f ca="1">IF(AND($A40&lt;&gt;"",$A40&lt;&gt;"TOTAL"),IF(AND([6]PREMIOS_TITULACIONES_ANTIGUAS!$AF38&lt;&gt;"",[6]PREMIOS_TITULACIONES_ANTIGUAS!$AF38&lt;&gt;0),[6]PREMIOS_TITULACIONES_ANTIGUAS!$AF38,""),IF($A40="TOTAL",SUM(INDIRECT("R4:R"&amp;ROW()-1)),""))</f>
        <v/>
      </c>
      <c r="S40" s="7" t="str">
        <f t="shared" ca="1" si="5"/>
        <v/>
      </c>
      <c r="T40" s="7" t="str">
        <f ca="1">IF(AND($A40&lt;&gt;"",$A40&lt;&gt;"TOTAL"),IF(AND([6]PREMIOS_TITULACIONES_ANTIGUAS!$AI38&lt;&gt;"",[6]PREMIOS_TITULACIONES_ANTIGUAS!$AI38&lt;&gt;0),[6]PREMIOS_TITULACIONES_ANTIGUAS!$AI38,""),IF($A40="TOTAL",SUM(INDIRECT("T4:T"&amp;ROW()-1)),""))</f>
        <v/>
      </c>
      <c r="U40" s="7" t="str">
        <f ca="1">IF(AND($A40&lt;&gt;"",$A40&lt;&gt;"TOTAL"),IF(AND([6]PREMIOS_TITULACIONES_ANTIGUAS!$AK38&lt;&gt;"",[6]PREMIOS_TITULACIONES_ANTIGUAS!$AK38&lt;&gt;0),[6]PREMIOS_TITULACIONES_ANTIGUAS!$AK38,""),IF($A40="TOTAL",SUM(INDIRECT("U4:U"&amp;ROW()-1)),""))</f>
        <v/>
      </c>
      <c r="V40" s="7" t="str">
        <f t="shared" ca="1" si="6"/>
        <v/>
      </c>
      <c r="W40" s="7" t="str">
        <f ca="1">IF(AND($A40&lt;&gt;"",$A40&lt;&gt;"TOTAL"),IF(AND([6]PREMIOS_TITULACIONES_ANTIGUAS!$AN38&lt;&gt;"",[6]PREMIOS_TITULACIONES_ANTIGUAS!$AN38&lt;&gt;0),[6]PREMIOS_TITULACIONES_ANTIGUAS!$AN38,""),IF($A40="TOTAL",SUM(INDIRECT("W4:W"&amp;ROW()-1)),""))</f>
        <v/>
      </c>
      <c r="X40" s="7" t="str">
        <f ca="1">IF(AND($A40&lt;&gt;"",$A40&lt;&gt;"TOTAL"),IF(AND([6]PREMIOS_TITULACIONES_ANTIGUAS!$AP38&lt;&gt;"",[6]PREMIOS_TITULACIONES_ANTIGUAS!$AP38&lt;&gt;0),[6]PREMIOS_TITULACIONES_ANTIGUAS!$AP38,""),IF($A40="TOTAL",SUM(INDIRECT("X4:X"&amp;ROW()-1)),""))</f>
        <v/>
      </c>
      <c r="Y40" s="7" t="str">
        <f t="shared" ca="1" si="7"/>
        <v/>
      </c>
      <c r="Z40" s="7" t="str">
        <f ca="1">IF(AND($A40&lt;&gt;"",$A40&lt;&gt;"TOTAL"),IF(AND([6]PREMIOS_TITULACIONES_ANTIGUAS!$AS38&lt;&gt;"",[6]PREMIOS_TITULACIONES_ANTIGUAS!$AS38&lt;&gt;0),[6]PREMIOS_TITULACIONES_ANTIGUAS!$AS38,""),IF($A40="TOTAL",SUM(INDIRECT("Z4:Z"&amp;ROW()-1)),""))</f>
        <v/>
      </c>
      <c r="AA40" s="7" t="str">
        <f ca="1">IF(AND($A40&lt;&gt;"",$A40&lt;&gt;"TOTAL"),IF(AND([6]PREMIOS_TITULACIONES_ANTIGUAS!$AU38&lt;&gt;"",[6]PREMIOS_TITULACIONES_ANTIGUAS!$AU38&lt;&gt;0),[6]PREMIOS_TITULACIONES_ANTIGUAS!$AU38,""),IF($A40="TOTAL",SUM(INDIRECT("AA4:AA"&amp;ROW()-1)),""))</f>
        <v/>
      </c>
      <c r="AB40" s="7" t="str">
        <f t="shared" ca="1" si="8"/>
        <v/>
      </c>
      <c r="AC40" s="7" t="str">
        <f ca="1">IF(AND($A40&lt;&gt;"",$A40&lt;&gt;"TOTAL"),IF(AND([6]PREMIOS_TITULACIONES_ANTIGUAS!$AX38&lt;&gt;"",[6]PREMIOS_TITULACIONES_ANTIGUAS!$AX38&lt;&gt;0),[6]PREMIOS_TITULACIONES_ANTIGUAS!$AX38,""),IF($A40="TOTAL",SUM(INDIRECT("AC4:AC"&amp;ROW()-1)),""))</f>
        <v/>
      </c>
      <c r="AD40" s="7" t="str">
        <f ca="1">IF(AND($A40&lt;&gt;"",$A40&lt;&gt;"TOTAL"),IF(AND([6]PREMIOS_TITULACIONES_ANTIGUAS!$AZ38&lt;&gt;"",[6]PREMIOS_TITULACIONES_ANTIGUAS!$AZ38&lt;&gt;0),[6]PREMIOS_TITULACIONES_ANTIGUAS!$AZ38,""),IF($A40="TOTAL",SUM(INDIRECT("AD4:AD"&amp;ROW()-1)),""))</f>
        <v/>
      </c>
      <c r="AE40" s="7" t="str">
        <f t="shared" ca="1" si="9"/>
        <v/>
      </c>
      <c r="AF40" s="7" t="str">
        <f ca="1">IF(AND($A40&lt;&gt;"",$A40&lt;&gt;"TOTAL"),IF(AND([6]PREMIOS_TITULACIONES_ANTIGUAS!$BC38&lt;&gt;"",[6]PREMIOS_TITULACIONES_ANTIGUAS!$BC38&lt;&gt;0),[6]PREMIOS_TITULACIONES_ANTIGUAS!$BC38,""),IF($A40="TOTAL",SUM(INDIRECT("AF4:AF"&amp;ROW()-1)),""))</f>
        <v/>
      </c>
      <c r="AG40" s="7" t="str">
        <f ca="1">IF(AND($A40&lt;&gt;"",$A40&lt;&gt;"TOTAL"),IF(AND([6]PREMIOS_TITULACIONES_ANTIGUAS!$BE38&lt;&gt;"",[6]PREMIOS_TITULACIONES_ANTIGUAS!$BE38&lt;&gt;0),[6]PREMIOS_TITULACIONES_ANTIGUAS!$BE38,""),IF($A40="TOTAL",SUM(INDIRECT("AG4:AG"&amp;ROW()-1)),""))</f>
        <v/>
      </c>
      <c r="AH40" s="7" t="str">
        <f t="shared" ca="1" si="10"/>
        <v/>
      </c>
      <c r="AI40" s="7" t="str">
        <f ca="1">IF(AND($A40&lt;&gt;"",$A40&lt;&gt;"TOTAL"),IF(AND([6]PREMIOS_TITULACIONES_ANTIGUAS!$BH38&lt;&gt;"",[6]PREMIOS_TITULACIONES_ANTIGUAS!$BH38&lt;&gt;0),[6]PREMIOS_TITULACIONES_ANTIGUAS!$BH38,""),IF($A40="TOTAL",SUM(INDIRECT("AI4:AI"&amp;ROW()-1)),""))</f>
        <v/>
      </c>
      <c r="AJ40" s="7" t="str">
        <f ca="1">IF(AND($A40&lt;&gt;"",$A40&lt;&gt;"TOTAL"),IF(AND([6]PREMIOS_TITULACIONES_ANTIGUAS!$BJ38&lt;&gt;"",[6]PREMIOS_TITULACIONES_ANTIGUAS!$BJ38&lt;&gt;0),[6]PREMIOS_TITULACIONES_ANTIGUAS!$BJ38,""),IF($A40="TOTAL",SUM(INDIRECT("AJ4:AJ"&amp;ROW()-1)),""))</f>
        <v/>
      </c>
      <c r="AK40" s="7" t="str">
        <f t="shared" ca="1" si="11"/>
        <v/>
      </c>
      <c r="AL40" s="7" t="str">
        <f ca="1">IF(AND($A40&lt;&gt;"",$A40&lt;&gt;"TOTAL"),IF(AND([6]PREMIOS_TITULACIONES_ANTIGUAS!$BM38&lt;&gt;"",[6]PREMIOS_TITULACIONES_ANTIGUAS!$BM38&lt;&gt;0),[6]PREMIOS_TITULACIONES_ANTIGUAS!$BM38,""),IF($A40="TOTAL",SUM(INDIRECT("AL4:AL"&amp;ROW()-1)),""))</f>
        <v/>
      </c>
      <c r="AM40" s="7" t="str">
        <f ca="1">IF(AND($A40&lt;&gt;"",$A40&lt;&gt;"TOTAL"),IF(AND([6]PREMIOS_TITULACIONES_ANTIGUAS!$BO38&lt;&gt;"",[6]PREMIOS_TITULACIONES_ANTIGUAS!$BO38&lt;&gt;0),[6]PREMIOS_TITULACIONES_ANTIGUAS!$BO38,""),IF($A40="TOTAL",SUM(INDIRECT("AM4:AM"&amp;ROW()-1)),""))</f>
        <v/>
      </c>
      <c r="AN40" s="7" t="str">
        <f t="shared" ca="1" si="12"/>
        <v/>
      </c>
      <c r="AO40" s="7" t="str">
        <f ca="1">IF(AND($A40&lt;&gt;"",$A40&lt;&gt;"TOTAL"),IF(AND([6]PREMIOS_TITULACIONES_ANTIGUAS!$BR38&lt;&gt;"",[6]PREMIOS_TITULACIONES_ANTIGUAS!$BR38&lt;&gt;0),[6]PREMIOS_TITULACIONES_ANTIGUAS!$BR38,""),IF($A40="TOTAL",SUM(INDIRECT("AO4:AO"&amp;ROW()-1)),""))</f>
        <v/>
      </c>
      <c r="AP40" s="7" t="str">
        <f ca="1">IF(AND($A40&lt;&gt;"",$A40&lt;&gt;"TOTAL"),IF(AND([6]PREMIOS_TITULACIONES_ANTIGUAS!$BT38&lt;&gt;"",[6]PREMIOS_TITULACIONES_ANTIGUAS!$BT38&lt;&gt;0),[6]PREMIOS_TITULACIONES_ANTIGUAS!$BT38,""),IF($A40="TOTAL",SUM(INDIRECT("AP4:AP"&amp;ROW()-1)),""))</f>
        <v/>
      </c>
      <c r="AQ40" s="7" t="str">
        <f t="shared" ca="1" si="13"/>
        <v/>
      </c>
      <c r="AR40" s="7" t="str">
        <f ca="1">IF(AND($A40&lt;&gt;"",$A40&lt;&gt;"TOTAL"),IF(AND([6]PREMIOS_TITULACIONES_ANTIGUAS!$BW38&lt;&gt;"",[6]PREMIOS_TITULACIONES_ANTIGUAS!$BW38&lt;&gt;0),[6]PREMIOS_TITULACIONES_ANTIGUAS!$BW38,""),IF($A40="TOTAL",SUM(INDIRECT("AR4:AR"&amp;ROW()-1)),""))</f>
        <v/>
      </c>
      <c r="AS40" s="7" t="str">
        <f ca="1">IF(AND($A40&lt;&gt;"",$A40&lt;&gt;"TOTAL"),IF(AND([6]PREMIOS_TITULACIONES_ANTIGUAS!$BY38&lt;&gt;"",[6]PREMIOS_TITULACIONES_ANTIGUAS!$BY38&lt;&gt;0),[6]PREMIOS_TITULACIONES_ANTIGUAS!$BY38,""),IF($A40="TOTAL",SUM(INDIRECT("AS4:AS"&amp;ROW()-1)),""))</f>
        <v/>
      </c>
      <c r="AT40" s="7" t="str">
        <f t="shared" ca="1" si="14"/>
        <v/>
      </c>
      <c r="AU40" s="7" t="str">
        <f ca="1">IF(AND($A40&lt;&gt;"",$A40&lt;&gt;"TOTAL"),IF(AND([6]PREMIOS_TITULACIONES_ANTIGUAS!$CB38&lt;&gt;"",[6]PREMIOS_TITULACIONES_ANTIGUAS!$CB38&lt;&gt;0),[6]PREMIOS_TITULACIONES_ANTIGUAS!$CB38,""),IF($A40="TOTAL",SUM(INDIRECT("AU4:AU"&amp;ROW()-1)),""))</f>
        <v/>
      </c>
      <c r="AV40" s="7" t="str">
        <f ca="1">IF(AND($A40&lt;&gt;"",$A40&lt;&gt;"TOTAL"),IF(AND([6]PREMIOS_TITULACIONES_ANTIGUAS!$CD38&lt;&gt;"",[6]PREMIOS_TITULACIONES_ANTIGUAS!$CD38&lt;&gt;0),[6]PREMIOS_TITULACIONES_ANTIGUAS!$CD38,""),IF($A40="TOTAL",SUM(INDIRECT("AV4:AV"&amp;ROW()-1)),""))</f>
        <v/>
      </c>
      <c r="AW40" s="7" t="str">
        <f t="shared" ca="1" si="15"/>
        <v/>
      </c>
      <c r="AX40" s="7" t="str">
        <f ca="1">IF(AND($A40&lt;&gt;"",$A40&lt;&gt;"TOTAL"),IF(AND([6]PREMIOS_TITULACIONES_ANTIGUAS!$CG38&lt;&gt;"",[6]PREMIOS_TITULACIONES_ANTIGUAS!$CG38&lt;&gt;0),[6]PREMIOS_TITULACIONES_ANTIGUAS!$CG38,""),IF($A40="TOTAL",SUM(INDIRECT("AX4:AX"&amp;ROW()-1)),""))</f>
        <v/>
      </c>
      <c r="AY40" s="7" t="str">
        <f ca="1">IF(AND($A40&lt;&gt;"",$A40&lt;&gt;"TOTAL"),IF(AND([6]PREMIOS_TITULACIONES_ANTIGUAS!$CI38&lt;&gt;"",[6]PREMIOS_TITULACIONES_ANTIGUAS!$CI38&lt;&gt;0),[6]PREMIOS_TITULACIONES_ANTIGUAS!$CI38,""),IF($A40="TOTAL",SUM(INDIRECT("AY4:AY"&amp;ROW()-1)),""))</f>
        <v/>
      </c>
      <c r="AZ40" s="7" t="str">
        <f t="shared" ca="1" si="16"/>
        <v/>
      </c>
      <c r="BA40" s="7" t="str">
        <f ca="1">IF(AND($A40&lt;&gt;"",$A40&lt;&gt;"TOTAL"),IF(AND([6]PREMIOS_TITULACIONES_ANTIGUAS!$CL38&lt;&gt;"",[6]PREMIOS_TITULACIONES_ANTIGUAS!$CL38&lt;&gt;0),[6]PREMIOS_TITULACIONES_ANTIGUAS!$CL38,""),IF($A40="TOTAL",SUM(INDIRECT("BA4:BA"&amp;ROW()-1)),""))</f>
        <v/>
      </c>
      <c r="BB40" s="7" t="str">
        <f ca="1">IF(AND($A40&lt;&gt;"",$A40&lt;&gt;"TOTAL"),IF(AND([6]PREMIOS_TITULACIONES_ANTIGUAS!$CN38&lt;&gt;"",[6]PREMIOS_TITULACIONES_ANTIGUAS!$CN38&lt;&gt;0),[6]PREMIOS_TITULACIONES_ANTIGUAS!$CN38,""),IF($A40="TOTAL",SUM(INDIRECT("BB4:BB"&amp;ROW()-1)),""))</f>
        <v/>
      </c>
      <c r="BC40" s="7" t="str">
        <f t="shared" ca="1" si="17"/>
        <v/>
      </c>
      <c r="BD40" s="7" t="str">
        <f ca="1">IF(AND($A40&lt;&gt;"",$A40&lt;&gt;"TOTAL"),IF(AND([6]PREMIOS_TITULACIONES_ANTIGUAS!$CQ38&lt;&gt;"",[6]PREMIOS_TITULACIONES_ANTIGUAS!$CQ38&lt;&gt;0),[6]PREMIOS_TITULACIONES_ANTIGUAS!$CQ38,""),IF($A40="TOTAL",SUM(INDIRECT("BD4:BD"&amp;ROW()-1)),""))</f>
        <v/>
      </c>
      <c r="BE40" s="7" t="str">
        <f ca="1">IF(AND($A40&lt;&gt;"",$A40&lt;&gt;"TOTAL"),IF(AND([6]PREMIOS_TITULACIONES_ANTIGUAS!$CS38&lt;&gt;"",[6]PREMIOS_TITULACIONES_ANTIGUAS!$CS38&lt;&gt;0),[6]PREMIOS_TITULACIONES_ANTIGUAS!$CS38,""),IF($A40="TOTAL",SUM(INDIRECT("BE4:BE"&amp;ROW()-1)),""))</f>
        <v/>
      </c>
      <c r="BF40" s="7" t="str">
        <f t="shared" ca="1" si="18"/>
        <v/>
      </c>
    </row>
    <row r="41" spans="1:58" x14ac:dyDescent="0.2">
      <c r="A41" s="12" t="str">
        <f>IF([6]PREMIOS_TITULACIONES_ANTIGUAS!$D39&lt;&gt;"",[6]PREMIOS_TITULACIONES_ANTIGUAS!$D39,IF(AND([6]PREMIOS_TITULACIONES_ANTIGUAS!$D39="",[6]PREMIOS_TITULACIONES_ANTIGUAS!$D40="",[6]PREMIOS_TITULACIONES_ANTIGUAS!$D38=""),"","TOTAL"))</f>
        <v/>
      </c>
      <c r="B41" s="7" t="str">
        <f ca="1">IF(AND($A41&lt;&gt;"",$A41&lt;&gt;"TOTAL"),IF(AND([6]PREMIOS_TITULACIONES_ANTIGUAS!$E39&lt;&gt;"",[6]PREMIOS_TITULACIONES_ANTIGUAS!$E39&lt;&gt;0),[6]PREMIOS_TITULACIONES_ANTIGUAS!$E39,""),IF($A41="TOTAL",SUM(INDIRECT("B4:B"&amp;ROW()-1)),""))</f>
        <v/>
      </c>
      <c r="C41" s="7" t="str">
        <f ca="1">IF(AND($A41&lt;&gt;"",$A41&lt;&gt;"TOTAL"),IF(AND([6]PREMIOS_TITULACIONES_ANTIGUAS!$G39&lt;&gt;"",[6]PREMIOS_TITULACIONES_ANTIGUAS!$G39&lt;&gt;0),[6]PREMIOS_TITULACIONES_ANTIGUAS!$G39,""),IF($A41="TOTAL",SUM(INDIRECT("C4:C"&amp;ROW()-1)),""))</f>
        <v/>
      </c>
      <c r="D41" s="7" t="str">
        <f t="shared" ca="1" si="0"/>
        <v/>
      </c>
      <c r="E41" s="7" t="str">
        <f ca="1">IF(AND($A41&lt;&gt;"",$A41&lt;&gt;"TOTAL"),IF(AND([6]PREMIOS_TITULACIONES_ANTIGUAS!$J39&lt;&gt;"",[6]PREMIOS_TITULACIONES_ANTIGUAS!$J39&lt;&gt;0),[6]PREMIOS_TITULACIONES_ANTIGUAS!$J39,""),IF($A41="TOTAL",SUM(INDIRECT("E4:E"&amp;ROW()-1)),""))</f>
        <v/>
      </c>
      <c r="F41" s="7" t="str">
        <f ca="1">IF(AND($A41&lt;&gt;"",$A41&lt;&gt;"TOTAL"),IF(AND([6]PREMIOS_TITULACIONES_ANTIGUAS!$L39&lt;&gt;"",[6]PREMIOS_TITULACIONES_ANTIGUAS!$L39&lt;&gt;0),[6]PREMIOS_TITULACIONES_ANTIGUAS!$L39,""),IF($A41="TOTAL",SUM(INDIRECT("F4:F"&amp;ROW()-1)),""))</f>
        <v/>
      </c>
      <c r="G41" s="7" t="str">
        <f t="shared" ca="1" si="1"/>
        <v/>
      </c>
      <c r="H41" s="7" t="str">
        <f ca="1">IF(AND($A41&lt;&gt;"",$A41&lt;&gt;"TOTAL"),IF(AND([6]PREMIOS_TITULACIONES_ANTIGUAS!$O39&lt;&gt;"",[6]PREMIOS_TITULACIONES_ANTIGUAS!$O39&lt;&gt;0),[6]PREMIOS_TITULACIONES_ANTIGUAS!$O39,""),IF($A41="TOTAL",SUM(INDIRECT("H4:H"&amp;ROW()-1)),""))</f>
        <v/>
      </c>
      <c r="I41" s="7" t="str">
        <f ca="1">IF(AND($A41&lt;&gt;"",$A41&lt;&gt;"TOTAL"),IF(AND([6]PREMIOS_TITULACIONES_ANTIGUAS!$Q39&lt;&gt;"",[6]PREMIOS_TITULACIONES_ANTIGUAS!$Q39&lt;&gt;0),[6]PREMIOS_TITULACIONES_ANTIGUAS!$Q39,""),IF($A41="TOTAL",SUM(INDIRECT("I4:I"&amp;ROW()-1)),""))</f>
        <v/>
      </c>
      <c r="J41" s="7" t="str">
        <f t="shared" ca="1" si="2"/>
        <v/>
      </c>
      <c r="K41" s="7" t="str">
        <f ca="1">IF(AND($A41&lt;&gt;"",$A41&lt;&gt;"TOTAL"),IF(AND([6]PREMIOS_TITULACIONES_ANTIGUAS!$T39&lt;&gt;"",[6]PREMIOS_TITULACIONES_ANTIGUAS!$T39&lt;&gt;0),[6]PREMIOS_TITULACIONES_ANTIGUAS!$T39,""),IF($A41="TOTAL",SUM(INDIRECT("K4:K"&amp;ROW()-1)),""))</f>
        <v/>
      </c>
      <c r="L41" s="7" t="str">
        <f ca="1">IF(AND($A41&lt;&gt;"",$A41&lt;&gt;"TOTAL"),IF(AND([6]PREMIOS_TITULACIONES_ANTIGUAS!$V39&lt;&gt;"",[6]PREMIOS_TITULACIONES_ANTIGUAS!$V39&lt;&gt;0),[6]PREMIOS_TITULACIONES_ANTIGUAS!$V39,""),IF($A41="TOTAL",SUM(INDIRECT("L4:L"&amp;ROW()-1)),""))</f>
        <v/>
      </c>
      <c r="M41" s="7" t="str">
        <f t="shared" ca="1" si="3"/>
        <v/>
      </c>
      <c r="N41" s="7" t="str">
        <f ca="1">IF(AND($A41&lt;&gt;"",$A41&lt;&gt;"TOTAL"),IF(AND([6]PREMIOS_TITULACIONES_ANTIGUAS!$Y39&lt;&gt;"",[6]PREMIOS_TITULACIONES_ANTIGUAS!$Y39&lt;&gt;0),[6]PREMIOS_TITULACIONES_ANTIGUAS!$Y39,""),IF($A41="TOTAL",SUM(INDIRECT("N4:N"&amp;ROW()-1)),""))</f>
        <v/>
      </c>
      <c r="O41" s="7" t="str">
        <f ca="1">IF(AND($A41&lt;&gt;"",$A41&lt;&gt;"TOTAL"),IF(AND([6]PREMIOS_TITULACIONES_ANTIGUAS!$AA39&lt;&gt;"",[6]PREMIOS_TITULACIONES_ANTIGUAS!$AA39&lt;&gt;0),[6]PREMIOS_TITULACIONES_ANTIGUAS!$AA39,""),IF($A41="TOTAL",SUM(INDIRECT("O4:O"&amp;ROW()-1)),""))</f>
        <v/>
      </c>
      <c r="P41" s="7" t="str">
        <f t="shared" ca="1" si="4"/>
        <v/>
      </c>
      <c r="Q41" s="7" t="str">
        <f ca="1">IF(AND($A41&lt;&gt;"",$A41&lt;&gt;"TOTAL"),IF(AND([6]PREMIOS_TITULACIONES_ANTIGUAS!$AD39&lt;&gt;"",[6]PREMIOS_TITULACIONES_ANTIGUAS!$AD39&lt;&gt;0),[6]PREMIOS_TITULACIONES_ANTIGUAS!$AD39,""),IF($A41="TOTAL",SUM(INDIRECT("Q4:Q"&amp;ROW()-1)),""))</f>
        <v/>
      </c>
      <c r="R41" s="7" t="str">
        <f ca="1">IF(AND($A41&lt;&gt;"",$A41&lt;&gt;"TOTAL"),IF(AND([6]PREMIOS_TITULACIONES_ANTIGUAS!$AF39&lt;&gt;"",[6]PREMIOS_TITULACIONES_ANTIGUAS!$AF39&lt;&gt;0),[6]PREMIOS_TITULACIONES_ANTIGUAS!$AF39,""),IF($A41="TOTAL",SUM(INDIRECT("R4:R"&amp;ROW()-1)),""))</f>
        <v/>
      </c>
      <c r="S41" s="7" t="str">
        <f t="shared" ca="1" si="5"/>
        <v/>
      </c>
      <c r="T41" s="7" t="str">
        <f ca="1">IF(AND($A41&lt;&gt;"",$A41&lt;&gt;"TOTAL"),IF(AND([6]PREMIOS_TITULACIONES_ANTIGUAS!$AI39&lt;&gt;"",[6]PREMIOS_TITULACIONES_ANTIGUAS!$AI39&lt;&gt;0),[6]PREMIOS_TITULACIONES_ANTIGUAS!$AI39,""),IF($A41="TOTAL",SUM(INDIRECT("T4:T"&amp;ROW()-1)),""))</f>
        <v/>
      </c>
      <c r="U41" s="7" t="str">
        <f ca="1">IF(AND($A41&lt;&gt;"",$A41&lt;&gt;"TOTAL"),IF(AND([6]PREMIOS_TITULACIONES_ANTIGUAS!$AK39&lt;&gt;"",[6]PREMIOS_TITULACIONES_ANTIGUAS!$AK39&lt;&gt;0),[6]PREMIOS_TITULACIONES_ANTIGUAS!$AK39,""),IF($A41="TOTAL",SUM(INDIRECT("U4:U"&amp;ROW()-1)),""))</f>
        <v/>
      </c>
      <c r="V41" s="7" t="str">
        <f t="shared" ca="1" si="6"/>
        <v/>
      </c>
      <c r="W41" s="7" t="str">
        <f ca="1">IF(AND($A41&lt;&gt;"",$A41&lt;&gt;"TOTAL"),IF(AND([6]PREMIOS_TITULACIONES_ANTIGUAS!$AN39&lt;&gt;"",[6]PREMIOS_TITULACIONES_ANTIGUAS!$AN39&lt;&gt;0),[6]PREMIOS_TITULACIONES_ANTIGUAS!$AN39,""),IF($A41="TOTAL",SUM(INDIRECT("W4:W"&amp;ROW()-1)),""))</f>
        <v/>
      </c>
      <c r="X41" s="7" t="str">
        <f ca="1">IF(AND($A41&lt;&gt;"",$A41&lt;&gt;"TOTAL"),IF(AND([6]PREMIOS_TITULACIONES_ANTIGUAS!$AP39&lt;&gt;"",[6]PREMIOS_TITULACIONES_ANTIGUAS!$AP39&lt;&gt;0),[6]PREMIOS_TITULACIONES_ANTIGUAS!$AP39,""),IF($A41="TOTAL",SUM(INDIRECT("X4:X"&amp;ROW()-1)),""))</f>
        <v/>
      </c>
      <c r="Y41" s="7" t="str">
        <f t="shared" ca="1" si="7"/>
        <v/>
      </c>
      <c r="Z41" s="7" t="str">
        <f ca="1">IF(AND($A41&lt;&gt;"",$A41&lt;&gt;"TOTAL"),IF(AND([6]PREMIOS_TITULACIONES_ANTIGUAS!$AS39&lt;&gt;"",[6]PREMIOS_TITULACIONES_ANTIGUAS!$AS39&lt;&gt;0),[6]PREMIOS_TITULACIONES_ANTIGUAS!$AS39,""),IF($A41="TOTAL",SUM(INDIRECT("Z4:Z"&amp;ROW()-1)),""))</f>
        <v/>
      </c>
      <c r="AA41" s="7" t="str">
        <f ca="1">IF(AND($A41&lt;&gt;"",$A41&lt;&gt;"TOTAL"),IF(AND([6]PREMIOS_TITULACIONES_ANTIGUAS!$AU39&lt;&gt;"",[6]PREMIOS_TITULACIONES_ANTIGUAS!$AU39&lt;&gt;0),[6]PREMIOS_TITULACIONES_ANTIGUAS!$AU39,""),IF($A41="TOTAL",SUM(INDIRECT("AA4:AA"&amp;ROW()-1)),""))</f>
        <v/>
      </c>
      <c r="AB41" s="7" t="str">
        <f t="shared" ca="1" si="8"/>
        <v/>
      </c>
      <c r="AC41" s="7" t="str">
        <f ca="1">IF(AND($A41&lt;&gt;"",$A41&lt;&gt;"TOTAL"),IF(AND([6]PREMIOS_TITULACIONES_ANTIGUAS!$AX39&lt;&gt;"",[6]PREMIOS_TITULACIONES_ANTIGUAS!$AX39&lt;&gt;0),[6]PREMIOS_TITULACIONES_ANTIGUAS!$AX39,""),IF($A41="TOTAL",SUM(INDIRECT("AC4:AC"&amp;ROW()-1)),""))</f>
        <v/>
      </c>
      <c r="AD41" s="7" t="str">
        <f ca="1">IF(AND($A41&lt;&gt;"",$A41&lt;&gt;"TOTAL"),IF(AND([6]PREMIOS_TITULACIONES_ANTIGUAS!$AZ39&lt;&gt;"",[6]PREMIOS_TITULACIONES_ANTIGUAS!$AZ39&lt;&gt;0),[6]PREMIOS_TITULACIONES_ANTIGUAS!$AZ39,""),IF($A41="TOTAL",SUM(INDIRECT("AD4:AD"&amp;ROW()-1)),""))</f>
        <v/>
      </c>
      <c r="AE41" s="7" t="str">
        <f t="shared" ca="1" si="9"/>
        <v/>
      </c>
      <c r="AF41" s="7" t="str">
        <f ca="1">IF(AND($A41&lt;&gt;"",$A41&lt;&gt;"TOTAL"),IF(AND([6]PREMIOS_TITULACIONES_ANTIGUAS!$BC39&lt;&gt;"",[6]PREMIOS_TITULACIONES_ANTIGUAS!$BC39&lt;&gt;0),[6]PREMIOS_TITULACIONES_ANTIGUAS!$BC39,""),IF($A41="TOTAL",SUM(INDIRECT("AF4:AF"&amp;ROW()-1)),""))</f>
        <v/>
      </c>
      <c r="AG41" s="7" t="str">
        <f ca="1">IF(AND($A41&lt;&gt;"",$A41&lt;&gt;"TOTAL"),IF(AND([6]PREMIOS_TITULACIONES_ANTIGUAS!$BE39&lt;&gt;"",[6]PREMIOS_TITULACIONES_ANTIGUAS!$BE39&lt;&gt;0),[6]PREMIOS_TITULACIONES_ANTIGUAS!$BE39,""),IF($A41="TOTAL",SUM(INDIRECT("AG4:AG"&amp;ROW()-1)),""))</f>
        <v/>
      </c>
      <c r="AH41" s="7" t="str">
        <f t="shared" ca="1" si="10"/>
        <v/>
      </c>
      <c r="AI41" s="7" t="str">
        <f ca="1">IF(AND($A41&lt;&gt;"",$A41&lt;&gt;"TOTAL"),IF(AND([6]PREMIOS_TITULACIONES_ANTIGUAS!$BH39&lt;&gt;"",[6]PREMIOS_TITULACIONES_ANTIGUAS!$BH39&lt;&gt;0),[6]PREMIOS_TITULACIONES_ANTIGUAS!$BH39,""),IF($A41="TOTAL",SUM(INDIRECT("AI4:AI"&amp;ROW()-1)),""))</f>
        <v/>
      </c>
      <c r="AJ41" s="7" t="str">
        <f ca="1">IF(AND($A41&lt;&gt;"",$A41&lt;&gt;"TOTAL"),IF(AND([6]PREMIOS_TITULACIONES_ANTIGUAS!$BJ39&lt;&gt;"",[6]PREMIOS_TITULACIONES_ANTIGUAS!$BJ39&lt;&gt;0),[6]PREMIOS_TITULACIONES_ANTIGUAS!$BJ39,""),IF($A41="TOTAL",SUM(INDIRECT("AJ4:AJ"&amp;ROW()-1)),""))</f>
        <v/>
      </c>
      <c r="AK41" s="7" t="str">
        <f t="shared" ca="1" si="11"/>
        <v/>
      </c>
      <c r="AL41" s="7" t="str">
        <f ca="1">IF(AND($A41&lt;&gt;"",$A41&lt;&gt;"TOTAL"),IF(AND([6]PREMIOS_TITULACIONES_ANTIGUAS!$BM39&lt;&gt;"",[6]PREMIOS_TITULACIONES_ANTIGUAS!$BM39&lt;&gt;0),[6]PREMIOS_TITULACIONES_ANTIGUAS!$BM39,""),IF($A41="TOTAL",SUM(INDIRECT("AL4:AL"&amp;ROW()-1)),""))</f>
        <v/>
      </c>
      <c r="AM41" s="7" t="str">
        <f ca="1">IF(AND($A41&lt;&gt;"",$A41&lt;&gt;"TOTAL"),IF(AND([6]PREMIOS_TITULACIONES_ANTIGUAS!$BO39&lt;&gt;"",[6]PREMIOS_TITULACIONES_ANTIGUAS!$BO39&lt;&gt;0),[6]PREMIOS_TITULACIONES_ANTIGUAS!$BO39,""),IF($A41="TOTAL",SUM(INDIRECT("AM4:AM"&amp;ROW()-1)),""))</f>
        <v/>
      </c>
      <c r="AN41" s="7" t="str">
        <f t="shared" ca="1" si="12"/>
        <v/>
      </c>
      <c r="AO41" s="7" t="str">
        <f ca="1">IF(AND($A41&lt;&gt;"",$A41&lt;&gt;"TOTAL"),IF(AND([6]PREMIOS_TITULACIONES_ANTIGUAS!$BR39&lt;&gt;"",[6]PREMIOS_TITULACIONES_ANTIGUAS!$BR39&lt;&gt;0),[6]PREMIOS_TITULACIONES_ANTIGUAS!$BR39,""),IF($A41="TOTAL",SUM(INDIRECT("AO4:AO"&amp;ROW()-1)),""))</f>
        <v/>
      </c>
      <c r="AP41" s="7" t="str">
        <f ca="1">IF(AND($A41&lt;&gt;"",$A41&lt;&gt;"TOTAL"),IF(AND([6]PREMIOS_TITULACIONES_ANTIGUAS!$BT39&lt;&gt;"",[6]PREMIOS_TITULACIONES_ANTIGUAS!$BT39&lt;&gt;0),[6]PREMIOS_TITULACIONES_ANTIGUAS!$BT39,""),IF($A41="TOTAL",SUM(INDIRECT("AP4:AP"&amp;ROW()-1)),""))</f>
        <v/>
      </c>
      <c r="AQ41" s="7" t="str">
        <f t="shared" ca="1" si="13"/>
        <v/>
      </c>
      <c r="AR41" s="7" t="str">
        <f ca="1">IF(AND($A41&lt;&gt;"",$A41&lt;&gt;"TOTAL"),IF(AND([6]PREMIOS_TITULACIONES_ANTIGUAS!$BW39&lt;&gt;"",[6]PREMIOS_TITULACIONES_ANTIGUAS!$BW39&lt;&gt;0),[6]PREMIOS_TITULACIONES_ANTIGUAS!$BW39,""),IF($A41="TOTAL",SUM(INDIRECT("AR4:AR"&amp;ROW()-1)),""))</f>
        <v/>
      </c>
      <c r="AS41" s="7" t="str">
        <f ca="1">IF(AND($A41&lt;&gt;"",$A41&lt;&gt;"TOTAL"),IF(AND([6]PREMIOS_TITULACIONES_ANTIGUAS!$BY39&lt;&gt;"",[6]PREMIOS_TITULACIONES_ANTIGUAS!$BY39&lt;&gt;0),[6]PREMIOS_TITULACIONES_ANTIGUAS!$BY39,""),IF($A41="TOTAL",SUM(INDIRECT("AS4:AS"&amp;ROW()-1)),""))</f>
        <v/>
      </c>
      <c r="AT41" s="7" t="str">
        <f t="shared" ca="1" si="14"/>
        <v/>
      </c>
      <c r="AU41" s="7" t="str">
        <f ca="1">IF(AND($A41&lt;&gt;"",$A41&lt;&gt;"TOTAL"),IF(AND([6]PREMIOS_TITULACIONES_ANTIGUAS!$CB39&lt;&gt;"",[6]PREMIOS_TITULACIONES_ANTIGUAS!$CB39&lt;&gt;0),[6]PREMIOS_TITULACIONES_ANTIGUAS!$CB39,""),IF($A41="TOTAL",SUM(INDIRECT("AU4:AU"&amp;ROW()-1)),""))</f>
        <v/>
      </c>
      <c r="AV41" s="7" t="str">
        <f ca="1">IF(AND($A41&lt;&gt;"",$A41&lt;&gt;"TOTAL"),IF(AND([6]PREMIOS_TITULACIONES_ANTIGUAS!$CD39&lt;&gt;"",[6]PREMIOS_TITULACIONES_ANTIGUAS!$CD39&lt;&gt;0),[6]PREMIOS_TITULACIONES_ANTIGUAS!$CD39,""),IF($A41="TOTAL",SUM(INDIRECT("AV4:AV"&amp;ROW()-1)),""))</f>
        <v/>
      </c>
      <c r="AW41" s="7" t="str">
        <f t="shared" ca="1" si="15"/>
        <v/>
      </c>
      <c r="AX41" s="7" t="str">
        <f ca="1">IF(AND($A41&lt;&gt;"",$A41&lt;&gt;"TOTAL"),IF(AND([6]PREMIOS_TITULACIONES_ANTIGUAS!$CG39&lt;&gt;"",[6]PREMIOS_TITULACIONES_ANTIGUAS!$CG39&lt;&gt;0),[6]PREMIOS_TITULACIONES_ANTIGUAS!$CG39,""),IF($A41="TOTAL",SUM(INDIRECT("AX4:AX"&amp;ROW()-1)),""))</f>
        <v/>
      </c>
      <c r="AY41" s="7" t="str">
        <f ca="1">IF(AND($A41&lt;&gt;"",$A41&lt;&gt;"TOTAL"),IF(AND([6]PREMIOS_TITULACIONES_ANTIGUAS!$CI39&lt;&gt;"",[6]PREMIOS_TITULACIONES_ANTIGUAS!$CI39&lt;&gt;0),[6]PREMIOS_TITULACIONES_ANTIGUAS!$CI39,""),IF($A41="TOTAL",SUM(INDIRECT("AY4:AY"&amp;ROW()-1)),""))</f>
        <v/>
      </c>
      <c r="AZ41" s="7" t="str">
        <f t="shared" ca="1" si="16"/>
        <v/>
      </c>
      <c r="BA41" s="7" t="str">
        <f ca="1">IF(AND($A41&lt;&gt;"",$A41&lt;&gt;"TOTAL"),IF(AND([6]PREMIOS_TITULACIONES_ANTIGUAS!$CL39&lt;&gt;"",[6]PREMIOS_TITULACIONES_ANTIGUAS!$CL39&lt;&gt;0),[6]PREMIOS_TITULACIONES_ANTIGUAS!$CL39,""),IF($A41="TOTAL",SUM(INDIRECT("BA4:BA"&amp;ROW()-1)),""))</f>
        <v/>
      </c>
      <c r="BB41" s="7" t="str">
        <f ca="1">IF(AND($A41&lt;&gt;"",$A41&lt;&gt;"TOTAL"),IF(AND([6]PREMIOS_TITULACIONES_ANTIGUAS!$CN39&lt;&gt;"",[6]PREMIOS_TITULACIONES_ANTIGUAS!$CN39&lt;&gt;0),[6]PREMIOS_TITULACIONES_ANTIGUAS!$CN39,""),IF($A41="TOTAL",SUM(INDIRECT("BB4:BB"&amp;ROW()-1)),""))</f>
        <v/>
      </c>
      <c r="BC41" s="7" t="str">
        <f t="shared" ca="1" si="17"/>
        <v/>
      </c>
      <c r="BD41" s="7" t="str">
        <f ca="1">IF(AND($A41&lt;&gt;"",$A41&lt;&gt;"TOTAL"),IF(AND([6]PREMIOS_TITULACIONES_ANTIGUAS!$CQ39&lt;&gt;"",[6]PREMIOS_TITULACIONES_ANTIGUAS!$CQ39&lt;&gt;0),[6]PREMIOS_TITULACIONES_ANTIGUAS!$CQ39,""),IF($A41="TOTAL",SUM(INDIRECT("BD4:BD"&amp;ROW()-1)),""))</f>
        <v/>
      </c>
      <c r="BE41" s="7" t="str">
        <f ca="1">IF(AND($A41&lt;&gt;"",$A41&lt;&gt;"TOTAL"),IF(AND([6]PREMIOS_TITULACIONES_ANTIGUAS!$CS39&lt;&gt;"",[6]PREMIOS_TITULACIONES_ANTIGUAS!$CS39&lt;&gt;0),[6]PREMIOS_TITULACIONES_ANTIGUAS!$CS39,""),IF($A41="TOTAL",SUM(INDIRECT("BE4:BE"&amp;ROW()-1)),""))</f>
        <v/>
      </c>
      <c r="BF41" s="7" t="str">
        <f t="shared" ca="1" si="18"/>
        <v/>
      </c>
    </row>
    <row r="42" spans="1:58" x14ac:dyDescent="0.2">
      <c r="A42" s="12" t="str">
        <f>IF([6]PREMIOS_TITULACIONES_ANTIGUAS!$D40&lt;&gt;"",[6]PREMIOS_TITULACIONES_ANTIGUAS!$D40,IF(AND([6]PREMIOS_TITULACIONES_ANTIGUAS!$D40="",[6]PREMIOS_TITULACIONES_ANTIGUAS!$D41="",[6]PREMIOS_TITULACIONES_ANTIGUAS!$D39=""),"","TOTAL"))</f>
        <v/>
      </c>
      <c r="B42" s="7" t="str">
        <f ca="1">IF(AND($A42&lt;&gt;"",$A42&lt;&gt;"TOTAL"),IF(AND([6]PREMIOS_TITULACIONES_ANTIGUAS!$E40&lt;&gt;"",[6]PREMIOS_TITULACIONES_ANTIGUAS!$E40&lt;&gt;0),[6]PREMIOS_TITULACIONES_ANTIGUAS!$E40,""),IF($A42="TOTAL",SUM(INDIRECT("B4:B"&amp;ROW()-1)),""))</f>
        <v/>
      </c>
      <c r="C42" s="7" t="str">
        <f ca="1">IF(AND($A42&lt;&gt;"",$A42&lt;&gt;"TOTAL"),IF(AND([6]PREMIOS_TITULACIONES_ANTIGUAS!$G40&lt;&gt;"",[6]PREMIOS_TITULACIONES_ANTIGUAS!$G40&lt;&gt;0),[6]PREMIOS_TITULACIONES_ANTIGUAS!$G40,""),IF($A42="TOTAL",SUM(INDIRECT("C4:C"&amp;ROW()-1)),""))</f>
        <v/>
      </c>
      <c r="D42" s="7" t="str">
        <f t="shared" ca="1" si="0"/>
        <v/>
      </c>
      <c r="E42" s="7" t="str">
        <f ca="1">IF(AND($A42&lt;&gt;"",$A42&lt;&gt;"TOTAL"),IF(AND([6]PREMIOS_TITULACIONES_ANTIGUAS!$J40&lt;&gt;"",[6]PREMIOS_TITULACIONES_ANTIGUAS!$J40&lt;&gt;0),[6]PREMIOS_TITULACIONES_ANTIGUAS!$J40,""),IF($A42="TOTAL",SUM(INDIRECT("E4:E"&amp;ROW()-1)),""))</f>
        <v/>
      </c>
      <c r="F42" s="7" t="str">
        <f ca="1">IF(AND($A42&lt;&gt;"",$A42&lt;&gt;"TOTAL"),IF(AND([6]PREMIOS_TITULACIONES_ANTIGUAS!$L40&lt;&gt;"",[6]PREMIOS_TITULACIONES_ANTIGUAS!$L40&lt;&gt;0),[6]PREMIOS_TITULACIONES_ANTIGUAS!$L40,""),IF($A42="TOTAL",SUM(INDIRECT("F4:F"&amp;ROW()-1)),""))</f>
        <v/>
      </c>
      <c r="G42" s="7" t="str">
        <f t="shared" ca="1" si="1"/>
        <v/>
      </c>
      <c r="H42" s="7" t="str">
        <f ca="1">IF(AND($A42&lt;&gt;"",$A42&lt;&gt;"TOTAL"),IF(AND([6]PREMIOS_TITULACIONES_ANTIGUAS!$O40&lt;&gt;"",[6]PREMIOS_TITULACIONES_ANTIGUAS!$O40&lt;&gt;0),[6]PREMIOS_TITULACIONES_ANTIGUAS!$O40,""),IF($A42="TOTAL",SUM(INDIRECT("H4:H"&amp;ROW()-1)),""))</f>
        <v/>
      </c>
      <c r="I42" s="7" t="str">
        <f ca="1">IF(AND($A42&lt;&gt;"",$A42&lt;&gt;"TOTAL"),IF(AND([6]PREMIOS_TITULACIONES_ANTIGUAS!$Q40&lt;&gt;"",[6]PREMIOS_TITULACIONES_ANTIGUAS!$Q40&lt;&gt;0),[6]PREMIOS_TITULACIONES_ANTIGUAS!$Q40,""),IF($A42="TOTAL",SUM(INDIRECT("I4:I"&amp;ROW()-1)),""))</f>
        <v/>
      </c>
      <c r="J42" s="7" t="str">
        <f t="shared" ca="1" si="2"/>
        <v/>
      </c>
      <c r="K42" s="7" t="str">
        <f ca="1">IF(AND($A42&lt;&gt;"",$A42&lt;&gt;"TOTAL"),IF(AND([6]PREMIOS_TITULACIONES_ANTIGUAS!$T40&lt;&gt;"",[6]PREMIOS_TITULACIONES_ANTIGUAS!$T40&lt;&gt;0),[6]PREMIOS_TITULACIONES_ANTIGUAS!$T40,""),IF($A42="TOTAL",SUM(INDIRECT("K4:K"&amp;ROW()-1)),""))</f>
        <v/>
      </c>
      <c r="L42" s="7" t="str">
        <f ca="1">IF(AND($A42&lt;&gt;"",$A42&lt;&gt;"TOTAL"),IF(AND([6]PREMIOS_TITULACIONES_ANTIGUAS!$V40&lt;&gt;"",[6]PREMIOS_TITULACIONES_ANTIGUAS!$V40&lt;&gt;0),[6]PREMIOS_TITULACIONES_ANTIGUAS!$V40,""),IF($A42="TOTAL",SUM(INDIRECT("L4:L"&amp;ROW()-1)),""))</f>
        <v/>
      </c>
      <c r="M42" s="7" t="str">
        <f t="shared" ca="1" si="3"/>
        <v/>
      </c>
      <c r="N42" s="7" t="str">
        <f ca="1">IF(AND($A42&lt;&gt;"",$A42&lt;&gt;"TOTAL"),IF(AND([6]PREMIOS_TITULACIONES_ANTIGUAS!$Y40&lt;&gt;"",[6]PREMIOS_TITULACIONES_ANTIGUAS!$Y40&lt;&gt;0),[6]PREMIOS_TITULACIONES_ANTIGUAS!$Y40,""),IF($A42="TOTAL",SUM(INDIRECT("N4:N"&amp;ROW()-1)),""))</f>
        <v/>
      </c>
      <c r="O42" s="7" t="str">
        <f ca="1">IF(AND($A42&lt;&gt;"",$A42&lt;&gt;"TOTAL"),IF(AND([6]PREMIOS_TITULACIONES_ANTIGUAS!$AA40&lt;&gt;"",[6]PREMIOS_TITULACIONES_ANTIGUAS!$AA40&lt;&gt;0),[6]PREMIOS_TITULACIONES_ANTIGUAS!$AA40,""),IF($A42="TOTAL",SUM(INDIRECT("O4:O"&amp;ROW()-1)),""))</f>
        <v/>
      </c>
      <c r="P42" s="7" t="str">
        <f t="shared" ca="1" si="4"/>
        <v/>
      </c>
      <c r="Q42" s="7" t="str">
        <f ca="1">IF(AND($A42&lt;&gt;"",$A42&lt;&gt;"TOTAL"),IF(AND([6]PREMIOS_TITULACIONES_ANTIGUAS!$AD40&lt;&gt;"",[6]PREMIOS_TITULACIONES_ANTIGUAS!$AD40&lt;&gt;0),[6]PREMIOS_TITULACIONES_ANTIGUAS!$AD40,""),IF($A42="TOTAL",SUM(INDIRECT("Q4:Q"&amp;ROW()-1)),""))</f>
        <v/>
      </c>
      <c r="R42" s="7" t="str">
        <f ca="1">IF(AND($A42&lt;&gt;"",$A42&lt;&gt;"TOTAL"),IF(AND([6]PREMIOS_TITULACIONES_ANTIGUAS!$AF40&lt;&gt;"",[6]PREMIOS_TITULACIONES_ANTIGUAS!$AF40&lt;&gt;0),[6]PREMIOS_TITULACIONES_ANTIGUAS!$AF40,""),IF($A42="TOTAL",SUM(INDIRECT("R4:R"&amp;ROW()-1)),""))</f>
        <v/>
      </c>
      <c r="S42" s="7" t="str">
        <f t="shared" ca="1" si="5"/>
        <v/>
      </c>
      <c r="T42" s="7" t="str">
        <f ca="1">IF(AND($A42&lt;&gt;"",$A42&lt;&gt;"TOTAL"),IF(AND([6]PREMIOS_TITULACIONES_ANTIGUAS!$AI40&lt;&gt;"",[6]PREMIOS_TITULACIONES_ANTIGUAS!$AI40&lt;&gt;0),[6]PREMIOS_TITULACIONES_ANTIGUAS!$AI40,""),IF($A42="TOTAL",SUM(INDIRECT("T4:T"&amp;ROW()-1)),""))</f>
        <v/>
      </c>
      <c r="U42" s="7" t="str">
        <f ca="1">IF(AND($A42&lt;&gt;"",$A42&lt;&gt;"TOTAL"),IF(AND([6]PREMIOS_TITULACIONES_ANTIGUAS!$AK40&lt;&gt;"",[6]PREMIOS_TITULACIONES_ANTIGUAS!$AK40&lt;&gt;0),[6]PREMIOS_TITULACIONES_ANTIGUAS!$AK40,""),IF($A42="TOTAL",SUM(INDIRECT("U4:U"&amp;ROW()-1)),""))</f>
        <v/>
      </c>
      <c r="V42" s="7" t="str">
        <f t="shared" ca="1" si="6"/>
        <v/>
      </c>
      <c r="W42" s="7" t="str">
        <f ca="1">IF(AND($A42&lt;&gt;"",$A42&lt;&gt;"TOTAL"),IF(AND([6]PREMIOS_TITULACIONES_ANTIGUAS!$AN40&lt;&gt;"",[6]PREMIOS_TITULACIONES_ANTIGUAS!$AN40&lt;&gt;0),[6]PREMIOS_TITULACIONES_ANTIGUAS!$AN40,""),IF($A42="TOTAL",SUM(INDIRECT("W4:W"&amp;ROW()-1)),""))</f>
        <v/>
      </c>
      <c r="X42" s="7" t="str">
        <f ca="1">IF(AND($A42&lt;&gt;"",$A42&lt;&gt;"TOTAL"),IF(AND([6]PREMIOS_TITULACIONES_ANTIGUAS!$AP40&lt;&gt;"",[6]PREMIOS_TITULACIONES_ANTIGUAS!$AP40&lt;&gt;0),[6]PREMIOS_TITULACIONES_ANTIGUAS!$AP40,""),IF($A42="TOTAL",SUM(INDIRECT("X4:X"&amp;ROW()-1)),""))</f>
        <v/>
      </c>
      <c r="Y42" s="7" t="str">
        <f t="shared" ca="1" si="7"/>
        <v/>
      </c>
      <c r="Z42" s="7" t="str">
        <f ca="1">IF(AND($A42&lt;&gt;"",$A42&lt;&gt;"TOTAL"),IF(AND([6]PREMIOS_TITULACIONES_ANTIGUAS!$AS40&lt;&gt;"",[6]PREMIOS_TITULACIONES_ANTIGUAS!$AS40&lt;&gt;0),[6]PREMIOS_TITULACIONES_ANTIGUAS!$AS40,""),IF($A42="TOTAL",SUM(INDIRECT("Z4:Z"&amp;ROW()-1)),""))</f>
        <v/>
      </c>
      <c r="AA42" s="7" t="str">
        <f ca="1">IF(AND($A42&lt;&gt;"",$A42&lt;&gt;"TOTAL"),IF(AND([6]PREMIOS_TITULACIONES_ANTIGUAS!$AU40&lt;&gt;"",[6]PREMIOS_TITULACIONES_ANTIGUAS!$AU40&lt;&gt;0),[6]PREMIOS_TITULACIONES_ANTIGUAS!$AU40,""),IF($A42="TOTAL",SUM(INDIRECT("AA4:AA"&amp;ROW()-1)),""))</f>
        <v/>
      </c>
      <c r="AB42" s="7" t="str">
        <f t="shared" ca="1" si="8"/>
        <v/>
      </c>
      <c r="AC42" s="7" t="str">
        <f ca="1">IF(AND($A42&lt;&gt;"",$A42&lt;&gt;"TOTAL"),IF(AND([6]PREMIOS_TITULACIONES_ANTIGUAS!$AX40&lt;&gt;"",[6]PREMIOS_TITULACIONES_ANTIGUAS!$AX40&lt;&gt;0),[6]PREMIOS_TITULACIONES_ANTIGUAS!$AX40,""),IF($A42="TOTAL",SUM(INDIRECT("AC4:AC"&amp;ROW()-1)),""))</f>
        <v/>
      </c>
      <c r="AD42" s="7" t="str">
        <f ca="1">IF(AND($A42&lt;&gt;"",$A42&lt;&gt;"TOTAL"),IF(AND([6]PREMIOS_TITULACIONES_ANTIGUAS!$AZ40&lt;&gt;"",[6]PREMIOS_TITULACIONES_ANTIGUAS!$AZ40&lt;&gt;0),[6]PREMIOS_TITULACIONES_ANTIGUAS!$AZ40,""),IF($A42="TOTAL",SUM(INDIRECT("AD4:AD"&amp;ROW()-1)),""))</f>
        <v/>
      </c>
      <c r="AE42" s="7" t="str">
        <f t="shared" ca="1" si="9"/>
        <v/>
      </c>
      <c r="AF42" s="7" t="str">
        <f ca="1">IF(AND($A42&lt;&gt;"",$A42&lt;&gt;"TOTAL"),IF(AND([6]PREMIOS_TITULACIONES_ANTIGUAS!$BC40&lt;&gt;"",[6]PREMIOS_TITULACIONES_ANTIGUAS!$BC40&lt;&gt;0),[6]PREMIOS_TITULACIONES_ANTIGUAS!$BC40,""),IF($A42="TOTAL",SUM(INDIRECT("AF4:AF"&amp;ROW()-1)),""))</f>
        <v/>
      </c>
      <c r="AG42" s="7" t="str">
        <f ca="1">IF(AND($A42&lt;&gt;"",$A42&lt;&gt;"TOTAL"),IF(AND([6]PREMIOS_TITULACIONES_ANTIGUAS!$BE40&lt;&gt;"",[6]PREMIOS_TITULACIONES_ANTIGUAS!$BE40&lt;&gt;0),[6]PREMIOS_TITULACIONES_ANTIGUAS!$BE40,""),IF($A42="TOTAL",SUM(INDIRECT("AG4:AG"&amp;ROW()-1)),""))</f>
        <v/>
      </c>
      <c r="AH42" s="7" t="str">
        <f t="shared" ca="1" si="10"/>
        <v/>
      </c>
      <c r="AI42" s="7" t="str">
        <f ca="1">IF(AND($A42&lt;&gt;"",$A42&lt;&gt;"TOTAL"),IF(AND([6]PREMIOS_TITULACIONES_ANTIGUAS!$BH40&lt;&gt;"",[6]PREMIOS_TITULACIONES_ANTIGUAS!$BH40&lt;&gt;0),[6]PREMIOS_TITULACIONES_ANTIGUAS!$BH40,""),IF($A42="TOTAL",SUM(INDIRECT("AI4:AI"&amp;ROW()-1)),""))</f>
        <v/>
      </c>
      <c r="AJ42" s="7" t="str">
        <f ca="1">IF(AND($A42&lt;&gt;"",$A42&lt;&gt;"TOTAL"),IF(AND([6]PREMIOS_TITULACIONES_ANTIGUAS!$BJ40&lt;&gt;"",[6]PREMIOS_TITULACIONES_ANTIGUAS!$BJ40&lt;&gt;0),[6]PREMIOS_TITULACIONES_ANTIGUAS!$BJ40,""),IF($A42="TOTAL",SUM(INDIRECT("AJ4:AJ"&amp;ROW()-1)),""))</f>
        <v/>
      </c>
      <c r="AK42" s="7" t="str">
        <f t="shared" ca="1" si="11"/>
        <v/>
      </c>
      <c r="AL42" s="7" t="str">
        <f ca="1">IF(AND($A42&lt;&gt;"",$A42&lt;&gt;"TOTAL"),IF(AND([6]PREMIOS_TITULACIONES_ANTIGUAS!$BM40&lt;&gt;"",[6]PREMIOS_TITULACIONES_ANTIGUAS!$BM40&lt;&gt;0),[6]PREMIOS_TITULACIONES_ANTIGUAS!$BM40,""),IF($A42="TOTAL",SUM(INDIRECT("AL4:AL"&amp;ROW()-1)),""))</f>
        <v/>
      </c>
      <c r="AM42" s="7" t="str">
        <f ca="1">IF(AND($A42&lt;&gt;"",$A42&lt;&gt;"TOTAL"),IF(AND([6]PREMIOS_TITULACIONES_ANTIGUAS!$BO40&lt;&gt;"",[6]PREMIOS_TITULACIONES_ANTIGUAS!$BO40&lt;&gt;0),[6]PREMIOS_TITULACIONES_ANTIGUAS!$BO40,""),IF($A42="TOTAL",SUM(INDIRECT("AM4:AM"&amp;ROW()-1)),""))</f>
        <v/>
      </c>
      <c r="AN42" s="7" t="str">
        <f t="shared" ca="1" si="12"/>
        <v/>
      </c>
      <c r="AO42" s="7" t="str">
        <f ca="1">IF(AND($A42&lt;&gt;"",$A42&lt;&gt;"TOTAL"),IF(AND([6]PREMIOS_TITULACIONES_ANTIGUAS!$BR40&lt;&gt;"",[6]PREMIOS_TITULACIONES_ANTIGUAS!$BR40&lt;&gt;0),[6]PREMIOS_TITULACIONES_ANTIGUAS!$BR40,""),IF($A42="TOTAL",SUM(INDIRECT("AO4:AO"&amp;ROW()-1)),""))</f>
        <v/>
      </c>
      <c r="AP42" s="7" t="str">
        <f ca="1">IF(AND($A42&lt;&gt;"",$A42&lt;&gt;"TOTAL"),IF(AND([6]PREMIOS_TITULACIONES_ANTIGUAS!$BT40&lt;&gt;"",[6]PREMIOS_TITULACIONES_ANTIGUAS!$BT40&lt;&gt;0),[6]PREMIOS_TITULACIONES_ANTIGUAS!$BT40,""),IF($A42="TOTAL",SUM(INDIRECT("AP4:AP"&amp;ROW()-1)),""))</f>
        <v/>
      </c>
      <c r="AQ42" s="7" t="str">
        <f t="shared" ca="1" si="13"/>
        <v/>
      </c>
      <c r="AR42" s="7" t="str">
        <f ca="1">IF(AND($A42&lt;&gt;"",$A42&lt;&gt;"TOTAL"),IF(AND([6]PREMIOS_TITULACIONES_ANTIGUAS!$BW40&lt;&gt;"",[6]PREMIOS_TITULACIONES_ANTIGUAS!$BW40&lt;&gt;0),[6]PREMIOS_TITULACIONES_ANTIGUAS!$BW40,""),IF($A42="TOTAL",SUM(INDIRECT("AR4:AR"&amp;ROW()-1)),""))</f>
        <v/>
      </c>
      <c r="AS42" s="7" t="str">
        <f ca="1">IF(AND($A42&lt;&gt;"",$A42&lt;&gt;"TOTAL"),IF(AND([6]PREMIOS_TITULACIONES_ANTIGUAS!$BY40&lt;&gt;"",[6]PREMIOS_TITULACIONES_ANTIGUAS!$BY40&lt;&gt;0),[6]PREMIOS_TITULACIONES_ANTIGUAS!$BY40,""),IF($A42="TOTAL",SUM(INDIRECT("AS4:AS"&amp;ROW()-1)),""))</f>
        <v/>
      </c>
      <c r="AT42" s="7" t="str">
        <f t="shared" ca="1" si="14"/>
        <v/>
      </c>
      <c r="AU42" s="7" t="str">
        <f ca="1">IF(AND($A42&lt;&gt;"",$A42&lt;&gt;"TOTAL"),IF(AND([6]PREMIOS_TITULACIONES_ANTIGUAS!$CB40&lt;&gt;"",[6]PREMIOS_TITULACIONES_ANTIGUAS!$CB40&lt;&gt;0),[6]PREMIOS_TITULACIONES_ANTIGUAS!$CB40,""),IF($A42="TOTAL",SUM(INDIRECT("AU4:AU"&amp;ROW()-1)),""))</f>
        <v/>
      </c>
      <c r="AV42" s="7" t="str">
        <f ca="1">IF(AND($A42&lt;&gt;"",$A42&lt;&gt;"TOTAL"),IF(AND([6]PREMIOS_TITULACIONES_ANTIGUAS!$CD40&lt;&gt;"",[6]PREMIOS_TITULACIONES_ANTIGUAS!$CD40&lt;&gt;0),[6]PREMIOS_TITULACIONES_ANTIGUAS!$CD40,""),IF($A42="TOTAL",SUM(INDIRECT("AV4:AV"&amp;ROW()-1)),""))</f>
        <v/>
      </c>
      <c r="AW42" s="7" t="str">
        <f t="shared" ca="1" si="15"/>
        <v/>
      </c>
      <c r="AX42" s="7" t="str">
        <f ca="1">IF(AND($A42&lt;&gt;"",$A42&lt;&gt;"TOTAL"),IF(AND([6]PREMIOS_TITULACIONES_ANTIGUAS!$CG40&lt;&gt;"",[6]PREMIOS_TITULACIONES_ANTIGUAS!$CG40&lt;&gt;0),[6]PREMIOS_TITULACIONES_ANTIGUAS!$CG40,""),IF($A42="TOTAL",SUM(INDIRECT("AX4:AX"&amp;ROW()-1)),""))</f>
        <v/>
      </c>
      <c r="AY42" s="7" t="str">
        <f ca="1">IF(AND($A42&lt;&gt;"",$A42&lt;&gt;"TOTAL"),IF(AND([6]PREMIOS_TITULACIONES_ANTIGUAS!$CI40&lt;&gt;"",[6]PREMIOS_TITULACIONES_ANTIGUAS!$CI40&lt;&gt;0),[6]PREMIOS_TITULACIONES_ANTIGUAS!$CI40,""),IF($A42="TOTAL",SUM(INDIRECT("AY4:AY"&amp;ROW()-1)),""))</f>
        <v/>
      </c>
      <c r="AZ42" s="7" t="str">
        <f t="shared" ca="1" si="16"/>
        <v/>
      </c>
      <c r="BA42" s="7" t="str">
        <f ca="1">IF(AND($A42&lt;&gt;"",$A42&lt;&gt;"TOTAL"),IF(AND([6]PREMIOS_TITULACIONES_ANTIGUAS!$CL40&lt;&gt;"",[6]PREMIOS_TITULACIONES_ANTIGUAS!$CL40&lt;&gt;0),[6]PREMIOS_TITULACIONES_ANTIGUAS!$CL40,""),IF($A42="TOTAL",SUM(INDIRECT("BA4:BA"&amp;ROW()-1)),""))</f>
        <v/>
      </c>
      <c r="BB42" s="7" t="str">
        <f ca="1">IF(AND($A42&lt;&gt;"",$A42&lt;&gt;"TOTAL"),IF(AND([6]PREMIOS_TITULACIONES_ANTIGUAS!$CN40&lt;&gt;"",[6]PREMIOS_TITULACIONES_ANTIGUAS!$CN40&lt;&gt;0),[6]PREMIOS_TITULACIONES_ANTIGUAS!$CN40,""),IF($A42="TOTAL",SUM(INDIRECT("BB4:BB"&amp;ROW()-1)),""))</f>
        <v/>
      </c>
      <c r="BC42" s="7" t="str">
        <f t="shared" ca="1" si="17"/>
        <v/>
      </c>
      <c r="BD42" s="7" t="str">
        <f ca="1">IF(AND($A42&lt;&gt;"",$A42&lt;&gt;"TOTAL"),IF(AND([6]PREMIOS_TITULACIONES_ANTIGUAS!$CQ40&lt;&gt;"",[6]PREMIOS_TITULACIONES_ANTIGUAS!$CQ40&lt;&gt;0),[6]PREMIOS_TITULACIONES_ANTIGUAS!$CQ40,""),IF($A42="TOTAL",SUM(INDIRECT("BD4:BD"&amp;ROW()-1)),""))</f>
        <v/>
      </c>
      <c r="BE42" s="7" t="str">
        <f ca="1">IF(AND($A42&lt;&gt;"",$A42&lt;&gt;"TOTAL"),IF(AND([6]PREMIOS_TITULACIONES_ANTIGUAS!$CS40&lt;&gt;"",[6]PREMIOS_TITULACIONES_ANTIGUAS!$CS40&lt;&gt;0),[6]PREMIOS_TITULACIONES_ANTIGUAS!$CS40,""),IF($A42="TOTAL",SUM(INDIRECT("BE4:BE"&amp;ROW()-1)),""))</f>
        <v/>
      </c>
      <c r="BF42" s="7" t="str">
        <f t="shared" ca="1" si="18"/>
        <v/>
      </c>
    </row>
    <row r="43" spans="1:58" x14ac:dyDescent="0.2">
      <c r="A43" s="12" t="str">
        <f>IF([6]PREMIOS_TITULACIONES_ANTIGUAS!$D41&lt;&gt;"",[6]PREMIOS_TITULACIONES_ANTIGUAS!$D41,IF(AND([6]PREMIOS_TITULACIONES_ANTIGUAS!$D41="",[6]PREMIOS_TITULACIONES_ANTIGUAS!$D42="",[6]PREMIOS_TITULACIONES_ANTIGUAS!$D40=""),"","TOTAL"))</f>
        <v/>
      </c>
      <c r="B43" s="7" t="str">
        <f ca="1">IF(AND($A43&lt;&gt;"",$A43&lt;&gt;"TOTAL"),IF(AND([6]PREMIOS_TITULACIONES_ANTIGUAS!$E41&lt;&gt;"",[6]PREMIOS_TITULACIONES_ANTIGUAS!$E41&lt;&gt;0),[6]PREMIOS_TITULACIONES_ANTIGUAS!$E41,""),IF($A43="TOTAL",SUM(INDIRECT("B4:B"&amp;ROW()-1)),""))</f>
        <v/>
      </c>
      <c r="C43" s="7" t="str">
        <f ca="1">IF(AND($A43&lt;&gt;"",$A43&lt;&gt;"TOTAL"),IF(AND([6]PREMIOS_TITULACIONES_ANTIGUAS!$G41&lt;&gt;"",[6]PREMIOS_TITULACIONES_ANTIGUAS!$G41&lt;&gt;0),[6]PREMIOS_TITULACIONES_ANTIGUAS!$G41,""),IF($A43="TOTAL",SUM(INDIRECT("C4:C"&amp;ROW()-1)),""))</f>
        <v/>
      </c>
      <c r="D43" s="7" t="str">
        <f t="shared" ca="1" si="0"/>
        <v/>
      </c>
      <c r="E43" s="7" t="str">
        <f ca="1">IF(AND($A43&lt;&gt;"",$A43&lt;&gt;"TOTAL"),IF(AND([6]PREMIOS_TITULACIONES_ANTIGUAS!$J41&lt;&gt;"",[6]PREMIOS_TITULACIONES_ANTIGUAS!$J41&lt;&gt;0),[6]PREMIOS_TITULACIONES_ANTIGUAS!$J41,""),IF($A43="TOTAL",SUM(INDIRECT("E4:E"&amp;ROW()-1)),""))</f>
        <v/>
      </c>
      <c r="F43" s="7" t="str">
        <f ca="1">IF(AND($A43&lt;&gt;"",$A43&lt;&gt;"TOTAL"),IF(AND([6]PREMIOS_TITULACIONES_ANTIGUAS!$L41&lt;&gt;"",[6]PREMIOS_TITULACIONES_ANTIGUAS!$L41&lt;&gt;0),[6]PREMIOS_TITULACIONES_ANTIGUAS!$L41,""),IF($A43="TOTAL",SUM(INDIRECT("F4:F"&amp;ROW()-1)),""))</f>
        <v/>
      </c>
      <c r="G43" s="7" t="str">
        <f t="shared" ca="1" si="1"/>
        <v/>
      </c>
      <c r="H43" s="7" t="str">
        <f ca="1">IF(AND($A43&lt;&gt;"",$A43&lt;&gt;"TOTAL"),IF(AND([6]PREMIOS_TITULACIONES_ANTIGUAS!$O41&lt;&gt;"",[6]PREMIOS_TITULACIONES_ANTIGUAS!$O41&lt;&gt;0),[6]PREMIOS_TITULACIONES_ANTIGUAS!$O41,""),IF($A43="TOTAL",SUM(INDIRECT("H4:H"&amp;ROW()-1)),""))</f>
        <v/>
      </c>
      <c r="I43" s="7" t="str">
        <f ca="1">IF(AND($A43&lt;&gt;"",$A43&lt;&gt;"TOTAL"),IF(AND([6]PREMIOS_TITULACIONES_ANTIGUAS!$Q41&lt;&gt;"",[6]PREMIOS_TITULACIONES_ANTIGUAS!$Q41&lt;&gt;0),[6]PREMIOS_TITULACIONES_ANTIGUAS!$Q41,""),IF($A43="TOTAL",SUM(INDIRECT("I4:I"&amp;ROW()-1)),""))</f>
        <v/>
      </c>
      <c r="J43" s="7" t="str">
        <f t="shared" ca="1" si="2"/>
        <v/>
      </c>
      <c r="K43" s="7" t="str">
        <f ca="1">IF(AND($A43&lt;&gt;"",$A43&lt;&gt;"TOTAL"),IF(AND([6]PREMIOS_TITULACIONES_ANTIGUAS!$T41&lt;&gt;"",[6]PREMIOS_TITULACIONES_ANTIGUAS!$T41&lt;&gt;0),[6]PREMIOS_TITULACIONES_ANTIGUAS!$T41,""),IF($A43="TOTAL",SUM(INDIRECT("K4:K"&amp;ROW()-1)),""))</f>
        <v/>
      </c>
      <c r="L43" s="7" t="str">
        <f ca="1">IF(AND($A43&lt;&gt;"",$A43&lt;&gt;"TOTAL"),IF(AND([6]PREMIOS_TITULACIONES_ANTIGUAS!$V41&lt;&gt;"",[6]PREMIOS_TITULACIONES_ANTIGUAS!$V41&lt;&gt;0),[6]PREMIOS_TITULACIONES_ANTIGUAS!$V41,""),IF($A43="TOTAL",SUM(INDIRECT("L4:L"&amp;ROW()-1)),""))</f>
        <v/>
      </c>
      <c r="M43" s="7" t="str">
        <f t="shared" ca="1" si="3"/>
        <v/>
      </c>
      <c r="N43" s="7" t="str">
        <f ca="1">IF(AND($A43&lt;&gt;"",$A43&lt;&gt;"TOTAL"),IF(AND([6]PREMIOS_TITULACIONES_ANTIGUAS!$Y41&lt;&gt;"",[6]PREMIOS_TITULACIONES_ANTIGUAS!$Y41&lt;&gt;0),[6]PREMIOS_TITULACIONES_ANTIGUAS!$Y41,""),IF($A43="TOTAL",SUM(INDIRECT("N4:N"&amp;ROW()-1)),""))</f>
        <v/>
      </c>
      <c r="O43" s="7" t="str">
        <f ca="1">IF(AND($A43&lt;&gt;"",$A43&lt;&gt;"TOTAL"),IF(AND([6]PREMIOS_TITULACIONES_ANTIGUAS!$AA41&lt;&gt;"",[6]PREMIOS_TITULACIONES_ANTIGUAS!$AA41&lt;&gt;0),[6]PREMIOS_TITULACIONES_ANTIGUAS!$AA41,""),IF($A43="TOTAL",SUM(INDIRECT("O4:O"&amp;ROW()-1)),""))</f>
        <v/>
      </c>
      <c r="P43" s="7" t="str">
        <f t="shared" ca="1" si="4"/>
        <v/>
      </c>
      <c r="Q43" s="7" t="str">
        <f ca="1">IF(AND($A43&lt;&gt;"",$A43&lt;&gt;"TOTAL"),IF(AND([6]PREMIOS_TITULACIONES_ANTIGUAS!$AD41&lt;&gt;"",[6]PREMIOS_TITULACIONES_ANTIGUAS!$AD41&lt;&gt;0),[6]PREMIOS_TITULACIONES_ANTIGUAS!$AD41,""),IF($A43="TOTAL",SUM(INDIRECT("Q4:Q"&amp;ROW()-1)),""))</f>
        <v/>
      </c>
      <c r="R43" s="7" t="str">
        <f ca="1">IF(AND($A43&lt;&gt;"",$A43&lt;&gt;"TOTAL"),IF(AND([6]PREMIOS_TITULACIONES_ANTIGUAS!$AF41&lt;&gt;"",[6]PREMIOS_TITULACIONES_ANTIGUAS!$AF41&lt;&gt;0),[6]PREMIOS_TITULACIONES_ANTIGUAS!$AF41,""),IF($A43="TOTAL",SUM(INDIRECT("R4:R"&amp;ROW()-1)),""))</f>
        <v/>
      </c>
      <c r="S43" s="7" t="str">
        <f t="shared" ca="1" si="5"/>
        <v/>
      </c>
      <c r="T43" s="7" t="str">
        <f ca="1">IF(AND($A43&lt;&gt;"",$A43&lt;&gt;"TOTAL"),IF(AND([6]PREMIOS_TITULACIONES_ANTIGUAS!$AI41&lt;&gt;"",[6]PREMIOS_TITULACIONES_ANTIGUAS!$AI41&lt;&gt;0),[6]PREMIOS_TITULACIONES_ANTIGUAS!$AI41,""),IF($A43="TOTAL",SUM(INDIRECT("T4:T"&amp;ROW()-1)),""))</f>
        <v/>
      </c>
      <c r="U43" s="7" t="str">
        <f ca="1">IF(AND($A43&lt;&gt;"",$A43&lt;&gt;"TOTAL"),IF(AND([6]PREMIOS_TITULACIONES_ANTIGUAS!$AK41&lt;&gt;"",[6]PREMIOS_TITULACIONES_ANTIGUAS!$AK41&lt;&gt;0),[6]PREMIOS_TITULACIONES_ANTIGUAS!$AK41,""),IF($A43="TOTAL",SUM(INDIRECT("U4:U"&amp;ROW()-1)),""))</f>
        <v/>
      </c>
      <c r="V43" s="7" t="str">
        <f t="shared" ca="1" si="6"/>
        <v/>
      </c>
      <c r="W43" s="7" t="str">
        <f ca="1">IF(AND($A43&lt;&gt;"",$A43&lt;&gt;"TOTAL"),IF(AND([6]PREMIOS_TITULACIONES_ANTIGUAS!$AN41&lt;&gt;"",[6]PREMIOS_TITULACIONES_ANTIGUAS!$AN41&lt;&gt;0),[6]PREMIOS_TITULACIONES_ANTIGUAS!$AN41,""),IF($A43="TOTAL",SUM(INDIRECT("W4:W"&amp;ROW()-1)),""))</f>
        <v/>
      </c>
      <c r="X43" s="7" t="str">
        <f ca="1">IF(AND($A43&lt;&gt;"",$A43&lt;&gt;"TOTAL"),IF(AND([6]PREMIOS_TITULACIONES_ANTIGUAS!$AP41&lt;&gt;"",[6]PREMIOS_TITULACIONES_ANTIGUAS!$AP41&lt;&gt;0),[6]PREMIOS_TITULACIONES_ANTIGUAS!$AP41,""),IF($A43="TOTAL",SUM(INDIRECT("X4:X"&amp;ROW()-1)),""))</f>
        <v/>
      </c>
      <c r="Y43" s="7" t="str">
        <f t="shared" ca="1" si="7"/>
        <v/>
      </c>
      <c r="Z43" s="7" t="str">
        <f ca="1">IF(AND($A43&lt;&gt;"",$A43&lt;&gt;"TOTAL"),IF(AND([6]PREMIOS_TITULACIONES_ANTIGUAS!$AS41&lt;&gt;"",[6]PREMIOS_TITULACIONES_ANTIGUAS!$AS41&lt;&gt;0),[6]PREMIOS_TITULACIONES_ANTIGUAS!$AS41,""),IF($A43="TOTAL",SUM(INDIRECT("Z4:Z"&amp;ROW()-1)),""))</f>
        <v/>
      </c>
      <c r="AA43" s="7" t="str">
        <f ca="1">IF(AND($A43&lt;&gt;"",$A43&lt;&gt;"TOTAL"),IF(AND([6]PREMIOS_TITULACIONES_ANTIGUAS!$AU41&lt;&gt;"",[6]PREMIOS_TITULACIONES_ANTIGUAS!$AU41&lt;&gt;0),[6]PREMIOS_TITULACIONES_ANTIGUAS!$AU41,""),IF($A43="TOTAL",SUM(INDIRECT("AA4:AA"&amp;ROW()-1)),""))</f>
        <v/>
      </c>
      <c r="AB43" s="7" t="str">
        <f t="shared" ca="1" si="8"/>
        <v/>
      </c>
      <c r="AC43" s="7" t="str">
        <f ca="1">IF(AND($A43&lt;&gt;"",$A43&lt;&gt;"TOTAL"),IF(AND([6]PREMIOS_TITULACIONES_ANTIGUAS!$AX41&lt;&gt;"",[6]PREMIOS_TITULACIONES_ANTIGUAS!$AX41&lt;&gt;0),[6]PREMIOS_TITULACIONES_ANTIGUAS!$AX41,""),IF($A43="TOTAL",SUM(INDIRECT("AC4:AC"&amp;ROW()-1)),""))</f>
        <v/>
      </c>
      <c r="AD43" s="7" t="str">
        <f ca="1">IF(AND($A43&lt;&gt;"",$A43&lt;&gt;"TOTAL"),IF(AND([6]PREMIOS_TITULACIONES_ANTIGUAS!$AZ41&lt;&gt;"",[6]PREMIOS_TITULACIONES_ANTIGUAS!$AZ41&lt;&gt;0),[6]PREMIOS_TITULACIONES_ANTIGUAS!$AZ41,""),IF($A43="TOTAL",SUM(INDIRECT("AD4:AD"&amp;ROW()-1)),""))</f>
        <v/>
      </c>
      <c r="AE43" s="7" t="str">
        <f t="shared" ca="1" si="9"/>
        <v/>
      </c>
      <c r="AF43" s="7" t="str">
        <f ca="1">IF(AND($A43&lt;&gt;"",$A43&lt;&gt;"TOTAL"),IF(AND([6]PREMIOS_TITULACIONES_ANTIGUAS!$BC41&lt;&gt;"",[6]PREMIOS_TITULACIONES_ANTIGUAS!$BC41&lt;&gt;0),[6]PREMIOS_TITULACIONES_ANTIGUAS!$BC41,""),IF($A43="TOTAL",SUM(INDIRECT("AF4:AF"&amp;ROW()-1)),""))</f>
        <v/>
      </c>
      <c r="AG43" s="7" t="str">
        <f ca="1">IF(AND($A43&lt;&gt;"",$A43&lt;&gt;"TOTAL"),IF(AND([6]PREMIOS_TITULACIONES_ANTIGUAS!$BE41&lt;&gt;"",[6]PREMIOS_TITULACIONES_ANTIGUAS!$BE41&lt;&gt;0),[6]PREMIOS_TITULACIONES_ANTIGUAS!$BE41,""),IF($A43="TOTAL",SUM(INDIRECT("AG4:AG"&amp;ROW()-1)),""))</f>
        <v/>
      </c>
      <c r="AH43" s="7" t="str">
        <f t="shared" ca="1" si="10"/>
        <v/>
      </c>
      <c r="AI43" s="7" t="str">
        <f ca="1">IF(AND($A43&lt;&gt;"",$A43&lt;&gt;"TOTAL"),IF(AND([6]PREMIOS_TITULACIONES_ANTIGUAS!$BH41&lt;&gt;"",[6]PREMIOS_TITULACIONES_ANTIGUAS!$BH41&lt;&gt;0),[6]PREMIOS_TITULACIONES_ANTIGUAS!$BH41,""),IF($A43="TOTAL",SUM(INDIRECT("AI4:AI"&amp;ROW()-1)),""))</f>
        <v/>
      </c>
      <c r="AJ43" s="7" t="str">
        <f ca="1">IF(AND($A43&lt;&gt;"",$A43&lt;&gt;"TOTAL"),IF(AND([6]PREMIOS_TITULACIONES_ANTIGUAS!$BJ41&lt;&gt;"",[6]PREMIOS_TITULACIONES_ANTIGUAS!$BJ41&lt;&gt;0),[6]PREMIOS_TITULACIONES_ANTIGUAS!$BJ41,""),IF($A43="TOTAL",SUM(INDIRECT("AJ4:AJ"&amp;ROW()-1)),""))</f>
        <v/>
      </c>
      <c r="AK43" s="7" t="str">
        <f t="shared" ca="1" si="11"/>
        <v/>
      </c>
      <c r="AL43" s="7" t="str">
        <f ca="1">IF(AND($A43&lt;&gt;"",$A43&lt;&gt;"TOTAL"),IF(AND([6]PREMIOS_TITULACIONES_ANTIGUAS!$BM41&lt;&gt;"",[6]PREMIOS_TITULACIONES_ANTIGUAS!$BM41&lt;&gt;0),[6]PREMIOS_TITULACIONES_ANTIGUAS!$BM41,""),IF($A43="TOTAL",SUM(INDIRECT("AL4:AL"&amp;ROW()-1)),""))</f>
        <v/>
      </c>
      <c r="AM43" s="7" t="str">
        <f ca="1">IF(AND($A43&lt;&gt;"",$A43&lt;&gt;"TOTAL"),IF(AND([6]PREMIOS_TITULACIONES_ANTIGUAS!$BO41&lt;&gt;"",[6]PREMIOS_TITULACIONES_ANTIGUAS!$BO41&lt;&gt;0),[6]PREMIOS_TITULACIONES_ANTIGUAS!$BO41,""),IF($A43="TOTAL",SUM(INDIRECT("AM4:AM"&amp;ROW()-1)),""))</f>
        <v/>
      </c>
      <c r="AN43" s="7" t="str">
        <f t="shared" ca="1" si="12"/>
        <v/>
      </c>
      <c r="AO43" s="7" t="str">
        <f ca="1">IF(AND($A43&lt;&gt;"",$A43&lt;&gt;"TOTAL"),IF(AND([6]PREMIOS_TITULACIONES_ANTIGUAS!$BR41&lt;&gt;"",[6]PREMIOS_TITULACIONES_ANTIGUAS!$BR41&lt;&gt;0),[6]PREMIOS_TITULACIONES_ANTIGUAS!$BR41,""),IF($A43="TOTAL",SUM(INDIRECT("AO4:AO"&amp;ROW()-1)),""))</f>
        <v/>
      </c>
      <c r="AP43" s="7" t="str">
        <f ca="1">IF(AND($A43&lt;&gt;"",$A43&lt;&gt;"TOTAL"),IF(AND([6]PREMIOS_TITULACIONES_ANTIGUAS!$BT41&lt;&gt;"",[6]PREMIOS_TITULACIONES_ANTIGUAS!$BT41&lt;&gt;0),[6]PREMIOS_TITULACIONES_ANTIGUAS!$BT41,""),IF($A43="TOTAL",SUM(INDIRECT("AP4:AP"&amp;ROW()-1)),""))</f>
        <v/>
      </c>
      <c r="AQ43" s="7" t="str">
        <f t="shared" ca="1" si="13"/>
        <v/>
      </c>
      <c r="AR43" s="7" t="str">
        <f ca="1">IF(AND($A43&lt;&gt;"",$A43&lt;&gt;"TOTAL"),IF(AND([6]PREMIOS_TITULACIONES_ANTIGUAS!$BW41&lt;&gt;"",[6]PREMIOS_TITULACIONES_ANTIGUAS!$BW41&lt;&gt;0),[6]PREMIOS_TITULACIONES_ANTIGUAS!$BW41,""),IF($A43="TOTAL",SUM(INDIRECT("AR4:AR"&amp;ROW()-1)),""))</f>
        <v/>
      </c>
      <c r="AS43" s="7" t="str">
        <f ca="1">IF(AND($A43&lt;&gt;"",$A43&lt;&gt;"TOTAL"),IF(AND([6]PREMIOS_TITULACIONES_ANTIGUAS!$BY41&lt;&gt;"",[6]PREMIOS_TITULACIONES_ANTIGUAS!$BY41&lt;&gt;0),[6]PREMIOS_TITULACIONES_ANTIGUAS!$BY41,""),IF($A43="TOTAL",SUM(INDIRECT("AS4:AS"&amp;ROW()-1)),""))</f>
        <v/>
      </c>
      <c r="AT43" s="7" t="str">
        <f t="shared" ca="1" si="14"/>
        <v/>
      </c>
      <c r="AU43" s="7" t="str">
        <f ca="1">IF(AND($A43&lt;&gt;"",$A43&lt;&gt;"TOTAL"),IF(AND([6]PREMIOS_TITULACIONES_ANTIGUAS!$CB41&lt;&gt;"",[6]PREMIOS_TITULACIONES_ANTIGUAS!$CB41&lt;&gt;0),[6]PREMIOS_TITULACIONES_ANTIGUAS!$CB41,""),IF($A43="TOTAL",SUM(INDIRECT("AU4:AU"&amp;ROW()-1)),""))</f>
        <v/>
      </c>
      <c r="AV43" s="7" t="str">
        <f ca="1">IF(AND($A43&lt;&gt;"",$A43&lt;&gt;"TOTAL"),IF(AND([6]PREMIOS_TITULACIONES_ANTIGUAS!$CD41&lt;&gt;"",[6]PREMIOS_TITULACIONES_ANTIGUAS!$CD41&lt;&gt;0),[6]PREMIOS_TITULACIONES_ANTIGUAS!$CD41,""),IF($A43="TOTAL",SUM(INDIRECT("AV4:AV"&amp;ROW()-1)),""))</f>
        <v/>
      </c>
      <c r="AW43" s="7" t="str">
        <f t="shared" ca="1" si="15"/>
        <v/>
      </c>
      <c r="AX43" s="7" t="str">
        <f ca="1">IF(AND($A43&lt;&gt;"",$A43&lt;&gt;"TOTAL"),IF(AND([6]PREMIOS_TITULACIONES_ANTIGUAS!$CG41&lt;&gt;"",[6]PREMIOS_TITULACIONES_ANTIGUAS!$CG41&lt;&gt;0),[6]PREMIOS_TITULACIONES_ANTIGUAS!$CG41,""),IF($A43="TOTAL",SUM(INDIRECT("AX4:AX"&amp;ROW()-1)),""))</f>
        <v/>
      </c>
      <c r="AY43" s="7" t="str">
        <f ca="1">IF(AND($A43&lt;&gt;"",$A43&lt;&gt;"TOTAL"),IF(AND([6]PREMIOS_TITULACIONES_ANTIGUAS!$CI41&lt;&gt;"",[6]PREMIOS_TITULACIONES_ANTIGUAS!$CI41&lt;&gt;0),[6]PREMIOS_TITULACIONES_ANTIGUAS!$CI41,""),IF($A43="TOTAL",SUM(INDIRECT("AY4:AY"&amp;ROW()-1)),""))</f>
        <v/>
      </c>
      <c r="AZ43" s="7" t="str">
        <f t="shared" ca="1" si="16"/>
        <v/>
      </c>
      <c r="BA43" s="7" t="str">
        <f ca="1">IF(AND($A43&lt;&gt;"",$A43&lt;&gt;"TOTAL"),IF(AND([6]PREMIOS_TITULACIONES_ANTIGUAS!$CL41&lt;&gt;"",[6]PREMIOS_TITULACIONES_ANTIGUAS!$CL41&lt;&gt;0),[6]PREMIOS_TITULACIONES_ANTIGUAS!$CL41,""),IF($A43="TOTAL",SUM(INDIRECT("BA4:BA"&amp;ROW()-1)),""))</f>
        <v/>
      </c>
      <c r="BB43" s="7" t="str">
        <f ca="1">IF(AND($A43&lt;&gt;"",$A43&lt;&gt;"TOTAL"),IF(AND([6]PREMIOS_TITULACIONES_ANTIGUAS!$CN41&lt;&gt;"",[6]PREMIOS_TITULACIONES_ANTIGUAS!$CN41&lt;&gt;0),[6]PREMIOS_TITULACIONES_ANTIGUAS!$CN41,""),IF($A43="TOTAL",SUM(INDIRECT("BB4:BB"&amp;ROW()-1)),""))</f>
        <v/>
      </c>
      <c r="BC43" s="7" t="str">
        <f t="shared" ca="1" si="17"/>
        <v/>
      </c>
      <c r="BD43" s="7" t="str">
        <f ca="1">IF(AND($A43&lt;&gt;"",$A43&lt;&gt;"TOTAL"),IF(AND([6]PREMIOS_TITULACIONES_ANTIGUAS!$CQ41&lt;&gt;"",[6]PREMIOS_TITULACIONES_ANTIGUAS!$CQ41&lt;&gt;0),[6]PREMIOS_TITULACIONES_ANTIGUAS!$CQ41,""),IF($A43="TOTAL",SUM(INDIRECT("BD4:BD"&amp;ROW()-1)),""))</f>
        <v/>
      </c>
      <c r="BE43" s="7" t="str">
        <f ca="1">IF(AND($A43&lt;&gt;"",$A43&lt;&gt;"TOTAL"),IF(AND([6]PREMIOS_TITULACIONES_ANTIGUAS!$CS41&lt;&gt;"",[6]PREMIOS_TITULACIONES_ANTIGUAS!$CS41&lt;&gt;0),[6]PREMIOS_TITULACIONES_ANTIGUAS!$CS41,""),IF($A43="TOTAL",SUM(INDIRECT("BE4:BE"&amp;ROW()-1)),""))</f>
        <v/>
      </c>
      <c r="BF43" s="7" t="str">
        <f t="shared" ca="1" si="18"/>
        <v/>
      </c>
    </row>
    <row r="44" spans="1:58" x14ac:dyDescent="0.2">
      <c r="A44" s="12" t="str">
        <f>IF([6]PREMIOS_TITULACIONES_ANTIGUAS!$D42&lt;&gt;"",[6]PREMIOS_TITULACIONES_ANTIGUAS!$D42,IF(AND([6]PREMIOS_TITULACIONES_ANTIGUAS!$D42="",[6]PREMIOS_TITULACIONES_ANTIGUAS!$D43="",[6]PREMIOS_TITULACIONES_ANTIGUAS!$D41=""),"","TOTAL"))</f>
        <v/>
      </c>
      <c r="B44" s="7" t="str">
        <f ca="1">IF(AND($A44&lt;&gt;"",$A44&lt;&gt;"TOTAL"),IF(AND([6]PREMIOS_TITULACIONES_ANTIGUAS!$E42&lt;&gt;"",[6]PREMIOS_TITULACIONES_ANTIGUAS!$E42&lt;&gt;0),[6]PREMIOS_TITULACIONES_ANTIGUAS!$E42,""),IF($A44="TOTAL",SUM(INDIRECT("B4:B"&amp;ROW()-1)),""))</f>
        <v/>
      </c>
      <c r="C44" s="7" t="str">
        <f ca="1">IF(AND($A44&lt;&gt;"",$A44&lt;&gt;"TOTAL"),IF(AND([6]PREMIOS_TITULACIONES_ANTIGUAS!$G42&lt;&gt;"",[6]PREMIOS_TITULACIONES_ANTIGUAS!$G42&lt;&gt;0),[6]PREMIOS_TITULACIONES_ANTIGUAS!$G42,""),IF($A44="TOTAL",SUM(INDIRECT("C4:C"&amp;ROW()-1)),""))</f>
        <v/>
      </c>
      <c r="D44" s="7" t="str">
        <f t="shared" ca="1" si="0"/>
        <v/>
      </c>
      <c r="E44" s="7" t="str">
        <f ca="1">IF(AND($A44&lt;&gt;"",$A44&lt;&gt;"TOTAL"),IF(AND([6]PREMIOS_TITULACIONES_ANTIGUAS!$J42&lt;&gt;"",[6]PREMIOS_TITULACIONES_ANTIGUAS!$J42&lt;&gt;0),[6]PREMIOS_TITULACIONES_ANTIGUAS!$J42,""),IF($A44="TOTAL",SUM(INDIRECT("E4:E"&amp;ROW()-1)),""))</f>
        <v/>
      </c>
      <c r="F44" s="7" t="str">
        <f ca="1">IF(AND($A44&lt;&gt;"",$A44&lt;&gt;"TOTAL"),IF(AND([6]PREMIOS_TITULACIONES_ANTIGUAS!$L42&lt;&gt;"",[6]PREMIOS_TITULACIONES_ANTIGUAS!$L42&lt;&gt;0),[6]PREMIOS_TITULACIONES_ANTIGUAS!$L42,""),IF($A44="TOTAL",SUM(INDIRECT("F4:F"&amp;ROW()-1)),""))</f>
        <v/>
      </c>
      <c r="G44" s="7" t="str">
        <f t="shared" ca="1" si="1"/>
        <v/>
      </c>
      <c r="H44" s="7" t="str">
        <f ca="1">IF(AND($A44&lt;&gt;"",$A44&lt;&gt;"TOTAL"),IF(AND([6]PREMIOS_TITULACIONES_ANTIGUAS!$O42&lt;&gt;"",[6]PREMIOS_TITULACIONES_ANTIGUAS!$O42&lt;&gt;0),[6]PREMIOS_TITULACIONES_ANTIGUAS!$O42,""),IF($A44="TOTAL",SUM(INDIRECT("H4:H"&amp;ROW()-1)),""))</f>
        <v/>
      </c>
      <c r="I44" s="7" t="str">
        <f ca="1">IF(AND($A44&lt;&gt;"",$A44&lt;&gt;"TOTAL"),IF(AND([6]PREMIOS_TITULACIONES_ANTIGUAS!$Q42&lt;&gt;"",[6]PREMIOS_TITULACIONES_ANTIGUAS!$Q42&lt;&gt;0),[6]PREMIOS_TITULACIONES_ANTIGUAS!$Q42,""),IF($A44="TOTAL",SUM(INDIRECT("I4:I"&amp;ROW()-1)),""))</f>
        <v/>
      </c>
      <c r="J44" s="7" t="str">
        <f t="shared" ca="1" si="2"/>
        <v/>
      </c>
      <c r="K44" s="7" t="str">
        <f ca="1">IF(AND($A44&lt;&gt;"",$A44&lt;&gt;"TOTAL"),IF(AND([6]PREMIOS_TITULACIONES_ANTIGUAS!$T42&lt;&gt;"",[6]PREMIOS_TITULACIONES_ANTIGUAS!$T42&lt;&gt;0),[6]PREMIOS_TITULACIONES_ANTIGUAS!$T42,""),IF($A44="TOTAL",SUM(INDIRECT("K4:K"&amp;ROW()-1)),""))</f>
        <v/>
      </c>
      <c r="L44" s="7" t="str">
        <f ca="1">IF(AND($A44&lt;&gt;"",$A44&lt;&gt;"TOTAL"),IF(AND([6]PREMIOS_TITULACIONES_ANTIGUAS!$V42&lt;&gt;"",[6]PREMIOS_TITULACIONES_ANTIGUAS!$V42&lt;&gt;0),[6]PREMIOS_TITULACIONES_ANTIGUAS!$V42,""),IF($A44="TOTAL",SUM(INDIRECT("L4:L"&amp;ROW()-1)),""))</f>
        <v/>
      </c>
      <c r="M44" s="7" t="str">
        <f t="shared" ca="1" si="3"/>
        <v/>
      </c>
      <c r="N44" s="7" t="str">
        <f ca="1">IF(AND($A44&lt;&gt;"",$A44&lt;&gt;"TOTAL"),IF(AND([6]PREMIOS_TITULACIONES_ANTIGUAS!$Y42&lt;&gt;"",[6]PREMIOS_TITULACIONES_ANTIGUAS!$Y42&lt;&gt;0),[6]PREMIOS_TITULACIONES_ANTIGUAS!$Y42,""),IF($A44="TOTAL",SUM(INDIRECT("N4:N"&amp;ROW()-1)),""))</f>
        <v/>
      </c>
      <c r="O44" s="7" t="str">
        <f ca="1">IF(AND($A44&lt;&gt;"",$A44&lt;&gt;"TOTAL"),IF(AND([6]PREMIOS_TITULACIONES_ANTIGUAS!$AA42&lt;&gt;"",[6]PREMIOS_TITULACIONES_ANTIGUAS!$AA42&lt;&gt;0),[6]PREMIOS_TITULACIONES_ANTIGUAS!$AA42,""),IF($A44="TOTAL",SUM(INDIRECT("O4:O"&amp;ROW()-1)),""))</f>
        <v/>
      </c>
      <c r="P44" s="7" t="str">
        <f t="shared" ca="1" si="4"/>
        <v/>
      </c>
      <c r="Q44" s="7" t="str">
        <f ca="1">IF(AND($A44&lt;&gt;"",$A44&lt;&gt;"TOTAL"),IF(AND([6]PREMIOS_TITULACIONES_ANTIGUAS!$AD42&lt;&gt;"",[6]PREMIOS_TITULACIONES_ANTIGUAS!$AD42&lt;&gt;0),[6]PREMIOS_TITULACIONES_ANTIGUAS!$AD42,""),IF($A44="TOTAL",SUM(INDIRECT("Q4:Q"&amp;ROW()-1)),""))</f>
        <v/>
      </c>
      <c r="R44" s="7" t="str">
        <f ca="1">IF(AND($A44&lt;&gt;"",$A44&lt;&gt;"TOTAL"),IF(AND([6]PREMIOS_TITULACIONES_ANTIGUAS!$AF42&lt;&gt;"",[6]PREMIOS_TITULACIONES_ANTIGUAS!$AF42&lt;&gt;0),[6]PREMIOS_TITULACIONES_ANTIGUAS!$AF42,""),IF($A44="TOTAL",SUM(INDIRECT("R4:R"&amp;ROW()-1)),""))</f>
        <v/>
      </c>
      <c r="S44" s="7" t="str">
        <f t="shared" ca="1" si="5"/>
        <v/>
      </c>
      <c r="T44" s="7" t="str">
        <f ca="1">IF(AND($A44&lt;&gt;"",$A44&lt;&gt;"TOTAL"),IF(AND([6]PREMIOS_TITULACIONES_ANTIGUAS!$AI42&lt;&gt;"",[6]PREMIOS_TITULACIONES_ANTIGUAS!$AI42&lt;&gt;0),[6]PREMIOS_TITULACIONES_ANTIGUAS!$AI42,""),IF($A44="TOTAL",SUM(INDIRECT("T4:T"&amp;ROW()-1)),""))</f>
        <v/>
      </c>
      <c r="U44" s="7" t="str">
        <f ca="1">IF(AND($A44&lt;&gt;"",$A44&lt;&gt;"TOTAL"),IF(AND([6]PREMIOS_TITULACIONES_ANTIGUAS!$AK42&lt;&gt;"",[6]PREMIOS_TITULACIONES_ANTIGUAS!$AK42&lt;&gt;0),[6]PREMIOS_TITULACIONES_ANTIGUAS!$AK42,""),IF($A44="TOTAL",SUM(INDIRECT("U4:U"&amp;ROW()-1)),""))</f>
        <v/>
      </c>
      <c r="V44" s="7" t="str">
        <f t="shared" ca="1" si="6"/>
        <v/>
      </c>
      <c r="W44" s="7" t="str">
        <f ca="1">IF(AND($A44&lt;&gt;"",$A44&lt;&gt;"TOTAL"),IF(AND([6]PREMIOS_TITULACIONES_ANTIGUAS!$AN42&lt;&gt;"",[6]PREMIOS_TITULACIONES_ANTIGUAS!$AN42&lt;&gt;0),[6]PREMIOS_TITULACIONES_ANTIGUAS!$AN42,""),IF($A44="TOTAL",SUM(INDIRECT("W4:W"&amp;ROW()-1)),""))</f>
        <v/>
      </c>
      <c r="X44" s="7" t="str">
        <f ca="1">IF(AND($A44&lt;&gt;"",$A44&lt;&gt;"TOTAL"),IF(AND([6]PREMIOS_TITULACIONES_ANTIGUAS!$AP42&lt;&gt;"",[6]PREMIOS_TITULACIONES_ANTIGUAS!$AP42&lt;&gt;0),[6]PREMIOS_TITULACIONES_ANTIGUAS!$AP42,""),IF($A44="TOTAL",SUM(INDIRECT("X4:X"&amp;ROW()-1)),""))</f>
        <v/>
      </c>
      <c r="Y44" s="7" t="str">
        <f t="shared" ca="1" si="7"/>
        <v/>
      </c>
      <c r="Z44" s="7" t="str">
        <f ca="1">IF(AND($A44&lt;&gt;"",$A44&lt;&gt;"TOTAL"),IF(AND([6]PREMIOS_TITULACIONES_ANTIGUAS!$AS42&lt;&gt;"",[6]PREMIOS_TITULACIONES_ANTIGUAS!$AS42&lt;&gt;0),[6]PREMIOS_TITULACIONES_ANTIGUAS!$AS42,""),IF($A44="TOTAL",SUM(INDIRECT("Z4:Z"&amp;ROW()-1)),""))</f>
        <v/>
      </c>
      <c r="AA44" s="7" t="str">
        <f ca="1">IF(AND($A44&lt;&gt;"",$A44&lt;&gt;"TOTAL"),IF(AND([6]PREMIOS_TITULACIONES_ANTIGUAS!$AU42&lt;&gt;"",[6]PREMIOS_TITULACIONES_ANTIGUAS!$AU42&lt;&gt;0),[6]PREMIOS_TITULACIONES_ANTIGUAS!$AU42,""),IF($A44="TOTAL",SUM(INDIRECT("AA4:AA"&amp;ROW()-1)),""))</f>
        <v/>
      </c>
      <c r="AB44" s="7" t="str">
        <f t="shared" ca="1" si="8"/>
        <v/>
      </c>
      <c r="AC44" s="7" t="str">
        <f ca="1">IF(AND($A44&lt;&gt;"",$A44&lt;&gt;"TOTAL"),IF(AND([6]PREMIOS_TITULACIONES_ANTIGUAS!$AX42&lt;&gt;"",[6]PREMIOS_TITULACIONES_ANTIGUAS!$AX42&lt;&gt;0),[6]PREMIOS_TITULACIONES_ANTIGUAS!$AX42,""),IF($A44="TOTAL",SUM(INDIRECT("AC4:AC"&amp;ROW()-1)),""))</f>
        <v/>
      </c>
      <c r="AD44" s="7" t="str">
        <f ca="1">IF(AND($A44&lt;&gt;"",$A44&lt;&gt;"TOTAL"),IF(AND([6]PREMIOS_TITULACIONES_ANTIGUAS!$AZ42&lt;&gt;"",[6]PREMIOS_TITULACIONES_ANTIGUAS!$AZ42&lt;&gt;0),[6]PREMIOS_TITULACIONES_ANTIGUAS!$AZ42,""),IF($A44="TOTAL",SUM(INDIRECT("AD4:AD"&amp;ROW()-1)),""))</f>
        <v/>
      </c>
      <c r="AE44" s="7" t="str">
        <f t="shared" ca="1" si="9"/>
        <v/>
      </c>
      <c r="AF44" s="7" t="str">
        <f ca="1">IF(AND($A44&lt;&gt;"",$A44&lt;&gt;"TOTAL"),IF(AND([6]PREMIOS_TITULACIONES_ANTIGUAS!$BC42&lt;&gt;"",[6]PREMIOS_TITULACIONES_ANTIGUAS!$BC42&lt;&gt;0),[6]PREMIOS_TITULACIONES_ANTIGUAS!$BC42,""),IF($A44="TOTAL",SUM(INDIRECT("AF4:AF"&amp;ROW()-1)),""))</f>
        <v/>
      </c>
      <c r="AG44" s="7" t="str">
        <f ca="1">IF(AND($A44&lt;&gt;"",$A44&lt;&gt;"TOTAL"),IF(AND([6]PREMIOS_TITULACIONES_ANTIGUAS!$BE42&lt;&gt;"",[6]PREMIOS_TITULACIONES_ANTIGUAS!$BE42&lt;&gt;0),[6]PREMIOS_TITULACIONES_ANTIGUAS!$BE42,""),IF($A44="TOTAL",SUM(INDIRECT("AG4:AG"&amp;ROW()-1)),""))</f>
        <v/>
      </c>
      <c r="AH44" s="7" t="str">
        <f t="shared" ca="1" si="10"/>
        <v/>
      </c>
      <c r="AI44" s="7" t="str">
        <f ca="1">IF(AND($A44&lt;&gt;"",$A44&lt;&gt;"TOTAL"),IF(AND([6]PREMIOS_TITULACIONES_ANTIGUAS!$BH42&lt;&gt;"",[6]PREMIOS_TITULACIONES_ANTIGUAS!$BH42&lt;&gt;0),[6]PREMIOS_TITULACIONES_ANTIGUAS!$BH42,""),IF($A44="TOTAL",SUM(INDIRECT("AI4:AI"&amp;ROW()-1)),""))</f>
        <v/>
      </c>
      <c r="AJ44" s="7" t="str">
        <f ca="1">IF(AND($A44&lt;&gt;"",$A44&lt;&gt;"TOTAL"),IF(AND([6]PREMIOS_TITULACIONES_ANTIGUAS!$BJ42&lt;&gt;"",[6]PREMIOS_TITULACIONES_ANTIGUAS!$BJ42&lt;&gt;0),[6]PREMIOS_TITULACIONES_ANTIGUAS!$BJ42,""),IF($A44="TOTAL",SUM(INDIRECT("AJ4:AJ"&amp;ROW()-1)),""))</f>
        <v/>
      </c>
      <c r="AK44" s="7" t="str">
        <f t="shared" ca="1" si="11"/>
        <v/>
      </c>
      <c r="AL44" s="7" t="str">
        <f ca="1">IF(AND($A44&lt;&gt;"",$A44&lt;&gt;"TOTAL"),IF(AND([6]PREMIOS_TITULACIONES_ANTIGUAS!$BM42&lt;&gt;"",[6]PREMIOS_TITULACIONES_ANTIGUAS!$BM42&lt;&gt;0),[6]PREMIOS_TITULACIONES_ANTIGUAS!$BM42,""),IF($A44="TOTAL",SUM(INDIRECT("AL4:AL"&amp;ROW()-1)),""))</f>
        <v/>
      </c>
      <c r="AM44" s="7" t="str">
        <f ca="1">IF(AND($A44&lt;&gt;"",$A44&lt;&gt;"TOTAL"),IF(AND([6]PREMIOS_TITULACIONES_ANTIGUAS!$BO42&lt;&gt;"",[6]PREMIOS_TITULACIONES_ANTIGUAS!$BO42&lt;&gt;0),[6]PREMIOS_TITULACIONES_ANTIGUAS!$BO42,""),IF($A44="TOTAL",SUM(INDIRECT("AM4:AM"&amp;ROW()-1)),""))</f>
        <v/>
      </c>
      <c r="AN44" s="7" t="str">
        <f t="shared" ca="1" si="12"/>
        <v/>
      </c>
      <c r="AO44" s="7" t="str">
        <f ca="1">IF(AND($A44&lt;&gt;"",$A44&lt;&gt;"TOTAL"),IF(AND([6]PREMIOS_TITULACIONES_ANTIGUAS!$BR42&lt;&gt;"",[6]PREMIOS_TITULACIONES_ANTIGUAS!$BR42&lt;&gt;0),[6]PREMIOS_TITULACIONES_ANTIGUAS!$BR42,""),IF($A44="TOTAL",SUM(INDIRECT("AO4:AO"&amp;ROW()-1)),""))</f>
        <v/>
      </c>
      <c r="AP44" s="7" t="str">
        <f ca="1">IF(AND($A44&lt;&gt;"",$A44&lt;&gt;"TOTAL"),IF(AND([6]PREMIOS_TITULACIONES_ANTIGUAS!$BT42&lt;&gt;"",[6]PREMIOS_TITULACIONES_ANTIGUAS!$BT42&lt;&gt;0),[6]PREMIOS_TITULACIONES_ANTIGUAS!$BT42,""),IF($A44="TOTAL",SUM(INDIRECT("AP4:AP"&amp;ROW()-1)),""))</f>
        <v/>
      </c>
      <c r="AQ44" s="7" t="str">
        <f t="shared" ca="1" si="13"/>
        <v/>
      </c>
      <c r="AR44" s="7" t="str">
        <f ca="1">IF(AND($A44&lt;&gt;"",$A44&lt;&gt;"TOTAL"),IF(AND([6]PREMIOS_TITULACIONES_ANTIGUAS!$BW42&lt;&gt;"",[6]PREMIOS_TITULACIONES_ANTIGUAS!$BW42&lt;&gt;0),[6]PREMIOS_TITULACIONES_ANTIGUAS!$BW42,""),IF($A44="TOTAL",SUM(INDIRECT("AR4:AR"&amp;ROW()-1)),""))</f>
        <v/>
      </c>
      <c r="AS44" s="7" t="str">
        <f ca="1">IF(AND($A44&lt;&gt;"",$A44&lt;&gt;"TOTAL"),IF(AND([6]PREMIOS_TITULACIONES_ANTIGUAS!$BY42&lt;&gt;"",[6]PREMIOS_TITULACIONES_ANTIGUAS!$BY42&lt;&gt;0),[6]PREMIOS_TITULACIONES_ANTIGUAS!$BY42,""),IF($A44="TOTAL",SUM(INDIRECT("AS4:AS"&amp;ROW()-1)),""))</f>
        <v/>
      </c>
      <c r="AT44" s="7" t="str">
        <f t="shared" ca="1" si="14"/>
        <v/>
      </c>
      <c r="AU44" s="7" t="str">
        <f ca="1">IF(AND($A44&lt;&gt;"",$A44&lt;&gt;"TOTAL"),IF(AND([6]PREMIOS_TITULACIONES_ANTIGUAS!$CB42&lt;&gt;"",[6]PREMIOS_TITULACIONES_ANTIGUAS!$CB42&lt;&gt;0),[6]PREMIOS_TITULACIONES_ANTIGUAS!$CB42,""),IF($A44="TOTAL",SUM(INDIRECT("AU4:AU"&amp;ROW()-1)),""))</f>
        <v/>
      </c>
      <c r="AV44" s="7" t="str">
        <f ca="1">IF(AND($A44&lt;&gt;"",$A44&lt;&gt;"TOTAL"),IF(AND([6]PREMIOS_TITULACIONES_ANTIGUAS!$CD42&lt;&gt;"",[6]PREMIOS_TITULACIONES_ANTIGUAS!$CD42&lt;&gt;0),[6]PREMIOS_TITULACIONES_ANTIGUAS!$CD42,""),IF($A44="TOTAL",SUM(INDIRECT("AV4:AV"&amp;ROW()-1)),""))</f>
        <v/>
      </c>
      <c r="AW44" s="7" t="str">
        <f t="shared" ca="1" si="15"/>
        <v/>
      </c>
      <c r="AX44" s="7" t="str">
        <f ca="1">IF(AND($A44&lt;&gt;"",$A44&lt;&gt;"TOTAL"),IF(AND([6]PREMIOS_TITULACIONES_ANTIGUAS!$CG42&lt;&gt;"",[6]PREMIOS_TITULACIONES_ANTIGUAS!$CG42&lt;&gt;0),[6]PREMIOS_TITULACIONES_ANTIGUAS!$CG42,""),IF($A44="TOTAL",SUM(INDIRECT("AX4:AX"&amp;ROW()-1)),""))</f>
        <v/>
      </c>
      <c r="AY44" s="7" t="str">
        <f ca="1">IF(AND($A44&lt;&gt;"",$A44&lt;&gt;"TOTAL"),IF(AND([6]PREMIOS_TITULACIONES_ANTIGUAS!$CI42&lt;&gt;"",[6]PREMIOS_TITULACIONES_ANTIGUAS!$CI42&lt;&gt;0),[6]PREMIOS_TITULACIONES_ANTIGUAS!$CI42,""),IF($A44="TOTAL",SUM(INDIRECT("AY4:AY"&amp;ROW()-1)),""))</f>
        <v/>
      </c>
      <c r="AZ44" s="7" t="str">
        <f t="shared" ca="1" si="16"/>
        <v/>
      </c>
      <c r="BA44" s="7" t="str">
        <f ca="1">IF(AND($A44&lt;&gt;"",$A44&lt;&gt;"TOTAL"),IF(AND([6]PREMIOS_TITULACIONES_ANTIGUAS!$CL42&lt;&gt;"",[6]PREMIOS_TITULACIONES_ANTIGUAS!$CL42&lt;&gt;0),[6]PREMIOS_TITULACIONES_ANTIGUAS!$CL42,""),IF($A44="TOTAL",SUM(INDIRECT("BA4:BA"&amp;ROW()-1)),""))</f>
        <v/>
      </c>
      <c r="BB44" s="7" t="str">
        <f ca="1">IF(AND($A44&lt;&gt;"",$A44&lt;&gt;"TOTAL"),IF(AND([6]PREMIOS_TITULACIONES_ANTIGUAS!$CN42&lt;&gt;"",[6]PREMIOS_TITULACIONES_ANTIGUAS!$CN42&lt;&gt;0),[6]PREMIOS_TITULACIONES_ANTIGUAS!$CN42,""),IF($A44="TOTAL",SUM(INDIRECT("BB4:BB"&amp;ROW()-1)),""))</f>
        <v/>
      </c>
      <c r="BC44" s="7" t="str">
        <f t="shared" ca="1" si="17"/>
        <v/>
      </c>
      <c r="BD44" s="7" t="str">
        <f ca="1">IF(AND($A44&lt;&gt;"",$A44&lt;&gt;"TOTAL"),IF(AND([6]PREMIOS_TITULACIONES_ANTIGUAS!$CQ42&lt;&gt;"",[6]PREMIOS_TITULACIONES_ANTIGUAS!$CQ42&lt;&gt;0),[6]PREMIOS_TITULACIONES_ANTIGUAS!$CQ42,""),IF($A44="TOTAL",SUM(INDIRECT("BD4:BD"&amp;ROW()-1)),""))</f>
        <v/>
      </c>
      <c r="BE44" s="7" t="str">
        <f ca="1">IF(AND($A44&lt;&gt;"",$A44&lt;&gt;"TOTAL"),IF(AND([6]PREMIOS_TITULACIONES_ANTIGUAS!$CS42&lt;&gt;"",[6]PREMIOS_TITULACIONES_ANTIGUAS!$CS42&lt;&gt;0),[6]PREMIOS_TITULACIONES_ANTIGUAS!$CS42,""),IF($A44="TOTAL",SUM(INDIRECT("BE4:BE"&amp;ROW()-1)),""))</f>
        <v/>
      </c>
      <c r="BF44" s="7" t="str">
        <f t="shared" ca="1" si="18"/>
        <v/>
      </c>
    </row>
    <row r="45" spans="1:58" x14ac:dyDescent="0.2">
      <c r="A45" s="12" t="str">
        <f>IF([6]PREMIOS_TITULACIONES_ANTIGUAS!$D43&lt;&gt;"",[6]PREMIOS_TITULACIONES_ANTIGUAS!$D43,IF(AND([6]PREMIOS_TITULACIONES_ANTIGUAS!$D43="",[6]PREMIOS_TITULACIONES_ANTIGUAS!$D44="",[6]PREMIOS_TITULACIONES_ANTIGUAS!$D42=""),"","TOTAL"))</f>
        <v/>
      </c>
      <c r="B45" s="7" t="str">
        <f ca="1">IF(AND($A45&lt;&gt;"",$A45&lt;&gt;"TOTAL"),IF(AND([6]PREMIOS_TITULACIONES_ANTIGUAS!$E43&lt;&gt;"",[6]PREMIOS_TITULACIONES_ANTIGUAS!$E43&lt;&gt;0),[6]PREMIOS_TITULACIONES_ANTIGUAS!$E43,""),IF($A45="TOTAL",SUM(INDIRECT("B4:B"&amp;ROW()-1)),""))</f>
        <v/>
      </c>
      <c r="C45" s="7" t="str">
        <f ca="1">IF(AND($A45&lt;&gt;"",$A45&lt;&gt;"TOTAL"),IF(AND([6]PREMIOS_TITULACIONES_ANTIGUAS!$G43&lt;&gt;"",[6]PREMIOS_TITULACIONES_ANTIGUAS!$G43&lt;&gt;0),[6]PREMIOS_TITULACIONES_ANTIGUAS!$G43,""),IF($A45="TOTAL",SUM(INDIRECT("C4:C"&amp;ROW()-1)),""))</f>
        <v/>
      </c>
      <c r="D45" s="7" t="str">
        <f t="shared" ca="1" si="0"/>
        <v/>
      </c>
      <c r="E45" s="7" t="str">
        <f ca="1">IF(AND($A45&lt;&gt;"",$A45&lt;&gt;"TOTAL"),IF(AND([6]PREMIOS_TITULACIONES_ANTIGUAS!$J43&lt;&gt;"",[6]PREMIOS_TITULACIONES_ANTIGUAS!$J43&lt;&gt;0),[6]PREMIOS_TITULACIONES_ANTIGUAS!$J43,""),IF($A45="TOTAL",SUM(INDIRECT("E4:E"&amp;ROW()-1)),""))</f>
        <v/>
      </c>
      <c r="F45" s="7" t="str">
        <f ca="1">IF(AND($A45&lt;&gt;"",$A45&lt;&gt;"TOTAL"),IF(AND([6]PREMIOS_TITULACIONES_ANTIGUAS!$L43&lt;&gt;"",[6]PREMIOS_TITULACIONES_ANTIGUAS!$L43&lt;&gt;0),[6]PREMIOS_TITULACIONES_ANTIGUAS!$L43,""),IF($A45="TOTAL",SUM(INDIRECT("F4:F"&amp;ROW()-1)),""))</f>
        <v/>
      </c>
      <c r="G45" s="7" t="str">
        <f t="shared" ca="1" si="1"/>
        <v/>
      </c>
      <c r="H45" s="7" t="str">
        <f ca="1">IF(AND($A45&lt;&gt;"",$A45&lt;&gt;"TOTAL"),IF(AND([6]PREMIOS_TITULACIONES_ANTIGUAS!$O43&lt;&gt;"",[6]PREMIOS_TITULACIONES_ANTIGUAS!$O43&lt;&gt;0),[6]PREMIOS_TITULACIONES_ANTIGUAS!$O43,""),IF($A45="TOTAL",SUM(INDIRECT("H4:H"&amp;ROW()-1)),""))</f>
        <v/>
      </c>
      <c r="I45" s="7" t="str">
        <f ca="1">IF(AND($A45&lt;&gt;"",$A45&lt;&gt;"TOTAL"),IF(AND([6]PREMIOS_TITULACIONES_ANTIGUAS!$Q43&lt;&gt;"",[6]PREMIOS_TITULACIONES_ANTIGUAS!$Q43&lt;&gt;0),[6]PREMIOS_TITULACIONES_ANTIGUAS!$Q43,""),IF($A45="TOTAL",SUM(INDIRECT("I4:I"&amp;ROW()-1)),""))</f>
        <v/>
      </c>
      <c r="J45" s="7" t="str">
        <f t="shared" ca="1" si="2"/>
        <v/>
      </c>
      <c r="K45" s="7" t="str">
        <f ca="1">IF(AND($A45&lt;&gt;"",$A45&lt;&gt;"TOTAL"),IF(AND([6]PREMIOS_TITULACIONES_ANTIGUAS!$T43&lt;&gt;"",[6]PREMIOS_TITULACIONES_ANTIGUAS!$T43&lt;&gt;0),[6]PREMIOS_TITULACIONES_ANTIGUAS!$T43,""),IF($A45="TOTAL",SUM(INDIRECT("K4:K"&amp;ROW()-1)),""))</f>
        <v/>
      </c>
      <c r="L45" s="7" t="str">
        <f ca="1">IF(AND($A45&lt;&gt;"",$A45&lt;&gt;"TOTAL"),IF(AND([6]PREMIOS_TITULACIONES_ANTIGUAS!$V43&lt;&gt;"",[6]PREMIOS_TITULACIONES_ANTIGUAS!$V43&lt;&gt;0),[6]PREMIOS_TITULACIONES_ANTIGUAS!$V43,""),IF($A45="TOTAL",SUM(INDIRECT("L4:L"&amp;ROW()-1)),""))</f>
        <v/>
      </c>
      <c r="M45" s="7" t="str">
        <f t="shared" ca="1" si="3"/>
        <v/>
      </c>
      <c r="N45" s="7" t="str">
        <f ca="1">IF(AND($A45&lt;&gt;"",$A45&lt;&gt;"TOTAL"),IF(AND([6]PREMIOS_TITULACIONES_ANTIGUAS!$Y43&lt;&gt;"",[6]PREMIOS_TITULACIONES_ANTIGUAS!$Y43&lt;&gt;0),[6]PREMIOS_TITULACIONES_ANTIGUAS!$Y43,""),IF($A45="TOTAL",SUM(INDIRECT("N4:N"&amp;ROW()-1)),""))</f>
        <v/>
      </c>
      <c r="O45" s="7" t="str">
        <f ca="1">IF(AND($A45&lt;&gt;"",$A45&lt;&gt;"TOTAL"),IF(AND([6]PREMIOS_TITULACIONES_ANTIGUAS!$AA43&lt;&gt;"",[6]PREMIOS_TITULACIONES_ANTIGUAS!$AA43&lt;&gt;0),[6]PREMIOS_TITULACIONES_ANTIGUAS!$AA43,""),IF($A45="TOTAL",SUM(INDIRECT("O4:O"&amp;ROW()-1)),""))</f>
        <v/>
      </c>
      <c r="P45" s="7" t="str">
        <f t="shared" ca="1" si="4"/>
        <v/>
      </c>
      <c r="Q45" s="7" t="str">
        <f ca="1">IF(AND($A45&lt;&gt;"",$A45&lt;&gt;"TOTAL"),IF(AND([6]PREMIOS_TITULACIONES_ANTIGUAS!$AD43&lt;&gt;"",[6]PREMIOS_TITULACIONES_ANTIGUAS!$AD43&lt;&gt;0),[6]PREMIOS_TITULACIONES_ANTIGUAS!$AD43,""),IF($A45="TOTAL",SUM(INDIRECT("Q4:Q"&amp;ROW()-1)),""))</f>
        <v/>
      </c>
      <c r="R45" s="7" t="str">
        <f ca="1">IF(AND($A45&lt;&gt;"",$A45&lt;&gt;"TOTAL"),IF(AND([6]PREMIOS_TITULACIONES_ANTIGUAS!$AF43&lt;&gt;"",[6]PREMIOS_TITULACIONES_ANTIGUAS!$AF43&lt;&gt;0),[6]PREMIOS_TITULACIONES_ANTIGUAS!$AF43,""),IF($A45="TOTAL",SUM(INDIRECT("R4:R"&amp;ROW()-1)),""))</f>
        <v/>
      </c>
      <c r="S45" s="7" t="str">
        <f t="shared" ca="1" si="5"/>
        <v/>
      </c>
      <c r="T45" s="7" t="str">
        <f ca="1">IF(AND($A45&lt;&gt;"",$A45&lt;&gt;"TOTAL"),IF(AND([6]PREMIOS_TITULACIONES_ANTIGUAS!$AI43&lt;&gt;"",[6]PREMIOS_TITULACIONES_ANTIGUAS!$AI43&lt;&gt;0),[6]PREMIOS_TITULACIONES_ANTIGUAS!$AI43,""),IF($A45="TOTAL",SUM(INDIRECT("T4:T"&amp;ROW()-1)),""))</f>
        <v/>
      </c>
      <c r="U45" s="7" t="str">
        <f ca="1">IF(AND($A45&lt;&gt;"",$A45&lt;&gt;"TOTAL"),IF(AND([6]PREMIOS_TITULACIONES_ANTIGUAS!$AK43&lt;&gt;"",[6]PREMIOS_TITULACIONES_ANTIGUAS!$AK43&lt;&gt;0),[6]PREMIOS_TITULACIONES_ANTIGUAS!$AK43,""),IF($A45="TOTAL",SUM(INDIRECT("U4:U"&amp;ROW()-1)),""))</f>
        <v/>
      </c>
      <c r="V45" s="7" t="str">
        <f t="shared" ca="1" si="6"/>
        <v/>
      </c>
      <c r="W45" s="7" t="str">
        <f ca="1">IF(AND($A45&lt;&gt;"",$A45&lt;&gt;"TOTAL"),IF(AND([6]PREMIOS_TITULACIONES_ANTIGUAS!$AN43&lt;&gt;"",[6]PREMIOS_TITULACIONES_ANTIGUAS!$AN43&lt;&gt;0),[6]PREMIOS_TITULACIONES_ANTIGUAS!$AN43,""),IF($A45="TOTAL",SUM(INDIRECT("W4:W"&amp;ROW()-1)),""))</f>
        <v/>
      </c>
      <c r="X45" s="7" t="str">
        <f ca="1">IF(AND($A45&lt;&gt;"",$A45&lt;&gt;"TOTAL"),IF(AND([6]PREMIOS_TITULACIONES_ANTIGUAS!$AP43&lt;&gt;"",[6]PREMIOS_TITULACIONES_ANTIGUAS!$AP43&lt;&gt;0),[6]PREMIOS_TITULACIONES_ANTIGUAS!$AP43,""),IF($A45="TOTAL",SUM(INDIRECT("X4:X"&amp;ROW()-1)),""))</f>
        <v/>
      </c>
      <c r="Y45" s="7" t="str">
        <f t="shared" ca="1" si="7"/>
        <v/>
      </c>
      <c r="Z45" s="7" t="str">
        <f ca="1">IF(AND($A45&lt;&gt;"",$A45&lt;&gt;"TOTAL"),IF(AND([6]PREMIOS_TITULACIONES_ANTIGUAS!$AS43&lt;&gt;"",[6]PREMIOS_TITULACIONES_ANTIGUAS!$AS43&lt;&gt;0),[6]PREMIOS_TITULACIONES_ANTIGUAS!$AS43,""),IF($A45="TOTAL",SUM(INDIRECT("Z4:Z"&amp;ROW()-1)),""))</f>
        <v/>
      </c>
      <c r="AA45" s="7" t="str">
        <f ca="1">IF(AND($A45&lt;&gt;"",$A45&lt;&gt;"TOTAL"),IF(AND([6]PREMIOS_TITULACIONES_ANTIGUAS!$AU43&lt;&gt;"",[6]PREMIOS_TITULACIONES_ANTIGUAS!$AU43&lt;&gt;0),[6]PREMIOS_TITULACIONES_ANTIGUAS!$AU43,""),IF($A45="TOTAL",SUM(INDIRECT("AA4:AA"&amp;ROW()-1)),""))</f>
        <v/>
      </c>
      <c r="AB45" s="7" t="str">
        <f t="shared" ca="1" si="8"/>
        <v/>
      </c>
      <c r="AC45" s="7" t="str">
        <f ca="1">IF(AND($A45&lt;&gt;"",$A45&lt;&gt;"TOTAL"),IF(AND([6]PREMIOS_TITULACIONES_ANTIGUAS!$AX43&lt;&gt;"",[6]PREMIOS_TITULACIONES_ANTIGUAS!$AX43&lt;&gt;0),[6]PREMIOS_TITULACIONES_ANTIGUAS!$AX43,""),IF($A45="TOTAL",SUM(INDIRECT("AC4:AC"&amp;ROW()-1)),""))</f>
        <v/>
      </c>
      <c r="AD45" s="7" t="str">
        <f ca="1">IF(AND($A45&lt;&gt;"",$A45&lt;&gt;"TOTAL"),IF(AND([6]PREMIOS_TITULACIONES_ANTIGUAS!$AZ43&lt;&gt;"",[6]PREMIOS_TITULACIONES_ANTIGUAS!$AZ43&lt;&gt;0),[6]PREMIOS_TITULACIONES_ANTIGUAS!$AZ43,""),IF($A45="TOTAL",SUM(INDIRECT("AD4:AD"&amp;ROW()-1)),""))</f>
        <v/>
      </c>
      <c r="AE45" s="7" t="str">
        <f t="shared" ca="1" si="9"/>
        <v/>
      </c>
      <c r="AF45" s="7" t="str">
        <f ca="1">IF(AND($A45&lt;&gt;"",$A45&lt;&gt;"TOTAL"),IF(AND([6]PREMIOS_TITULACIONES_ANTIGUAS!$BC43&lt;&gt;"",[6]PREMIOS_TITULACIONES_ANTIGUAS!$BC43&lt;&gt;0),[6]PREMIOS_TITULACIONES_ANTIGUAS!$BC43,""),IF($A45="TOTAL",SUM(INDIRECT("AF4:AF"&amp;ROW()-1)),""))</f>
        <v/>
      </c>
      <c r="AG45" s="7" t="str">
        <f ca="1">IF(AND($A45&lt;&gt;"",$A45&lt;&gt;"TOTAL"),IF(AND([6]PREMIOS_TITULACIONES_ANTIGUAS!$BE43&lt;&gt;"",[6]PREMIOS_TITULACIONES_ANTIGUAS!$BE43&lt;&gt;0),[6]PREMIOS_TITULACIONES_ANTIGUAS!$BE43,""),IF($A45="TOTAL",SUM(INDIRECT("AG4:AG"&amp;ROW()-1)),""))</f>
        <v/>
      </c>
      <c r="AH45" s="7" t="str">
        <f t="shared" ca="1" si="10"/>
        <v/>
      </c>
      <c r="AI45" s="7" t="str">
        <f ca="1">IF(AND($A45&lt;&gt;"",$A45&lt;&gt;"TOTAL"),IF(AND([6]PREMIOS_TITULACIONES_ANTIGUAS!$BH43&lt;&gt;"",[6]PREMIOS_TITULACIONES_ANTIGUAS!$BH43&lt;&gt;0),[6]PREMIOS_TITULACIONES_ANTIGUAS!$BH43,""),IF($A45="TOTAL",SUM(INDIRECT("AI4:AI"&amp;ROW()-1)),""))</f>
        <v/>
      </c>
      <c r="AJ45" s="7" t="str">
        <f ca="1">IF(AND($A45&lt;&gt;"",$A45&lt;&gt;"TOTAL"),IF(AND([6]PREMIOS_TITULACIONES_ANTIGUAS!$BJ43&lt;&gt;"",[6]PREMIOS_TITULACIONES_ANTIGUAS!$BJ43&lt;&gt;0),[6]PREMIOS_TITULACIONES_ANTIGUAS!$BJ43,""),IF($A45="TOTAL",SUM(INDIRECT("AJ4:AJ"&amp;ROW()-1)),""))</f>
        <v/>
      </c>
      <c r="AK45" s="7" t="str">
        <f t="shared" ca="1" si="11"/>
        <v/>
      </c>
      <c r="AL45" s="7" t="str">
        <f ca="1">IF(AND($A45&lt;&gt;"",$A45&lt;&gt;"TOTAL"),IF(AND([6]PREMIOS_TITULACIONES_ANTIGUAS!$BM43&lt;&gt;"",[6]PREMIOS_TITULACIONES_ANTIGUAS!$BM43&lt;&gt;0),[6]PREMIOS_TITULACIONES_ANTIGUAS!$BM43,""),IF($A45="TOTAL",SUM(INDIRECT("AL4:AL"&amp;ROW()-1)),""))</f>
        <v/>
      </c>
      <c r="AM45" s="7" t="str">
        <f ca="1">IF(AND($A45&lt;&gt;"",$A45&lt;&gt;"TOTAL"),IF(AND([6]PREMIOS_TITULACIONES_ANTIGUAS!$BO43&lt;&gt;"",[6]PREMIOS_TITULACIONES_ANTIGUAS!$BO43&lt;&gt;0),[6]PREMIOS_TITULACIONES_ANTIGUAS!$BO43,""),IF($A45="TOTAL",SUM(INDIRECT("AM4:AM"&amp;ROW()-1)),""))</f>
        <v/>
      </c>
      <c r="AN45" s="7" t="str">
        <f t="shared" ca="1" si="12"/>
        <v/>
      </c>
      <c r="AO45" s="7" t="str">
        <f ca="1">IF(AND($A45&lt;&gt;"",$A45&lt;&gt;"TOTAL"),IF(AND([6]PREMIOS_TITULACIONES_ANTIGUAS!$BR43&lt;&gt;"",[6]PREMIOS_TITULACIONES_ANTIGUAS!$BR43&lt;&gt;0),[6]PREMIOS_TITULACIONES_ANTIGUAS!$BR43,""),IF($A45="TOTAL",SUM(INDIRECT("AO4:AO"&amp;ROW()-1)),""))</f>
        <v/>
      </c>
      <c r="AP45" s="7" t="str">
        <f ca="1">IF(AND($A45&lt;&gt;"",$A45&lt;&gt;"TOTAL"),IF(AND([6]PREMIOS_TITULACIONES_ANTIGUAS!$BT43&lt;&gt;"",[6]PREMIOS_TITULACIONES_ANTIGUAS!$BT43&lt;&gt;0),[6]PREMIOS_TITULACIONES_ANTIGUAS!$BT43,""),IF($A45="TOTAL",SUM(INDIRECT("AP4:AP"&amp;ROW()-1)),""))</f>
        <v/>
      </c>
      <c r="AQ45" s="7" t="str">
        <f t="shared" ca="1" si="13"/>
        <v/>
      </c>
      <c r="AR45" s="7" t="str">
        <f ca="1">IF(AND($A45&lt;&gt;"",$A45&lt;&gt;"TOTAL"),IF(AND([6]PREMIOS_TITULACIONES_ANTIGUAS!$BW43&lt;&gt;"",[6]PREMIOS_TITULACIONES_ANTIGUAS!$BW43&lt;&gt;0),[6]PREMIOS_TITULACIONES_ANTIGUAS!$BW43,""),IF($A45="TOTAL",SUM(INDIRECT("AR4:AR"&amp;ROW()-1)),""))</f>
        <v/>
      </c>
      <c r="AS45" s="7" t="str">
        <f ca="1">IF(AND($A45&lt;&gt;"",$A45&lt;&gt;"TOTAL"),IF(AND([6]PREMIOS_TITULACIONES_ANTIGUAS!$BY43&lt;&gt;"",[6]PREMIOS_TITULACIONES_ANTIGUAS!$BY43&lt;&gt;0),[6]PREMIOS_TITULACIONES_ANTIGUAS!$BY43,""),IF($A45="TOTAL",SUM(INDIRECT("AS4:AS"&amp;ROW()-1)),""))</f>
        <v/>
      </c>
      <c r="AT45" s="7" t="str">
        <f t="shared" ca="1" si="14"/>
        <v/>
      </c>
      <c r="AU45" s="7" t="str">
        <f ca="1">IF(AND($A45&lt;&gt;"",$A45&lt;&gt;"TOTAL"),IF(AND([6]PREMIOS_TITULACIONES_ANTIGUAS!$CB43&lt;&gt;"",[6]PREMIOS_TITULACIONES_ANTIGUAS!$CB43&lt;&gt;0),[6]PREMIOS_TITULACIONES_ANTIGUAS!$CB43,""),IF($A45="TOTAL",SUM(INDIRECT("AU4:AU"&amp;ROW()-1)),""))</f>
        <v/>
      </c>
      <c r="AV45" s="7" t="str">
        <f ca="1">IF(AND($A45&lt;&gt;"",$A45&lt;&gt;"TOTAL"),IF(AND([6]PREMIOS_TITULACIONES_ANTIGUAS!$CD43&lt;&gt;"",[6]PREMIOS_TITULACIONES_ANTIGUAS!$CD43&lt;&gt;0),[6]PREMIOS_TITULACIONES_ANTIGUAS!$CD43,""),IF($A45="TOTAL",SUM(INDIRECT("AV4:AV"&amp;ROW()-1)),""))</f>
        <v/>
      </c>
      <c r="AW45" s="7" t="str">
        <f t="shared" ca="1" si="15"/>
        <v/>
      </c>
      <c r="AX45" s="7" t="str">
        <f ca="1">IF(AND($A45&lt;&gt;"",$A45&lt;&gt;"TOTAL"),IF(AND([6]PREMIOS_TITULACIONES_ANTIGUAS!$CG43&lt;&gt;"",[6]PREMIOS_TITULACIONES_ANTIGUAS!$CG43&lt;&gt;0),[6]PREMIOS_TITULACIONES_ANTIGUAS!$CG43,""),IF($A45="TOTAL",SUM(INDIRECT("AX4:AX"&amp;ROW()-1)),""))</f>
        <v/>
      </c>
      <c r="AY45" s="7" t="str">
        <f ca="1">IF(AND($A45&lt;&gt;"",$A45&lt;&gt;"TOTAL"),IF(AND([6]PREMIOS_TITULACIONES_ANTIGUAS!$CI43&lt;&gt;"",[6]PREMIOS_TITULACIONES_ANTIGUAS!$CI43&lt;&gt;0),[6]PREMIOS_TITULACIONES_ANTIGUAS!$CI43,""),IF($A45="TOTAL",SUM(INDIRECT("AY4:AY"&amp;ROW()-1)),""))</f>
        <v/>
      </c>
      <c r="AZ45" s="7" t="str">
        <f t="shared" ca="1" si="16"/>
        <v/>
      </c>
      <c r="BA45" s="7" t="str">
        <f ca="1">IF(AND($A45&lt;&gt;"",$A45&lt;&gt;"TOTAL"),IF(AND([6]PREMIOS_TITULACIONES_ANTIGUAS!$CL43&lt;&gt;"",[6]PREMIOS_TITULACIONES_ANTIGUAS!$CL43&lt;&gt;0),[6]PREMIOS_TITULACIONES_ANTIGUAS!$CL43,""),IF($A45="TOTAL",SUM(INDIRECT("BA4:BA"&amp;ROW()-1)),""))</f>
        <v/>
      </c>
      <c r="BB45" s="7" t="str">
        <f ca="1">IF(AND($A45&lt;&gt;"",$A45&lt;&gt;"TOTAL"),IF(AND([6]PREMIOS_TITULACIONES_ANTIGUAS!$CN43&lt;&gt;"",[6]PREMIOS_TITULACIONES_ANTIGUAS!$CN43&lt;&gt;0),[6]PREMIOS_TITULACIONES_ANTIGUAS!$CN43,""),IF($A45="TOTAL",SUM(INDIRECT("BB4:BB"&amp;ROW()-1)),""))</f>
        <v/>
      </c>
      <c r="BC45" s="7" t="str">
        <f t="shared" ca="1" si="17"/>
        <v/>
      </c>
      <c r="BD45" s="7" t="str">
        <f ca="1">IF(AND($A45&lt;&gt;"",$A45&lt;&gt;"TOTAL"),IF(AND([6]PREMIOS_TITULACIONES_ANTIGUAS!$CQ43&lt;&gt;"",[6]PREMIOS_TITULACIONES_ANTIGUAS!$CQ43&lt;&gt;0),[6]PREMIOS_TITULACIONES_ANTIGUAS!$CQ43,""),IF($A45="TOTAL",SUM(INDIRECT("BD4:BD"&amp;ROW()-1)),""))</f>
        <v/>
      </c>
      <c r="BE45" s="7" t="str">
        <f ca="1">IF(AND($A45&lt;&gt;"",$A45&lt;&gt;"TOTAL"),IF(AND([6]PREMIOS_TITULACIONES_ANTIGUAS!$CS43&lt;&gt;"",[6]PREMIOS_TITULACIONES_ANTIGUAS!$CS43&lt;&gt;0),[6]PREMIOS_TITULACIONES_ANTIGUAS!$CS43,""),IF($A45="TOTAL",SUM(INDIRECT("BE4:BE"&amp;ROW()-1)),""))</f>
        <v/>
      </c>
      <c r="BF45" s="7" t="str">
        <f t="shared" ca="1" si="18"/>
        <v/>
      </c>
    </row>
    <row r="46" spans="1:58" x14ac:dyDescent="0.2">
      <c r="A46" s="12" t="str">
        <f>IF([6]PREMIOS_TITULACIONES_ANTIGUAS!$D44&lt;&gt;"",[6]PREMIOS_TITULACIONES_ANTIGUAS!$D44,IF(AND([6]PREMIOS_TITULACIONES_ANTIGUAS!$D44="",[6]PREMIOS_TITULACIONES_ANTIGUAS!$D45="",[6]PREMIOS_TITULACIONES_ANTIGUAS!$D43=""),"","TOTAL"))</f>
        <v/>
      </c>
      <c r="B46" s="7" t="str">
        <f ca="1">IF(AND($A46&lt;&gt;"",$A46&lt;&gt;"TOTAL"),IF(AND([6]PREMIOS_TITULACIONES_ANTIGUAS!$E44&lt;&gt;"",[6]PREMIOS_TITULACIONES_ANTIGUAS!$E44&lt;&gt;0),[6]PREMIOS_TITULACIONES_ANTIGUAS!$E44,""),IF($A46="TOTAL",SUM(INDIRECT("B4:B"&amp;ROW()-1)),""))</f>
        <v/>
      </c>
      <c r="C46" s="7" t="str">
        <f ca="1">IF(AND($A46&lt;&gt;"",$A46&lt;&gt;"TOTAL"),IF(AND([6]PREMIOS_TITULACIONES_ANTIGUAS!$G44&lt;&gt;"",[6]PREMIOS_TITULACIONES_ANTIGUAS!$G44&lt;&gt;0),[6]PREMIOS_TITULACIONES_ANTIGUAS!$G44,""),IF($A46="TOTAL",SUM(INDIRECT("C4:C"&amp;ROW()-1)),""))</f>
        <v/>
      </c>
      <c r="D46" s="7" t="str">
        <f t="shared" ca="1" si="0"/>
        <v/>
      </c>
      <c r="E46" s="7" t="str">
        <f ca="1">IF(AND($A46&lt;&gt;"",$A46&lt;&gt;"TOTAL"),IF(AND([6]PREMIOS_TITULACIONES_ANTIGUAS!$J44&lt;&gt;"",[6]PREMIOS_TITULACIONES_ANTIGUAS!$J44&lt;&gt;0),[6]PREMIOS_TITULACIONES_ANTIGUAS!$J44,""),IF($A46="TOTAL",SUM(INDIRECT("E4:E"&amp;ROW()-1)),""))</f>
        <v/>
      </c>
      <c r="F46" s="7" t="str">
        <f ca="1">IF(AND($A46&lt;&gt;"",$A46&lt;&gt;"TOTAL"),IF(AND([6]PREMIOS_TITULACIONES_ANTIGUAS!$L44&lt;&gt;"",[6]PREMIOS_TITULACIONES_ANTIGUAS!$L44&lt;&gt;0),[6]PREMIOS_TITULACIONES_ANTIGUAS!$L44,""),IF($A46="TOTAL",SUM(INDIRECT("F4:F"&amp;ROW()-1)),""))</f>
        <v/>
      </c>
      <c r="G46" s="7" t="str">
        <f t="shared" ca="1" si="1"/>
        <v/>
      </c>
      <c r="H46" s="7" t="str">
        <f ca="1">IF(AND($A46&lt;&gt;"",$A46&lt;&gt;"TOTAL"),IF(AND([6]PREMIOS_TITULACIONES_ANTIGUAS!$O44&lt;&gt;"",[6]PREMIOS_TITULACIONES_ANTIGUAS!$O44&lt;&gt;0),[6]PREMIOS_TITULACIONES_ANTIGUAS!$O44,""),IF($A46="TOTAL",SUM(INDIRECT("H4:H"&amp;ROW()-1)),""))</f>
        <v/>
      </c>
      <c r="I46" s="7" t="str">
        <f ca="1">IF(AND($A46&lt;&gt;"",$A46&lt;&gt;"TOTAL"),IF(AND([6]PREMIOS_TITULACIONES_ANTIGUAS!$Q44&lt;&gt;"",[6]PREMIOS_TITULACIONES_ANTIGUAS!$Q44&lt;&gt;0),[6]PREMIOS_TITULACIONES_ANTIGUAS!$Q44,""),IF($A46="TOTAL",SUM(INDIRECT("I4:I"&amp;ROW()-1)),""))</f>
        <v/>
      </c>
      <c r="J46" s="7" t="str">
        <f t="shared" ca="1" si="2"/>
        <v/>
      </c>
      <c r="K46" s="7" t="str">
        <f ca="1">IF(AND($A46&lt;&gt;"",$A46&lt;&gt;"TOTAL"),IF(AND([6]PREMIOS_TITULACIONES_ANTIGUAS!$T44&lt;&gt;"",[6]PREMIOS_TITULACIONES_ANTIGUAS!$T44&lt;&gt;0),[6]PREMIOS_TITULACIONES_ANTIGUAS!$T44,""),IF($A46="TOTAL",SUM(INDIRECT("K4:K"&amp;ROW()-1)),""))</f>
        <v/>
      </c>
      <c r="L46" s="7" t="str">
        <f ca="1">IF(AND($A46&lt;&gt;"",$A46&lt;&gt;"TOTAL"),IF(AND([6]PREMIOS_TITULACIONES_ANTIGUAS!$V44&lt;&gt;"",[6]PREMIOS_TITULACIONES_ANTIGUAS!$V44&lt;&gt;0),[6]PREMIOS_TITULACIONES_ANTIGUAS!$V44,""),IF($A46="TOTAL",SUM(INDIRECT("L4:L"&amp;ROW()-1)),""))</f>
        <v/>
      </c>
      <c r="M46" s="7" t="str">
        <f t="shared" ca="1" si="3"/>
        <v/>
      </c>
      <c r="N46" s="7" t="str">
        <f ca="1">IF(AND($A46&lt;&gt;"",$A46&lt;&gt;"TOTAL"),IF(AND([6]PREMIOS_TITULACIONES_ANTIGUAS!$Y44&lt;&gt;"",[6]PREMIOS_TITULACIONES_ANTIGUAS!$Y44&lt;&gt;0),[6]PREMIOS_TITULACIONES_ANTIGUAS!$Y44,""),IF($A46="TOTAL",SUM(INDIRECT("N4:N"&amp;ROW()-1)),""))</f>
        <v/>
      </c>
      <c r="O46" s="7" t="str">
        <f ca="1">IF(AND($A46&lt;&gt;"",$A46&lt;&gt;"TOTAL"),IF(AND([6]PREMIOS_TITULACIONES_ANTIGUAS!$AA44&lt;&gt;"",[6]PREMIOS_TITULACIONES_ANTIGUAS!$AA44&lt;&gt;0),[6]PREMIOS_TITULACIONES_ANTIGUAS!$AA44,""),IF($A46="TOTAL",SUM(INDIRECT("O4:O"&amp;ROW()-1)),""))</f>
        <v/>
      </c>
      <c r="P46" s="7" t="str">
        <f t="shared" ca="1" si="4"/>
        <v/>
      </c>
      <c r="Q46" s="7" t="str">
        <f ca="1">IF(AND($A46&lt;&gt;"",$A46&lt;&gt;"TOTAL"),IF(AND([6]PREMIOS_TITULACIONES_ANTIGUAS!$AD44&lt;&gt;"",[6]PREMIOS_TITULACIONES_ANTIGUAS!$AD44&lt;&gt;0),[6]PREMIOS_TITULACIONES_ANTIGUAS!$AD44,""),IF($A46="TOTAL",SUM(INDIRECT("Q4:Q"&amp;ROW()-1)),""))</f>
        <v/>
      </c>
      <c r="R46" s="7" t="str">
        <f ca="1">IF(AND($A46&lt;&gt;"",$A46&lt;&gt;"TOTAL"),IF(AND([6]PREMIOS_TITULACIONES_ANTIGUAS!$AF44&lt;&gt;"",[6]PREMIOS_TITULACIONES_ANTIGUAS!$AF44&lt;&gt;0),[6]PREMIOS_TITULACIONES_ANTIGUAS!$AF44,""),IF($A46="TOTAL",SUM(INDIRECT("R4:R"&amp;ROW()-1)),""))</f>
        <v/>
      </c>
      <c r="S46" s="7" t="str">
        <f t="shared" ca="1" si="5"/>
        <v/>
      </c>
      <c r="T46" s="7" t="str">
        <f ca="1">IF(AND($A46&lt;&gt;"",$A46&lt;&gt;"TOTAL"),IF(AND([6]PREMIOS_TITULACIONES_ANTIGUAS!$AI44&lt;&gt;"",[6]PREMIOS_TITULACIONES_ANTIGUAS!$AI44&lt;&gt;0),[6]PREMIOS_TITULACIONES_ANTIGUAS!$AI44,""),IF($A46="TOTAL",SUM(INDIRECT("T4:T"&amp;ROW()-1)),""))</f>
        <v/>
      </c>
      <c r="U46" s="7" t="str">
        <f ca="1">IF(AND($A46&lt;&gt;"",$A46&lt;&gt;"TOTAL"),IF(AND([6]PREMIOS_TITULACIONES_ANTIGUAS!$AK44&lt;&gt;"",[6]PREMIOS_TITULACIONES_ANTIGUAS!$AK44&lt;&gt;0),[6]PREMIOS_TITULACIONES_ANTIGUAS!$AK44,""),IF($A46="TOTAL",SUM(INDIRECT("U4:U"&amp;ROW()-1)),""))</f>
        <v/>
      </c>
      <c r="V46" s="7" t="str">
        <f t="shared" ca="1" si="6"/>
        <v/>
      </c>
      <c r="W46" s="7" t="str">
        <f ca="1">IF(AND($A46&lt;&gt;"",$A46&lt;&gt;"TOTAL"),IF(AND([6]PREMIOS_TITULACIONES_ANTIGUAS!$AN44&lt;&gt;"",[6]PREMIOS_TITULACIONES_ANTIGUAS!$AN44&lt;&gt;0),[6]PREMIOS_TITULACIONES_ANTIGUAS!$AN44,""),IF($A46="TOTAL",SUM(INDIRECT("W4:W"&amp;ROW()-1)),""))</f>
        <v/>
      </c>
      <c r="X46" s="7" t="str">
        <f ca="1">IF(AND($A46&lt;&gt;"",$A46&lt;&gt;"TOTAL"),IF(AND([6]PREMIOS_TITULACIONES_ANTIGUAS!$AP44&lt;&gt;"",[6]PREMIOS_TITULACIONES_ANTIGUAS!$AP44&lt;&gt;0),[6]PREMIOS_TITULACIONES_ANTIGUAS!$AP44,""),IF($A46="TOTAL",SUM(INDIRECT("X4:X"&amp;ROW()-1)),""))</f>
        <v/>
      </c>
      <c r="Y46" s="7" t="str">
        <f t="shared" ca="1" si="7"/>
        <v/>
      </c>
      <c r="Z46" s="7" t="str">
        <f ca="1">IF(AND($A46&lt;&gt;"",$A46&lt;&gt;"TOTAL"),IF(AND([6]PREMIOS_TITULACIONES_ANTIGUAS!$AS44&lt;&gt;"",[6]PREMIOS_TITULACIONES_ANTIGUAS!$AS44&lt;&gt;0),[6]PREMIOS_TITULACIONES_ANTIGUAS!$AS44,""),IF($A46="TOTAL",SUM(INDIRECT("Z4:Z"&amp;ROW()-1)),""))</f>
        <v/>
      </c>
      <c r="AA46" s="7" t="str">
        <f ca="1">IF(AND($A46&lt;&gt;"",$A46&lt;&gt;"TOTAL"),IF(AND([6]PREMIOS_TITULACIONES_ANTIGUAS!$AU44&lt;&gt;"",[6]PREMIOS_TITULACIONES_ANTIGUAS!$AU44&lt;&gt;0),[6]PREMIOS_TITULACIONES_ANTIGUAS!$AU44,""),IF($A46="TOTAL",SUM(INDIRECT("AA4:AA"&amp;ROW()-1)),""))</f>
        <v/>
      </c>
      <c r="AB46" s="7" t="str">
        <f t="shared" ca="1" si="8"/>
        <v/>
      </c>
      <c r="AC46" s="7" t="str">
        <f ca="1">IF(AND($A46&lt;&gt;"",$A46&lt;&gt;"TOTAL"),IF(AND([6]PREMIOS_TITULACIONES_ANTIGUAS!$AX44&lt;&gt;"",[6]PREMIOS_TITULACIONES_ANTIGUAS!$AX44&lt;&gt;0),[6]PREMIOS_TITULACIONES_ANTIGUAS!$AX44,""),IF($A46="TOTAL",SUM(INDIRECT("AC4:AC"&amp;ROW()-1)),""))</f>
        <v/>
      </c>
      <c r="AD46" s="7" t="str">
        <f ca="1">IF(AND($A46&lt;&gt;"",$A46&lt;&gt;"TOTAL"),IF(AND([6]PREMIOS_TITULACIONES_ANTIGUAS!$AZ44&lt;&gt;"",[6]PREMIOS_TITULACIONES_ANTIGUAS!$AZ44&lt;&gt;0),[6]PREMIOS_TITULACIONES_ANTIGUAS!$AZ44,""),IF($A46="TOTAL",SUM(INDIRECT("AD4:AD"&amp;ROW()-1)),""))</f>
        <v/>
      </c>
      <c r="AE46" s="7" t="str">
        <f t="shared" ca="1" si="9"/>
        <v/>
      </c>
      <c r="AF46" s="7" t="str">
        <f ca="1">IF(AND($A46&lt;&gt;"",$A46&lt;&gt;"TOTAL"),IF(AND([6]PREMIOS_TITULACIONES_ANTIGUAS!$BC44&lt;&gt;"",[6]PREMIOS_TITULACIONES_ANTIGUAS!$BC44&lt;&gt;0),[6]PREMIOS_TITULACIONES_ANTIGUAS!$BC44,""),IF($A46="TOTAL",SUM(INDIRECT("AF4:AF"&amp;ROW()-1)),""))</f>
        <v/>
      </c>
      <c r="AG46" s="7" t="str">
        <f ca="1">IF(AND($A46&lt;&gt;"",$A46&lt;&gt;"TOTAL"),IF(AND([6]PREMIOS_TITULACIONES_ANTIGUAS!$BE44&lt;&gt;"",[6]PREMIOS_TITULACIONES_ANTIGUAS!$BE44&lt;&gt;0),[6]PREMIOS_TITULACIONES_ANTIGUAS!$BE44,""),IF($A46="TOTAL",SUM(INDIRECT("AG4:AG"&amp;ROW()-1)),""))</f>
        <v/>
      </c>
      <c r="AH46" s="7" t="str">
        <f t="shared" ca="1" si="10"/>
        <v/>
      </c>
      <c r="AI46" s="7" t="str">
        <f ca="1">IF(AND($A46&lt;&gt;"",$A46&lt;&gt;"TOTAL"),IF(AND([6]PREMIOS_TITULACIONES_ANTIGUAS!$BH44&lt;&gt;"",[6]PREMIOS_TITULACIONES_ANTIGUAS!$BH44&lt;&gt;0),[6]PREMIOS_TITULACIONES_ANTIGUAS!$BH44,""),IF($A46="TOTAL",SUM(INDIRECT("AI4:AI"&amp;ROW()-1)),""))</f>
        <v/>
      </c>
      <c r="AJ46" s="7" t="str">
        <f ca="1">IF(AND($A46&lt;&gt;"",$A46&lt;&gt;"TOTAL"),IF(AND([6]PREMIOS_TITULACIONES_ANTIGUAS!$BJ44&lt;&gt;"",[6]PREMIOS_TITULACIONES_ANTIGUAS!$BJ44&lt;&gt;0),[6]PREMIOS_TITULACIONES_ANTIGUAS!$BJ44,""),IF($A46="TOTAL",SUM(INDIRECT("AJ4:AJ"&amp;ROW()-1)),""))</f>
        <v/>
      </c>
      <c r="AK46" s="7" t="str">
        <f t="shared" ca="1" si="11"/>
        <v/>
      </c>
      <c r="AL46" s="7" t="str">
        <f ca="1">IF(AND($A46&lt;&gt;"",$A46&lt;&gt;"TOTAL"),IF(AND([6]PREMIOS_TITULACIONES_ANTIGUAS!$BM44&lt;&gt;"",[6]PREMIOS_TITULACIONES_ANTIGUAS!$BM44&lt;&gt;0),[6]PREMIOS_TITULACIONES_ANTIGUAS!$BM44,""),IF($A46="TOTAL",SUM(INDIRECT("AL4:AL"&amp;ROW()-1)),""))</f>
        <v/>
      </c>
      <c r="AM46" s="7" t="str">
        <f ca="1">IF(AND($A46&lt;&gt;"",$A46&lt;&gt;"TOTAL"),IF(AND([6]PREMIOS_TITULACIONES_ANTIGUAS!$BO44&lt;&gt;"",[6]PREMIOS_TITULACIONES_ANTIGUAS!$BO44&lt;&gt;0),[6]PREMIOS_TITULACIONES_ANTIGUAS!$BO44,""),IF($A46="TOTAL",SUM(INDIRECT("AM4:AM"&amp;ROW()-1)),""))</f>
        <v/>
      </c>
      <c r="AN46" s="7" t="str">
        <f t="shared" ca="1" si="12"/>
        <v/>
      </c>
      <c r="AO46" s="7" t="str">
        <f ca="1">IF(AND($A46&lt;&gt;"",$A46&lt;&gt;"TOTAL"),IF(AND([6]PREMIOS_TITULACIONES_ANTIGUAS!$BR44&lt;&gt;"",[6]PREMIOS_TITULACIONES_ANTIGUAS!$BR44&lt;&gt;0),[6]PREMIOS_TITULACIONES_ANTIGUAS!$BR44,""),IF($A46="TOTAL",SUM(INDIRECT("AO4:AO"&amp;ROW()-1)),""))</f>
        <v/>
      </c>
      <c r="AP46" s="7" t="str">
        <f ca="1">IF(AND($A46&lt;&gt;"",$A46&lt;&gt;"TOTAL"),IF(AND([6]PREMIOS_TITULACIONES_ANTIGUAS!$BT44&lt;&gt;"",[6]PREMIOS_TITULACIONES_ANTIGUAS!$BT44&lt;&gt;0),[6]PREMIOS_TITULACIONES_ANTIGUAS!$BT44,""),IF($A46="TOTAL",SUM(INDIRECT("AP4:AP"&amp;ROW()-1)),""))</f>
        <v/>
      </c>
      <c r="AQ46" s="7" t="str">
        <f t="shared" ca="1" si="13"/>
        <v/>
      </c>
      <c r="AR46" s="7" t="str">
        <f ca="1">IF(AND($A46&lt;&gt;"",$A46&lt;&gt;"TOTAL"),IF(AND([6]PREMIOS_TITULACIONES_ANTIGUAS!$BW44&lt;&gt;"",[6]PREMIOS_TITULACIONES_ANTIGUAS!$BW44&lt;&gt;0),[6]PREMIOS_TITULACIONES_ANTIGUAS!$BW44,""),IF($A46="TOTAL",SUM(INDIRECT("AR4:AR"&amp;ROW()-1)),""))</f>
        <v/>
      </c>
      <c r="AS46" s="7" t="str">
        <f ca="1">IF(AND($A46&lt;&gt;"",$A46&lt;&gt;"TOTAL"),IF(AND([6]PREMIOS_TITULACIONES_ANTIGUAS!$BY44&lt;&gt;"",[6]PREMIOS_TITULACIONES_ANTIGUAS!$BY44&lt;&gt;0),[6]PREMIOS_TITULACIONES_ANTIGUAS!$BY44,""),IF($A46="TOTAL",SUM(INDIRECT("AS4:AS"&amp;ROW()-1)),""))</f>
        <v/>
      </c>
      <c r="AT46" s="7" t="str">
        <f t="shared" ca="1" si="14"/>
        <v/>
      </c>
      <c r="AU46" s="7" t="str">
        <f ca="1">IF(AND($A46&lt;&gt;"",$A46&lt;&gt;"TOTAL"),IF(AND([6]PREMIOS_TITULACIONES_ANTIGUAS!$CB44&lt;&gt;"",[6]PREMIOS_TITULACIONES_ANTIGUAS!$CB44&lt;&gt;0),[6]PREMIOS_TITULACIONES_ANTIGUAS!$CB44,""),IF($A46="TOTAL",SUM(INDIRECT("AU4:AU"&amp;ROW()-1)),""))</f>
        <v/>
      </c>
      <c r="AV46" s="7" t="str">
        <f ca="1">IF(AND($A46&lt;&gt;"",$A46&lt;&gt;"TOTAL"),IF(AND([6]PREMIOS_TITULACIONES_ANTIGUAS!$CD44&lt;&gt;"",[6]PREMIOS_TITULACIONES_ANTIGUAS!$CD44&lt;&gt;0),[6]PREMIOS_TITULACIONES_ANTIGUAS!$CD44,""),IF($A46="TOTAL",SUM(INDIRECT("AV4:AV"&amp;ROW()-1)),""))</f>
        <v/>
      </c>
      <c r="AW46" s="7" t="str">
        <f t="shared" ca="1" si="15"/>
        <v/>
      </c>
      <c r="AX46" s="7" t="str">
        <f ca="1">IF(AND($A46&lt;&gt;"",$A46&lt;&gt;"TOTAL"),IF(AND([6]PREMIOS_TITULACIONES_ANTIGUAS!$CG44&lt;&gt;"",[6]PREMIOS_TITULACIONES_ANTIGUAS!$CG44&lt;&gt;0),[6]PREMIOS_TITULACIONES_ANTIGUAS!$CG44,""),IF($A46="TOTAL",SUM(INDIRECT("AX4:AX"&amp;ROW()-1)),""))</f>
        <v/>
      </c>
      <c r="AY46" s="7" t="str">
        <f ca="1">IF(AND($A46&lt;&gt;"",$A46&lt;&gt;"TOTAL"),IF(AND([6]PREMIOS_TITULACIONES_ANTIGUAS!$CI44&lt;&gt;"",[6]PREMIOS_TITULACIONES_ANTIGUAS!$CI44&lt;&gt;0),[6]PREMIOS_TITULACIONES_ANTIGUAS!$CI44,""),IF($A46="TOTAL",SUM(INDIRECT("AY4:AY"&amp;ROW()-1)),""))</f>
        <v/>
      </c>
      <c r="AZ46" s="7" t="str">
        <f t="shared" ca="1" si="16"/>
        <v/>
      </c>
      <c r="BA46" s="7" t="str">
        <f ca="1">IF(AND($A46&lt;&gt;"",$A46&lt;&gt;"TOTAL"),IF(AND([6]PREMIOS_TITULACIONES_ANTIGUAS!$CL44&lt;&gt;"",[6]PREMIOS_TITULACIONES_ANTIGUAS!$CL44&lt;&gt;0),[6]PREMIOS_TITULACIONES_ANTIGUAS!$CL44,""),IF($A46="TOTAL",SUM(INDIRECT("BA4:BA"&amp;ROW()-1)),""))</f>
        <v/>
      </c>
      <c r="BB46" s="7" t="str">
        <f ca="1">IF(AND($A46&lt;&gt;"",$A46&lt;&gt;"TOTAL"),IF(AND([6]PREMIOS_TITULACIONES_ANTIGUAS!$CN44&lt;&gt;"",[6]PREMIOS_TITULACIONES_ANTIGUAS!$CN44&lt;&gt;0),[6]PREMIOS_TITULACIONES_ANTIGUAS!$CN44,""),IF($A46="TOTAL",SUM(INDIRECT("BB4:BB"&amp;ROW()-1)),""))</f>
        <v/>
      </c>
      <c r="BC46" s="7" t="str">
        <f t="shared" ca="1" si="17"/>
        <v/>
      </c>
      <c r="BD46" s="7" t="str">
        <f ca="1">IF(AND($A46&lt;&gt;"",$A46&lt;&gt;"TOTAL"),IF(AND([6]PREMIOS_TITULACIONES_ANTIGUAS!$CQ44&lt;&gt;"",[6]PREMIOS_TITULACIONES_ANTIGUAS!$CQ44&lt;&gt;0),[6]PREMIOS_TITULACIONES_ANTIGUAS!$CQ44,""),IF($A46="TOTAL",SUM(INDIRECT("BD4:BD"&amp;ROW()-1)),""))</f>
        <v/>
      </c>
      <c r="BE46" s="7" t="str">
        <f ca="1">IF(AND($A46&lt;&gt;"",$A46&lt;&gt;"TOTAL"),IF(AND([6]PREMIOS_TITULACIONES_ANTIGUAS!$CS44&lt;&gt;"",[6]PREMIOS_TITULACIONES_ANTIGUAS!$CS44&lt;&gt;0),[6]PREMIOS_TITULACIONES_ANTIGUAS!$CS44,""),IF($A46="TOTAL",SUM(INDIRECT("BE4:BE"&amp;ROW()-1)),""))</f>
        <v/>
      </c>
      <c r="BF46" s="7" t="str">
        <f t="shared" ca="1" si="18"/>
        <v/>
      </c>
    </row>
    <row r="47" spans="1:58" x14ac:dyDescent="0.2">
      <c r="A47" s="12" t="str">
        <f>IF([6]PREMIOS_TITULACIONES_ANTIGUAS!$D45&lt;&gt;"",[6]PREMIOS_TITULACIONES_ANTIGUAS!$D45,IF(AND([6]PREMIOS_TITULACIONES_ANTIGUAS!$D45="",[6]PREMIOS_TITULACIONES_ANTIGUAS!$D46="",[6]PREMIOS_TITULACIONES_ANTIGUAS!$D44=""),"","TOTAL"))</f>
        <v/>
      </c>
      <c r="B47" s="7" t="str">
        <f ca="1">IF(AND($A47&lt;&gt;"",$A47&lt;&gt;"TOTAL"),IF(AND([6]PREMIOS_TITULACIONES_ANTIGUAS!$E45&lt;&gt;"",[6]PREMIOS_TITULACIONES_ANTIGUAS!$E45&lt;&gt;0),[6]PREMIOS_TITULACIONES_ANTIGUAS!$E45,""),IF($A47="TOTAL",SUM(INDIRECT("B4:B"&amp;ROW()-1)),""))</f>
        <v/>
      </c>
      <c r="C47" s="7" t="str">
        <f ca="1">IF(AND($A47&lt;&gt;"",$A47&lt;&gt;"TOTAL"),IF(AND([6]PREMIOS_TITULACIONES_ANTIGUAS!$G45&lt;&gt;"",[6]PREMIOS_TITULACIONES_ANTIGUAS!$G45&lt;&gt;0),[6]PREMIOS_TITULACIONES_ANTIGUAS!$G45,""),IF($A47="TOTAL",SUM(INDIRECT("C4:C"&amp;ROW()-1)),""))</f>
        <v/>
      </c>
      <c r="D47" s="7" t="str">
        <f t="shared" ca="1" si="0"/>
        <v/>
      </c>
      <c r="E47" s="7" t="str">
        <f ca="1">IF(AND($A47&lt;&gt;"",$A47&lt;&gt;"TOTAL"),IF(AND([6]PREMIOS_TITULACIONES_ANTIGUAS!$J45&lt;&gt;"",[6]PREMIOS_TITULACIONES_ANTIGUAS!$J45&lt;&gt;0),[6]PREMIOS_TITULACIONES_ANTIGUAS!$J45,""),IF($A47="TOTAL",SUM(INDIRECT("E4:E"&amp;ROW()-1)),""))</f>
        <v/>
      </c>
      <c r="F47" s="7" t="str">
        <f ca="1">IF(AND($A47&lt;&gt;"",$A47&lt;&gt;"TOTAL"),IF(AND([6]PREMIOS_TITULACIONES_ANTIGUAS!$L45&lt;&gt;"",[6]PREMIOS_TITULACIONES_ANTIGUAS!$L45&lt;&gt;0),[6]PREMIOS_TITULACIONES_ANTIGUAS!$L45,""),IF($A47="TOTAL",SUM(INDIRECT("F4:F"&amp;ROW()-1)),""))</f>
        <v/>
      </c>
      <c r="G47" s="7" t="str">
        <f t="shared" ca="1" si="1"/>
        <v/>
      </c>
      <c r="H47" s="7" t="str">
        <f ca="1">IF(AND($A47&lt;&gt;"",$A47&lt;&gt;"TOTAL"),IF(AND([6]PREMIOS_TITULACIONES_ANTIGUAS!$O45&lt;&gt;"",[6]PREMIOS_TITULACIONES_ANTIGUAS!$O45&lt;&gt;0),[6]PREMIOS_TITULACIONES_ANTIGUAS!$O45,""),IF($A47="TOTAL",SUM(INDIRECT("H4:H"&amp;ROW()-1)),""))</f>
        <v/>
      </c>
      <c r="I47" s="7" t="str">
        <f ca="1">IF(AND($A47&lt;&gt;"",$A47&lt;&gt;"TOTAL"),IF(AND([6]PREMIOS_TITULACIONES_ANTIGUAS!$Q45&lt;&gt;"",[6]PREMIOS_TITULACIONES_ANTIGUAS!$Q45&lt;&gt;0),[6]PREMIOS_TITULACIONES_ANTIGUAS!$Q45,""),IF($A47="TOTAL",SUM(INDIRECT("I4:I"&amp;ROW()-1)),""))</f>
        <v/>
      </c>
      <c r="J47" s="7" t="str">
        <f t="shared" ca="1" si="2"/>
        <v/>
      </c>
      <c r="K47" s="7" t="str">
        <f ca="1">IF(AND($A47&lt;&gt;"",$A47&lt;&gt;"TOTAL"),IF(AND([6]PREMIOS_TITULACIONES_ANTIGUAS!$T45&lt;&gt;"",[6]PREMIOS_TITULACIONES_ANTIGUAS!$T45&lt;&gt;0),[6]PREMIOS_TITULACIONES_ANTIGUAS!$T45,""),IF($A47="TOTAL",SUM(INDIRECT("K4:K"&amp;ROW()-1)),""))</f>
        <v/>
      </c>
      <c r="L47" s="7" t="str">
        <f ca="1">IF(AND($A47&lt;&gt;"",$A47&lt;&gt;"TOTAL"),IF(AND([6]PREMIOS_TITULACIONES_ANTIGUAS!$V45&lt;&gt;"",[6]PREMIOS_TITULACIONES_ANTIGUAS!$V45&lt;&gt;0),[6]PREMIOS_TITULACIONES_ANTIGUAS!$V45,""),IF($A47="TOTAL",SUM(INDIRECT("L4:L"&amp;ROW()-1)),""))</f>
        <v/>
      </c>
      <c r="M47" s="7" t="str">
        <f t="shared" ca="1" si="3"/>
        <v/>
      </c>
      <c r="N47" s="7" t="str">
        <f ca="1">IF(AND($A47&lt;&gt;"",$A47&lt;&gt;"TOTAL"),IF(AND([6]PREMIOS_TITULACIONES_ANTIGUAS!$Y45&lt;&gt;"",[6]PREMIOS_TITULACIONES_ANTIGUAS!$Y45&lt;&gt;0),[6]PREMIOS_TITULACIONES_ANTIGUAS!$Y45,""),IF($A47="TOTAL",SUM(INDIRECT("N4:N"&amp;ROW()-1)),""))</f>
        <v/>
      </c>
      <c r="O47" s="7" t="str">
        <f ca="1">IF(AND($A47&lt;&gt;"",$A47&lt;&gt;"TOTAL"),IF(AND([6]PREMIOS_TITULACIONES_ANTIGUAS!$AA45&lt;&gt;"",[6]PREMIOS_TITULACIONES_ANTIGUAS!$AA45&lt;&gt;0),[6]PREMIOS_TITULACIONES_ANTIGUAS!$AA45,""),IF($A47="TOTAL",SUM(INDIRECT("O4:O"&amp;ROW()-1)),""))</f>
        <v/>
      </c>
      <c r="P47" s="7" t="str">
        <f t="shared" ca="1" si="4"/>
        <v/>
      </c>
      <c r="Q47" s="7" t="str">
        <f ca="1">IF(AND($A47&lt;&gt;"",$A47&lt;&gt;"TOTAL"),IF(AND([6]PREMIOS_TITULACIONES_ANTIGUAS!$AD45&lt;&gt;"",[6]PREMIOS_TITULACIONES_ANTIGUAS!$AD45&lt;&gt;0),[6]PREMIOS_TITULACIONES_ANTIGUAS!$AD45,""),IF($A47="TOTAL",SUM(INDIRECT("Q4:Q"&amp;ROW()-1)),""))</f>
        <v/>
      </c>
      <c r="R47" s="7" t="str">
        <f ca="1">IF(AND($A47&lt;&gt;"",$A47&lt;&gt;"TOTAL"),IF(AND([6]PREMIOS_TITULACIONES_ANTIGUAS!$AF45&lt;&gt;"",[6]PREMIOS_TITULACIONES_ANTIGUAS!$AF45&lt;&gt;0),[6]PREMIOS_TITULACIONES_ANTIGUAS!$AF45,""),IF($A47="TOTAL",SUM(INDIRECT("R4:R"&amp;ROW()-1)),""))</f>
        <v/>
      </c>
      <c r="S47" s="7" t="str">
        <f t="shared" ca="1" si="5"/>
        <v/>
      </c>
      <c r="T47" s="7" t="str">
        <f ca="1">IF(AND($A47&lt;&gt;"",$A47&lt;&gt;"TOTAL"),IF(AND([6]PREMIOS_TITULACIONES_ANTIGUAS!$AI45&lt;&gt;"",[6]PREMIOS_TITULACIONES_ANTIGUAS!$AI45&lt;&gt;0),[6]PREMIOS_TITULACIONES_ANTIGUAS!$AI45,""),IF($A47="TOTAL",SUM(INDIRECT("T4:T"&amp;ROW()-1)),""))</f>
        <v/>
      </c>
      <c r="U47" s="7" t="str">
        <f ca="1">IF(AND($A47&lt;&gt;"",$A47&lt;&gt;"TOTAL"),IF(AND([6]PREMIOS_TITULACIONES_ANTIGUAS!$AK45&lt;&gt;"",[6]PREMIOS_TITULACIONES_ANTIGUAS!$AK45&lt;&gt;0),[6]PREMIOS_TITULACIONES_ANTIGUAS!$AK45,""),IF($A47="TOTAL",SUM(INDIRECT("U4:U"&amp;ROW()-1)),""))</f>
        <v/>
      </c>
      <c r="V47" s="7" t="str">
        <f t="shared" ca="1" si="6"/>
        <v/>
      </c>
      <c r="W47" s="7" t="str">
        <f ca="1">IF(AND($A47&lt;&gt;"",$A47&lt;&gt;"TOTAL"),IF(AND([6]PREMIOS_TITULACIONES_ANTIGUAS!$AN45&lt;&gt;"",[6]PREMIOS_TITULACIONES_ANTIGUAS!$AN45&lt;&gt;0),[6]PREMIOS_TITULACIONES_ANTIGUAS!$AN45,""),IF($A47="TOTAL",SUM(INDIRECT("W4:W"&amp;ROW()-1)),""))</f>
        <v/>
      </c>
      <c r="X47" s="7" t="str">
        <f ca="1">IF(AND($A47&lt;&gt;"",$A47&lt;&gt;"TOTAL"),IF(AND([6]PREMIOS_TITULACIONES_ANTIGUAS!$AP45&lt;&gt;"",[6]PREMIOS_TITULACIONES_ANTIGUAS!$AP45&lt;&gt;0),[6]PREMIOS_TITULACIONES_ANTIGUAS!$AP45,""),IF($A47="TOTAL",SUM(INDIRECT("X4:X"&amp;ROW()-1)),""))</f>
        <v/>
      </c>
      <c r="Y47" s="7" t="str">
        <f t="shared" ca="1" si="7"/>
        <v/>
      </c>
      <c r="Z47" s="7" t="str">
        <f ca="1">IF(AND($A47&lt;&gt;"",$A47&lt;&gt;"TOTAL"),IF(AND([6]PREMIOS_TITULACIONES_ANTIGUAS!$AS45&lt;&gt;"",[6]PREMIOS_TITULACIONES_ANTIGUAS!$AS45&lt;&gt;0),[6]PREMIOS_TITULACIONES_ANTIGUAS!$AS45,""),IF($A47="TOTAL",SUM(INDIRECT("Z4:Z"&amp;ROW()-1)),""))</f>
        <v/>
      </c>
      <c r="AA47" s="7" t="str">
        <f ca="1">IF(AND($A47&lt;&gt;"",$A47&lt;&gt;"TOTAL"),IF(AND([6]PREMIOS_TITULACIONES_ANTIGUAS!$AU45&lt;&gt;"",[6]PREMIOS_TITULACIONES_ANTIGUAS!$AU45&lt;&gt;0),[6]PREMIOS_TITULACIONES_ANTIGUAS!$AU45,""),IF($A47="TOTAL",SUM(INDIRECT("AA4:AA"&amp;ROW()-1)),""))</f>
        <v/>
      </c>
      <c r="AB47" s="7" t="str">
        <f t="shared" ca="1" si="8"/>
        <v/>
      </c>
      <c r="AC47" s="7" t="str">
        <f ca="1">IF(AND($A47&lt;&gt;"",$A47&lt;&gt;"TOTAL"),IF(AND([6]PREMIOS_TITULACIONES_ANTIGUAS!$AX45&lt;&gt;"",[6]PREMIOS_TITULACIONES_ANTIGUAS!$AX45&lt;&gt;0),[6]PREMIOS_TITULACIONES_ANTIGUAS!$AX45,""),IF($A47="TOTAL",SUM(INDIRECT("AC4:AC"&amp;ROW()-1)),""))</f>
        <v/>
      </c>
      <c r="AD47" s="7" t="str">
        <f ca="1">IF(AND($A47&lt;&gt;"",$A47&lt;&gt;"TOTAL"),IF(AND([6]PREMIOS_TITULACIONES_ANTIGUAS!$AZ45&lt;&gt;"",[6]PREMIOS_TITULACIONES_ANTIGUAS!$AZ45&lt;&gt;0),[6]PREMIOS_TITULACIONES_ANTIGUAS!$AZ45,""),IF($A47="TOTAL",SUM(INDIRECT("AD4:AD"&amp;ROW()-1)),""))</f>
        <v/>
      </c>
      <c r="AE47" s="7" t="str">
        <f t="shared" ca="1" si="9"/>
        <v/>
      </c>
      <c r="AF47" s="7" t="str">
        <f ca="1">IF(AND($A47&lt;&gt;"",$A47&lt;&gt;"TOTAL"),IF(AND([6]PREMIOS_TITULACIONES_ANTIGUAS!$BC45&lt;&gt;"",[6]PREMIOS_TITULACIONES_ANTIGUAS!$BC45&lt;&gt;0),[6]PREMIOS_TITULACIONES_ANTIGUAS!$BC45,""),IF($A47="TOTAL",SUM(INDIRECT("AF4:AF"&amp;ROW()-1)),""))</f>
        <v/>
      </c>
      <c r="AG47" s="7" t="str">
        <f ca="1">IF(AND($A47&lt;&gt;"",$A47&lt;&gt;"TOTAL"),IF(AND([6]PREMIOS_TITULACIONES_ANTIGUAS!$BE45&lt;&gt;"",[6]PREMIOS_TITULACIONES_ANTIGUAS!$BE45&lt;&gt;0),[6]PREMIOS_TITULACIONES_ANTIGUAS!$BE45,""),IF($A47="TOTAL",SUM(INDIRECT("AG4:AG"&amp;ROW()-1)),""))</f>
        <v/>
      </c>
      <c r="AH47" s="7" t="str">
        <f t="shared" ca="1" si="10"/>
        <v/>
      </c>
      <c r="AI47" s="7" t="str">
        <f ca="1">IF(AND($A47&lt;&gt;"",$A47&lt;&gt;"TOTAL"),IF(AND([6]PREMIOS_TITULACIONES_ANTIGUAS!$BH45&lt;&gt;"",[6]PREMIOS_TITULACIONES_ANTIGUAS!$BH45&lt;&gt;0),[6]PREMIOS_TITULACIONES_ANTIGUAS!$BH45,""),IF($A47="TOTAL",SUM(INDIRECT("AI4:AI"&amp;ROW()-1)),""))</f>
        <v/>
      </c>
      <c r="AJ47" s="7" t="str">
        <f ca="1">IF(AND($A47&lt;&gt;"",$A47&lt;&gt;"TOTAL"),IF(AND([6]PREMIOS_TITULACIONES_ANTIGUAS!$BJ45&lt;&gt;"",[6]PREMIOS_TITULACIONES_ANTIGUAS!$BJ45&lt;&gt;0),[6]PREMIOS_TITULACIONES_ANTIGUAS!$BJ45,""),IF($A47="TOTAL",SUM(INDIRECT("AJ4:AJ"&amp;ROW()-1)),""))</f>
        <v/>
      </c>
      <c r="AK47" s="7" t="str">
        <f t="shared" ca="1" si="11"/>
        <v/>
      </c>
      <c r="AL47" s="7" t="str">
        <f ca="1">IF(AND($A47&lt;&gt;"",$A47&lt;&gt;"TOTAL"),IF(AND([6]PREMIOS_TITULACIONES_ANTIGUAS!$BM45&lt;&gt;"",[6]PREMIOS_TITULACIONES_ANTIGUAS!$BM45&lt;&gt;0),[6]PREMIOS_TITULACIONES_ANTIGUAS!$BM45,""),IF($A47="TOTAL",SUM(INDIRECT("AL4:AL"&amp;ROW()-1)),""))</f>
        <v/>
      </c>
      <c r="AM47" s="7" t="str">
        <f ca="1">IF(AND($A47&lt;&gt;"",$A47&lt;&gt;"TOTAL"),IF(AND([6]PREMIOS_TITULACIONES_ANTIGUAS!$BO45&lt;&gt;"",[6]PREMIOS_TITULACIONES_ANTIGUAS!$BO45&lt;&gt;0),[6]PREMIOS_TITULACIONES_ANTIGUAS!$BO45,""),IF($A47="TOTAL",SUM(INDIRECT("AM4:AM"&amp;ROW()-1)),""))</f>
        <v/>
      </c>
      <c r="AN47" s="7" t="str">
        <f t="shared" ca="1" si="12"/>
        <v/>
      </c>
      <c r="AO47" s="7" t="str">
        <f ca="1">IF(AND($A47&lt;&gt;"",$A47&lt;&gt;"TOTAL"),IF(AND([6]PREMIOS_TITULACIONES_ANTIGUAS!$BR45&lt;&gt;"",[6]PREMIOS_TITULACIONES_ANTIGUAS!$BR45&lt;&gt;0),[6]PREMIOS_TITULACIONES_ANTIGUAS!$BR45,""),IF($A47="TOTAL",SUM(INDIRECT("AO4:AO"&amp;ROW()-1)),""))</f>
        <v/>
      </c>
      <c r="AP47" s="7" t="str">
        <f ca="1">IF(AND($A47&lt;&gt;"",$A47&lt;&gt;"TOTAL"),IF(AND([6]PREMIOS_TITULACIONES_ANTIGUAS!$BT45&lt;&gt;"",[6]PREMIOS_TITULACIONES_ANTIGUAS!$BT45&lt;&gt;0),[6]PREMIOS_TITULACIONES_ANTIGUAS!$BT45,""),IF($A47="TOTAL",SUM(INDIRECT("AP4:AP"&amp;ROW()-1)),""))</f>
        <v/>
      </c>
      <c r="AQ47" s="7" t="str">
        <f t="shared" ca="1" si="13"/>
        <v/>
      </c>
      <c r="AR47" s="7" t="str">
        <f ca="1">IF(AND($A47&lt;&gt;"",$A47&lt;&gt;"TOTAL"),IF(AND([6]PREMIOS_TITULACIONES_ANTIGUAS!$BW45&lt;&gt;"",[6]PREMIOS_TITULACIONES_ANTIGUAS!$BW45&lt;&gt;0),[6]PREMIOS_TITULACIONES_ANTIGUAS!$BW45,""),IF($A47="TOTAL",SUM(INDIRECT("AR4:AR"&amp;ROW()-1)),""))</f>
        <v/>
      </c>
      <c r="AS47" s="7" t="str">
        <f ca="1">IF(AND($A47&lt;&gt;"",$A47&lt;&gt;"TOTAL"),IF(AND([6]PREMIOS_TITULACIONES_ANTIGUAS!$BY45&lt;&gt;"",[6]PREMIOS_TITULACIONES_ANTIGUAS!$BY45&lt;&gt;0),[6]PREMIOS_TITULACIONES_ANTIGUAS!$BY45,""),IF($A47="TOTAL",SUM(INDIRECT("AS4:AS"&amp;ROW()-1)),""))</f>
        <v/>
      </c>
      <c r="AT47" s="7" t="str">
        <f t="shared" ca="1" si="14"/>
        <v/>
      </c>
      <c r="AU47" s="7" t="str">
        <f ca="1">IF(AND($A47&lt;&gt;"",$A47&lt;&gt;"TOTAL"),IF(AND([6]PREMIOS_TITULACIONES_ANTIGUAS!$CB45&lt;&gt;"",[6]PREMIOS_TITULACIONES_ANTIGUAS!$CB45&lt;&gt;0),[6]PREMIOS_TITULACIONES_ANTIGUAS!$CB45,""),IF($A47="TOTAL",SUM(INDIRECT("AU4:AU"&amp;ROW()-1)),""))</f>
        <v/>
      </c>
      <c r="AV47" s="7" t="str">
        <f ca="1">IF(AND($A47&lt;&gt;"",$A47&lt;&gt;"TOTAL"),IF(AND([6]PREMIOS_TITULACIONES_ANTIGUAS!$CD45&lt;&gt;"",[6]PREMIOS_TITULACIONES_ANTIGUAS!$CD45&lt;&gt;0),[6]PREMIOS_TITULACIONES_ANTIGUAS!$CD45,""),IF($A47="TOTAL",SUM(INDIRECT("AV4:AV"&amp;ROW()-1)),""))</f>
        <v/>
      </c>
      <c r="AW47" s="7" t="str">
        <f t="shared" ca="1" si="15"/>
        <v/>
      </c>
      <c r="AX47" s="7" t="str">
        <f ca="1">IF(AND($A47&lt;&gt;"",$A47&lt;&gt;"TOTAL"),IF(AND([6]PREMIOS_TITULACIONES_ANTIGUAS!$CG45&lt;&gt;"",[6]PREMIOS_TITULACIONES_ANTIGUAS!$CG45&lt;&gt;0),[6]PREMIOS_TITULACIONES_ANTIGUAS!$CG45,""),IF($A47="TOTAL",SUM(INDIRECT("AX4:AX"&amp;ROW()-1)),""))</f>
        <v/>
      </c>
      <c r="AY47" s="7" t="str">
        <f ca="1">IF(AND($A47&lt;&gt;"",$A47&lt;&gt;"TOTAL"),IF(AND([6]PREMIOS_TITULACIONES_ANTIGUAS!$CI45&lt;&gt;"",[6]PREMIOS_TITULACIONES_ANTIGUAS!$CI45&lt;&gt;0),[6]PREMIOS_TITULACIONES_ANTIGUAS!$CI45,""),IF($A47="TOTAL",SUM(INDIRECT("AY4:AY"&amp;ROW()-1)),""))</f>
        <v/>
      </c>
      <c r="AZ47" s="7" t="str">
        <f t="shared" ca="1" si="16"/>
        <v/>
      </c>
      <c r="BA47" s="7" t="str">
        <f ca="1">IF(AND($A47&lt;&gt;"",$A47&lt;&gt;"TOTAL"),IF(AND([6]PREMIOS_TITULACIONES_ANTIGUAS!$CL45&lt;&gt;"",[6]PREMIOS_TITULACIONES_ANTIGUAS!$CL45&lt;&gt;0),[6]PREMIOS_TITULACIONES_ANTIGUAS!$CL45,""),IF($A47="TOTAL",SUM(INDIRECT("BA4:BA"&amp;ROW()-1)),""))</f>
        <v/>
      </c>
      <c r="BB47" s="7" t="str">
        <f ca="1">IF(AND($A47&lt;&gt;"",$A47&lt;&gt;"TOTAL"),IF(AND([6]PREMIOS_TITULACIONES_ANTIGUAS!$CN45&lt;&gt;"",[6]PREMIOS_TITULACIONES_ANTIGUAS!$CN45&lt;&gt;0),[6]PREMIOS_TITULACIONES_ANTIGUAS!$CN45,""),IF($A47="TOTAL",SUM(INDIRECT("BB4:BB"&amp;ROW()-1)),""))</f>
        <v/>
      </c>
      <c r="BC47" s="7" t="str">
        <f t="shared" ca="1" si="17"/>
        <v/>
      </c>
      <c r="BD47" s="7" t="str">
        <f ca="1">IF(AND($A47&lt;&gt;"",$A47&lt;&gt;"TOTAL"),IF(AND([6]PREMIOS_TITULACIONES_ANTIGUAS!$CQ45&lt;&gt;"",[6]PREMIOS_TITULACIONES_ANTIGUAS!$CQ45&lt;&gt;0),[6]PREMIOS_TITULACIONES_ANTIGUAS!$CQ45,""),IF($A47="TOTAL",SUM(INDIRECT("BD4:BD"&amp;ROW()-1)),""))</f>
        <v/>
      </c>
      <c r="BE47" s="7" t="str">
        <f ca="1">IF(AND($A47&lt;&gt;"",$A47&lt;&gt;"TOTAL"),IF(AND([6]PREMIOS_TITULACIONES_ANTIGUAS!$CS45&lt;&gt;"",[6]PREMIOS_TITULACIONES_ANTIGUAS!$CS45&lt;&gt;0),[6]PREMIOS_TITULACIONES_ANTIGUAS!$CS45,""),IF($A47="TOTAL",SUM(INDIRECT("BE4:BE"&amp;ROW()-1)),""))</f>
        <v/>
      </c>
      <c r="BF47" s="7" t="str">
        <f t="shared" ca="1" si="18"/>
        <v/>
      </c>
    </row>
    <row r="48" spans="1:58" x14ac:dyDescent="0.2">
      <c r="A48" s="12" t="str">
        <f>IF([6]PREMIOS_TITULACIONES_ANTIGUAS!$D46&lt;&gt;"",[6]PREMIOS_TITULACIONES_ANTIGUAS!$D46,IF(AND([6]PREMIOS_TITULACIONES_ANTIGUAS!$D46="",[6]PREMIOS_TITULACIONES_ANTIGUAS!$D47="",[6]PREMIOS_TITULACIONES_ANTIGUAS!$D45=""),"","TOTAL"))</f>
        <v/>
      </c>
      <c r="B48" s="7" t="str">
        <f ca="1">IF(AND($A48&lt;&gt;"",$A48&lt;&gt;"TOTAL"),IF(AND([6]PREMIOS_TITULACIONES_ANTIGUAS!$E46&lt;&gt;"",[6]PREMIOS_TITULACIONES_ANTIGUAS!$E46&lt;&gt;0),[6]PREMIOS_TITULACIONES_ANTIGUAS!$E46,""),IF($A48="TOTAL",SUM(INDIRECT("B4:B"&amp;ROW()-1)),""))</f>
        <v/>
      </c>
      <c r="C48" s="7" t="str">
        <f ca="1">IF(AND($A48&lt;&gt;"",$A48&lt;&gt;"TOTAL"),IF(AND([6]PREMIOS_TITULACIONES_ANTIGUAS!$G46&lt;&gt;"",[6]PREMIOS_TITULACIONES_ANTIGUAS!$G46&lt;&gt;0),[6]PREMIOS_TITULACIONES_ANTIGUAS!$G46,""),IF($A48="TOTAL",SUM(INDIRECT("C4:C"&amp;ROW()-1)),""))</f>
        <v/>
      </c>
      <c r="D48" s="7" t="str">
        <f t="shared" ca="1" si="0"/>
        <v/>
      </c>
      <c r="E48" s="7" t="str">
        <f ca="1">IF(AND($A48&lt;&gt;"",$A48&lt;&gt;"TOTAL"),IF(AND([6]PREMIOS_TITULACIONES_ANTIGUAS!$J46&lt;&gt;"",[6]PREMIOS_TITULACIONES_ANTIGUAS!$J46&lt;&gt;0),[6]PREMIOS_TITULACIONES_ANTIGUAS!$J46,""),IF($A48="TOTAL",SUM(INDIRECT("E4:E"&amp;ROW()-1)),""))</f>
        <v/>
      </c>
      <c r="F48" s="7" t="str">
        <f ca="1">IF(AND($A48&lt;&gt;"",$A48&lt;&gt;"TOTAL"),IF(AND([6]PREMIOS_TITULACIONES_ANTIGUAS!$L46&lt;&gt;"",[6]PREMIOS_TITULACIONES_ANTIGUAS!$L46&lt;&gt;0),[6]PREMIOS_TITULACIONES_ANTIGUAS!$L46,""),IF($A48="TOTAL",SUM(INDIRECT("F4:F"&amp;ROW()-1)),""))</f>
        <v/>
      </c>
      <c r="G48" s="7" t="str">
        <f t="shared" ca="1" si="1"/>
        <v/>
      </c>
      <c r="H48" s="7" t="str">
        <f ca="1">IF(AND($A48&lt;&gt;"",$A48&lt;&gt;"TOTAL"),IF(AND([6]PREMIOS_TITULACIONES_ANTIGUAS!$O46&lt;&gt;"",[6]PREMIOS_TITULACIONES_ANTIGUAS!$O46&lt;&gt;0),[6]PREMIOS_TITULACIONES_ANTIGUAS!$O46,""),IF($A48="TOTAL",SUM(INDIRECT("H4:H"&amp;ROW()-1)),""))</f>
        <v/>
      </c>
      <c r="I48" s="7" t="str">
        <f ca="1">IF(AND($A48&lt;&gt;"",$A48&lt;&gt;"TOTAL"),IF(AND([6]PREMIOS_TITULACIONES_ANTIGUAS!$Q46&lt;&gt;"",[6]PREMIOS_TITULACIONES_ANTIGUAS!$Q46&lt;&gt;0),[6]PREMIOS_TITULACIONES_ANTIGUAS!$Q46,""),IF($A48="TOTAL",SUM(INDIRECT("I4:I"&amp;ROW()-1)),""))</f>
        <v/>
      </c>
      <c r="J48" s="7" t="str">
        <f t="shared" ca="1" si="2"/>
        <v/>
      </c>
      <c r="K48" s="7" t="str">
        <f ca="1">IF(AND($A48&lt;&gt;"",$A48&lt;&gt;"TOTAL"),IF(AND([6]PREMIOS_TITULACIONES_ANTIGUAS!$T46&lt;&gt;"",[6]PREMIOS_TITULACIONES_ANTIGUAS!$T46&lt;&gt;0),[6]PREMIOS_TITULACIONES_ANTIGUAS!$T46,""),IF($A48="TOTAL",SUM(INDIRECT("K4:K"&amp;ROW()-1)),""))</f>
        <v/>
      </c>
      <c r="L48" s="7" t="str">
        <f ca="1">IF(AND($A48&lt;&gt;"",$A48&lt;&gt;"TOTAL"),IF(AND([6]PREMIOS_TITULACIONES_ANTIGUAS!$V46&lt;&gt;"",[6]PREMIOS_TITULACIONES_ANTIGUAS!$V46&lt;&gt;0),[6]PREMIOS_TITULACIONES_ANTIGUAS!$V46,""),IF($A48="TOTAL",SUM(INDIRECT("L4:L"&amp;ROW()-1)),""))</f>
        <v/>
      </c>
      <c r="M48" s="7" t="str">
        <f t="shared" ca="1" si="3"/>
        <v/>
      </c>
      <c r="N48" s="7" t="str">
        <f ca="1">IF(AND($A48&lt;&gt;"",$A48&lt;&gt;"TOTAL"),IF(AND([6]PREMIOS_TITULACIONES_ANTIGUAS!$Y46&lt;&gt;"",[6]PREMIOS_TITULACIONES_ANTIGUAS!$Y46&lt;&gt;0),[6]PREMIOS_TITULACIONES_ANTIGUAS!$Y46,""),IF($A48="TOTAL",SUM(INDIRECT("N4:N"&amp;ROW()-1)),""))</f>
        <v/>
      </c>
      <c r="O48" s="7" t="str">
        <f ca="1">IF(AND($A48&lt;&gt;"",$A48&lt;&gt;"TOTAL"),IF(AND([6]PREMIOS_TITULACIONES_ANTIGUAS!$AA46&lt;&gt;"",[6]PREMIOS_TITULACIONES_ANTIGUAS!$AA46&lt;&gt;0),[6]PREMIOS_TITULACIONES_ANTIGUAS!$AA46,""),IF($A48="TOTAL",SUM(INDIRECT("O4:O"&amp;ROW()-1)),""))</f>
        <v/>
      </c>
      <c r="P48" s="7" t="str">
        <f t="shared" ca="1" si="4"/>
        <v/>
      </c>
      <c r="Q48" s="7" t="str">
        <f ca="1">IF(AND($A48&lt;&gt;"",$A48&lt;&gt;"TOTAL"),IF(AND([6]PREMIOS_TITULACIONES_ANTIGUAS!$AD46&lt;&gt;"",[6]PREMIOS_TITULACIONES_ANTIGUAS!$AD46&lt;&gt;0),[6]PREMIOS_TITULACIONES_ANTIGUAS!$AD46,""),IF($A48="TOTAL",SUM(INDIRECT("Q4:Q"&amp;ROW()-1)),""))</f>
        <v/>
      </c>
      <c r="R48" s="7" t="str">
        <f ca="1">IF(AND($A48&lt;&gt;"",$A48&lt;&gt;"TOTAL"),IF(AND([6]PREMIOS_TITULACIONES_ANTIGUAS!$AF46&lt;&gt;"",[6]PREMIOS_TITULACIONES_ANTIGUAS!$AF46&lt;&gt;0),[6]PREMIOS_TITULACIONES_ANTIGUAS!$AF46,""),IF($A48="TOTAL",SUM(INDIRECT("R4:R"&amp;ROW()-1)),""))</f>
        <v/>
      </c>
      <c r="S48" s="7" t="str">
        <f t="shared" ca="1" si="5"/>
        <v/>
      </c>
      <c r="T48" s="7" t="str">
        <f ca="1">IF(AND($A48&lt;&gt;"",$A48&lt;&gt;"TOTAL"),IF(AND([6]PREMIOS_TITULACIONES_ANTIGUAS!$AI46&lt;&gt;"",[6]PREMIOS_TITULACIONES_ANTIGUAS!$AI46&lt;&gt;0),[6]PREMIOS_TITULACIONES_ANTIGUAS!$AI46,""),IF($A48="TOTAL",SUM(INDIRECT("T4:T"&amp;ROW()-1)),""))</f>
        <v/>
      </c>
      <c r="U48" s="7" t="str">
        <f ca="1">IF(AND($A48&lt;&gt;"",$A48&lt;&gt;"TOTAL"),IF(AND([6]PREMIOS_TITULACIONES_ANTIGUAS!$AK46&lt;&gt;"",[6]PREMIOS_TITULACIONES_ANTIGUAS!$AK46&lt;&gt;0),[6]PREMIOS_TITULACIONES_ANTIGUAS!$AK46,""),IF($A48="TOTAL",SUM(INDIRECT("U4:U"&amp;ROW()-1)),""))</f>
        <v/>
      </c>
      <c r="V48" s="7" t="str">
        <f t="shared" ca="1" si="6"/>
        <v/>
      </c>
      <c r="W48" s="7" t="str">
        <f ca="1">IF(AND($A48&lt;&gt;"",$A48&lt;&gt;"TOTAL"),IF(AND([6]PREMIOS_TITULACIONES_ANTIGUAS!$AN46&lt;&gt;"",[6]PREMIOS_TITULACIONES_ANTIGUAS!$AN46&lt;&gt;0),[6]PREMIOS_TITULACIONES_ANTIGUAS!$AN46,""),IF($A48="TOTAL",SUM(INDIRECT("W4:W"&amp;ROW()-1)),""))</f>
        <v/>
      </c>
      <c r="X48" s="7" t="str">
        <f ca="1">IF(AND($A48&lt;&gt;"",$A48&lt;&gt;"TOTAL"),IF(AND([6]PREMIOS_TITULACIONES_ANTIGUAS!$AP46&lt;&gt;"",[6]PREMIOS_TITULACIONES_ANTIGUAS!$AP46&lt;&gt;0),[6]PREMIOS_TITULACIONES_ANTIGUAS!$AP46,""),IF($A48="TOTAL",SUM(INDIRECT("X4:X"&amp;ROW()-1)),""))</f>
        <v/>
      </c>
      <c r="Y48" s="7" t="str">
        <f t="shared" ca="1" si="7"/>
        <v/>
      </c>
      <c r="Z48" s="7" t="str">
        <f ca="1">IF(AND($A48&lt;&gt;"",$A48&lt;&gt;"TOTAL"),IF(AND([6]PREMIOS_TITULACIONES_ANTIGUAS!$AS46&lt;&gt;"",[6]PREMIOS_TITULACIONES_ANTIGUAS!$AS46&lt;&gt;0),[6]PREMIOS_TITULACIONES_ANTIGUAS!$AS46,""),IF($A48="TOTAL",SUM(INDIRECT("Z4:Z"&amp;ROW()-1)),""))</f>
        <v/>
      </c>
      <c r="AA48" s="7" t="str">
        <f ca="1">IF(AND($A48&lt;&gt;"",$A48&lt;&gt;"TOTAL"),IF(AND([6]PREMIOS_TITULACIONES_ANTIGUAS!$AU46&lt;&gt;"",[6]PREMIOS_TITULACIONES_ANTIGUAS!$AU46&lt;&gt;0),[6]PREMIOS_TITULACIONES_ANTIGUAS!$AU46,""),IF($A48="TOTAL",SUM(INDIRECT("AA4:AA"&amp;ROW()-1)),""))</f>
        <v/>
      </c>
      <c r="AB48" s="7" t="str">
        <f t="shared" ca="1" si="8"/>
        <v/>
      </c>
      <c r="AC48" s="7" t="str">
        <f ca="1">IF(AND($A48&lt;&gt;"",$A48&lt;&gt;"TOTAL"),IF(AND([6]PREMIOS_TITULACIONES_ANTIGUAS!$AX46&lt;&gt;"",[6]PREMIOS_TITULACIONES_ANTIGUAS!$AX46&lt;&gt;0),[6]PREMIOS_TITULACIONES_ANTIGUAS!$AX46,""),IF($A48="TOTAL",SUM(INDIRECT("AC4:AC"&amp;ROW()-1)),""))</f>
        <v/>
      </c>
      <c r="AD48" s="7" t="str">
        <f ca="1">IF(AND($A48&lt;&gt;"",$A48&lt;&gt;"TOTAL"),IF(AND([6]PREMIOS_TITULACIONES_ANTIGUAS!$AZ46&lt;&gt;"",[6]PREMIOS_TITULACIONES_ANTIGUAS!$AZ46&lt;&gt;0),[6]PREMIOS_TITULACIONES_ANTIGUAS!$AZ46,""),IF($A48="TOTAL",SUM(INDIRECT("AD4:AD"&amp;ROW()-1)),""))</f>
        <v/>
      </c>
      <c r="AE48" s="7" t="str">
        <f t="shared" ca="1" si="9"/>
        <v/>
      </c>
      <c r="AF48" s="7" t="str">
        <f ca="1">IF(AND($A48&lt;&gt;"",$A48&lt;&gt;"TOTAL"),IF(AND([6]PREMIOS_TITULACIONES_ANTIGUAS!$BC46&lt;&gt;"",[6]PREMIOS_TITULACIONES_ANTIGUAS!$BC46&lt;&gt;0),[6]PREMIOS_TITULACIONES_ANTIGUAS!$BC46,""),IF($A48="TOTAL",SUM(INDIRECT("AF4:AF"&amp;ROW()-1)),""))</f>
        <v/>
      </c>
      <c r="AG48" s="7" t="str">
        <f ca="1">IF(AND($A48&lt;&gt;"",$A48&lt;&gt;"TOTAL"),IF(AND([6]PREMIOS_TITULACIONES_ANTIGUAS!$BE46&lt;&gt;"",[6]PREMIOS_TITULACIONES_ANTIGUAS!$BE46&lt;&gt;0),[6]PREMIOS_TITULACIONES_ANTIGUAS!$BE46,""),IF($A48="TOTAL",SUM(INDIRECT("AG4:AG"&amp;ROW()-1)),""))</f>
        <v/>
      </c>
      <c r="AH48" s="7" t="str">
        <f t="shared" ca="1" si="10"/>
        <v/>
      </c>
      <c r="AI48" s="7" t="str">
        <f ca="1">IF(AND($A48&lt;&gt;"",$A48&lt;&gt;"TOTAL"),IF(AND([6]PREMIOS_TITULACIONES_ANTIGUAS!$BH46&lt;&gt;"",[6]PREMIOS_TITULACIONES_ANTIGUAS!$BH46&lt;&gt;0),[6]PREMIOS_TITULACIONES_ANTIGUAS!$BH46,""),IF($A48="TOTAL",SUM(INDIRECT("AI4:AI"&amp;ROW()-1)),""))</f>
        <v/>
      </c>
      <c r="AJ48" s="7" t="str">
        <f ca="1">IF(AND($A48&lt;&gt;"",$A48&lt;&gt;"TOTAL"),IF(AND([6]PREMIOS_TITULACIONES_ANTIGUAS!$BJ46&lt;&gt;"",[6]PREMIOS_TITULACIONES_ANTIGUAS!$BJ46&lt;&gt;0),[6]PREMIOS_TITULACIONES_ANTIGUAS!$BJ46,""),IF($A48="TOTAL",SUM(INDIRECT("AJ4:AJ"&amp;ROW()-1)),""))</f>
        <v/>
      </c>
      <c r="AK48" s="7" t="str">
        <f t="shared" ca="1" si="11"/>
        <v/>
      </c>
      <c r="AL48" s="7" t="str">
        <f ca="1">IF(AND($A48&lt;&gt;"",$A48&lt;&gt;"TOTAL"),IF(AND([6]PREMIOS_TITULACIONES_ANTIGUAS!$BM46&lt;&gt;"",[6]PREMIOS_TITULACIONES_ANTIGUAS!$BM46&lt;&gt;0),[6]PREMIOS_TITULACIONES_ANTIGUAS!$BM46,""),IF($A48="TOTAL",SUM(INDIRECT("AL4:AL"&amp;ROW()-1)),""))</f>
        <v/>
      </c>
      <c r="AM48" s="7" t="str">
        <f ca="1">IF(AND($A48&lt;&gt;"",$A48&lt;&gt;"TOTAL"),IF(AND([6]PREMIOS_TITULACIONES_ANTIGUAS!$BO46&lt;&gt;"",[6]PREMIOS_TITULACIONES_ANTIGUAS!$BO46&lt;&gt;0),[6]PREMIOS_TITULACIONES_ANTIGUAS!$BO46,""),IF($A48="TOTAL",SUM(INDIRECT("AM4:AM"&amp;ROW()-1)),""))</f>
        <v/>
      </c>
      <c r="AN48" s="7" t="str">
        <f t="shared" ca="1" si="12"/>
        <v/>
      </c>
      <c r="AO48" s="7" t="str">
        <f ca="1">IF(AND($A48&lt;&gt;"",$A48&lt;&gt;"TOTAL"),IF(AND([6]PREMIOS_TITULACIONES_ANTIGUAS!$BR46&lt;&gt;"",[6]PREMIOS_TITULACIONES_ANTIGUAS!$BR46&lt;&gt;0),[6]PREMIOS_TITULACIONES_ANTIGUAS!$BR46,""),IF($A48="TOTAL",SUM(INDIRECT("AO4:AO"&amp;ROW()-1)),""))</f>
        <v/>
      </c>
      <c r="AP48" s="7" t="str">
        <f ca="1">IF(AND($A48&lt;&gt;"",$A48&lt;&gt;"TOTAL"),IF(AND([6]PREMIOS_TITULACIONES_ANTIGUAS!$BT46&lt;&gt;"",[6]PREMIOS_TITULACIONES_ANTIGUAS!$BT46&lt;&gt;0),[6]PREMIOS_TITULACIONES_ANTIGUAS!$BT46,""),IF($A48="TOTAL",SUM(INDIRECT("AP4:AP"&amp;ROW()-1)),""))</f>
        <v/>
      </c>
      <c r="AQ48" s="7" t="str">
        <f t="shared" ca="1" si="13"/>
        <v/>
      </c>
      <c r="AR48" s="7" t="str">
        <f ca="1">IF(AND($A48&lt;&gt;"",$A48&lt;&gt;"TOTAL"),IF(AND([6]PREMIOS_TITULACIONES_ANTIGUAS!$BW46&lt;&gt;"",[6]PREMIOS_TITULACIONES_ANTIGUAS!$BW46&lt;&gt;0),[6]PREMIOS_TITULACIONES_ANTIGUAS!$BW46,""),IF($A48="TOTAL",SUM(INDIRECT("AR4:AR"&amp;ROW()-1)),""))</f>
        <v/>
      </c>
      <c r="AS48" s="7" t="str">
        <f ca="1">IF(AND($A48&lt;&gt;"",$A48&lt;&gt;"TOTAL"),IF(AND([6]PREMIOS_TITULACIONES_ANTIGUAS!$BY46&lt;&gt;"",[6]PREMIOS_TITULACIONES_ANTIGUAS!$BY46&lt;&gt;0),[6]PREMIOS_TITULACIONES_ANTIGUAS!$BY46,""),IF($A48="TOTAL",SUM(INDIRECT("AS4:AS"&amp;ROW()-1)),""))</f>
        <v/>
      </c>
      <c r="AT48" s="7" t="str">
        <f t="shared" ca="1" si="14"/>
        <v/>
      </c>
      <c r="AU48" s="7" t="str">
        <f ca="1">IF(AND($A48&lt;&gt;"",$A48&lt;&gt;"TOTAL"),IF(AND([6]PREMIOS_TITULACIONES_ANTIGUAS!$CB46&lt;&gt;"",[6]PREMIOS_TITULACIONES_ANTIGUAS!$CB46&lt;&gt;0),[6]PREMIOS_TITULACIONES_ANTIGUAS!$CB46,""),IF($A48="TOTAL",SUM(INDIRECT("AU4:AU"&amp;ROW()-1)),""))</f>
        <v/>
      </c>
      <c r="AV48" s="7" t="str">
        <f ca="1">IF(AND($A48&lt;&gt;"",$A48&lt;&gt;"TOTAL"),IF(AND([6]PREMIOS_TITULACIONES_ANTIGUAS!$CD46&lt;&gt;"",[6]PREMIOS_TITULACIONES_ANTIGUAS!$CD46&lt;&gt;0),[6]PREMIOS_TITULACIONES_ANTIGUAS!$CD46,""),IF($A48="TOTAL",SUM(INDIRECT("AV4:AV"&amp;ROW()-1)),""))</f>
        <v/>
      </c>
      <c r="AW48" s="7" t="str">
        <f t="shared" ca="1" si="15"/>
        <v/>
      </c>
      <c r="AX48" s="7" t="str">
        <f ca="1">IF(AND($A48&lt;&gt;"",$A48&lt;&gt;"TOTAL"),IF(AND([6]PREMIOS_TITULACIONES_ANTIGUAS!$CG46&lt;&gt;"",[6]PREMIOS_TITULACIONES_ANTIGUAS!$CG46&lt;&gt;0),[6]PREMIOS_TITULACIONES_ANTIGUAS!$CG46,""),IF($A48="TOTAL",SUM(INDIRECT("AX4:AX"&amp;ROW()-1)),""))</f>
        <v/>
      </c>
      <c r="AY48" s="7" t="str">
        <f ca="1">IF(AND($A48&lt;&gt;"",$A48&lt;&gt;"TOTAL"),IF(AND([6]PREMIOS_TITULACIONES_ANTIGUAS!$CI46&lt;&gt;"",[6]PREMIOS_TITULACIONES_ANTIGUAS!$CI46&lt;&gt;0),[6]PREMIOS_TITULACIONES_ANTIGUAS!$CI46,""),IF($A48="TOTAL",SUM(INDIRECT("AY4:AY"&amp;ROW()-1)),""))</f>
        <v/>
      </c>
      <c r="AZ48" s="7" t="str">
        <f t="shared" ca="1" si="16"/>
        <v/>
      </c>
      <c r="BA48" s="7" t="str">
        <f ca="1">IF(AND($A48&lt;&gt;"",$A48&lt;&gt;"TOTAL"),IF(AND([6]PREMIOS_TITULACIONES_ANTIGUAS!$CL46&lt;&gt;"",[6]PREMIOS_TITULACIONES_ANTIGUAS!$CL46&lt;&gt;0),[6]PREMIOS_TITULACIONES_ANTIGUAS!$CL46,""),IF($A48="TOTAL",SUM(INDIRECT("BA4:BA"&amp;ROW()-1)),""))</f>
        <v/>
      </c>
      <c r="BB48" s="7" t="str">
        <f ca="1">IF(AND($A48&lt;&gt;"",$A48&lt;&gt;"TOTAL"),IF(AND([6]PREMIOS_TITULACIONES_ANTIGUAS!$CN46&lt;&gt;"",[6]PREMIOS_TITULACIONES_ANTIGUAS!$CN46&lt;&gt;0),[6]PREMIOS_TITULACIONES_ANTIGUAS!$CN46,""),IF($A48="TOTAL",SUM(INDIRECT("BB4:BB"&amp;ROW()-1)),""))</f>
        <v/>
      </c>
      <c r="BC48" s="7" t="str">
        <f t="shared" ca="1" si="17"/>
        <v/>
      </c>
      <c r="BD48" s="7" t="str">
        <f ca="1">IF(AND($A48&lt;&gt;"",$A48&lt;&gt;"TOTAL"),IF(AND([6]PREMIOS_TITULACIONES_ANTIGUAS!$CQ46&lt;&gt;"",[6]PREMIOS_TITULACIONES_ANTIGUAS!$CQ46&lt;&gt;0),[6]PREMIOS_TITULACIONES_ANTIGUAS!$CQ46,""),IF($A48="TOTAL",SUM(INDIRECT("BD4:BD"&amp;ROW()-1)),""))</f>
        <v/>
      </c>
      <c r="BE48" s="7" t="str">
        <f ca="1">IF(AND($A48&lt;&gt;"",$A48&lt;&gt;"TOTAL"),IF(AND([6]PREMIOS_TITULACIONES_ANTIGUAS!$CS46&lt;&gt;"",[6]PREMIOS_TITULACIONES_ANTIGUAS!$CS46&lt;&gt;0),[6]PREMIOS_TITULACIONES_ANTIGUAS!$CS46,""),IF($A48="TOTAL",SUM(INDIRECT("BE4:BE"&amp;ROW()-1)),""))</f>
        <v/>
      </c>
      <c r="BF48" s="7" t="str">
        <f t="shared" ca="1" si="18"/>
        <v/>
      </c>
    </row>
    <row r="49" spans="1:58" x14ac:dyDescent="0.2">
      <c r="A49" s="12" t="str">
        <f>IF([6]PREMIOS_TITULACIONES_ANTIGUAS!$D47&lt;&gt;"",[6]PREMIOS_TITULACIONES_ANTIGUAS!$D47,IF(AND([6]PREMIOS_TITULACIONES_ANTIGUAS!$D47="",[6]PREMIOS_TITULACIONES_ANTIGUAS!$D48="",[6]PREMIOS_TITULACIONES_ANTIGUAS!$D46=""),"","TOTAL"))</f>
        <v/>
      </c>
      <c r="B49" s="7" t="str">
        <f ca="1">IF(AND($A49&lt;&gt;"",$A49&lt;&gt;"TOTAL"),IF(AND([6]PREMIOS_TITULACIONES_ANTIGUAS!$E47&lt;&gt;"",[6]PREMIOS_TITULACIONES_ANTIGUAS!$E47&lt;&gt;0),[6]PREMIOS_TITULACIONES_ANTIGUAS!$E47,""),IF($A49="TOTAL",SUM(INDIRECT("B4:B"&amp;ROW()-1)),""))</f>
        <v/>
      </c>
      <c r="C49" s="7" t="str">
        <f ca="1">IF(AND($A49&lt;&gt;"",$A49&lt;&gt;"TOTAL"),IF(AND([6]PREMIOS_TITULACIONES_ANTIGUAS!$G47&lt;&gt;"",[6]PREMIOS_TITULACIONES_ANTIGUAS!$G47&lt;&gt;0),[6]PREMIOS_TITULACIONES_ANTIGUAS!$G47,""),IF($A49="TOTAL",SUM(INDIRECT("C4:C"&amp;ROW()-1)),""))</f>
        <v/>
      </c>
      <c r="D49" s="7" t="str">
        <f t="shared" ca="1" si="0"/>
        <v/>
      </c>
      <c r="E49" s="7" t="str">
        <f ca="1">IF(AND($A49&lt;&gt;"",$A49&lt;&gt;"TOTAL"),IF(AND([6]PREMIOS_TITULACIONES_ANTIGUAS!$J47&lt;&gt;"",[6]PREMIOS_TITULACIONES_ANTIGUAS!$J47&lt;&gt;0),[6]PREMIOS_TITULACIONES_ANTIGUAS!$J47,""),IF($A49="TOTAL",SUM(INDIRECT("E4:E"&amp;ROW()-1)),""))</f>
        <v/>
      </c>
      <c r="F49" s="7" t="str">
        <f ca="1">IF(AND($A49&lt;&gt;"",$A49&lt;&gt;"TOTAL"),IF(AND([6]PREMIOS_TITULACIONES_ANTIGUAS!$L47&lt;&gt;"",[6]PREMIOS_TITULACIONES_ANTIGUAS!$L47&lt;&gt;0),[6]PREMIOS_TITULACIONES_ANTIGUAS!$L47,""),IF($A49="TOTAL",SUM(INDIRECT("F4:F"&amp;ROW()-1)),""))</f>
        <v/>
      </c>
      <c r="G49" s="7" t="str">
        <f t="shared" ca="1" si="1"/>
        <v/>
      </c>
      <c r="H49" s="7" t="str">
        <f ca="1">IF(AND($A49&lt;&gt;"",$A49&lt;&gt;"TOTAL"),IF(AND([6]PREMIOS_TITULACIONES_ANTIGUAS!$O47&lt;&gt;"",[6]PREMIOS_TITULACIONES_ANTIGUAS!$O47&lt;&gt;0),[6]PREMIOS_TITULACIONES_ANTIGUAS!$O47,""),IF($A49="TOTAL",SUM(INDIRECT("H4:H"&amp;ROW()-1)),""))</f>
        <v/>
      </c>
      <c r="I49" s="7" t="str">
        <f ca="1">IF(AND($A49&lt;&gt;"",$A49&lt;&gt;"TOTAL"),IF(AND([6]PREMIOS_TITULACIONES_ANTIGUAS!$Q47&lt;&gt;"",[6]PREMIOS_TITULACIONES_ANTIGUAS!$Q47&lt;&gt;0),[6]PREMIOS_TITULACIONES_ANTIGUAS!$Q47,""),IF($A49="TOTAL",SUM(INDIRECT("I4:I"&amp;ROW()-1)),""))</f>
        <v/>
      </c>
      <c r="J49" s="7" t="str">
        <f t="shared" ca="1" si="2"/>
        <v/>
      </c>
      <c r="K49" s="7" t="str">
        <f ca="1">IF(AND($A49&lt;&gt;"",$A49&lt;&gt;"TOTAL"),IF(AND([6]PREMIOS_TITULACIONES_ANTIGUAS!$T47&lt;&gt;"",[6]PREMIOS_TITULACIONES_ANTIGUAS!$T47&lt;&gt;0),[6]PREMIOS_TITULACIONES_ANTIGUAS!$T47,""),IF($A49="TOTAL",SUM(INDIRECT("K4:K"&amp;ROW()-1)),""))</f>
        <v/>
      </c>
      <c r="L49" s="7" t="str">
        <f ca="1">IF(AND($A49&lt;&gt;"",$A49&lt;&gt;"TOTAL"),IF(AND([6]PREMIOS_TITULACIONES_ANTIGUAS!$V47&lt;&gt;"",[6]PREMIOS_TITULACIONES_ANTIGUAS!$V47&lt;&gt;0),[6]PREMIOS_TITULACIONES_ANTIGUAS!$V47,""),IF($A49="TOTAL",SUM(INDIRECT("L4:L"&amp;ROW()-1)),""))</f>
        <v/>
      </c>
      <c r="M49" s="7" t="str">
        <f t="shared" ca="1" si="3"/>
        <v/>
      </c>
      <c r="N49" s="7" t="str">
        <f ca="1">IF(AND($A49&lt;&gt;"",$A49&lt;&gt;"TOTAL"),IF(AND([6]PREMIOS_TITULACIONES_ANTIGUAS!$Y47&lt;&gt;"",[6]PREMIOS_TITULACIONES_ANTIGUAS!$Y47&lt;&gt;0),[6]PREMIOS_TITULACIONES_ANTIGUAS!$Y47,""),IF($A49="TOTAL",SUM(INDIRECT("N4:N"&amp;ROW()-1)),""))</f>
        <v/>
      </c>
      <c r="O49" s="7" t="str">
        <f ca="1">IF(AND($A49&lt;&gt;"",$A49&lt;&gt;"TOTAL"),IF(AND([6]PREMIOS_TITULACIONES_ANTIGUAS!$AA47&lt;&gt;"",[6]PREMIOS_TITULACIONES_ANTIGUAS!$AA47&lt;&gt;0),[6]PREMIOS_TITULACIONES_ANTIGUAS!$AA47,""),IF($A49="TOTAL",SUM(INDIRECT("O4:O"&amp;ROW()-1)),""))</f>
        <v/>
      </c>
      <c r="P49" s="7" t="str">
        <f t="shared" ca="1" si="4"/>
        <v/>
      </c>
      <c r="Q49" s="7" t="str">
        <f ca="1">IF(AND($A49&lt;&gt;"",$A49&lt;&gt;"TOTAL"),IF(AND([6]PREMIOS_TITULACIONES_ANTIGUAS!$AD47&lt;&gt;"",[6]PREMIOS_TITULACIONES_ANTIGUAS!$AD47&lt;&gt;0),[6]PREMIOS_TITULACIONES_ANTIGUAS!$AD47,""),IF($A49="TOTAL",SUM(INDIRECT("Q4:Q"&amp;ROW()-1)),""))</f>
        <v/>
      </c>
      <c r="R49" s="7" t="str">
        <f ca="1">IF(AND($A49&lt;&gt;"",$A49&lt;&gt;"TOTAL"),IF(AND([6]PREMIOS_TITULACIONES_ANTIGUAS!$AF47&lt;&gt;"",[6]PREMIOS_TITULACIONES_ANTIGUAS!$AF47&lt;&gt;0),[6]PREMIOS_TITULACIONES_ANTIGUAS!$AF47,""),IF($A49="TOTAL",SUM(INDIRECT("R4:R"&amp;ROW()-1)),""))</f>
        <v/>
      </c>
      <c r="S49" s="7" t="str">
        <f t="shared" ca="1" si="5"/>
        <v/>
      </c>
      <c r="T49" s="7" t="str">
        <f ca="1">IF(AND($A49&lt;&gt;"",$A49&lt;&gt;"TOTAL"),IF(AND([6]PREMIOS_TITULACIONES_ANTIGUAS!$AI47&lt;&gt;"",[6]PREMIOS_TITULACIONES_ANTIGUAS!$AI47&lt;&gt;0),[6]PREMIOS_TITULACIONES_ANTIGUAS!$AI47,""),IF($A49="TOTAL",SUM(INDIRECT("T4:T"&amp;ROW()-1)),""))</f>
        <v/>
      </c>
      <c r="U49" s="7" t="str">
        <f ca="1">IF(AND($A49&lt;&gt;"",$A49&lt;&gt;"TOTAL"),IF(AND([6]PREMIOS_TITULACIONES_ANTIGUAS!$AK47&lt;&gt;"",[6]PREMIOS_TITULACIONES_ANTIGUAS!$AK47&lt;&gt;0),[6]PREMIOS_TITULACIONES_ANTIGUAS!$AK47,""),IF($A49="TOTAL",SUM(INDIRECT("U4:U"&amp;ROW()-1)),""))</f>
        <v/>
      </c>
      <c r="V49" s="7" t="str">
        <f t="shared" ca="1" si="6"/>
        <v/>
      </c>
      <c r="W49" s="7" t="str">
        <f ca="1">IF(AND($A49&lt;&gt;"",$A49&lt;&gt;"TOTAL"),IF(AND([6]PREMIOS_TITULACIONES_ANTIGUAS!$AN47&lt;&gt;"",[6]PREMIOS_TITULACIONES_ANTIGUAS!$AN47&lt;&gt;0),[6]PREMIOS_TITULACIONES_ANTIGUAS!$AN47,""),IF($A49="TOTAL",SUM(INDIRECT("W4:W"&amp;ROW()-1)),""))</f>
        <v/>
      </c>
      <c r="X49" s="7" t="str">
        <f ca="1">IF(AND($A49&lt;&gt;"",$A49&lt;&gt;"TOTAL"),IF(AND([6]PREMIOS_TITULACIONES_ANTIGUAS!$AP47&lt;&gt;"",[6]PREMIOS_TITULACIONES_ANTIGUAS!$AP47&lt;&gt;0),[6]PREMIOS_TITULACIONES_ANTIGUAS!$AP47,""),IF($A49="TOTAL",SUM(INDIRECT("X4:X"&amp;ROW()-1)),""))</f>
        <v/>
      </c>
      <c r="Y49" s="7" t="str">
        <f t="shared" ca="1" si="7"/>
        <v/>
      </c>
      <c r="Z49" s="7" t="str">
        <f ca="1">IF(AND($A49&lt;&gt;"",$A49&lt;&gt;"TOTAL"),IF(AND([6]PREMIOS_TITULACIONES_ANTIGUAS!$AS47&lt;&gt;"",[6]PREMIOS_TITULACIONES_ANTIGUAS!$AS47&lt;&gt;0),[6]PREMIOS_TITULACIONES_ANTIGUAS!$AS47,""),IF($A49="TOTAL",SUM(INDIRECT("Z4:Z"&amp;ROW()-1)),""))</f>
        <v/>
      </c>
      <c r="AA49" s="7" t="str">
        <f ca="1">IF(AND($A49&lt;&gt;"",$A49&lt;&gt;"TOTAL"),IF(AND([6]PREMIOS_TITULACIONES_ANTIGUAS!$AU47&lt;&gt;"",[6]PREMIOS_TITULACIONES_ANTIGUAS!$AU47&lt;&gt;0),[6]PREMIOS_TITULACIONES_ANTIGUAS!$AU47,""),IF($A49="TOTAL",SUM(INDIRECT("AA4:AA"&amp;ROW()-1)),""))</f>
        <v/>
      </c>
      <c r="AB49" s="7" t="str">
        <f t="shared" ca="1" si="8"/>
        <v/>
      </c>
      <c r="AC49" s="7" t="str">
        <f ca="1">IF(AND($A49&lt;&gt;"",$A49&lt;&gt;"TOTAL"),IF(AND([6]PREMIOS_TITULACIONES_ANTIGUAS!$AX47&lt;&gt;"",[6]PREMIOS_TITULACIONES_ANTIGUAS!$AX47&lt;&gt;0),[6]PREMIOS_TITULACIONES_ANTIGUAS!$AX47,""),IF($A49="TOTAL",SUM(INDIRECT("AC4:AC"&amp;ROW()-1)),""))</f>
        <v/>
      </c>
      <c r="AD49" s="7" t="str">
        <f ca="1">IF(AND($A49&lt;&gt;"",$A49&lt;&gt;"TOTAL"),IF(AND([6]PREMIOS_TITULACIONES_ANTIGUAS!$AZ47&lt;&gt;"",[6]PREMIOS_TITULACIONES_ANTIGUAS!$AZ47&lt;&gt;0),[6]PREMIOS_TITULACIONES_ANTIGUAS!$AZ47,""),IF($A49="TOTAL",SUM(INDIRECT("AD4:AD"&amp;ROW()-1)),""))</f>
        <v/>
      </c>
      <c r="AE49" s="7" t="str">
        <f t="shared" ca="1" si="9"/>
        <v/>
      </c>
      <c r="AF49" s="7" t="str">
        <f ca="1">IF(AND($A49&lt;&gt;"",$A49&lt;&gt;"TOTAL"),IF(AND([6]PREMIOS_TITULACIONES_ANTIGUAS!$BC47&lt;&gt;"",[6]PREMIOS_TITULACIONES_ANTIGUAS!$BC47&lt;&gt;0),[6]PREMIOS_TITULACIONES_ANTIGUAS!$BC47,""),IF($A49="TOTAL",SUM(INDIRECT("AF4:AF"&amp;ROW()-1)),""))</f>
        <v/>
      </c>
      <c r="AG49" s="7" t="str">
        <f ca="1">IF(AND($A49&lt;&gt;"",$A49&lt;&gt;"TOTAL"),IF(AND([6]PREMIOS_TITULACIONES_ANTIGUAS!$BE47&lt;&gt;"",[6]PREMIOS_TITULACIONES_ANTIGUAS!$BE47&lt;&gt;0),[6]PREMIOS_TITULACIONES_ANTIGUAS!$BE47,""),IF($A49="TOTAL",SUM(INDIRECT("AG4:AG"&amp;ROW()-1)),""))</f>
        <v/>
      </c>
      <c r="AH49" s="7" t="str">
        <f t="shared" ca="1" si="10"/>
        <v/>
      </c>
      <c r="AI49" s="7" t="str">
        <f ca="1">IF(AND($A49&lt;&gt;"",$A49&lt;&gt;"TOTAL"),IF(AND([6]PREMIOS_TITULACIONES_ANTIGUAS!$BH47&lt;&gt;"",[6]PREMIOS_TITULACIONES_ANTIGUAS!$BH47&lt;&gt;0),[6]PREMIOS_TITULACIONES_ANTIGUAS!$BH47,""),IF($A49="TOTAL",SUM(INDIRECT("AI4:AI"&amp;ROW()-1)),""))</f>
        <v/>
      </c>
      <c r="AJ49" s="7" t="str">
        <f ca="1">IF(AND($A49&lt;&gt;"",$A49&lt;&gt;"TOTAL"),IF(AND([6]PREMIOS_TITULACIONES_ANTIGUAS!$BJ47&lt;&gt;"",[6]PREMIOS_TITULACIONES_ANTIGUAS!$BJ47&lt;&gt;0),[6]PREMIOS_TITULACIONES_ANTIGUAS!$BJ47,""),IF($A49="TOTAL",SUM(INDIRECT("AJ4:AJ"&amp;ROW()-1)),""))</f>
        <v/>
      </c>
      <c r="AK49" s="7" t="str">
        <f t="shared" ca="1" si="11"/>
        <v/>
      </c>
      <c r="AL49" s="7" t="str">
        <f ca="1">IF(AND($A49&lt;&gt;"",$A49&lt;&gt;"TOTAL"),IF(AND([6]PREMIOS_TITULACIONES_ANTIGUAS!$BM47&lt;&gt;"",[6]PREMIOS_TITULACIONES_ANTIGUAS!$BM47&lt;&gt;0),[6]PREMIOS_TITULACIONES_ANTIGUAS!$BM47,""),IF($A49="TOTAL",SUM(INDIRECT("AL4:AL"&amp;ROW()-1)),""))</f>
        <v/>
      </c>
      <c r="AM49" s="7" t="str">
        <f ca="1">IF(AND($A49&lt;&gt;"",$A49&lt;&gt;"TOTAL"),IF(AND([6]PREMIOS_TITULACIONES_ANTIGUAS!$BO47&lt;&gt;"",[6]PREMIOS_TITULACIONES_ANTIGUAS!$BO47&lt;&gt;0),[6]PREMIOS_TITULACIONES_ANTIGUAS!$BO47,""),IF($A49="TOTAL",SUM(INDIRECT("AM4:AM"&amp;ROW()-1)),""))</f>
        <v/>
      </c>
      <c r="AN49" s="7" t="str">
        <f t="shared" ca="1" si="12"/>
        <v/>
      </c>
      <c r="AO49" s="7" t="str">
        <f ca="1">IF(AND($A49&lt;&gt;"",$A49&lt;&gt;"TOTAL"),IF(AND([6]PREMIOS_TITULACIONES_ANTIGUAS!$BR47&lt;&gt;"",[6]PREMIOS_TITULACIONES_ANTIGUAS!$BR47&lt;&gt;0),[6]PREMIOS_TITULACIONES_ANTIGUAS!$BR47,""),IF($A49="TOTAL",SUM(INDIRECT("AO4:AO"&amp;ROW()-1)),""))</f>
        <v/>
      </c>
      <c r="AP49" s="7" t="str">
        <f ca="1">IF(AND($A49&lt;&gt;"",$A49&lt;&gt;"TOTAL"),IF(AND([6]PREMIOS_TITULACIONES_ANTIGUAS!$BT47&lt;&gt;"",[6]PREMIOS_TITULACIONES_ANTIGUAS!$BT47&lt;&gt;0),[6]PREMIOS_TITULACIONES_ANTIGUAS!$BT47,""),IF($A49="TOTAL",SUM(INDIRECT("AP4:AP"&amp;ROW()-1)),""))</f>
        <v/>
      </c>
      <c r="AQ49" s="7" t="str">
        <f t="shared" ca="1" si="13"/>
        <v/>
      </c>
      <c r="AR49" s="7" t="str">
        <f ca="1">IF(AND($A49&lt;&gt;"",$A49&lt;&gt;"TOTAL"),IF(AND([6]PREMIOS_TITULACIONES_ANTIGUAS!$BW47&lt;&gt;"",[6]PREMIOS_TITULACIONES_ANTIGUAS!$BW47&lt;&gt;0),[6]PREMIOS_TITULACIONES_ANTIGUAS!$BW47,""),IF($A49="TOTAL",SUM(INDIRECT("AR4:AR"&amp;ROW()-1)),""))</f>
        <v/>
      </c>
      <c r="AS49" s="7" t="str">
        <f ca="1">IF(AND($A49&lt;&gt;"",$A49&lt;&gt;"TOTAL"),IF(AND([6]PREMIOS_TITULACIONES_ANTIGUAS!$BY47&lt;&gt;"",[6]PREMIOS_TITULACIONES_ANTIGUAS!$BY47&lt;&gt;0),[6]PREMIOS_TITULACIONES_ANTIGUAS!$BY47,""),IF($A49="TOTAL",SUM(INDIRECT("AS4:AS"&amp;ROW()-1)),""))</f>
        <v/>
      </c>
      <c r="AT49" s="7" t="str">
        <f t="shared" ca="1" si="14"/>
        <v/>
      </c>
      <c r="AU49" s="7" t="str">
        <f ca="1">IF(AND($A49&lt;&gt;"",$A49&lt;&gt;"TOTAL"),IF(AND([6]PREMIOS_TITULACIONES_ANTIGUAS!$CB47&lt;&gt;"",[6]PREMIOS_TITULACIONES_ANTIGUAS!$CB47&lt;&gt;0),[6]PREMIOS_TITULACIONES_ANTIGUAS!$CB47,""),IF($A49="TOTAL",SUM(INDIRECT("AU4:AU"&amp;ROW()-1)),""))</f>
        <v/>
      </c>
      <c r="AV49" s="7" t="str">
        <f ca="1">IF(AND($A49&lt;&gt;"",$A49&lt;&gt;"TOTAL"),IF(AND([6]PREMIOS_TITULACIONES_ANTIGUAS!$CD47&lt;&gt;"",[6]PREMIOS_TITULACIONES_ANTIGUAS!$CD47&lt;&gt;0),[6]PREMIOS_TITULACIONES_ANTIGUAS!$CD47,""),IF($A49="TOTAL",SUM(INDIRECT("AV4:AV"&amp;ROW()-1)),""))</f>
        <v/>
      </c>
      <c r="AW49" s="7" t="str">
        <f t="shared" ca="1" si="15"/>
        <v/>
      </c>
      <c r="AX49" s="7" t="str">
        <f ca="1">IF(AND($A49&lt;&gt;"",$A49&lt;&gt;"TOTAL"),IF(AND([6]PREMIOS_TITULACIONES_ANTIGUAS!$CG47&lt;&gt;"",[6]PREMIOS_TITULACIONES_ANTIGUAS!$CG47&lt;&gt;0),[6]PREMIOS_TITULACIONES_ANTIGUAS!$CG47,""),IF($A49="TOTAL",SUM(INDIRECT("AX4:AX"&amp;ROW()-1)),""))</f>
        <v/>
      </c>
      <c r="AY49" s="7" t="str">
        <f ca="1">IF(AND($A49&lt;&gt;"",$A49&lt;&gt;"TOTAL"),IF(AND([6]PREMIOS_TITULACIONES_ANTIGUAS!$CI47&lt;&gt;"",[6]PREMIOS_TITULACIONES_ANTIGUAS!$CI47&lt;&gt;0),[6]PREMIOS_TITULACIONES_ANTIGUAS!$CI47,""),IF($A49="TOTAL",SUM(INDIRECT("AY4:AY"&amp;ROW()-1)),""))</f>
        <v/>
      </c>
      <c r="AZ49" s="7" t="str">
        <f t="shared" ca="1" si="16"/>
        <v/>
      </c>
      <c r="BA49" s="7" t="str">
        <f ca="1">IF(AND($A49&lt;&gt;"",$A49&lt;&gt;"TOTAL"),IF(AND([6]PREMIOS_TITULACIONES_ANTIGUAS!$CL47&lt;&gt;"",[6]PREMIOS_TITULACIONES_ANTIGUAS!$CL47&lt;&gt;0),[6]PREMIOS_TITULACIONES_ANTIGUAS!$CL47,""),IF($A49="TOTAL",SUM(INDIRECT("BA4:BA"&amp;ROW()-1)),""))</f>
        <v/>
      </c>
      <c r="BB49" s="7" t="str">
        <f ca="1">IF(AND($A49&lt;&gt;"",$A49&lt;&gt;"TOTAL"),IF(AND([6]PREMIOS_TITULACIONES_ANTIGUAS!$CN47&lt;&gt;"",[6]PREMIOS_TITULACIONES_ANTIGUAS!$CN47&lt;&gt;0),[6]PREMIOS_TITULACIONES_ANTIGUAS!$CN47,""),IF($A49="TOTAL",SUM(INDIRECT("BB4:BB"&amp;ROW()-1)),""))</f>
        <v/>
      </c>
      <c r="BC49" s="7" t="str">
        <f t="shared" ca="1" si="17"/>
        <v/>
      </c>
      <c r="BD49" s="7" t="str">
        <f ca="1">IF(AND($A49&lt;&gt;"",$A49&lt;&gt;"TOTAL"),IF(AND([6]PREMIOS_TITULACIONES_ANTIGUAS!$CQ47&lt;&gt;"",[6]PREMIOS_TITULACIONES_ANTIGUAS!$CQ47&lt;&gt;0),[6]PREMIOS_TITULACIONES_ANTIGUAS!$CQ47,""),IF($A49="TOTAL",SUM(INDIRECT("BD4:BD"&amp;ROW()-1)),""))</f>
        <v/>
      </c>
      <c r="BE49" s="7" t="str">
        <f ca="1">IF(AND($A49&lt;&gt;"",$A49&lt;&gt;"TOTAL"),IF(AND([6]PREMIOS_TITULACIONES_ANTIGUAS!$CS47&lt;&gt;"",[6]PREMIOS_TITULACIONES_ANTIGUAS!$CS47&lt;&gt;0),[6]PREMIOS_TITULACIONES_ANTIGUAS!$CS47,""),IF($A49="TOTAL",SUM(INDIRECT("BE4:BE"&amp;ROW()-1)),""))</f>
        <v/>
      </c>
      <c r="BF49" s="7" t="str">
        <f t="shared" ca="1" si="18"/>
        <v/>
      </c>
    </row>
    <row r="50" spans="1:58" x14ac:dyDescent="0.2">
      <c r="A50" s="12" t="str">
        <f>IF([6]PREMIOS_TITULACIONES_ANTIGUAS!$D48&lt;&gt;"",[6]PREMIOS_TITULACIONES_ANTIGUAS!$D48,IF(AND([6]PREMIOS_TITULACIONES_ANTIGUAS!$D48="",[6]PREMIOS_TITULACIONES_ANTIGUAS!$D49="",[6]PREMIOS_TITULACIONES_ANTIGUAS!$D47=""),"","TOTAL"))</f>
        <v/>
      </c>
      <c r="B50" s="7" t="str">
        <f ca="1">IF(AND($A50&lt;&gt;"",$A50&lt;&gt;"TOTAL"),IF(AND([6]PREMIOS_TITULACIONES_ANTIGUAS!$E48&lt;&gt;"",[6]PREMIOS_TITULACIONES_ANTIGUAS!$E48&lt;&gt;0),[6]PREMIOS_TITULACIONES_ANTIGUAS!$E48,""),IF($A50="TOTAL",SUM(INDIRECT("B4:B"&amp;ROW()-1)),""))</f>
        <v/>
      </c>
      <c r="C50" s="7" t="str">
        <f ca="1">IF(AND($A50&lt;&gt;"",$A50&lt;&gt;"TOTAL"),IF(AND([6]PREMIOS_TITULACIONES_ANTIGUAS!$G48&lt;&gt;"",[6]PREMIOS_TITULACIONES_ANTIGUAS!$G48&lt;&gt;0),[6]PREMIOS_TITULACIONES_ANTIGUAS!$G48,""),IF($A50="TOTAL",SUM(INDIRECT("C4:C"&amp;ROW()-1)),""))</f>
        <v/>
      </c>
      <c r="D50" s="7" t="str">
        <f t="shared" ca="1" si="0"/>
        <v/>
      </c>
      <c r="E50" s="7" t="str">
        <f ca="1">IF(AND($A50&lt;&gt;"",$A50&lt;&gt;"TOTAL"),IF(AND([6]PREMIOS_TITULACIONES_ANTIGUAS!$J48&lt;&gt;"",[6]PREMIOS_TITULACIONES_ANTIGUAS!$J48&lt;&gt;0),[6]PREMIOS_TITULACIONES_ANTIGUAS!$J48,""),IF($A50="TOTAL",SUM(INDIRECT("E4:E"&amp;ROW()-1)),""))</f>
        <v/>
      </c>
      <c r="F50" s="7" t="str">
        <f ca="1">IF(AND($A50&lt;&gt;"",$A50&lt;&gt;"TOTAL"),IF(AND([6]PREMIOS_TITULACIONES_ANTIGUAS!$L48&lt;&gt;"",[6]PREMIOS_TITULACIONES_ANTIGUAS!$L48&lt;&gt;0),[6]PREMIOS_TITULACIONES_ANTIGUAS!$L48,""),IF($A50="TOTAL",SUM(INDIRECT("F4:F"&amp;ROW()-1)),""))</f>
        <v/>
      </c>
      <c r="G50" s="7" t="str">
        <f t="shared" ca="1" si="1"/>
        <v/>
      </c>
      <c r="H50" s="7" t="str">
        <f ca="1">IF(AND($A50&lt;&gt;"",$A50&lt;&gt;"TOTAL"),IF(AND([6]PREMIOS_TITULACIONES_ANTIGUAS!$O48&lt;&gt;"",[6]PREMIOS_TITULACIONES_ANTIGUAS!$O48&lt;&gt;0),[6]PREMIOS_TITULACIONES_ANTIGUAS!$O48,""),IF($A50="TOTAL",SUM(INDIRECT("H4:H"&amp;ROW()-1)),""))</f>
        <v/>
      </c>
      <c r="I50" s="7" t="str">
        <f ca="1">IF(AND($A50&lt;&gt;"",$A50&lt;&gt;"TOTAL"),IF(AND([6]PREMIOS_TITULACIONES_ANTIGUAS!$Q48&lt;&gt;"",[6]PREMIOS_TITULACIONES_ANTIGUAS!$Q48&lt;&gt;0),[6]PREMIOS_TITULACIONES_ANTIGUAS!$Q48,""),IF($A50="TOTAL",SUM(INDIRECT("I4:I"&amp;ROW()-1)),""))</f>
        <v/>
      </c>
      <c r="J50" s="7" t="str">
        <f t="shared" ca="1" si="2"/>
        <v/>
      </c>
      <c r="K50" s="7" t="str">
        <f ca="1">IF(AND($A50&lt;&gt;"",$A50&lt;&gt;"TOTAL"),IF(AND([6]PREMIOS_TITULACIONES_ANTIGUAS!$T48&lt;&gt;"",[6]PREMIOS_TITULACIONES_ANTIGUAS!$T48&lt;&gt;0),[6]PREMIOS_TITULACIONES_ANTIGUAS!$T48,""),IF($A50="TOTAL",SUM(INDIRECT("K4:K"&amp;ROW()-1)),""))</f>
        <v/>
      </c>
      <c r="L50" s="7" t="str">
        <f ca="1">IF(AND($A50&lt;&gt;"",$A50&lt;&gt;"TOTAL"),IF(AND([6]PREMIOS_TITULACIONES_ANTIGUAS!$V48&lt;&gt;"",[6]PREMIOS_TITULACIONES_ANTIGUAS!$V48&lt;&gt;0),[6]PREMIOS_TITULACIONES_ANTIGUAS!$V48,""),IF($A50="TOTAL",SUM(INDIRECT("L4:L"&amp;ROW()-1)),""))</f>
        <v/>
      </c>
      <c r="M50" s="7" t="str">
        <f t="shared" ca="1" si="3"/>
        <v/>
      </c>
      <c r="N50" s="7" t="str">
        <f ca="1">IF(AND($A50&lt;&gt;"",$A50&lt;&gt;"TOTAL"),IF(AND([6]PREMIOS_TITULACIONES_ANTIGUAS!$Y48&lt;&gt;"",[6]PREMIOS_TITULACIONES_ANTIGUAS!$Y48&lt;&gt;0),[6]PREMIOS_TITULACIONES_ANTIGUAS!$Y48,""),IF($A50="TOTAL",SUM(INDIRECT("N4:N"&amp;ROW()-1)),""))</f>
        <v/>
      </c>
      <c r="O50" s="7" t="str">
        <f ca="1">IF(AND($A50&lt;&gt;"",$A50&lt;&gt;"TOTAL"),IF(AND([6]PREMIOS_TITULACIONES_ANTIGUAS!$AA48&lt;&gt;"",[6]PREMIOS_TITULACIONES_ANTIGUAS!$AA48&lt;&gt;0),[6]PREMIOS_TITULACIONES_ANTIGUAS!$AA48,""),IF($A50="TOTAL",SUM(INDIRECT("O4:O"&amp;ROW()-1)),""))</f>
        <v/>
      </c>
      <c r="P50" s="7" t="str">
        <f t="shared" ca="1" si="4"/>
        <v/>
      </c>
      <c r="Q50" s="7" t="str">
        <f ca="1">IF(AND($A50&lt;&gt;"",$A50&lt;&gt;"TOTAL"),IF(AND([6]PREMIOS_TITULACIONES_ANTIGUAS!$AD48&lt;&gt;"",[6]PREMIOS_TITULACIONES_ANTIGUAS!$AD48&lt;&gt;0),[6]PREMIOS_TITULACIONES_ANTIGUAS!$AD48,""),IF($A50="TOTAL",SUM(INDIRECT("Q4:Q"&amp;ROW()-1)),""))</f>
        <v/>
      </c>
      <c r="R50" s="7" t="str">
        <f ca="1">IF(AND($A50&lt;&gt;"",$A50&lt;&gt;"TOTAL"),IF(AND([6]PREMIOS_TITULACIONES_ANTIGUAS!$AF48&lt;&gt;"",[6]PREMIOS_TITULACIONES_ANTIGUAS!$AF48&lt;&gt;0),[6]PREMIOS_TITULACIONES_ANTIGUAS!$AF48,""),IF($A50="TOTAL",SUM(INDIRECT("R4:R"&amp;ROW()-1)),""))</f>
        <v/>
      </c>
      <c r="S50" s="7" t="str">
        <f t="shared" ca="1" si="5"/>
        <v/>
      </c>
      <c r="T50" s="7" t="str">
        <f ca="1">IF(AND($A50&lt;&gt;"",$A50&lt;&gt;"TOTAL"),IF(AND([6]PREMIOS_TITULACIONES_ANTIGUAS!$AI48&lt;&gt;"",[6]PREMIOS_TITULACIONES_ANTIGUAS!$AI48&lt;&gt;0),[6]PREMIOS_TITULACIONES_ANTIGUAS!$AI48,""),IF($A50="TOTAL",SUM(INDIRECT("T4:T"&amp;ROW()-1)),""))</f>
        <v/>
      </c>
      <c r="U50" s="7" t="str">
        <f ca="1">IF(AND($A50&lt;&gt;"",$A50&lt;&gt;"TOTAL"),IF(AND([6]PREMIOS_TITULACIONES_ANTIGUAS!$AK48&lt;&gt;"",[6]PREMIOS_TITULACIONES_ANTIGUAS!$AK48&lt;&gt;0),[6]PREMIOS_TITULACIONES_ANTIGUAS!$AK48,""),IF($A50="TOTAL",SUM(INDIRECT("U4:U"&amp;ROW()-1)),""))</f>
        <v/>
      </c>
      <c r="V50" s="7" t="str">
        <f t="shared" ca="1" si="6"/>
        <v/>
      </c>
      <c r="W50" s="7" t="str">
        <f ca="1">IF(AND($A50&lt;&gt;"",$A50&lt;&gt;"TOTAL"),IF(AND([6]PREMIOS_TITULACIONES_ANTIGUAS!$AN48&lt;&gt;"",[6]PREMIOS_TITULACIONES_ANTIGUAS!$AN48&lt;&gt;0),[6]PREMIOS_TITULACIONES_ANTIGUAS!$AN48,""),IF($A50="TOTAL",SUM(INDIRECT("W4:W"&amp;ROW()-1)),""))</f>
        <v/>
      </c>
      <c r="X50" s="7" t="str">
        <f ca="1">IF(AND($A50&lt;&gt;"",$A50&lt;&gt;"TOTAL"),IF(AND([6]PREMIOS_TITULACIONES_ANTIGUAS!$AP48&lt;&gt;"",[6]PREMIOS_TITULACIONES_ANTIGUAS!$AP48&lt;&gt;0),[6]PREMIOS_TITULACIONES_ANTIGUAS!$AP48,""),IF($A50="TOTAL",SUM(INDIRECT("X4:X"&amp;ROW()-1)),""))</f>
        <v/>
      </c>
      <c r="Y50" s="7" t="str">
        <f t="shared" ca="1" si="7"/>
        <v/>
      </c>
      <c r="Z50" s="7" t="str">
        <f ca="1">IF(AND($A50&lt;&gt;"",$A50&lt;&gt;"TOTAL"),IF(AND([6]PREMIOS_TITULACIONES_ANTIGUAS!$AS48&lt;&gt;"",[6]PREMIOS_TITULACIONES_ANTIGUAS!$AS48&lt;&gt;0),[6]PREMIOS_TITULACIONES_ANTIGUAS!$AS48,""),IF($A50="TOTAL",SUM(INDIRECT("Z4:Z"&amp;ROW()-1)),""))</f>
        <v/>
      </c>
      <c r="AA50" s="7" t="str">
        <f ca="1">IF(AND($A50&lt;&gt;"",$A50&lt;&gt;"TOTAL"),IF(AND([6]PREMIOS_TITULACIONES_ANTIGUAS!$AU48&lt;&gt;"",[6]PREMIOS_TITULACIONES_ANTIGUAS!$AU48&lt;&gt;0),[6]PREMIOS_TITULACIONES_ANTIGUAS!$AU48,""),IF($A50="TOTAL",SUM(INDIRECT("AA4:AA"&amp;ROW()-1)),""))</f>
        <v/>
      </c>
      <c r="AB50" s="7" t="str">
        <f t="shared" ca="1" si="8"/>
        <v/>
      </c>
      <c r="AC50" s="7" t="str">
        <f ca="1">IF(AND($A50&lt;&gt;"",$A50&lt;&gt;"TOTAL"),IF(AND([6]PREMIOS_TITULACIONES_ANTIGUAS!$AX48&lt;&gt;"",[6]PREMIOS_TITULACIONES_ANTIGUAS!$AX48&lt;&gt;0),[6]PREMIOS_TITULACIONES_ANTIGUAS!$AX48,""),IF($A50="TOTAL",SUM(INDIRECT("AC4:AC"&amp;ROW()-1)),""))</f>
        <v/>
      </c>
      <c r="AD50" s="7" t="str">
        <f ca="1">IF(AND($A50&lt;&gt;"",$A50&lt;&gt;"TOTAL"),IF(AND([6]PREMIOS_TITULACIONES_ANTIGUAS!$AZ48&lt;&gt;"",[6]PREMIOS_TITULACIONES_ANTIGUAS!$AZ48&lt;&gt;0),[6]PREMIOS_TITULACIONES_ANTIGUAS!$AZ48,""),IF($A50="TOTAL",SUM(INDIRECT("AD4:AD"&amp;ROW()-1)),""))</f>
        <v/>
      </c>
      <c r="AE50" s="7" t="str">
        <f t="shared" ca="1" si="9"/>
        <v/>
      </c>
      <c r="AF50" s="7" t="str">
        <f ca="1">IF(AND($A50&lt;&gt;"",$A50&lt;&gt;"TOTAL"),IF(AND([6]PREMIOS_TITULACIONES_ANTIGUAS!$BC48&lt;&gt;"",[6]PREMIOS_TITULACIONES_ANTIGUAS!$BC48&lt;&gt;0),[6]PREMIOS_TITULACIONES_ANTIGUAS!$BC48,""),IF($A50="TOTAL",SUM(INDIRECT("AF4:AF"&amp;ROW()-1)),""))</f>
        <v/>
      </c>
      <c r="AG50" s="7" t="str">
        <f ca="1">IF(AND($A50&lt;&gt;"",$A50&lt;&gt;"TOTAL"),IF(AND([6]PREMIOS_TITULACIONES_ANTIGUAS!$BE48&lt;&gt;"",[6]PREMIOS_TITULACIONES_ANTIGUAS!$BE48&lt;&gt;0),[6]PREMIOS_TITULACIONES_ANTIGUAS!$BE48,""),IF($A50="TOTAL",SUM(INDIRECT("AG4:AG"&amp;ROW()-1)),""))</f>
        <v/>
      </c>
      <c r="AH50" s="7" t="str">
        <f t="shared" ca="1" si="10"/>
        <v/>
      </c>
      <c r="AI50" s="7" t="str">
        <f ca="1">IF(AND($A50&lt;&gt;"",$A50&lt;&gt;"TOTAL"),IF(AND([6]PREMIOS_TITULACIONES_ANTIGUAS!$BH48&lt;&gt;"",[6]PREMIOS_TITULACIONES_ANTIGUAS!$BH48&lt;&gt;0),[6]PREMIOS_TITULACIONES_ANTIGUAS!$BH48,""),IF($A50="TOTAL",SUM(INDIRECT("AI4:AI"&amp;ROW()-1)),""))</f>
        <v/>
      </c>
      <c r="AJ50" s="7" t="str">
        <f ca="1">IF(AND($A50&lt;&gt;"",$A50&lt;&gt;"TOTAL"),IF(AND([6]PREMIOS_TITULACIONES_ANTIGUAS!$BJ48&lt;&gt;"",[6]PREMIOS_TITULACIONES_ANTIGUAS!$BJ48&lt;&gt;0),[6]PREMIOS_TITULACIONES_ANTIGUAS!$BJ48,""),IF($A50="TOTAL",SUM(INDIRECT("AJ4:AJ"&amp;ROW()-1)),""))</f>
        <v/>
      </c>
      <c r="AK50" s="7" t="str">
        <f t="shared" ca="1" si="11"/>
        <v/>
      </c>
      <c r="AL50" s="7" t="str">
        <f ca="1">IF(AND($A50&lt;&gt;"",$A50&lt;&gt;"TOTAL"),IF(AND([6]PREMIOS_TITULACIONES_ANTIGUAS!$BM48&lt;&gt;"",[6]PREMIOS_TITULACIONES_ANTIGUAS!$BM48&lt;&gt;0),[6]PREMIOS_TITULACIONES_ANTIGUAS!$BM48,""),IF($A50="TOTAL",SUM(INDIRECT("AL4:AL"&amp;ROW()-1)),""))</f>
        <v/>
      </c>
      <c r="AM50" s="7" t="str">
        <f ca="1">IF(AND($A50&lt;&gt;"",$A50&lt;&gt;"TOTAL"),IF(AND([6]PREMIOS_TITULACIONES_ANTIGUAS!$BO48&lt;&gt;"",[6]PREMIOS_TITULACIONES_ANTIGUAS!$BO48&lt;&gt;0),[6]PREMIOS_TITULACIONES_ANTIGUAS!$BO48,""),IF($A50="TOTAL",SUM(INDIRECT("AM4:AM"&amp;ROW()-1)),""))</f>
        <v/>
      </c>
      <c r="AN50" s="7" t="str">
        <f t="shared" ca="1" si="12"/>
        <v/>
      </c>
      <c r="AO50" s="7" t="str">
        <f ca="1">IF(AND($A50&lt;&gt;"",$A50&lt;&gt;"TOTAL"),IF(AND([6]PREMIOS_TITULACIONES_ANTIGUAS!$BR48&lt;&gt;"",[6]PREMIOS_TITULACIONES_ANTIGUAS!$BR48&lt;&gt;0),[6]PREMIOS_TITULACIONES_ANTIGUAS!$BR48,""),IF($A50="TOTAL",SUM(INDIRECT("AO4:AO"&amp;ROW()-1)),""))</f>
        <v/>
      </c>
      <c r="AP50" s="7" t="str">
        <f ca="1">IF(AND($A50&lt;&gt;"",$A50&lt;&gt;"TOTAL"),IF(AND([6]PREMIOS_TITULACIONES_ANTIGUAS!$BT48&lt;&gt;"",[6]PREMIOS_TITULACIONES_ANTIGUAS!$BT48&lt;&gt;0),[6]PREMIOS_TITULACIONES_ANTIGUAS!$BT48,""),IF($A50="TOTAL",SUM(INDIRECT("AP4:AP"&amp;ROW()-1)),""))</f>
        <v/>
      </c>
      <c r="AQ50" s="7" t="str">
        <f t="shared" ca="1" si="13"/>
        <v/>
      </c>
      <c r="AR50" s="7" t="str">
        <f ca="1">IF(AND($A50&lt;&gt;"",$A50&lt;&gt;"TOTAL"),IF(AND([6]PREMIOS_TITULACIONES_ANTIGUAS!$BW48&lt;&gt;"",[6]PREMIOS_TITULACIONES_ANTIGUAS!$BW48&lt;&gt;0),[6]PREMIOS_TITULACIONES_ANTIGUAS!$BW48,""),IF($A50="TOTAL",SUM(INDIRECT("AR4:AR"&amp;ROW()-1)),""))</f>
        <v/>
      </c>
      <c r="AS50" s="7" t="str">
        <f ca="1">IF(AND($A50&lt;&gt;"",$A50&lt;&gt;"TOTAL"),IF(AND([6]PREMIOS_TITULACIONES_ANTIGUAS!$BY48&lt;&gt;"",[6]PREMIOS_TITULACIONES_ANTIGUAS!$BY48&lt;&gt;0),[6]PREMIOS_TITULACIONES_ANTIGUAS!$BY48,""),IF($A50="TOTAL",SUM(INDIRECT("AS4:AS"&amp;ROW()-1)),""))</f>
        <v/>
      </c>
      <c r="AT50" s="7" t="str">
        <f t="shared" ca="1" si="14"/>
        <v/>
      </c>
      <c r="AU50" s="7" t="str">
        <f ca="1">IF(AND($A50&lt;&gt;"",$A50&lt;&gt;"TOTAL"),IF(AND([6]PREMIOS_TITULACIONES_ANTIGUAS!$CB48&lt;&gt;"",[6]PREMIOS_TITULACIONES_ANTIGUAS!$CB48&lt;&gt;0),[6]PREMIOS_TITULACIONES_ANTIGUAS!$CB48,""),IF($A50="TOTAL",SUM(INDIRECT("AU4:AU"&amp;ROW()-1)),""))</f>
        <v/>
      </c>
      <c r="AV50" s="7" t="str">
        <f ca="1">IF(AND($A50&lt;&gt;"",$A50&lt;&gt;"TOTAL"),IF(AND([6]PREMIOS_TITULACIONES_ANTIGUAS!$CD48&lt;&gt;"",[6]PREMIOS_TITULACIONES_ANTIGUAS!$CD48&lt;&gt;0),[6]PREMIOS_TITULACIONES_ANTIGUAS!$CD48,""),IF($A50="TOTAL",SUM(INDIRECT("AV4:AV"&amp;ROW()-1)),""))</f>
        <v/>
      </c>
      <c r="AW50" s="7" t="str">
        <f t="shared" ca="1" si="15"/>
        <v/>
      </c>
      <c r="AX50" s="7" t="str">
        <f ca="1">IF(AND($A50&lt;&gt;"",$A50&lt;&gt;"TOTAL"),IF(AND([6]PREMIOS_TITULACIONES_ANTIGUAS!$CG48&lt;&gt;"",[6]PREMIOS_TITULACIONES_ANTIGUAS!$CG48&lt;&gt;0),[6]PREMIOS_TITULACIONES_ANTIGUAS!$CG48,""),IF($A50="TOTAL",SUM(INDIRECT("AX4:AX"&amp;ROW()-1)),""))</f>
        <v/>
      </c>
      <c r="AY50" s="7" t="str">
        <f ca="1">IF(AND($A50&lt;&gt;"",$A50&lt;&gt;"TOTAL"),IF(AND([6]PREMIOS_TITULACIONES_ANTIGUAS!$CI48&lt;&gt;"",[6]PREMIOS_TITULACIONES_ANTIGUAS!$CI48&lt;&gt;0),[6]PREMIOS_TITULACIONES_ANTIGUAS!$CI48,""),IF($A50="TOTAL",SUM(INDIRECT("AY4:AY"&amp;ROW()-1)),""))</f>
        <v/>
      </c>
      <c r="AZ50" s="7" t="str">
        <f t="shared" ca="1" si="16"/>
        <v/>
      </c>
      <c r="BA50" s="7" t="str">
        <f ca="1">IF(AND($A50&lt;&gt;"",$A50&lt;&gt;"TOTAL"),IF(AND([6]PREMIOS_TITULACIONES_ANTIGUAS!$CL48&lt;&gt;"",[6]PREMIOS_TITULACIONES_ANTIGUAS!$CL48&lt;&gt;0),[6]PREMIOS_TITULACIONES_ANTIGUAS!$CL48,""),IF($A50="TOTAL",SUM(INDIRECT("BA4:BA"&amp;ROW()-1)),""))</f>
        <v/>
      </c>
      <c r="BB50" s="7" t="str">
        <f ca="1">IF(AND($A50&lt;&gt;"",$A50&lt;&gt;"TOTAL"),IF(AND([6]PREMIOS_TITULACIONES_ANTIGUAS!$CN48&lt;&gt;"",[6]PREMIOS_TITULACIONES_ANTIGUAS!$CN48&lt;&gt;0),[6]PREMIOS_TITULACIONES_ANTIGUAS!$CN48,""),IF($A50="TOTAL",SUM(INDIRECT("BB4:BB"&amp;ROW()-1)),""))</f>
        <v/>
      </c>
      <c r="BC50" s="7" t="str">
        <f t="shared" ca="1" si="17"/>
        <v/>
      </c>
      <c r="BD50" s="7" t="str">
        <f ca="1">IF(AND($A50&lt;&gt;"",$A50&lt;&gt;"TOTAL"),IF(AND([6]PREMIOS_TITULACIONES_ANTIGUAS!$CQ48&lt;&gt;"",[6]PREMIOS_TITULACIONES_ANTIGUAS!$CQ48&lt;&gt;0),[6]PREMIOS_TITULACIONES_ANTIGUAS!$CQ48,""),IF($A50="TOTAL",SUM(INDIRECT("BD4:BD"&amp;ROW()-1)),""))</f>
        <v/>
      </c>
      <c r="BE50" s="7" t="str">
        <f ca="1">IF(AND($A50&lt;&gt;"",$A50&lt;&gt;"TOTAL"),IF(AND([6]PREMIOS_TITULACIONES_ANTIGUAS!$CS48&lt;&gt;"",[6]PREMIOS_TITULACIONES_ANTIGUAS!$CS48&lt;&gt;0),[6]PREMIOS_TITULACIONES_ANTIGUAS!$CS48,""),IF($A50="TOTAL",SUM(INDIRECT("BE4:BE"&amp;ROW()-1)),""))</f>
        <v/>
      </c>
      <c r="BF50" s="7" t="str">
        <f t="shared" ca="1" si="18"/>
        <v/>
      </c>
    </row>
    <row r="51" spans="1:58" x14ac:dyDescent="0.2">
      <c r="A51" s="12" t="str">
        <f>IF([6]PREMIOS_TITULACIONES_ANTIGUAS!$D49&lt;&gt;"",[6]PREMIOS_TITULACIONES_ANTIGUAS!$D49,IF(AND([6]PREMIOS_TITULACIONES_ANTIGUAS!$D49="",[6]PREMIOS_TITULACIONES_ANTIGUAS!$D50="",[6]PREMIOS_TITULACIONES_ANTIGUAS!$D48=""),"","TOTAL"))</f>
        <v/>
      </c>
      <c r="B51" s="7" t="str">
        <f ca="1">IF(AND($A51&lt;&gt;"",$A51&lt;&gt;"TOTAL"),IF(AND([6]PREMIOS_TITULACIONES_ANTIGUAS!$E49&lt;&gt;"",[6]PREMIOS_TITULACIONES_ANTIGUAS!$E49&lt;&gt;0),[6]PREMIOS_TITULACIONES_ANTIGUAS!$E49,""),IF($A51="TOTAL",SUM(INDIRECT("B4:B"&amp;ROW()-1)),""))</f>
        <v/>
      </c>
      <c r="C51" s="7" t="str">
        <f ca="1">IF(AND($A51&lt;&gt;"",$A51&lt;&gt;"TOTAL"),IF(AND([6]PREMIOS_TITULACIONES_ANTIGUAS!$G49&lt;&gt;"",[6]PREMIOS_TITULACIONES_ANTIGUAS!$G49&lt;&gt;0),[6]PREMIOS_TITULACIONES_ANTIGUAS!$G49,""),IF($A51="TOTAL",SUM(INDIRECT("C4:C"&amp;ROW()-1)),""))</f>
        <v/>
      </c>
      <c r="D51" s="7" t="str">
        <f t="shared" ca="1" si="0"/>
        <v/>
      </c>
      <c r="E51" s="7" t="str">
        <f ca="1">IF(AND($A51&lt;&gt;"",$A51&lt;&gt;"TOTAL"),IF(AND([6]PREMIOS_TITULACIONES_ANTIGUAS!$J49&lt;&gt;"",[6]PREMIOS_TITULACIONES_ANTIGUAS!$J49&lt;&gt;0),[6]PREMIOS_TITULACIONES_ANTIGUAS!$J49,""),IF($A51="TOTAL",SUM(INDIRECT("E4:E"&amp;ROW()-1)),""))</f>
        <v/>
      </c>
      <c r="F51" s="7" t="str">
        <f ca="1">IF(AND($A51&lt;&gt;"",$A51&lt;&gt;"TOTAL"),IF(AND([6]PREMIOS_TITULACIONES_ANTIGUAS!$L49&lt;&gt;"",[6]PREMIOS_TITULACIONES_ANTIGUAS!$L49&lt;&gt;0),[6]PREMIOS_TITULACIONES_ANTIGUAS!$L49,""),IF($A51="TOTAL",SUM(INDIRECT("F4:F"&amp;ROW()-1)),""))</f>
        <v/>
      </c>
      <c r="G51" s="7" t="str">
        <f t="shared" ca="1" si="1"/>
        <v/>
      </c>
      <c r="H51" s="7" t="str">
        <f ca="1">IF(AND($A51&lt;&gt;"",$A51&lt;&gt;"TOTAL"),IF(AND([6]PREMIOS_TITULACIONES_ANTIGUAS!$O49&lt;&gt;"",[6]PREMIOS_TITULACIONES_ANTIGUAS!$O49&lt;&gt;0),[6]PREMIOS_TITULACIONES_ANTIGUAS!$O49,""),IF($A51="TOTAL",SUM(INDIRECT("H4:H"&amp;ROW()-1)),""))</f>
        <v/>
      </c>
      <c r="I51" s="7" t="str">
        <f ca="1">IF(AND($A51&lt;&gt;"",$A51&lt;&gt;"TOTAL"),IF(AND([6]PREMIOS_TITULACIONES_ANTIGUAS!$Q49&lt;&gt;"",[6]PREMIOS_TITULACIONES_ANTIGUAS!$Q49&lt;&gt;0),[6]PREMIOS_TITULACIONES_ANTIGUAS!$Q49,""),IF($A51="TOTAL",SUM(INDIRECT("I4:I"&amp;ROW()-1)),""))</f>
        <v/>
      </c>
      <c r="J51" s="7" t="str">
        <f t="shared" ca="1" si="2"/>
        <v/>
      </c>
      <c r="K51" s="7" t="str">
        <f ca="1">IF(AND($A51&lt;&gt;"",$A51&lt;&gt;"TOTAL"),IF(AND([6]PREMIOS_TITULACIONES_ANTIGUAS!$T49&lt;&gt;"",[6]PREMIOS_TITULACIONES_ANTIGUAS!$T49&lt;&gt;0),[6]PREMIOS_TITULACIONES_ANTIGUAS!$T49,""),IF($A51="TOTAL",SUM(INDIRECT("K4:K"&amp;ROW()-1)),""))</f>
        <v/>
      </c>
      <c r="L51" s="7" t="str">
        <f ca="1">IF(AND($A51&lt;&gt;"",$A51&lt;&gt;"TOTAL"),IF(AND([6]PREMIOS_TITULACIONES_ANTIGUAS!$V49&lt;&gt;"",[6]PREMIOS_TITULACIONES_ANTIGUAS!$V49&lt;&gt;0),[6]PREMIOS_TITULACIONES_ANTIGUAS!$V49,""),IF($A51="TOTAL",SUM(INDIRECT("L4:L"&amp;ROW()-1)),""))</f>
        <v/>
      </c>
      <c r="M51" s="7" t="str">
        <f t="shared" ca="1" si="3"/>
        <v/>
      </c>
      <c r="N51" s="7" t="str">
        <f ca="1">IF(AND($A51&lt;&gt;"",$A51&lt;&gt;"TOTAL"),IF(AND([6]PREMIOS_TITULACIONES_ANTIGUAS!$Y49&lt;&gt;"",[6]PREMIOS_TITULACIONES_ANTIGUAS!$Y49&lt;&gt;0),[6]PREMIOS_TITULACIONES_ANTIGUAS!$Y49,""),IF($A51="TOTAL",SUM(INDIRECT("N4:N"&amp;ROW()-1)),""))</f>
        <v/>
      </c>
      <c r="O51" s="7" t="str">
        <f ca="1">IF(AND($A51&lt;&gt;"",$A51&lt;&gt;"TOTAL"),IF(AND([6]PREMIOS_TITULACIONES_ANTIGUAS!$AA49&lt;&gt;"",[6]PREMIOS_TITULACIONES_ANTIGUAS!$AA49&lt;&gt;0),[6]PREMIOS_TITULACIONES_ANTIGUAS!$AA49,""),IF($A51="TOTAL",SUM(INDIRECT("O4:O"&amp;ROW()-1)),""))</f>
        <v/>
      </c>
      <c r="P51" s="7" t="str">
        <f t="shared" ca="1" si="4"/>
        <v/>
      </c>
      <c r="Q51" s="7" t="str">
        <f ca="1">IF(AND($A51&lt;&gt;"",$A51&lt;&gt;"TOTAL"),IF(AND([6]PREMIOS_TITULACIONES_ANTIGUAS!$AD49&lt;&gt;"",[6]PREMIOS_TITULACIONES_ANTIGUAS!$AD49&lt;&gt;0),[6]PREMIOS_TITULACIONES_ANTIGUAS!$AD49,""),IF($A51="TOTAL",SUM(INDIRECT("Q4:Q"&amp;ROW()-1)),""))</f>
        <v/>
      </c>
      <c r="R51" s="7" t="str">
        <f ca="1">IF(AND($A51&lt;&gt;"",$A51&lt;&gt;"TOTAL"),IF(AND([6]PREMIOS_TITULACIONES_ANTIGUAS!$AF49&lt;&gt;"",[6]PREMIOS_TITULACIONES_ANTIGUAS!$AF49&lt;&gt;0),[6]PREMIOS_TITULACIONES_ANTIGUAS!$AF49,""),IF($A51="TOTAL",SUM(INDIRECT("R4:R"&amp;ROW()-1)),""))</f>
        <v/>
      </c>
      <c r="S51" s="7" t="str">
        <f t="shared" ca="1" si="5"/>
        <v/>
      </c>
      <c r="T51" s="7" t="str">
        <f ca="1">IF(AND($A51&lt;&gt;"",$A51&lt;&gt;"TOTAL"),IF(AND([6]PREMIOS_TITULACIONES_ANTIGUAS!$AI49&lt;&gt;"",[6]PREMIOS_TITULACIONES_ANTIGUAS!$AI49&lt;&gt;0),[6]PREMIOS_TITULACIONES_ANTIGUAS!$AI49,""),IF($A51="TOTAL",SUM(INDIRECT("T4:T"&amp;ROW()-1)),""))</f>
        <v/>
      </c>
      <c r="U51" s="7" t="str">
        <f ca="1">IF(AND($A51&lt;&gt;"",$A51&lt;&gt;"TOTAL"),IF(AND([6]PREMIOS_TITULACIONES_ANTIGUAS!$AK49&lt;&gt;"",[6]PREMIOS_TITULACIONES_ANTIGUAS!$AK49&lt;&gt;0),[6]PREMIOS_TITULACIONES_ANTIGUAS!$AK49,""),IF($A51="TOTAL",SUM(INDIRECT("U4:U"&amp;ROW()-1)),""))</f>
        <v/>
      </c>
      <c r="V51" s="7" t="str">
        <f t="shared" ca="1" si="6"/>
        <v/>
      </c>
      <c r="W51" s="7" t="str">
        <f ca="1">IF(AND($A51&lt;&gt;"",$A51&lt;&gt;"TOTAL"),IF(AND([6]PREMIOS_TITULACIONES_ANTIGUAS!$AN49&lt;&gt;"",[6]PREMIOS_TITULACIONES_ANTIGUAS!$AN49&lt;&gt;0),[6]PREMIOS_TITULACIONES_ANTIGUAS!$AN49,""),IF($A51="TOTAL",SUM(INDIRECT("W4:W"&amp;ROW()-1)),""))</f>
        <v/>
      </c>
      <c r="X51" s="7" t="str">
        <f ca="1">IF(AND($A51&lt;&gt;"",$A51&lt;&gt;"TOTAL"),IF(AND([6]PREMIOS_TITULACIONES_ANTIGUAS!$AP49&lt;&gt;"",[6]PREMIOS_TITULACIONES_ANTIGUAS!$AP49&lt;&gt;0),[6]PREMIOS_TITULACIONES_ANTIGUAS!$AP49,""),IF($A51="TOTAL",SUM(INDIRECT("X4:X"&amp;ROW()-1)),""))</f>
        <v/>
      </c>
      <c r="Y51" s="7" t="str">
        <f t="shared" ca="1" si="7"/>
        <v/>
      </c>
      <c r="Z51" s="7" t="str">
        <f ca="1">IF(AND($A51&lt;&gt;"",$A51&lt;&gt;"TOTAL"),IF(AND([6]PREMIOS_TITULACIONES_ANTIGUAS!$AS49&lt;&gt;"",[6]PREMIOS_TITULACIONES_ANTIGUAS!$AS49&lt;&gt;0),[6]PREMIOS_TITULACIONES_ANTIGUAS!$AS49,""),IF($A51="TOTAL",SUM(INDIRECT("Z4:Z"&amp;ROW()-1)),""))</f>
        <v/>
      </c>
      <c r="AA51" s="7" t="str">
        <f ca="1">IF(AND($A51&lt;&gt;"",$A51&lt;&gt;"TOTAL"),IF(AND([6]PREMIOS_TITULACIONES_ANTIGUAS!$AU49&lt;&gt;"",[6]PREMIOS_TITULACIONES_ANTIGUAS!$AU49&lt;&gt;0),[6]PREMIOS_TITULACIONES_ANTIGUAS!$AU49,""),IF($A51="TOTAL",SUM(INDIRECT("AA4:AA"&amp;ROW()-1)),""))</f>
        <v/>
      </c>
      <c r="AB51" s="7" t="str">
        <f t="shared" ca="1" si="8"/>
        <v/>
      </c>
      <c r="AC51" s="7" t="str">
        <f ca="1">IF(AND($A51&lt;&gt;"",$A51&lt;&gt;"TOTAL"),IF(AND([6]PREMIOS_TITULACIONES_ANTIGUAS!$AX49&lt;&gt;"",[6]PREMIOS_TITULACIONES_ANTIGUAS!$AX49&lt;&gt;0),[6]PREMIOS_TITULACIONES_ANTIGUAS!$AX49,""),IF($A51="TOTAL",SUM(INDIRECT("AC4:AC"&amp;ROW()-1)),""))</f>
        <v/>
      </c>
      <c r="AD51" s="7" t="str">
        <f ca="1">IF(AND($A51&lt;&gt;"",$A51&lt;&gt;"TOTAL"),IF(AND([6]PREMIOS_TITULACIONES_ANTIGUAS!$AZ49&lt;&gt;"",[6]PREMIOS_TITULACIONES_ANTIGUAS!$AZ49&lt;&gt;0),[6]PREMIOS_TITULACIONES_ANTIGUAS!$AZ49,""),IF($A51="TOTAL",SUM(INDIRECT("AD4:AD"&amp;ROW()-1)),""))</f>
        <v/>
      </c>
      <c r="AE51" s="7" t="str">
        <f t="shared" ca="1" si="9"/>
        <v/>
      </c>
      <c r="AF51" s="7" t="str">
        <f ca="1">IF(AND($A51&lt;&gt;"",$A51&lt;&gt;"TOTAL"),IF(AND([6]PREMIOS_TITULACIONES_ANTIGUAS!$BC49&lt;&gt;"",[6]PREMIOS_TITULACIONES_ANTIGUAS!$BC49&lt;&gt;0),[6]PREMIOS_TITULACIONES_ANTIGUAS!$BC49,""),IF($A51="TOTAL",SUM(INDIRECT("AF4:AF"&amp;ROW()-1)),""))</f>
        <v/>
      </c>
      <c r="AG51" s="7" t="str">
        <f ca="1">IF(AND($A51&lt;&gt;"",$A51&lt;&gt;"TOTAL"),IF(AND([6]PREMIOS_TITULACIONES_ANTIGUAS!$BE49&lt;&gt;"",[6]PREMIOS_TITULACIONES_ANTIGUAS!$BE49&lt;&gt;0),[6]PREMIOS_TITULACIONES_ANTIGUAS!$BE49,""),IF($A51="TOTAL",SUM(INDIRECT("AG4:AG"&amp;ROW()-1)),""))</f>
        <v/>
      </c>
      <c r="AH51" s="7" t="str">
        <f t="shared" ca="1" si="10"/>
        <v/>
      </c>
      <c r="AI51" s="7" t="str">
        <f ca="1">IF(AND($A51&lt;&gt;"",$A51&lt;&gt;"TOTAL"),IF(AND([6]PREMIOS_TITULACIONES_ANTIGUAS!$BH49&lt;&gt;"",[6]PREMIOS_TITULACIONES_ANTIGUAS!$BH49&lt;&gt;0),[6]PREMIOS_TITULACIONES_ANTIGUAS!$BH49,""),IF($A51="TOTAL",SUM(INDIRECT("AI4:AI"&amp;ROW()-1)),""))</f>
        <v/>
      </c>
      <c r="AJ51" s="7" t="str">
        <f ca="1">IF(AND($A51&lt;&gt;"",$A51&lt;&gt;"TOTAL"),IF(AND([6]PREMIOS_TITULACIONES_ANTIGUAS!$BJ49&lt;&gt;"",[6]PREMIOS_TITULACIONES_ANTIGUAS!$BJ49&lt;&gt;0),[6]PREMIOS_TITULACIONES_ANTIGUAS!$BJ49,""),IF($A51="TOTAL",SUM(INDIRECT("AJ4:AJ"&amp;ROW()-1)),""))</f>
        <v/>
      </c>
      <c r="AK51" s="7" t="str">
        <f t="shared" ca="1" si="11"/>
        <v/>
      </c>
      <c r="AL51" s="7" t="str">
        <f ca="1">IF(AND($A51&lt;&gt;"",$A51&lt;&gt;"TOTAL"),IF(AND([6]PREMIOS_TITULACIONES_ANTIGUAS!$BM49&lt;&gt;"",[6]PREMIOS_TITULACIONES_ANTIGUAS!$BM49&lt;&gt;0),[6]PREMIOS_TITULACIONES_ANTIGUAS!$BM49,""),IF($A51="TOTAL",SUM(INDIRECT("AL4:AL"&amp;ROW()-1)),""))</f>
        <v/>
      </c>
      <c r="AM51" s="7" t="str">
        <f ca="1">IF(AND($A51&lt;&gt;"",$A51&lt;&gt;"TOTAL"),IF(AND([6]PREMIOS_TITULACIONES_ANTIGUAS!$BO49&lt;&gt;"",[6]PREMIOS_TITULACIONES_ANTIGUAS!$BO49&lt;&gt;0),[6]PREMIOS_TITULACIONES_ANTIGUAS!$BO49,""),IF($A51="TOTAL",SUM(INDIRECT("AM4:AM"&amp;ROW()-1)),""))</f>
        <v/>
      </c>
      <c r="AN51" s="7" t="str">
        <f t="shared" ca="1" si="12"/>
        <v/>
      </c>
      <c r="AO51" s="7" t="str">
        <f ca="1">IF(AND($A51&lt;&gt;"",$A51&lt;&gt;"TOTAL"),IF(AND([6]PREMIOS_TITULACIONES_ANTIGUAS!$BR49&lt;&gt;"",[6]PREMIOS_TITULACIONES_ANTIGUAS!$BR49&lt;&gt;0),[6]PREMIOS_TITULACIONES_ANTIGUAS!$BR49,""),IF($A51="TOTAL",SUM(INDIRECT("AO4:AO"&amp;ROW()-1)),""))</f>
        <v/>
      </c>
      <c r="AP51" s="7" t="str">
        <f ca="1">IF(AND($A51&lt;&gt;"",$A51&lt;&gt;"TOTAL"),IF(AND([6]PREMIOS_TITULACIONES_ANTIGUAS!$BT49&lt;&gt;"",[6]PREMIOS_TITULACIONES_ANTIGUAS!$BT49&lt;&gt;0),[6]PREMIOS_TITULACIONES_ANTIGUAS!$BT49,""),IF($A51="TOTAL",SUM(INDIRECT("AP4:AP"&amp;ROW()-1)),""))</f>
        <v/>
      </c>
      <c r="AQ51" s="7" t="str">
        <f t="shared" ca="1" si="13"/>
        <v/>
      </c>
      <c r="AR51" s="7" t="str">
        <f ca="1">IF(AND($A51&lt;&gt;"",$A51&lt;&gt;"TOTAL"),IF(AND([6]PREMIOS_TITULACIONES_ANTIGUAS!$BW49&lt;&gt;"",[6]PREMIOS_TITULACIONES_ANTIGUAS!$BW49&lt;&gt;0),[6]PREMIOS_TITULACIONES_ANTIGUAS!$BW49,""),IF($A51="TOTAL",SUM(INDIRECT("AR4:AR"&amp;ROW()-1)),""))</f>
        <v/>
      </c>
      <c r="AS51" s="7" t="str">
        <f ca="1">IF(AND($A51&lt;&gt;"",$A51&lt;&gt;"TOTAL"),IF(AND([6]PREMIOS_TITULACIONES_ANTIGUAS!$BY49&lt;&gt;"",[6]PREMIOS_TITULACIONES_ANTIGUAS!$BY49&lt;&gt;0),[6]PREMIOS_TITULACIONES_ANTIGUAS!$BY49,""),IF($A51="TOTAL",SUM(INDIRECT("AS4:AS"&amp;ROW()-1)),""))</f>
        <v/>
      </c>
      <c r="AT51" s="7" t="str">
        <f t="shared" ca="1" si="14"/>
        <v/>
      </c>
      <c r="AU51" s="7" t="str">
        <f ca="1">IF(AND($A51&lt;&gt;"",$A51&lt;&gt;"TOTAL"),IF(AND([6]PREMIOS_TITULACIONES_ANTIGUAS!$CB49&lt;&gt;"",[6]PREMIOS_TITULACIONES_ANTIGUAS!$CB49&lt;&gt;0),[6]PREMIOS_TITULACIONES_ANTIGUAS!$CB49,""),IF($A51="TOTAL",SUM(INDIRECT("AU4:AU"&amp;ROW()-1)),""))</f>
        <v/>
      </c>
      <c r="AV51" s="7" t="str">
        <f ca="1">IF(AND($A51&lt;&gt;"",$A51&lt;&gt;"TOTAL"),IF(AND([6]PREMIOS_TITULACIONES_ANTIGUAS!$CD49&lt;&gt;"",[6]PREMIOS_TITULACIONES_ANTIGUAS!$CD49&lt;&gt;0),[6]PREMIOS_TITULACIONES_ANTIGUAS!$CD49,""),IF($A51="TOTAL",SUM(INDIRECT("AV4:AV"&amp;ROW()-1)),""))</f>
        <v/>
      </c>
      <c r="AW51" s="7" t="str">
        <f t="shared" ca="1" si="15"/>
        <v/>
      </c>
      <c r="AX51" s="7" t="str">
        <f ca="1">IF(AND($A51&lt;&gt;"",$A51&lt;&gt;"TOTAL"),IF(AND([6]PREMIOS_TITULACIONES_ANTIGUAS!$CG49&lt;&gt;"",[6]PREMIOS_TITULACIONES_ANTIGUAS!$CG49&lt;&gt;0),[6]PREMIOS_TITULACIONES_ANTIGUAS!$CG49,""),IF($A51="TOTAL",SUM(INDIRECT("AX4:AX"&amp;ROW()-1)),""))</f>
        <v/>
      </c>
      <c r="AY51" s="7" t="str">
        <f ca="1">IF(AND($A51&lt;&gt;"",$A51&lt;&gt;"TOTAL"),IF(AND([6]PREMIOS_TITULACIONES_ANTIGUAS!$CI49&lt;&gt;"",[6]PREMIOS_TITULACIONES_ANTIGUAS!$CI49&lt;&gt;0),[6]PREMIOS_TITULACIONES_ANTIGUAS!$CI49,""),IF($A51="TOTAL",SUM(INDIRECT("AY4:AY"&amp;ROW()-1)),""))</f>
        <v/>
      </c>
      <c r="AZ51" s="7" t="str">
        <f t="shared" ca="1" si="16"/>
        <v/>
      </c>
      <c r="BA51" s="7" t="str">
        <f ca="1">IF(AND($A51&lt;&gt;"",$A51&lt;&gt;"TOTAL"),IF(AND([6]PREMIOS_TITULACIONES_ANTIGUAS!$CL49&lt;&gt;"",[6]PREMIOS_TITULACIONES_ANTIGUAS!$CL49&lt;&gt;0),[6]PREMIOS_TITULACIONES_ANTIGUAS!$CL49,""),IF($A51="TOTAL",SUM(INDIRECT("BA4:BA"&amp;ROW()-1)),""))</f>
        <v/>
      </c>
      <c r="BB51" s="7" t="str">
        <f ca="1">IF(AND($A51&lt;&gt;"",$A51&lt;&gt;"TOTAL"),IF(AND([6]PREMIOS_TITULACIONES_ANTIGUAS!$CN49&lt;&gt;"",[6]PREMIOS_TITULACIONES_ANTIGUAS!$CN49&lt;&gt;0),[6]PREMIOS_TITULACIONES_ANTIGUAS!$CN49,""),IF($A51="TOTAL",SUM(INDIRECT("BB4:BB"&amp;ROW()-1)),""))</f>
        <v/>
      </c>
      <c r="BC51" s="7" t="str">
        <f t="shared" ca="1" si="17"/>
        <v/>
      </c>
      <c r="BD51" s="7" t="str">
        <f ca="1">IF(AND($A51&lt;&gt;"",$A51&lt;&gt;"TOTAL"),IF(AND([6]PREMIOS_TITULACIONES_ANTIGUAS!$CQ49&lt;&gt;"",[6]PREMIOS_TITULACIONES_ANTIGUAS!$CQ49&lt;&gt;0),[6]PREMIOS_TITULACIONES_ANTIGUAS!$CQ49,""),IF($A51="TOTAL",SUM(INDIRECT("BD4:BD"&amp;ROW()-1)),""))</f>
        <v/>
      </c>
      <c r="BE51" s="7" t="str">
        <f ca="1">IF(AND($A51&lt;&gt;"",$A51&lt;&gt;"TOTAL"),IF(AND([6]PREMIOS_TITULACIONES_ANTIGUAS!$CS49&lt;&gt;"",[6]PREMIOS_TITULACIONES_ANTIGUAS!$CS49&lt;&gt;0),[6]PREMIOS_TITULACIONES_ANTIGUAS!$CS49,""),IF($A51="TOTAL",SUM(INDIRECT("BE4:BE"&amp;ROW()-1)),""))</f>
        <v/>
      </c>
      <c r="BF51" s="7" t="str">
        <f t="shared" ca="1" si="18"/>
        <v/>
      </c>
    </row>
    <row r="52" spans="1:58" x14ac:dyDescent="0.2">
      <c r="A52" s="12" t="str">
        <f>IF([6]PREMIOS_TITULACIONES_ANTIGUAS!$D50&lt;&gt;"",[6]PREMIOS_TITULACIONES_ANTIGUAS!$D50,IF(AND([6]PREMIOS_TITULACIONES_ANTIGUAS!$D50="",[6]PREMIOS_TITULACIONES_ANTIGUAS!$D51="",[6]PREMIOS_TITULACIONES_ANTIGUAS!$D49=""),"","TOTAL"))</f>
        <v/>
      </c>
      <c r="B52" s="7" t="str">
        <f ca="1">IF(AND($A52&lt;&gt;"",$A52&lt;&gt;"TOTAL"),IF(AND([6]PREMIOS_TITULACIONES_ANTIGUAS!$E50&lt;&gt;"",[6]PREMIOS_TITULACIONES_ANTIGUAS!$E50&lt;&gt;0),[6]PREMIOS_TITULACIONES_ANTIGUAS!$E50,""),IF($A52="TOTAL",SUM(INDIRECT("B4:B"&amp;ROW()-1)),""))</f>
        <v/>
      </c>
      <c r="C52" s="7" t="str">
        <f ca="1">IF(AND($A52&lt;&gt;"",$A52&lt;&gt;"TOTAL"),IF(AND([6]PREMIOS_TITULACIONES_ANTIGUAS!$G50&lt;&gt;"",[6]PREMIOS_TITULACIONES_ANTIGUAS!$G50&lt;&gt;0),[6]PREMIOS_TITULACIONES_ANTIGUAS!$G50,""),IF($A52="TOTAL",SUM(INDIRECT("C4:C"&amp;ROW()-1)),""))</f>
        <v/>
      </c>
      <c r="D52" s="7" t="str">
        <f t="shared" ca="1" si="0"/>
        <v/>
      </c>
      <c r="E52" s="7" t="str">
        <f ca="1">IF(AND($A52&lt;&gt;"",$A52&lt;&gt;"TOTAL"),IF(AND([6]PREMIOS_TITULACIONES_ANTIGUAS!$J50&lt;&gt;"",[6]PREMIOS_TITULACIONES_ANTIGUAS!$J50&lt;&gt;0),[6]PREMIOS_TITULACIONES_ANTIGUAS!$J50,""),IF($A52="TOTAL",SUM(INDIRECT("E4:E"&amp;ROW()-1)),""))</f>
        <v/>
      </c>
      <c r="F52" s="7" t="str">
        <f ca="1">IF(AND($A52&lt;&gt;"",$A52&lt;&gt;"TOTAL"),IF(AND([6]PREMIOS_TITULACIONES_ANTIGUAS!$L50&lt;&gt;"",[6]PREMIOS_TITULACIONES_ANTIGUAS!$L50&lt;&gt;0),[6]PREMIOS_TITULACIONES_ANTIGUAS!$L50,""),IF($A52="TOTAL",SUM(INDIRECT("F4:F"&amp;ROW()-1)),""))</f>
        <v/>
      </c>
      <c r="G52" s="7" t="str">
        <f t="shared" ca="1" si="1"/>
        <v/>
      </c>
      <c r="H52" s="7" t="str">
        <f ca="1">IF(AND($A52&lt;&gt;"",$A52&lt;&gt;"TOTAL"),IF(AND([6]PREMIOS_TITULACIONES_ANTIGUAS!$O50&lt;&gt;"",[6]PREMIOS_TITULACIONES_ANTIGUAS!$O50&lt;&gt;0),[6]PREMIOS_TITULACIONES_ANTIGUAS!$O50,""),IF($A52="TOTAL",SUM(INDIRECT("H4:H"&amp;ROW()-1)),""))</f>
        <v/>
      </c>
      <c r="I52" s="7" t="str">
        <f ca="1">IF(AND($A52&lt;&gt;"",$A52&lt;&gt;"TOTAL"),IF(AND([6]PREMIOS_TITULACIONES_ANTIGUAS!$Q50&lt;&gt;"",[6]PREMIOS_TITULACIONES_ANTIGUAS!$Q50&lt;&gt;0),[6]PREMIOS_TITULACIONES_ANTIGUAS!$Q50,""),IF($A52="TOTAL",SUM(INDIRECT("I4:I"&amp;ROW()-1)),""))</f>
        <v/>
      </c>
      <c r="J52" s="7" t="str">
        <f t="shared" ca="1" si="2"/>
        <v/>
      </c>
      <c r="K52" s="7" t="str">
        <f ca="1">IF(AND($A52&lt;&gt;"",$A52&lt;&gt;"TOTAL"),IF(AND([6]PREMIOS_TITULACIONES_ANTIGUAS!$T50&lt;&gt;"",[6]PREMIOS_TITULACIONES_ANTIGUAS!$T50&lt;&gt;0),[6]PREMIOS_TITULACIONES_ANTIGUAS!$T50,""),IF($A52="TOTAL",SUM(INDIRECT("K4:K"&amp;ROW()-1)),""))</f>
        <v/>
      </c>
      <c r="L52" s="7" t="str">
        <f ca="1">IF(AND($A52&lt;&gt;"",$A52&lt;&gt;"TOTAL"),IF(AND([6]PREMIOS_TITULACIONES_ANTIGUAS!$V50&lt;&gt;"",[6]PREMIOS_TITULACIONES_ANTIGUAS!$V50&lt;&gt;0),[6]PREMIOS_TITULACIONES_ANTIGUAS!$V50,""),IF($A52="TOTAL",SUM(INDIRECT("L4:L"&amp;ROW()-1)),""))</f>
        <v/>
      </c>
      <c r="M52" s="7" t="str">
        <f t="shared" ca="1" si="3"/>
        <v/>
      </c>
      <c r="N52" s="7" t="str">
        <f ca="1">IF(AND($A52&lt;&gt;"",$A52&lt;&gt;"TOTAL"),IF(AND([6]PREMIOS_TITULACIONES_ANTIGUAS!$Y50&lt;&gt;"",[6]PREMIOS_TITULACIONES_ANTIGUAS!$Y50&lt;&gt;0),[6]PREMIOS_TITULACIONES_ANTIGUAS!$Y50,""),IF($A52="TOTAL",SUM(INDIRECT("N4:N"&amp;ROW()-1)),""))</f>
        <v/>
      </c>
      <c r="O52" s="7" t="str">
        <f ca="1">IF(AND($A52&lt;&gt;"",$A52&lt;&gt;"TOTAL"),IF(AND([6]PREMIOS_TITULACIONES_ANTIGUAS!$AA50&lt;&gt;"",[6]PREMIOS_TITULACIONES_ANTIGUAS!$AA50&lt;&gt;0),[6]PREMIOS_TITULACIONES_ANTIGUAS!$AA50,""),IF($A52="TOTAL",SUM(INDIRECT("O4:O"&amp;ROW()-1)),""))</f>
        <v/>
      </c>
      <c r="P52" s="7" t="str">
        <f t="shared" ca="1" si="4"/>
        <v/>
      </c>
      <c r="Q52" s="7" t="str">
        <f ca="1">IF(AND($A52&lt;&gt;"",$A52&lt;&gt;"TOTAL"),IF(AND([6]PREMIOS_TITULACIONES_ANTIGUAS!$AD50&lt;&gt;"",[6]PREMIOS_TITULACIONES_ANTIGUAS!$AD50&lt;&gt;0),[6]PREMIOS_TITULACIONES_ANTIGUAS!$AD50,""),IF($A52="TOTAL",SUM(INDIRECT("Q4:Q"&amp;ROW()-1)),""))</f>
        <v/>
      </c>
      <c r="R52" s="7" t="str">
        <f ca="1">IF(AND($A52&lt;&gt;"",$A52&lt;&gt;"TOTAL"),IF(AND([6]PREMIOS_TITULACIONES_ANTIGUAS!$AF50&lt;&gt;"",[6]PREMIOS_TITULACIONES_ANTIGUAS!$AF50&lt;&gt;0),[6]PREMIOS_TITULACIONES_ANTIGUAS!$AF50,""),IF($A52="TOTAL",SUM(INDIRECT("R4:R"&amp;ROW()-1)),""))</f>
        <v/>
      </c>
      <c r="S52" s="7" t="str">
        <f t="shared" ca="1" si="5"/>
        <v/>
      </c>
      <c r="T52" s="7" t="str">
        <f ca="1">IF(AND($A52&lt;&gt;"",$A52&lt;&gt;"TOTAL"),IF(AND([6]PREMIOS_TITULACIONES_ANTIGUAS!$AI50&lt;&gt;"",[6]PREMIOS_TITULACIONES_ANTIGUAS!$AI50&lt;&gt;0),[6]PREMIOS_TITULACIONES_ANTIGUAS!$AI50,""),IF($A52="TOTAL",SUM(INDIRECT("T4:T"&amp;ROW()-1)),""))</f>
        <v/>
      </c>
      <c r="U52" s="7" t="str">
        <f ca="1">IF(AND($A52&lt;&gt;"",$A52&lt;&gt;"TOTAL"),IF(AND([6]PREMIOS_TITULACIONES_ANTIGUAS!$AK50&lt;&gt;"",[6]PREMIOS_TITULACIONES_ANTIGUAS!$AK50&lt;&gt;0),[6]PREMIOS_TITULACIONES_ANTIGUAS!$AK50,""),IF($A52="TOTAL",SUM(INDIRECT("U4:U"&amp;ROW()-1)),""))</f>
        <v/>
      </c>
      <c r="V52" s="7" t="str">
        <f t="shared" ca="1" si="6"/>
        <v/>
      </c>
      <c r="W52" s="7" t="str">
        <f ca="1">IF(AND($A52&lt;&gt;"",$A52&lt;&gt;"TOTAL"),IF(AND([6]PREMIOS_TITULACIONES_ANTIGUAS!$AN50&lt;&gt;"",[6]PREMIOS_TITULACIONES_ANTIGUAS!$AN50&lt;&gt;0),[6]PREMIOS_TITULACIONES_ANTIGUAS!$AN50,""),IF($A52="TOTAL",SUM(INDIRECT("W4:W"&amp;ROW()-1)),""))</f>
        <v/>
      </c>
      <c r="X52" s="7" t="str">
        <f ca="1">IF(AND($A52&lt;&gt;"",$A52&lt;&gt;"TOTAL"),IF(AND([6]PREMIOS_TITULACIONES_ANTIGUAS!$AP50&lt;&gt;"",[6]PREMIOS_TITULACIONES_ANTIGUAS!$AP50&lt;&gt;0),[6]PREMIOS_TITULACIONES_ANTIGUAS!$AP50,""),IF($A52="TOTAL",SUM(INDIRECT("X4:X"&amp;ROW()-1)),""))</f>
        <v/>
      </c>
      <c r="Y52" s="7" t="str">
        <f t="shared" ca="1" si="7"/>
        <v/>
      </c>
      <c r="Z52" s="7" t="str">
        <f ca="1">IF(AND($A52&lt;&gt;"",$A52&lt;&gt;"TOTAL"),IF(AND([6]PREMIOS_TITULACIONES_ANTIGUAS!$AS50&lt;&gt;"",[6]PREMIOS_TITULACIONES_ANTIGUAS!$AS50&lt;&gt;0),[6]PREMIOS_TITULACIONES_ANTIGUAS!$AS50,""),IF($A52="TOTAL",SUM(INDIRECT("Z4:Z"&amp;ROW()-1)),""))</f>
        <v/>
      </c>
      <c r="AA52" s="7" t="str">
        <f ca="1">IF(AND($A52&lt;&gt;"",$A52&lt;&gt;"TOTAL"),IF(AND([6]PREMIOS_TITULACIONES_ANTIGUAS!$AU50&lt;&gt;"",[6]PREMIOS_TITULACIONES_ANTIGUAS!$AU50&lt;&gt;0),[6]PREMIOS_TITULACIONES_ANTIGUAS!$AU50,""),IF($A52="TOTAL",SUM(INDIRECT("AA4:AA"&amp;ROW()-1)),""))</f>
        <v/>
      </c>
      <c r="AB52" s="7" t="str">
        <f t="shared" ca="1" si="8"/>
        <v/>
      </c>
      <c r="AC52" s="7" t="str">
        <f ca="1">IF(AND($A52&lt;&gt;"",$A52&lt;&gt;"TOTAL"),IF(AND([6]PREMIOS_TITULACIONES_ANTIGUAS!$AX50&lt;&gt;"",[6]PREMIOS_TITULACIONES_ANTIGUAS!$AX50&lt;&gt;0),[6]PREMIOS_TITULACIONES_ANTIGUAS!$AX50,""),IF($A52="TOTAL",SUM(INDIRECT("AC4:AC"&amp;ROW()-1)),""))</f>
        <v/>
      </c>
      <c r="AD52" s="7" t="str">
        <f ca="1">IF(AND($A52&lt;&gt;"",$A52&lt;&gt;"TOTAL"),IF(AND([6]PREMIOS_TITULACIONES_ANTIGUAS!$AZ50&lt;&gt;"",[6]PREMIOS_TITULACIONES_ANTIGUAS!$AZ50&lt;&gt;0),[6]PREMIOS_TITULACIONES_ANTIGUAS!$AZ50,""),IF($A52="TOTAL",SUM(INDIRECT("AD4:AD"&amp;ROW()-1)),""))</f>
        <v/>
      </c>
      <c r="AE52" s="7" t="str">
        <f t="shared" ca="1" si="9"/>
        <v/>
      </c>
      <c r="AF52" s="7" t="str">
        <f ca="1">IF(AND($A52&lt;&gt;"",$A52&lt;&gt;"TOTAL"),IF(AND([6]PREMIOS_TITULACIONES_ANTIGUAS!$BC50&lt;&gt;"",[6]PREMIOS_TITULACIONES_ANTIGUAS!$BC50&lt;&gt;0),[6]PREMIOS_TITULACIONES_ANTIGUAS!$BC50,""),IF($A52="TOTAL",SUM(INDIRECT("AF4:AF"&amp;ROW()-1)),""))</f>
        <v/>
      </c>
      <c r="AG52" s="7" t="str">
        <f ca="1">IF(AND($A52&lt;&gt;"",$A52&lt;&gt;"TOTAL"),IF(AND([6]PREMIOS_TITULACIONES_ANTIGUAS!$BE50&lt;&gt;"",[6]PREMIOS_TITULACIONES_ANTIGUAS!$BE50&lt;&gt;0),[6]PREMIOS_TITULACIONES_ANTIGUAS!$BE50,""),IF($A52="TOTAL",SUM(INDIRECT("AG4:AG"&amp;ROW()-1)),""))</f>
        <v/>
      </c>
      <c r="AH52" s="7" t="str">
        <f t="shared" ca="1" si="10"/>
        <v/>
      </c>
      <c r="AI52" s="7" t="str">
        <f ca="1">IF(AND($A52&lt;&gt;"",$A52&lt;&gt;"TOTAL"),IF(AND([6]PREMIOS_TITULACIONES_ANTIGUAS!$BH50&lt;&gt;"",[6]PREMIOS_TITULACIONES_ANTIGUAS!$BH50&lt;&gt;0),[6]PREMIOS_TITULACIONES_ANTIGUAS!$BH50,""),IF($A52="TOTAL",SUM(INDIRECT("AI4:AI"&amp;ROW()-1)),""))</f>
        <v/>
      </c>
      <c r="AJ52" s="7" t="str">
        <f ca="1">IF(AND($A52&lt;&gt;"",$A52&lt;&gt;"TOTAL"),IF(AND([6]PREMIOS_TITULACIONES_ANTIGUAS!$BJ50&lt;&gt;"",[6]PREMIOS_TITULACIONES_ANTIGUAS!$BJ50&lt;&gt;0),[6]PREMIOS_TITULACIONES_ANTIGUAS!$BJ50,""),IF($A52="TOTAL",SUM(INDIRECT("AJ4:AJ"&amp;ROW()-1)),""))</f>
        <v/>
      </c>
      <c r="AK52" s="7" t="str">
        <f t="shared" ca="1" si="11"/>
        <v/>
      </c>
      <c r="AL52" s="7" t="str">
        <f ca="1">IF(AND($A52&lt;&gt;"",$A52&lt;&gt;"TOTAL"),IF(AND([6]PREMIOS_TITULACIONES_ANTIGUAS!$BM50&lt;&gt;"",[6]PREMIOS_TITULACIONES_ANTIGUAS!$BM50&lt;&gt;0),[6]PREMIOS_TITULACIONES_ANTIGUAS!$BM50,""),IF($A52="TOTAL",SUM(INDIRECT("AL4:AL"&amp;ROW()-1)),""))</f>
        <v/>
      </c>
      <c r="AM52" s="7" t="str">
        <f ca="1">IF(AND($A52&lt;&gt;"",$A52&lt;&gt;"TOTAL"),IF(AND([6]PREMIOS_TITULACIONES_ANTIGUAS!$BO50&lt;&gt;"",[6]PREMIOS_TITULACIONES_ANTIGUAS!$BO50&lt;&gt;0),[6]PREMIOS_TITULACIONES_ANTIGUAS!$BO50,""),IF($A52="TOTAL",SUM(INDIRECT("AM4:AM"&amp;ROW()-1)),""))</f>
        <v/>
      </c>
      <c r="AN52" s="7" t="str">
        <f t="shared" ca="1" si="12"/>
        <v/>
      </c>
      <c r="AO52" s="7" t="str">
        <f ca="1">IF(AND($A52&lt;&gt;"",$A52&lt;&gt;"TOTAL"),IF(AND([6]PREMIOS_TITULACIONES_ANTIGUAS!$BR50&lt;&gt;"",[6]PREMIOS_TITULACIONES_ANTIGUAS!$BR50&lt;&gt;0),[6]PREMIOS_TITULACIONES_ANTIGUAS!$BR50,""),IF($A52="TOTAL",SUM(INDIRECT("AO4:AO"&amp;ROW()-1)),""))</f>
        <v/>
      </c>
      <c r="AP52" s="7" t="str">
        <f ca="1">IF(AND($A52&lt;&gt;"",$A52&lt;&gt;"TOTAL"),IF(AND([6]PREMIOS_TITULACIONES_ANTIGUAS!$BT50&lt;&gt;"",[6]PREMIOS_TITULACIONES_ANTIGUAS!$BT50&lt;&gt;0),[6]PREMIOS_TITULACIONES_ANTIGUAS!$BT50,""),IF($A52="TOTAL",SUM(INDIRECT("AP4:AP"&amp;ROW()-1)),""))</f>
        <v/>
      </c>
      <c r="AQ52" s="7" t="str">
        <f t="shared" ca="1" si="13"/>
        <v/>
      </c>
      <c r="AR52" s="7" t="str">
        <f ca="1">IF(AND($A52&lt;&gt;"",$A52&lt;&gt;"TOTAL"),IF(AND([6]PREMIOS_TITULACIONES_ANTIGUAS!$BW50&lt;&gt;"",[6]PREMIOS_TITULACIONES_ANTIGUAS!$BW50&lt;&gt;0),[6]PREMIOS_TITULACIONES_ANTIGUAS!$BW50,""),IF($A52="TOTAL",SUM(INDIRECT("AR4:AR"&amp;ROW()-1)),""))</f>
        <v/>
      </c>
      <c r="AS52" s="7" t="str">
        <f ca="1">IF(AND($A52&lt;&gt;"",$A52&lt;&gt;"TOTAL"),IF(AND([6]PREMIOS_TITULACIONES_ANTIGUAS!$BY50&lt;&gt;"",[6]PREMIOS_TITULACIONES_ANTIGUAS!$BY50&lt;&gt;0),[6]PREMIOS_TITULACIONES_ANTIGUAS!$BY50,""),IF($A52="TOTAL",SUM(INDIRECT("AS4:AS"&amp;ROW()-1)),""))</f>
        <v/>
      </c>
      <c r="AT52" s="7" t="str">
        <f t="shared" ca="1" si="14"/>
        <v/>
      </c>
      <c r="AU52" s="7" t="str">
        <f ca="1">IF(AND($A52&lt;&gt;"",$A52&lt;&gt;"TOTAL"),IF(AND([6]PREMIOS_TITULACIONES_ANTIGUAS!$CB50&lt;&gt;"",[6]PREMIOS_TITULACIONES_ANTIGUAS!$CB50&lt;&gt;0),[6]PREMIOS_TITULACIONES_ANTIGUAS!$CB50,""),IF($A52="TOTAL",SUM(INDIRECT("AU4:AU"&amp;ROW()-1)),""))</f>
        <v/>
      </c>
      <c r="AV52" s="7" t="str">
        <f ca="1">IF(AND($A52&lt;&gt;"",$A52&lt;&gt;"TOTAL"),IF(AND([6]PREMIOS_TITULACIONES_ANTIGUAS!$CD50&lt;&gt;"",[6]PREMIOS_TITULACIONES_ANTIGUAS!$CD50&lt;&gt;0),[6]PREMIOS_TITULACIONES_ANTIGUAS!$CD50,""),IF($A52="TOTAL",SUM(INDIRECT("AV4:AV"&amp;ROW()-1)),""))</f>
        <v/>
      </c>
      <c r="AW52" s="7" t="str">
        <f t="shared" ca="1" si="15"/>
        <v/>
      </c>
      <c r="AX52" s="7" t="str">
        <f ca="1">IF(AND($A52&lt;&gt;"",$A52&lt;&gt;"TOTAL"),IF(AND([6]PREMIOS_TITULACIONES_ANTIGUAS!$CG50&lt;&gt;"",[6]PREMIOS_TITULACIONES_ANTIGUAS!$CG50&lt;&gt;0),[6]PREMIOS_TITULACIONES_ANTIGUAS!$CG50,""),IF($A52="TOTAL",SUM(INDIRECT("AX4:AX"&amp;ROW()-1)),""))</f>
        <v/>
      </c>
      <c r="AY52" s="7" t="str">
        <f ca="1">IF(AND($A52&lt;&gt;"",$A52&lt;&gt;"TOTAL"),IF(AND([6]PREMIOS_TITULACIONES_ANTIGUAS!$CI50&lt;&gt;"",[6]PREMIOS_TITULACIONES_ANTIGUAS!$CI50&lt;&gt;0),[6]PREMIOS_TITULACIONES_ANTIGUAS!$CI50,""),IF($A52="TOTAL",SUM(INDIRECT("AY4:AY"&amp;ROW()-1)),""))</f>
        <v/>
      </c>
      <c r="AZ52" s="7" t="str">
        <f t="shared" ca="1" si="16"/>
        <v/>
      </c>
      <c r="BA52" s="7" t="str">
        <f ca="1">IF(AND($A52&lt;&gt;"",$A52&lt;&gt;"TOTAL"),IF(AND([6]PREMIOS_TITULACIONES_ANTIGUAS!$CL50&lt;&gt;"",[6]PREMIOS_TITULACIONES_ANTIGUAS!$CL50&lt;&gt;0),[6]PREMIOS_TITULACIONES_ANTIGUAS!$CL50,""),IF($A52="TOTAL",SUM(INDIRECT("BA4:BA"&amp;ROW()-1)),""))</f>
        <v/>
      </c>
      <c r="BB52" s="7" t="str">
        <f ca="1">IF(AND($A52&lt;&gt;"",$A52&lt;&gt;"TOTAL"),IF(AND([6]PREMIOS_TITULACIONES_ANTIGUAS!$CN50&lt;&gt;"",[6]PREMIOS_TITULACIONES_ANTIGUAS!$CN50&lt;&gt;0),[6]PREMIOS_TITULACIONES_ANTIGUAS!$CN50,""),IF($A52="TOTAL",SUM(INDIRECT("BB4:BB"&amp;ROW()-1)),""))</f>
        <v/>
      </c>
      <c r="BC52" s="7" t="str">
        <f t="shared" ca="1" si="17"/>
        <v/>
      </c>
      <c r="BD52" s="7" t="str">
        <f ca="1">IF(AND($A52&lt;&gt;"",$A52&lt;&gt;"TOTAL"),IF(AND([6]PREMIOS_TITULACIONES_ANTIGUAS!$CQ50&lt;&gt;"",[6]PREMIOS_TITULACIONES_ANTIGUAS!$CQ50&lt;&gt;0),[6]PREMIOS_TITULACIONES_ANTIGUAS!$CQ50,""),IF($A52="TOTAL",SUM(INDIRECT("BD4:BD"&amp;ROW()-1)),""))</f>
        <v/>
      </c>
      <c r="BE52" s="7" t="str">
        <f ca="1">IF(AND($A52&lt;&gt;"",$A52&lt;&gt;"TOTAL"),IF(AND([6]PREMIOS_TITULACIONES_ANTIGUAS!$CS50&lt;&gt;"",[6]PREMIOS_TITULACIONES_ANTIGUAS!$CS50&lt;&gt;0),[6]PREMIOS_TITULACIONES_ANTIGUAS!$CS50,""),IF($A52="TOTAL",SUM(INDIRECT("BE4:BE"&amp;ROW()-1)),""))</f>
        <v/>
      </c>
      <c r="BF52" s="7" t="str">
        <f t="shared" ca="1" si="18"/>
        <v/>
      </c>
    </row>
    <row r="53" spans="1:58" x14ac:dyDescent="0.2">
      <c r="A53" s="12" t="str">
        <f>IF([6]PREMIOS_TITULACIONES_ANTIGUAS!$D51&lt;&gt;"",[6]PREMIOS_TITULACIONES_ANTIGUAS!$D51,IF(AND([6]PREMIOS_TITULACIONES_ANTIGUAS!$D51="",[6]PREMIOS_TITULACIONES_ANTIGUAS!$D52="",[6]PREMIOS_TITULACIONES_ANTIGUAS!$D50=""),"","TOTAL"))</f>
        <v/>
      </c>
      <c r="B53" s="7" t="str">
        <f ca="1">IF(AND($A53&lt;&gt;"",$A53&lt;&gt;"TOTAL"),IF(AND([6]PREMIOS_TITULACIONES_ANTIGUAS!$E51&lt;&gt;"",[6]PREMIOS_TITULACIONES_ANTIGUAS!$E51&lt;&gt;0),[6]PREMIOS_TITULACIONES_ANTIGUAS!$E51,""),IF($A53="TOTAL",SUM(INDIRECT("B4:B"&amp;ROW()-1)),""))</f>
        <v/>
      </c>
      <c r="C53" s="7" t="str">
        <f ca="1">IF(AND($A53&lt;&gt;"",$A53&lt;&gt;"TOTAL"),IF(AND([6]PREMIOS_TITULACIONES_ANTIGUAS!$G51&lt;&gt;"",[6]PREMIOS_TITULACIONES_ANTIGUAS!$G51&lt;&gt;0),[6]PREMIOS_TITULACIONES_ANTIGUAS!$G51,""),IF($A53="TOTAL",SUM(INDIRECT("C4:C"&amp;ROW()-1)),""))</f>
        <v/>
      </c>
      <c r="D53" s="7" t="str">
        <f t="shared" ca="1" si="0"/>
        <v/>
      </c>
      <c r="E53" s="7" t="str">
        <f ca="1">IF(AND($A53&lt;&gt;"",$A53&lt;&gt;"TOTAL"),IF(AND([6]PREMIOS_TITULACIONES_ANTIGUAS!$J51&lt;&gt;"",[6]PREMIOS_TITULACIONES_ANTIGUAS!$J51&lt;&gt;0),[6]PREMIOS_TITULACIONES_ANTIGUAS!$J51,""),IF($A53="TOTAL",SUM(INDIRECT("E4:E"&amp;ROW()-1)),""))</f>
        <v/>
      </c>
      <c r="F53" s="7" t="str">
        <f ca="1">IF(AND($A53&lt;&gt;"",$A53&lt;&gt;"TOTAL"),IF(AND([6]PREMIOS_TITULACIONES_ANTIGUAS!$L51&lt;&gt;"",[6]PREMIOS_TITULACIONES_ANTIGUAS!$L51&lt;&gt;0),[6]PREMIOS_TITULACIONES_ANTIGUAS!$L51,""),IF($A53="TOTAL",SUM(INDIRECT("F4:F"&amp;ROW()-1)),""))</f>
        <v/>
      </c>
      <c r="G53" s="7" t="str">
        <f t="shared" ca="1" si="1"/>
        <v/>
      </c>
      <c r="H53" s="7" t="str">
        <f ca="1">IF(AND($A53&lt;&gt;"",$A53&lt;&gt;"TOTAL"),IF(AND([6]PREMIOS_TITULACIONES_ANTIGUAS!$O51&lt;&gt;"",[6]PREMIOS_TITULACIONES_ANTIGUAS!$O51&lt;&gt;0),[6]PREMIOS_TITULACIONES_ANTIGUAS!$O51,""),IF($A53="TOTAL",SUM(INDIRECT("H4:H"&amp;ROW()-1)),""))</f>
        <v/>
      </c>
      <c r="I53" s="7" t="str">
        <f ca="1">IF(AND($A53&lt;&gt;"",$A53&lt;&gt;"TOTAL"),IF(AND([6]PREMIOS_TITULACIONES_ANTIGUAS!$Q51&lt;&gt;"",[6]PREMIOS_TITULACIONES_ANTIGUAS!$Q51&lt;&gt;0),[6]PREMIOS_TITULACIONES_ANTIGUAS!$Q51,""),IF($A53="TOTAL",SUM(INDIRECT("I4:I"&amp;ROW()-1)),""))</f>
        <v/>
      </c>
      <c r="J53" s="7" t="str">
        <f t="shared" ca="1" si="2"/>
        <v/>
      </c>
      <c r="K53" s="7" t="str">
        <f ca="1">IF(AND($A53&lt;&gt;"",$A53&lt;&gt;"TOTAL"),IF(AND([6]PREMIOS_TITULACIONES_ANTIGUAS!$T51&lt;&gt;"",[6]PREMIOS_TITULACIONES_ANTIGUAS!$T51&lt;&gt;0),[6]PREMIOS_TITULACIONES_ANTIGUAS!$T51,""),IF($A53="TOTAL",SUM(INDIRECT("K4:K"&amp;ROW()-1)),""))</f>
        <v/>
      </c>
      <c r="L53" s="7" t="str">
        <f ca="1">IF(AND($A53&lt;&gt;"",$A53&lt;&gt;"TOTAL"),IF(AND([6]PREMIOS_TITULACIONES_ANTIGUAS!$V51&lt;&gt;"",[6]PREMIOS_TITULACIONES_ANTIGUAS!$V51&lt;&gt;0),[6]PREMIOS_TITULACIONES_ANTIGUAS!$V51,""),IF($A53="TOTAL",SUM(INDIRECT("L4:L"&amp;ROW()-1)),""))</f>
        <v/>
      </c>
      <c r="M53" s="7" t="str">
        <f t="shared" ca="1" si="3"/>
        <v/>
      </c>
      <c r="N53" s="7" t="str">
        <f ca="1">IF(AND($A53&lt;&gt;"",$A53&lt;&gt;"TOTAL"),IF(AND([6]PREMIOS_TITULACIONES_ANTIGUAS!$Y51&lt;&gt;"",[6]PREMIOS_TITULACIONES_ANTIGUAS!$Y51&lt;&gt;0),[6]PREMIOS_TITULACIONES_ANTIGUAS!$Y51,""),IF($A53="TOTAL",SUM(INDIRECT("N4:N"&amp;ROW()-1)),""))</f>
        <v/>
      </c>
      <c r="O53" s="7" t="str">
        <f ca="1">IF(AND($A53&lt;&gt;"",$A53&lt;&gt;"TOTAL"),IF(AND([6]PREMIOS_TITULACIONES_ANTIGUAS!$AA51&lt;&gt;"",[6]PREMIOS_TITULACIONES_ANTIGUAS!$AA51&lt;&gt;0),[6]PREMIOS_TITULACIONES_ANTIGUAS!$AA51,""),IF($A53="TOTAL",SUM(INDIRECT("O4:O"&amp;ROW()-1)),""))</f>
        <v/>
      </c>
      <c r="P53" s="7" t="str">
        <f t="shared" ca="1" si="4"/>
        <v/>
      </c>
      <c r="Q53" s="7" t="str">
        <f ca="1">IF(AND($A53&lt;&gt;"",$A53&lt;&gt;"TOTAL"),IF(AND([6]PREMIOS_TITULACIONES_ANTIGUAS!$AD51&lt;&gt;"",[6]PREMIOS_TITULACIONES_ANTIGUAS!$AD51&lt;&gt;0),[6]PREMIOS_TITULACIONES_ANTIGUAS!$AD51,""),IF($A53="TOTAL",SUM(INDIRECT("Q4:Q"&amp;ROW()-1)),""))</f>
        <v/>
      </c>
      <c r="R53" s="7" t="str">
        <f ca="1">IF(AND($A53&lt;&gt;"",$A53&lt;&gt;"TOTAL"),IF(AND([6]PREMIOS_TITULACIONES_ANTIGUAS!$AF51&lt;&gt;"",[6]PREMIOS_TITULACIONES_ANTIGUAS!$AF51&lt;&gt;0),[6]PREMIOS_TITULACIONES_ANTIGUAS!$AF51,""),IF($A53="TOTAL",SUM(INDIRECT("R4:R"&amp;ROW()-1)),""))</f>
        <v/>
      </c>
      <c r="S53" s="7" t="str">
        <f t="shared" ca="1" si="5"/>
        <v/>
      </c>
      <c r="T53" s="7" t="str">
        <f ca="1">IF(AND($A53&lt;&gt;"",$A53&lt;&gt;"TOTAL"),IF(AND([6]PREMIOS_TITULACIONES_ANTIGUAS!$AI51&lt;&gt;"",[6]PREMIOS_TITULACIONES_ANTIGUAS!$AI51&lt;&gt;0),[6]PREMIOS_TITULACIONES_ANTIGUAS!$AI51,""),IF($A53="TOTAL",SUM(INDIRECT("T4:T"&amp;ROW()-1)),""))</f>
        <v/>
      </c>
      <c r="U53" s="7" t="str">
        <f ca="1">IF(AND($A53&lt;&gt;"",$A53&lt;&gt;"TOTAL"),IF(AND([6]PREMIOS_TITULACIONES_ANTIGUAS!$AK51&lt;&gt;"",[6]PREMIOS_TITULACIONES_ANTIGUAS!$AK51&lt;&gt;0),[6]PREMIOS_TITULACIONES_ANTIGUAS!$AK51,""),IF($A53="TOTAL",SUM(INDIRECT("U4:U"&amp;ROW()-1)),""))</f>
        <v/>
      </c>
      <c r="V53" s="7" t="str">
        <f t="shared" ca="1" si="6"/>
        <v/>
      </c>
      <c r="W53" s="7" t="str">
        <f ca="1">IF(AND($A53&lt;&gt;"",$A53&lt;&gt;"TOTAL"),IF(AND([6]PREMIOS_TITULACIONES_ANTIGUAS!$AN51&lt;&gt;"",[6]PREMIOS_TITULACIONES_ANTIGUAS!$AN51&lt;&gt;0),[6]PREMIOS_TITULACIONES_ANTIGUAS!$AN51,""),IF($A53="TOTAL",SUM(INDIRECT("W4:W"&amp;ROW()-1)),""))</f>
        <v/>
      </c>
      <c r="X53" s="7" t="str">
        <f ca="1">IF(AND($A53&lt;&gt;"",$A53&lt;&gt;"TOTAL"),IF(AND([6]PREMIOS_TITULACIONES_ANTIGUAS!$AP51&lt;&gt;"",[6]PREMIOS_TITULACIONES_ANTIGUAS!$AP51&lt;&gt;0),[6]PREMIOS_TITULACIONES_ANTIGUAS!$AP51,""),IF($A53="TOTAL",SUM(INDIRECT("X4:X"&amp;ROW()-1)),""))</f>
        <v/>
      </c>
      <c r="Y53" s="7" t="str">
        <f t="shared" ca="1" si="7"/>
        <v/>
      </c>
      <c r="Z53" s="7" t="str">
        <f ca="1">IF(AND($A53&lt;&gt;"",$A53&lt;&gt;"TOTAL"),IF(AND([6]PREMIOS_TITULACIONES_ANTIGUAS!$AS51&lt;&gt;"",[6]PREMIOS_TITULACIONES_ANTIGUAS!$AS51&lt;&gt;0),[6]PREMIOS_TITULACIONES_ANTIGUAS!$AS51,""),IF($A53="TOTAL",SUM(INDIRECT("Z4:Z"&amp;ROW()-1)),""))</f>
        <v/>
      </c>
      <c r="AA53" s="7" t="str">
        <f ca="1">IF(AND($A53&lt;&gt;"",$A53&lt;&gt;"TOTAL"),IF(AND([6]PREMIOS_TITULACIONES_ANTIGUAS!$AU51&lt;&gt;"",[6]PREMIOS_TITULACIONES_ANTIGUAS!$AU51&lt;&gt;0),[6]PREMIOS_TITULACIONES_ANTIGUAS!$AU51,""),IF($A53="TOTAL",SUM(INDIRECT("AA4:AA"&amp;ROW()-1)),""))</f>
        <v/>
      </c>
      <c r="AB53" s="7" t="str">
        <f t="shared" ca="1" si="8"/>
        <v/>
      </c>
      <c r="AC53" s="7" t="str">
        <f ca="1">IF(AND($A53&lt;&gt;"",$A53&lt;&gt;"TOTAL"),IF(AND([6]PREMIOS_TITULACIONES_ANTIGUAS!$AX51&lt;&gt;"",[6]PREMIOS_TITULACIONES_ANTIGUAS!$AX51&lt;&gt;0),[6]PREMIOS_TITULACIONES_ANTIGUAS!$AX51,""),IF($A53="TOTAL",SUM(INDIRECT("AC4:AC"&amp;ROW()-1)),""))</f>
        <v/>
      </c>
      <c r="AD53" s="7" t="str">
        <f ca="1">IF(AND($A53&lt;&gt;"",$A53&lt;&gt;"TOTAL"),IF(AND([6]PREMIOS_TITULACIONES_ANTIGUAS!$AZ51&lt;&gt;"",[6]PREMIOS_TITULACIONES_ANTIGUAS!$AZ51&lt;&gt;0),[6]PREMIOS_TITULACIONES_ANTIGUAS!$AZ51,""),IF($A53="TOTAL",SUM(INDIRECT("AD4:AD"&amp;ROW()-1)),""))</f>
        <v/>
      </c>
      <c r="AE53" s="7" t="str">
        <f t="shared" ca="1" si="9"/>
        <v/>
      </c>
      <c r="AF53" s="7" t="str">
        <f ca="1">IF(AND($A53&lt;&gt;"",$A53&lt;&gt;"TOTAL"),IF(AND([6]PREMIOS_TITULACIONES_ANTIGUAS!$BC51&lt;&gt;"",[6]PREMIOS_TITULACIONES_ANTIGUAS!$BC51&lt;&gt;0),[6]PREMIOS_TITULACIONES_ANTIGUAS!$BC51,""),IF($A53="TOTAL",SUM(INDIRECT("AF4:AF"&amp;ROW()-1)),""))</f>
        <v/>
      </c>
      <c r="AG53" s="7" t="str">
        <f ca="1">IF(AND($A53&lt;&gt;"",$A53&lt;&gt;"TOTAL"),IF(AND([6]PREMIOS_TITULACIONES_ANTIGUAS!$BE51&lt;&gt;"",[6]PREMIOS_TITULACIONES_ANTIGUAS!$BE51&lt;&gt;0),[6]PREMIOS_TITULACIONES_ANTIGUAS!$BE51,""),IF($A53="TOTAL",SUM(INDIRECT("AG4:AG"&amp;ROW()-1)),""))</f>
        <v/>
      </c>
      <c r="AH53" s="7" t="str">
        <f t="shared" ca="1" si="10"/>
        <v/>
      </c>
      <c r="AI53" s="7" t="str">
        <f ca="1">IF(AND($A53&lt;&gt;"",$A53&lt;&gt;"TOTAL"),IF(AND([6]PREMIOS_TITULACIONES_ANTIGUAS!$BH51&lt;&gt;"",[6]PREMIOS_TITULACIONES_ANTIGUAS!$BH51&lt;&gt;0),[6]PREMIOS_TITULACIONES_ANTIGUAS!$BH51,""),IF($A53="TOTAL",SUM(INDIRECT("AI4:AI"&amp;ROW()-1)),""))</f>
        <v/>
      </c>
      <c r="AJ53" s="7" t="str">
        <f ca="1">IF(AND($A53&lt;&gt;"",$A53&lt;&gt;"TOTAL"),IF(AND([6]PREMIOS_TITULACIONES_ANTIGUAS!$BJ51&lt;&gt;"",[6]PREMIOS_TITULACIONES_ANTIGUAS!$BJ51&lt;&gt;0),[6]PREMIOS_TITULACIONES_ANTIGUAS!$BJ51,""),IF($A53="TOTAL",SUM(INDIRECT("AJ4:AJ"&amp;ROW()-1)),""))</f>
        <v/>
      </c>
      <c r="AK53" s="7" t="str">
        <f t="shared" ca="1" si="11"/>
        <v/>
      </c>
      <c r="AL53" s="7" t="str">
        <f ca="1">IF(AND($A53&lt;&gt;"",$A53&lt;&gt;"TOTAL"),IF(AND([6]PREMIOS_TITULACIONES_ANTIGUAS!$BM51&lt;&gt;"",[6]PREMIOS_TITULACIONES_ANTIGUAS!$BM51&lt;&gt;0),[6]PREMIOS_TITULACIONES_ANTIGUAS!$BM51,""),IF($A53="TOTAL",SUM(INDIRECT("AL4:AL"&amp;ROW()-1)),""))</f>
        <v/>
      </c>
      <c r="AM53" s="7" t="str">
        <f ca="1">IF(AND($A53&lt;&gt;"",$A53&lt;&gt;"TOTAL"),IF(AND([6]PREMIOS_TITULACIONES_ANTIGUAS!$BO51&lt;&gt;"",[6]PREMIOS_TITULACIONES_ANTIGUAS!$BO51&lt;&gt;0),[6]PREMIOS_TITULACIONES_ANTIGUAS!$BO51,""),IF($A53="TOTAL",SUM(INDIRECT("AM4:AM"&amp;ROW()-1)),""))</f>
        <v/>
      </c>
      <c r="AN53" s="7" t="str">
        <f t="shared" ca="1" si="12"/>
        <v/>
      </c>
      <c r="AO53" s="7" t="str">
        <f ca="1">IF(AND($A53&lt;&gt;"",$A53&lt;&gt;"TOTAL"),IF(AND([6]PREMIOS_TITULACIONES_ANTIGUAS!$BR51&lt;&gt;"",[6]PREMIOS_TITULACIONES_ANTIGUAS!$BR51&lt;&gt;0),[6]PREMIOS_TITULACIONES_ANTIGUAS!$BR51,""),IF($A53="TOTAL",SUM(INDIRECT("AO4:AO"&amp;ROW()-1)),""))</f>
        <v/>
      </c>
      <c r="AP53" s="7" t="str">
        <f ca="1">IF(AND($A53&lt;&gt;"",$A53&lt;&gt;"TOTAL"),IF(AND([6]PREMIOS_TITULACIONES_ANTIGUAS!$BT51&lt;&gt;"",[6]PREMIOS_TITULACIONES_ANTIGUAS!$BT51&lt;&gt;0),[6]PREMIOS_TITULACIONES_ANTIGUAS!$BT51,""),IF($A53="TOTAL",SUM(INDIRECT("AP4:AP"&amp;ROW()-1)),""))</f>
        <v/>
      </c>
      <c r="AQ53" s="7" t="str">
        <f t="shared" ca="1" si="13"/>
        <v/>
      </c>
      <c r="AR53" s="7" t="str">
        <f ca="1">IF(AND($A53&lt;&gt;"",$A53&lt;&gt;"TOTAL"),IF(AND([6]PREMIOS_TITULACIONES_ANTIGUAS!$BW51&lt;&gt;"",[6]PREMIOS_TITULACIONES_ANTIGUAS!$BW51&lt;&gt;0),[6]PREMIOS_TITULACIONES_ANTIGUAS!$BW51,""),IF($A53="TOTAL",SUM(INDIRECT("AR4:AR"&amp;ROW()-1)),""))</f>
        <v/>
      </c>
      <c r="AS53" s="7" t="str">
        <f ca="1">IF(AND($A53&lt;&gt;"",$A53&lt;&gt;"TOTAL"),IF(AND([6]PREMIOS_TITULACIONES_ANTIGUAS!$BY51&lt;&gt;"",[6]PREMIOS_TITULACIONES_ANTIGUAS!$BY51&lt;&gt;0),[6]PREMIOS_TITULACIONES_ANTIGUAS!$BY51,""),IF($A53="TOTAL",SUM(INDIRECT("AS4:AS"&amp;ROW()-1)),""))</f>
        <v/>
      </c>
      <c r="AT53" s="7" t="str">
        <f t="shared" ca="1" si="14"/>
        <v/>
      </c>
      <c r="AU53" s="7" t="str">
        <f ca="1">IF(AND($A53&lt;&gt;"",$A53&lt;&gt;"TOTAL"),IF(AND([6]PREMIOS_TITULACIONES_ANTIGUAS!$CB51&lt;&gt;"",[6]PREMIOS_TITULACIONES_ANTIGUAS!$CB51&lt;&gt;0),[6]PREMIOS_TITULACIONES_ANTIGUAS!$CB51,""),IF($A53="TOTAL",SUM(INDIRECT("AU4:AU"&amp;ROW()-1)),""))</f>
        <v/>
      </c>
      <c r="AV53" s="7" t="str">
        <f ca="1">IF(AND($A53&lt;&gt;"",$A53&lt;&gt;"TOTAL"),IF(AND([6]PREMIOS_TITULACIONES_ANTIGUAS!$CD51&lt;&gt;"",[6]PREMIOS_TITULACIONES_ANTIGUAS!$CD51&lt;&gt;0),[6]PREMIOS_TITULACIONES_ANTIGUAS!$CD51,""),IF($A53="TOTAL",SUM(INDIRECT("AV4:AV"&amp;ROW()-1)),""))</f>
        <v/>
      </c>
      <c r="AW53" s="7" t="str">
        <f t="shared" ca="1" si="15"/>
        <v/>
      </c>
      <c r="AX53" s="7" t="str">
        <f ca="1">IF(AND($A53&lt;&gt;"",$A53&lt;&gt;"TOTAL"),IF(AND([6]PREMIOS_TITULACIONES_ANTIGUAS!$CG51&lt;&gt;"",[6]PREMIOS_TITULACIONES_ANTIGUAS!$CG51&lt;&gt;0),[6]PREMIOS_TITULACIONES_ANTIGUAS!$CG51,""),IF($A53="TOTAL",SUM(INDIRECT("AX4:AX"&amp;ROW()-1)),""))</f>
        <v/>
      </c>
      <c r="AY53" s="7" t="str">
        <f ca="1">IF(AND($A53&lt;&gt;"",$A53&lt;&gt;"TOTAL"),IF(AND([6]PREMIOS_TITULACIONES_ANTIGUAS!$CI51&lt;&gt;"",[6]PREMIOS_TITULACIONES_ANTIGUAS!$CI51&lt;&gt;0),[6]PREMIOS_TITULACIONES_ANTIGUAS!$CI51,""),IF($A53="TOTAL",SUM(INDIRECT("AY4:AY"&amp;ROW()-1)),""))</f>
        <v/>
      </c>
      <c r="AZ53" s="7" t="str">
        <f t="shared" ca="1" si="16"/>
        <v/>
      </c>
      <c r="BA53" s="7" t="str">
        <f ca="1">IF(AND($A53&lt;&gt;"",$A53&lt;&gt;"TOTAL"),IF(AND([6]PREMIOS_TITULACIONES_ANTIGUAS!$CL51&lt;&gt;"",[6]PREMIOS_TITULACIONES_ANTIGUAS!$CL51&lt;&gt;0),[6]PREMIOS_TITULACIONES_ANTIGUAS!$CL51,""),IF($A53="TOTAL",SUM(INDIRECT("BA4:BA"&amp;ROW()-1)),""))</f>
        <v/>
      </c>
      <c r="BB53" s="7" t="str">
        <f ca="1">IF(AND($A53&lt;&gt;"",$A53&lt;&gt;"TOTAL"),IF(AND([6]PREMIOS_TITULACIONES_ANTIGUAS!$CN51&lt;&gt;"",[6]PREMIOS_TITULACIONES_ANTIGUAS!$CN51&lt;&gt;0),[6]PREMIOS_TITULACIONES_ANTIGUAS!$CN51,""),IF($A53="TOTAL",SUM(INDIRECT("BB4:BB"&amp;ROW()-1)),""))</f>
        <v/>
      </c>
      <c r="BC53" s="7" t="str">
        <f t="shared" ca="1" si="17"/>
        <v/>
      </c>
      <c r="BD53" s="7" t="str">
        <f ca="1">IF(AND($A53&lt;&gt;"",$A53&lt;&gt;"TOTAL"),IF(AND([6]PREMIOS_TITULACIONES_ANTIGUAS!$CQ51&lt;&gt;"",[6]PREMIOS_TITULACIONES_ANTIGUAS!$CQ51&lt;&gt;0),[6]PREMIOS_TITULACIONES_ANTIGUAS!$CQ51,""),IF($A53="TOTAL",SUM(INDIRECT("BD4:BD"&amp;ROW()-1)),""))</f>
        <v/>
      </c>
      <c r="BE53" s="7" t="str">
        <f ca="1">IF(AND($A53&lt;&gt;"",$A53&lt;&gt;"TOTAL"),IF(AND([6]PREMIOS_TITULACIONES_ANTIGUAS!$CS51&lt;&gt;"",[6]PREMIOS_TITULACIONES_ANTIGUAS!$CS51&lt;&gt;0),[6]PREMIOS_TITULACIONES_ANTIGUAS!$CS51,""),IF($A53="TOTAL",SUM(INDIRECT("BE4:BE"&amp;ROW()-1)),""))</f>
        <v/>
      </c>
      <c r="BF53" s="7" t="str">
        <f t="shared" ca="1" si="18"/>
        <v/>
      </c>
    </row>
    <row r="54" spans="1:58" x14ac:dyDescent="0.2">
      <c r="A54" s="12" t="str">
        <f>IF([6]PREMIOS_TITULACIONES_ANTIGUAS!$D52&lt;&gt;"",[6]PREMIOS_TITULACIONES_ANTIGUAS!$D52,IF(AND([6]PREMIOS_TITULACIONES_ANTIGUAS!$D52="",[6]PREMIOS_TITULACIONES_ANTIGUAS!$D53="",[6]PREMIOS_TITULACIONES_ANTIGUAS!$D51=""),"","TOTAL"))</f>
        <v/>
      </c>
      <c r="B54" s="7" t="str">
        <f ca="1">IF(AND($A54&lt;&gt;"",$A54&lt;&gt;"TOTAL"),IF(AND([6]PREMIOS_TITULACIONES_ANTIGUAS!$E52&lt;&gt;"",[6]PREMIOS_TITULACIONES_ANTIGUAS!$E52&lt;&gt;0),[6]PREMIOS_TITULACIONES_ANTIGUAS!$E52,""),IF($A54="TOTAL",SUM(INDIRECT("B4:B"&amp;ROW()-1)),""))</f>
        <v/>
      </c>
      <c r="C54" s="7" t="str">
        <f ca="1">IF(AND($A54&lt;&gt;"",$A54&lt;&gt;"TOTAL"),IF(AND([6]PREMIOS_TITULACIONES_ANTIGUAS!$G52&lt;&gt;"",[6]PREMIOS_TITULACIONES_ANTIGUAS!$G52&lt;&gt;0),[6]PREMIOS_TITULACIONES_ANTIGUAS!$G52,""),IF($A54="TOTAL",SUM(INDIRECT("C4:C"&amp;ROW()-1)),""))</f>
        <v/>
      </c>
      <c r="D54" s="7" t="str">
        <f t="shared" ca="1" si="0"/>
        <v/>
      </c>
      <c r="E54" s="7" t="str">
        <f ca="1">IF(AND($A54&lt;&gt;"",$A54&lt;&gt;"TOTAL"),IF(AND([6]PREMIOS_TITULACIONES_ANTIGUAS!$J52&lt;&gt;"",[6]PREMIOS_TITULACIONES_ANTIGUAS!$J52&lt;&gt;0),[6]PREMIOS_TITULACIONES_ANTIGUAS!$J52,""),IF($A54="TOTAL",SUM(INDIRECT("E4:E"&amp;ROW()-1)),""))</f>
        <v/>
      </c>
      <c r="F54" s="7" t="str">
        <f ca="1">IF(AND($A54&lt;&gt;"",$A54&lt;&gt;"TOTAL"),IF(AND([6]PREMIOS_TITULACIONES_ANTIGUAS!$L52&lt;&gt;"",[6]PREMIOS_TITULACIONES_ANTIGUAS!$L52&lt;&gt;0),[6]PREMIOS_TITULACIONES_ANTIGUAS!$L52,""),IF($A54="TOTAL",SUM(INDIRECT("F4:F"&amp;ROW()-1)),""))</f>
        <v/>
      </c>
      <c r="G54" s="7" t="str">
        <f t="shared" ca="1" si="1"/>
        <v/>
      </c>
      <c r="H54" s="7" t="str">
        <f ca="1">IF(AND($A54&lt;&gt;"",$A54&lt;&gt;"TOTAL"),IF(AND([6]PREMIOS_TITULACIONES_ANTIGUAS!$O52&lt;&gt;"",[6]PREMIOS_TITULACIONES_ANTIGUAS!$O52&lt;&gt;0),[6]PREMIOS_TITULACIONES_ANTIGUAS!$O52,""),IF($A54="TOTAL",SUM(INDIRECT("H4:H"&amp;ROW()-1)),""))</f>
        <v/>
      </c>
      <c r="I54" s="7" t="str">
        <f ca="1">IF(AND($A54&lt;&gt;"",$A54&lt;&gt;"TOTAL"),IF(AND([6]PREMIOS_TITULACIONES_ANTIGUAS!$Q52&lt;&gt;"",[6]PREMIOS_TITULACIONES_ANTIGUAS!$Q52&lt;&gt;0),[6]PREMIOS_TITULACIONES_ANTIGUAS!$Q52,""),IF($A54="TOTAL",SUM(INDIRECT("I4:I"&amp;ROW()-1)),""))</f>
        <v/>
      </c>
      <c r="J54" s="7" t="str">
        <f t="shared" ca="1" si="2"/>
        <v/>
      </c>
      <c r="K54" s="7" t="str">
        <f ca="1">IF(AND($A54&lt;&gt;"",$A54&lt;&gt;"TOTAL"),IF(AND([6]PREMIOS_TITULACIONES_ANTIGUAS!$T52&lt;&gt;"",[6]PREMIOS_TITULACIONES_ANTIGUAS!$T52&lt;&gt;0),[6]PREMIOS_TITULACIONES_ANTIGUAS!$T52,""),IF($A54="TOTAL",SUM(INDIRECT("K4:K"&amp;ROW()-1)),""))</f>
        <v/>
      </c>
      <c r="L54" s="7" t="str">
        <f ca="1">IF(AND($A54&lt;&gt;"",$A54&lt;&gt;"TOTAL"),IF(AND([6]PREMIOS_TITULACIONES_ANTIGUAS!$V52&lt;&gt;"",[6]PREMIOS_TITULACIONES_ANTIGUAS!$V52&lt;&gt;0),[6]PREMIOS_TITULACIONES_ANTIGUAS!$V52,""),IF($A54="TOTAL",SUM(INDIRECT("L4:L"&amp;ROW()-1)),""))</f>
        <v/>
      </c>
      <c r="M54" s="7" t="str">
        <f t="shared" ca="1" si="3"/>
        <v/>
      </c>
      <c r="N54" s="7" t="str">
        <f ca="1">IF(AND($A54&lt;&gt;"",$A54&lt;&gt;"TOTAL"),IF(AND([6]PREMIOS_TITULACIONES_ANTIGUAS!$Y52&lt;&gt;"",[6]PREMIOS_TITULACIONES_ANTIGUAS!$Y52&lt;&gt;0),[6]PREMIOS_TITULACIONES_ANTIGUAS!$Y52,""),IF($A54="TOTAL",SUM(INDIRECT("N4:N"&amp;ROW()-1)),""))</f>
        <v/>
      </c>
      <c r="O54" s="7" t="str">
        <f ca="1">IF(AND($A54&lt;&gt;"",$A54&lt;&gt;"TOTAL"),IF(AND([6]PREMIOS_TITULACIONES_ANTIGUAS!$AA52&lt;&gt;"",[6]PREMIOS_TITULACIONES_ANTIGUAS!$AA52&lt;&gt;0),[6]PREMIOS_TITULACIONES_ANTIGUAS!$AA52,""),IF($A54="TOTAL",SUM(INDIRECT("O4:O"&amp;ROW()-1)),""))</f>
        <v/>
      </c>
      <c r="P54" s="7" t="str">
        <f t="shared" ca="1" si="4"/>
        <v/>
      </c>
      <c r="Q54" s="7" t="str">
        <f ca="1">IF(AND($A54&lt;&gt;"",$A54&lt;&gt;"TOTAL"),IF(AND([6]PREMIOS_TITULACIONES_ANTIGUAS!$AD52&lt;&gt;"",[6]PREMIOS_TITULACIONES_ANTIGUAS!$AD52&lt;&gt;0),[6]PREMIOS_TITULACIONES_ANTIGUAS!$AD52,""),IF($A54="TOTAL",SUM(INDIRECT("Q4:Q"&amp;ROW()-1)),""))</f>
        <v/>
      </c>
      <c r="R54" s="7" t="str">
        <f ca="1">IF(AND($A54&lt;&gt;"",$A54&lt;&gt;"TOTAL"),IF(AND([6]PREMIOS_TITULACIONES_ANTIGUAS!$AF52&lt;&gt;"",[6]PREMIOS_TITULACIONES_ANTIGUAS!$AF52&lt;&gt;0),[6]PREMIOS_TITULACIONES_ANTIGUAS!$AF52,""),IF($A54="TOTAL",SUM(INDIRECT("R4:R"&amp;ROW()-1)),""))</f>
        <v/>
      </c>
      <c r="S54" s="7" t="str">
        <f t="shared" ca="1" si="5"/>
        <v/>
      </c>
      <c r="T54" s="7" t="str">
        <f ca="1">IF(AND($A54&lt;&gt;"",$A54&lt;&gt;"TOTAL"),IF(AND([6]PREMIOS_TITULACIONES_ANTIGUAS!$AI52&lt;&gt;"",[6]PREMIOS_TITULACIONES_ANTIGUAS!$AI52&lt;&gt;0),[6]PREMIOS_TITULACIONES_ANTIGUAS!$AI52,""),IF($A54="TOTAL",SUM(INDIRECT("T4:T"&amp;ROW()-1)),""))</f>
        <v/>
      </c>
      <c r="U54" s="7" t="str">
        <f ca="1">IF(AND($A54&lt;&gt;"",$A54&lt;&gt;"TOTAL"),IF(AND([6]PREMIOS_TITULACIONES_ANTIGUAS!$AK52&lt;&gt;"",[6]PREMIOS_TITULACIONES_ANTIGUAS!$AK52&lt;&gt;0),[6]PREMIOS_TITULACIONES_ANTIGUAS!$AK52,""),IF($A54="TOTAL",SUM(INDIRECT("U4:U"&amp;ROW()-1)),""))</f>
        <v/>
      </c>
      <c r="V54" s="7" t="str">
        <f t="shared" ca="1" si="6"/>
        <v/>
      </c>
      <c r="W54" s="7" t="str">
        <f ca="1">IF(AND($A54&lt;&gt;"",$A54&lt;&gt;"TOTAL"),IF(AND([6]PREMIOS_TITULACIONES_ANTIGUAS!$AN52&lt;&gt;"",[6]PREMIOS_TITULACIONES_ANTIGUAS!$AN52&lt;&gt;0),[6]PREMIOS_TITULACIONES_ANTIGUAS!$AN52,""),IF($A54="TOTAL",SUM(INDIRECT("W4:W"&amp;ROW()-1)),""))</f>
        <v/>
      </c>
      <c r="X54" s="7" t="str">
        <f ca="1">IF(AND($A54&lt;&gt;"",$A54&lt;&gt;"TOTAL"),IF(AND([6]PREMIOS_TITULACIONES_ANTIGUAS!$AP52&lt;&gt;"",[6]PREMIOS_TITULACIONES_ANTIGUAS!$AP52&lt;&gt;0),[6]PREMIOS_TITULACIONES_ANTIGUAS!$AP52,""),IF($A54="TOTAL",SUM(INDIRECT("X4:X"&amp;ROW()-1)),""))</f>
        <v/>
      </c>
      <c r="Y54" s="7" t="str">
        <f t="shared" ca="1" si="7"/>
        <v/>
      </c>
      <c r="Z54" s="7" t="str">
        <f ca="1">IF(AND($A54&lt;&gt;"",$A54&lt;&gt;"TOTAL"),IF(AND([6]PREMIOS_TITULACIONES_ANTIGUAS!$AS52&lt;&gt;"",[6]PREMIOS_TITULACIONES_ANTIGUAS!$AS52&lt;&gt;0),[6]PREMIOS_TITULACIONES_ANTIGUAS!$AS52,""),IF($A54="TOTAL",SUM(INDIRECT("Z4:Z"&amp;ROW()-1)),""))</f>
        <v/>
      </c>
      <c r="AA54" s="7" t="str">
        <f ca="1">IF(AND($A54&lt;&gt;"",$A54&lt;&gt;"TOTAL"),IF(AND([6]PREMIOS_TITULACIONES_ANTIGUAS!$AU52&lt;&gt;"",[6]PREMIOS_TITULACIONES_ANTIGUAS!$AU52&lt;&gt;0),[6]PREMIOS_TITULACIONES_ANTIGUAS!$AU52,""),IF($A54="TOTAL",SUM(INDIRECT("AA4:AA"&amp;ROW()-1)),""))</f>
        <v/>
      </c>
      <c r="AB54" s="7" t="str">
        <f t="shared" ca="1" si="8"/>
        <v/>
      </c>
      <c r="AC54" s="7" t="str">
        <f ca="1">IF(AND($A54&lt;&gt;"",$A54&lt;&gt;"TOTAL"),IF(AND([6]PREMIOS_TITULACIONES_ANTIGUAS!$AX52&lt;&gt;"",[6]PREMIOS_TITULACIONES_ANTIGUAS!$AX52&lt;&gt;0),[6]PREMIOS_TITULACIONES_ANTIGUAS!$AX52,""),IF($A54="TOTAL",SUM(INDIRECT("AC4:AC"&amp;ROW()-1)),""))</f>
        <v/>
      </c>
      <c r="AD54" s="7" t="str">
        <f ca="1">IF(AND($A54&lt;&gt;"",$A54&lt;&gt;"TOTAL"),IF(AND([6]PREMIOS_TITULACIONES_ANTIGUAS!$AZ52&lt;&gt;"",[6]PREMIOS_TITULACIONES_ANTIGUAS!$AZ52&lt;&gt;0),[6]PREMIOS_TITULACIONES_ANTIGUAS!$AZ52,""),IF($A54="TOTAL",SUM(INDIRECT("AD4:AD"&amp;ROW()-1)),""))</f>
        <v/>
      </c>
      <c r="AE54" s="7" t="str">
        <f t="shared" ca="1" si="9"/>
        <v/>
      </c>
      <c r="AF54" s="7" t="str">
        <f ca="1">IF(AND($A54&lt;&gt;"",$A54&lt;&gt;"TOTAL"),IF(AND([6]PREMIOS_TITULACIONES_ANTIGUAS!$BC52&lt;&gt;"",[6]PREMIOS_TITULACIONES_ANTIGUAS!$BC52&lt;&gt;0),[6]PREMIOS_TITULACIONES_ANTIGUAS!$BC52,""),IF($A54="TOTAL",SUM(INDIRECT("AF4:AF"&amp;ROW()-1)),""))</f>
        <v/>
      </c>
      <c r="AG54" s="7" t="str">
        <f ca="1">IF(AND($A54&lt;&gt;"",$A54&lt;&gt;"TOTAL"),IF(AND([6]PREMIOS_TITULACIONES_ANTIGUAS!$BE52&lt;&gt;"",[6]PREMIOS_TITULACIONES_ANTIGUAS!$BE52&lt;&gt;0),[6]PREMIOS_TITULACIONES_ANTIGUAS!$BE52,""),IF($A54="TOTAL",SUM(INDIRECT("AG4:AG"&amp;ROW()-1)),""))</f>
        <v/>
      </c>
      <c r="AH54" s="7" t="str">
        <f t="shared" ca="1" si="10"/>
        <v/>
      </c>
      <c r="AI54" s="7" t="str">
        <f ca="1">IF(AND($A54&lt;&gt;"",$A54&lt;&gt;"TOTAL"),IF(AND([6]PREMIOS_TITULACIONES_ANTIGUAS!$BH52&lt;&gt;"",[6]PREMIOS_TITULACIONES_ANTIGUAS!$BH52&lt;&gt;0),[6]PREMIOS_TITULACIONES_ANTIGUAS!$BH52,""),IF($A54="TOTAL",SUM(INDIRECT("AI4:AI"&amp;ROW()-1)),""))</f>
        <v/>
      </c>
      <c r="AJ54" s="7" t="str">
        <f ca="1">IF(AND($A54&lt;&gt;"",$A54&lt;&gt;"TOTAL"),IF(AND([6]PREMIOS_TITULACIONES_ANTIGUAS!$BJ52&lt;&gt;"",[6]PREMIOS_TITULACIONES_ANTIGUAS!$BJ52&lt;&gt;0),[6]PREMIOS_TITULACIONES_ANTIGUAS!$BJ52,""),IF($A54="TOTAL",SUM(INDIRECT("AJ4:AJ"&amp;ROW()-1)),""))</f>
        <v/>
      </c>
      <c r="AK54" s="7" t="str">
        <f t="shared" ca="1" si="11"/>
        <v/>
      </c>
      <c r="AL54" s="7" t="str">
        <f ca="1">IF(AND($A54&lt;&gt;"",$A54&lt;&gt;"TOTAL"),IF(AND([6]PREMIOS_TITULACIONES_ANTIGUAS!$BM52&lt;&gt;"",[6]PREMIOS_TITULACIONES_ANTIGUAS!$BM52&lt;&gt;0),[6]PREMIOS_TITULACIONES_ANTIGUAS!$BM52,""),IF($A54="TOTAL",SUM(INDIRECT("AL4:AL"&amp;ROW()-1)),""))</f>
        <v/>
      </c>
      <c r="AM54" s="7" t="str">
        <f ca="1">IF(AND($A54&lt;&gt;"",$A54&lt;&gt;"TOTAL"),IF(AND([6]PREMIOS_TITULACIONES_ANTIGUAS!$BO52&lt;&gt;"",[6]PREMIOS_TITULACIONES_ANTIGUAS!$BO52&lt;&gt;0),[6]PREMIOS_TITULACIONES_ANTIGUAS!$BO52,""),IF($A54="TOTAL",SUM(INDIRECT("AM4:AM"&amp;ROW()-1)),""))</f>
        <v/>
      </c>
      <c r="AN54" s="7" t="str">
        <f t="shared" ca="1" si="12"/>
        <v/>
      </c>
      <c r="AO54" s="7" t="str">
        <f ca="1">IF(AND($A54&lt;&gt;"",$A54&lt;&gt;"TOTAL"),IF(AND([6]PREMIOS_TITULACIONES_ANTIGUAS!$BR52&lt;&gt;"",[6]PREMIOS_TITULACIONES_ANTIGUAS!$BR52&lt;&gt;0),[6]PREMIOS_TITULACIONES_ANTIGUAS!$BR52,""),IF($A54="TOTAL",SUM(INDIRECT("AO4:AO"&amp;ROW()-1)),""))</f>
        <v/>
      </c>
      <c r="AP54" s="7" t="str">
        <f ca="1">IF(AND($A54&lt;&gt;"",$A54&lt;&gt;"TOTAL"),IF(AND([6]PREMIOS_TITULACIONES_ANTIGUAS!$BT52&lt;&gt;"",[6]PREMIOS_TITULACIONES_ANTIGUAS!$BT52&lt;&gt;0),[6]PREMIOS_TITULACIONES_ANTIGUAS!$BT52,""),IF($A54="TOTAL",SUM(INDIRECT("AP4:AP"&amp;ROW()-1)),""))</f>
        <v/>
      </c>
      <c r="AQ54" s="7" t="str">
        <f t="shared" ca="1" si="13"/>
        <v/>
      </c>
      <c r="AR54" s="7" t="str">
        <f ca="1">IF(AND($A54&lt;&gt;"",$A54&lt;&gt;"TOTAL"),IF(AND([6]PREMIOS_TITULACIONES_ANTIGUAS!$BW52&lt;&gt;"",[6]PREMIOS_TITULACIONES_ANTIGUAS!$BW52&lt;&gt;0),[6]PREMIOS_TITULACIONES_ANTIGUAS!$BW52,""),IF($A54="TOTAL",SUM(INDIRECT("AR4:AR"&amp;ROW()-1)),""))</f>
        <v/>
      </c>
      <c r="AS54" s="7" t="str">
        <f ca="1">IF(AND($A54&lt;&gt;"",$A54&lt;&gt;"TOTAL"),IF(AND([6]PREMIOS_TITULACIONES_ANTIGUAS!$BY52&lt;&gt;"",[6]PREMIOS_TITULACIONES_ANTIGUAS!$BY52&lt;&gt;0),[6]PREMIOS_TITULACIONES_ANTIGUAS!$BY52,""),IF($A54="TOTAL",SUM(INDIRECT("AS4:AS"&amp;ROW()-1)),""))</f>
        <v/>
      </c>
      <c r="AT54" s="7" t="str">
        <f t="shared" ca="1" si="14"/>
        <v/>
      </c>
      <c r="AU54" s="7" t="str">
        <f ca="1">IF(AND($A54&lt;&gt;"",$A54&lt;&gt;"TOTAL"),IF(AND([6]PREMIOS_TITULACIONES_ANTIGUAS!$CB52&lt;&gt;"",[6]PREMIOS_TITULACIONES_ANTIGUAS!$CB52&lt;&gt;0),[6]PREMIOS_TITULACIONES_ANTIGUAS!$CB52,""),IF($A54="TOTAL",SUM(INDIRECT("AU4:AU"&amp;ROW()-1)),""))</f>
        <v/>
      </c>
      <c r="AV54" s="7" t="str">
        <f ca="1">IF(AND($A54&lt;&gt;"",$A54&lt;&gt;"TOTAL"),IF(AND([6]PREMIOS_TITULACIONES_ANTIGUAS!$CD52&lt;&gt;"",[6]PREMIOS_TITULACIONES_ANTIGUAS!$CD52&lt;&gt;0),[6]PREMIOS_TITULACIONES_ANTIGUAS!$CD52,""),IF($A54="TOTAL",SUM(INDIRECT("AV4:AV"&amp;ROW()-1)),""))</f>
        <v/>
      </c>
      <c r="AW54" s="7" t="str">
        <f t="shared" ca="1" si="15"/>
        <v/>
      </c>
      <c r="AX54" s="7" t="str">
        <f ca="1">IF(AND($A54&lt;&gt;"",$A54&lt;&gt;"TOTAL"),IF(AND([6]PREMIOS_TITULACIONES_ANTIGUAS!$CG52&lt;&gt;"",[6]PREMIOS_TITULACIONES_ANTIGUAS!$CG52&lt;&gt;0),[6]PREMIOS_TITULACIONES_ANTIGUAS!$CG52,""),IF($A54="TOTAL",SUM(INDIRECT("AX4:AX"&amp;ROW()-1)),""))</f>
        <v/>
      </c>
      <c r="AY54" s="7" t="str">
        <f ca="1">IF(AND($A54&lt;&gt;"",$A54&lt;&gt;"TOTAL"),IF(AND([6]PREMIOS_TITULACIONES_ANTIGUAS!$CI52&lt;&gt;"",[6]PREMIOS_TITULACIONES_ANTIGUAS!$CI52&lt;&gt;0),[6]PREMIOS_TITULACIONES_ANTIGUAS!$CI52,""),IF($A54="TOTAL",SUM(INDIRECT("AY4:AY"&amp;ROW()-1)),""))</f>
        <v/>
      </c>
      <c r="AZ54" s="7" t="str">
        <f t="shared" ca="1" si="16"/>
        <v/>
      </c>
      <c r="BA54" s="7" t="str">
        <f ca="1">IF(AND($A54&lt;&gt;"",$A54&lt;&gt;"TOTAL"),IF(AND([6]PREMIOS_TITULACIONES_ANTIGUAS!$CL52&lt;&gt;"",[6]PREMIOS_TITULACIONES_ANTIGUAS!$CL52&lt;&gt;0),[6]PREMIOS_TITULACIONES_ANTIGUAS!$CL52,""),IF($A54="TOTAL",SUM(INDIRECT("BA4:BA"&amp;ROW()-1)),""))</f>
        <v/>
      </c>
      <c r="BB54" s="7" t="str">
        <f ca="1">IF(AND($A54&lt;&gt;"",$A54&lt;&gt;"TOTAL"),IF(AND([6]PREMIOS_TITULACIONES_ANTIGUAS!$CN52&lt;&gt;"",[6]PREMIOS_TITULACIONES_ANTIGUAS!$CN52&lt;&gt;0),[6]PREMIOS_TITULACIONES_ANTIGUAS!$CN52,""),IF($A54="TOTAL",SUM(INDIRECT("BB4:BB"&amp;ROW()-1)),""))</f>
        <v/>
      </c>
      <c r="BC54" s="7" t="str">
        <f t="shared" ca="1" si="17"/>
        <v/>
      </c>
      <c r="BD54" s="7" t="str">
        <f ca="1">IF(AND($A54&lt;&gt;"",$A54&lt;&gt;"TOTAL"),IF(AND([6]PREMIOS_TITULACIONES_ANTIGUAS!$CQ52&lt;&gt;"",[6]PREMIOS_TITULACIONES_ANTIGUAS!$CQ52&lt;&gt;0),[6]PREMIOS_TITULACIONES_ANTIGUAS!$CQ52,""),IF($A54="TOTAL",SUM(INDIRECT("BD4:BD"&amp;ROW()-1)),""))</f>
        <v/>
      </c>
      <c r="BE54" s="7" t="str">
        <f ca="1">IF(AND($A54&lt;&gt;"",$A54&lt;&gt;"TOTAL"),IF(AND([6]PREMIOS_TITULACIONES_ANTIGUAS!$CS52&lt;&gt;"",[6]PREMIOS_TITULACIONES_ANTIGUAS!$CS52&lt;&gt;0),[6]PREMIOS_TITULACIONES_ANTIGUAS!$CS52,""),IF($A54="TOTAL",SUM(INDIRECT("BE4:BE"&amp;ROW()-1)),""))</f>
        <v/>
      </c>
      <c r="BF54" s="7" t="str">
        <f t="shared" ca="1" si="18"/>
        <v/>
      </c>
    </row>
    <row r="55" spans="1:58" x14ac:dyDescent="0.2">
      <c r="A55" s="12" t="str">
        <f>IF([6]PREMIOS_TITULACIONES_ANTIGUAS!$D53&lt;&gt;"",[6]PREMIOS_TITULACIONES_ANTIGUAS!$D53,IF(AND([6]PREMIOS_TITULACIONES_ANTIGUAS!$D53="",[6]PREMIOS_TITULACIONES_ANTIGUAS!$D54="",[6]PREMIOS_TITULACIONES_ANTIGUAS!$D52=""),"","TOTAL"))</f>
        <v/>
      </c>
      <c r="B55" s="7" t="str">
        <f ca="1">IF(AND($A55&lt;&gt;"",$A55&lt;&gt;"TOTAL"),IF(AND([6]PREMIOS_TITULACIONES_ANTIGUAS!$E53&lt;&gt;"",[6]PREMIOS_TITULACIONES_ANTIGUAS!$E53&lt;&gt;0),[6]PREMIOS_TITULACIONES_ANTIGUAS!$E53,""),IF($A55="TOTAL",SUM(INDIRECT("B4:B"&amp;ROW()-1)),""))</f>
        <v/>
      </c>
      <c r="C55" s="7" t="str">
        <f ca="1">IF(AND($A55&lt;&gt;"",$A55&lt;&gt;"TOTAL"),IF(AND([6]PREMIOS_TITULACIONES_ANTIGUAS!$G53&lt;&gt;"",[6]PREMIOS_TITULACIONES_ANTIGUAS!$G53&lt;&gt;0),[6]PREMIOS_TITULACIONES_ANTIGUAS!$G53,""),IF($A55="TOTAL",SUM(INDIRECT("C4:C"&amp;ROW()-1)),""))</f>
        <v/>
      </c>
      <c r="D55" s="7" t="str">
        <f t="shared" ca="1" si="0"/>
        <v/>
      </c>
      <c r="E55" s="7" t="str">
        <f ca="1">IF(AND($A55&lt;&gt;"",$A55&lt;&gt;"TOTAL"),IF(AND([6]PREMIOS_TITULACIONES_ANTIGUAS!$J53&lt;&gt;"",[6]PREMIOS_TITULACIONES_ANTIGUAS!$J53&lt;&gt;0),[6]PREMIOS_TITULACIONES_ANTIGUAS!$J53,""),IF($A55="TOTAL",SUM(INDIRECT("E4:E"&amp;ROW()-1)),""))</f>
        <v/>
      </c>
      <c r="F55" s="7" t="str">
        <f ca="1">IF(AND($A55&lt;&gt;"",$A55&lt;&gt;"TOTAL"),IF(AND([6]PREMIOS_TITULACIONES_ANTIGUAS!$L53&lt;&gt;"",[6]PREMIOS_TITULACIONES_ANTIGUAS!$L53&lt;&gt;0),[6]PREMIOS_TITULACIONES_ANTIGUAS!$L53,""),IF($A55="TOTAL",SUM(INDIRECT("F4:F"&amp;ROW()-1)),""))</f>
        <v/>
      </c>
      <c r="G55" s="7" t="str">
        <f t="shared" ca="1" si="1"/>
        <v/>
      </c>
      <c r="H55" s="7" t="str">
        <f ca="1">IF(AND($A55&lt;&gt;"",$A55&lt;&gt;"TOTAL"),IF(AND([6]PREMIOS_TITULACIONES_ANTIGUAS!$O53&lt;&gt;"",[6]PREMIOS_TITULACIONES_ANTIGUAS!$O53&lt;&gt;0),[6]PREMIOS_TITULACIONES_ANTIGUAS!$O53,""),IF($A55="TOTAL",SUM(INDIRECT("H4:H"&amp;ROW()-1)),""))</f>
        <v/>
      </c>
      <c r="I55" s="7" t="str">
        <f ca="1">IF(AND($A55&lt;&gt;"",$A55&lt;&gt;"TOTAL"),IF(AND([6]PREMIOS_TITULACIONES_ANTIGUAS!$Q53&lt;&gt;"",[6]PREMIOS_TITULACIONES_ANTIGUAS!$Q53&lt;&gt;0),[6]PREMIOS_TITULACIONES_ANTIGUAS!$Q53,""),IF($A55="TOTAL",SUM(INDIRECT("I4:I"&amp;ROW()-1)),""))</f>
        <v/>
      </c>
      <c r="J55" s="7" t="str">
        <f t="shared" ca="1" si="2"/>
        <v/>
      </c>
      <c r="K55" s="7" t="str">
        <f ca="1">IF(AND($A55&lt;&gt;"",$A55&lt;&gt;"TOTAL"),IF(AND([6]PREMIOS_TITULACIONES_ANTIGUAS!$T53&lt;&gt;"",[6]PREMIOS_TITULACIONES_ANTIGUAS!$T53&lt;&gt;0),[6]PREMIOS_TITULACIONES_ANTIGUAS!$T53,""),IF($A55="TOTAL",SUM(INDIRECT("K4:K"&amp;ROW()-1)),""))</f>
        <v/>
      </c>
      <c r="L55" s="7" t="str">
        <f ca="1">IF(AND($A55&lt;&gt;"",$A55&lt;&gt;"TOTAL"),IF(AND([6]PREMIOS_TITULACIONES_ANTIGUAS!$V53&lt;&gt;"",[6]PREMIOS_TITULACIONES_ANTIGUAS!$V53&lt;&gt;0),[6]PREMIOS_TITULACIONES_ANTIGUAS!$V53,""),IF($A55="TOTAL",SUM(INDIRECT("L4:L"&amp;ROW()-1)),""))</f>
        <v/>
      </c>
      <c r="M55" s="7" t="str">
        <f t="shared" ca="1" si="3"/>
        <v/>
      </c>
      <c r="N55" s="7" t="str">
        <f ca="1">IF(AND($A55&lt;&gt;"",$A55&lt;&gt;"TOTAL"),IF(AND([6]PREMIOS_TITULACIONES_ANTIGUAS!$Y53&lt;&gt;"",[6]PREMIOS_TITULACIONES_ANTIGUAS!$Y53&lt;&gt;0),[6]PREMIOS_TITULACIONES_ANTIGUAS!$Y53,""),IF($A55="TOTAL",SUM(INDIRECT("N4:N"&amp;ROW()-1)),""))</f>
        <v/>
      </c>
      <c r="O55" s="7" t="str">
        <f ca="1">IF(AND($A55&lt;&gt;"",$A55&lt;&gt;"TOTAL"),IF(AND([6]PREMIOS_TITULACIONES_ANTIGUAS!$AA53&lt;&gt;"",[6]PREMIOS_TITULACIONES_ANTIGUAS!$AA53&lt;&gt;0),[6]PREMIOS_TITULACIONES_ANTIGUAS!$AA53,""),IF($A55="TOTAL",SUM(INDIRECT("O4:O"&amp;ROW()-1)),""))</f>
        <v/>
      </c>
      <c r="P55" s="7" t="str">
        <f t="shared" ca="1" si="4"/>
        <v/>
      </c>
      <c r="Q55" s="7" t="str">
        <f ca="1">IF(AND($A55&lt;&gt;"",$A55&lt;&gt;"TOTAL"),IF(AND([6]PREMIOS_TITULACIONES_ANTIGUAS!$AD53&lt;&gt;"",[6]PREMIOS_TITULACIONES_ANTIGUAS!$AD53&lt;&gt;0),[6]PREMIOS_TITULACIONES_ANTIGUAS!$AD53,""),IF($A55="TOTAL",SUM(INDIRECT("Q4:Q"&amp;ROW()-1)),""))</f>
        <v/>
      </c>
      <c r="R55" s="7" t="str">
        <f ca="1">IF(AND($A55&lt;&gt;"",$A55&lt;&gt;"TOTAL"),IF(AND([6]PREMIOS_TITULACIONES_ANTIGUAS!$AF53&lt;&gt;"",[6]PREMIOS_TITULACIONES_ANTIGUAS!$AF53&lt;&gt;0),[6]PREMIOS_TITULACIONES_ANTIGUAS!$AF53,""),IF($A55="TOTAL",SUM(INDIRECT("R4:R"&amp;ROW()-1)),""))</f>
        <v/>
      </c>
      <c r="S55" s="7" t="str">
        <f t="shared" ca="1" si="5"/>
        <v/>
      </c>
      <c r="T55" s="7" t="str">
        <f ca="1">IF(AND($A55&lt;&gt;"",$A55&lt;&gt;"TOTAL"),IF(AND([6]PREMIOS_TITULACIONES_ANTIGUAS!$AI53&lt;&gt;"",[6]PREMIOS_TITULACIONES_ANTIGUAS!$AI53&lt;&gt;0),[6]PREMIOS_TITULACIONES_ANTIGUAS!$AI53,""),IF($A55="TOTAL",SUM(INDIRECT("T4:T"&amp;ROW()-1)),""))</f>
        <v/>
      </c>
      <c r="U55" s="7" t="str">
        <f ca="1">IF(AND($A55&lt;&gt;"",$A55&lt;&gt;"TOTAL"),IF(AND([6]PREMIOS_TITULACIONES_ANTIGUAS!$AK53&lt;&gt;"",[6]PREMIOS_TITULACIONES_ANTIGUAS!$AK53&lt;&gt;0),[6]PREMIOS_TITULACIONES_ANTIGUAS!$AK53,""),IF($A55="TOTAL",SUM(INDIRECT("U4:U"&amp;ROW()-1)),""))</f>
        <v/>
      </c>
      <c r="V55" s="7" t="str">
        <f t="shared" ca="1" si="6"/>
        <v/>
      </c>
      <c r="W55" s="7" t="str">
        <f ca="1">IF(AND($A55&lt;&gt;"",$A55&lt;&gt;"TOTAL"),IF(AND([6]PREMIOS_TITULACIONES_ANTIGUAS!$AN53&lt;&gt;"",[6]PREMIOS_TITULACIONES_ANTIGUAS!$AN53&lt;&gt;0),[6]PREMIOS_TITULACIONES_ANTIGUAS!$AN53,""),IF($A55="TOTAL",SUM(INDIRECT("W4:W"&amp;ROW()-1)),""))</f>
        <v/>
      </c>
      <c r="X55" s="7" t="str">
        <f ca="1">IF(AND($A55&lt;&gt;"",$A55&lt;&gt;"TOTAL"),IF(AND([6]PREMIOS_TITULACIONES_ANTIGUAS!$AP53&lt;&gt;"",[6]PREMIOS_TITULACIONES_ANTIGUAS!$AP53&lt;&gt;0),[6]PREMIOS_TITULACIONES_ANTIGUAS!$AP53,""),IF($A55="TOTAL",SUM(INDIRECT("X4:X"&amp;ROW()-1)),""))</f>
        <v/>
      </c>
      <c r="Y55" s="7" t="str">
        <f t="shared" ca="1" si="7"/>
        <v/>
      </c>
      <c r="Z55" s="7" t="str">
        <f ca="1">IF(AND($A55&lt;&gt;"",$A55&lt;&gt;"TOTAL"),IF(AND([6]PREMIOS_TITULACIONES_ANTIGUAS!$AS53&lt;&gt;"",[6]PREMIOS_TITULACIONES_ANTIGUAS!$AS53&lt;&gt;0),[6]PREMIOS_TITULACIONES_ANTIGUAS!$AS53,""),IF($A55="TOTAL",SUM(INDIRECT("Z4:Z"&amp;ROW()-1)),""))</f>
        <v/>
      </c>
      <c r="AA55" s="7" t="str">
        <f ca="1">IF(AND($A55&lt;&gt;"",$A55&lt;&gt;"TOTAL"),IF(AND([6]PREMIOS_TITULACIONES_ANTIGUAS!$AU53&lt;&gt;"",[6]PREMIOS_TITULACIONES_ANTIGUAS!$AU53&lt;&gt;0),[6]PREMIOS_TITULACIONES_ANTIGUAS!$AU53,""),IF($A55="TOTAL",SUM(INDIRECT("AA4:AA"&amp;ROW()-1)),""))</f>
        <v/>
      </c>
      <c r="AB55" s="7" t="str">
        <f t="shared" ca="1" si="8"/>
        <v/>
      </c>
      <c r="AC55" s="7" t="str">
        <f ca="1">IF(AND($A55&lt;&gt;"",$A55&lt;&gt;"TOTAL"),IF(AND([6]PREMIOS_TITULACIONES_ANTIGUAS!$AX53&lt;&gt;"",[6]PREMIOS_TITULACIONES_ANTIGUAS!$AX53&lt;&gt;0),[6]PREMIOS_TITULACIONES_ANTIGUAS!$AX53,""),IF($A55="TOTAL",SUM(INDIRECT("AC4:AC"&amp;ROW()-1)),""))</f>
        <v/>
      </c>
      <c r="AD55" s="7" t="str">
        <f ca="1">IF(AND($A55&lt;&gt;"",$A55&lt;&gt;"TOTAL"),IF(AND([6]PREMIOS_TITULACIONES_ANTIGUAS!$AZ53&lt;&gt;"",[6]PREMIOS_TITULACIONES_ANTIGUAS!$AZ53&lt;&gt;0),[6]PREMIOS_TITULACIONES_ANTIGUAS!$AZ53,""),IF($A55="TOTAL",SUM(INDIRECT("AD4:AD"&amp;ROW()-1)),""))</f>
        <v/>
      </c>
      <c r="AE55" s="7" t="str">
        <f t="shared" ca="1" si="9"/>
        <v/>
      </c>
      <c r="AF55" s="7" t="str">
        <f ca="1">IF(AND($A55&lt;&gt;"",$A55&lt;&gt;"TOTAL"),IF(AND([6]PREMIOS_TITULACIONES_ANTIGUAS!$BC53&lt;&gt;"",[6]PREMIOS_TITULACIONES_ANTIGUAS!$BC53&lt;&gt;0),[6]PREMIOS_TITULACIONES_ANTIGUAS!$BC53,""),IF($A55="TOTAL",SUM(INDIRECT("AF4:AF"&amp;ROW()-1)),""))</f>
        <v/>
      </c>
      <c r="AG55" s="7" t="str">
        <f ca="1">IF(AND($A55&lt;&gt;"",$A55&lt;&gt;"TOTAL"),IF(AND([6]PREMIOS_TITULACIONES_ANTIGUAS!$BE53&lt;&gt;"",[6]PREMIOS_TITULACIONES_ANTIGUAS!$BE53&lt;&gt;0),[6]PREMIOS_TITULACIONES_ANTIGUAS!$BE53,""),IF($A55="TOTAL",SUM(INDIRECT("AG4:AG"&amp;ROW()-1)),""))</f>
        <v/>
      </c>
      <c r="AH55" s="7" t="str">
        <f t="shared" ca="1" si="10"/>
        <v/>
      </c>
      <c r="AI55" s="7" t="str">
        <f ca="1">IF(AND($A55&lt;&gt;"",$A55&lt;&gt;"TOTAL"),IF(AND([6]PREMIOS_TITULACIONES_ANTIGUAS!$BH53&lt;&gt;"",[6]PREMIOS_TITULACIONES_ANTIGUAS!$BH53&lt;&gt;0),[6]PREMIOS_TITULACIONES_ANTIGUAS!$BH53,""),IF($A55="TOTAL",SUM(INDIRECT("AI4:AI"&amp;ROW()-1)),""))</f>
        <v/>
      </c>
      <c r="AJ55" s="7" t="str">
        <f ca="1">IF(AND($A55&lt;&gt;"",$A55&lt;&gt;"TOTAL"),IF(AND([6]PREMIOS_TITULACIONES_ANTIGUAS!$BJ53&lt;&gt;"",[6]PREMIOS_TITULACIONES_ANTIGUAS!$BJ53&lt;&gt;0),[6]PREMIOS_TITULACIONES_ANTIGUAS!$BJ53,""),IF($A55="TOTAL",SUM(INDIRECT("AJ4:AJ"&amp;ROW()-1)),""))</f>
        <v/>
      </c>
      <c r="AK55" s="7" t="str">
        <f t="shared" ca="1" si="11"/>
        <v/>
      </c>
      <c r="AL55" s="7" t="str">
        <f ca="1">IF(AND($A55&lt;&gt;"",$A55&lt;&gt;"TOTAL"),IF(AND([6]PREMIOS_TITULACIONES_ANTIGUAS!$BM53&lt;&gt;"",[6]PREMIOS_TITULACIONES_ANTIGUAS!$BM53&lt;&gt;0),[6]PREMIOS_TITULACIONES_ANTIGUAS!$BM53,""),IF($A55="TOTAL",SUM(INDIRECT("AL4:AL"&amp;ROW()-1)),""))</f>
        <v/>
      </c>
      <c r="AM55" s="7" t="str">
        <f ca="1">IF(AND($A55&lt;&gt;"",$A55&lt;&gt;"TOTAL"),IF(AND([6]PREMIOS_TITULACIONES_ANTIGUAS!$BO53&lt;&gt;"",[6]PREMIOS_TITULACIONES_ANTIGUAS!$BO53&lt;&gt;0),[6]PREMIOS_TITULACIONES_ANTIGUAS!$BO53,""),IF($A55="TOTAL",SUM(INDIRECT("AM4:AM"&amp;ROW()-1)),""))</f>
        <v/>
      </c>
      <c r="AN55" s="7" t="str">
        <f t="shared" ca="1" si="12"/>
        <v/>
      </c>
      <c r="AO55" s="7" t="str">
        <f ca="1">IF(AND($A55&lt;&gt;"",$A55&lt;&gt;"TOTAL"),IF(AND([6]PREMIOS_TITULACIONES_ANTIGUAS!$BR53&lt;&gt;"",[6]PREMIOS_TITULACIONES_ANTIGUAS!$BR53&lt;&gt;0),[6]PREMIOS_TITULACIONES_ANTIGUAS!$BR53,""),IF($A55="TOTAL",SUM(INDIRECT("AO4:AO"&amp;ROW()-1)),""))</f>
        <v/>
      </c>
      <c r="AP55" s="7" t="str">
        <f ca="1">IF(AND($A55&lt;&gt;"",$A55&lt;&gt;"TOTAL"),IF(AND([6]PREMIOS_TITULACIONES_ANTIGUAS!$BT53&lt;&gt;"",[6]PREMIOS_TITULACIONES_ANTIGUAS!$BT53&lt;&gt;0),[6]PREMIOS_TITULACIONES_ANTIGUAS!$BT53,""),IF($A55="TOTAL",SUM(INDIRECT("AP4:AP"&amp;ROW()-1)),""))</f>
        <v/>
      </c>
      <c r="AQ55" s="7" t="str">
        <f t="shared" ca="1" si="13"/>
        <v/>
      </c>
      <c r="AR55" s="7" t="str">
        <f ca="1">IF(AND($A55&lt;&gt;"",$A55&lt;&gt;"TOTAL"),IF(AND([6]PREMIOS_TITULACIONES_ANTIGUAS!$BW53&lt;&gt;"",[6]PREMIOS_TITULACIONES_ANTIGUAS!$BW53&lt;&gt;0),[6]PREMIOS_TITULACIONES_ANTIGUAS!$BW53,""),IF($A55="TOTAL",SUM(INDIRECT("AR4:AR"&amp;ROW()-1)),""))</f>
        <v/>
      </c>
      <c r="AS55" s="7" t="str">
        <f ca="1">IF(AND($A55&lt;&gt;"",$A55&lt;&gt;"TOTAL"),IF(AND([6]PREMIOS_TITULACIONES_ANTIGUAS!$BY53&lt;&gt;"",[6]PREMIOS_TITULACIONES_ANTIGUAS!$BY53&lt;&gt;0),[6]PREMIOS_TITULACIONES_ANTIGUAS!$BY53,""),IF($A55="TOTAL",SUM(INDIRECT("AS4:AS"&amp;ROW()-1)),""))</f>
        <v/>
      </c>
      <c r="AT55" s="7" t="str">
        <f t="shared" ca="1" si="14"/>
        <v/>
      </c>
      <c r="AU55" s="7" t="str">
        <f ca="1">IF(AND($A55&lt;&gt;"",$A55&lt;&gt;"TOTAL"),IF(AND([6]PREMIOS_TITULACIONES_ANTIGUAS!$CB53&lt;&gt;"",[6]PREMIOS_TITULACIONES_ANTIGUAS!$CB53&lt;&gt;0),[6]PREMIOS_TITULACIONES_ANTIGUAS!$CB53,""),IF($A55="TOTAL",SUM(INDIRECT("AU4:AU"&amp;ROW()-1)),""))</f>
        <v/>
      </c>
      <c r="AV55" s="7" t="str">
        <f ca="1">IF(AND($A55&lt;&gt;"",$A55&lt;&gt;"TOTAL"),IF(AND([6]PREMIOS_TITULACIONES_ANTIGUAS!$CD53&lt;&gt;"",[6]PREMIOS_TITULACIONES_ANTIGUAS!$CD53&lt;&gt;0),[6]PREMIOS_TITULACIONES_ANTIGUAS!$CD53,""),IF($A55="TOTAL",SUM(INDIRECT("AV4:AV"&amp;ROW()-1)),""))</f>
        <v/>
      </c>
      <c r="AW55" s="7" t="str">
        <f t="shared" ca="1" si="15"/>
        <v/>
      </c>
      <c r="AX55" s="7" t="str">
        <f ca="1">IF(AND($A55&lt;&gt;"",$A55&lt;&gt;"TOTAL"),IF(AND([6]PREMIOS_TITULACIONES_ANTIGUAS!$CG53&lt;&gt;"",[6]PREMIOS_TITULACIONES_ANTIGUAS!$CG53&lt;&gt;0),[6]PREMIOS_TITULACIONES_ANTIGUAS!$CG53,""),IF($A55="TOTAL",SUM(INDIRECT("AX4:AX"&amp;ROW()-1)),""))</f>
        <v/>
      </c>
      <c r="AY55" s="7" t="str">
        <f ca="1">IF(AND($A55&lt;&gt;"",$A55&lt;&gt;"TOTAL"),IF(AND([6]PREMIOS_TITULACIONES_ANTIGUAS!$CI53&lt;&gt;"",[6]PREMIOS_TITULACIONES_ANTIGUAS!$CI53&lt;&gt;0),[6]PREMIOS_TITULACIONES_ANTIGUAS!$CI53,""),IF($A55="TOTAL",SUM(INDIRECT("AY4:AY"&amp;ROW()-1)),""))</f>
        <v/>
      </c>
      <c r="AZ55" s="7" t="str">
        <f t="shared" ca="1" si="16"/>
        <v/>
      </c>
      <c r="BA55" s="7" t="str">
        <f ca="1">IF(AND($A55&lt;&gt;"",$A55&lt;&gt;"TOTAL"),IF(AND([6]PREMIOS_TITULACIONES_ANTIGUAS!$CL53&lt;&gt;"",[6]PREMIOS_TITULACIONES_ANTIGUAS!$CL53&lt;&gt;0),[6]PREMIOS_TITULACIONES_ANTIGUAS!$CL53,""),IF($A55="TOTAL",SUM(INDIRECT("BA4:BA"&amp;ROW()-1)),""))</f>
        <v/>
      </c>
      <c r="BB55" s="7" t="str">
        <f ca="1">IF(AND($A55&lt;&gt;"",$A55&lt;&gt;"TOTAL"),IF(AND([6]PREMIOS_TITULACIONES_ANTIGUAS!$CN53&lt;&gt;"",[6]PREMIOS_TITULACIONES_ANTIGUAS!$CN53&lt;&gt;0),[6]PREMIOS_TITULACIONES_ANTIGUAS!$CN53,""),IF($A55="TOTAL",SUM(INDIRECT("BB4:BB"&amp;ROW()-1)),""))</f>
        <v/>
      </c>
      <c r="BC55" s="7" t="str">
        <f t="shared" ca="1" si="17"/>
        <v/>
      </c>
      <c r="BD55" s="7" t="str">
        <f ca="1">IF(AND($A55&lt;&gt;"",$A55&lt;&gt;"TOTAL"),IF(AND([6]PREMIOS_TITULACIONES_ANTIGUAS!$CQ53&lt;&gt;"",[6]PREMIOS_TITULACIONES_ANTIGUAS!$CQ53&lt;&gt;0),[6]PREMIOS_TITULACIONES_ANTIGUAS!$CQ53,""),IF($A55="TOTAL",SUM(INDIRECT("BD4:BD"&amp;ROW()-1)),""))</f>
        <v/>
      </c>
      <c r="BE55" s="7" t="str">
        <f ca="1">IF(AND($A55&lt;&gt;"",$A55&lt;&gt;"TOTAL"),IF(AND([6]PREMIOS_TITULACIONES_ANTIGUAS!$CS53&lt;&gt;"",[6]PREMIOS_TITULACIONES_ANTIGUAS!$CS53&lt;&gt;0),[6]PREMIOS_TITULACIONES_ANTIGUAS!$CS53,""),IF($A55="TOTAL",SUM(INDIRECT("BE4:BE"&amp;ROW()-1)),""))</f>
        <v/>
      </c>
      <c r="BF55" s="7" t="str">
        <f t="shared" ca="1" si="18"/>
        <v/>
      </c>
    </row>
    <row r="56" spans="1:58" x14ac:dyDescent="0.2">
      <c r="A56" s="12" t="str">
        <f>IF([6]PREMIOS_TITULACIONES_ANTIGUAS!$D54&lt;&gt;"",[6]PREMIOS_TITULACIONES_ANTIGUAS!$D54,IF(AND([6]PREMIOS_TITULACIONES_ANTIGUAS!$D54="",[6]PREMIOS_TITULACIONES_ANTIGUAS!$D55="",[6]PREMIOS_TITULACIONES_ANTIGUAS!$D53=""),"","TOTAL"))</f>
        <v/>
      </c>
      <c r="B56" s="7" t="str">
        <f ca="1">IF(AND($A56&lt;&gt;"",$A56&lt;&gt;"TOTAL"),IF(AND([6]PREMIOS_TITULACIONES_ANTIGUAS!$E54&lt;&gt;"",[6]PREMIOS_TITULACIONES_ANTIGUAS!$E54&lt;&gt;0),[6]PREMIOS_TITULACIONES_ANTIGUAS!$E54,""),IF($A56="TOTAL",SUM(INDIRECT("B4:B"&amp;ROW()-1)),""))</f>
        <v/>
      </c>
      <c r="C56" s="7" t="str">
        <f ca="1">IF(AND($A56&lt;&gt;"",$A56&lt;&gt;"TOTAL"),IF(AND([6]PREMIOS_TITULACIONES_ANTIGUAS!$G54&lt;&gt;"",[6]PREMIOS_TITULACIONES_ANTIGUAS!$G54&lt;&gt;0),[6]PREMIOS_TITULACIONES_ANTIGUAS!$G54,""),IF($A56="TOTAL",SUM(INDIRECT("C4:C"&amp;ROW()-1)),""))</f>
        <v/>
      </c>
      <c r="D56" s="7" t="str">
        <f t="shared" ca="1" si="0"/>
        <v/>
      </c>
      <c r="E56" s="7" t="str">
        <f ca="1">IF(AND($A56&lt;&gt;"",$A56&lt;&gt;"TOTAL"),IF(AND([6]PREMIOS_TITULACIONES_ANTIGUAS!$J54&lt;&gt;"",[6]PREMIOS_TITULACIONES_ANTIGUAS!$J54&lt;&gt;0),[6]PREMIOS_TITULACIONES_ANTIGUAS!$J54,""),IF($A56="TOTAL",SUM(INDIRECT("E4:E"&amp;ROW()-1)),""))</f>
        <v/>
      </c>
      <c r="F56" s="7" t="str">
        <f ca="1">IF(AND($A56&lt;&gt;"",$A56&lt;&gt;"TOTAL"),IF(AND([6]PREMIOS_TITULACIONES_ANTIGUAS!$L54&lt;&gt;"",[6]PREMIOS_TITULACIONES_ANTIGUAS!$L54&lt;&gt;0),[6]PREMIOS_TITULACIONES_ANTIGUAS!$L54,""),IF($A56="TOTAL",SUM(INDIRECT("F4:F"&amp;ROW()-1)),""))</f>
        <v/>
      </c>
      <c r="G56" s="7" t="str">
        <f t="shared" ca="1" si="1"/>
        <v/>
      </c>
      <c r="H56" s="7" t="str">
        <f ca="1">IF(AND($A56&lt;&gt;"",$A56&lt;&gt;"TOTAL"),IF(AND([6]PREMIOS_TITULACIONES_ANTIGUAS!$O54&lt;&gt;"",[6]PREMIOS_TITULACIONES_ANTIGUAS!$O54&lt;&gt;0),[6]PREMIOS_TITULACIONES_ANTIGUAS!$O54,""),IF($A56="TOTAL",SUM(INDIRECT("H4:H"&amp;ROW()-1)),""))</f>
        <v/>
      </c>
      <c r="I56" s="7" t="str">
        <f ca="1">IF(AND($A56&lt;&gt;"",$A56&lt;&gt;"TOTAL"),IF(AND([6]PREMIOS_TITULACIONES_ANTIGUAS!$Q54&lt;&gt;"",[6]PREMIOS_TITULACIONES_ANTIGUAS!$Q54&lt;&gt;0),[6]PREMIOS_TITULACIONES_ANTIGUAS!$Q54,""),IF($A56="TOTAL",SUM(INDIRECT("I4:I"&amp;ROW()-1)),""))</f>
        <v/>
      </c>
      <c r="J56" s="7" t="str">
        <f t="shared" ca="1" si="2"/>
        <v/>
      </c>
      <c r="K56" s="7" t="str">
        <f ca="1">IF(AND($A56&lt;&gt;"",$A56&lt;&gt;"TOTAL"),IF(AND([6]PREMIOS_TITULACIONES_ANTIGUAS!$T54&lt;&gt;"",[6]PREMIOS_TITULACIONES_ANTIGUAS!$T54&lt;&gt;0),[6]PREMIOS_TITULACIONES_ANTIGUAS!$T54,""),IF($A56="TOTAL",SUM(INDIRECT("K4:K"&amp;ROW()-1)),""))</f>
        <v/>
      </c>
      <c r="L56" s="7" t="str">
        <f ca="1">IF(AND($A56&lt;&gt;"",$A56&lt;&gt;"TOTAL"),IF(AND([6]PREMIOS_TITULACIONES_ANTIGUAS!$V54&lt;&gt;"",[6]PREMIOS_TITULACIONES_ANTIGUAS!$V54&lt;&gt;0),[6]PREMIOS_TITULACIONES_ANTIGUAS!$V54,""),IF($A56="TOTAL",SUM(INDIRECT("L4:L"&amp;ROW()-1)),""))</f>
        <v/>
      </c>
      <c r="M56" s="7" t="str">
        <f t="shared" ca="1" si="3"/>
        <v/>
      </c>
      <c r="N56" s="7" t="str">
        <f ca="1">IF(AND($A56&lt;&gt;"",$A56&lt;&gt;"TOTAL"),IF(AND([6]PREMIOS_TITULACIONES_ANTIGUAS!$Y54&lt;&gt;"",[6]PREMIOS_TITULACIONES_ANTIGUAS!$Y54&lt;&gt;0),[6]PREMIOS_TITULACIONES_ANTIGUAS!$Y54,""),IF($A56="TOTAL",SUM(INDIRECT("N4:N"&amp;ROW()-1)),""))</f>
        <v/>
      </c>
      <c r="O56" s="7" t="str">
        <f ca="1">IF(AND($A56&lt;&gt;"",$A56&lt;&gt;"TOTAL"),IF(AND([6]PREMIOS_TITULACIONES_ANTIGUAS!$AA54&lt;&gt;"",[6]PREMIOS_TITULACIONES_ANTIGUAS!$AA54&lt;&gt;0),[6]PREMIOS_TITULACIONES_ANTIGUAS!$AA54,""),IF($A56="TOTAL",SUM(INDIRECT("O4:O"&amp;ROW()-1)),""))</f>
        <v/>
      </c>
      <c r="P56" s="7" t="str">
        <f t="shared" ca="1" si="4"/>
        <v/>
      </c>
      <c r="Q56" s="7" t="str">
        <f ca="1">IF(AND($A56&lt;&gt;"",$A56&lt;&gt;"TOTAL"),IF(AND([6]PREMIOS_TITULACIONES_ANTIGUAS!$AD54&lt;&gt;"",[6]PREMIOS_TITULACIONES_ANTIGUAS!$AD54&lt;&gt;0),[6]PREMIOS_TITULACIONES_ANTIGUAS!$AD54,""),IF($A56="TOTAL",SUM(INDIRECT("Q4:Q"&amp;ROW()-1)),""))</f>
        <v/>
      </c>
      <c r="R56" s="7" t="str">
        <f ca="1">IF(AND($A56&lt;&gt;"",$A56&lt;&gt;"TOTAL"),IF(AND([6]PREMIOS_TITULACIONES_ANTIGUAS!$AF54&lt;&gt;"",[6]PREMIOS_TITULACIONES_ANTIGUAS!$AF54&lt;&gt;0),[6]PREMIOS_TITULACIONES_ANTIGUAS!$AF54,""),IF($A56="TOTAL",SUM(INDIRECT("R4:R"&amp;ROW()-1)),""))</f>
        <v/>
      </c>
      <c r="S56" s="7" t="str">
        <f t="shared" ca="1" si="5"/>
        <v/>
      </c>
      <c r="T56" s="7" t="str">
        <f ca="1">IF(AND($A56&lt;&gt;"",$A56&lt;&gt;"TOTAL"),IF(AND([6]PREMIOS_TITULACIONES_ANTIGUAS!$AI54&lt;&gt;"",[6]PREMIOS_TITULACIONES_ANTIGUAS!$AI54&lt;&gt;0),[6]PREMIOS_TITULACIONES_ANTIGUAS!$AI54,""),IF($A56="TOTAL",SUM(INDIRECT("T4:T"&amp;ROW()-1)),""))</f>
        <v/>
      </c>
      <c r="U56" s="7" t="str">
        <f ca="1">IF(AND($A56&lt;&gt;"",$A56&lt;&gt;"TOTAL"),IF(AND([6]PREMIOS_TITULACIONES_ANTIGUAS!$AK54&lt;&gt;"",[6]PREMIOS_TITULACIONES_ANTIGUAS!$AK54&lt;&gt;0),[6]PREMIOS_TITULACIONES_ANTIGUAS!$AK54,""),IF($A56="TOTAL",SUM(INDIRECT("U4:U"&amp;ROW()-1)),""))</f>
        <v/>
      </c>
      <c r="V56" s="7" t="str">
        <f t="shared" ca="1" si="6"/>
        <v/>
      </c>
      <c r="W56" s="7" t="str">
        <f ca="1">IF(AND($A56&lt;&gt;"",$A56&lt;&gt;"TOTAL"),IF(AND([6]PREMIOS_TITULACIONES_ANTIGUAS!$AN54&lt;&gt;"",[6]PREMIOS_TITULACIONES_ANTIGUAS!$AN54&lt;&gt;0),[6]PREMIOS_TITULACIONES_ANTIGUAS!$AN54,""),IF($A56="TOTAL",SUM(INDIRECT("W4:W"&amp;ROW()-1)),""))</f>
        <v/>
      </c>
      <c r="X56" s="7" t="str">
        <f ca="1">IF(AND($A56&lt;&gt;"",$A56&lt;&gt;"TOTAL"),IF(AND([6]PREMIOS_TITULACIONES_ANTIGUAS!$AP54&lt;&gt;"",[6]PREMIOS_TITULACIONES_ANTIGUAS!$AP54&lt;&gt;0),[6]PREMIOS_TITULACIONES_ANTIGUAS!$AP54,""),IF($A56="TOTAL",SUM(INDIRECT("X4:X"&amp;ROW()-1)),""))</f>
        <v/>
      </c>
      <c r="Y56" s="7" t="str">
        <f t="shared" ca="1" si="7"/>
        <v/>
      </c>
      <c r="Z56" s="7" t="str">
        <f ca="1">IF(AND($A56&lt;&gt;"",$A56&lt;&gt;"TOTAL"),IF(AND([6]PREMIOS_TITULACIONES_ANTIGUAS!$AS54&lt;&gt;"",[6]PREMIOS_TITULACIONES_ANTIGUAS!$AS54&lt;&gt;0),[6]PREMIOS_TITULACIONES_ANTIGUAS!$AS54,""),IF($A56="TOTAL",SUM(INDIRECT("Z4:Z"&amp;ROW()-1)),""))</f>
        <v/>
      </c>
      <c r="AA56" s="7" t="str">
        <f ca="1">IF(AND($A56&lt;&gt;"",$A56&lt;&gt;"TOTAL"),IF(AND([6]PREMIOS_TITULACIONES_ANTIGUAS!$AU54&lt;&gt;"",[6]PREMIOS_TITULACIONES_ANTIGUAS!$AU54&lt;&gt;0),[6]PREMIOS_TITULACIONES_ANTIGUAS!$AU54,""),IF($A56="TOTAL",SUM(INDIRECT("AA4:AA"&amp;ROW()-1)),""))</f>
        <v/>
      </c>
      <c r="AB56" s="7" t="str">
        <f t="shared" ca="1" si="8"/>
        <v/>
      </c>
      <c r="AC56" s="7" t="str">
        <f ca="1">IF(AND($A56&lt;&gt;"",$A56&lt;&gt;"TOTAL"),IF(AND([6]PREMIOS_TITULACIONES_ANTIGUAS!$AX54&lt;&gt;"",[6]PREMIOS_TITULACIONES_ANTIGUAS!$AX54&lt;&gt;0),[6]PREMIOS_TITULACIONES_ANTIGUAS!$AX54,""),IF($A56="TOTAL",SUM(INDIRECT("AC4:AC"&amp;ROW()-1)),""))</f>
        <v/>
      </c>
      <c r="AD56" s="7" t="str">
        <f ca="1">IF(AND($A56&lt;&gt;"",$A56&lt;&gt;"TOTAL"),IF(AND([6]PREMIOS_TITULACIONES_ANTIGUAS!$AZ54&lt;&gt;"",[6]PREMIOS_TITULACIONES_ANTIGUAS!$AZ54&lt;&gt;0),[6]PREMIOS_TITULACIONES_ANTIGUAS!$AZ54,""),IF($A56="TOTAL",SUM(INDIRECT("AD4:AD"&amp;ROW()-1)),""))</f>
        <v/>
      </c>
      <c r="AE56" s="7" t="str">
        <f t="shared" ca="1" si="9"/>
        <v/>
      </c>
      <c r="AF56" s="7" t="str">
        <f ca="1">IF(AND($A56&lt;&gt;"",$A56&lt;&gt;"TOTAL"),IF(AND([6]PREMIOS_TITULACIONES_ANTIGUAS!$BC54&lt;&gt;"",[6]PREMIOS_TITULACIONES_ANTIGUAS!$BC54&lt;&gt;0),[6]PREMIOS_TITULACIONES_ANTIGUAS!$BC54,""),IF($A56="TOTAL",SUM(INDIRECT("AF4:AF"&amp;ROW()-1)),""))</f>
        <v/>
      </c>
      <c r="AG56" s="7" t="str">
        <f ca="1">IF(AND($A56&lt;&gt;"",$A56&lt;&gt;"TOTAL"),IF(AND([6]PREMIOS_TITULACIONES_ANTIGUAS!$BE54&lt;&gt;"",[6]PREMIOS_TITULACIONES_ANTIGUAS!$BE54&lt;&gt;0),[6]PREMIOS_TITULACIONES_ANTIGUAS!$BE54,""),IF($A56="TOTAL",SUM(INDIRECT("AG4:AG"&amp;ROW()-1)),""))</f>
        <v/>
      </c>
      <c r="AH56" s="7" t="str">
        <f t="shared" ca="1" si="10"/>
        <v/>
      </c>
      <c r="AI56" s="7" t="str">
        <f ca="1">IF(AND($A56&lt;&gt;"",$A56&lt;&gt;"TOTAL"),IF(AND([6]PREMIOS_TITULACIONES_ANTIGUAS!$BH54&lt;&gt;"",[6]PREMIOS_TITULACIONES_ANTIGUAS!$BH54&lt;&gt;0),[6]PREMIOS_TITULACIONES_ANTIGUAS!$BH54,""),IF($A56="TOTAL",SUM(INDIRECT("AI4:AI"&amp;ROW()-1)),""))</f>
        <v/>
      </c>
      <c r="AJ56" s="7" t="str">
        <f ca="1">IF(AND($A56&lt;&gt;"",$A56&lt;&gt;"TOTAL"),IF(AND([6]PREMIOS_TITULACIONES_ANTIGUAS!$BJ54&lt;&gt;"",[6]PREMIOS_TITULACIONES_ANTIGUAS!$BJ54&lt;&gt;0),[6]PREMIOS_TITULACIONES_ANTIGUAS!$BJ54,""),IF($A56="TOTAL",SUM(INDIRECT("AJ4:AJ"&amp;ROW()-1)),""))</f>
        <v/>
      </c>
      <c r="AK56" s="7" t="str">
        <f t="shared" ca="1" si="11"/>
        <v/>
      </c>
      <c r="AL56" s="7" t="str">
        <f ca="1">IF(AND($A56&lt;&gt;"",$A56&lt;&gt;"TOTAL"),IF(AND([6]PREMIOS_TITULACIONES_ANTIGUAS!$BM54&lt;&gt;"",[6]PREMIOS_TITULACIONES_ANTIGUAS!$BM54&lt;&gt;0),[6]PREMIOS_TITULACIONES_ANTIGUAS!$BM54,""),IF($A56="TOTAL",SUM(INDIRECT("AL4:AL"&amp;ROW()-1)),""))</f>
        <v/>
      </c>
      <c r="AM56" s="7" t="str">
        <f ca="1">IF(AND($A56&lt;&gt;"",$A56&lt;&gt;"TOTAL"),IF(AND([6]PREMIOS_TITULACIONES_ANTIGUAS!$BO54&lt;&gt;"",[6]PREMIOS_TITULACIONES_ANTIGUAS!$BO54&lt;&gt;0),[6]PREMIOS_TITULACIONES_ANTIGUAS!$BO54,""),IF($A56="TOTAL",SUM(INDIRECT("AM4:AM"&amp;ROW()-1)),""))</f>
        <v/>
      </c>
      <c r="AN56" s="7" t="str">
        <f t="shared" ca="1" si="12"/>
        <v/>
      </c>
      <c r="AO56" s="7" t="str">
        <f ca="1">IF(AND($A56&lt;&gt;"",$A56&lt;&gt;"TOTAL"),IF(AND([6]PREMIOS_TITULACIONES_ANTIGUAS!$BR54&lt;&gt;"",[6]PREMIOS_TITULACIONES_ANTIGUAS!$BR54&lt;&gt;0),[6]PREMIOS_TITULACIONES_ANTIGUAS!$BR54,""),IF($A56="TOTAL",SUM(INDIRECT("AO4:AO"&amp;ROW()-1)),""))</f>
        <v/>
      </c>
      <c r="AP56" s="7" t="str">
        <f ca="1">IF(AND($A56&lt;&gt;"",$A56&lt;&gt;"TOTAL"),IF(AND([6]PREMIOS_TITULACIONES_ANTIGUAS!$BT54&lt;&gt;"",[6]PREMIOS_TITULACIONES_ANTIGUAS!$BT54&lt;&gt;0),[6]PREMIOS_TITULACIONES_ANTIGUAS!$BT54,""),IF($A56="TOTAL",SUM(INDIRECT("AP4:AP"&amp;ROW()-1)),""))</f>
        <v/>
      </c>
      <c r="AQ56" s="7" t="str">
        <f t="shared" ca="1" si="13"/>
        <v/>
      </c>
      <c r="AR56" s="7" t="str">
        <f ca="1">IF(AND($A56&lt;&gt;"",$A56&lt;&gt;"TOTAL"),IF(AND([6]PREMIOS_TITULACIONES_ANTIGUAS!$BW54&lt;&gt;"",[6]PREMIOS_TITULACIONES_ANTIGUAS!$BW54&lt;&gt;0),[6]PREMIOS_TITULACIONES_ANTIGUAS!$BW54,""),IF($A56="TOTAL",SUM(INDIRECT("AR4:AR"&amp;ROW()-1)),""))</f>
        <v/>
      </c>
      <c r="AS56" s="7" t="str">
        <f ca="1">IF(AND($A56&lt;&gt;"",$A56&lt;&gt;"TOTAL"),IF(AND([6]PREMIOS_TITULACIONES_ANTIGUAS!$BY54&lt;&gt;"",[6]PREMIOS_TITULACIONES_ANTIGUAS!$BY54&lt;&gt;0),[6]PREMIOS_TITULACIONES_ANTIGUAS!$BY54,""),IF($A56="TOTAL",SUM(INDIRECT("AS4:AS"&amp;ROW()-1)),""))</f>
        <v/>
      </c>
      <c r="AT56" s="7" t="str">
        <f t="shared" ca="1" si="14"/>
        <v/>
      </c>
      <c r="AU56" s="7" t="str">
        <f ca="1">IF(AND($A56&lt;&gt;"",$A56&lt;&gt;"TOTAL"),IF(AND([6]PREMIOS_TITULACIONES_ANTIGUAS!$CB54&lt;&gt;"",[6]PREMIOS_TITULACIONES_ANTIGUAS!$CB54&lt;&gt;0),[6]PREMIOS_TITULACIONES_ANTIGUAS!$CB54,""),IF($A56="TOTAL",SUM(INDIRECT("AU4:AU"&amp;ROW()-1)),""))</f>
        <v/>
      </c>
      <c r="AV56" s="7" t="str">
        <f ca="1">IF(AND($A56&lt;&gt;"",$A56&lt;&gt;"TOTAL"),IF(AND([6]PREMIOS_TITULACIONES_ANTIGUAS!$CD54&lt;&gt;"",[6]PREMIOS_TITULACIONES_ANTIGUAS!$CD54&lt;&gt;0),[6]PREMIOS_TITULACIONES_ANTIGUAS!$CD54,""),IF($A56="TOTAL",SUM(INDIRECT("AV4:AV"&amp;ROW()-1)),""))</f>
        <v/>
      </c>
      <c r="AW56" s="7" t="str">
        <f t="shared" ca="1" si="15"/>
        <v/>
      </c>
      <c r="AX56" s="7" t="str">
        <f ca="1">IF(AND($A56&lt;&gt;"",$A56&lt;&gt;"TOTAL"),IF(AND([6]PREMIOS_TITULACIONES_ANTIGUAS!$CG54&lt;&gt;"",[6]PREMIOS_TITULACIONES_ANTIGUAS!$CG54&lt;&gt;0),[6]PREMIOS_TITULACIONES_ANTIGUAS!$CG54,""),IF($A56="TOTAL",SUM(INDIRECT("AX4:AX"&amp;ROW()-1)),""))</f>
        <v/>
      </c>
      <c r="AY56" s="7" t="str">
        <f ca="1">IF(AND($A56&lt;&gt;"",$A56&lt;&gt;"TOTAL"),IF(AND([6]PREMIOS_TITULACIONES_ANTIGUAS!$CI54&lt;&gt;"",[6]PREMIOS_TITULACIONES_ANTIGUAS!$CI54&lt;&gt;0),[6]PREMIOS_TITULACIONES_ANTIGUAS!$CI54,""),IF($A56="TOTAL",SUM(INDIRECT("AY4:AY"&amp;ROW()-1)),""))</f>
        <v/>
      </c>
      <c r="AZ56" s="7" t="str">
        <f t="shared" ca="1" si="16"/>
        <v/>
      </c>
      <c r="BA56" s="7" t="str">
        <f ca="1">IF(AND($A56&lt;&gt;"",$A56&lt;&gt;"TOTAL"),IF(AND([6]PREMIOS_TITULACIONES_ANTIGUAS!$CL54&lt;&gt;"",[6]PREMIOS_TITULACIONES_ANTIGUAS!$CL54&lt;&gt;0),[6]PREMIOS_TITULACIONES_ANTIGUAS!$CL54,""),IF($A56="TOTAL",SUM(INDIRECT("BA4:BA"&amp;ROW()-1)),""))</f>
        <v/>
      </c>
      <c r="BB56" s="7" t="str">
        <f ca="1">IF(AND($A56&lt;&gt;"",$A56&lt;&gt;"TOTAL"),IF(AND([6]PREMIOS_TITULACIONES_ANTIGUAS!$CN54&lt;&gt;"",[6]PREMIOS_TITULACIONES_ANTIGUAS!$CN54&lt;&gt;0),[6]PREMIOS_TITULACIONES_ANTIGUAS!$CN54,""),IF($A56="TOTAL",SUM(INDIRECT("BB4:BB"&amp;ROW()-1)),""))</f>
        <v/>
      </c>
      <c r="BC56" s="7" t="str">
        <f t="shared" ca="1" si="17"/>
        <v/>
      </c>
      <c r="BD56" s="7" t="str">
        <f ca="1">IF(AND($A56&lt;&gt;"",$A56&lt;&gt;"TOTAL"),IF(AND([6]PREMIOS_TITULACIONES_ANTIGUAS!$CQ54&lt;&gt;"",[6]PREMIOS_TITULACIONES_ANTIGUAS!$CQ54&lt;&gt;0),[6]PREMIOS_TITULACIONES_ANTIGUAS!$CQ54,""),IF($A56="TOTAL",SUM(INDIRECT("BD4:BD"&amp;ROW()-1)),""))</f>
        <v/>
      </c>
      <c r="BE56" s="7" t="str">
        <f ca="1">IF(AND($A56&lt;&gt;"",$A56&lt;&gt;"TOTAL"),IF(AND([6]PREMIOS_TITULACIONES_ANTIGUAS!$CS54&lt;&gt;"",[6]PREMIOS_TITULACIONES_ANTIGUAS!$CS54&lt;&gt;0),[6]PREMIOS_TITULACIONES_ANTIGUAS!$CS54,""),IF($A56="TOTAL",SUM(INDIRECT("BE4:BE"&amp;ROW()-1)),""))</f>
        <v/>
      </c>
      <c r="BF56" s="7" t="str">
        <f t="shared" ca="1" si="18"/>
        <v/>
      </c>
    </row>
    <row r="57" spans="1:58" x14ac:dyDescent="0.2">
      <c r="A57" s="12" t="str">
        <f>IF([6]PREMIOS_TITULACIONES_ANTIGUAS!$D55&lt;&gt;"",[6]PREMIOS_TITULACIONES_ANTIGUAS!$D55,IF(AND([6]PREMIOS_TITULACIONES_ANTIGUAS!$D55="",[6]PREMIOS_TITULACIONES_ANTIGUAS!$D56="",[6]PREMIOS_TITULACIONES_ANTIGUAS!$D54=""),"","TOTAL"))</f>
        <v/>
      </c>
      <c r="B57" s="7" t="str">
        <f ca="1">IF(AND($A57&lt;&gt;"",$A57&lt;&gt;"TOTAL"),IF(AND([6]PREMIOS_TITULACIONES_ANTIGUAS!$E55&lt;&gt;"",[6]PREMIOS_TITULACIONES_ANTIGUAS!$E55&lt;&gt;0),[6]PREMIOS_TITULACIONES_ANTIGUAS!$E55,""),IF($A57="TOTAL",SUM(INDIRECT("B4:B"&amp;ROW()-1)),""))</f>
        <v/>
      </c>
      <c r="C57" s="7" t="str">
        <f ca="1">IF(AND($A57&lt;&gt;"",$A57&lt;&gt;"TOTAL"),IF(AND([6]PREMIOS_TITULACIONES_ANTIGUAS!$G55&lt;&gt;"",[6]PREMIOS_TITULACIONES_ANTIGUAS!$G55&lt;&gt;0),[6]PREMIOS_TITULACIONES_ANTIGUAS!$G55,""),IF($A57="TOTAL",SUM(INDIRECT("C4:C"&amp;ROW()-1)),""))</f>
        <v/>
      </c>
      <c r="D57" s="7" t="str">
        <f t="shared" ca="1" si="0"/>
        <v/>
      </c>
      <c r="E57" s="7" t="str">
        <f ca="1">IF(AND($A57&lt;&gt;"",$A57&lt;&gt;"TOTAL"),IF(AND([6]PREMIOS_TITULACIONES_ANTIGUAS!$J55&lt;&gt;"",[6]PREMIOS_TITULACIONES_ANTIGUAS!$J55&lt;&gt;0),[6]PREMIOS_TITULACIONES_ANTIGUAS!$J55,""),IF($A57="TOTAL",SUM(INDIRECT("E4:E"&amp;ROW()-1)),""))</f>
        <v/>
      </c>
      <c r="F57" s="7" t="str">
        <f ca="1">IF(AND($A57&lt;&gt;"",$A57&lt;&gt;"TOTAL"),IF(AND([6]PREMIOS_TITULACIONES_ANTIGUAS!$L55&lt;&gt;"",[6]PREMIOS_TITULACIONES_ANTIGUAS!$L55&lt;&gt;0),[6]PREMIOS_TITULACIONES_ANTIGUAS!$L55,""),IF($A57="TOTAL",SUM(INDIRECT("F4:F"&amp;ROW()-1)),""))</f>
        <v/>
      </c>
      <c r="G57" s="7" t="str">
        <f t="shared" ca="1" si="1"/>
        <v/>
      </c>
      <c r="H57" s="7" t="str">
        <f ca="1">IF(AND($A57&lt;&gt;"",$A57&lt;&gt;"TOTAL"),IF(AND([6]PREMIOS_TITULACIONES_ANTIGUAS!$O55&lt;&gt;"",[6]PREMIOS_TITULACIONES_ANTIGUAS!$O55&lt;&gt;0),[6]PREMIOS_TITULACIONES_ANTIGUAS!$O55,""),IF($A57="TOTAL",SUM(INDIRECT("H4:H"&amp;ROW()-1)),""))</f>
        <v/>
      </c>
      <c r="I57" s="7" t="str">
        <f ca="1">IF(AND($A57&lt;&gt;"",$A57&lt;&gt;"TOTAL"),IF(AND([6]PREMIOS_TITULACIONES_ANTIGUAS!$Q55&lt;&gt;"",[6]PREMIOS_TITULACIONES_ANTIGUAS!$Q55&lt;&gt;0),[6]PREMIOS_TITULACIONES_ANTIGUAS!$Q55,""),IF($A57="TOTAL",SUM(INDIRECT("I4:I"&amp;ROW()-1)),""))</f>
        <v/>
      </c>
      <c r="J57" s="7" t="str">
        <f t="shared" ca="1" si="2"/>
        <v/>
      </c>
      <c r="K57" s="7" t="str">
        <f ca="1">IF(AND($A57&lt;&gt;"",$A57&lt;&gt;"TOTAL"),IF(AND([6]PREMIOS_TITULACIONES_ANTIGUAS!$T55&lt;&gt;"",[6]PREMIOS_TITULACIONES_ANTIGUAS!$T55&lt;&gt;0),[6]PREMIOS_TITULACIONES_ANTIGUAS!$T55,""),IF($A57="TOTAL",SUM(INDIRECT("K4:K"&amp;ROW()-1)),""))</f>
        <v/>
      </c>
      <c r="L57" s="7" t="str">
        <f ca="1">IF(AND($A57&lt;&gt;"",$A57&lt;&gt;"TOTAL"),IF(AND([6]PREMIOS_TITULACIONES_ANTIGUAS!$V55&lt;&gt;"",[6]PREMIOS_TITULACIONES_ANTIGUAS!$V55&lt;&gt;0),[6]PREMIOS_TITULACIONES_ANTIGUAS!$V55,""),IF($A57="TOTAL",SUM(INDIRECT("L4:L"&amp;ROW()-1)),""))</f>
        <v/>
      </c>
      <c r="M57" s="7" t="str">
        <f t="shared" ca="1" si="3"/>
        <v/>
      </c>
      <c r="N57" s="7" t="str">
        <f ca="1">IF(AND($A57&lt;&gt;"",$A57&lt;&gt;"TOTAL"),IF(AND([6]PREMIOS_TITULACIONES_ANTIGUAS!$Y55&lt;&gt;"",[6]PREMIOS_TITULACIONES_ANTIGUAS!$Y55&lt;&gt;0),[6]PREMIOS_TITULACIONES_ANTIGUAS!$Y55,""),IF($A57="TOTAL",SUM(INDIRECT("N4:N"&amp;ROW()-1)),""))</f>
        <v/>
      </c>
      <c r="O57" s="7" t="str">
        <f ca="1">IF(AND($A57&lt;&gt;"",$A57&lt;&gt;"TOTAL"),IF(AND([6]PREMIOS_TITULACIONES_ANTIGUAS!$AA55&lt;&gt;"",[6]PREMIOS_TITULACIONES_ANTIGUAS!$AA55&lt;&gt;0),[6]PREMIOS_TITULACIONES_ANTIGUAS!$AA55,""),IF($A57="TOTAL",SUM(INDIRECT("O4:O"&amp;ROW()-1)),""))</f>
        <v/>
      </c>
      <c r="P57" s="7" t="str">
        <f t="shared" ca="1" si="4"/>
        <v/>
      </c>
      <c r="Q57" s="7" t="str">
        <f ca="1">IF(AND($A57&lt;&gt;"",$A57&lt;&gt;"TOTAL"),IF(AND([6]PREMIOS_TITULACIONES_ANTIGUAS!$AD55&lt;&gt;"",[6]PREMIOS_TITULACIONES_ANTIGUAS!$AD55&lt;&gt;0),[6]PREMIOS_TITULACIONES_ANTIGUAS!$AD55,""),IF($A57="TOTAL",SUM(INDIRECT("Q4:Q"&amp;ROW()-1)),""))</f>
        <v/>
      </c>
      <c r="R57" s="7" t="str">
        <f ca="1">IF(AND($A57&lt;&gt;"",$A57&lt;&gt;"TOTAL"),IF(AND([6]PREMIOS_TITULACIONES_ANTIGUAS!$AF55&lt;&gt;"",[6]PREMIOS_TITULACIONES_ANTIGUAS!$AF55&lt;&gt;0),[6]PREMIOS_TITULACIONES_ANTIGUAS!$AF55,""),IF($A57="TOTAL",SUM(INDIRECT("R4:R"&amp;ROW()-1)),""))</f>
        <v/>
      </c>
      <c r="S57" s="7" t="str">
        <f t="shared" ca="1" si="5"/>
        <v/>
      </c>
      <c r="T57" s="7" t="str">
        <f ca="1">IF(AND($A57&lt;&gt;"",$A57&lt;&gt;"TOTAL"),IF(AND([6]PREMIOS_TITULACIONES_ANTIGUAS!$AI55&lt;&gt;"",[6]PREMIOS_TITULACIONES_ANTIGUAS!$AI55&lt;&gt;0),[6]PREMIOS_TITULACIONES_ANTIGUAS!$AI55,""),IF($A57="TOTAL",SUM(INDIRECT("T4:T"&amp;ROW()-1)),""))</f>
        <v/>
      </c>
      <c r="U57" s="7" t="str">
        <f ca="1">IF(AND($A57&lt;&gt;"",$A57&lt;&gt;"TOTAL"),IF(AND([6]PREMIOS_TITULACIONES_ANTIGUAS!$AK55&lt;&gt;"",[6]PREMIOS_TITULACIONES_ANTIGUAS!$AK55&lt;&gt;0),[6]PREMIOS_TITULACIONES_ANTIGUAS!$AK55,""),IF($A57="TOTAL",SUM(INDIRECT("U4:U"&amp;ROW()-1)),""))</f>
        <v/>
      </c>
      <c r="V57" s="7" t="str">
        <f t="shared" ca="1" si="6"/>
        <v/>
      </c>
      <c r="W57" s="7" t="str">
        <f ca="1">IF(AND($A57&lt;&gt;"",$A57&lt;&gt;"TOTAL"),IF(AND([6]PREMIOS_TITULACIONES_ANTIGUAS!$AN55&lt;&gt;"",[6]PREMIOS_TITULACIONES_ANTIGUAS!$AN55&lt;&gt;0),[6]PREMIOS_TITULACIONES_ANTIGUAS!$AN55,""),IF($A57="TOTAL",SUM(INDIRECT("W4:W"&amp;ROW()-1)),""))</f>
        <v/>
      </c>
      <c r="X57" s="7" t="str">
        <f ca="1">IF(AND($A57&lt;&gt;"",$A57&lt;&gt;"TOTAL"),IF(AND([6]PREMIOS_TITULACIONES_ANTIGUAS!$AP55&lt;&gt;"",[6]PREMIOS_TITULACIONES_ANTIGUAS!$AP55&lt;&gt;0),[6]PREMIOS_TITULACIONES_ANTIGUAS!$AP55,""),IF($A57="TOTAL",SUM(INDIRECT("X4:X"&amp;ROW()-1)),""))</f>
        <v/>
      </c>
      <c r="Y57" s="7" t="str">
        <f t="shared" ca="1" si="7"/>
        <v/>
      </c>
      <c r="Z57" s="7" t="str">
        <f ca="1">IF(AND($A57&lt;&gt;"",$A57&lt;&gt;"TOTAL"),IF(AND([6]PREMIOS_TITULACIONES_ANTIGUAS!$AS55&lt;&gt;"",[6]PREMIOS_TITULACIONES_ANTIGUAS!$AS55&lt;&gt;0),[6]PREMIOS_TITULACIONES_ANTIGUAS!$AS55,""),IF($A57="TOTAL",SUM(INDIRECT("Z4:Z"&amp;ROW()-1)),""))</f>
        <v/>
      </c>
      <c r="AA57" s="7" t="str">
        <f ca="1">IF(AND($A57&lt;&gt;"",$A57&lt;&gt;"TOTAL"),IF(AND([6]PREMIOS_TITULACIONES_ANTIGUAS!$AU55&lt;&gt;"",[6]PREMIOS_TITULACIONES_ANTIGUAS!$AU55&lt;&gt;0),[6]PREMIOS_TITULACIONES_ANTIGUAS!$AU55,""),IF($A57="TOTAL",SUM(INDIRECT("AA4:AA"&amp;ROW()-1)),""))</f>
        <v/>
      </c>
      <c r="AB57" s="7" t="str">
        <f t="shared" ca="1" si="8"/>
        <v/>
      </c>
      <c r="AC57" s="7" t="str">
        <f ca="1">IF(AND($A57&lt;&gt;"",$A57&lt;&gt;"TOTAL"),IF(AND([6]PREMIOS_TITULACIONES_ANTIGUAS!$AX55&lt;&gt;"",[6]PREMIOS_TITULACIONES_ANTIGUAS!$AX55&lt;&gt;0),[6]PREMIOS_TITULACIONES_ANTIGUAS!$AX55,""),IF($A57="TOTAL",SUM(INDIRECT("AC4:AC"&amp;ROW()-1)),""))</f>
        <v/>
      </c>
      <c r="AD57" s="7" t="str">
        <f ca="1">IF(AND($A57&lt;&gt;"",$A57&lt;&gt;"TOTAL"),IF(AND([6]PREMIOS_TITULACIONES_ANTIGUAS!$AZ55&lt;&gt;"",[6]PREMIOS_TITULACIONES_ANTIGUAS!$AZ55&lt;&gt;0),[6]PREMIOS_TITULACIONES_ANTIGUAS!$AZ55,""),IF($A57="TOTAL",SUM(INDIRECT("AD4:AD"&amp;ROW()-1)),""))</f>
        <v/>
      </c>
      <c r="AE57" s="7" t="str">
        <f t="shared" ca="1" si="9"/>
        <v/>
      </c>
      <c r="AF57" s="7" t="str">
        <f ca="1">IF(AND($A57&lt;&gt;"",$A57&lt;&gt;"TOTAL"),IF(AND([6]PREMIOS_TITULACIONES_ANTIGUAS!$BC55&lt;&gt;"",[6]PREMIOS_TITULACIONES_ANTIGUAS!$BC55&lt;&gt;0),[6]PREMIOS_TITULACIONES_ANTIGUAS!$BC55,""),IF($A57="TOTAL",SUM(INDIRECT("AF4:AF"&amp;ROW()-1)),""))</f>
        <v/>
      </c>
      <c r="AG57" s="7" t="str">
        <f ca="1">IF(AND($A57&lt;&gt;"",$A57&lt;&gt;"TOTAL"),IF(AND([6]PREMIOS_TITULACIONES_ANTIGUAS!$BE55&lt;&gt;"",[6]PREMIOS_TITULACIONES_ANTIGUAS!$BE55&lt;&gt;0),[6]PREMIOS_TITULACIONES_ANTIGUAS!$BE55,""),IF($A57="TOTAL",SUM(INDIRECT("AG4:AG"&amp;ROW()-1)),""))</f>
        <v/>
      </c>
      <c r="AH57" s="7" t="str">
        <f t="shared" ca="1" si="10"/>
        <v/>
      </c>
      <c r="AI57" s="7" t="str">
        <f ca="1">IF(AND($A57&lt;&gt;"",$A57&lt;&gt;"TOTAL"),IF(AND([6]PREMIOS_TITULACIONES_ANTIGUAS!$BH55&lt;&gt;"",[6]PREMIOS_TITULACIONES_ANTIGUAS!$BH55&lt;&gt;0),[6]PREMIOS_TITULACIONES_ANTIGUAS!$BH55,""),IF($A57="TOTAL",SUM(INDIRECT("AI4:AI"&amp;ROW()-1)),""))</f>
        <v/>
      </c>
      <c r="AJ57" s="7" t="str">
        <f ca="1">IF(AND($A57&lt;&gt;"",$A57&lt;&gt;"TOTAL"),IF(AND([6]PREMIOS_TITULACIONES_ANTIGUAS!$BJ55&lt;&gt;"",[6]PREMIOS_TITULACIONES_ANTIGUAS!$BJ55&lt;&gt;0),[6]PREMIOS_TITULACIONES_ANTIGUAS!$BJ55,""),IF($A57="TOTAL",SUM(INDIRECT("AJ4:AJ"&amp;ROW()-1)),""))</f>
        <v/>
      </c>
      <c r="AK57" s="7" t="str">
        <f t="shared" ca="1" si="11"/>
        <v/>
      </c>
      <c r="AL57" s="7" t="str">
        <f ca="1">IF(AND($A57&lt;&gt;"",$A57&lt;&gt;"TOTAL"),IF(AND([6]PREMIOS_TITULACIONES_ANTIGUAS!$BM55&lt;&gt;"",[6]PREMIOS_TITULACIONES_ANTIGUAS!$BM55&lt;&gt;0),[6]PREMIOS_TITULACIONES_ANTIGUAS!$BM55,""),IF($A57="TOTAL",SUM(INDIRECT("AL4:AL"&amp;ROW()-1)),""))</f>
        <v/>
      </c>
      <c r="AM57" s="7" t="str">
        <f ca="1">IF(AND($A57&lt;&gt;"",$A57&lt;&gt;"TOTAL"),IF(AND([6]PREMIOS_TITULACIONES_ANTIGUAS!$BO55&lt;&gt;"",[6]PREMIOS_TITULACIONES_ANTIGUAS!$BO55&lt;&gt;0),[6]PREMIOS_TITULACIONES_ANTIGUAS!$BO55,""),IF($A57="TOTAL",SUM(INDIRECT("AM4:AM"&amp;ROW()-1)),""))</f>
        <v/>
      </c>
      <c r="AN57" s="7" t="str">
        <f t="shared" ca="1" si="12"/>
        <v/>
      </c>
      <c r="AO57" s="7" t="str">
        <f ca="1">IF(AND($A57&lt;&gt;"",$A57&lt;&gt;"TOTAL"),IF(AND([6]PREMIOS_TITULACIONES_ANTIGUAS!$BR55&lt;&gt;"",[6]PREMIOS_TITULACIONES_ANTIGUAS!$BR55&lt;&gt;0),[6]PREMIOS_TITULACIONES_ANTIGUAS!$BR55,""),IF($A57="TOTAL",SUM(INDIRECT("AO4:AO"&amp;ROW()-1)),""))</f>
        <v/>
      </c>
      <c r="AP57" s="7" t="str">
        <f ca="1">IF(AND($A57&lt;&gt;"",$A57&lt;&gt;"TOTAL"),IF(AND([6]PREMIOS_TITULACIONES_ANTIGUAS!$BT55&lt;&gt;"",[6]PREMIOS_TITULACIONES_ANTIGUAS!$BT55&lt;&gt;0),[6]PREMIOS_TITULACIONES_ANTIGUAS!$BT55,""),IF($A57="TOTAL",SUM(INDIRECT("AP4:AP"&amp;ROW()-1)),""))</f>
        <v/>
      </c>
      <c r="AQ57" s="7" t="str">
        <f t="shared" ca="1" si="13"/>
        <v/>
      </c>
      <c r="AR57" s="7" t="str">
        <f ca="1">IF(AND($A57&lt;&gt;"",$A57&lt;&gt;"TOTAL"),IF(AND([6]PREMIOS_TITULACIONES_ANTIGUAS!$BW55&lt;&gt;"",[6]PREMIOS_TITULACIONES_ANTIGUAS!$BW55&lt;&gt;0),[6]PREMIOS_TITULACIONES_ANTIGUAS!$BW55,""),IF($A57="TOTAL",SUM(INDIRECT("AR4:AR"&amp;ROW()-1)),""))</f>
        <v/>
      </c>
      <c r="AS57" s="7" t="str">
        <f ca="1">IF(AND($A57&lt;&gt;"",$A57&lt;&gt;"TOTAL"),IF(AND([6]PREMIOS_TITULACIONES_ANTIGUAS!$BY55&lt;&gt;"",[6]PREMIOS_TITULACIONES_ANTIGUAS!$BY55&lt;&gt;0),[6]PREMIOS_TITULACIONES_ANTIGUAS!$BY55,""),IF($A57="TOTAL",SUM(INDIRECT("AS4:AS"&amp;ROW()-1)),""))</f>
        <v/>
      </c>
      <c r="AT57" s="7" t="str">
        <f t="shared" ca="1" si="14"/>
        <v/>
      </c>
      <c r="AU57" s="7" t="str">
        <f ca="1">IF(AND($A57&lt;&gt;"",$A57&lt;&gt;"TOTAL"),IF(AND([6]PREMIOS_TITULACIONES_ANTIGUAS!$CB55&lt;&gt;"",[6]PREMIOS_TITULACIONES_ANTIGUAS!$CB55&lt;&gt;0),[6]PREMIOS_TITULACIONES_ANTIGUAS!$CB55,""),IF($A57="TOTAL",SUM(INDIRECT("AU4:AU"&amp;ROW()-1)),""))</f>
        <v/>
      </c>
      <c r="AV57" s="7" t="str">
        <f ca="1">IF(AND($A57&lt;&gt;"",$A57&lt;&gt;"TOTAL"),IF(AND([6]PREMIOS_TITULACIONES_ANTIGUAS!$CD55&lt;&gt;"",[6]PREMIOS_TITULACIONES_ANTIGUAS!$CD55&lt;&gt;0),[6]PREMIOS_TITULACIONES_ANTIGUAS!$CD55,""),IF($A57="TOTAL",SUM(INDIRECT("AV4:AV"&amp;ROW()-1)),""))</f>
        <v/>
      </c>
      <c r="AW57" s="7" t="str">
        <f t="shared" ca="1" si="15"/>
        <v/>
      </c>
      <c r="AX57" s="7" t="str">
        <f ca="1">IF(AND($A57&lt;&gt;"",$A57&lt;&gt;"TOTAL"),IF(AND([6]PREMIOS_TITULACIONES_ANTIGUAS!$CG55&lt;&gt;"",[6]PREMIOS_TITULACIONES_ANTIGUAS!$CG55&lt;&gt;0),[6]PREMIOS_TITULACIONES_ANTIGUAS!$CG55,""),IF($A57="TOTAL",SUM(INDIRECT("AX4:AX"&amp;ROW()-1)),""))</f>
        <v/>
      </c>
      <c r="AY57" s="7" t="str">
        <f ca="1">IF(AND($A57&lt;&gt;"",$A57&lt;&gt;"TOTAL"),IF(AND([6]PREMIOS_TITULACIONES_ANTIGUAS!$CI55&lt;&gt;"",[6]PREMIOS_TITULACIONES_ANTIGUAS!$CI55&lt;&gt;0),[6]PREMIOS_TITULACIONES_ANTIGUAS!$CI55,""),IF($A57="TOTAL",SUM(INDIRECT("AY4:AY"&amp;ROW()-1)),""))</f>
        <v/>
      </c>
      <c r="AZ57" s="7" t="str">
        <f t="shared" ca="1" si="16"/>
        <v/>
      </c>
      <c r="BA57" s="7" t="str">
        <f ca="1">IF(AND($A57&lt;&gt;"",$A57&lt;&gt;"TOTAL"),IF(AND([6]PREMIOS_TITULACIONES_ANTIGUAS!$CL55&lt;&gt;"",[6]PREMIOS_TITULACIONES_ANTIGUAS!$CL55&lt;&gt;0),[6]PREMIOS_TITULACIONES_ANTIGUAS!$CL55,""),IF($A57="TOTAL",SUM(INDIRECT("BA4:BA"&amp;ROW()-1)),""))</f>
        <v/>
      </c>
      <c r="BB57" s="7" t="str">
        <f ca="1">IF(AND($A57&lt;&gt;"",$A57&lt;&gt;"TOTAL"),IF(AND([6]PREMIOS_TITULACIONES_ANTIGUAS!$CN55&lt;&gt;"",[6]PREMIOS_TITULACIONES_ANTIGUAS!$CN55&lt;&gt;0),[6]PREMIOS_TITULACIONES_ANTIGUAS!$CN55,""),IF($A57="TOTAL",SUM(INDIRECT("BB4:BB"&amp;ROW()-1)),""))</f>
        <v/>
      </c>
      <c r="BC57" s="7" t="str">
        <f t="shared" ca="1" si="17"/>
        <v/>
      </c>
      <c r="BD57" s="7" t="str">
        <f ca="1">IF(AND($A57&lt;&gt;"",$A57&lt;&gt;"TOTAL"),IF(AND([6]PREMIOS_TITULACIONES_ANTIGUAS!$CQ55&lt;&gt;"",[6]PREMIOS_TITULACIONES_ANTIGUAS!$CQ55&lt;&gt;0),[6]PREMIOS_TITULACIONES_ANTIGUAS!$CQ55,""),IF($A57="TOTAL",SUM(INDIRECT("BD4:BD"&amp;ROW()-1)),""))</f>
        <v/>
      </c>
      <c r="BE57" s="7" t="str">
        <f ca="1">IF(AND($A57&lt;&gt;"",$A57&lt;&gt;"TOTAL"),IF(AND([6]PREMIOS_TITULACIONES_ANTIGUAS!$CS55&lt;&gt;"",[6]PREMIOS_TITULACIONES_ANTIGUAS!$CS55&lt;&gt;0),[6]PREMIOS_TITULACIONES_ANTIGUAS!$CS55,""),IF($A57="TOTAL",SUM(INDIRECT("BE4:BE"&amp;ROW()-1)),""))</f>
        <v/>
      </c>
      <c r="BF57" s="7" t="str">
        <f t="shared" ca="1" si="18"/>
        <v/>
      </c>
    </row>
    <row r="58" spans="1:58" x14ac:dyDescent="0.2">
      <c r="A58" s="12" t="str">
        <f>IF([6]PREMIOS_TITULACIONES_ANTIGUAS!$D56&lt;&gt;"",[6]PREMIOS_TITULACIONES_ANTIGUAS!$D56,IF(AND([6]PREMIOS_TITULACIONES_ANTIGUAS!$D56="",[6]PREMIOS_TITULACIONES_ANTIGUAS!$D57="",[6]PREMIOS_TITULACIONES_ANTIGUAS!$D55=""),"","TOTAL"))</f>
        <v/>
      </c>
      <c r="B58" s="7" t="str">
        <f ca="1">IF(AND($A58&lt;&gt;"",$A58&lt;&gt;"TOTAL"),IF(AND([6]PREMIOS_TITULACIONES_ANTIGUAS!$E56&lt;&gt;"",[6]PREMIOS_TITULACIONES_ANTIGUAS!$E56&lt;&gt;0),[6]PREMIOS_TITULACIONES_ANTIGUAS!$E56,""),IF($A58="TOTAL",SUM(INDIRECT("B4:B"&amp;ROW()-1)),""))</f>
        <v/>
      </c>
      <c r="C58" s="7" t="str">
        <f ca="1">IF(AND($A58&lt;&gt;"",$A58&lt;&gt;"TOTAL"),IF(AND([6]PREMIOS_TITULACIONES_ANTIGUAS!$G56&lt;&gt;"",[6]PREMIOS_TITULACIONES_ANTIGUAS!$G56&lt;&gt;0),[6]PREMIOS_TITULACIONES_ANTIGUAS!$G56,""),IF($A58="TOTAL",SUM(INDIRECT("C4:C"&amp;ROW()-1)),""))</f>
        <v/>
      </c>
      <c r="D58" s="7" t="str">
        <f t="shared" ca="1" si="0"/>
        <v/>
      </c>
      <c r="E58" s="7" t="str">
        <f ca="1">IF(AND($A58&lt;&gt;"",$A58&lt;&gt;"TOTAL"),IF(AND([6]PREMIOS_TITULACIONES_ANTIGUAS!$J56&lt;&gt;"",[6]PREMIOS_TITULACIONES_ANTIGUAS!$J56&lt;&gt;0),[6]PREMIOS_TITULACIONES_ANTIGUAS!$J56,""),IF($A58="TOTAL",SUM(INDIRECT("E4:E"&amp;ROW()-1)),""))</f>
        <v/>
      </c>
      <c r="F58" s="7" t="str">
        <f ca="1">IF(AND($A58&lt;&gt;"",$A58&lt;&gt;"TOTAL"),IF(AND([6]PREMIOS_TITULACIONES_ANTIGUAS!$L56&lt;&gt;"",[6]PREMIOS_TITULACIONES_ANTIGUAS!$L56&lt;&gt;0),[6]PREMIOS_TITULACIONES_ANTIGUAS!$L56,""),IF($A58="TOTAL",SUM(INDIRECT("F4:F"&amp;ROW()-1)),""))</f>
        <v/>
      </c>
      <c r="G58" s="7" t="str">
        <f t="shared" ca="1" si="1"/>
        <v/>
      </c>
      <c r="H58" s="7" t="str">
        <f ca="1">IF(AND($A58&lt;&gt;"",$A58&lt;&gt;"TOTAL"),IF(AND([6]PREMIOS_TITULACIONES_ANTIGUAS!$O56&lt;&gt;"",[6]PREMIOS_TITULACIONES_ANTIGUAS!$O56&lt;&gt;0),[6]PREMIOS_TITULACIONES_ANTIGUAS!$O56,""),IF($A58="TOTAL",SUM(INDIRECT("H4:H"&amp;ROW()-1)),""))</f>
        <v/>
      </c>
      <c r="I58" s="7" t="str">
        <f ca="1">IF(AND($A58&lt;&gt;"",$A58&lt;&gt;"TOTAL"),IF(AND([6]PREMIOS_TITULACIONES_ANTIGUAS!$Q56&lt;&gt;"",[6]PREMIOS_TITULACIONES_ANTIGUAS!$Q56&lt;&gt;0),[6]PREMIOS_TITULACIONES_ANTIGUAS!$Q56,""),IF($A58="TOTAL",SUM(INDIRECT("I4:I"&amp;ROW()-1)),""))</f>
        <v/>
      </c>
      <c r="J58" s="7" t="str">
        <f t="shared" ca="1" si="2"/>
        <v/>
      </c>
      <c r="K58" s="7" t="str">
        <f ca="1">IF(AND($A58&lt;&gt;"",$A58&lt;&gt;"TOTAL"),IF(AND([6]PREMIOS_TITULACIONES_ANTIGUAS!$T56&lt;&gt;"",[6]PREMIOS_TITULACIONES_ANTIGUAS!$T56&lt;&gt;0),[6]PREMIOS_TITULACIONES_ANTIGUAS!$T56,""),IF($A58="TOTAL",SUM(INDIRECT("K4:K"&amp;ROW()-1)),""))</f>
        <v/>
      </c>
      <c r="L58" s="7" t="str">
        <f ca="1">IF(AND($A58&lt;&gt;"",$A58&lt;&gt;"TOTAL"),IF(AND([6]PREMIOS_TITULACIONES_ANTIGUAS!$V56&lt;&gt;"",[6]PREMIOS_TITULACIONES_ANTIGUAS!$V56&lt;&gt;0),[6]PREMIOS_TITULACIONES_ANTIGUAS!$V56,""),IF($A58="TOTAL",SUM(INDIRECT("L4:L"&amp;ROW()-1)),""))</f>
        <v/>
      </c>
      <c r="M58" s="7" t="str">
        <f t="shared" ca="1" si="3"/>
        <v/>
      </c>
      <c r="N58" s="7" t="str">
        <f ca="1">IF(AND($A58&lt;&gt;"",$A58&lt;&gt;"TOTAL"),IF(AND([6]PREMIOS_TITULACIONES_ANTIGUAS!$Y56&lt;&gt;"",[6]PREMIOS_TITULACIONES_ANTIGUAS!$Y56&lt;&gt;0),[6]PREMIOS_TITULACIONES_ANTIGUAS!$Y56,""),IF($A58="TOTAL",SUM(INDIRECT("N4:N"&amp;ROW()-1)),""))</f>
        <v/>
      </c>
      <c r="O58" s="7" t="str">
        <f ca="1">IF(AND($A58&lt;&gt;"",$A58&lt;&gt;"TOTAL"),IF(AND([6]PREMIOS_TITULACIONES_ANTIGUAS!$AA56&lt;&gt;"",[6]PREMIOS_TITULACIONES_ANTIGUAS!$AA56&lt;&gt;0),[6]PREMIOS_TITULACIONES_ANTIGUAS!$AA56,""),IF($A58="TOTAL",SUM(INDIRECT("O4:O"&amp;ROW()-1)),""))</f>
        <v/>
      </c>
      <c r="P58" s="7" t="str">
        <f t="shared" ca="1" si="4"/>
        <v/>
      </c>
      <c r="Q58" s="7" t="str">
        <f ca="1">IF(AND($A58&lt;&gt;"",$A58&lt;&gt;"TOTAL"),IF(AND([6]PREMIOS_TITULACIONES_ANTIGUAS!$AD56&lt;&gt;"",[6]PREMIOS_TITULACIONES_ANTIGUAS!$AD56&lt;&gt;0),[6]PREMIOS_TITULACIONES_ANTIGUAS!$AD56,""),IF($A58="TOTAL",SUM(INDIRECT("Q4:Q"&amp;ROW()-1)),""))</f>
        <v/>
      </c>
      <c r="R58" s="7" t="str">
        <f ca="1">IF(AND($A58&lt;&gt;"",$A58&lt;&gt;"TOTAL"),IF(AND([6]PREMIOS_TITULACIONES_ANTIGUAS!$AF56&lt;&gt;"",[6]PREMIOS_TITULACIONES_ANTIGUAS!$AF56&lt;&gt;0),[6]PREMIOS_TITULACIONES_ANTIGUAS!$AF56,""),IF($A58="TOTAL",SUM(INDIRECT("R4:R"&amp;ROW()-1)),""))</f>
        <v/>
      </c>
      <c r="S58" s="7" t="str">
        <f t="shared" ca="1" si="5"/>
        <v/>
      </c>
      <c r="T58" s="7" t="str">
        <f ca="1">IF(AND($A58&lt;&gt;"",$A58&lt;&gt;"TOTAL"),IF(AND([6]PREMIOS_TITULACIONES_ANTIGUAS!$AI56&lt;&gt;"",[6]PREMIOS_TITULACIONES_ANTIGUAS!$AI56&lt;&gt;0),[6]PREMIOS_TITULACIONES_ANTIGUAS!$AI56,""),IF($A58="TOTAL",SUM(INDIRECT("T4:T"&amp;ROW()-1)),""))</f>
        <v/>
      </c>
      <c r="U58" s="7" t="str">
        <f ca="1">IF(AND($A58&lt;&gt;"",$A58&lt;&gt;"TOTAL"),IF(AND([6]PREMIOS_TITULACIONES_ANTIGUAS!$AK56&lt;&gt;"",[6]PREMIOS_TITULACIONES_ANTIGUAS!$AK56&lt;&gt;0),[6]PREMIOS_TITULACIONES_ANTIGUAS!$AK56,""),IF($A58="TOTAL",SUM(INDIRECT("U4:U"&amp;ROW()-1)),""))</f>
        <v/>
      </c>
      <c r="V58" s="7" t="str">
        <f t="shared" ca="1" si="6"/>
        <v/>
      </c>
      <c r="W58" s="7" t="str">
        <f ca="1">IF(AND($A58&lt;&gt;"",$A58&lt;&gt;"TOTAL"),IF(AND([6]PREMIOS_TITULACIONES_ANTIGUAS!$AN56&lt;&gt;"",[6]PREMIOS_TITULACIONES_ANTIGUAS!$AN56&lt;&gt;0),[6]PREMIOS_TITULACIONES_ANTIGUAS!$AN56,""),IF($A58="TOTAL",SUM(INDIRECT("W4:W"&amp;ROW()-1)),""))</f>
        <v/>
      </c>
      <c r="X58" s="7" t="str">
        <f ca="1">IF(AND($A58&lt;&gt;"",$A58&lt;&gt;"TOTAL"),IF(AND([6]PREMIOS_TITULACIONES_ANTIGUAS!$AP56&lt;&gt;"",[6]PREMIOS_TITULACIONES_ANTIGUAS!$AP56&lt;&gt;0),[6]PREMIOS_TITULACIONES_ANTIGUAS!$AP56,""),IF($A58="TOTAL",SUM(INDIRECT("X4:X"&amp;ROW()-1)),""))</f>
        <v/>
      </c>
      <c r="Y58" s="7" t="str">
        <f t="shared" ca="1" si="7"/>
        <v/>
      </c>
      <c r="Z58" s="7" t="str">
        <f ca="1">IF(AND($A58&lt;&gt;"",$A58&lt;&gt;"TOTAL"),IF(AND([6]PREMIOS_TITULACIONES_ANTIGUAS!$AS56&lt;&gt;"",[6]PREMIOS_TITULACIONES_ANTIGUAS!$AS56&lt;&gt;0),[6]PREMIOS_TITULACIONES_ANTIGUAS!$AS56,""),IF($A58="TOTAL",SUM(INDIRECT("Z4:Z"&amp;ROW()-1)),""))</f>
        <v/>
      </c>
      <c r="AA58" s="7" t="str">
        <f ca="1">IF(AND($A58&lt;&gt;"",$A58&lt;&gt;"TOTAL"),IF(AND([6]PREMIOS_TITULACIONES_ANTIGUAS!$AU56&lt;&gt;"",[6]PREMIOS_TITULACIONES_ANTIGUAS!$AU56&lt;&gt;0),[6]PREMIOS_TITULACIONES_ANTIGUAS!$AU56,""),IF($A58="TOTAL",SUM(INDIRECT("AA4:AA"&amp;ROW()-1)),""))</f>
        <v/>
      </c>
      <c r="AB58" s="7" t="str">
        <f t="shared" ca="1" si="8"/>
        <v/>
      </c>
      <c r="AC58" s="7" t="str">
        <f ca="1">IF(AND($A58&lt;&gt;"",$A58&lt;&gt;"TOTAL"),IF(AND([6]PREMIOS_TITULACIONES_ANTIGUAS!$AX56&lt;&gt;"",[6]PREMIOS_TITULACIONES_ANTIGUAS!$AX56&lt;&gt;0),[6]PREMIOS_TITULACIONES_ANTIGUAS!$AX56,""),IF($A58="TOTAL",SUM(INDIRECT("AC4:AC"&amp;ROW()-1)),""))</f>
        <v/>
      </c>
      <c r="AD58" s="7" t="str">
        <f ca="1">IF(AND($A58&lt;&gt;"",$A58&lt;&gt;"TOTAL"),IF(AND([6]PREMIOS_TITULACIONES_ANTIGUAS!$AZ56&lt;&gt;"",[6]PREMIOS_TITULACIONES_ANTIGUAS!$AZ56&lt;&gt;0),[6]PREMIOS_TITULACIONES_ANTIGUAS!$AZ56,""),IF($A58="TOTAL",SUM(INDIRECT("AD4:AD"&amp;ROW()-1)),""))</f>
        <v/>
      </c>
      <c r="AE58" s="7" t="str">
        <f t="shared" ca="1" si="9"/>
        <v/>
      </c>
      <c r="AF58" s="7" t="str">
        <f ca="1">IF(AND($A58&lt;&gt;"",$A58&lt;&gt;"TOTAL"),IF(AND([6]PREMIOS_TITULACIONES_ANTIGUAS!$BC56&lt;&gt;"",[6]PREMIOS_TITULACIONES_ANTIGUAS!$BC56&lt;&gt;0),[6]PREMIOS_TITULACIONES_ANTIGUAS!$BC56,""),IF($A58="TOTAL",SUM(INDIRECT("AF4:AF"&amp;ROW()-1)),""))</f>
        <v/>
      </c>
      <c r="AG58" s="7" t="str">
        <f ca="1">IF(AND($A58&lt;&gt;"",$A58&lt;&gt;"TOTAL"),IF(AND([6]PREMIOS_TITULACIONES_ANTIGUAS!$BE56&lt;&gt;"",[6]PREMIOS_TITULACIONES_ANTIGUAS!$BE56&lt;&gt;0),[6]PREMIOS_TITULACIONES_ANTIGUAS!$BE56,""),IF($A58="TOTAL",SUM(INDIRECT("AG4:AG"&amp;ROW()-1)),""))</f>
        <v/>
      </c>
      <c r="AH58" s="7" t="str">
        <f t="shared" ca="1" si="10"/>
        <v/>
      </c>
      <c r="AI58" s="7" t="str">
        <f ca="1">IF(AND($A58&lt;&gt;"",$A58&lt;&gt;"TOTAL"),IF(AND([6]PREMIOS_TITULACIONES_ANTIGUAS!$BH56&lt;&gt;"",[6]PREMIOS_TITULACIONES_ANTIGUAS!$BH56&lt;&gt;0),[6]PREMIOS_TITULACIONES_ANTIGUAS!$BH56,""),IF($A58="TOTAL",SUM(INDIRECT("AI4:AI"&amp;ROW()-1)),""))</f>
        <v/>
      </c>
      <c r="AJ58" s="7" t="str">
        <f ca="1">IF(AND($A58&lt;&gt;"",$A58&lt;&gt;"TOTAL"),IF(AND([6]PREMIOS_TITULACIONES_ANTIGUAS!$BJ56&lt;&gt;"",[6]PREMIOS_TITULACIONES_ANTIGUAS!$BJ56&lt;&gt;0),[6]PREMIOS_TITULACIONES_ANTIGUAS!$BJ56,""),IF($A58="TOTAL",SUM(INDIRECT("AJ4:AJ"&amp;ROW()-1)),""))</f>
        <v/>
      </c>
      <c r="AK58" s="7" t="str">
        <f t="shared" ca="1" si="11"/>
        <v/>
      </c>
      <c r="AL58" s="7" t="str">
        <f ca="1">IF(AND($A58&lt;&gt;"",$A58&lt;&gt;"TOTAL"),IF(AND([6]PREMIOS_TITULACIONES_ANTIGUAS!$BM56&lt;&gt;"",[6]PREMIOS_TITULACIONES_ANTIGUAS!$BM56&lt;&gt;0),[6]PREMIOS_TITULACIONES_ANTIGUAS!$BM56,""),IF($A58="TOTAL",SUM(INDIRECT("AL4:AL"&amp;ROW()-1)),""))</f>
        <v/>
      </c>
      <c r="AM58" s="7" t="str">
        <f ca="1">IF(AND($A58&lt;&gt;"",$A58&lt;&gt;"TOTAL"),IF(AND([6]PREMIOS_TITULACIONES_ANTIGUAS!$BO56&lt;&gt;"",[6]PREMIOS_TITULACIONES_ANTIGUAS!$BO56&lt;&gt;0),[6]PREMIOS_TITULACIONES_ANTIGUAS!$BO56,""),IF($A58="TOTAL",SUM(INDIRECT("AM4:AM"&amp;ROW()-1)),""))</f>
        <v/>
      </c>
      <c r="AN58" s="7" t="str">
        <f t="shared" ca="1" si="12"/>
        <v/>
      </c>
      <c r="AO58" s="7" t="str">
        <f ca="1">IF(AND($A58&lt;&gt;"",$A58&lt;&gt;"TOTAL"),IF(AND([6]PREMIOS_TITULACIONES_ANTIGUAS!$BR56&lt;&gt;"",[6]PREMIOS_TITULACIONES_ANTIGUAS!$BR56&lt;&gt;0),[6]PREMIOS_TITULACIONES_ANTIGUAS!$BR56,""),IF($A58="TOTAL",SUM(INDIRECT("AO4:AO"&amp;ROW()-1)),""))</f>
        <v/>
      </c>
      <c r="AP58" s="7" t="str">
        <f ca="1">IF(AND($A58&lt;&gt;"",$A58&lt;&gt;"TOTAL"),IF(AND([6]PREMIOS_TITULACIONES_ANTIGUAS!$BT56&lt;&gt;"",[6]PREMIOS_TITULACIONES_ANTIGUAS!$BT56&lt;&gt;0),[6]PREMIOS_TITULACIONES_ANTIGUAS!$BT56,""),IF($A58="TOTAL",SUM(INDIRECT("AP4:AP"&amp;ROW()-1)),""))</f>
        <v/>
      </c>
      <c r="AQ58" s="7" t="str">
        <f t="shared" ca="1" si="13"/>
        <v/>
      </c>
      <c r="AR58" s="7" t="str">
        <f ca="1">IF(AND($A58&lt;&gt;"",$A58&lt;&gt;"TOTAL"),IF(AND([6]PREMIOS_TITULACIONES_ANTIGUAS!$BW56&lt;&gt;"",[6]PREMIOS_TITULACIONES_ANTIGUAS!$BW56&lt;&gt;0),[6]PREMIOS_TITULACIONES_ANTIGUAS!$BW56,""),IF($A58="TOTAL",SUM(INDIRECT("AR4:AR"&amp;ROW()-1)),""))</f>
        <v/>
      </c>
      <c r="AS58" s="7" t="str">
        <f ca="1">IF(AND($A58&lt;&gt;"",$A58&lt;&gt;"TOTAL"),IF(AND([6]PREMIOS_TITULACIONES_ANTIGUAS!$BY56&lt;&gt;"",[6]PREMIOS_TITULACIONES_ANTIGUAS!$BY56&lt;&gt;0),[6]PREMIOS_TITULACIONES_ANTIGUAS!$BY56,""),IF($A58="TOTAL",SUM(INDIRECT("AS4:AS"&amp;ROW()-1)),""))</f>
        <v/>
      </c>
      <c r="AT58" s="7" t="str">
        <f t="shared" ca="1" si="14"/>
        <v/>
      </c>
      <c r="AU58" s="7" t="str">
        <f ca="1">IF(AND($A58&lt;&gt;"",$A58&lt;&gt;"TOTAL"),IF(AND([6]PREMIOS_TITULACIONES_ANTIGUAS!$CB56&lt;&gt;"",[6]PREMIOS_TITULACIONES_ANTIGUAS!$CB56&lt;&gt;0),[6]PREMIOS_TITULACIONES_ANTIGUAS!$CB56,""),IF($A58="TOTAL",SUM(INDIRECT("AU4:AU"&amp;ROW()-1)),""))</f>
        <v/>
      </c>
      <c r="AV58" s="7" t="str">
        <f ca="1">IF(AND($A58&lt;&gt;"",$A58&lt;&gt;"TOTAL"),IF(AND([6]PREMIOS_TITULACIONES_ANTIGUAS!$CD56&lt;&gt;"",[6]PREMIOS_TITULACIONES_ANTIGUAS!$CD56&lt;&gt;0),[6]PREMIOS_TITULACIONES_ANTIGUAS!$CD56,""),IF($A58="TOTAL",SUM(INDIRECT("AV4:AV"&amp;ROW()-1)),""))</f>
        <v/>
      </c>
      <c r="AW58" s="7" t="str">
        <f t="shared" ca="1" si="15"/>
        <v/>
      </c>
      <c r="AX58" s="7" t="str">
        <f ca="1">IF(AND($A58&lt;&gt;"",$A58&lt;&gt;"TOTAL"),IF(AND([6]PREMIOS_TITULACIONES_ANTIGUAS!$CG56&lt;&gt;"",[6]PREMIOS_TITULACIONES_ANTIGUAS!$CG56&lt;&gt;0),[6]PREMIOS_TITULACIONES_ANTIGUAS!$CG56,""),IF($A58="TOTAL",SUM(INDIRECT("AX4:AX"&amp;ROW()-1)),""))</f>
        <v/>
      </c>
      <c r="AY58" s="7" t="str">
        <f ca="1">IF(AND($A58&lt;&gt;"",$A58&lt;&gt;"TOTAL"),IF(AND([6]PREMIOS_TITULACIONES_ANTIGUAS!$CI56&lt;&gt;"",[6]PREMIOS_TITULACIONES_ANTIGUAS!$CI56&lt;&gt;0),[6]PREMIOS_TITULACIONES_ANTIGUAS!$CI56,""),IF($A58="TOTAL",SUM(INDIRECT("AY4:AY"&amp;ROW()-1)),""))</f>
        <v/>
      </c>
      <c r="AZ58" s="7" t="str">
        <f t="shared" ca="1" si="16"/>
        <v/>
      </c>
      <c r="BA58" s="7" t="str">
        <f ca="1">IF(AND($A58&lt;&gt;"",$A58&lt;&gt;"TOTAL"),IF(AND([6]PREMIOS_TITULACIONES_ANTIGUAS!$CL56&lt;&gt;"",[6]PREMIOS_TITULACIONES_ANTIGUAS!$CL56&lt;&gt;0),[6]PREMIOS_TITULACIONES_ANTIGUAS!$CL56,""),IF($A58="TOTAL",SUM(INDIRECT("BA4:BA"&amp;ROW()-1)),""))</f>
        <v/>
      </c>
      <c r="BB58" s="7" t="str">
        <f ca="1">IF(AND($A58&lt;&gt;"",$A58&lt;&gt;"TOTAL"),IF(AND([6]PREMIOS_TITULACIONES_ANTIGUAS!$CN56&lt;&gt;"",[6]PREMIOS_TITULACIONES_ANTIGUAS!$CN56&lt;&gt;0),[6]PREMIOS_TITULACIONES_ANTIGUAS!$CN56,""),IF($A58="TOTAL",SUM(INDIRECT("BB4:BB"&amp;ROW()-1)),""))</f>
        <v/>
      </c>
      <c r="BC58" s="7" t="str">
        <f t="shared" ca="1" si="17"/>
        <v/>
      </c>
      <c r="BD58" s="7" t="str">
        <f ca="1">IF(AND($A58&lt;&gt;"",$A58&lt;&gt;"TOTAL"),IF(AND([6]PREMIOS_TITULACIONES_ANTIGUAS!$CQ56&lt;&gt;"",[6]PREMIOS_TITULACIONES_ANTIGUAS!$CQ56&lt;&gt;0),[6]PREMIOS_TITULACIONES_ANTIGUAS!$CQ56,""),IF($A58="TOTAL",SUM(INDIRECT("BD4:BD"&amp;ROW()-1)),""))</f>
        <v/>
      </c>
      <c r="BE58" s="7" t="str">
        <f ca="1">IF(AND($A58&lt;&gt;"",$A58&lt;&gt;"TOTAL"),IF(AND([6]PREMIOS_TITULACIONES_ANTIGUAS!$CS56&lt;&gt;"",[6]PREMIOS_TITULACIONES_ANTIGUAS!$CS56&lt;&gt;0),[6]PREMIOS_TITULACIONES_ANTIGUAS!$CS56,""),IF($A58="TOTAL",SUM(INDIRECT("BE4:BE"&amp;ROW()-1)),""))</f>
        <v/>
      </c>
      <c r="BF58" s="7" t="str">
        <f t="shared" ca="1" si="18"/>
        <v/>
      </c>
    </row>
    <row r="59" spans="1:58" x14ac:dyDescent="0.2">
      <c r="A59" s="12" t="str">
        <f>IF([6]PREMIOS_TITULACIONES_ANTIGUAS!$D57&lt;&gt;"",[6]PREMIOS_TITULACIONES_ANTIGUAS!$D57,IF(AND([6]PREMIOS_TITULACIONES_ANTIGUAS!$D57="",[6]PREMIOS_TITULACIONES_ANTIGUAS!$D58="",[6]PREMIOS_TITULACIONES_ANTIGUAS!$D56=""),"","TOTAL"))</f>
        <v/>
      </c>
      <c r="B59" s="7" t="str">
        <f ca="1">IF(AND($A59&lt;&gt;"",$A59&lt;&gt;"TOTAL"),IF(AND([6]PREMIOS_TITULACIONES_ANTIGUAS!$E57&lt;&gt;"",[6]PREMIOS_TITULACIONES_ANTIGUAS!$E57&lt;&gt;0),[6]PREMIOS_TITULACIONES_ANTIGUAS!$E57,""),IF($A59="TOTAL",SUM(INDIRECT("B4:B"&amp;ROW()-1)),""))</f>
        <v/>
      </c>
      <c r="C59" s="7" t="str">
        <f ca="1">IF(AND($A59&lt;&gt;"",$A59&lt;&gt;"TOTAL"),IF(AND([6]PREMIOS_TITULACIONES_ANTIGUAS!$G57&lt;&gt;"",[6]PREMIOS_TITULACIONES_ANTIGUAS!$G57&lt;&gt;0),[6]PREMIOS_TITULACIONES_ANTIGUAS!$G57,""),IF($A59="TOTAL",SUM(INDIRECT("C4:C"&amp;ROW()-1)),""))</f>
        <v/>
      </c>
      <c r="D59" s="7" t="str">
        <f t="shared" ca="1" si="0"/>
        <v/>
      </c>
      <c r="E59" s="7" t="str">
        <f ca="1">IF(AND($A59&lt;&gt;"",$A59&lt;&gt;"TOTAL"),IF(AND([6]PREMIOS_TITULACIONES_ANTIGUAS!$J57&lt;&gt;"",[6]PREMIOS_TITULACIONES_ANTIGUAS!$J57&lt;&gt;0),[6]PREMIOS_TITULACIONES_ANTIGUAS!$J57,""),IF($A59="TOTAL",SUM(INDIRECT("E4:E"&amp;ROW()-1)),""))</f>
        <v/>
      </c>
      <c r="F59" s="7" t="str">
        <f ca="1">IF(AND($A59&lt;&gt;"",$A59&lt;&gt;"TOTAL"),IF(AND([6]PREMIOS_TITULACIONES_ANTIGUAS!$L57&lt;&gt;"",[6]PREMIOS_TITULACIONES_ANTIGUAS!$L57&lt;&gt;0),[6]PREMIOS_TITULACIONES_ANTIGUAS!$L57,""),IF($A59="TOTAL",SUM(INDIRECT("F4:F"&amp;ROW()-1)),""))</f>
        <v/>
      </c>
      <c r="G59" s="7" t="str">
        <f t="shared" ca="1" si="1"/>
        <v/>
      </c>
      <c r="H59" s="7" t="str">
        <f ca="1">IF(AND($A59&lt;&gt;"",$A59&lt;&gt;"TOTAL"),IF(AND([6]PREMIOS_TITULACIONES_ANTIGUAS!$O57&lt;&gt;"",[6]PREMIOS_TITULACIONES_ANTIGUAS!$O57&lt;&gt;0),[6]PREMIOS_TITULACIONES_ANTIGUAS!$O57,""),IF($A59="TOTAL",SUM(INDIRECT("H4:H"&amp;ROW()-1)),""))</f>
        <v/>
      </c>
      <c r="I59" s="7" t="str">
        <f ca="1">IF(AND($A59&lt;&gt;"",$A59&lt;&gt;"TOTAL"),IF(AND([6]PREMIOS_TITULACIONES_ANTIGUAS!$Q57&lt;&gt;"",[6]PREMIOS_TITULACIONES_ANTIGUAS!$Q57&lt;&gt;0),[6]PREMIOS_TITULACIONES_ANTIGUAS!$Q57,""),IF($A59="TOTAL",SUM(INDIRECT("I4:I"&amp;ROW()-1)),""))</f>
        <v/>
      </c>
      <c r="J59" s="7" t="str">
        <f t="shared" ca="1" si="2"/>
        <v/>
      </c>
      <c r="K59" s="7" t="str">
        <f ca="1">IF(AND($A59&lt;&gt;"",$A59&lt;&gt;"TOTAL"),IF(AND([6]PREMIOS_TITULACIONES_ANTIGUAS!$T57&lt;&gt;"",[6]PREMIOS_TITULACIONES_ANTIGUAS!$T57&lt;&gt;0),[6]PREMIOS_TITULACIONES_ANTIGUAS!$T57,""),IF($A59="TOTAL",SUM(INDIRECT("K4:K"&amp;ROW()-1)),""))</f>
        <v/>
      </c>
      <c r="L59" s="7" t="str">
        <f ca="1">IF(AND($A59&lt;&gt;"",$A59&lt;&gt;"TOTAL"),IF(AND([6]PREMIOS_TITULACIONES_ANTIGUAS!$V57&lt;&gt;"",[6]PREMIOS_TITULACIONES_ANTIGUAS!$V57&lt;&gt;0),[6]PREMIOS_TITULACIONES_ANTIGUAS!$V57,""),IF($A59="TOTAL",SUM(INDIRECT("L4:L"&amp;ROW()-1)),""))</f>
        <v/>
      </c>
      <c r="M59" s="7" t="str">
        <f t="shared" ca="1" si="3"/>
        <v/>
      </c>
      <c r="N59" s="7" t="str">
        <f ca="1">IF(AND($A59&lt;&gt;"",$A59&lt;&gt;"TOTAL"),IF(AND([6]PREMIOS_TITULACIONES_ANTIGUAS!$Y57&lt;&gt;"",[6]PREMIOS_TITULACIONES_ANTIGUAS!$Y57&lt;&gt;0),[6]PREMIOS_TITULACIONES_ANTIGUAS!$Y57,""),IF($A59="TOTAL",SUM(INDIRECT("N4:N"&amp;ROW()-1)),""))</f>
        <v/>
      </c>
      <c r="O59" s="7" t="str">
        <f ca="1">IF(AND($A59&lt;&gt;"",$A59&lt;&gt;"TOTAL"),IF(AND([6]PREMIOS_TITULACIONES_ANTIGUAS!$AA57&lt;&gt;"",[6]PREMIOS_TITULACIONES_ANTIGUAS!$AA57&lt;&gt;0),[6]PREMIOS_TITULACIONES_ANTIGUAS!$AA57,""),IF($A59="TOTAL",SUM(INDIRECT("O4:O"&amp;ROW()-1)),""))</f>
        <v/>
      </c>
      <c r="P59" s="7" t="str">
        <f t="shared" ca="1" si="4"/>
        <v/>
      </c>
      <c r="Q59" s="7" t="str">
        <f ca="1">IF(AND($A59&lt;&gt;"",$A59&lt;&gt;"TOTAL"),IF(AND([6]PREMIOS_TITULACIONES_ANTIGUAS!$AD57&lt;&gt;"",[6]PREMIOS_TITULACIONES_ANTIGUAS!$AD57&lt;&gt;0),[6]PREMIOS_TITULACIONES_ANTIGUAS!$AD57,""),IF($A59="TOTAL",SUM(INDIRECT("Q4:Q"&amp;ROW()-1)),""))</f>
        <v/>
      </c>
      <c r="R59" s="7" t="str">
        <f ca="1">IF(AND($A59&lt;&gt;"",$A59&lt;&gt;"TOTAL"),IF(AND([6]PREMIOS_TITULACIONES_ANTIGUAS!$AF57&lt;&gt;"",[6]PREMIOS_TITULACIONES_ANTIGUAS!$AF57&lt;&gt;0),[6]PREMIOS_TITULACIONES_ANTIGUAS!$AF57,""),IF($A59="TOTAL",SUM(INDIRECT("R4:R"&amp;ROW()-1)),""))</f>
        <v/>
      </c>
      <c r="S59" s="7" t="str">
        <f t="shared" ca="1" si="5"/>
        <v/>
      </c>
      <c r="T59" s="7" t="str">
        <f ca="1">IF(AND($A59&lt;&gt;"",$A59&lt;&gt;"TOTAL"),IF(AND([6]PREMIOS_TITULACIONES_ANTIGUAS!$AI57&lt;&gt;"",[6]PREMIOS_TITULACIONES_ANTIGUAS!$AI57&lt;&gt;0),[6]PREMIOS_TITULACIONES_ANTIGUAS!$AI57,""),IF($A59="TOTAL",SUM(INDIRECT("T4:T"&amp;ROW()-1)),""))</f>
        <v/>
      </c>
      <c r="U59" s="7" t="str">
        <f ca="1">IF(AND($A59&lt;&gt;"",$A59&lt;&gt;"TOTAL"),IF(AND([6]PREMIOS_TITULACIONES_ANTIGUAS!$AK57&lt;&gt;"",[6]PREMIOS_TITULACIONES_ANTIGUAS!$AK57&lt;&gt;0),[6]PREMIOS_TITULACIONES_ANTIGUAS!$AK57,""),IF($A59="TOTAL",SUM(INDIRECT("U4:U"&amp;ROW()-1)),""))</f>
        <v/>
      </c>
      <c r="V59" s="7" t="str">
        <f t="shared" ca="1" si="6"/>
        <v/>
      </c>
      <c r="W59" s="7" t="str">
        <f ca="1">IF(AND($A59&lt;&gt;"",$A59&lt;&gt;"TOTAL"),IF(AND([6]PREMIOS_TITULACIONES_ANTIGUAS!$AN57&lt;&gt;"",[6]PREMIOS_TITULACIONES_ANTIGUAS!$AN57&lt;&gt;0),[6]PREMIOS_TITULACIONES_ANTIGUAS!$AN57,""),IF($A59="TOTAL",SUM(INDIRECT("W4:W"&amp;ROW()-1)),""))</f>
        <v/>
      </c>
      <c r="X59" s="7" t="str">
        <f ca="1">IF(AND($A59&lt;&gt;"",$A59&lt;&gt;"TOTAL"),IF(AND([6]PREMIOS_TITULACIONES_ANTIGUAS!$AP57&lt;&gt;"",[6]PREMIOS_TITULACIONES_ANTIGUAS!$AP57&lt;&gt;0),[6]PREMIOS_TITULACIONES_ANTIGUAS!$AP57,""),IF($A59="TOTAL",SUM(INDIRECT("X4:X"&amp;ROW()-1)),""))</f>
        <v/>
      </c>
      <c r="Y59" s="7" t="str">
        <f t="shared" ca="1" si="7"/>
        <v/>
      </c>
      <c r="Z59" s="7" t="str">
        <f ca="1">IF(AND($A59&lt;&gt;"",$A59&lt;&gt;"TOTAL"),IF(AND([6]PREMIOS_TITULACIONES_ANTIGUAS!$AS57&lt;&gt;"",[6]PREMIOS_TITULACIONES_ANTIGUAS!$AS57&lt;&gt;0),[6]PREMIOS_TITULACIONES_ANTIGUAS!$AS57,""),IF($A59="TOTAL",SUM(INDIRECT("Z4:Z"&amp;ROW()-1)),""))</f>
        <v/>
      </c>
      <c r="AA59" s="7" t="str">
        <f ca="1">IF(AND($A59&lt;&gt;"",$A59&lt;&gt;"TOTAL"),IF(AND([6]PREMIOS_TITULACIONES_ANTIGUAS!$AU57&lt;&gt;"",[6]PREMIOS_TITULACIONES_ANTIGUAS!$AU57&lt;&gt;0),[6]PREMIOS_TITULACIONES_ANTIGUAS!$AU57,""),IF($A59="TOTAL",SUM(INDIRECT("AA4:AA"&amp;ROW()-1)),""))</f>
        <v/>
      </c>
      <c r="AB59" s="7" t="str">
        <f t="shared" ca="1" si="8"/>
        <v/>
      </c>
      <c r="AC59" s="7" t="str">
        <f ca="1">IF(AND($A59&lt;&gt;"",$A59&lt;&gt;"TOTAL"),IF(AND([6]PREMIOS_TITULACIONES_ANTIGUAS!$AX57&lt;&gt;"",[6]PREMIOS_TITULACIONES_ANTIGUAS!$AX57&lt;&gt;0),[6]PREMIOS_TITULACIONES_ANTIGUAS!$AX57,""),IF($A59="TOTAL",SUM(INDIRECT("AC4:AC"&amp;ROW()-1)),""))</f>
        <v/>
      </c>
      <c r="AD59" s="7" t="str">
        <f ca="1">IF(AND($A59&lt;&gt;"",$A59&lt;&gt;"TOTAL"),IF(AND([6]PREMIOS_TITULACIONES_ANTIGUAS!$AZ57&lt;&gt;"",[6]PREMIOS_TITULACIONES_ANTIGUAS!$AZ57&lt;&gt;0),[6]PREMIOS_TITULACIONES_ANTIGUAS!$AZ57,""),IF($A59="TOTAL",SUM(INDIRECT("AD4:AD"&amp;ROW()-1)),""))</f>
        <v/>
      </c>
      <c r="AE59" s="7" t="str">
        <f t="shared" ca="1" si="9"/>
        <v/>
      </c>
      <c r="AF59" s="7" t="str">
        <f ca="1">IF(AND($A59&lt;&gt;"",$A59&lt;&gt;"TOTAL"),IF(AND([6]PREMIOS_TITULACIONES_ANTIGUAS!$BC57&lt;&gt;"",[6]PREMIOS_TITULACIONES_ANTIGUAS!$BC57&lt;&gt;0),[6]PREMIOS_TITULACIONES_ANTIGUAS!$BC57,""),IF($A59="TOTAL",SUM(INDIRECT("AF4:AF"&amp;ROW()-1)),""))</f>
        <v/>
      </c>
      <c r="AG59" s="7" t="str">
        <f ca="1">IF(AND($A59&lt;&gt;"",$A59&lt;&gt;"TOTAL"),IF(AND([6]PREMIOS_TITULACIONES_ANTIGUAS!$BE57&lt;&gt;"",[6]PREMIOS_TITULACIONES_ANTIGUAS!$BE57&lt;&gt;0),[6]PREMIOS_TITULACIONES_ANTIGUAS!$BE57,""),IF($A59="TOTAL",SUM(INDIRECT("AG4:AG"&amp;ROW()-1)),""))</f>
        <v/>
      </c>
      <c r="AH59" s="7" t="str">
        <f t="shared" ca="1" si="10"/>
        <v/>
      </c>
      <c r="AI59" s="7" t="str">
        <f ca="1">IF(AND($A59&lt;&gt;"",$A59&lt;&gt;"TOTAL"),IF(AND([6]PREMIOS_TITULACIONES_ANTIGUAS!$BH57&lt;&gt;"",[6]PREMIOS_TITULACIONES_ANTIGUAS!$BH57&lt;&gt;0),[6]PREMIOS_TITULACIONES_ANTIGUAS!$BH57,""),IF($A59="TOTAL",SUM(INDIRECT("AI4:AI"&amp;ROW()-1)),""))</f>
        <v/>
      </c>
      <c r="AJ59" s="7" t="str">
        <f ca="1">IF(AND($A59&lt;&gt;"",$A59&lt;&gt;"TOTAL"),IF(AND([6]PREMIOS_TITULACIONES_ANTIGUAS!$BJ57&lt;&gt;"",[6]PREMIOS_TITULACIONES_ANTIGUAS!$BJ57&lt;&gt;0),[6]PREMIOS_TITULACIONES_ANTIGUAS!$BJ57,""),IF($A59="TOTAL",SUM(INDIRECT("AJ4:AJ"&amp;ROW()-1)),""))</f>
        <v/>
      </c>
      <c r="AK59" s="7" t="str">
        <f t="shared" ca="1" si="11"/>
        <v/>
      </c>
      <c r="AL59" s="7" t="str">
        <f ca="1">IF(AND($A59&lt;&gt;"",$A59&lt;&gt;"TOTAL"),IF(AND([6]PREMIOS_TITULACIONES_ANTIGUAS!$BM57&lt;&gt;"",[6]PREMIOS_TITULACIONES_ANTIGUAS!$BM57&lt;&gt;0),[6]PREMIOS_TITULACIONES_ANTIGUAS!$BM57,""),IF($A59="TOTAL",SUM(INDIRECT("AL4:AL"&amp;ROW()-1)),""))</f>
        <v/>
      </c>
      <c r="AM59" s="7" t="str">
        <f ca="1">IF(AND($A59&lt;&gt;"",$A59&lt;&gt;"TOTAL"),IF(AND([6]PREMIOS_TITULACIONES_ANTIGUAS!$BO57&lt;&gt;"",[6]PREMIOS_TITULACIONES_ANTIGUAS!$BO57&lt;&gt;0),[6]PREMIOS_TITULACIONES_ANTIGUAS!$BO57,""),IF($A59="TOTAL",SUM(INDIRECT("AM4:AM"&amp;ROW()-1)),""))</f>
        <v/>
      </c>
      <c r="AN59" s="7" t="str">
        <f t="shared" ca="1" si="12"/>
        <v/>
      </c>
      <c r="AO59" s="7" t="str">
        <f ca="1">IF(AND($A59&lt;&gt;"",$A59&lt;&gt;"TOTAL"),IF(AND([6]PREMIOS_TITULACIONES_ANTIGUAS!$BR57&lt;&gt;"",[6]PREMIOS_TITULACIONES_ANTIGUAS!$BR57&lt;&gt;0),[6]PREMIOS_TITULACIONES_ANTIGUAS!$BR57,""),IF($A59="TOTAL",SUM(INDIRECT("AO4:AO"&amp;ROW()-1)),""))</f>
        <v/>
      </c>
      <c r="AP59" s="7" t="str">
        <f ca="1">IF(AND($A59&lt;&gt;"",$A59&lt;&gt;"TOTAL"),IF(AND([6]PREMIOS_TITULACIONES_ANTIGUAS!$BT57&lt;&gt;"",[6]PREMIOS_TITULACIONES_ANTIGUAS!$BT57&lt;&gt;0),[6]PREMIOS_TITULACIONES_ANTIGUAS!$BT57,""),IF($A59="TOTAL",SUM(INDIRECT("AP4:AP"&amp;ROW()-1)),""))</f>
        <v/>
      </c>
      <c r="AQ59" s="7" t="str">
        <f t="shared" ca="1" si="13"/>
        <v/>
      </c>
      <c r="AR59" s="7" t="str">
        <f ca="1">IF(AND($A59&lt;&gt;"",$A59&lt;&gt;"TOTAL"),IF(AND([6]PREMIOS_TITULACIONES_ANTIGUAS!$BW57&lt;&gt;"",[6]PREMIOS_TITULACIONES_ANTIGUAS!$BW57&lt;&gt;0),[6]PREMIOS_TITULACIONES_ANTIGUAS!$BW57,""),IF($A59="TOTAL",SUM(INDIRECT("AR4:AR"&amp;ROW()-1)),""))</f>
        <v/>
      </c>
      <c r="AS59" s="7" t="str">
        <f ca="1">IF(AND($A59&lt;&gt;"",$A59&lt;&gt;"TOTAL"),IF(AND([6]PREMIOS_TITULACIONES_ANTIGUAS!$BY57&lt;&gt;"",[6]PREMIOS_TITULACIONES_ANTIGUAS!$BY57&lt;&gt;0),[6]PREMIOS_TITULACIONES_ANTIGUAS!$BY57,""),IF($A59="TOTAL",SUM(INDIRECT("AS4:AS"&amp;ROW()-1)),""))</f>
        <v/>
      </c>
      <c r="AT59" s="7" t="str">
        <f t="shared" ca="1" si="14"/>
        <v/>
      </c>
      <c r="AU59" s="7" t="str">
        <f ca="1">IF(AND($A59&lt;&gt;"",$A59&lt;&gt;"TOTAL"),IF(AND([6]PREMIOS_TITULACIONES_ANTIGUAS!$CB57&lt;&gt;"",[6]PREMIOS_TITULACIONES_ANTIGUAS!$CB57&lt;&gt;0),[6]PREMIOS_TITULACIONES_ANTIGUAS!$CB57,""),IF($A59="TOTAL",SUM(INDIRECT("AU4:AU"&amp;ROW()-1)),""))</f>
        <v/>
      </c>
      <c r="AV59" s="7" t="str">
        <f ca="1">IF(AND($A59&lt;&gt;"",$A59&lt;&gt;"TOTAL"),IF(AND([6]PREMIOS_TITULACIONES_ANTIGUAS!$CD57&lt;&gt;"",[6]PREMIOS_TITULACIONES_ANTIGUAS!$CD57&lt;&gt;0),[6]PREMIOS_TITULACIONES_ANTIGUAS!$CD57,""),IF($A59="TOTAL",SUM(INDIRECT("AV4:AV"&amp;ROW()-1)),""))</f>
        <v/>
      </c>
      <c r="AW59" s="7" t="str">
        <f t="shared" ca="1" si="15"/>
        <v/>
      </c>
      <c r="AX59" s="7" t="str">
        <f ca="1">IF(AND($A59&lt;&gt;"",$A59&lt;&gt;"TOTAL"),IF(AND([6]PREMIOS_TITULACIONES_ANTIGUAS!$CG57&lt;&gt;"",[6]PREMIOS_TITULACIONES_ANTIGUAS!$CG57&lt;&gt;0),[6]PREMIOS_TITULACIONES_ANTIGUAS!$CG57,""),IF($A59="TOTAL",SUM(INDIRECT("AX4:AX"&amp;ROW()-1)),""))</f>
        <v/>
      </c>
      <c r="AY59" s="7" t="str">
        <f ca="1">IF(AND($A59&lt;&gt;"",$A59&lt;&gt;"TOTAL"),IF(AND([6]PREMIOS_TITULACIONES_ANTIGUAS!$CI57&lt;&gt;"",[6]PREMIOS_TITULACIONES_ANTIGUAS!$CI57&lt;&gt;0),[6]PREMIOS_TITULACIONES_ANTIGUAS!$CI57,""),IF($A59="TOTAL",SUM(INDIRECT("AY4:AY"&amp;ROW()-1)),""))</f>
        <v/>
      </c>
      <c r="AZ59" s="7" t="str">
        <f t="shared" ca="1" si="16"/>
        <v/>
      </c>
      <c r="BA59" s="7" t="str">
        <f ca="1">IF(AND($A59&lt;&gt;"",$A59&lt;&gt;"TOTAL"),IF(AND([6]PREMIOS_TITULACIONES_ANTIGUAS!$CL57&lt;&gt;"",[6]PREMIOS_TITULACIONES_ANTIGUAS!$CL57&lt;&gt;0),[6]PREMIOS_TITULACIONES_ANTIGUAS!$CL57,""),IF($A59="TOTAL",SUM(INDIRECT("BA4:BA"&amp;ROW()-1)),""))</f>
        <v/>
      </c>
      <c r="BB59" s="7" t="str">
        <f ca="1">IF(AND($A59&lt;&gt;"",$A59&lt;&gt;"TOTAL"),IF(AND([6]PREMIOS_TITULACIONES_ANTIGUAS!$CN57&lt;&gt;"",[6]PREMIOS_TITULACIONES_ANTIGUAS!$CN57&lt;&gt;0),[6]PREMIOS_TITULACIONES_ANTIGUAS!$CN57,""),IF($A59="TOTAL",SUM(INDIRECT("BB4:BB"&amp;ROW()-1)),""))</f>
        <v/>
      </c>
      <c r="BC59" s="7" t="str">
        <f t="shared" ca="1" si="17"/>
        <v/>
      </c>
      <c r="BD59" s="7" t="str">
        <f ca="1">IF(AND($A59&lt;&gt;"",$A59&lt;&gt;"TOTAL"),IF(AND([6]PREMIOS_TITULACIONES_ANTIGUAS!$CQ57&lt;&gt;"",[6]PREMIOS_TITULACIONES_ANTIGUAS!$CQ57&lt;&gt;0),[6]PREMIOS_TITULACIONES_ANTIGUAS!$CQ57,""),IF($A59="TOTAL",SUM(INDIRECT("BD4:BD"&amp;ROW()-1)),""))</f>
        <v/>
      </c>
      <c r="BE59" s="7" t="str">
        <f ca="1">IF(AND($A59&lt;&gt;"",$A59&lt;&gt;"TOTAL"),IF(AND([6]PREMIOS_TITULACIONES_ANTIGUAS!$CS57&lt;&gt;"",[6]PREMIOS_TITULACIONES_ANTIGUAS!$CS57&lt;&gt;0),[6]PREMIOS_TITULACIONES_ANTIGUAS!$CS57,""),IF($A59="TOTAL",SUM(INDIRECT("BE4:BE"&amp;ROW()-1)),""))</f>
        <v/>
      </c>
      <c r="BF59" s="7" t="str">
        <f t="shared" ca="1" si="18"/>
        <v/>
      </c>
    </row>
    <row r="60" spans="1:58" x14ac:dyDescent="0.2">
      <c r="A60" s="12" t="str">
        <f>IF([6]PREMIOS_TITULACIONES_ANTIGUAS!$D58&lt;&gt;"",[6]PREMIOS_TITULACIONES_ANTIGUAS!$D58,IF(AND([6]PREMIOS_TITULACIONES_ANTIGUAS!$D58="",[6]PREMIOS_TITULACIONES_ANTIGUAS!$D59="",[6]PREMIOS_TITULACIONES_ANTIGUAS!$D57=""),"","TOTAL"))</f>
        <v/>
      </c>
      <c r="B60" s="7" t="str">
        <f ca="1">IF(AND($A60&lt;&gt;"",$A60&lt;&gt;"TOTAL"),IF(AND([6]PREMIOS_TITULACIONES_ANTIGUAS!$E58&lt;&gt;"",[6]PREMIOS_TITULACIONES_ANTIGUAS!$E58&lt;&gt;0),[6]PREMIOS_TITULACIONES_ANTIGUAS!$E58,""),IF($A60="TOTAL",SUM(INDIRECT("B4:B"&amp;ROW()-1)),""))</f>
        <v/>
      </c>
      <c r="C60" s="7" t="str">
        <f ca="1">IF(AND($A60&lt;&gt;"",$A60&lt;&gt;"TOTAL"),IF(AND([6]PREMIOS_TITULACIONES_ANTIGUAS!$G58&lt;&gt;"",[6]PREMIOS_TITULACIONES_ANTIGUAS!$G58&lt;&gt;0),[6]PREMIOS_TITULACIONES_ANTIGUAS!$G58,""),IF($A60="TOTAL",SUM(INDIRECT("C4:C"&amp;ROW()-1)),""))</f>
        <v/>
      </c>
      <c r="D60" s="7" t="str">
        <f t="shared" ca="1" si="0"/>
        <v/>
      </c>
      <c r="E60" s="7" t="str">
        <f ca="1">IF(AND($A60&lt;&gt;"",$A60&lt;&gt;"TOTAL"),IF(AND([6]PREMIOS_TITULACIONES_ANTIGUAS!$J58&lt;&gt;"",[6]PREMIOS_TITULACIONES_ANTIGUAS!$J58&lt;&gt;0),[6]PREMIOS_TITULACIONES_ANTIGUAS!$J58,""),IF($A60="TOTAL",SUM(INDIRECT("E4:E"&amp;ROW()-1)),""))</f>
        <v/>
      </c>
      <c r="F60" s="7" t="str">
        <f ca="1">IF(AND($A60&lt;&gt;"",$A60&lt;&gt;"TOTAL"),IF(AND([6]PREMIOS_TITULACIONES_ANTIGUAS!$L58&lt;&gt;"",[6]PREMIOS_TITULACIONES_ANTIGUAS!$L58&lt;&gt;0),[6]PREMIOS_TITULACIONES_ANTIGUAS!$L58,""),IF($A60="TOTAL",SUM(INDIRECT("F4:F"&amp;ROW()-1)),""))</f>
        <v/>
      </c>
      <c r="G60" s="7" t="str">
        <f t="shared" ca="1" si="1"/>
        <v/>
      </c>
      <c r="H60" s="7" t="str">
        <f ca="1">IF(AND($A60&lt;&gt;"",$A60&lt;&gt;"TOTAL"),IF(AND([6]PREMIOS_TITULACIONES_ANTIGUAS!$O58&lt;&gt;"",[6]PREMIOS_TITULACIONES_ANTIGUAS!$O58&lt;&gt;0),[6]PREMIOS_TITULACIONES_ANTIGUAS!$O58,""),IF($A60="TOTAL",SUM(INDIRECT("H4:H"&amp;ROW()-1)),""))</f>
        <v/>
      </c>
      <c r="I60" s="7" t="str">
        <f ca="1">IF(AND($A60&lt;&gt;"",$A60&lt;&gt;"TOTAL"),IF(AND([6]PREMIOS_TITULACIONES_ANTIGUAS!$Q58&lt;&gt;"",[6]PREMIOS_TITULACIONES_ANTIGUAS!$Q58&lt;&gt;0),[6]PREMIOS_TITULACIONES_ANTIGUAS!$Q58,""),IF($A60="TOTAL",SUM(INDIRECT("I4:I"&amp;ROW()-1)),""))</f>
        <v/>
      </c>
      <c r="J60" s="7" t="str">
        <f t="shared" ca="1" si="2"/>
        <v/>
      </c>
      <c r="K60" s="7" t="str">
        <f ca="1">IF(AND($A60&lt;&gt;"",$A60&lt;&gt;"TOTAL"),IF(AND([6]PREMIOS_TITULACIONES_ANTIGUAS!$T58&lt;&gt;"",[6]PREMIOS_TITULACIONES_ANTIGUAS!$T58&lt;&gt;0),[6]PREMIOS_TITULACIONES_ANTIGUAS!$T58,""),IF($A60="TOTAL",SUM(INDIRECT("K4:K"&amp;ROW()-1)),""))</f>
        <v/>
      </c>
      <c r="L60" s="7" t="str">
        <f ca="1">IF(AND($A60&lt;&gt;"",$A60&lt;&gt;"TOTAL"),IF(AND([6]PREMIOS_TITULACIONES_ANTIGUAS!$V58&lt;&gt;"",[6]PREMIOS_TITULACIONES_ANTIGUAS!$V58&lt;&gt;0),[6]PREMIOS_TITULACIONES_ANTIGUAS!$V58,""),IF($A60="TOTAL",SUM(INDIRECT("L4:L"&amp;ROW()-1)),""))</f>
        <v/>
      </c>
      <c r="M60" s="7" t="str">
        <f t="shared" ca="1" si="3"/>
        <v/>
      </c>
      <c r="N60" s="7" t="str">
        <f ca="1">IF(AND($A60&lt;&gt;"",$A60&lt;&gt;"TOTAL"),IF(AND([6]PREMIOS_TITULACIONES_ANTIGUAS!$Y58&lt;&gt;"",[6]PREMIOS_TITULACIONES_ANTIGUAS!$Y58&lt;&gt;0),[6]PREMIOS_TITULACIONES_ANTIGUAS!$Y58,""),IF($A60="TOTAL",SUM(INDIRECT("N4:N"&amp;ROW()-1)),""))</f>
        <v/>
      </c>
      <c r="O60" s="7" t="str">
        <f ca="1">IF(AND($A60&lt;&gt;"",$A60&lt;&gt;"TOTAL"),IF(AND([6]PREMIOS_TITULACIONES_ANTIGUAS!$AA58&lt;&gt;"",[6]PREMIOS_TITULACIONES_ANTIGUAS!$AA58&lt;&gt;0),[6]PREMIOS_TITULACIONES_ANTIGUAS!$AA58,""),IF($A60="TOTAL",SUM(INDIRECT("O4:O"&amp;ROW()-1)),""))</f>
        <v/>
      </c>
      <c r="P60" s="7" t="str">
        <f t="shared" ca="1" si="4"/>
        <v/>
      </c>
      <c r="Q60" s="7" t="str">
        <f ca="1">IF(AND($A60&lt;&gt;"",$A60&lt;&gt;"TOTAL"),IF(AND([6]PREMIOS_TITULACIONES_ANTIGUAS!$AD58&lt;&gt;"",[6]PREMIOS_TITULACIONES_ANTIGUAS!$AD58&lt;&gt;0),[6]PREMIOS_TITULACIONES_ANTIGUAS!$AD58,""),IF($A60="TOTAL",SUM(INDIRECT("Q4:Q"&amp;ROW()-1)),""))</f>
        <v/>
      </c>
      <c r="R60" s="7" t="str">
        <f ca="1">IF(AND($A60&lt;&gt;"",$A60&lt;&gt;"TOTAL"),IF(AND([6]PREMIOS_TITULACIONES_ANTIGUAS!$AF58&lt;&gt;"",[6]PREMIOS_TITULACIONES_ANTIGUAS!$AF58&lt;&gt;0),[6]PREMIOS_TITULACIONES_ANTIGUAS!$AF58,""),IF($A60="TOTAL",SUM(INDIRECT("R4:R"&amp;ROW()-1)),""))</f>
        <v/>
      </c>
      <c r="S60" s="7" t="str">
        <f t="shared" ca="1" si="5"/>
        <v/>
      </c>
      <c r="T60" s="7" t="str">
        <f ca="1">IF(AND($A60&lt;&gt;"",$A60&lt;&gt;"TOTAL"),IF(AND([6]PREMIOS_TITULACIONES_ANTIGUAS!$AI58&lt;&gt;"",[6]PREMIOS_TITULACIONES_ANTIGUAS!$AI58&lt;&gt;0),[6]PREMIOS_TITULACIONES_ANTIGUAS!$AI58,""),IF($A60="TOTAL",SUM(INDIRECT("T4:T"&amp;ROW()-1)),""))</f>
        <v/>
      </c>
      <c r="U60" s="7" t="str">
        <f ca="1">IF(AND($A60&lt;&gt;"",$A60&lt;&gt;"TOTAL"),IF(AND([6]PREMIOS_TITULACIONES_ANTIGUAS!$AK58&lt;&gt;"",[6]PREMIOS_TITULACIONES_ANTIGUAS!$AK58&lt;&gt;0),[6]PREMIOS_TITULACIONES_ANTIGUAS!$AK58,""),IF($A60="TOTAL",SUM(INDIRECT("U4:U"&amp;ROW()-1)),""))</f>
        <v/>
      </c>
      <c r="V60" s="7" t="str">
        <f t="shared" ca="1" si="6"/>
        <v/>
      </c>
      <c r="W60" s="7" t="str">
        <f ca="1">IF(AND($A60&lt;&gt;"",$A60&lt;&gt;"TOTAL"),IF(AND([6]PREMIOS_TITULACIONES_ANTIGUAS!$AN58&lt;&gt;"",[6]PREMIOS_TITULACIONES_ANTIGUAS!$AN58&lt;&gt;0),[6]PREMIOS_TITULACIONES_ANTIGUAS!$AN58,""),IF($A60="TOTAL",SUM(INDIRECT("W4:W"&amp;ROW()-1)),""))</f>
        <v/>
      </c>
      <c r="X60" s="7" t="str">
        <f ca="1">IF(AND($A60&lt;&gt;"",$A60&lt;&gt;"TOTAL"),IF(AND([6]PREMIOS_TITULACIONES_ANTIGUAS!$AP58&lt;&gt;"",[6]PREMIOS_TITULACIONES_ANTIGUAS!$AP58&lt;&gt;0),[6]PREMIOS_TITULACIONES_ANTIGUAS!$AP58,""),IF($A60="TOTAL",SUM(INDIRECT("X4:X"&amp;ROW()-1)),""))</f>
        <v/>
      </c>
      <c r="Y60" s="7" t="str">
        <f t="shared" ca="1" si="7"/>
        <v/>
      </c>
      <c r="Z60" s="7" t="str">
        <f ca="1">IF(AND($A60&lt;&gt;"",$A60&lt;&gt;"TOTAL"),IF(AND([6]PREMIOS_TITULACIONES_ANTIGUAS!$AS58&lt;&gt;"",[6]PREMIOS_TITULACIONES_ANTIGUAS!$AS58&lt;&gt;0),[6]PREMIOS_TITULACIONES_ANTIGUAS!$AS58,""),IF($A60="TOTAL",SUM(INDIRECT("Z4:Z"&amp;ROW()-1)),""))</f>
        <v/>
      </c>
      <c r="AA60" s="7" t="str">
        <f ca="1">IF(AND($A60&lt;&gt;"",$A60&lt;&gt;"TOTAL"),IF(AND([6]PREMIOS_TITULACIONES_ANTIGUAS!$AU58&lt;&gt;"",[6]PREMIOS_TITULACIONES_ANTIGUAS!$AU58&lt;&gt;0),[6]PREMIOS_TITULACIONES_ANTIGUAS!$AU58,""),IF($A60="TOTAL",SUM(INDIRECT("AA4:AA"&amp;ROW()-1)),""))</f>
        <v/>
      </c>
      <c r="AB60" s="7" t="str">
        <f t="shared" ca="1" si="8"/>
        <v/>
      </c>
      <c r="AC60" s="7" t="str">
        <f ca="1">IF(AND($A60&lt;&gt;"",$A60&lt;&gt;"TOTAL"),IF(AND([6]PREMIOS_TITULACIONES_ANTIGUAS!$AX58&lt;&gt;"",[6]PREMIOS_TITULACIONES_ANTIGUAS!$AX58&lt;&gt;0),[6]PREMIOS_TITULACIONES_ANTIGUAS!$AX58,""),IF($A60="TOTAL",SUM(INDIRECT("AC4:AC"&amp;ROW()-1)),""))</f>
        <v/>
      </c>
      <c r="AD60" s="7" t="str">
        <f ca="1">IF(AND($A60&lt;&gt;"",$A60&lt;&gt;"TOTAL"),IF(AND([6]PREMIOS_TITULACIONES_ANTIGUAS!$AZ58&lt;&gt;"",[6]PREMIOS_TITULACIONES_ANTIGUAS!$AZ58&lt;&gt;0),[6]PREMIOS_TITULACIONES_ANTIGUAS!$AZ58,""),IF($A60="TOTAL",SUM(INDIRECT("AD4:AD"&amp;ROW()-1)),""))</f>
        <v/>
      </c>
      <c r="AE60" s="7" t="str">
        <f t="shared" ca="1" si="9"/>
        <v/>
      </c>
      <c r="AF60" s="7" t="str">
        <f ca="1">IF(AND($A60&lt;&gt;"",$A60&lt;&gt;"TOTAL"),IF(AND([6]PREMIOS_TITULACIONES_ANTIGUAS!$BC58&lt;&gt;"",[6]PREMIOS_TITULACIONES_ANTIGUAS!$BC58&lt;&gt;0),[6]PREMIOS_TITULACIONES_ANTIGUAS!$BC58,""),IF($A60="TOTAL",SUM(INDIRECT("AF4:AF"&amp;ROW()-1)),""))</f>
        <v/>
      </c>
      <c r="AG60" s="7" t="str">
        <f ca="1">IF(AND($A60&lt;&gt;"",$A60&lt;&gt;"TOTAL"),IF(AND([6]PREMIOS_TITULACIONES_ANTIGUAS!$BE58&lt;&gt;"",[6]PREMIOS_TITULACIONES_ANTIGUAS!$BE58&lt;&gt;0),[6]PREMIOS_TITULACIONES_ANTIGUAS!$BE58,""),IF($A60="TOTAL",SUM(INDIRECT("AG4:AG"&amp;ROW()-1)),""))</f>
        <v/>
      </c>
      <c r="AH60" s="7" t="str">
        <f t="shared" ca="1" si="10"/>
        <v/>
      </c>
      <c r="AI60" s="7" t="str">
        <f ca="1">IF(AND($A60&lt;&gt;"",$A60&lt;&gt;"TOTAL"),IF(AND([6]PREMIOS_TITULACIONES_ANTIGUAS!$BH58&lt;&gt;"",[6]PREMIOS_TITULACIONES_ANTIGUAS!$BH58&lt;&gt;0),[6]PREMIOS_TITULACIONES_ANTIGUAS!$BH58,""),IF($A60="TOTAL",SUM(INDIRECT("AI4:AI"&amp;ROW()-1)),""))</f>
        <v/>
      </c>
      <c r="AJ60" s="7" t="str">
        <f ca="1">IF(AND($A60&lt;&gt;"",$A60&lt;&gt;"TOTAL"),IF(AND([6]PREMIOS_TITULACIONES_ANTIGUAS!$BJ58&lt;&gt;"",[6]PREMIOS_TITULACIONES_ANTIGUAS!$BJ58&lt;&gt;0),[6]PREMIOS_TITULACIONES_ANTIGUAS!$BJ58,""),IF($A60="TOTAL",SUM(INDIRECT("AJ4:AJ"&amp;ROW()-1)),""))</f>
        <v/>
      </c>
      <c r="AK60" s="7" t="str">
        <f t="shared" ca="1" si="11"/>
        <v/>
      </c>
      <c r="AL60" s="7" t="str">
        <f ca="1">IF(AND($A60&lt;&gt;"",$A60&lt;&gt;"TOTAL"),IF(AND([6]PREMIOS_TITULACIONES_ANTIGUAS!$BM58&lt;&gt;"",[6]PREMIOS_TITULACIONES_ANTIGUAS!$BM58&lt;&gt;0),[6]PREMIOS_TITULACIONES_ANTIGUAS!$BM58,""),IF($A60="TOTAL",SUM(INDIRECT("AL4:AL"&amp;ROW()-1)),""))</f>
        <v/>
      </c>
      <c r="AM60" s="7" t="str">
        <f ca="1">IF(AND($A60&lt;&gt;"",$A60&lt;&gt;"TOTAL"),IF(AND([6]PREMIOS_TITULACIONES_ANTIGUAS!$BO58&lt;&gt;"",[6]PREMIOS_TITULACIONES_ANTIGUAS!$BO58&lt;&gt;0),[6]PREMIOS_TITULACIONES_ANTIGUAS!$BO58,""),IF($A60="TOTAL",SUM(INDIRECT("AM4:AM"&amp;ROW()-1)),""))</f>
        <v/>
      </c>
      <c r="AN60" s="7" t="str">
        <f t="shared" ca="1" si="12"/>
        <v/>
      </c>
      <c r="AO60" s="7" t="str">
        <f ca="1">IF(AND($A60&lt;&gt;"",$A60&lt;&gt;"TOTAL"),IF(AND([6]PREMIOS_TITULACIONES_ANTIGUAS!$BR58&lt;&gt;"",[6]PREMIOS_TITULACIONES_ANTIGUAS!$BR58&lt;&gt;0),[6]PREMIOS_TITULACIONES_ANTIGUAS!$BR58,""),IF($A60="TOTAL",SUM(INDIRECT("AO4:AO"&amp;ROW()-1)),""))</f>
        <v/>
      </c>
      <c r="AP60" s="7" t="str">
        <f ca="1">IF(AND($A60&lt;&gt;"",$A60&lt;&gt;"TOTAL"),IF(AND([6]PREMIOS_TITULACIONES_ANTIGUAS!$BT58&lt;&gt;"",[6]PREMIOS_TITULACIONES_ANTIGUAS!$BT58&lt;&gt;0),[6]PREMIOS_TITULACIONES_ANTIGUAS!$BT58,""),IF($A60="TOTAL",SUM(INDIRECT("AP4:AP"&amp;ROW()-1)),""))</f>
        <v/>
      </c>
      <c r="AQ60" s="7" t="str">
        <f t="shared" ca="1" si="13"/>
        <v/>
      </c>
      <c r="AR60" s="7" t="str">
        <f ca="1">IF(AND($A60&lt;&gt;"",$A60&lt;&gt;"TOTAL"),IF(AND([6]PREMIOS_TITULACIONES_ANTIGUAS!$BW58&lt;&gt;"",[6]PREMIOS_TITULACIONES_ANTIGUAS!$BW58&lt;&gt;0),[6]PREMIOS_TITULACIONES_ANTIGUAS!$BW58,""),IF($A60="TOTAL",SUM(INDIRECT("AR4:AR"&amp;ROW()-1)),""))</f>
        <v/>
      </c>
      <c r="AS60" s="7" t="str">
        <f ca="1">IF(AND($A60&lt;&gt;"",$A60&lt;&gt;"TOTAL"),IF(AND([6]PREMIOS_TITULACIONES_ANTIGUAS!$BY58&lt;&gt;"",[6]PREMIOS_TITULACIONES_ANTIGUAS!$BY58&lt;&gt;0),[6]PREMIOS_TITULACIONES_ANTIGUAS!$BY58,""),IF($A60="TOTAL",SUM(INDIRECT("AS4:AS"&amp;ROW()-1)),""))</f>
        <v/>
      </c>
      <c r="AT60" s="7" t="str">
        <f t="shared" ca="1" si="14"/>
        <v/>
      </c>
      <c r="AU60" s="7" t="str">
        <f ca="1">IF(AND($A60&lt;&gt;"",$A60&lt;&gt;"TOTAL"),IF(AND([6]PREMIOS_TITULACIONES_ANTIGUAS!$CB58&lt;&gt;"",[6]PREMIOS_TITULACIONES_ANTIGUAS!$CB58&lt;&gt;0),[6]PREMIOS_TITULACIONES_ANTIGUAS!$CB58,""),IF($A60="TOTAL",SUM(INDIRECT("AU4:AU"&amp;ROW()-1)),""))</f>
        <v/>
      </c>
      <c r="AV60" s="7" t="str">
        <f ca="1">IF(AND($A60&lt;&gt;"",$A60&lt;&gt;"TOTAL"),IF(AND([6]PREMIOS_TITULACIONES_ANTIGUAS!$CD58&lt;&gt;"",[6]PREMIOS_TITULACIONES_ANTIGUAS!$CD58&lt;&gt;0),[6]PREMIOS_TITULACIONES_ANTIGUAS!$CD58,""),IF($A60="TOTAL",SUM(INDIRECT("AV4:AV"&amp;ROW()-1)),""))</f>
        <v/>
      </c>
      <c r="AW60" s="7" t="str">
        <f t="shared" ca="1" si="15"/>
        <v/>
      </c>
      <c r="AX60" s="7" t="str">
        <f ca="1">IF(AND($A60&lt;&gt;"",$A60&lt;&gt;"TOTAL"),IF(AND([6]PREMIOS_TITULACIONES_ANTIGUAS!$CG58&lt;&gt;"",[6]PREMIOS_TITULACIONES_ANTIGUAS!$CG58&lt;&gt;0),[6]PREMIOS_TITULACIONES_ANTIGUAS!$CG58,""),IF($A60="TOTAL",SUM(INDIRECT("AX4:AX"&amp;ROW()-1)),""))</f>
        <v/>
      </c>
      <c r="AY60" s="7" t="str">
        <f ca="1">IF(AND($A60&lt;&gt;"",$A60&lt;&gt;"TOTAL"),IF(AND([6]PREMIOS_TITULACIONES_ANTIGUAS!$CI58&lt;&gt;"",[6]PREMIOS_TITULACIONES_ANTIGUAS!$CI58&lt;&gt;0),[6]PREMIOS_TITULACIONES_ANTIGUAS!$CI58,""),IF($A60="TOTAL",SUM(INDIRECT("AY4:AY"&amp;ROW()-1)),""))</f>
        <v/>
      </c>
      <c r="AZ60" s="7" t="str">
        <f t="shared" ca="1" si="16"/>
        <v/>
      </c>
      <c r="BA60" s="7" t="str">
        <f ca="1">IF(AND($A60&lt;&gt;"",$A60&lt;&gt;"TOTAL"),IF(AND([6]PREMIOS_TITULACIONES_ANTIGUAS!$CL58&lt;&gt;"",[6]PREMIOS_TITULACIONES_ANTIGUAS!$CL58&lt;&gt;0),[6]PREMIOS_TITULACIONES_ANTIGUAS!$CL58,""),IF($A60="TOTAL",SUM(INDIRECT("BA4:BA"&amp;ROW()-1)),""))</f>
        <v/>
      </c>
      <c r="BB60" s="7" t="str">
        <f ca="1">IF(AND($A60&lt;&gt;"",$A60&lt;&gt;"TOTAL"),IF(AND([6]PREMIOS_TITULACIONES_ANTIGUAS!$CN58&lt;&gt;"",[6]PREMIOS_TITULACIONES_ANTIGUAS!$CN58&lt;&gt;0),[6]PREMIOS_TITULACIONES_ANTIGUAS!$CN58,""),IF($A60="TOTAL",SUM(INDIRECT("BB4:BB"&amp;ROW()-1)),""))</f>
        <v/>
      </c>
      <c r="BC60" s="7" t="str">
        <f t="shared" ca="1" si="17"/>
        <v/>
      </c>
      <c r="BD60" s="7" t="str">
        <f ca="1">IF(AND($A60&lt;&gt;"",$A60&lt;&gt;"TOTAL"),IF(AND([6]PREMIOS_TITULACIONES_ANTIGUAS!$CQ58&lt;&gt;"",[6]PREMIOS_TITULACIONES_ANTIGUAS!$CQ58&lt;&gt;0),[6]PREMIOS_TITULACIONES_ANTIGUAS!$CQ58,""),IF($A60="TOTAL",SUM(INDIRECT("BD4:BD"&amp;ROW()-1)),""))</f>
        <v/>
      </c>
      <c r="BE60" s="7" t="str">
        <f ca="1">IF(AND($A60&lt;&gt;"",$A60&lt;&gt;"TOTAL"),IF(AND([6]PREMIOS_TITULACIONES_ANTIGUAS!$CS58&lt;&gt;"",[6]PREMIOS_TITULACIONES_ANTIGUAS!$CS58&lt;&gt;0),[6]PREMIOS_TITULACIONES_ANTIGUAS!$CS58,""),IF($A60="TOTAL",SUM(INDIRECT("BE4:BE"&amp;ROW()-1)),""))</f>
        <v/>
      </c>
      <c r="BF60" s="7" t="str">
        <f t="shared" ca="1" si="18"/>
        <v/>
      </c>
    </row>
    <row r="61" spans="1:58" x14ac:dyDescent="0.2">
      <c r="A61" s="12" t="str">
        <f>IF([6]PREMIOS_TITULACIONES_ANTIGUAS!$D59&lt;&gt;"",[6]PREMIOS_TITULACIONES_ANTIGUAS!$D59,IF(AND([6]PREMIOS_TITULACIONES_ANTIGUAS!$D59="",[6]PREMIOS_TITULACIONES_ANTIGUAS!$D60="",[6]PREMIOS_TITULACIONES_ANTIGUAS!$D58=""),"","TOTAL"))</f>
        <v/>
      </c>
      <c r="B61" s="7" t="str">
        <f ca="1">IF(AND($A61&lt;&gt;"",$A61&lt;&gt;"TOTAL"),IF(AND([6]PREMIOS_TITULACIONES_ANTIGUAS!$E59&lt;&gt;"",[6]PREMIOS_TITULACIONES_ANTIGUAS!$E59&lt;&gt;0),[6]PREMIOS_TITULACIONES_ANTIGUAS!$E59,""),IF($A61="TOTAL",SUM(INDIRECT("B4:B"&amp;ROW()-1)),""))</f>
        <v/>
      </c>
      <c r="C61" s="7" t="str">
        <f ca="1">IF(AND($A61&lt;&gt;"",$A61&lt;&gt;"TOTAL"),IF(AND([6]PREMIOS_TITULACIONES_ANTIGUAS!$G59&lt;&gt;"",[6]PREMIOS_TITULACIONES_ANTIGUAS!$G59&lt;&gt;0),[6]PREMIOS_TITULACIONES_ANTIGUAS!$G59,""),IF($A61="TOTAL",SUM(INDIRECT("C4:C"&amp;ROW()-1)),""))</f>
        <v/>
      </c>
      <c r="D61" s="7" t="str">
        <f t="shared" ca="1" si="0"/>
        <v/>
      </c>
      <c r="E61" s="7" t="str">
        <f ca="1">IF(AND($A61&lt;&gt;"",$A61&lt;&gt;"TOTAL"),IF(AND([6]PREMIOS_TITULACIONES_ANTIGUAS!$J59&lt;&gt;"",[6]PREMIOS_TITULACIONES_ANTIGUAS!$J59&lt;&gt;0),[6]PREMIOS_TITULACIONES_ANTIGUAS!$J59,""),IF($A61="TOTAL",SUM(INDIRECT("E4:E"&amp;ROW()-1)),""))</f>
        <v/>
      </c>
      <c r="F61" s="7" t="str">
        <f ca="1">IF(AND($A61&lt;&gt;"",$A61&lt;&gt;"TOTAL"),IF(AND([6]PREMIOS_TITULACIONES_ANTIGUAS!$L59&lt;&gt;"",[6]PREMIOS_TITULACIONES_ANTIGUAS!$L59&lt;&gt;0),[6]PREMIOS_TITULACIONES_ANTIGUAS!$L59,""),IF($A61="TOTAL",SUM(INDIRECT("F4:F"&amp;ROW()-1)),""))</f>
        <v/>
      </c>
      <c r="G61" s="7" t="str">
        <f t="shared" ca="1" si="1"/>
        <v/>
      </c>
      <c r="H61" s="7" t="str">
        <f ca="1">IF(AND($A61&lt;&gt;"",$A61&lt;&gt;"TOTAL"),IF(AND([6]PREMIOS_TITULACIONES_ANTIGUAS!$O59&lt;&gt;"",[6]PREMIOS_TITULACIONES_ANTIGUAS!$O59&lt;&gt;0),[6]PREMIOS_TITULACIONES_ANTIGUAS!$O59,""),IF($A61="TOTAL",SUM(INDIRECT("H4:H"&amp;ROW()-1)),""))</f>
        <v/>
      </c>
      <c r="I61" s="7" t="str">
        <f ca="1">IF(AND($A61&lt;&gt;"",$A61&lt;&gt;"TOTAL"),IF(AND([6]PREMIOS_TITULACIONES_ANTIGUAS!$Q59&lt;&gt;"",[6]PREMIOS_TITULACIONES_ANTIGUAS!$Q59&lt;&gt;0),[6]PREMIOS_TITULACIONES_ANTIGUAS!$Q59,""),IF($A61="TOTAL",SUM(INDIRECT("I4:I"&amp;ROW()-1)),""))</f>
        <v/>
      </c>
      <c r="J61" s="7" t="str">
        <f t="shared" ca="1" si="2"/>
        <v/>
      </c>
      <c r="K61" s="7" t="str">
        <f ca="1">IF(AND($A61&lt;&gt;"",$A61&lt;&gt;"TOTAL"),IF(AND([6]PREMIOS_TITULACIONES_ANTIGUAS!$T59&lt;&gt;"",[6]PREMIOS_TITULACIONES_ANTIGUAS!$T59&lt;&gt;0),[6]PREMIOS_TITULACIONES_ANTIGUAS!$T59,""),IF($A61="TOTAL",SUM(INDIRECT("K4:K"&amp;ROW()-1)),""))</f>
        <v/>
      </c>
      <c r="L61" s="7" t="str">
        <f ca="1">IF(AND($A61&lt;&gt;"",$A61&lt;&gt;"TOTAL"),IF(AND([6]PREMIOS_TITULACIONES_ANTIGUAS!$V59&lt;&gt;"",[6]PREMIOS_TITULACIONES_ANTIGUAS!$V59&lt;&gt;0),[6]PREMIOS_TITULACIONES_ANTIGUAS!$V59,""),IF($A61="TOTAL",SUM(INDIRECT("L4:L"&amp;ROW()-1)),""))</f>
        <v/>
      </c>
      <c r="M61" s="7" t="str">
        <f t="shared" ca="1" si="3"/>
        <v/>
      </c>
      <c r="N61" s="7" t="str">
        <f ca="1">IF(AND($A61&lt;&gt;"",$A61&lt;&gt;"TOTAL"),IF(AND([6]PREMIOS_TITULACIONES_ANTIGUAS!$Y59&lt;&gt;"",[6]PREMIOS_TITULACIONES_ANTIGUAS!$Y59&lt;&gt;0),[6]PREMIOS_TITULACIONES_ANTIGUAS!$Y59,""),IF($A61="TOTAL",SUM(INDIRECT("N4:N"&amp;ROW()-1)),""))</f>
        <v/>
      </c>
      <c r="O61" s="7" t="str">
        <f ca="1">IF(AND($A61&lt;&gt;"",$A61&lt;&gt;"TOTAL"),IF(AND([6]PREMIOS_TITULACIONES_ANTIGUAS!$AA59&lt;&gt;"",[6]PREMIOS_TITULACIONES_ANTIGUAS!$AA59&lt;&gt;0),[6]PREMIOS_TITULACIONES_ANTIGUAS!$AA59,""),IF($A61="TOTAL",SUM(INDIRECT("O4:O"&amp;ROW()-1)),""))</f>
        <v/>
      </c>
      <c r="P61" s="7" t="str">
        <f t="shared" ca="1" si="4"/>
        <v/>
      </c>
      <c r="Q61" s="7" t="str">
        <f ca="1">IF(AND($A61&lt;&gt;"",$A61&lt;&gt;"TOTAL"),IF(AND([6]PREMIOS_TITULACIONES_ANTIGUAS!$AD59&lt;&gt;"",[6]PREMIOS_TITULACIONES_ANTIGUAS!$AD59&lt;&gt;0),[6]PREMIOS_TITULACIONES_ANTIGUAS!$AD59,""),IF($A61="TOTAL",SUM(INDIRECT("Q4:Q"&amp;ROW()-1)),""))</f>
        <v/>
      </c>
      <c r="R61" s="7" t="str">
        <f ca="1">IF(AND($A61&lt;&gt;"",$A61&lt;&gt;"TOTAL"),IF(AND([6]PREMIOS_TITULACIONES_ANTIGUAS!$AF59&lt;&gt;"",[6]PREMIOS_TITULACIONES_ANTIGUAS!$AF59&lt;&gt;0),[6]PREMIOS_TITULACIONES_ANTIGUAS!$AF59,""),IF($A61="TOTAL",SUM(INDIRECT("R4:R"&amp;ROW()-1)),""))</f>
        <v/>
      </c>
      <c r="S61" s="7" t="str">
        <f t="shared" ca="1" si="5"/>
        <v/>
      </c>
      <c r="T61" s="7" t="str">
        <f ca="1">IF(AND($A61&lt;&gt;"",$A61&lt;&gt;"TOTAL"),IF(AND([6]PREMIOS_TITULACIONES_ANTIGUAS!$AI59&lt;&gt;"",[6]PREMIOS_TITULACIONES_ANTIGUAS!$AI59&lt;&gt;0),[6]PREMIOS_TITULACIONES_ANTIGUAS!$AI59,""),IF($A61="TOTAL",SUM(INDIRECT("T4:T"&amp;ROW()-1)),""))</f>
        <v/>
      </c>
      <c r="U61" s="7" t="str">
        <f ca="1">IF(AND($A61&lt;&gt;"",$A61&lt;&gt;"TOTAL"),IF(AND([6]PREMIOS_TITULACIONES_ANTIGUAS!$AK59&lt;&gt;"",[6]PREMIOS_TITULACIONES_ANTIGUAS!$AK59&lt;&gt;0),[6]PREMIOS_TITULACIONES_ANTIGUAS!$AK59,""),IF($A61="TOTAL",SUM(INDIRECT("U4:U"&amp;ROW()-1)),""))</f>
        <v/>
      </c>
      <c r="V61" s="7" t="str">
        <f t="shared" ca="1" si="6"/>
        <v/>
      </c>
      <c r="W61" s="7" t="str">
        <f ca="1">IF(AND($A61&lt;&gt;"",$A61&lt;&gt;"TOTAL"),IF(AND([6]PREMIOS_TITULACIONES_ANTIGUAS!$AN59&lt;&gt;"",[6]PREMIOS_TITULACIONES_ANTIGUAS!$AN59&lt;&gt;0),[6]PREMIOS_TITULACIONES_ANTIGUAS!$AN59,""),IF($A61="TOTAL",SUM(INDIRECT("W4:W"&amp;ROW()-1)),""))</f>
        <v/>
      </c>
      <c r="X61" s="7" t="str">
        <f ca="1">IF(AND($A61&lt;&gt;"",$A61&lt;&gt;"TOTAL"),IF(AND([6]PREMIOS_TITULACIONES_ANTIGUAS!$AP59&lt;&gt;"",[6]PREMIOS_TITULACIONES_ANTIGUAS!$AP59&lt;&gt;0),[6]PREMIOS_TITULACIONES_ANTIGUAS!$AP59,""),IF($A61="TOTAL",SUM(INDIRECT("X4:X"&amp;ROW()-1)),""))</f>
        <v/>
      </c>
      <c r="Y61" s="7" t="str">
        <f t="shared" ca="1" si="7"/>
        <v/>
      </c>
      <c r="Z61" s="7" t="str">
        <f ca="1">IF(AND($A61&lt;&gt;"",$A61&lt;&gt;"TOTAL"),IF(AND([6]PREMIOS_TITULACIONES_ANTIGUAS!$AS59&lt;&gt;"",[6]PREMIOS_TITULACIONES_ANTIGUAS!$AS59&lt;&gt;0),[6]PREMIOS_TITULACIONES_ANTIGUAS!$AS59,""),IF($A61="TOTAL",SUM(INDIRECT("Z4:Z"&amp;ROW()-1)),""))</f>
        <v/>
      </c>
      <c r="AA61" s="7" t="str">
        <f ca="1">IF(AND($A61&lt;&gt;"",$A61&lt;&gt;"TOTAL"),IF(AND([6]PREMIOS_TITULACIONES_ANTIGUAS!$AU59&lt;&gt;"",[6]PREMIOS_TITULACIONES_ANTIGUAS!$AU59&lt;&gt;0),[6]PREMIOS_TITULACIONES_ANTIGUAS!$AU59,""),IF($A61="TOTAL",SUM(INDIRECT("AA4:AA"&amp;ROW()-1)),""))</f>
        <v/>
      </c>
      <c r="AB61" s="7" t="str">
        <f t="shared" ca="1" si="8"/>
        <v/>
      </c>
      <c r="AC61" s="7" t="str">
        <f ca="1">IF(AND($A61&lt;&gt;"",$A61&lt;&gt;"TOTAL"),IF(AND([6]PREMIOS_TITULACIONES_ANTIGUAS!$AX59&lt;&gt;"",[6]PREMIOS_TITULACIONES_ANTIGUAS!$AX59&lt;&gt;0),[6]PREMIOS_TITULACIONES_ANTIGUAS!$AX59,""),IF($A61="TOTAL",SUM(INDIRECT("AC4:AC"&amp;ROW()-1)),""))</f>
        <v/>
      </c>
      <c r="AD61" s="7" t="str">
        <f ca="1">IF(AND($A61&lt;&gt;"",$A61&lt;&gt;"TOTAL"),IF(AND([6]PREMIOS_TITULACIONES_ANTIGUAS!$AZ59&lt;&gt;"",[6]PREMIOS_TITULACIONES_ANTIGUAS!$AZ59&lt;&gt;0),[6]PREMIOS_TITULACIONES_ANTIGUAS!$AZ59,""),IF($A61="TOTAL",SUM(INDIRECT("AD4:AD"&amp;ROW()-1)),""))</f>
        <v/>
      </c>
      <c r="AE61" s="7" t="str">
        <f t="shared" ca="1" si="9"/>
        <v/>
      </c>
      <c r="AF61" s="7" t="str">
        <f ca="1">IF(AND($A61&lt;&gt;"",$A61&lt;&gt;"TOTAL"),IF(AND([6]PREMIOS_TITULACIONES_ANTIGUAS!$BC59&lt;&gt;"",[6]PREMIOS_TITULACIONES_ANTIGUAS!$BC59&lt;&gt;0),[6]PREMIOS_TITULACIONES_ANTIGUAS!$BC59,""),IF($A61="TOTAL",SUM(INDIRECT("AF4:AF"&amp;ROW()-1)),""))</f>
        <v/>
      </c>
      <c r="AG61" s="7" t="str">
        <f ca="1">IF(AND($A61&lt;&gt;"",$A61&lt;&gt;"TOTAL"),IF(AND([6]PREMIOS_TITULACIONES_ANTIGUAS!$BE59&lt;&gt;"",[6]PREMIOS_TITULACIONES_ANTIGUAS!$BE59&lt;&gt;0),[6]PREMIOS_TITULACIONES_ANTIGUAS!$BE59,""),IF($A61="TOTAL",SUM(INDIRECT("AG4:AG"&amp;ROW()-1)),""))</f>
        <v/>
      </c>
      <c r="AH61" s="7" t="str">
        <f t="shared" ca="1" si="10"/>
        <v/>
      </c>
      <c r="AI61" s="7" t="str">
        <f ca="1">IF(AND($A61&lt;&gt;"",$A61&lt;&gt;"TOTAL"),IF(AND([6]PREMIOS_TITULACIONES_ANTIGUAS!$BH59&lt;&gt;"",[6]PREMIOS_TITULACIONES_ANTIGUAS!$BH59&lt;&gt;0),[6]PREMIOS_TITULACIONES_ANTIGUAS!$BH59,""),IF($A61="TOTAL",SUM(INDIRECT("AI4:AI"&amp;ROW()-1)),""))</f>
        <v/>
      </c>
      <c r="AJ61" s="7" t="str">
        <f ca="1">IF(AND($A61&lt;&gt;"",$A61&lt;&gt;"TOTAL"),IF(AND([6]PREMIOS_TITULACIONES_ANTIGUAS!$BJ59&lt;&gt;"",[6]PREMIOS_TITULACIONES_ANTIGUAS!$BJ59&lt;&gt;0),[6]PREMIOS_TITULACIONES_ANTIGUAS!$BJ59,""),IF($A61="TOTAL",SUM(INDIRECT("AJ4:AJ"&amp;ROW()-1)),""))</f>
        <v/>
      </c>
      <c r="AK61" s="7" t="str">
        <f t="shared" ca="1" si="11"/>
        <v/>
      </c>
      <c r="AL61" s="7" t="str">
        <f ca="1">IF(AND($A61&lt;&gt;"",$A61&lt;&gt;"TOTAL"),IF(AND([6]PREMIOS_TITULACIONES_ANTIGUAS!$BM59&lt;&gt;"",[6]PREMIOS_TITULACIONES_ANTIGUAS!$BM59&lt;&gt;0),[6]PREMIOS_TITULACIONES_ANTIGUAS!$BM59,""),IF($A61="TOTAL",SUM(INDIRECT("AL4:AL"&amp;ROW()-1)),""))</f>
        <v/>
      </c>
      <c r="AM61" s="7" t="str">
        <f ca="1">IF(AND($A61&lt;&gt;"",$A61&lt;&gt;"TOTAL"),IF(AND([6]PREMIOS_TITULACIONES_ANTIGUAS!$BO59&lt;&gt;"",[6]PREMIOS_TITULACIONES_ANTIGUAS!$BO59&lt;&gt;0),[6]PREMIOS_TITULACIONES_ANTIGUAS!$BO59,""),IF($A61="TOTAL",SUM(INDIRECT("AM4:AM"&amp;ROW()-1)),""))</f>
        <v/>
      </c>
      <c r="AN61" s="7" t="str">
        <f t="shared" ca="1" si="12"/>
        <v/>
      </c>
      <c r="AO61" s="7" t="str">
        <f ca="1">IF(AND($A61&lt;&gt;"",$A61&lt;&gt;"TOTAL"),IF(AND([6]PREMIOS_TITULACIONES_ANTIGUAS!$BR59&lt;&gt;"",[6]PREMIOS_TITULACIONES_ANTIGUAS!$BR59&lt;&gt;0),[6]PREMIOS_TITULACIONES_ANTIGUAS!$BR59,""),IF($A61="TOTAL",SUM(INDIRECT("AO4:AO"&amp;ROW()-1)),""))</f>
        <v/>
      </c>
      <c r="AP61" s="7" t="str">
        <f ca="1">IF(AND($A61&lt;&gt;"",$A61&lt;&gt;"TOTAL"),IF(AND([6]PREMIOS_TITULACIONES_ANTIGUAS!$BT59&lt;&gt;"",[6]PREMIOS_TITULACIONES_ANTIGUAS!$BT59&lt;&gt;0),[6]PREMIOS_TITULACIONES_ANTIGUAS!$BT59,""),IF($A61="TOTAL",SUM(INDIRECT("AP4:AP"&amp;ROW()-1)),""))</f>
        <v/>
      </c>
      <c r="AQ61" s="7" t="str">
        <f t="shared" ca="1" si="13"/>
        <v/>
      </c>
      <c r="AR61" s="7" t="str">
        <f ca="1">IF(AND($A61&lt;&gt;"",$A61&lt;&gt;"TOTAL"),IF(AND([6]PREMIOS_TITULACIONES_ANTIGUAS!$BW59&lt;&gt;"",[6]PREMIOS_TITULACIONES_ANTIGUAS!$BW59&lt;&gt;0),[6]PREMIOS_TITULACIONES_ANTIGUAS!$BW59,""),IF($A61="TOTAL",SUM(INDIRECT("AR4:AR"&amp;ROW()-1)),""))</f>
        <v/>
      </c>
      <c r="AS61" s="7" t="str">
        <f ca="1">IF(AND($A61&lt;&gt;"",$A61&lt;&gt;"TOTAL"),IF(AND([6]PREMIOS_TITULACIONES_ANTIGUAS!$BY59&lt;&gt;"",[6]PREMIOS_TITULACIONES_ANTIGUAS!$BY59&lt;&gt;0),[6]PREMIOS_TITULACIONES_ANTIGUAS!$BY59,""),IF($A61="TOTAL",SUM(INDIRECT("AS4:AS"&amp;ROW()-1)),""))</f>
        <v/>
      </c>
      <c r="AT61" s="7" t="str">
        <f t="shared" ca="1" si="14"/>
        <v/>
      </c>
      <c r="AU61" s="7" t="str">
        <f ca="1">IF(AND($A61&lt;&gt;"",$A61&lt;&gt;"TOTAL"),IF(AND([6]PREMIOS_TITULACIONES_ANTIGUAS!$CB59&lt;&gt;"",[6]PREMIOS_TITULACIONES_ANTIGUAS!$CB59&lt;&gt;0),[6]PREMIOS_TITULACIONES_ANTIGUAS!$CB59,""),IF($A61="TOTAL",SUM(INDIRECT("AU4:AU"&amp;ROW()-1)),""))</f>
        <v/>
      </c>
      <c r="AV61" s="7" t="str">
        <f ca="1">IF(AND($A61&lt;&gt;"",$A61&lt;&gt;"TOTAL"),IF(AND([6]PREMIOS_TITULACIONES_ANTIGUAS!$CD59&lt;&gt;"",[6]PREMIOS_TITULACIONES_ANTIGUAS!$CD59&lt;&gt;0),[6]PREMIOS_TITULACIONES_ANTIGUAS!$CD59,""),IF($A61="TOTAL",SUM(INDIRECT("AV4:AV"&amp;ROW()-1)),""))</f>
        <v/>
      </c>
      <c r="AW61" s="7" t="str">
        <f t="shared" ca="1" si="15"/>
        <v/>
      </c>
      <c r="AX61" s="7" t="str">
        <f ca="1">IF(AND($A61&lt;&gt;"",$A61&lt;&gt;"TOTAL"),IF(AND([6]PREMIOS_TITULACIONES_ANTIGUAS!$CG59&lt;&gt;"",[6]PREMIOS_TITULACIONES_ANTIGUAS!$CG59&lt;&gt;0),[6]PREMIOS_TITULACIONES_ANTIGUAS!$CG59,""),IF($A61="TOTAL",SUM(INDIRECT("AX4:AX"&amp;ROW()-1)),""))</f>
        <v/>
      </c>
      <c r="AY61" s="7" t="str">
        <f ca="1">IF(AND($A61&lt;&gt;"",$A61&lt;&gt;"TOTAL"),IF(AND([6]PREMIOS_TITULACIONES_ANTIGUAS!$CI59&lt;&gt;"",[6]PREMIOS_TITULACIONES_ANTIGUAS!$CI59&lt;&gt;0),[6]PREMIOS_TITULACIONES_ANTIGUAS!$CI59,""),IF($A61="TOTAL",SUM(INDIRECT("AY4:AY"&amp;ROW()-1)),""))</f>
        <v/>
      </c>
      <c r="AZ61" s="7" t="str">
        <f t="shared" ca="1" si="16"/>
        <v/>
      </c>
      <c r="BA61" s="7" t="str">
        <f ca="1">IF(AND($A61&lt;&gt;"",$A61&lt;&gt;"TOTAL"),IF(AND([6]PREMIOS_TITULACIONES_ANTIGUAS!$CL59&lt;&gt;"",[6]PREMIOS_TITULACIONES_ANTIGUAS!$CL59&lt;&gt;0),[6]PREMIOS_TITULACIONES_ANTIGUAS!$CL59,""),IF($A61="TOTAL",SUM(INDIRECT("BA4:BA"&amp;ROW()-1)),""))</f>
        <v/>
      </c>
      <c r="BB61" s="7" t="str">
        <f ca="1">IF(AND($A61&lt;&gt;"",$A61&lt;&gt;"TOTAL"),IF(AND([6]PREMIOS_TITULACIONES_ANTIGUAS!$CN59&lt;&gt;"",[6]PREMIOS_TITULACIONES_ANTIGUAS!$CN59&lt;&gt;0),[6]PREMIOS_TITULACIONES_ANTIGUAS!$CN59,""),IF($A61="TOTAL",SUM(INDIRECT("BB4:BB"&amp;ROW()-1)),""))</f>
        <v/>
      </c>
      <c r="BC61" s="7" t="str">
        <f t="shared" ca="1" si="17"/>
        <v/>
      </c>
      <c r="BD61" s="7" t="str">
        <f ca="1">IF(AND($A61&lt;&gt;"",$A61&lt;&gt;"TOTAL"),IF(AND([6]PREMIOS_TITULACIONES_ANTIGUAS!$CQ59&lt;&gt;"",[6]PREMIOS_TITULACIONES_ANTIGUAS!$CQ59&lt;&gt;0),[6]PREMIOS_TITULACIONES_ANTIGUAS!$CQ59,""),IF($A61="TOTAL",SUM(INDIRECT("BD4:BD"&amp;ROW()-1)),""))</f>
        <v/>
      </c>
      <c r="BE61" s="7" t="str">
        <f ca="1">IF(AND($A61&lt;&gt;"",$A61&lt;&gt;"TOTAL"),IF(AND([6]PREMIOS_TITULACIONES_ANTIGUAS!$CS59&lt;&gt;"",[6]PREMIOS_TITULACIONES_ANTIGUAS!$CS59&lt;&gt;0),[6]PREMIOS_TITULACIONES_ANTIGUAS!$CS59,""),IF($A61="TOTAL",SUM(INDIRECT("BE4:BE"&amp;ROW()-1)),""))</f>
        <v/>
      </c>
      <c r="BF61" s="7" t="str">
        <f t="shared" ca="1" si="18"/>
        <v/>
      </c>
    </row>
    <row r="62" spans="1:58" x14ac:dyDescent="0.2">
      <c r="A62" s="12" t="str">
        <f>IF([6]PREMIOS_TITULACIONES_ANTIGUAS!$D60&lt;&gt;"",[6]PREMIOS_TITULACIONES_ANTIGUAS!$D60,IF(AND([6]PREMIOS_TITULACIONES_ANTIGUAS!$D60="",[6]PREMIOS_TITULACIONES_ANTIGUAS!$D61="",[6]PREMIOS_TITULACIONES_ANTIGUAS!$D59=""),"","TOTAL"))</f>
        <v/>
      </c>
      <c r="B62" s="7" t="str">
        <f ca="1">IF(AND($A62&lt;&gt;"",$A62&lt;&gt;"TOTAL"),IF(AND([6]PREMIOS_TITULACIONES_ANTIGUAS!$E60&lt;&gt;"",[6]PREMIOS_TITULACIONES_ANTIGUAS!$E60&lt;&gt;0),[6]PREMIOS_TITULACIONES_ANTIGUAS!$E60,""),IF($A62="TOTAL",SUM(INDIRECT("B4:B"&amp;ROW()-1)),""))</f>
        <v/>
      </c>
      <c r="C62" s="7" t="str">
        <f ca="1">IF(AND($A62&lt;&gt;"",$A62&lt;&gt;"TOTAL"),IF(AND([6]PREMIOS_TITULACIONES_ANTIGUAS!$G60&lt;&gt;"",[6]PREMIOS_TITULACIONES_ANTIGUAS!$G60&lt;&gt;0),[6]PREMIOS_TITULACIONES_ANTIGUAS!$G60,""),IF($A62="TOTAL",SUM(INDIRECT("C4:C"&amp;ROW()-1)),""))</f>
        <v/>
      </c>
      <c r="D62" s="7" t="str">
        <f t="shared" ca="1" si="0"/>
        <v/>
      </c>
      <c r="E62" s="7" t="str">
        <f ca="1">IF(AND($A62&lt;&gt;"",$A62&lt;&gt;"TOTAL"),IF(AND([6]PREMIOS_TITULACIONES_ANTIGUAS!$J60&lt;&gt;"",[6]PREMIOS_TITULACIONES_ANTIGUAS!$J60&lt;&gt;0),[6]PREMIOS_TITULACIONES_ANTIGUAS!$J60,""),IF($A62="TOTAL",SUM(INDIRECT("E4:E"&amp;ROW()-1)),""))</f>
        <v/>
      </c>
      <c r="F62" s="7" t="str">
        <f ca="1">IF(AND($A62&lt;&gt;"",$A62&lt;&gt;"TOTAL"),IF(AND([6]PREMIOS_TITULACIONES_ANTIGUAS!$L60&lt;&gt;"",[6]PREMIOS_TITULACIONES_ANTIGUAS!$L60&lt;&gt;0),[6]PREMIOS_TITULACIONES_ANTIGUAS!$L60,""),IF($A62="TOTAL",SUM(INDIRECT("F4:F"&amp;ROW()-1)),""))</f>
        <v/>
      </c>
      <c r="G62" s="7" t="str">
        <f t="shared" ca="1" si="1"/>
        <v/>
      </c>
      <c r="H62" s="7" t="str">
        <f ca="1">IF(AND($A62&lt;&gt;"",$A62&lt;&gt;"TOTAL"),IF(AND([6]PREMIOS_TITULACIONES_ANTIGUAS!$O60&lt;&gt;"",[6]PREMIOS_TITULACIONES_ANTIGUAS!$O60&lt;&gt;0),[6]PREMIOS_TITULACIONES_ANTIGUAS!$O60,""),IF($A62="TOTAL",SUM(INDIRECT("H4:H"&amp;ROW()-1)),""))</f>
        <v/>
      </c>
      <c r="I62" s="7" t="str">
        <f ca="1">IF(AND($A62&lt;&gt;"",$A62&lt;&gt;"TOTAL"),IF(AND([6]PREMIOS_TITULACIONES_ANTIGUAS!$Q60&lt;&gt;"",[6]PREMIOS_TITULACIONES_ANTIGUAS!$Q60&lt;&gt;0),[6]PREMIOS_TITULACIONES_ANTIGUAS!$Q60,""),IF($A62="TOTAL",SUM(INDIRECT("I4:I"&amp;ROW()-1)),""))</f>
        <v/>
      </c>
      <c r="J62" s="7" t="str">
        <f t="shared" ca="1" si="2"/>
        <v/>
      </c>
      <c r="K62" s="7" t="str">
        <f ca="1">IF(AND($A62&lt;&gt;"",$A62&lt;&gt;"TOTAL"),IF(AND([6]PREMIOS_TITULACIONES_ANTIGUAS!$T60&lt;&gt;"",[6]PREMIOS_TITULACIONES_ANTIGUAS!$T60&lt;&gt;0),[6]PREMIOS_TITULACIONES_ANTIGUAS!$T60,""),IF($A62="TOTAL",SUM(INDIRECT("K4:K"&amp;ROW()-1)),""))</f>
        <v/>
      </c>
      <c r="L62" s="7" t="str">
        <f ca="1">IF(AND($A62&lt;&gt;"",$A62&lt;&gt;"TOTAL"),IF(AND([6]PREMIOS_TITULACIONES_ANTIGUAS!$V60&lt;&gt;"",[6]PREMIOS_TITULACIONES_ANTIGUAS!$V60&lt;&gt;0),[6]PREMIOS_TITULACIONES_ANTIGUAS!$V60,""),IF($A62="TOTAL",SUM(INDIRECT("L4:L"&amp;ROW()-1)),""))</f>
        <v/>
      </c>
      <c r="M62" s="7" t="str">
        <f t="shared" ca="1" si="3"/>
        <v/>
      </c>
      <c r="N62" s="7" t="str">
        <f ca="1">IF(AND($A62&lt;&gt;"",$A62&lt;&gt;"TOTAL"),IF(AND([6]PREMIOS_TITULACIONES_ANTIGUAS!$Y60&lt;&gt;"",[6]PREMIOS_TITULACIONES_ANTIGUAS!$Y60&lt;&gt;0),[6]PREMIOS_TITULACIONES_ANTIGUAS!$Y60,""),IF($A62="TOTAL",SUM(INDIRECT("N4:N"&amp;ROW()-1)),""))</f>
        <v/>
      </c>
      <c r="O62" s="7" t="str">
        <f ca="1">IF(AND($A62&lt;&gt;"",$A62&lt;&gt;"TOTAL"),IF(AND([6]PREMIOS_TITULACIONES_ANTIGUAS!$AA60&lt;&gt;"",[6]PREMIOS_TITULACIONES_ANTIGUAS!$AA60&lt;&gt;0),[6]PREMIOS_TITULACIONES_ANTIGUAS!$AA60,""),IF($A62="TOTAL",SUM(INDIRECT("O4:O"&amp;ROW()-1)),""))</f>
        <v/>
      </c>
      <c r="P62" s="7" t="str">
        <f t="shared" ca="1" si="4"/>
        <v/>
      </c>
      <c r="Q62" s="7" t="str">
        <f ca="1">IF(AND($A62&lt;&gt;"",$A62&lt;&gt;"TOTAL"),IF(AND([6]PREMIOS_TITULACIONES_ANTIGUAS!$AD60&lt;&gt;"",[6]PREMIOS_TITULACIONES_ANTIGUAS!$AD60&lt;&gt;0),[6]PREMIOS_TITULACIONES_ANTIGUAS!$AD60,""),IF($A62="TOTAL",SUM(INDIRECT("Q4:Q"&amp;ROW()-1)),""))</f>
        <v/>
      </c>
      <c r="R62" s="7" t="str">
        <f ca="1">IF(AND($A62&lt;&gt;"",$A62&lt;&gt;"TOTAL"),IF(AND([6]PREMIOS_TITULACIONES_ANTIGUAS!$AF60&lt;&gt;"",[6]PREMIOS_TITULACIONES_ANTIGUAS!$AF60&lt;&gt;0),[6]PREMIOS_TITULACIONES_ANTIGUAS!$AF60,""),IF($A62="TOTAL",SUM(INDIRECT("R4:R"&amp;ROW()-1)),""))</f>
        <v/>
      </c>
      <c r="S62" s="7" t="str">
        <f t="shared" ca="1" si="5"/>
        <v/>
      </c>
      <c r="T62" s="7" t="str">
        <f ca="1">IF(AND($A62&lt;&gt;"",$A62&lt;&gt;"TOTAL"),IF(AND([6]PREMIOS_TITULACIONES_ANTIGUAS!$AI60&lt;&gt;"",[6]PREMIOS_TITULACIONES_ANTIGUAS!$AI60&lt;&gt;0),[6]PREMIOS_TITULACIONES_ANTIGUAS!$AI60,""),IF($A62="TOTAL",SUM(INDIRECT("T4:T"&amp;ROW()-1)),""))</f>
        <v/>
      </c>
      <c r="U62" s="7" t="str">
        <f ca="1">IF(AND($A62&lt;&gt;"",$A62&lt;&gt;"TOTAL"),IF(AND([6]PREMIOS_TITULACIONES_ANTIGUAS!$AK60&lt;&gt;"",[6]PREMIOS_TITULACIONES_ANTIGUAS!$AK60&lt;&gt;0),[6]PREMIOS_TITULACIONES_ANTIGUAS!$AK60,""),IF($A62="TOTAL",SUM(INDIRECT("U4:U"&amp;ROW()-1)),""))</f>
        <v/>
      </c>
      <c r="V62" s="7" t="str">
        <f t="shared" ca="1" si="6"/>
        <v/>
      </c>
      <c r="W62" s="7" t="str">
        <f ca="1">IF(AND($A62&lt;&gt;"",$A62&lt;&gt;"TOTAL"),IF(AND([6]PREMIOS_TITULACIONES_ANTIGUAS!$AN60&lt;&gt;"",[6]PREMIOS_TITULACIONES_ANTIGUAS!$AN60&lt;&gt;0),[6]PREMIOS_TITULACIONES_ANTIGUAS!$AN60,""),IF($A62="TOTAL",SUM(INDIRECT("W4:W"&amp;ROW()-1)),""))</f>
        <v/>
      </c>
      <c r="X62" s="7" t="str">
        <f ca="1">IF(AND($A62&lt;&gt;"",$A62&lt;&gt;"TOTAL"),IF(AND([6]PREMIOS_TITULACIONES_ANTIGUAS!$AP60&lt;&gt;"",[6]PREMIOS_TITULACIONES_ANTIGUAS!$AP60&lt;&gt;0),[6]PREMIOS_TITULACIONES_ANTIGUAS!$AP60,""),IF($A62="TOTAL",SUM(INDIRECT("X4:X"&amp;ROW()-1)),""))</f>
        <v/>
      </c>
      <c r="Y62" s="7" t="str">
        <f t="shared" ca="1" si="7"/>
        <v/>
      </c>
      <c r="Z62" s="7" t="str">
        <f ca="1">IF(AND($A62&lt;&gt;"",$A62&lt;&gt;"TOTAL"),IF(AND([6]PREMIOS_TITULACIONES_ANTIGUAS!$AS60&lt;&gt;"",[6]PREMIOS_TITULACIONES_ANTIGUAS!$AS60&lt;&gt;0),[6]PREMIOS_TITULACIONES_ANTIGUAS!$AS60,""),IF($A62="TOTAL",SUM(INDIRECT("Z4:Z"&amp;ROW()-1)),""))</f>
        <v/>
      </c>
      <c r="AA62" s="7" t="str">
        <f ca="1">IF(AND($A62&lt;&gt;"",$A62&lt;&gt;"TOTAL"),IF(AND([6]PREMIOS_TITULACIONES_ANTIGUAS!$AU60&lt;&gt;"",[6]PREMIOS_TITULACIONES_ANTIGUAS!$AU60&lt;&gt;0),[6]PREMIOS_TITULACIONES_ANTIGUAS!$AU60,""),IF($A62="TOTAL",SUM(INDIRECT("AA4:AA"&amp;ROW()-1)),""))</f>
        <v/>
      </c>
      <c r="AB62" s="7" t="str">
        <f t="shared" ca="1" si="8"/>
        <v/>
      </c>
      <c r="AC62" s="7" t="str">
        <f ca="1">IF(AND($A62&lt;&gt;"",$A62&lt;&gt;"TOTAL"),IF(AND([6]PREMIOS_TITULACIONES_ANTIGUAS!$AX60&lt;&gt;"",[6]PREMIOS_TITULACIONES_ANTIGUAS!$AX60&lt;&gt;0),[6]PREMIOS_TITULACIONES_ANTIGUAS!$AX60,""),IF($A62="TOTAL",SUM(INDIRECT("AC4:AC"&amp;ROW()-1)),""))</f>
        <v/>
      </c>
      <c r="AD62" s="7" t="str">
        <f ca="1">IF(AND($A62&lt;&gt;"",$A62&lt;&gt;"TOTAL"),IF(AND([6]PREMIOS_TITULACIONES_ANTIGUAS!$AZ60&lt;&gt;"",[6]PREMIOS_TITULACIONES_ANTIGUAS!$AZ60&lt;&gt;0),[6]PREMIOS_TITULACIONES_ANTIGUAS!$AZ60,""),IF($A62="TOTAL",SUM(INDIRECT("AD4:AD"&amp;ROW()-1)),""))</f>
        <v/>
      </c>
      <c r="AE62" s="7" t="str">
        <f t="shared" ca="1" si="9"/>
        <v/>
      </c>
      <c r="AF62" s="7" t="str">
        <f ca="1">IF(AND($A62&lt;&gt;"",$A62&lt;&gt;"TOTAL"),IF(AND([6]PREMIOS_TITULACIONES_ANTIGUAS!$BC60&lt;&gt;"",[6]PREMIOS_TITULACIONES_ANTIGUAS!$BC60&lt;&gt;0),[6]PREMIOS_TITULACIONES_ANTIGUAS!$BC60,""),IF($A62="TOTAL",SUM(INDIRECT("AF4:AF"&amp;ROW()-1)),""))</f>
        <v/>
      </c>
      <c r="AG62" s="7" t="str">
        <f ca="1">IF(AND($A62&lt;&gt;"",$A62&lt;&gt;"TOTAL"),IF(AND([6]PREMIOS_TITULACIONES_ANTIGUAS!$BE60&lt;&gt;"",[6]PREMIOS_TITULACIONES_ANTIGUAS!$BE60&lt;&gt;0),[6]PREMIOS_TITULACIONES_ANTIGUAS!$BE60,""),IF($A62="TOTAL",SUM(INDIRECT("AG4:AG"&amp;ROW()-1)),""))</f>
        <v/>
      </c>
      <c r="AH62" s="7" t="str">
        <f t="shared" ca="1" si="10"/>
        <v/>
      </c>
      <c r="AI62" s="7" t="str">
        <f ca="1">IF(AND($A62&lt;&gt;"",$A62&lt;&gt;"TOTAL"),IF(AND([6]PREMIOS_TITULACIONES_ANTIGUAS!$BH60&lt;&gt;"",[6]PREMIOS_TITULACIONES_ANTIGUAS!$BH60&lt;&gt;0),[6]PREMIOS_TITULACIONES_ANTIGUAS!$BH60,""),IF($A62="TOTAL",SUM(INDIRECT("AI4:AI"&amp;ROW()-1)),""))</f>
        <v/>
      </c>
      <c r="AJ62" s="7" t="str">
        <f ca="1">IF(AND($A62&lt;&gt;"",$A62&lt;&gt;"TOTAL"),IF(AND([6]PREMIOS_TITULACIONES_ANTIGUAS!$BJ60&lt;&gt;"",[6]PREMIOS_TITULACIONES_ANTIGUAS!$BJ60&lt;&gt;0),[6]PREMIOS_TITULACIONES_ANTIGUAS!$BJ60,""),IF($A62="TOTAL",SUM(INDIRECT("AJ4:AJ"&amp;ROW()-1)),""))</f>
        <v/>
      </c>
      <c r="AK62" s="7" t="str">
        <f t="shared" ca="1" si="11"/>
        <v/>
      </c>
      <c r="AL62" s="7" t="str">
        <f ca="1">IF(AND($A62&lt;&gt;"",$A62&lt;&gt;"TOTAL"),IF(AND([6]PREMIOS_TITULACIONES_ANTIGUAS!$BM60&lt;&gt;"",[6]PREMIOS_TITULACIONES_ANTIGUAS!$BM60&lt;&gt;0),[6]PREMIOS_TITULACIONES_ANTIGUAS!$BM60,""),IF($A62="TOTAL",SUM(INDIRECT("AL4:AL"&amp;ROW()-1)),""))</f>
        <v/>
      </c>
      <c r="AM62" s="7" t="str">
        <f ca="1">IF(AND($A62&lt;&gt;"",$A62&lt;&gt;"TOTAL"),IF(AND([6]PREMIOS_TITULACIONES_ANTIGUAS!$BO60&lt;&gt;"",[6]PREMIOS_TITULACIONES_ANTIGUAS!$BO60&lt;&gt;0),[6]PREMIOS_TITULACIONES_ANTIGUAS!$BO60,""),IF($A62="TOTAL",SUM(INDIRECT("AM4:AM"&amp;ROW()-1)),""))</f>
        <v/>
      </c>
      <c r="AN62" s="7" t="str">
        <f t="shared" ca="1" si="12"/>
        <v/>
      </c>
      <c r="AO62" s="7" t="str">
        <f ca="1">IF(AND($A62&lt;&gt;"",$A62&lt;&gt;"TOTAL"),IF(AND([6]PREMIOS_TITULACIONES_ANTIGUAS!$BR60&lt;&gt;"",[6]PREMIOS_TITULACIONES_ANTIGUAS!$BR60&lt;&gt;0),[6]PREMIOS_TITULACIONES_ANTIGUAS!$BR60,""),IF($A62="TOTAL",SUM(INDIRECT("AO4:AO"&amp;ROW()-1)),""))</f>
        <v/>
      </c>
      <c r="AP62" s="7" t="str">
        <f ca="1">IF(AND($A62&lt;&gt;"",$A62&lt;&gt;"TOTAL"),IF(AND([6]PREMIOS_TITULACIONES_ANTIGUAS!$BT60&lt;&gt;"",[6]PREMIOS_TITULACIONES_ANTIGUAS!$BT60&lt;&gt;0),[6]PREMIOS_TITULACIONES_ANTIGUAS!$BT60,""),IF($A62="TOTAL",SUM(INDIRECT("AP4:AP"&amp;ROW()-1)),""))</f>
        <v/>
      </c>
      <c r="AQ62" s="7" t="str">
        <f t="shared" ca="1" si="13"/>
        <v/>
      </c>
      <c r="AR62" s="7" t="str">
        <f ca="1">IF(AND($A62&lt;&gt;"",$A62&lt;&gt;"TOTAL"),IF(AND([6]PREMIOS_TITULACIONES_ANTIGUAS!$BW60&lt;&gt;"",[6]PREMIOS_TITULACIONES_ANTIGUAS!$BW60&lt;&gt;0),[6]PREMIOS_TITULACIONES_ANTIGUAS!$BW60,""),IF($A62="TOTAL",SUM(INDIRECT("AR4:AR"&amp;ROW()-1)),""))</f>
        <v/>
      </c>
      <c r="AS62" s="7" t="str">
        <f ca="1">IF(AND($A62&lt;&gt;"",$A62&lt;&gt;"TOTAL"),IF(AND([6]PREMIOS_TITULACIONES_ANTIGUAS!$BY60&lt;&gt;"",[6]PREMIOS_TITULACIONES_ANTIGUAS!$BY60&lt;&gt;0),[6]PREMIOS_TITULACIONES_ANTIGUAS!$BY60,""),IF($A62="TOTAL",SUM(INDIRECT("AS4:AS"&amp;ROW()-1)),""))</f>
        <v/>
      </c>
      <c r="AT62" s="7" t="str">
        <f t="shared" ca="1" si="14"/>
        <v/>
      </c>
      <c r="AU62" s="7" t="str">
        <f ca="1">IF(AND($A62&lt;&gt;"",$A62&lt;&gt;"TOTAL"),IF(AND([6]PREMIOS_TITULACIONES_ANTIGUAS!$CB60&lt;&gt;"",[6]PREMIOS_TITULACIONES_ANTIGUAS!$CB60&lt;&gt;0),[6]PREMIOS_TITULACIONES_ANTIGUAS!$CB60,""),IF($A62="TOTAL",SUM(INDIRECT("AU4:AU"&amp;ROW()-1)),""))</f>
        <v/>
      </c>
      <c r="AV62" s="7" t="str">
        <f ca="1">IF(AND($A62&lt;&gt;"",$A62&lt;&gt;"TOTAL"),IF(AND([6]PREMIOS_TITULACIONES_ANTIGUAS!$CD60&lt;&gt;"",[6]PREMIOS_TITULACIONES_ANTIGUAS!$CD60&lt;&gt;0),[6]PREMIOS_TITULACIONES_ANTIGUAS!$CD60,""),IF($A62="TOTAL",SUM(INDIRECT("AV4:AV"&amp;ROW()-1)),""))</f>
        <v/>
      </c>
      <c r="AW62" s="7" t="str">
        <f t="shared" ca="1" si="15"/>
        <v/>
      </c>
      <c r="AX62" s="7" t="str">
        <f ca="1">IF(AND($A62&lt;&gt;"",$A62&lt;&gt;"TOTAL"),IF(AND([6]PREMIOS_TITULACIONES_ANTIGUAS!$CG60&lt;&gt;"",[6]PREMIOS_TITULACIONES_ANTIGUAS!$CG60&lt;&gt;0),[6]PREMIOS_TITULACIONES_ANTIGUAS!$CG60,""),IF($A62="TOTAL",SUM(INDIRECT("AX4:AX"&amp;ROW()-1)),""))</f>
        <v/>
      </c>
      <c r="AY62" s="7" t="str">
        <f ca="1">IF(AND($A62&lt;&gt;"",$A62&lt;&gt;"TOTAL"),IF(AND([6]PREMIOS_TITULACIONES_ANTIGUAS!$CI60&lt;&gt;"",[6]PREMIOS_TITULACIONES_ANTIGUAS!$CI60&lt;&gt;0),[6]PREMIOS_TITULACIONES_ANTIGUAS!$CI60,""),IF($A62="TOTAL",SUM(INDIRECT("AY4:AY"&amp;ROW()-1)),""))</f>
        <v/>
      </c>
      <c r="AZ62" s="7" t="str">
        <f t="shared" ca="1" si="16"/>
        <v/>
      </c>
      <c r="BA62" s="7" t="str">
        <f ca="1">IF(AND($A62&lt;&gt;"",$A62&lt;&gt;"TOTAL"),IF(AND([6]PREMIOS_TITULACIONES_ANTIGUAS!$CL60&lt;&gt;"",[6]PREMIOS_TITULACIONES_ANTIGUAS!$CL60&lt;&gt;0),[6]PREMIOS_TITULACIONES_ANTIGUAS!$CL60,""),IF($A62="TOTAL",SUM(INDIRECT("BA4:BA"&amp;ROW()-1)),""))</f>
        <v/>
      </c>
      <c r="BB62" s="7" t="str">
        <f ca="1">IF(AND($A62&lt;&gt;"",$A62&lt;&gt;"TOTAL"),IF(AND([6]PREMIOS_TITULACIONES_ANTIGUAS!$CN60&lt;&gt;"",[6]PREMIOS_TITULACIONES_ANTIGUAS!$CN60&lt;&gt;0),[6]PREMIOS_TITULACIONES_ANTIGUAS!$CN60,""),IF($A62="TOTAL",SUM(INDIRECT("BB4:BB"&amp;ROW()-1)),""))</f>
        <v/>
      </c>
      <c r="BC62" s="7" t="str">
        <f t="shared" ca="1" si="17"/>
        <v/>
      </c>
      <c r="BD62" s="7" t="str">
        <f ca="1">IF(AND($A62&lt;&gt;"",$A62&lt;&gt;"TOTAL"),IF(AND([6]PREMIOS_TITULACIONES_ANTIGUAS!$CQ60&lt;&gt;"",[6]PREMIOS_TITULACIONES_ANTIGUAS!$CQ60&lt;&gt;0),[6]PREMIOS_TITULACIONES_ANTIGUAS!$CQ60,""),IF($A62="TOTAL",SUM(INDIRECT("BD4:BD"&amp;ROW()-1)),""))</f>
        <v/>
      </c>
      <c r="BE62" s="7" t="str">
        <f ca="1">IF(AND($A62&lt;&gt;"",$A62&lt;&gt;"TOTAL"),IF(AND([6]PREMIOS_TITULACIONES_ANTIGUAS!$CS60&lt;&gt;"",[6]PREMIOS_TITULACIONES_ANTIGUAS!$CS60&lt;&gt;0),[6]PREMIOS_TITULACIONES_ANTIGUAS!$CS60,""),IF($A62="TOTAL",SUM(INDIRECT("BE4:BE"&amp;ROW()-1)),""))</f>
        <v/>
      </c>
      <c r="BF62" s="7" t="str">
        <f t="shared" ca="1" si="18"/>
        <v/>
      </c>
    </row>
    <row r="63" spans="1:58" x14ac:dyDescent="0.2">
      <c r="A63" s="12" t="str">
        <f>IF([6]PREMIOS_TITULACIONES_ANTIGUAS!$D61&lt;&gt;"",[6]PREMIOS_TITULACIONES_ANTIGUAS!$D61,IF(AND([6]PREMIOS_TITULACIONES_ANTIGUAS!$D61="",[6]PREMIOS_TITULACIONES_ANTIGUAS!$D62="",[6]PREMIOS_TITULACIONES_ANTIGUAS!$D60=""),"","TOTAL"))</f>
        <v/>
      </c>
      <c r="B63" s="7" t="str">
        <f ca="1">IF(AND($A63&lt;&gt;"",$A63&lt;&gt;"TOTAL"),IF(AND([6]PREMIOS_TITULACIONES_ANTIGUAS!$E61&lt;&gt;"",[6]PREMIOS_TITULACIONES_ANTIGUAS!$E61&lt;&gt;0),[6]PREMIOS_TITULACIONES_ANTIGUAS!$E61,""),IF($A63="TOTAL",SUM(INDIRECT("B4:B"&amp;ROW()-1)),""))</f>
        <v/>
      </c>
      <c r="C63" s="7" t="str">
        <f ca="1">IF(AND($A63&lt;&gt;"",$A63&lt;&gt;"TOTAL"),IF(AND([6]PREMIOS_TITULACIONES_ANTIGUAS!$G61&lt;&gt;"",[6]PREMIOS_TITULACIONES_ANTIGUAS!$G61&lt;&gt;0),[6]PREMIOS_TITULACIONES_ANTIGUAS!$G61,""),IF($A63="TOTAL",SUM(INDIRECT("C4:C"&amp;ROW()-1)),""))</f>
        <v/>
      </c>
      <c r="D63" s="7" t="str">
        <f t="shared" ca="1" si="0"/>
        <v/>
      </c>
      <c r="E63" s="7" t="str">
        <f ca="1">IF(AND($A63&lt;&gt;"",$A63&lt;&gt;"TOTAL"),IF(AND([6]PREMIOS_TITULACIONES_ANTIGUAS!$J61&lt;&gt;"",[6]PREMIOS_TITULACIONES_ANTIGUAS!$J61&lt;&gt;0),[6]PREMIOS_TITULACIONES_ANTIGUAS!$J61,""),IF($A63="TOTAL",SUM(INDIRECT("E4:E"&amp;ROW()-1)),""))</f>
        <v/>
      </c>
      <c r="F63" s="7" t="str">
        <f ca="1">IF(AND($A63&lt;&gt;"",$A63&lt;&gt;"TOTAL"),IF(AND([6]PREMIOS_TITULACIONES_ANTIGUAS!$L61&lt;&gt;"",[6]PREMIOS_TITULACIONES_ANTIGUAS!$L61&lt;&gt;0),[6]PREMIOS_TITULACIONES_ANTIGUAS!$L61,""),IF($A63="TOTAL",SUM(INDIRECT("F4:F"&amp;ROW()-1)),""))</f>
        <v/>
      </c>
      <c r="G63" s="7" t="str">
        <f t="shared" ca="1" si="1"/>
        <v/>
      </c>
      <c r="H63" s="7" t="str">
        <f ca="1">IF(AND($A63&lt;&gt;"",$A63&lt;&gt;"TOTAL"),IF(AND([6]PREMIOS_TITULACIONES_ANTIGUAS!$O61&lt;&gt;"",[6]PREMIOS_TITULACIONES_ANTIGUAS!$O61&lt;&gt;0),[6]PREMIOS_TITULACIONES_ANTIGUAS!$O61,""),IF($A63="TOTAL",SUM(INDIRECT("H4:H"&amp;ROW()-1)),""))</f>
        <v/>
      </c>
      <c r="I63" s="7" t="str">
        <f ca="1">IF(AND($A63&lt;&gt;"",$A63&lt;&gt;"TOTAL"),IF(AND([6]PREMIOS_TITULACIONES_ANTIGUAS!$Q61&lt;&gt;"",[6]PREMIOS_TITULACIONES_ANTIGUAS!$Q61&lt;&gt;0),[6]PREMIOS_TITULACIONES_ANTIGUAS!$Q61,""),IF($A63="TOTAL",SUM(INDIRECT("I4:I"&amp;ROW()-1)),""))</f>
        <v/>
      </c>
      <c r="J63" s="7" t="str">
        <f t="shared" ca="1" si="2"/>
        <v/>
      </c>
      <c r="K63" s="7" t="str">
        <f ca="1">IF(AND($A63&lt;&gt;"",$A63&lt;&gt;"TOTAL"),IF(AND([6]PREMIOS_TITULACIONES_ANTIGUAS!$T61&lt;&gt;"",[6]PREMIOS_TITULACIONES_ANTIGUAS!$T61&lt;&gt;0),[6]PREMIOS_TITULACIONES_ANTIGUAS!$T61,""),IF($A63="TOTAL",SUM(INDIRECT("K4:K"&amp;ROW()-1)),""))</f>
        <v/>
      </c>
      <c r="L63" s="7" t="str">
        <f ca="1">IF(AND($A63&lt;&gt;"",$A63&lt;&gt;"TOTAL"),IF(AND([6]PREMIOS_TITULACIONES_ANTIGUAS!$V61&lt;&gt;"",[6]PREMIOS_TITULACIONES_ANTIGUAS!$V61&lt;&gt;0),[6]PREMIOS_TITULACIONES_ANTIGUAS!$V61,""),IF($A63="TOTAL",SUM(INDIRECT("L4:L"&amp;ROW()-1)),""))</f>
        <v/>
      </c>
      <c r="M63" s="7" t="str">
        <f t="shared" ca="1" si="3"/>
        <v/>
      </c>
      <c r="N63" s="7" t="str">
        <f ca="1">IF(AND($A63&lt;&gt;"",$A63&lt;&gt;"TOTAL"),IF(AND([6]PREMIOS_TITULACIONES_ANTIGUAS!$Y61&lt;&gt;"",[6]PREMIOS_TITULACIONES_ANTIGUAS!$Y61&lt;&gt;0),[6]PREMIOS_TITULACIONES_ANTIGUAS!$Y61,""),IF($A63="TOTAL",SUM(INDIRECT("N4:N"&amp;ROW()-1)),""))</f>
        <v/>
      </c>
      <c r="O63" s="7" t="str">
        <f ca="1">IF(AND($A63&lt;&gt;"",$A63&lt;&gt;"TOTAL"),IF(AND([6]PREMIOS_TITULACIONES_ANTIGUAS!$AA61&lt;&gt;"",[6]PREMIOS_TITULACIONES_ANTIGUAS!$AA61&lt;&gt;0),[6]PREMIOS_TITULACIONES_ANTIGUAS!$AA61,""),IF($A63="TOTAL",SUM(INDIRECT("O4:O"&amp;ROW()-1)),""))</f>
        <v/>
      </c>
      <c r="P63" s="7" t="str">
        <f t="shared" ca="1" si="4"/>
        <v/>
      </c>
      <c r="Q63" s="7" t="str">
        <f ca="1">IF(AND($A63&lt;&gt;"",$A63&lt;&gt;"TOTAL"),IF(AND([6]PREMIOS_TITULACIONES_ANTIGUAS!$AD61&lt;&gt;"",[6]PREMIOS_TITULACIONES_ANTIGUAS!$AD61&lt;&gt;0),[6]PREMIOS_TITULACIONES_ANTIGUAS!$AD61,""),IF($A63="TOTAL",SUM(INDIRECT("Q4:Q"&amp;ROW()-1)),""))</f>
        <v/>
      </c>
      <c r="R63" s="7" t="str">
        <f ca="1">IF(AND($A63&lt;&gt;"",$A63&lt;&gt;"TOTAL"),IF(AND([6]PREMIOS_TITULACIONES_ANTIGUAS!$AF61&lt;&gt;"",[6]PREMIOS_TITULACIONES_ANTIGUAS!$AF61&lt;&gt;0),[6]PREMIOS_TITULACIONES_ANTIGUAS!$AF61,""),IF($A63="TOTAL",SUM(INDIRECT("R4:R"&amp;ROW()-1)),""))</f>
        <v/>
      </c>
      <c r="S63" s="7" t="str">
        <f t="shared" ca="1" si="5"/>
        <v/>
      </c>
      <c r="T63" s="7" t="str">
        <f ca="1">IF(AND($A63&lt;&gt;"",$A63&lt;&gt;"TOTAL"),IF(AND([6]PREMIOS_TITULACIONES_ANTIGUAS!$AI61&lt;&gt;"",[6]PREMIOS_TITULACIONES_ANTIGUAS!$AI61&lt;&gt;0),[6]PREMIOS_TITULACIONES_ANTIGUAS!$AI61,""),IF($A63="TOTAL",SUM(INDIRECT("T4:T"&amp;ROW()-1)),""))</f>
        <v/>
      </c>
      <c r="U63" s="7" t="str">
        <f ca="1">IF(AND($A63&lt;&gt;"",$A63&lt;&gt;"TOTAL"),IF(AND([6]PREMIOS_TITULACIONES_ANTIGUAS!$AK61&lt;&gt;"",[6]PREMIOS_TITULACIONES_ANTIGUAS!$AK61&lt;&gt;0),[6]PREMIOS_TITULACIONES_ANTIGUAS!$AK61,""),IF($A63="TOTAL",SUM(INDIRECT("U4:U"&amp;ROW()-1)),""))</f>
        <v/>
      </c>
      <c r="V63" s="7" t="str">
        <f t="shared" ca="1" si="6"/>
        <v/>
      </c>
      <c r="W63" s="7" t="str">
        <f ca="1">IF(AND($A63&lt;&gt;"",$A63&lt;&gt;"TOTAL"),IF(AND([6]PREMIOS_TITULACIONES_ANTIGUAS!$AN61&lt;&gt;"",[6]PREMIOS_TITULACIONES_ANTIGUAS!$AN61&lt;&gt;0),[6]PREMIOS_TITULACIONES_ANTIGUAS!$AN61,""),IF($A63="TOTAL",SUM(INDIRECT("W4:W"&amp;ROW()-1)),""))</f>
        <v/>
      </c>
      <c r="X63" s="7" t="str">
        <f ca="1">IF(AND($A63&lt;&gt;"",$A63&lt;&gt;"TOTAL"),IF(AND([6]PREMIOS_TITULACIONES_ANTIGUAS!$AP61&lt;&gt;"",[6]PREMIOS_TITULACIONES_ANTIGUAS!$AP61&lt;&gt;0),[6]PREMIOS_TITULACIONES_ANTIGUAS!$AP61,""),IF($A63="TOTAL",SUM(INDIRECT("X4:X"&amp;ROW()-1)),""))</f>
        <v/>
      </c>
      <c r="Y63" s="7" t="str">
        <f t="shared" ca="1" si="7"/>
        <v/>
      </c>
      <c r="Z63" s="7" t="str">
        <f ca="1">IF(AND($A63&lt;&gt;"",$A63&lt;&gt;"TOTAL"),IF(AND([6]PREMIOS_TITULACIONES_ANTIGUAS!$AS61&lt;&gt;"",[6]PREMIOS_TITULACIONES_ANTIGUAS!$AS61&lt;&gt;0),[6]PREMIOS_TITULACIONES_ANTIGUAS!$AS61,""),IF($A63="TOTAL",SUM(INDIRECT("Z4:Z"&amp;ROW()-1)),""))</f>
        <v/>
      </c>
      <c r="AA63" s="7" t="str">
        <f ca="1">IF(AND($A63&lt;&gt;"",$A63&lt;&gt;"TOTAL"),IF(AND([6]PREMIOS_TITULACIONES_ANTIGUAS!$AU61&lt;&gt;"",[6]PREMIOS_TITULACIONES_ANTIGUAS!$AU61&lt;&gt;0),[6]PREMIOS_TITULACIONES_ANTIGUAS!$AU61,""),IF($A63="TOTAL",SUM(INDIRECT("AA4:AA"&amp;ROW()-1)),""))</f>
        <v/>
      </c>
      <c r="AB63" s="7" t="str">
        <f t="shared" ca="1" si="8"/>
        <v/>
      </c>
      <c r="AC63" s="7" t="str">
        <f ca="1">IF(AND($A63&lt;&gt;"",$A63&lt;&gt;"TOTAL"),IF(AND([6]PREMIOS_TITULACIONES_ANTIGUAS!$AX61&lt;&gt;"",[6]PREMIOS_TITULACIONES_ANTIGUAS!$AX61&lt;&gt;0),[6]PREMIOS_TITULACIONES_ANTIGUAS!$AX61,""),IF($A63="TOTAL",SUM(INDIRECT("AC4:AC"&amp;ROW()-1)),""))</f>
        <v/>
      </c>
      <c r="AD63" s="7" t="str">
        <f ca="1">IF(AND($A63&lt;&gt;"",$A63&lt;&gt;"TOTAL"),IF(AND([6]PREMIOS_TITULACIONES_ANTIGUAS!$AZ61&lt;&gt;"",[6]PREMIOS_TITULACIONES_ANTIGUAS!$AZ61&lt;&gt;0),[6]PREMIOS_TITULACIONES_ANTIGUAS!$AZ61,""),IF($A63="TOTAL",SUM(INDIRECT("AD4:AD"&amp;ROW()-1)),""))</f>
        <v/>
      </c>
      <c r="AE63" s="7" t="str">
        <f t="shared" ca="1" si="9"/>
        <v/>
      </c>
      <c r="AF63" s="7" t="str">
        <f ca="1">IF(AND($A63&lt;&gt;"",$A63&lt;&gt;"TOTAL"),IF(AND([6]PREMIOS_TITULACIONES_ANTIGUAS!$BC61&lt;&gt;"",[6]PREMIOS_TITULACIONES_ANTIGUAS!$BC61&lt;&gt;0),[6]PREMIOS_TITULACIONES_ANTIGUAS!$BC61,""),IF($A63="TOTAL",SUM(INDIRECT("AF4:AF"&amp;ROW()-1)),""))</f>
        <v/>
      </c>
      <c r="AG63" s="7" t="str">
        <f ca="1">IF(AND($A63&lt;&gt;"",$A63&lt;&gt;"TOTAL"),IF(AND([6]PREMIOS_TITULACIONES_ANTIGUAS!$BE61&lt;&gt;"",[6]PREMIOS_TITULACIONES_ANTIGUAS!$BE61&lt;&gt;0),[6]PREMIOS_TITULACIONES_ANTIGUAS!$BE61,""),IF($A63="TOTAL",SUM(INDIRECT("AG4:AG"&amp;ROW()-1)),""))</f>
        <v/>
      </c>
      <c r="AH63" s="7" t="str">
        <f t="shared" ca="1" si="10"/>
        <v/>
      </c>
      <c r="AI63" s="7" t="str">
        <f ca="1">IF(AND($A63&lt;&gt;"",$A63&lt;&gt;"TOTAL"),IF(AND([6]PREMIOS_TITULACIONES_ANTIGUAS!$BH61&lt;&gt;"",[6]PREMIOS_TITULACIONES_ANTIGUAS!$BH61&lt;&gt;0),[6]PREMIOS_TITULACIONES_ANTIGUAS!$BH61,""),IF($A63="TOTAL",SUM(INDIRECT("AI4:AI"&amp;ROW()-1)),""))</f>
        <v/>
      </c>
      <c r="AJ63" s="7" t="str">
        <f ca="1">IF(AND($A63&lt;&gt;"",$A63&lt;&gt;"TOTAL"),IF(AND([6]PREMIOS_TITULACIONES_ANTIGUAS!$BJ61&lt;&gt;"",[6]PREMIOS_TITULACIONES_ANTIGUAS!$BJ61&lt;&gt;0),[6]PREMIOS_TITULACIONES_ANTIGUAS!$BJ61,""),IF($A63="TOTAL",SUM(INDIRECT("AJ4:AJ"&amp;ROW()-1)),""))</f>
        <v/>
      </c>
      <c r="AK63" s="7" t="str">
        <f t="shared" ca="1" si="11"/>
        <v/>
      </c>
      <c r="AL63" s="7" t="str">
        <f ca="1">IF(AND($A63&lt;&gt;"",$A63&lt;&gt;"TOTAL"),IF(AND([6]PREMIOS_TITULACIONES_ANTIGUAS!$BM61&lt;&gt;"",[6]PREMIOS_TITULACIONES_ANTIGUAS!$BM61&lt;&gt;0),[6]PREMIOS_TITULACIONES_ANTIGUAS!$BM61,""),IF($A63="TOTAL",SUM(INDIRECT("AL4:AL"&amp;ROW()-1)),""))</f>
        <v/>
      </c>
      <c r="AM63" s="7" t="str">
        <f ca="1">IF(AND($A63&lt;&gt;"",$A63&lt;&gt;"TOTAL"),IF(AND([6]PREMIOS_TITULACIONES_ANTIGUAS!$BO61&lt;&gt;"",[6]PREMIOS_TITULACIONES_ANTIGUAS!$BO61&lt;&gt;0),[6]PREMIOS_TITULACIONES_ANTIGUAS!$BO61,""),IF($A63="TOTAL",SUM(INDIRECT("AM4:AM"&amp;ROW()-1)),""))</f>
        <v/>
      </c>
      <c r="AN63" s="7" t="str">
        <f t="shared" ca="1" si="12"/>
        <v/>
      </c>
      <c r="AO63" s="7" t="str">
        <f ca="1">IF(AND($A63&lt;&gt;"",$A63&lt;&gt;"TOTAL"),IF(AND([6]PREMIOS_TITULACIONES_ANTIGUAS!$BR61&lt;&gt;"",[6]PREMIOS_TITULACIONES_ANTIGUAS!$BR61&lt;&gt;0),[6]PREMIOS_TITULACIONES_ANTIGUAS!$BR61,""),IF($A63="TOTAL",SUM(INDIRECT("AO4:AO"&amp;ROW()-1)),""))</f>
        <v/>
      </c>
      <c r="AP63" s="7" t="str">
        <f ca="1">IF(AND($A63&lt;&gt;"",$A63&lt;&gt;"TOTAL"),IF(AND([6]PREMIOS_TITULACIONES_ANTIGUAS!$BT61&lt;&gt;"",[6]PREMIOS_TITULACIONES_ANTIGUAS!$BT61&lt;&gt;0),[6]PREMIOS_TITULACIONES_ANTIGUAS!$BT61,""),IF($A63="TOTAL",SUM(INDIRECT("AP4:AP"&amp;ROW()-1)),""))</f>
        <v/>
      </c>
      <c r="AQ63" s="7" t="str">
        <f t="shared" ca="1" si="13"/>
        <v/>
      </c>
      <c r="AR63" s="7" t="str">
        <f ca="1">IF(AND($A63&lt;&gt;"",$A63&lt;&gt;"TOTAL"),IF(AND([6]PREMIOS_TITULACIONES_ANTIGUAS!$BW61&lt;&gt;"",[6]PREMIOS_TITULACIONES_ANTIGUAS!$BW61&lt;&gt;0),[6]PREMIOS_TITULACIONES_ANTIGUAS!$BW61,""),IF($A63="TOTAL",SUM(INDIRECT("AR4:AR"&amp;ROW()-1)),""))</f>
        <v/>
      </c>
      <c r="AS63" s="7" t="str">
        <f ca="1">IF(AND($A63&lt;&gt;"",$A63&lt;&gt;"TOTAL"),IF(AND([6]PREMIOS_TITULACIONES_ANTIGUAS!$BY61&lt;&gt;"",[6]PREMIOS_TITULACIONES_ANTIGUAS!$BY61&lt;&gt;0),[6]PREMIOS_TITULACIONES_ANTIGUAS!$BY61,""),IF($A63="TOTAL",SUM(INDIRECT("AS4:AS"&amp;ROW()-1)),""))</f>
        <v/>
      </c>
      <c r="AT63" s="7" t="str">
        <f t="shared" ca="1" si="14"/>
        <v/>
      </c>
      <c r="AU63" s="7" t="str">
        <f ca="1">IF(AND($A63&lt;&gt;"",$A63&lt;&gt;"TOTAL"),IF(AND([6]PREMIOS_TITULACIONES_ANTIGUAS!$CB61&lt;&gt;"",[6]PREMIOS_TITULACIONES_ANTIGUAS!$CB61&lt;&gt;0),[6]PREMIOS_TITULACIONES_ANTIGUAS!$CB61,""),IF($A63="TOTAL",SUM(INDIRECT("AU4:AU"&amp;ROW()-1)),""))</f>
        <v/>
      </c>
      <c r="AV63" s="7" t="str">
        <f ca="1">IF(AND($A63&lt;&gt;"",$A63&lt;&gt;"TOTAL"),IF(AND([6]PREMIOS_TITULACIONES_ANTIGUAS!$CD61&lt;&gt;"",[6]PREMIOS_TITULACIONES_ANTIGUAS!$CD61&lt;&gt;0),[6]PREMIOS_TITULACIONES_ANTIGUAS!$CD61,""),IF($A63="TOTAL",SUM(INDIRECT("AV4:AV"&amp;ROW()-1)),""))</f>
        <v/>
      </c>
      <c r="AW63" s="7" t="str">
        <f t="shared" ca="1" si="15"/>
        <v/>
      </c>
      <c r="AX63" s="7" t="str">
        <f ca="1">IF(AND($A63&lt;&gt;"",$A63&lt;&gt;"TOTAL"),IF(AND([6]PREMIOS_TITULACIONES_ANTIGUAS!$CG61&lt;&gt;"",[6]PREMIOS_TITULACIONES_ANTIGUAS!$CG61&lt;&gt;0),[6]PREMIOS_TITULACIONES_ANTIGUAS!$CG61,""),IF($A63="TOTAL",SUM(INDIRECT("AX4:AX"&amp;ROW()-1)),""))</f>
        <v/>
      </c>
      <c r="AY63" s="7" t="str">
        <f ca="1">IF(AND($A63&lt;&gt;"",$A63&lt;&gt;"TOTAL"),IF(AND([6]PREMIOS_TITULACIONES_ANTIGUAS!$CI61&lt;&gt;"",[6]PREMIOS_TITULACIONES_ANTIGUAS!$CI61&lt;&gt;0),[6]PREMIOS_TITULACIONES_ANTIGUAS!$CI61,""),IF($A63="TOTAL",SUM(INDIRECT("AY4:AY"&amp;ROW()-1)),""))</f>
        <v/>
      </c>
      <c r="AZ63" s="7" t="str">
        <f t="shared" ca="1" si="16"/>
        <v/>
      </c>
      <c r="BA63" s="7" t="str">
        <f ca="1">IF(AND($A63&lt;&gt;"",$A63&lt;&gt;"TOTAL"),IF(AND([6]PREMIOS_TITULACIONES_ANTIGUAS!$CL61&lt;&gt;"",[6]PREMIOS_TITULACIONES_ANTIGUAS!$CL61&lt;&gt;0),[6]PREMIOS_TITULACIONES_ANTIGUAS!$CL61,""),IF($A63="TOTAL",SUM(INDIRECT("BA4:BA"&amp;ROW()-1)),""))</f>
        <v/>
      </c>
      <c r="BB63" s="7" t="str">
        <f ca="1">IF(AND($A63&lt;&gt;"",$A63&lt;&gt;"TOTAL"),IF(AND([6]PREMIOS_TITULACIONES_ANTIGUAS!$CN61&lt;&gt;"",[6]PREMIOS_TITULACIONES_ANTIGUAS!$CN61&lt;&gt;0),[6]PREMIOS_TITULACIONES_ANTIGUAS!$CN61,""),IF($A63="TOTAL",SUM(INDIRECT("BB4:BB"&amp;ROW()-1)),""))</f>
        <v/>
      </c>
      <c r="BC63" s="7" t="str">
        <f t="shared" ca="1" si="17"/>
        <v/>
      </c>
      <c r="BD63" s="7" t="str">
        <f ca="1">IF(AND($A63&lt;&gt;"",$A63&lt;&gt;"TOTAL"),IF(AND([6]PREMIOS_TITULACIONES_ANTIGUAS!$CQ61&lt;&gt;"",[6]PREMIOS_TITULACIONES_ANTIGUAS!$CQ61&lt;&gt;0),[6]PREMIOS_TITULACIONES_ANTIGUAS!$CQ61,""),IF($A63="TOTAL",SUM(INDIRECT("BD4:BD"&amp;ROW()-1)),""))</f>
        <v/>
      </c>
      <c r="BE63" s="7" t="str">
        <f ca="1">IF(AND($A63&lt;&gt;"",$A63&lt;&gt;"TOTAL"),IF(AND([6]PREMIOS_TITULACIONES_ANTIGUAS!$CS61&lt;&gt;"",[6]PREMIOS_TITULACIONES_ANTIGUAS!$CS61&lt;&gt;0),[6]PREMIOS_TITULACIONES_ANTIGUAS!$CS61,""),IF($A63="TOTAL",SUM(INDIRECT("BE4:BE"&amp;ROW()-1)),""))</f>
        <v/>
      </c>
      <c r="BF63" s="7" t="str">
        <f t="shared" ca="1" si="18"/>
        <v/>
      </c>
    </row>
    <row r="64" spans="1:58" x14ac:dyDescent="0.2">
      <c r="A64" s="12" t="str">
        <f>IF([6]PREMIOS_TITULACIONES_ANTIGUAS!$D62&lt;&gt;"",[6]PREMIOS_TITULACIONES_ANTIGUAS!$D62,IF(AND([6]PREMIOS_TITULACIONES_ANTIGUAS!$D62="",[6]PREMIOS_TITULACIONES_ANTIGUAS!$D63="",[6]PREMIOS_TITULACIONES_ANTIGUAS!$D61=""),"","TOTAL"))</f>
        <v/>
      </c>
      <c r="B64" s="7" t="str">
        <f ca="1">IF(AND($A64&lt;&gt;"",$A64&lt;&gt;"TOTAL"),IF(AND([6]PREMIOS_TITULACIONES_ANTIGUAS!$E62&lt;&gt;"",[6]PREMIOS_TITULACIONES_ANTIGUAS!$E62&lt;&gt;0),[6]PREMIOS_TITULACIONES_ANTIGUAS!$E62,""),IF($A64="TOTAL",SUM(INDIRECT("B4:B"&amp;ROW()-1)),""))</f>
        <v/>
      </c>
      <c r="C64" s="7" t="str">
        <f ca="1">IF(AND($A64&lt;&gt;"",$A64&lt;&gt;"TOTAL"),IF(AND([6]PREMIOS_TITULACIONES_ANTIGUAS!$G62&lt;&gt;"",[6]PREMIOS_TITULACIONES_ANTIGUAS!$G62&lt;&gt;0),[6]PREMIOS_TITULACIONES_ANTIGUAS!$G62,""),IF($A64="TOTAL",SUM(INDIRECT("C4:C"&amp;ROW()-1)),""))</f>
        <v/>
      </c>
      <c r="D64" s="7" t="str">
        <f t="shared" ca="1" si="0"/>
        <v/>
      </c>
      <c r="E64" s="7" t="str">
        <f ca="1">IF(AND($A64&lt;&gt;"",$A64&lt;&gt;"TOTAL"),IF(AND([6]PREMIOS_TITULACIONES_ANTIGUAS!$J62&lt;&gt;"",[6]PREMIOS_TITULACIONES_ANTIGUAS!$J62&lt;&gt;0),[6]PREMIOS_TITULACIONES_ANTIGUAS!$J62,""),IF($A64="TOTAL",SUM(INDIRECT("E4:E"&amp;ROW()-1)),""))</f>
        <v/>
      </c>
      <c r="F64" s="7" t="str">
        <f ca="1">IF(AND($A64&lt;&gt;"",$A64&lt;&gt;"TOTAL"),IF(AND([6]PREMIOS_TITULACIONES_ANTIGUAS!$L62&lt;&gt;"",[6]PREMIOS_TITULACIONES_ANTIGUAS!$L62&lt;&gt;0),[6]PREMIOS_TITULACIONES_ANTIGUAS!$L62,""),IF($A64="TOTAL",SUM(INDIRECT("F4:F"&amp;ROW()-1)),""))</f>
        <v/>
      </c>
      <c r="G64" s="7" t="str">
        <f t="shared" ca="1" si="1"/>
        <v/>
      </c>
      <c r="H64" s="7" t="str">
        <f ca="1">IF(AND($A64&lt;&gt;"",$A64&lt;&gt;"TOTAL"),IF(AND([6]PREMIOS_TITULACIONES_ANTIGUAS!$O62&lt;&gt;"",[6]PREMIOS_TITULACIONES_ANTIGUAS!$O62&lt;&gt;0),[6]PREMIOS_TITULACIONES_ANTIGUAS!$O62,""),IF($A64="TOTAL",SUM(INDIRECT("H4:H"&amp;ROW()-1)),""))</f>
        <v/>
      </c>
      <c r="I64" s="7" t="str">
        <f ca="1">IF(AND($A64&lt;&gt;"",$A64&lt;&gt;"TOTAL"),IF(AND([6]PREMIOS_TITULACIONES_ANTIGUAS!$Q62&lt;&gt;"",[6]PREMIOS_TITULACIONES_ANTIGUAS!$Q62&lt;&gt;0),[6]PREMIOS_TITULACIONES_ANTIGUAS!$Q62,""),IF($A64="TOTAL",SUM(INDIRECT("I4:I"&amp;ROW()-1)),""))</f>
        <v/>
      </c>
      <c r="J64" s="7" t="str">
        <f t="shared" ca="1" si="2"/>
        <v/>
      </c>
      <c r="K64" s="7" t="str">
        <f ca="1">IF(AND($A64&lt;&gt;"",$A64&lt;&gt;"TOTAL"),IF(AND([6]PREMIOS_TITULACIONES_ANTIGUAS!$T62&lt;&gt;"",[6]PREMIOS_TITULACIONES_ANTIGUAS!$T62&lt;&gt;0),[6]PREMIOS_TITULACIONES_ANTIGUAS!$T62,""),IF($A64="TOTAL",SUM(INDIRECT("K4:K"&amp;ROW()-1)),""))</f>
        <v/>
      </c>
      <c r="L64" s="7" t="str">
        <f ca="1">IF(AND($A64&lt;&gt;"",$A64&lt;&gt;"TOTAL"),IF(AND([6]PREMIOS_TITULACIONES_ANTIGUAS!$V62&lt;&gt;"",[6]PREMIOS_TITULACIONES_ANTIGUAS!$V62&lt;&gt;0),[6]PREMIOS_TITULACIONES_ANTIGUAS!$V62,""),IF($A64="TOTAL",SUM(INDIRECT("L4:L"&amp;ROW()-1)),""))</f>
        <v/>
      </c>
      <c r="M64" s="7" t="str">
        <f t="shared" ca="1" si="3"/>
        <v/>
      </c>
      <c r="N64" s="7" t="str">
        <f ca="1">IF(AND($A64&lt;&gt;"",$A64&lt;&gt;"TOTAL"),IF(AND([6]PREMIOS_TITULACIONES_ANTIGUAS!$Y62&lt;&gt;"",[6]PREMIOS_TITULACIONES_ANTIGUAS!$Y62&lt;&gt;0),[6]PREMIOS_TITULACIONES_ANTIGUAS!$Y62,""),IF($A64="TOTAL",SUM(INDIRECT("N4:N"&amp;ROW()-1)),""))</f>
        <v/>
      </c>
      <c r="O64" s="7" t="str">
        <f ca="1">IF(AND($A64&lt;&gt;"",$A64&lt;&gt;"TOTAL"),IF(AND([6]PREMIOS_TITULACIONES_ANTIGUAS!$AA62&lt;&gt;"",[6]PREMIOS_TITULACIONES_ANTIGUAS!$AA62&lt;&gt;0),[6]PREMIOS_TITULACIONES_ANTIGUAS!$AA62,""),IF($A64="TOTAL",SUM(INDIRECT("O4:O"&amp;ROW()-1)),""))</f>
        <v/>
      </c>
      <c r="P64" s="7" t="str">
        <f t="shared" ca="1" si="4"/>
        <v/>
      </c>
      <c r="Q64" s="7" t="str">
        <f ca="1">IF(AND($A64&lt;&gt;"",$A64&lt;&gt;"TOTAL"),IF(AND([6]PREMIOS_TITULACIONES_ANTIGUAS!$AD62&lt;&gt;"",[6]PREMIOS_TITULACIONES_ANTIGUAS!$AD62&lt;&gt;0),[6]PREMIOS_TITULACIONES_ANTIGUAS!$AD62,""),IF($A64="TOTAL",SUM(INDIRECT("Q4:Q"&amp;ROW()-1)),""))</f>
        <v/>
      </c>
      <c r="R64" s="7" t="str">
        <f ca="1">IF(AND($A64&lt;&gt;"",$A64&lt;&gt;"TOTAL"),IF(AND([6]PREMIOS_TITULACIONES_ANTIGUAS!$AF62&lt;&gt;"",[6]PREMIOS_TITULACIONES_ANTIGUAS!$AF62&lt;&gt;0),[6]PREMIOS_TITULACIONES_ANTIGUAS!$AF62,""),IF($A64="TOTAL",SUM(INDIRECT("R4:R"&amp;ROW()-1)),""))</f>
        <v/>
      </c>
      <c r="S64" s="7" t="str">
        <f t="shared" ca="1" si="5"/>
        <v/>
      </c>
      <c r="T64" s="7" t="str">
        <f ca="1">IF(AND($A64&lt;&gt;"",$A64&lt;&gt;"TOTAL"),IF(AND([6]PREMIOS_TITULACIONES_ANTIGUAS!$AI62&lt;&gt;"",[6]PREMIOS_TITULACIONES_ANTIGUAS!$AI62&lt;&gt;0),[6]PREMIOS_TITULACIONES_ANTIGUAS!$AI62,""),IF($A64="TOTAL",SUM(INDIRECT("T4:T"&amp;ROW()-1)),""))</f>
        <v/>
      </c>
      <c r="U64" s="7" t="str">
        <f ca="1">IF(AND($A64&lt;&gt;"",$A64&lt;&gt;"TOTAL"),IF(AND([6]PREMIOS_TITULACIONES_ANTIGUAS!$AK62&lt;&gt;"",[6]PREMIOS_TITULACIONES_ANTIGUAS!$AK62&lt;&gt;0),[6]PREMIOS_TITULACIONES_ANTIGUAS!$AK62,""),IF($A64="TOTAL",SUM(INDIRECT("U4:U"&amp;ROW()-1)),""))</f>
        <v/>
      </c>
      <c r="V64" s="7" t="str">
        <f t="shared" ca="1" si="6"/>
        <v/>
      </c>
      <c r="W64" s="7" t="str">
        <f ca="1">IF(AND($A64&lt;&gt;"",$A64&lt;&gt;"TOTAL"),IF(AND([6]PREMIOS_TITULACIONES_ANTIGUAS!$AN62&lt;&gt;"",[6]PREMIOS_TITULACIONES_ANTIGUAS!$AN62&lt;&gt;0),[6]PREMIOS_TITULACIONES_ANTIGUAS!$AN62,""),IF($A64="TOTAL",SUM(INDIRECT("W4:W"&amp;ROW()-1)),""))</f>
        <v/>
      </c>
      <c r="X64" s="7" t="str">
        <f ca="1">IF(AND($A64&lt;&gt;"",$A64&lt;&gt;"TOTAL"),IF(AND([6]PREMIOS_TITULACIONES_ANTIGUAS!$AP62&lt;&gt;"",[6]PREMIOS_TITULACIONES_ANTIGUAS!$AP62&lt;&gt;0),[6]PREMIOS_TITULACIONES_ANTIGUAS!$AP62,""),IF($A64="TOTAL",SUM(INDIRECT("X4:X"&amp;ROW()-1)),""))</f>
        <v/>
      </c>
      <c r="Y64" s="7" t="str">
        <f t="shared" ca="1" si="7"/>
        <v/>
      </c>
      <c r="Z64" s="7" t="str">
        <f ca="1">IF(AND($A64&lt;&gt;"",$A64&lt;&gt;"TOTAL"),IF(AND([6]PREMIOS_TITULACIONES_ANTIGUAS!$AS62&lt;&gt;"",[6]PREMIOS_TITULACIONES_ANTIGUAS!$AS62&lt;&gt;0),[6]PREMIOS_TITULACIONES_ANTIGUAS!$AS62,""),IF($A64="TOTAL",SUM(INDIRECT("Z4:Z"&amp;ROW()-1)),""))</f>
        <v/>
      </c>
      <c r="AA64" s="7" t="str">
        <f ca="1">IF(AND($A64&lt;&gt;"",$A64&lt;&gt;"TOTAL"),IF(AND([6]PREMIOS_TITULACIONES_ANTIGUAS!$AU62&lt;&gt;"",[6]PREMIOS_TITULACIONES_ANTIGUAS!$AU62&lt;&gt;0),[6]PREMIOS_TITULACIONES_ANTIGUAS!$AU62,""),IF($A64="TOTAL",SUM(INDIRECT("AA4:AA"&amp;ROW()-1)),""))</f>
        <v/>
      </c>
      <c r="AB64" s="7" t="str">
        <f t="shared" ca="1" si="8"/>
        <v/>
      </c>
      <c r="AC64" s="7" t="str">
        <f ca="1">IF(AND($A64&lt;&gt;"",$A64&lt;&gt;"TOTAL"),IF(AND([6]PREMIOS_TITULACIONES_ANTIGUAS!$AX62&lt;&gt;"",[6]PREMIOS_TITULACIONES_ANTIGUAS!$AX62&lt;&gt;0),[6]PREMIOS_TITULACIONES_ANTIGUAS!$AX62,""),IF($A64="TOTAL",SUM(INDIRECT("AC4:AC"&amp;ROW()-1)),""))</f>
        <v/>
      </c>
      <c r="AD64" s="7" t="str">
        <f ca="1">IF(AND($A64&lt;&gt;"",$A64&lt;&gt;"TOTAL"),IF(AND([6]PREMIOS_TITULACIONES_ANTIGUAS!$AZ62&lt;&gt;"",[6]PREMIOS_TITULACIONES_ANTIGUAS!$AZ62&lt;&gt;0),[6]PREMIOS_TITULACIONES_ANTIGUAS!$AZ62,""),IF($A64="TOTAL",SUM(INDIRECT("AD4:AD"&amp;ROW()-1)),""))</f>
        <v/>
      </c>
      <c r="AE64" s="7" t="str">
        <f t="shared" ca="1" si="9"/>
        <v/>
      </c>
      <c r="AF64" s="7" t="str">
        <f ca="1">IF(AND($A64&lt;&gt;"",$A64&lt;&gt;"TOTAL"),IF(AND([6]PREMIOS_TITULACIONES_ANTIGUAS!$BC62&lt;&gt;"",[6]PREMIOS_TITULACIONES_ANTIGUAS!$BC62&lt;&gt;0),[6]PREMIOS_TITULACIONES_ANTIGUAS!$BC62,""),IF($A64="TOTAL",SUM(INDIRECT("AF4:AF"&amp;ROW()-1)),""))</f>
        <v/>
      </c>
      <c r="AG64" s="7" t="str">
        <f ca="1">IF(AND($A64&lt;&gt;"",$A64&lt;&gt;"TOTAL"),IF(AND([6]PREMIOS_TITULACIONES_ANTIGUAS!$BE62&lt;&gt;"",[6]PREMIOS_TITULACIONES_ANTIGUAS!$BE62&lt;&gt;0),[6]PREMIOS_TITULACIONES_ANTIGUAS!$BE62,""),IF($A64="TOTAL",SUM(INDIRECT("AG4:AG"&amp;ROW()-1)),""))</f>
        <v/>
      </c>
      <c r="AH64" s="7" t="str">
        <f t="shared" ca="1" si="10"/>
        <v/>
      </c>
      <c r="AI64" s="7" t="str">
        <f ca="1">IF(AND($A64&lt;&gt;"",$A64&lt;&gt;"TOTAL"),IF(AND([6]PREMIOS_TITULACIONES_ANTIGUAS!$BH62&lt;&gt;"",[6]PREMIOS_TITULACIONES_ANTIGUAS!$BH62&lt;&gt;0),[6]PREMIOS_TITULACIONES_ANTIGUAS!$BH62,""),IF($A64="TOTAL",SUM(INDIRECT("AI4:AI"&amp;ROW()-1)),""))</f>
        <v/>
      </c>
      <c r="AJ64" s="7" t="str">
        <f ca="1">IF(AND($A64&lt;&gt;"",$A64&lt;&gt;"TOTAL"),IF(AND([6]PREMIOS_TITULACIONES_ANTIGUAS!$BJ62&lt;&gt;"",[6]PREMIOS_TITULACIONES_ANTIGUAS!$BJ62&lt;&gt;0),[6]PREMIOS_TITULACIONES_ANTIGUAS!$BJ62,""),IF($A64="TOTAL",SUM(INDIRECT("AJ4:AJ"&amp;ROW()-1)),""))</f>
        <v/>
      </c>
      <c r="AK64" s="7" t="str">
        <f t="shared" ca="1" si="11"/>
        <v/>
      </c>
      <c r="AL64" s="7" t="str">
        <f ca="1">IF(AND($A64&lt;&gt;"",$A64&lt;&gt;"TOTAL"),IF(AND([6]PREMIOS_TITULACIONES_ANTIGUAS!$BM62&lt;&gt;"",[6]PREMIOS_TITULACIONES_ANTIGUAS!$BM62&lt;&gt;0),[6]PREMIOS_TITULACIONES_ANTIGUAS!$BM62,""),IF($A64="TOTAL",SUM(INDIRECT("AL4:AL"&amp;ROW()-1)),""))</f>
        <v/>
      </c>
      <c r="AM64" s="7" t="str">
        <f ca="1">IF(AND($A64&lt;&gt;"",$A64&lt;&gt;"TOTAL"),IF(AND([6]PREMIOS_TITULACIONES_ANTIGUAS!$BO62&lt;&gt;"",[6]PREMIOS_TITULACIONES_ANTIGUAS!$BO62&lt;&gt;0),[6]PREMIOS_TITULACIONES_ANTIGUAS!$BO62,""),IF($A64="TOTAL",SUM(INDIRECT("AM4:AM"&amp;ROW()-1)),""))</f>
        <v/>
      </c>
      <c r="AN64" s="7" t="str">
        <f t="shared" ca="1" si="12"/>
        <v/>
      </c>
      <c r="AO64" s="7" t="str">
        <f ca="1">IF(AND($A64&lt;&gt;"",$A64&lt;&gt;"TOTAL"),IF(AND([6]PREMIOS_TITULACIONES_ANTIGUAS!$BR62&lt;&gt;"",[6]PREMIOS_TITULACIONES_ANTIGUAS!$BR62&lt;&gt;0),[6]PREMIOS_TITULACIONES_ANTIGUAS!$BR62,""),IF($A64="TOTAL",SUM(INDIRECT("AO4:AO"&amp;ROW()-1)),""))</f>
        <v/>
      </c>
      <c r="AP64" s="7" t="str">
        <f ca="1">IF(AND($A64&lt;&gt;"",$A64&lt;&gt;"TOTAL"),IF(AND([6]PREMIOS_TITULACIONES_ANTIGUAS!$BT62&lt;&gt;"",[6]PREMIOS_TITULACIONES_ANTIGUAS!$BT62&lt;&gt;0),[6]PREMIOS_TITULACIONES_ANTIGUAS!$BT62,""),IF($A64="TOTAL",SUM(INDIRECT("AP4:AP"&amp;ROW()-1)),""))</f>
        <v/>
      </c>
      <c r="AQ64" s="7" t="str">
        <f t="shared" ca="1" si="13"/>
        <v/>
      </c>
      <c r="AR64" s="7" t="str">
        <f ca="1">IF(AND($A64&lt;&gt;"",$A64&lt;&gt;"TOTAL"),IF(AND([6]PREMIOS_TITULACIONES_ANTIGUAS!$BW62&lt;&gt;"",[6]PREMIOS_TITULACIONES_ANTIGUAS!$BW62&lt;&gt;0),[6]PREMIOS_TITULACIONES_ANTIGUAS!$BW62,""),IF($A64="TOTAL",SUM(INDIRECT("AR4:AR"&amp;ROW()-1)),""))</f>
        <v/>
      </c>
      <c r="AS64" s="7" t="str">
        <f ca="1">IF(AND($A64&lt;&gt;"",$A64&lt;&gt;"TOTAL"),IF(AND([6]PREMIOS_TITULACIONES_ANTIGUAS!$BY62&lt;&gt;"",[6]PREMIOS_TITULACIONES_ANTIGUAS!$BY62&lt;&gt;0),[6]PREMIOS_TITULACIONES_ANTIGUAS!$BY62,""),IF($A64="TOTAL",SUM(INDIRECT("AS4:AS"&amp;ROW()-1)),""))</f>
        <v/>
      </c>
      <c r="AT64" s="7" t="str">
        <f t="shared" ca="1" si="14"/>
        <v/>
      </c>
      <c r="AU64" s="7" t="str">
        <f ca="1">IF(AND($A64&lt;&gt;"",$A64&lt;&gt;"TOTAL"),IF(AND([6]PREMIOS_TITULACIONES_ANTIGUAS!$CB62&lt;&gt;"",[6]PREMIOS_TITULACIONES_ANTIGUAS!$CB62&lt;&gt;0),[6]PREMIOS_TITULACIONES_ANTIGUAS!$CB62,""),IF($A64="TOTAL",SUM(INDIRECT("AU4:AU"&amp;ROW()-1)),""))</f>
        <v/>
      </c>
      <c r="AV64" s="7" t="str">
        <f ca="1">IF(AND($A64&lt;&gt;"",$A64&lt;&gt;"TOTAL"),IF(AND([6]PREMIOS_TITULACIONES_ANTIGUAS!$CD62&lt;&gt;"",[6]PREMIOS_TITULACIONES_ANTIGUAS!$CD62&lt;&gt;0),[6]PREMIOS_TITULACIONES_ANTIGUAS!$CD62,""),IF($A64="TOTAL",SUM(INDIRECT("AV4:AV"&amp;ROW()-1)),""))</f>
        <v/>
      </c>
      <c r="AW64" s="7" t="str">
        <f t="shared" ca="1" si="15"/>
        <v/>
      </c>
      <c r="AX64" s="7" t="str">
        <f ca="1">IF(AND($A64&lt;&gt;"",$A64&lt;&gt;"TOTAL"),IF(AND([6]PREMIOS_TITULACIONES_ANTIGUAS!$CG62&lt;&gt;"",[6]PREMIOS_TITULACIONES_ANTIGUAS!$CG62&lt;&gt;0),[6]PREMIOS_TITULACIONES_ANTIGUAS!$CG62,""),IF($A64="TOTAL",SUM(INDIRECT("AX4:AX"&amp;ROW()-1)),""))</f>
        <v/>
      </c>
      <c r="AY64" s="7" t="str">
        <f ca="1">IF(AND($A64&lt;&gt;"",$A64&lt;&gt;"TOTAL"),IF(AND([6]PREMIOS_TITULACIONES_ANTIGUAS!$CI62&lt;&gt;"",[6]PREMIOS_TITULACIONES_ANTIGUAS!$CI62&lt;&gt;0),[6]PREMIOS_TITULACIONES_ANTIGUAS!$CI62,""),IF($A64="TOTAL",SUM(INDIRECT("AY4:AY"&amp;ROW()-1)),""))</f>
        <v/>
      </c>
      <c r="AZ64" s="7" t="str">
        <f t="shared" ca="1" si="16"/>
        <v/>
      </c>
      <c r="BA64" s="7" t="str">
        <f ca="1">IF(AND($A64&lt;&gt;"",$A64&lt;&gt;"TOTAL"),IF(AND([6]PREMIOS_TITULACIONES_ANTIGUAS!$CL62&lt;&gt;"",[6]PREMIOS_TITULACIONES_ANTIGUAS!$CL62&lt;&gt;0),[6]PREMIOS_TITULACIONES_ANTIGUAS!$CL62,""),IF($A64="TOTAL",SUM(INDIRECT("BA4:BA"&amp;ROW()-1)),""))</f>
        <v/>
      </c>
      <c r="BB64" s="7" t="str">
        <f ca="1">IF(AND($A64&lt;&gt;"",$A64&lt;&gt;"TOTAL"),IF(AND([6]PREMIOS_TITULACIONES_ANTIGUAS!$CN62&lt;&gt;"",[6]PREMIOS_TITULACIONES_ANTIGUAS!$CN62&lt;&gt;0),[6]PREMIOS_TITULACIONES_ANTIGUAS!$CN62,""),IF($A64="TOTAL",SUM(INDIRECT("BB4:BB"&amp;ROW()-1)),""))</f>
        <v/>
      </c>
      <c r="BC64" s="7" t="str">
        <f t="shared" ca="1" si="17"/>
        <v/>
      </c>
      <c r="BD64" s="7" t="str">
        <f ca="1">IF(AND($A64&lt;&gt;"",$A64&lt;&gt;"TOTAL"),IF(AND([6]PREMIOS_TITULACIONES_ANTIGUAS!$CQ62&lt;&gt;"",[6]PREMIOS_TITULACIONES_ANTIGUAS!$CQ62&lt;&gt;0),[6]PREMIOS_TITULACIONES_ANTIGUAS!$CQ62,""),IF($A64="TOTAL",SUM(INDIRECT("BD4:BD"&amp;ROW()-1)),""))</f>
        <v/>
      </c>
      <c r="BE64" s="7" t="str">
        <f ca="1">IF(AND($A64&lt;&gt;"",$A64&lt;&gt;"TOTAL"),IF(AND([6]PREMIOS_TITULACIONES_ANTIGUAS!$CS62&lt;&gt;"",[6]PREMIOS_TITULACIONES_ANTIGUAS!$CS62&lt;&gt;0),[6]PREMIOS_TITULACIONES_ANTIGUAS!$CS62,""),IF($A64="TOTAL",SUM(INDIRECT("BE4:BE"&amp;ROW()-1)),""))</f>
        <v/>
      </c>
      <c r="BF64" s="7" t="str">
        <f t="shared" ca="1" si="18"/>
        <v/>
      </c>
    </row>
    <row r="65" spans="1:58" x14ac:dyDescent="0.2">
      <c r="A65" s="12" t="str">
        <f>IF([6]PREMIOS_TITULACIONES_ANTIGUAS!$D63&lt;&gt;"",[6]PREMIOS_TITULACIONES_ANTIGUAS!$D63,IF(AND([6]PREMIOS_TITULACIONES_ANTIGUAS!$D63="",[6]PREMIOS_TITULACIONES_ANTIGUAS!$D64="",[6]PREMIOS_TITULACIONES_ANTIGUAS!$D62=""),"","TOTAL"))</f>
        <v/>
      </c>
      <c r="B65" s="7" t="str">
        <f ca="1">IF(AND($A65&lt;&gt;"",$A65&lt;&gt;"TOTAL"),IF(AND([6]PREMIOS_TITULACIONES_ANTIGUAS!$E63&lt;&gt;"",[6]PREMIOS_TITULACIONES_ANTIGUAS!$E63&lt;&gt;0),[6]PREMIOS_TITULACIONES_ANTIGUAS!$E63,""),IF($A65="TOTAL",SUM(INDIRECT("B4:B"&amp;ROW()-1)),""))</f>
        <v/>
      </c>
      <c r="C65" s="7" t="str">
        <f ca="1">IF(AND($A65&lt;&gt;"",$A65&lt;&gt;"TOTAL"),IF(AND([6]PREMIOS_TITULACIONES_ANTIGUAS!$G63&lt;&gt;"",[6]PREMIOS_TITULACIONES_ANTIGUAS!$G63&lt;&gt;0),[6]PREMIOS_TITULACIONES_ANTIGUAS!$G63,""),IF($A65="TOTAL",SUM(INDIRECT("C4:C"&amp;ROW()-1)),""))</f>
        <v/>
      </c>
      <c r="D65" s="7" t="str">
        <f t="shared" ca="1" si="0"/>
        <v/>
      </c>
      <c r="E65" s="7" t="str">
        <f ca="1">IF(AND($A65&lt;&gt;"",$A65&lt;&gt;"TOTAL"),IF(AND([6]PREMIOS_TITULACIONES_ANTIGUAS!$J63&lt;&gt;"",[6]PREMIOS_TITULACIONES_ANTIGUAS!$J63&lt;&gt;0),[6]PREMIOS_TITULACIONES_ANTIGUAS!$J63,""),IF($A65="TOTAL",SUM(INDIRECT("E4:E"&amp;ROW()-1)),""))</f>
        <v/>
      </c>
      <c r="F65" s="7" t="str">
        <f ca="1">IF(AND($A65&lt;&gt;"",$A65&lt;&gt;"TOTAL"),IF(AND([6]PREMIOS_TITULACIONES_ANTIGUAS!$L63&lt;&gt;"",[6]PREMIOS_TITULACIONES_ANTIGUAS!$L63&lt;&gt;0),[6]PREMIOS_TITULACIONES_ANTIGUAS!$L63,""),IF($A65="TOTAL",SUM(INDIRECT("F4:F"&amp;ROW()-1)),""))</f>
        <v/>
      </c>
      <c r="G65" s="7" t="str">
        <f t="shared" ca="1" si="1"/>
        <v/>
      </c>
      <c r="H65" s="7" t="str">
        <f ca="1">IF(AND($A65&lt;&gt;"",$A65&lt;&gt;"TOTAL"),IF(AND([6]PREMIOS_TITULACIONES_ANTIGUAS!$O63&lt;&gt;"",[6]PREMIOS_TITULACIONES_ANTIGUAS!$O63&lt;&gt;0),[6]PREMIOS_TITULACIONES_ANTIGUAS!$O63,""),IF($A65="TOTAL",SUM(INDIRECT("H4:H"&amp;ROW()-1)),""))</f>
        <v/>
      </c>
      <c r="I65" s="7" t="str">
        <f ca="1">IF(AND($A65&lt;&gt;"",$A65&lt;&gt;"TOTAL"),IF(AND([6]PREMIOS_TITULACIONES_ANTIGUAS!$Q63&lt;&gt;"",[6]PREMIOS_TITULACIONES_ANTIGUAS!$Q63&lt;&gt;0),[6]PREMIOS_TITULACIONES_ANTIGUAS!$Q63,""),IF($A65="TOTAL",SUM(INDIRECT("I4:I"&amp;ROW()-1)),""))</f>
        <v/>
      </c>
      <c r="J65" s="7" t="str">
        <f t="shared" ca="1" si="2"/>
        <v/>
      </c>
      <c r="K65" s="7" t="str">
        <f ca="1">IF(AND($A65&lt;&gt;"",$A65&lt;&gt;"TOTAL"),IF(AND([6]PREMIOS_TITULACIONES_ANTIGUAS!$T63&lt;&gt;"",[6]PREMIOS_TITULACIONES_ANTIGUAS!$T63&lt;&gt;0),[6]PREMIOS_TITULACIONES_ANTIGUAS!$T63,""),IF($A65="TOTAL",SUM(INDIRECT("K4:K"&amp;ROW()-1)),""))</f>
        <v/>
      </c>
      <c r="L65" s="7" t="str">
        <f ca="1">IF(AND($A65&lt;&gt;"",$A65&lt;&gt;"TOTAL"),IF(AND([6]PREMIOS_TITULACIONES_ANTIGUAS!$V63&lt;&gt;"",[6]PREMIOS_TITULACIONES_ANTIGUAS!$V63&lt;&gt;0),[6]PREMIOS_TITULACIONES_ANTIGUAS!$V63,""),IF($A65="TOTAL",SUM(INDIRECT("L4:L"&amp;ROW()-1)),""))</f>
        <v/>
      </c>
      <c r="M65" s="7" t="str">
        <f t="shared" ca="1" si="3"/>
        <v/>
      </c>
      <c r="N65" s="7" t="str">
        <f ca="1">IF(AND($A65&lt;&gt;"",$A65&lt;&gt;"TOTAL"),IF(AND([6]PREMIOS_TITULACIONES_ANTIGUAS!$Y63&lt;&gt;"",[6]PREMIOS_TITULACIONES_ANTIGUAS!$Y63&lt;&gt;0),[6]PREMIOS_TITULACIONES_ANTIGUAS!$Y63,""),IF($A65="TOTAL",SUM(INDIRECT("N4:N"&amp;ROW()-1)),""))</f>
        <v/>
      </c>
      <c r="O65" s="7" t="str">
        <f ca="1">IF(AND($A65&lt;&gt;"",$A65&lt;&gt;"TOTAL"),IF(AND([6]PREMIOS_TITULACIONES_ANTIGUAS!$AA63&lt;&gt;"",[6]PREMIOS_TITULACIONES_ANTIGUAS!$AA63&lt;&gt;0),[6]PREMIOS_TITULACIONES_ANTIGUAS!$AA63,""),IF($A65="TOTAL",SUM(INDIRECT("O4:O"&amp;ROW()-1)),""))</f>
        <v/>
      </c>
      <c r="P65" s="7" t="str">
        <f t="shared" ca="1" si="4"/>
        <v/>
      </c>
      <c r="Q65" s="7" t="str">
        <f ca="1">IF(AND($A65&lt;&gt;"",$A65&lt;&gt;"TOTAL"),IF(AND([6]PREMIOS_TITULACIONES_ANTIGUAS!$AD63&lt;&gt;"",[6]PREMIOS_TITULACIONES_ANTIGUAS!$AD63&lt;&gt;0),[6]PREMIOS_TITULACIONES_ANTIGUAS!$AD63,""),IF($A65="TOTAL",SUM(INDIRECT("Q4:Q"&amp;ROW()-1)),""))</f>
        <v/>
      </c>
      <c r="R65" s="7" t="str">
        <f ca="1">IF(AND($A65&lt;&gt;"",$A65&lt;&gt;"TOTAL"),IF(AND([6]PREMIOS_TITULACIONES_ANTIGUAS!$AF63&lt;&gt;"",[6]PREMIOS_TITULACIONES_ANTIGUAS!$AF63&lt;&gt;0),[6]PREMIOS_TITULACIONES_ANTIGUAS!$AF63,""),IF($A65="TOTAL",SUM(INDIRECT("R4:R"&amp;ROW()-1)),""))</f>
        <v/>
      </c>
      <c r="S65" s="7" t="str">
        <f t="shared" ca="1" si="5"/>
        <v/>
      </c>
      <c r="T65" s="7" t="str">
        <f ca="1">IF(AND($A65&lt;&gt;"",$A65&lt;&gt;"TOTAL"),IF(AND([6]PREMIOS_TITULACIONES_ANTIGUAS!$AI63&lt;&gt;"",[6]PREMIOS_TITULACIONES_ANTIGUAS!$AI63&lt;&gt;0),[6]PREMIOS_TITULACIONES_ANTIGUAS!$AI63,""),IF($A65="TOTAL",SUM(INDIRECT("T4:T"&amp;ROW()-1)),""))</f>
        <v/>
      </c>
      <c r="U65" s="7" t="str">
        <f ca="1">IF(AND($A65&lt;&gt;"",$A65&lt;&gt;"TOTAL"),IF(AND([6]PREMIOS_TITULACIONES_ANTIGUAS!$AK63&lt;&gt;"",[6]PREMIOS_TITULACIONES_ANTIGUAS!$AK63&lt;&gt;0),[6]PREMIOS_TITULACIONES_ANTIGUAS!$AK63,""),IF($A65="TOTAL",SUM(INDIRECT("U4:U"&amp;ROW()-1)),""))</f>
        <v/>
      </c>
      <c r="V65" s="7" t="str">
        <f t="shared" ca="1" si="6"/>
        <v/>
      </c>
      <c r="W65" s="7" t="str">
        <f ca="1">IF(AND($A65&lt;&gt;"",$A65&lt;&gt;"TOTAL"),IF(AND([6]PREMIOS_TITULACIONES_ANTIGUAS!$AN63&lt;&gt;"",[6]PREMIOS_TITULACIONES_ANTIGUAS!$AN63&lt;&gt;0),[6]PREMIOS_TITULACIONES_ANTIGUAS!$AN63,""),IF($A65="TOTAL",SUM(INDIRECT("W4:W"&amp;ROW()-1)),""))</f>
        <v/>
      </c>
      <c r="X65" s="7" t="str">
        <f ca="1">IF(AND($A65&lt;&gt;"",$A65&lt;&gt;"TOTAL"),IF(AND([6]PREMIOS_TITULACIONES_ANTIGUAS!$AP63&lt;&gt;"",[6]PREMIOS_TITULACIONES_ANTIGUAS!$AP63&lt;&gt;0),[6]PREMIOS_TITULACIONES_ANTIGUAS!$AP63,""),IF($A65="TOTAL",SUM(INDIRECT("X4:X"&amp;ROW()-1)),""))</f>
        <v/>
      </c>
      <c r="Y65" s="7" t="str">
        <f t="shared" ca="1" si="7"/>
        <v/>
      </c>
      <c r="Z65" s="7" t="str">
        <f ca="1">IF(AND($A65&lt;&gt;"",$A65&lt;&gt;"TOTAL"),IF(AND([6]PREMIOS_TITULACIONES_ANTIGUAS!$AS63&lt;&gt;"",[6]PREMIOS_TITULACIONES_ANTIGUAS!$AS63&lt;&gt;0),[6]PREMIOS_TITULACIONES_ANTIGUAS!$AS63,""),IF($A65="TOTAL",SUM(INDIRECT("Z4:Z"&amp;ROW()-1)),""))</f>
        <v/>
      </c>
      <c r="AA65" s="7" t="str">
        <f ca="1">IF(AND($A65&lt;&gt;"",$A65&lt;&gt;"TOTAL"),IF(AND([6]PREMIOS_TITULACIONES_ANTIGUAS!$AU63&lt;&gt;"",[6]PREMIOS_TITULACIONES_ANTIGUAS!$AU63&lt;&gt;0),[6]PREMIOS_TITULACIONES_ANTIGUAS!$AU63,""),IF($A65="TOTAL",SUM(INDIRECT("AA4:AA"&amp;ROW()-1)),""))</f>
        <v/>
      </c>
      <c r="AB65" s="7" t="str">
        <f t="shared" ca="1" si="8"/>
        <v/>
      </c>
      <c r="AC65" s="7" t="str">
        <f ca="1">IF(AND($A65&lt;&gt;"",$A65&lt;&gt;"TOTAL"),IF(AND([6]PREMIOS_TITULACIONES_ANTIGUAS!$AX63&lt;&gt;"",[6]PREMIOS_TITULACIONES_ANTIGUAS!$AX63&lt;&gt;0),[6]PREMIOS_TITULACIONES_ANTIGUAS!$AX63,""),IF($A65="TOTAL",SUM(INDIRECT("AC4:AC"&amp;ROW()-1)),""))</f>
        <v/>
      </c>
      <c r="AD65" s="7" t="str">
        <f ca="1">IF(AND($A65&lt;&gt;"",$A65&lt;&gt;"TOTAL"),IF(AND([6]PREMIOS_TITULACIONES_ANTIGUAS!$AZ63&lt;&gt;"",[6]PREMIOS_TITULACIONES_ANTIGUAS!$AZ63&lt;&gt;0),[6]PREMIOS_TITULACIONES_ANTIGUAS!$AZ63,""),IF($A65="TOTAL",SUM(INDIRECT("AD4:AD"&amp;ROW()-1)),""))</f>
        <v/>
      </c>
      <c r="AE65" s="7" t="str">
        <f t="shared" ca="1" si="9"/>
        <v/>
      </c>
      <c r="AF65" s="7" t="str">
        <f ca="1">IF(AND($A65&lt;&gt;"",$A65&lt;&gt;"TOTAL"),IF(AND([6]PREMIOS_TITULACIONES_ANTIGUAS!$BC63&lt;&gt;"",[6]PREMIOS_TITULACIONES_ANTIGUAS!$BC63&lt;&gt;0),[6]PREMIOS_TITULACIONES_ANTIGUAS!$BC63,""),IF($A65="TOTAL",SUM(INDIRECT("AF4:AF"&amp;ROW()-1)),""))</f>
        <v/>
      </c>
      <c r="AG65" s="7" t="str">
        <f ca="1">IF(AND($A65&lt;&gt;"",$A65&lt;&gt;"TOTAL"),IF(AND([6]PREMIOS_TITULACIONES_ANTIGUAS!$BE63&lt;&gt;"",[6]PREMIOS_TITULACIONES_ANTIGUAS!$BE63&lt;&gt;0),[6]PREMIOS_TITULACIONES_ANTIGUAS!$BE63,""),IF($A65="TOTAL",SUM(INDIRECT("AG4:AG"&amp;ROW()-1)),""))</f>
        <v/>
      </c>
      <c r="AH65" s="7" t="str">
        <f t="shared" ca="1" si="10"/>
        <v/>
      </c>
      <c r="AI65" s="7" t="str">
        <f ca="1">IF(AND($A65&lt;&gt;"",$A65&lt;&gt;"TOTAL"),IF(AND([6]PREMIOS_TITULACIONES_ANTIGUAS!$BH63&lt;&gt;"",[6]PREMIOS_TITULACIONES_ANTIGUAS!$BH63&lt;&gt;0),[6]PREMIOS_TITULACIONES_ANTIGUAS!$BH63,""),IF($A65="TOTAL",SUM(INDIRECT("AI4:AI"&amp;ROW()-1)),""))</f>
        <v/>
      </c>
      <c r="AJ65" s="7" t="str">
        <f ca="1">IF(AND($A65&lt;&gt;"",$A65&lt;&gt;"TOTAL"),IF(AND([6]PREMIOS_TITULACIONES_ANTIGUAS!$BJ63&lt;&gt;"",[6]PREMIOS_TITULACIONES_ANTIGUAS!$BJ63&lt;&gt;0),[6]PREMIOS_TITULACIONES_ANTIGUAS!$BJ63,""),IF($A65="TOTAL",SUM(INDIRECT("AJ4:AJ"&amp;ROW()-1)),""))</f>
        <v/>
      </c>
      <c r="AK65" s="7" t="str">
        <f t="shared" ca="1" si="11"/>
        <v/>
      </c>
      <c r="AL65" s="7" t="str">
        <f ca="1">IF(AND($A65&lt;&gt;"",$A65&lt;&gt;"TOTAL"),IF(AND([6]PREMIOS_TITULACIONES_ANTIGUAS!$BM63&lt;&gt;"",[6]PREMIOS_TITULACIONES_ANTIGUAS!$BM63&lt;&gt;0),[6]PREMIOS_TITULACIONES_ANTIGUAS!$BM63,""),IF($A65="TOTAL",SUM(INDIRECT("AL4:AL"&amp;ROW()-1)),""))</f>
        <v/>
      </c>
      <c r="AM65" s="7" t="str">
        <f ca="1">IF(AND($A65&lt;&gt;"",$A65&lt;&gt;"TOTAL"),IF(AND([6]PREMIOS_TITULACIONES_ANTIGUAS!$BO63&lt;&gt;"",[6]PREMIOS_TITULACIONES_ANTIGUAS!$BO63&lt;&gt;0),[6]PREMIOS_TITULACIONES_ANTIGUAS!$BO63,""),IF($A65="TOTAL",SUM(INDIRECT("AM4:AM"&amp;ROW()-1)),""))</f>
        <v/>
      </c>
      <c r="AN65" s="7" t="str">
        <f t="shared" ca="1" si="12"/>
        <v/>
      </c>
      <c r="AO65" s="7" t="str">
        <f ca="1">IF(AND($A65&lt;&gt;"",$A65&lt;&gt;"TOTAL"),IF(AND([6]PREMIOS_TITULACIONES_ANTIGUAS!$BR63&lt;&gt;"",[6]PREMIOS_TITULACIONES_ANTIGUAS!$BR63&lt;&gt;0),[6]PREMIOS_TITULACIONES_ANTIGUAS!$BR63,""),IF($A65="TOTAL",SUM(INDIRECT("AO4:AO"&amp;ROW()-1)),""))</f>
        <v/>
      </c>
      <c r="AP65" s="7" t="str">
        <f ca="1">IF(AND($A65&lt;&gt;"",$A65&lt;&gt;"TOTAL"),IF(AND([6]PREMIOS_TITULACIONES_ANTIGUAS!$BT63&lt;&gt;"",[6]PREMIOS_TITULACIONES_ANTIGUAS!$BT63&lt;&gt;0),[6]PREMIOS_TITULACIONES_ANTIGUAS!$BT63,""),IF($A65="TOTAL",SUM(INDIRECT("AP4:AP"&amp;ROW()-1)),""))</f>
        <v/>
      </c>
      <c r="AQ65" s="7" t="str">
        <f t="shared" ca="1" si="13"/>
        <v/>
      </c>
      <c r="AR65" s="7" t="str">
        <f ca="1">IF(AND($A65&lt;&gt;"",$A65&lt;&gt;"TOTAL"),IF(AND([6]PREMIOS_TITULACIONES_ANTIGUAS!$BW63&lt;&gt;"",[6]PREMIOS_TITULACIONES_ANTIGUAS!$BW63&lt;&gt;0),[6]PREMIOS_TITULACIONES_ANTIGUAS!$BW63,""),IF($A65="TOTAL",SUM(INDIRECT("AR4:AR"&amp;ROW()-1)),""))</f>
        <v/>
      </c>
      <c r="AS65" s="7" t="str">
        <f ca="1">IF(AND($A65&lt;&gt;"",$A65&lt;&gt;"TOTAL"),IF(AND([6]PREMIOS_TITULACIONES_ANTIGUAS!$BY63&lt;&gt;"",[6]PREMIOS_TITULACIONES_ANTIGUAS!$BY63&lt;&gt;0),[6]PREMIOS_TITULACIONES_ANTIGUAS!$BY63,""),IF($A65="TOTAL",SUM(INDIRECT("AS4:AS"&amp;ROW()-1)),""))</f>
        <v/>
      </c>
      <c r="AT65" s="7" t="str">
        <f t="shared" ca="1" si="14"/>
        <v/>
      </c>
      <c r="AU65" s="7" t="str">
        <f ca="1">IF(AND($A65&lt;&gt;"",$A65&lt;&gt;"TOTAL"),IF(AND([6]PREMIOS_TITULACIONES_ANTIGUAS!$CB63&lt;&gt;"",[6]PREMIOS_TITULACIONES_ANTIGUAS!$CB63&lt;&gt;0),[6]PREMIOS_TITULACIONES_ANTIGUAS!$CB63,""),IF($A65="TOTAL",SUM(INDIRECT("AU4:AU"&amp;ROW()-1)),""))</f>
        <v/>
      </c>
      <c r="AV65" s="7" t="str">
        <f ca="1">IF(AND($A65&lt;&gt;"",$A65&lt;&gt;"TOTAL"),IF(AND([6]PREMIOS_TITULACIONES_ANTIGUAS!$CD63&lt;&gt;"",[6]PREMIOS_TITULACIONES_ANTIGUAS!$CD63&lt;&gt;0),[6]PREMIOS_TITULACIONES_ANTIGUAS!$CD63,""),IF($A65="TOTAL",SUM(INDIRECT("AV4:AV"&amp;ROW()-1)),""))</f>
        <v/>
      </c>
      <c r="AW65" s="7" t="str">
        <f t="shared" ca="1" si="15"/>
        <v/>
      </c>
      <c r="AX65" s="7" t="str">
        <f ca="1">IF(AND($A65&lt;&gt;"",$A65&lt;&gt;"TOTAL"),IF(AND([6]PREMIOS_TITULACIONES_ANTIGUAS!$CG63&lt;&gt;"",[6]PREMIOS_TITULACIONES_ANTIGUAS!$CG63&lt;&gt;0),[6]PREMIOS_TITULACIONES_ANTIGUAS!$CG63,""),IF($A65="TOTAL",SUM(INDIRECT("AX4:AX"&amp;ROW()-1)),""))</f>
        <v/>
      </c>
      <c r="AY65" s="7" t="str">
        <f ca="1">IF(AND($A65&lt;&gt;"",$A65&lt;&gt;"TOTAL"),IF(AND([6]PREMIOS_TITULACIONES_ANTIGUAS!$CI63&lt;&gt;"",[6]PREMIOS_TITULACIONES_ANTIGUAS!$CI63&lt;&gt;0),[6]PREMIOS_TITULACIONES_ANTIGUAS!$CI63,""),IF($A65="TOTAL",SUM(INDIRECT("AY4:AY"&amp;ROW()-1)),""))</f>
        <v/>
      </c>
      <c r="AZ65" s="7" t="str">
        <f t="shared" ca="1" si="16"/>
        <v/>
      </c>
      <c r="BA65" s="7" t="str">
        <f ca="1">IF(AND($A65&lt;&gt;"",$A65&lt;&gt;"TOTAL"),IF(AND([6]PREMIOS_TITULACIONES_ANTIGUAS!$CL63&lt;&gt;"",[6]PREMIOS_TITULACIONES_ANTIGUAS!$CL63&lt;&gt;0),[6]PREMIOS_TITULACIONES_ANTIGUAS!$CL63,""),IF($A65="TOTAL",SUM(INDIRECT("BA4:BA"&amp;ROW()-1)),""))</f>
        <v/>
      </c>
      <c r="BB65" s="7" t="str">
        <f ca="1">IF(AND($A65&lt;&gt;"",$A65&lt;&gt;"TOTAL"),IF(AND([6]PREMIOS_TITULACIONES_ANTIGUAS!$CN63&lt;&gt;"",[6]PREMIOS_TITULACIONES_ANTIGUAS!$CN63&lt;&gt;0),[6]PREMIOS_TITULACIONES_ANTIGUAS!$CN63,""),IF($A65="TOTAL",SUM(INDIRECT("BB4:BB"&amp;ROW()-1)),""))</f>
        <v/>
      </c>
      <c r="BC65" s="7" t="str">
        <f t="shared" ca="1" si="17"/>
        <v/>
      </c>
      <c r="BD65" s="7" t="str">
        <f ca="1">IF(AND($A65&lt;&gt;"",$A65&lt;&gt;"TOTAL"),IF(AND([6]PREMIOS_TITULACIONES_ANTIGUAS!$CQ63&lt;&gt;"",[6]PREMIOS_TITULACIONES_ANTIGUAS!$CQ63&lt;&gt;0),[6]PREMIOS_TITULACIONES_ANTIGUAS!$CQ63,""),IF($A65="TOTAL",SUM(INDIRECT("BD4:BD"&amp;ROW()-1)),""))</f>
        <v/>
      </c>
      <c r="BE65" s="7" t="str">
        <f ca="1">IF(AND($A65&lt;&gt;"",$A65&lt;&gt;"TOTAL"),IF(AND([6]PREMIOS_TITULACIONES_ANTIGUAS!$CS63&lt;&gt;"",[6]PREMIOS_TITULACIONES_ANTIGUAS!$CS63&lt;&gt;0),[6]PREMIOS_TITULACIONES_ANTIGUAS!$CS63,""),IF($A65="TOTAL",SUM(INDIRECT("BE4:BE"&amp;ROW()-1)),""))</f>
        <v/>
      </c>
      <c r="BF65" s="7" t="str">
        <f t="shared" ca="1" si="18"/>
        <v/>
      </c>
    </row>
    <row r="66" spans="1:58" x14ac:dyDescent="0.2">
      <c r="A66" s="12" t="str">
        <f>IF([6]PREMIOS_TITULACIONES_ANTIGUAS!$D64&lt;&gt;"",[6]PREMIOS_TITULACIONES_ANTIGUAS!$D64,IF(AND([6]PREMIOS_TITULACIONES_ANTIGUAS!$D64="",[6]PREMIOS_TITULACIONES_ANTIGUAS!$D65="",[6]PREMIOS_TITULACIONES_ANTIGUAS!$D63=""),"","TOTAL"))</f>
        <v/>
      </c>
      <c r="B66" s="7" t="str">
        <f ca="1">IF(AND($A66&lt;&gt;"",$A66&lt;&gt;"TOTAL"),IF(AND([6]PREMIOS_TITULACIONES_ANTIGUAS!$E64&lt;&gt;"",[6]PREMIOS_TITULACIONES_ANTIGUAS!$E64&lt;&gt;0),[6]PREMIOS_TITULACIONES_ANTIGUAS!$E64,""),IF($A66="TOTAL",SUM(INDIRECT("B4:B"&amp;ROW()-1)),""))</f>
        <v/>
      </c>
      <c r="C66" s="7" t="str">
        <f ca="1">IF(AND($A66&lt;&gt;"",$A66&lt;&gt;"TOTAL"),IF(AND([6]PREMIOS_TITULACIONES_ANTIGUAS!$G64&lt;&gt;"",[6]PREMIOS_TITULACIONES_ANTIGUAS!$G64&lt;&gt;0),[6]PREMIOS_TITULACIONES_ANTIGUAS!$G64,""),IF($A66="TOTAL",SUM(INDIRECT("C4:C"&amp;ROW()-1)),""))</f>
        <v/>
      </c>
      <c r="D66" s="7" t="str">
        <f t="shared" ca="1" si="0"/>
        <v/>
      </c>
      <c r="E66" s="7" t="str">
        <f ca="1">IF(AND($A66&lt;&gt;"",$A66&lt;&gt;"TOTAL"),IF(AND([6]PREMIOS_TITULACIONES_ANTIGUAS!$J64&lt;&gt;"",[6]PREMIOS_TITULACIONES_ANTIGUAS!$J64&lt;&gt;0),[6]PREMIOS_TITULACIONES_ANTIGUAS!$J64,""),IF($A66="TOTAL",SUM(INDIRECT("E4:E"&amp;ROW()-1)),""))</f>
        <v/>
      </c>
      <c r="F66" s="7" t="str">
        <f ca="1">IF(AND($A66&lt;&gt;"",$A66&lt;&gt;"TOTAL"),IF(AND([6]PREMIOS_TITULACIONES_ANTIGUAS!$L64&lt;&gt;"",[6]PREMIOS_TITULACIONES_ANTIGUAS!$L64&lt;&gt;0),[6]PREMIOS_TITULACIONES_ANTIGUAS!$L64,""),IF($A66="TOTAL",SUM(INDIRECT("F4:F"&amp;ROW()-1)),""))</f>
        <v/>
      </c>
      <c r="G66" s="7" t="str">
        <f t="shared" ca="1" si="1"/>
        <v/>
      </c>
      <c r="H66" s="7" t="str">
        <f ca="1">IF(AND($A66&lt;&gt;"",$A66&lt;&gt;"TOTAL"),IF(AND([6]PREMIOS_TITULACIONES_ANTIGUAS!$O64&lt;&gt;"",[6]PREMIOS_TITULACIONES_ANTIGUAS!$O64&lt;&gt;0),[6]PREMIOS_TITULACIONES_ANTIGUAS!$O64,""),IF($A66="TOTAL",SUM(INDIRECT("H4:H"&amp;ROW()-1)),""))</f>
        <v/>
      </c>
      <c r="I66" s="7" t="str">
        <f ca="1">IF(AND($A66&lt;&gt;"",$A66&lt;&gt;"TOTAL"),IF(AND([6]PREMIOS_TITULACIONES_ANTIGUAS!$Q64&lt;&gt;"",[6]PREMIOS_TITULACIONES_ANTIGUAS!$Q64&lt;&gt;0),[6]PREMIOS_TITULACIONES_ANTIGUAS!$Q64,""),IF($A66="TOTAL",SUM(INDIRECT("I4:I"&amp;ROW()-1)),""))</f>
        <v/>
      </c>
      <c r="J66" s="7" t="str">
        <f t="shared" ca="1" si="2"/>
        <v/>
      </c>
      <c r="K66" s="7" t="str">
        <f ca="1">IF(AND($A66&lt;&gt;"",$A66&lt;&gt;"TOTAL"),IF(AND([6]PREMIOS_TITULACIONES_ANTIGUAS!$T64&lt;&gt;"",[6]PREMIOS_TITULACIONES_ANTIGUAS!$T64&lt;&gt;0),[6]PREMIOS_TITULACIONES_ANTIGUAS!$T64,""),IF($A66="TOTAL",SUM(INDIRECT("K4:K"&amp;ROW()-1)),""))</f>
        <v/>
      </c>
      <c r="L66" s="7" t="str">
        <f ca="1">IF(AND($A66&lt;&gt;"",$A66&lt;&gt;"TOTAL"),IF(AND([6]PREMIOS_TITULACIONES_ANTIGUAS!$V64&lt;&gt;"",[6]PREMIOS_TITULACIONES_ANTIGUAS!$V64&lt;&gt;0),[6]PREMIOS_TITULACIONES_ANTIGUAS!$V64,""),IF($A66="TOTAL",SUM(INDIRECT("L4:L"&amp;ROW()-1)),""))</f>
        <v/>
      </c>
      <c r="M66" s="7" t="str">
        <f t="shared" ca="1" si="3"/>
        <v/>
      </c>
      <c r="N66" s="7" t="str">
        <f ca="1">IF(AND($A66&lt;&gt;"",$A66&lt;&gt;"TOTAL"),IF(AND([6]PREMIOS_TITULACIONES_ANTIGUAS!$Y64&lt;&gt;"",[6]PREMIOS_TITULACIONES_ANTIGUAS!$Y64&lt;&gt;0),[6]PREMIOS_TITULACIONES_ANTIGUAS!$Y64,""),IF($A66="TOTAL",SUM(INDIRECT("N4:N"&amp;ROW()-1)),""))</f>
        <v/>
      </c>
      <c r="O66" s="7" t="str">
        <f ca="1">IF(AND($A66&lt;&gt;"",$A66&lt;&gt;"TOTAL"),IF(AND([6]PREMIOS_TITULACIONES_ANTIGUAS!$AA64&lt;&gt;"",[6]PREMIOS_TITULACIONES_ANTIGUAS!$AA64&lt;&gt;0),[6]PREMIOS_TITULACIONES_ANTIGUAS!$AA64,""),IF($A66="TOTAL",SUM(INDIRECT("O4:O"&amp;ROW()-1)),""))</f>
        <v/>
      </c>
      <c r="P66" s="7" t="str">
        <f t="shared" ca="1" si="4"/>
        <v/>
      </c>
      <c r="Q66" s="7" t="str">
        <f ca="1">IF(AND($A66&lt;&gt;"",$A66&lt;&gt;"TOTAL"),IF(AND([6]PREMIOS_TITULACIONES_ANTIGUAS!$AD64&lt;&gt;"",[6]PREMIOS_TITULACIONES_ANTIGUAS!$AD64&lt;&gt;0),[6]PREMIOS_TITULACIONES_ANTIGUAS!$AD64,""),IF($A66="TOTAL",SUM(INDIRECT("Q4:Q"&amp;ROW()-1)),""))</f>
        <v/>
      </c>
      <c r="R66" s="7" t="str">
        <f ca="1">IF(AND($A66&lt;&gt;"",$A66&lt;&gt;"TOTAL"),IF(AND([6]PREMIOS_TITULACIONES_ANTIGUAS!$AF64&lt;&gt;"",[6]PREMIOS_TITULACIONES_ANTIGUAS!$AF64&lt;&gt;0),[6]PREMIOS_TITULACIONES_ANTIGUAS!$AF64,""),IF($A66="TOTAL",SUM(INDIRECT("R4:R"&amp;ROW()-1)),""))</f>
        <v/>
      </c>
      <c r="S66" s="7" t="str">
        <f t="shared" ca="1" si="5"/>
        <v/>
      </c>
      <c r="T66" s="7" t="str">
        <f ca="1">IF(AND($A66&lt;&gt;"",$A66&lt;&gt;"TOTAL"),IF(AND([6]PREMIOS_TITULACIONES_ANTIGUAS!$AI64&lt;&gt;"",[6]PREMIOS_TITULACIONES_ANTIGUAS!$AI64&lt;&gt;0),[6]PREMIOS_TITULACIONES_ANTIGUAS!$AI64,""),IF($A66="TOTAL",SUM(INDIRECT("T4:T"&amp;ROW()-1)),""))</f>
        <v/>
      </c>
      <c r="U66" s="7" t="str">
        <f ca="1">IF(AND($A66&lt;&gt;"",$A66&lt;&gt;"TOTAL"),IF(AND([6]PREMIOS_TITULACIONES_ANTIGUAS!$AK64&lt;&gt;"",[6]PREMIOS_TITULACIONES_ANTIGUAS!$AK64&lt;&gt;0),[6]PREMIOS_TITULACIONES_ANTIGUAS!$AK64,""),IF($A66="TOTAL",SUM(INDIRECT("U4:U"&amp;ROW()-1)),""))</f>
        <v/>
      </c>
      <c r="V66" s="7" t="str">
        <f t="shared" ca="1" si="6"/>
        <v/>
      </c>
      <c r="W66" s="7" t="str">
        <f ca="1">IF(AND($A66&lt;&gt;"",$A66&lt;&gt;"TOTAL"),IF(AND([6]PREMIOS_TITULACIONES_ANTIGUAS!$AN64&lt;&gt;"",[6]PREMIOS_TITULACIONES_ANTIGUAS!$AN64&lt;&gt;0),[6]PREMIOS_TITULACIONES_ANTIGUAS!$AN64,""),IF($A66="TOTAL",SUM(INDIRECT("W4:W"&amp;ROW()-1)),""))</f>
        <v/>
      </c>
      <c r="X66" s="7" t="str">
        <f ca="1">IF(AND($A66&lt;&gt;"",$A66&lt;&gt;"TOTAL"),IF(AND([6]PREMIOS_TITULACIONES_ANTIGUAS!$AP64&lt;&gt;"",[6]PREMIOS_TITULACIONES_ANTIGUAS!$AP64&lt;&gt;0),[6]PREMIOS_TITULACIONES_ANTIGUAS!$AP64,""),IF($A66="TOTAL",SUM(INDIRECT("X4:X"&amp;ROW()-1)),""))</f>
        <v/>
      </c>
      <c r="Y66" s="7" t="str">
        <f t="shared" ca="1" si="7"/>
        <v/>
      </c>
      <c r="Z66" s="7" t="str">
        <f ca="1">IF(AND($A66&lt;&gt;"",$A66&lt;&gt;"TOTAL"),IF(AND([6]PREMIOS_TITULACIONES_ANTIGUAS!$AS64&lt;&gt;"",[6]PREMIOS_TITULACIONES_ANTIGUAS!$AS64&lt;&gt;0),[6]PREMIOS_TITULACIONES_ANTIGUAS!$AS64,""),IF($A66="TOTAL",SUM(INDIRECT("Z4:Z"&amp;ROW()-1)),""))</f>
        <v/>
      </c>
      <c r="AA66" s="7" t="str">
        <f ca="1">IF(AND($A66&lt;&gt;"",$A66&lt;&gt;"TOTAL"),IF(AND([6]PREMIOS_TITULACIONES_ANTIGUAS!$AU64&lt;&gt;"",[6]PREMIOS_TITULACIONES_ANTIGUAS!$AU64&lt;&gt;0),[6]PREMIOS_TITULACIONES_ANTIGUAS!$AU64,""),IF($A66="TOTAL",SUM(INDIRECT("AA4:AA"&amp;ROW()-1)),""))</f>
        <v/>
      </c>
      <c r="AB66" s="7" t="str">
        <f t="shared" ca="1" si="8"/>
        <v/>
      </c>
      <c r="AC66" s="7" t="str">
        <f ca="1">IF(AND($A66&lt;&gt;"",$A66&lt;&gt;"TOTAL"),IF(AND([6]PREMIOS_TITULACIONES_ANTIGUAS!$AX64&lt;&gt;"",[6]PREMIOS_TITULACIONES_ANTIGUAS!$AX64&lt;&gt;0),[6]PREMIOS_TITULACIONES_ANTIGUAS!$AX64,""),IF($A66="TOTAL",SUM(INDIRECT("AC4:AC"&amp;ROW()-1)),""))</f>
        <v/>
      </c>
      <c r="AD66" s="7" t="str">
        <f ca="1">IF(AND($A66&lt;&gt;"",$A66&lt;&gt;"TOTAL"),IF(AND([6]PREMIOS_TITULACIONES_ANTIGUAS!$AZ64&lt;&gt;"",[6]PREMIOS_TITULACIONES_ANTIGUAS!$AZ64&lt;&gt;0),[6]PREMIOS_TITULACIONES_ANTIGUAS!$AZ64,""),IF($A66="TOTAL",SUM(INDIRECT("AD4:AD"&amp;ROW()-1)),""))</f>
        <v/>
      </c>
      <c r="AE66" s="7" t="str">
        <f t="shared" ca="1" si="9"/>
        <v/>
      </c>
      <c r="AF66" s="7" t="str">
        <f ca="1">IF(AND($A66&lt;&gt;"",$A66&lt;&gt;"TOTAL"),IF(AND([6]PREMIOS_TITULACIONES_ANTIGUAS!$BC64&lt;&gt;"",[6]PREMIOS_TITULACIONES_ANTIGUAS!$BC64&lt;&gt;0),[6]PREMIOS_TITULACIONES_ANTIGUAS!$BC64,""),IF($A66="TOTAL",SUM(INDIRECT("AF4:AF"&amp;ROW()-1)),""))</f>
        <v/>
      </c>
      <c r="AG66" s="7" t="str">
        <f ca="1">IF(AND($A66&lt;&gt;"",$A66&lt;&gt;"TOTAL"),IF(AND([6]PREMIOS_TITULACIONES_ANTIGUAS!$BE64&lt;&gt;"",[6]PREMIOS_TITULACIONES_ANTIGUAS!$BE64&lt;&gt;0),[6]PREMIOS_TITULACIONES_ANTIGUAS!$BE64,""),IF($A66="TOTAL",SUM(INDIRECT("AG4:AG"&amp;ROW()-1)),""))</f>
        <v/>
      </c>
      <c r="AH66" s="7" t="str">
        <f t="shared" ca="1" si="10"/>
        <v/>
      </c>
      <c r="AI66" s="7" t="str">
        <f ca="1">IF(AND($A66&lt;&gt;"",$A66&lt;&gt;"TOTAL"),IF(AND([6]PREMIOS_TITULACIONES_ANTIGUAS!$BH64&lt;&gt;"",[6]PREMIOS_TITULACIONES_ANTIGUAS!$BH64&lt;&gt;0),[6]PREMIOS_TITULACIONES_ANTIGUAS!$BH64,""),IF($A66="TOTAL",SUM(INDIRECT("AI4:AI"&amp;ROW()-1)),""))</f>
        <v/>
      </c>
      <c r="AJ66" s="7" t="str">
        <f ca="1">IF(AND($A66&lt;&gt;"",$A66&lt;&gt;"TOTAL"),IF(AND([6]PREMIOS_TITULACIONES_ANTIGUAS!$BJ64&lt;&gt;"",[6]PREMIOS_TITULACIONES_ANTIGUAS!$BJ64&lt;&gt;0),[6]PREMIOS_TITULACIONES_ANTIGUAS!$BJ64,""),IF($A66="TOTAL",SUM(INDIRECT("AJ4:AJ"&amp;ROW()-1)),""))</f>
        <v/>
      </c>
      <c r="AK66" s="7" t="str">
        <f t="shared" ca="1" si="11"/>
        <v/>
      </c>
      <c r="AL66" s="7" t="str">
        <f ca="1">IF(AND($A66&lt;&gt;"",$A66&lt;&gt;"TOTAL"),IF(AND([6]PREMIOS_TITULACIONES_ANTIGUAS!$BM64&lt;&gt;"",[6]PREMIOS_TITULACIONES_ANTIGUAS!$BM64&lt;&gt;0),[6]PREMIOS_TITULACIONES_ANTIGUAS!$BM64,""),IF($A66="TOTAL",SUM(INDIRECT("AL4:AL"&amp;ROW()-1)),""))</f>
        <v/>
      </c>
      <c r="AM66" s="7" t="str">
        <f ca="1">IF(AND($A66&lt;&gt;"",$A66&lt;&gt;"TOTAL"),IF(AND([6]PREMIOS_TITULACIONES_ANTIGUAS!$BO64&lt;&gt;"",[6]PREMIOS_TITULACIONES_ANTIGUAS!$BO64&lt;&gt;0),[6]PREMIOS_TITULACIONES_ANTIGUAS!$BO64,""),IF($A66="TOTAL",SUM(INDIRECT("AM4:AM"&amp;ROW()-1)),""))</f>
        <v/>
      </c>
      <c r="AN66" s="7" t="str">
        <f t="shared" ca="1" si="12"/>
        <v/>
      </c>
      <c r="AO66" s="7" t="str">
        <f ca="1">IF(AND($A66&lt;&gt;"",$A66&lt;&gt;"TOTAL"),IF(AND([6]PREMIOS_TITULACIONES_ANTIGUAS!$BR64&lt;&gt;"",[6]PREMIOS_TITULACIONES_ANTIGUAS!$BR64&lt;&gt;0),[6]PREMIOS_TITULACIONES_ANTIGUAS!$BR64,""),IF($A66="TOTAL",SUM(INDIRECT("AO4:AO"&amp;ROW()-1)),""))</f>
        <v/>
      </c>
      <c r="AP66" s="7" t="str">
        <f ca="1">IF(AND($A66&lt;&gt;"",$A66&lt;&gt;"TOTAL"),IF(AND([6]PREMIOS_TITULACIONES_ANTIGUAS!$BT64&lt;&gt;"",[6]PREMIOS_TITULACIONES_ANTIGUAS!$BT64&lt;&gt;0),[6]PREMIOS_TITULACIONES_ANTIGUAS!$BT64,""),IF($A66="TOTAL",SUM(INDIRECT("AP4:AP"&amp;ROW()-1)),""))</f>
        <v/>
      </c>
      <c r="AQ66" s="7" t="str">
        <f t="shared" ca="1" si="13"/>
        <v/>
      </c>
      <c r="AR66" s="7" t="str">
        <f ca="1">IF(AND($A66&lt;&gt;"",$A66&lt;&gt;"TOTAL"),IF(AND([6]PREMIOS_TITULACIONES_ANTIGUAS!$BW64&lt;&gt;"",[6]PREMIOS_TITULACIONES_ANTIGUAS!$BW64&lt;&gt;0),[6]PREMIOS_TITULACIONES_ANTIGUAS!$BW64,""),IF($A66="TOTAL",SUM(INDIRECT("AR4:AR"&amp;ROW()-1)),""))</f>
        <v/>
      </c>
      <c r="AS66" s="7" t="str">
        <f ca="1">IF(AND($A66&lt;&gt;"",$A66&lt;&gt;"TOTAL"),IF(AND([6]PREMIOS_TITULACIONES_ANTIGUAS!$BY64&lt;&gt;"",[6]PREMIOS_TITULACIONES_ANTIGUAS!$BY64&lt;&gt;0),[6]PREMIOS_TITULACIONES_ANTIGUAS!$BY64,""),IF($A66="TOTAL",SUM(INDIRECT("AS4:AS"&amp;ROW()-1)),""))</f>
        <v/>
      </c>
      <c r="AT66" s="7" t="str">
        <f t="shared" ca="1" si="14"/>
        <v/>
      </c>
      <c r="AU66" s="7" t="str">
        <f ca="1">IF(AND($A66&lt;&gt;"",$A66&lt;&gt;"TOTAL"),IF(AND([6]PREMIOS_TITULACIONES_ANTIGUAS!$CB64&lt;&gt;"",[6]PREMIOS_TITULACIONES_ANTIGUAS!$CB64&lt;&gt;0),[6]PREMIOS_TITULACIONES_ANTIGUAS!$CB64,""),IF($A66="TOTAL",SUM(INDIRECT("AU4:AU"&amp;ROW()-1)),""))</f>
        <v/>
      </c>
      <c r="AV66" s="7" t="str">
        <f ca="1">IF(AND($A66&lt;&gt;"",$A66&lt;&gt;"TOTAL"),IF(AND([6]PREMIOS_TITULACIONES_ANTIGUAS!$CD64&lt;&gt;"",[6]PREMIOS_TITULACIONES_ANTIGUAS!$CD64&lt;&gt;0),[6]PREMIOS_TITULACIONES_ANTIGUAS!$CD64,""),IF($A66="TOTAL",SUM(INDIRECT("AV4:AV"&amp;ROW()-1)),""))</f>
        <v/>
      </c>
      <c r="AW66" s="7" t="str">
        <f t="shared" ca="1" si="15"/>
        <v/>
      </c>
      <c r="AX66" s="7" t="str">
        <f ca="1">IF(AND($A66&lt;&gt;"",$A66&lt;&gt;"TOTAL"),IF(AND([6]PREMIOS_TITULACIONES_ANTIGUAS!$CG64&lt;&gt;"",[6]PREMIOS_TITULACIONES_ANTIGUAS!$CG64&lt;&gt;0),[6]PREMIOS_TITULACIONES_ANTIGUAS!$CG64,""),IF($A66="TOTAL",SUM(INDIRECT("AX4:AX"&amp;ROW()-1)),""))</f>
        <v/>
      </c>
      <c r="AY66" s="7" t="str">
        <f ca="1">IF(AND($A66&lt;&gt;"",$A66&lt;&gt;"TOTAL"),IF(AND([6]PREMIOS_TITULACIONES_ANTIGUAS!$CI64&lt;&gt;"",[6]PREMIOS_TITULACIONES_ANTIGUAS!$CI64&lt;&gt;0),[6]PREMIOS_TITULACIONES_ANTIGUAS!$CI64,""),IF($A66="TOTAL",SUM(INDIRECT("AY4:AY"&amp;ROW()-1)),""))</f>
        <v/>
      </c>
      <c r="AZ66" s="7" t="str">
        <f t="shared" ca="1" si="16"/>
        <v/>
      </c>
      <c r="BA66" s="7" t="str">
        <f ca="1">IF(AND($A66&lt;&gt;"",$A66&lt;&gt;"TOTAL"),IF(AND([6]PREMIOS_TITULACIONES_ANTIGUAS!$CL64&lt;&gt;"",[6]PREMIOS_TITULACIONES_ANTIGUAS!$CL64&lt;&gt;0),[6]PREMIOS_TITULACIONES_ANTIGUAS!$CL64,""),IF($A66="TOTAL",SUM(INDIRECT("BA4:BA"&amp;ROW()-1)),""))</f>
        <v/>
      </c>
      <c r="BB66" s="7" t="str">
        <f ca="1">IF(AND($A66&lt;&gt;"",$A66&lt;&gt;"TOTAL"),IF(AND([6]PREMIOS_TITULACIONES_ANTIGUAS!$CN64&lt;&gt;"",[6]PREMIOS_TITULACIONES_ANTIGUAS!$CN64&lt;&gt;0),[6]PREMIOS_TITULACIONES_ANTIGUAS!$CN64,""),IF($A66="TOTAL",SUM(INDIRECT("BB4:BB"&amp;ROW()-1)),""))</f>
        <v/>
      </c>
      <c r="BC66" s="7" t="str">
        <f t="shared" ca="1" si="17"/>
        <v/>
      </c>
      <c r="BD66" s="7" t="str">
        <f ca="1">IF(AND($A66&lt;&gt;"",$A66&lt;&gt;"TOTAL"),IF(AND([6]PREMIOS_TITULACIONES_ANTIGUAS!$CQ64&lt;&gt;"",[6]PREMIOS_TITULACIONES_ANTIGUAS!$CQ64&lt;&gt;0),[6]PREMIOS_TITULACIONES_ANTIGUAS!$CQ64,""),IF($A66="TOTAL",SUM(INDIRECT("BD4:BD"&amp;ROW()-1)),""))</f>
        <v/>
      </c>
      <c r="BE66" s="7" t="str">
        <f ca="1">IF(AND($A66&lt;&gt;"",$A66&lt;&gt;"TOTAL"),IF(AND([6]PREMIOS_TITULACIONES_ANTIGUAS!$CS64&lt;&gt;"",[6]PREMIOS_TITULACIONES_ANTIGUAS!$CS64&lt;&gt;0),[6]PREMIOS_TITULACIONES_ANTIGUAS!$CS64,""),IF($A66="TOTAL",SUM(INDIRECT("BE4:BE"&amp;ROW()-1)),""))</f>
        <v/>
      </c>
      <c r="BF66" s="7" t="str">
        <f t="shared" ca="1" si="18"/>
        <v/>
      </c>
    </row>
    <row r="67" spans="1:58" x14ac:dyDescent="0.2">
      <c r="A67" s="12" t="str">
        <f>IF([6]PREMIOS_TITULACIONES_ANTIGUAS!$D65&lt;&gt;"",[6]PREMIOS_TITULACIONES_ANTIGUAS!$D65,IF(AND([6]PREMIOS_TITULACIONES_ANTIGUAS!$D65="",[6]PREMIOS_TITULACIONES_ANTIGUAS!$D66="",[6]PREMIOS_TITULACIONES_ANTIGUAS!$D64=""),"","TOTAL"))</f>
        <v/>
      </c>
      <c r="B67" s="7" t="str">
        <f ca="1">IF(AND($A67&lt;&gt;"",$A67&lt;&gt;"TOTAL"),IF(AND([6]PREMIOS_TITULACIONES_ANTIGUAS!$E65&lt;&gt;"",[6]PREMIOS_TITULACIONES_ANTIGUAS!$E65&lt;&gt;0),[6]PREMIOS_TITULACIONES_ANTIGUAS!$E65,""),IF($A67="TOTAL",SUM(INDIRECT("B4:B"&amp;ROW()-1)),""))</f>
        <v/>
      </c>
      <c r="C67" s="7" t="str">
        <f ca="1">IF(AND($A67&lt;&gt;"",$A67&lt;&gt;"TOTAL"),IF(AND([6]PREMIOS_TITULACIONES_ANTIGUAS!$G65&lt;&gt;"",[6]PREMIOS_TITULACIONES_ANTIGUAS!$G65&lt;&gt;0),[6]PREMIOS_TITULACIONES_ANTIGUAS!$G65,""),IF($A67="TOTAL",SUM(INDIRECT("C4:C"&amp;ROW()-1)),""))</f>
        <v/>
      </c>
      <c r="D67" s="7" t="str">
        <f t="shared" ca="1" si="0"/>
        <v/>
      </c>
      <c r="E67" s="7" t="str">
        <f ca="1">IF(AND($A67&lt;&gt;"",$A67&lt;&gt;"TOTAL"),IF(AND([6]PREMIOS_TITULACIONES_ANTIGUAS!$J65&lt;&gt;"",[6]PREMIOS_TITULACIONES_ANTIGUAS!$J65&lt;&gt;0),[6]PREMIOS_TITULACIONES_ANTIGUAS!$J65,""),IF($A67="TOTAL",SUM(INDIRECT("E4:E"&amp;ROW()-1)),""))</f>
        <v/>
      </c>
      <c r="F67" s="7" t="str">
        <f ca="1">IF(AND($A67&lt;&gt;"",$A67&lt;&gt;"TOTAL"),IF(AND([6]PREMIOS_TITULACIONES_ANTIGUAS!$L65&lt;&gt;"",[6]PREMIOS_TITULACIONES_ANTIGUAS!$L65&lt;&gt;0),[6]PREMIOS_TITULACIONES_ANTIGUAS!$L65,""),IF($A67="TOTAL",SUM(INDIRECT("F4:F"&amp;ROW()-1)),""))</f>
        <v/>
      </c>
      <c r="G67" s="7" t="str">
        <f t="shared" ca="1" si="1"/>
        <v/>
      </c>
      <c r="H67" s="7" t="str">
        <f ca="1">IF(AND($A67&lt;&gt;"",$A67&lt;&gt;"TOTAL"),IF(AND([6]PREMIOS_TITULACIONES_ANTIGUAS!$O65&lt;&gt;"",[6]PREMIOS_TITULACIONES_ANTIGUAS!$O65&lt;&gt;0),[6]PREMIOS_TITULACIONES_ANTIGUAS!$O65,""),IF($A67="TOTAL",SUM(INDIRECT("H4:H"&amp;ROW()-1)),""))</f>
        <v/>
      </c>
      <c r="I67" s="7" t="str">
        <f ca="1">IF(AND($A67&lt;&gt;"",$A67&lt;&gt;"TOTAL"),IF(AND([6]PREMIOS_TITULACIONES_ANTIGUAS!$Q65&lt;&gt;"",[6]PREMIOS_TITULACIONES_ANTIGUAS!$Q65&lt;&gt;0),[6]PREMIOS_TITULACIONES_ANTIGUAS!$Q65,""),IF($A67="TOTAL",SUM(INDIRECT("I4:I"&amp;ROW()-1)),""))</f>
        <v/>
      </c>
      <c r="J67" s="7" t="str">
        <f t="shared" ca="1" si="2"/>
        <v/>
      </c>
      <c r="K67" s="7" t="str">
        <f ca="1">IF(AND($A67&lt;&gt;"",$A67&lt;&gt;"TOTAL"),IF(AND([6]PREMIOS_TITULACIONES_ANTIGUAS!$T65&lt;&gt;"",[6]PREMIOS_TITULACIONES_ANTIGUAS!$T65&lt;&gt;0),[6]PREMIOS_TITULACIONES_ANTIGUAS!$T65,""),IF($A67="TOTAL",SUM(INDIRECT("K4:K"&amp;ROW()-1)),""))</f>
        <v/>
      </c>
      <c r="L67" s="7" t="str">
        <f ca="1">IF(AND($A67&lt;&gt;"",$A67&lt;&gt;"TOTAL"),IF(AND([6]PREMIOS_TITULACIONES_ANTIGUAS!$V65&lt;&gt;"",[6]PREMIOS_TITULACIONES_ANTIGUAS!$V65&lt;&gt;0),[6]PREMIOS_TITULACIONES_ANTIGUAS!$V65,""),IF($A67="TOTAL",SUM(INDIRECT("L4:L"&amp;ROW()-1)),""))</f>
        <v/>
      </c>
      <c r="M67" s="7" t="str">
        <f t="shared" ca="1" si="3"/>
        <v/>
      </c>
      <c r="N67" s="7" t="str">
        <f ca="1">IF(AND($A67&lt;&gt;"",$A67&lt;&gt;"TOTAL"),IF(AND([6]PREMIOS_TITULACIONES_ANTIGUAS!$Y65&lt;&gt;"",[6]PREMIOS_TITULACIONES_ANTIGUAS!$Y65&lt;&gt;0),[6]PREMIOS_TITULACIONES_ANTIGUAS!$Y65,""),IF($A67="TOTAL",SUM(INDIRECT("N4:N"&amp;ROW()-1)),""))</f>
        <v/>
      </c>
      <c r="O67" s="7" t="str">
        <f ca="1">IF(AND($A67&lt;&gt;"",$A67&lt;&gt;"TOTAL"),IF(AND([6]PREMIOS_TITULACIONES_ANTIGUAS!$AA65&lt;&gt;"",[6]PREMIOS_TITULACIONES_ANTIGUAS!$AA65&lt;&gt;0),[6]PREMIOS_TITULACIONES_ANTIGUAS!$AA65,""),IF($A67="TOTAL",SUM(INDIRECT("O4:O"&amp;ROW()-1)),""))</f>
        <v/>
      </c>
      <c r="P67" s="7" t="str">
        <f t="shared" ca="1" si="4"/>
        <v/>
      </c>
      <c r="Q67" s="7" t="str">
        <f ca="1">IF(AND($A67&lt;&gt;"",$A67&lt;&gt;"TOTAL"),IF(AND([6]PREMIOS_TITULACIONES_ANTIGUAS!$AD65&lt;&gt;"",[6]PREMIOS_TITULACIONES_ANTIGUAS!$AD65&lt;&gt;0),[6]PREMIOS_TITULACIONES_ANTIGUAS!$AD65,""),IF($A67="TOTAL",SUM(INDIRECT("Q4:Q"&amp;ROW()-1)),""))</f>
        <v/>
      </c>
      <c r="R67" s="7" t="str">
        <f ca="1">IF(AND($A67&lt;&gt;"",$A67&lt;&gt;"TOTAL"),IF(AND([6]PREMIOS_TITULACIONES_ANTIGUAS!$AF65&lt;&gt;"",[6]PREMIOS_TITULACIONES_ANTIGUAS!$AF65&lt;&gt;0),[6]PREMIOS_TITULACIONES_ANTIGUAS!$AF65,""),IF($A67="TOTAL",SUM(INDIRECT("R4:R"&amp;ROW()-1)),""))</f>
        <v/>
      </c>
      <c r="S67" s="7" t="str">
        <f t="shared" ca="1" si="5"/>
        <v/>
      </c>
      <c r="T67" s="7" t="str">
        <f ca="1">IF(AND($A67&lt;&gt;"",$A67&lt;&gt;"TOTAL"),IF(AND([6]PREMIOS_TITULACIONES_ANTIGUAS!$AI65&lt;&gt;"",[6]PREMIOS_TITULACIONES_ANTIGUAS!$AI65&lt;&gt;0),[6]PREMIOS_TITULACIONES_ANTIGUAS!$AI65,""),IF($A67="TOTAL",SUM(INDIRECT("T4:T"&amp;ROW()-1)),""))</f>
        <v/>
      </c>
      <c r="U67" s="7" t="str">
        <f ca="1">IF(AND($A67&lt;&gt;"",$A67&lt;&gt;"TOTAL"),IF(AND([6]PREMIOS_TITULACIONES_ANTIGUAS!$AK65&lt;&gt;"",[6]PREMIOS_TITULACIONES_ANTIGUAS!$AK65&lt;&gt;0),[6]PREMIOS_TITULACIONES_ANTIGUAS!$AK65,""),IF($A67="TOTAL",SUM(INDIRECT("U4:U"&amp;ROW()-1)),""))</f>
        <v/>
      </c>
      <c r="V67" s="7" t="str">
        <f t="shared" ca="1" si="6"/>
        <v/>
      </c>
      <c r="W67" s="7" t="str">
        <f ca="1">IF(AND($A67&lt;&gt;"",$A67&lt;&gt;"TOTAL"),IF(AND([6]PREMIOS_TITULACIONES_ANTIGUAS!$AN65&lt;&gt;"",[6]PREMIOS_TITULACIONES_ANTIGUAS!$AN65&lt;&gt;0),[6]PREMIOS_TITULACIONES_ANTIGUAS!$AN65,""),IF($A67="TOTAL",SUM(INDIRECT("W4:W"&amp;ROW()-1)),""))</f>
        <v/>
      </c>
      <c r="X67" s="7" t="str">
        <f ca="1">IF(AND($A67&lt;&gt;"",$A67&lt;&gt;"TOTAL"),IF(AND([6]PREMIOS_TITULACIONES_ANTIGUAS!$AP65&lt;&gt;"",[6]PREMIOS_TITULACIONES_ANTIGUAS!$AP65&lt;&gt;0),[6]PREMIOS_TITULACIONES_ANTIGUAS!$AP65,""),IF($A67="TOTAL",SUM(INDIRECT("X4:X"&amp;ROW()-1)),""))</f>
        <v/>
      </c>
      <c r="Y67" s="7" t="str">
        <f t="shared" ca="1" si="7"/>
        <v/>
      </c>
      <c r="Z67" s="7" t="str">
        <f ca="1">IF(AND($A67&lt;&gt;"",$A67&lt;&gt;"TOTAL"),IF(AND([6]PREMIOS_TITULACIONES_ANTIGUAS!$AS65&lt;&gt;"",[6]PREMIOS_TITULACIONES_ANTIGUAS!$AS65&lt;&gt;0),[6]PREMIOS_TITULACIONES_ANTIGUAS!$AS65,""),IF($A67="TOTAL",SUM(INDIRECT("Z4:Z"&amp;ROW()-1)),""))</f>
        <v/>
      </c>
      <c r="AA67" s="7" t="str">
        <f ca="1">IF(AND($A67&lt;&gt;"",$A67&lt;&gt;"TOTAL"),IF(AND([6]PREMIOS_TITULACIONES_ANTIGUAS!$AU65&lt;&gt;"",[6]PREMIOS_TITULACIONES_ANTIGUAS!$AU65&lt;&gt;0),[6]PREMIOS_TITULACIONES_ANTIGUAS!$AU65,""),IF($A67="TOTAL",SUM(INDIRECT("AA4:AA"&amp;ROW()-1)),""))</f>
        <v/>
      </c>
      <c r="AB67" s="7" t="str">
        <f t="shared" ca="1" si="8"/>
        <v/>
      </c>
      <c r="AC67" s="7" t="str">
        <f ca="1">IF(AND($A67&lt;&gt;"",$A67&lt;&gt;"TOTAL"),IF(AND([6]PREMIOS_TITULACIONES_ANTIGUAS!$AX65&lt;&gt;"",[6]PREMIOS_TITULACIONES_ANTIGUAS!$AX65&lt;&gt;0),[6]PREMIOS_TITULACIONES_ANTIGUAS!$AX65,""),IF($A67="TOTAL",SUM(INDIRECT("AC4:AC"&amp;ROW()-1)),""))</f>
        <v/>
      </c>
      <c r="AD67" s="7" t="str">
        <f ca="1">IF(AND($A67&lt;&gt;"",$A67&lt;&gt;"TOTAL"),IF(AND([6]PREMIOS_TITULACIONES_ANTIGUAS!$AZ65&lt;&gt;"",[6]PREMIOS_TITULACIONES_ANTIGUAS!$AZ65&lt;&gt;0),[6]PREMIOS_TITULACIONES_ANTIGUAS!$AZ65,""),IF($A67="TOTAL",SUM(INDIRECT("AD4:AD"&amp;ROW()-1)),""))</f>
        <v/>
      </c>
      <c r="AE67" s="7" t="str">
        <f t="shared" ca="1" si="9"/>
        <v/>
      </c>
      <c r="AF67" s="7" t="str">
        <f ca="1">IF(AND($A67&lt;&gt;"",$A67&lt;&gt;"TOTAL"),IF(AND([6]PREMIOS_TITULACIONES_ANTIGUAS!$BC65&lt;&gt;"",[6]PREMIOS_TITULACIONES_ANTIGUAS!$BC65&lt;&gt;0),[6]PREMIOS_TITULACIONES_ANTIGUAS!$BC65,""),IF($A67="TOTAL",SUM(INDIRECT("AF4:AF"&amp;ROW()-1)),""))</f>
        <v/>
      </c>
      <c r="AG67" s="7" t="str">
        <f ca="1">IF(AND($A67&lt;&gt;"",$A67&lt;&gt;"TOTAL"),IF(AND([6]PREMIOS_TITULACIONES_ANTIGUAS!$BE65&lt;&gt;"",[6]PREMIOS_TITULACIONES_ANTIGUAS!$BE65&lt;&gt;0),[6]PREMIOS_TITULACIONES_ANTIGUAS!$BE65,""),IF($A67="TOTAL",SUM(INDIRECT("AG4:AG"&amp;ROW()-1)),""))</f>
        <v/>
      </c>
      <c r="AH67" s="7" t="str">
        <f t="shared" ca="1" si="10"/>
        <v/>
      </c>
      <c r="AI67" s="7" t="str">
        <f ca="1">IF(AND($A67&lt;&gt;"",$A67&lt;&gt;"TOTAL"),IF(AND([6]PREMIOS_TITULACIONES_ANTIGUAS!$BH65&lt;&gt;"",[6]PREMIOS_TITULACIONES_ANTIGUAS!$BH65&lt;&gt;0),[6]PREMIOS_TITULACIONES_ANTIGUAS!$BH65,""),IF($A67="TOTAL",SUM(INDIRECT("AI4:AI"&amp;ROW()-1)),""))</f>
        <v/>
      </c>
      <c r="AJ67" s="7" t="str">
        <f ca="1">IF(AND($A67&lt;&gt;"",$A67&lt;&gt;"TOTAL"),IF(AND([6]PREMIOS_TITULACIONES_ANTIGUAS!$BJ65&lt;&gt;"",[6]PREMIOS_TITULACIONES_ANTIGUAS!$BJ65&lt;&gt;0),[6]PREMIOS_TITULACIONES_ANTIGUAS!$BJ65,""),IF($A67="TOTAL",SUM(INDIRECT("AJ4:AJ"&amp;ROW()-1)),""))</f>
        <v/>
      </c>
      <c r="AK67" s="7" t="str">
        <f t="shared" ca="1" si="11"/>
        <v/>
      </c>
      <c r="AL67" s="7" t="str">
        <f ca="1">IF(AND($A67&lt;&gt;"",$A67&lt;&gt;"TOTAL"),IF(AND([6]PREMIOS_TITULACIONES_ANTIGUAS!$BM65&lt;&gt;"",[6]PREMIOS_TITULACIONES_ANTIGUAS!$BM65&lt;&gt;0),[6]PREMIOS_TITULACIONES_ANTIGUAS!$BM65,""),IF($A67="TOTAL",SUM(INDIRECT("AL4:AL"&amp;ROW()-1)),""))</f>
        <v/>
      </c>
      <c r="AM67" s="7" t="str">
        <f ca="1">IF(AND($A67&lt;&gt;"",$A67&lt;&gt;"TOTAL"),IF(AND([6]PREMIOS_TITULACIONES_ANTIGUAS!$BO65&lt;&gt;"",[6]PREMIOS_TITULACIONES_ANTIGUAS!$BO65&lt;&gt;0),[6]PREMIOS_TITULACIONES_ANTIGUAS!$BO65,""),IF($A67="TOTAL",SUM(INDIRECT("AM4:AM"&amp;ROW()-1)),""))</f>
        <v/>
      </c>
      <c r="AN67" s="7" t="str">
        <f t="shared" ca="1" si="12"/>
        <v/>
      </c>
      <c r="AO67" s="7" t="str">
        <f ca="1">IF(AND($A67&lt;&gt;"",$A67&lt;&gt;"TOTAL"),IF(AND([6]PREMIOS_TITULACIONES_ANTIGUAS!$BR65&lt;&gt;"",[6]PREMIOS_TITULACIONES_ANTIGUAS!$BR65&lt;&gt;0),[6]PREMIOS_TITULACIONES_ANTIGUAS!$BR65,""),IF($A67="TOTAL",SUM(INDIRECT("AO4:AO"&amp;ROW()-1)),""))</f>
        <v/>
      </c>
      <c r="AP67" s="7" t="str">
        <f ca="1">IF(AND($A67&lt;&gt;"",$A67&lt;&gt;"TOTAL"),IF(AND([6]PREMIOS_TITULACIONES_ANTIGUAS!$BT65&lt;&gt;"",[6]PREMIOS_TITULACIONES_ANTIGUAS!$BT65&lt;&gt;0),[6]PREMIOS_TITULACIONES_ANTIGUAS!$BT65,""),IF($A67="TOTAL",SUM(INDIRECT("AP4:AP"&amp;ROW()-1)),""))</f>
        <v/>
      </c>
      <c r="AQ67" s="7" t="str">
        <f t="shared" ca="1" si="13"/>
        <v/>
      </c>
      <c r="AR67" s="7" t="str">
        <f ca="1">IF(AND($A67&lt;&gt;"",$A67&lt;&gt;"TOTAL"),IF(AND([6]PREMIOS_TITULACIONES_ANTIGUAS!$BW65&lt;&gt;"",[6]PREMIOS_TITULACIONES_ANTIGUAS!$BW65&lt;&gt;0),[6]PREMIOS_TITULACIONES_ANTIGUAS!$BW65,""),IF($A67="TOTAL",SUM(INDIRECT("AR4:AR"&amp;ROW()-1)),""))</f>
        <v/>
      </c>
      <c r="AS67" s="7" t="str">
        <f ca="1">IF(AND($A67&lt;&gt;"",$A67&lt;&gt;"TOTAL"),IF(AND([6]PREMIOS_TITULACIONES_ANTIGUAS!$BY65&lt;&gt;"",[6]PREMIOS_TITULACIONES_ANTIGUAS!$BY65&lt;&gt;0),[6]PREMIOS_TITULACIONES_ANTIGUAS!$BY65,""),IF($A67="TOTAL",SUM(INDIRECT("AS4:AS"&amp;ROW()-1)),""))</f>
        <v/>
      </c>
      <c r="AT67" s="7" t="str">
        <f t="shared" ca="1" si="14"/>
        <v/>
      </c>
      <c r="AU67" s="7" t="str">
        <f ca="1">IF(AND($A67&lt;&gt;"",$A67&lt;&gt;"TOTAL"),IF(AND([6]PREMIOS_TITULACIONES_ANTIGUAS!$CB65&lt;&gt;"",[6]PREMIOS_TITULACIONES_ANTIGUAS!$CB65&lt;&gt;0),[6]PREMIOS_TITULACIONES_ANTIGUAS!$CB65,""),IF($A67="TOTAL",SUM(INDIRECT("AU4:AU"&amp;ROW()-1)),""))</f>
        <v/>
      </c>
      <c r="AV67" s="7" t="str">
        <f ca="1">IF(AND($A67&lt;&gt;"",$A67&lt;&gt;"TOTAL"),IF(AND([6]PREMIOS_TITULACIONES_ANTIGUAS!$CD65&lt;&gt;"",[6]PREMIOS_TITULACIONES_ANTIGUAS!$CD65&lt;&gt;0),[6]PREMIOS_TITULACIONES_ANTIGUAS!$CD65,""),IF($A67="TOTAL",SUM(INDIRECT("AV4:AV"&amp;ROW()-1)),""))</f>
        <v/>
      </c>
      <c r="AW67" s="7" t="str">
        <f t="shared" ca="1" si="15"/>
        <v/>
      </c>
      <c r="AX67" s="7" t="str">
        <f ca="1">IF(AND($A67&lt;&gt;"",$A67&lt;&gt;"TOTAL"),IF(AND([6]PREMIOS_TITULACIONES_ANTIGUAS!$CG65&lt;&gt;"",[6]PREMIOS_TITULACIONES_ANTIGUAS!$CG65&lt;&gt;0),[6]PREMIOS_TITULACIONES_ANTIGUAS!$CG65,""),IF($A67="TOTAL",SUM(INDIRECT("AX4:AX"&amp;ROW()-1)),""))</f>
        <v/>
      </c>
      <c r="AY67" s="7" t="str">
        <f ca="1">IF(AND($A67&lt;&gt;"",$A67&lt;&gt;"TOTAL"),IF(AND([6]PREMIOS_TITULACIONES_ANTIGUAS!$CI65&lt;&gt;"",[6]PREMIOS_TITULACIONES_ANTIGUAS!$CI65&lt;&gt;0),[6]PREMIOS_TITULACIONES_ANTIGUAS!$CI65,""),IF($A67="TOTAL",SUM(INDIRECT("AY4:AY"&amp;ROW()-1)),""))</f>
        <v/>
      </c>
      <c r="AZ67" s="7" t="str">
        <f t="shared" ca="1" si="16"/>
        <v/>
      </c>
      <c r="BA67" s="7" t="str">
        <f ca="1">IF(AND($A67&lt;&gt;"",$A67&lt;&gt;"TOTAL"),IF(AND([6]PREMIOS_TITULACIONES_ANTIGUAS!$CL65&lt;&gt;"",[6]PREMIOS_TITULACIONES_ANTIGUAS!$CL65&lt;&gt;0),[6]PREMIOS_TITULACIONES_ANTIGUAS!$CL65,""),IF($A67="TOTAL",SUM(INDIRECT("BA4:BA"&amp;ROW()-1)),""))</f>
        <v/>
      </c>
      <c r="BB67" s="7" t="str">
        <f ca="1">IF(AND($A67&lt;&gt;"",$A67&lt;&gt;"TOTAL"),IF(AND([6]PREMIOS_TITULACIONES_ANTIGUAS!$CN65&lt;&gt;"",[6]PREMIOS_TITULACIONES_ANTIGUAS!$CN65&lt;&gt;0),[6]PREMIOS_TITULACIONES_ANTIGUAS!$CN65,""),IF($A67="TOTAL",SUM(INDIRECT("BB4:BB"&amp;ROW()-1)),""))</f>
        <v/>
      </c>
      <c r="BC67" s="7" t="str">
        <f t="shared" ca="1" si="17"/>
        <v/>
      </c>
      <c r="BD67" s="7" t="str">
        <f ca="1">IF(AND($A67&lt;&gt;"",$A67&lt;&gt;"TOTAL"),IF(AND([6]PREMIOS_TITULACIONES_ANTIGUAS!$CQ65&lt;&gt;"",[6]PREMIOS_TITULACIONES_ANTIGUAS!$CQ65&lt;&gt;0),[6]PREMIOS_TITULACIONES_ANTIGUAS!$CQ65,""),IF($A67="TOTAL",SUM(INDIRECT("BD4:BD"&amp;ROW()-1)),""))</f>
        <v/>
      </c>
      <c r="BE67" s="7" t="str">
        <f ca="1">IF(AND($A67&lt;&gt;"",$A67&lt;&gt;"TOTAL"),IF(AND([6]PREMIOS_TITULACIONES_ANTIGUAS!$CS65&lt;&gt;"",[6]PREMIOS_TITULACIONES_ANTIGUAS!$CS65&lt;&gt;0),[6]PREMIOS_TITULACIONES_ANTIGUAS!$CS65,""),IF($A67="TOTAL",SUM(INDIRECT("BE4:BE"&amp;ROW()-1)),""))</f>
        <v/>
      </c>
      <c r="BF67" s="7" t="str">
        <f t="shared" ca="1" si="18"/>
        <v/>
      </c>
    </row>
    <row r="68" spans="1:58" x14ac:dyDescent="0.2">
      <c r="A68" s="12" t="str">
        <f>IF([6]PREMIOS_TITULACIONES_ANTIGUAS!$D66&lt;&gt;"",[6]PREMIOS_TITULACIONES_ANTIGUAS!$D66,IF(AND([6]PREMIOS_TITULACIONES_ANTIGUAS!$D66="",[6]PREMIOS_TITULACIONES_ANTIGUAS!$D67="",[6]PREMIOS_TITULACIONES_ANTIGUAS!$D65=""),"","TOTAL"))</f>
        <v/>
      </c>
      <c r="B68" s="7" t="str">
        <f ca="1">IF(AND($A68&lt;&gt;"",$A68&lt;&gt;"TOTAL"),IF(AND([6]PREMIOS_TITULACIONES_ANTIGUAS!$E66&lt;&gt;"",[6]PREMIOS_TITULACIONES_ANTIGUAS!$E66&lt;&gt;0),[6]PREMIOS_TITULACIONES_ANTIGUAS!$E66,""),IF($A68="TOTAL",SUM(INDIRECT("B4:B"&amp;ROW()-1)),""))</f>
        <v/>
      </c>
      <c r="C68" s="7" t="str">
        <f ca="1">IF(AND($A68&lt;&gt;"",$A68&lt;&gt;"TOTAL"),IF(AND([6]PREMIOS_TITULACIONES_ANTIGUAS!$G66&lt;&gt;"",[6]PREMIOS_TITULACIONES_ANTIGUAS!$G66&lt;&gt;0),[6]PREMIOS_TITULACIONES_ANTIGUAS!$G66,""),IF($A68="TOTAL",SUM(INDIRECT("C4:C"&amp;ROW()-1)),""))</f>
        <v/>
      </c>
      <c r="D68" s="7" t="str">
        <f t="shared" ca="1" si="0"/>
        <v/>
      </c>
      <c r="E68" s="7" t="str">
        <f ca="1">IF(AND($A68&lt;&gt;"",$A68&lt;&gt;"TOTAL"),IF(AND([6]PREMIOS_TITULACIONES_ANTIGUAS!$J66&lt;&gt;"",[6]PREMIOS_TITULACIONES_ANTIGUAS!$J66&lt;&gt;0),[6]PREMIOS_TITULACIONES_ANTIGUAS!$J66,""),IF($A68="TOTAL",SUM(INDIRECT("E4:E"&amp;ROW()-1)),""))</f>
        <v/>
      </c>
      <c r="F68" s="7" t="str">
        <f ca="1">IF(AND($A68&lt;&gt;"",$A68&lt;&gt;"TOTAL"),IF(AND([6]PREMIOS_TITULACIONES_ANTIGUAS!$L66&lt;&gt;"",[6]PREMIOS_TITULACIONES_ANTIGUAS!$L66&lt;&gt;0),[6]PREMIOS_TITULACIONES_ANTIGUAS!$L66,""),IF($A68="TOTAL",SUM(INDIRECT("F4:F"&amp;ROW()-1)),""))</f>
        <v/>
      </c>
      <c r="G68" s="7" t="str">
        <f t="shared" ca="1" si="1"/>
        <v/>
      </c>
      <c r="H68" s="7" t="str">
        <f ca="1">IF(AND($A68&lt;&gt;"",$A68&lt;&gt;"TOTAL"),IF(AND([6]PREMIOS_TITULACIONES_ANTIGUAS!$O66&lt;&gt;"",[6]PREMIOS_TITULACIONES_ANTIGUAS!$O66&lt;&gt;0),[6]PREMIOS_TITULACIONES_ANTIGUAS!$O66,""),IF($A68="TOTAL",SUM(INDIRECT("H4:H"&amp;ROW()-1)),""))</f>
        <v/>
      </c>
      <c r="I68" s="7" t="str">
        <f ca="1">IF(AND($A68&lt;&gt;"",$A68&lt;&gt;"TOTAL"),IF(AND([6]PREMIOS_TITULACIONES_ANTIGUAS!$Q66&lt;&gt;"",[6]PREMIOS_TITULACIONES_ANTIGUAS!$Q66&lt;&gt;0),[6]PREMIOS_TITULACIONES_ANTIGUAS!$Q66,""),IF($A68="TOTAL",SUM(INDIRECT("I4:I"&amp;ROW()-1)),""))</f>
        <v/>
      </c>
      <c r="J68" s="7" t="str">
        <f t="shared" ca="1" si="2"/>
        <v/>
      </c>
      <c r="K68" s="7" t="str">
        <f ca="1">IF(AND($A68&lt;&gt;"",$A68&lt;&gt;"TOTAL"),IF(AND([6]PREMIOS_TITULACIONES_ANTIGUAS!$T66&lt;&gt;"",[6]PREMIOS_TITULACIONES_ANTIGUAS!$T66&lt;&gt;0),[6]PREMIOS_TITULACIONES_ANTIGUAS!$T66,""),IF($A68="TOTAL",SUM(INDIRECT("K4:K"&amp;ROW()-1)),""))</f>
        <v/>
      </c>
      <c r="L68" s="7" t="str">
        <f ca="1">IF(AND($A68&lt;&gt;"",$A68&lt;&gt;"TOTAL"),IF(AND([6]PREMIOS_TITULACIONES_ANTIGUAS!$V66&lt;&gt;"",[6]PREMIOS_TITULACIONES_ANTIGUAS!$V66&lt;&gt;0),[6]PREMIOS_TITULACIONES_ANTIGUAS!$V66,""),IF($A68="TOTAL",SUM(INDIRECT("L4:L"&amp;ROW()-1)),""))</f>
        <v/>
      </c>
      <c r="M68" s="7" t="str">
        <f t="shared" ca="1" si="3"/>
        <v/>
      </c>
      <c r="N68" s="7" t="str">
        <f ca="1">IF(AND($A68&lt;&gt;"",$A68&lt;&gt;"TOTAL"),IF(AND([6]PREMIOS_TITULACIONES_ANTIGUAS!$Y66&lt;&gt;"",[6]PREMIOS_TITULACIONES_ANTIGUAS!$Y66&lt;&gt;0),[6]PREMIOS_TITULACIONES_ANTIGUAS!$Y66,""),IF($A68="TOTAL",SUM(INDIRECT("N4:N"&amp;ROW()-1)),""))</f>
        <v/>
      </c>
      <c r="O68" s="7" t="str">
        <f ca="1">IF(AND($A68&lt;&gt;"",$A68&lt;&gt;"TOTAL"),IF(AND([6]PREMIOS_TITULACIONES_ANTIGUAS!$AA66&lt;&gt;"",[6]PREMIOS_TITULACIONES_ANTIGUAS!$AA66&lt;&gt;0),[6]PREMIOS_TITULACIONES_ANTIGUAS!$AA66,""),IF($A68="TOTAL",SUM(INDIRECT("O4:O"&amp;ROW()-1)),""))</f>
        <v/>
      </c>
      <c r="P68" s="7" t="str">
        <f t="shared" ca="1" si="4"/>
        <v/>
      </c>
      <c r="Q68" s="7" t="str">
        <f ca="1">IF(AND($A68&lt;&gt;"",$A68&lt;&gt;"TOTAL"),IF(AND([6]PREMIOS_TITULACIONES_ANTIGUAS!$AD66&lt;&gt;"",[6]PREMIOS_TITULACIONES_ANTIGUAS!$AD66&lt;&gt;0),[6]PREMIOS_TITULACIONES_ANTIGUAS!$AD66,""),IF($A68="TOTAL",SUM(INDIRECT("Q4:Q"&amp;ROW()-1)),""))</f>
        <v/>
      </c>
      <c r="R68" s="7" t="str">
        <f ca="1">IF(AND($A68&lt;&gt;"",$A68&lt;&gt;"TOTAL"),IF(AND([6]PREMIOS_TITULACIONES_ANTIGUAS!$AF66&lt;&gt;"",[6]PREMIOS_TITULACIONES_ANTIGUAS!$AF66&lt;&gt;0),[6]PREMIOS_TITULACIONES_ANTIGUAS!$AF66,""),IF($A68="TOTAL",SUM(INDIRECT("R4:R"&amp;ROW()-1)),""))</f>
        <v/>
      </c>
      <c r="S68" s="7" t="str">
        <f t="shared" ca="1" si="5"/>
        <v/>
      </c>
      <c r="T68" s="7" t="str">
        <f ca="1">IF(AND($A68&lt;&gt;"",$A68&lt;&gt;"TOTAL"),IF(AND([6]PREMIOS_TITULACIONES_ANTIGUAS!$AI66&lt;&gt;"",[6]PREMIOS_TITULACIONES_ANTIGUAS!$AI66&lt;&gt;0),[6]PREMIOS_TITULACIONES_ANTIGUAS!$AI66,""),IF($A68="TOTAL",SUM(INDIRECT("T4:T"&amp;ROW()-1)),""))</f>
        <v/>
      </c>
      <c r="U68" s="7" t="str">
        <f ca="1">IF(AND($A68&lt;&gt;"",$A68&lt;&gt;"TOTAL"),IF(AND([6]PREMIOS_TITULACIONES_ANTIGUAS!$AK66&lt;&gt;"",[6]PREMIOS_TITULACIONES_ANTIGUAS!$AK66&lt;&gt;0),[6]PREMIOS_TITULACIONES_ANTIGUAS!$AK66,""),IF($A68="TOTAL",SUM(INDIRECT("U4:U"&amp;ROW()-1)),""))</f>
        <v/>
      </c>
      <c r="V68" s="7" t="str">
        <f t="shared" ca="1" si="6"/>
        <v/>
      </c>
      <c r="W68" s="7" t="str">
        <f ca="1">IF(AND($A68&lt;&gt;"",$A68&lt;&gt;"TOTAL"),IF(AND([6]PREMIOS_TITULACIONES_ANTIGUAS!$AN66&lt;&gt;"",[6]PREMIOS_TITULACIONES_ANTIGUAS!$AN66&lt;&gt;0),[6]PREMIOS_TITULACIONES_ANTIGUAS!$AN66,""),IF($A68="TOTAL",SUM(INDIRECT("W4:W"&amp;ROW()-1)),""))</f>
        <v/>
      </c>
      <c r="X68" s="7" t="str">
        <f ca="1">IF(AND($A68&lt;&gt;"",$A68&lt;&gt;"TOTAL"),IF(AND([6]PREMIOS_TITULACIONES_ANTIGUAS!$AP66&lt;&gt;"",[6]PREMIOS_TITULACIONES_ANTIGUAS!$AP66&lt;&gt;0),[6]PREMIOS_TITULACIONES_ANTIGUAS!$AP66,""),IF($A68="TOTAL",SUM(INDIRECT("X4:X"&amp;ROW()-1)),""))</f>
        <v/>
      </c>
      <c r="Y68" s="7" t="str">
        <f t="shared" ca="1" si="7"/>
        <v/>
      </c>
      <c r="Z68" s="7" t="str">
        <f ca="1">IF(AND($A68&lt;&gt;"",$A68&lt;&gt;"TOTAL"),IF(AND([6]PREMIOS_TITULACIONES_ANTIGUAS!$AS66&lt;&gt;"",[6]PREMIOS_TITULACIONES_ANTIGUAS!$AS66&lt;&gt;0),[6]PREMIOS_TITULACIONES_ANTIGUAS!$AS66,""),IF($A68="TOTAL",SUM(INDIRECT("Z4:Z"&amp;ROW()-1)),""))</f>
        <v/>
      </c>
      <c r="AA68" s="7" t="str">
        <f ca="1">IF(AND($A68&lt;&gt;"",$A68&lt;&gt;"TOTAL"),IF(AND([6]PREMIOS_TITULACIONES_ANTIGUAS!$AU66&lt;&gt;"",[6]PREMIOS_TITULACIONES_ANTIGUAS!$AU66&lt;&gt;0),[6]PREMIOS_TITULACIONES_ANTIGUAS!$AU66,""),IF($A68="TOTAL",SUM(INDIRECT("AA4:AA"&amp;ROW()-1)),""))</f>
        <v/>
      </c>
      <c r="AB68" s="7" t="str">
        <f t="shared" ca="1" si="8"/>
        <v/>
      </c>
      <c r="AC68" s="7" t="str">
        <f ca="1">IF(AND($A68&lt;&gt;"",$A68&lt;&gt;"TOTAL"),IF(AND([6]PREMIOS_TITULACIONES_ANTIGUAS!$AX66&lt;&gt;"",[6]PREMIOS_TITULACIONES_ANTIGUAS!$AX66&lt;&gt;0),[6]PREMIOS_TITULACIONES_ANTIGUAS!$AX66,""),IF($A68="TOTAL",SUM(INDIRECT("AC4:AC"&amp;ROW()-1)),""))</f>
        <v/>
      </c>
      <c r="AD68" s="7" t="str">
        <f ca="1">IF(AND($A68&lt;&gt;"",$A68&lt;&gt;"TOTAL"),IF(AND([6]PREMIOS_TITULACIONES_ANTIGUAS!$AZ66&lt;&gt;"",[6]PREMIOS_TITULACIONES_ANTIGUAS!$AZ66&lt;&gt;0),[6]PREMIOS_TITULACIONES_ANTIGUAS!$AZ66,""),IF($A68="TOTAL",SUM(INDIRECT("AD4:AD"&amp;ROW()-1)),""))</f>
        <v/>
      </c>
      <c r="AE68" s="7" t="str">
        <f t="shared" ca="1" si="9"/>
        <v/>
      </c>
      <c r="AF68" s="7" t="str">
        <f ca="1">IF(AND($A68&lt;&gt;"",$A68&lt;&gt;"TOTAL"),IF(AND([6]PREMIOS_TITULACIONES_ANTIGUAS!$BC66&lt;&gt;"",[6]PREMIOS_TITULACIONES_ANTIGUAS!$BC66&lt;&gt;0),[6]PREMIOS_TITULACIONES_ANTIGUAS!$BC66,""),IF($A68="TOTAL",SUM(INDIRECT("AF4:AF"&amp;ROW()-1)),""))</f>
        <v/>
      </c>
      <c r="AG68" s="7" t="str">
        <f ca="1">IF(AND($A68&lt;&gt;"",$A68&lt;&gt;"TOTAL"),IF(AND([6]PREMIOS_TITULACIONES_ANTIGUAS!$BE66&lt;&gt;"",[6]PREMIOS_TITULACIONES_ANTIGUAS!$BE66&lt;&gt;0),[6]PREMIOS_TITULACIONES_ANTIGUAS!$BE66,""),IF($A68="TOTAL",SUM(INDIRECT("AG4:AG"&amp;ROW()-1)),""))</f>
        <v/>
      </c>
      <c r="AH68" s="7" t="str">
        <f t="shared" ca="1" si="10"/>
        <v/>
      </c>
      <c r="AI68" s="7" t="str">
        <f ca="1">IF(AND($A68&lt;&gt;"",$A68&lt;&gt;"TOTAL"),IF(AND([6]PREMIOS_TITULACIONES_ANTIGUAS!$BH66&lt;&gt;"",[6]PREMIOS_TITULACIONES_ANTIGUAS!$BH66&lt;&gt;0),[6]PREMIOS_TITULACIONES_ANTIGUAS!$BH66,""),IF($A68="TOTAL",SUM(INDIRECT("AI4:AI"&amp;ROW()-1)),""))</f>
        <v/>
      </c>
      <c r="AJ68" s="7" t="str">
        <f ca="1">IF(AND($A68&lt;&gt;"",$A68&lt;&gt;"TOTAL"),IF(AND([6]PREMIOS_TITULACIONES_ANTIGUAS!$BJ66&lt;&gt;"",[6]PREMIOS_TITULACIONES_ANTIGUAS!$BJ66&lt;&gt;0),[6]PREMIOS_TITULACIONES_ANTIGUAS!$BJ66,""),IF($A68="TOTAL",SUM(INDIRECT("AJ4:AJ"&amp;ROW()-1)),""))</f>
        <v/>
      </c>
      <c r="AK68" s="7" t="str">
        <f t="shared" ca="1" si="11"/>
        <v/>
      </c>
      <c r="AL68" s="7" t="str">
        <f ca="1">IF(AND($A68&lt;&gt;"",$A68&lt;&gt;"TOTAL"),IF(AND([6]PREMIOS_TITULACIONES_ANTIGUAS!$BM66&lt;&gt;"",[6]PREMIOS_TITULACIONES_ANTIGUAS!$BM66&lt;&gt;0),[6]PREMIOS_TITULACIONES_ANTIGUAS!$BM66,""),IF($A68="TOTAL",SUM(INDIRECT("AL4:AL"&amp;ROW()-1)),""))</f>
        <v/>
      </c>
      <c r="AM68" s="7" t="str">
        <f ca="1">IF(AND($A68&lt;&gt;"",$A68&lt;&gt;"TOTAL"),IF(AND([6]PREMIOS_TITULACIONES_ANTIGUAS!$BO66&lt;&gt;"",[6]PREMIOS_TITULACIONES_ANTIGUAS!$BO66&lt;&gt;0),[6]PREMIOS_TITULACIONES_ANTIGUAS!$BO66,""),IF($A68="TOTAL",SUM(INDIRECT("AM4:AM"&amp;ROW()-1)),""))</f>
        <v/>
      </c>
      <c r="AN68" s="7" t="str">
        <f t="shared" ca="1" si="12"/>
        <v/>
      </c>
      <c r="AO68" s="7" t="str">
        <f ca="1">IF(AND($A68&lt;&gt;"",$A68&lt;&gt;"TOTAL"),IF(AND([6]PREMIOS_TITULACIONES_ANTIGUAS!$BR66&lt;&gt;"",[6]PREMIOS_TITULACIONES_ANTIGUAS!$BR66&lt;&gt;0),[6]PREMIOS_TITULACIONES_ANTIGUAS!$BR66,""),IF($A68="TOTAL",SUM(INDIRECT("AO4:AO"&amp;ROW()-1)),""))</f>
        <v/>
      </c>
      <c r="AP68" s="7" t="str">
        <f ca="1">IF(AND($A68&lt;&gt;"",$A68&lt;&gt;"TOTAL"),IF(AND([6]PREMIOS_TITULACIONES_ANTIGUAS!$BT66&lt;&gt;"",[6]PREMIOS_TITULACIONES_ANTIGUAS!$BT66&lt;&gt;0),[6]PREMIOS_TITULACIONES_ANTIGUAS!$BT66,""),IF($A68="TOTAL",SUM(INDIRECT("AP4:AP"&amp;ROW()-1)),""))</f>
        <v/>
      </c>
      <c r="AQ68" s="7" t="str">
        <f t="shared" ca="1" si="13"/>
        <v/>
      </c>
      <c r="AR68" s="7" t="str">
        <f ca="1">IF(AND($A68&lt;&gt;"",$A68&lt;&gt;"TOTAL"),IF(AND([6]PREMIOS_TITULACIONES_ANTIGUAS!$BW66&lt;&gt;"",[6]PREMIOS_TITULACIONES_ANTIGUAS!$BW66&lt;&gt;0),[6]PREMIOS_TITULACIONES_ANTIGUAS!$BW66,""),IF($A68="TOTAL",SUM(INDIRECT("AR4:AR"&amp;ROW()-1)),""))</f>
        <v/>
      </c>
      <c r="AS68" s="7" t="str">
        <f ca="1">IF(AND($A68&lt;&gt;"",$A68&lt;&gt;"TOTAL"),IF(AND([6]PREMIOS_TITULACIONES_ANTIGUAS!$BY66&lt;&gt;"",[6]PREMIOS_TITULACIONES_ANTIGUAS!$BY66&lt;&gt;0),[6]PREMIOS_TITULACIONES_ANTIGUAS!$BY66,""),IF($A68="TOTAL",SUM(INDIRECT("AS4:AS"&amp;ROW()-1)),""))</f>
        <v/>
      </c>
      <c r="AT68" s="7" t="str">
        <f t="shared" ca="1" si="14"/>
        <v/>
      </c>
      <c r="AU68" s="7" t="str">
        <f ca="1">IF(AND($A68&lt;&gt;"",$A68&lt;&gt;"TOTAL"),IF(AND([6]PREMIOS_TITULACIONES_ANTIGUAS!$CB66&lt;&gt;"",[6]PREMIOS_TITULACIONES_ANTIGUAS!$CB66&lt;&gt;0),[6]PREMIOS_TITULACIONES_ANTIGUAS!$CB66,""),IF($A68="TOTAL",SUM(INDIRECT("AU4:AU"&amp;ROW()-1)),""))</f>
        <v/>
      </c>
      <c r="AV68" s="7" t="str">
        <f ca="1">IF(AND($A68&lt;&gt;"",$A68&lt;&gt;"TOTAL"),IF(AND([6]PREMIOS_TITULACIONES_ANTIGUAS!$CD66&lt;&gt;"",[6]PREMIOS_TITULACIONES_ANTIGUAS!$CD66&lt;&gt;0),[6]PREMIOS_TITULACIONES_ANTIGUAS!$CD66,""),IF($A68="TOTAL",SUM(INDIRECT("AV4:AV"&amp;ROW()-1)),""))</f>
        <v/>
      </c>
      <c r="AW68" s="7" t="str">
        <f t="shared" ca="1" si="15"/>
        <v/>
      </c>
      <c r="AX68" s="7" t="str">
        <f ca="1">IF(AND($A68&lt;&gt;"",$A68&lt;&gt;"TOTAL"),IF(AND([6]PREMIOS_TITULACIONES_ANTIGUAS!$CG66&lt;&gt;"",[6]PREMIOS_TITULACIONES_ANTIGUAS!$CG66&lt;&gt;0),[6]PREMIOS_TITULACIONES_ANTIGUAS!$CG66,""),IF($A68="TOTAL",SUM(INDIRECT("AX4:AX"&amp;ROW()-1)),""))</f>
        <v/>
      </c>
      <c r="AY68" s="7" t="str">
        <f ca="1">IF(AND($A68&lt;&gt;"",$A68&lt;&gt;"TOTAL"),IF(AND([6]PREMIOS_TITULACIONES_ANTIGUAS!$CI66&lt;&gt;"",[6]PREMIOS_TITULACIONES_ANTIGUAS!$CI66&lt;&gt;0),[6]PREMIOS_TITULACIONES_ANTIGUAS!$CI66,""),IF($A68="TOTAL",SUM(INDIRECT("AY4:AY"&amp;ROW()-1)),""))</f>
        <v/>
      </c>
      <c r="AZ68" s="7" t="str">
        <f t="shared" ca="1" si="16"/>
        <v/>
      </c>
      <c r="BA68" s="7" t="str">
        <f ca="1">IF(AND($A68&lt;&gt;"",$A68&lt;&gt;"TOTAL"),IF(AND([6]PREMIOS_TITULACIONES_ANTIGUAS!$CL66&lt;&gt;"",[6]PREMIOS_TITULACIONES_ANTIGUAS!$CL66&lt;&gt;0),[6]PREMIOS_TITULACIONES_ANTIGUAS!$CL66,""),IF($A68="TOTAL",SUM(INDIRECT("BA4:BA"&amp;ROW()-1)),""))</f>
        <v/>
      </c>
      <c r="BB68" s="7" t="str">
        <f ca="1">IF(AND($A68&lt;&gt;"",$A68&lt;&gt;"TOTAL"),IF(AND([6]PREMIOS_TITULACIONES_ANTIGUAS!$CN66&lt;&gt;"",[6]PREMIOS_TITULACIONES_ANTIGUAS!$CN66&lt;&gt;0),[6]PREMIOS_TITULACIONES_ANTIGUAS!$CN66,""),IF($A68="TOTAL",SUM(INDIRECT("BB4:BB"&amp;ROW()-1)),""))</f>
        <v/>
      </c>
      <c r="BC68" s="7" t="str">
        <f t="shared" ca="1" si="17"/>
        <v/>
      </c>
      <c r="BD68" s="7" t="str">
        <f ca="1">IF(AND($A68&lt;&gt;"",$A68&lt;&gt;"TOTAL"),IF(AND([6]PREMIOS_TITULACIONES_ANTIGUAS!$CQ66&lt;&gt;"",[6]PREMIOS_TITULACIONES_ANTIGUAS!$CQ66&lt;&gt;0),[6]PREMIOS_TITULACIONES_ANTIGUAS!$CQ66,""),IF($A68="TOTAL",SUM(INDIRECT("BD4:BD"&amp;ROW()-1)),""))</f>
        <v/>
      </c>
      <c r="BE68" s="7" t="str">
        <f ca="1">IF(AND($A68&lt;&gt;"",$A68&lt;&gt;"TOTAL"),IF(AND([6]PREMIOS_TITULACIONES_ANTIGUAS!$CS66&lt;&gt;"",[6]PREMIOS_TITULACIONES_ANTIGUAS!$CS66&lt;&gt;0),[6]PREMIOS_TITULACIONES_ANTIGUAS!$CS66,""),IF($A68="TOTAL",SUM(INDIRECT("BE4:BE"&amp;ROW()-1)),""))</f>
        <v/>
      </c>
      <c r="BF68" s="7" t="str">
        <f t="shared" ca="1" si="18"/>
        <v/>
      </c>
    </row>
    <row r="69" spans="1:58" x14ac:dyDescent="0.2">
      <c r="A69" s="12" t="str">
        <f>IF([6]PREMIOS_TITULACIONES_ANTIGUAS!$D67&lt;&gt;"",[6]PREMIOS_TITULACIONES_ANTIGUAS!$D67,IF(AND([6]PREMIOS_TITULACIONES_ANTIGUAS!$D67="",[6]PREMIOS_TITULACIONES_ANTIGUAS!$D68="",[6]PREMIOS_TITULACIONES_ANTIGUAS!$D66=""),"","TOTAL"))</f>
        <v/>
      </c>
      <c r="B69" s="7" t="str">
        <f ca="1">IF(AND($A69&lt;&gt;"",$A69&lt;&gt;"TOTAL"),IF(AND([6]PREMIOS_TITULACIONES_ANTIGUAS!$E67&lt;&gt;"",[6]PREMIOS_TITULACIONES_ANTIGUAS!$E67&lt;&gt;0),[6]PREMIOS_TITULACIONES_ANTIGUAS!$E67,""),IF($A69="TOTAL",SUM(INDIRECT("B4:B"&amp;ROW()-1)),""))</f>
        <v/>
      </c>
      <c r="C69" s="7" t="str">
        <f ca="1">IF(AND($A69&lt;&gt;"",$A69&lt;&gt;"TOTAL"),IF(AND([6]PREMIOS_TITULACIONES_ANTIGUAS!$G67&lt;&gt;"",[6]PREMIOS_TITULACIONES_ANTIGUAS!$G67&lt;&gt;0),[6]PREMIOS_TITULACIONES_ANTIGUAS!$G67,""),IF($A69="TOTAL",SUM(INDIRECT("C4:C"&amp;ROW()-1)),""))</f>
        <v/>
      </c>
      <c r="D69" s="7" t="str">
        <f t="shared" ref="D69:D132" ca="1" si="19">IF(AND($A69&lt;&gt;"",$A69&lt;&gt;"TOTAL"),SUM(B69:C69),IF($A69="TOTAL",SUM(INDIRECT("D4:D"&amp;ROW()-1)),""))</f>
        <v/>
      </c>
      <c r="E69" s="7" t="str">
        <f ca="1">IF(AND($A69&lt;&gt;"",$A69&lt;&gt;"TOTAL"),IF(AND([6]PREMIOS_TITULACIONES_ANTIGUAS!$J67&lt;&gt;"",[6]PREMIOS_TITULACIONES_ANTIGUAS!$J67&lt;&gt;0),[6]PREMIOS_TITULACIONES_ANTIGUAS!$J67,""),IF($A69="TOTAL",SUM(INDIRECT("E4:E"&amp;ROW()-1)),""))</f>
        <v/>
      </c>
      <c r="F69" s="7" t="str">
        <f ca="1">IF(AND($A69&lt;&gt;"",$A69&lt;&gt;"TOTAL"),IF(AND([6]PREMIOS_TITULACIONES_ANTIGUAS!$L67&lt;&gt;"",[6]PREMIOS_TITULACIONES_ANTIGUAS!$L67&lt;&gt;0),[6]PREMIOS_TITULACIONES_ANTIGUAS!$L67,""),IF($A69="TOTAL",SUM(INDIRECT("F4:F"&amp;ROW()-1)),""))</f>
        <v/>
      </c>
      <c r="G69" s="7" t="str">
        <f t="shared" ref="G69:G132" ca="1" si="20">IF(AND($A69&lt;&gt;"",$A69&lt;&gt;"TOTAL"),SUM(E69:F69),IF($A69="TOTAL",SUM(INDIRECT("G4:G"&amp;ROW()-1)),""))</f>
        <v/>
      </c>
      <c r="H69" s="7" t="str">
        <f ca="1">IF(AND($A69&lt;&gt;"",$A69&lt;&gt;"TOTAL"),IF(AND([6]PREMIOS_TITULACIONES_ANTIGUAS!$O67&lt;&gt;"",[6]PREMIOS_TITULACIONES_ANTIGUAS!$O67&lt;&gt;0),[6]PREMIOS_TITULACIONES_ANTIGUAS!$O67,""),IF($A69="TOTAL",SUM(INDIRECT("H4:H"&amp;ROW()-1)),""))</f>
        <v/>
      </c>
      <c r="I69" s="7" t="str">
        <f ca="1">IF(AND($A69&lt;&gt;"",$A69&lt;&gt;"TOTAL"),IF(AND([6]PREMIOS_TITULACIONES_ANTIGUAS!$Q67&lt;&gt;"",[6]PREMIOS_TITULACIONES_ANTIGUAS!$Q67&lt;&gt;0),[6]PREMIOS_TITULACIONES_ANTIGUAS!$Q67,""),IF($A69="TOTAL",SUM(INDIRECT("I4:I"&amp;ROW()-1)),""))</f>
        <v/>
      </c>
      <c r="J69" s="7" t="str">
        <f t="shared" ref="J69:J132" ca="1" si="21">IF(AND($A69&lt;&gt;"",$A69&lt;&gt;"TOTAL"),SUM(H69:I69),IF($A69="TOTAL",SUM(INDIRECT("J4:J"&amp;ROW()-1)),""))</f>
        <v/>
      </c>
      <c r="K69" s="7" t="str">
        <f ca="1">IF(AND($A69&lt;&gt;"",$A69&lt;&gt;"TOTAL"),IF(AND([6]PREMIOS_TITULACIONES_ANTIGUAS!$T67&lt;&gt;"",[6]PREMIOS_TITULACIONES_ANTIGUAS!$T67&lt;&gt;0),[6]PREMIOS_TITULACIONES_ANTIGUAS!$T67,""),IF($A69="TOTAL",SUM(INDIRECT("K4:K"&amp;ROW()-1)),""))</f>
        <v/>
      </c>
      <c r="L69" s="7" t="str">
        <f ca="1">IF(AND($A69&lt;&gt;"",$A69&lt;&gt;"TOTAL"),IF(AND([6]PREMIOS_TITULACIONES_ANTIGUAS!$V67&lt;&gt;"",[6]PREMIOS_TITULACIONES_ANTIGUAS!$V67&lt;&gt;0),[6]PREMIOS_TITULACIONES_ANTIGUAS!$V67,""),IF($A69="TOTAL",SUM(INDIRECT("L4:L"&amp;ROW()-1)),""))</f>
        <v/>
      </c>
      <c r="M69" s="7" t="str">
        <f t="shared" ref="M69:M132" ca="1" si="22">IF(AND($A69&lt;&gt;"",$A69&lt;&gt;"TOTAL"),SUM(K69:L69),IF($A69="TOTAL",SUM(INDIRECT("M4:M"&amp;ROW()-1)),""))</f>
        <v/>
      </c>
      <c r="N69" s="7" t="str">
        <f ca="1">IF(AND($A69&lt;&gt;"",$A69&lt;&gt;"TOTAL"),IF(AND([6]PREMIOS_TITULACIONES_ANTIGUAS!$Y67&lt;&gt;"",[6]PREMIOS_TITULACIONES_ANTIGUAS!$Y67&lt;&gt;0),[6]PREMIOS_TITULACIONES_ANTIGUAS!$Y67,""),IF($A69="TOTAL",SUM(INDIRECT("N4:N"&amp;ROW()-1)),""))</f>
        <v/>
      </c>
      <c r="O69" s="7" t="str">
        <f ca="1">IF(AND($A69&lt;&gt;"",$A69&lt;&gt;"TOTAL"),IF(AND([6]PREMIOS_TITULACIONES_ANTIGUAS!$AA67&lt;&gt;"",[6]PREMIOS_TITULACIONES_ANTIGUAS!$AA67&lt;&gt;0),[6]PREMIOS_TITULACIONES_ANTIGUAS!$AA67,""),IF($A69="TOTAL",SUM(INDIRECT("O4:O"&amp;ROW()-1)),""))</f>
        <v/>
      </c>
      <c r="P69" s="7" t="str">
        <f t="shared" ref="P69:P132" ca="1" si="23">IF(AND($A69&lt;&gt;"",$A69&lt;&gt;"TOTAL"),SUM(N69:O69),IF($A69="TOTAL",SUM(INDIRECT("P4:P"&amp;ROW()-1)),""))</f>
        <v/>
      </c>
      <c r="Q69" s="7" t="str">
        <f ca="1">IF(AND($A69&lt;&gt;"",$A69&lt;&gt;"TOTAL"),IF(AND([6]PREMIOS_TITULACIONES_ANTIGUAS!$AD67&lt;&gt;"",[6]PREMIOS_TITULACIONES_ANTIGUAS!$AD67&lt;&gt;0),[6]PREMIOS_TITULACIONES_ANTIGUAS!$AD67,""),IF($A69="TOTAL",SUM(INDIRECT("Q4:Q"&amp;ROW()-1)),""))</f>
        <v/>
      </c>
      <c r="R69" s="7" t="str">
        <f ca="1">IF(AND($A69&lt;&gt;"",$A69&lt;&gt;"TOTAL"),IF(AND([6]PREMIOS_TITULACIONES_ANTIGUAS!$AF67&lt;&gt;"",[6]PREMIOS_TITULACIONES_ANTIGUAS!$AF67&lt;&gt;0),[6]PREMIOS_TITULACIONES_ANTIGUAS!$AF67,""),IF($A69="TOTAL",SUM(INDIRECT("R4:R"&amp;ROW()-1)),""))</f>
        <v/>
      </c>
      <c r="S69" s="7" t="str">
        <f t="shared" ref="S69:S132" ca="1" si="24">IF(AND($A69&lt;&gt;"",$A69&lt;&gt;"TOTAL"),SUM(Q69:R69),IF($A69="TOTAL",SUM(INDIRECT("S4:S"&amp;ROW()-1)),""))</f>
        <v/>
      </c>
      <c r="T69" s="7" t="str">
        <f ca="1">IF(AND($A69&lt;&gt;"",$A69&lt;&gt;"TOTAL"),IF(AND([6]PREMIOS_TITULACIONES_ANTIGUAS!$AI67&lt;&gt;"",[6]PREMIOS_TITULACIONES_ANTIGUAS!$AI67&lt;&gt;0),[6]PREMIOS_TITULACIONES_ANTIGUAS!$AI67,""),IF($A69="TOTAL",SUM(INDIRECT("T4:T"&amp;ROW()-1)),""))</f>
        <v/>
      </c>
      <c r="U69" s="7" t="str">
        <f ca="1">IF(AND($A69&lt;&gt;"",$A69&lt;&gt;"TOTAL"),IF(AND([6]PREMIOS_TITULACIONES_ANTIGUAS!$AK67&lt;&gt;"",[6]PREMIOS_TITULACIONES_ANTIGUAS!$AK67&lt;&gt;0),[6]PREMIOS_TITULACIONES_ANTIGUAS!$AK67,""),IF($A69="TOTAL",SUM(INDIRECT("U4:U"&amp;ROW()-1)),""))</f>
        <v/>
      </c>
      <c r="V69" s="7" t="str">
        <f t="shared" ref="V69:V132" ca="1" si="25">IF(AND($A69&lt;&gt;"",$A69&lt;&gt;"TOTAL"),SUM(T69:U69),IF($A69="TOTAL",SUM(INDIRECT("V4:V"&amp;ROW()-1)),""))</f>
        <v/>
      </c>
      <c r="W69" s="7" t="str">
        <f ca="1">IF(AND($A69&lt;&gt;"",$A69&lt;&gt;"TOTAL"),IF(AND([6]PREMIOS_TITULACIONES_ANTIGUAS!$AN67&lt;&gt;"",[6]PREMIOS_TITULACIONES_ANTIGUAS!$AN67&lt;&gt;0),[6]PREMIOS_TITULACIONES_ANTIGUAS!$AN67,""),IF($A69="TOTAL",SUM(INDIRECT("W4:W"&amp;ROW()-1)),""))</f>
        <v/>
      </c>
      <c r="X69" s="7" t="str">
        <f ca="1">IF(AND($A69&lt;&gt;"",$A69&lt;&gt;"TOTAL"),IF(AND([6]PREMIOS_TITULACIONES_ANTIGUAS!$AP67&lt;&gt;"",[6]PREMIOS_TITULACIONES_ANTIGUAS!$AP67&lt;&gt;0),[6]PREMIOS_TITULACIONES_ANTIGUAS!$AP67,""),IF($A69="TOTAL",SUM(INDIRECT("X4:X"&amp;ROW()-1)),""))</f>
        <v/>
      </c>
      <c r="Y69" s="7" t="str">
        <f t="shared" ref="Y69:Y132" ca="1" si="26">IF(AND($A69&lt;&gt;"",$A69&lt;&gt;"TOTAL"),SUM(W69:X69),IF($A69="TOTAL",SUM(INDIRECT("Y4:Y"&amp;ROW()-1)),""))</f>
        <v/>
      </c>
      <c r="Z69" s="7" t="str">
        <f ca="1">IF(AND($A69&lt;&gt;"",$A69&lt;&gt;"TOTAL"),IF(AND([6]PREMIOS_TITULACIONES_ANTIGUAS!$AS67&lt;&gt;"",[6]PREMIOS_TITULACIONES_ANTIGUAS!$AS67&lt;&gt;0),[6]PREMIOS_TITULACIONES_ANTIGUAS!$AS67,""),IF($A69="TOTAL",SUM(INDIRECT("Z4:Z"&amp;ROW()-1)),""))</f>
        <v/>
      </c>
      <c r="AA69" s="7" t="str">
        <f ca="1">IF(AND($A69&lt;&gt;"",$A69&lt;&gt;"TOTAL"),IF(AND([6]PREMIOS_TITULACIONES_ANTIGUAS!$AU67&lt;&gt;"",[6]PREMIOS_TITULACIONES_ANTIGUAS!$AU67&lt;&gt;0),[6]PREMIOS_TITULACIONES_ANTIGUAS!$AU67,""),IF($A69="TOTAL",SUM(INDIRECT("AA4:AA"&amp;ROW()-1)),""))</f>
        <v/>
      </c>
      <c r="AB69" s="7" t="str">
        <f t="shared" ref="AB69:AB132" ca="1" si="27">IF(AND($A69&lt;&gt;"",$A69&lt;&gt;"TOTAL"),SUM(Z69:AA69),IF($A69="TOTAL",SUM(INDIRECT("AB4:AB"&amp;ROW()-1)),""))</f>
        <v/>
      </c>
      <c r="AC69" s="7" t="str">
        <f ca="1">IF(AND($A69&lt;&gt;"",$A69&lt;&gt;"TOTAL"),IF(AND([6]PREMIOS_TITULACIONES_ANTIGUAS!$AX67&lt;&gt;"",[6]PREMIOS_TITULACIONES_ANTIGUAS!$AX67&lt;&gt;0),[6]PREMIOS_TITULACIONES_ANTIGUAS!$AX67,""),IF($A69="TOTAL",SUM(INDIRECT("AC4:AC"&amp;ROW()-1)),""))</f>
        <v/>
      </c>
      <c r="AD69" s="7" t="str">
        <f ca="1">IF(AND($A69&lt;&gt;"",$A69&lt;&gt;"TOTAL"),IF(AND([6]PREMIOS_TITULACIONES_ANTIGUAS!$AZ67&lt;&gt;"",[6]PREMIOS_TITULACIONES_ANTIGUAS!$AZ67&lt;&gt;0),[6]PREMIOS_TITULACIONES_ANTIGUAS!$AZ67,""),IF($A69="TOTAL",SUM(INDIRECT("AD4:AD"&amp;ROW()-1)),""))</f>
        <v/>
      </c>
      <c r="AE69" s="7" t="str">
        <f t="shared" ref="AE69:AE132" ca="1" si="28">IF(AND($A69&lt;&gt;"",$A69&lt;&gt;"TOTAL"),SUM(AC69:AD69),IF($A69="TOTAL",SUM(INDIRECT("AE4:AE"&amp;ROW()-1)),""))</f>
        <v/>
      </c>
      <c r="AF69" s="7" t="str">
        <f ca="1">IF(AND($A69&lt;&gt;"",$A69&lt;&gt;"TOTAL"),IF(AND([6]PREMIOS_TITULACIONES_ANTIGUAS!$BC67&lt;&gt;"",[6]PREMIOS_TITULACIONES_ANTIGUAS!$BC67&lt;&gt;0),[6]PREMIOS_TITULACIONES_ANTIGUAS!$BC67,""),IF($A69="TOTAL",SUM(INDIRECT("AF4:AF"&amp;ROW()-1)),""))</f>
        <v/>
      </c>
      <c r="AG69" s="7" t="str">
        <f ca="1">IF(AND($A69&lt;&gt;"",$A69&lt;&gt;"TOTAL"),IF(AND([6]PREMIOS_TITULACIONES_ANTIGUAS!$BE67&lt;&gt;"",[6]PREMIOS_TITULACIONES_ANTIGUAS!$BE67&lt;&gt;0),[6]PREMIOS_TITULACIONES_ANTIGUAS!$BE67,""),IF($A69="TOTAL",SUM(INDIRECT("AG4:AG"&amp;ROW()-1)),""))</f>
        <v/>
      </c>
      <c r="AH69" s="7" t="str">
        <f t="shared" ref="AH69:AH132" ca="1" si="29">IF(AND($A69&lt;&gt;"",$A69&lt;&gt;"TOTAL"),SUM(AF69:AG69),IF($A69="TOTAL",SUM(INDIRECT("AH4:AH"&amp;ROW()-1)),""))</f>
        <v/>
      </c>
      <c r="AI69" s="7" t="str">
        <f ca="1">IF(AND($A69&lt;&gt;"",$A69&lt;&gt;"TOTAL"),IF(AND([6]PREMIOS_TITULACIONES_ANTIGUAS!$BH67&lt;&gt;"",[6]PREMIOS_TITULACIONES_ANTIGUAS!$BH67&lt;&gt;0),[6]PREMIOS_TITULACIONES_ANTIGUAS!$BH67,""),IF($A69="TOTAL",SUM(INDIRECT("AI4:AI"&amp;ROW()-1)),""))</f>
        <v/>
      </c>
      <c r="AJ69" s="7" t="str">
        <f ca="1">IF(AND($A69&lt;&gt;"",$A69&lt;&gt;"TOTAL"),IF(AND([6]PREMIOS_TITULACIONES_ANTIGUAS!$BJ67&lt;&gt;"",[6]PREMIOS_TITULACIONES_ANTIGUAS!$BJ67&lt;&gt;0),[6]PREMIOS_TITULACIONES_ANTIGUAS!$BJ67,""),IF($A69="TOTAL",SUM(INDIRECT("AJ4:AJ"&amp;ROW()-1)),""))</f>
        <v/>
      </c>
      <c r="AK69" s="7" t="str">
        <f t="shared" ref="AK69:AK132" ca="1" si="30">IF(AND($A69&lt;&gt;"",$A69&lt;&gt;"TOTAL"),SUM(AI69:AJ69),IF($A69="TOTAL",SUM(INDIRECT("AK4:AK"&amp;ROW()-1)),""))</f>
        <v/>
      </c>
      <c r="AL69" s="7" t="str">
        <f ca="1">IF(AND($A69&lt;&gt;"",$A69&lt;&gt;"TOTAL"),IF(AND([6]PREMIOS_TITULACIONES_ANTIGUAS!$BM67&lt;&gt;"",[6]PREMIOS_TITULACIONES_ANTIGUAS!$BM67&lt;&gt;0),[6]PREMIOS_TITULACIONES_ANTIGUAS!$BM67,""),IF($A69="TOTAL",SUM(INDIRECT("AL4:AL"&amp;ROW()-1)),""))</f>
        <v/>
      </c>
      <c r="AM69" s="7" t="str">
        <f ca="1">IF(AND($A69&lt;&gt;"",$A69&lt;&gt;"TOTAL"),IF(AND([6]PREMIOS_TITULACIONES_ANTIGUAS!$BO67&lt;&gt;"",[6]PREMIOS_TITULACIONES_ANTIGUAS!$BO67&lt;&gt;0),[6]PREMIOS_TITULACIONES_ANTIGUAS!$BO67,""),IF($A69="TOTAL",SUM(INDIRECT("AM4:AM"&amp;ROW()-1)),""))</f>
        <v/>
      </c>
      <c r="AN69" s="7" t="str">
        <f t="shared" ref="AN69:AN132" ca="1" si="31">IF(AND($A69&lt;&gt;"",$A69&lt;&gt;"TOTAL"),SUM(AL69:AM69),IF($A69="TOTAL",SUM(INDIRECT("AN4:AN"&amp;ROW()-1)),""))</f>
        <v/>
      </c>
      <c r="AO69" s="7" t="str">
        <f ca="1">IF(AND($A69&lt;&gt;"",$A69&lt;&gt;"TOTAL"),IF(AND([6]PREMIOS_TITULACIONES_ANTIGUAS!$BR67&lt;&gt;"",[6]PREMIOS_TITULACIONES_ANTIGUAS!$BR67&lt;&gt;0),[6]PREMIOS_TITULACIONES_ANTIGUAS!$BR67,""),IF($A69="TOTAL",SUM(INDIRECT("AO4:AO"&amp;ROW()-1)),""))</f>
        <v/>
      </c>
      <c r="AP69" s="7" t="str">
        <f ca="1">IF(AND($A69&lt;&gt;"",$A69&lt;&gt;"TOTAL"),IF(AND([6]PREMIOS_TITULACIONES_ANTIGUAS!$BT67&lt;&gt;"",[6]PREMIOS_TITULACIONES_ANTIGUAS!$BT67&lt;&gt;0),[6]PREMIOS_TITULACIONES_ANTIGUAS!$BT67,""),IF($A69="TOTAL",SUM(INDIRECT("AP4:AP"&amp;ROW()-1)),""))</f>
        <v/>
      </c>
      <c r="AQ69" s="7" t="str">
        <f t="shared" ref="AQ69:AQ132" ca="1" si="32">IF(AND($A69&lt;&gt;"",$A69&lt;&gt;"TOTAL"),SUM(AO69:AP69),IF($A69="TOTAL",SUM(INDIRECT("AQ4:AQ"&amp;ROW()-1)),""))</f>
        <v/>
      </c>
      <c r="AR69" s="7" t="str">
        <f ca="1">IF(AND($A69&lt;&gt;"",$A69&lt;&gt;"TOTAL"),IF(AND([6]PREMIOS_TITULACIONES_ANTIGUAS!$BW67&lt;&gt;"",[6]PREMIOS_TITULACIONES_ANTIGUAS!$BW67&lt;&gt;0),[6]PREMIOS_TITULACIONES_ANTIGUAS!$BW67,""),IF($A69="TOTAL",SUM(INDIRECT("AR4:AR"&amp;ROW()-1)),""))</f>
        <v/>
      </c>
      <c r="AS69" s="7" t="str">
        <f ca="1">IF(AND($A69&lt;&gt;"",$A69&lt;&gt;"TOTAL"),IF(AND([6]PREMIOS_TITULACIONES_ANTIGUAS!$BY67&lt;&gt;"",[6]PREMIOS_TITULACIONES_ANTIGUAS!$BY67&lt;&gt;0),[6]PREMIOS_TITULACIONES_ANTIGUAS!$BY67,""),IF($A69="TOTAL",SUM(INDIRECT("AS4:AS"&amp;ROW()-1)),""))</f>
        <v/>
      </c>
      <c r="AT69" s="7" t="str">
        <f t="shared" ref="AT69:AT132" ca="1" si="33">IF(AND($A69&lt;&gt;"",$A69&lt;&gt;"TOTAL"),SUM(AR69:AS69),IF($A69="TOTAL",SUM(INDIRECT("AT4:AT"&amp;ROW()-1)),""))</f>
        <v/>
      </c>
      <c r="AU69" s="7" t="str">
        <f ca="1">IF(AND($A69&lt;&gt;"",$A69&lt;&gt;"TOTAL"),IF(AND([6]PREMIOS_TITULACIONES_ANTIGUAS!$CB67&lt;&gt;"",[6]PREMIOS_TITULACIONES_ANTIGUAS!$CB67&lt;&gt;0),[6]PREMIOS_TITULACIONES_ANTIGUAS!$CB67,""),IF($A69="TOTAL",SUM(INDIRECT("AU4:AU"&amp;ROW()-1)),""))</f>
        <v/>
      </c>
      <c r="AV69" s="7" t="str">
        <f ca="1">IF(AND($A69&lt;&gt;"",$A69&lt;&gt;"TOTAL"),IF(AND([6]PREMIOS_TITULACIONES_ANTIGUAS!$CD67&lt;&gt;"",[6]PREMIOS_TITULACIONES_ANTIGUAS!$CD67&lt;&gt;0),[6]PREMIOS_TITULACIONES_ANTIGUAS!$CD67,""),IF($A69="TOTAL",SUM(INDIRECT("AV4:AV"&amp;ROW()-1)),""))</f>
        <v/>
      </c>
      <c r="AW69" s="7" t="str">
        <f t="shared" ref="AW69:AW132" ca="1" si="34">IF(AND($A69&lt;&gt;"",$A69&lt;&gt;"TOTAL"),SUM(AU69:AV69),IF($A69="TOTAL",SUM(INDIRECT("AW4:AW"&amp;ROW()-1)),""))</f>
        <v/>
      </c>
      <c r="AX69" s="7" t="str">
        <f ca="1">IF(AND($A69&lt;&gt;"",$A69&lt;&gt;"TOTAL"),IF(AND([6]PREMIOS_TITULACIONES_ANTIGUAS!$CG67&lt;&gt;"",[6]PREMIOS_TITULACIONES_ANTIGUAS!$CG67&lt;&gt;0),[6]PREMIOS_TITULACIONES_ANTIGUAS!$CG67,""),IF($A69="TOTAL",SUM(INDIRECT("AX4:AX"&amp;ROW()-1)),""))</f>
        <v/>
      </c>
      <c r="AY69" s="7" t="str">
        <f ca="1">IF(AND($A69&lt;&gt;"",$A69&lt;&gt;"TOTAL"),IF(AND([6]PREMIOS_TITULACIONES_ANTIGUAS!$CI67&lt;&gt;"",[6]PREMIOS_TITULACIONES_ANTIGUAS!$CI67&lt;&gt;0),[6]PREMIOS_TITULACIONES_ANTIGUAS!$CI67,""),IF($A69="TOTAL",SUM(INDIRECT("AY4:AY"&amp;ROW()-1)),""))</f>
        <v/>
      </c>
      <c r="AZ69" s="7" t="str">
        <f t="shared" ref="AZ69:AZ132" ca="1" si="35">IF(AND($A69&lt;&gt;"",$A69&lt;&gt;"TOTAL"),SUM(AX69:AY69),IF($A69="TOTAL",SUM(INDIRECT("AZ4:AZ"&amp;ROW()-1)),""))</f>
        <v/>
      </c>
      <c r="BA69" s="7" t="str">
        <f ca="1">IF(AND($A69&lt;&gt;"",$A69&lt;&gt;"TOTAL"),IF(AND([6]PREMIOS_TITULACIONES_ANTIGUAS!$CL67&lt;&gt;"",[6]PREMIOS_TITULACIONES_ANTIGUAS!$CL67&lt;&gt;0),[6]PREMIOS_TITULACIONES_ANTIGUAS!$CL67,""),IF($A69="TOTAL",SUM(INDIRECT("BA4:BA"&amp;ROW()-1)),""))</f>
        <v/>
      </c>
      <c r="BB69" s="7" t="str">
        <f ca="1">IF(AND($A69&lt;&gt;"",$A69&lt;&gt;"TOTAL"),IF(AND([6]PREMIOS_TITULACIONES_ANTIGUAS!$CN67&lt;&gt;"",[6]PREMIOS_TITULACIONES_ANTIGUAS!$CN67&lt;&gt;0),[6]PREMIOS_TITULACIONES_ANTIGUAS!$CN67,""),IF($A69="TOTAL",SUM(INDIRECT("BB4:BB"&amp;ROW()-1)),""))</f>
        <v/>
      </c>
      <c r="BC69" s="7" t="str">
        <f t="shared" ref="BC69:BC132" ca="1" si="36">IF(AND($A69&lt;&gt;"",$A69&lt;&gt;"TOTAL"),SUM(BA69:BB69),IF($A69="TOTAL",SUM(INDIRECT("BC4:BC"&amp;ROW()-1)),""))</f>
        <v/>
      </c>
      <c r="BD69" s="7" t="str">
        <f ca="1">IF(AND($A69&lt;&gt;"",$A69&lt;&gt;"TOTAL"),IF(AND([6]PREMIOS_TITULACIONES_ANTIGUAS!$CQ67&lt;&gt;"",[6]PREMIOS_TITULACIONES_ANTIGUAS!$CQ67&lt;&gt;0),[6]PREMIOS_TITULACIONES_ANTIGUAS!$CQ67,""),IF($A69="TOTAL",SUM(INDIRECT("BD4:BD"&amp;ROW()-1)),""))</f>
        <v/>
      </c>
      <c r="BE69" s="7" t="str">
        <f ca="1">IF(AND($A69&lt;&gt;"",$A69&lt;&gt;"TOTAL"),IF(AND([6]PREMIOS_TITULACIONES_ANTIGUAS!$CS67&lt;&gt;"",[6]PREMIOS_TITULACIONES_ANTIGUAS!$CS67&lt;&gt;0),[6]PREMIOS_TITULACIONES_ANTIGUAS!$CS67,""),IF($A69="TOTAL",SUM(INDIRECT("BE4:BE"&amp;ROW()-1)),""))</f>
        <v/>
      </c>
      <c r="BF69" s="7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2" t="str">
        <f>IF([6]PREMIOS_TITULACIONES_ANTIGUAS!$D68&lt;&gt;"",[6]PREMIOS_TITULACIONES_ANTIGUAS!$D68,IF(AND([6]PREMIOS_TITULACIONES_ANTIGUAS!$D68="",[6]PREMIOS_TITULACIONES_ANTIGUAS!$D69="",[6]PREMIOS_TITULACIONES_ANTIGUAS!$D67=""),"","TOTAL"))</f>
        <v/>
      </c>
      <c r="B70" s="7" t="str">
        <f ca="1">IF(AND($A70&lt;&gt;"",$A70&lt;&gt;"TOTAL"),IF(AND([6]PREMIOS_TITULACIONES_ANTIGUAS!$E68&lt;&gt;"",[6]PREMIOS_TITULACIONES_ANTIGUAS!$E68&lt;&gt;0),[6]PREMIOS_TITULACIONES_ANTIGUAS!$E68,""),IF($A70="TOTAL",SUM(INDIRECT("B4:B"&amp;ROW()-1)),""))</f>
        <v/>
      </c>
      <c r="C70" s="7" t="str">
        <f ca="1">IF(AND($A70&lt;&gt;"",$A70&lt;&gt;"TOTAL"),IF(AND([6]PREMIOS_TITULACIONES_ANTIGUAS!$G68&lt;&gt;"",[6]PREMIOS_TITULACIONES_ANTIGUAS!$G68&lt;&gt;0),[6]PREMIOS_TITULACIONES_ANTIGUAS!$G68,""),IF($A70="TOTAL",SUM(INDIRECT("C4:C"&amp;ROW()-1)),""))</f>
        <v/>
      </c>
      <c r="D70" s="7" t="str">
        <f t="shared" ca="1" si="19"/>
        <v/>
      </c>
      <c r="E70" s="7" t="str">
        <f ca="1">IF(AND($A70&lt;&gt;"",$A70&lt;&gt;"TOTAL"),IF(AND([6]PREMIOS_TITULACIONES_ANTIGUAS!$J68&lt;&gt;"",[6]PREMIOS_TITULACIONES_ANTIGUAS!$J68&lt;&gt;0),[6]PREMIOS_TITULACIONES_ANTIGUAS!$J68,""),IF($A70="TOTAL",SUM(INDIRECT("E4:E"&amp;ROW()-1)),""))</f>
        <v/>
      </c>
      <c r="F70" s="7" t="str">
        <f ca="1">IF(AND($A70&lt;&gt;"",$A70&lt;&gt;"TOTAL"),IF(AND([6]PREMIOS_TITULACIONES_ANTIGUAS!$L68&lt;&gt;"",[6]PREMIOS_TITULACIONES_ANTIGUAS!$L68&lt;&gt;0),[6]PREMIOS_TITULACIONES_ANTIGUAS!$L68,""),IF($A70="TOTAL",SUM(INDIRECT("F4:F"&amp;ROW()-1)),""))</f>
        <v/>
      </c>
      <c r="G70" s="7" t="str">
        <f t="shared" ca="1" si="20"/>
        <v/>
      </c>
      <c r="H70" s="7" t="str">
        <f ca="1">IF(AND($A70&lt;&gt;"",$A70&lt;&gt;"TOTAL"),IF(AND([6]PREMIOS_TITULACIONES_ANTIGUAS!$O68&lt;&gt;"",[6]PREMIOS_TITULACIONES_ANTIGUAS!$O68&lt;&gt;0),[6]PREMIOS_TITULACIONES_ANTIGUAS!$O68,""),IF($A70="TOTAL",SUM(INDIRECT("H4:H"&amp;ROW()-1)),""))</f>
        <v/>
      </c>
      <c r="I70" s="7" t="str">
        <f ca="1">IF(AND($A70&lt;&gt;"",$A70&lt;&gt;"TOTAL"),IF(AND([6]PREMIOS_TITULACIONES_ANTIGUAS!$Q68&lt;&gt;"",[6]PREMIOS_TITULACIONES_ANTIGUAS!$Q68&lt;&gt;0),[6]PREMIOS_TITULACIONES_ANTIGUAS!$Q68,""),IF($A70="TOTAL",SUM(INDIRECT("I4:I"&amp;ROW()-1)),""))</f>
        <v/>
      </c>
      <c r="J70" s="7" t="str">
        <f t="shared" ca="1" si="21"/>
        <v/>
      </c>
      <c r="K70" s="7" t="str">
        <f ca="1">IF(AND($A70&lt;&gt;"",$A70&lt;&gt;"TOTAL"),IF(AND([6]PREMIOS_TITULACIONES_ANTIGUAS!$T68&lt;&gt;"",[6]PREMIOS_TITULACIONES_ANTIGUAS!$T68&lt;&gt;0),[6]PREMIOS_TITULACIONES_ANTIGUAS!$T68,""),IF($A70="TOTAL",SUM(INDIRECT("K4:K"&amp;ROW()-1)),""))</f>
        <v/>
      </c>
      <c r="L70" s="7" t="str">
        <f ca="1">IF(AND($A70&lt;&gt;"",$A70&lt;&gt;"TOTAL"),IF(AND([6]PREMIOS_TITULACIONES_ANTIGUAS!$V68&lt;&gt;"",[6]PREMIOS_TITULACIONES_ANTIGUAS!$V68&lt;&gt;0),[6]PREMIOS_TITULACIONES_ANTIGUAS!$V68,""),IF($A70="TOTAL",SUM(INDIRECT("L4:L"&amp;ROW()-1)),""))</f>
        <v/>
      </c>
      <c r="M70" s="7" t="str">
        <f t="shared" ca="1" si="22"/>
        <v/>
      </c>
      <c r="N70" s="7" t="str">
        <f ca="1">IF(AND($A70&lt;&gt;"",$A70&lt;&gt;"TOTAL"),IF(AND([6]PREMIOS_TITULACIONES_ANTIGUAS!$Y68&lt;&gt;"",[6]PREMIOS_TITULACIONES_ANTIGUAS!$Y68&lt;&gt;0),[6]PREMIOS_TITULACIONES_ANTIGUAS!$Y68,""),IF($A70="TOTAL",SUM(INDIRECT("N4:N"&amp;ROW()-1)),""))</f>
        <v/>
      </c>
      <c r="O70" s="7" t="str">
        <f ca="1">IF(AND($A70&lt;&gt;"",$A70&lt;&gt;"TOTAL"),IF(AND([6]PREMIOS_TITULACIONES_ANTIGUAS!$AA68&lt;&gt;"",[6]PREMIOS_TITULACIONES_ANTIGUAS!$AA68&lt;&gt;0),[6]PREMIOS_TITULACIONES_ANTIGUAS!$AA68,""),IF($A70="TOTAL",SUM(INDIRECT("O4:O"&amp;ROW()-1)),""))</f>
        <v/>
      </c>
      <c r="P70" s="7" t="str">
        <f t="shared" ca="1" si="23"/>
        <v/>
      </c>
      <c r="Q70" s="7" t="str">
        <f ca="1">IF(AND($A70&lt;&gt;"",$A70&lt;&gt;"TOTAL"),IF(AND([6]PREMIOS_TITULACIONES_ANTIGUAS!$AD68&lt;&gt;"",[6]PREMIOS_TITULACIONES_ANTIGUAS!$AD68&lt;&gt;0),[6]PREMIOS_TITULACIONES_ANTIGUAS!$AD68,""),IF($A70="TOTAL",SUM(INDIRECT("Q4:Q"&amp;ROW()-1)),""))</f>
        <v/>
      </c>
      <c r="R70" s="7" t="str">
        <f ca="1">IF(AND($A70&lt;&gt;"",$A70&lt;&gt;"TOTAL"),IF(AND([6]PREMIOS_TITULACIONES_ANTIGUAS!$AF68&lt;&gt;"",[6]PREMIOS_TITULACIONES_ANTIGUAS!$AF68&lt;&gt;0),[6]PREMIOS_TITULACIONES_ANTIGUAS!$AF68,""),IF($A70="TOTAL",SUM(INDIRECT("R4:R"&amp;ROW()-1)),""))</f>
        <v/>
      </c>
      <c r="S70" s="7" t="str">
        <f t="shared" ca="1" si="24"/>
        <v/>
      </c>
      <c r="T70" s="7" t="str">
        <f ca="1">IF(AND($A70&lt;&gt;"",$A70&lt;&gt;"TOTAL"),IF(AND([6]PREMIOS_TITULACIONES_ANTIGUAS!$AI68&lt;&gt;"",[6]PREMIOS_TITULACIONES_ANTIGUAS!$AI68&lt;&gt;0),[6]PREMIOS_TITULACIONES_ANTIGUAS!$AI68,""),IF($A70="TOTAL",SUM(INDIRECT("T4:T"&amp;ROW()-1)),""))</f>
        <v/>
      </c>
      <c r="U70" s="7" t="str">
        <f ca="1">IF(AND($A70&lt;&gt;"",$A70&lt;&gt;"TOTAL"),IF(AND([6]PREMIOS_TITULACIONES_ANTIGUAS!$AK68&lt;&gt;"",[6]PREMIOS_TITULACIONES_ANTIGUAS!$AK68&lt;&gt;0),[6]PREMIOS_TITULACIONES_ANTIGUAS!$AK68,""),IF($A70="TOTAL",SUM(INDIRECT("U4:U"&amp;ROW()-1)),""))</f>
        <v/>
      </c>
      <c r="V70" s="7" t="str">
        <f t="shared" ca="1" si="25"/>
        <v/>
      </c>
      <c r="W70" s="7" t="str">
        <f ca="1">IF(AND($A70&lt;&gt;"",$A70&lt;&gt;"TOTAL"),IF(AND([6]PREMIOS_TITULACIONES_ANTIGUAS!$AN68&lt;&gt;"",[6]PREMIOS_TITULACIONES_ANTIGUAS!$AN68&lt;&gt;0),[6]PREMIOS_TITULACIONES_ANTIGUAS!$AN68,""),IF($A70="TOTAL",SUM(INDIRECT("W4:W"&amp;ROW()-1)),""))</f>
        <v/>
      </c>
      <c r="X70" s="7" t="str">
        <f ca="1">IF(AND($A70&lt;&gt;"",$A70&lt;&gt;"TOTAL"),IF(AND([6]PREMIOS_TITULACIONES_ANTIGUAS!$AP68&lt;&gt;"",[6]PREMIOS_TITULACIONES_ANTIGUAS!$AP68&lt;&gt;0),[6]PREMIOS_TITULACIONES_ANTIGUAS!$AP68,""),IF($A70="TOTAL",SUM(INDIRECT("X4:X"&amp;ROW()-1)),""))</f>
        <v/>
      </c>
      <c r="Y70" s="7" t="str">
        <f t="shared" ca="1" si="26"/>
        <v/>
      </c>
      <c r="Z70" s="7" t="str">
        <f ca="1">IF(AND($A70&lt;&gt;"",$A70&lt;&gt;"TOTAL"),IF(AND([6]PREMIOS_TITULACIONES_ANTIGUAS!$AS68&lt;&gt;"",[6]PREMIOS_TITULACIONES_ANTIGUAS!$AS68&lt;&gt;0),[6]PREMIOS_TITULACIONES_ANTIGUAS!$AS68,""),IF($A70="TOTAL",SUM(INDIRECT("Z4:Z"&amp;ROW()-1)),""))</f>
        <v/>
      </c>
      <c r="AA70" s="7" t="str">
        <f ca="1">IF(AND($A70&lt;&gt;"",$A70&lt;&gt;"TOTAL"),IF(AND([6]PREMIOS_TITULACIONES_ANTIGUAS!$AU68&lt;&gt;"",[6]PREMIOS_TITULACIONES_ANTIGUAS!$AU68&lt;&gt;0),[6]PREMIOS_TITULACIONES_ANTIGUAS!$AU68,""),IF($A70="TOTAL",SUM(INDIRECT("AA4:AA"&amp;ROW()-1)),""))</f>
        <v/>
      </c>
      <c r="AB70" s="7" t="str">
        <f t="shared" ca="1" si="27"/>
        <v/>
      </c>
      <c r="AC70" s="7" t="str">
        <f ca="1">IF(AND($A70&lt;&gt;"",$A70&lt;&gt;"TOTAL"),IF(AND([6]PREMIOS_TITULACIONES_ANTIGUAS!$AX68&lt;&gt;"",[6]PREMIOS_TITULACIONES_ANTIGUAS!$AX68&lt;&gt;0),[6]PREMIOS_TITULACIONES_ANTIGUAS!$AX68,""),IF($A70="TOTAL",SUM(INDIRECT("AC4:AC"&amp;ROW()-1)),""))</f>
        <v/>
      </c>
      <c r="AD70" s="7" t="str">
        <f ca="1">IF(AND($A70&lt;&gt;"",$A70&lt;&gt;"TOTAL"),IF(AND([6]PREMIOS_TITULACIONES_ANTIGUAS!$AZ68&lt;&gt;"",[6]PREMIOS_TITULACIONES_ANTIGUAS!$AZ68&lt;&gt;0),[6]PREMIOS_TITULACIONES_ANTIGUAS!$AZ68,""),IF($A70="TOTAL",SUM(INDIRECT("AD4:AD"&amp;ROW()-1)),""))</f>
        <v/>
      </c>
      <c r="AE70" s="7" t="str">
        <f t="shared" ca="1" si="28"/>
        <v/>
      </c>
      <c r="AF70" s="7" t="str">
        <f ca="1">IF(AND($A70&lt;&gt;"",$A70&lt;&gt;"TOTAL"),IF(AND([6]PREMIOS_TITULACIONES_ANTIGUAS!$BC68&lt;&gt;"",[6]PREMIOS_TITULACIONES_ANTIGUAS!$BC68&lt;&gt;0),[6]PREMIOS_TITULACIONES_ANTIGUAS!$BC68,""),IF($A70="TOTAL",SUM(INDIRECT("AF4:AF"&amp;ROW()-1)),""))</f>
        <v/>
      </c>
      <c r="AG70" s="7" t="str">
        <f ca="1">IF(AND($A70&lt;&gt;"",$A70&lt;&gt;"TOTAL"),IF(AND([6]PREMIOS_TITULACIONES_ANTIGUAS!$BE68&lt;&gt;"",[6]PREMIOS_TITULACIONES_ANTIGUAS!$BE68&lt;&gt;0),[6]PREMIOS_TITULACIONES_ANTIGUAS!$BE68,""),IF($A70="TOTAL",SUM(INDIRECT("AG4:AG"&amp;ROW()-1)),""))</f>
        <v/>
      </c>
      <c r="AH70" s="7" t="str">
        <f t="shared" ca="1" si="29"/>
        <v/>
      </c>
      <c r="AI70" s="7" t="str">
        <f ca="1">IF(AND($A70&lt;&gt;"",$A70&lt;&gt;"TOTAL"),IF(AND([6]PREMIOS_TITULACIONES_ANTIGUAS!$BH68&lt;&gt;"",[6]PREMIOS_TITULACIONES_ANTIGUAS!$BH68&lt;&gt;0),[6]PREMIOS_TITULACIONES_ANTIGUAS!$BH68,""),IF($A70="TOTAL",SUM(INDIRECT("AI4:AI"&amp;ROW()-1)),""))</f>
        <v/>
      </c>
      <c r="AJ70" s="7" t="str">
        <f ca="1">IF(AND($A70&lt;&gt;"",$A70&lt;&gt;"TOTAL"),IF(AND([6]PREMIOS_TITULACIONES_ANTIGUAS!$BJ68&lt;&gt;"",[6]PREMIOS_TITULACIONES_ANTIGUAS!$BJ68&lt;&gt;0),[6]PREMIOS_TITULACIONES_ANTIGUAS!$BJ68,""),IF($A70="TOTAL",SUM(INDIRECT("AJ4:AJ"&amp;ROW()-1)),""))</f>
        <v/>
      </c>
      <c r="AK70" s="7" t="str">
        <f t="shared" ca="1" si="30"/>
        <v/>
      </c>
      <c r="AL70" s="7" t="str">
        <f ca="1">IF(AND($A70&lt;&gt;"",$A70&lt;&gt;"TOTAL"),IF(AND([6]PREMIOS_TITULACIONES_ANTIGUAS!$BM68&lt;&gt;"",[6]PREMIOS_TITULACIONES_ANTIGUAS!$BM68&lt;&gt;0),[6]PREMIOS_TITULACIONES_ANTIGUAS!$BM68,""),IF($A70="TOTAL",SUM(INDIRECT("AL4:AL"&amp;ROW()-1)),""))</f>
        <v/>
      </c>
      <c r="AM70" s="7" t="str">
        <f ca="1">IF(AND($A70&lt;&gt;"",$A70&lt;&gt;"TOTAL"),IF(AND([6]PREMIOS_TITULACIONES_ANTIGUAS!$BO68&lt;&gt;"",[6]PREMIOS_TITULACIONES_ANTIGUAS!$BO68&lt;&gt;0),[6]PREMIOS_TITULACIONES_ANTIGUAS!$BO68,""),IF($A70="TOTAL",SUM(INDIRECT("AM4:AM"&amp;ROW()-1)),""))</f>
        <v/>
      </c>
      <c r="AN70" s="7" t="str">
        <f t="shared" ca="1" si="31"/>
        <v/>
      </c>
      <c r="AO70" s="7" t="str">
        <f ca="1">IF(AND($A70&lt;&gt;"",$A70&lt;&gt;"TOTAL"),IF(AND([6]PREMIOS_TITULACIONES_ANTIGUAS!$BR68&lt;&gt;"",[6]PREMIOS_TITULACIONES_ANTIGUAS!$BR68&lt;&gt;0),[6]PREMIOS_TITULACIONES_ANTIGUAS!$BR68,""),IF($A70="TOTAL",SUM(INDIRECT("AO4:AO"&amp;ROW()-1)),""))</f>
        <v/>
      </c>
      <c r="AP70" s="7" t="str">
        <f ca="1">IF(AND($A70&lt;&gt;"",$A70&lt;&gt;"TOTAL"),IF(AND([6]PREMIOS_TITULACIONES_ANTIGUAS!$BT68&lt;&gt;"",[6]PREMIOS_TITULACIONES_ANTIGUAS!$BT68&lt;&gt;0),[6]PREMIOS_TITULACIONES_ANTIGUAS!$BT68,""),IF($A70="TOTAL",SUM(INDIRECT("AP4:AP"&amp;ROW()-1)),""))</f>
        <v/>
      </c>
      <c r="AQ70" s="7" t="str">
        <f t="shared" ca="1" si="32"/>
        <v/>
      </c>
      <c r="AR70" s="7" t="str">
        <f ca="1">IF(AND($A70&lt;&gt;"",$A70&lt;&gt;"TOTAL"),IF(AND([6]PREMIOS_TITULACIONES_ANTIGUAS!$BW68&lt;&gt;"",[6]PREMIOS_TITULACIONES_ANTIGUAS!$BW68&lt;&gt;0),[6]PREMIOS_TITULACIONES_ANTIGUAS!$BW68,""),IF($A70="TOTAL",SUM(INDIRECT("AR4:AR"&amp;ROW()-1)),""))</f>
        <v/>
      </c>
      <c r="AS70" s="7" t="str">
        <f ca="1">IF(AND($A70&lt;&gt;"",$A70&lt;&gt;"TOTAL"),IF(AND([6]PREMIOS_TITULACIONES_ANTIGUAS!$BY68&lt;&gt;"",[6]PREMIOS_TITULACIONES_ANTIGUAS!$BY68&lt;&gt;0),[6]PREMIOS_TITULACIONES_ANTIGUAS!$BY68,""),IF($A70="TOTAL",SUM(INDIRECT("AS4:AS"&amp;ROW()-1)),""))</f>
        <v/>
      </c>
      <c r="AT70" s="7" t="str">
        <f t="shared" ca="1" si="33"/>
        <v/>
      </c>
      <c r="AU70" s="7" t="str">
        <f ca="1">IF(AND($A70&lt;&gt;"",$A70&lt;&gt;"TOTAL"),IF(AND([6]PREMIOS_TITULACIONES_ANTIGUAS!$CB68&lt;&gt;"",[6]PREMIOS_TITULACIONES_ANTIGUAS!$CB68&lt;&gt;0),[6]PREMIOS_TITULACIONES_ANTIGUAS!$CB68,""),IF($A70="TOTAL",SUM(INDIRECT("AU4:AU"&amp;ROW()-1)),""))</f>
        <v/>
      </c>
      <c r="AV70" s="7" t="str">
        <f ca="1">IF(AND($A70&lt;&gt;"",$A70&lt;&gt;"TOTAL"),IF(AND([6]PREMIOS_TITULACIONES_ANTIGUAS!$CD68&lt;&gt;"",[6]PREMIOS_TITULACIONES_ANTIGUAS!$CD68&lt;&gt;0),[6]PREMIOS_TITULACIONES_ANTIGUAS!$CD68,""),IF($A70="TOTAL",SUM(INDIRECT("AV4:AV"&amp;ROW()-1)),""))</f>
        <v/>
      </c>
      <c r="AW70" s="7" t="str">
        <f t="shared" ca="1" si="34"/>
        <v/>
      </c>
      <c r="AX70" s="7" t="str">
        <f ca="1">IF(AND($A70&lt;&gt;"",$A70&lt;&gt;"TOTAL"),IF(AND([6]PREMIOS_TITULACIONES_ANTIGUAS!$CG68&lt;&gt;"",[6]PREMIOS_TITULACIONES_ANTIGUAS!$CG68&lt;&gt;0),[6]PREMIOS_TITULACIONES_ANTIGUAS!$CG68,""),IF($A70="TOTAL",SUM(INDIRECT("AX4:AX"&amp;ROW()-1)),""))</f>
        <v/>
      </c>
      <c r="AY70" s="7" t="str">
        <f ca="1">IF(AND($A70&lt;&gt;"",$A70&lt;&gt;"TOTAL"),IF(AND([6]PREMIOS_TITULACIONES_ANTIGUAS!$CI68&lt;&gt;"",[6]PREMIOS_TITULACIONES_ANTIGUAS!$CI68&lt;&gt;0),[6]PREMIOS_TITULACIONES_ANTIGUAS!$CI68,""),IF($A70="TOTAL",SUM(INDIRECT("AY4:AY"&amp;ROW()-1)),""))</f>
        <v/>
      </c>
      <c r="AZ70" s="7" t="str">
        <f t="shared" ca="1" si="35"/>
        <v/>
      </c>
      <c r="BA70" s="7" t="str">
        <f ca="1">IF(AND($A70&lt;&gt;"",$A70&lt;&gt;"TOTAL"),IF(AND([6]PREMIOS_TITULACIONES_ANTIGUAS!$CL68&lt;&gt;"",[6]PREMIOS_TITULACIONES_ANTIGUAS!$CL68&lt;&gt;0),[6]PREMIOS_TITULACIONES_ANTIGUAS!$CL68,""),IF($A70="TOTAL",SUM(INDIRECT("BA4:BA"&amp;ROW()-1)),""))</f>
        <v/>
      </c>
      <c r="BB70" s="7" t="str">
        <f ca="1">IF(AND($A70&lt;&gt;"",$A70&lt;&gt;"TOTAL"),IF(AND([6]PREMIOS_TITULACIONES_ANTIGUAS!$CN68&lt;&gt;"",[6]PREMIOS_TITULACIONES_ANTIGUAS!$CN68&lt;&gt;0),[6]PREMIOS_TITULACIONES_ANTIGUAS!$CN68,""),IF($A70="TOTAL",SUM(INDIRECT("BB4:BB"&amp;ROW()-1)),""))</f>
        <v/>
      </c>
      <c r="BC70" s="7" t="str">
        <f t="shared" ca="1" si="36"/>
        <v/>
      </c>
      <c r="BD70" s="7" t="str">
        <f ca="1">IF(AND($A70&lt;&gt;"",$A70&lt;&gt;"TOTAL"),IF(AND([6]PREMIOS_TITULACIONES_ANTIGUAS!$CQ68&lt;&gt;"",[6]PREMIOS_TITULACIONES_ANTIGUAS!$CQ68&lt;&gt;0),[6]PREMIOS_TITULACIONES_ANTIGUAS!$CQ68,""),IF($A70="TOTAL",SUM(INDIRECT("BD4:BD"&amp;ROW()-1)),""))</f>
        <v/>
      </c>
      <c r="BE70" s="7" t="str">
        <f ca="1">IF(AND($A70&lt;&gt;"",$A70&lt;&gt;"TOTAL"),IF(AND([6]PREMIOS_TITULACIONES_ANTIGUAS!$CS68&lt;&gt;"",[6]PREMIOS_TITULACIONES_ANTIGUAS!$CS68&lt;&gt;0),[6]PREMIOS_TITULACIONES_ANTIGUAS!$CS68,""),IF($A70="TOTAL",SUM(INDIRECT("BE4:BE"&amp;ROW()-1)),""))</f>
        <v/>
      </c>
      <c r="BF70" s="7" t="str">
        <f t="shared" ca="1" si="37"/>
        <v/>
      </c>
    </row>
    <row r="71" spans="1:58" x14ac:dyDescent="0.2">
      <c r="A71" s="12" t="str">
        <f>IF([6]PREMIOS_TITULACIONES_ANTIGUAS!$D69&lt;&gt;"",[6]PREMIOS_TITULACIONES_ANTIGUAS!$D69,IF(AND([6]PREMIOS_TITULACIONES_ANTIGUAS!$D69="",[6]PREMIOS_TITULACIONES_ANTIGUAS!$D70="",[6]PREMIOS_TITULACIONES_ANTIGUAS!$D68=""),"","TOTAL"))</f>
        <v/>
      </c>
      <c r="B71" s="7" t="str">
        <f ca="1">IF(AND($A71&lt;&gt;"",$A71&lt;&gt;"TOTAL"),IF(AND([6]PREMIOS_TITULACIONES_ANTIGUAS!$E69&lt;&gt;"",[6]PREMIOS_TITULACIONES_ANTIGUAS!$E69&lt;&gt;0),[6]PREMIOS_TITULACIONES_ANTIGUAS!$E69,""),IF($A71="TOTAL",SUM(INDIRECT("B4:B"&amp;ROW()-1)),""))</f>
        <v/>
      </c>
      <c r="C71" s="7" t="str">
        <f ca="1">IF(AND($A71&lt;&gt;"",$A71&lt;&gt;"TOTAL"),IF(AND([6]PREMIOS_TITULACIONES_ANTIGUAS!$G69&lt;&gt;"",[6]PREMIOS_TITULACIONES_ANTIGUAS!$G69&lt;&gt;0),[6]PREMIOS_TITULACIONES_ANTIGUAS!$G69,""),IF($A71="TOTAL",SUM(INDIRECT("C4:C"&amp;ROW()-1)),""))</f>
        <v/>
      </c>
      <c r="D71" s="7" t="str">
        <f t="shared" ca="1" si="19"/>
        <v/>
      </c>
      <c r="E71" s="7" t="str">
        <f ca="1">IF(AND($A71&lt;&gt;"",$A71&lt;&gt;"TOTAL"),IF(AND([6]PREMIOS_TITULACIONES_ANTIGUAS!$J69&lt;&gt;"",[6]PREMIOS_TITULACIONES_ANTIGUAS!$J69&lt;&gt;0),[6]PREMIOS_TITULACIONES_ANTIGUAS!$J69,""),IF($A71="TOTAL",SUM(INDIRECT("E4:E"&amp;ROW()-1)),""))</f>
        <v/>
      </c>
      <c r="F71" s="7" t="str">
        <f ca="1">IF(AND($A71&lt;&gt;"",$A71&lt;&gt;"TOTAL"),IF(AND([6]PREMIOS_TITULACIONES_ANTIGUAS!$L69&lt;&gt;"",[6]PREMIOS_TITULACIONES_ANTIGUAS!$L69&lt;&gt;0),[6]PREMIOS_TITULACIONES_ANTIGUAS!$L69,""),IF($A71="TOTAL",SUM(INDIRECT("F4:F"&amp;ROW()-1)),""))</f>
        <v/>
      </c>
      <c r="G71" s="7" t="str">
        <f t="shared" ca="1" si="20"/>
        <v/>
      </c>
      <c r="H71" s="7" t="str">
        <f ca="1">IF(AND($A71&lt;&gt;"",$A71&lt;&gt;"TOTAL"),IF(AND([6]PREMIOS_TITULACIONES_ANTIGUAS!$O69&lt;&gt;"",[6]PREMIOS_TITULACIONES_ANTIGUAS!$O69&lt;&gt;0),[6]PREMIOS_TITULACIONES_ANTIGUAS!$O69,""),IF($A71="TOTAL",SUM(INDIRECT("H4:H"&amp;ROW()-1)),""))</f>
        <v/>
      </c>
      <c r="I71" s="7" t="str">
        <f ca="1">IF(AND($A71&lt;&gt;"",$A71&lt;&gt;"TOTAL"),IF(AND([6]PREMIOS_TITULACIONES_ANTIGUAS!$Q69&lt;&gt;"",[6]PREMIOS_TITULACIONES_ANTIGUAS!$Q69&lt;&gt;0),[6]PREMIOS_TITULACIONES_ANTIGUAS!$Q69,""),IF($A71="TOTAL",SUM(INDIRECT("I4:I"&amp;ROW()-1)),""))</f>
        <v/>
      </c>
      <c r="J71" s="7" t="str">
        <f t="shared" ca="1" si="21"/>
        <v/>
      </c>
      <c r="K71" s="7" t="str">
        <f ca="1">IF(AND($A71&lt;&gt;"",$A71&lt;&gt;"TOTAL"),IF(AND([6]PREMIOS_TITULACIONES_ANTIGUAS!$T69&lt;&gt;"",[6]PREMIOS_TITULACIONES_ANTIGUAS!$T69&lt;&gt;0),[6]PREMIOS_TITULACIONES_ANTIGUAS!$T69,""),IF($A71="TOTAL",SUM(INDIRECT("K4:K"&amp;ROW()-1)),""))</f>
        <v/>
      </c>
      <c r="L71" s="7" t="str">
        <f ca="1">IF(AND($A71&lt;&gt;"",$A71&lt;&gt;"TOTAL"),IF(AND([6]PREMIOS_TITULACIONES_ANTIGUAS!$V69&lt;&gt;"",[6]PREMIOS_TITULACIONES_ANTIGUAS!$V69&lt;&gt;0),[6]PREMIOS_TITULACIONES_ANTIGUAS!$V69,""),IF($A71="TOTAL",SUM(INDIRECT("L4:L"&amp;ROW()-1)),""))</f>
        <v/>
      </c>
      <c r="M71" s="7" t="str">
        <f t="shared" ca="1" si="22"/>
        <v/>
      </c>
      <c r="N71" s="7" t="str">
        <f ca="1">IF(AND($A71&lt;&gt;"",$A71&lt;&gt;"TOTAL"),IF(AND([6]PREMIOS_TITULACIONES_ANTIGUAS!$Y69&lt;&gt;"",[6]PREMIOS_TITULACIONES_ANTIGUAS!$Y69&lt;&gt;0),[6]PREMIOS_TITULACIONES_ANTIGUAS!$Y69,""),IF($A71="TOTAL",SUM(INDIRECT("N4:N"&amp;ROW()-1)),""))</f>
        <v/>
      </c>
      <c r="O71" s="7" t="str">
        <f ca="1">IF(AND($A71&lt;&gt;"",$A71&lt;&gt;"TOTAL"),IF(AND([6]PREMIOS_TITULACIONES_ANTIGUAS!$AA69&lt;&gt;"",[6]PREMIOS_TITULACIONES_ANTIGUAS!$AA69&lt;&gt;0),[6]PREMIOS_TITULACIONES_ANTIGUAS!$AA69,""),IF($A71="TOTAL",SUM(INDIRECT("O4:O"&amp;ROW()-1)),""))</f>
        <v/>
      </c>
      <c r="P71" s="7" t="str">
        <f t="shared" ca="1" si="23"/>
        <v/>
      </c>
      <c r="Q71" s="7" t="str">
        <f ca="1">IF(AND($A71&lt;&gt;"",$A71&lt;&gt;"TOTAL"),IF(AND([6]PREMIOS_TITULACIONES_ANTIGUAS!$AD69&lt;&gt;"",[6]PREMIOS_TITULACIONES_ANTIGUAS!$AD69&lt;&gt;0),[6]PREMIOS_TITULACIONES_ANTIGUAS!$AD69,""),IF($A71="TOTAL",SUM(INDIRECT("Q4:Q"&amp;ROW()-1)),""))</f>
        <v/>
      </c>
      <c r="R71" s="7" t="str">
        <f ca="1">IF(AND($A71&lt;&gt;"",$A71&lt;&gt;"TOTAL"),IF(AND([6]PREMIOS_TITULACIONES_ANTIGUAS!$AF69&lt;&gt;"",[6]PREMIOS_TITULACIONES_ANTIGUAS!$AF69&lt;&gt;0),[6]PREMIOS_TITULACIONES_ANTIGUAS!$AF69,""),IF($A71="TOTAL",SUM(INDIRECT("R4:R"&amp;ROW()-1)),""))</f>
        <v/>
      </c>
      <c r="S71" s="7" t="str">
        <f t="shared" ca="1" si="24"/>
        <v/>
      </c>
      <c r="T71" s="7" t="str">
        <f ca="1">IF(AND($A71&lt;&gt;"",$A71&lt;&gt;"TOTAL"),IF(AND([6]PREMIOS_TITULACIONES_ANTIGUAS!$AI69&lt;&gt;"",[6]PREMIOS_TITULACIONES_ANTIGUAS!$AI69&lt;&gt;0),[6]PREMIOS_TITULACIONES_ANTIGUAS!$AI69,""),IF($A71="TOTAL",SUM(INDIRECT("T4:T"&amp;ROW()-1)),""))</f>
        <v/>
      </c>
      <c r="U71" s="7" t="str">
        <f ca="1">IF(AND($A71&lt;&gt;"",$A71&lt;&gt;"TOTAL"),IF(AND([6]PREMIOS_TITULACIONES_ANTIGUAS!$AK69&lt;&gt;"",[6]PREMIOS_TITULACIONES_ANTIGUAS!$AK69&lt;&gt;0),[6]PREMIOS_TITULACIONES_ANTIGUAS!$AK69,""),IF($A71="TOTAL",SUM(INDIRECT("U4:U"&amp;ROW()-1)),""))</f>
        <v/>
      </c>
      <c r="V71" s="7" t="str">
        <f t="shared" ca="1" si="25"/>
        <v/>
      </c>
      <c r="W71" s="7" t="str">
        <f ca="1">IF(AND($A71&lt;&gt;"",$A71&lt;&gt;"TOTAL"),IF(AND([6]PREMIOS_TITULACIONES_ANTIGUAS!$AN69&lt;&gt;"",[6]PREMIOS_TITULACIONES_ANTIGUAS!$AN69&lt;&gt;0),[6]PREMIOS_TITULACIONES_ANTIGUAS!$AN69,""),IF($A71="TOTAL",SUM(INDIRECT("W4:W"&amp;ROW()-1)),""))</f>
        <v/>
      </c>
      <c r="X71" s="7" t="str">
        <f ca="1">IF(AND($A71&lt;&gt;"",$A71&lt;&gt;"TOTAL"),IF(AND([6]PREMIOS_TITULACIONES_ANTIGUAS!$AP69&lt;&gt;"",[6]PREMIOS_TITULACIONES_ANTIGUAS!$AP69&lt;&gt;0),[6]PREMIOS_TITULACIONES_ANTIGUAS!$AP69,""),IF($A71="TOTAL",SUM(INDIRECT("X4:X"&amp;ROW()-1)),""))</f>
        <v/>
      </c>
      <c r="Y71" s="7" t="str">
        <f t="shared" ca="1" si="26"/>
        <v/>
      </c>
      <c r="Z71" s="7" t="str">
        <f ca="1">IF(AND($A71&lt;&gt;"",$A71&lt;&gt;"TOTAL"),IF(AND([6]PREMIOS_TITULACIONES_ANTIGUAS!$AS69&lt;&gt;"",[6]PREMIOS_TITULACIONES_ANTIGUAS!$AS69&lt;&gt;0),[6]PREMIOS_TITULACIONES_ANTIGUAS!$AS69,""),IF($A71="TOTAL",SUM(INDIRECT("Z4:Z"&amp;ROW()-1)),""))</f>
        <v/>
      </c>
      <c r="AA71" s="7" t="str">
        <f ca="1">IF(AND($A71&lt;&gt;"",$A71&lt;&gt;"TOTAL"),IF(AND([6]PREMIOS_TITULACIONES_ANTIGUAS!$AU69&lt;&gt;"",[6]PREMIOS_TITULACIONES_ANTIGUAS!$AU69&lt;&gt;0),[6]PREMIOS_TITULACIONES_ANTIGUAS!$AU69,""),IF($A71="TOTAL",SUM(INDIRECT("AA4:AA"&amp;ROW()-1)),""))</f>
        <v/>
      </c>
      <c r="AB71" s="7" t="str">
        <f t="shared" ca="1" si="27"/>
        <v/>
      </c>
      <c r="AC71" s="7" t="str">
        <f ca="1">IF(AND($A71&lt;&gt;"",$A71&lt;&gt;"TOTAL"),IF(AND([6]PREMIOS_TITULACIONES_ANTIGUAS!$AX69&lt;&gt;"",[6]PREMIOS_TITULACIONES_ANTIGUAS!$AX69&lt;&gt;0),[6]PREMIOS_TITULACIONES_ANTIGUAS!$AX69,""),IF($A71="TOTAL",SUM(INDIRECT("AC4:AC"&amp;ROW()-1)),""))</f>
        <v/>
      </c>
      <c r="AD71" s="7" t="str">
        <f ca="1">IF(AND($A71&lt;&gt;"",$A71&lt;&gt;"TOTAL"),IF(AND([6]PREMIOS_TITULACIONES_ANTIGUAS!$AZ69&lt;&gt;"",[6]PREMIOS_TITULACIONES_ANTIGUAS!$AZ69&lt;&gt;0),[6]PREMIOS_TITULACIONES_ANTIGUAS!$AZ69,""),IF($A71="TOTAL",SUM(INDIRECT("AD4:AD"&amp;ROW()-1)),""))</f>
        <v/>
      </c>
      <c r="AE71" s="7" t="str">
        <f t="shared" ca="1" si="28"/>
        <v/>
      </c>
      <c r="AF71" s="7" t="str">
        <f ca="1">IF(AND($A71&lt;&gt;"",$A71&lt;&gt;"TOTAL"),IF(AND([6]PREMIOS_TITULACIONES_ANTIGUAS!$BC69&lt;&gt;"",[6]PREMIOS_TITULACIONES_ANTIGUAS!$BC69&lt;&gt;0),[6]PREMIOS_TITULACIONES_ANTIGUAS!$BC69,""),IF($A71="TOTAL",SUM(INDIRECT("AF4:AF"&amp;ROW()-1)),""))</f>
        <v/>
      </c>
      <c r="AG71" s="7" t="str">
        <f ca="1">IF(AND($A71&lt;&gt;"",$A71&lt;&gt;"TOTAL"),IF(AND([6]PREMIOS_TITULACIONES_ANTIGUAS!$BE69&lt;&gt;"",[6]PREMIOS_TITULACIONES_ANTIGUAS!$BE69&lt;&gt;0),[6]PREMIOS_TITULACIONES_ANTIGUAS!$BE69,""),IF($A71="TOTAL",SUM(INDIRECT("AG4:AG"&amp;ROW()-1)),""))</f>
        <v/>
      </c>
      <c r="AH71" s="7" t="str">
        <f t="shared" ca="1" si="29"/>
        <v/>
      </c>
      <c r="AI71" s="7" t="str">
        <f ca="1">IF(AND($A71&lt;&gt;"",$A71&lt;&gt;"TOTAL"),IF(AND([6]PREMIOS_TITULACIONES_ANTIGUAS!$BH69&lt;&gt;"",[6]PREMIOS_TITULACIONES_ANTIGUAS!$BH69&lt;&gt;0),[6]PREMIOS_TITULACIONES_ANTIGUAS!$BH69,""),IF($A71="TOTAL",SUM(INDIRECT("AI4:AI"&amp;ROW()-1)),""))</f>
        <v/>
      </c>
      <c r="AJ71" s="7" t="str">
        <f ca="1">IF(AND($A71&lt;&gt;"",$A71&lt;&gt;"TOTAL"),IF(AND([6]PREMIOS_TITULACIONES_ANTIGUAS!$BJ69&lt;&gt;"",[6]PREMIOS_TITULACIONES_ANTIGUAS!$BJ69&lt;&gt;0),[6]PREMIOS_TITULACIONES_ANTIGUAS!$BJ69,""),IF($A71="TOTAL",SUM(INDIRECT("AJ4:AJ"&amp;ROW()-1)),""))</f>
        <v/>
      </c>
      <c r="AK71" s="7" t="str">
        <f t="shared" ca="1" si="30"/>
        <v/>
      </c>
      <c r="AL71" s="7" t="str">
        <f ca="1">IF(AND($A71&lt;&gt;"",$A71&lt;&gt;"TOTAL"),IF(AND([6]PREMIOS_TITULACIONES_ANTIGUAS!$BM69&lt;&gt;"",[6]PREMIOS_TITULACIONES_ANTIGUAS!$BM69&lt;&gt;0),[6]PREMIOS_TITULACIONES_ANTIGUAS!$BM69,""),IF($A71="TOTAL",SUM(INDIRECT("AL4:AL"&amp;ROW()-1)),""))</f>
        <v/>
      </c>
      <c r="AM71" s="7" t="str">
        <f ca="1">IF(AND($A71&lt;&gt;"",$A71&lt;&gt;"TOTAL"),IF(AND([6]PREMIOS_TITULACIONES_ANTIGUAS!$BO69&lt;&gt;"",[6]PREMIOS_TITULACIONES_ANTIGUAS!$BO69&lt;&gt;0),[6]PREMIOS_TITULACIONES_ANTIGUAS!$BO69,""),IF($A71="TOTAL",SUM(INDIRECT("AM4:AM"&amp;ROW()-1)),""))</f>
        <v/>
      </c>
      <c r="AN71" s="7" t="str">
        <f t="shared" ca="1" si="31"/>
        <v/>
      </c>
      <c r="AO71" s="7" t="str">
        <f ca="1">IF(AND($A71&lt;&gt;"",$A71&lt;&gt;"TOTAL"),IF(AND([6]PREMIOS_TITULACIONES_ANTIGUAS!$BR69&lt;&gt;"",[6]PREMIOS_TITULACIONES_ANTIGUAS!$BR69&lt;&gt;0),[6]PREMIOS_TITULACIONES_ANTIGUAS!$BR69,""),IF($A71="TOTAL",SUM(INDIRECT("AO4:AO"&amp;ROW()-1)),""))</f>
        <v/>
      </c>
      <c r="AP71" s="7" t="str">
        <f ca="1">IF(AND($A71&lt;&gt;"",$A71&lt;&gt;"TOTAL"),IF(AND([6]PREMIOS_TITULACIONES_ANTIGUAS!$BT69&lt;&gt;"",[6]PREMIOS_TITULACIONES_ANTIGUAS!$BT69&lt;&gt;0),[6]PREMIOS_TITULACIONES_ANTIGUAS!$BT69,""),IF($A71="TOTAL",SUM(INDIRECT("AP4:AP"&amp;ROW()-1)),""))</f>
        <v/>
      </c>
      <c r="AQ71" s="7" t="str">
        <f t="shared" ca="1" si="32"/>
        <v/>
      </c>
      <c r="AR71" s="7" t="str">
        <f ca="1">IF(AND($A71&lt;&gt;"",$A71&lt;&gt;"TOTAL"),IF(AND([6]PREMIOS_TITULACIONES_ANTIGUAS!$BW69&lt;&gt;"",[6]PREMIOS_TITULACIONES_ANTIGUAS!$BW69&lt;&gt;0),[6]PREMIOS_TITULACIONES_ANTIGUAS!$BW69,""),IF($A71="TOTAL",SUM(INDIRECT("AR4:AR"&amp;ROW()-1)),""))</f>
        <v/>
      </c>
      <c r="AS71" s="7" t="str">
        <f ca="1">IF(AND($A71&lt;&gt;"",$A71&lt;&gt;"TOTAL"),IF(AND([6]PREMIOS_TITULACIONES_ANTIGUAS!$BY69&lt;&gt;"",[6]PREMIOS_TITULACIONES_ANTIGUAS!$BY69&lt;&gt;0),[6]PREMIOS_TITULACIONES_ANTIGUAS!$BY69,""),IF($A71="TOTAL",SUM(INDIRECT("AS4:AS"&amp;ROW()-1)),""))</f>
        <v/>
      </c>
      <c r="AT71" s="7" t="str">
        <f t="shared" ca="1" si="33"/>
        <v/>
      </c>
      <c r="AU71" s="7" t="str">
        <f ca="1">IF(AND($A71&lt;&gt;"",$A71&lt;&gt;"TOTAL"),IF(AND([6]PREMIOS_TITULACIONES_ANTIGUAS!$CB69&lt;&gt;"",[6]PREMIOS_TITULACIONES_ANTIGUAS!$CB69&lt;&gt;0),[6]PREMIOS_TITULACIONES_ANTIGUAS!$CB69,""),IF($A71="TOTAL",SUM(INDIRECT("AU4:AU"&amp;ROW()-1)),""))</f>
        <v/>
      </c>
      <c r="AV71" s="7" t="str">
        <f ca="1">IF(AND($A71&lt;&gt;"",$A71&lt;&gt;"TOTAL"),IF(AND([6]PREMIOS_TITULACIONES_ANTIGUAS!$CD69&lt;&gt;"",[6]PREMIOS_TITULACIONES_ANTIGUAS!$CD69&lt;&gt;0),[6]PREMIOS_TITULACIONES_ANTIGUAS!$CD69,""),IF($A71="TOTAL",SUM(INDIRECT("AV4:AV"&amp;ROW()-1)),""))</f>
        <v/>
      </c>
      <c r="AW71" s="7" t="str">
        <f t="shared" ca="1" si="34"/>
        <v/>
      </c>
      <c r="AX71" s="7" t="str">
        <f ca="1">IF(AND($A71&lt;&gt;"",$A71&lt;&gt;"TOTAL"),IF(AND([6]PREMIOS_TITULACIONES_ANTIGUAS!$CG69&lt;&gt;"",[6]PREMIOS_TITULACIONES_ANTIGUAS!$CG69&lt;&gt;0),[6]PREMIOS_TITULACIONES_ANTIGUAS!$CG69,""),IF($A71="TOTAL",SUM(INDIRECT("AX4:AX"&amp;ROW()-1)),""))</f>
        <v/>
      </c>
      <c r="AY71" s="7" t="str">
        <f ca="1">IF(AND($A71&lt;&gt;"",$A71&lt;&gt;"TOTAL"),IF(AND([6]PREMIOS_TITULACIONES_ANTIGUAS!$CI69&lt;&gt;"",[6]PREMIOS_TITULACIONES_ANTIGUAS!$CI69&lt;&gt;0),[6]PREMIOS_TITULACIONES_ANTIGUAS!$CI69,""),IF($A71="TOTAL",SUM(INDIRECT("AY4:AY"&amp;ROW()-1)),""))</f>
        <v/>
      </c>
      <c r="AZ71" s="7" t="str">
        <f t="shared" ca="1" si="35"/>
        <v/>
      </c>
      <c r="BA71" s="7" t="str">
        <f ca="1">IF(AND($A71&lt;&gt;"",$A71&lt;&gt;"TOTAL"),IF(AND([6]PREMIOS_TITULACIONES_ANTIGUAS!$CL69&lt;&gt;"",[6]PREMIOS_TITULACIONES_ANTIGUAS!$CL69&lt;&gt;0),[6]PREMIOS_TITULACIONES_ANTIGUAS!$CL69,""),IF($A71="TOTAL",SUM(INDIRECT("BA4:BA"&amp;ROW()-1)),""))</f>
        <v/>
      </c>
      <c r="BB71" s="7" t="str">
        <f ca="1">IF(AND($A71&lt;&gt;"",$A71&lt;&gt;"TOTAL"),IF(AND([6]PREMIOS_TITULACIONES_ANTIGUAS!$CN69&lt;&gt;"",[6]PREMIOS_TITULACIONES_ANTIGUAS!$CN69&lt;&gt;0),[6]PREMIOS_TITULACIONES_ANTIGUAS!$CN69,""),IF($A71="TOTAL",SUM(INDIRECT("BB4:BB"&amp;ROW()-1)),""))</f>
        <v/>
      </c>
      <c r="BC71" s="7" t="str">
        <f t="shared" ca="1" si="36"/>
        <v/>
      </c>
      <c r="BD71" s="7" t="str">
        <f ca="1">IF(AND($A71&lt;&gt;"",$A71&lt;&gt;"TOTAL"),IF(AND([6]PREMIOS_TITULACIONES_ANTIGUAS!$CQ69&lt;&gt;"",[6]PREMIOS_TITULACIONES_ANTIGUAS!$CQ69&lt;&gt;0),[6]PREMIOS_TITULACIONES_ANTIGUAS!$CQ69,""),IF($A71="TOTAL",SUM(INDIRECT("BD4:BD"&amp;ROW()-1)),""))</f>
        <v/>
      </c>
      <c r="BE71" s="7" t="str">
        <f ca="1">IF(AND($A71&lt;&gt;"",$A71&lt;&gt;"TOTAL"),IF(AND([6]PREMIOS_TITULACIONES_ANTIGUAS!$CS69&lt;&gt;"",[6]PREMIOS_TITULACIONES_ANTIGUAS!$CS69&lt;&gt;0),[6]PREMIOS_TITULACIONES_ANTIGUAS!$CS69,""),IF($A71="TOTAL",SUM(INDIRECT("BE4:BE"&amp;ROW()-1)),""))</f>
        <v/>
      </c>
      <c r="BF71" s="7" t="str">
        <f t="shared" ca="1" si="37"/>
        <v/>
      </c>
    </row>
    <row r="72" spans="1:58" x14ac:dyDescent="0.2">
      <c r="A72" s="12" t="str">
        <f>IF([6]PREMIOS_TITULACIONES_ANTIGUAS!$D70&lt;&gt;"",[6]PREMIOS_TITULACIONES_ANTIGUAS!$D70,IF(AND([6]PREMIOS_TITULACIONES_ANTIGUAS!$D70="",[6]PREMIOS_TITULACIONES_ANTIGUAS!$D71="",[6]PREMIOS_TITULACIONES_ANTIGUAS!$D69=""),"","TOTAL"))</f>
        <v/>
      </c>
      <c r="B72" s="7" t="str">
        <f ca="1">IF(AND($A72&lt;&gt;"",$A72&lt;&gt;"TOTAL"),IF(AND([6]PREMIOS_TITULACIONES_ANTIGUAS!$E70&lt;&gt;"",[6]PREMIOS_TITULACIONES_ANTIGUAS!$E70&lt;&gt;0),[6]PREMIOS_TITULACIONES_ANTIGUAS!$E70,""),IF($A72="TOTAL",SUM(INDIRECT("B4:B"&amp;ROW()-1)),""))</f>
        <v/>
      </c>
      <c r="C72" s="7" t="str">
        <f ca="1">IF(AND($A72&lt;&gt;"",$A72&lt;&gt;"TOTAL"),IF(AND([6]PREMIOS_TITULACIONES_ANTIGUAS!$G70&lt;&gt;"",[6]PREMIOS_TITULACIONES_ANTIGUAS!$G70&lt;&gt;0),[6]PREMIOS_TITULACIONES_ANTIGUAS!$G70,""),IF($A72="TOTAL",SUM(INDIRECT("C4:C"&amp;ROW()-1)),""))</f>
        <v/>
      </c>
      <c r="D72" s="7" t="str">
        <f t="shared" ca="1" si="19"/>
        <v/>
      </c>
      <c r="E72" s="7" t="str">
        <f ca="1">IF(AND($A72&lt;&gt;"",$A72&lt;&gt;"TOTAL"),IF(AND([6]PREMIOS_TITULACIONES_ANTIGUAS!$J70&lt;&gt;"",[6]PREMIOS_TITULACIONES_ANTIGUAS!$J70&lt;&gt;0),[6]PREMIOS_TITULACIONES_ANTIGUAS!$J70,""),IF($A72="TOTAL",SUM(INDIRECT("E4:E"&amp;ROW()-1)),""))</f>
        <v/>
      </c>
      <c r="F72" s="7" t="str">
        <f ca="1">IF(AND($A72&lt;&gt;"",$A72&lt;&gt;"TOTAL"),IF(AND([6]PREMIOS_TITULACIONES_ANTIGUAS!$L70&lt;&gt;"",[6]PREMIOS_TITULACIONES_ANTIGUAS!$L70&lt;&gt;0),[6]PREMIOS_TITULACIONES_ANTIGUAS!$L70,""),IF($A72="TOTAL",SUM(INDIRECT("F4:F"&amp;ROW()-1)),""))</f>
        <v/>
      </c>
      <c r="G72" s="7" t="str">
        <f t="shared" ca="1" si="20"/>
        <v/>
      </c>
      <c r="H72" s="7" t="str">
        <f ca="1">IF(AND($A72&lt;&gt;"",$A72&lt;&gt;"TOTAL"),IF(AND([6]PREMIOS_TITULACIONES_ANTIGUAS!$O70&lt;&gt;"",[6]PREMIOS_TITULACIONES_ANTIGUAS!$O70&lt;&gt;0),[6]PREMIOS_TITULACIONES_ANTIGUAS!$O70,""),IF($A72="TOTAL",SUM(INDIRECT("H4:H"&amp;ROW()-1)),""))</f>
        <v/>
      </c>
      <c r="I72" s="7" t="str">
        <f ca="1">IF(AND($A72&lt;&gt;"",$A72&lt;&gt;"TOTAL"),IF(AND([6]PREMIOS_TITULACIONES_ANTIGUAS!$Q70&lt;&gt;"",[6]PREMIOS_TITULACIONES_ANTIGUAS!$Q70&lt;&gt;0),[6]PREMIOS_TITULACIONES_ANTIGUAS!$Q70,""),IF($A72="TOTAL",SUM(INDIRECT("I4:I"&amp;ROW()-1)),""))</f>
        <v/>
      </c>
      <c r="J72" s="7" t="str">
        <f t="shared" ca="1" si="21"/>
        <v/>
      </c>
      <c r="K72" s="7" t="str">
        <f ca="1">IF(AND($A72&lt;&gt;"",$A72&lt;&gt;"TOTAL"),IF(AND([6]PREMIOS_TITULACIONES_ANTIGUAS!$T70&lt;&gt;"",[6]PREMIOS_TITULACIONES_ANTIGUAS!$T70&lt;&gt;0),[6]PREMIOS_TITULACIONES_ANTIGUAS!$T70,""),IF($A72="TOTAL",SUM(INDIRECT("K4:K"&amp;ROW()-1)),""))</f>
        <v/>
      </c>
      <c r="L72" s="7" t="str">
        <f ca="1">IF(AND($A72&lt;&gt;"",$A72&lt;&gt;"TOTAL"),IF(AND([6]PREMIOS_TITULACIONES_ANTIGUAS!$V70&lt;&gt;"",[6]PREMIOS_TITULACIONES_ANTIGUAS!$V70&lt;&gt;0),[6]PREMIOS_TITULACIONES_ANTIGUAS!$V70,""),IF($A72="TOTAL",SUM(INDIRECT("L4:L"&amp;ROW()-1)),""))</f>
        <v/>
      </c>
      <c r="M72" s="7" t="str">
        <f t="shared" ca="1" si="22"/>
        <v/>
      </c>
      <c r="N72" s="7" t="str">
        <f ca="1">IF(AND($A72&lt;&gt;"",$A72&lt;&gt;"TOTAL"),IF(AND([6]PREMIOS_TITULACIONES_ANTIGUAS!$Y70&lt;&gt;"",[6]PREMIOS_TITULACIONES_ANTIGUAS!$Y70&lt;&gt;0),[6]PREMIOS_TITULACIONES_ANTIGUAS!$Y70,""),IF($A72="TOTAL",SUM(INDIRECT("N4:N"&amp;ROW()-1)),""))</f>
        <v/>
      </c>
      <c r="O72" s="7" t="str">
        <f ca="1">IF(AND($A72&lt;&gt;"",$A72&lt;&gt;"TOTAL"),IF(AND([6]PREMIOS_TITULACIONES_ANTIGUAS!$AA70&lt;&gt;"",[6]PREMIOS_TITULACIONES_ANTIGUAS!$AA70&lt;&gt;0),[6]PREMIOS_TITULACIONES_ANTIGUAS!$AA70,""),IF($A72="TOTAL",SUM(INDIRECT("O4:O"&amp;ROW()-1)),""))</f>
        <v/>
      </c>
      <c r="P72" s="7" t="str">
        <f t="shared" ca="1" si="23"/>
        <v/>
      </c>
      <c r="Q72" s="7" t="str">
        <f ca="1">IF(AND($A72&lt;&gt;"",$A72&lt;&gt;"TOTAL"),IF(AND([6]PREMIOS_TITULACIONES_ANTIGUAS!$AD70&lt;&gt;"",[6]PREMIOS_TITULACIONES_ANTIGUAS!$AD70&lt;&gt;0),[6]PREMIOS_TITULACIONES_ANTIGUAS!$AD70,""),IF($A72="TOTAL",SUM(INDIRECT("Q4:Q"&amp;ROW()-1)),""))</f>
        <v/>
      </c>
      <c r="R72" s="7" t="str">
        <f ca="1">IF(AND($A72&lt;&gt;"",$A72&lt;&gt;"TOTAL"),IF(AND([6]PREMIOS_TITULACIONES_ANTIGUAS!$AF70&lt;&gt;"",[6]PREMIOS_TITULACIONES_ANTIGUAS!$AF70&lt;&gt;0),[6]PREMIOS_TITULACIONES_ANTIGUAS!$AF70,""),IF($A72="TOTAL",SUM(INDIRECT("R4:R"&amp;ROW()-1)),""))</f>
        <v/>
      </c>
      <c r="S72" s="7" t="str">
        <f t="shared" ca="1" si="24"/>
        <v/>
      </c>
      <c r="T72" s="7" t="str">
        <f ca="1">IF(AND($A72&lt;&gt;"",$A72&lt;&gt;"TOTAL"),IF(AND([6]PREMIOS_TITULACIONES_ANTIGUAS!$AI70&lt;&gt;"",[6]PREMIOS_TITULACIONES_ANTIGUAS!$AI70&lt;&gt;0),[6]PREMIOS_TITULACIONES_ANTIGUAS!$AI70,""),IF($A72="TOTAL",SUM(INDIRECT("T4:T"&amp;ROW()-1)),""))</f>
        <v/>
      </c>
      <c r="U72" s="7" t="str">
        <f ca="1">IF(AND($A72&lt;&gt;"",$A72&lt;&gt;"TOTAL"),IF(AND([6]PREMIOS_TITULACIONES_ANTIGUAS!$AK70&lt;&gt;"",[6]PREMIOS_TITULACIONES_ANTIGUAS!$AK70&lt;&gt;0),[6]PREMIOS_TITULACIONES_ANTIGUAS!$AK70,""),IF($A72="TOTAL",SUM(INDIRECT("U4:U"&amp;ROW()-1)),""))</f>
        <v/>
      </c>
      <c r="V72" s="7" t="str">
        <f t="shared" ca="1" si="25"/>
        <v/>
      </c>
      <c r="W72" s="7" t="str">
        <f ca="1">IF(AND($A72&lt;&gt;"",$A72&lt;&gt;"TOTAL"),IF(AND([6]PREMIOS_TITULACIONES_ANTIGUAS!$AN70&lt;&gt;"",[6]PREMIOS_TITULACIONES_ANTIGUAS!$AN70&lt;&gt;0),[6]PREMIOS_TITULACIONES_ANTIGUAS!$AN70,""),IF($A72="TOTAL",SUM(INDIRECT("W4:W"&amp;ROW()-1)),""))</f>
        <v/>
      </c>
      <c r="X72" s="7" t="str">
        <f ca="1">IF(AND($A72&lt;&gt;"",$A72&lt;&gt;"TOTAL"),IF(AND([6]PREMIOS_TITULACIONES_ANTIGUAS!$AP70&lt;&gt;"",[6]PREMIOS_TITULACIONES_ANTIGUAS!$AP70&lt;&gt;0),[6]PREMIOS_TITULACIONES_ANTIGUAS!$AP70,""),IF($A72="TOTAL",SUM(INDIRECT("X4:X"&amp;ROW()-1)),""))</f>
        <v/>
      </c>
      <c r="Y72" s="7" t="str">
        <f t="shared" ca="1" si="26"/>
        <v/>
      </c>
      <c r="Z72" s="7" t="str">
        <f ca="1">IF(AND($A72&lt;&gt;"",$A72&lt;&gt;"TOTAL"),IF(AND([6]PREMIOS_TITULACIONES_ANTIGUAS!$AS70&lt;&gt;"",[6]PREMIOS_TITULACIONES_ANTIGUAS!$AS70&lt;&gt;0),[6]PREMIOS_TITULACIONES_ANTIGUAS!$AS70,""),IF($A72="TOTAL",SUM(INDIRECT("Z4:Z"&amp;ROW()-1)),""))</f>
        <v/>
      </c>
      <c r="AA72" s="7" t="str">
        <f ca="1">IF(AND($A72&lt;&gt;"",$A72&lt;&gt;"TOTAL"),IF(AND([6]PREMIOS_TITULACIONES_ANTIGUAS!$AU70&lt;&gt;"",[6]PREMIOS_TITULACIONES_ANTIGUAS!$AU70&lt;&gt;0),[6]PREMIOS_TITULACIONES_ANTIGUAS!$AU70,""),IF($A72="TOTAL",SUM(INDIRECT("AA4:AA"&amp;ROW()-1)),""))</f>
        <v/>
      </c>
      <c r="AB72" s="7" t="str">
        <f t="shared" ca="1" si="27"/>
        <v/>
      </c>
      <c r="AC72" s="7" t="str">
        <f ca="1">IF(AND($A72&lt;&gt;"",$A72&lt;&gt;"TOTAL"),IF(AND([6]PREMIOS_TITULACIONES_ANTIGUAS!$AX70&lt;&gt;"",[6]PREMIOS_TITULACIONES_ANTIGUAS!$AX70&lt;&gt;0),[6]PREMIOS_TITULACIONES_ANTIGUAS!$AX70,""),IF($A72="TOTAL",SUM(INDIRECT("AC4:AC"&amp;ROW()-1)),""))</f>
        <v/>
      </c>
      <c r="AD72" s="7" t="str">
        <f ca="1">IF(AND($A72&lt;&gt;"",$A72&lt;&gt;"TOTAL"),IF(AND([6]PREMIOS_TITULACIONES_ANTIGUAS!$AZ70&lt;&gt;"",[6]PREMIOS_TITULACIONES_ANTIGUAS!$AZ70&lt;&gt;0),[6]PREMIOS_TITULACIONES_ANTIGUAS!$AZ70,""),IF($A72="TOTAL",SUM(INDIRECT("AD4:AD"&amp;ROW()-1)),""))</f>
        <v/>
      </c>
      <c r="AE72" s="7" t="str">
        <f t="shared" ca="1" si="28"/>
        <v/>
      </c>
      <c r="AF72" s="7" t="str">
        <f ca="1">IF(AND($A72&lt;&gt;"",$A72&lt;&gt;"TOTAL"),IF(AND([6]PREMIOS_TITULACIONES_ANTIGUAS!$BC70&lt;&gt;"",[6]PREMIOS_TITULACIONES_ANTIGUAS!$BC70&lt;&gt;0),[6]PREMIOS_TITULACIONES_ANTIGUAS!$BC70,""),IF($A72="TOTAL",SUM(INDIRECT("AF4:AF"&amp;ROW()-1)),""))</f>
        <v/>
      </c>
      <c r="AG72" s="7" t="str">
        <f ca="1">IF(AND($A72&lt;&gt;"",$A72&lt;&gt;"TOTAL"),IF(AND([6]PREMIOS_TITULACIONES_ANTIGUAS!$BE70&lt;&gt;"",[6]PREMIOS_TITULACIONES_ANTIGUAS!$BE70&lt;&gt;0),[6]PREMIOS_TITULACIONES_ANTIGUAS!$BE70,""),IF($A72="TOTAL",SUM(INDIRECT("AG4:AG"&amp;ROW()-1)),""))</f>
        <v/>
      </c>
      <c r="AH72" s="7" t="str">
        <f t="shared" ca="1" si="29"/>
        <v/>
      </c>
      <c r="AI72" s="7" t="str">
        <f ca="1">IF(AND($A72&lt;&gt;"",$A72&lt;&gt;"TOTAL"),IF(AND([6]PREMIOS_TITULACIONES_ANTIGUAS!$BH70&lt;&gt;"",[6]PREMIOS_TITULACIONES_ANTIGUAS!$BH70&lt;&gt;0),[6]PREMIOS_TITULACIONES_ANTIGUAS!$BH70,""),IF($A72="TOTAL",SUM(INDIRECT("AI4:AI"&amp;ROW()-1)),""))</f>
        <v/>
      </c>
      <c r="AJ72" s="7" t="str">
        <f ca="1">IF(AND($A72&lt;&gt;"",$A72&lt;&gt;"TOTAL"),IF(AND([6]PREMIOS_TITULACIONES_ANTIGUAS!$BJ70&lt;&gt;"",[6]PREMIOS_TITULACIONES_ANTIGUAS!$BJ70&lt;&gt;0),[6]PREMIOS_TITULACIONES_ANTIGUAS!$BJ70,""),IF($A72="TOTAL",SUM(INDIRECT("AJ4:AJ"&amp;ROW()-1)),""))</f>
        <v/>
      </c>
      <c r="AK72" s="7" t="str">
        <f t="shared" ca="1" si="30"/>
        <v/>
      </c>
      <c r="AL72" s="7" t="str">
        <f ca="1">IF(AND($A72&lt;&gt;"",$A72&lt;&gt;"TOTAL"),IF(AND([6]PREMIOS_TITULACIONES_ANTIGUAS!$BM70&lt;&gt;"",[6]PREMIOS_TITULACIONES_ANTIGUAS!$BM70&lt;&gt;0),[6]PREMIOS_TITULACIONES_ANTIGUAS!$BM70,""),IF($A72="TOTAL",SUM(INDIRECT("AL4:AL"&amp;ROW()-1)),""))</f>
        <v/>
      </c>
      <c r="AM72" s="7" t="str">
        <f ca="1">IF(AND($A72&lt;&gt;"",$A72&lt;&gt;"TOTAL"),IF(AND([6]PREMIOS_TITULACIONES_ANTIGUAS!$BO70&lt;&gt;"",[6]PREMIOS_TITULACIONES_ANTIGUAS!$BO70&lt;&gt;0),[6]PREMIOS_TITULACIONES_ANTIGUAS!$BO70,""),IF($A72="TOTAL",SUM(INDIRECT("AM4:AM"&amp;ROW()-1)),""))</f>
        <v/>
      </c>
      <c r="AN72" s="7" t="str">
        <f t="shared" ca="1" si="31"/>
        <v/>
      </c>
      <c r="AO72" s="7" t="str">
        <f ca="1">IF(AND($A72&lt;&gt;"",$A72&lt;&gt;"TOTAL"),IF(AND([6]PREMIOS_TITULACIONES_ANTIGUAS!$BR70&lt;&gt;"",[6]PREMIOS_TITULACIONES_ANTIGUAS!$BR70&lt;&gt;0),[6]PREMIOS_TITULACIONES_ANTIGUAS!$BR70,""),IF($A72="TOTAL",SUM(INDIRECT("AO4:AO"&amp;ROW()-1)),""))</f>
        <v/>
      </c>
      <c r="AP72" s="7" t="str">
        <f ca="1">IF(AND($A72&lt;&gt;"",$A72&lt;&gt;"TOTAL"),IF(AND([6]PREMIOS_TITULACIONES_ANTIGUAS!$BT70&lt;&gt;"",[6]PREMIOS_TITULACIONES_ANTIGUAS!$BT70&lt;&gt;0),[6]PREMIOS_TITULACIONES_ANTIGUAS!$BT70,""),IF($A72="TOTAL",SUM(INDIRECT("AP4:AP"&amp;ROW()-1)),""))</f>
        <v/>
      </c>
      <c r="AQ72" s="7" t="str">
        <f t="shared" ca="1" si="32"/>
        <v/>
      </c>
      <c r="AR72" s="7" t="str">
        <f ca="1">IF(AND($A72&lt;&gt;"",$A72&lt;&gt;"TOTAL"),IF(AND([6]PREMIOS_TITULACIONES_ANTIGUAS!$BW70&lt;&gt;"",[6]PREMIOS_TITULACIONES_ANTIGUAS!$BW70&lt;&gt;0),[6]PREMIOS_TITULACIONES_ANTIGUAS!$BW70,""),IF($A72="TOTAL",SUM(INDIRECT("AR4:AR"&amp;ROW()-1)),""))</f>
        <v/>
      </c>
      <c r="AS72" s="7" t="str">
        <f ca="1">IF(AND($A72&lt;&gt;"",$A72&lt;&gt;"TOTAL"),IF(AND([6]PREMIOS_TITULACIONES_ANTIGUAS!$BY70&lt;&gt;"",[6]PREMIOS_TITULACIONES_ANTIGUAS!$BY70&lt;&gt;0),[6]PREMIOS_TITULACIONES_ANTIGUAS!$BY70,""),IF($A72="TOTAL",SUM(INDIRECT("AS4:AS"&amp;ROW()-1)),""))</f>
        <v/>
      </c>
      <c r="AT72" s="7" t="str">
        <f t="shared" ca="1" si="33"/>
        <v/>
      </c>
      <c r="AU72" s="7" t="str">
        <f ca="1">IF(AND($A72&lt;&gt;"",$A72&lt;&gt;"TOTAL"),IF(AND([6]PREMIOS_TITULACIONES_ANTIGUAS!$CB70&lt;&gt;"",[6]PREMIOS_TITULACIONES_ANTIGUAS!$CB70&lt;&gt;0),[6]PREMIOS_TITULACIONES_ANTIGUAS!$CB70,""),IF($A72="TOTAL",SUM(INDIRECT("AU4:AU"&amp;ROW()-1)),""))</f>
        <v/>
      </c>
      <c r="AV72" s="7" t="str">
        <f ca="1">IF(AND($A72&lt;&gt;"",$A72&lt;&gt;"TOTAL"),IF(AND([6]PREMIOS_TITULACIONES_ANTIGUAS!$CD70&lt;&gt;"",[6]PREMIOS_TITULACIONES_ANTIGUAS!$CD70&lt;&gt;0),[6]PREMIOS_TITULACIONES_ANTIGUAS!$CD70,""),IF($A72="TOTAL",SUM(INDIRECT("AV4:AV"&amp;ROW()-1)),""))</f>
        <v/>
      </c>
      <c r="AW72" s="7" t="str">
        <f t="shared" ca="1" si="34"/>
        <v/>
      </c>
      <c r="AX72" s="7" t="str">
        <f ca="1">IF(AND($A72&lt;&gt;"",$A72&lt;&gt;"TOTAL"),IF(AND([6]PREMIOS_TITULACIONES_ANTIGUAS!$CG70&lt;&gt;"",[6]PREMIOS_TITULACIONES_ANTIGUAS!$CG70&lt;&gt;0),[6]PREMIOS_TITULACIONES_ANTIGUAS!$CG70,""),IF($A72="TOTAL",SUM(INDIRECT("AX4:AX"&amp;ROW()-1)),""))</f>
        <v/>
      </c>
      <c r="AY72" s="7" t="str">
        <f ca="1">IF(AND($A72&lt;&gt;"",$A72&lt;&gt;"TOTAL"),IF(AND([6]PREMIOS_TITULACIONES_ANTIGUAS!$CI70&lt;&gt;"",[6]PREMIOS_TITULACIONES_ANTIGUAS!$CI70&lt;&gt;0),[6]PREMIOS_TITULACIONES_ANTIGUAS!$CI70,""),IF($A72="TOTAL",SUM(INDIRECT("AY4:AY"&amp;ROW()-1)),""))</f>
        <v/>
      </c>
      <c r="AZ72" s="7" t="str">
        <f t="shared" ca="1" si="35"/>
        <v/>
      </c>
      <c r="BA72" s="7" t="str">
        <f ca="1">IF(AND($A72&lt;&gt;"",$A72&lt;&gt;"TOTAL"),IF(AND([6]PREMIOS_TITULACIONES_ANTIGUAS!$CL70&lt;&gt;"",[6]PREMIOS_TITULACIONES_ANTIGUAS!$CL70&lt;&gt;0),[6]PREMIOS_TITULACIONES_ANTIGUAS!$CL70,""),IF($A72="TOTAL",SUM(INDIRECT("BA4:BA"&amp;ROW()-1)),""))</f>
        <v/>
      </c>
      <c r="BB72" s="7" t="str">
        <f ca="1">IF(AND($A72&lt;&gt;"",$A72&lt;&gt;"TOTAL"),IF(AND([6]PREMIOS_TITULACIONES_ANTIGUAS!$CN70&lt;&gt;"",[6]PREMIOS_TITULACIONES_ANTIGUAS!$CN70&lt;&gt;0),[6]PREMIOS_TITULACIONES_ANTIGUAS!$CN70,""),IF($A72="TOTAL",SUM(INDIRECT("BB4:BB"&amp;ROW()-1)),""))</f>
        <v/>
      </c>
      <c r="BC72" s="7" t="str">
        <f t="shared" ca="1" si="36"/>
        <v/>
      </c>
      <c r="BD72" s="7" t="str">
        <f ca="1">IF(AND($A72&lt;&gt;"",$A72&lt;&gt;"TOTAL"),IF(AND([6]PREMIOS_TITULACIONES_ANTIGUAS!$CQ70&lt;&gt;"",[6]PREMIOS_TITULACIONES_ANTIGUAS!$CQ70&lt;&gt;0),[6]PREMIOS_TITULACIONES_ANTIGUAS!$CQ70,""),IF($A72="TOTAL",SUM(INDIRECT("BD4:BD"&amp;ROW()-1)),""))</f>
        <v/>
      </c>
      <c r="BE72" s="7" t="str">
        <f ca="1">IF(AND($A72&lt;&gt;"",$A72&lt;&gt;"TOTAL"),IF(AND([6]PREMIOS_TITULACIONES_ANTIGUAS!$CS70&lt;&gt;"",[6]PREMIOS_TITULACIONES_ANTIGUAS!$CS70&lt;&gt;0),[6]PREMIOS_TITULACIONES_ANTIGUAS!$CS70,""),IF($A72="TOTAL",SUM(INDIRECT("BE4:BE"&amp;ROW()-1)),""))</f>
        <v/>
      </c>
      <c r="BF72" s="7" t="str">
        <f t="shared" ca="1" si="37"/>
        <v/>
      </c>
    </row>
    <row r="73" spans="1:58" x14ac:dyDescent="0.2">
      <c r="A73" s="12" t="str">
        <f>IF([6]PREMIOS_TITULACIONES_ANTIGUAS!$D71&lt;&gt;"",[6]PREMIOS_TITULACIONES_ANTIGUAS!$D71,IF(AND([6]PREMIOS_TITULACIONES_ANTIGUAS!$D71="",[6]PREMIOS_TITULACIONES_ANTIGUAS!$D72="",[6]PREMIOS_TITULACIONES_ANTIGUAS!$D70=""),"","TOTAL"))</f>
        <v/>
      </c>
      <c r="B73" s="7" t="str">
        <f ca="1">IF(AND($A73&lt;&gt;"",$A73&lt;&gt;"TOTAL"),IF(AND([6]PREMIOS_TITULACIONES_ANTIGUAS!$E71&lt;&gt;"",[6]PREMIOS_TITULACIONES_ANTIGUAS!$E71&lt;&gt;0),[6]PREMIOS_TITULACIONES_ANTIGUAS!$E71,""),IF($A73="TOTAL",SUM(INDIRECT("B4:B"&amp;ROW()-1)),""))</f>
        <v/>
      </c>
      <c r="C73" s="7" t="str">
        <f ca="1">IF(AND($A73&lt;&gt;"",$A73&lt;&gt;"TOTAL"),IF(AND([6]PREMIOS_TITULACIONES_ANTIGUAS!$G71&lt;&gt;"",[6]PREMIOS_TITULACIONES_ANTIGUAS!$G71&lt;&gt;0),[6]PREMIOS_TITULACIONES_ANTIGUAS!$G71,""),IF($A73="TOTAL",SUM(INDIRECT("C4:C"&amp;ROW()-1)),""))</f>
        <v/>
      </c>
      <c r="D73" s="7" t="str">
        <f t="shared" ca="1" si="19"/>
        <v/>
      </c>
      <c r="E73" s="7" t="str">
        <f ca="1">IF(AND($A73&lt;&gt;"",$A73&lt;&gt;"TOTAL"),IF(AND([6]PREMIOS_TITULACIONES_ANTIGUAS!$J71&lt;&gt;"",[6]PREMIOS_TITULACIONES_ANTIGUAS!$J71&lt;&gt;0),[6]PREMIOS_TITULACIONES_ANTIGUAS!$J71,""),IF($A73="TOTAL",SUM(INDIRECT("E4:E"&amp;ROW()-1)),""))</f>
        <v/>
      </c>
      <c r="F73" s="7" t="str">
        <f ca="1">IF(AND($A73&lt;&gt;"",$A73&lt;&gt;"TOTAL"),IF(AND([6]PREMIOS_TITULACIONES_ANTIGUAS!$L71&lt;&gt;"",[6]PREMIOS_TITULACIONES_ANTIGUAS!$L71&lt;&gt;0),[6]PREMIOS_TITULACIONES_ANTIGUAS!$L71,""),IF($A73="TOTAL",SUM(INDIRECT("F4:F"&amp;ROW()-1)),""))</f>
        <v/>
      </c>
      <c r="G73" s="7" t="str">
        <f t="shared" ca="1" si="20"/>
        <v/>
      </c>
      <c r="H73" s="7" t="str">
        <f ca="1">IF(AND($A73&lt;&gt;"",$A73&lt;&gt;"TOTAL"),IF(AND([6]PREMIOS_TITULACIONES_ANTIGUAS!$O71&lt;&gt;"",[6]PREMIOS_TITULACIONES_ANTIGUAS!$O71&lt;&gt;0),[6]PREMIOS_TITULACIONES_ANTIGUAS!$O71,""),IF($A73="TOTAL",SUM(INDIRECT("H4:H"&amp;ROW()-1)),""))</f>
        <v/>
      </c>
      <c r="I73" s="7" t="str">
        <f ca="1">IF(AND($A73&lt;&gt;"",$A73&lt;&gt;"TOTAL"),IF(AND([6]PREMIOS_TITULACIONES_ANTIGUAS!$Q71&lt;&gt;"",[6]PREMIOS_TITULACIONES_ANTIGUAS!$Q71&lt;&gt;0),[6]PREMIOS_TITULACIONES_ANTIGUAS!$Q71,""),IF($A73="TOTAL",SUM(INDIRECT("I4:I"&amp;ROW()-1)),""))</f>
        <v/>
      </c>
      <c r="J73" s="7" t="str">
        <f t="shared" ca="1" si="21"/>
        <v/>
      </c>
      <c r="K73" s="7" t="str">
        <f ca="1">IF(AND($A73&lt;&gt;"",$A73&lt;&gt;"TOTAL"),IF(AND([6]PREMIOS_TITULACIONES_ANTIGUAS!$T71&lt;&gt;"",[6]PREMIOS_TITULACIONES_ANTIGUAS!$T71&lt;&gt;0),[6]PREMIOS_TITULACIONES_ANTIGUAS!$T71,""),IF($A73="TOTAL",SUM(INDIRECT("K4:K"&amp;ROW()-1)),""))</f>
        <v/>
      </c>
      <c r="L73" s="7" t="str">
        <f ca="1">IF(AND($A73&lt;&gt;"",$A73&lt;&gt;"TOTAL"),IF(AND([6]PREMIOS_TITULACIONES_ANTIGUAS!$V71&lt;&gt;"",[6]PREMIOS_TITULACIONES_ANTIGUAS!$V71&lt;&gt;0),[6]PREMIOS_TITULACIONES_ANTIGUAS!$V71,""),IF($A73="TOTAL",SUM(INDIRECT("L4:L"&amp;ROW()-1)),""))</f>
        <v/>
      </c>
      <c r="M73" s="7" t="str">
        <f t="shared" ca="1" si="22"/>
        <v/>
      </c>
      <c r="N73" s="7" t="str">
        <f ca="1">IF(AND($A73&lt;&gt;"",$A73&lt;&gt;"TOTAL"),IF(AND([6]PREMIOS_TITULACIONES_ANTIGUAS!$Y71&lt;&gt;"",[6]PREMIOS_TITULACIONES_ANTIGUAS!$Y71&lt;&gt;0),[6]PREMIOS_TITULACIONES_ANTIGUAS!$Y71,""),IF($A73="TOTAL",SUM(INDIRECT("N4:N"&amp;ROW()-1)),""))</f>
        <v/>
      </c>
      <c r="O73" s="7" t="str">
        <f ca="1">IF(AND($A73&lt;&gt;"",$A73&lt;&gt;"TOTAL"),IF(AND([6]PREMIOS_TITULACIONES_ANTIGUAS!$AA71&lt;&gt;"",[6]PREMIOS_TITULACIONES_ANTIGUAS!$AA71&lt;&gt;0),[6]PREMIOS_TITULACIONES_ANTIGUAS!$AA71,""),IF($A73="TOTAL",SUM(INDIRECT("O4:O"&amp;ROW()-1)),""))</f>
        <v/>
      </c>
      <c r="P73" s="7" t="str">
        <f t="shared" ca="1" si="23"/>
        <v/>
      </c>
      <c r="Q73" s="7" t="str">
        <f ca="1">IF(AND($A73&lt;&gt;"",$A73&lt;&gt;"TOTAL"),IF(AND([6]PREMIOS_TITULACIONES_ANTIGUAS!$AD71&lt;&gt;"",[6]PREMIOS_TITULACIONES_ANTIGUAS!$AD71&lt;&gt;0),[6]PREMIOS_TITULACIONES_ANTIGUAS!$AD71,""),IF($A73="TOTAL",SUM(INDIRECT("Q4:Q"&amp;ROW()-1)),""))</f>
        <v/>
      </c>
      <c r="R73" s="7" t="str">
        <f ca="1">IF(AND($A73&lt;&gt;"",$A73&lt;&gt;"TOTAL"),IF(AND([6]PREMIOS_TITULACIONES_ANTIGUAS!$AF71&lt;&gt;"",[6]PREMIOS_TITULACIONES_ANTIGUAS!$AF71&lt;&gt;0),[6]PREMIOS_TITULACIONES_ANTIGUAS!$AF71,""),IF($A73="TOTAL",SUM(INDIRECT("R4:R"&amp;ROW()-1)),""))</f>
        <v/>
      </c>
      <c r="S73" s="7" t="str">
        <f t="shared" ca="1" si="24"/>
        <v/>
      </c>
      <c r="T73" s="7" t="str">
        <f ca="1">IF(AND($A73&lt;&gt;"",$A73&lt;&gt;"TOTAL"),IF(AND([6]PREMIOS_TITULACIONES_ANTIGUAS!$AI71&lt;&gt;"",[6]PREMIOS_TITULACIONES_ANTIGUAS!$AI71&lt;&gt;0),[6]PREMIOS_TITULACIONES_ANTIGUAS!$AI71,""),IF($A73="TOTAL",SUM(INDIRECT("T4:T"&amp;ROW()-1)),""))</f>
        <v/>
      </c>
      <c r="U73" s="7" t="str">
        <f ca="1">IF(AND($A73&lt;&gt;"",$A73&lt;&gt;"TOTAL"),IF(AND([6]PREMIOS_TITULACIONES_ANTIGUAS!$AK71&lt;&gt;"",[6]PREMIOS_TITULACIONES_ANTIGUAS!$AK71&lt;&gt;0),[6]PREMIOS_TITULACIONES_ANTIGUAS!$AK71,""),IF($A73="TOTAL",SUM(INDIRECT("U4:U"&amp;ROW()-1)),""))</f>
        <v/>
      </c>
      <c r="V73" s="7" t="str">
        <f t="shared" ca="1" si="25"/>
        <v/>
      </c>
      <c r="W73" s="7" t="str">
        <f ca="1">IF(AND($A73&lt;&gt;"",$A73&lt;&gt;"TOTAL"),IF(AND([6]PREMIOS_TITULACIONES_ANTIGUAS!$AN71&lt;&gt;"",[6]PREMIOS_TITULACIONES_ANTIGUAS!$AN71&lt;&gt;0),[6]PREMIOS_TITULACIONES_ANTIGUAS!$AN71,""),IF($A73="TOTAL",SUM(INDIRECT("W4:W"&amp;ROW()-1)),""))</f>
        <v/>
      </c>
      <c r="X73" s="7" t="str">
        <f ca="1">IF(AND($A73&lt;&gt;"",$A73&lt;&gt;"TOTAL"),IF(AND([6]PREMIOS_TITULACIONES_ANTIGUAS!$AP71&lt;&gt;"",[6]PREMIOS_TITULACIONES_ANTIGUAS!$AP71&lt;&gt;0),[6]PREMIOS_TITULACIONES_ANTIGUAS!$AP71,""),IF($A73="TOTAL",SUM(INDIRECT("X4:X"&amp;ROW()-1)),""))</f>
        <v/>
      </c>
      <c r="Y73" s="7" t="str">
        <f t="shared" ca="1" si="26"/>
        <v/>
      </c>
      <c r="Z73" s="7" t="str">
        <f ca="1">IF(AND($A73&lt;&gt;"",$A73&lt;&gt;"TOTAL"),IF(AND([6]PREMIOS_TITULACIONES_ANTIGUAS!$AS71&lt;&gt;"",[6]PREMIOS_TITULACIONES_ANTIGUAS!$AS71&lt;&gt;0),[6]PREMIOS_TITULACIONES_ANTIGUAS!$AS71,""),IF($A73="TOTAL",SUM(INDIRECT("Z4:Z"&amp;ROW()-1)),""))</f>
        <v/>
      </c>
      <c r="AA73" s="7" t="str">
        <f ca="1">IF(AND($A73&lt;&gt;"",$A73&lt;&gt;"TOTAL"),IF(AND([6]PREMIOS_TITULACIONES_ANTIGUAS!$AU71&lt;&gt;"",[6]PREMIOS_TITULACIONES_ANTIGUAS!$AU71&lt;&gt;0),[6]PREMIOS_TITULACIONES_ANTIGUAS!$AU71,""),IF($A73="TOTAL",SUM(INDIRECT("AA4:AA"&amp;ROW()-1)),""))</f>
        <v/>
      </c>
      <c r="AB73" s="7" t="str">
        <f t="shared" ca="1" si="27"/>
        <v/>
      </c>
      <c r="AC73" s="7" t="str">
        <f ca="1">IF(AND($A73&lt;&gt;"",$A73&lt;&gt;"TOTAL"),IF(AND([6]PREMIOS_TITULACIONES_ANTIGUAS!$AX71&lt;&gt;"",[6]PREMIOS_TITULACIONES_ANTIGUAS!$AX71&lt;&gt;0),[6]PREMIOS_TITULACIONES_ANTIGUAS!$AX71,""),IF($A73="TOTAL",SUM(INDIRECT("AC4:AC"&amp;ROW()-1)),""))</f>
        <v/>
      </c>
      <c r="AD73" s="7" t="str">
        <f ca="1">IF(AND($A73&lt;&gt;"",$A73&lt;&gt;"TOTAL"),IF(AND([6]PREMIOS_TITULACIONES_ANTIGUAS!$AZ71&lt;&gt;"",[6]PREMIOS_TITULACIONES_ANTIGUAS!$AZ71&lt;&gt;0),[6]PREMIOS_TITULACIONES_ANTIGUAS!$AZ71,""),IF($A73="TOTAL",SUM(INDIRECT("AD4:AD"&amp;ROW()-1)),""))</f>
        <v/>
      </c>
      <c r="AE73" s="7" t="str">
        <f t="shared" ca="1" si="28"/>
        <v/>
      </c>
      <c r="AF73" s="7" t="str">
        <f ca="1">IF(AND($A73&lt;&gt;"",$A73&lt;&gt;"TOTAL"),IF(AND([6]PREMIOS_TITULACIONES_ANTIGUAS!$BC71&lt;&gt;"",[6]PREMIOS_TITULACIONES_ANTIGUAS!$BC71&lt;&gt;0),[6]PREMIOS_TITULACIONES_ANTIGUAS!$BC71,""),IF($A73="TOTAL",SUM(INDIRECT("AF4:AF"&amp;ROW()-1)),""))</f>
        <v/>
      </c>
      <c r="AG73" s="7" t="str">
        <f ca="1">IF(AND($A73&lt;&gt;"",$A73&lt;&gt;"TOTAL"),IF(AND([6]PREMIOS_TITULACIONES_ANTIGUAS!$BE71&lt;&gt;"",[6]PREMIOS_TITULACIONES_ANTIGUAS!$BE71&lt;&gt;0),[6]PREMIOS_TITULACIONES_ANTIGUAS!$BE71,""),IF($A73="TOTAL",SUM(INDIRECT("AG4:AG"&amp;ROW()-1)),""))</f>
        <v/>
      </c>
      <c r="AH73" s="7" t="str">
        <f t="shared" ca="1" si="29"/>
        <v/>
      </c>
      <c r="AI73" s="7" t="str">
        <f ca="1">IF(AND($A73&lt;&gt;"",$A73&lt;&gt;"TOTAL"),IF(AND([6]PREMIOS_TITULACIONES_ANTIGUAS!$BH71&lt;&gt;"",[6]PREMIOS_TITULACIONES_ANTIGUAS!$BH71&lt;&gt;0),[6]PREMIOS_TITULACIONES_ANTIGUAS!$BH71,""),IF($A73="TOTAL",SUM(INDIRECT("AI4:AI"&amp;ROW()-1)),""))</f>
        <v/>
      </c>
      <c r="AJ73" s="7" t="str">
        <f ca="1">IF(AND($A73&lt;&gt;"",$A73&lt;&gt;"TOTAL"),IF(AND([6]PREMIOS_TITULACIONES_ANTIGUAS!$BJ71&lt;&gt;"",[6]PREMIOS_TITULACIONES_ANTIGUAS!$BJ71&lt;&gt;0),[6]PREMIOS_TITULACIONES_ANTIGUAS!$BJ71,""),IF($A73="TOTAL",SUM(INDIRECT("AJ4:AJ"&amp;ROW()-1)),""))</f>
        <v/>
      </c>
      <c r="AK73" s="7" t="str">
        <f t="shared" ca="1" si="30"/>
        <v/>
      </c>
      <c r="AL73" s="7" t="str">
        <f ca="1">IF(AND($A73&lt;&gt;"",$A73&lt;&gt;"TOTAL"),IF(AND([6]PREMIOS_TITULACIONES_ANTIGUAS!$BM71&lt;&gt;"",[6]PREMIOS_TITULACIONES_ANTIGUAS!$BM71&lt;&gt;0),[6]PREMIOS_TITULACIONES_ANTIGUAS!$BM71,""),IF($A73="TOTAL",SUM(INDIRECT("AL4:AL"&amp;ROW()-1)),""))</f>
        <v/>
      </c>
      <c r="AM73" s="7" t="str">
        <f ca="1">IF(AND($A73&lt;&gt;"",$A73&lt;&gt;"TOTAL"),IF(AND([6]PREMIOS_TITULACIONES_ANTIGUAS!$BO71&lt;&gt;"",[6]PREMIOS_TITULACIONES_ANTIGUAS!$BO71&lt;&gt;0),[6]PREMIOS_TITULACIONES_ANTIGUAS!$BO71,""),IF($A73="TOTAL",SUM(INDIRECT("AM4:AM"&amp;ROW()-1)),""))</f>
        <v/>
      </c>
      <c r="AN73" s="7" t="str">
        <f t="shared" ca="1" si="31"/>
        <v/>
      </c>
      <c r="AO73" s="7" t="str">
        <f ca="1">IF(AND($A73&lt;&gt;"",$A73&lt;&gt;"TOTAL"),IF(AND([6]PREMIOS_TITULACIONES_ANTIGUAS!$BR71&lt;&gt;"",[6]PREMIOS_TITULACIONES_ANTIGUAS!$BR71&lt;&gt;0),[6]PREMIOS_TITULACIONES_ANTIGUAS!$BR71,""),IF($A73="TOTAL",SUM(INDIRECT("AO4:AO"&amp;ROW()-1)),""))</f>
        <v/>
      </c>
      <c r="AP73" s="7" t="str">
        <f ca="1">IF(AND($A73&lt;&gt;"",$A73&lt;&gt;"TOTAL"),IF(AND([6]PREMIOS_TITULACIONES_ANTIGUAS!$BT71&lt;&gt;"",[6]PREMIOS_TITULACIONES_ANTIGUAS!$BT71&lt;&gt;0),[6]PREMIOS_TITULACIONES_ANTIGUAS!$BT71,""),IF($A73="TOTAL",SUM(INDIRECT("AP4:AP"&amp;ROW()-1)),""))</f>
        <v/>
      </c>
      <c r="AQ73" s="7" t="str">
        <f t="shared" ca="1" si="32"/>
        <v/>
      </c>
      <c r="AR73" s="7" t="str">
        <f ca="1">IF(AND($A73&lt;&gt;"",$A73&lt;&gt;"TOTAL"),IF(AND([6]PREMIOS_TITULACIONES_ANTIGUAS!$BW71&lt;&gt;"",[6]PREMIOS_TITULACIONES_ANTIGUAS!$BW71&lt;&gt;0),[6]PREMIOS_TITULACIONES_ANTIGUAS!$BW71,""),IF($A73="TOTAL",SUM(INDIRECT("AR4:AR"&amp;ROW()-1)),""))</f>
        <v/>
      </c>
      <c r="AS73" s="7" t="str">
        <f ca="1">IF(AND($A73&lt;&gt;"",$A73&lt;&gt;"TOTAL"),IF(AND([6]PREMIOS_TITULACIONES_ANTIGUAS!$BY71&lt;&gt;"",[6]PREMIOS_TITULACIONES_ANTIGUAS!$BY71&lt;&gt;0),[6]PREMIOS_TITULACIONES_ANTIGUAS!$BY71,""),IF($A73="TOTAL",SUM(INDIRECT("AS4:AS"&amp;ROW()-1)),""))</f>
        <v/>
      </c>
      <c r="AT73" s="7" t="str">
        <f t="shared" ca="1" si="33"/>
        <v/>
      </c>
      <c r="AU73" s="7" t="str">
        <f ca="1">IF(AND($A73&lt;&gt;"",$A73&lt;&gt;"TOTAL"),IF(AND([6]PREMIOS_TITULACIONES_ANTIGUAS!$CB71&lt;&gt;"",[6]PREMIOS_TITULACIONES_ANTIGUAS!$CB71&lt;&gt;0),[6]PREMIOS_TITULACIONES_ANTIGUAS!$CB71,""),IF($A73="TOTAL",SUM(INDIRECT("AU4:AU"&amp;ROW()-1)),""))</f>
        <v/>
      </c>
      <c r="AV73" s="7" t="str">
        <f ca="1">IF(AND($A73&lt;&gt;"",$A73&lt;&gt;"TOTAL"),IF(AND([6]PREMIOS_TITULACIONES_ANTIGUAS!$CD71&lt;&gt;"",[6]PREMIOS_TITULACIONES_ANTIGUAS!$CD71&lt;&gt;0),[6]PREMIOS_TITULACIONES_ANTIGUAS!$CD71,""),IF($A73="TOTAL",SUM(INDIRECT("AV4:AV"&amp;ROW()-1)),""))</f>
        <v/>
      </c>
      <c r="AW73" s="7" t="str">
        <f t="shared" ca="1" si="34"/>
        <v/>
      </c>
      <c r="AX73" s="7" t="str">
        <f ca="1">IF(AND($A73&lt;&gt;"",$A73&lt;&gt;"TOTAL"),IF(AND([6]PREMIOS_TITULACIONES_ANTIGUAS!$CG71&lt;&gt;"",[6]PREMIOS_TITULACIONES_ANTIGUAS!$CG71&lt;&gt;0),[6]PREMIOS_TITULACIONES_ANTIGUAS!$CG71,""),IF($A73="TOTAL",SUM(INDIRECT("AX4:AX"&amp;ROW()-1)),""))</f>
        <v/>
      </c>
      <c r="AY73" s="7" t="str">
        <f ca="1">IF(AND($A73&lt;&gt;"",$A73&lt;&gt;"TOTAL"),IF(AND([6]PREMIOS_TITULACIONES_ANTIGUAS!$CI71&lt;&gt;"",[6]PREMIOS_TITULACIONES_ANTIGUAS!$CI71&lt;&gt;0),[6]PREMIOS_TITULACIONES_ANTIGUAS!$CI71,""),IF($A73="TOTAL",SUM(INDIRECT("AY4:AY"&amp;ROW()-1)),""))</f>
        <v/>
      </c>
      <c r="AZ73" s="7" t="str">
        <f t="shared" ca="1" si="35"/>
        <v/>
      </c>
      <c r="BA73" s="7" t="str">
        <f ca="1">IF(AND($A73&lt;&gt;"",$A73&lt;&gt;"TOTAL"),IF(AND([6]PREMIOS_TITULACIONES_ANTIGUAS!$CL71&lt;&gt;"",[6]PREMIOS_TITULACIONES_ANTIGUAS!$CL71&lt;&gt;0),[6]PREMIOS_TITULACIONES_ANTIGUAS!$CL71,""),IF($A73="TOTAL",SUM(INDIRECT("BA4:BA"&amp;ROW()-1)),""))</f>
        <v/>
      </c>
      <c r="BB73" s="7" t="str">
        <f ca="1">IF(AND($A73&lt;&gt;"",$A73&lt;&gt;"TOTAL"),IF(AND([6]PREMIOS_TITULACIONES_ANTIGUAS!$CN71&lt;&gt;"",[6]PREMIOS_TITULACIONES_ANTIGUAS!$CN71&lt;&gt;0),[6]PREMIOS_TITULACIONES_ANTIGUAS!$CN71,""),IF($A73="TOTAL",SUM(INDIRECT("BB4:BB"&amp;ROW()-1)),""))</f>
        <v/>
      </c>
      <c r="BC73" s="7" t="str">
        <f t="shared" ca="1" si="36"/>
        <v/>
      </c>
      <c r="BD73" s="7" t="str">
        <f ca="1">IF(AND($A73&lt;&gt;"",$A73&lt;&gt;"TOTAL"),IF(AND([6]PREMIOS_TITULACIONES_ANTIGUAS!$CQ71&lt;&gt;"",[6]PREMIOS_TITULACIONES_ANTIGUAS!$CQ71&lt;&gt;0),[6]PREMIOS_TITULACIONES_ANTIGUAS!$CQ71,""),IF($A73="TOTAL",SUM(INDIRECT("BD4:BD"&amp;ROW()-1)),""))</f>
        <v/>
      </c>
      <c r="BE73" s="7" t="str">
        <f ca="1">IF(AND($A73&lt;&gt;"",$A73&lt;&gt;"TOTAL"),IF(AND([6]PREMIOS_TITULACIONES_ANTIGUAS!$CS71&lt;&gt;"",[6]PREMIOS_TITULACIONES_ANTIGUAS!$CS71&lt;&gt;0),[6]PREMIOS_TITULACIONES_ANTIGUAS!$CS71,""),IF($A73="TOTAL",SUM(INDIRECT("BE4:BE"&amp;ROW()-1)),""))</f>
        <v/>
      </c>
      <c r="BF73" s="7" t="str">
        <f t="shared" ca="1" si="37"/>
        <v/>
      </c>
    </row>
    <row r="74" spans="1:58" x14ac:dyDescent="0.2">
      <c r="A74" s="12" t="str">
        <f>IF([6]PREMIOS_TITULACIONES_ANTIGUAS!$D72&lt;&gt;"",[6]PREMIOS_TITULACIONES_ANTIGUAS!$D72,IF(AND([6]PREMIOS_TITULACIONES_ANTIGUAS!$D72="",[6]PREMIOS_TITULACIONES_ANTIGUAS!$D73="",[6]PREMIOS_TITULACIONES_ANTIGUAS!$D71=""),"","TOTAL"))</f>
        <v/>
      </c>
      <c r="B74" s="7" t="str">
        <f ca="1">IF(AND($A74&lt;&gt;"",$A74&lt;&gt;"TOTAL"),IF(AND([6]PREMIOS_TITULACIONES_ANTIGUAS!$E72&lt;&gt;"",[6]PREMIOS_TITULACIONES_ANTIGUAS!$E72&lt;&gt;0),[6]PREMIOS_TITULACIONES_ANTIGUAS!$E72,""),IF($A74="TOTAL",SUM(INDIRECT("B4:B"&amp;ROW()-1)),""))</f>
        <v/>
      </c>
      <c r="C74" s="7" t="str">
        <f ca="1">IF(AND($A74&lt;&gt;"",$A74&lt;&gt;"TOTAL"),IF(AND([6]PREMIOS_TITULACIONES_ANTIGUAS!$G72&lt;&gt;"",[6]PREMIOS_TITULACIONES_ANTIGUAS!$G72&lt;&gt;0),[6]PREMIOS_TITULACIONES_ANTIGUAS!$G72,""),IF($A74="TOTAL",SUM(INDIRECT("C4:C"&amp;ROW()-1)),""))</f>
        <v/>
      </c>
      <c r="D74" s="7" t="str">
        <f t="shared" ca="1" si="19"/>
        <v/>
      </c>
      <c r="E74" s="7" t="str">
        <f ca="1">IF(AND($A74&lt;&gt;"",$A74&lt;&gt;"TOTAL"),IF(AND([6]PREMIOS_TITULACIONES_ANTIGUAS!$J72&lt;&gt;"",[6]PREMIOS_TITULACIONES_ANTIGUAS!$J72&lt;&gt;0),[6]PREMIOS_TITULACIONES_ANTIGUAS!$J72,""),IF($A74="TOTAL",SUM(INDIRECT("E4:E"&amp;ROW()-1)),""))</f>
        <v/>
      </c>
      <c r="F74" s="7" t="str">
        <f ca="1">IF(AND($A74&lt;&gt;"",$A74&lt;&gt;"TOTAL"),IF(AND([6]PREMIOS_TITULACIONES_ANTIGUAS!$L72&lt;&gt;"",[6]PREMIOS_TITULACIONES_ANTIGUAS!$L72&lt;&gt;0),[6]PREMIOS_TITULACIONES_ANTIGUAS!$L72,""),IF($A74="TOTAL",SUM(INDIRECT("F4:F"&amp;ROW()-1)),""))</f>
        <v/>
      </c>
      <c r="G74" s="7" t="str">
        <f t="shared" ca="1" si="20"/>
        <v/>
      </c>
      <c r="H74" s="7" t="str">
        <f ca="1">IF(AND($A74&lt;&gt;"",$A74&lt;&gt;"TOTAL"),IF(AND([6]PREMIOS_TITULACIONES_ANTIGUAS!$O72&lt;&gt;"",[6]PREMIOS_TITULACIONES_ANTIGUAS!$O72&lt;&gt;0),[6]PREMIOS_TITULACIONES_ANTIGUAS!$O72,""),IF($A74="TOTAL",SUM(INDIRECT("H4:H"&amp;ROW()-1)),""))</f>
        <v/>
      </c>
      <c r="I74" s="7" t="str">
        <f ca="1">IF(AND($A74&lt;&gt;"",$A74&lt;&gt;"TOTAL"),IF(AND([6]PREMIOS_TITULACIONES_ANTIGUAS!$Q72&lt;&gt;"",[6]PREMIOS_TITULACIONES_ANTIGUAS!$Q72&lt;&gt;0),[6]PREMIOS_TITULACIONES_ANTIGUAS!$Q72,""),IF($A74="TOTAL",SUM(INDIRECT("I4:I"&amp;ROW()-1)),""))</f>
        <v/>
      </c>
      <c r="J74" s="7" t="str">
        <f t="shared" ca="1" si="21"/>
        <v/>
      </c>
      <c r="K74" s="7" t="str">
        <f ca="1">IF(AND($A74&lt;&gt;"",$A74&lt;&gt;"TOTAL"),IF(AND([6]PREMIOS_TITULACIONES_ANTIGUAS!$T72&lt;&gt;"",[6]PREMIOS_TITULACIONES_ANTIGUAS!$T72&lt;&gt;0),[6]PREMIOS_TITULACIONES_ANTIGUAS!$T72,""),IF($A74="TOTAL",SUM(INDIRECT("K4:K"&amp;ROW()-1)),""))</f>
        <v/>
      </c>
      <c r="L74" s="7" t="str">
        <f ca="1">IF(AND($A74&lt;&gt;"",$A74&lt;&gt;"TOTAL"),IF(AND([6]PREMIOS_TITULACIONES_ANTIGUAS!$V72&lt;&gt;"",[6]PREMIOS_TITULACIONES_ANTIGUAS!$V72&lt;&gt;0),[6]PREMIOS_TITULACIONES_ANTIGUAS!$V72,""),IF($A74="TOTAL",SUM(INDIRECT("L4:L"&amp;ROW()-1)),""))</f>
        <v/>
      </c>
      <c r="M74" s="7" t="str">
        <f t="shared" ca="1" si="22"/>
        <v/>
      </c>
      <c r="N74" s="7" t="str">
        <f ca="1">IF(AND($A74&lt;&gt;"",$A74&lt;&gt;"TOTAL"),IF(AND([6]PREMIOS_TITULACIONES_ANTIGUAS!$Y72&lt;&gt;"",[6]PREMIOS_TITULACIONES_ANTIGUAS!$Y72&lt;&gt;0),[6]PREMIOS_TITULACIONES_ANTIGUAS!$Y72,""),IF($A74="TOTAL",SUM(INDIRECT("N4:N"&amp;ROW()-1)),""))</f>
        <v/>
      </c>
      <c r="O74" s="7" t="str">
        <f ca="1">IF(AND($A74&lt;&gt;"",$A74&lt;&gt;"TOTAL"),IF(AND([6]PREMIOS_TITULACIONES_ANTIGUAS!$AA72&lt;&gt;"",[6]PREMIOS_TITULACIONES_ANTIGUAS!$AA72&lt;&gt;0),[6]PREMIOS_TITULACIONES_ANTIGUAS!$AA72,""),IF($A74="TOTAL",SUM(INDIRECT("O4:O"&amp;ROW()-1)),""))</f>
        <v/>
      </c>
      <c r="P74" s="7" t="str">
        <f t="shared" ca="1" si="23"/>
        <v/>
      </c>
      <c r="Q74" s="7" t="str">
        <f ca="1">IF(AND($A74&lt;&gt;"",$A74&lt;&gt;"TOTAL"),IF(AND([6]PREMIOS_TITULACIONES_ANTIGUAS!$AD72&lt;&gt;"",[6]PREMIOS_TITULACIONES_ANTIGUAS!$AD72&lt;&gt;0),[6]PREMIOS_TITULACIONES_ANTIGUAS!$AD72,""),IF($A74="TOTAL",SUM(INDIRECT("Q4:Q"&amp;ROW()-1)),""))</f>
        <v/>
      </c>
      <c r="R74" s="7" t="str">
        <f ca="1">IF(AND($A74&lt;&gt;"",$A74&lt;&gt;"TOTAL"),IF(AND([6]PREMIOS_TITULACIONES_ANTIGUAS!$AF72&lt;&gt;"",[6]PREMIOS_TITULACIONES_ANTIGUAS!$AF72&lt;&gt;0),[6]PREMIOS_TITULACIONES_ANTIGUAS!$AF72,""),IF($A74="TOTAL",SUM(INDIRECT("R4:R"&amp;ROW()-1)),""))</f>
        <v/>
      </c>
      <c r="S74" s="7" t="str">
        <f t="shared" ca="1" si="24"/>
        <v/>
      </c>
      <c r="T74" s="7" t="str">
        <f ca="1">IF(AND($A74&lt;&gt;"",$A74&lt;&gt;"TOTAL"),IF(AND([6]PREMIOS_TITULACIONES_ANTIGUAS!$AI72&lt;&gt;"",[6]PREMIOS_TITULACIONES_ANTIGUAS!$AI72&lt;&gt;0),[6]PREMIOS_TITULACIONES_ANTIGUAS!$AI72,""),IF($A74="TOTAL",SUM(INDIRECT("T4:T"&amp;ROW()-1)),""))</f>
        <v/>
      </c>
      <c r="U74" s="7" t="str">
        <f ca="1">IF(AND($A74&lt;&gt;"",$A74&lt;&gt;"TOTAL"),IF(AND([6]PREMIOS_TITULACIONES_ANTIGUAS!$AK72&lt;&gt;"",[6]PREMIOS_TITULACIONES_ANTIGUAS!$AK72&lt;&gt;0),[6]PREMIOS_TITULACIONES_ANTIGUAS!$AK72,""),IF($A74="TOTAL",SUM(INDIRECT("U4:U"&amp;ROW()-1)),""))</f>
        <v/>
      </c>
      <c r="V74" s="7" t="str">
        <f t="shared" ca="1" si="25"/>
        <v/>
      </c>
      <c r="W74" s="7" t="str">
        <f ca="1">IF(AND($A74&lt;&gt;"",$A74&lt;&gt;"TOTAL"),IF(AND([6]PREMIOS_TITULACIONES_ANTIGUAS!$AN72&lt;&gt;"",[6]PREMIOS_TITULACIONES_ANTIGUAS!$AN72&lt;&gt;0),[6]PREMIOS_TITULACIONES_ANTIGUAS!$AN72,""),IF($A74="TOTAL",SUM(INDIRECT("W4:W"&amp;ROW()-1)),""))</f>
        <v/>
      </c>
      <c r="X74" s="7" t="str">
        <f ca="1">IF(AND($A74&lt;&gt;"",$A74&lt;&gt;"TOTAL"),IF(AND([6]PREMIOS_TITULACIONES_ANTIGUAS!$AP72&lt;&gt;"",[6]PREMIOS_TITULACIONES_ANTIGUAS!$AP72&lt;&gt;0),[6]PREMIOS_TITULACIONES_ANTIGUAS!$AP72,""),IF($A74="TOTAL",SUM(INDIRECT("X4:X"&amp;ROW()-1)),""))</f>
        <v/>
      </c>
      <c r="Y74" s="7" t="str">
        <f t="shared" ca="1" si="26"/>
        <v/>
      </c>
      <c r="Z74" s="7" t="str">
        <f ca="1">IF(AND($A74&lt;&gt;"",$A74&lt;&gt;"TOTAL"),IF(AND([6]PREMIOS_TITULACIONES_ANTIGUAS!$AS72&lt;&gt;"",[6]PREMIOS_TITULACIONES_ANTIGUAS!$AS72&lt;&gt;0),[6]PREMIOS_TITULACIONES_ANTIGUAS!$AS72,""),IF($A74="TOTAL",SUM(INDIRECT("Z4:Z"&amp;ROW()-1)),""))</f>
        <v/>
      </c>
      <c r="AA74" s="7" t="str">
        <f ca="1">IF(AND($A74&lt;&gt;"",$A74&lt;&gt;"TOTAL"),IF(AND([6]PREMIOS_TITULACIONES_ANTIGUAS!$AU72&lt;&gt;"",[6]PREMIOS_TITULACIONES_ANTIGUAS!$AU72&lt;&gt;0),[6]PREMIOS_TITULACIONES_ANTIGUAS!$AU72,""),IF($A74="TOTAL",SUM(INDIRECT("AA4:AA"&amp;ROW()-1)),""))</f>
        <v/>
      </c>
      <c r="AB74" s="7" t="str">
        <f t="shared" ca="1" si="27"/>
        <v/>
      </c>
      <c r="AC74" s="7" t="str">
        <f ca="1">IF(AND($A74&lt;&gt;"",$A74&lt;&gt;"TOTAL"),IF(AND([6]PREMIOS_TITULACIONES_ANTIGUAS!$AX72&lt;&gt;"",[6]PREMIOS_TITULACIONES_ANTIGUAS!$AX72&lt;&gt;0),[6]PREMIOS_TITULACIONES_ANTIGUAS!$AX72,""),IF($A74="TOTAL",SUM(INDIRECT("AC4:AC"&amp;ROW()-1)),""))</f>
        <v/>
      </c>
      <c r="AD74" s="7" t="str">
        <f ca="1">IF(AND($A74&lt;&gt;"",$A74&lt;&gt;"TOTAL"),IF(AND([6]PREMIOS_TITULACIONES_ANTIGUAS!$AZ72&lt;&gt;"",[6]PREMIOS_TITULACIONES_ANTIGUAS!$AZ72&lt;&gt;0),[6]PREMIOS_TITULACIONES_ANTIGUAS!$AZ72,""),IF($A74="TOTAL",SUM(INDIRECT("AD4:AD"&amp;ROW()-1)),""))</f>
        <v/>
      </c>
      <c r="AE74" s="7" t="str">
        <f t="shared" ca="1" si="28"/>
        <v/>
      </c>
      <c r="AF74" s="7" t="str">
        <f ca="1">IF(AND($A74&lt;&gt;"",$A74&lt;&gt;"TOTAL"),IF(AND([6]PREMIOS_TITULACIONES_ANTIGUAS!$BC72&lt;&gt;"",[6]PREMIOS_TITULACIONES_ANTIGUAS!$BC72&lt;&gt;0),[6]PREMIOS_TITULACIONES_ANTIGUAS!$BC72,""),IF($A74="TOTAL",SUM(INDIRECT("AF4:AF"&amp;ROW()-1)),""))</f>
        <v/>
      </c>
      <c r="AG74" s="7" t="str">
        <f ca="1">IF(AND($A74&lt;&gt;"",$A74&lt;&gt;"TOTAL"),IF(AND([6]PREMIOS_TITULACIONES_ANTIGUAS!$BE72&lt;&gt;"",[6]PREMIOS_TITULACIONES_ANTIGUAS!$BE72&lt;&gt;0),[6]PREMIOS_TITULACIONES_ANTIGUAS!$BE72,""),IF($A74="TOTAL",SUM(INDIRECT("AG4:AG"&amp;ROW()-1)),""))</f>
        <v/>
      </c>
      <c r="AH74" s="7" t="str">
        <f t="shared" ca="1" si="29"/>
        <v/>
      </c>
      <c r="AI74" s="7" t="str">
        <f ca="1">IF(AND($A74&lt;&gt;"",$A74&lt;&gt;"TOTAL"),IF(AND([6]PREMIOS_TITULACIONES_ANTIGUAS!$BH72&lt;&gt;"",[6]PREMIOS_TITULACIONES_ANTIGUAS!$BH72&lt;&gt;0),[6]PREMIOS_TITULACIONES_ANTIGUAS!$BH72,""),IF($A74="TOTAL",SUM(INDIRECT("AI4:AI"&amp;ROW()-1)),""))</f>
        <v/>
      </c>
      <c r="AJ74" s="7" t="str">
        <f ca="1">IF(AND($A74&lt;&gt;"",$A74&lt;&gt;"TOTAL"),IF(AND([6]PREMIOS_TITULACIONES_ANTIGUAS!$BJ72&lt;&gt;"",[6]PREMIOS_TITULACIONES_ANTIGUAS!$BJ72&lt;&gt;0),[6]PREMIOS_TITULACIONES_ANTIGUAS!$BJ72,""),IF($A74="TOTAL",SUM(INDIRECT("AJ4:AJ"&amp;ROW()-1)),""))</f>
        <v/>
      </c>
      <c r="AK74" s="7" t="str">
        <f t="shared" ca="1" si="30"/>
        <v/>
      </c>
      <c r="AL74" s="7" t="str">
        <f ca="1">IF(AND($A74&lt;&gt;"",$A74&lt;&gt;"TOTAL"),IF(AND([6]PREMIOS_TITULACIONES_ANTIGUAS!$BM72&lt;&gt;"",[6]PREMIOS_TITULACIONES_ANTIGUAS!$BM72&lt;&gt;0),[6]PREMIOS_TITULACIONES_ANTIGUAS!$BM72,""),IF($A74="TOTAL",SUM(INDIRECT("AL4:AL"&amp;ROW()-1)),""))</f>
        <v/>
      </c>
      <c r="AM74" s="7" t="str">
        <f ca="1">IF(AND($A74&lt;&gt;"",$A74&lt;&gt;"TOTAL"),IF(AND([6]PREMIOS_TITULACIONES_ANTIGUAS!$BO72&lt;&gt;"",[6]PREMIOS_TITULACIONES_ANTIGUAS!$BO72&lt;&gt;0),[6]PREMIOS_TITULACIONES_ANTIGUAS!$BO72,""),IF($A74="TOTAL",SUM(INDIRECT("AM4:AM"&amp;ROW()-1)),""))</f>
        <v/>
      </c>
      <c r="AN74" s="7" t="str">
        <f t="shared" ca="1" si="31"/>
        <v/>
      </c>
      <c r="AO74" s="7" t="str">
        <f ca="1">IF(AND($A74&lt;&gt;"",$A74&lt;&gt;"TOTAL"),IF(AND([6]PREMIOS_TITULACIONES_ANTIGUAS!$BR72&lt;&gt;"",[6]PREMIOS_TITULACIONES_ANTIGUAS!$BR72&lt;&gt;0),[6]PREMIOS_TITULACIONES_ANTIGUAS!$BR72,""),IF($A74="TOTAL",SUM(INDIRECT("AO4:AO"&amp;ROW()-1)),""))</f>
        <v/>
      </c>
      <c r="AP74" s="7" t="str">
        <f ca="1">IF(AND($A74&lt;&gt;"",$A74&lt;&gt;"TOTAL"),IF(AND([6]PREMIOS_TITULACIONES_ANTIGUAS!$BT72&lt;&gt;"",[6]PREMIOS_TITULACIONES_ANTIGUAS!$BT72&lt;&gt;0),[6]PREMIOS_TITULACIONES_ANTIGUAS!$BT72,""),IF($A74="TOTAL",SUM(INDIRECT("AP4:AP"&amp;ROW()-1)),""))</f>
        <v/>
      </c>
      <c r="AQ74" s="7" t="str">
        <f t="shared" ca="1" si="32"/>
        <v/>
      </c>
      <c r="AR74" s="7" t="str">
        <f ca="1">IF(AND($A74&lt;&gt;"",$A74&lt;&gt;"TOTAL"),IF(AND([6]PREMIOS_TITULACIONES_ANTIGUAS!$BW72&lt;&gt;"",[6]PREMIOS_TITULACIONES_ANTIGUAS!$BW72&lt;&gt;0),[6]PREMIOS_TITULACIONES_ANTIGUAS!$BW72,""),IF($A74="TOTAL",SUM(INDIRECT("AR4:AR"&amp;ROW()-1)),""))</f>
        <v/>
      </c>
      <c r="AS74" s="7" t="str">
        <f ca="1">IF(AND($A74&lt;&gt;"",$A74&lt;&gt;"TOTAL"),IF(AND([6]PREMIOS_TITULACIONES_ANTIGUAS!$BY72&lt;&gt;"",[6]PREMIOS_TITULACIONES_ANTIGUAS!$BY72&lt;&gt;0),[6]PREMIOS_TITULACIONES_ANTIGUAS!$BY72,""),IF($A74="TOTAL",SUM(INDIRECT("AS4:AS"&amp;ROW()-1)),""))</f>
        <v/>
      </c>
      <c r="AT74" s="7" t="str">
        <f t="shared" ca="1" si="33"/>
        <v/>
      </c>
      <c r="AU74" s="7" t="str">
        <f ca="1">IF(AND($A74&lt;&gt;"",$A74&lt;&gt;"TOTAL"),IF(AND([6]PREMIOS_TITULACIONES_ANTIGUAS!$CB72&lt;&gt;"",[6]PREMIOS_TITULACIONES_ANTIGUAS!$CB72&lt;&gt;0),[6]PREMIOS_TITULACIONES_ANTIGUAS!$CB72,""),IF($A74="TOTAL",SUM(INDIRECT("AU4:AU"&amp;ROW()-1)),""))</f>
        <v/>
      </c>
      <c r="AV74" s="7" t="str">
        <f ca="1">IF(AND($A74&lt;&gt;"",$A74&lt;&gt;"TOTAL"),IF(AND([6]PREMIOS_TITULACIONES_ANTIGUAS!$CD72&lt;&gt;"",[6]PREMIOS_TITULACIONES_ANTIGUAS!$CD72&lt;&gt;0),[6]PREMIOS_TITULACIONES_ANTIGUAS!$CD72,""),IF($A74="TOTAL",SUM(INDIRECT("AV4:AV"&amp;ROW()-1)),""))</f>
        <v/>
      </c>
      <c r="AW74" s="7" t="str">
        <f t="shared" ca="1" si="34"/>
        <v/>
      </c>
      <c r="AX74" s="7" t="str">
        <f ca="1">IF(AND($A74&lt;&gt;"",$A74&lt;&gt;"TOTAL"),IF(AND([6]PREMIOS_TITULACIONES_ANTIGUAS!$CG72&lt;&gt;"",[6]PREMIOS_TITULACIONES_ANTIGUAS!$CG72&lt;&gt;0),[6]PREMIOS_TITULACIONES_ANTIGUAS!$CG72,""),IF($A74="TOTAL",SUM(INDIRECT("AX4:AX"&amp;ROW()-1)),""))</f>
        <v/>
      </c>
      <c r="AY74" s="7" t="str">
        <f ca="1">IF(AND($A74&lt;&gt;"",$A74&lt;&gt;"TOTAL"),IF(AND([6]PREMIOS_TITULACIONES_ANTIGUAS!$CI72&lt;&gt;"",[6]PREMIOS_TITULACIONES_ANTIGUAS!$CI72&lt;&gt;0),[6]PREMIOS_TITULACIONES_ANTIGUAS!$CI72,""),IF($A74="TOTAL",SUM(INDIRECT("AY4:AY"&amp;ROW()-1)),""))</f>
        <v/>
      </c>
      <c r="AZ74" s="7" t="str">
        <f t="shared" ca="1" si="35"/>
        <v/>
      </c>
      <c r="BA74" s="7" t="str">
        <f ca="1">IF(AND($A74&lt;&gt;"",$A74&lt;&gt;"TOTAL"),IF(AND([6]PREMIOS_TITULACIONES_ANTIGUAS!$CL72&lt;&gt;"",[6]PREMIOS_TITULACIONES_ANTIGUAS!$CL72&lt;&gt;0),[6]PREMIOS_TITULACIONES_ANTIGUAS!$CL72,""),IF($A74="TOTAL",SUM(INDIRECT("BA4:BA"&amp;ROW()-1)),""))</f>
        <v/>
      </c>
      <c r="BB74" s="7" t="str">
        <f ca="1">IF(AND($A74&lt;&gt;"",$A74&lt;&gt;"TOTAL"),IF(AND([6]PREMIOS_TITULACIONES_ANTIGUAS!$CN72&lt;&gt;"",[6]PREMIOS_TITULACIONES_ANTIGUAS!$CN72&lt;&gt;0),[6]PREMIOS_TITULACIONES_ANTIGUAS!$CN72,""),IF($A74="TOTAL",SUM(INDIRECT("BB4:BB"&amp;ROW()-1)),""))</f>
        <v/>
      </c>
      <c r="BC74" s="7" t="str">
        <f t="shared" ca="1" si="36"/>
        <v/>
      </c>
      <c r="BD74" s="7" t="str">
        <f ca="1">IF(AND($A74&lt;&gt;"",$A74&lt;&gt;"TOTAL"),IF(AND([6]PREMIOS_TITULACIONES_ANTIGUAS!$CQ72&lt;&gt;"",[6]PREMIOS_TITULACIONES_ANTIGUAS!$CQ72&lt;&gt;0),[6]PREMIOS_TITULACIONES_ANTIGUAS!$CQ72,""),IF($A74="TOTAL",SUM(INDIRECT("BD4:BD"&amp;ROW()-1)),""))</f>
        <v/>
      </c>
      <c r="BE74" s="7" t="str">
        <f ca="1">IF(AND($A74&lt;&gt;"",$A74&lt;&gt;"TOTAL"),IF(AND([6]PREMIOS_TITULACIONES_ANTIGUAS!$CS72&lt;&gt;"",[6]PREMIOS_TITULACIONES_ANTIGUAS!$CS72&lt;&gt;0),[6]PREMIOS_TITULACIONES_ANTIGUAS!$CS72,""),IF($A74="TOTAL",SUM(INDIRECT("BE4:BE"&amp;ROW()-1)),""))</f>
        <v/>
      </c>
      <c r="BF74" s="7" t="str">
        <f t="shared" ca="1" si="37"/>
        <v/>
      </c>
    </row>
    <row r="75" spans="1:58" x14ac:dyDescent="0.2">
      <c r="A75" s="12" t="str">
        <f>IF([6]PREMIOS_TITULACIONES_ANTIGUAS!$D73&lt;&gt;"",[6]PREMIOS_TITULACIONES_ANTIGUAS!$D73,IF(AND([6]PREMIOS_TITULACIONES_ANTIGUAS!$D73="",[6]PREMIOS_TITULACIONES_ANTIGUAS!$D74="",[6]PREMIOS_TITULACIONES_ANTIGUAS!$D72=""),"","TOTAL"))</f>
        <v/>
      </c>
      <c r="B75" s="7" t="str">
        <f ca="1">IF(AND($A75&lt;&gt;"",$A75&lt;&gt;"TOTAL"),IF(AND([6]PREMIOS_TITULACIONES_ANTIGUAS!$E73&lt;&gt;"",[6]PREMIOS_TITULACIONES_ANTIGUAS!$E73&lt;&gt;0),[6]PREMIOS_TITULACIONES_ANTIGUAS!$E73,""),IF($A75="TOTAL",SUM(INDIRECT("B4:B"&amp;ROW()-1)),""))</f>
        <v/>
      </c>
      <c r="C75" s="7" t="str">
        <f ca="1">IF(AND($A75&lt;&gt;"",$A75&lt;&gt;"TOTAL"),IF(AND([6]PREMIOS_TITULACIONES_ANTIGUAS!$G73&lt;&gt;"",[6]PREMIOS_TITULACIONES_ANTIGUAS!$G73&lt;&gt;0),[6]PREMIOS_TITULACIONES_ANTIGUAS!$G73,""),IF($A75="TOTAL",SUM(INDIRECT("C4:C"&amp;ROW()-1)),""))</f>
        <v/>
      </c>
      <c r="D75" s="7" t="str">
        <f t="shared" ca="1" si="19"/>
        <v/>
      </c>
      <c r="E75" s="7" t="str">
        <f ca="1">IF(AND($A75&lt;&gt;"",$A75&lt;&gt;"TOTAL"),IF(AND([6]PREMIOS_TITULACIONES_ANTIGUAS!$J73&lt;&gt;"",[6]PREMIOS_TITULACIONES_ANTIGUAS!$J73&lt;&gt;0),[6]PREMIOS_TITULACIONES_ANTIGUAS!$J73,""),IF($A75="TOTAL",SUM(INDIRECT("E4:E"&amp;ROW()-1)),""))</f>
        <v/>
      </c>
      <c r="F75" s="7" t="str">
        <f ca="1">IF(AND($A75&lt;&gt;"",$A75&lt;&gt;"TOTAL"),IF(AND([6]PREMIOS_TITULACIONES_ANTIGUAS!$L73&lt;&gt;"",[6]PREMIOS_TITULACIONES_ANTIGUAS!$L73&lt;&gt;0),[6]PREMIOS_TITULACIONES_ANTIGUAS!$L73,""),IF($A75="TOTAL",SUM(INDIRECT("F4:F"&amp;ROW()-1)),""))</f>
        <v/>
      </c>
      <c r="G75" s="7" t="str">
        <f t="shared" ca="1" si="20"/>
        <v/>
      </c>
      <c r="H75" s="7" t="str">
        <f ca="1">IF(AND($A75&lt;&gt;"",$A75&lt;&gt;"TOTAL"),IF(AND([6]PREMIOS_TITULACIONES_ANTIGUAS!$O73&lt;&gt;"",[6]PREMIOS_TITULACIONES_ANTIGUAS!$O73&lt;&gt;0),[6]PREMIOS_TITULACIONES_ANTIGUAS!$O73,""),IF($A75="TOTAL",SUM(INDIRECT("H4:H"&amp;ROW()-1)),""))</f>
        <v/>
      </c>
      <c r="I75" s="7" t="str">
        <f ca="1">IF(AND($A75&lt;&gt;"",$A75&lt;&gt;"TOTAL"),IF(AND([6]PREMIOS_TITULACIONES_ANTIGUAS!$Q73&lt;&gt;"",[6]PREMIOS_TITULACIONES_ANTIGUAS!$Q73&lt;&gt;0),[6]PREMIOS_TITULACIONES_ANTIGUAS!$Q73,""),IF($A75="TOTAL",SUM(INDIRECT("I4:I"&amp;ROW()-1)),""))</f>
        <v/>
      </c>
      <c r="J75" s="7" t="str">
        <f t="shared" ca="1" si="21"/>
        <v/>
      </c>
      <c r="K75" s="7" t="str">
        <f ca="1">IF(AND($A75&lt;&gt;"",$A75&lt;&gt;"TOTAL"),IF(AND([6]PREMIOS_TITULACIONES_ANTIGUAS!$T73&lt;&gt;"",[6]PREMIOS_TITULACIONES_ANTIGUAS!$T73&lt;&gt;0),[6]PREMIOS_TITULACIONES_ANTIGUAS!$T73,""),IF($A75="TOTAL",SUM(INDIRECT("K4:K"&amp;ROW()-1)),""))</f>
        <v/>
      </c>
      <c r="L75" s="7" t="str">
        <f ca="1">IF(AND($A75&lt;&gt;"",$A75&lt;&gt;"TOTAL"),IF(AND([6]PREMIOS_TITULACIONES_ANTIGUAS!$V73&lt;&gt;"",[6]PREMIOS_TITULACIONES_ANTIGUAS!$V73&lt;&gt;0),[6]PREMIOS_TITULACIONES_ANTIGUAS!$V73,""),IF($A75="TOTAL",SUM(INDIRECT("L4:L"&amp;ROW()-1)),""))</f>
        <v/>
      </c>
      <c r="M75" s="7" t="str">
        <f t="shared" ca="1" si="22"/>
        <v/>
      </c>
      <c r="N75" s="7" t="str">
        <f ca="1">IF(AND($A75&lt;&gt;"",$A75&lt;&gt;"TOTAL"),IF(AND([6]PREMIOS_TITULACIONES_ANTIGUAS!$Y73&lt;&gt;"",[6]PREMIOS_TITULACIONES_ANTIGUAS!$Y73&lt;&gt;0),[6]PREMIOS_TITULACIONES_ANTIGUAS!$Y73,""),IF($A75="TOTAL",SUM(INDIRECT("N4:N"&amp;ROW()-1)),""))</f>
        <v/>
      </c>
      <c r="O75" s="7" t="str">
        <f ca="1">IF(AND($A75&lt;&gt;"",$A75&lt;&gt;"TOTAL"),IF(AND([6]PREMIOS_TITULACIONES_ANTIGUAS!$AA73&lt;&gt;"",[6]PREMIOS_TITULACIONES_ANTIGUAS!$AA73&lt;&gt;0),[6]PREMIOS_TITULACIONES_ANTIGUAS!$AA73,""),IF($A75="TOTAL",SUM(INDIRECT("O4:O"&amp;ROW()-1)),""))</f>
        <v/>
      </c>
      <c r="P75" s="7" t="str">
        <f t="shared" ca="1" si="23"/>
        <v/>
      </c>
      <c r="Q75" s="7" t="str">
        <f ca="1">IF(AND($A75&lt;&gt;"",$A75&lt;&gt;"TOTAL"),IF(AND([6]PREMIOS_TITULACIONES_ANTIGUAS!$AD73&lt;&gt;"",[6]PREMIOS_TITULACIONES_ANTIGUAS!$AD73&lt;&gt;0),[6]PREMIOS_TITULACIONES_ANTIGUAS!$AD73,""),IF($A75="TOTAL",SUM(INDIRECT("Q4:Q"&amp;ROW()-1)),""))</f>
        <v/>
      </c>
      <c r="R75" s="7" t="str">
        <f ca="1">IF(AND($A75&lt;&gt;"",$A75&lt;&gt;"TOTAL"),IF(AND([6]PREMIOS_TITULACIONES_ANTIGUAS!$AF73&lt;&gt;"",[6]PREMIOS_TITULACIONES_ANTIGUAS!$AF73&lt;&gt;0),[6]PREMIOS_TITULACIONES_ANTIGUAS!$AF73,""),IF($A75="TOTAL",SUM(INDIRECT("R4:R"&amp;ROW()-1)),""))</f>
        <v/>
      </c>
      <c r="S75" s="7" t="str">
        <f t="shared" ca="1" si="24"/>
        <v/>
      </c>
      <c r="T75" s="7" t="str">
        <f ca="1">IF(AND($A75&lt;&gt;"",$A75&lt;&gt;"TOTAL"),IF(AND([6]PREMIOS_TITULACIONES_ANTIGUAS!$AI73&lt;&gt;"",[6]PREMIOS_TITULACIONES_ANTIGUAS!$AI73&lt;&gt;0),[6]PREMIOS_TITULACIONES_ANTIGUAS!$AI73,""),IF($A75="TOTAL",SUM(INDIRECT("T4:T"&amp;ROW()-1)),""))</f>
        <v/>
      </c>
      <c r="U75" s="7" t="str">
        <f ca="1">IF(AND($A75&lt;&gt;"",$A75&lt;&gt;"TOTAL"),IF(AND([6]PREMIOS_TITULACIONES_ANTIGUAS!$AK73&lt;&gt;"",[6]PREMIOS_TITULACIONES_ANTIGUAS!$AK73&lt;&gt;0),[6]PREMIOS_TITULACIONES_ANTIGUAS!$AK73,""),IF($A75="TOTAL",SUM(INDIRECT("U4:U"&amp;ROW()-1)),""))</f>
        <v/>
      </c>
      <c r="V75" s="7" t="str">
        <f t="shared" ca="1" si="25"/>
        <v/>
      </c>
      <c r="W75" s="7" t="str">
        <f ca="1">IF(AND($A75&lt;&gt;"",$A75&lt;&gt;"TOTAL"),IF(AND([6]PREMIOS_TITULACIONES_ANTIGUAS!$AN73&lt;&gt;"",[6]PREMIOS_TITULACIONES_ANTIGUAS!$AN73&lt;&gt;0),[6]PREMIOS_TITULACIONES_ANTIGUAS!$AN73,""),IF($A75="TOTAL",SUM(INDIRECT("W4:W"&amp;ROW()-1)),""))</f>
        <v/>
      </c>
      <c r="X75" s="7" t="str">
        <f ca="1">IF(AND($A75&lt;&gt;"",$A75&lt;&gt;"TOTAL"),IF(AND([6]PREMIOS_TITULACIONES_ANTIGUAS!$AP73&lt;&gt;"",[6]PREMIOS_TITULACIONES_ANTIGUAS!$AP73&lt;&gt;0),[6]PREMIOS_TITULACIONES_ANTIGUAS!$AP73,""),IF($A75="TOTAL",SUM(INDIRECT("X4:X"&amp;ROW()-1)),""))</f>
        <v/>
      </c>
      <c r="Y75" s="7" t="str">
        <f t="shared" ca="1" si="26"/>
        <v/>
      </c>
      <c r="Z75" s="7" t="str">
        <f ca="1">IF(AND($A75&lt;&gt;"",$A75&lt;&gt;"TOTAL"),IF(AND([6]PREMIOS_TITULACIONES_ANTIGUAS!$AS73&lt;&gt;"",[6]PREMIOS_TITULACIONES_ANTIGUAS!$AS73&lt;&gt;0),[6]PREMIOS_TITULACIONES_ANTIGUAS!$AS73,""),IF($A75="TOTAL",SUM(INDIRECT("Z4:Z"&amp;ROW()-1)),""))</f>
        <v/>
      </c>
      <c r="AA75" s="7" t="str">
        <f ca="1">IF(AND($A75&lt;&gt;"",$A75&lt;&gt;"TOTAL"),IF(AND([6]PREMIOS_TITULACIONES_ANTIGUAS!$AU73&lt;&gt;"",[6]PREMIOS_TITULACIONES_ANTIGUAS!$AU73&lt;&gt;0),[6]PREMIOS_TITULACIONES_ANTIGUAS!$AU73,""),IF($A75="TOTAL",SUM(INDIRECT("AA4:AA"&amp;ROW()-1)),""))</f>
        <v/>
      </c>
      <c r="AB75" s="7" t="str">
        <f t="shared" ca="1" si="27"/>
        <v/>
      </c>
      <c r="AC75" s="7" t="str">
        <f ca="1">IF(AND($A75&lt;&gt;"",$A75&lt;&gt;"TOTAL"),IF(AND([6]PREMIOS_TITULACIONES_ANTIGUAS!$AX73&lt;&gt;"",[6]PREMIOS_TITULACIONES_ANTIGUAS!$AX73&lt;&gt;0),[6]PREMIOS_TITULACIONES_ANTIGUAS!$AX73,""),IF($A75="TOTAL",SUM(INDIRECT("AC4:AC"&amp;ROW()-1)),""))</f>
        <v/>
      </c>
      <c r="AD75" s="7" t="str">
        <f ca="1">IF(AND($A75&lt;&gt;"",$A75&lt;&gt;"TOTAL"),IF(AND([6]PREMIOS_TITULACIONES_ANTIGUAS!$AZ73&lt;&gt;"",[6]PREMIOS_TITULACIONES_ANTIGUAS!$AZ73&lt;&gt;0),[6]PREMIOS_TITULACIONES_ANTIGUAS!$AZ73,""),IF($A75="TOTAL",SUM(INDIRECT("AD4:AD"&amp;ROW()-1)),""))</f>
        <v/>
      </c>
      <c r="AE75" s="7" t="str">
        <f t="shared" ca="1" si="28"/>
        <v/>
      </c>
      <c r="AF75" s="7" t="str">
        <f ca="1">IF(AND($A75&lt;&gt;"",$A75&lt;&gt;"TOTAL"),IF(AND([6]PREMIOS_TITULACIONES_ANTIGUAS!$BC73&lt;&gt;"",[6]PREMIOS_TITULACIONES_ANTIGUAS!$BC73&lt;&gt;0),[6]PREMIOS_TITULACIONES_ANTIGUAS!$BC73,""),IF($A75="TOTAL",SUM(INDIRECT("AF4:AF"&amp;ROW()-1)),""))</f>
        <v/>
      </c>
      <c r="AG75" s="7" t="str">
        <f ca="1">IF(AND($A75&lt;&gt;"",$A75&lt;&gt;"TOTAL"),IF(AND([6]PREMIOS_TITULACIONES_ANTIGUAS!$BE73&lt;&gt;"",[6]PREMIOS_TITULACIONES_ANTIGUAS!$BE73&lt;&gt;0),[6]PREMIOS_TITULACIONES_ANTIGUAS!$BE73,""),IF($A75="TOTAL",SUM(INDIRECT("AG4:AG"&amp;ROW()-1)),""))</f>
        <v/>
      </c>
      <c r="AH75" s="7" t="str">
        <f t="shared" ca="1" si="29"/>
        <v/>
      </c>
      <c r="AI75" s="7" t="str">
        <f ca="1">IF(AND($A75&lt;&gt;"",$A75&lt;&gt;"TOTAL"),IF(AND([6]PREMIOS_TITULACIONES_ANTIGUAS!$BH73&lt;&gt;"",[6]PREMIOS_TITULACIONES_ANTIGUAS!$BH73&lt;&gt;0),[6]PREMIOS_TITULACIONES_ANTIGUAS!$BH73,""),IF($A75="TOTAL",SUM(INDIRECT("AI4:AI"&amp;ROW()-1)),""))</f>
        <v/>
      </c>
      <c r="AJ75" s="7" t="str">
        <f ca="1">IF(AND($A75&lt;&gt;"",$A75&lt;&gt;"TOTAL"),IF(AND([6]PREMIOS_TITULACIONES_ANTIGUAS!$BJ73&lt;&gt;"",[6]PREMIOS_TITULACIONES_ANTIGUAS!$BJ73&lt;&gt;0),[6]PREMIOS_TITULACIONES_ANTIGUAS!$BJ73,""),IF($A75="TOTAL",SUM(INDIRECT("AJ4:AJ"&amp;ROW()-1)),""))</f>
        <v/>
      </c>
      <c r="AK75" s="7" t="str">
        <f t="shared" ca="1" si="30"/>
        <v/>
      </c>
      <c r="AL75" s="7" t="str">
        <f ca="1">IF(AND($A75&lt;&gt;"",$A75&lt;&gt;"TOTAL"),IF(AND([6]PREMIOS_TITULACIONES_ANTIGUAS!$BM73&lt;&gt;"",[6]PREMIOS_TITULACIONES_ANTIGUAS!$BM73&lt;&gt;0),[6]PREMIOS_TITULACIONES_ANTIGUAS!$BM73,""),IF($A75="TOTAL",SUM(INDIRECT("AL4:AL"&amp;ROW()-1)),""))</f>
        <v/>
      </c>
      <c r="AM75" s="7" t="str">
        <f ca="1">IF(AND($A75&lt;&gt;"",$A75&lt;&gt;"TOTAL"),IF(AND([6]PREMIOS_TITULACIONES_ANTIGUAS!$BO73&lt;&gt;"",[6]PREMIOS_TITULACIONES_ANTIGUAS!$BO73&lt;&gt;0),[6]PREMIOS_TITULACIONES_ANTIGUAS!$BO73,""),IF($A75="TOTAL",SUM(INDIRECT("AM4:AM"&amp;ROW()-1)),""))</f>
        <v/>
      </c>
      <c r="AN75" s="7" t="str">
        <f t="shared" ca="1" si="31"/>
        <v/>
      </c>
      <c r="AO75" s="7" t="str">
        <f ca="1">IF(AND($A75&lt;&gt;"",$A75&lt;&gt;"TOTAL"),IF(AND([6]PREMIOS_TITULACIONES_ANTIGUAS!$BR73&lt;&gt;"",[6]PREMIOS_TITULACIONES_ANTIGUAS!$BR73&lt;&gt;0),[6]PREMIOS_TITULACIONES_ANTIGUAS!$BR73,""),IF($A75="TOTAL",SUM(INDIRECT("AO4:AO"&amp;ROW()-1)),""))</f>
        <v/>
      </c>
      <c r="AP75" s="7" t="str">
        <f ca="1">IF(AND($A75&lt;&gt;"",$A75&lt;&gt;"TOTAL"),IF(AND([6]PREMIOS_TITULACIONES_ANTIGUAS!$BT73&lt;&gt;"",[6]PREMIOS_TITULACIONES_ANTIGUAS!$BT73&lt;&gt;0),[6]PREMIOS_TITULACIONES_ANTIGUAS!$BT73,""),IF($A75="TOTAL",SUM(INDIRECT("AP4:AP"&amp;ROW()-1)),""))</f>
        <v/>
      </c>
      <c r="AQ75" s="7" t="str">
        <f t="shared" ca="1" si="32"/>
        <v/>
      </c>
      <c r="AR75" s="7" t="str">
        <f ca="1">IF(AND($A75&lt;&gt;"",$A75&lt;&gt;"TOTAL"),IF(AND([6]PREMIOS_TITULACIONES_ANTIGUAS!$BW73&lt;&gt;"",[6]PREMIOS_TITULACIONES_ANTIGUAS!$BW73&lt;&gt;0),[6]PREMIOS_TITULACIONES_ANTIGUAS!$BW73,""),IF($A75="TOTAL",SUM(INDIRECT("AR4:AR"&amp;ROW()-1)),""))</f>
        <v/>
      </c>
      <c r="AS75" s="7" t="str">
        <f ca="1">IF(AND($A75&lt;&gt;"",$A75&lt;&gt;"TOTAL"),IF(AND([6]PREMIOS_TITULACIONES_ANTIGUAS!$BY73&lt;&gt;"",[6]PREMIOS_TITULACIONES_ANTIGUAS!$BY73&lt;&gt;0),[6]PREMIOS_TITULACIONES_ANTIGUAS!$BY73,""),IF($A75="TOTAL",SUM(INDIRECT("AS4:AS"&amp;ROW()-1)),""))</f>
        <v/>
      </c>
      <c r="AT75" s="7" t="str">
        <f t="shared" ca="1" si="33"/>
        <v/>
      </c>
      <c r="AU75" s="7" t="str">
        <f ca="1">IF(AND($A75&lt;&gt;"",$A75&lt;&gt;"TOTAL"),IF(AND([6]PREMIOS_TITULACIONES_ANTIGUAS!$CB73&lt;&gt;"",[6]PREMIOS_TITULACIONES_ANTIGUAS!$CB73&lt;&gt;0),[6]PREMIOS_TITULACIONES_ANTIGUAS!$CB73,""),IF($A75="TOTAL",SUM(INDIRECT("AU4:AU"&amp;ROW()-1)),""))</f>
        <v/>
      </c>
      <c r="AV75" s="7" t="str">
        <f ca="1">IF(AND($A75&lt;&gt;"",$A75&lt;&gt;"TOTAL"),IF(AND([6]PREMIOS_TITULACIONES_ANTIGUAS!$CD73&lt;&gt;"",[6]PREMIOS_TITULACIONES_ANTIGUAS!$CD73&lt;&gt;0),[6]PREMIOS_TITULACIONES_ANTIGUAS!$CD73,""),IF($A75="TOTAL",SUM(INDIRECT("AV4:AV"&amp;ROW()-1)),""))</f>
        <v/>
      </c>
      <c r="AW75" s="7" t="str">
        <f t="shared" ca="1" si="34"/>
        <v/>
      </c>
      <c r="AX75" s="7" t="str">
        <f ca="1">IF(AND($A75&lt;&gt;"",$A75&lt;&gt;"TOTAL"),IF(AND([6]PREMIOS_TITULACIONES_ANTIGUAS!$CG73&lt;&gt;"",[6]PREMIOS_TITULACIONES_ANTIGUAS!$CG73&lt;&gt;0),[6]PREMIOS_TITULACIONES_ANTIGUAS!$CG73,""),IF($A75="TOTAL",SUM(INDIRECT("AX4:AX"&amp;ROW()-1)),""))</f>
        <v/>
      </c>
      <c r="AY75" s="7" t="str">
        <f ca="1">IF(AND($A75&lt;&gt;"",$A75&lt;&gt;"TOTAL"),IF(AND([6]PREMIOS_TITULACIONES_ANTIGUAS!$CI73&lt;&gt;"",[6]PREMIOS_TITULACIONES_ANTIGUAS!$CI73&lt;&gt;0),[6]PREMIOS_TITULACIONES_ANTIGUAS!$CI73,""),IF($A75="TOTAL",SUM(INDIRECT("AY4:AY"&amp;ROW()-1)),""))</f>
        <v/>
      </c>
      <c r="AZ75" s="7" t="str">
        <f t="shared" ca="1" si="35"/>
        <v/>
      </c>
      <c r="BA75" s="7" t="str">
        <f ca="1">IF(AND($A75&lt;&gt;"",$A75&lt;&gt;"TOTAL"),IF(AND([6]PREMIOS_TITULACIONES_ANTIGUAS!$CL73&lt;&gt;"",[6]PREMIOS_TITULACIONES_ANTIGUAS!$CL73&lt;&gt;0),[6]PREMIOS_TITULACIONES_ANTIGUAS!$CL73,""),IF($A75="TOTAL",SUM(INDIRECT("BA4:BA"&amp;ROW()-1)),""))</f>
        <v/>
      </c>
      <c r="BB75" s="7" t="str">
        <f ca="1">IF(AND($A75&lt;&gt;"",$A75&lt;&gt;"TOTAL"),IF(AND([6]PREMIOS_TITULACIONES_ANTIGUAS!$CN73&lt;&gt;"",[6]PREMIOS_TITULACIONES_ANTIGUAS!$CN73&lt;&gt;0),[6]PREMIOS_TITULACIONES_ANTIGUAS!$CN73,""),IF($A75="TOTAL",SUM(INDIRECT("BB4:BB"&amp;ROW()-1)),""))</f>
        <v/>
      </c>
      <c r="BC75" s="7" t="str">
        <f t="shared" ca="1" si="36"/>
        <v/>
      </c>
      <c r="BD75" s="7" t="str">
        <f ca="1">IF(AND($A75&lt;&gt;"",$A75&lt;&gt;"TOTAL"),IF(AND([6]PREMIOS_TITULACIONES_ANTIGUAS!$CQ73&lt;&gt;"",[6]PREMIOS_TITULACIONES_ANTIGUAS!$CQ73&lt;&gt;0),[6]PREMIOS_TITULACIONES_ANTIGUAS!$CQ73,""),IF($A75="TOTAL",SUM(INDIRECT("BD4:BD"&amp;ROW()-1)),""))</f>
        <v/>
      </c>
      <c r="BE75" s="7" t="str">
        <f ca="1">IF(AND($A75&lt;&gt;"",$A75&lt;&gt;"TOTAL"),IF(AND([6]PREMIOS_TITULACIONES_ANTIGUAS!$CS73&lt;&gt;"",[6]PREMIOS_TITULACIONES_ANTIGUAS!$CS73&lt;&gt;0),[6]PREMIOS_TITULACIONES_ANTIGUAS!$CS73,""),IF($A75="TOTAL",SUM(INDIRECT("BE4:BE"&amp;ROW()-1)),""))</f>
        <v/>
      </c>
      <c r="BF75" s="7" t="str">
        <f t="shared" ca="1" si="37"/>
        <v/>
      </c>
    </row>
    <row r="76" spans="1:58" x14ac:dyDescent="0.2">
      <c r="A76" s="12" t="str">
        <f>IF([6]PREMIOS_TITULACIONES_ANTIGUAS!$D74&lt;&gt;"",[6]PREMIOS_TITULACIONES_ANTIGUAS!$D74,IF(AND([6]PREMIOS_TITULACIONES_ANTIGUAS!$D74="",[6]PREMIOS_TITULACIONES_ANTIGUAS!$D75="",[6]PREMIOS_TITULACIONES_ANTIGUAS!$D73=""),"","TOTAL"))</f>
        <v/>
      </c>
      <c r="B76" s="7" t="str">
        <f ca="1">IF(AND($A76&lt;&gt;"",$A76&lt;&gt;"TOTAL"),IF(AND([6]PREMIOS_TITULACIONES_ANTIGUAS!$E74&lt;&gt;"",[6]PREMIOS_TITULACIONES_ANTIGUAS!$E74&lt;&gt;0),[6]PREMIOS_TITULACIONES_ANTIGUAS!$E74,""),IF($A76="TOTAL",SUM(INDIRECT("B4:B"&amp;ROW()-1)),""))</f>
        <v/>
      </c>
      <c r="C76" s="7" t="str">
        <f ca="1">IF(AND($A76&lt;&gt;"",$A76&lt;&gt;"TOTAL"),IF(AND([6]PREMIOS_TITULACIONES_ANTIGUAS!$G74&lt;&gt;"",[6]PREMIOS_TITULACIONES_ANTIGUAS!$G74&lt;&gt;0),[6]PREMIOS_TITULACIONES_ANTIGUAS!$G74,""),IF($A76="TOTAL",SUM(INDIRECT("C4:C"&amp;ROW()-1)),""))</f>
        <v/>
      </c>
      <c r="D76" s="7" t="str">
        <f t="shared" ca="1" si="19"/>
        <v/>
      </c>
      <c r="E76" s="7" t="str">
        <f ca="1">IF(AND($A76&lt;&gt;"",$A76&lt;&gt;"TOTAL"),IF(AND([6]PREMIOS_TITULACIONES_ANTIGUAS!$J74&lt;&gt;"",[6]PREMIOS_TITULACIONES_ANTIGUAS!$J74&lt;&gt;0),[6]PREMIOS_TITULACIONES_ANTIGUAS!$J74,""),IF($A76="TOTAL",SUM(INDIRECT("E4:E"&amp;ROW()-1)),""))</f>
        <v/>
      </c>
      <c r="F76" s="7" t="str">
        <f ca="1">IF(AND($A76&lt;&gt;"",$A76&lt;&gt;"TOTAL"),IF(AND([6]PREMIOS_TITULACIONES_ANTIGUAS!$L74&lt;&gt;"",[6]PREMIOS_TITULACIONES_ANTIGUAS!$L74&lt;&gt;0),[6]PREMIOS_TITULACIONES_ANTIGUAS!$L74,""),IF($A76="TOTAL",SUM(INDIRECT("F4:F"&amp;ROW()-1)),""))</f>
        <v/>
      </c>
      <c r="G76" s="7" t="str">
        <f t="shared" ca="1" si="20"/>
        <v/>
      </c>
      <c r="H76" s="7" t="str">
        <f ca="1">IF(AND($A76&lt;&gt;"",$A76&lt;&gt;"TOTAL"),IF(AND([6]PREMIOS_TITULACIONES_ANTIGUAS!$O74&lt;&gt;"",[6]PREMIOS_TITULACIONES_ANTIGUAS!$O74&lt;&gt;0),[6]PREMIOS_TITULACIONES_ANTIGUAS!$O74,""),IF($A76="TOTAL",SUM(INDIRECT("H4:H"&amp;ROW()-1)),""))</f>
        <v/>
      </c>
      <c r="I76" s="7" t="str">
        <f ca="1">IF(AND($A76&lt;&gt;"",$A76&lt;&gt;"TOTAL"),IF(AND([6]PREMIOS_TITULACIONES_ANTIGUAS!$Q74&lt;&gt;"",[6]PREMIOS_TITULACIONES_ANTIGUAS!$Q74&lt;&gt;0),[6]PREMIOS_TITULACIONES_ANTIGUAS!$Q74,""),IF($A76="TOTAL",SUM(INDIRECT("I4:I"&amp;ROW()-1)),""))</f>
        <v/>
      </c>
      <c r="J76" s="7" t="str">
        <f t="shared" ca="1" si="21"/>
        <v/>
      </c>
      <c r="K76" s="7" t="str">
        <f ca="1">IF(AND($A76&lt;&gt;"",$A76&lt;&gt;"TOTAL"),IF(AND([6]PREMIOS_TITULACIONES_ANTIGUAS!$T74&lt;&gt;"",[6]PREMIOS_TITULACIONES_ANTIGUAS!$T74&lt;&gt;0),[6]PREMIOS_TITULACIONES_ANTIGUAS!$T74,""),IF($A76="TOTAL",SUM(INDIRECT("K4:K"&amp;ROW()-1)),""))</f>
        <v/>
      </c>
      <c r="L76" s="7" t="str">
        <f ca="1">IF(AND($A76&lt;&gt;"",$A76&lt;&gt;"TOTAL"),IF(AND([6]PREMIOS_TITULACIONES_ANTIGUAS!$V74&lt;&gt;"",[6]PREMIOS_TITULACIONES_ANTIGUAS!$V74&lt;&gt;0),[6]PREMIOS_TITULACIONES_ANTIGUAS!$V74,""),IF($A76="TOTAL",SUM(INDIRECT("L4:L"&amp;ROW()-1)),""))</f>
        <v/>
      </c>
      <c r="M76" s="7" t="str">
        <f t="shared" ca="1" si="22"/>
        <v/>
      </c>
      <c r="N76" s="7" t="str">
        <f ca="1">IF(AND($A76&lt;&gt;"",$A76&lt;&gt;"TOTAL"),IF(AND([6]PREMIOS_TITULACIONES_ANTIGUAS!$Y74&lt;&gt;"",[6]PREMIOS_TITULACIONES_ANTIGUAS!$Y74&lt;&gt;0),[6]PREMIOS_TITULACIONES_ANTIGUAS!$Y74,""),IF($A76="TOTAL",SUM(INDIRECT("N4:N"&amp;ROW()-1)),""))</f>
        <v/>
      </c>
      <c r="O76" s="7" t="str">
        <f ca="1">IF(AND($A76&lt;&gt;"",$A76&lt;&gt;"TOTAL"),IF(AND([6]PREMIOS_TITULACIONES_ANTIGUAS!$AA74&lt;&gt;"",[6]PREMIOS_TITULACIONES_ANTIGUAS!$AA74&lt;&gt;0),[6]PREMIOS_TITULACIONES_ANTIGUAS!$AA74,""),IF($A76="TOTAL",SUM(INDIRECT("O4:O"&amp;ROW()-1)),""))</f>
        <v/>
      </c>
      <c r="P76" s="7" t="str">
        <f t="shared" ca="1" si="23"/>
        <v/>
      </c>
      <c r="Q76" s="7" t="str">
        <f ca="1">IF(AND($A76&lt;&gt;"",$A76&lt;&gt;"TOTAL"),IF(AND([6]PREMIOS_TITULACIONES_ANTIGUAS!$AD74&lt;&gt;"",[6]PREMIOS_TITULACIONES_ANTIGUAS!$AD74&lt;&gt;0),[6]PREMIOS_TITULACIONES_ANTIGUAS!$AD74,""),IF($A76="TOTAL",SUM(INDIRECT("Q4:Q"&amp;ROW()-1)),""))</f>
        <v/>
      </c>
      <c r="R76" s="7" t="str">
        <f ca="1">IF(AND($A76&lt;&gt;"",$A76&lt;&gt;"TOTAL"),IF(AND([6]PREMIOS_TITULACIONES_ANTIGUAS!$AF74&lt;&gt;"",[6]PREMIOS_TITULACIONES_ANTIGUAS!$AF74&lt;&gt;0),[6]PREMIOS_TITULACIONES_ANTIGUAS!$AF74,""),IF($A76="TOTAL",SUM(INDIRECT("R4:R"&amp;ROW()-1)),""))</f>
        <v/>
      </c>
      <c r="S76" s="7" t="str">
        <f t="shared" ca="1" si="24"/>
        <v/>
      </c>
      <c r="T76" s="7" t="str">
        <f ca="1">IF(AND($A76&lt;&gt;"",$A76&lt;&gt;"TOTAL"),IF(AND([6]PREMIOS_TITULACIONES_ANTIGUAS!$AI74&lt;&gt;"",[6]PREMIOS_TITULACIONES_ANTIGUAS!$AI74&lt;&gt;0),[6]PREMIOS_TITULACIONES_ANTIGUAS!$AI74,""),IF($A76="TOTAL",SUM(INDIRECT("T4:T"&amp;ROW()-1)),""))</f>
        <v/>
      </c>
      <c r="U76" s="7" t="str">
        <f ca="1">IF(AND($A76&lt;&gt;"",$A76&lt;&gt;"TOTAL"),IF(AND([6]PREMIOS_TITULACIONES_ANTIGUAS!$AK74&lt;&gt;"",[6]PREMIOS_TITULACIONES_ANTIGUAS!$AK74&lt;&gt;0),[6]PREMIOS_TITULACIONES_ANTIGUAS!$AK74,""),IF($A76="TOTAL",SUM(INDIRECT("U4:U"&amp;ROW()-1)),""))</f>
        <v/>
      </c>
      <c r="V76" s="7" t="str">
        <f t="shared" ca="1" si="25"/>
        <v/>
      </c>
      <c r="W76" s="7" t="str">
        <f ca="1">IF(AND($A76&lt;&gt;"",$A76&lt;&gt;"TOTAL"),IF(AND([6]PREMIOS_TITULACIONES_ANTIGUAS!$AN74&lt;&gt;"",[6]PREMIOS_TITULACIONES_ANTIGUAS!$AN74&lt;&gt;0),[6]PREMIOS_TITULACIONES_ANTIGUAS!$AN74,""),IF($A76="TOTAL",SUM(INDIRECT("W4:W"&amp;ROW()-1)),""))</f>
        <v/>
      </c>
      <c r="X76" s="7" t="str">
        <f ca="1">IF(AND($A76&lt;&gt;"",$A76&lt;&gt;"TOTAL"),IF(AND([6]PREMIOS_TITULACIONES_ANTIGUAS!$AP74&lt;&gt;"",[6]PREMIOS_TITULACIONES_ANTIGUAS!$AP74&lt;&gt;0),[6]PREMIOS_TITULACIONES_ANTIGUAS!$AP74,""),IF($A76="TOTAL",SUM(INDIRECT("X4:X"&amp;ROW()-1)),""))</f>
        <v/>
      </c>
      <c r="Y76" s="7" t="str">
        <f t="shared" ca="1" si="26"/>
        <v/>
      </c>
      <c r="Z76" s="7" t="str">
        <f ca="1">IF(AND($A76&lt;&gt;"",$A76&lt;&gt;"TOTAL"),IF(AND([6]PREMIOS_TITULACIONES_ANTIGUAS!$AS74&lt;&gt;"",[6]PREMIOS_TITULACIONES_ANTIGUAS!$AS74&lt;&gt;0),[6]PREMIOS_TITULACIONES_ANTIGUAS!$AS74,""),IF($A76="TOTAL",SUM(INDIRECT("Z4:Z"&amp;ROW()-1)),""))</f>
        <v/>
      </c>
      <c r="AA76" s="7" t="str">
        <f ca="1">IF(AND($A76&lt;&gt;"",$A76&lt;&gt;"TOTAL"),IF(AND([6]PREMIOS_TITULACIONES_ANTIGUAS!$AU74&lt;&gt;"",[6]PREMIOS_TITULACIONES_ANTIGUAS!$AU74&lt;&gt;0),[6]PREMIOS_TITULACIONES_ANTIGUAS!$AU74,""),IF($A76="TOTAL",SUM(INDIRECT("AA4:AA"&amp;ROW()-1)),""))</f>
        <v/>
      </c>
      <c r="AB76" s="7" t="str">
        <f t="shared" ca="1" si="27"/>
        <v/>
      </c>
      <c r="AC76" s="7" t="str">
        <f ca="1">IF(AND($A76&lt;&gt;"",$A76&lt;&gt;"TOTAL"),IF(AND([6]PREMIOS_TITULACIONES_ANTIGUAS!$AX74&lt;&gt;"",[6]PREMIOS_TITULACIONES_ANTIGUAS!$AX74&lt;&gt;0),[6]PREMIOS_TITULACIONES_ANTIGUAS!$AX74,""),IF($A76="TOTAL",SUM(INDIRECT("AC4:AC"&amp;ROW()-1)),""))</f>
        <v/>
      </c>
      <c r="AD76" s="7" t="str">
        <f ca="1">IF(AND($A76&lt;&gt;"",$A76&lt;&gt;"TOTAL"),IF(AND([6]PREMIOS_TITULACIONES_ANTIGUAS!$AZ74&lt;&gt;"",[6]PREMIOS_TITULACIONES_ANTIGUAS!$AZ74&lt;&gt;0),[6]PREMIOS_TITULACIONES_ANTIGUAS!$AZ74,""),IF($A76="TOTAL",SUM(INDIRECT("AD4:AD"&amp;ROW()-1)),""))</f>
        <v/>
      </c>
      <c r="AE76" s="7" t="str">
        <f t="shared" ca="1" si="28"/>
        <v/>
      </c>
      <c r="AF76" s="7" t="str">
        <f ca="1">IF(AND($A76&lt;&gt;"",$A76&lt;&gt;"TOTAL"),IF(AND([6]PREMIOS_TITULACIONES_ANTIGUAS!$BC74&lt;&gt;"",[6]PREMIOS_TITULACIONES_ANTIGUAS!$BC74&lt;&gt;0),[6]PREMIOS_TITULACIONES_ANTIGUAS!$BC74,""),IF($A76="TOTAL",SUM(INDIRECT("AF4:AF"&amp;ROW()-1)),""))</f>
        <v/>
      </c>
      <c r="AG76" s="7" t="str">
        <f ca="1">IF(AND($A76&lt;&gt;"",$A76&lt;&gt;"TOTAL"),IF(AND([6]PREMIOS_TITULACIONES_ANTIGUAS!$BE74&lt;&gt;"",[6]PREMIOS_TITULACIONES_ANTIGUAS!$BE74&lt;&gt;0),[6]PREMIOS_TITULACIONES_ANTIGUAS!$BE74,""),IF($A76="TOTAL",SUM(INDIRECT("AG4:AG"&amp;ROW()-1)),""))</f>
        <v/>
      </c>
      <c r="AH76" s="7" t="str">
        <f t="shared" ca="1" si="29"/>
        <v/>
      </c>
      <c r="AI76" s="7" t="str">
        <f ca="1">IF(AND($A76&lt;&gt;"",$A76&lt;&gt;"TOTAL"),IF(AND([6]PREMIOS_TITULACIONES_ANTIGUAS!$BH74&lt;&gt;"",[6]PREMIOS_TITULACIONES_ANTIGUAS!$BH74&lt;&gt;0),[6]PREMIOS_TITULACIONES_ANTIGUAS!$BH74,""),IF($A76="TOTAL",SUM(INDIRECT("AI4:AI"&amp;ROW()-1)),""))</f>
        <v/>
      </c>
      <c r="AJ76" s="7" t="str">
        <f ca="1">IF(AND($A76&lt;&gt;"",$A76&lt;&gt;"TOTAL"),IF(AND([6]PREMIOS_TITULACIONES_ANTIGUAS!$BJ74&lt;&gt;"",[6]PREMIOS_TITULACIONES_ANTIGUAS!$BJ74&lt;&gt;0),[6]PREMIOS_TITULACIONES_ANTIGUAS!$BJ74,""),IF($A76="TOTAL",SUM(INDIRECT("AJ4:AJ"&amp;ROW()-1)),""))</f>
        <v/>
      </c>
      <c r="AK76" s="7" t="str">
        <f t="shared" ca="1" si="30"/>
        <v/>
      </c>
      <c r="AL76" s="7" t="str">
        <f ca="1">IF(AND($A76&lt;&gt;"",$A76&lt;&gt;"TOTAL"),IF(AND([6]PREMIOS_TITULACIONES_ANTIGUAS!$BM74&lt;&gt;"",[6]PREMIOS_TITULACIONES_ANTIGUAS!$BM74&lt;&gt;0),[6]PREMIOS_TITULACIONES_ANTIGUAS!$BM74,""),IF($A76="TOTAL",SUM(INDIRECT("AL4:AL"&amp;ROW()-1)),""))</f>
        <v/>
      </c>
      <c r="AM76" s="7" t="str">
        <f ca="1">IF(AND($A76&lt;&gt;"",$A76&lt;&gt;"TOTAL"),IF(AND([6]PREMIOS_TITULACIONES_ANTIGUAS!$BO74&lt;&gt;"",[6]PREMIOS_TITULACIONES_ANTIGUAS!$BO74&lt;&gt;0),[6]PREMIOS_TITULACIONES_ANTIGUAS!$BO74,""),IF($A76="TOTAL",SUM(INDIRECT("AM4:AM"&amp;ROW()-1)),""))</f>
        <v/>
      </c>
      <c r="AN76" s="7" t="str">
        <f t="shared" ca="1" si="31"/>
        <v/>
      </c>
      <c r="AO76" s="7" t="str">
        <f ca="1">IF(AND($A76&lt;&gt;"",$A76&lt;&gt;"TOTAL"),IF(AND([6]PREMIOS_TITULACIONES_ANTIGUAS!$BR74&lt;&gt;"",[6]PREMIOS_TITULACIONES_ANTIGUAS!$BR74&lt;&gt;0),[6]PREMIOS_TITULACIONES_ANTIGUAS!$BR74,""),IF($A76="TOTAL",SUM(INDIRECT("AO4:AO"&amp;ROW()-1)),""))</f>
        <v/>
      </c>
      <c r="AP76" s="7" t="str">
        <f ca="1">IF(AND($A76&lt;&gt;"",$A76&lt;&gt;"TOTAL"),IF(AND([6]PREMIOS_TITULACIONES_ANTIGUAS!$BT74&lt;&gt;"",[6]PREMIOS_TITULACIONES_ANTIGUAS!$BT74&lt;&gt;0),[6]PREMIOS_TITULACIONES_ANTIGUAS!$BT74,""),IF($A76="TOTAL",SUM(INDIRECT("AP4:AP"&amp;ROW()-1)),""))</f>
        <v/>
      </c>
      <c r="AQ76" s="7" t="str">
        <f t="shared" ca="1" si="32"/>
        <v/>
      </c>
      <c r="AR76" s="7" t="str">
        <f ca="1">IF(AND($A76&lt;&gt;"",$A76&lt;&gt;"TOTAL"),IF(AND([6]PREMIOS_TITULACIONES_ANTIGUAS!$BW74&lt;&gt;"",[6]PREMIOS_TITULACIONES_ANTIGUAS!$BW74&lt;&gt;0),[6]PREMIOS_TITULACIONES_ANTIGUAS!$BW74,""),IF($A76="TOTAL",SUM(INDIRECT("AR4:AR"&amp;ROW()-1)),""))</f>
        <v/>
      </c>
      <c r="AS76" s="7" t="str">
        <f ca="1">IF(AND($A76&lt;&gt;"",$A76&lt;&gt;"TOTAL"),IF(AND([6]PREMIOS_TITULACIONES_ANTIGUAS!$BY74&lt;&gt;"",[6]PREMIOS_TITULACIONES_ANTIGUAS!$BY74&lt;&gt;0),[6]PREMIOS_TITULACIONES_ANTIGUAS!$BY74,""),IF($A76="TOTAL",SUM(INDIRECT("AS4:AS"&amp;ROW()-1)),""))</f>
        <v/>
      </c>
      <c r="AT76" s="7" t="str">
        <f t="shared" ca="1" si="33"/>
        <v/>
      </c>
      <c r="AU76" s="7" t="str">
        <f ca="1">IF(AND($A76&lt;&gt;"",$A76&lt;&gt;"TOTAL"),IF(AND([6]PREMIOS_TITULACIONES_ANTIGUAS!$CB74&lt;&gt;"",[6]PREMIOS_TITULACIONES_ANTIGUAS!$CB74&lt;&gt;0),[6]PREMIOS_TITULACIONES_ANTIGUAS!$CB74,""),IF($A76="TOTAL",SUM(INDIRECT("AU4:AU"&amp;ROW()-1)),""))</f>
        <v/>
      </c>
      <c r="AV76" s="7" t="str">
        <f ca="1">IF(AND($A76&lt;&gt;"",$A76&lt;&gt;"TOTAL"),IF(AND([6]PREMIOS_TITULACIONES_ANTIGUAS!$CD74&lt;&gt;"",[6]PREMIOS_TITULACIONES_ANTIGUAS!$CD74&lt;&gt;0),[6]PREMIOS_TITULACIONES_ANTIGUAS!$CD74,""),IF($A76="TOTAL",SUM(INDIRECT("AV4:AV"&amp;ROW()-1)),""))</f>
        <v/>
      </c>
      <c r="AW76" s="7" t="str">
        <f t="shared" ca="1" si="34"/>
        <v/>
      </c>
      <c r="AX76" s="7" t="str">
        <f ca="1">IF(AND($A76&lt;&gt;"",$A76&lt;&gt;"TOTAL"),IF(AND([6]PREMIOS_TITULACIONES_ANTIGUAS!$CG74&lt;&gt;"",[6]PREMIOS_TITULACIONES_ANTIGUAS!$CG74&lt;&gt;0),[6]PREMIOS_TITULACIONES_ANTIGUAS!$CG74,""),IF($A76="TOTAL",SUM(INDIRECT("AX4:AX"&amp;ROW()-1)),""))</f>
        <v/>
      </c>
      <c r="AY76" s="7" t="str">
        <f ca="1">IF(AND($A76&lt;&gt;"",$A76&lt;&gt;"TOTAL"),IF(AND([6]PREMIOS_TITULACIONES_ANTIGUAS!$CI74&lt;&gt;"",[6]PREMIOS_TITULACIONES_ANTIGUAS!$CI74&lt;&gt;0),[6]PREMIOS_TITULACIONES_ANTIGUAS!$CI74,""),IF($A76="TOTAL",SUM(INDIRECT("AY4:AY"&amp;ROW()-1)),""))</f>
        <v/>
      </c>
      <c r="AZ76" s="7" t="str">
        <f t="shared" ca="1" si="35"/>
        <v/>
      </c>
      <c r="BA76" s="7" t="str">
        <f ca="1">IF(AND($A76&lt;&gt;"",$A76&lt;&gt;"TOTAL"),IF(AND([6]PREMIOS_TITULACIONES_ANTIGUAS!$CL74&lt;&gt;"",[6]PREMIOS_TITULACIONES_ANTIGUAS!$CL74&lt;&gt;0),[6]PREMIOS_TITULACIONES_ANTIGUAS!$CL74,""),IF($A76="TOTAL",SUM(INDIRECT("BA4:BA"&amp;ROW()-1)),""))</f>
        <v/>
      </c>
      <c r="BB76" s="7" t="str">
        <f ca="1">IF(AND($A76&lt;&gt;"",$A76&lt;&gt;"TOTAL"),IF(AND([6]PREMIOS_TITULACIONES_ANTIGUAS!$CN74&lt;&gt;"",[6]PREMIOS_TITULACIONES_ANTIGUAS!$CN74&lt;&gt;0),[6]PREMIOS_TITULACIONES_ANTIGUAS!$CN74,""),IF($A76="TOTAL",SUM(INDIRECT("BB4:BB"&amp;ROW()-1)),""))</f>
        <v/>
      </c>
      <c r="BC76" s="7" t="str">
        <f t="shared" ca="1" si="36"/>
        <v/>
      </c>
      <c r="BD76" s="7" t="str">
        <f ca="1">IF(AND($A76&lt;&gt;"",$A76&lt;&gt;"TOTAL"),IF(AND([6]PREMIOS_TITULACIONES_ANTIGUAS!$CQ74&lt;&gt;"",[6]PREMIOS_TITULACIONES_ANTIGUAS!$CQ74&lt;&gt;0),[6]PREMIOS_TITULACIONES_ANTIGUAS!$CQ74,""),IF($A76="TOTAL",SUM(INDIRECT("BD4:BD"&amp;ROW()-1)),""))</f>
        <v/>
      </c>
      <c r="BE76" s="7" t="str">
        <f ca="1">IF(AND($A76&lt;&gt;"",$A76&lt;&gt;"TOTAL"),IF(AND([6]PREMIOS_TITULACIONES_ANTIGUAS!$CS74&lt;&gt;"",[6]PREMIOS_TITULACIONES_ANTIGUAS!$CS74&lt;&gt;0),[6]PREMIOS_TITULACIONES_ANTIGUAS!$CS74,""),IF($A76="TOTAL",SUM(INDIRECT("BE4:BE"&amp;ROW()-1)),""))</f>
        <v/>
      </c>
      <c r="BF76" s="7" t="str">
        <f t="shared" ca="1" si="37"/>
        <v/>
      </c>
    </row>
    <row r="77" spans="1:58" x14ac:dyDescent="0.2">
      <c r="A77" s="12" t="str">
        <f>IF([6]PREMIOS_TITULACIONES_ANTIGUAS!$D75&lt;&gt;"",[6]PREMIOS_TITULACIONES_ANTIGUAS!$D75,IF(AND([6]PREMIOS_TITULACIONES_ANTIGUAS!$D75="",[6]PREMIOS_TITULACIONES_ANTIGUAS!$D76="",[6]PREMIOS_TITULACIONES_ANTIGUAS!$D74=""),"","TOTAL"))</f>
        <v/>
      </c>
      <c r="B77" s="7" t="str">
        <f ca="1">IF(AND($A77&lt;&gt;"",$A77&lt;&gt;"TOTAL"),IF(AND([6]PREMIOS_TITULACIONES_ANTIGUAS!$E75&lt;&gt;"",[6]PREMIOS_TITULACIONES_ANTIGUAS!$E75&lt;&gt;0),[6]PREMIOS_TITULACIONES_ANTIGUAS!$E75,""),IF($A77="TOTAL",SUM(INDIRECT("B4:B"&amp;ROW()-1)),""))</f>
        <v/>
      </c>
      <c r="C77" s="7" t="str">
        <f ca="1">IF(AND($A77&lt;&gt;"",$A77&lt;&gt;"TOTAL"),IF(AND([6]PREMIOS_TITULACIONES_ANTIGUAS!$G75&lt;&gt;"",[6]PREMIOS_TITULACIONES_ANTIGUAS!$G75&lt;&gt;0),[6]PREMIOS_TITULACIONES_ANTIGUAS!$G75,""),IF($A77="TOTAL",SUM(INDIRECT("C4:C"&amp;ROW()-1)),""))</f>
        <v/>
      </c>
      <c r="D77" s="7" t="str">
        <f t="shared" ca="1" si="19"/>
        <v/>
      </c>
      <c r="E77" s="7" t="str">
        <f ca="1">IF(AND($A77&lt;&gt;"",$A77&lt;&gt;"TOTAL"),IF(AND([6]PREMIOS_TITULACIONES_ANTIGUAS!$J75&lt;&gt;"",[6]PREMIOS_TITULACIONES_ANTIGUAS!$J75&lt;&gt;0),[6]PREMIOS_TITULACIONES_ANTIGUAS!$J75,""),IF($A77="TOTAL",SUM(INDIRECT("E4:E"&amp;ROW()-1)),""))</f>
        <v/>
      </c>
      <c r="F77" s="7" t="str">
        <f ca="1">IF(AND($A77&lt;&gt;"",$A77&lt;&gt;"TOTAL"),IF(AND([6]PREMIOS_TITULACIONES_ANTIGUAS!$L75&lt;&gt;"",[6]PREMIOS_TITULACIONES_ANTIGUAS!$L75&lt;&gt;0),[6]PREMIOS_TITULACIONES_ANTIGUAS!$L75,""),IF($A77="TOTAL",SUM(INDIRECT("F4:F"&amp;ROW()-1)),""))</f>
        <v/>
      </c>
      <c r="G77" s="7" t="str">
        <f t="shared" ca="1" si="20"/>
        <v/>
      </c>
      <c r="H77" s="7" t="str">
        <f ca="1">IF(AND($A77&lt;&gt;"",$A77&lt;&gt;"TOTAL"),IF(AND([6]PREMIOS_TITULACIONES_ANTIGUAS!$O75&lt;&gt;"",[6]PREMIOS_TITULACIONES_ANTIGUAS!$O75&lt;&gt;0),[6]PREMIOS_TITULACIONES_ANTIGUAS!$O75,""),IF($A77="TOTAL",SUM(INDIRECT("H4:H"&amp;ROW()-1)),""))</f>
        <v/>
      </c>
      <c r="I77" s="7" t="str">
        <f ca="1">IF(AND($A77&lt;&gt;"",$A77&lt;&gt;"TOTAL"),IF(AND([6]PREMIOS_TITULACIONES_ANTIGUAS!$Q75&lt;&gt;"",[6]PREMIOS_TITULACIONES_ANTIGUAS!$Q75&lt;&gt;0),[6]PREMIOS_TITULACIONES_ANTIGUAS!$Q75,""),IF($A77="TOTAL",SUM(INDIRECT("I4:I"&amp;ROW()-1)),""))</f>
        <v/>
      </c>
      <c r="J77" s="7" t="str">
        <f t="shared" ca="1" si="21"/>
        <v/>
      </c>
      <c r="K77" s="7" t="str">
        <f ca="1">IF(AND($A77&lt;&gt;"",$A77&lt;&gt;"TOTAL"),IF(AND([6]PREMIOS_TITULACIONES_ANTIGUAS!$T75&lt;&gt;"",[6]PREMIOS_TITULACIONES_ANTIGUAS!$T75&lt;&gt;0),[6]PREMIOS_TITULACIONES_ANTIGUAS!$T75,""),IF($A77="TOTAL",SUM(INDIRECT("K4:K"&amp;ROW()-1)),""))</f>
        <v/>
      </c>
      <c r="L77" s="7" t="str">
        <f ca="1">IF(AND($A77&lt;&gt;"",$A77&lt;&gt;"TOTAL"),IF(AND([6]PREMIOS_TITULACIONES_ANTIGUAS!$V75&lt;&gt;"",[6]PREMIOS_TITULACIONES_ANTIGUAS!$V75&lt;&gt;0),[6]PREMIOS_TITULACIONES_ANTIGUAS!$V75,""),IF($A77="TOTAL",SUM(INDIRECT("L4:L"&amp;ROW()-1)),""))</f>
        <v/>
      </c>
      <c r="M77" s="7" t="str">
        <f t="shared" ca="1" si="22"/>
        <v/>
      </c>
      <c r="N77" s="7" t="str">
        <f ca="1">IF(AND($A77&lt;&gt;"",$A77&lt;&gt;"TOTAL"),IF(AND([6]PREMIOS_TITULACIONES_ANTIGUAS!$Y75&lt;&gt;"",[6]PREMIOS_TITULACIONES_ANTIGUAS!$Y75&lt;&gt;0),[6]PREMIOS_TITULACIONES_ANTIGUAS!$Y75,""),IF($A77="TOTAL",SUM(INDIRECT("N4:N"&amp;ROW()-1)),""))</f>
        <v/>
      </c>
      <c r="O77" s="7" t="str">
        <f ca="1">IF(AND($A77&lt;&gt;"",$A77&lt;&gt;"TOTAL"),IF(AND([6]PREMIOS_TITULACIONES_ANTIGUAS!$AA75&lt;&gt;"",[6]PREMIOS_TITULACIONES_ANTIGUAS!$AA75&lt;&gt;0),[6]PREMIOS_TITULACIONES_ANTIGUAS!$AA75,""),IF($A77="TOTAL",SUM(INDIRECT("O4:O"&amp;ROW()-1)),""))</f>
        <v/>
      </c>
      <c r="P77" s="7" t="str">
        <f t="shared" ca="1" si="23"/>
        <v/>
      </c>
      <c r="Q77" s="7" t="str">
        <f ca="1">IF(AND($A77&lt;&gt;"",$A77&lt;&gt;"TOTAL"),IF(AND([6]PREMIOS_TITULACIONES_ANTIGUAS!$AD75&lt;&gt;"",[6]PREMIOS_TITULACIONES_ANTIGUAS!$AD75&lt;&gt;0),[6]PREMIOS_TITULACIONES_ANTIGUAS!$AD75,""),IF($A77="TOTAL",SUM(INDIRECT("Q4:Q"&amp;ROW()-1)),""))</f>
        <v/>
      </c>
      <c r="R77" s="7" t="str">
        <f ca="1">IF(AND($A77&lt;&gt;"",$A77&lt;&gt;"TOTAL"),IF(AND([6]PREMIOS_TITULACIONES_ANTIGUAS!$AF75&lt;&gt;"",[6]PREMIOS_TITULACIONES_ANTIGUAS!$AF75&lt;&gt;0),[6]PREMIOS_TITULACIONES_ANTIGUAS!$AF75,""),IF($A77="TOTAL",SUM(INDIRECT("R4:R"&amp;ROW()-1)),""))</f>
        <v/>
      </c>
      <c r="S77" s="7" t="str">
        <f t="shared" ca="1" si="24"/>
        <v/>
      </c>
      <c r="T77" s="7" t="str">
        <f ca="1">IF(AND($A77&lt;&gt;"",$A77&lt;&gt;"TOTAL"),IF(AND([6]PREMIOS_TITULACIONES_ANTIGUAS!$AI75&lt;&gt;"",[6]PREMIOS_TITULACIONES_ANTIGUAS!$AI75&lt;&gt;0),[6]PREMIOS_TITULACIONES_ANTIGUAS!$AI75,""),IF($A77="TOTAL",SUM(INDIRECT("T4:T"&amp;ROW()-1)),""))</f>
        <v/>
      </c>
      <c r="U77" s="7" t="str">
        <f ca="1">IF(AND($A77&lt;&gt;"",$A77&lt;&gt;"TOTAL"),IF(AND([6]PREMIOS_TITULACIONES_ANTIGUAS!$AK75&lt;&gt;"",[6]PREMIOS_TITULACIONES_ANTIGUAS!$AK75&lt;&gt;0),[6]PREMIOS_TITULACIONES_ANTIGUAS!$AK75,""),IF($A77="TOTAL",SUM(INDIRECT("U4:U"&amp;ROW()-1)),""))</f>
        <v/>
      </c>
      <c r="V77" s="7" t="str">
        <f t="shared" ca="1" si="25"/>
        <v/>
      </c>
      <c r="W77" s="7" t="str">
        <f ca="1">IF(AND($A77&lt;&gt;"",$A77&lt;&gt;"TOTAL"),IF(AND([6]PREMIOS_TITULACIONES_ANTIGUAS!$AN75&lt;&gt;"",[6]PREMIOS_TITULACIONES_ANTIGUAS!$AN75&lt;&gt;0),[6]PREMIOS_TITULACIONES_ANTIGUAS!$AN75,""),IF($A77="TOTAL",SUM(INDIRECT("W4:W"&amp;ROW()-1)),""))</f>
        <v/>
      </c>
      <c r="X77" s="7" t="str">
        <f ca="1">IF(AND($A77&lt;&gt;"",$A77&lt;&gt;"TOTAL"),IF(AND([6]PREMIOS_TITULACIONES_ANTIGUAS!$AP75&lt;&gt;"",[6]PREMIOS_TITULACIONES_ANTIGUAS!$AP75&lt;&gt;0),[6]PREMIOS_TITULACIONES_ANTIGUAS!$AP75,""),IF($A77="TOTAL",SUM(INDIRECT("X4:X"&amp;ROW()-1)),""))</f>
        <v/>
      </c>
      <c r="Y77" s="7" t="str">
        <f t="shared" ca="1" si="26"/>
        <v/>
      </c>
      <c r="Z77" s="7" t="str">
        <f ca="1">IF(AND($A77&lt;&gt;"",$A77&lt;&gt;"TOTAL"),IF(AND([6]PREMIOS_TITULACIONES_ANTIGUAS!$AS75&lt;&gt;"",[6]PREMIOS_TITULACIONES_ANTIGUAS!$AS75&lt;&gt;0),[6]PREMIOS_TITULACIONES_ANTIGUAS!$AS75,""),IF($A77="TOTAL",SUM(INDIRECT("Z4:Z"&amp;ROW()-1)),""))</f>
        <v/>
      </c>
      <c r="AA77" s="7" t="str">
        <f ca="1">IF(AND($A77&lt;&gt;"",$A77&lt;&gt;"TOTAL"),IF(AND([6]PREMIOS_TITULACIONES_ANTIGUAS!$AU75&lt;&gt;"",[6]PREMIOS_TITULACIONES_ANTIGUAS!$AU75&lt;&gt;0),[6]PREMIOS_TITULACIONES_ANTIGUAS!$AU75,""),IF($A77="TOTAL",SUM(INDIRECT("AA4:AA"&amp;ROW()-1)),""))</f>
        <v/>
      </c>
      <c r="AB77" s="7" t="str">
        <f t="shared" ca="1" si="27"/>
        <v/>
      </c>
      <c r="AC77" s="7" t="str">
        <f ca="1">IF(AND($A77&lt;&gt;"",$A77&lt;&gt;"TOTAL"),IF(AND([6]PREMIOS_TITULACIONES_ANTIGUAS!$AX75&lt;&gt;"",[6]PREMIOS_TITULACIONES_ANTIGUAS!$AX75&lt;&gt;0),[6]PREMIOS_TITULACIONES_ANTIGUAS!$AX75,""),IF($A77="TOTAL",SUM(INDIRECT("AC4:AC"&amp;ROW()-1)),""))</f>
        <v/>
      </c>
      <c r="AD77" s="7" t="str">
        <f ca="1">IF(AND($A77&lt;&gt;"",$A77&lt;&gt;"TOTAL"),IF(AND([6]PREMIOS_TITULACIONES_ANTIGUAS!$AZ75&lt;&gt;"",[6]PREMIOS_TITULACIONES_ANTIGUAS!$AZ75&lt;&gt;0),[6]PREMIOS_TITULACIONES_ANTIGUAS!$AZ75,""),IF($A77="TOTAL",SUM(INDIRECT("AD4:AD"&amp;ROW()-1)),""))</f>
        <v/>
      </c>
      <c r="AE77" s="7" t="str">
        <f t="shared" ca="1" si="28"/>
        <v/>
      </c>
      <c r="AF77" s="7" t="str">
        <f ca="1">IF(AND($A77&lt;&gt;"",$A77&lt;&gt;"TOTAL"),IF(AND([6]PREMIOS_TITULACIONES_ANTIGUAS!$BC75&lt;&gt;"",[6]PREMIOS_TITULACIONES_ANTIGUAS!$BC75&lt;&gt;0),[6]PREMIOS_TITULACIONES_ANTIGUAS!$BC75,""),IF($A77="TOTAL",SUM(INDIRECT("AF4:AF"&amp;ROW()-1)),""))</f>
        <v/>
      </c>
      <c r="AG77" s="7" t="str">
        <f ca="1">IF(AND($A77&lt;&gt;"",$A77&lt;&gt;"TOTAL"),IF(AND([6]PREMIOS_TITULACIONES_ANTIGUAS!$BE75&lt;&gt;"",[6]PREMIOS_TITULACIONES_ANTIGUAS!$BE75&lt;&gt;0),[6]PREMIOS_TITULACIONES_ANTIGUAS!$BE75,""),IF($A77="TOTAL",SUM(INDIRECT("AG4:AG"&amp;ROW()-1)),""))</f>
        <v/>
      </c>
      <c r="AH77" s="7" t="str">
        <f t="shared" ca="1" si="29"/>
        <v/>
      </c>
      <c r="AI77" s="7" t="str">
        <f ca="1">IF(AND($A77&lt;&gt;"",$A77&lt;&gt;"TOTAL"),IF(AND([6]PREMIOS_TITULACIONES_ANTIGUAS!$BH75&lt;&gt;"",[6]PREMIOS_TITULACIONES_ANTIGUAS!$BH75&lt;&gt;0),[6]PREMIOS_TITULACIONES_ANTIGUAS!$BH75,""),IF($A77="TOTAL",SUM(INDIRECT("AI4:AI"&amp;ROW()-1)),""))</f>
        <v/>
      </c>
      <c r="AJ77" s="7" t="str">
        <f ca="1">IF(AND($A77&lt;&gt;"",$A77&lt;&gt;"TOTAL"),IF(AND([6]PREMIOS_TITULACIONES_ANTIGUAS!$BJ75&lt;&gt;"",[6]PREMIOS_TITULACIONES_ANTIGUAS!$BJ75&lt;&gt;0),[6]PREMIOS_TITULACIONES_ANTIGUAS!$BJ75,""),IF($A77="TOTAL",SUM(INDIRECT("AJ4:AJ"&amp;ROW()-1)),""))</f>
        <v/>
      </c>
      <c r="AK77" s="7" t="str">
        <f t="shared" ca="1" si="30"/>
        <v/>
      </c>
      <c r="AL77" s="7" t="str">
        <f ca="1">IF(AND($A77&lt;&gt;"",$A77&lt;&gt;"TOTAL"),IF(AND([6]PREMIOS_TITULACIONES_ANTIGUAS!$BM75&lt;&gt;"",[6]PREMIOS_TITULACIONES_ANTIGUAS!$BM75&lt;&gt;0),[6]PREMIOS_TITULACIONES_ANTIGUAS!$BM75,""),IF($A77="TOTAL",SUM(INDIRECT("AL4:AL"&amp;ROW()-1)),""))</f>
        <v/>
      </c>
      <c r="AM77" s="7" t="str">
        <f ca="1">IF(AND($A77&lt;&gt;"",$A77&lt;&gt;"TOTAL"),IF(AND([6]PREMIOS_TITULACIONES_ANTIGUAS!$BO75&lt;&gt;"",[6]PREMIOS_TITULACIONES_ANTIGUAS!$BO75&lt;&gt;0),[6]PREMIOS_TITULACIONES_ANTIGUAS!$BO75,""),IF($A77="TOTAL",SUM(INDIRECT("AM4:AM"&amp;ROW()-1)),""))</f>
        <v/>
      </c>
      <c r="AN77" s="7" t="str">
        <f t="shared" ca="1" si="31"/>
        <v/>
      </c>
      <c r="AO77" s="7" t="str">
        <f ca="1">IF(AND($A77&lt;&gt;"",$A77&lt;&gt;"TOTAL"),IF(AND([6]PREMIOS_TITULACIONES_ANTIGUAS!$BR75&lt;&gt;"",[6]PREMIOS_TITULACIONES_ANTIGUAS!$BR75&lt;&gt;0),[6]PREMIOS_TITULACIONES_ANTIGUAS!$BR75,""),IF($A77="TOTAL",SUM(INDIRECT("AO4:AO"&amp;ROW()-1)),""))</f>
        <v/>
      </c>
      <c r="AP77" s="7" t="str">
        <f ca="1">IF(AND($A77&lt;&gt;"",$A77&lt;&gt;"TOTAL"),IF(AND([6]PREMIOS_TITULACIONES_ANTIGUAS!$BT75&lt;&gt;"",[6]PREMIOS_TITULACIONES_ANTIGUAS!$BT75&lt;&gt;0),[6]PREMIOS_TITULACIONES_ANTIGUAS!$BT75,""),IF($A77="TOTAL",SUM(INDIRECT("AP4:AP"&amp;ROW()-1)),""))</f>
        <v/>
      </c>
      <c r="AQ77" s="7" t="str">
        <f t="shared" ca="1" si="32"/>
        <v/>
      </c>
      <c r="AR77" s="7" t="str">
        <f ca="1">IF(AND($A77&lt;&gt;"",$A77&lt;&gt;"TOTAL"),IF(AND([6]PREMIOS_TITULACIONES_ANTIGUAS!$BW75&lt;&gt;"",[6]PREMIOS_TITULACIONES_ANTIGUAS!$BW75&lt;&gt;0),[6]PREMIOS_TITULACIONES_ANTIGUAS!$BW75,""),IF($A77="TOTAL",SUM(INDIRECT("AR4:AR"&amp;ROW()-1)),""))</f>
        <v/>
      </c>
      <c r="AS77" s="7" t="str">
        <f ca="1">IF(AND($A77&lt;&gt;"",$A77&lt;&gt;"TOTAL"),IF(AND([6]PREMIOS_TITULACIONES_ANTIGUAS!$BY75&lt;&gt;"",[6]PREMIOS_TITULACIONES_ANTIGUAS!$BY75&lt;&gt;0),[6]PREMIOS_TITULACIONES_ANTIGUAS!$BY75,""),IF($A77="TOTAL",SUM(INDIRECT("AS4:AS"&amp;ROW()-1)),""))</f>
        <v/>
      </c>
      <c r="AT77" s="7" t="str">
        <f t="shared" ca="1" si="33"/>
        <v/>
      </c>
      <c r="AU77" s="7" t="str">
        <f ca="1">IF(AND($A77&lt;&gt;"",$A77&lt;&gt;"TOTAL"),IF(AND([6]PREMIOS_TITULACIONES_ANTIGUAS!$CB75&lt;&gt;"",[6]PREMIOS_TITULACIONES_ANTIGUAS!$CB75&lt;&gt;0),[6]PREMIOS_TITULACIONES_ANTIGUAS!$CB75,""),IF($A77="TOTAL",SUM(INDIRECT("AU4:AU"&amp;ROW()-1)),""))</f>
        <v/>
      </c>
      <c r="AV77" s="7" t="str">
        <f ca="1">IF(AND($A77&lt;&gt;"",$A77&lt;&gt;"TOTAL"),IF(AND([6]PREMIOS_TITULACIONES_ANTIGUAS!$CD75&lt;&gt;"",[6]PREMIOS_TITULACIONES_ANTIGUAS!$CD75&lt;&gt;0),[6]PREMIOS_TITULACIONES_ANTIGUAS!$CD75,""),IF($A77="TOTAL",SUM(INDIRECT("AV4:AV"&amp;ROW()-1)),""))</f>
        <v/>
      </c>
      <c r="AW77" s="7" t="str">
        <f t="shared" ca="1" si="34"/>
        <v/>
      </c>
      <c r="AX77" s="7" t="str">
        <f ca="1">IF(AND($A77&lt;&gt;"",$A77&lt;&gt;"TOTAL"),IF(AND([6]PREMIOS_TITULACIONES_ANTIGUAS!$CG75&lt;&gt;"",[6]PREMIOS_TITULACIONES_ANTIGUAS!$CG75&lt;&gt;0),[6]PREMIOS_TITULACIONES_ANTIGUAS!$CG75,""),IF($A77="TOTAL",SUM(INDIRECT("AX4:AX"&amp;ROW()-1)),""))</f>
        <v/>
      </c>
      <c r="AY77" s="7" t="str">
        <f ca="1">IF(AND($A77&lt;&gt;"",$A77&lt;&gt;"TOTAL"),IF(AND([6]PREMIOS_TITULACIONES_ANTIGUAS!$CI75&lt;&gt;"",[6]PREMIOS_TITULACIONES_ANTIGUAS!$CI75&lt;&gt;0),[6]PREMIOS_TITULACIONES_ANTIGUAS!$CI75,""),IF($A77="TOTAL",SUM(INDIRECT("AY4:AY"&amp;ROW()-1)),""))</f>
        <v/>
      </c>
      <c r="AZ77" s="7" t="str">
        <f t="shared" ca="1" si="35"/>
        <v/>
      </c>
      <c r="BA77" s="7" t="str">
        <f ca="1">IF(AND($A77&lt;&gt;"",$A77&lt;&gt;"TOTAL"),IF(AND([6]PREMIOS_TITULACIONES_ANTIGUAS!$CL75&lt;&gt;"",[6]PREMIOS_TITULACIONES_ANTIGUAS!$CL75&lt;&gt;0),[6]PREMIOS_TITULACIONES_ANTIGUAS!$CL75,""),IF($A77="TOTAL",SUM(INDIRECT("BA4:BA"&amp;ROW()-1)),""))</f>
        <v/>
      </c>
      <c r="BB77" s="7" t="str">
        <f ca="1">IF(AND($A77&lt;&gt;"",$A77&lt;&gt;"TOTAL"),IF(AND([6]PREMIOS_TITULACIONES_ANTIGUAS!$CN75&lt;&gt;"",[6]PREMIOS_TITULACIONES_ANTIGUAS!$CN75&lt;&gt;0),[6]PREMIOS_TITULACIONES_ANTIGUAS!$CN75,""),IF($A77="TOTAL",SUM(INDIRECT("BB4:BB"&amp;ROW()-1)),""))</f>
        <v/>
      </c>
      <c r="BC77" s="7" t="str">
        <f t="shared" ca="1" si="36"/>
        <v/>
      </c>
      <c r="BD77" s="7" t="str">
        <f ca="1">IF(AND($A77&lt;&gt;"",$A77&lt;&gt;"TOTAL"),IF(AND([6]PREMIOS_TITULACIONES_ANTIGUAS!$CQ75&lt;&gt;"",[6]PREMIOS_TITULACIONES_ANTIGUAS!$CQ75&lt;&gt;0),[6]PREMIOS_TITULACIONES_ANTIGUAS!$CQ75,""),IF($A77="TOTAL",SUM(INDIRECT("BD4:BD"&amp;ROW()-1)),""))</f>
        <v/>
      </c>
      <c r="BE77" s="7" t="str">
        <f ca="1">IF(AND($A77&lt;&gt;"",$A77&lt;&gt;"TOTAL"),IF(AND([6]PREMIOS_TITULACIONES_ANTIGUAS!$CS75&lt;&gt;"",[6]PREMIOS_TITULACIONES_ANTIGUAS!$CS75&lt;&gt;0),[6]PREMIOS_TITULACIONES_ANTIGUAS!$CS75,""),IF($A77="TOTAL",SUM(INDIRECT("BE4:BE"&amp;ROW()-1)),""))</f>
        <v/>
      </c>
      <c r="BF77" s="7" t="str">
        <f t="shared" ca="1" si="37"/>
        <v/>
      </c>
    </row>
    <row r="78" spans="1:58" x14ac:dyDescent="0.2">
      <c r="A78" s="12" t="str">
        <f>IF([6]PREMIOS_TITULACIONES_ANTIGUAS!$D76&lt;&gt;"",[6]PREMIOS_TITULACIONES_ANTIGUAS!$D76,IF(AND([6]PREMIOS_TITULACIONES_ANTIGUAS!$D76="",[6]PREMIOS_TITULACIONES_ANTIGUAS!$D77="",[6]PREMIOS_TITULACIONES_ANTIGUAS!$D75=""),"","TOTAL"))</f>
        <v/>
      </c>
      <c r="B78" s="7" t="str">
        <f ca="1">IF(AND($A78&lt;&gt;"",$A78&lt;&gt;"TOTAL"),IF(AND([6]PREMIOS_TITULACIONES_ANTIGUAS!$E76&lt;&gt;"",[6]PREMIOS_TITULACIONES_ANTIGUAS!$E76&lt;&gt;0),[6]PREMIOS_TITULACIONES_ANTIGUAS!$E76,""),IF($A78="TOTAL",SUM(INDIRECT("B4:B"&amp;ROW()-1)),""))</f>
        <v/>
      </c>
      <c r="C78" s="7" t="str">
        <f ca="1">IF(AND($A78&lt;&gt;"",$A78&lt;&gt;"TOTAL"),IF(AND([6]PREMIOS_TITULACIONES_ANTIGUAS!$G76&lt;&gt;"",[6]PREMIOS_TITULACIONES_ANTIGUAS!$G76&lt;&gt;0),[6]PREMIOS_TITULACIONES_ANTIGUAS!$G76,""),IF($A78="TOTAL",SUM(INDIRECT("C4:C"&amp;ROW()-1)),""))</f>
        <v/>
      </c>
      <c r="D78" s="7" t="str">
        <f t="shared" ca="1" si="19"/>
        <v/>
      </c>
      <c r="E78" s="7" t="str">
        <f ca="1">IF(AND($A78&lt;&gt;"",$A78&lt;&gt;"TOTAL"),IF(AND([6]PREMIOS_TITULACIONES_ANTIGUAS!$J76&lt;&gt;"",[6]PREMIOS_TITULACIONES_ANTIGUAS!$J76&lt;&gt;0),[6]PREMIOS_TITULACIONES_ANTIGUAS!$J76,""),IF($A78="TOTAL",SUM(INDIRECT("E4:E"&amp;ROW()-1)),""))</f>
        <v/>
      </c>
      <c r="F78" s="7" t="str">
        <f ca="1">IF(AND($A78&lt;&gt;"",$A78&lt;&gt;"TOTAL"),IF(AND([6]PREMIOS_TITULACIONES_ANTIGUAS!$L76&lt;&gt;"",[6]PREMIOS_TITULACIONES_ANTIGUAS!$L76&lt;&gt;0),[6]PREMIOS_TITULACIONES_ANTIGUAS!$L76,""),IF($A78="TOTAL",SUM(INDIRECT("F4:F"&amp;ROW()-1)),""))</f>
        <v/>
      </c>
      <c r="G78" s="7" t="str">
        <f t="shared" ca="1" si="20"/>
        <v/>
      </c>
      <c r="H78" s="7" t="str">
        <f ca="1">IF(AND($A78&lt;&gt;"",$A78&lt;&gt;"TOTAL"),IF(AND([6]PREMIOS_TITULACIONES_ANTIGUAS!$O76&lt;&gt;"",[6]PREMIOS_TITULACIONES_ANTIGUAS!$O76&lt;&gt;0),[6]PREMIOS_TITULACIONES_ANTIGUAS!$O76,""),IF($A78="TOTAL",SUM(INDIRECT("H4:H"&amp;ROW()-1)),""))</f>
        <v/>
      </c>
      <c r="I78" s="7" t="str">
        <f ca="1">IF(AND($A78&lt;&gt;"",$A78&lt;&gt;"TOTAL"),IF(AND([6]PREMIOS_TITULACIONES_ANTIGUAS!$Q76&lt;&gt;"",[6]PREMIOS_TITULACIONES_ANTIGUAS!$Q76&lt;&gt;0),[6]PREMIOS_TITULACIONES_ANTIGUAS!$Q76,""),IF($A78="TOTAL",SUM(INDIRECT("I4:I"&amp;ROW()-1)),""))</f>
        <v/>
      </c>
      <c r="J78" s="7" t="str">
        <f t="shared" ca="1" si="21"/>
        <v/>
      </c>
      <c r="K78" s="7" t="str">
        <f ca="1">IF(AND($A78&lt;&gt;"",$A78&lt;&gt;"TOTAL"),IF(AND([6]PREMIOS_TITULACIONES_ANTIGUAS!$T76&lt;&gt;"",[6]PREMIOS_TITULACIONES_ANTIGUAS!$T76&lt;&gt;0),[6]PREMIOS_TITULACIONES_ANTIGUAS!$T76,""),IF($A78="TOTAL",SUM(INDIRECT("K4:K"&amp;ROW()-1)),""))</f>
        <v/>
      </c>
      <c r="L78" s="7" t="str">
        <f ca="1">IF(AND($A78&lt;&gt;"",$A78&lt;&gt;"TOTAL"),IF(AND([6]PREMIOS_TITULACIONES_ANTIGUAS!$V76&lt;&gt;"",[6]PREMIOS_TITULACIONES_ANTIGUAS!$V76&lt;&gt;0),[6]PREMIOS_TITULACIONES_ANTIGUAS!$V76,""),IF($A78="TOTAL",SUM(INDIRECT("L4:L"&amp;ROW()-1)),""))</f>
        <v/>
      </c>
      <c r="M78" s="7" t="str">
        <f t="shared" ca="1" si="22"/>
        <v/>
      </c>
      <c r="N78" s="7" t="str">
        <f ca="1">IF(AND($A78&lt;&gt;"",$A78&lt;&gt;"TOTAL"),IF(AND([6]PREMIOS_TITULACIONES_ANTIGUAS!$Y76&lt;&gt;"",[6]PREMIOS_TITULACIONES_ANTIGUAS!$Y76&lt;&gt;0),[6]PREMIOS_TITULACIONES_ANTIGUAS!$Y76,""),IF($A78="TOTAL",SUM(INDIRECT("N4:N"&amp;ROW()-1)),""))</f>
        <v/>
      </c>
      <c r="O78" s="7" t="str">
        <f ca="1">IF(AND($A78&lt;&gt;"",$A78&lt;&gt;"TOTAL"),IF(AND([6]PREMIOS_TITULACIONES_ANTIGUAS!$AA76&lt;&gt;"",[6]PREMIOS_TITULACIONES_ANTIGUAS!$AA76&lt;&gt;0),[6]PREMIOS_TITULACIONES_ANTIGUAS!$AA76,""),IF($A78="TOTAL",SUM(INDIRECT("O4:O"&amp;ROW()-1)),""))</f>
        <v/>
      </c>
      <c r="P78" s="7" t="str">
        <f t="shared" ca="1" si="23"/>
        <v/>
      </c>
      <c r="Q78" s="7" t="str">
        <f ca="1">IF(AND($A78&lt;&gt;"",$A78&lt;&gt;"TOTAL"),IF(AND([6]PREMIOS_TITULACIONES_ANTIGUAS!$AD76&lt;&gt;"",[6]PREMIOS_TITULACIONES_ANTIGUAS!$AD76&lt;&gt;0),[6]PREMIOS_TITULACIONES_ANTIGUAS!$AD76,""),IF($A78="TOTAL",SUM(INDIRECT("Q4:Q"&amp;ROW()-1)),""))</f>
        <v/>
      </c>
      <c r="R78" s="7" t="str">
        <f ca="1">IF(AND($A78&lt;&gt;"",$A78&lt;&gt;"TOTAL"),IF(AND([6]PREMIOS_TITULACIONES_ANTIGUAS!$AF76&lt;&gt;"",[6]PREMIOS_TITULACIONES_ANTIGUAS!$AF76&lt;&gt;0),[6]PREMIOS_TITULACIONES_ANTIGUAS!$AF76,""),IF($A78="TOTAL",SUM(INDIRECT("R4:R"&amp;ROW()-1)),""))</f>
        <v/>
      </c>
      <c r="S78" s="7" t="str">
        <f t="shared" ca="1" si="24"/>
        <v/>
      </c>
      <c r="T78" s="7" t="str">
        <f ca="1">IF(AND($A78&lt;&gt;"",$A78&lt;&gt;"TOTAL"),IF(AND([6]PREMIOS_TITULACIONES_ANTIGUAS!$AI76&lt;&gt;"",[6]PREMIOS_TITULACIONES_ANTIGUAS!$AI76&lt;&gt;0),[6]PREMIOS_TITULACIONES_ANTIGUAS!$AI76,""),IF($A78="TOTAL",SUM(INDIRECT("T4:T"&amp;ROW()-1)),""))</f>
        <v/>
      </c>
      <c r="U78" s="7" t="str">
        <f ca="1">IF(AND($A78&lt;&gt;"",$A78&lt;&gt;"TOTAL"),IF(AND([6]PREMIOS_TITULACIONES_ANTIGUAS!$AK76&lt;&gt;"",[6]PREMIOS_TITULACIONES_ANTIGUAS!$AK76&lt;&gt;0),[6]PREMIOS_TITULACIONES_ANTIGUAS!$AK76,""),IF($A78="TOTAL",SUM(INDIRECT("U4:U"&amp;ROW()-1)),""))</f>
        <v/>
      </c>
      <c r="V78" s="7" t="str">
        <f t="shared" ca="1" si="25"/>
        <v/>
      </c>
      <c r="W78" s="7" t="str">
        <f ca="1">IF(AND($A78&lt;&gt;"",$A78&lt;&gt;"TOTAL"),IF(AND([6]PREMIOS_TITULACIONES_ANTIGUAS!$AN76&lt;&gt;"",[6]PREMIOS_TITULACIONES_ANTIGUAS!$AN76&lt;&gt;0),[6]PREMIOS_TITULACIONES_ANTIGUAS!$AN76,""),IF($A78="TOTAL",SUM(INDIRECT("W4:W"&amp;ROW()-1)),""))</f>
        <v/>
      </c>
      <c r="X78" s="7" t="str">
        <f ca="1">IF(AND($A78&lt;&gt;"",$A78&lt;&gt;"TOTAL"),IF(AND([6]PREMIOS_TITULACIONES_ANTIGUAS!$AP76&lt;&gt;"",[6]PREMIOS_TITULACIONES_ANTIGUAS!$AP76&lt;&gt;0),[6]PREMIOS_TITULACIONES_ANTIGUAS!$AP76,""),IF($A78="TOTAL",SUM(INDIRECT("X4:X"&amp;ROW()-1)),""))</f>
        <v/>
      </c>
      <c r="Y78" s="7" t="str">
        <f t="shared" ca="1" si="26"/>
        <v/>
      </c>
      <c r="Z78" s="7" t="str">
        <f ca="1">IF(AND($A78&lt;&gt;"",$A78&lt;&gt;"TOTAL"),IF(AND([6]PREMIOS_TITULACIONES_ANTIGUAS!$AS76&lt;&gt;"",[6]PREMIOS_TITULACIONES_ANTIGUAS!$AS76&lt;&gt;0),[6]PREMIOS_TITULACIONES_ANTIGUAS!$AS76,""),IF($A78="TOTAL",SUM(INDIRECT("Z4:Z"&amp;ROW()-1)),""))</f>
        <v/>
      </c>
      <c r="AA78" s="7" t="str">
        <f ca="1">IF(AND($A78&lt;&gt;"",$A78&lt;&gt;"TOTAL"),IF(AND([6]PREMIOS_TITULACIONES_ANTIGUAS!$AU76&lt;&gt;"",[6]PREMIOS_TITULACIONES_ANTIGUAS!$AU76&lt;&gt;0),[6]PREMIOS_TITULACIONES_ANTIGUAS!$AU76,""),IF($A78="TOTAL",SUM(INDIRECT("AA4:AA"&amp;ROW()-1)),""))</f>
        <v/>
      </c>
      <c r="AB78" s="7" t="str">
        <f t="shared" ca="1" si="27"/>
        <v/>
      </c>
      <c r="AC78" s="7" t="str">
        <f ca="1">IF(AND($A78&lt;&gt;"",$A78&lt;&gt;"TOTAL"),IF(AND([6]PREMIOS_TITULACIONES_ANTIGUAS!$AX76&lt;&gt;"",[6]PREMIOS_TITULACIONES_ANTIGUAS!$AX76&lt;&gt;0),[6]PREMIOS_TITULACIONES_ANTIGUAS!$AX76,""),IF($A78="TOTAL",SUM(INDIRECT("AC4:AC"&amp;ROW()-1)),""))</f>
        <v/>
      </c>
      <c r="AD78" s="7" t="str">
        <f ca="1">IF(AND($A78&lt;&gt;"",$A78&lt;&gt;"TOTAL"),IF(AND([6]PREMIOS_TITULACIONES_ANTIGUAS!$AZ76&lt;&gt;"",[6]PREMIOS_TITULACIONES_ANTIGUAS!$AZ76&lt;&gt;0),[6]PREMIOS_TITULACIONES_ANTIGUAS!$AZ76,""),IF($A78="TOTAL",SUM(INDIRECT("AD4:AD"&amp;ROW()-1)),""))</f>
        <v/>
      </c>
      <c r="AE78" s="7" t="str">
        <f t="shared" ca="1" si="28"/>
        <v/>
      </c>
      <c r="AF78" s="7" t="str">
        <f ca="1">IF(AND($A78&lt;&gt;"",$A78&lt;&gt;"TOTAL"),IF(AND([6]PREMIOS_TITULACIONES_ANTIGUAS!$BC76&lt;&gt;"",[6]PREMIOS_TITULACIONES_ANTIGUAS!$BC76&lt;&gt;0),[6]PREMIOS_TITULACIONES_ANTIGUAS!$BC76,""),IF($A78="TOTAL",SUM(INDIRECT("AF4:AF"&amp;ROW()-1)),""))</f>
        <v/>
      </c>
      <c r="AG78" s="7" t="str">
        <f ca="1">IF(AND($A78&lt;&gt;"",$A78&lt;&gt;"TOTAL"),IF(AND([6]PREMIOS_TITULACIONES_ANTIGUAS!$BE76&lt;&gt;"",[6]PREMIOS_TITULACIONES_ANTIGUAS!$BE76&lt;&gt;0),[6]PREMIOS_TITULACIONES_ANTIGUAS!$BE76,""),IF($A78="TOTAL",SUM(INDIRECT("AG4:AG"&amp;ROW()-1)),""))</f>
        <v/>
      </c>
      <c r="AH78" s="7" t="str">
        <f t="shared" ca="1" si="29"/>
        <v/>
      </c>
      <c r="AI78" s="7" t="str">
        <f ca="1">IF(AND($A78&lt;&gt;"",$A78&lt;&gt;"TOTAL"),IF(AND([6]PREMIOS_TITULACIONES_ANTIGUAS!$BH76&lt;&gt;"",[6]PREMIOS_TITULACIONES_ANTIGUAS!$BH76&lt;&gt;0),[6]PREMIOS_TITULACIONES_ANTIGUAS!$BH76,""),IF($A78="TOTAL",SUM(INDIRECT("AI4:AI"&amp;ROW()-1)),""))</f>
        <v/>
      </c>
      <c r="AJ78" s="7" t="str">
        <f ca="1">IF(AND($A78&lt;&gt;"",$A78&lt;&gt;"TOTAL"),IF(AND([6]PREMIOS_TITULACIONES_ANTIGUAS!$BJ76&lt;&gt;"",[6]PREMIOS_TITULACIONES_ANTIGUAS!$BJ76&lt;&gt;0),[6]PREMIOS_TITULACIONES_ANTIGUAS!$BJ76,""),IF($A78="TOTAL",SUM(INDIRECT("AJ4:AJ"&amp;ROW()-1)),""))</f>
        <v/>
      </c>
      <c r="AK78" s="7" t="str">
        <f t="shared" ca="1" si="30"/>
        <v/>
      </c>
      <c r="AL78" s="7" t="str">
        <f ca="1">IF(AND($A78&lt;&gt;"",$A78&lt;&gt;"TOTAL"),IF(AND([6]PREMIOS_TITULACIONES_ANTIGUAS!$BM76&lt;&gt;"",[6]PREMIOS_TITULACIONES_ANTIGUAS!$BM76&lt;&gt;0),[6]PREMIOS_TITULACIONES_ANTIGUAS!$BM76,""),IF($A78="TOTAL",SUM(INDIRECT("AL4:AL"&amp;ROW()-1)),""))</f>
        <v/>
      </c>
      <c r="AM78" s="7" t="str">
        <f ca="1">IF(AND($A78&lt;&gt;"",$A78&lt;&gt;"TOTAL"),IF(AND([6]PREMIOS_TITULACIONES_ANTIGUAS!$BO76&lt;&gt;"",[6]PREMIOS_TITULACIONES_ANTIGUAS!$BO76&lt;&gt;0),[6]PREMIOS_TITULACIONES_ANTIGUAS!$BO76,""),IF($A78="TOTAL",SUM(INDIRECT("AM4:AM"&amp;ROW()-1)),""))</f>
        <v/>
      </c>
      <c r="AN78" s="7" t="str">
        <f t="shared" ca="1" si="31"/>
        <v/>
      </c>
      <c r="AO78" s="7" t="str">
        <f ca="1">IF(AND($A78&lt;&gt;"",$A78&lt;&gt;"TOTAL"),IF(AND([6]PREMIOS_TITULACIONES_ANTIGUAS!$BR76&lt;&gt;"",[6]PREMIOS_TITULACIONES_ANTIGUAS!$BR76&lt;&gt;0),[6]PREMIOS_TITULACIONES_ANTIGUAS!$BR76,""),IF($A78="TOTAL",SUM(INDIRECT("AO4:AO"&amp;ROW()-1)),""))</f>
        <v/>
      </c>
      <c r="AP78" s="7" t="str">
        <f ca="1">IF(AND($A78&lt;&gt;"",$A78&lt;&gt;"TOTAL"),IF(AND([6]PREMIOS_TITULACIONES_ANTIGUAS!$BT76&lt;&gt;"",[6]PREMIOS_TITULACIONES_ANTIGUAS!$BT76&lt;&gt;0),[6]PREMIOS_TITULACIONES_ANTIGUAS!$BT76,""),IF($A78="TOTAL",SUM(INDIRECT("AP4:AP"&amp;ROW()-1)),""))</f>
        <v/>
      </c>
      <c r="AQ78" s="7" t="str">
        <f t="shared" ca="1" si="32"/>
        <v/>
      </c>
      <c r="AR78" s="7" t="str">
        <f ca="1">IF(AND($A78&lt;&gt;"",$A78&lt;&gt;"TOTAL"),IF(AND([6]PREMIOS_TITULACIONES_ANTIGUAS!$BW76&lt;&gt;"",[6]PREMIOS_TITULACIONES_ANTIGUAS!$BW76&lt;&gt;0),[6]PREMIOS_TITULACIONES_ANTIGUAS!$BW76,""),IF($A78="TOTAL",SUM(INDIRECT("AR4:AR"&amp;ROW()-1)),""))</f>
        <v/>
      </c>
      <c r="AS78" s="7" t="str">
        <f ca="1">IF(AND($A78&lt;&gt;"",$A78&lt;&gt;"TOTAL"),IF(AND([6]PREMIOS_TITULACIONES_ANTIGUAS!$BY76&lt;&gt;"",[6]PREMIOS_TITULACIONES_ANTIGUAS!$BY76&lt;&gt;0),[6]PREMIOS_TITULACIONES_ANTIGUAS!$BY76,""),IF($A78="TOTAL",SUM(INDIRECT("AS4:AS"&amp;ROW()-1)),""))</f>
        <v/>
      </c>
      <c r="AT78" s="7" t="str">
        <f t="shared" ca="1" si="33"/>
        <v/>
      </c>
      <c r="AU78" s="7" t="str">
        <f ca="1">IF(AND($A78&lt;&gt;"",$A78&lt;&gt;"TOTAL"),IF(AND([6]PREMIOS_TITULACIONES_ANTIGUAS!$CB76&lt;&gt;"",[6]PREMIOS_TITULACIONES_ANTIGUAS!$CB76&lt;&gt;0),[6]PREMIOS_TITULACIONES_ANTIGUAS!$CB76,""),IF($A78="TOTAL",SUM(INDIRECT("AU4:AU"&amp;ROW()-1)),""))</f>
        <v/>
      </c>
      <c r="AV78" s="7" t="str">
        <f ca="1">IF(AND($A78&lt;&gt;"",$A78&lt;&gt;"TOTAL"),IF(AND([6]PREMIOS_TITULACIONES_ANTIGUAS!$CD76&lt;&gt;"",[6]PREMIOS_TITULACIONES_ANTIGUAS!$CD76&lt;&gt;0),[6]PREMIOS_TITULACIONES_ANTIGUAS!$CD76,""),IF($A78="TOTAL",SUM(INDIRECT("AV4:AV"&amp;ROW()-1)),""))</f>
        <v/>
      </c>
      <c r="AW78" s="7" t="str">
        <f t="shared" ca="1" si="34"/>
        <v/>
      </c>
      <c r="AX78" s="7" t="str">
        <f ca="1">IF(AND($A78&lt;&gt;"",$A78&lt;&gt;"TOTAL"),IF(AND([6]PREMIOS_TITULACIONES_ANTIGUAS!$CG76&lt;&gt;"",[6]PREMIOS_TITULACIONES_ANTIGUAS!$CG76&lt;&gt;0),[6]PREMIOS_TITULACIONES_ANTIGUAS!$CG76,""),IF($A78="TOTAL",SUM(INDIRECT("AX4:AX"&amp;ROW()-1)),""))</f>
        <v/>
      </c>
      <c r="AY78" s="7" t="str">
        <f ca="1">IF(AND($A78&lt;&gt;"",$A78&lt;&gt;"TOTAL"),IF(AND([6]PREMIOS_TITULACIONES_ANTIGUAS!$CI76&lt;&gt;"",[6]PREMIOS_TITULACIONES_ANTIGUAS!$CI76&lt;&gt;0),[6]PREMIOS_TITULACIONES_ANTIGUAS!$CI76,""),IF($A78="TOTAL",SUM(INDIRECT("AY4:AY"&amp;ROW()-1)),""))</f>
        <v/>
      </c>
      <c r="AZ78" s="7" t="str">
        <f t="shared" ca="1" si="35"/>
        <v/>
      </c>
      <c r="BA78" s="7" t="str">
        <f ca="1">IF(AND($A78&lt;&gt;"",$A78&lt;&gt;"TOTAL"),IF(AND([6]PREMIOS_TITULACIONES_ANTIGUAS!$CL76&lt;&gt;"",[6]PREMIOS_TITULACIONES_ANTIGUAS!$CL76&lt;&gt;0),[6]PREMIOS_TITULACIONES_ANTIGUAS!$CL76,""),IF($A78="TOTAL",SUM(INDIRECT("BA4:BA"&amp;ROW()-1)),""))</f>
        <v/>
      </c>
      <c r="BB78" s="7" t="str">
        <f ca="1">IF(AND($A78&lt;&gt;"",$A78&lt;&gt;"TOTAL"),IF(AND([6]PREMIOS_TITULACIONES_ANTIGUAS!$CN76&lt;&gt;"",[6]PREMIOS_TITULACIONES_ANTIGUAS!$CN76&lt;&gt;0),[6]PREMIOS_TITULACIONES_ANTIGUAS!$CN76,""),IF($A78="TOTAL",SUM(INDIRECT("BB4:BB"&amp;ROW()-1)),""))</f>
        <v/>
      </c>
      <c r="BC78" s="7" t="str">
        <f t="shared" ca="1" si="36"/>
        <v/>
      </c>
      <c r="BD78" s="7" t="str">
        <f ca="1">IF(AND($A78&lt;&gt;"",$A78&lt;&gt;"TOTAL"),IF(AND([6]PREMIOS_TITULACIONES_ANTIGUAS!$CQ76&lt;&gt;"",[6]PREMIOS_TITULACIONES_ANTIGUAS!$CQ76&lt;&gt;0),[6]PREMIOS_TITULACIONES_ANTIGUAS!$CQ76,""),IF($A78="TOTAL",SUM(INDIRECT("BD4:BD"&amp;ROW()-1)),""))</f>
        <v/>
      </c>
      <c r="BE78" s="7" t="str">
        <f ca="1">IF(AND($A78&lt;&gt;"",$A78&lt;&gt;"TOTAL"),IF(AND([6]PREMIOS_TITULACIONES_ANTIGUAS!$CS76&lt;&gt;"",[6]PREMIOS_TITULACIONES_ANTIGUAS!$CS76&lt;&gt;0),[6]PREMIOS_TITULACIONES_ANTIGUAS!$CS76,""),IF($A78="TOTAL",SUM(INDIRECT("BE4:BE"&amp;ROW()-1)),""))</f>
        <v/>
      </c>
      <c r="BF78" s="7" t="str">
        <f t="shared" ca="1" si="37"/>
        <v/>
      </c>
    </row>
    <row r="79" spans="1:58" x14ac:dyDescent="0.2">
      <c r="A79" s="12" t="str">
        <f>IF([6]PREMIOS_TITULACIONES_ANTIGUAS!$D77&lt;&gt;"",[6]PREMIOS_TITULACIONES_ANTIGUAS!$D77,IF(AND([6]PREMIOS_TITULACIONES_ANTIGUAS!$D77="",[6]PREMIOS_TITULACIONES_ANTIGUAS!$D78="",[6]PREMIOS_TITULACIONES_ANTIGUAS!$D76=""),"","TOTAL"))</f>
        <v/>
      </c>
      <c r="B79" s="7" t="str">
        <f ca="1">IF(AND($A79&lt;&gt;"",$A79&lt;&gt;"TOTAL"),IF(AND([6]PREMIOS_TITULACIONES_ANTIGUAS!$E77&lt;&gt;"",[6]PREMIOS_TITULACIONES_ANTIGUAS!$E77&lt;&gt;0),[6]PREMIOS_TITULACIONES_ANTIGUAS!$E77,""),IF($A79="TOTAL",SUM(INDIRECT("B4:B"&amp;ROW()-1)),""))</f>
        <v/>
      </c>
      <c r="C79" s="7" t="str">
        <f ca="1">IF(AND($A79&lt;&gt;"",$A79&lt;&gt;"TOTAL"),IF(AND([6]PREMIOS_TITULACIONES_ANTIGUAS!$G77&lt;&gt;"",[6]PREMIOS_TITULACIONES_ANTIGUAS!$G77&lt;&gt;0),[6]PREMIOS_TITULACIONES_ANTIGUAS!$G77,""),IF($A79="TOTAL",SUM(INDIRECT("C4:C"&amp;ROW()-1)),""))</f>
        <v/>
      </c>
      <c r="D79" s="7" t="str">
        <f t="shared" ca="1" si="19"/>
        <v/>
      </c>
      <c r="E79" s="7" t="str">
        <f ca="1">IF(AND($A79&lt;&gt;"",$A79&lt;&gt;"TOTAL"),IF(AND([6]PREMIOS_TITULACIONES_ANTIGUAS!$J77&lt;&gt;"",[6]PREMIOS_TITULACIONES_ANTIGUAS!$J77&lt;&gt;0),[6]PREMIOS_TITULACIONES_ANTIGUAS!$J77,""),IF($A79="TOTAL",SUM(INDIRECT("E4:E"&amp;ROW()-1)),""))</f>
        <v/>
      </c>
      <c r="F79" s="7" t="str">
        <f ca="1">IF(AND($A79&lt;&gt;"",$A79&lt;&gt;"TOTAL"),IF(AND([6]PREMIOS_TITULACIONES_ANTIGUAS!$L77&lt;&gt;"",[6]PREMIOS_TITULACIONES_ANTIGUAS!$L77&lt;&gt;0),[6]PREMIOS_TITULACIONES_ANTIGUAS!$L77,""),IF($A79="TOTAL",SUM(INDIRECT("F4:F"&amp;ROW()-1)),""))</f>
        <v/>
      </c>
      <c r="G79" s="7" t="str">
        <f t="shared" ca="1" si="20"/>
        <v/>
      </c>
      <c r="H79" s="7" t="str">
        <f ca="1">IF(AND($A79&lt;&gt;"",$A79&lt;&gt;"TOTAL"),IF(AND([6]PREMIOS_TITULACIONES_ANTIGUAS!$O77&lt;&gt;"",[6]PREMIOS_TITULACIONES_ANTIGUAS!$O77&lt;&gt;0),[6]PREMIOS_TITULACIONES_ANTIGUAS!$O77,""),IF($A79="TOTAL",SUM(INDIRECT("H4:H"&amp;ROW()-1)),""))</f>
        <v/>
      </c>
      <c r="I79" s="7" t="str">
        <f ca="1">IF(AND($A79&lt;&gt;"",$A79&lt;&gt;"TOTAL"),IF(AND([6]PREMIOS_TITULACIONES_ANTIGUAS!$Q77&lt;&gt;"",[6]PREMIOS_TITULACIONES_ANTIGUAS!$Q77&lt;&gt;0),[6]PREMIOS_TITULACIONES_ANTIGUAS!$Q77,""),IF($A79="TOTAL",SUM(INDIRECT("I4:I"&amp;ROW()-1)),""))</f>
        <v/>
      </c>
      <c r="J79" s="7" t="str">
        <f t="shared" ca="1" si="21"/>
        <v/>
      </c>
      <c r="K79" s="7" t="str">
        <f ca="1">IF(AND($A79&lt;&gt;"",$A79&lt;&gt;"TOTAL"),IF(AND([6]PREMIOS_TITULACIONES_ANTIGUAS!$T77&lt;&gt;"",[6]PREMIOS_TITULACIONES_ANTIGUAS!$T77&lt;&gt;0),[6]PREMIOS_TITULACIONES_ANTIGUAS!$T77,""),IF($A79="TOTAL",SUM(INDIRECT("K4:K"&amp;ROW()-1)),""))</f>
        <v/>
      </c>
      <c r="L79" s="7" t="str">
        <f ca="1">IF(AND($A79&lt;&gt;"",$A79&lt;&gt;"TOTAL"),IF(AND([6]PREMIOS_TITULACIONES_ANTIGUAS!$V77&lt;&gt;"",[6]PREMIOS_TITULACIONES_ANTIGUAS!$V77&lt;&gt;0),[6]PREMIOS_TITULACIONES_ANTIGUAS!$V77,""),IF($A79="TOTAL",SUM(INDIRECT("L4:L"&amp;ROW()-1)),""))</f>
        <v/>
      </c>
      <c r="M79" s="7" t="str">
        <f t="shared" ca="1" si="22"/>
        <v/>
      </c>
      <c r="N79" s="7" t="str">
        <f ca="1">IF(AND($A79&lt;&gt;"",$A79&lt;&gt;"TOTAL"),IF(AND([6]PREMIOS_TITULACIONES_ANTIGUAS!$Y77&lt;&gt;"",[6]PREMIOS_TITULACIONES_ANTIGUAS!$Y77&lt;&gt;0),[6]PREMIOS_TITULACIONES_ANTIGUAS!$Y77,""),IF($A79="TOTAL",SUM(INDIRECT("N4:N"&amp;ROW()-1)),""))</f>
        <v/>
      </c>
      <c r="O79" s="7" t="str">
        <f ca="1">IF(AND($A79&lt;&gt;"",$A79&lt;&gt;"TOTAL"),IF(AND([6]PREMIOS_TITULACIONES_ANTIGUAS!$AA77&lt;&gt;"",[6]PREMIOS_TITULACIONES_ANTIGUAS!$AA77&lt;&gt;0),[6]PREMIOS_TITULACIONES_ANTIGUAS!$AA77,""),IF($A79="TOTAL",SUM(INDIRECT("O4:O"&amp;ROW()-1)),""))</f>
        <v/>
      </c>
      <c r="P79" s="7" t="str">
        <f t="shared" ca="1" si="23"/>
        <v/>
      </c>
      <c r="Q79" s="7" t="str">
        <f ca="1">IF(AND($A79&lt;&gt;"",$A79&lt;&gt;"TOTAL"),IF(AND([6]PREMIOS_TITULACIONES_ANTIGUAS!$AD77&lt;&gt;"",[6]PREMIOS_TITULACIONES_ANTIGUAS!$AD77&lt;&gt;0),[6]PREMIOS_TITULACIONES_ANTIGUAS!$AD77,""),IF($A79="TOTAL",SUM(INDIRECT("Q4:Q"&amp;ROW()-1)),""))</f>
        <v/>
      </c>
      <c r="R79" s="7" t="str">
        <f ca="1">IF(AND($A79&lt;&gt;"",$A79&lt;&gt;"TOTAL"),IF(AND([6]PREMIOS_TITULACIONES_ANTIGUAS!$AF77&lt;&gt;"",[6]PREMIOS_TITULACIONES_ANTIGUAS!$AF77&lt;&gt;0),[6]PREMIOS_TITULACIONES_ANTIGUAS!$AF77,""),IF($A79="TOTAL",SUM(INDIRECT("R4:R"&amp;ROW()-1)),""))</f>
        <v/>
      </c>
      <c r="S79" s="7" t="str">
        <f t="shared" ca="1" si="24"/>
        <v/>
      </c>
      <c r="T79" s="7" t="str">
        <f ca="1">IF(AND($A79&lt;&gt;"",$A79&lt;&gt;"TOTAL"),IF(AND([6]PREMIOS_TITULACIONES_ANTIGUAS!$AI77&lt;&gt;"",[6]PREMIOS_TITULACIONES_ANTIGUAS!$AI77&lt;&gt;0),[6]PREMIOS_TITULACIONES_ANTIGUAS!$AI77,""),IF($A79="TOTAL",SUM(INDIRECT("T4:T"&amp;ROW()-1)),""))</f>
        <v/>
      </c>
      <c r="U79" s="7" t="str">
        <f ca="1">IF(AND($A79&lt;&gt;"",$A79&lt;&gt;"TOTAL"),IF(AND([6]PREMIOS_TITULACIONES_ANTIGUAS!$AK77&lt;&gt;"",[6]PREMIOS_TITULACIONES_ANTIGUAS!$AK77&lt;&gt;0),[6]PREMIOS_TITULACIONES_ANTIGUAS!$AK77,""),IF($A79="TOTAL",SUM(INDIRECT("U4:U"&amp;ROW()-1)),""))</f>
        <v/>
      </c>
      <c r="V79" s="7" t="str">
        <f t="shared" ca="1" si="25"/>
        <v/>
      </c>
      <c r="W79" s="7" t="str">
        <f ca="1">IF(AND($A79&lt;&gt;"",$A79&lt;&gt;"TOTAL"),IF(AND([6]PREMIOS_TITULACIONES_ANTIGUAS!$AN77&lt;&gt;"",[6]PREMIOS_TITULACIONES_ANTIGUAS!$AN77&lt;&gt;0),[6]PREMIOS_TITULACIONES_ANTIGUAS!$AN77,""),IF($A79="TOTAL",SUM(INDIRECT("W4:W"&amp;ROW()-1)),""))</f>
        <v/>
      </c>
      <c r="X79" s="7" t="str">
        <f ca="1">IF(AND($A79&lt;&gt;"",$A79&lt;&gt;"TOTAL"),IF(AND([6]PREMIOS_TITULACIONES_ANTIGUAS!$AP77&lt;&gt;"",[6]PREMIOS_TITULACIONES_ANTIGUAS!$AP77&lt;&gt;0),[6]PREMIOS_TITULACIONES_ANTIGUAS!$AP77,""),IF($A79="TOTAL",SUM(INDIRECT("X4:X"&amp;ROW()-1)),""))</f>
        <v/>
      </c>
      <c r="Y79" s="7" t="str">
        <f t="shared" ca="1" si="26"/>
        <v/>
      </c>
      <c r="Z79" s="7" t="str">
        <f ca="1">IF(AND($A79&lt;&gt;"",$A79&lt;&gt;"TOTAL"),IF(AND([6]PREMIOS_TITULACIONES_ANTIGUAS!$AS77&lt;&gt;"",[6]PREMIOS_TITULACIONES_ANTIGUAS!$AS77&lt;&gt;0),[6]PREMIOS_TITULACIONES_ANTIGUAS!$AS77,""),IF($A79="TOTAL",SUM(INDIRECT("Z4:Z"&amp;ROW()-1)),""))</f>
        <v/>
      </c>
      <c r="AA79" s="7" t="str">
        <f ca="1">IF(AND($A79&lt;&gt;"",$A79&lt;&gt;"TOTAL"),IF(AND([6]PREMIOS_TITULACIONES_ANTIGUAS!$AU77&lt;&gt;"",[6]PREMIOS_TITULACIONES_ANTIGUAS!$AU77&lt;&gt;0),[6]PREMIOS_TITULACIONES_ANTIGUAS!$AU77,""),IF($A79="TOTAL",SUM(INDIRECT("AA4:AA"&amp;ROW()-1)),""))</f>
        <v/>
      </c>
      <c r="AB79" s="7" t="str">
        <f t="shared" ca="1" si="27"/>
        <v/>
      </c>
      <c r="AC79" s="7" t="str">
        <f ca="1">IF(AND($A79&lt;&gt;"",$A79&lt;&gt;"TOTAL"),IF(AND([6]PREMIOS_TITULACIONES_ANTIGUAS!$AX77&lt;&gt;"",[6]PREMIOS_TITULACIONES_ANTIGUAS!$AX77&lt;&gt;0),[6]PREMIOS_TITULACIONES_ANTIGUAS!$AX77,""),IF($A79="TOTAL",SUM(INDIRECT("AC4:AC"&amp;ROW()-1)),""))</f>
        <v/>
      </c>
      <c r="AD79" s="7" t="str">
        <f ca="1">IF(AND($A79&lt;&gt;"",$A79&lt;&gt;"TOTAL"),IF(AND([6]PREMIOS_TITULACIONES_ANTIGUAS!$AZ77&lt;&gt;"",[6]PREMIOS_TITULACIONES_ANTIGUAS!$AZ77&lt;&gt;0),[6]PREMIOS_TITULACIONES_ANTIGUAS!$AZ77,""),IF($A79="TOTAL",SUM(INDIRECT("AD4:AD"&amp;ROW()-1)),""))</f>
        <v/>
      </c>
      <c r="AE79" s="7" t="str">
        <f t="shared" ca="1" si="28"/>
        <v/>
      </c>
      <c r="AF79" s="7" t="str">
        <f ca="1">IF(AND($A79&lt;&gt;"",$A79&lt;&gt;"TOTAL"),IF(AND([6]PREMIOS_TITULACIONES_ANTIGUAS!$BC77&lt;&gt;"",[6]PREMIOS_TITULACIONES_ANTIGUAS!$BC77&lt;&gt;0),[6]PREMIOS_TITULACIONES_ANTIGUAS!$BC77,""),IF($A79="TOTAL",SUM(INDIRECT("AF4:AF"&amp;ROW()-1)),""))</f>
        <v/>
      </c>
      <c r="AG79" s="7" t="str">
        <f ca="1">IF(AND($A79&lt;&gt;"",$A79&lt;&gt;"TOTAL"),IF(AND([6]PREMIOS_TITULACIONES_ANTIGUAS!$BE77&lt;&gt;"",[6]PREMIOS_TITULACIONES_ANTIGUAS!$BE77&lt;&gt;0),[6]PREMIOS_TITULACIONES_ANTIGUAS!$BE77,""),IF($A79="TOTAL",SUM(INDIRECT("AG4:AG"&amp;ROW()-1)),""))</f>
        <v/>
      </c>
      <c r="AH79" s="7" t="str">
        <f t="shared" ca="1" si="29"/>
        <v/>
      </c>
      <c r="AI79" s="7" t="str">
        <f ca="1">IF(AND($A79&lt;&gt;"",$A79&lt;&gt;"TOTAL"),IF(AND([6]PREMIOS_TITULACIONES_ANTIGUAS!$BH77&lt;&gt;"",[6]PREMIOS_TITULACIONES_ANTIGUAS!$BH77&lt;&gt;0),[6]PREMIOS_TITULACIONES_ANTIGUAS!$BH77,""),IF($A79="TOTAL",SUM(INDIRECT("AI4:AI"&amp;ROW()-1)),""))</f>
        <v/>
      </c>
      <c r="AJ79" s="7" t="str">
        <f ca="1">IF(AND($A79&lt;&gt;"",$A79&lt;&gt;"TOTAL"),IF(AND([6]PREMIOS_TITULACIONES_ANTIGUAS!$BJ77&lt;&gt;"",[6]PREMIOS_TITULACIONES_ANTIGUAS!$BJ77&lt;&gt;0),[6]PREMIOS_TITULACIONES_ANTIGUAS!$BJ77,""),IF($A79="TOTAL",SUM(INDIRECT("AJ4:AJ"&amp;ROW()-1)),""))</f>
        <v/>
      </c>
      <c r="AK79" s="7" t="str">
        <f t="shared" ca="1" si="30"/>
        <v/>
      </c>
      <c r="AL79" s="7" t="str">
        <f ca="1">IF(AND($A79&lt;&gt;"",$A79&lt;&gt;"TOTAL"),IF(AND([6]PREMIOS_TITULACIONES_ANTIGUAS!$BM77&lt;&gt;"",[6]PREMIOS_TITULACIONES_ANTIGUAS!$BM77&lt;&gt;0),[6]PREMIOS_TITULACIONES_ANTIGUAS!$BM77,""),IF($A79="TOTAL",SUM(INDIRECT("AL4:AL"&amp;ROW()-1)),""))</f>
        <v/>
      </c>
      <c r="AM79" s="7" t="str">
        <f ca="1">IF(AND($A79&lt;&gt;"",$A79&lt;&gt;"TOTAL"),IF(AND([6]PREMIOS_TITULACIONES_ANTIGUAS!$BO77&lt;&gt;"",[6]PREMIOS_TITULACIONES_ANTIGUAS!$BO77&lt;&gt;0),[6]PREMIOS_TITULACIONES_ANTIGUAS!$BO77,""),IF($A79="TOTAL",SUM(INDIRECT("AM4:AM"&amp;ROW()-1)),""))</f>
        <v/>
      </c>
      <c r="AN79" s="7" t="str">
        <f t="shared" ca="1" si="31"/>
        <v/>
      </c>
      <c r="AO79" s="7" t="str">
        <f ca="1">IF(AND($A79&lt;&gt;"",$A79&lt;&gt;"TOTAL"),IF(AND([6]PREMIOS_TITULACIONES_ANTIGUAS!$BR77&lt;&gt;"",[6]PREMIOS_TITULACIONES_ANTIGUAS!$BR77&lt;&gt;0),[6]PREMIOS_TITULACIONES_ANTIGUAS!$BR77,""),IF($A79="TOTAL",SUM(INDIRECT("AO4:AO"&amp;ROW()-1)),""))</f>
        <v/>
      </c>
      <c r="AP79" s="7" t="str">
        <f ca="1">IF(AND($A79&lt;&gt;"",$A79&lt;&gt;"TOTAL"),IF(AND([6]PREMIOS_TITULACIONES_ANTIGUAS!$BT77&lt;&gt;"",[6]PREMIOS_TITULACIONES_ANTIGUAS!$BT77&lt;&gt;0),[6]PREMIOS_TITULACIONES_ANTIGUAS!$BT77,""),IF($A79="TOTAL",SUM(INDIRECT("AP4:AP"&amp;ROW()-1)),""))</f>
        <v/>
      </c>
      <c r="AQ79" s="7" t="str">
        <f t="shared" ca="1" si="32"/>
        <v/>
      </c>
      <c r="AR79" s="7" t="str">
        <f ca="1">IF(AND($A79&lt;&gt;"",$A79&lt;&gt;"TOTAL"),IF(AND([6]PREMIOS_TITULACIONES_ANTIGUAS!$BW77&lt;&gt;"",[6]PREMIOS_TITULACIONES_ANTIGUAS!$BW77&lt;&gt;0),[6]PREMIOS_TITULACIONES_ANTIGUAS!$BW77,""),IF($A79="TOTAL",SUM(INDIRECT("AR4:AR"&amp;ROW()-1)),""))</f>
        <v/>
      </c>
      <c r="AS79" s="7" t="str">
        <f ca="1">IF(AND($A79&lt;&gt;"",$A79&lt;&gt;"TOTAL"),IF(AND([6]PREMIOS_TITULACIONES_ANTIGUAS!$BY77&lt;&gt;"",[6]PREMIOS_TITULACIONES_ANTIGUAS!$BY77&lt;&gt;0),[6]PREMIOS_TITULACIONES_ANTIGUAS!$BY77,""),IF($A79="TOTAL",SUM(INDIRECT("AS4:AS"&amp;ROW()-1)),""))</f>
        <v/>
      </c>
      <c r="AT79" s="7" t="str">
        <f t="shared" ca="1" si="33"/>
        <v/>
      </c>
      <c r="AU79" s="7" t="str">
        <f ca="1">IF(AND($A79&lt;&gt;"",$A79&lt;&gt;"TOTAL"),IF(AND([6]PREMIOS_TITULACIONES_ANTIGUAS!$CB77&lt;&gt;"",[6]PREMIOS_TITULACIONES_ANTIGUAS!$CB77&lt;&gt;0),[6]PREMIOS_TITULACIONES_ANTIGUAS!$CB77,""),IF($A79="TOTAL",SUM(INDIRECT("AU4:AU"&amp;ROW()-1)),""))</f>
        <v/>
      </c>
      <c r="AV79" s="7" t="str">
        <f ca="1">IF(AND($A79&lt;&gt;"",$A79&lt;&gt;"TOTAL"),IF(AND([6]PREMIOS_TITULACIONES_ANTIGUAS!$CD77&lt;&gt;"",[6]PREMIOS_TITULACIONES_ANTIGUAS!$CD77&lt;&gt;0),[6]PREMIOS_TITULACIONES_ANTIGUAS!$CD77,""),IF($A79="TOTAL",SUM(INDIRECT("AV4:AV"&amp;ROW()-1)),""))</f>
        <v/>
      </c>
      <c r="AW79" s="7" t="str">
        <f t="shared" ca="1" si="34"/>
        <v/>
      </c>
      <c r="AX79" s="7" t="str">
        <f ca="1">IF(AND($A79&lt;&gt;"",$A79&lt;&gt;"TOTAL"),IF(AND([6]PREMIOS_TITULACIONES_ANTIGUAS!$CG77&lt;&gt;"",[6]PREMIOS_TITULACIONES_ANTIGUAS!$CG77&lt;&gt;0),[6]PREMIOS_TITULACIONES_ANTIGUAS!$CG77,""),IF($A79="TOTAL",SUM(INDIRECT("AX4:AX"&amp;ROW()-1)),""))</f>
        <v/>
      </c>
      <c r="AY79" s="7" t="str">
        <f ca="1">IF(AND($A79&lt;&gt;"",$A79&lt;&gt;"TOTAL"),IF(AND([6]PREMIOS_TITULACIONES_ANTIGUAS!$CI77&lt;&gt;"",[6]PREMIOS_TITULACIONES_ANTIGUAS!$CI77&lt;&gt;0),[6]PREMIOS_TITULACIONES_ANTIGUAS!$CI77,""),IF($A79="TOTAL",SUM(INDIRECT("AY4:AY"&amp;ROW()-1)),""))</f>
        <v/>
      </c>
      <c r="AZ79" s="7" t="str">
        <f t="shared" ca="1" si="35"/>
        <v/>
      </c>
      <c r="BA79" s="7" t="str">
        <f ca="1">IF(AND($A79&lt;&gt;"",$A79&lt;&gt;"TOTAL"),IF(AND([6]PREMIOS_TITULACIONES_ANTIGUAS!$CL77&lt;&gt;"",[6]PREMIOS_TITULACIONES_ANTIGUAS!$CL77&lt;&gt;0),[6]PREMIOS_TITULACIONES_ANTIGUAS!$CL77,""),IF($A79="TOTAL",SUM(INDIRECT("BA4:BA"&amp;ROW()-1)),""))</f>
        <v/>
      </c>
      <c r="BB79" s="7" t="str">
        <f ca="1">IF(AND($A79&lt;&gt;"",$A79&lt;&gt;"TOTAL"),IF(AND([6]PREMIOS_TITULACIONES_ANTIGUAS!$CN77&lt;&gt;"",[6]PREMIOS_TITULACIONES_ANTIGUAS!$CN77&lt;&gt;0),[6]PREMIOS_TITULACIONES_ANTIGUAS!$CN77,""),IF($A79="TOTAL",SUM(INDIRECT("BB4:BB"&amp;ROW()-1)),""))</f>
        <v/>
      </c>
      <c r="BC79" s="7" t="str">
        <f t="shared" ca="1" si="36"/>
        <v/>
      </c>
      <c r="BD79" s="7" t="str">
        <f ca="1">IF(AND($A79&lt;&gt;"",$A79&lt;&gt;"TOTAL"),IF(AND([6]PREMIOS_TITULACIONES_ANTIGUAS!$CQ77&lt;&gt;"",[6]PREMIOS_TITULACIONES_ANTIGUAS!$CQ77&lt;&gt;0),[6]PREMIOS_TITULACIONES_ANTIGUAS!$CQ77,""),IF($A79="TOTAL",SUM(INDIRECT("BD4:BD"&amp;ROW()-1)),""))</f>
        <v/>
      </c>
      <c r="BE79" s="7" t="str">
        <f ca="1">IF(AND($A79&lt;&gt;"",$A79&lt;&gt;"TOTAL"),IF(AND([6]PREMIOS_TITULACIONES_ANTIGUAS!$CS77&lt;&gt;"",[6]PREMIOS_TITULACIONES_ANTIGUAS!$CS77&lt;&gt;0),[6]PREMIOS_TITULACIONES_ANTIGUAS!$CS77,""),IF($A79="TOTAL",SUM(INDIRECT("BE4:BE"&amp;ROW()-1)),""))</f>
        <v/>
      </c>
      <c r="BF79" s="7" t="str">
        <f t="shared" ca="1" si="37"/>
        <v/>
      </c>
    </row>
    <row r="80" spans="1:58" x14ac:dyDescent="0.2">
      <c r="A80" s="12" t="str">
        <f>IF([6]PREMIOS_TITULACIONES_ANTIGUAS!$D78&lt;&gt;"",[6]PREMIOS_TITULACIONES_ANTIGUAS!$D78,IF(AND([6]PREMIOS_TITULACIONES_ANTIGUAS!$D78="",[6]PREMIOS_TITULACIONES_ANTIGUAS!$D79="",[6]PREMIOS_TITULACIONES_ANTIGUAS!$D77=""),"","TOTAL"))</f>
        <v/>
      </c>
      <c r="B80" s="7" t="str">
        <f ca="1">IF(AND($A80&lt;&gt;"",$A80&lt;&gt;"TOTAL"),IF(AND([6]PREMIOS_TITULACIONES_ANTIGUAS!$E78&lt;&gt;"",[6]PREMIOS_TITULACIONES_ANTIGUAS!$E78&lt;&gt;0),[6]PREMIOS_TITULACIONES_ANTIGUAS!$E78,""),IF($A80="TOTAL",SUM(INDIRECT("B4:B"&amp;ROW()-1)),""))</f>
        <v/>
      </c>
      <c r="C80" s="7" t="str">
        <f ca="1">IF(AND($A80&lt;&gt;"",$A80&lt;&gt;"TOTAL"),IF(AND([6]PREMIOS_TITULACIONES_ANTIGUAS!$G78&lt;&gt;"",[6]PREMIOS_TITULACIONES_ANTIGUAS!$G78&lt;&gt;0),[6]PREMIOS_TITULACIONES_ANTIGUAS!$G78,""),IF($A80="TOTAL",SUM(INDIRECT("C4:C"&amp;ROW()-1)),""))</f>
        <v/>
      </c>
      <c r="D80" s="7" t="str">
        <f t="shared" ca="1" si="19"/>
        <v/>
      </c>
      <c r="E80" s="7" t="str">
        <f ca="1">IF(AND($A80&lt;&gt;"",$A80&lt;&gt;"TOTAL"),IF(AND([6]PREMIOS_TITULACIONES_ANTIGUAS!$J78&lt;&gt;"",[6]PREMIOS_TITULACIONES_ANTIGUAS!$J78&lt;&gt;0),[6]PREMIOS_TITULACIONES_ANTIGUAS!$J78,""),IF($A80="TOTAL",SUM(INDIRECT("E4:E"&amp;ROW()-1)),""))</f>
        <v/>
      </c>
      <c r="F80" s="7" t="str">
        <f ca="1">IF(AND($A80&lt;&gt;"",$A80&lt;&gt;"TOTAL"),IF(AND([6]PREMIOS_TITULACIONES_ANTIGUAS!$L78&lt;&gt;"",[6]PREMIOS_TITULACIONES_ANTIGUAS!$L78&lt;&gt;0),[6]PREMIOS_TITULACIONES_ANTIGUAS!$L78,""),IF($A80="TOTAL",SUM(INDIRECT("F4:F"&amp;ROW()-1)),""))</f>
        <v/>
      </c>
      <c r="G80" s="7" t="str">
        <f t="shared" ca="1" si="20"/>
        <v/>
      </c>
      <c r="H80" s="7" t="str">
        <f ca="1">IF(AND($A80&lt;&gt;"",$A80&lt;&gt;"TOTAL"),IF(AND([6]PREMIOS_TITULACIONES_ANTIGUAS!$O78&lt;&gt;"",[6]PREMIOS_TITULACIONES_ANTIGUAS!$O78&lt;&gt;0),[6]PREMIOS_TITULACIONES_ANTIGUAS!$O78,""),IF($A80="TOTAL",SUM(INDIRECT("H4:H"&amp;ROW()-1)),""))</f>
        <v/>
      </c>
      <c r="I80" s="7" t="str">
        <f ca="1">IF(AND($A80&lt;&gt;"",$A80&lt;&gt;"TOTAL"),IF(AND([6]PREMIOS_TITULACIONES_ANTIGUAS!$Q78&lt;&gt;"",[6]PREMIOS_TITULACIONES_ANTIGUAS!$Q78&lt;&gt;0),[6]PREMIOS_TITULACIONES_ANTIGUAS!$Q78,""),IF($A80="TOTAL",SUM(INDIRECT("I4:I"&amp;ROW()-1)),""))</f>
        <v/>
      </c>
      <c r="J80" s="7" t="str">
        <f t="shared" ca="1" si="21"/>
        <v/>
      </c>
      <c r="K80" s="7" t="str">
        <f ca="1">IF(AND($A80&lt;&gt;"",$A80&lt;&gt;"TOTAL"),IF(AND([6]PREMIOS_TITULACIONES_ANTIGUAS!$T78&lt;&gt;"",[6]PREMIOS_TITULACIONES_ANTIGUAS!$T78&lt;&gt;0),[6]PREMIOS_TITULACIONES_ANTIGUAS!$T78,""),IF($A80="TOTAL",SUM(INDIRECT("K4:K"&amp;ROW()-1)),""))</f>
        <v/>
      </c>
      <c r="L80" s="7" t="str">
        <f ca="1">IF(AND($A80&lt;&gt;"",$A80&lt;&gt;"TOTAL"),IF(AND([6]PREMIOS_TITULACIONES_ANTIGUAS!$V78&lt;&gt;"",[6]PREMIOS_TITULACIONES_ANTIGUAS!$V78&lt;&gt;0),[6]PREMIOS_TITULACIONES_ANTIGUAS!$V78,""),IF($A80="TOTAL",SUM(INDIRECT("L4:L"&amp;ROW()-1)),""))</f>
        <v/>
      </c>
      <c r="M80" s="7" t="str">
        <f t="shared" ca="1" si="22"/>
        <v/>
      </c>
      <c r="N80" s="7" t="str">
        <f ca="1">IF(AND($A80&lt;&gt;"",$A80&lt;&gt;"TOTAL"),IF(AND([6]PREMIOS_TITULACIONES_ANTIGUAS!$Y78&lt;&gt;"",[6]PREMIOS_TITULACIONES_ANTIGUAS!$Y78&lt;&gt;0),[6]PREMIOS_TITULACIONES_ANTIGUAS!$Y78,""),IF($A80="TOTAL",SUM(INDIRECT("N4:N"&amp;ROW()-1)),""))</f>
        <v/>
      </c>
      <c r="O80" s="7" t="str">
        <f ca="1">IF(AND($A80&lt;&gt;"",$A80&lt;&gt;"TOTAL"),IF(AND([6]PREMIOS_TITULACIONES_ANTIGUAS!$AA78&lt;&gt;"",[6]PREMIOS_TITULACIONES_ANTIGUAS!$AA78&lt;&gt;0),[6]PREMIOS_TITULACIONES_ANTIGUAS!$AA78,""),IF($A80="TOTAL",SUM(INDIRECT("O4:O"&amp;ROW()-1)),""))</f>
        <v/>
      </c>
      <c r="P80" s="7" t="str">
        <f t="shared" ca="1" si="23"/>
        <v/>
      </c>
      <c r="Q80" s="7" t="str">
        <f ca="1">IF(AND($A80&lt;&gt;"",$A80&lt;&gt;"TOTAL"),IF(AND([6]PREMIOS_TITULACIONES_ANTIGUAS!$AD78&lt;&gt;"",[6]PREMIOS_TITULACIONES_ANTIGUAS!$AD78&lt;&gt;0),[6]PREMIOS_TITULACIONES_ANTIGUAS!$AD78,""),IF($A80="TOTAL",SUM(INDIRECT("Q4:Q"&amp;ROW()-1)),""))</f>
        <v/>
      </c>
      <c r="R80" s="7" t="str">
        <f ca="1">IF(AND($A80&lt;&gt;"",$A80&lt;&gt;"TOTAL"),IF(AND([6]PREMIOS_TITULACIONES_ANTIGUAS!$AF78&lt;&gt;"",[6]PREMIOS_TITULACIONES_ANTIGUAS!$AF78&lt;&gt;0),[6]PREMIOS_TITULACIONES_ANTIGUAS!$AF78,""),IF($A80="TOTAL",SUM(INDIRECT("R4:R"&amp;ROW()-1)),""))</f>
        <v/>
      </c>
      <c r="S80" s="7" t="str">
        <f t="shared" ca="1" si="24"/>
        <v/>
      </c>
      <c r="T80" s="7" t="str">
        <f ca="1">IF(AND($A80&lt;&gt;"",$A80&lt;&gt;"TOTAL"),IF(AND([6]PREMIOS_TITULACIONES_ANTIGUAS!$AI78&lt;&gt;"",[6]PREMIOS_TITULACIONES_ANTIGUAS!$AI78&lt;&gt;0),[6]PREMIOS_TITULACIONES_ANTIGUAS!$AI78,""),IF($A80="TOTAL",SUM(INDIRECT("T4:T"&amp;ROW()-1)),""))</f>
        <v/>
      </c>
      <c r="U80" s="7" t="str">
        <f ca="1">IF(AND($A80&lt;&gt;"",$A80&lt;&gt;"TOTAL"),IF(AND([6]PREMIOS_TITULACIONES_ANTIGUAS!$AK78&lt;&gt;"",[6]PREMIOS_TITULACIONES_ANTIGUAS!$AK78&lt;&gt;0),[6]PREMIOS_TITULACIONES_ANTIGUAS!$AK78,""),IF($A80="TOTAL",SUM(INDIRECT("U4:U"&amp;ROW()-1)),""))</f>
        <v/>
      </c>
      <c r="V80" s="7" t="str">
        <f t="shared" ca="1" si="25"/>
        <v/>
      </c>
      <c r="W80" s="7" t="str">
        <f ca="1">IF(AND($A80&lt;&gt;"",$A80&lt;&gt;"TOTAL"),IF(AND([6]PREMIOS_TITULACIONES_ANTIGUAS!$AN78&lt;&gt;"",[6]PREMIOS_TITULACIONES_ANTIGUAS!$AN78&lt;&gt;0),[6]PREMIOS_TITULACIONES_ANTIGUAS!$AN78,""),IF($A80="TOTAL",SUM(INDIRECT("W4:W"&amp;ROW()-1)),""))</f>
        <v/>
      </c>
      <c r="X80" s="7" t="str">
        <f ca="1">IF(AND($A80&lt;&gt;"",$A80&lt;&gt;"TOTAL"),IF(AND([6]PREMIOS_TITULACIONES_ANTIGUAS!$AP78&lt;&gt;"",[6]PREMIOS_TITULACIONES_ANTIGUAS!$AP78&lt;&gt;0),[6]PREMIOS_TITULACIONES_ANTIGUAS!$AP78,""),IF($A80="TOTAL",SUM(INDIRECT("X4:X"&amp;ROW()-1)),""))</f>
        <v/>
      </c>
      <c r="Y80" s="7" t="str">
        <f t="shared" ca="1" si="26"/>
        <v/>
      </c>
      <c r="Z80" s="7" t="str">
        <f ca="1">IF(AND($A80&lt;&gt;"",$A80&lt;&gt;"TOTAL"),IF(AND([6]PREMIOS_TITULACIONES_ANTIGUAS!$AS78&lt;&gt;"",[6]PREMIOS_TITULACIONES_ANTIGUAS!$AS78&lt;&gt;0),[6]PREMIOS_TITULACIONES_ANTIGUAS!$AS78,""),IF($A80="TOTAL",SUM(INDIRECT("Z4:Z"&amp;ROW()-1)),""))</f>
        <v/>
      </c>
      <c r="AA80" s="7" t="str">
        <f ca="1">IF(AND($A80&lt;&gt;"",$A80&lt;&gt;"TOTAL"),IF(AND([6]PREMIOS_TITULACIONES_ANTIGUAS!$AU78&lt;&gt;"",[6]PREMIOS_TITULACIONES_ANTIGUAS!$AU78&lt;&gt;0),[6]PREMIOS_TITULACIONES_ANTIGUAS!$AU78,""),IF($A80="TOTAL",SUM(INDIRECT("AA4:AA"&amp;ROW()-1)),""))</f>
        <v/>
      </c>
      <c r="AB80" s="7" t="str">
        <f t="shared" ca="1" si="27"/>
        <v/>
      </c>
      <c r="AC80" s="7" t="str">
        <f ca="1">IF(AND($A80&lt;&gt;"",$A80&lt;&gt;"TOTAL"),IF(AND([6]PREMIOS_TITULACIONES_ANTIGUAS!$AX78&lt;&gt;"",[6]PREMIOS_TITULACIONES_ANTIGUAS!$AX78&lt;&gt;0),[6]PREMIOS_TITULACIONES_ANTIGUAS!$AX78,""),IF($A80="TOTAL",SUM(INDIRECT("AC4:AC"&amp;ROW()-1)),""))</f>
        <v/>
      </c>
      <c r="AD80" s="7" t="str">
        <f ca="1">IF(AND($A80&lt;&gt;"",$A80&lt;&gt;"TOTAL"),IF(AND([6]PREMIOS_TITULACIONES_ANTIGUAS!$AZ78&lt;&gt;"",[6]PREMIOS_TITULACIONES_ANTIGUAS!$AZ78&lt;&gt;0),[6]PREMIOS_TITULACIONES_ANTIGUAS!$AZ78,""),IF($A80="TOTAL",SUM(INDIRECT("AD4:AD"&amp;ROW()-1)),""))</f>
        <v/>
      </c>
      <c r="AE80" s="7" t="str">
        <f t="shared" ca="1" si="28"/>
        <v/>
      </c>
      <c r="AF80" s="7" t="str">
        <f ca="1">IF(AND($A80&lt;&gt;"",$A80&lt;&gt;"TOTAL"),IF(AND([6]PREMIOS_TITULACIONES_ANTIGUAS!$BC78&lt;&gt;"",[6]PREMIOS_TITULACIONES_ANTIGUAS!$BC78&lt;&gt;0),[6]PREMIOS_TITULACIONES_ANTIGUAS!$BC78,""),IF($A80="TOTAL",SUM(INDIRECT("AF4:AF"&amp;ROW()-1)),""))</f>
        <v/>
      </c>
      <c r="AG80" s="7" t="str">
        <f ca="1">IF(AND($A80&lt;&gt;"",$A80&lt;&gt;"TOTAL"),IF(AND([6]PREMIOS_TITULACIONES_ANTIGUAS!$BE78&lt;&gt;"",[6]PREMIOS_TITULACIONES_ANTIGUAS!$BE78&lt;&gt;0),[6]PREMIOS_TITULACIONES_ANTIGUAS!$BE78,""),IF($A80="TOTAL",SUM(INDIRECT("AG4:AG"&amp;ROW()-1)),""))</f>
        <v/>
      </c>
      <c r="AH80" s="7" t="str">
        <f t="shared" ca="1" si="29"/>
        <v/>
      </c>
      <c r="AI80" s="7" t="str">
        <f ca="1">IF(AND($A80&lt;&gt;"",$A80&lt;&gt;"TOTAL"),IF(AND([6]PREMIOS_TITULACIONES_ANTIGUAS!$BH78&lt;&gt;"",[6]PREMIOS_TITULACIONES_ANTIGUAS!$BH78&lt;&gt;0),[6]PREMIOS_TITULACIONES_ANTIGUAS!$BH78,""),IF($A80="TOTAL",SUM(INDIRECT("AI4:AI"&amp;ROW()-1)),""))</f>
        <v/>
      </c>
      <c r="AJ80" s="7" t="str">
        <f ca="1">IF(AND($A80&lt;&gt;"",$A80&lt;&gt;"TOTAL"),IF(AND([6]PREMIOS_TITULACIONES_ANTIGUAS!$BJ78&lt;&gt;"",[6]PREMIOS_TITULACIONES_ANTIGUAS!$BJ78&lt;&gt;0),[6]PREMIOS_TITULACIONES_ANTIGUAS!$BJ78,""),IF($A80="TOTAL",SUM(INDIRECT("AJ4:AJ"&amp;ROW()-1)),""))</f>
        <v/>
      </c>
      <c r="AK80" s="7" t="str">
        <f t="shared" ca="1" si="30"/>
        <v/>
      </c>
      <c r="AL80" s="7" t="str">
        <f ca="1">IF(AND($A80&lt;&gt;"",$A80&lt;&gt;"TOTAL"),IF(AND([6]PREMIOS_TITULACIONES_ANTIGUAS!$BM78&lt;&gt;"",[6]PREMIOS_TITULACIONES_ANTIGUAS!$BM78&lt;&gt;0),[6]PREMIOS_TITULACIONES_ANTIGUAS!$BM78,""),IF($A80="TOTAL",SUM(INDIRECT("AL4:AL"&amp;ROW()-1)),""))</f>
        <v/>
      </c>
      <c r="AM80" s="7" t="str">
        <f ca="1">IF(AND($A80&lt;&gt;"",$A80&lt;&gt;"TOTAL"),IF(AND([6]PREMIOS_TITULACIONES_ANTIGUAS!$BO78&lt;&gt;"",[6]PREMIOS_TITULACIONES_ANTIGUAS!$BO78&lt;&gt;0),[6]PREMIOS_TITULACIONES_ANTIGUAS!$BO78,""),IF($A80="TOTAL",SUM(INDIRECT("AM4:AM"&amp;ROW()-1)),""))</f>
        <v/>
      </c>
      <c r="AN80" s="7" t="str">
        <f t="shared" ca="1" si="31"/>
        <v/>
      </c>
      <c r="AO80" s="7" t="str">
        <f ca="1">IF(AND($A80&lt;&gt;"",$A80&lt;&gt;"TOTAL"),IF(AND([6]PREMIOS_TITULACIONES_ANTIGUAS!$BR78&lt;&gt;"",[6]PREMIOS_TITULACIONES_ANTIGUAS!$BR78&lt;&gt;0),[6]PREMIOS_TITULACIONES_ANTIGUAS!$BR78,""),IF($A80="TOTAL",SUM(INDIRECT("AO4:AO"&amp;ROW()-1)),""))</f>
        <v/>
      </c>
      <c r="AP80" s="7" t="str">
        <f ca="1">IF(AND($A80&lt;&gt;"",$A80&lt;&gt;"TOTAL"),IF(AND([6]PREMIOS_TITULACIONES_ANTIGUAS!$BT78&lt;&gt;"",[6]PREMIOS_TITULACIONES_ANTIGUAS!$BT78&lt;&gt;0),[6]PREMIOS_TITULACIONES_ANTIGUAS!$BT78,""),IF($A80="TOTAL",SUM(INDIRECT("AP4:AP"&amp;ROW()-1)),""))</f>
        <v/>
      </c>
      <c r="AQ80" s="7" t="str">
        <f t="shared" ca="1" si="32"/>
        <v/>
      </c>
      <c r="AR80" s="7" t="str">
        <f ca="1">IF(AND($A80&lt;&gt;"",$A80&lt;&gt;"TOTAL"),IF(AND([6]PREMIOS_TITULACIONES_ANTIGUAS!$BW78&lt;&gt;"",[6]PREMIOS_TITULACIONES_ANTIGUAS!$BW78&lt;&gt;0),[6]PREMIOS_TITULACIONES_ANTIGUAS!$BW78,""),IF($A80="TOTAL",SUM(INDIRECT("AR4:AR"&amp;ROW()-1)),""))</f>
        <v/>
      </c>
      <c r="AS80" s="7" t="str">
        <f ca="1">IF(AND($A80&lt;&gt;"",$A80&lt;&gt;"TOTAL"),IF(AND([6]PREMIOS_TITULACIONES_ANTIGUAS!$BY78&lt;&gt;"",[6]PREMIOS_TITULACIONES_ANTIGUAS!$BY78&lt;&gt;0),[6]PREMIOS_TITULACIONES_ANTIGUAS!$BY78,""),IF($A80="TOTAL",SUM(INDIRECT("AS4:AS"&amp;ROW()-1)),""))</f>
        <v/>
      </c>
      <c r="AT80" s="7" t="str">
        <f t="shared" ca="1" si="33"/>
        <v/>
      </c>
      <c r="AU80" s="7" t="str">
        <f ca="1">IF(AND($A80&lt;&gt;"",$A80&lt;&gt;"TOTAL"),IF(AND([6]PREMIOS_TITULACIONES_ANTIGUAS!$CB78&lt;&gt;"",[6]PREMIOS_TITULACIONES_ANTIGUAS!$CB78&lt;&gt;0),[6]PREMIOS_TITULACIONES_ANTIGUAS!$CB78,""),IF($A80="TOTAL",SUM(INDIRECT("AU4:AU"&amp;ROW()-1)),""))</f>
        <v/>
      </c>
      <c r="AV80" s="7" t="str">
        <f ca="1">IF(AND($A80&lt;&gt;"",$A80&lt;&gt;"TOTAL"),IF(AND([6]PREMIOS_TITULACIONES_ANTIGUAS!$CD78&lt;&gt;"",[6]PREMIOS_TITULACIONES_ANTIGUAS!$CD78&lt;&gt;0),[6]PREMIOS_TITULACIONES_ANTIGUAS!$CD78,""),IF($A80="TOTAL",SUM(INDIRECT("AV4:AV"&amp;ROW()-1)),""))</f>
        <v/>
      </c>
      <c r="AW80" s="7" t="str">
        <f t="shared" ca="1" si="34"/>
        <v/>
      </c>
      <c r="AX80" s="7" t="str">
        <f ca="1">IF(AND($A80&lt;&gt;"",$A80&lt;&gt;"TOTAL"),IF(AND([6]PREMIOS_TITULACIONES_ANTIGUAS!$CG78&lt;&gt;"",[6]PREMIOS_TITULACIONES_ANTIGUAS!$CG78&lt;&gt;0),[6]PREMIOS_TITULACIONES_ANTIGUAS!$CG78,""),IF($A80="TOTAL",SUM(INDIRECT("AX4:AX"&amp;ROW()-1)),""))</f>
        <v/>
      </c>
      <c r="AY80" s="7" t="str">
        <f ca="1">IF(AND($A80&lt;&gt;"",$A80&lt;&gt;"TOTAL"),IF(AND([6]PREMIOS_TITULACIONES_ANTIGUAS!$CI78&lt;&gt;"",[6]PREMIOS_TITULACIONES_ANTIGUAS!$CI78&lt;&gt;0),[6]PREMIOS_TITULACIONES_ANTIGUAS!$CI78,""),IF($A80="TOTAL",SUM(INDIRECT("AY4:AY"&amp;ROW()-1)),""))</f>
        <v/>
      </c>
      <c r="AZ80" s="7" t="str">
        <f t="shared" ca="1" si="35"/>
        <v/>
      </c>
      <c r="BA80" s="7" t="str">
        <f ca="1">IF(AND($A80&lt;&gt;"",$A80&lt;&gt;"TOTAL"),IF(AND([6]PREMIOS_TITULACIONES_ANTIGUAS!$CL78&lt;&gt;"",[6]PREMIOS_TITULACIONES_ANTIGUAS!$CL78&lt;&gt;0),[6]PREMIOS_TITULACIONES_ANTIGUAS!$CL78,""),IF($A80="TOTAL",SUM(INDIRECT("BA4:BA"&amp;ROW()-1)),""))</f>
        <v/>
      </c>
      <c r="BB80" s="7" t="str">
        <f ca="1">IF(AND($A80&lt;&gt;"",$A80&lt;&gt;"TOTAL"),IF(AND([6]PREMIOS_TITULACIONES_ANTIGUAS!$CN78&lt;&gt;"",[6]PREMIOS_TITULACIONES_ANTIGUAS!$CN78&lt;&gt;0),[6]PREMIOS_TITULACIONES_ANTIGUAS!$CN78,""),IF($A80="TOTAL",SUM(INDIRECT("BB4:BB"&amp;ROW()-1)),""))</f>
        <v/>
      </c>
      <c r="BC80" s="7" t="str">
        <f t="shared" ca="1" si="36"/>
        <v/>
      </c>
      <c r="BD80" s="7" t="str">
        <f ca="1">IF(AND($A80&lt;&gt;"",$A80&lt;&gt;"TOTAL"),IF(AND([6]PREMIOS_TITULACIONES_ANTIGUAS!$CQ78&lt;&gt;"",[6]PREMIOS_TITULACIONES_ANTIGUAS!$CQ78&lt;&gt;0),[6]PREMIOS_TITULACIONES_ANTIGUAS!$CQ78,""),IF($A80="TOTAL",SUM(INDIRECT("BD4:BD"&amp;ROW()-1)),""))</f>
        <v/>
      </c>
      <c r="BE80" s="7" t="str">
        <f ca="1">IF(AND($A80&lt;&gt;"",$A80&lt;&gt;"TOTAL"),IF(AND([6]PREMIOS_TITULACIONES_ANTIGUAS!$CS78&lt;&gt;"",[6]PREMIOS_TITULACIONES_ANTIGUAS!$CS78&lt;&gt;0),[6]PREMIOS_TITULACIONES_ANTIGUAS!$CS78,""),IF($A80="TOTAL",SUM(INDIRECT("BE4:BE"&amp;ROW()-1)),""))</f>
        <v/>
      </c>
      <c r="BF80" s="7" t="str">
        <f t="shared" ca="1" si="37"/>
        <v/>
      </c>
    </row>
    <row r="81" spans="1:58" x14ac:dyDescent="0.2">
      <c r="A81" s="12" t="str">
        <f>IF([6]PREMIOS_TITULACIONES_ANTIGUAS!$D79&lt;&gt;"",[6]PREMIOS_TITULACIONES_ANTIGUAS!$D79,IF(AND([6]PREMIOS_TITULACIONES_ANTIGUAS!$D79="",[6]PREMIOS_TITULACIONES_ANTIGUAS!$D80="",[6]PREMIOS_TITULACIONES_ANTIGUAS!$D78=""),"","TOTAL"))</f>
        <v/>
      </c>
      <c r="B81" s="7" t="str">
        <f ca="1">IF(AND($A81&lt;&gt;"",$A81&lt;&gt;"TOTAL"),IF(AND([6]PREMIOS_TITULACIONES_ANTIGUAS!$E79&lt;&gt;"",[6]PREMIOS_TITULACIONES_ANTIGUAS!$E79&lt;&gt;0),[6]PREMIOS_TITULACIONES_ANTIGUAS!$E79,""),IF($A81="TOTAL",SUM(INDIRECT("B4:B"&amp;ROW()-1)),""))</f>
        <v/>
      </c>
      <c r="C81" s="7" t="str">
        <f ca="1">IF(AND($A81&lt;&gt;"",$A81&lt;&gt;"TOTAL"),IF(AND([6]PREMIOS_TITULACIONES_ANTIGUAS!$G79&lt;&gt;"",[6]PREMIOS_TITULACIONES_ANTIGUAS!$G79&lt;&gt;0),[6]PREMIOS_TITULACIONES_ANTIGUAS!$G79,""),IF($A81="TOTAL",SUM(INDIRECT("C4:C"&amp;ROW()-1)),""))</f>
        <v/>
      </c>
      <c r="D81" s="7" t="str">
        <f t="shared" ca="1" si="19"/>
        <v/>
      </c>
      <c r="E81" s="7" t="str">
        <f ca="1">IF(AND($A81&lt;&gt;"",$A81&lt;&gt;"TOTAL"),IF(AND([6]PREMIOS_TITULACIONES_ANTIGUAS!$J79&lt;&gt;"",[6]PREMIOS_TITULACIONES_ANTIGUAS!$J79&lt;&gt;0),[6]PREMIOS_TITULACIONES_ANTIGUAS!$J79,""),IF($A81="TOTAL",SUM(INDIRECT("E4:E"&amp;ROW()-1)),""))</f>
        <v/>
      </c>
      <c r="F81" s="7" t="str">
        <f ca="1">IF(AND($A81&lt;&gt;"",$A81&lt;&gt;"TOTAL"),IF(AND([6]PREMIOS_TITULACIONES_ANTIGUAS!$L79&lt;&gt;"",[6]PREMIOS_TITULACIONES_ANTIGUAS!$L79&lt;&gt;0),[6]PREMIOS_TITULACIONES_ANTIGUAS!$L79,""),IF($A81="TOTAL",SUM(INDIRECT("F4:F"&amp;ROW()-1)),""))</f>
        <v/>
      </c>
      <c r="G81" s="7" t="str">
        <f t="shared" ca="1" si="20"/>
        <v/>
      </c>
      <c r="H81" s="7" t="str">
        <f ca="1">IF(AND($A81&lt;&gt;"",$A81&lt;&gt;"TOTAL"),IF(AND([6]PREMIOS_TITULACIONES_ANTIGUAS!$O79&lt;&gt;"",[6]PREMIOS_TITULACIONES_ANTIGUAS!$O79&lt;&gt;0),[6]PREMIOS_TITULACIONES_ANTIGUAS!$O79,""),IF($A81="TOTAL",SUM(INDIRECT("H4:H"&amp;ROW()-1)),""))</f>
        <v/>
      </c>
      <c r="I81" s="7" t="str">
        <f ca="1">IF(AND($A81&lt;&gt;"",$A81&lt;&gt;"TOTAL"),IF(AND([6]PREMIOS_TITULACIONES_ANTIGUAS!$Q79&lt;&gt;"",[6]PREMIOS_TITULACIONES_ANTIGUAS!$Q79&lt;&gt;0),[6]PREMIOS_TITULACIONES_ANTIGUAS!$Q79,""),IF($A81="TOTAL",SUM(INDIRECT("I4:I"&amp;ROW()-1)),""))</f>
        <v/>
      </c>
      <c r="J81" s="7" t="str">
        <f t="shared" ca="1" si="21"/>
        <v/>
      </c>
      <c r="K81" s="7" t="str">
        <f ca="1">IF(AND($A81&lt;&gt;"",$A81&lt;&gt;"TOTAL"),IF(AND([6]PREMIOS_TITULACIONES_ANTIGUAS!$T79&lt;&gt;"",[6]PREMIOS_TITULACIONES_ANTIGUAS!$T79&lt;&gt;0),[6]PREMIOS_TITULACIONES_ANTIGUAS!$T79,""),IF($A81="TOTAL",SUM(INDIRECT("K4:K"&amp;ROW()-1)),""))</f>
        <v/>
      </c>
      <c r="L81" s="7" t="str">
        <f ca="1">IF(AND($A81&lt;&gt;"",$A81&lt;&gt;"TOTAL"),IF(AND([6]PREMIOS_TITULACIONES_ANTIGUAS!$V79&lt;&gt;"",[6]PREMIOS_TITULACIONES_ANTIGUAS!$V79&lt;&gt;0),[6]PREMIOS_TITULACIONES_ANTIGUAS!$V79,""),IF($A81="TOTAL",SUM(INDIRECT("L4:L"&amp;ROW()-1)),""))</f>
        <v/>
      </c>
      <c r="M81" s="7" t="str">
        <f t="shared" ca="1" si="22"/>
        <v/>
      </c>
      <c r="N81" s="7" t="str">
        <f ca="1">IF(AND($A81&lt;&gt;"",$A81&lt;&gt;"TOTAL"),IF(AND([6]PREMIOS_TITULACIONES_ANTIGUAS!$Y79&lt;&gt;"",[6]PREMIOS_TITULACIONES_ANTIGUAS!$Y79&lt;&gt;0),[6]PREMIOS_TITULACIONES_ANTIGUAS!$Y79,""),IF($A81="TOTAL",SUM(INDIRECT("N4:N"&amp;ROW()-1)),""))</f>
        <v/>
      </c>
      <c r="O81" s="7" t="str">
        <f ca="1">IF(AND($A81&lt;&gt;"",$A81&lt;&gt;"TOTAL"),IF(AND([6]PREMIOS_TITULACIONES_ANTIGUAS!$AA79&lt;&gt;"",[6]PREMIOS_TITULACIONES_ANTIGUAS!$AA79&lt;&gt;0),[6]PREMIOS_TITULACIONES_ANTIGUAS!$AA79,""),IF($A81="TOTAL",SUM(INDIRECT("O4:O"&amp;ROW()-1)),""))</f>
        <v/>
      </c>
      <c r="P81" s="7" t="str">
        <f t="shared" ca="1" si="23"/>
        <v/>
      </c>
      <c r="Q81" s="7" t="str">
        <f ca="1">IF(AND($A81&lt;&gt;"",$A81&lt;&gt;"TOTAL"),IF(AND([6]PREMIOS_TITULACIONES_ANTIGUAS!$AD79&lt;&gt;"",[6]PREMIOS_TITULACIONES_ANTIGUAS!$AD79&lt;&gt;0),[6]PREMIOS_TITULACIONES_ANTIGUAS!$AD79,""),IF($A81="TOTAL",SUM(INDIRECT("Q4:Q"&amp;ROW()-1)),""))</f>
        <v/>
      </c>
      <c r="R81" s="7" t="str">
        <f ca="1">IF(AND($A81&lt;&gt;"",$A81&lt;&gt;"TOTAL"),IF(AND([6]PREMIOS_TITULACIONES_ANTIGUAS!$AF79&lt;&gt;"",[6]PREMIOS_TITULACIONES_ANTIGUAS!$AF79&lt;&gt;0),[6]PREMIOS_TITULACIONES_ANTIGUAS!$AF79,""),IF($A81="TOTAL",SUM(INDIRECT("R4:R"&amp;ROW()-1)),""))</f>
        <v/>
      </c>
      <c r="S81" s="7" t="str">
        <f t="shared" ca="1" si="24"/>
        <v/>
      </c>
      <c r="T81" s="7" t="str">
        <f ca="1">IF(AND($A81&lt;&gt;"",$A81&lt;&gt;"TOTAL"),IF(AND([6]PREMIOS_TITULACIONES_ANTIGUAS!$AI79&lt;&gt;"",[6]PREMIOS_TITULACIONES_ANTIGUAS!$AI79&lt;&gt;0),[6]PREMIOS_TITULACIONES_ANTIGUAS!$AI79,""),IF($A81="TOTAL",SUM(INDIRECT("T4:T"&amp;ROW()-1)),""))</f>
        <v/>
      </c>
      <c r="U81" s="7" t="str">
        <f ca="1">IF(AND($A81&lt;&gt;"",$A81&lt;&gt;"TOTAL"),IF(AND([6]PREMIOS_TITULACIONES_ANTIGUAS!$AK79&lt;&gt;"",[6]PREMIOS_TITULACIONES_ANTIGUAS!$AK79&lt;&gt;0),[6]PREMIOS_TITULACIONES_ANTIGUAS!$AK79,""),IF($A81="TOTAL",SUM(INDIRECT("U4:U"&amp;ROW()-1)),""))</f>
        <v/>
      </c>
      <c r="V81" s="7" t="str">
        <f t="shared" ca="1" si="25"/>
        <v/>
      </c>
      <c r="W81" s="7" t="str">
        <f ca="1">IF(AND($A81&lt;&gt;"",$A81&lt;&gt;"TOTAL"),IF(AND([6]PREMIOS_TITULACIONES_ANTIGUAS!$AN79&lt;&gt;"",[6]PREMIOS_TITULACIONES_ANTIGUAS!$AN79&lt;&gt;0),[6]PREMIOS_TITULACIONES_ANTIGUAS!$AN79,""),IF($A81="TOTAL",SUM(INDIRECT("W4:W"&amp;ROW()-1)),""))</f>
        <v/>
      </c>
      <c r="X81" s="7" t="str">
        <f ca="1">IF(AND($A81&lt;&gt;"",$A81&lt;&gt;"TOTAL"),IF(AND([6]PREMIOS_TITULACIONES_ANTIGUAS!$AP79&lt;&gt;"",[6]PREMIOS_TITULACIONES_ANTIGUAS!$AP79&lt;&gt;0),[6]PREMIOS_TITULACIONES_ANTIGUAS!$AP79,""),IF($A81="TOTAL",SUM(INDIRECT("X4:X"&amp;ROW()-1)),""))</f>
        <v/>
      </c>
      <c r="Y81" s="7" t="str">
        <f t="shared" ca="1" si="26"/>
        <v/>
      </c>
      <c r="Z81" s="7" t="str">
        <f ca="1">IF(AND($A81&lt;&gt;"",$A81&lt;&gt;"TOTAL"),IF(AND([6]PREMIOS_TITULACIONES_ANTIGUAS!$AS79&lt;&gt;"",[6]PREMIOS_TITULACIONES_ANTIGUAS!$AS79&lt;&gt;0),[6]PREMIOS_TITULACIONES_ANTIGUAS!$AS79,""),IF($A81="TOTAL",SUM(INDIRECT("Z4:Z"&amp;ROW()-1)),""))</f>
        <v/>
      </c>
      <c r="AA81" s="7" t="str">
        <f ca="1">IF(AND($A81&lt;&gt;"",$A81&lt;&gt;"TOTAL"),IF(AND([6]PREMIOS_TITULACIONES_ANTIGUAS!$AU79&lt;&gt;"",[6]PREMIOS_TITULACIONES_ANTIGUAS!$AU79&lt;&gt;0),[6]PREMIOS_TITULACIONES_ANTIGUAS!$AU79,""),IF($A81="TOTAL",SUM(INDIRECT("AA4:AA"&amp;ROW()-1)),""))</f>
        <v/>
      </c>
      <c r="AB81" s="7" t="str">
        <f t="shared" ca="1" si="27"/>
        <v/>
      </c>
      <c r="AC81" s="7" t="str">
        <f ca="1">IF(AND($A81&lt;&gt;"",$A81&lt;&gt;"TOTAL"),IF(AND([6]PREMIOS_TITULACIONES_ANTIGUAS!$AX79&lt;&gt;"",[6]PREMIOS_TITULACIONES_ANTIGUAS!$AX79&lt;&gt;0),[6]PREMIOS_TITULACIONES_ANTIGUAS!$AX79,""),IF($A81="TOTAL",SUM(INDIRECT("AC4:AC"&amp;ROW()-1)),""))</f>
        <v/>
      </c>
      <c r="AD81" s="7" t="str">
        <f ca="1">IF(AND($A81&lt;&gt;"",$A81&lt;&gt;"TOTAL"),IF(AND([6]PREMIOS_TITULACIONES_ANTIGUAS!$AZ79&lt;&gt;"",[6]PREMIOS_TITULACIONES_ANTIGUAS!$AZ79&lt;&gt;0),[6]PREMIOS_TITULACIONES_ANTIGUAS!$AZ79,""),IF($A81="TOTAL",SUM(INDIRECT("AD4:AD"&amp;ROW()-1)),""))</f>
        <v/>
      </c>
      <c r="AE81" s="7" t="str">
        <f t="shared" ca="1" si="28"/>
        <v/>
      </c>
      <c r="AF81" s="7" t="str">
        <f ca="1">IF(AND($A81&lt;&gt;"",$A81&lt;&gt;"TOTAL"),IF(AND([6]PREMIOS_TITULACIONES_ANTIGUAS!$BC79&lt;&gt;"",[6]PREMIOS_TITULACIONES_ANTIGUAS!$BC79&lt;&gt;0),[6]PREMIOS_TITULACIONES_ANTIGUAS!$BC79,""),IF($A81="TOTAL",SUM(INDIRECT("AF4:AF"&amp;ROW()-1)),""))</f>
        <v/>
      </c>
      <c r="AG81" s="7" t="str">
        <f ca="1">IF(AND($A81&lt;&gt;"",$A81&lt;&gt;"TOTAL"),IF(AND([6]PREMIOS_TITULACIONES_ANTIGUAS!$BE79&lt;&gt;"",[6]PREMIOS_TITULACIONES_ANTIGUAS!$BE79&lt;&gt;0),[6]PREMIOS_TITULACIONES_ANTIGUAS!$BE79,""),IF($A81="TOTAL",SUM(INDIRECT("AG4:AG"&amp;ROW()-1)),""))</f>
        <v/>
      </c>
      <c r="AH81" s="7" t="str">
        <f t="shared" ca="1" si="29"/>
        <v/>
      </c>
      <c r="AI81" s="7" t="str">
        <f ca="1">IF(AND($A81&lt;&gt;"",$A81&lt;&gt;"TOTAL"),IF(AND([6]PREMIOS_TITULACIONES_ANTIGUAS!$BH79&lt;&gt;"",[6]PREMIOS_TITULACIONES_ANTIGUAS!$BH79&lt;&gt;0),[6]PREMIOS_TITULACIONES_ANTIGUAS!$BH79,""),IF($A81="TOTAL",SUM(INDIRECT("AI4:AI"&amp;ROW()-1)),""))</f>
        <v/>
      </c>
      <c r="AJ81" s="7" t="str">
        <f ca="1">IF(AND($A81&lt;&gt;"",$A81&lt;&gt;"TOTAL"),IF(AND([6]PREMIOS_TITULACIONES_ANTIGUAS!$BJ79&lt;&gt;"",[6]PREMIOS_TITULACIONES_ANTIGUAS!$BJ79&lt;&gt;0),[6]PREMIOS_TITULACIONES_ANTIGUAS!$BJ79,""),IF($A81="TOTAL",SUM(INDIRECT("AJ4:AJ"&amp;ROW()-1)),""))</f>
        <v/>
      </c>
      <c r="AK81" s="7" t="str">
        <f t="shared" ca="1" si="30"/>
        <v/>
      </c>
      <c r="AL81" s="7" t="str">
        <f ca="1">IF(AND($A81&lt;&gt;"",$A81&lt;&gt;"TOTAL"),IF(AND([6]PREMIOS_TITULACIONES_ANTIGUAS!$BM79&lt;&gt;"",[6]PREMIOS_TITULACIONES_ANTIGUAS!$BM79&lt;&gt;0),[6]PREMIOS_TITULACIONES_ANTIGUAS!$BM79,""),IF($A81="TOTAL",SUM(INDIRECT("AL4:AL"&amp;ROW()-1)),""))</f>
        <v/>
      </c>
      <c r="AM81" s="7" t="str">
        <f ca="1">IF(AND($A81&lt;&gt;"",$A81&lt;&gt;"TOTAL"),IF(AND([6]PREMIOS_TITULACIONES_ANTIGUAS!$BO79&lt;&gt;"",[6]PREMIOS_TITULACIONES_ANTIGUAS!$BO79&lt;&gt;0),[6]PREMIOS_TITULACIONES_ANTIGUAS!$BO79,""),IF($A81="TOTAL",SUM(INDIRECT("AM4:AM"&amp;ROW()-1)),""))</f>
        <v/>
      </c>
      <c r="AN81" s="7" t="str">
        <f t="shared" ca="1" si="31"/>
        <v/>
      </c>
      <c r="AO81" s="7" t="str">
        <f ca="1">IF(AND($A81&lt;&gt;"",$A81&lt;&gt;"TOTAL"),IF(AND([6]PREMIOS_TITULACIONES_ANTIGUAS!$BR79&lt;&gt;"",[6]PREMIOS_TITULACIONES_ANTIGUAS!$BR79&lt;&gt;0),[6]PREMIOS_TITULACIONES_ANTIGUAS!$BR79,""),IF($A81="TOTAL",SUM(INDIRECT("AO4:AO"&amp;ROW()-1)),""))</f>
        <v/>
      </c>
      <c r="AP81" s="7" t="str">
        <f ca="1">IF(AND($A81&lt;&gt;"",$A81&lt;&gt;"TOTAL"),IF(AND([6]PREMIOS_TITULACIONES_ANTIGUAS!$BT79&lt;&gt;"",[6]PREMIOS_TITULACIONES_ANTIGUAS!$BT79&lt;&gt;0),[6]PREMIOS_TITULACIONES_ANTIGUAS!$BT79,""),IF($A81="TOTAL",SUM(INDIRECT("AP4:AP"&amp;ROW()-1)),""))</f>
        <v/>
      </c>
      <c r="AQ81" s="7" t="str">
        <f t="shared" ca="1" si="32"/>
        <v/>
      </c>
      <c r="AR81" s="7" t="str">
        <f ca="1">IF(AND($A81&lt;&gt;"",$A81&lt;&gt;"TOTAL"),IF(AND([6]PREMIOS_TITULACIONES_ANTIGUAS!$BW79&lt;&gt;"",[6]PREMIOS_TITULACIONES_ANTIGUAS!$BW79&lt;&gt;0),[6]PREMIOS_TITULACIONES_ANTIGUAS!$BW79,""),IF($A81="TOTAL",SUM(INDIRECT("AR4:AR"&amp;ROW()-1)),""))</f>
        <v/>
      </c>
      <c r="AS81" s="7" t="str">
        <f ca="1">IF(AND($A81&lt;&gt;"",$A81&lt;&gt;"TOTAL"),IF(AND([6]PREMIOS_TITULACIONES_ANTIGUAS!$BY79&lt;&gt;"",[6]PREMIOS_TITULACIONES_ANTIGUAS!$BY79&lt;&gt;0),[6]PREMIOS_TITULACIONES_ANTIGUAS!$BY79,""),IF($A81="TOTAL",SUM(INDIRECT("AS4:AS"&amp;ROW()-1)),""))</f>
        <v/>
      </c>
      <c r="AT81" s="7" t="str">
        <f t="shared" ca="1" si="33"/>
        <v/>
      </c>
      <c r="AU81" s="7" t="str">
        <f ca="1">IF(AND($A81&lt;&gt;"",$A81&lt;&gt;"TOTAL"),IF(AND([6]PREMIOS_TITULACIONES_ANTIGUAS!$CB79&lt;&gt;"",[6]PREMIOS_TITULACIONES_ANTIGUAS!$CB79&lt;&gt;0),[6]PREMIOS_TITULACIONES_ANTIGUAS!$CB79,""),IF($A81="TOTAL",SUM(INDIRECT("AU4:AU"&amp;ROW()-1)),""))</f>
        <v/>
      </c>
      <c r="AV81" s="7" t="str">
        <f ca="1">IF(AND($A81&lt;&gt;"",$A81&lt;&gt;"TOTAL"),IF(AND([6]PREMIOS_TITULACIONES_ANTIGUAS!$CD79&lt;&gt;"",[6]PREMIOS_TITULACIONES_ANTIGUAS!$CD79&lt;&gt;0),[6]PREMIOS_TITULACIONES_ANTIGUAS!$CD79,""),IF($A81="TOTAL",SUM(INDIRECT("AV4:AV"&amp;ROW()-1)),""))</f>
        <v/>
      </c>
      <c r="AW81" s="7" t="str">
        <f t="shared" ca="1" si="34"/>
        <v/>
      </c>
      <c r="AX81" s="7" t="str">
        <f ca="1">IF(AND($A81&lt;&gt;"",$A81&lt;&gt;"TOTAL"),IF(AND([6]PREMIOS_TITULACIONES_ANTIGUAS!$CG79&lt;&gt;"",[6]PREMIOS_TITULACIONES_ANTIGUAS!$CG79&lt;&gt;0),[6]PREMIOS_TITULACIONES_ANTIGUAS!$CG79,""),IF($A81="TOTAL",SUM(INDIRECT("AX4:AX"&amp;ROW()-1)),""))</f>
        <v/>
      </c>
      <c r="AY81" s="7" t="str">
        <f ca="1">IF(AND($A81&lt;&gt;"",$A81&lt;&gt;"TOTAL"),IF(AND([6]PREMIOS_TITULACIONES_ANTIGUAS!$CI79&lt;&gt;"",[6]PREMIOS_TITULACIONES_ANTIGUAS!$CI79&lt;&gt;0),[6]PREMIOS_TITULACIONES_ANTIGUAS!$CI79,""),IF($A81="TOTAL",SUM(INDIRECT("AY4:AY"&amp;ROW()-1)),""))</f>
        <v/>
      </c>
      <c r="AZ81" s="7" t="str">
        <f t="shared" ca="1" si="35"/>
        <v/>
      </c>
      <c r="BA81" s="7" t="str">
        <f ca="1">IF(AND($A81&lt;&gt;"",$A81&lt;&gt;"TOTAL"),IF(AND([6]PREMIOS_TITULACIONES_ANTIGUAS!$CL79&lt;&gt;"",[6]PREMIOS_TITULACIONES_ANTIGUAS!$CL79&lt;&gt;0),[6]PREMIOS_TITULACIONES_ANTIGUAS!$CL79,""),IF($A81="TOTAL",SUM(INDIRECT("BA4:BA"&amp;ROW()-1)),""))</f>
        <v/>
      </c>
      <c r="BB81" s="7" t="str">
        <f ca="1">IF(AND($A81&lt;&gt;"",$A81&lt;&gt;"TOTAL"),IF(AND([6]PREMIOS_TITULACIONES_ANTIGUAS!$CN79&lt;&gt;"",[6]PREMIOS_TITULACIONES_ANTIGUAS!$CN79&lt;&gt;0),[6]PREMIOS_TITULACIONES_ANTIGUAS!$CN79,""),IF($A81="TOTAL",SUM(INDIRECT("BB4:BB"&amp;ROW()-1)),""))</f>
        <v/>
      </c>
      <c r="BC81" s="7" t="str">
        <f t="shared" ca="1" si="36"/>
        <v/>
      </c>
      <c r="BD81" s="7" t="str">
        <f ca="1">IF(AND($A81&lt;&gt;"",$A81&lt;&gt;"TOTAL"),IF(AND([6]PREMIOS_TITULACIONES_ANTIGUAS!$CQ79&lt;&gt;"",[6]PREMIOS_TITULACIONES_ANTIGUAS!$CQ79&lt;&gt;0),[6]PREMIOS_TITULACIONES_ANTIGUAS!$CQ79,""),IF($A81="TOTAL",SUM(INDIRECT("BD4:BD"&amp;ROW()-1)),""))</f>
        <v/>
      </c>
      <c r="BE81" s="7" t="str">
        <f ca="1">IF(AND($A81&lt;&gt;"",$A81&lt;&gt;"TOTAL"),IF(AND([6]PREMIOS_TITULACIONES_ANTIGUAS!$CS79&lt;&gt;"",[6]PREMIOS_TITULACIONES_ANTIGUAS!$CS79&lt;&gt;0),[6]PREMIOS_TITULACIONES_ANTIGUAS!$CS79,""),IF($A81="TOTAL",SUM(INDIRECT("BE4:BE"&amp;ROW()-1)),""))</f>
        <v/>
      </c>
      <c r="BF81" s="7" t="str">
        <f t="shared" ca="1" si="37"/>
        <v/>
      </c>
    </row>
    <row r="82" spans="1:58" x14ac:dyDescent="0.2">
      <c r="A82" s="12" t="str">
        <f>IF([6]PREMIOS_TITULACIONES_ANTIGUAS!$D80&lt;&gt;"",[6]PREMIOS_TITULACIONES_ANTIGUAS!$D80,IF(AND([6]PREMIOS_TITULACIONES_ANTIGUAS!$D80="",[6]PREMIOS_TITULACIONES_ANTIGUAS!$D81="",[6]PREMIOS_TITULACIONES_ANTIGUAS!$D79=""),"","TOTAL"))</f>
        <v/>
      </c>
      <c r="B82" s="7" t="str">
        <f ca="1">IF(AND($A82&lt;&gt;"",$A82&lt;&gt;"TOTAL"),IF(AND([6]PREMIOS_TITULACIONES_ANTIGUAS!$E80&lt;&gt;"",[6]PREMIOS_TITULACIONES_ANTIGUAS!$E80&lt;&gt;0),[6]PREMIOS_TITULACIONES_ANTIGUAS!$E80,""),IF($A82="TOTAL",SUM(INDIRECT("B4:B"&amp;ROW()-1)),""))</f>
        <v/>
      </c>
      <c r="C82" s="7" t="str">
        <f ca="1">IF(AND($A82&lt;&gt;"",$A82&lt;&gt;"TOTAL"),IF(AND([6]PREMIOS_TITULACIONES_ANTIGUAS!$G80&lt;&gt;"",[6]PREMIOS_TITULACIONES_ANTIGUAS!$G80&lt;&gt;0),[6]PREMIOS_TITULACIONES_ANTIGUAS!$G80,""),IF($A82="TOTAL",SUM(INDIRECT("C4:C"&amp;ROW()-1)),""))</f>
        <v/>
      </c>
      <c r="D82" s="7" t="str">
        <f t="shared" ca="1" si="19"/>
        <v/>
      </c>
      <c r="E82" s="7" t="str">
        <f ca="1">IF(AND($A82&lt;&gt;"",$A82&lt;&gt;"TOTAL"),IF(AND([6]PREMIOS_TITULACIONES_ANTIGUAS!$J80&lt;&gt;"",[6]PREMIOS_TITULACIONES_ANTIGUAS!$J80&lt;&gt;0),[6]PREMIOS_TITULACIONES_ANTIGUAS!$J80,""),IF($A82="TOTAL",SUM(INDIRECT("E4:E"&amp;ROW()-1)),""))</f>
        <v/>
      </c>
      <c r="F82" s="7" t="str">
        <f ca="1">IF(AND($A82&lt;&gt;"",$A82&lt;&gt;"TOTAL"),IF(AND([6]PREMIOS_TITULACIONES_ANTIGUAS!$L80&lt;&gt;"",[6]PREMIOS_TITULACIONES_ANTIGUAS!$L80&lt;&gt;0),[6]PREMIOS_TITULACIONES_ANTIGUAS!$L80,""),IF($A82="TOTAL",SUM(INDIRECT("F4:F"&amp;ROW()-1)),""))</f>
        <v/>
      </c>
      <c r="G82" s="7" t="str">
        <f t="shared" ca="1" si="20"/>
        <v/>
      </c>
      <c r="H82" s="7" t="str">
        <f ca="1">IF(AND($A82&lt;&gt;"",$A82&lt;&gt;"TOTAL"),IF(AND([6]PREMIOS_TITULACIONES_ANTIGUAS!$O80&lt;&gt;"",[6]PREMIOS_TITULACIONES_ANTIGUAS!$O80&lt;&gt;0),[6]PREMIOS_TITULACIONES_ANTIGUAS!$O80,""),IF($A82="TOTAL",SUM(INDIRECT("H4:H"&amp;ROW()-1)),""))</f>
        <v/>
      </c>
      <c r="I82" s="7" t="str">
        <f ca="1">IF(AND($A82&lt;&gt;"",$A82&lt;&gt;"TOTAL"),IF(AND([6]PREMIOS_TITULACIONES_ANTIGUAS!$Q80&lt;&gt;"",[6]PREMIOS_TITULACIONES_ANTIGUAS!$Q80&lt;&gt;0),[6]PREMIOS_TITULACIONES_ANTIGUAS!$Q80,""),IF($A82="TOTAL",SUM(INDIRECT("I4:I"&amp;ROW()-1)),""))</f>
        <v/>
      </c>
      <c r="J82" s="7" t="str">
        <f t="shared" ca="1" si="21"/>
        <v/>
      </c>
      <c r="K82" s="7" t="str">
        <f ca="1">IF(AND($A82&lt;&gt;"",$A82&lt;&gt;"TOTAL"),IF(AND([6]PREMIOS_TITULACIONES_ANTIGUAS!$T80&lt;&gt;"",[6]PREMIOS_TITULACIONES_ANTIGUAS!$T80&lt;&gt;0),[6]PREMIOS_TITULACIONES_ANTIGUAS!$T80,""),IF($A82="TOTAL",SUM(INDIRECT("K4:K"&amp;ROW()-1)),""))</f>
        <v/>
      </c>
      <c r="L82" s="7" t="str">
        <f ca="1">IF(AND($A82&lt;&gt;"",$A82&lt;&gt;"TOTAL"),IF(AND([6]PREMIOS_TITULACIONES_ANTIGUAS!$V80&lt;&gt;"",[6]PREMIOS_TITULACIONES_ANTIGUAS!$V80&lt;&gt;0),[6]PREMIOS_TITULACIONES_ANTIGUAS!$V80,""),IF($A82="TOTAL",SUM(INDIRECT("L4:L"&amp;ROW()-1)),""))</f>
        <v/>
      </c>
      <c r="M82" s="7" t="str">
        <f t="shared" ca="1" si="22"/>
        <v/>
      </c>
      <c r="N82" s="7" t="str">
        <f ca="1">IF(AND($A82&lt;&gt;"",$A82&lt;&gt;"TOTAL"),IF(AND([6]PREMIOS_TITULACIONES_ANTIGUAS!$Y80&lt;&gt;"",[6]PREMIOS_TITULACIONES_ANTIGUAS!$Y80&lt;&gt;0),[6]PREMIOS_TITULACIONES_ANTIGUAS!$Y80,""),IF($A82="TOTAL",SUM(INDIRECT("N4:N"&amp;ROW()-1)),""))</f>
        <v/>
      </c>
      <c r="O82" s="7" t="str">
        <f ca="1">IF(AND($A82&lt;&gt;"",$A82&lt;&gt;"TOTAL"),IF(AND([6]PREMIOS_TITULACIONES_ANTIGUAS!$AA80&lt;&gt;"",[6]PREMIOS_TITULACIONES_ANTIGUAS!$AA80&lt;&gt;0),[6]PREMIOS_TITULACIONES_ANTIGUAS!$AA80,""),IF($A82="TOTAL",SUM(INDIRECT("O4:O"&amp;ROW()-1)),""))</f>
        <v/>
      </c>
      <c r="P82" s="7" t="str">
        <f t="shared" ca="1" si="23"/>
        <v/>
      </c>
      <c r="Q82" s="7" t="str">
        <f ca="1">IF(AND($A82&lt;&gt;"",$A82&lt;&gt;"TOTAL"),IF(AND([6]PREMIOS_TITULACIONES_ANTIGUAS!$AD80&lt;&gt;"",[6]PREMIOS_TITULACIONES_ANTIGUAS!$AD80&lt;&gt;0),[6]PREMIOS_TITULACIONES_ANTIGUAS!$AD80,""),IF($A82="TOTAL",SUM(INDIRECT("Q4:Q"&amp;ROW()-1)),""))</f>
        <v/>
      </c>
      <c r="R82" s="7" t="str">
        <f ca="1">IF(AND($A82&lt;&gt;"",$A82&lt;&gt;"TOTAL"),IF(AND([6]PREMIOS_TITULACIONES_ANTIGUAS!$AF80&lt;&gt;"",[6]PREMIOS_TITULACIONES_ANTIGUAS!$AF80&lt;&gt;0),[6]PREMIOS_TITULACIONES_ANTIGUAS!$AF80,""),IF($A82="TOTAL",SUM(INDIRECT("R4:R"&amp;ROW()-1)),""))</f>
        <v/>
      </c>
      <c r="S82" s="7" t="str">
        <f t="shared" ca="1" si="24"/>
        <v/>
      </c>
      <c r="T82" s="7" t="str">
        <f ca="1">IF(AND($A82&lt;&gt;"",$A82&lt;&gt;"TOTAL"),IF(AND([6]PREMIOS_TITULACIONES_ANTIGUAS!$AI80&lt;&gt;"",[6]PREMIOS_TITULACIONES_ANTIGUAS!$AI80&lt;&gt;0),[6]PREMIOS_TITULACIONES_ANTIGUAS!$AI80,""),IF($A82="TOTAL",SUM(INDIRECT("T4:T"&amp;ROW()-1)),""))</f>
        <v/>
      </c>
      <c r="U82" s="7" t="str">
        <f ca="1">IF(AND($A82&lt;&gt;"",$A82&lt;&gt;"TOTAL"),IF(AND([6]PREMIOS_TITULACIONES_ANTIGUAS!$AK80&lt;&gt;"",[6]PREMIOS_TITULACIONES_ANTIGUAS!$AK80&lt;&gt;0),[6]PREMIOS_TITULACIONES_ANTIGUAS!$AK80,""),IF($A82="TOTAL",SUM(INDIRECT("U4:U"&amp;ROW()-1)),""))</f>
        <v/>
      </c>
      <c r="V82" s="7" t="str">
        <f t="shared" ca="1" si="25"/>
        <v/>
      </c>
      <c r="W82" s="7" t="str">
        <f ca="1">IF(AND($A82&lt;&gt;"",$A82&lt;&gt;"TOTAL"),IF(AND([6]PREMIOS_TITULACIONES_ANTIGUAS!$AN80&lt;&gt;"",[6]PREMIOS_TITULACIONES_ANTIGUAS!$AN80&lt;&gt;0),[6]PREMIOS_TITULACIONES_ANTIGUAS!$AN80,""),IF($A82="TOTAL",SUM(INDIRECT("W4:W"&amp;ROW()-1)),""))</f>
        <v/>
      </c>
      <c r="X82" s="7" t="str">
        <f ca="1">IF(AND($A82&lt;&gt;"",$A82&lt;&gt;"TOTAL"),IF(AND([6]PREMIOS_TITULACIONES_ANTIGUAS!$AP80&lt;&gt;"",[6]PREMIOS_TITULACIONES_ANTIGUAS!$AP80&lt;&gt;0),[6]PREMIOS_TITULACIONES_ANTIGUAS!$AP80,""),IF($A82="TOTAL",SUM(INDIRECT("X4:X"&amp;ROW()-1)),""))</f>
        <v/>
      </c>
      <c r="Y82" s="7" t="str">
        <f t="shared" ca="1" si="26"/>
        <v/>
      </c>
      <c r="Z82" s="7" t="str">
        <f ca="1">IF(AND($A82&lt;&gt;"",$A82&lt;&gt;"TOTAL"),IF(AND([6]PREMIOS_TITULACIONES_ANTIGUAS!$AS80&lt;&gt;"",[6]PREMIOS_TITULACIONES_ANTIGUAS!$AS80&lt;&gt;0),[6]PREMIOS_TITULACIONES_ANTIGUAS!$AS80,""),IF($A82="TOTAL",SUM(INDIRECT("Z4:Z"&amp;ROW()-1)),""))</f>
        <v/>
      </c>
      <c r="AA82" s="7" t="str">
        <f ca="1">IF(AND($A82&lt;&gt;"",$A82&lt;&gt;"TOTAL"),IF(AND([6]PREMIOS_TITULACIONES_ANTIGUAS!$AU80&lt;&gt;"",[6]PREMIOS_TITULACIONES_ANTIGUAS!$AU80&lt;&gt;0),[6]PREMIOS_TITULACIONES_ANTIGUAS!$AU80,""),IF($A82="TOTAL",SUM(INDIRECT("AA4:AA"&amp;ROW()-1)),""))</f>
        <v/>
      </c>
      <c r="AB82" s="7" t="str">
        <f t="shared" ca="1" si="27"/>
        <v/>
      </c>
      <c r="AC82" s="7" t="str">
        <f ca="1">IF(AND($A82&lt;&gt;"",$A82&lt;&gt;"TOTAL"),IF(AND([6]PREMIOS_TITULACIONES_ANTIGUAS!$AX80&lt;&gt;"",[6]PREMIOS_TITULACIONES_ANTIGUAS!$AX80&lt;&gt;0),[6]PREMIOS_TITULACIONES_ANTIGUAS!$AX80,""),IF($A82="TOTAL",SUM(INDIRECT("AC4:AC"&amp;ROW()-1)),""))</f>
        <v/>
      </c>
      <c r="AD82" s="7" t="str">
        <f ca="1">IF(AND($A82&lt;&gt;"",$A82&lt;&gt;"TOTAL"),IF(AND([6]PREMIOS_TITULACIONES_ANTIGUAS!$AZ80&lt;&gt;"",[6]PREMIOS_TITULACIONES_ANTIGUAS!$AZ80&lt;&gt;0),[6]PREMIOS_TITULACIONES_ANTIGUAS!$AZ80,""),IF($A82="TOTAL",SUM(INDIRECT("AD4:AD"&amp;ROW()-1)),""))</f>
        <v/>
      </c>
      <c r="AE82" s="7" t="str">
        <f t="shared" ca="1" si="28"/>
        <v/>
      </c>
      <c r="AF82" s="7" t="str">
        <f ca="1">IF(AND($A82&lt;&gt;"",$A82&lt;&gt;"TOTAL"),IF(AND([6]PREMIOS_TITULACIONES_ANTIGUAS!$BC80&lt;&gt;"",[6]PREMIOS_TITULACIONES_ANTIGUAS!$BC80&lt;&gt;0),[6]PREMIOS_TITULACIONES_ANTIGUAS!$BC80,""),IF($A82="TOTAL",SUM(INDIRECT("AF4:AF"&amp;ROW()-1)),""))</f>
        <v/>
      </c>
      <c r="AG82" s="7" t="str">
        <f ca="1">IF(AND($A82&lt;&gt;"",$A82&lt;&gt;"TOTAL"),IF(AND([6]PREMIOS_TITULACIONES_ANTIGUAS!$BE80&lt;&gt;"",[6]PREMIOS_TITULACIONES_ANTIGUAS!$BE80&lt;&gt;0),[6]PREMIOS_TITULACIONES_ANTIGUAS!$BE80,""),IF($A82="TOTAL",SUM(INDIRECT("AG4:AG"&amp;ROW()-1)),""))</f>
        <v/>
      </c>
      <c r="AH82" s="7" t="str">
        <f t="shared" ca="1" si="29"/>
        <v/>
      </c>
      <c r="AI82" s="7" t="str">
        <f ca="1">IF(AND($A82&lt;&gt;"",$A82&lt;&gt;"TOTAL"),IF(AND([6]PREMIOS_TITULACIONES_ANTIGUAS!$BH80&lt;&gt;"",[6]PREMIOS_TITULACIONES_ANTIGUAS!$BH80&lt;&gt;0),[6]PREMIOS_TITULACIONES_ANTIGUAS!$BH80,""),IF($A82="TOTAL",SUM(INDIRECT("AI4:AI"&amp;ROW()-1)),""))</f>
        <v/>
      </c>
      <c r="AJ82" s="7" t="str">
        <f ca="1">IF(AND($A82&lt;&gt;"",$A82&lt;&gt;"TOTAL"),IF(AND([6]PREMIOS_TITULACIONES_ANTIGUAS!$BJ80&lt;&gt;"",[6]PREMIOS_TITULACIONES_ANTIGUAS!$BJ80&lt;&gt;0),[6]PREMIOS_TITULACIONES_ANTIGUAS!$BJ80,""),IF($A82="TOTAL",SUM(INDIRECT("AJ4:AJ"&amp;ROW()-1)),""))</f>
        <v/>
      </c>
      <c r="AK82" s="7" t="str">
        <f t="shared" ca="1" si="30"/>
        <v/>
      </c>
      <c r="AL82" s="7" t="str">
        <f ca="1">IF(AND($A82&lt;&gt;"",$A82&lt;&gt;"TOTAL"),IF(AND([6]PREMIOS_TITULACIONES_ANTIGUAS!$BM80&lt;&gt;"",[6]PREMIOS_TITULACIONES_ANTIGUAS!$BM80&lt;&gt;0),[6]PREMIOS_TITULACIONES_ANTIGUAS!$BM80,""),IF($A82="TOTAL",SUM(INDIRECT("AL4:AL"&amp;ROW()-1)),""))</f>
        <v/>
      </c>
      <c r="AM82" s="7" t="str">
        <f ca="1">IF(AND($A82&lt;&gt;"",$A82&lt;&gt;"TOTAL"),IF(AND([6]PREMIOS_TITULACIONES_ANTIGUAS!$BO80&lt;&gt;"",[6]PREMIOS_TITULACIONES_ANTIGUAS!$BO80&lt;&gt;0),[6]PREMIOS_TITULACIONES_ANTIGUAS!$BO80,""),IF($A82="TOTAL",SUM(INDIRECT("AM4:AM"&amp;ROW()-1)),""))</f>
        <v/>
      </c>
      <c r="AN82" s="7" t="str">
        <f t="shared" ca="1" si="31"/>
        <v/>
      </c>
      <c r="AO82" s="7" t="str">
        <f ca="1">IF(AND($A82&lt;&gt;"",$A82&lt;&gt;"TOTAL"),IF(AND([6]PREMIOS_TITULACIONES_ANTIGUAS!$BR80&lt;&gt;"",[6]PREMIOS_TITULACIONES_ANTIGUAS!$BR80&lt;&gt;0),[6]PREMIOS_TITULACIONES_ANTIGUAS!$BR80,""),IF($A82="TOTAL",SUM(INDIRECT("AO4:AO"&amp;ROW()-1)),""))</f>
        <v/>
      </c>
      <c r="AP82" s="7" t="str">
        <f ca="1">IF(AND($A82&lt;&gt;"",$A82&lt;&gt;"TOTAL"),IF(AND([6]PREMIOS_TITULACIONES_ANTIGUAS!$BT80&lt;&gt;"",[6]PREMIOS_TITULACIONES_ANTIGUAS!$BT80&lt;&gt;0),[6]PREMIOS_TITULACIONES_ANTIGUAS!$BT80,""),IF($A82="TOTAL",SUM(INDIRECT("AP4:AP"&amp;ROW()-1)),""))</f>
        <v/>
      </c>
      <c r="AQ82" s="7" t="str">
        <f t="shared" ca="1" si="32"/>
        <v/>
      </c>
      <c r="AR82" s="7" t="str">
        <f ca="1">IF(AND($A82&lt;&gt;"",$A82&lt;&gt;"TOTAL"),IF(AND([6]PREMIOS_TITULACIONES_ANTIGUAS!$BW80&lt;&gt;"",[6]PREMIOS_TITULACIONES_ANTIGUAS!$BW80&lt;&gt;0),[6]PREMIOS_TITULACIONES_ANTIGUAS!$BW80,""),IF($A82="TOTAL",SUM(INDIRECT("AR4:AR"&amp;ROW()-1)),""))</f>
        <v/>
      </c>
      <c r="AS82" s="7" t="str">
        <f ca="1">IF(AND($A82&lt;&gt;"",$A82&lt;&gt;"TOTAL"),IF(AND([6]PREMIOS_TITULACIONES_ANTIGUAS!$BY80&lt;&gt;"",[6]PREMIOS_TITULACIONES_ANTIGUAS!$BY80&lt;&gt;0),[6]PREMIOS_TITULACIONES_ANTIGUAS!$BY80,""),IF($A82="TOTAL",SUM(INDIRECT("AS4:AS"&amp;ROW()-1)),""))</f>
        <v/>
      </c>
      <c r="AT82" s="7" t="str">
        <f t="shared" ca="1" si="33"/>
        <v/>
      </c>
      <c r="AU82" s="7" t="str">
        <f ca="1">IF(AND($A82&lt;&gt;"",$A82&lt;&gt;"TOTAL"),IF(AND([6]PREMIOS_TITULACIONES_ANTIGUAS!$CB80&lt;&gt;"",[6]PREMIOS_TITULACIONES_ANTIGUAS!$CB80&lt;&gt;0),[6]PREMIOS_TITULACIONES_ANTIGUAS!$CB80,""),IF($A82="TOTAL",SUM(INDIRECT("AU4:AU"&amp;ROW()-1)),""))</f>
        <v/>
      </c>
      <c r="AV82" s="7" t="str">
        <f ca="1">IF(AND($A82&lt;&gt;"",$A82&lt;&gt;"TOTAL"),IF(AND([6]PREMIOS_TITULACIONES_ANTIGUAS!$CD80&lt;&gt;"",[6]PREMIOS_TITULACIONES_ANTIGUAS!$CD80&lt;&gt;0),[6]PREMIOS_TITULACIONES_ANTIGUAS!$CD80,""),IF($A82="TOTAL",SUM(INDIRECT("AV4:AV"&amp;ROW()-1)),""))</f>
        <v/>
      </c>
      <c r="AW82" s="7" t="str">
        <f t="shared" ca="1" si="34"/>
        <v/>
      </c>
      <c r="AX82" s="7" t="str">
        <f ca="1">IF(AND($A82&lt;&gt;"",$A82&lt;&gt;"TOTAL"),IF(AND([6]PREMIOS_TITULACIONES_ANTIGUAS!$CG80&lt;&gt;"",[6]PREMIOS_TITULACIONES_ANTIGUAS!$CG80&lt;&gt;0),[6]PREMIOS_TITULACIONES_ANTIGUAS!$CG80,""),IF($A82="TOTAL",SUM(INDIRECT("AX4:AX"&amp;ROW()-1)),""))</f>
        <v/>
      </c>
      <c r="AY82" s="7" t="str">
        <f ca="1">IF(AND($A82&lt;&gt;"",$A82&lt;&gt;"TOTAL"),IF(AND([6]PREMIOS_TITULACIONES_ANTIGUAS!$CI80&lt;&gt;"",[6]PREMIOS_TITULACIONES_ANTIGUAS!$CI80&lt;&gt;0),[6]PREMIOS_TITULACIONES_ANTIGUAS!$CI80,""),IF($A82="TOTAL",SUM(INDIRECT("AY4:AY"&amp;ROW()-1)),""))</f>
        <v/>
      </c>
      <c r="AZ82" s="7" t="str">
        <f t="shared" ca="1" si="35"/>
        <v/>
      </c>
      <c r="BA82" s="7" t="str">
        <f ca="1">IF(AND($A82&lt;&gt;"",$A82&lt;&gt;"TOTAL"),IF(AND([6]PREMIOS_TITULACIONES_ANTIGUAS!$CL80&lt;&gt;"",[6]PREMIOS_TITULACIONES_ANTIGUAS!$CL80&lt;&gt;0),[6]PREMIOS_TITULACIONES_ANTIGUAS!$CL80,""),IF($A82="TOTAL",SUM(INDIRECT("BA4:BA"&amp;ROW()-1)),""))</f>
        <v/>
      </c>
      <c r="BB82" s="7" t="str">
        <f ca="1">IF(AND($A82&lt;&gt;"",$A82&lt;&gt;"TOTAL"),IF(AND([6]PREMIOS_TITULACIONES_ANTIGUAS!$CN80&lt;&gt;"",[6]PREMIOS_TITULACIONES_ANTIGUAS!$CN80&lt;&gt;0),[6]PREMIOS_TITULACIONES_ANTIGUAS!$CN80,""),IF($A82="TOTAL",SUM(INDIRECT("BB4:BB"&amp;ROW()-1)),""))</f>
        <v/>
      </c>
      <c r="BC82" s="7" t="str">
        <f t="shared" ca="1" si="36"/>
        <v/>
      </c>
      <c r="BD82" s="7" t="str">
        <f ca="1">IF(AND($A82&lt;&gt;"",$A82&lt;&gt;"TOTAL"),IF(AND([6]PREMIOS_TITULACIONES_ANTIGUAS!$CQ80&lt;&gt;"",[6]PREMIOS_TITULACIONES_ANTIGUAS!$CQ80&lt;&gt;0),[6]PREMIOS_TITULACIONES_ANTIGUAS!$CQ80,""),IF($A82="TOTAL",SUM(INDIRECT("BD4:BD"&amp;ROW()-1)),""))</f>
        <v/>
      </c>
      <c r="BE82" s="7" t="str">
        <f ca="1">IF(AND($A82&lt;&gt;"",$A82&lt;&gt;"TOTAL"),IF(AND([6]PREMIOS_TITULACIONES_ANTIGUAS!$CS80&lt;&gt;"",[6]PREMIOS_TITULACIONES_ANTIGUAS!$CS80&lt;&gt;0),[6]PREMIOS_TITULACIONES_ANTIGUAS!$CS80,""),IF($A82="TOTAL",SUM(INDIRECT("BE4:BE"&amp;ROW()-1)),""))</f>
        <v/>
      </c>
      <c r="BF82" s="7" t="str">
        <f t="shared" ca="1" si="37"/>
        <v/>
      </c>
    </row>
    <row r="83" spans="1:58" x14ac:dyDescent="0.2">
      <c r="A83" s="12" t="str">
        <f>IF([6]PREMIOS_TITULACIONES_ANTIGUAS!$D81&lt;&gt;"",[6]PREMIOS_TITULACIONES_ANTIGUAS!$D81,IF(AND([6]PREMIOS_TITULACIONES_ANTIGUAS!$D81="",[6]PREMIOS_TITULACIONES_ANTIGUAS!$D82="",[6]PREMIOS_TITULACIONES_ANTIGUAS!$D80=""),"","TOTAL"))</f>
        <v/>
      </c>
      <c r="B83" s="7" t="str">
        <f ca="1">IF(AND($A83&lt;&gt;"",$A83&lt;&gt;"TOTAL"),IF(AND([6]PREMIOS_TITULACIONES_ANTIGUAS!$E81&lt;&gt;"",[6]PREMIOS_TITULACIONES_ANTIGUAS!$E81&lt;&gt;0),[6]PREMIOS_TITULACIONES_ANTIGUAS!$E81,""),IF($A83="TOTAL",SUM(INDIRECT("B4:B"&amp;ROW()-1)),""))</f>
        <v/>
      </c>
      <c r="C83" s="7" t="str">
        <f ca="1">IF(AND($A83&lt;&gt;"",$A83&lt;&gt;"TOTAL"),IF(AND([6]PREMIOS_TITULACIONES_ANTIGUAS!$G81&lt;&gt;"",[6]PREMIOS_TITULACIONES_ANTIGUAS!$G81&lt;&gt;0),[6]PREMIOS_TITULACIONES_ANTIGUAS!$G81,""),IF($A83="TOTAL",SUM(INDIRECT("C4:C"&amp;ROW()-1)),""))</f>
        <v/>
      </c>
      <c r="D83" s="7" t="str">
        <f t="shared" ca="1" si="19"/>
        <v/>
      </c>
      <c r="E83" s="7" t="str">
        <f ca="1">IF(AND($A83&lt;&gt;"",$A83&lt;&gt;"TOTAL"),IF(AND([6]PREMIOS_TITULACIONES_ANTIGUAS!$J81&lt;&gt;"",[6]PREMIOS_TITULACIONES_ANTIGUAS!$J81&lt;&gt;0),[6]PREMIOS_TITULACIONES_ANTIGUAS!$J81,""),IF($A83="TOTAL",SUM(INDIRECT("E4:E"&amp;ROW()-1)),""))</f>
        <v/>
      </c>
      <c r="F83" s="7" t="str">
        <f ca="1">IF(AND($A83&lt;&gt;"",$A83&lt;&gt;"TOTAL"),IF(AND([6]PREMIOS_TITULACIONES_ANTIGUAS!$L81&lt;&gt;"",[6]PREMIOS_TITULACIONES_ANTIGUAS!$L81&lt;&gt;0),[6]PREMIOS_TITULACIONES_ANTIGUAS!$L81,""),IF($A83="TOTAL",SUM(INDIRECT("F4:F"&amp;ROW()-1)),""))</f>
        <v/>
      </c>
      <c r="G83" s="7" t="str">
        <f t="shared" ca="1" si="20"/>
        <v/>
      </c>
      <c r="H83" s="7" t="str">
        <f ca="1">IF(AND($A83&lt;&gt;"",$A83&lt;&gt;"TOTAL"),IF(AND([6]PREMIOS_TITULACIONES_ANTIGUAS!$O81&lt;&gt;"",[6]PREMIOS_TITULACIONES_ANTIGUAS!$O81&lt;&gt;0),[6]PREMIOS_TITULACIONES_ANTIGUAS!$O81,""),IF($A83="TOTAL",SUM(INDIRECT("H4:H"&amp;ROW()-1)),""))</f>
        <v/>
      </c>
      <c r="I83" s="7" t="str">
        <f ca="1">IF(AND($A83&lt;&gt;"",$A83&lt;&gt;"TOTAL"),IF(AND([6]PREMIOS_TITULACIONES_ANTIGUAS!$Q81&lt;&gt;"",[6]PREMIOS_TITULACIONES_ANTIGUAS!$Q81&lt;&gt;0),[6]PREMIOS_TITULACIONES_ANTIGUAS!$Q81,""),IF($A83="TOTAL",SUM(INDIRECT("I4:I"&amp;ROW()-1)),""))</f>
        <v/>
      </c>
      <c r="J83" s="7" t="str">
        <f t="shared" ca="1" si="21"/>
        <v/>
      </c>
      <c r="K83" s="7" t="str">
        <f ca="1">IF(AND($A83&lt;&gt;"",$A83&lt;&gt;"TOTAL"),IF(AND([6]PREMIOS_TITULACIONES_ANTIGUAS!$T81&lt;&gt;"",[6]PREMIOS_TITULACIONES_ANTIGUAS!$T81&lt;&gt;0),[6]PREMIOS_TITULACIONES_ANTIGUAS!$T81,""),IF($A83="TOTAL",SUM(INDIRECT("K4:K"&amp;ROW()-1)),""))</f>
        <v/>
      </c>
      <c r="L83" s="7" t="str">
        <f ca="1">IF(AND($A83&lt;&gt;"",$A83&lt;&gt;"TOTAL"),IF(AND([6]PREMIOS_TITULACIONES_ANTIGUAS!$V81&lt;&gt;"",[6]PREMIOS_TITULACIONES_ANTIGUAS!$V81&lt;&gt;0),[6]PREMIOS_TITULACIONES_ANTIGUAS!$V81,""),IF($A83="TOTAL",SUM(INDIRECT("L4:L"&amp;ROW()-1)),""))</f>
        <v/>
      </c>
      <c r="M83" s="7" t="str">
        <f t="shared" ca="1" si="22"/>
        <v/>
      </c>
      <c r="N83" s="7" t="str">
        <f ca="1">IF(AND($A83&lt;&gt;"",$A83&lt;&gt;"TOTAL"),IF(AND([6]PREMIOS_TITULACIONES_ANTIGUAS!$Y81&lt;&gt;"",[6]PREMIOS_TITULACIONES_ANTIGUAS!$Y81&lt;&gt;0),[6]PREMIOS_TITULACIONES_ANTIGUAS!$Y81,""),IF($A83="TOTAL",SUM(INDIRECT("N4:N"&amp;ROW()-1)),""))</f>
        <v/>
      </c>
      <c r="O83" s="7" t="str">
        <f ca="1">IF(AND($A83&lt;&gt;"",$A83&lt;&gt;"TOTAL"),IF(AND([6]PREMIOS_TITULACIONES_ANTIGUAS!$AA81&lt;&gt;"",[6]PREMIOS_TITULACIONES_ANTIGUAS!$AA81&lt;&gt;0),[6]PREMIOS_TITULACIONES_ANTIGUAS!$AA81,""),IF($A83="TOTAL",SUM(INDIRECT("O4:O"&amp;ROW()-1)),""))</f>
        <v/>
      </c>
      <c r="P83" s="7" t="str">
        <f t="shared" ca="1" si="23"/>
        <v/>
      </c>
      <c r="Q83" s="7" t="str">
        <f ca="1">IF(AND($A83&lt;&gt;"",$A83&lt;&gt;"TOTAL"),IF(AND([6]PREMIOS_TITULACIONES_ANTIGUAS!$AD81&lt;&gt;"",[6]PREMIOS_TITULACIONES_ANTIGUAS!$AD81&lt;&gt;0),[6]PREMIOS_TITULACIONES_ANTIGUAS!$AD81,""),IF($A83="TOTAL",SUM(INDIRECT("Q4:Q"&amp;ROW()-1)),""))</f>
        <v/>
      </c>
      <c r="R83" s="7" t="str">
        <f ca="1">IF(AND($A83&lt;&gt;"",$A83&lt;&gt;"TOTAL"),IF(AND([6]PREMIOS_TITULACIONES_ANTIGUAS!$AF81&lt;&gt;"",[6]PREMIOS_TITULACIONES_ANTIGUAS!$AF81&lt;&gt;0),[6]PREMIOS_TITULACIONES_ANTIGUAS!$AF81,""),IF($A83="TOTAL",SUM(INDIRECT("R4:R"&amp;ROW()-1)),""))</f>
        <v/>
      </c>
      <c r="S83" s="7" t="str">
        <f t="shared" ca="1" si="24"/>
        <v/>
      </c>
      <c r="T83" s="7" t="str">
        <f ca="1">IF(AND($A83&lt;&gt;"",$A83&lt;&gt;"TOTAL"),IF(AND([6]PREMIOS_TITULACIONES_ANTIGUAS!$AI81&lt;&gt;"",[6]PREMIOS_TITULACIONES_ANTIGUAS!$AI81&lt;&gt;0),[6]PREMIOS_TITULACIONES_ANTIGUAS!$AI81,""),IF($A83="TOTAL",SUM(INDIRECT("T4:T"&amp;ROW()-1)),""))</f>
        <v/>
      </c>
      <c r="U83" s="7" t="str">
        <f ca="1">IF(AND($A83&lt;&gt;"",$A83&lt;&gt;"TOTAL"),IF(AND([6]PREMIOS_TITULACIONES_ANTIGUAS!$AK81&lt;&gt;"",[6]PREMIOS_TITULACIONES_ANTIGUAS!$AK81&lt;&gt;0),[6]PREMIOS_TITULACIONES_ANTIGUAS!$AK81,""),IF($A83="TOTAL",SUM(INDIRECT("U4:U"&amp;ROW()-1)),""))</f>
        <v/>
      </c>
      <c r="V83" s="7" t="str">
        <f t="shared" ca="1" si="25"/>
        <v/>
      </c>
      <c r="W83" s="7" t="str">
        <f ca="1">IF(AND($A83&lt;&gt;"",$A83&lt;&gt;"TOTAL"),IF(AND([6]PREMIOS_TITULACIONES_ANTIGUAS!$AN81&lt;&gt;"",[6]PREMIOS_TITULACIONES_ANTIGUAS!$AN81&lt;&gt;0),[6]PREMIOS_TITULACIONES_ANTIGUAS!$AN81,""),IF($A83="TOTAL",SUM(INDIRECT("W4:W"&amp;ROW()-1)),""))</f>
        <v/>
      </c>
      <c r="X83" s="7" t="str">
        <f ca="1">IF(AND($A83&lt;&gt;"",$A83&lt;&gt;"TOTAL"),IF(AND([6]PREMIOS_TITULACIONES_ANTIGUAS!$AP81&lt;&gt;"",[6]PREMIOS_TITULACIONES_ANTIGUAS!$AP81&lt;&gt;0),[6]PREMIOS_TITULACIONES_ANTIGUAS!$AP81,""),IF($A83="TOTAL",SUM(INDIRECT("X4:X"&amp;ROW()-1)),""))</f>
        <v/>
      </c>
      <c r="Y83" s="7" t="str">
        <f t="shared" ca="1" si="26"/>
        <v/>
      </c>
      <c r="Z83" s="7" t="str">
        <f ca="1">IF(AND($A83&lt;&gt;"",$A83&lt;&gt;"TOTAL"),IF(AND([6]PREMIOS_TITULACIONES_ANTIGUAS!$AS81&lt;&gt;"",[6]PREMIOS_TITULACIONES_ANTIGUAS!$AS81&lt;&gt;0),[6]PREMIOS_TITULACIONES_ANTIGUAS!$AS81,""),IF($A83="TOTAL",SUM(INDIRECT("Z4:Z"&amp;ROW()-1)),""))</f>
        <v/>
      </c>
      <c r="AA83" s="7" t="str">
        <f ca="1">IF(AND($A83&lt;&gt;"",$A83&lt;&gt;"TOTAL"),IF(AND([6]PREMIOS_TITULACIONES_ANTIGUAS!$AU81&lt;&gt;"",[6]PREMIOS_TITULACIONES_ANTIGUAS!$AU81&lt;&gt;0),[6]PREMIOS_TITULACIONES_ANTIGUAS!$AU81,""),IF($A83="TOTAL",SUM(INDIRECT("AA4:AA"&amp;ROW()-1)),""))</f>
        <v/>
      </c>
      <c r="AB83" s="7" t="str">
        <f t="shared" ca="1" si="27"/>
        <v/>
      </c>
      <c r="AC83" s="7" t="str">
        <f ca="1">IF(AND($A83&lt;&gt;"",$A83&lt;&gt;"TOTAL"),IF(AND([6]PREMIOS_TITULACIONES_ANTIGUAS!$AX81&lt;&gt;"",[6]PREMIOS_TITULACIONES_ANTIGUAS!$AX81&lt;&gt;0),[6]PREMIOS_TITULACIONES_ANTIGUAS!$AX81,""),IF($A83="TOTAL",SUM(INDIRECT("AC4:AC"&amp;ROW()-1)),""))</f>
        <v/>
      </c>
      <c r="AD83" s="7" t="str">
        <f ca="1">IF(AND($A83&lt;&gt;"",$A83&lt;&gt;"TOTAL"),IF(AND([6]PREMIOS_TITULACIONES_ANTIGUAS!$AZ81&lt;&gt;"",[6]PREMIOS_TITULACIONES_ANTIGUAS!$AZ81&lt;&gt;0),[6]PREMIOS_TITULACIONES_ANTIGUAS!$AZ81,""),IF($A83="TOTAL",SUM(INDIRECT("AD4:AD"&amp;ROW()-1)),""))</f>
        <v/>
      </c>
      <c r="AE83" s="7" t="str">
        <f t="shared" ca="1" si="28"/>
        <v/>
      </c>
      <c r="AF83" s="7" t="str">
        <f ca="1">IF(AND($A83&lt;&gt;"",$A83&lt;&gt;"TOTAL"),IF(AND([6]PREMIOS_TITULACIONES_ANTIGUAS!$BC81&lt;&gt;"",[6]PREMIOS_TITULACIONES_ANTIGUAS!$BC81&lt;&gt;0),[6]PREMIOS_TITULACIONES_ANTIGUAS!$BC81,""),IF($A83="TOTAL",SUM(INDIRECT("AF4:AF"&amp;ROW()-1)),""))</f>
        <v/>
      </c>
      <c r="AG83" s="7" t="str">
        <f ca="1">IF(AND($A83&lt;&gt;"",$A83&lt;&gt;"TOTAL"),IF(AND([6]PREMIOS_TITULACIONES_ANTIGUAS!$BE81&lt;&gt;"",[6]PREMIOS_TITULACIONES_ANTIGUAS!$BE81&lt;&gt;0),[6]PREMIOS_TITULACIONES_ANTIGUAS!$BE81,""),IF($A83="TOTAL",SUM(INDIRECT("AG4:AG"&amp;ROW()-1)),""))</f>
        <v/>
      </c>
      <c r="AH83" s="7" t="str">
        <f t="shared" ca="1" si="29"/>
        <v/>
      </c>
      <c r="AI83" s="7" t="str">
        <f ca="1">IF(AND($A83&lt;&gt;"",$A83&lt;&gt;"TOTAL"),IF(AND([6]PREMIOS_TITULACIONES_ANTIGUAS!$BH81&lt;&gt;"",[6]PREMIOS_TITULACIONES_ANTIGUAS!$BH81&lt;&gt;0),[6]PREMIOS_TITULACIONES_ANTIGUAS!$BH81,""),IF($A83="TOTAL",SUM(INDIRECT("AI4:AI"&amp;ROW()-1)),""))</f>
        <v/>
      </c>
      <c r="AJ83" s="7" t="str">
        <f ca="1">IF(AND($A83&lt;&gt;"",$A83&lt;&gt;"TOTAL"),IF(AND([6]PREMIOS_TITULACIONES_ANTIGUAS!$BJ81&lt;&gt;"",[6]PREMIOS_TITULACIONES_ANTIGUAS!$BJ81&lt;&gt;0),[6]PREMIOS_TITULACIONES_ANTIGUAS!$BJ81,""),IF($A83="TOTAL",SUM(INDIRECT("AJ4:AJ"&amp;ROW()-1)),""))</f>
        <v/>
      </c>
      <c r="AK83" s="7" t="str">
        <f t="shared" ca="1" si="30"/>
        <v/>
      </c>
      <c r="AL83" s="7" t="str">
        <f ca="1">IF(AND($A83&lt;&gt;"",$A83&lt;&gt;"TOTAL"),IF(AND([6]PREMIOS_TITULACIONES_ANTIGUAS!$BM81&lt;&gt;"",[6]PREMIOS_TITULACIONES_ANTIGUAS!$BM81&lt;&gt;0),[6]PREMIOS_TITULACIONES_ANTIGUAS!$BM81,""),IF($A83="TOTAL",SUM(INDIRECT("AL4:AL"&amp;ROW()-1)),""))</f>
        <v/>
      </c>
      <c r="AM83" s="7" t="str">
        <f ca="1">IF(AND($A83&lt;&gt;"",$A83&lt;&gt;"TOTAL"),IF(AND([6]PREMIOS_TITULACIONES_ANTIGUAS!$BO81&lt;&gt;"",[6]PREMIOS_TITULACIONES_ANTIGUAS!$BO81&lt;&gt;0),[6]PREMIOS_TITULACIONES_ANTIGUAS!$BO81,""),IF($A83="TOTAL",SUM(INDIRECT("AM4:AM"&amp;ROW()-1)),""))</f>
        <v/>
      </c>
      <c r="AN83" s="7" t="str">
        <f t="shared" ca="1" si="31"/>
        <v/>
      </c>
      <c r="AO83" s="7" t="str">
        <f ca="1">IF(AND($A83&lt;&gt;"",$A83&lt;&gt;"TOTAL"),IF(AND([6]PREMIOS_TITULACIONES_ANTIGUAS!$BR81&lt;&gt;"",[6]PREMIOS_TITULACIONES_ANTIGUAS!$BR81&lt;&gt;0),[6]PREMIOS_TITULACIONES_ANTIGUAS!$BR81,""),IF($A83="TOTAL",SUM(INDIRECT("AO4:AO"&amp;ROW()-1)),""))</f>
        <v/>
      </c>
      <c r="AP83" s="7" t="str">
        <f ca="1">IF(AND($A83&lt;&gt;"",$A83&lt;&gt;"TOTAL"),IF(AND([6]PREMIOS_TITULACIONES_ANTIGUAS!$BT81&lt;&gt;"",[6]PREMIOS_TITULACIONES_ANTIGUAS!$BT81&lt;&gt;0),[6]PREMIOS_TITULACIONES_ANTIGUAS!$BT81,""),IF($A83="TOTAL",SUM(INDIRECT("AP4:AP"&amp;ROW()-1)),""))</f>
        <v/>
      </c>
      <c r="AQ83" s="7" t="str">
        <f t="shared" ca="1" si="32"/>
        <v/>
      </c>
      <c r="AR83" s="7" t="str">
        <f ca="1">IF(AND($A83&lt;&gt;"",$A83&lt;&gt;"TOTAL"),IF(AND([6]PREMIOS_TITULACIONES_ANTIGUAS!$BW81&lt;&gt;"",[6]PREMIOS_TITULACIONES_ANTIGUAS!$BW81&lt;&gt;0),[6]PREMIOS_TITULACIONES_ANTIGUAS!$BW81,""),IF($A83="TOTAL",SUM(INDIRECT("AR4:AR"&amp;ROW()-1)),""))</f>
        <v/>
      </c>
      <c r="AS83" s="7" t="str">
        <f ca="1">IF(AND($A83&lt;&gt;"",$A83&lt;&gt;"TOTAL"),IF(AND([6]PREMIOS_TITULACIONES_ANTIGUAS!$BY81&lt;&gt;"",[6]PREMIOS_TITULACIONES_ANTIGUAS!$BY81&lt;&gt;0),[6]PREMIOS_TITULACIONES_ANTIGUAS!$BY81,""),IF($A83="TOTAL",SUM(INDIRECT("AS4:AS"&amp;ROW()-1)),""))</f>
        <v/>
      </c>
      <c r="AT83" s="7" t="str">
        <f t="shared" ca="1" si="33"/>
        <v/>
      </c>
      <c r="AU83" s="7" t="str">
        <f ca="1">IF(AND($A83&lt;&gt;"",$A83&lt;&gt;"TOTAL"),IF(AND([6]PREMIOS_TITULACIONES_ANTIGUAS!$CB81&lt;&gt;"",[6]PREMIOS_TITULACIONES_ANTIGUAS!$CB81&lt;&gt;0),[6]PREMIOS_TITULACIONES_ANTIGUAS!$CB81,""),IF($A83="TOTAL",SUM(INDIRECT("AU4:AU"&amp;ROW()-1)),""))</f>
        <v/>
      </c>
      <c r="AV83" s="7" t="str">
        <f ca="1">IF(AND($A83&lt;&gt;"",$A83&lt;&gt;"TOTAL"),IF(AND([6]PREMIOS_TITULACIONES_ANTIGUAS!$CD81&lt;&gt;"",[6]PREMIOS_TITULACIONES_ANTIGUAS!$CD81&lt;&gt;0),[6]PREMIOS_TITULACIONES_ANTIGUAS!$CD81,""),IF($A83="TOTAL",SUM(INDIRECT("AV4:AV"&amp;ROW()-1)),""))</f>
        <v/>
      </c>
      <c r="AW83" s="7" t="str">
        <f t="shared" ca="1" si="34"/>
        <v/>
      </c>
      <c r="AX83" s="7" t="str">
        <f ca="1">IF(AND($A83&lt;&gt;"",$A83&lt;&gt;"TOTAL"),IF(AND([6]PREMIOS_TITULACIONES_ANTIGUAS!$CG81&lt;&gt;"",[6]PREMIOS_TITULACIONES_ANTIGUAS!$CG81&lt;&gt;0),[6]PREMIOS_TITULACIONES_ANTIGUAS!$CG81,""),IF($A83="TOTAL",SUM(INDIRECT("AX4:AX"&amp;ROW()-1)),""))</f>
        <v/>
      </c>
      <c r="AY83" s="7" t="str">
        <f ca="1">IF(AND($A83&lt;&gt;"",$A83&lt;&gt;"TOTAL"),IF(AND([6]PREMIOS_TITULACIONES_ANTIGUAS!$CI81&lt;&gt;"",[6]PREMIOS_TITULACIONES_ANTIGUAS!$CI81&lt;&gt;0),[6]PREMIOS_TITULACIONES_ANTIGUAS!$CI81,""),IF($A83="TOTAL",SUM(INDIRECT("AY4:AY"&amp;ROW()-1)),""))</f>
        <v/>
      </c>
      <c r="AZ83" s="7" t="str">
        <f t="shared" ca="1" si="35"/>
        <v/>
      </c>
      <c r="BA83" s="7" t="str">
        <f ca="1">IF(AND($A83&lt;&gt;"",$A83&lt;&gt;"TOTAL"),IF(AND([6]PREMIOS_TITULACIONES_ANTIGUAS!$CL81&lt;&gt;"",[6]PREMIOS_TITULACIONES_ANTIGUAS!$CL81&lt;&gt;0),[6]PREMIOS_TITULACIONES_ANTIGUAS!$CL81,""),IF($A83="TOTAL",SUM(INDIRECT("BA4:BA"&amp;ROW()-1)),""))</f>
        <v/>
      </c>
      <c r="BB83" s="7" t="str">
        <f ca="1">IF(AND($A83&lt;&gt;"",$A83&lt;&gt;"TOTAL"),IF(AND([6]PREMIOS_TITULACIONES_ANTIGUAS!$CN81&lt;&gt;"",[6]PREMIOS_TITULACIONES_ANTIGUAS!$CN81&lt;&gt;0),[6]PREMIOS_TITULACIONES_ANTIGUAS!$CN81,""),IF($A83="TOTAL",SUM(INDIRECT("BB4:BB"&amp;ROW()-1)),""))</f>
        <v/>
      </c>
      <c r="BC83" s="7" t="str">
        <f t="shared" ca="1" si="36"/>
        <v/>
      </c>
      <c r="BD83" s="7" t="str">
        <f ca="1">IF(AND($A83&lt;&gt;"",$A83&lt;&gt;"TOTAL"),IF(AND([6]PREMIOS_TITULACIONES_ANTIGUAS!$CQ81&lt;&gt;"",[6]PREMIOS_TITULACIONES_ANTIGUAS!$CQ81&lt;&gt;0),[6]PREMIOS_TITULACIONES_ANTIGUAS!$CQ81,""),IF($A83="TOTAL",SUM(INDIRECT("BD4:BD"&amp;ROW()-1)),""))</f>
        <v/>
      </c>
      <c r="BE83" s="7" t="str">
        <f ca="1">IF(AND($A83&lt;&gt;"",$A83&lt;&gt;"TOTAL"),IF(AND([6]PREMIOS_TITULACIONES_ANTIGUAS!$CS81&lt;&gt;"",[6]PREMIOS_TITULACIONES_ANTIGUAS!$CS81&lt;&gt;0),[6]PREMIOS_TITULACIONES_ANTIGUAS!$CS81,""),IF($A83="TOTAL",SUM(INDIRECT("BE4:BE"&amp;ROW()-1)),""))</f>
        <v/>
      </c>
      <c r="BF83" s="7" t="str">
        <f t="shared" ca="1" si="37"/>
        <v/>
      </c>
    </row>
    <row r="84" spans="1:58" x14ac:dyDescent="0.2">
      <c r="A84" s="12" t="str">
        <f>IF([6]PREMIOS_TITULACIONES_ANTIGUAS!$D82&lt;&gt;"",[6]PREMIOS_TITULACIONES_ANTIGUAS!$D82,IF(AND([6]PREMIOS_TITULACIONES_ANTIGUAS!$D82="",[6]PREMIOS_TITULACIONES_ANTIGUAS!$D83="",[6]PREMIOS_TITULACIONES_ANTIGUAS!$D81=""),"","TOTAL"))</f>
        <v/>
      </c>
      <c r="B84" s="7" t="str">
        <f ca="1">IF(AND($A84&lt;&gt;"",$A84&lt;&gt;"TOTAL"),IF(AND([6]PREMIOS_TITULACIONES_ANTIGUAS!$E82&lt;&gt;"",[6]PREMIOS_TITULACIONES_ANTIGUAS!$E82&lt;&gt;0),[6]PREMIOS_TITULACIONES_ANTIGUAS!$E82,""),IF($A84="TOTAL",SUM(INDIRECT("B4:B"&amp;ROW()-1)),""))</f>
        <v/>
      </c>
      <c r="C84" s="7" t="str">
        <f ca="1">IF(AND($A84&lt;&gt;"",$A84&lt;&gt;"TOTAL"),IF(AND([6]PREMIOS_TITULACIONES_ANTIGUAS!$G82&lt;&gt;"",[6]PREMIOS_TITULACIONES_ANTIGUAS!$G82&lt;&gt;0),[6]PREMIOS_TITULACIONES_ANTIGUAS!$G82,""),IF($A84="TOTAL",SUM(INDIRECT("C4:C"&amp;ROW()-1)),""))</f>
        <v/>
      </c>
      <c r="D84" s="7" t="str">
        <f t="shared" ca="1" si="19"/>
        <v/>
      </c>
      <c r="E84" s="7" t="str">
        <f ca="1">IF(AND($A84&lt;&gt;"",$A84&lt;&gt;"TOTAL"),IF(AND([6]PREMIOS_TITULACIONES_ANTIGUAS!$J82&lt;&gt;"",[6]PREMIOS_TITULACIONES_ANTIGUAS!$J82&lt;&gt;0),[6]PREMIOS_TITULACIONES_ANTIGUAS!$J82,""),IF($A84="TOTAL",SUM(INDIRECT("E4:E"&amp;ROW()-1)),""))</f>
        <v/>
      </c>
      <c r="F84" s="7" t="str">
        <f ca="1">IF(AND($A84&lt;&gt;"",$A84&lt;&gt;"TOTAL"),IF(AND([6]PREMIOS_TITULACIONES_ANTIGUAS!$L82&lt;&gt;"",[6]PREMIOS_TITULACIONES_ANTIGUAS!$L82&lt;&gt;0),[6]PREMIOS_TITULACIONES_ANTIGUAS!$L82,""),IF($A84="TOTAL",SUM(INDIRECT("F4:F"&amp;ROW()-1)),""))</f>
        <v/>
      </c>
      <c r="G84" s="7" t="str">
        <f t="shared" ca="1" si="20"/>
        <v/>
      </c>
      <c r="H84" s="7" t="str">
        <f ca="1">IF(AND($A84&lt;&gt;"",$A84&lt;&gt;"TOTAL"),IF(AND([6]PREMIOS_TITULACIONES_ANTIGUAS!$O82&lt;&gt;"",[6]PREMIOS_TITULACIONES_ANTIGUAS!$O82&lt;&gt;0),[6]PREMIOS_TITULACIONES_ANTIGUAS!$O82,""),IF($A84="TOTAL",SUM(INDIRECT("H4:H"&amp;ROW()-1)),""))</f>
        <v/>
      </c>
      <c r="I84" s="7" t="str">
        <f ca="1">IF(AND($A84&lt;&gt;"",$A84&lt;&gt;"TOTAL"),IF(AND([6]PREMIOS_TITULACIONES_ANTIGUAS!$Q82&lt;&gt;"",[6]PREMIOS_TITULACIONES_ANTIGUAS!$Q82&lt;&gt;0),[6]PREMIOS_TITULACIONES_ANTIGUAS!$Q82,""),IF($A84="TOTAL",SUM(INDIRECT("I4:I"&amp;ROW()-1)),""))</f>
        <v/>
      </c>
      <c r="J84" s="7" t="str">
        <f t="shared" ca="1" si="21"/>
        <v/>
      </c>
      <c r="K84" s="7" t="str">
        <f ca="1">IF(AND($A84&lt;&gt;"",$A84&lt;&gt;"TOTAL"),IF(AND([6]PREMIOS_TITULACIONES_ANTIGUAS!$T82&lt;&gt;"",[6]PREMIOS_TITULACIONES_ANTIGUAS!$T82&lt;&gt;0),[6]PREMIOS_TITULACIONES_ANTIGUAS!$T82,""),IF($A84="TOTAL",SUM(INDIRECT("K4:K"&amp;ROW()-1)),""))</f>
        <v/>
      </c>
      <c r="L84" s="7" t="str">
        <f ca="1">IF(AND($A84&lt;&gt;"",$A84&lt;&gt;"TOTAL"),IF(AND([6]PREMIOS_TITULACIONES_ANTIGUAS!$V82&lt;&gt;"",[6]PREMIOS_TITULACIONES_ANTIGUAS!$V82&lt;&gt;0),[6]PREMIOS_TITULACIONES_ANTIGUAS!$V82,""),IF($A84="TOTAL",SUM(INDIRECT("L4:L"&amp;ROW()-1)),""))</f>
        <v/>
      </c>
      <c r="M84" s="7" t="str">
        <f t="shared" ca="1" si="22"/>
        <v/>
      </c>
      <c r="N84" s="7" t="str">
        <f ca="1">IF(AND($A84&lt;&gt;"",$A84&lt;&gt;"TOTAL"),IF(AND([6]PREMIOS_TITULACIONES_ANTIGUAS!$Y82&lt;&gt;"",[6]PREMIOS_TITULACIONES_ANTIGUAS!$Y82&lt;&gt;0),[6]PREMIOS_TITULACIONES_ANTIGUAS!$Y82,""),IF($A84="TOTAL",SUM(INDIRECT("N4:N"&amp;ROW()-1)),""))</f>
        <v/>
      </c>
      <c r="O84" s="7" t="str">
        <f ca="1">IF(AND($A84&lt;&gt;"",$A84&lt;&gt;"TOTAL"),IF(AND([6]PREMIOS_TITULACIONES_ANTIGUAS!$AA82&lt;&gt;"",[6]PREMIOS_TITULACIONES_ANTIGUAS!$AA82&lt;&gt;0),[6]PREMIOS_TITULACIONES_ANTIGUAS!$AA82,""),IF($A84="TOTAL",SUM(INDIRECT("O4:O"&amp;ROW()-1)),""))</f>
        <v/>
      </c>
      <c r="P84" s="7" t="str">
        <f t="shared" ca="1" si="23"/>
        <v/>
      </c>
      <c r="Q84" s="7" t="str">
        <f ca="1">IF(AND($A84&lt;&gt;"",$A84&lt;&gt;"TOTAL"),IF(AND([6]PREMIOS_TITULACIONES_ANTIGUAS!$AD82&lt;&gt;"",[6]PREMIOS_TITULACIONES_ANTIGUAS!$AD82&lt;&gt;0),[6]PREMIOS_TITULACIONES_ANTIGUAS!$AD82,""),IF($A84="TOTAL",SUM(INDIRECT("Q4:Q"&amp;ROW()-1)),""))</f>
        <v/>
      </c>
      <c r="R84" s="7" t="str">
        <f ca="1">IF(AND($A84&lt;&gt;"",$A84&lt;&gt;"TOTAL"),IF(AND([6]PREMIOS_TITULACIONES_ANTIGUAS!$AF82&lt;&gt;"",[6]PREMIOS_TITULACIONES_ANTIGUAS!$AF82&lt;&gt;0),[6]PREMIOS_TITULACIONES_ANTIGUAS!$AF82,""),IF($A84="TOTAL",SUM(INDIRECT("R4:R"&amp;ROW()-1)),""))</f>
        <v/>
      </c>
      <c r="S84" s="7" t="str">
        <f t="shared" ca="1" si="24"/>
        <v/>
      </c>
      <c r="T84" s="7" t="str">
        <f ca="1">IF(AND($A84&lt;&gt;"",$A84&lt;&gt;"TOTAL"),IF(AND([6]PREMIOS_TITULACIONES_ANTIGUAS!$AI82&lt;&gt;"",[6]PREMIOS_TITULACIONES_ANTIGUAS!$AI82&lt;&gt;0),[6]PREMIOS_TITULACIONES_ANTIGUAS!$AI82,""),IF($A84="TOTAL",SUM(INDIRECT("T4:T"&amp;ROW()-1)),""))</f>
        <v/>
      </c>
      <c r="U84" s="7" t="str">
        <f ca="1">IF(AND($A84&lt;&gt;"",$A84&lt;&gt;"TOTAL"),IF(AND([6]PREMIOS_TITULACIONES_ANTIGUAS!$AK82&lt;&gt;"",[6]PREMIOS_TITULACIONES_ANTIGUAS!$AK82&lt;&gt;0),[6]PREMIOS_TITULACIONES_ANTIGUAS!$AK82,""),IF($A84="TOTAL",SUM(INDIRECT("U4:U"&amp;ROW()-1)),""))</f>
        <v/>
      </c>
      <c r="V84" s="7" t="str">
        <f t="shared" ca="1" si="25"/>
        <v/>
      </c>
      <c r="W84" s="7" t="str">
        <f ca="1">IF(AND($A84&lt;&gt;"",$A84&lt;&gt;"TOTAL"),IF(AND([6]PREMIOS_TITULACIONES_ANTIGUAS!$AN82&lt;&gt;"",[6]PREMIOS_TITULACIONES_ANTIGUAS!$AN82&lt;&gt;0),[6]PREMIOS_TITULACIONES_ANTIGUAS!$AN82,""),IF($A84="TOTAL",SUM(INDIRECT("W4:W"&amp;ROW()-1)),""))</f>
        <v/>
      </c>
      <c r="X84" s="7" t="str">
        <f ca="1">IF(AND($A84&lt;&gt;"",$A84&lt;&gt;"TOTAL"),IF(AND([6]PREMIOS_TITULACIONES_ANTIGUAS!$AP82&lt;&gt;"",[6]PREMIOS_TITULACIONES_ANTIGUAS!$AP82&lt;&gt;0),[6]PREMIOS_TITULACIONES_ANTIGUAS!$AP82,""),IF($A84="TOTAL",SUM(INDIRECT("X4:X"&amp;ROW()-1)),""))</f>
        <v/>
      </c>
      <c r="Y84" s="7" t="str">
        <f t="shared" ca="1" si="26"/>
        <v/>
      </c>
      <c r="Z84" s="7" t="str">
        <f ca="1">IF(AND($A84&lt;&gt;"",$A84&lt;&gt;"TOTAL"),IF(AND([6]PREMIOS_TITULACIONES_ANTIGUAS!$AS82&lt;&gt;"",[6]PREMIOS_TITULACIONES_ANTIGUAS!$AS82&lt;&gt;0),[6]PREMIOS_TITULACIONES_ANTIGUAS!$AS82,""),IF($A84="TOTAL",SUM(INDIRECT("Z4:Z"&amp;ROW()-1)),""))</f>
        <v/>
      </c>
      <c r="AA84" s="7" t="str">
        <f ca="1">IF(AND($A84&lt;&gt;"",$A84&lt;&gt;"TOTAL"),IF(AND([6]PREMIOS_TITULACIONES_ANTIGUAS!$AU82&lt;&gt;"",[6]PREMIOS_TITULACIONES_ANTIGUAS!$AU82&lt;&gt;0),[6]PREMIOS_TITULACIONES_ANTIGUAS!$AU82,""),IF($A84="TOTAL",SUM(INDIRECT("AA4:AA"&amp;ROW()-1)),""))</f>
        <v/>
      </c>
      <c r="AB84" s="7" t="str">
        <f t="shared" ca="1" si="27"/>
        <v/>
      </c>
      <c r="AC84" s="7" t="str">
        <f ca="1">IF(AND($A84&lt;&gt;"",$A84&lt;&gt;"TOTAL"),IF(AND([6]PREMIOS_TITULACIONES_ANTIGUAS!$AX82&lt;&gt;"",[6]PREMIOS_TITULACIONES_ANTIGUAS!$AX82&lt;&gt;0),[6]PREMIOS_TITULACIONES_ANTIGUAS!$AX82,""),IF($A84="TOTAL",SUM(INDIRECT("AC4:AC"&amp;ROW()-1)),""))</f>
        <v/>
      </c>
      <c r="AD84" s="7" t="str">
        <f ca="1">IF(AND($A84&lt;&gt;"",$A84&lt;&gt;"TOTAL"),IF(AND([6]PREMIOS_TITULACIONES_ANTIGUAS!$AZ82&lt;&gt;"",[6]PREMIOS_TITULACIONES_ANTIGUAS!$AZ82&lt;&gt;0),[6]PREMIOS_TITULACIONES_ANTIGUAS!$AZ82,""),IF($A84="TOTAL",SUM(INDIRECT("AD4:AD"&amp;ROW()-1)),""))</f>
        <v/>
      </c>
      <c r="AE84" s="7" t="str">
        <f t="shared" ca="1" si="28"/>
        <v/>
      </c>
      <c r="AF84" s="7" t="str">
        <f ca="1">IF(AND($A84&lt;&gt;"",$A84&lt;&gt;"TOTAL"),IF(AND([6]PREMIOS_TITULACIONES_ANTIGUAS!$BC82&lt;&gt;"",[6]PREMIOS_TITULACIONES_ANTIGUAS!$BC82&lt;&gt;0),[6]PREMIOS_TITULACIONES_ANTIGUAS!$BC82,""),IF($A84="TOTAL",SUM(INDIRECT("AF4:AF"&amp;ROW()-1)),""))</f>
        <v/>
      </c>
      <c r="AG84" s="7" t="str">
        <f ca="1">IF(AND($A84&lt;&gt;"",$A84&lt;&gt;"TOTAL"),IF(AND([6]PREMIOS_TITULACIONES_ANTIGUAS!$BE82&lt;&gt;"",[6]PREMIOS_TITULACIONES_ANTIGUAS!$BE82&lt;&gt;0),[6]PREMIOS_TITULACIONES_ANTIGUAS!$BE82,""),IF($A84="TOTAL",SUM(INDIRECT("AG4:AG"&amp;ROW()-1)),""))</f>
        <v/>
      </c>
      <c r="AH84" s="7" t="str">
        <f t="shared" ca="1" si="29"/>
        <v/>
      </c>
      <c r="AI84" s="7" t="str">
        <f ca="1">IF(AND($A84&lt;&gt;"",$A84&lt;&gt;"TOTAL"),IF(AND([6]PREMIOS_TITULACIONES_ANTIGUAS!$BH82&lt;&gt;"",[6]PREMIOS_TITULACIONES_ANTIGUAS!$BH82&lt;&gt;0),[6]PREMIOS_TITULACIONES_ANTIGUAS!$BH82,""),IF($A84="TOTAL",SUM(INDIRECT("AI4:AI"&amp;ROW()-1)),""))</f>
        <v/>
      </c>
      <c r="AJ84" s="7" t="str">
        <f ca="1">IF(AND($A84&lt;&gt;"",$A84&lt;&gt;"TOTAL"),IF(AND([6]PREMIOS_TITULACIONES_ANTIGUAS!$BJ82&lt;&gt;"",[6]PREMIOS_TITULACIONES_ANTIGUAS!$BJ82&lt;&gt;0),[6]PREMIOS_TITULACIONES_ANTIGUAS!$BJ82,""),IF($A84="TOTAL",SUM(INDIRECT("AJ4:AJ"&amp;ROW()-1)),""))</f>
        <v/>
      </c>
      <c r="AK84" s="7" t="str">
        <f t="shared" ca="1" si="30"/>
        <v/>
      </c>
      <c r="AL84" s="7" t="str">
        <f ca="1">IF(AND($A84&lt;&gt;"",$A84&lt;&gt;"TOTAL"),IF(AND([6]PREMIOS_TITULACIONES_ANTIGUAS!$BM82&lt;&gt;"",[6]PREMIOS_TITULACIONES_ANTIGUAS!$BM82&lt;&gt;0),[6]PREMIOS_TITULACIONES_ANTIGUAS!$BM82,""),IF($A84="TOTAL",SUM(INDIRECT("AL4:AL"&amp;ROW()-1)),""))</f>
        <v/>
      </c>
      <c r="AM84" s="7" t="str">
        <f ca="1">IF(AND($A84&lt;&gt;"",$A84&lt;&gt;"TOTAL"),IF(AND([6]PREMIOS_TITULACIONES_ANTIGUAS!$BO82&lt;&gt;"",[6]PREMIOS_TITULACIONES_ANTIGUAS!$BO82&lt;&gt;0),[6]PREMIOS_TITULACIONES_ANTIGUAS!$BO82,""),IF($A84="TOTAL",SUM(INDIRECT("AM4:AM"&amp;ROW()-1)),""))</f>
        <v/>
      </c>
      <c r="AN84" s="7" t="str">
        <f t="shared" ca="1" si="31"/>
        <v/>
      </c>
      <c r="AO84" s="7" t="str">
        <f ca="1">IF(AND($A84&lt;&gt;"",$A84&lt;&gt;"TOTAL"),IF(AND([6]PREMIOS_TITULACIONES_ANTIGUAS!$BR82&lt;&gt;"",[6]PREMIOS_TITULACIONES_ANTIGUAS!$BR82&lt;&gt;0),[6]PREMIOS_TITULACIONES_ANTIGUAS!$BR82,""),IF($A84="TOTAL",SUM(INDIRECT("AO4:AO"&amp;ROW()-1)),""))</f>
        <v/>
      </c>
      <c r="AP84" s="7" t="str">
        <f ca="1">IF(AND($A84&lt;&gt;"",$A84&lt;&gt;"TOTAL"),IF(AND([6]PREMIOS_TITULACIONES_ANTIGUAS!$BT82&lt;&gt;"",[6]PREMIOS_TITULACIONES_ANTIGUAS!$BT82&lt;&gt;0),[6]PREMIOS_TITULACIONES_ANTIGUAS!$BT82,""),IF($A84="TOTAL",SUM(INDIRECT("AP4:AP"&amp;ROW()-1)),""))</f>
        <v/>
      </c>
      <c r="AQ84" s="7" t="str">
        <f t="shared" ca="1" si="32"/>
        <v/>
      </c>
      <c r="AR84" s="7" t="str">
        <f ca="1">IF(AND($A84&lt;&gt;"",$A84&lt;&gt;"TOTAL"),IF(AND([6]PREMIOS_TITULACIONES_ANTIGUAS!$BW82&lt;&gt;"",[6]PREMIOS_TITULACIONES_ANTIGUAS!$BW82&lt;&gt;0),[6]PREMIOS_TITULACIONES_ANTIGUAS!$BW82,""),IF($A84="TOTAL",SUM(INDIRECT("AR4:AR"&amp;ROW()-1)),""))</f>
        <v/>
      </c>
      <c r="AS84" s="7" t="str">
        <f ca="1">IF(AND($A84&lt;&gt;"",$A84&lt;&gt;"TOTAL"),IF(AND([6]PREMIOS_TITULACIONES_ANTIGUAS!$BY82&lt;&gt;"",[6]PREMIOS_TITULACIONES_ANTIGUAS!$BY82&lt;&gt;0),[6]PREMIOS_TITULACIONES_ANTIGUAS!$BY82,""),IF($A84="TOTAL",SUM(INDIRECT("AS4:AS"&amp;ROW()-1)),""))</f>
        <v/>
      </c>
      <c r="AT84" s="7" t="str">
        <f t="shared" ca="1" si="33"/>
        <v/>
      </c>
      <c r="AU84" s="7" t="str">
        <f ca="1">IF(AND($A84&lt;&gt;"",$A84&lt;&gt;"TOTAL"),IF(AND([6]PREMIOS_TITULACIONES_ANTIGUAS!$CB82&lt;&gt;"",[6]PREMIOS_TITULACIONES_ANTIGUAS!$CB82&lt;&gt;0),[6]PREMIOS_TITULACIONES_ANTIGUAS!$CB82,""),IF($A84="TOTAL",SUM(INDIRECT("AU4:AU"&amp;ROW()-1)),""))</f>
        <v/>
      </c>
      <c r="AV84" s="7" t="str">
        <f ca="1">IF(AND($A84&lt;&gt;"",$A84&lt;&gt;"TOTAL"),IF(AND([6]PREMIOS_TITULACIONES_ANTIGUAS!$CD82&lt;&gt;"",[6]PREMIOS_TITULACIONES_ANTIGUAS!$CD82&lt;&gt;0),[6]PREMIOS_TITULACIONES_ANTIGUAS!$CD82,""),IF($A84="TOTAL",SUM(INDIRECT("AV4:AV"&amp;ROW()-1)),""))</f>
        <v/>
      </c>
      <c r="AW84" s="7" t="str">
        <f t="shared" ca="1" si="34"/>
        <v/>
      </c>
      <c r="AX84" s="7" t="str">
        <f ca="1">IF(AND($A84&lt;&gt;"",$A84&lt;&gt;"TOTAL"),IF(AND([6]PREMIOS_TITULACIONES_ANTIGUAS!$CG82&lt;&gt;"",[6]PREMIOS_TITULACIONES_ANTIGUAS!$CG82&lt;&gt;0),[6]PREMIOS_TITULACIONES_ANTIGUAS!$CG82,""),IF($A84="TOTAL",SUM(INDIRECT("AX4:AX"&amp;ROW()-1)),""))</f>
        <v/>
      </c>
      <c r="AY84" s="7" t="str">
        <f ca="1">IF(AND($A84&lt;&gt;"",$A84&lt;&gt;"TOTAL"),IF(AND([6]PREMIOS_TITULACIONES_ANTIGUAS!$CI82&lt;&gt;"",[6]PREMIOS_TITULACIONES_ANTIGUAS!$CI82&lt;&gt;0),[6]PREMIOS_TITULACIONES_ANTIGUAS!$CI82,""),IF($A84="TOTAL",SUM(INDIRECT("AY4:AY"&amp;ROW()-1)),""))</f>
        <v/>
      </c>
      <c r="AZ84" s="7" t="str">
        <f t="shared" ca="1" si="35"/>
        <v/>
      </c>
      <c r="BA84" s="7" t="str">
        <f ca="1">IF(AND($A84&lt;&gt;"",$A84&lt;&gt;"TOTAL"),IF(AND([6]PREMIOS_TITULACIONES_ANTIGUAS!$CL82&lt;&gt;"",[6]PREMIOS_TITULACIONES_ANTIGUAS!$CL82&lt;&gt;0),[6]PREMIOS_TITULACIONES_ANTIGUAS!$CL82,""),IF($A84="TOTAL",SUM(INDIRECT("BA4:BA"&amp;ROW()-1)),""))</f>
        <v/>
      </c>
      <c r="BB84" s="7" t="str">
        <f ca="1">IF(AND($A84&lt;&gt;"",$A84&lt;&gt;"TOTAL"),IF(AND([6]PREMIOS_TITULACIONES_ANTIGUAS!$CN82&lt;&gt;"",[6]PREMIOS_TITULACIONES_ANTIGUAS!$CN82&lt;&gt;0),[6]PREMIOS_TITULACIONES_ANTIGUAS!$CN82,""),IF($A84="TOTAL",SUM(INDIRECT("BB4:BB"&amp;ROW()-1)),""))</f>
        <v/>
      </c>
      <c r="BC84" s="7" t="str">
        <f t="shared" ca="1" si="36"/>
        <v/>
      </c>
      <c r="BD84" s="7" t="str">
        <f ca="1">IF(AND($A84&lt;&gt;"",$A84&lt;&gt;"TOTAL"),IF(AND([6]PREMIOS_TITULACIONES_ANTIGUAS!$CQ82&lt;&gt;"",[6]PREMIOS_TITULACIONES_ANTIGUAS!$CQ82&lt;&gt;0),[6]PREMIOS_TITULACIONES_ANTIGUAS!$CQ82,""),IF($A84="TOTAL",SUM(INDIRECT("BD4:BD"&amp;ROW()-1)),""))</f>
        <v/>
      </c>
      <c r="BE84" s="7" t="str">
        <f ca="1">IF(AND($A84&lt;&gt;"",$A84&lt;&gt;"TOTAL"),IF(AND([6]PREMIOS_TITULACIONES_ANTIGUAS!$CS82&lt;&gt;"",[6]PREMIOS_TITULACIONES_ANTIGUAS!$CS82&lt;&gt;0),[6]PREMIOS_TITULACIONES_ANTIGUAS!$CS82,""),IF($A84="TOTAL",SUM(INDIRECT("BE4:BE"&amp;ROW()-1)),""))</f>
        <v/>
      </c>
      <c r="BF84" s="7" t="str">
        <f t="shared" ca="1" si="37"/>
        <v/>
      </c>
    </row>
    <row r="85" spans="1:58" x14ac:dyDescent="0.2">
      <c r="A85" s="12" t="str">
        <f>IF([6]PREMIOS_TITULACIONES_ANTIGUAS!$D83&lt;&gt;"",[6]PREMIOS_TITULACIONES_ANTIGUAS!$D83,IF(AND([6]PREMIOS_TITULACIONES_ANTIGUAS!$D83="",[6]PREMIOS_TITULACIONES_ANTIGUAS!$D84="",[6]PREMIOS_TITULACIONES_ANTIGUAS!$D82=""),"","TOTAL"))</f>
        <v/>
      </c>
      <c r="B85" s="7" t="str">
        <f ca="1">IF(AND($A85&lt;&gt;"",$A85&lt;&gt;"TOTAL"),IF(AND([6]PREMIOS_TITULACIONES_ANTIGUAS!$E83&lt;&gt;"",[6]PREMIOS_TITULACIONES_ANTIGUAS!$E83&lt;&gt;0),[6]PREMIOS_TITULACIONES_ANTIGUAS!$E83,""),IF($A85="TOTAL",SUM(INDIRECT("B4:B"&amp;ROW()-1)),""))</f>
        <v/>
      </c>
      <c r="C85" s="7" t="str">
        <f ca="1">IF(AND($A85&lt;&gt;"",$A85&lt;&gt;"TOTAL"),IF(AND([6]PREMIOS_TITULACIONES_ANTIGUAS!$G83&lt;&gt;"",[6]PREMIOS_TITULACIONES_ANTIGUAS!$G83&lt;&gt;0),[6]PREMIOS_TITULACIONES_ANTIGUAS!$G83,""),IF($A85="TOTAL",SUM(INDIRECT("C4:C"&amp;ROW()-1)),""))</f>
        <v/>
      </c>
      <c r="D85" s="7" t="str">
        <f t="shared" ca="1" si="19"/>
        <v/>
      </c>
      <c r="E85" s="7" t="str">
        <f ca="1">IF(AND($A85&lt;&gt;"",$A85&lt;&gt;"TOTAL"),IF(AND([6]PREMIOS_TITULACIONES_ANTIGUAS!$J83&lt;&gt;"",[6]PREMIOS_TITULACIONES_ANTIGUAS!$J83&lt;&gt;0),[6]PREMIOS_TITULACIONES_ANTIGUAS!$J83,""),IF($A85="TOTAL",SUM(INDIRECT("E4:E"&amp;ROW()-1)),""))</f>
        <v/>
      </c>
      <c r="F85" s="7" t="str">
        <f ca="1">IF(AND($A85&lt;&gt;"",$A85&lt;&gt;"TOTAL"),IF(AND([6]PREMIOS_TITULACIONES_ANTIGUAS!$L83&lt;&gt;"",[6]PREMIOS_TITULACIONES_ANTIGUAS!$L83&lt;&gt;0),[6]PREMIOS_TITULACIONES_ANTIGUAS!$L83,""),IF($A85="TOTAL",SUM(INDIRECT("F4:F"&amp;ROW()-1)),""))</f>
        <v/>
      </c>
      <c r="G85" s="7" t="str">
        <f t="shared" ca="1" si="20"/>
        <v/>
      </c>
      <c r="H85" s="7" t="str">
        <f ca="1">IF(AND($A85&lt;&gt;"",$A85&lt;&gt;"TOTAL"),IF(AND([6]PREMIOS_TITULACIONES_ANTIGUAS!$O83&lt;&gt;"",[6]PREMIOS_TITULACIONES_ANTIGUAS!$O83&lt;&gt;0),[6]PREMIOS_TITULACIONES_ANTIGUAS!$O83,""),IF($A85="TOTAL",SUM(INDIRECT("H4:H"&amp;ROW()-1)),""))</f>
        <v/>
      </c>
      <c r="I85" s="7" t="str">
        <f ca="1">IF(AND($A85&lt;&gt;"",$A85&lt;&gt;"TOTAL"),IF(AND([6]PREMIOS_TITULACIONES_ANTIGUAS!$Q83&lt;&gt;"",[6]PREMIOS_TITULACIONES_ANTIGUAS!$Q83&lt;&gt;0),[6]PREMIOS_TITULACIONES_ANTIGUAS!$Q83,""),IF($A85="TOTAL",SUM(INDIRECT("I4:I"&amp;ROW()-1)),""))</f>
        <v/>
      </c>
      <c r="J85" s="7" t="str">
        <f t="shared" ca="1" si="21"/>
        <v/>
      </c>
      <c r="K85" s="7" t="str">
        <f ca="1">IF(AND($A85&lt;&gt;"",$A85&lt;&gt;"TOTAL"),IF(AND([6]PREMIOS_TITULACIONES_ANTIGUAS!$T83&lt;&gt;"",[6]PREMIOS_TITULACIONES_ANTIGUAS!$T83&lt;&gt;0),[6]PREMIOS_TITULACIONES_ANTIGUAS!$T83,""),IF($A85="TOTAL",SUM(INDIRECT("K4:K"&amp;ROW()-1)),""))</f>
        <v/>
      </c>
      <c r="L85" s="7" t="str">
        <f ca="1">IF(AND($A85&lt;&gt;"",$A85&lt;&gt;"TOTAL"),IF(AND([6]PREMIOS_TITULACIONES_ANTIGUAS!$V83&lt;&gt;"",[6]PREMIOS_TITULACIONES_ANTIGUAS!$V83&lt;&gt;0),[6]PREMIOS_TITULACIONES_ANTIGUAS!$V83,""),IF($A85="TOTAL",SUM(INDIRECT("L4:L"&amp;ROW()-1)),""))</f>
        <v/>
      </c>
      <c r="M85" s="7" t="str">
        <f t="shared" ca="1" si="22"/>
        <v/>
      </c>
      <c r="N85" s="7" t="str">
        <f ca="1">IF(AND($A85&lt;&gt;"",$A85&lt;&gt;"TOTAL"),IF(AND([6]PREMIOS_TITULACIONES_ANTIGUAS!$Y83&lt;&gt;"",[6]PREMIOS_TITULACIONES_ANTIGUAS!$Y83&lt;&gt;0),[6]PREMIOS_TITULACIONES_ANTIGUAS!$Y83,""),IF($A85="TOTAL",SUM(INDIRECT("N4:N"&amp;ROW()-1)),""))</f>
        <v/>
      </c>
      <c r="O85" s="7" t="str">
        <f ca="1">IF(AND($A85&lt;&gt;"",$A85&lt;&gt;"TOTAL"),IF(AND([6]PREMIOS_TITULACIONES_ANTIGUAS!$AA83&lt;&gt;"",[6]PREMIOS_TITULACIONES_ANTIGUAS!$AA83&lt;&gt;0),[6]PREMIOS_TITULACIONES_ANTIGUAS!$AA83,""),IF($A85="TOTAL",SUM(INDIRECT("O4:O"&amp;ROW()-1)),""))</f>
        <v/>
      </c>
      <c r="P85" s="7" t="str">
        <f t="shared" ca="1" si="23"/>
        <v/>
      </c>
      <c r="Q85" s="7" t="str">
        <f ca="1">IF(AND($A85&lt;&gt;"",$A85&lt;&gt;"TOTAL"),IF(AND([6]PREMIOS_TITULACIONES_ANTIGUAS!$AD83&lt;&gt;"",[6]PREMIOS_TITULACIONES_ANTIGUAS!$AD83&lt;&gt;0),[6]PREMIOS_TITULACIONES_ANTIGUAS!$AD83,""),IF($A85="TOTAL",SUM(INDIRECT("Q4:Q"&amp;ROW()-1)),""))</f>
        <v/>
      </c>
      <c r="R85" s="7" t="str">
        <f ca="1">IF(AND($A85&lt;&gt;"",$A85&lt;&gt;"TOTAL"),IF(AND([6]PREMIOS_TITULACIONES_ANTIGUAS!$AF83&lt;&gt;"",[6]PREMIOS_TITULACIONES_ANTIGUAS!$AF83&lt;&gt;0),[6]PREMIOS_TITULACIONES_ANTIGUAS!$AF83,""),IF($A85="TOTAL",SUM(INDIRECT("R4:R"&amp;ROW()-1)),""))</f>
        <v/>
      </c>
      <c r="S85" s="7" t="str">
        <f t="shared" ca="1" si="24"/>
        <v/>
      </c>
      <c r="T85" s="7" t="str">
        <f ca="1">IF(AND($A85&lt;&gt;"",$A85&lt;&gt;"TOTAL"),IF(AND([6]PREMIOS_TITULACIONES_ANTIGUAS!$AI83&lt;&gt;"",[6]PREMIOS_TITULACIONES_ANTIGUAS!$AI83&lt;&gt;0),[6]PREMIOS_TITULACIONES_ANTIGUAS!$AI83,""),IF($A85="TOTAL",SUM(INDIRECT("T4:T"&amp;ROW()-1)),""))</f>
        <v/>
      </c>
      <c r="U85" s="7" t="str">
        <f ca="1">IF(AND($A85&lt;&gt;"",$A85&lt;&gt;"TOTAL"),IF(AND([6]PREMIOS_TITULACIONES_ANTIGUAS!$AK83&lt;&gt;"",[6]PREMIOS_TITULACIONES_ANTIGUAS!$AK83&lt;&gt;0),[6]PREMIOS_TITULACIONES_ANTIGUAS!$AK83,""),IF($A85="TOTAL",SUM(INDIRECT("U4:U"&amp;ROW()-1)),""))</f>
        <v/>
      </c>
      <c r="V85" s="7" t="str">
        <f t="shared" ca="1" si="25"/>
        <v/>
      </c>
      <c r="W85" s="7" t="str">
        <f ca="1">IF(AND($A85&lt;&gt;"",$A85&lt;&gt;"TOTAL"),IF(AND([6]PREMIOS_TITULACIONES_ANTIGUAS!$AN83&lt;&gt;"",[6]PREMIOS_TITULACIONES_ANTIGUAS!$AN83&lt;&gt;0),[6]PREMIOS_TITULACIONES_ANTIGUAS!$AN83,""),IF($A85="TOTAL",SUM(INDIRECT("W4:W"&amp;ROW()-1)),""))</f>
        <v/>
      </c>
      <c r="X85" s="7" t="str">
        <f ca="1">IF(AND($A85&lt;&gt;"",$A85&lt;&gt;"TOTAL"),IF(AND([6]PREMIOS_TITULACIONES_ANTIGUAS!$AP83&lt;&gt;"",[6]PREMIOS_TITULACIONES_ANTIGUAS!$AP83&lt;&gt;0),[6]PREMIOS_TITULACIONES_ANTIGUAS!$AP83,""),IF($A85="TOTAL",SUM(INDIRECT("X4:X"&amp;ROW()-1)),""))</f>
        <v/>
      </c>
      <c r="Y85" s="7" t="str">
        <f t="shared" ca="1" si="26"/>
        <v/>
      </c>
      <c r="Z85" s="7" t="str">
        <f ca="1">IF(AND($A85&lt;&gt;"",$A85&lt;&gt;"TOTAL"),IF(AND([6]PREMIOS_TITULACIONES_ANTIGUAS!$AS83&lt;&gt;"",[6]PREMIOS_TITULACIONES_ANTIGUAS!$AS83&lt;&gt;0),[6]PREMIOS_TITULACIONES_ANTIGUAS!$AS83,""),IF($A85="TOTAL",SUM(INDIRECT("Z4:Z"&amp;ROW()-1)),""))</f>
        <v/>
      </c>
      <c r="AA85" s="7" t="str">
        <f ca="1">IF(AND($A85&lt;&gt;"",$A85&lt;&gt;"TOTAL"),IF(AND([6]PREMIOS_TITULACIONES_ANTIGUAS!$AU83&lt;&gt;"",[6]PREMIOS_TITULACIONES_ANTIGUAS!$AU83&lt;&gt;0),[6]PREMIOS_TITULACIONES_ANTIGUAS!$AU83,""),IF($A85="TOTAL",SUM(INDIRECT("AA4:AA"&amp;ROW()-1)),""))</f>
        <v/>
      </c>
      <c r="AB85" s="7" t="str">
        <f t="shared" ca="1" si="27"/>
        <v/>
      </c>
      <c r="AC85" s="7" t="str">
        <f ca="1">IF(AND($A85&lt;&gt;"",$A85&lt;&gt;"TOTAL"),IF(AND([6]PREMIOS_TITULACIONES_ANTIGUAS!$AX83&lt;&gt;"",[6]PREMIOS_TITULACIONES_ANTIGUAS!$AX83&lt;&gt;0),[6]PREMIOS_TITULACIONES_ANTIGUAS!$AX83,""),IF($A85="TOTAL",SUM(INDIRECT("AC4:AC"&amp;ROW()-1)),""))</f>
        <v/>
      </c>
      <c r="AD85" s="7" t="str">
        <f ca="1">IF(AND($A85&lt;&gt;"",$A85&lt;&gt;"TOTAL"),IF(AND([6]PREMIOS_TITULACIONES_ANTIGUAS!$AZ83&lt;&gt;"",[6]PREMIOS_TITULACIONES_ANTIGUAS!$AZ83&lt;&gt;0),[6]PREMIOS_TITULACIONES_ANTIGUAS!$AZ83,""),IF($A85="TOTAL",SUM(INDIRECT("AD4:AD"&amp;ROW()-1)),""))</f>
        <v/>
      </c>
      <c r="AE85" s="7" t="str">
        <f t="shared" ca="1" si="28"/>
        <v/>
      </c>
      <c r="AF85" s="7" t="str">
        <f ca="1">IF(AND($A85&lt;&gt;"",$A85&lt;&gt;"TOTAL"),IF(AND([6]PREMIOS_TITULACIONES_ANTIGUAS!$BC83&lt;&gt;"",[6]PREMIOS_TITULACIONES_ANTIGUAS!$BC83&lt;&gt;0),[6]PREMIOS_TITULACIONES_ANTIGUAS!$BC83,""),IF($A85="TOTAL",SUM(INDIRECT("AF4:AF"&amp;ROW()-1)),""))</f>
        <v/>
      </c>
      <c r="AG85" s="7" t="str">
        <f ca="1">IF(AND($A85&lt;&gt;"",$A85&lt;&gt;"TOTAL"),IF(AND([6]PREMIOS_TITULACIONES_ANTIGUAS!$BE83&lt;&gt;"",[6]PREMIOS_TITULACIONES_ANTIGUAS!$BE83&lt;&gt;0),[6]PREMIOS_TITULACIONES_ANTIGUAS!$BE83,""),IF($A85="TOTAL",SUM(INDIRECT("AG4:AG"&amp;ROW()-1)),""))</f>
        <v/>
      </c>
      <c r="AH85" s="7" t="str">
        <f t="shared" ca="1" si="29"/>
        <v/>
      </c>
      <c r="AI85" s="7" t="str">
        <f ca="1">IF(AND($A85&lt;&gt;"",$A85&lt;&gt;"TOTAL"),IF(AND([6]PREMIOS_TITULACIONES_ANTIGUAS!$BH83&lt;&gt;"",[6]PREMIOS_TITULACIONES_ANTIGUAS!$BH83&lt;&gt;0),[6]PREMIOS_TITULACIONES_ANTIGUAS!$BH83,""),IF($A85="TOTAL",SUM(INDIRECT("AI4:AI"&amp;ROW()-1)),""))</f>
        <v/>
      </c>
      <c r="AJ85" s="7" t="str">
        <f ca="1">IF(AND($A85&lt;&gt;"",$A85&lt;&gt;"TOTAL"),IF(AND([6]PREMIOS_TITULACIONES_ANTIGUAS!$BJ83&lt;&gt;"",[6]PREMIOS_TITULACIONES_ANTIGUAS!$BJ83&lt;&gt;0),[6]PREMIOS_TITULACIONES_ANTIGUAS!$BJ83,""),IF($A85="TOTAL",SUM(INDIRECT("AJ4:AJ"&amp;ROW()-1)),""))</f>
        <v/>
      </c>
      <c r="AK85" s="7" t="str">
        <f t="shared" ca="1" si="30"/>
        <v/>
      </c>
      <c r="AL85" s="7" t="str">
        <f ca="1">IF(AND($A85&lt;&gt;"",$A85&lt;&gt;"TOTAL"),IF(AND([6]PREMIOS_TITULACIONES_ANTIGUAS!$BM83&lt;&gt;"",[6]PREMIOS_TITULACIONES_ANTIGUAS!$BM83&lt;&gt;0),[6]PREMIOS_TITULACIONES_ANTIGUAS!$BM83,""),IF($A85="TOTAL",SUM(INDIRECT("AL4:AL"&amp;ROW()-1)),""))</f>
        <v/>
      </c>
      <c r="AM85" s="7" t="str">
        <f ca="1">IF(AND($A85&lt;&gt;"",$A85&lt;&gt;"TOTAL"),IF(AND([6]PREMIOS_TITULACIONES_ANTIGUAS!$BO83&lt;&gt;"",[6]PREMIOS_TITULACIONES_ANTIGUAS!$BO83&lt;&gt;0),[6]PREMIOS_TITULACIONES_ANTIGUAS!$BO83,""),IF($A85="TOTAL",SUM(INDIRECT("AM4:AM"&amp;ROW()-1)),""))</f>
        <v/>
      </c>
      <c r="AN85" s="7" t="str">
        <f t="shared" ca="1" si="31"/>
        <v/>
      </c>
      <c r="AO85" s="7" t="str">
        <f ca="1">IF(AND($A85&lt;&gt;"",$A85&lt;&gt;"TOTAL"),IF(AND([6]PREMIOS_TITULACIONES_ANTIGUAS!$BR83&lt;&gt;"",[6]PREMIOS_TITULACIONES_ANTIGUAS!$BR83&lt;&gt;0),[6]PREMIOS_TITULACIONES_ANTIGUAS!$BR83,""),IF($A85="TOTAL",SUM(INDIRECT("AO4:AO"&amp;ROW()-1)),""))</f>
        <v/>
      </c>
      <c r="AP85" s="7" t="str">
        <f ca="1">IF(AND($A85&lt;&gt;"",$A85&lt;&gt;"TOTAL"),IF(AND([6]PREMIOS_TITULACIONES_ANTIGUAS!$BT83&lt;&gt;"",[6]PREMIOS_TITULACIONES_ANTIGUAS!$BT83&lt;&gt;0),[6]PREMIOS_TITULACIONES_ANTIGUAS!$BT83,""),IF($A85="TOTAL",SUM(INDIRECT("AP4:AP"&amp;ROW()-1)),""))</f>
        <v/>
      </c>
      <c r="AQ85" s="7" t="str">
        <f t="shared" ca="1" si="32"/>
        <v/>
      </c>
      <c r="AR85" s="7" t="str">
        <f ca="1">IF(AND($A85&lt;&gt;"",$A85&lt;&gt;"TOTAL"),IF(AND([6]PREMIOS_TITULACIONES_ANTIGUAS!$BW83&lt;&gt;"",[6]PREMIOS_TITULACIONES_ANTIGUAS!$BW83&lt;&gt;0),[6]PREMIOS_TITULACIONES_ANTIGUAS!$BW83,""),IF($A85="TOTAL",SUM(INDIRECT("AR4:AR"&amp;ROW()-1)),""))</f>
        <v/>
      </c>
      <c r="AS85" s="7" t="str">
        <f ca="1">IF(AND($A85&lt;&gt;"",$A85&lt;&gt;"TOTAL"),IF(AND([6]PREMIOS_TITULACIONES_ANTIGUAS!$BY83&lt;&gt;"",[6]PREMIOS_TITULACIONES_ANTIGUAS!$BY83&lt;&gt;0),[6]PREMIOS_TITULACIONES_ANTIGUAS!$BY83,""),IF($A85="TOTAL",SUM(INDIRECT("AS4:AS"&amp;ROW()-1)),""))</f>
        <v/>
      </c>
      <c r="AT85" s="7" t="str">
        <f t="shared" ca="1" si="33"/>
        <v/>
      </c>
      <c r="AU85" s="7" t="str">
        <f ca="1">IF(AND($A85&lt;&gt;"",$A85&lt;&gt;"TOTAL"),IF(AND([6]PREMIOS_TITULACIONES_ANTIGUAS!$CB83&lt;&gt;"",[6]PREMIOS_TITULACIONES_ANTIGUAS!$CB83&lt;&gt;0),[6]PREMIOS_TITULACIONES_ANTIGUAS!$CB83,""),IF($A85="TOTAL",SUM(INDIRECT("AU4:AU"&amp;ROW()-1)),""))</f>
        <v/>
      </c>
      <c r="AV85" s="7" t="str">
        <f ca="1">IF(AND($A85&lt;&gt;"",$A85&lt;&gt;"TOTAL"),IF(AND([6]PREMIOS_TITULACIONES_ANTIGUAS!$CD83&lt;&gt;"",[6]PREMIOS_TITULACIONES_ANTIGUAS!$CD83&lt;&gt;0),[6]PREMIOS_TITULACIONES_ANTIGUAS!$CD83,""),IF($A85="TOTAL",SUM(INDIRECT("AV4:AV"&amp;ROW()-1)),""))</f>
        <v/>
      </c>
      <c r="AW85" s="7" t="str">
        <f t="shared" ca="1" si="34"/>
        <v/>
      </c>
      <c r="AX85" s="7" t="str">
        <f ca="1">IF(AND($A85&lt;&gt;"",$A85&lt;&gt;"TOTAL"),IF(AND([6]PREMIOS_TITULACIONES_ANTIGUAS!$CG83&lt;&gt;"",[6]PREMIOS_TITULACIONES_ANTIGUAS!$CG83&lt;&gt;0),[6]PREMIOS_TITULACIONES_ANTIGUAS!$CG83,""),IF($A85="TOTAL",SUM(INDIRECT("AX4:AX"&amp;ROW()-1)),""))</f>
        <v/>
      </c>
      <c r="AY85" s="7" t="str">
        <f ca="1">IF(AND($A85&lt;&gt;"",$A85&lt;&gt;"TOTAL"),IF(AND([6]PREMIOS_TITULACIONES_ANTIGUAS!$CI83&lt;&gt;"",[6]PREMIOS_TITULACIONES_ANTIGUAS!$CI83&lt;&gt;0),[6]PREMIOS_TITULACIONES_ANTIGUAS!$CI83,""),IF($A85="TOTAL",SUM(INDIRECT("AY4:AY"&amp;ROW()-1)),""))</f>
        <v/>
      </c>
      <c r="AZ85" s="7" t="str">
        <f t="shared" ca="1" si="35"/>
        <v/>
      </c>
      <c r="BA85" s="7" t="str">
        <f ca="1">IF(AND($A85&lt;&gt;"",$A85&lt;&gt;"TOTAL"),IF(AND([6]PREMIOS_TITULACIONES_ANTIGUAS!$CL83&lt;&gt;"",[6]PREMIOS_TITULACIONES_ANTIGUAS!$CL83&lt;&gt;0),[6]PREMIOS_TITULACIONES_ANTIGUAS!$CL83,""),IF($A85="TOTAL",SUM(INDIRECT("BA4:BA"&amp;ROW()-1)),""))</f>
        <v/>
      </c>
      <c r="BB85" s="7" t="str">
        <f ca="1">IF(AND($A85&lt;&gt;"",$A85&lt;&gt;"TOTAL"),IF(AND([6]PREMIOS_TITULACIONES_ANTIGUAS!$CN83&lt;&gt;"",[6]PREMIOS_TITULACIONES_ANTIGUAS!$CN83&lt;&gt;0),[6]PREMIOS_TITULACIONES_ANTIGUAS!$CN83,""),IF($A85="TOTAL",SUM(INDIRECT("BB4:BB"&amp;ROW()-1)),""))</f>
        <v/>
      </c>
      <c r="BC85" s="7" t="str">
        <f t="shared" ca="1" si="36"/>
        <v/>
      </c>
      <c r="BD85" s="7" t="str">
        <f ca="1">IF(AND($A85&lt;&gt;"",$A85&lt;&gt;"TOTAL"),IF(AND([6]PREMIOS_TITULACIONES_ANTIGUAS!$CQ83&lt;&gt;"",[6]PREMIOS_TITULACIONES_ANTIGUAS!$CQ83&lt;&gt;0),[6]PREMIOS_TITULACIONES_ANTIGUAS!$CQ83,""),IF($A85="TOTAL",SUM(INDIRECT("BD4:BD"&amp;ROW()-1)),""))</f>
        <v/>
      </c>
      <c r="BE85" s="7" t="str">
        <f ca="1">IF(AND($A85&lt;&gt;"",$A85&lt;&gt;"TOTAL"),IF(AND([6]PREMIOS_TITULACIONES_ANTIGUAS!$CS83&lt;&gt;"",[6]PREMIOS_TITULACIONES_ANTIGUAS!$CS83&lt;&gt;0),[6]PREMIOS_TITULACIONES_ANTIGUAS!$CS83,""),IF($A85="TOTAL",SUM(INDIRECT("BE4:BE"&amp;ROW()-1)),""))</f>
        <v/>
      </c>
      <c r="BF85" s="7" t="str">
        <f t="shared" ca="1" si="37"/>
        <v/>
      </c>
    </row>
    <row r="86" spans="1:58" x14ac:dyDescent="0.2">
      <c r="A86" s="12" t="str">
        <f>IF([6]PREMIOS_TITULACIONES_ANTIGUAS!$D84&lt;&gt;"",[6]PREMIOS_TITULACIONES_ANTIGUAS!$D84,IF(AND([6]PREMIOS_TITULACIONES_ANTIGUAS!$D84="",[6]PREMIOS_TITULACIONES_ANTIGUAS!$D85="",[6]PREMIOS_TITULACIONES_ANTIGUAS!$D83=""),"","TOTAL"))</f>
        <v/>
      </c>
      <c r="B86" s="7" t="str">
        <f ca="1">IF(AND($A86&lt;&gt;"",$A86&lt;&gt;"TOTAL"),IF(AND([6]PREMIOS_TITULACIONES_ANTIGUAS!$E84&lt;&gt;"",[6]PREMIOS_TITULACIONES_ANTIGUAS!$E84&lt;&gt;0),[6]PREMIOS_TITULACIONES_ANTIGUAS!$E84,""),IF($A86="TOTAL",SUM(INDIRECT("B4:B"&amp;ROW()-1)),""))</f>
        <v/>
      </c>
      <c r="C86" s="7" t="str">
        <f ca="1">IF(AND($A86&lt;&gt;"",$A86&lt;&gt;"TOTAL"),IF(AND([6]PREMIOS_TITULACIONES_ANTIGUAS!$G84&lt;&gt;"",[6]PREMIOS_TITULACIONES_ANTIGUAS!$G84&lt;&gt;0),[6]PREMIOS_TITULACIONES_ANTIGUAS!$G84,""),IF($A86="TOTAL",SUM(INDIRECT("C4:C"&amp;ROW()-1)),""))</f>
        <v/>
      </c>
      <c r="D86" s="7" t="str">
        <f t="shared" ca="1" si="19"/>
        <v/>
      </c>
      <c r="E86" s="7" t="str">
        <f ca="1">IF(AND($A86&lt;&gt;"",$A86&lt;&gt;"TOTAL"),IF(AND([6]PREMIOS_TITULACIONES_ANTIGUAS!$J84&lt;&gt;"",[6]PREMIOS_TITULACIONES_ANTIGUAS!$J84&lt;&gt;0),[6]PREMIOS_TITULACIONES_ANTIGUAS!$J84,""),IF($A86="TOTAL",SUM(INDIRECT("E4:E"&amp;ROW()-1)),""))</f>
        <v/>
      </c>
      <c r="F86" s="7" t="str">
        <f ca="1">IF(AND($A86&lt;&gt;"",$A86&lt;&gt;"TOTAL"),IF(AND([6]PREMIOS_TITULACIONES_ANTIGUAS!$L84&lt;&gt;"",[6]PREMIOS_TITULACIONES_ANTIGUAS!$L84&lt;&gt;0),[6]PREMIOS_TITULACIONES_ANTIGUAS!$L84,""),IF($A86="TOTAL",SUM(INDIRECT("F4:F"&amp;ROW()-1)),""))</f>
        <v/>
      </c>
      <c r="G86" s="7" t="str">
        <f t="shared" ca="1" si="20"/>
        <v/>
      </c>
      <c r="H86" s="7" t="str">
        <f ca="1">IF(AND($A86&lt;&gt;"",$A86&lt;&gt;"TOTAL"),IF(AND([6]PREMIOS_TITULACIONES_ANTIGUAS!$O84&lt;&gt;"",[6]PREMIOS_TITULACIONES_ANTIGUAS!$O84&lt;&gt;0),[6]PREMIOS_TITULACIONES_ANTIGUAS!$O84,""),IF($A86="TOTAL",SUM(INDIRECT("H4:H"&amp;ROW()-1)),""))</f>
        <v/>
      </c>
      <c r="I86" s="7" t="str">
        <f ca="1">IF(AND($A86&lt;&gt;"",$A86&lt;&gt;"TOTAL"),IF(AND([6]PREMIOS_TITULACIONES_ANTIGUAS!$Q84&lt;&gt;"",[6]PREMIOS_TITULACIONES_ANTIGUAS!$Q84&lt;&gt;0),[6]PREMIOS_TITULACIONES_ANTIGUAS!$Q84,""),IF($A86="TOTAL",SUM(INDIRECT("I4:I"&amp;ROW()-1)),""))</f>
        <v/>
      </c>
      <c r="J86" s="7" t="str">
        <f t="shared" ca="1" si="21"/>
        <v/>
      </c>
      <c r="K86" s="7" t="str">
        <f ca="1">IF(AND($A86&lt;&gt;"",$A86&lt;&gt;"TOTAL"),IF(AND([6]PREMIOS_TITULACIONES_ANTIGUAS!$T84&lt;&gt;"",[6]PREMIOS_TITULACIONES_ANTIGUAS!$T84&lt;&gt;0),[6]PREMIOS_TITULACIONES_ANTIGUAS!$T84,""),IF($A86="TOTAL",SUM(INDIRECT("K4:K"&amp;ROW()-1)),""))</f>
        <v/>
      </c>
      <c r="L86" s="7" t="str">
        <f ca="1">IF(AND($A86&lt;&gt;"",$A86&lt;&gt;"TOTAL"),IF(AND([6]PREMIOS_TITULACIONES_ANTIGUAS!$V84&lt;&gt;"",[6]PREMIOS_TITULACIONES_ANTIGUAS!$V84&lt;&gt;0),[6]PREMIOS_TITULACIONES_ANTIGUAS!$V84,""),IF($A86="TOTAL",SUM(INDIRECT("L4:L"&amp;ROW()-1)),""))</f>
        <v/>
      </c>
      <c r="M86" s="7" t="str">
        <f t="shared" ca="1" si="22"/>
        <v/>
      </c>
      <c r="N86" s="7" t="str">
        <f ca="1">IF(AND($A86&lt;&gt;"",$A86&lt;&gt;"TOTAL"),IF(AND([6]PREMIOS_TITULACIONES_ANTIGUAS!$Y84&lt;&gt;"",[6]PREMIOS_TITULACIONES_ANTIGUAS!$Y84&lt;&gt;0),[6]PREMIOS_TITULACIONES_ANTIGUAS!$Y84,""),IF($A86="TOTAL",SUM(INDIRECT("N4:N"&amp;ROW()-1)),""))</f>
        <v/>
      </c>
      <c r="O86" s="7" t="str">
        <f ca="1">IF(AND($A86&lt;&gt;"",$A86&lt;&gt;"TOTAL"),IF(AND([6]PREMIOS_TITULACIONES_ANTIGUAS!$AA84&lt;&gt;"",[6]PREMIOS_TITULACIONES_ANTIGUAS!$AA84&lt;&gt;0),[6]PREMIOS_TITULACIONES_ANTIGUAS!$AA84,""),IF($A86="TOTAL",SUM(INDIRECT("O4:O"&amp;ROW()-1)),""))</f>
        <v/>
      </c>
      <c r="P86" s="7" t="str">
        <f t="shared" ca="1" si="23"/>
        <v/>
      </c>
      <c r="Q86" s="7" t="str">
        <f ca="1">IF(AND($A86&lt;&gt;"",$A86&lt;&gt;"TOTAL"),IF(AND([6]PREMIOS_TITULACIONES_ANTIGUAS!$AD84&lt;&gt;"",[6]PREMIOS_TITULACIONES_ANTIGUAS!$AD84&lt;&gt;0),[6]PREMIOS_TITULACIONES_ANTIGUAS!$AD84,""),IF($A86="TOTAL",SUM(INDIRECT("Q4:Q"&amp;ROW()-1)),""))</f>
        <v/>
      </c>
      <c r="R86" s="7" t="str">
        <f ca="1">IF(AND($A86&lt;&gt;"",$A86&lt;&gt;"TOTAL"),IF(AND([6]PREMIOS_TITULACIONES_ANTIGUAS!$AF84&lt;&gt;"",[6]PREMIOS_TITULACIONES_ANTIGUAS!$AF84&lt;&gt;0),[6]PREMIOS_TITULACIONES_ANTIGUAS!$AF84,""),IF($A86="TOTAL",SUM(INDIRECT("R4:R"&amp;ROW()-1)),""))</f>
        <v/>
      </c>
      <c r="S86" s="7" t="str">
        <f t="shared" ca="1" si="24"/>
        <v/>
      </c>
      <c r="T86" s="7" t="str">
        <f ca="1">IF(AND($A86&lt;&gt;"",$A86&lt;&gt;"TOTAL"),IF(AND([6]PREMIOS_TITULACIONES_ANTIGUAS!$AI84&lt;&gt;"",[6]PREMIOS_TITULACIONES_ANTIGUAS!$AI84&lt;&gt;0),[6]PREMIOS_TITULACIONES_ANTIGUAS!$AI84,""),IF($A86="TOTAL",SUM(INDIRECT("T4:T"&amp;ROW()-1)),""))</f>
        <v/>
      </c>
      <c r="U86" s="7" t="str">
        <f ca="1">IF(AND($A86&lt;&gt;"",$A86&lt;&gt;"TOTAL"),IF(AND([6]PREMIOS_TITULACIONES_ANTIGUAS!$AK84&lt;&gt;"",[6]PREMIOS_TITULACIONES_ANTIGUAS!$AK84&lt;&gt;0),[6]PREMIOS_TITULACIONES_ANTIGUAS!$AK84,""),IF($A86="TOTAL",SUM(INDIRECT("U4:U"&amp;ROW()-1)),""))</f>
        <v/>
      </c>
      <c r="V86" s="7" t="str">
        <f t="shared" ca="1" si="25"/>
        <v/>
      </c>
      <c r="W86" s="7" t="str">
        <f ca="1">IF(AND($A86&lt;&gt;"",$A86&lt;&gt;"TOTAL"),IF(AND([6]PREMIOS_TITULACIONES_ANTIGUAS!$AN84&lt;&gt;"",[6]PREMIOS_TITULACIONES_ANTIGUAS!$AN84&lt;&gt;0),[6]PREMIOS_TITULACIONES_ANTIGUAS!$AN84,""),IF($A86="TOTAL",SUM(INDIRECT("W4:W"&amp;ROW()-1)),""))</f>
        <v/>
      </c>
      <c r="X86" s="7" t="str">
        <f ca="1">IF(AND($A86&lt;&gt;"",$A86&lt;&gt;"TOTAL"),IF(AND([6]PREMIOS_TITULACIONES_ANTIGUAS!$AP84&lt;&gt;"",[6]PREMIOS_TITULACIONES_ANTIGUAS!$AP84&lt;&gt;0),[6]PREMIOS_TITULACIONES_ANTIGUAS!$AP84,""),IF($A86="TOTAL",SUM(INDIRECT("X4:X"&amp;ROW()-1)),""))</f>
        <v/>
      </c>
      <c r="Y86" s="7" t="str">
        <f t="shared" ca="1" si="26"/>
        <v/>
      </c>
      <c r="Z86" s="7" t="str">
        <f ca="1">IF(AND($A86&lt;&gt;"",$A86&lt;&gt;"TOTAL"),IF(AND([6]PREMIOS_TITULACIONES_ANTIGUAS!$AS84&lt;&gt;"",[6]PREMIOS_TITULACIONES_ANTIGUAS!$AS84&lt;&gt;0),[6]PREMIOS_TITULACIONES_ANTIGUAS!$AS84,""),IF($A86="TOTAL",SUM(INDIRECT("Z4:Z"&amp;ROW()-1)),""))</f>
        <v/>
      </c>
      <c r="AA86" s="7" t="str">
        <f ca="1">IF(AND($A86&lt;&gt;"",$A86&lt;&gt;"TOTAL"),IF(AND([6]PREMIOS_TITULACIONES_ANTIGUAS!$AU84&lt;&gt;"",[6]PREMIOS_TITULACIONES_ANTIGUAS!$AU84&lt;&gt;0),[6]PREMIOS_TITULACIONES_ANTIGUAS!$AU84,""),IF($A86="TOTAL",SUM(INDIRECT("AA4:AA"&amp;ROW()-1)),""))</f>
        <v/>
      </c>
      <c r="AB86" s="7" t="str">
        <f t="shared" ca="1" si="27"/>
        <v/>
      </c>
      <c r="AC86" s="7" t="str">
        <f ca="1">IF(AND($A86&lt;&gt;"",$A86&lt;&gt;"TOTAL"),IF(AND([6]PREMIOS_TITULACIONES_ANTIGUAS!$AX84&lt;&gt;"",[6]PREMIOS_TITULACIONES_ANTIGUAS!$AX84&lt;&gt;0),[6]PREMIOS_TITULACIONES_ANTIGUAS!$AX84,""),IF($A86="TOTAL",SUM(INDIRECT("AC4:AC"&amp;ROW()-1)),""))</f>
        <v/>
      </c>
      <c r="AD86" s="7" t="str">
        <f ca="1">IF(AND($A86&lt;&gt;"",$A86&lt;&gt;"TOTAL"),IF(AND([6]PREMIOS_TITULACIONES_ANTIGUAS!$AZ84&lt;&gt;"",[6]PREMIOS_TITULACIONES_ANTIGUAS!$AZ84&lt;&gt;0),[6]PREMIOS_TITULACIONES_ANTIGUAS!$AZ84,""),IF($A86="TOTAL",SUM(INDIRECT("AD4:AD"&amp;ROW()-1)),""))</f>
        <v/>
      </c>
      <c r="AE86" s="7" t="str">
        <f t="shared" ca="1" si="28"/>
        <v/>
      </c>
      <c r="AF86" s="7" t="str">
        <f ca="1">IF(AND($A86&lt;&gt;"",$A86&lt;&gt;"TOTAL"),IF(AND([6]PREMIOS_TITULACIONES_ANTIGUAS!$BC84&lt;&gt;"",[6]PREMIOS_TITULACIONES_ANTIGUAS!$BC84&lt;&gt;0),[6]PREMIOS_TITULACIONES_ANTIGUAS!$BC84,""),IF($A86="TOTAL",SUM(INDIRECT("AF4:AF"&amp;ROW()-1)),""))</f>
        <v/>
      </c>
      <c r="AG86" s="7" t="str">
        <f ca="1">IF(AND($A86&lt;&gt;"",$A86&lt;&gt;"TOTAL"),IF(AND([6]PREMIOS_TITULACIONES_ANTIGUAS!$BE84&lt;&gt;"",[6]PREMIOS_TITULACIONES_ANTIGUAS!$BE84&lt;&gt;0),[6]PREMIOS_TITULACIONES_ANTIGUAS!$BE84,""),IF($A86="TOTAL",SUM(INDIRECT("AG4:AG"&amp;ROW()-1)),""))</f>
        <v/>
      </c>
      <c r="AH86" s="7" t="str">
        <f t="shared" ca="1" si="29"/>
        <v/>
      </c>
      <c r="AI86" s="7" t="str">
        <f ca="1">IF(AND($A86&lt;&gt;"",$A86&lt;&gt;"TOTAL"),IF(AND([6]PREMIOS_TITULACIONES_ANTIGUAS!$BH84&lt;&gt;"",[6]PREMIOS_TITULACIONES_ANTIGUAS!$BH84&lt;&gt;0),[6]PREMIOS_TITULACIONES_ANTIGUAS!$BH84,""),IF($A86="TOTAL",SUM(INDIRECT("AI4:AI"&amp;ROW()-1)),""))</f>
        <v/>
      </c>
      <c r="AJ86" s="7" t="str">
        <f ca="1">IF(AND($A86&lt;&gt;"",$A86&lt;&gt;"TOTAL"),IF(AND([6]PREMIOS_TITULACIONES_ANTIGUAS!$BJ84&lt;&gt;"",[6]PREMIOS_TITULACIONES_ANTIGUAS!$BJ84&lt;&gt;0),[6]PREMIOS_TITULACIONES_ANTIGUAS!$BJ84,""),IF($A86="TOTAL",SUM(INDIRECT("AJ4:AJ"&amp;ROW()-1)),""))</f>
        <v/>
      </c>
      <c r="AK86" s="7" t="str">
        <f t="shared" ca="1" si="30"/>
        <v/>
      </c>
      <c r="AL86" s="7" t="str">
        <f ca="1">IF(AND($A86&lt;&gt;"",$A86&lt;&gt;"TOTAL"),IF(AND([6]PREMIOS_TITULACIONES_ANTIGUAS!$BM84&lt;&gt;"",[6]PREMIOS_TITULACIONES_ANTIGUAS!$BM84&lt;&gt;0),[6]PREMIOS_TITULACIONES_ANTIGUAS!$BM84,""),IF($A86="TOTAL",SUM(INDIRECT("AL4:AL"&amp;ROW()-1)),""))</f>
        <v/>
      </c>
      <c r="AM86" s="7" t="str">
        <f ca="1">IF(AND($A86&lt;&gt;"",$A86&lt;&gt;"TOTAL"),IF(AND([6]PREMIOS_TITULACIONES_ANTIGUAS!$BO84&lt;&gt;"",[6]PREMIOS_TITULACIONES_ANTIGUAS!$BO84&lt;&gt;0),[6]PREMIOS_TITULACIONES_ANTIGUAS!$BO84,""),IF($A86="TOTAL",SUM(INDIRECT("AM4:AM"&amp;ROW()-1)),""))</f>
        <v/>
      </c>
      <c r="AN86" s="7" t="str">
        <f t="shared" ca="1" si="31"/>
        <v/>
      </c>
      <c r="AO86" s="7" t="str">
        <f ca="1">IF(AND($A86&lt;&gt;"",$A86&lt;&gt;"TOTAL"),IF(AND([6]PREMIOS_TITULACIONES_ANTIGUAS!$BR84&lt;&gt;"",[6]PREMIOS_TITULACIONES_ANTIGUAS!$BR84&lt;&gt;0),[6]PREMIOS_TITULACIONES_ANTIGUAS!$BR84,""),IF($A86="TOTAL",SUM(INDIRECT("AO4:AO"&amp;ROW()-1)),""))</f>
        <v/>
      </c>
      <c r="AP86" s="7" t="str">
        <f ca="1">IF(AND($A86&lt;&gt;"",$A86&lt;&gt;"TOTAL"),IF(AND([6]PREMIOS_TITULACIONES_ANTIGUAS!$BT84&lt;&gt;"",[6]PREMIOS_TITULACIONES_ANTIGUAS!$BT84&lt;&gt;0),[6]PREMIOS_TITULACIONES_ANTIGUAS!$BT84,""),IF($A86="TOTAL",SUM(INDIRECT("AP4:AP"&amp;ROW()-1)),""))</f>
        <v/>
      </c>
      <c r="AQ86" s="7" t="str">
        <f t="shared" ca="1" si="32"/>
        <v/>
      </c>
      <c r="AR86" s="7" t="str">
        <f ca="1">IF(AND($A86&lt;&gt;"",$A86&lt;&gt;"TOTAL"),IF(AND([6]PREMIOS_TITULACIONES_ANTIGUAS!$BW84&lt;&gt;"",[6]PREMIOS_TITULACIONES_ANTIGUAS!$BW84&lt;&gt;0),[6]PREMIOS_TITULACIONES_ANTIGUAS!$BW84,""),IF($A86="TOTAL",SUM(INDIRECT("AR4:AR"&amp;ROW()-1)),""))</f>
        <v/>
      </c>
      <c r="AS86" s="7" t="str">
        <f ca="1">IF(AND($A86&lt;&gt;"",$A86&lt;&gt;"TOTAL"),IF(AND([6]PREMIOS_TITULACIONES_ANTIGUAS!$BY84&lt;&gt;"",[6]PREMIOS_TITULACIONES_ANTIGUAS!$BY84&lt;&gt;0),[6]PREMIOS_TITULACIONES_ANTIGUAS!$BY84,""),IF($A86="TOTAL",SUM(INDIRECT("AS4:AS"&amp;ROW()-1)),""))</f>
        <v/>
      </c>
      <c r="AT86" s="7" t="str">
        <f t="shared" ca="1" si="33"/>
        <v/>
      </c>
      <c r="AU86" s="7" t="str">
        <f ca="1">IF(AND($A86&lt;&gt;"",$A86&lt;&gt;"TOTAL"),IF(AND([6]PREMIOS_TITULACIONES_ANTIGUAS!$CB84&lt;&gt;"",[6]PREMIOS_TITULACIONES_ANTIGUAS!$CB84&lt;&gt;0),[6]PREMIOS_TITULACIONES_ANTIGUAS!$CB84,""),IF($A86="TOTAL",SUM(INDIRECT("AU4:AU"&amp;ROW()-1)),""))</f>
        <v/>
      </c>
      <c r="AV86" s="7" t="str">
        <f ca="1">IF(AND($A86&lt;&gt;"",$A86&lt;&gt;"TOTAL"),IF(AND([6]PREMIOS_TITULACIONES_ANTIGUAS!$CD84&lt;&gt;"",[6]PREMIOS_TITULACIONES_ANTIGUAS!$CD84&lt;&gt;0),[6]PREMIOS_TITULACIONES_ANTIGUAS!$CD84,""),IF($A86="TOTAL",SUM(INDIRECT("AV4:AV"&amp;ROW()-1)),""))</f>
        <v/>
      </c>
      <c r="AW86" s="7" t="str">
        <f t="shared" ca="1" si="34"/>
        <v/>
      </c>
      <c r="AX86" s="7" t="str">
        <f ca="1">IF(AND($A86&lt;&gt;"",$A86&lt;&gt;"TOTAL"),IF(AND([6]PREMIOS_TITULACIONES_ANTIGUAS!$CG84&lt;&gt;"",[6]PREMIOS_TITULACIONES_ANTIGUAS!$CG84&lt;&gt;0),[6]PREMIOS_TITULACIONES_ANTIGUAS!$CG84,""),IF($A86="TOTAL",SUM(INDIRECT("AX4:AX"&amp;ROW()-1)),""))</f>
        <v/>
      </c>
      <c r="AY86" s="7" t="str">
        <f ca="1">IF(AND($A86&lt;&gt;"",$A86&lt;&gt;"TOTAL"),IF(AND([6]PREMIOS_TITULACIONES_ANTIGUAS!$CI84&lt;&gt;"",[6]PREMIOS_TITULACIONES_ANTIGUAS!$CI84&lt;&gt;0),[6]PREMIOS_TITULACIONES_ANTIGUAS!$CI84,""),IF($A86="TOTAL",SUM(INDIRECT("AY4:AY"&amp;ROW()-1)),""))</f>
        <v/>
      </c>
      <c r="AZ86" s="7" t="str">
        <f t="shared" ca="1" si="35"/>
        <v/>
      </c>
      <c r="BA86" s="7" t="str">
        <f ca="1">IF(AND($A86&lt;&gt;"",$A86&lt;&gt;"TOTAL"),IF(AND([6]PREMIOS_TITULACIONES_ANTIGUAS!$CL84&lt;&gt;"",[6]PREMIOS_TITULACIONES_ANTIGUAS!$CL84&lt;&gt;0),[6]PREMIOS_TITULACIONES_ANTIGUAS!$CL84,""),IF($A86="TOTAL",SUM(INDIRECT("BA4:BA"&amp;ROW()-1)),""))</f>
        <v/>
      </c>
      <c r="BB86" s="7" t="str">
        <f ca="1">IF(AND($A86&lt;&gt;"",$A86&lt;&gt;"TOTAL"),IF(AND([6]PREMIOS_TITULACIONES_ANTIGUAS!$CN84&lt;&gt;"",[6]PREMIOS_TITULACIONES_ANTIGUAS!$CN84&lt;&gt;0),[6]PREMIOS_TITULACIONES_ANTIGUAS!$CN84,""),IF($A86="TOTAL",SUM(INDIRECT("BB4:BB"&amp;ROW()-1)),""))</f>
        <v/>
      </c>
      <c r="BC86" s="7" t="str">
        <f t="shared" ca="1" si="36"/>
        <v/>
      </c>
      <c r="BD86" s="7" t="str">
        <f ca="1">IF(AND($A86&lt;&gt;"",$A86&lt;&gt;"TOTAL"),IF(AND([6]PREMIOS_TITULACIONES_ANTIGUAS!$CQ84&lt;&gt;"",[6]PREMIOS_TITULACIONES_ANTIGUAS!$CQ84&lt;&gt;0),[6]PREMIOS_TITULACIONES_ANTIGUAS!$CQ84,""),IF($A86="TOTAL",SUM(INDIRECT("BD4:BD"&amp;ROW()-1)),""))</f>
        <v/>
      </c>
      <c r="BE86" s="7" t="str">
        <f ca="1">IF(AND($A86&lt;&gt;"",$A86&lt;&gt;"TOTAL"),IF(AND([6]PREMIOS_TITULACIONES_ANTIGUAS!$CS84&lt;&gt;"",[6]PREMIOS_TITULACIONES_ANTIGUAS!$CS84&lt;&gt;0),[6]PREMIOS_TITULACIONES_ANTIGUAS!$CS84,""),IF($A86="TOTAL",SUM(INDIRECT("BE4:BE"&amp;ROW()-1)),""))</f>
        <v/>
      </c>
      <c r="BF86" s="7" t="str">
        <f t="shared" ca="1" si="37"/>
        <v/>
      </c>
    </row>
    <row r="87" spans="1:58" x14ac:dyDescent="0.2">
      <c r="A87" s="12" t="str">
        <f>IF([6]PREMIOS_TITULACIONES_ANTIGUAS!$D85&lt;&gt;"",[6]PREMIOS_TITULACIONES_ANTIGUAS!$D85,IF(AND([6]PREMIOS_TITULACIONES_ANTIGUAS!$D85="",[6]PREMIOS_TITULACIONES_ANTIGUAS!$D86="",[6]PREMIOS_TITULACIONES_ANTIGUAS!$D84=""),"","TOTAL"))</f>
        <v/>
      </c>
      <c r="B87" s="7" t="str">
        <f ca="1">IF(AND($A87&lt;&gt;"",$A87&lt;&gt;"TOTAL"),IF(AND([6]PREMIOS_TITULACIONES_ANTIGUAS!$E85&lt;&gt;"",[6]PREMIOS_TITULACIONES_ANTIGUAS!$E85&lt;&gt;0),[6]PREMIOS_TITULACIONES_ANTIGUAS!$E85,""),IF($A87="TOTAL",SUM(INDIRECT("B4:B"&amp;ROW()-1)),""))</f>
        <v/>
      </c>
      <c r="C87" s="7" t="str">
        <f ca="1">IF(AND($A87&lt;&gt;"",$A87&lt;&gt;"TOTAL"),IF(AND([6]PREMIOS_TITULACIONES_ANTIGUAS!$G85&lt;&gt;"",[6]PREMIOS_TITULACIONES_ANTIGUAS!$G85&lt;&gt;0),[6]PREMIOS_TITULACIONES_ANTIGUAS!$G85,""),IF($A87="TOTAL",SUM(INDIRECT("C4:C"&amp;ROW()-1)),""))</f>
        <v/>
      </c>
      <c r="D87" s="7" t="str">
        <f t="shared" ca="1" si="19"/>
        <v/>
      </c>
      <c r="E87" s="7" t="str">
        <f ca="1">IF(AND($A87&lt;&gt;"",$A87&lt;&gt;"TOTAL"),IF(AND([6]PREMIOS_TITULACIONES_ANTIGUAS!$J85&lt;&gt;"",[6]PREMIOS_TITULACIONES_ANTIGUAS!$J85&lt;&gt;0),[6]PREMIOS_TITULACIONES_ANTIGUAS!$J85,""),IF($A87="TOTAL",SUM(INDIRECT("E4:E"&amp;ROW()-1)),""))</f>
        <v/>
      </c>
      <c r="F87" s="7" t="str">
        <f ca="1">IF(AND($A87&lt;&gt;"",$A87&lt;&gt;"TOTAL"),IF(AND([6]PREMIOS_TITULACIONES_ANTIGUAS!$L85&lt;&gt;"",[6]PREMIOS_TITULACIONES_ANTIGUAS!$L85&lt;&gt;0),[6]PREMIOS_TITULACIONES_ANTIGUAS!$L85,""),IF($A87="TOTAL",SUM(INDIRECT("F4:F"&amp;ROW()-1)),""))</f>
        <v/>
      </c>
      <c r="G87" s="7" t="str">
        <f t="shared" ca="1" si="20"/>
        <v/>
      </c>
      <c r="H87" s="7" t="str">
        <f ca="1">IF(AND($A87&lt;&gt;"",$A87&lt;&gt;"TOTAL"),IF(AND([6]PREMIOS_TITULACIONES_ANTIGUAS!$O85&lt;&gt;"",[6]PREMIOS_TITULACIONES_ANTIGUAS!$O85&lt;&gt;0),[6]PREMIOS_TITULACIONES_ANTIGUAS!$O85,""),IF($A87="TOTAL",SUM(INDIRECT("H4:H"&amp;ROW()-1)),""))</f>
        <v/>
      </c>
      <c r="I87" s="7" t="str">
        <f ca="1">IF(AND($A87&lt;&gt;"",$A87&lt;&gt;"TOTAL"),IF(AND([6]PREMIOS_TITULACIONES_ANTIGUAS!$Q85&lt;&gt;"",[6]PREMIOS_TITULACIONES_ANTIGUAS!$Q85&lt;&gt;0),[6]PREMIOS_TITULACIONES_ANTIGUAS!$Q85,""),IF($A87="TOTAL",SUM(INDIRECT("I4:I"&amp;ROW()-1)),""))</f>
        <v/>
      </c>
      <c r="J87" s="7" t="str">
        <f t="shared" ca="1" si="21"/>
        <v/>
      </c>
      <c r="K87" s="7" t="str">
        <f ca="1">IF(AND($A87&lt;&gt;"",$A87&lt;&gt;"TOTAL"),IF(AND([6]PREMIOS_TITULACIONES_ANTIGUAS!$T85&lt;&gt;"",[6]PREMIOS_TITULACIONES_ANTIGUAS!$T85&lt;&gt;0),[6]PREMIOS_TITULACIONES_ANTIGUAS!$T85,""),IF($A87="TOTAL",SUM(INDIRECT("K4:K"&amp;ROW()-1)),""))</f>
        <v/>
      </c>
      <c r="L87" s="7" t="str">
        <f ca="1">IF(AND($A87&lt;&gt;"",$A87&lt;&gt;"TOTAL"),IF(AND([6]PREMIOS_TITULACIONES_ANTIGUAS!$V85&lt;&gt;"",[6]PREMIOS_TITULACIONES_ANTIGUAS!$V85&lt;&gt;0),[6]PREMIOS_TITULACIONES_ANTIGUAS!$V85,""),IF($A87="TOTAL",SUM(INDIRECT("L4:L"&amp;ROW()-1)),""))</f>
        <v/>
      </c>
      <c r="M87" s="7" t="str">
        <f t="shared" ca="1" si="22"/>
        <v/>
      </c>
      <c r="N87" s="7" t="str">
        <f ca="1">IF(AND($A87&lt;&gt;"",$A87&lt;&gt;"TOTAL"),IF(AND([6]PREMIOS_TITULACIONES_ANTIGUAS!$Y85&lt;&gt;"",[6]PREMIOS_TITULACIONES_ANTIGUAS!$Y85&lt;&gt;0),[6]PREMIOS_TITULACIONES_ANTIGUAS!$Y85,""),IF($A87="TOTAL",SUM(INDIRECT("N4:N"&amp;ROW()-1)),""))</f>
        <v/>
      </c>
      <c r="O87" s="7" t="str">
        <f ca="1">IF(AND($A87&lt;&gt;"",$A87&lt;&gt;"TOTAL"),IF(AND([6]PREMIOS_TITULACIONES_ANTIGUAS!$AA85&lt;&gt;"",[6]PREMIOS_TITULACIONES_ANTIGUAS!$AA85&lt;&gt;0),[6]PREMIOS_TITULACIONES_ANTIGUAS!$AA85,""),IF($A87="TOTAL",SUM(INDIRECT("O4:O"&amp;ROW()-1)),""))</f>
        <v/>
      </c>
      <c r="P87" s="7" t="str">
        <f t="shared" ca="1" si="23"/>
        <v/>
      </c>
      <c r="Q87" s="7" t="str">
        <f ca="1">IF(AND($A87&lt;&gt;"",$A87&lt;&gt;"TOTAL"),IF(AND([6]PREMIOS_TITULACIONES_ANTIGUAS!$AD85&lt;&gt;"",[6]PREMIOS_TITULACIONES_ANTIGUAS!$AD85&lt;&gt;0),[6]PREMIOS_TITULACIONES_ANTIGUAS!$AD85,""),IF($A87="TOTAL",SUM(INDIRECT("Q4:Q"&amp;ROW()-1)),""))</f>
        <v/>
      </c>
      <c r="R87" s="7" t="str">
        <f ca="1">IF(AND($A87&lt;&gt;"",$A87&lt;&gt;"TOTAL"),IF(AND([6]PREMIOS_TITULACIONES_ANTIGUAS!$AF85&lt;&gt;"",[6]PREMIOS_TITULACIONES_ANTIGUAS!$AF85&lt;&gt;0),[6]PREMIOS_TITULACIONES_ANTIGUAS!$AF85,""),IF($A87="TOTAL",SUM(INDIRECT("R4:R"&amp;ROW()-1)),""))</f>
        <v/>
      </c>
      <c r="S87" s="7" t="str">
        <f t="shared" ca="1" si="24"/>
        <v/>
      </c>
      <c r="T87" s="7" t="str">
        <f ca="1">IF(AND($A87&lt;&gt;"",$A87&lt;&gt;"TOTAL"),IF(AND([6]PREMIOS_TITULACIONES_ANTIGUAS!$AI85&lt;&gt;"",[6]PREMIOS_TITULACIONES_ANTIGUAS!$AI85&lt;&gt;0),[6]PREMIOS_TITULACIONES_ANTIGUAS!$AI85,""),IF($A87="TOTAL",SUM(INDIRECT("T4:T"&amp;ROW()-1)),""))</f>
        <v/>
      </c>
      <c r="U87" s="7" t="str">
        <f ca="1">IF(AND($A87&lt;&gt;"",$A87&lt;&gt;"TOTAL"),IF(AND([6]PREMIOS_TITULACIONES_ANTIGUAS!$AK85&lt;&gt;"",[6]PREMIOS_TITULACIONES_ANTIGUAS!$AK85&lt;&gt;0),[6]PREMIOS_TITULACIONES_ANTIGUAS!$AK85,""),IF($A87="TOTAL",SUM(INDIRECT("U4:U"&amp;ROW()-1)),""))</f>
        <v/>
      </c>
      <c r="V87" s="7" t="str">
        <f t="shared" ca="1" si="25"/>
        <v/>
      </c>
      <c r="W87" s="7" t="str">
        <f ca="1">IF(AND($A87&lt;&gt;"",$A87&lt;&gt;"TOTAL"),IF(AND([6]PREMIOS_TITULACIONES_ANTIGUAS!$AN85&lt;&gt;"",[6]PREMIOS_TITULACIONES_ANTIGUAS!$AN85&lt;&gt;0),[6]PREMIOS_TITULACIONES_ANTIGUAS!$AN85,""),IF($A87="TOTAL",SUM(INDIRECT("W4:W"&amp;ROW()-1)),""))</f>
        <v/>
      </c>
      <c r="X87" s="7" t="str">
        <f ca="1">IF(AND($A87&lt;&gt;"",$A87&lt;&gt;"TOTAL"),IF(AND([6]PREMIOS_TITULACIONES_ANTIGUAS!$AP85&lt;&gt;"",[6]PREMIOS_TITULACIONES_ANTIGUAS!$AP85&lt;&gt;0),[6]PREMIOS_TITULACIONES_ANTIGUAS!$AP85,""),IF($A87="TOTAL",SUM(INDIRECT("X4:X"&amp;ROW()-1)),""))</f>
        <v/>
      </c>
      <c r="Y87" s="7" t="str">
        <f t="shared" ca="1" si="26"/>
        <v/>
      </c>
      <c r="Z87" s="7" t="str">
        <f ca="1">IF(AND($A87&lt;&gt;"",$A87&lt;&gt;"TOTAL"),IF(AND([6]PREMIOS_TITULACIONES_ANTIGUAS!$AS85&lt;&gt;"",[6]PREMIOS_TITULACIONES_ANTIGUAS!$AS85&lt;&gt;0),[6]PREMIOS_TITULACIONES_ANTIGUAS!$AS85,""),IF($A87="TOTAL",SUM(INDIRECT("Z4:Z"&amp;ROW()-1)),""))</f>
        <v/>
      </c>
      <c r="AA87" s="7" t="str">
        <f ca="1">IF(AND($A87&lt;&gt;"",$A87&lt;&gt;"TOTAL"),IF(AND([6]PREMIOS_TITULACIONES_ANTIGUAS!$AU85&lt;&gt;"",[6]PREMIOS_TITULACIONES_ANTIGUAS!$AU85&lt;&gt;0),[6]PREMIOS_TITULACIONES_ANTIGUAS!$AU85,""),IF($A87="TOTAL",SUM(INDIRECT("AA4:AA"&amp;ROW()-1)),""))</f>
        <v/>
      </c>
      <c r="AB87" s="7" t="str">
        <f t="shared" ca="1" si="27"/>
        <v/>
      </c>
      <c r="AC87" s="7" t="str">
        <f ca="1">IF(AND($A87&lt;&gt;"",$A87&lt;&gt;"TOTAL"),IF(AND([6]PREMIOS_TITULACIONES_ANTIGUAS!$AX85&lt;&gt;"",[6]PREMIOS_TITULACIONES_ANTIGUAS!$AX85&lt;&gt;0),[6]PREMIOS_TITULACIONES_ANTIGUAS!$AX85,""),IF($A87="TOTAL",SUM(INDIRECT("AC4:AC"&amp;ROW()-1)),""))</f>
        <v/>
      </c>
      <c r="AD87" s="7" t="str">
        <f ca="1">IF(AND($A87&lt;&gt;"",$A87&lt;&gt;"TOTAL"),IF(AND([6]PREMIOS_TITULACIONES_ANTIGUAS!$AZ85&lt;&gt;"",[6]PREMIOS_TITULACIONES_ANTIGUAS!$AZ85&lt;&gt;0),[6]PREMIOS_TITULACIONES_ANTIGUAS!$AZ85,""),IF($A87="TOTAL",SUM(INDIRECT("AD4:AD"&amp;ROW()-1)),""))</f>
        <v/>
      </c>
      <c r="AE87" s="7" t="str">
        <f t="shared" ca="1" si="28"/>
        <v/>
      </c>
      <c r="AF87" s="7" t="str">
        <f ca="1">IF(AND($A87&lt;&gt;"",$A87&lt;&gt;"TOTAL"),IF(AND([6]PREMIOS_TITULACIONES_ANTIGUAS!$BC85&lt;&gt;"",[6]PREMIOS_TITULACIONES_ANTIGUAS!$BC85&lt;&gt;0),[6]PREMIOS_TITULACIONES_ANTIGUAS!$BC85,""),IF($A87="TOTAL",SUM(INDIRECT("AF4:AF"&amp;ROW()-1)),""))</f>
        <v/>
      </c>
      <c r="AG87" s="7" t="str">
        <f ca="1">IF(AND($A87&lt;&gt;"",$A87&lt;&gt;"TOTAL"),IF(AND([6]PREMIOS_TITULACIONES_ANTIGUAS!$BE85&lt;&gt;"",[6]PREMIOS_TITULACIONES_ANTIGUAS!$BE85&lt;&gt;0),[6]PREMIOS_TITULACIONES_ANTIGUAS!$BE85,""),IF($A87="TOTAL",SUM(INDIRECT("AG4:AG"&amp;ROW()-1)),""))</f>
        <v/>
      </c>
      <c r="AH87" s="7" t="str">
        <f t="shared" ca="1" si="29"/>
        <v/>
      </c>
      <c r="AI87" s="7" t="str">
        <f ca="1">IF(AND($A87&lt;&gt;"",$A87&lt;&gt;"TOTAL"),IF(AND([6]PREMIOS_TITULACIONES_ANTIGUAS!$BH85&lt;&gt;"",[6]PREMIOS_TITULACIONES_ANTIGUAS!$BH85&lt;&gt;0),[6]PREMIOS_TITULACIONES_ANTIGUAS!$BH85,""),IF($A87="TOTAL",SUM(INDIRECT("AI4:AI"&amp;ROW()-1)),""))</f>
        <v/>
      </c>
      <c r="AJ87" s="7" t="str">
        <f ca="1">IF(AND($A87&lt;&gt;"",$A87&lt;&gt;"TOTAL"),IF(AND([6]PREMIOS_TITULACIONES_ANTIGUAS!$BJ85&lt;&gt;"",[6]PREMIOS_TITULACIONES_ANTIGUAS!$BJ85&lt;&gt;0),[6]PREMIOS_TITULACIONES_ANTIGUAS!$BJ85,""),IF($A87="TOTAL",SUM(INDIRECT("AJ4:AJ"&amp;ROW()-1)),""))</f>
        <v/>
      </c>
      <c r="AK87" s="7" t="str">
        <f t="shared" ca="1" si="30"/>
        <v/>
      </c>
      <c r="AL87" s="7" t="str">
        <f ca="1">IF(AND($A87&lt;&gt;"",$A87&lt;&gt;"TOTAL"),IF(AND([6]PREMIOS_TITULACIONES_ANTIGUAS!$BM85&lt;&gt;"",[6]PREMIOS_TITULACIONES_ANTIGUAS!$BM85&lt;&gt;0),[6]PREMIOS_TITULACIONES_ANTIGUAS!$BM85,""),IF($A87="TOTAL",SUM(INDIRECT("AL4:AL"&amp;ROW()-1)),""))</f>
        <v/>
      </c>
      <c r="AM87" s="7" t="str">
        <f ca="1">IF(AND($A87&lt;&gt;"",$A87&lt;&gt;"TOTAL"),IF(AND([6]PREMIOS_TITULACIONES_ANTIGUAS!$BO85&lt;&gt;"",[6]PREMIOS_TITULACIONES_ANTIGUAS!$BO85&lt;&gt;0),[6]PREMIOS_TITULACIONES_ANTIGUAS!$BO85,""),IF($A87="TOTAL",SUM(INDIRECT("AM4:AM"&amp;ROW()-1)),""))</f>
        <v/>
      </c>
      <c r="AN87" s="7" t="str">
        <f t="shared" ca="1" si="31"/>
        <v/>
      </c>
      <c r="AO87" s="7" t="str">
        <f ca="1">IF(AND($A87&lt;&gt;"",$A87&lt;&gt;"TOTAL"),IF(AND([6]PREMIOS_TITULACIONES_ANTIGUAS!$BR85&lt;&gt;"",[6]PREMIOS_TITULACIONES_ANTIGUAS!$BR85&lt;&gt;0),[6]PREMIOS_TITULACIONES_ANTIGUAS!$BR85,""),IF($A87="TOTAL",SUM(INDIRECT("AO4:AO"&amp;ROW()-1)),""))</f>
        <v/>
      </c>
      <c r="AP87" s="7" t="str">
        <f ca="1">IF(AND($A87&lt;&gt;"",$A87&lt;&gt;"TOTAL"),IF(AND([6]PREMIOS_TITULACIONES_ANTIGUAS!$BT85&lt;&gt;"",[6]PREMIOS_TITULACIONES_ANTIGUAS!$BT85&lt;&gt;0),[6]PREMIOS_TITULACIONES_ANTIGUAS!$BT85,""),IF($A87="TOTAL",SUM(INDIRECT("AP4:AP"&amp;ROW()-1)),""))</f>
        <v/>
      </c>
      <c r="AQ87" s="7" t="str">
        <f t="shared" ca="1" si="32"/>
        <v/>
      </c>
      <c r="AR87" s="7" t="str">
        <f ca="1">IF(AND($A87&lt;&gt;"",$A87&lt;&gt;"TOTAL"),IF(AND([6]PREMIOS_TITULACIONES_ANTIGUAS!$BW85&lt;&gt;"",[6]PREMIOS_TITULACIONES_ANTIGUAS!$BW85&lt;&gt;0),[6]PREMIOS_TITULACIONES_ANTIGUAS!$BW85,""),IF($A87="TOTAL",SUM(INDIRECT("AR4:AR"&amp;ROW()-1)),""))</f>
        <v/>
      </c>
      <c r="AS87" s="7" t="str">
        <f ca="1">IF(AND($A87&lt;&gt;"",$A87&lt;&gt;"TOTAL"),IF(AND([6]PREMIOS_TITULACIONES_ANTIGUAS!$BY85&lt;&gt;"",[6]PREMIOS_TITULACIONES_ANTIGUAS!$BY85&lt;&gt;0),[6]PREMIOS_TITULACIONES_ANTIGUAS!$BY85,""),IF($A87="TOTAL",SUM(INDIRECT("AS4:AS"&amp;ROW()-1)),""))</f>
        <v/>
      </c>
      <c r="AT87" s="7" t="str">
        <f t="shared" ca="1" si="33"/>
        <v/>
      </c>
      <c r="AU87" s="7" t="str">
        <f ca="1">IF(AND($A87&lt;&gt;"",$A87&lt;&gt;"TOTAL"),IF(AND([6]PREMIOS_TITULACIONES_ANTIGUAS!$CB85&lt;&gt;"",[6]PREMIOS_TITULACIONES_ANTIGUAS!$CB85&lt;&gt;0),[6]PREMIOS_TITULACIONES_ANTIGUAS!$CB85,""),IF($A87="TOTAL",SUM(INDIRECT("AU4:AU"&amp;ROW()-1)),""))</f>
        <v/>
      </c>
      <c r="AV87" s="7" t="str">
        <f ca="1">IF(AND($A87&lt;&gt;"",$A87&lt;&gt;"TOTAL"),IF(AND([6]PREMIOS_TITULACIONES_ANTIGUAS!$CD85&lt;&gt;"",[6]PREMIOS_TITULACIONES_ANTIGUAS!$CD85&lt;&gt;0),[6]PREMIOS_TITULACIONES_ANTIGUAS!$CD85,""),IF($A87="TOTAL",SUM(INDIRECT("AV4:AV"&amp;ROW()-1)),""))</f>
        <v/>
      </c>
      <c r="AW87" s="7" t="str">
        <f t="shared" ca="1" si="34"/>
        <v/>
      </c>
      <c r="AX87" s="7" t="str">
        <f ca="1">IF(AND($A87&lt;&gt;"",$A87&lt;&gt;"TOTAL"),IF(AND([6]PREMIOS_TITULACIONES_ANTIGUAS!$CG85&lt;&gt;"",[6]PREMIOS_TITULACIONES_ANTIGUAS!$CG85&lt;&gt;0),[6]PREMIOS_TITULACIONES_ANTIGUAS!$CG85,""),IF($A87="TOTAL",SUM(INDIRECT("AX4:AX"&amp;ROW()-1)),""))</f>
        <v/>
      </c>
      <c r="AY87" s="7" t="str">
        <f ca="1">IF(AND($A87&lt;&gt;"",$A87&lt;&gt;"TOTAL"),IF(AND([6]PREMIOS_TITULACIONES_ANTIGUAS!$CI85&lt;&gt;"",[6]PREMIOS_TITULACIONES_ANTIGUAS!$CI85&lt;&gt;0),[6]PREMIOS_TITULACIONES_ANTIGUAS!$CI85,""),IF($A87="TOTAL",SUM(INDIRECT("AY4:AY"&amp;ROW()-1)),""))</f>
        <v/>
      </c>
      <c r="AZ87" s="7" t="str">
        <f t="shared" ca="1" si="35"/>
        <v/>
      </c>
      <c r="BA87" s="7" t="str">
        <f ca="1">IF(AND($A87&lt;&gt;"",$A87&lt;&gt;"TOTAL"),IF(AND([6]PREMIOS_TITULACIONES_ANTIGUAS!$CL85&lt;&gt;"",[6]PREMIOS_TITULACIONES_ANTIGUAS!$CL85&lt;&gt;0),[6]PREMIOS_TITULACIONES_ANTIGUAS!$CL85,""),IF($A87="TOTAL",SUM(INDIRECT("BA4:BA"&amp;ROW()-1)),""))</f>
        <v/>
      </c>
      <c r="BB87" s="7" t="str">
        <f ca="1">IF(AND($A87&lt;&gt;"",$A87&lt;&gt;"TOTAL"),IF(AND([6]PREMIOS_TITULACIONES_ANTIGUAS!$CN85&lt;&gt;"",[6]PREMIOS_TITULACIONES_ANTIGUAS!$CN85&lt;&gt;0),[6]PREMIOS_TITULACIONES_ANTIGUAS!$CN85,""),IF($A87="TOTAL",SUM(INDIRECT("BB4:BB"&amp;ROW()-1)),""))</f>
        <v/>
      </c>
      <c r="BC87" s="7" t="str">
        <f t="shared" ca="1" si="36"/>
        <v/>
      </c>
      <c r="BD87" s="7" t="str">
        <f ca="1">IF(AND($A87&lt;&gt;"",$A87&lt;&gt;"TOTAL"),IF(AND([6]PREMIOS_TITULACIONES_ANTIGUAS!$CQ85&lt;&gt;"",[6]PREMIOS_TITULACIONES_ANTIGUAS!$CQ85&lt;&gt;0),[6]PREMIOS_TITULACIONES_ANTIGUAS!$CQ85,""),IF($A87="TOTAL",SUM(INDIRECT("BD4:BD"&amp;ROW()-1)),""))</f>
        <v/>
      </c>
      <c r="BE87" s="7" t="str">
        <f ca="1">IF(AND($A87&lt;&gt;"",$A87&lt;&gt;"TOTAL"),IF(AND([6]PREMIOS_TITULACIONES_ANTIGUAS!$CS85&lt;&gt;"",[6]PREMIOS_TITULACIONES_ANTIGUAS!$CS85&lt;&gt;0),[6]PREMIOS_TITULACIONES_ANTIGUAS!$CS85,""),IF($A87="TOTAL",SUM(INDIRECT("BE4:BE"&amp;ROW()-1)),""))</f>
        <v/>
      </c>
      <c r="BF87" s="7" t="str">
        <f t="shared" ca="1" si="37"/>
        <v/>
      </c>
    </row>
    <row r="88" spans="1:58" x14ac:dyDescent="0.2">
      <c r="A88" s="12" t="str">
        <f>IF([6]PREMIOS_TITULACIONES_ANTIGUAS!$D86&lt;&gt;"",[6]PREMIOS_TITULACIONES_ANTIGUAS!$D86,IF(AND([6]PREMIOS_TITULACIONES_ANTIGUAS!$D86="",[6]PREMIOS_TITULACIONES_ANTIGUAS!$D87="",[6]PREMIOS_TITULACIONES_ANTIGUAS!$D85=""),"","TOTAL"))</f>
        <v/>
      </c>
      <c r="B88" s="7" t="str">
        <f ca="1">IF(AND($A88&lt;&gt;"",$A88&lt;&gt;"TOTAL"),IF(AND([6]PREMIOS_TITULACIONES_ANTIGUAS!$E86&lt;&gt;"",[6]PREMIOS_TITULACIONES_ANTIGUAS!$E86&lt;&gt;0),[6]PREMIOS_TITULACIONES_ANTIGUAS!$E86,""),IF($A88="TOTAL",SUM(INDIRECT("B4:B"&amp;ROW()-1)),""))</f>
        <v/>
      </c>
      <c r="C88" s="7" t="str">
        <f ca="1">IF(AND($A88&lt;&gt;"",$A88&lt;&gt;"TOTAL"),IF(AND([6]PREMIOS_TITULACIONES_ANTIGUAS!$G86&lt;&gt;"",[6]PREMIOS_TITULACIONES_ANTIGUAS!$G86&lt;&gt;0),[6]PREMIOS_TITULACIONES_ANTIGUAS!$G86,""),IF($A88="TOTAL",SUM(INDIRECT("C4:C"&amp;ROW()-1)),""))</f>
        <v/>
      </c>
      <c r="D88" s="7" t="str">
        <f t="shared" ca="1" si="19"/>
        <v/>
      </c>
      <c r="E88" s="7" t="str">
        <f ca="1">IF(AND($A88&lt;&gt;"",$A88&lt;&gt;"TOTAL"),IF(AND([6]PREMIOS_TITULACIONES_ANTIGUAS!$J86&lt;&gt;"",[6]PREMIOS_TITULACIONES_ANTIGUAS!$J86&lt;&gt;0),[6]PREMIOS_TITULACIONES_ANTIGUAS!$J86,""),IF($A88="TOTAL",SUM(INDIRECT("E4:E"&amp;ROW()-1)),""))</f>
        <v/>
      </c>
      <c r="F88" s="7" t="str">
        <f ca="1">IF(AND($A88&lt;&gt;"",$A88&lt;&gt;"TOTAL"),IF(AND([6]PREMIOS_TITULACIONES_ANTIGUAS!$L86&lt;&gt;"",[6]PREMIOS_TITULACIONES_ANTIGUAS!$L86&lt;&gt;0),[6]PREMIOS_TITULACIONES_ANTIGUAS!$L86,""),IF($A88="TOTAL",SUM(INDIRECT("F4:F"&amp;ROW()-1)),""))</f>
        <v/>
      </c>
      <c r="G88" s="7" t="str">
        <f t="shared" ca="1" si="20"/>
        <v/>
      </c>
      <c r="H88" s="7" t="str">
        <f ca="1">IF(AND($A88&lt;&gt;"",$A88&lt;&gt;"TOTAL"),IF(AND([6]PREMIOS_TITULACIONES_ANTIGUAS!$O86&lt;&gt;"",[6]PREMIOS_TITULACIONES_ANTIGUAS!$O86&lt;&gt;0),[6]PREMIOS_TITULACIONES_ANTIGUAS!$O86,""),IF($A88="TOTAL",SUM(INDIRECT("H4:H"&amp;ROW()-1)),""))</f>
        <v/>
      </c>
      <c r="I88" s="7" t="str">
        <f ca="1">IF(AND($A88&lt;&gt;"",$A88&lt;&gt;"TOTAL"),IF(AND([6]PREMIOS_TITULACIONES_ANTIGUAS!$Q86&lt;&gt;"",[6]PREMIOS_TITULACIONES_ANTIGUAS!$Q86&lt;&gt;0),[6]PREMIOS_TITULACIONES_ANTIGUAS!$Q86,""),IF($A88="TOTAL",SUM(INDIRECT("I4:I"&amp;ROW()-1)),""))</f>
        <v/>
      </c>
      <c r="J88" s="7" t="str">
        <f t="shared" ca="1" si="21"/>
        <v/>
      </c>
      <c r="K88" s="7" t="str">
        <f ca="1">IF(AND($A88&lt;&gt;"",$A88&lt;&gt;"TOTAL"),IF(AND([6]PREMIOS_TITULACIONES_ANTIGUAS!$T86&lt;&gt;"",[6]PREMIOS_TITULACIONES_ANTIGUAS!$T86&lt;&gt;0),[6]PREMIOS_TITULACIONES_ANTIGUAS!$T86,""),IF($A88="TOTAL",SUM(INDIRECT("K4:K"&amp;ROW()-1)),""))</f>
        <v/>
      </c>
      <c r="L88" s="7" t="str">
        <f ca="1">IF(AND($A88&lt;&gt;"",$A88&lt;&gt;"TOTAL"),IF(AND([6]PREMIOS_TITULACIONES_ANTIGUAS!$V86&lt;&gt;"",[6]PREMIOS_TITULACIONES_ANTIGUAS!$V86&lt;&gt;0),[6]PREMIOS_TITULACIONES_ANTIGUAS!$V86,""),IF($A88="TOTAL",SUM(INDIRECT("L4:L"&amp;ROW()-1)),""))</f>
        <v/>
      </c>
      <c r="M88" s="7" t="str">
        <f t="shared" ca="1" si="22"/>
        <v/>
      </c>
      <c r="N88" s="7" t="str">
        <f ca="1">IF(AND($A88&lt;&gt;"",$A88&lt;&gt;"TOTAL"),IF(AND([6]PREMIOS_TITULACIONES_ANTIGUAS!$Y86&lt;&gt;"",[6]PREMIOS_TITULACIONES_ANTIGUAS!$Y86&lt;&gt;0),[6]PREMIOS_TITULACIONES_ANTIGUAS!$Y86,""),IF($A88="TOTAL",SUM(INDIRECT("N4:N"&amp;ROW()-1)),""))</f>
        <v/>
      </c>
      <c r="O88" s="7" t="str">
        <f ca="1">IF(AND($A88&lt;&gt;"",$A88&lt;&gt;"TOTAL"),IF(AND([6]PREMIOS_TITULACIONES_ANTIGUAS!$AA86&lt;&gt;"",[6]PREMIOS_TITULACIONES_ANTIGUAS!$AA86&lt;&gt;0),[6]PREMIOS_TITULACIONES_ANTIGUAS!$AA86,""),IF($A88="TOTAL",SUM(INDIRECT("O4:O"&amp;ROW()-1)),""))</f>
        <v/>
      </c>
      <c r="P88" s="7" t="str">
        <f t="shared" ca="1" si="23"/>
        <v/>
      </c>
      <c r="Q88" s="7" t="str">
        <f ca="1">IF(AND($A88&lt;&gt;"",$A88&lt;&gt;"TOTAL"),IF(AND([6]PREMIOS_TITULACIONES_ANTIGUAS!$AD86&lt;&gt;"",[6]PREMIOS_TITULACIONES_ANTIGUAS!$AD86&lt;&gt;0),[6]PREMIOS_TITULACIONES_ANTIGUAS!$AD86,""),IF($A88="TOTAL",SUM(INDIRECT("Q4:Q"&amp;ROW()-1)),""))</f>
        <v/>
      </c>
      <c r="R88" s="7" t="str">
        <f ca="1">IF(AND($A88&lt;&gt;"",$A88&lt;&gt;"TOTAL"),IF(AND([6]PREMIOS_TITULACIONES_ANTIGUAS!$AF86&lt;&gt;"",[6]PREMIOS_TITULACIONES_ANTIGUAS!$AF86&lt;&gt;0),[6]PREMIOS_TITULACIONES_ANTIGUAS!$AF86,""),IF($A88="TOTAL",SUM(INDIRECT("R4:R"&amp;ROW()-1)),""))</f>
        <v/>
      </c>
      <c r="S88" s="7" t="str">
        <f t="shared" ca="1" si="24"/>
        <v/>
      </c>
      <c r="T88" s="7" t="str">
        <f ca="1">IF(AND($A88&lt;&gt;"",$A88&lt;&gt;"TOTAL"),IF(AND([6]PREMIOS_TITULACIONES_ANTIGUAS!$AI86&lt;&gt;"",[6]PREMIOS_TITULACIONES_ANTIGUAS!$AI86&lt;&gt;0),[6]PREMIOS_TITULACIONES_ANTIGUAS!$AI86,""),IF($A88="TOTAL",SUM(INDIRECT("T4:T"&amp;ROW()-1)),""))</f>
        <v/>
      </c>
      <c r="U88" s="7" t="str">
        <f ca="1">IF(AND($A88&lt;&gt;"",$A88&lt;&gt;"TOTAL"),IF(AND([6]PREMIOS_TITULACIONES_ANTIGUAS!$AK86&lt;&gt;"",[6]PREMIOS_TITULACIONES_ANTIGUAS!$AK86&lt;&gt;0),[6]PREMIOS_TITULACIONES_ANTIGUAS!$AK86,""),IF($A88="TOTAL",SUM(INDIRECT("U4:U"&amp;ROW()-1)),""))</f>
        <v/>
      </c>
      <c r="V88" s="7" t="str">
        <f t="shared" ca="1" si="25"/>
        <v/>
      </c>
      <c r="W88" s="7" t="str">
        <f ca="1">IF(AND($A88&lt;&gt;"",$A88&lt;&gt;"TOTAL"),IF(AND([6]PREMIOS_TITULACIONES_ANTIGUAS!$AN86&lt;&gt;"",[6]PREMIOS_TITULACIONES_ANTIGUAS!$AN86&lt;&gt;0),[6]PREMIOS_TITULACIONES_ANTIGUAS!$AN86,""),IF($A88="TOTAL",SUM(INDIRECT("W4:W"&amp;ROW()-1)),""))</f>
        <v/>
      </c>
      <c r="X88" s="7" t="str">
        <f ca="1">IF(AND($A88&lt;&gt;"",$A88&lt;&gt;"TOTAL"),IF(AND([6]PREMIOS_TITULACIONES_ANTIGUAS!$AP86&lt;&gt;"",[6]PREMIOS_TITULACIONES_ANTIGUAS!$AP86&lt;&gt;0),[6]PREMIOS_TITULACIONES_ANTIGUAS!$AP86,""),IF($A88="TOTAL",SUM(INDIRECT("X4:X"&amp;ROW()-1)),""))</f>
        <v/>
      </c>
      <c r="Y88" s="7" t="str">
        <f t="shared" ca="1" si="26"/>
        <v/>
      </c>
      <c r="Z88" s="7" t="str">
        <f ca="1">IF(AND($A88&lt;&gt;"",$A88&lt;&gt;"TOTAL"),IF(AND([6]PREMIOS_TITULACIONES_ANTIGUAS!$AS86&lt;&gt;"",[6]PREMIOS_TITULACIONES_ANTIGUAS!$AS86&lt;&gt;0),[6]PREMIOS_TITULACIONES_ANTIGUAS!$AS86,""),IF($A88="TOTAL",SUM(INDIRECT("Z4:Z"&amp;ROW()-1)),""))</f>
        <v/>
      </c>
      <c r="AA88" s="7" t="str">
        <f ca="1">IF(AND($A88&lt;&gt;"",$A88&lt;&gt;"TOTAL"),IF(AND([6]PREMIOS_TITULACIONES_ANTIGUAS!$AU86&lt;&gt;"",[6]PREMIOS_TITULACIONES_ANTIGUAS!$AU86&lt;&gt;0),[6]PREMIOS_TITULACIONES_ANTIGUAS!$AU86,""),IF($A88="TOTAL",SUM(INDIRECT("AA4:AA"&amp;ROW()-1)),""))</f>
        <v/>
      </c>
      <c r="AB88" s="7" t="str">
        <f t="shared" ca="1" si="27"/>
        <v/>
      </c>
      <c r="AC88" s="7" t="str">
        <f ca="1">IF(AND($A88&lt;&gt;"",$A88&lt;&gt;"TOTAL"),IF(AND([6]PREMIOS_TITULACIONES_ANTIGUAS!$AX86&lt;&gt;"",[6]PREMIOS_TITULACIONES_ANTIGUAS!$AX86&lt;&gt;0),[6]PREMIOS_TITULACIONES_ANTIGUAS!$AX86,""),IF($A88="TOTAL",SUM(INDIRECT("AC4:AC"&amp;ROW()-1)),""))</f>
        <v/>
      </c>
      <c r="AD88" s="7" t="str">
        <f ca="1">IF(AND($A88&lt;&gt;"",$A88&lt;&gt;"TOTAL"),IF(AND([6]PREMIOS_TITULACIONES_ANTIGUAS!$AZ86&lt;&gt;"",[6]PREMIOS_TITULACIONES_ANTIGUAS!$AZ86&lt;&gt;0),[6]PREMIOS_TITULACIONES_ANTIGUAS!$AZ86,""),IF($A88="TOTAL",SUM(INDIRECT("AD4:AD"&amp;ROW()-1)),""))</f>
        <v/>
      </c>
      <c r="AE88" s="7" t="str">
        <f t="shared" ca="1" si="28"/>
        <v/>
      </c>
      <c r="AF88" s="7" t="str">
        <f ca="1">IF(AND($A88&lt;&gt;"",$A88&lt;&gt;"TOTAL"),IF(AND([6]PREMIOS_TITULACIONES_ANTIGUAS!$BC86&lt;&gt;"",[6]PREMIOS_TITULACIONES_ANTIGUAS!$BC86&lt;&gt;0),[6]PREMIOS_TITULACIONES_ANTIGUAS!$BC86,""),IF($A88="TOTAL",SUM(INDIRECT("AF4:AF"&amp;ROW()-1)),""))</f>
        <v/>
      </c>
      <c r="AG88" s="7" t="str">
        <f ca="1">IF(AND($A88&lt;&gt;"",$A88&lt;&gt;"TOTAL"),IF(AND([6]PREMIOS_TITULACIONES_ANTIGUAS!$BE86&lt;&gt;"",[6]PREMIOS_TITULACIONES_ANTIGUAS!$BE86&lt;&gt;0),[6]PREMIOS_TITULACIONES_ANTIGUAS!$BE86,""),IF($A88="TOTAL",SUM(INDIRECT("AG4:AG"&amp;ROW()-1)),""))</f>
        <v/>
      </c>
      <c r="AH88" s="7" t="str">
        <f t="shared" ca="1" si="29"/>
        <v/>
      </c>
      <c r="AI88" s="7" t="str">
        <f ca="1">IF(AND($A88&lt;&gt;"",$A88&lt;&gt;"TOTAL"),IF(AND([6]PREMIOS_TITULACIONES_ANTIGUAS!$BH86&lt;&gt;"",[6]PREMIOS_TITULACIONES_ANTIGUAS!$BH86&lt;&gt;0),[6]PREMIOS_TITULACIONES_ANTIGUAS!$BH86,""),IF($A88="TOTAL",SUM(INDIRECT("AI4:AI"&amp;ROW()-1)),""))</f>
        <v/>
      </c>
      <c r="AJ88" s="7" t="str">
        <f ca="1">IF(AND($A88&lt;&gt;"",$A88&lt;&gt;"TOTAL"),IF(AND([6]PREMIOS_TITULACIONES_ANTIGUAS!$BJ86&lt;&gt;"",[6]PREMIOS_TITULACIONES_ANTIGUAS!$BJ86&lt;&gt;0),[6]PREMIOS_TITULACIONES_ANTIGUAS!$BJ86,""),IF($A88="TOTAL",SUM(INDIRECT("AJ4:AJ"&amp;ROW()-1)),""))</f>
        <v/>
      </c>
      <c r="AK88" s="7" t="str">
        <f t="shared" ca="1" si="30"/>
        <v/>
      </c>
      <c r="AL88" s="7" t="str">
        <f ca="1">IF(AND($A88&lt;&gt;"",$A88&lt;&gt;"TOTAL"),IF(AND([6]PREMIOS_TITULACIONES_ANTIGUAS!$BM86&lt;&gt;"",[6]PREMIOS_TITULACIONES_ANTIGUAS!$BM86&lt;&gt;0),[6]PREMIOS_TITULACIONES_ANTIGUAS!$BM86,""),IF($A88="TOTAL",SUM(INDIRECT("AL4:AL"&amp;ROW()-1)),""))</f>
        <v/>
      </c>
      <c r="AM88" s="7" t="str">
        <f ca="1">IF(AND($A88&lt;&gt;"",$A88&lt;&gt;"TOTAL"),IF(AND([6]PREMIOS_TITULACIONES_ANTIGUAS!$BO86&lt;&gt;"",[6]PREMIOS_TITULACIONES_ANTIGUAS!$BO86&lt;&gt;0),[6]PREMIOS_TITULACIONES_ANTIGUAS!$BO86,""),IF($A88="TOTAL",SUM(INDIRECT("AM4:AM"&amp;ROW()-1)),""))</f>
        <v/>
      </c>
      <c r="AN88" s="7" t="str">
        <f t="shared" ca="1" si="31"/>
        <v/>
      </c>
      <c r="AO88" s="7" t="str">
        <f ca="1">IF(AND($A88&lt;&gt;"",$A88&lt;&gt;"TOTAL"),IF(AND([6]PREMIOS_TITULACIONES_ANTIGUAS!$BR86&lt;&gt;"",[6]PREMIOS_TITULACIONES_ANTIGUAS!$BR86&lt;&gt;0),[6]PREMIOS_TITULACIONES_ANTIGUAS!$BR86,""),IF($A88="TOTAL",SUM(INDIRECT("AO4:AO"&amp;ROW()-1)),""))</f>
        <v/>
      </c>
      <c r="AP88" s="7" t="str">
        <f ca="1">IF(AND($A88&lt;&gt;"",$A88&lt;&gt;"TOTAL"),IF(AND([6]PREMIOS_TITULACIONES_ANTIGUAS!$BT86&lt;&gt;"",[6]PREMIOS_TITULACIONES_ANTIGUAS!$BT86&lt;&gt;0),[6]PREMIOS_TITULACIONES_ANTIGUAS!$BT86,""),IF($A88="TOTAL",SUM(INDIRECT("AP4:AP"&amp;ROW()-1)),""))</f>
        <v/>
      </c>
      <c r="AQ88" s="7" t="str">
        <f t="shared" ca="1" si="32"/>
        <v/>
      </c>
      <c r="AR88" s="7" t="str">
        <f ca="1">IF(AND($A88&lt;&gt;"",$A88&lt;&gt;"TOTAL"),IF(AND([6]PREMIOS_TITULACIONES_ANTIGUAS!$BW86&lt;&gt;"",[6]PREMIOS_TITULACIONES_ANTIGUAS!$BW86&lt;&gt;0),[6]PREMIOS_TITULACIONES_ANTIGUAS!$BW86,""),IF($A88="TOTAL",SUM(INDIRECT("AR4:AR"&amp;ROW()-1)),""))</f>
        <v/>
      </c>
      <c r="AS88" s="7" t="str">
        <f ca="1">IF(AND($A88&lt;&gt;"",$A88&lt;&gt;"TOTAL"),IF(AND([6]PREMIOS_TITULACIONES_ANTIGUAS!$BY86&lt;&gt;"",[6]PREMIOS_TITULACIONES_ANTIGUAS!$BY86&lt;&gt;0),[6]PREMIOS_TITULACIONES_ANTIGUAS!$BY86,""),IF($A88="TOTAL",SUM(INDIRECT("AS4:AS"&amp;ROW()-1)),""))</f>
        <v/>
      </c>
      <c r="AT88" s="7" t="str">
        <f t="shared" ca="1" si="33"/>
        <v/>
      </c>
      <c r="AU88" s="7" t="str">
        <f ca="1">IF(AND($A88&lt;&gt;"",$A88&lt;&gt;"TOTAL"),IF(AND([6]PREMIOS_TITULACIONES_ANTIGUAS!$CB86&lt;&gt;"",[6]PREMIOS_TITULACIONES_ANTIGUAS!$CB86&lt;&gt;0),[6]PREMIOS_TITULACIONES_ANTIGUAS!$CB86,""),IF($A88="TOTAL",SUM(INDIRECT("AU4:AU"&amp;ROW()-1)),""))</f>
        <v/>
      </c>
      <c r="AV88" s="7" t="str">
        <f ca="1">IF(AND($A88&lt;&gt;"",$A88&lt;&gt;"TOTAL"),IF(AND([6]PREMIOS_TITULACIONES_ANTIGUAS!$CD86&lt;&gt;"",[6]PREMIOS_TITULACIONES_ANTIGUAS!$CD86&lt;&gt;0),[6]PREMIOS_TITULACIONES_ANTIGUAS!$CD86,""),IF($A88="TOTAL",SUM(INDIRECT("AV4:AV"&amp;ROW()-1)),""))</f>
        <v/>
      </c>
      <c r="AW88" s="7" t="str">
        <f t="shared" ca="1" si="34"/>
        <v/>
      </c>
      <c r="AX88" s="7" t="str">
        <f ca="1">IF(AND($A88&lt;&gt;"",$A88&lt;&gt;"TOTAL"),IF(AND([6]PREMIOS_TITULACIONES_ANTIGUAS!$CG86&lt;&gt;"",[6]PREMIOS_TITULACIONES_ANTIGUAS!$CG86&lt;&gt;0),[6]PREMIOS_TITULACIONES_ANTIGUAS!$CG86,""),IF($A88="TOTAL",SUM(INDIRECT("AX4:AX"&amp;ROW()-1)),""))</f>
        <v/>
      </c>
      <c r="AY88" s="7" t="str">
        <f ca="1">IF(AND($A88&lt;&gt;"",$A88&lt;&gt;"TOTAL"),IF(AND([6]PREMIOS_TITULACIONES_ANTIGUAS!$CI86&lt;&gt;"",[6]PREMIOS_TITULACIONES_ANTIGUAS!$CI86&lt;&gt;0),[6]PREMIOS_TITULACIONES_ANTIGUAS!$CI86,""),IF($A88="TOTAL",SUM(INDIRECT("AY4:AY"&amp;ROW()-1)),""))</f>
        <v/>
      </c>
      <c r="AZ88" s="7" t="str">
        <f t="shared" ca="1" si="35"/>
        <v/>
      </c>
      <c r="BA88" s="7" t="str">
        <f ca="1">IF(AND($A88&lt;&gt;"",$A88&lt;&gt;"TOTAL"),IF(AND([6]PREMIOS_TITULACIONES_ANTIGUAS!$CL86&lt;&gt;"",[6]PREMIOS_TITULACIONES_ANTIGUAS!$CL86&lt;&gt;0),[6]PREMIOS_TITULACIONES_ANTIGUAS!$CL86,""),IF($A88="TOTAL",SUM(INDIRECT("BA4:BA"&amp;ROW()-1)),""))</f>
        <v/>
      </c>
      <c r="BB88" s="7" t="str">
        <f ca="1">IF(AND($A88&lt;&gt;"",$A88&lt;&gt;"TOTAL"),IF(AND([6]PREMIOS_TITULACIONES_ANTIGUAS!$CN86&lt;&gt;"",[6]PREMIOS_TITULACIONES_ANTIGUAS!$CN86&lt;&gt;0),[6]PREMIOS_TITULACIONES_ANTIGUAS!$CN86,""),IF($A88="TOTAL",SUM(INDIRECT("BB4:BB"&amp;ROW()-1)),""))</f>
        <v/>
      </c>
      <c r="BC88" s="7" t="str">
        <f t="shared" ca="1" si="36"/>
        <v/>
      </c>
      <c r="BD88" s="7" t="str">
        <f ca="1">IF(AND($A88&lt;&gt;"",$A88&lt;&gt;"TOTAL"),IF(AND([6]PREMIOS_TITULACIONES_ANTIGUAS!$CQ86&lt;&gt;"",[6]PREMIOS_TITULACIONES_ANTIGUAS!$CQ86&lt;&gt;0),[6]PREMIOS_TITULACIONES_ANTIGUAS!$CQ86,""),IF($A88="TOTAL",SUM(INDIRECT("BD4:BD"&amp;ROW()-1)),""))</f>
        <v/>
      </c>
      <c r="BE88" s="7" t="str">
        <f ca="1">IF(AND($A88&lt;&gt;"",$A88&lt;&gt;"TOTAL"),IF(AND([6]PREMIOS_TITULACIONES_ANTIGUAS!$CS86&lt;&gt;"",[6]PREMIOS_TITULACIONES_ANTIGUAS!$CS86&lt;&gt;0),[6]PREMIOS_TITULACIONES_ANTIGUAS!$CS86,""),IF($A88="TOTAL",SUM(INDIRECT("BE4:BE"&amp;ROW()-1)),""))</f>
        <v/>
      </c>
      <c r="BF88" s="7" t="str">
        <f t="shared" ca="1" si="37"/>
        <v/>
      </c>
    </row>
    <row r="89" spans="1:58" x14ac:dyDescent="0.2">
      <c r="A89" s="12" t="str">
        <f>IF([6]PREMIOS_TITULACIONES_ANTIGUAS!$D87&lt;&gt;"",[6]PREMIOS_TITULACIONES_ANTIGUAS!$D87,IF(AND([6]PREMIOS_TITULACIONES_ANTIGUAS!$D87="",[6]PREMIOS_TITULACIONES_ANTIGUAS!$D88="",[6]PREMIOS_TITULACIONES_ANTIGUAS!$D86=""),"","TOTAL"))</f>
        <v/>
      </c>
      <c r="B89" s="7" t="str">
        <f ca="1">IF(AND($A89&lt;&gt;"",$A89&lt;&gt;"TOTAL"),IF(AND([6]PREMIOS_TITULACIONES_ANTIGUAS!$E87&lt;&gt;"",[6]PREMIOS_TITULACIONES_ANTIGUAS!$E87&lt;&gt;0),[6]PREMIOS_TITULACIONES_ANTIGUAS!$E87,""),IF($A89="TOTAL",SUM(INDIRECT("B4:B"&amp;ROW()-1)),""))</f>
        <v/>
      </c>
      <c r="C89" s="7" t="str">
        <f ca="1">IF(AND($A89&lt;&gt;"",$A89&lt;&gt;"TOTAL"),IF(AND([6]PREMIOS_TITULACIONES_ANTIGUAS!$G87&lt;&gt;"",[6]PREMIOS_TITULACIONES_ANTIGUAS!$G87&lt;&gt;0),[6]PREMIOS_TITULACIONES_ANTIGUAS!$G87,""),IF($A89="TOTAL",SUM(INDIRECT("C4:C"&amp;ROW()-1)),""))</f>
        <v/>
      </c>
      <c r="D89" s="7" t="str">
        <f t="shared" ca="1" si="19"/>
        <v/>
      </c>
      <c r="E89" s="7" t="str">
        <f ca="1">IF(AND($A89&lt;&gt;"",$A89&lt;&gt;"TOTAL"),IF(AND([6]PREMIOS_TITULACIONES_ANTIGUAS!$J87&lt;&gt;"",[6]PREMIOS_TITULACIONES_ANTIGUAS!$J87&lt;&gt;0),[6]PREMIOS_TITULACIONES_ANTIGUAS!$J87,""),IF($A89="TOTAL",SUM(INDIRECT("E4:E"&amp;ROW()-1)),""))</f>
        <v/>
      </c>
      <c r="F89" s="7" t="str">
        <f ca="1">IF(AND($A89&lt;&gt;"",$A89&lt;&gt;"TOTAL"),IF(AND([6]PREMIOS_TITULACIONES_ANTIGUAS!$L87&lt;&gt;"",[6]PREMIOS_TITULACIONES_ANTIGUAS!$L87&lt;&gt;0),[6]PREMIOS_TITULACIONES_ANTIGUAS!$L87,""),IF($A89="TOTAL",SUM(INDIRECT("F4:F"&amp;ROW()-1)),""))</f>
        <v/>
      </c>
      <c r="G89" s="7" t="str">
        <f t="shared" ca="1" si="20"/>
        <v/>
      </c>
      <c r="H89" s="7" t="str">
        <f ca="1">IF(AND($A89&lt;&gt;"",$A89&lt;&gt;"TOTAL"),IF(AND([6]PREMIOS_TITULACIONES_ANTIGUAS!$O87&lt;&gt;"",[6]PREMIOS_TITULACIONES_ANTIGUAS!$O87&lt;&gt;0),[6]PREMIOS_TITULACIONES_ANTIGUAS!$O87,""),IF($A89="TOTAL",SUM(INDIRECT("H4:H"&amp;ROW()-1)),""))</f>
        <v/>
      </c>
      <c r="I89" s="7" t="str">
        <f ca="1">IF(AND($A89&lt;&gt;"",$A89&lt;&gt;"TOTAL"),IF(AND([6]PREMIOS_TITULACIONES_ANTIGUAS!$Q87&lt;&gt;"",[6]PREMIOS_TITULACIONES_ANTIGUAS!$Q87&lt;&gt;0),[6]PREMIOS_TITULACIONES_ANTIGUAS!$Q87,""),IF($A89="TOTAL",SUM(INDIRECT("I4:I"&amp;ROW()-1)),""))</f>
        <v/>
      </c>
      <c r="J89" s="7" t="str">
        <f t="shared" ca="1" si="21"/>
        <v/>
      </c>
      <c r="K89" s="7" t="str">
        <f ca="1">IF(AND($A89&lt;&gt;"",$A89&lt;&gt;"TOTAL"),IF(AND([6]PREMIOS_TITULACIONES_ANTIGUAS!$T87&lt;&gt;"",[6]PREMIOS_TITULACIONES_ANTIGUAS!$T87&lt;&gt;0),[6]PREMIOS_TITULACIONES_ANTIGUAS!$T87,""),IF($A89="TOTAL",SUM(INDIRECT("K4:K"&amp;ROW()-1)),""))</f>
        <v/>
      </c>
      <c r="L89" s="7" t="str">
        <f ca="1">IF(AND($A89&lt;&gt;"",$A89&lt;&gt;"TOTAL"),IF(AND([6]PREMIOS_TITULACIONES_ANTIGUAS!$V87&lt;&gt;"",[6]PREMIOS_TITULACIONES_ANTIGUAS!$V87&lt;&gt;0),[6]PREMIOS_TITULACIONES_ANTIGUAS!$V87,""),IF($A89="TOTAL",SUM(INDIRECT("L4:L"&amp;ROW()-1)),""))</f>
        <v/>
      </c>
      <c r="M89" s="7" t="str">
        <f t="shared" ca="1" si="22"/>
        <v/>
      </c>
      <c r="N89" s="7" t="str">
        <f ca="1">IF(AND($A89&lt;&gt;"",$A89&lt;&gt;"TOTAL"),IF(AND([6]PREMIOS_TITULACIONES_ANTIGUAS!$Y87&lt;&gt;"",[6]PREMIOS_TITULACIONES_ANTIGUAS!$Y87&lt;&gt;0),[6]PREMIOS_TITULACIONES_ANTIGUAS!$Y87,""),IF($A89="TOTAL",SUM(INDIRECT("N4:N"&amp;ROW()-1)),""))</f>
        <v/>
      </c>
      <c r="O89" s="7" t="str">
        <f ca="1">IF(AND($A89&lt;&gt;"",$A89&lt;&gt;"TOTAL"),IF(AND([6]PREMIOS_TITULACIONES_ANTIGUAS!$AA87&lt;&gt;"",[6]PREMIOS_TITULACIONES_ANTIGUAS!$AA87&lt;&gt;0),[6]PREMIOS_TITULACIONES_ANTIGUAS!$AA87,""),IF($A89="TOTAL",SUM(INDIRECT("O4:O"&amp;ROW()-1)),""))</f>
        <v/>
      </c>
      <c r="P89" s="7" t="str">
        <f t="shared" ca="1" si="23"/>
        <v/>
      </c>
      <c r="Q89" s="7" t="str">
        <f ca="1">IF(AND($A89&lt;&gt;"",$A89&lt;&gt;"TOTAL"),IF(AND([6]PREMIOS_TITULACIONES_ANTIGUAS!$AD87&lt;&gt;"",[6]PREMIOS_TITULACIONES_ANTIGUAS!$AD87&lt;&gt;0),[6]PREMIOS_TITULACIONES_ANTIGUAS!$AD87,""),IF($A89="TOTAL",SUM(INDIRECT("Q4:Q"&amp;ROW()-1)),""))</f>
        <v/>
      </c>
      <c r="R89" s="7" t="str">
        <f ca="1">IF(AND($A89&lt;&gt;"",$A89&lt;&gt;"TOTAL"),IF(AND([6]PREMIOS_TITULACIONES_ANTIGUAS!$AF87&lt;&gt;"",[6]PREMIOS_TITULACIONES_ANTIGUAS!$AF87&lt;&gt;0),[6]PREMIOS_TITULACIONES_ANTIGUAS!$AF87,""),IF($A89="TOTAL",SUM(INDIRECT("R4:R"&amp;ROW()-1)),""))</f>
        <v/>
      </c>
      <c r="S89" s="7" t="str">
        <f t="shared" ca="1" si="24"/>
        <v/>
      </c>
      <c r="T89" s="7" t="str">
        <f ca="1">IF(AND($A89&lt;&gt;"",$A89&lt;&gt;"TOTAL"),IF(AND([6]PREMIOS_TITULACIONES_ANTIGUAS!$AI87&lt;&gt;"",[6]PREMIOS_TITULACIONES_ANTIGUAS!$AI87&lt;&gt;0),[6]PREMIOS_TITULACIONES_ANTIGUAS!$AI87,""),IF($A89="TOTAL",SUM(INDIRECT("T4:T"&amp;ROW()-1)),""))</f>
        <v/>
      </c>
      <c r="U89" s="7" t="str">
        <f ca="1">IF(AND($A89&lt;&gt;"",$A89&lt;&gt;"TOTAL"),IF(AND([6]PREMIOS_TITULACIONES_ANTIGUAS!$AK87&lt;&gt;"",[6]PREMIOS_TITULACIONES_ANTIGUAS!$AK87&lt;&gt;0),[6]PREMIOS_TITULACIONES_ANTIGUAS!$AK87,""),IF($A89="TOTAL",SUM(INDIRECT("U4:U"&amp;ROW()-1)),""))</f>
        <v/>
      </c>
      <c r="V89" s="7" t="str">
        <f t="shared" ca="1" si="25"/>
        <v/>
      </c>
      <c r="W89" s="7" t="str">
        <f ca="1">IF(AND($A89&lt;&gt;"",$A89&lt;&gt;"TOTAL"),IF(AND([6]PREMIOS_TITULACIONES_ANTIGUAS!$AN87&lt;&gt;"",[6]PREMIOS_TITULACIONES_ANTIGUAS!$AN87&lt;&gt;0),[6]PREMIOS_TITULACIONES_ANTIGUAS!$AN87,""),IF($A89="TOTAL",SUM(INDIRECT("W4:W"&amp;ROW()-1)),""))</f>
        <v/>
      </c>
      <c r="X89" s="7" t="str">
        <f ca="1">IF(AND($A89&lt;&gt;"",$A89&lt;&gt;"TOTAL"),IF(AND([6]PREMIOS_TITULACIONES_ANTIGUAS!$AP87&lt;&gt;"",[6]PREMIOS_TITULACIONES_ANTIGUAS!$AP87&lt;&gt;0),[6]PREMIOS_TITULACIONES_ANTIGUAS!$AP87,""),IF($A89="TOTAL",SUM(INDIRECT("X4:X"&amp;ROW()-1)),""))</f>
        <v/>
      </c>
      <c r="Y89" s="7" t="str">
        <f t="shared" ca="1" si="26"/>
        <v/>
      </c>
      <c r="Z89" s="7" t="str">
        <f ca="1">IF(AND($A89&lt;&gt;"",$A89&lt;&gt;"TOTAL"),IF(AND([6]PREMIOS_TITULACIONES_ANTIGUAS!$AS87&lt;&gt;"",[6]PREMIOS_TITULACIONES_ANTIGUAS!$AS87&lt;&gt;0),[6]PREMIOS_TITULACIONES_ANTIGUAS!$AS87,""),IF($A89="TOTAL",SUM(INDIRECT("Z4:Z"&amp;ROW()-1)),""))</f>
        <v/>
      </c>
      <c r="AA89" s="7" t="str">
        <f ca="1">IF(AND($A89&lt;&gt;"",$A89&lt;&gt;"TOTAL"),IF(AND([6]PREMIOS_TITULACIONES_ANTIGUAS!$AU87&lt;&gt;"",[6]PREMIOS_TITULACIONES_ANTIGUAS!$AU87&lt;&gt;0),[6]PREMIOS_TITULACIONES_ANTIGUAS!$AU87,""),IF($A89="TOTAL",SUM(INDIRECT("AA4:AA"&amp;ROW()-1)),""))</f>
        <v/>
      </c>
      <c r="AB89" s="7" t="str">
        <f t="shared" ca="1" si="27"/>
        <v/>
      </c>
      <c r="AC89" s="7" t="str">
        <f ca="1">IF(AND($A89&lt;&gt;"",$A89&lt;&gt;"TOTAL"),IF(AND([6]PREMIOS_TITULACIONES_ANTIGUAS!$AX87&lt;&gt;"",[6]PREMIOS_TITULACIONES_ANTIGUAS!$AX87&lt;&gt;0),[6]PREMIOS_TITULACIONES_ANTIGUAS!$AX87,""),IF($A89="TOTAL",SUM(INDIRECT("AC4:AC"&amp;ROW()-1)),""))</f>
        <v/>
      </c>
      <c r="AD89" s="7" t="str">
        <f ca="1">IF(AND($A89&lt;&gt;"",$A89&lt;&gt;"TOTAL"),IF(AND([6]PREMIOS_TITULACIONES_ANTIGUAS!$AZ87&lt;&gt;"",[6]PREMIOS_TITULACIONES_ANTIGUAS!$AZ87&lt;&gt;0),[6]PREMIOS_TITULACIONES_ANTIGUAS!$AZ87,""),IF($A89="TOTAL",SUM(INDIRECT("AD4:AD"&amp;ROW()-1)),""))</f>
        <v/>
      </c>
      <c r="AE89" s="7" t="str">
        <f t="shared" ca="1" si="28"/>
        <v/>
      </c>
      <c r="AF89" s="7" t="str">
        <f ca="1">IF(AND($A89&lt;&gt;"",$A89&lt;&gt;"TOTAL"),IF(AND([6]PREMIOS_TITULACIONES_ANTIGUAS!$BC87&lt;&gt;"",[6]PREMIOS_TITULACIONES_ANTIGUAS!$BC87&lt;&gt;0),[6]PREMIOS_TITULACIONES_ANTIGUAS!$BC87,""),IF($A89="TOTAL",SUM(INDIRECT("AF4:AF"&amp;ROW()-1)),""))</f>
        <v/>
      </c>
      <c r="AG89" s="7" t="str">
        <f ca="1">IF(AND($A89&lt;&gt;"",$A89&lt;&gt;"TOTAL"),IF(AND([6]PREMIOS_TITULACIONES_ANTIGUAS!$BE87&lt;&gt;"",[6]PREMIOS_TITULACIONES_ANTIGUAS!$BE87&lt;&gt;0),[6]PREMIOS_TITULACIONES_ANTIGUAS!$BE87,""),IF($A89="TOTAL",SUM(INDIRECT("AG4:AG"&amp;ROW()-1)),""))</f>
        <v/>
      </c>
      <c r="AH89" s="7" t="str">
        <f t="shared" ca="1" si="29"/>
        <v/>
      </c>
      <c r="AI89" s="7" t="str">
        <f ca="1">IF(AND($A89&lt;&gt;"",$A89&lt;&gt;"TOTAL"),IF(AND([6]PREMIOS_TITULACIONES_ANTIGUAS!$BH87&lt;&gt;"",[6]PREMIOS_TITULACIONES_ANTIGUAS!$BH87&lt;&gt;0),[6]PREMIOS_TITULACIONES_ANTIGUAS!$BH87,""),IF($A89="TOTAL",SUM(INDIRECT("AI4:AI"&amp;ROW()-1)),""))</f>
        <v/>
      </c>
      <c r="AJ89" s="7" t="str">
        <f ca="1">IF(AND($A89&lt;&gt;"",$A89&lt;&gt;"TOTAL"),IF(AND([6]PREMIOS_TITULACIONES_ANTIGUAS!$BJ87&lt;&gt;"",[6]PREMIOS_TITULACIONES_ANTIGUAS!$BJ87&lt;&gt;0),[6]PREMIOS_TITULACIONES_ANTIGUAS!$BJ87,""),IF($A89="TOTAL",SUM(INDIRECT("AJ4:AJ"&amp;ROW()-1)),""))</f>
        <v/>
      </c>
      <c r="AK89" s="7" t="str">
        <f t="shared" ca="1" si="30"/>
        <v/>
      </c>
      <c r="AL89" s="7" t="str">
        <f ca="1">IF(AND($A89&lt;&gt;"",$A89&lt;&gt;"TOTAL"),IF(AND([6]PREMIOS_TITULACIONES_ANTIGUAS!$BM87&lt;&gt;"",[6]PREMIOS_TITULACIONES_ANTIGUAS!$BM87&lt;&gt;0),[6]PREMIOS_TITULACIONES_ANTIGUAS!$BM87,""),IF($A89="TOTAL",SUM(INDIRECT("AL4:AL"&amp;ROW()-1)),""))</f>
        <v/>
      </c>
      <c r="AM89" s="7" t="str">
        <f ca="1">IF(AND($A89&lt;&gt;"",$A89&lt;&gt;"TOTAL"),IF(AND([6]PREMIOS_TITULACIONES_ANTIGUAS!$BO87&lt;&gt;"",[6]PREMIOS_TITULACIONES_ANTIGUAS!$BO87&lt;&gt;0),[6]PREMIOS_TITULACIONES_ANTIGUAS!$BO87,""),IF($A89="TOTAL",SUM(INDIRECT("AM4:AM"&amp;ROW()-1)),""))</f>
        <v/>
      </c>
      <c r="AN89" s="7" t="str">
        <f t="shared" ca="1" si="31"/>
        <v/>
      </c>
      <c r="AO89" s="7" t="str">
        <f ca="1">IF(AND($A89&lt;&gt;"",$A89&lt;&gt;"TOTAL"),IF(AND([6]PREMIOS_TITULACIONES_ANTIGUAS!$BR87&lt;&gt;"",[6]PREMIOS_TITULACIONES_ANTIGUAS!$BR87&lt;&gt;0),[6]PREMIOS_TITULACIONES_ANTIGUAS!$BR87,""),IF($A89="TOTAL",SUM(INDIRECT("AO4:AO"&amp;ROW()-1)),""))</f>
        <v/>
      </c>
      <c r="AP89" s="7" t="str">
        <f ca="1">IF(AND($A89&lt;&gt;"",$A89&lt;&gt;"TOTAL"),IF(AND([6]PREMIOS_TITULACIONES_ANTIGUAS!$BT87&lt;&gt;"",[6]PREMIOS_TITULACIONES_ANTIGUAS!$BT87&lt;&gt;0),[6]PREMIOS_TITULACIONES_ANTIGUAS!$BT87,""),IF($A89="TOTAL",SUM(INDIRECT("AP4:AP"&amp;ROW()-1)),""))</f>
        <v/>
      </c>
      <c r="AQ89" s="7" t="str">
        <f t="shared" ca="1" si="32"/>
        <v/>
      </c>
      <c r="AR89" s="7" t="str">
        <f ca="1">IF(AND($A89&lt;&gt;"",$A89&lt;&gt;"TOTAL"),IF(AND([6]PREMIOS_TITULACIONES_ANTIGUAS!$BW87&lt;&gt;"",[6]PREMIOS_TITULACIONES_ANTIGUAS!$BW87&lt;&gt;0),[6]PREMIOS_TITULACIONES_ANTIGUAS!$BW87,""),IF($A89="TOTAL",SUM(INDIRECT("AR4:AR"&amp;ROW()-1)),""))</f>
        <v/>
      </c>
      <c r="AS89" s="7" t="str">
        <f ca="1">IF(AND($A89&lt;&gt;"",$A89&lt;&gt;"TOTAL"),IF(AND([6]PREMIOS_TITULACIONES_ANTIGUAS!$BY87&lt;&gt;"",[6]PREMIOS_TITULACIONES_ANTIGUAS!$BY87&lt;&gt;0),[6]PREMIOS_TITULACIONES_ANTIGUAS!$BY87,""),IF($A89="TOTAL",SUM(INDIRECT("AS4:AS"&amp;ROW()-1)),""))</f>
        <v/>
      </c>
      <c r="AT89" s="7" t="str">
        <f t="shared" ca="1" si="33"/>
        <v/>
      </c>
      <c r="AU89" s="7" t="str">
        <f ca="1">IF(AND($A89&lt;&gt;"",$A89&lt;&gt;"TOTAL"),IF(AND([6]PREMIOS_TITULACIONES_ANTIGUAS!$CB87&lt;&gt;"",[6]PREMIOS_TITULACIONES_ANTIGUAS!$CB87&lt;&gt;0),[6]PREMIOS_TITULACIONES_ANTIGUAS!$CB87,""),IF($A89="TOTAL",SUM(INDIRECT("AU4:AU"&amp;ROW()-1)),""))</f>
        <v/>
      </c>
      <c r="AV89" s="7" t="str">
        <f ca="1">IF(AND($A89&lt;&gt;"",$A89&lt;&gt;"TOTAL"),IF(AND([6]PREMIOS_TITULACIONES_ANTIGUAS!$CD87&lt;&gt;"",[6]PREMIOS_TITULACIONES_ANTIGUAS!$CD87&lt;&gt;0),[6]PREMIOS_TITULACIONES_ANTIGUAS!$CD87,""),IF($A89="TOTAL",SUM(INDIRECT("AV4:AV"&amp;ROW()-1)),""))</f>
        <v/>
      </c>
      <c r="AW89" s="7" t="str">
        <f t="shared" ca="1" si="34"/>
        <v/>
      </c>
      <c r="AX89" s="7" t="str">
        <f ca="1">IF(AND($A89&lt;&gt;"",$A89&lt;&gt;"TOTAL"),IF(AND([6]PREMIOS_TITULACIONES_ANTIGUAS!$CG87&lt;&gt;"",[6]PREMIOS_TITULACIONES_ANTIGUAS!$CG87&lt;&gt;0),[6]PREMIOS_TITULACIONES_ANTIGUAS!$CG87,""),IF($A89="TOTAL",SUM(INDIRECT("AX4:AX"&amp;ROW()-1)),""))</f>
        <v/>
      </c>
      <c r="AY89" s="7" t="str">
        <f ca="1">IF(AND($A89&lt;&gt;"",$A89&lt;&gt;"TOTAL"),IF(AND([6]PREMIOS_TITULACIONES_ANTIGUAS!$CI87&lt;&gt;"",[6]PREMIOS_TITULACIONES_ANTIGUAS!$CI87&lt;&gt;0),[6]PREMIOS_TITULACIONES_ANTIGUAS!$CI87,""),IF($A89="TOTAL",SUM(INDIRECT("AY4:AY"&amp;ROW()-1)),""))</f>
        <v/>
      </c>
      <c r="AZ89" s="7" t="str">
        <f t="shared" ca="1" si="35"/>
        <v/>
      </c>
      <c r="BA89" s="7" t="str">
        <f ca="1">IF(AND($A89&lt;&gt;"",$A89&lt;&gt;"TOTAL"),IF(AND([6]PREMIOS_TITULACIONES_ANTIGUAS!$CL87&lt;&gt;"",[6]PREMIOS_TITULACIONES_ANTIGUAS!$CL87&lt;&gt;0),[6]PREMIOS_TITULACIONES_ANTIGUAS!$CL87,""),IF($A89="TOTAL",SUM(INDIRECT("BA4:BA"&amp;ROW()-1)),""))</f>
        <v/>
      </c>
      <c r="BB89" s="7" t="str">
        <f ca="1">IF(AND($A89&lt;&gt;"",$A89&lt;&gt;"TOTAL"),IF(AND([6]PREMIOS_TITULACIONES_ANTIGUAS!$CN87&lt;&gt;"",[6]PREMIOS_TITULACIONES_ANTIGUAS!$CN87&lt;&gt;0),[6]PREMIOS_TITULACIONES_ANTIGUAS!$CN87,""),IF($A89="TOTAL",SUM(INDIRECT("BB4:BB"&amp;ROW()-1)),""))</f>
        <v/>
      </c>
      <c r="BC89" s="7" t="str">
        <f t="shared" ca="1" si="36"/>
        <v/>
      </c>
      <c r="BD89" s="7" t="str">
        <f ca="1">IF(AND($A89&lt;&gt;"",$A89&lt;&gt;"TOTAL"),IF(AND([6]PREMIOS_TITULACIONES_ANTIGUAS!$CQ87&lt;&gt;"",[6]PREMIOS_TITULACIONES_ANTIGUAS!$CQ87&lt;&gt;0),[6]PREMIOS_TITULACIONES_ANTIGUAS!$CQ87,""),IF($A89="TOTAL",SUM(INDIRECT("BD4:BD"&amp;ROW()-1)),""))</f>
        <v/>
      </c>
      <c r="BE89" s="7" t="str">
        <f ca="1">IF(AND($A89&lt;&gt;"",$A89&lt;&gt;"TOTAL"),IF(AND([6]PREMIOS_TITULACIONES_ANTIGUAS!$CS87&lt;&gt;"",[6]PREMIOS_TITULACIONES_ANTIGUAS!$CS87&lt;&gt;0),[6]PREMIOS_TITULACIONES_ANTIGUAS!$CS87,""),IF($A89="TOTAL",SUM(INDIRECT("BE4:BE"&amp;ROW()-1)),""))</f>
        <v/>
      </c>
      <c r="BF89" s="7" t="str">
        <f t="shared" ca="1" si="37"/>
        <v/>
      </c>
    </row>
    <row r="90" spans="1:58" x14ac:dyDescent="0.2">
      <c r="A90" s="12" t="str">
        <f>IF([6]PREMIOS_TITULACIONES_ANTIGUAS!$D88&lt;&gt;"",[6]PREMIOS_TITULACIONES_ANTIGUAS!$D88,IF(AND([6]PREMIOS_TITULACIONES_ANTIGUAS!$D88="",[6]PREMIOS_TITULACIONES_ANTIGUAS!$D89="",[6]PREMIOS_TITULACIONES_ANTIGUAS!$D87=""),"","TOTAL"))</f>
        <v/>
      </c>
      <c r="B90" s="7" t="str">
        <f ca="1">IF(AND($A90&lt;&gt;"",$A90&lt;&gt;"TOTAL"),IF(AND([6]PREMIOS_TITULACIONES_ANTIGUAS!$E88&lt;&gt;"",[6]PREMIOS_TITULACIONES_ANTIGUAS!$E88&lt;&gt;0),[6]PREMIOS_TITULACIONES_ANTIGUAS!$E88,""),IF($A90="TOTAL",SUM(INDIRECT("B4:B"&amp;ROW()-1)),""))</f>
        <v/>
      </c>
      <c r="C90" s="7" t="str">
        <f ca="1">IF(AND($A90&lt;&gt;"",$A90&lt;&gt;"TOTAL"),IF(AND([6]PREMIOS_TITULACIONES_ANTIGUAS!$G88&lt;&gt;"",[6]PREMIOS_TITULACIONES_ANTIGUAS!$G88&lt;&gt;0),[6]PREMIOS_TITULACIONES_ANTIGUAS!$G88,""),IF($A90="TOTAL",SUM(INDIRECT("C4:C"&amp;ROW()-1)),""))</f>
        <v/>
      </c>
      <c r="D90" s="7" t="str">
        <f t="shared" ca="1" si="19"/>
        <v/>
      </c>
      <c r="E90" s="7" t="str">
        <f ca="1">IF(AND($A90&lt;&gt;"",$A90&lt;&gt;"TOTAL"),IF(AND([6]PREMIOS_TITULACIONES_ANTIGUAS!$J88&lt;&gt;"",[6]PREMIOS_TITULACIONES_ANTIGUAS!$J88&lt;&gt;0),[6]PREMIOS_TITULACIONES_ANTIGUAS!$J88,""),IF($A90="TOTAL",SUM(INDIRECT("E4:E"&amp;ROW()-1)),""))</f>
        <v/>
      </c>
      <c r="F90" s="7" t="str">
        <f ca="1">IF(AND($A90&lt;&gt;"",$A90&lt;&gt;"TOTAL"),IF(AND([6]PREMIOS_TITULACIONES_ANTIGUAS!$L88&lt;&gt;"",[6]PREMIOS_TITULACIONES_ANTIGUAS!$L88&lt;&gt;0),[6]PREMIOS_TITULACIONES_ANTIGUAS!$L88,""),IF($A90="TOTAL",SUM(INDIRECT("F4:F"&amp;ROW()-1)),""))</f>
        <v/>
      </c>
      <c r="G90" s="7" t="str">
        <f t="shared" ca="1" si="20"/>
        <v/>
      </c>
      <c r="H90" s="7" t="str">
        <f ca="1">IF(AND($A90&lt;&gt;"",$A90&lt;&gt;"TOTAL"),IF(AND([6]PREMIOS_TITULACIONES_ANTIGUAS!$O88&lt;&gt;"",[6]PREMIOS_TITULACIONES_ANTIGUAS!$O88&lt;&gt;0),[6]PREMIOS_TITULACIONES_ANTIGUAS!$O88,""),IF($A90="TOTAL",SUM(INDIRECT("H4:H"&amp;ROW()-1)),""))</f>
        <v/>
      </c>
      <c r="I90" s="7" t="str">
        <f ca="1">IF(AND($A90&lt;&gt;"",$A90&lt;&gt;"TOTAL"),IF(AND([6]PREMIOS_TITULACIONES_ANTIGUAS!$Q88&lt;&gt;"",[6]PREMIOS_TITULACIONES_ANTIGUAS!$Q88&lt;&gt;0),[6]PREMIOS_TITULACIONES_ANTIGUAS!$Q88,""),IF($A90="TOTAL",SUM(INDIRECT("I4:I"&amp;ROW()-1)),""))</f>
        <v/>
      </c>
      <c r="J90" s="7" t="str">
        <f t="shared" ca="1" si="21"/>
        <v/>
      </c>
      <c r="K90" s="7" t="str">
        <f ca="1">IF(AND($A90&lt;&gt;"",$A90&lt;&gt;"TOTAL"),IF(AND([6]PREMIOS_TITULACIONES_ANTIGUAS!$T88&lt;&gt;"",[6]PREMIOS_TITULACIONES_ANTIGUAS!$T88&lt;&gt;0),[6]PREMIOS_TITULACIONES_ANTIGUAS!$T88,""),IF($A90="TOTAL",SUM(INDIRECT("K4:K"&amp;ROW()-1)),""))</f>
        <v/>
      </c>
      <c r="L90" s="7" t="str">
        <f ca="1">IF(AND($A90&lt;&gt;"",$A90&lt;&gt;"TOTAL"),IF(AND([6]PREMIOS_TITULACIONES_ANTIGUAS!$V88&lt;&gt;"",[6]PREMIOS_TITULACIONES_ANTIGUAS!$V88&lt;&gt;0),[6]PREMIOS_TITULACIONES_ANTIGUAS!$V88,""),IF($A90="TOTAL",SUM(INDIRECT("L4:L"&amp;ROW()-1)),""))</f>
        <v/>
      </c>
      <c r="M90" s="7" t="str">
        <f t="shared" ca="1" si="22"/>
        <v/>
      </c>
      <c r="N90" s="7" t="str">
        <f ca="1">IF(AND($A90&lt;&gt;"",$A90&lt;&gt;"TOTAL"),IF(AND([6]PREMIOS_TITULACIONES_ANTIGUAS!$Y88&lt;&gt;"",[6]PREMIOS_TITULACIONES_ANTIGUAS!$Y88&lt;&gt;0),[6]PREMIOS_TITULACIONES_ANTIGUAS!$Y88,""),IF($A90="TOTAL",SUM(INDIRECT("N4:N"&amp;ROW()-1)),""))</f>
        <v/>
      </c>
      <c r="O90" s="7" t="str">
        <f ca="1">IF(AND($A90&lt;&gt;"",$A90&lt;&gt;"TOTAL"),IF(AND([6]PREMIOS_TITULACIONES_ANTIGUAS!$AA88&lt;&gt;"",[6]PREMIOS_TITULACIONES_ANTIGUAS!$AA88&lt;&gt;0),[6]PREMIOS_TITULACIONES_ANTIGUAS!$AA88,""),IF($A90="TOTAL",SUM(INDIRECT("O4:O"&amp;ROW()-1)),""))</f>
        <v/>
      </c>
      <c r="P90" s="7" t="str">
        <f t="shared" ca="1" si="23"/>
        <v/>
      </c>
      <c r="Q90" s="7" t="str">
        <f ca="1">IF(AND($A90&lt;&gt;"",$A90&lt;&gt;"TOTAL"),IF(AND([6]PREMIOS_TITULACIONES_ANTIGUAS!$AD88&lt;&gt;"",[6]PREMIOS_TITULACIONES_ANTIGUAS!$AD88&lt;&gt;0),[6]PREMIOS_TITULACIONES_ANTIGUAS!$AD88,""),IF($A90="TOTAL",SUM(INDIRECT("Q4:Q"&amp;ROW()-1)),""))</f>
        <v/>
      </c>
      <c r="R90" s="7" t="str">
        <f ca="1">IF(AND($A90&lt;&gt;"",$A90&lt;&gt;"TOTAL"),IF(AND([6]PREMIOS_TITULACIONES_ANTIGUAS!$AF88&lt;&gt;"",[6]PREMIOS_TITULACIONES_ANTIGUAS!$AF88&lt;&gt;0),[6]PREMIOS_TITULACIONES_ANTIGUAS!$AF88,""),IF($A90="TOTAL",SUM(INDIRECT("R4:R"&amp;ROW()-1)),""))</f>
        <v/>
      </c>
      <c r="S90" s="7" t="str">
        <f t="shared" ca="1" si="24"/>
        <v/>
      </c>
      <c r="T90" s="7" t="str">
        <f ca="1">IF(AND($A90&lt;&gt;"",$A90&lt;&gt;"TOTAL"),IF(AND([6]PREMIOS_TITULACIONES_ANTIGUAS!$AI88&lt;&gt;"",[6]PREMIOS_TITULACIONES_ANTIGUAS!$AI88&lt;&gt;0),[6]PREMIOS_TITULACIONES_ANTIGUAS!$AI88,""),IF($A90="TOTAL",SUM(INDIRECT("T4:T"&amp;ROW()-1)),""))</f>
        <v/>
      </c>
      <c r="U90" s="7" t="str">
        <f ca="1">IF(AND($A90&lt;&gt;"",$A90&lt;&gt;"TOTAL"),IF(AND([6]PREMIOS_TITULACIONES_ANTIGUAS!$AK88&lt;&gt;"",[6]PREMIOS_TITULACIONES_ANTIGUAS!$AK88&lt;&gt;0),[6]PREMIOS_TITULACIONES_ANTIGUAS!$AK88,""),IF($A90="TOTAL",SUM(INDIRECT("U4:U"&amp;ROW()-1)),""))</f>
        <v/>
      </c>
      <c r="V90" s="7" t="str">
        <f t="shared" ca="1" si="25"/>
        <v/>
      </c>
      <c r="W90" s="7" t="str">
        <f ca="1">IF(AND($A90&lt;&gt;"",$A90&lt;&gt;"TOTAL"),IF(AND([6]PREMIOS_TITULACIONES_ANTIGUAS!$AN88&lt;&gt;"",[6]PREMIOS_TITULACIONES_ANTIGUAS!$AN88&lt;&gt;0),[6]PREMIOS_TITULACIONES_ANTIGUAS!$AN88,""),IF($A90="TOTAL",SUM(INDIRECT("W4:W"&amp;ROW()-1)),""))</f>
        <v/>
      </c>
      <c r="X90" s="7" t="str">
        <f ca="1">IF(AND($A90&lt;&gt;"",$A90&lt;&gt;"TOTAL"),IF(AND([6]PREMIOS_TITULACIONES_ANTIGUAS!$AP88&lt;&gt;"",[6]PREMIOS_TITULACIONES_ANTIGUAS!$AP88&lt;&gt;0),[6]PREMIOS_TITULACIONES_ANTIGUAS!$AP88,""),IF($A90="TOTAL",SUM(INDIRECT("X4:X"&amp;ROW()-1)),""))</f>
        <v/>
      </c>
      <c r="Y90" s="7" t="str">
        <f t="shared" ca="1" si="26"/>
        <v/>
      </c>
      <c r="Z90" s="7" t="str">
        <f ca="1">IF(AND($A90&lt;&gt;"",$A90&lt;&gt;"TOTAL"),IF(AND([6]PREMIOS_TITULACIONES_ANTIGUAS!$AS88&lt;&gt;"",[6]PREMIOS_TITULACIONES_ANTIGUAS!$AS88&lt;&gt;0),[6]PREMIOS_TITULACIONES_ANTIGUAS!$AS88,""),IF($A90="TOTAL",SUM(INDIRECT("Z4:Z"&amp;ROW()-1)),""))</f>
        <v/>
      </c>
      <c r="AA90" s="7" t="str">
        <f ca="1">IF(AND($A90&lt;&gt;"",$A90&lt;&gt;"TOTAL"),IF(AND([6]PREMIOS_TITULACIONES_ANTIGUAS!$AU88&lt;&gt;"",[6]PREMIOS_TITULACIONES_ANTIGUAS!$AU88&lt;&gt;0),[6]PREMIOS_TITULACIONES_ANTIGUAS!$AU88,""),IF($A90="TOTAL",SUM(INDIRECT("AA4:AA"&amp;ROW()-1)),""))</f>
        <v/>
      </c>
      <c r="AB90" s="7" t="str">
        <f t="shared" ca="1" si="27"/>
        <v/>
      </c>
      <c r="AC90" s="7" t="str">
        <f ca="1">IF(AND($A90&lt;&gt;"",$A90&lt;&gt;"TOTAL"),IF(AND([6]PREMIOS_TITULACIONES_ANTIGUAS!$AX88&lt;&gt;"",[6]PREMIOS_TITULACIONES_ANTIGUAS!$AX88&lt;&gt;0),[6]PREMIOS_TITULACIONES_ANTIGUAS!$AX88,""),IF($A90="TOTAL",SUM(INDIRECT("AC4:AC"&amp;ROW()-1)),""))</f>
        <v/>
      </c>
      <c r="AD90" s="7" t="str">
        <f ca="1">IF(AND($A90&lt;&gt;"",$A90&lt;&gt;"TOTAL"),IF(AND([6]PREMIOS_TITULACIONES_ANTIGUAS!$AZ88&lt;&gt;"",[6]PREMIOS_TITULACIONES_ANTIGUAS!$AZ88&lt;&gt;0),[6]PREMIOS_TITULACIONES_ANTIGUAS!$AZ88,""),IF($A90="TOTAL",SUM(INDIRECT("AD4:AD"&amp;ROW()-1)),""))</f>
        <v/>
      </c>
      <c r="AE90" s="7" t="str">
        <f t="shared" ca="1" si="28"/>
        <v/>
      </c>
      <c r="AF90" s="7" t="str">
        <f ca="1">IF(AND($A90&lt;&gt;"",$A90&lt;&gt;"TOTAL"),IF(AND([6]PREMIOS_TITULACIONES_ANTIGUAS!$BC88&lt;&gt;"",[6]PREMIOS_TITULACIONES_ANTIGUAS!$BC88&lt;&gt;0),[6]PREMIOS_TITULACIONES_ANTIGUAS!$BC88,""),IF($A90="TOTAL",SUM(INDIRECT("AF4:AF"&amp;ROW()-1)),""))</f>
        <v/>
      </c>
      <c r="AG90" s="7" t="str">
        <f ca="1">IF(AND($A90&lt;&gt;"",$A90&lt;&gt;"TOTAL"),IF(AND([6]PREMIOS_TITULACIONES_ANTIGUAS!$BE88&lt;&gt;"",[6]PREMIOS_TITULACIONES_ANTIGUAS!$BE88&lt;&gt;0),[6]PREMIOS_TITULACIONES_ANTIGUAS!$BE88,""),IF($A90="TOTAL",SUM(INDIRECT("AG4:AG"&amp;ROW()-1)),""))</f>
        <v/>
      </c>
      <c r="AH90" s="7" t="str">
        <f t="shared" ca="1" si="29"/>
        <v/>
      </c>
      <c r="AI90" s="7" t="str">
        <f ca="1">IF(AND($A90&lt;&gt;"",$A90&lt;&gt;"TOTAL"),IF(AND([6]PREMIOS_TITULACIONES_ANTIGUAS!$BH88&lt;&gt;"",[6]PREMIOS_TITULACIONES_ANTIGUAS!$BH88&lt;&gt;0),[6]PREMIOS_TITULACIONES_ANTIGUAS!$BH88,""),IF($A90="TOTAL",SUM(INDIRECT("AI4:AI"&amp;ROW()-1)),""))</f>
        <v/>
      </c>
      <c r="AJ90" s="7" t="str">
        <f ca="1">IF(AND($A90&lt;&gt;"",$A90&lt;&gt;"TOTAL"),IF(AND([6]PREMIOS_TITULACIONES_ANTIGUAS!$BJ88&lt;&gt;"",[6]PREMIOS_TITULACIONES_ANTIGUAS!$BJ88&lt;&gt;0),[6]PREMIOS_TITULACIONES_ANTIGUAS!$BJ88,""),IF($A90="TOTAL",SUM(INDIRECT("AJ4:AJ"&amp;ROW()-1)),""))</f>
        <v/>
      </c>
      <c r="AK90" s="7" t="str">
        <f t="shared" ca="1" si="30"/>
        <v/>
      </c>
      <c r="AL90" s="7" t="str">
        <f ca="1">IF(AND($A90&lt;&gt;"",$A90&lt;&gt;"TOTAL"),IF(AND([6]PREMIOS_TITULACIONES_ANTIGUAS!$BM88&lt;&gt;"",[6]PREMIOS_TITULACIONES_ANTIGUAS!$BM88&lt;&gt;0),[6]PREMIOS_TITULACIONES_ANTIGUAS!$BM88,""),IF($A90="TOTAL",SUM(INDIRECT("AL4:AL"&amp;ROW()-1)),""))</f>
        <v/>
      </c>
      <c r="AM90" s="7" t="str">
        <f ca="1">IF(AND($A90&lt;&gt;"",$A90&lt;&gt;"TOTAL"),IF(AND([6]PREMIOS_TITULACIONES_ANTIGUAS!$BO88&lt;&gt;"",[6]PREMIOS_TITULACIONES_ANTIGUAS!$BO88&lt;&gt;0),[6]PREMIOS_TITULACIONES_ANTIGUAS!$BO88,""),IF($A90="TOTAL",SUM(INDIRECT("AM4:AM"&amp;ROW()-1)),""))</f>
        <v/>
      </c>
      <c r="AN90" s="7" t="str">
        <f t="shared" ca="1" si="31"/>
        <v/>
      </c>
      <c r="AO90" s="7" t="str">
        <f ca="1">IF(AND($A90&lt;&gt;"",$A90&lt;&gt;"TOTAL"),IF(AND([6]PREMIOS_TITULACIONES_ANTIGUAS!$BR88&lt;&gt;"",[6]PREMIOS_TITULACIONES_ANTIGUAS!$BR88&lt;&gt;0),[6]PREMIOS_TITULACIONES_ANTIGUAS!$BR88,""),IF($A90="TOTAL",SUM(INDIRECT("AO4:AO"&amp;ROW()-1)),""))</f>
        <v/>
      </c>
      <c r="AP90" s="7" t="str">
        <f ca="1">IF(AND($A90&lt;&gt;"",$A90&lt;&gt;"TOTAL"),IF(AND([6]PREMIOS_TITULACIONES_ANTIGUAS!$BT88&lt;&gt;"",[6]PREMIOS_TITULACIONES_ANTIGUAS!$BT88&lt;&gt;0),[6]PREMIOS_TITULACIONES_ANTIGUAS!$BT88,""),IF($A90="TOTAL",SUM(INDIRECT("AP4:AP"&amp;ROW()-1)),""))</f>
        <v/>
      </c>
      <c r="AQ90" s="7" t="str">
        <f t="shared" ca="1" si="32"/>
        <v/>
      </c>
      <c r="AR90" s="7" t="str">
        <f ca="1">IF(AND($A90&lt;&gt;"",$A90&lt;&gt;"TOTAL"),IF(AND([6]PREMIOS_TITULACIONES_ANTIGUAS!$BW88&lt;&gt;"",[6]PREMIOS_TITULACIONES_ANTIGUAS!$BW88&lt;&gt;0),[6]PREMIOS_TITULACIONES_ANTIGUAS!$BW88,""),IF($A90="TOTAL",SUM(INDIRECT("AR4:AR"&amp;ROW()-1)),""))</f>
        <v/>
      </c>
      <c r="AS90" s="7" t="str">
        <f ca="1">IF(AND($A90&lt;&gt;"",$A90&lt;&gt;"TOTAL"),IF(AND([6]PREMIOS_TITULACIONES_ANTIGUAS!$BY88&lt;&gt;"",[6]PREMIOS_TITULACIONES_ANTIGUAS!$BY88&lt;&gt;0),[6]PREMIOS_TITULACIONES_ANTIGUAS!$BY88,""),IF($A90="TOTAL",SUM(INDIRECT("AS4:AS"&amp;ROW()-1)),""))</f>
        <v/>
      </c>
      <c r="AT90" s="7" t="str">
        <f t="shared" ca="1" si="33"/>
        <v/>
      </c>
      <c r="AU90" s="7" t="str">
        <f ca="1">IF(AND($A90&lt;&gt;"",$A90&lt;&gt;"TOTAL"),IF(AND([6]PREMIOS_TITULACIONES_ANTIGUAS!$CB88&lt;&gt;"",[6]PREMIOS_TITULACIONES_ANTIGUAS!$CB88&lt;&gt;0),[6]PREMIOS_TITULACIONES_ANTIGUAS!$CB88,""),IF($A90="TOTAL",SUM(INDIRECT("AU4:AU"&amp;ROW()-1)),""))</f>
        <v/>
      </c>
      <c r="AV90" s="7" t="str">
        <f ca="1">IF(AND($A90&lt;&gt;"",$A90&lt;&gt;"TOTAL"),IF(AND([6]PREMIOS_TITULACIONES_ANTIGUAS!$CD88&lt;&gt;"",[6]PREMIOS_TITULACIONES_ANTIGUAS!$CD88&lt;&gt;0),[6]PREMIOS_TITULACIONES_ANTIGUAS!$CD88,""),IF($A90="TOTAL",SUM(INDIRECT("AV4:AV"&amp;ROW()-1)),""))</f>
        <v/>
      </c>
      <c r="AW90" s="7" t="str">
        <f t="shared" ca="1" si="34"/>
        <v/>
      </c>
      <c r="AX90" s="7" t="str">
        <f ca="1">IF(AND($A90&lt;&gt;"",$A90&lt;&gt;"TOTAL"),IF(AND([6]PREMIOS_TITULACIONES_ANTIGUAS!$CG88&lt;&gt;"",[6]PREMIOS_TITULACIONES_ANTIGUAS!$CG88&lt;&gt;0),[6]PREMIOS_TITULACIONES_ANTIGUAS!$CG88,""),IF($A90="TOTAL",SUM(INDIRECT("AX4:AX"&amp;ROW()-1)),""))</f>
        <v/>
      </c>
      <c r="AY90" s="7" t="str">
        <f ca="1">IF(AND($A90&lt;&gt;"",$A90&lt;&gt;"TOTAL"),IF(AND([6]PREMIOS_TITULACIONES_ANTIGUAS!$CI88&lt;&gt;"",[6]PREMIOS_TITULACIONES_ANTIGUAS!$CI88&lt;&gt;0),[6]PREMIOS_TITULACIONES_ANTIGUAS!$CI88,""),IF($A90="TOTAL",SUM(INDIRECT("AY4:AY"&amp;ROW()-1)),""))</f>
        <v/>
      </c>
      <c r="AZ90" s="7" t="str">
        <f t="shared" ca="1" si="35"/>
        <v/>
      </c>
      <c r="BA90" s="7" t="str">
        <f ca="1">IF(AND($A90&lt;&gt;"",$A90&lt;&gt;"TOTAL"),IF(AND([6]PREMIOS_TITULACIONES_ANTIGUAS!$CL88&lt;&gt;"",[6]PREMIOS_TITULACIONES_ANTIGUAS!$CL88&lt;&gt;0),[6]PREMIOS_TITULACIONES_ANTIGUAS!$CL88,""),IF($A90="TOTAL",SUM(INDIRECT("BA4:BA"&amp;ROW()-1)),""))</f>
        <v/>
      </c>
      <c r="BB90" s="7" t="str">
        <f ca="1">IF(AND($A90&lt;&gt;"",$A90&lt;&gt;"TOTAL"),IF(AND([6]PREMIOS_TITULACIONES_ANTIGUAS!$CN88&lt;&gt;"",[6]PREMIOS_TITULACIONES_ANTIGUAS!$CN88&lt;&gt;0),[6]PREMIOS_TITULACIONES_ANTIGUAS!$CN88,""),IF($A90="TOTAL",SUM(INDIRECT("BB4:BB"&amp;ROW()-1)),""))</f>
        <v/>
      </c>
      <c r="BC90" s="7" t="str">
        <f t="shared" ca="1" si="36"/>
        <v/>
      </c>
      <c r="BD90" s="7" t="str">
        <f ca="1">IF(AND($A90&lt;&gt;"",$A90&lt;&gt;"TOTAL"),IF(AND([6]PREMIOS_TITULACIONES_ANTIGUAS!$CQ88&lt;&gt;"",[6]PREMIOS_TITULACIONES_ANTIGUAS!$CQ88&lt;&gt;0),[6]PREMIOS_TITULACIONES_ANTIGUAS!$CQ88,""),IF($A90="TOTAL",SUM(INDIRECT("BD4:BD"&amp;ROW()-1)),""))</f>
        <v/>
      </c>
      <c r="BE90" s="7" t="str">
        <f ca="1">IF(AND($A90&lt;&gt;"",$A90&lt;&gt;"TOTAL"),IF(AND([6]PREMIOS_TITULACIONES_ANTIGUAS!$CS88&lt;&gt;"",[6]PREMIOS_TITULACIONES_ANTIGUAS!$CS88&lt;&gt;0),[6]PREMIOS_TITULACIONES_ANTIGUAS!$CS88,""),IF($A90="TOTAL",SUM(INDIRECT("BE4:BE"&amp;ROW()-1)),""))</f>
        <v/>
      </c>
      <c r="BF90" s="7" t="str">
        <f t="shared" ca="1" si="37"/>
        <v/>
      </c>
    </row>
    <row r="91" spans="1:58" x14ac:dyDescent="0.2">
      <c r="A91" s="12" t="str">
        <f>IF([6]PREMIOS_TITULACIONES_ANTIGUAS!$D89&lt;&gt;"",[6]PREMIOS_TITULACIONES_ANTIGUAS!$D89,IF(AND([6]PREMIOS_TITULACIONES_ANTIGUAS!$D89="",[6]PREMIOS_TITULACIONES_ANTIGUAS!$D90="",[6]PREMIOS_TITULACIONES_ANTIGUAS!$D88=""),"","TOTAL"))</f>
        <v/>
      </c>
      <c r="B91" s="7" t="str">
        <f ca="1">IF(AND($A91&lt;&gt;"",$A91&lt;&gt;"TOTAL"),IF(AND([6]PREMIOS_TITULACIONES_ANTIGUAS!$E89&lt;&gt;"",[6]PREMIOS_TITULACIONES_ANTIGUAS!$E89&lt;&gt;0),[6]PREMIOS_TITULACIONES_ANTIGUAS!$E89,""),IF($A91="TOTAL",SUM(INDIRECT("B4:B"&amp;ROW()-1)),""))</f>
        <v/>
      </c>
      <c r="C91" s="7" t="str">
        <f ca="1">IF(AND($A91&lt;&gt;"",$A91&lt;&gt;"TOTAL"),IF(AND([6]PREMIOS_TITULACIONES_ANTIGUAS!$G89&lt;&gt;"",[6]PREMIOS_TITULACIONES_ANTIGUAS!$G89&lt;&gt;0),[6]PREMIOS_TITULACIONES_ANTIGUAS!$G89,""),IF($A91="TOTAL",SUM(INDIRECT("C4:C"&amp;ROW()-1)),""))</f>
        <v/>
      </c>
      <c r="D91" s="7" t="str">
        <f t="shared" ca="1" si="19"/>
        <v/>
      </c>
      <c r="E91" s="7" t="str">
        <f ca="1">IF(AND($A91&lt;&gt;"",$A91&lt;&gt;"TOTAL"),IF(AND([6]PREMIOS_TITULACIONES_ANTIGUAS!$J89&lt;&gt;"",[6]PREMIOS_TITULACIONES_ANTIGUAS!$J89&lt;&gt;0),[6]PREMIOS_TITULACIONES_ANTIGUAS!$J89,""),IF($A91="TOTAL",SUM(INDIRECT("E4:E"&amp;ROW()-1)),""))</f>
        <v/>
      </c>
      <c r="F91" s="7" t="str">
        <f ca="1">IF(AND($A91&lt;&gt;"",$A91&lt;&gt;"TOTAL"),IF(AND([6]PREMIOS_TITULACIONES_ANTIGUAS!$L89&lt;&gt;"",[6]PREMIOS_TITULACIONES_ANTIGUAS!$L89&lt;&gt;0),[6]PREMIOS_TITULACIONES_ANTIGUAS!$L89,""),IF($A91="TOTAL",SUM(INDIRECT("F4:F"&amp;ROW()-1)),""))</f>
        <v/>
      </c>
      <c r="G91" s="7" t="str">
        <f t="shared" ca="1" si="20"/>
        <v/>
      </c>
      <c r="H91" s="7" t="str">
        <f ca="1">IF(AND($A91&lt;&gt;"",$A91&lt;&gt;"TOTAL"),IF(AND([6]PREMIOS_TITULACIONES_ANTIGUAS!$O89&lt;&gt;"",[6]PREMIOS_TITULACIONES_ANTIGUAS!$O89&lt;&gt;0),[6]PREMIOS_TITULACIONES_ANTIGUAS!$O89,""),IF($A91="TOTAL",SUM(INDIRECT("H4:H"&amp;ROW()-1)),""))</f>
        <v/>
      </c>
      <c r="I91" s="7" t="str">
        <f ca="1">IF(AND($A91&lt;&gt;"",$A91&lt;&gt;"TOTAL"),IF(AND([6]PREMIOS_TITULACIONES_ANTIGUAS!$Q89&lt;&gt;"",[6]PREMIOS_TITULACIONES_ANTIGUAS!$Q89&lt;&gt;0),[6]PREMIOS_TITULACIONES_ANTIGUAS!$Q89,""),IF($A91="TOTAL",SUM(INDIRECT("I4:I"&amp;ROW()-1)),""))</f>
        <v/>
      </c>
      <c r="J91" s="7" t="str">
        <f t="shared" ca="1" si="21"/>
        <v/>
      </c>
      <c r="K91" s="7" t="str">
        <f ca="1">IF(AND($A91&lt;&gt;"",$A91&lt;&gt;"TOTAL"),IF(AND([6]PREMIOS_TITULACIONES_ANTIGUAS!$T89&lt;&gt;"",[6]PREMIOS_TITULACIONES_ANTIGUAS!$T89&lt;&gt;0),[6]PREMIOS_TITULACIONES_ANTIGUAS!$T89,""),IF($A91="TOTAL",SUM(INDIRECT("K4:K"&amp;ROW()-1)),""))</f>
        <v/>
      </c>
      <c r="L91" s="7" t="str">
        <f ca="1">IF(AND($A91&lt;&gt;"",$A91&lt;&gt;"TOTAL"),IF(AND([6]PREMIOS_TITULACIONES_ANTIGUAS!$V89&lt;&gt;"",[6]PREMIOS_TITULACIONES_ANTIGUAS!$V89&lt;&gt;0),[6]PREMIOS_TITULACIONES_ANTIGUAS!$V89,""),IF($A91="TOTAL",SUM(INDIRECT("L4:L"&amp;ROW()-1)),""))</f>
        <v/>
      </c>
      <c r="M91" s="7" t="str">
        <f t="shared" ca="1" si="22"/>
        <v/>
      </c>
      <c r="N91" s="7" t="str">
        <f ca="1">IF(AND($A91&lt;&gt;"",$A91&lt;&gt;"TOTAL"),IF(AND([6]PREMIOS_TITULACIONES_ANTIGUAS!$Y89&lt;&gt;"",[6]PREMIOS_TITULACIONES_ANTIGUAS!$Y89&lt;&gt;0),[6]PREMIOS_TITULACIONES_ANTIGUAS!$Y89,""),IF($A91="TOTAL",SUM(INDIRECT("N4:N"&amp;ROW()-1)),""))</f>
        <v/>
      </c>
      <c r="O91" s="7" t="str">
        <f ca="1">IF(AND($A91&lt;&gt;"",$A91&lt;&gt;"TOTAL"),IF(AND([6]PREMIOS_TITULACIONES_ANTIGUAS!$AA89&lt;&gt;"",[6]PREMIOS_TITULACIONES_ANTIGUAS!$AA89&lt;&gt;0),[6]PREMIOS_TITULACIONES_ANTIGUAS!$AA89,""),IF($A91="TOTAL",SUM(INDIRECT("O4:O"&amp;ROW()-1)),""))</f>
        <v/>
      </c>
      <c r="P91" s="7" t="str">
        <f t="shared" ca="1" si="23"/>
        <v/>
      </c>
      <c r="Q91" s="7" t="str">
        <f ca="1">IF(AND($A91&lt;&gt;"",$A91&lt;&gt;"TOTAL"),IF(AND([6]PREMIOS_TITULACIONES_ANTIGUAS!$AD89&lt;&gt;"",[6]PREMIOS_TITULACIONES_ANTIGUAS!$AD89&lt;&gt;0),[6]PREMIOS_TITULACIONES_ANTIGUAS!$AD89,""),IF($A91="TOTAL",SUM(INDIRECT("Q4:Q"&amp;ROW()-1)),""))</f>
        <v/>
      </c>
      <c r="R91" s="7" t="str">
        <f ca="1">IF(AND($A91&lt;&gt;"",$A91&lt;&gt;"TOTAL"),IF(AND([6]PREMIOS_TITULACIONES_ANTIGUAS!$AF89&lt;&gt;"",[6]PREMIOS_TITULACIONES_ANTIGUAS!$AF89&lt;&gt;0),[6]PREMIOS_TITULACIONES_ANTIGUAS!$AF89,""),IF($A91="TOTAL",SUM(INDIRECT("R4:R"&amp;ROW()-1)),""))</f>
        <v/>
      </c>
      <c r="S91" s="7" t="str">
        <f t="shared" ca="1" si="24"/>
        <v/>
      </c>
      <c r="T91" s="7" t="str">
        <f ca="1">IF(AND($A91&lt;&gt;"",$A91&lt;&gt;"TOTAL"),IF(AND([6]PREMIOS_TITULACIONES_ANTIGUAS!$AI89&lt;&gt;"",[6]PREMIOS_TITULACIONES_ANTIGUAS!$AI89&lt;&gt;0),[6]PREMIOS_TITULACIONES_ANTIGUAS!$AI89,""),IF($A91="TOTAL",SUM(INDIRECT("T4:T"&amp;ROW()-1)),""))</f>
        <v/>
      </c>
      <c r="U91" s="7" t="str">
        <f ca="1">IF(AND($A91&lt;&gt;"",$A91&lt;&gt;"TOTAL"),IF(AND([6]PREMIOS_TITULACIONES_ANTIGUAS!$AK89&lt;&gt;"",[6]PREMIOS_TITULACIONES_ANTIGUAS!$AK89&lt;&gt;0),[6]PREMIOS_TITULACIONES_ANTIGUAS!$AK89,""),IF($A91="TOTAL",SUM(INDIRECT("U4:U"&amp;ROW()-1)),""))</f>
        <v/>
      </c>
      <c r="V91" s="7" t="str">
        <f t="shared" ca="1" si="25"/>
        <v/>
      </c>
      <c r="W91" s="7" t="str">
        <f ca="1">IF(AND($A91&lt;&gt;"",$A91&lt;&gt;"TOTAL"),IF(AND([6]PREMIOS_TITULACIONES_ANTIGUAS!$AN89&lt;&gt;"",[6]PREMIOS_TITULACIONES_ANTIGUAS!$AN89&lt;&gt;0),[6]PREMIOS_TITULACIONES_ANTIGUAS!$AN89,""),IF($A91="TOTAL",SUM(INDIRECT("W4:W"&amp;ROW()-1)),""))</f>
        <v/>
      </c>
      <c r="X91" s="7" t="str">
        <f ca="1">IF(AND($A91&lt;&gt;"",$A91&lt;&gt;"TOTAL"),IF(AND([6]PREMIOS_TITULACIONES_ANTIGUAS!$AP89&lt;&gt;"",[6]PREMIOS_TITULACIONES_ANTIGUAS!$AP89&lt;&gt;0),[6]PREMIOS_TITULACIONES_ANTIGUAS!$AP89,""),IF($A91="TOTAL",SUM(INDIRECT("X4:X"&amp;ROW()-1)),""))</f>
        <v/>
      </c>
      <c r="Y91" s="7" t="str">
        <f t="shared" ca="1" si="26"/>
        <v/>
      </c>
      <c r="Z91" s="7" t="str">
        <f ca="1">IF(AND($A91&lt;&gt;"",$A91&lt;&gt;"TOTAL"),IF(AND([6]PREMIOS_TITULACIONES_ANTIGUAS!$AS89&lt;&gt;"",[6]PREMIOS_TITULACIONES_ANTIGUAS!$AS89&lt;&gt;0),[6]PREMIOS_TITULACIONES_ANTIGUAS!$AS89,""),IF($A91="TOTAL",SUM(INDIRECT("Z4:Z"&amp;ROW()-1)),""))</f>
        <v/>
      </c>
      <c r="AA91" s="7" t="str">
        <f ca="1">IF(AND($A91&lt;&gt;"",$A91&lt;&gt;"TOTAL"),IF(AND([6]PREMIOS_TITULACIONES_ANTIGUAS!$AU89&lt;&gt;"",[6]PREMIOS_TITULACIONES_ANTIGUAS!$AU89&lt;&gt;0),[6]PREMIOS_TITULACIONES_ANTIGUAS!$AU89,""),IF($A91="TOTAL",SUM(INDIRECT("AA4:AA"&amp;ROW()-1)),""))</f>
        <v/>
      </c>
      <c r="AB91" s="7" t="str">
        <f t="shared" ca="1" si="27"/>
        <v/>
      </c>
      <c r="AC91" s="7" t="str">
        <f ca="1">IF(AND($A91&lt;&gt;"",$A91&lt;&gt;"TOTAL"),IF(AND([6]PREMIOS_TITULACIONES_ANTIGUAS!$AX89&lt;&gt;"",[6]PREMIOS_TITULACIONES_ANTIGUAS!$AX89&lt;&gt;0),[6]PREMIOS_TITULACIONES_ANTIGUAS!$AX89,""),IF($A91="TOTAL",SUM(INDIRECT("AC4:AC"&amp;ROW()-1)),""))</f>
        <v/>
      </c>
      <c r="AD91" s="7" t="str">
        <f ca="1">IF(AND($A91&lt;&gt;"",$A91&lt;&gt;"TOTAL"),IF(AND([6]PREMIOS_TITULACIONES_ANTIGUAS!$AZ89&lt;&gt;"",[6]PREMIOS_TITULACIONES_ANTIGUAS!$AZ89&lt;&gt;0),[6]PREMIOS_TITULACIONES_ANTIGUAS!$AZ89,""),IF($A91="TOTAL",SUM(INDIRECT("AD4:AD"&amp;ROW()-1)),""))</f>
        <v/>
      </c>
      <c r="AE91" s="7" t="str">
        <f t="shared" ca="1" si="28"/>
        <v/>
      </c>
      <c r="AF91" s="7" t="str">
        <f ca="1">IF(AND($A91&lt;&gt;"",$A91&lt;&gt;"TOTAL"),IF(AND([6]PREMIOS_TITULACIONES_ANTIGUAS!$BC89&lt;&gt;"",[6]PREMIOS_TITULACIONES_ANTIGUAS!$BC89&lt;&gt;0),[6]PREMIOS_TITULACIONES_ANTIGUAS!$BC89,""),IF($A91="TOTAL",SUM(INDIRECT("AF4:AF"&amp;ROW()-1)),""))</f>
        <v/>
      </c>
      <c r="AG91" s="7" t="str">
        <f ca="1">IF(AND($A91&lt;&gt;"",$A91&lt;&gt;"TOTAL"),IF(AND([6]PREMIOS_TITULACIONES_ANTIGUAS!$BE89&lt;&gt;"",[6]PREMIOS_TITULACIONES_ANTIGUAS!$BE89&lt;&gt;0),[6]PREMIOS_TITULACIONES_ANTIGUAS!$BE89,""),IF($A91="TOTAL",SUM(INDIRECT("AG4:AG"&amp;ROW()-1)),""))</f>
        <v/>
      </c>
      <c r="AH91" s="7" t="str">
        <f t="shared" ca="1" si="29"/>
        <v/>
      </c>
      <c r="AI91" s="7" t="str">
        <f ca="1">IF(AND($A91&lt;&gt;"",$A91&lt;&gt;"TOTAL"),IF(AND([6]PREMIOS_TITULACIONES_ANTIGUAS!$BH89&lt;&gt;"",[6]PREMIOS_TITULACIONES_ANTIGUAS!$BH89&lt;&gt;0),[6]PREMIOS_TITULACIONES_ANTIGUAS!$BH89,""),IF($A91="TOTAL",SUM(INDIRECT("AI4:AI"&amp;ROW()-1)),""))</f>
        <v/>
      </c>
      <c r="AJ91" s="7" t="str">
        <f ca="1">IF(AND($A91&lt;&gt;"",$A91&lt;&gt;"TOTAL"),IF(AND([6]PREMIOS_TITULACIONES_ANTIGUAS!$BJ89&lt;&gt;"",[6]PREMIOS_TITULACIONES_ANTIGUAS!$BJ89&lt;&gt;0),[6]PREMIOS_TITULACIONES_ANTIGUAS!$BJ89,""),IF($A91="TOTAL",SUM(INDIRECT("AJ4:AJ"&amp;ROW()-1)),""))</f>
        <v/>
      </c>
      <c r="AK91" s="7" t="str">
        <f t="shared" ca="1" si="30"/>
        <v/>
      </c>
      <c r="AL91" s="7" t="str">
        <f ca="1">IF(AND($A91&lt;&gt;"",$A91&lt;&gt;"TOTAL"),IF(AND([6]PREMIOS_TITULACIONES_ANTIGUAS!$BM89&lt;&gt;"",[6]PREMIOS_TITULACIONES_ANTIGUAS!$BM89&lt;&gt;0),[6]PREMIOS_TITULACIONES_ANTIGUAS!$BM89,""),IF($A91="TOTAL",SUM(INDIRECT("AL4:AL"&amp;ROW()-1)),""))</f>
        <v/>
      </c>
      <c r="AM91" s="7" t="str">
        <f ca="1">IF(AND($A91&lt;&gt;"",$A91&lt;&gt;"TOTAL"),IF(AND([6]PREMIOS_TITULACIONES_ANTIGUAS!$BO89&lt;&gt;"",[6]PREMIOS_TITULACIONES_ANTIGUAS!$BO89&lt;&gt;0),[6]PREMIOS_TITULACIONES_ANTIGUAS!$BO89,""),IF($A91="TOTAL",SUM(INDIRECT("AM4:AM"&amp;ROW()-1)),""))</f>
        <v/>
      </c>
      <c r="AN91" s="7" t="str">
        <f t="shared" ca="1" si="31"/>
        <v/>
      </c>
      <c r="AO91" s="7" t="str">
        <f ca="1">IF(AND($A91&lt;&gt;"",$A91&lt;&gt;"TOTAL"),IF(AND([6]PREMIOS_TITULACIONES_ANTIGUAS!$BR89&lt;&gt;"",[6]PREMIOS_TITULACIONES_ANTIGUAS!$BR89&lt;&gt;0),[6]PREMIOS_TITULACIONES_ANTIGUAS!$BR89,""),IF($A91="TOTAL",SUM(INDIRECT("AO4:AO"&amp;ROW()-1)),""))</f>
        <v/>
      </c>
      <c r="AP91" s="7" t="str">
        <f ca="1">IF(AND($A91&lt;&gt;"",$A91&lt;&gt;"TOTAL"),IF(AND([6]PREMIOS_TITULACIONES_ANTIGUAS!$BT89&lt;&gt;"",[6]PREMIOS_TITULACIONES_ANTIGUAS!$BT89&lt;&gt;0),[6]PREMIOS_TITULACIONES_ANTIGUAS!$BT89,""),IF($A91="TOTAL",SUM(INDIRECT("AP4:AP"&amp;ROW()-1)),""))</f>
        <v/>
      </c>
      <c r="AQ91" s="7" t="str">
        <f t="shared" ca="1" si="32"/>
        <v/>
      </c>
      <c r="AR91" s="7" t="str">
        <f ca="1">IF(AND($A91&lt;&gt;"",$A91&lt;&gt;"TOTAL"),IF(AND([6]PREMIOS_TITULACIONES_ANTIGUAS!$BW89&lt;&gt;"",[6]PREMIOS_TITULACIONES_ANTIGUAS!$BW89&lt;&gt;0),[6]PREMIOS_TITULACIONES_ANTIGUAS!$BW89,""),IF($A91="TOTAL",SUM(INDIRECT("AR4:AR"&amp;ROW()-1)),""))</f>
        <v/>
      </c>
      <c r="AS91" s="7" t="str">
        <f ca="1">IF(AND($A91&lt;&gt;"",$A91&lt;&gt;"TOTAL"),IF(AND([6]PREMIOS_TITULACIONES_ANTIGUAS!$BY89&lt;&gt;"",[6]PREMIOS_TITULACIONES_ANTIGUAS!$BY89&lt;&gt;0),[6]PREMIOS_TITULACIONES_ANTIGUAS!$BY89,""),IF($A91="TOTAL",SUM(INDIRECT("AS4:AS"&amp;ROW()-1)),""))</f>
        <v/>
      </c>
      <c r="AT91" s="7" t="str">
        <f t="shared" ca="1" si="33"/>
        <v/>
      </c>
      <c r="AU91" s="7" t="str">
        <f ca="1">IF(AND($A91&lt;&gt;"",$A91&lt;&gt;"TOTAL"),IF(AND([6]PREMIOS_TITULACIONES_ANTIGUAS!$CB89&lt;&gt;"",[6]PREMIOS_TITULACIONES_ANTIGUAS!$CB89&lt;&gt;0),[6]PREMIOS_TITULACIONES_ANTIGUAS!$CB89,""),IF($A91="TOTAL",SUM(INDIRECT("AU4:AU"&amp;ROW()-1)),""))</f>
        <v/>
      </c>
      <c r="AV91" s="7" t="str">
        <f ca="1">IF(AND($A91&lt;&gt;"",$A91&lt;&gt;"TOTAL"),IF(AND([6]PREMIOS_TITULACIONES_ANTIGUAS!$CD89&lt;&gt;"",[6]PREMIOS_TITULACIONES_ANTIGUAS!$CD89&lt;&gt;0),[6]PREMIOS_TITULACIONES_ANTIGUAS!$CD89,""),IF($A91="TOTAL",SUM(INDIRECT("AV4:AV"&amp;ROW()-1)),""))</f>
        <v/>
      </c>
      <c r="AW91" s="7" t="str">
        <f t="shared" ca="1" si="34"/>
        <v/>
      </c>
      <c r="AX91" s="7" t="str">
        <f ca="1">IF(AND($A91&lt;&gt;"",$A91&lt;&gt;"TOTAL"),IF(AND([6]PREMIOS_TITULACIONES_ANTIGUAS!$CG89&lt;&gt;"",[6]PREMIOS_TITULACIONES_ANTIGUAS!$CG89&lt;&gt;0),[6]PREMIOS_TITULACIONES_ANTIGUAS!$CG89,""),IF($A91="TOTAL",SUM(INDIRECT("AX4:AX"&amp;ROW()-1)),""))</f>
        <v/>
      </c>
      <c r="AY91" s="7" t="str">
        <f ca="1">IF(AND($A91&lt;&gt;"",$A91&lt;&gt;"TOTAL"),IF(AND([6]PREMIOS_TITULACIONES_ANTIGUAS!$CI89&lt;&gt;"",[6]PREMIOS_TITULACIONES_ANTIGUAS!$CI89&lt;&gt;0),[6]PREMIOS_TITULACIONES_ANTIGUAS!$CI89,""),IF($A91="TOTAL",SUM(INDIRECT("AY4:AY"&amp;ROW()-1)),""))</f>
        <v/>
      </c>
      <c r="AZ91" s="7" t="str">
        <f t="shared" ca="1" si="35"/>
        <v/>
      </c>
      <c r="BA91" s="7" t="str">
        <f ca="1">IF(AND($A91&lt;&gt;"",$A91&lt;&gt;"TOTAL"),IF(AND([6]PREMIOS_TITULACIONES_ANTIGUAS!$CL89&lt;&gt;"",[6]PREMIOS_TITULACIONES_ANTIGUAS!$CL89&lt;&gt;0),[6]PREMIOS_TITULACIONES_ANTIGUAS!$CL89,""),IF($A91="TOTAL",SUM(INDIRECT("BA4:BA"&amp;ROW()-1)),""))</f>
        <v/>
      </c>
      <c r="BB91" s="7" t="str">
        <f ca="1">IF(AND($A91&lt;&gt;"",$A91&lt;&gt;"TOTAL"),IF(AND([6]PREMIOS_TITULACIONES_ANTIGUAS!$CN89&lt;&gt;"",[6]PREMIOS_TITULACIONES_ANTIGUAS!$CN89&lt;&gt;0),[6]PREMIOS_TITULACIONES_ANTIGUAS!$CN89,""),IF($A91="TOTAL",SUM(INDIRECT("BB4:BB"&amp;ROW()-1)),""))</f>
        <v/>
      </c>
      <c r="BC91" s="7" t="str">
        <f t="shared" ca="1" si="36"/>
        <v/>
      </c>
      <c r="BD91" s="7" t="str">
        <f ca="1">IF(AND($A91&lt;&gt;"",$A91&lt;&gt;"TOTAL"),IF(AND([6]PREMIOS_TITULACIONES_ANTIGUAS!$CQ89&lt;&gt;"",[6]PREMIOS_TITULACIONES_ANTIGUAS!$CQ89&lt;&gt;0),[6]PREMIOS_TITULACIONES_ANTIGUAS!$CQ89,""),IF($A91="TOTAL",SUM(INDIRECT("BD4:BD"&amp;ROW()-1)),""))</f>
        <v/>
      </c>
      <c r="BE91" s="7" t="str">
        <f ca="1">IF(AND($A91&lt;&gt;"",$A91&lt;&gt;"TOTAL"),IF(AND([6]PREMIOS_TITULACIONES_ANTIGUAS!$CS89&lt;&gt;"",[6]PREMIOS_TITULACIONES_ANTIGUAS!$CS89&lt;&gt;0),[6]PREMIOS_TITULACIONES_ANTIGUAS!$CS89,""),IF($A91="TOTAL",SUM(INDIRECT("BE4:BE"&amp;ROW()-1)),""))</f>
        <v/>
      </c>
      <c r="BF91" s="7" t="str">
        <f t="shared" ca="1" si="37"/>
        <v/>
      </c>
    </row>
    <row r="92" spans="1:58" x14ac:dyDescent="0.2">
      <c r="A92" s="12" t="str">
        <f>IF([6]PREMIOS_TITULACIONES_ANTIGUAS!$D90&lt;&gt;"",[6]PREMIOS_TITULACIONES_ANTIGUAS!$D90,IF(AND([6]PREMIOS_TITULACIONES_ANTIGUAS!$D90="",[6]PREMIOS_TITULACIONES_ANTIGUAS!$D91="",[6]PREMIOS_TITULACIONES_ANTIGUAS!$D89=""),"","TOTAL"))</f>
        <v/>
      </c>
      <c r="B92" s="7" t="str">
        <f ca="1">IF(AND($A92&lt;&gt;"",$A92&lt;&gt;"TOTAL"),IF(AND([6]PREMIOS_TITULACIONES_ANTIGUAS!$E90&lt;&gt;"",[6]PREMIOS_TITULACIONES_ANTIGUAS!$E90&lt;&gt;0),[6]PREMIOS_TITULACIONES_ANTIGUAS!$E90,""),IF($A92="TOTAL",SUM(INDIRECT("B4:B"&amp;ROW()-1)),""))</f>
        <v/>
      </c>
      <c r="C92" s="7" t="str">
        <f ca="1">IF(AND($A92&lt;&gt;"",$A92&lt;&gt;"TOTAL"),IF(AND([6]PREMIOS_TITULACIONES_ANTIGUAS!$G90&lt;&gt;"",[6]PREMIOS_TITULACIONES_ANTIGUAS!$G90&lt;&gt;0),[6]PREMIOS_TITULACIONES_ANTIGUAS!$G90,""),IF($A92="TOTAL",SUM(INDIRECT("C4:C"&amp;ROW()-1)),""))</f>
        <v/>
      </c>
      <c r="D92" s="7" t="str">
        <f t="shared" ca="1" si="19"/>
        <v/>
      </c>
      <c r="E92" s="7" t="str">
        <f ca="1">IF(AND($A92&lt;&gt;"",$A92&lt;&gt;"TOTAL"),IF(AND([6]PREMIOS_TITULACIONES_ANTIGUAS!$J90&lt;&gt;"",[6]PREMIOS_TITULACIONES_ANTIGUAS!$J90&lt;&gt;0),[6]PREMIOS_TITULACIONES_ANTIGUAS!$J90,""),IF($A92="TOTAL",SUM(INDIRECT("E4:E"&amp;ROW()-1)),""))</f>
        <v/>
      </c>
      <c r="F92" s="7" t="str">
        <f ca="1">IF(AND($A92&lt;&gt;"",$A92&lt;&gt;"TOTAL"),IF(AND([6]PREMIOS_TITULACIONES_ANTIGUAS!$L90&lt;&gt;"",[6]PREMIOS_TITULACIONES_ANTIGUAS!$L90&lt;&gt;0),[6]PREMIOS_TITULACIONES_ANTIGUAS!$L90,""),IF($A92="TOTAL",SUM(INDIRECT("F4:F"&amp;ROW()-1)),""))</f>
        <v/>
      </c>
      <c r="G92" s="7" t="str">
        <f t="shared" ca="1" si="20"/>
        <v/>
      </c>
      <c r="H92" s="7" t="str">
        <f ca="1">IF(AND($A92&lt;&gt;"",$A92&lt;&gt;"TOTAL"),IF(AND([6]PREMIOS_TITULACIONES_ANTIGUAS!$O90&lt;&gt;"",[6]PREMIOS_TITULACIONES_ANTIGUAS!$O90&lt;&gt;0),[6]PREMIOS_TITULACIONES_ANTIGUAS!$O90,""),IF($A92="TOTAL",SUM(INDIRECT("H4:H"&amp;ROW()-1)),""))</f>
        <v/>
      </c>
      <c r="I92" s="7" t="str">
        <f ca="1">IF(AND($A92&lt;&gt;"",$A92&lt;&gt;"TOTAL"),IF(AND([6]PREMIOS_TITULACIONES_ANTIGUAS!$Q90&lt;&gt;"",[6]PREMIOS_TITULACIONES_ANTIGUAS!$Q90&lt;&gt;0),[6]PREMIOS_TITULACIONES_ANTIGUAS!$Q90,""),IF($A92="TOTAL",SUM(INDIRECT("I4:I"&amp;ROW()-1)),""))</f>
        <v/>
      </c>
      <c r="J92" s="7" t="str">
        <f t="shared" ca="1" si="21"/>
        <v/>
      </c>
      <c r="K92" s="7" t="str">
        <f ca="1">IF(AND($A92&lt;&gt;"",$A92&lt;&gt;"TOTAL"),IF(AND([6]PREMIOS_TITULACIONES_ANTIGUAS!$T90&lt;&gt;"",[6]PREMIOS_TITULACIONES_ANTIGUAS!$T90&lt;&gt;0),[6]PREMIOS_TITULACIONES_ANTIGUAS!$T90,""),IF($A92="TOTAL",SUM(INDIRECT("K4:K"&amp;ROW()-1)),""))</f>
        <v/>
      </c>
      <c r="L92" s="7" t="str">
        <f ca="1">IF(AND($A92&lt;&gt;"",$A92&lt;&gt;"TOTAL"),IF(AND([6]PREMIOS_TITULACIONES_ANTIGUAS!$V90&lt;&gt;"",[6]PREMIOS_TITULACIONES_ANTIGUAS!$V90&lt;&gt;0),[6]PREMIOS_TITULACIONES_ANTIGUAS!$V90,""),IF($A92="TOTAL",SUM(INDIRECT("L4:L"&amp;ROW()-1)),""))</f>
        <v/>
      </c>
      <c r="M92" s="7" t="str">
        <f t="shared" ca="1" si="22"/>
        <v/>
      </c>
      <c r="N92" s="7" t="str">
        <f ca="1">IF(AND($A92&lt;&gt;"",$A92&lt;&gt;"TOTAL"),IF(AND([6]PREMIOS_TITULACIONES_ANTIGUAS!$Y90&lt;&gt;"",[6]PREMIOS_TITULACIONES_ANTIGUAS!$Y90&lt;&gt;0),[6]PREMIOS_TITULACIONES_ANTIGUAS!$Y90,""),IF($A92="TOTAL",SUM(INDIRECT("N4:N"&amp;ROW()-1)),""))</f>
        <v/>
      </c>
      <c r="O92" s="7" t="str">
        <f ca="1">IF(AND($A92&lt;&gt;"",$A92&lt;&gt;"TOTAL"),IF(AND([6]PREMIOS_TITULACIONES_ANTIGUAS!$AA90&lt;&gt;"",[6]PREMIOS_TITULACIONES_ANTIGUAS!$AA90&lt;&gt;0),[6]PREMIOS_TITULACIONES_ANTIGUAS!$AA90,""),IF($A92="TOTAL",SUM(INDIRECT("O4:O"&amp;ROW()-1)),""))</f>
        <v/>
      </c>
      <c r="P92" s="7" t="str">
        <f t="shared" ca="1" si="23"/>
        <v/>
      </c>
      <c r="Q92" s="7" t="str">
        <f ca="1">IF(AND($A92&lt;&gt;"",$A92&lt;&gt;"TOTAL"),IF(AND([6]PREMIOS_TITULACIONES_ANTIGUAS!$AD90&lt;&gt;"",[6]PREMIOS_TITULACIONES_ANTIGUAS!$AD90&lt;&gt;0),[6]PREMIOS_TITULACIONES_ANTIGUAS!$AD90,""),IF($A92="TOTAL",SUM(INDIRECT("Q4:Q"&amp;ROW()-1)),""))</f>
        <v/>
      </c>
      <c r="R92" s="7" t="str">
        <f ca="1">IF(AND($A92&lt;&gt;"",$A92&lt;&gt;"TOTAL"),IF(AND([6]PREMIOS_TITULACIONES_ANTIGUAS!$AF90&lt;&gt;"",[6]PREMIOS_TITULACIONES_ANTIGUAS!$AF90&lt;&gt;0),[6]PREMIOS_TITULACIONES_ANTIGUAS!$AF90,""),IF($A92="TOTAL",SUM(INDIRECT("R4:R"&amp;ROW()-1)),""))</f>
        <v/>
      </c>
      <c r="S92" s="7" t="str">
        <f t="shared" ca="1" si="24"/>
        <v/>
      </c>
      <c r="T92" s="7" t="str">
        <f ca="1">IF(AND($A92&lt;&gt;"",$A92&lt;&gt;"TOTAL"),IF(AND([6]PREMIOS_TITULACIONES_ANTIGUAS!$AI90&lt;&gt;"",[6]PREMIOS_TITULACIONES_ANTIGUAS!$AI90&lt;&gt;0),[6]PREMIOS_TITULACIONES_ANTIGUAS!$AI90,""),IF($A92="TOTAL",SUM(INDIRECT("T4:T"&amp;ROW()-1)),""))</f>
        <v/>
      </c>
      <c r="U92" s="7" t="str">
        <f ca="1">IF(AND($A92&lt;&gt;"",$A92&lt;&gt;"TOTAL"),IF(AND([6]PREMIOS_TITULACIONES_ANTIGUAS!$AK90&lt;&gt;"",[6]PREMIOS_TITULACIONES_ANTIGUAS!$AK90&lt;&gt;0),[6]PREMIOS_TITULACIONES_ANTIGUAS!$AK90,""),IF($A92="TOTAL",SUM(INDIRECT("U4:U"&amp;ROW()-1)),""))</f>
        <v/>
      </c>
      <c r="V92" s="7" t="str">
        <f t="shared" ca="1" si="25"/>
        <v/>
      </c>
      <c r="W92" s="7" t="str">
        <f ca="1">IF(AND($A92&lt;&gt;"",$A92&lt;&gt;"TOTAL"),IF(AND([6]PREMIOS_TITULACIONES_ANTIGUAS!$AN90&lt;&gt;"",[6]PREMIOS_TITULACIONES_ANTIGUAS!$AN90&lt;&gt;0),[6]PREMIOS_TITULACIONES_ANTIGUAS!$AN90,""),IF($A92="TOTAL",SUM(INDIRECT("W4:W"&amp;ROW()-1)),""))</f>
        <v/>
      </c>
      <c r="X92" s="7" t="str">
        <f ca="1">IF(AND($A92&lt;&gt;"",$A92&lt;&gt;"TOTAL"),IF(AND([6]PREMIOS_TITULACIONES_ANTIGUAS!$AP90&lt;&gt;"",[6]PREMIOS_TITULACIONES_ANTIGUAS!$AP90&lt;&gt;0),[6]PREMIOS_TITULACIONES_ANTIGUAS!$AP90,""),IF($A92="TOTAL",SUM(INDIRECT("X4:X"&amp;ROW()-1)),""))</f>
        <v/>
      </c>
      <c r="Y92" s="7" t="str">
        <f t="shared" ca="1" si="26"/>
        <v/>
      </c>
      <c r="Z92" s="7" t="str">
        <f ca="1">IF(AND($A92&lt;&gt;"",$A92&lt;&gt;"TOTAL"),IF(AND([6]PREMIOS_TITULACIONES_ANTIGUAS!$AS90&lt;&gt;"",[6]PREMIOS_TITULACIONES_ANTIGUAS!$AS90&lt;&gt;0),[6]PREMIOS_TITULACIONES_ANTIGUAS!$AS90,""),IF($A92="TOTAL",SUM(INDIRECT("Z4:Z"&amp;ROW()-1)),""))</f>
        <v/>
      </c>
      <c r="AA92" s="7" t="str">
        <f ca="1">IF(AND($A92&lt;&gt;"",$A92&lt;&gt;"TOTAL"),IF(AND([6]PREMIOS_TITULACIONES_ANTIGUAS!$AU90&lt;&gt;"",[6]PREMIOS_TITULACIONES_ANTIGUAS!$AU90&lt;&gt;0),[6]PREMIOS_TITULACIONES_ANTIGUAS!$AU90,""),IF($A92="TOTAL",SUM(INDIRECT("AA4:AA"&amp;ROW()-1)),""))</f>
        <v/>
      </c>
      <c r="AB92" s="7" t="str">
        <f t="shared" ca="1" si="27"/>
        <v/>
      </c>
      <c r="AC92" s="7" t="str">
        <f ca="1">IF(AND($A92&lt;&gt;"",$A92&lt;&gt;"TOTAL"),IF(AND([6]PREMIOS_TITULACIONES_ANTIGUAS!$AX90&lt;&gt;"",[6]PREMIOS_TITULACIONES_ANTIGUAS!$AX90&lt;&gt;0),[6]PREMIOS_TITULACIONES_ANTIGUAS!$AX90,""),IF($A92="TOTAL",SUM(INDIRECT("AC4:AC"&amp;ROW()-1)),""))</f>
        <v/>
      </c>
      <c r="AD92" s="7" t="str">
        <f ca="1">IF(AND($A92&lt;&gt;"",$A92&lt;&gt;"TOTAL"),IF(AND([6]PREMIOS_TITULACIONES_ANTIGUAS!$AZ90&lt;&gt;"",[6]PREMIOS_TITULACIONES_ANTIGUAS!$AZ90&lt;&gt;0),[6]PREMIOS_TITULACIONES_ANTIGUAS!$AZ90,""),IF($A92="TOTAL",SUM(INDIRECT("AD4:AD"&amp;ROW()-1)),""))</f>
        <v/>
      </c>
      <c r="AE92" s="7" t="str">
        <f t="shared" ca="1" si="28"/>
        <v/>
      </c>
      <c r="AF92" s="7" t="str">
        <f ca="1">IF(AND($A92&lt;&gt;"",$A92&lt;&gt;"TOTAL"),IF(AND([6]PREMIOS_TITULACIONES_ANTIGUAS!$BC90&lt;&gt;"",[6]PREMIOS_TITULACIONES_ANTIGUAS!$BC90&lt;&gt;0),[6]PREMIOS_TITULACIONES_ANTIGUAS!$BC90,""),IF($A92="TOTAL",SUM(INDIRECT("AF4:AF"&amp;ROW()-1)),""))</f>
        <v/>
      </c>
      <c r="AG92" s="7" t="str">
        <f ca="1">IF(AND($A92&lt;&gt;"",$A92&lt;&gt;"TOTAL"),IF(AND([6]PREMIOS_TITULACIONES_ANTIGUAS!$BE90&lt;&gt;"",[6]PREMIOS_TITULACIONES_ANTIGUAS!$BE90&lt;&gt;0),[6]PREMIOS_TITULACIONES_ANTIGUAS!$BE90,""),IF($A92="TOTAL",SUM(INDIRECT("AG4:AG"&amp;ROW()-1)),""))</f>
        <v/>
      </c>
      <c r="AH92" s="7" t="str">
        <f t="shared" ca="1" si="29"/>
        <v/>
      </c>
      <c r="AI92" s="7" t="str">
        <f ca="1">IF(AND($A92&lt;&gt;"",$A92&lt;&gt;"TOTAL"),IF(AND([6]PREMIOS_TITULACIONES_ANTIGUAS!$BH90&lt;&gt;"",[6]PREMIOS_TITULACIONES_ANTIGUAS!$BH90&lt;&gt;0),[6]PREMIOS_TITULACIONES_ANTIGUAS!$BH90,""),IF($A92="TOTAL",SUM(INDIRECT("AI4:AI"&amp;ROW()-1)),""))</f>
        <v/>
      </c>
      <c r="AJ92" s="7" t="str">
        <f ca="1">IF(AND($A92&lt;&gt;"",$A92&lt;&gt;"TOTAL"),IF(AND([6]PREMIOS_TITULACIONES_ANTIGUAS!$BJ90&lt;&gt;"",[6]PREMIOS_TITULACIONES_ANTIGUAS!$BJ90&lt;&gt;0),[6]PREMIOS_TITULACIONES_ANTIGUAS!$BJ90,""),IF($A92="TOTAL",SUM(INDIRECT("AJ4:AJ"&amp;ROW()-1)),""))</f>
        <v/>
      </c>
      <c r="AK92" s="7" t="str">
        <f t="shared" ca="1" si="30"/>
        <v/>
      </c>
      <c r="AL92" s="7" t="str">
        <f ca="1">IF(AND($A92&lt;&gt;"",$A92&lt;&gt;"TOTAL"),IF(AND([6]PREMIOS_TITULACIONES_ANTIGUAS!$BM90&lt;&gt;"",[6]PREMIOS_TITULACIONES_ANTIGUAS!$BM90&lt;&gt;0),[6]PREMIOS_TITULACIONES_ANTIGUAS!$BM90,""),IF($A92="TOTAL",SUM(INDIRECT("AL4:AL"&amp;ROW()-1)),""))</f>
        <v/>
      </c>
      <c r="AM92" s="7" t="str">
        <f ca="1">IF(AND($A92&lt;&gt;"",$A92&lt;&gt;"TOTAL"),IF(AND([6]PREMIOS_TITULACIONES_ANTIGUAS!$BO90&lt;&gt;"",[6]PREMIOS_TITULACIONES_ANTIGUAS!$BO90&lt;&gt;0),[6]PREMIOS_TITULACIONES_ANTIGUAS!$BO90,""),IF($A92="TOTAL",SUM(INDIRECT("AM4:AM"&amp;ROW()-1)),""))</f>
        <v/>
      </c>
      <c r="AN92" s="7" t="str">
        <f t="shared" ca="1" si="31"/>
        <v/>
      </c>
      <c r="AO92" s="7" t="str">
        <f ca="1">IF(AND($A92&lt;&gt;"",$A92&lt;&gt;"TOTAL"),IF(AND([6]PREMIOS_TITULACIONES_ANTIGUAS!$BR90&lt;&gt;"",[6]PREMIOS_TITULACIONES_ANTIGUAS!$BR90&lt;&gt;0),[6]PREMIOS_TITULACIONES_ANTIGUAS!$BR90,""),IF($A92="TOTAL",SUM(INDIRECT("AO4:AO"&amp;ROW()-1)),""))</f>
        <v/>
      </c>
      <c r="AP92" s="7" t="str">
        <f ca="1">IF(AND($A92&lt;&gt;"",$A92&lt;&gt;"TOTAL"),IF(AND([6]PREMIOS_TITULACIONES_ANTIGUAS!$BT90&lt;&gt;"",[6]PREMIOS_TITULACIONES_ANTIGUAS!$BT90&lt;&gt;0),[6]PREMIOS_TITULACIONES_ANTIGUAS!$BT90,""),IF($A92="TOTAL",SUM(INDIRECT("AP4:AP"&amp;ROW()-1)),""))</f>
        <v/>
      </c>
      <c r="AQ92" s="7" t="str">
        <f t="shared" ca="1" si="32"/>
        <v/>
      </c>
      <c r="AR92" s="7" t="str">
        <f ca="1">IF(AND($A92&lt;&gt;"",$A92&lt;&gt;"TOTAL"),IF(AND([6]PREMIOS_TITULACIONES_ANTIGUAS!$BW90&lt;&gt;"",[6]PREMIOS_TITULACIONES_ANTIGUAS!$BW90&lt;&gt;0),[6]PREMIOS_TITULACIONES_ANTIGUAS!$BW90,""),IF($A92="TOTAL",SUM(INDIRECT("AR4:AR"&amp;ROW()-1)),""))</f>
        <v/>
      </c>
      <c r="AS92" s="7" t="str">
        <f ca="1">IF(AND($A92&lt;&gt;"",$A92&lt;&gt;"TOTAL"),IF(AND([6]PREMIOS_TITULACIONES_ANTIGUAS!$BY90&lt;&gt;"",[6]PREMIOS_TITULACIONES_ANTIGUAS!$BY90&lt;&gt;0),[6]PREMIOS_TITULACIONES_ANTIGUAS!$BY90,""),IF($A92="TOTAL",SUM(INDIRECT("AS4:AS"&amp;ROW()-1)),""))</f>
        <v/>
      </c>
      <c r="AT92" s="7" t="str">
        <f t="shared" ca="1" si="33"/>
        <v/>
      </c>
      <c r="AU92" s="7" t="str">
        <f ca="1">IF(AND($A92&lt;&gt;"",$A92&lt;&gt;"TOTAL"),IF(AND([6]PREMIOS_TITULACIONES_ANTIGUAS!$CB90&lt;&gt;"",[6]PREMIOS_TITULACIONES_ANTIGUAS!$CB90&lt;&gt;0),[6]PREMIOS_TITULACIONES_ANTIGUAS!$CB90,""),IF($A92="TOTAL",SUM(INDIRECT("AU4:AU"&amp;ROW()-1)),""))</f>
        <v/>
      </c>
      <c r="AV92" s="7" t="str">
        <f ca="1">IF(AND($A92&lt;&gt;"",$A92&lt;&gt;"TOTAL"),IF(AND([6]PREMIOS_TITULACIONES_ANTIGUAS!$CD90&lt;&gt;"",[6]PREMIOS_TITULACIONES_ANTIGUAS!$CD90&lt;&gt;0),[6]PREMIOS_TITULACIONES_ANTIGUAS!$CD90,""),IF($A92="TOTAL",SUM(INDIRECT("AV4:AV"&amp;ROW()-1)),""))</f>
        <v/>
      </c>
      <c r="AW92" s="7" t="str">
        <f t="shared" ca="1" si="34"/>
        <v/>
      </c>
      <c r="AX92" s="7" t="str">
        <f ca="1">IF(AND($A92&lt;&gt;"",$A92&lt;&gt;"TOTAL"),IF(AND([6]PREMIOS_TITULACIONES_ANTIGUAS!$CG90&lt;&gt;"",[6]PREMIOS_TITULACIONES_ANTIGUAS!$CG90&lt;&gt;0),[6]PREMIOS_TITULACIONES_ANTIGUAS!$CG90,""),IF($A92="TOTAL",SUM(INDIRECT("AX4:AX"&amp;ROW()-1)),""))</f>
        <v/>
      </c>
      <c r="AY92" s="7" t="str">
        <f ca="1">IF(AND($A92&lt;&gt;"",$A92&lt;&gt;"TOTAL"),IF(AND([6]PREMIOS_TITULACIONES_ANTIGUAS!$CI90&lt;&gt;"",[6]PREMIOS_TITULACIONES_ANTIGUAS!$CI90&lt;&gt;0),[6]PREMIOS_TITULACIONES_ANTIGUAS!$CI90,""),IF($A92="TOTAL",SUM(INDIRECT("AY4:AY"&amp;ROW()-1)),""))</f>
        <v/>
      </c>
      <c r="AZ92" s="7" t="str">
        <f t="shared" ca="1" si="35"/>
        <v/>
      </c>
      <c r="BA92" s="7" t="str">
        <f ca="1">IF(AND($A92&lt;&gt;"",$A92&lt;&gt;"TOTAL"),IF(AND([6]PREMIOS_TITULACIONES_ANTIGUAS!$CL90&lt;&gt;"",[6]PREMIOS_TITULACIONES_ANTIGUAS!$CL90&lt;&gt;0),[6]PREMIOS_TITULACIONES_ANTIGUAS!$CL90,""),IF($A92="TOTAL",SUM(INDIRECT("BA4:BA"&amp;ROW()-1)),""))</f>
        <v/>
      </c>
      <c r="BB92" s="7" t="str">
        <f ca="1">IF(AND($A92&lt;&gt;"",$A92&lt;&gt;"TOTAL"),IF(AND([6]PREMIOS_TITULACIONES_ANTIGUAS!$CN90&lt;&gt;"",[6]PREMIOS_TITULACIONES_ANTIGUAS!$CN90&lt;&gt;0),[6]PREMIOS_TITULACIONES_ANTIGUAS!$CN90,""),IF($A92="TOTAL",SUM(INDIRECT("BB4:BB"&amp;ROW()-1)),""))</f>
        <v/>
      </c>
      <c r="BC92" s="7" t="str">
        <f t="shared" ca="1" si="36"/>
        <v/>
      </c>
      <c r="BD92" s="7" t="str">
        <f ca="1">IF(AND($A92&lt;&gt;"",$A92&lt;&gt;"TOTAL"),IF(AND([6]PREMIOS_TITULACIONES_ANTIGUAS!$CQ90&lt;&gt;"",[6]PREMIOS_TITULACIONES_ANTIGUAS!$CQ90&lt;&gt;0),[6]PREMIOS_TITULACIONES_ANTIGUAS!$CQ90,""),IF($A92="TOTAL",SUM(INDIRECT("BD4:BD"&amp;ROW()-1)),""))</f>
        <v/>
      </c>
      <c r="BE92" s="7" t="str">
        <f ca="1">IF(AND($A92&lt;&gt;"",$A92&lt;&gt;"TOTAL"),IF(AND([6]PREMIOS_TITULACIONES_ANTIGUAS!$CS90&lt;&gt;"",[6]PREMIOS_TITULACIONES_ANTIGUAS!$CS90&lt;&gt;0),[6]PREMIOS_TITULACIONES_ANTIGUAS!$CS90,""),IF($A92="TOTAL",SUM(INDIRECT("BE4:BE"&amp;ROW()-1)),""))</f>
        <v/>
      </c>
      <c r="BF92" s="7" t="str">
        <f t="shared" ca="1" si="37"/>
        <v/>
      </c>
    </row>
    <row r="93" spans="1:58" x14ac:dyDescent="0.2">
      <c r="A93" s="12" t="str">
        <f>IF([6]PREMIOS_TITULACIONES_ANTIGUAS!$D91&lt;&gt;"",[6]PREMIOS_TITULACIONES_ANTIGUAS!$D91,IF(AND([6]PREMIOS_TITULACIONES_ANTIGUAS!$D91="",[6]PREMIOS_TITULACIONES_ANTIGUAS!$D92="",[6]PREMIOS_TITULACIONES_ANTIGUAS!$D90=""),"","TOTAL"))</f>
        <v/>
      </c>
      <c r="B93" s="7" t="str">
        <f ca="1">IF(AND($A93&lt;&gt;"",$A93&lt;&gt;"TOTAL"),IF(AND([6]PREMIOS_TITULACIONES_ANTIGUAS!$E91&lt;&gt;"",[6]PREMIOS_TITULACIONES_ANTIGUAS!$E91&lt;&gt;0),[6]PREMIOS_TITULACIONES_ANTIGUAS!$E91,""),IF($A93="TOTAL",SUM(INDIRECT("B4:B"&amp;ROW()-1)),""))</f>
        <v/>
      </c>
      <c r="C93" s="7" t="str">
        <f ca="1">IF(AND($A93&lt;&gt;"",$A93&lt;&gt;"TOTAL"),IF(AND([6]PREMIOS_TITULACIONES_ANTIGUAS!$G91&lt;&gt;"",[6]PREMIOS_TITULACIONES_ANTIGUAS!$G91&lt;&gt;0),[6]PREMIOS_TITULACIONES_ANTIGUAS!$G91,""),IF($A93="TOTAL",SUM(INDIRECT("C4:C"&amp;ROW()-1)),""))</f>
        <v/>
      </c>
      <c r="D93" s="7" t="str">
        <f t="shared" ca="1" si="19"/>
        <v/>
      </c>
      <c r="E93" s="7" t="str">
        <f ca="1">IF(AND($A93&lt;&gt;"",$A93&lt;&gt;"TOTAL"),IF(AND([6]PREMIOS_TITULACIONES_ANTIGUAS!$J91&lt;&gt;"",[6]PREMIOS_TITULACIONES_ANTIGUAS!$J91&lt;&gt;0),[6]PREMIOS_TITULACIONES_ANTIGUAS!$J91,""),IF($A93="TOTAL",SUM(INDIRECT("E4:E"&amp;ROW()-1)),""))</f>
        <v/>
      </c>
      <c r="F93" s="7" t="str">
        <f ca="1">IF(AND($A93&lt;&gt;"",$A93&lt;&gt;"TOTAL"),IF(AND([6]PREMIOS_TITULACIONES_ANTIGUAS!$L91&lt;&gt;"",[6]PREMIOS_TITULACIONES_ANTIGUAS!$L91&lt;&gt;0),[6]PREMIOS_TITULACIONES_ANTIGUAS!$L91,""),IF($A93="TOTAL",SUM(INDIRECT("F4:F"&amp;ROW()-1)),""))</f>
        <v/>
      </c>
      <c r="G93" s="7" t="str">
        <f t="shared" ca="1" si="20"/>
        <v/>
      </c>
      <c r="H93" s="7" t="str">
        <f ca="1">IF(AND($A93&lt;&gt;"",$A93&lt;&gt;"TOTAL"),IF(AND([6]PREMIOS_TITULACIONES_ANTIGUAS!$O91&lt;&gt;"",[6]PREMIOS_TITULACIONES_ANTIGUAS!$O91&lt;&gt;0),[6]PREMIOS_TITULACIONES_ANTIGUAS!$O91,""),IF($A93="TOTAL",SUM(INDIRECT("H4:H"&amp;ROW()-1)),""))</f>
        <v/>
      </c>
      <c r="I93" s="7" t="str">
        <f ca="1">IF(AND($A93&lt;&gt;"",$A93&lt;&gt;"TOTAL"),IF(AND([6]PREMIOS_TITULACIONES_ANTIGUAS!$Q91&lt;&gt;"",[6]PREMIOS_TITULACIONES_ANTIGUAS!$Q91&lt;&gt;0),[6]PREMIOS_TITULACIONES_ANTIGUAS!$Q91,""),IF($A93="TOTAL",SUM(INDIRECT("I4:I"&amp;ROW()-1)),""))</f>
        <v/>
      </c>
      <c r="J93" s="7" t="str">
        <f t="shared" ca="1" si="21"/>
        <v/>
      </c>
      <c r="K93" s="7" t="str">
        <f ca="1">IF(AND($A93&lt;&gt;"",$A93&lt;&gt;"TOTAL"),IF(AND([6]PREMIOS_TITULACIONES_ANTIGUAS!$T91&lt;&gt;"",[6]PREMIOS_TITULACIONES_ANTIGUAS!$T91&lt;&gt;0),[6]PREMIOS_TITULACIONES_ANTIGUAS!$T91,""),IF($A93="TOTAL",SUM(INDIRECT("K4:K"&amp;ROW()-1)),""))</f>
        <v/>
      </c>
      <c r="L93" s="7" t="str">
        <f ca="1">IF(AND($A93&lt;&gt;"",$A93&lt;&gt;"TOTAL"),IF(AND([6]PREMIOS_TITULACIONES_ANTIGUAS!$V91&lt;&gt;"",[6]PREMIOS_TITULACIONES_ANTIGUAS!$V91&lt;&gt;0),[6]PREMIOS_TITULACIONES_ANTIGUAS!$V91,""),IF($A93="TOTAL",SUM(INDIRECT("L4:L"&amp;ROW()-1)),""))</f>
        <v/>
      </c>
      <c r="M93" s="7" t="str">
        <f t="shared" ca="1" si="22"/>
        <v/>
      </c>
      <c r="N93" s="7" t="str">
        <f ca="1">IF(AND($A93&lt;&gt;"",$A93&lt;&gt;"TOTAL"),IF(AND([6]PREMIOS_TITULACIONES_ANTIGUAS!$Y91&lt;&gt;"",[6]PREMIOS_TITULACIONES_ANTIGUAS!$Y91&lt;&gt;0),[6]PREMIOS_TITULACIONES_ANTIGUAS!$Y91,""),IF($A93="TOTAL",SUM(INDIRECT("N4:N"&amp;ROW()-1)),""))</f>
        <v/>
      </c>
      <c r="O93" s="7" t="str">
        <f ca="1">IF(AND($A93&lt;&gt;"",$A93&lt;&gt;"TOTAL"),IF(AND([6]PREMIOS_TITULACIONES_ANTIGUAS!$AA91&lt;&gt;"",[6]PREMIOS_TITULACIONES_ANTIGUAS!$AA91&lt;&gt;0),[6]PREMIOS_TITULACIONES_ANTIGUAS!$AA91,""),IF($A93="TOTAL",SUM(INDIRECT("O4:O"&amp;ROW()-1)),""))</f>
        <v/>
      </c>
      <c r="P93" s="7" t="str">
        <f t="shared" ca="1" si="23"/>
        <v/>
      </c>
      <c r="Q93" s="7" t="str">
        <f ca="1">IF(AND($A93&lt;&gt;"",$A93&lt;&gt;"TOTAL"),IF(AND([6]PREMIOS_TITULACIONES_ANTIGUAS!$AD91&lt;&gt;"",[6]PREMIOS_TITULACIONES_ANTIGUAS!$AD91&lt;&gt;0),[6]PREMIOS_TITULACIONES_ANTIGUAS!$AD91,""),IF($A93="TOTAL",SUM(INDIRECT("Q4:Q"&amp;ROW()-1)),""))</f>
        <v/>
      </c>
      <c r="R93" s="7" t="str">
        <f ca="1">IF(AND($A93&lt;&gt;"",$A93&lt;&gt;"TOTAL"),IF(AND([6]PREMIOS_TITULACIONES_ANTIGUAS!$AF91&lt;&gt;"",[6]PREMIOS_TITULACIONES_ANTIGUAS!$AF91&lt;&gt;0),[6]PREMIOS_TITULACIONES_ANTIGUAS!$AF91,""),IF($A93="TOTAL",SUM(INDIRECT("R4:R"&amp;ROW()-1)),""))</f>
        <v/>
      </c>
      <c r="S93" s="7" t="str">
        <f t="shared" ca="1" si="24"/>
        <v/>
      </c>
      <c r="T93" s="7" t="str">
        <f ca="1">IF(AND($A93&lt;&gt;"",$A93&lt;&gt;"TOTAL"),IF(AND([6]PREMIOS_TITULACIONES_ANTIGUAS!$AI91&lt;&gt;"",[6]PREMIOS_TITULACIONES_ANTIGUAS!$AI91&lt;&gt;0),[6]PREMIOS_TITULACIONES_ANTIGUAS!$AI91,""),IF($A93="TOTAL",SUM(INDIRECT("T4:T"&amp;ROW()-1)),""))</f>
        <v/>
      </c>
      <c r="U93" s="7" t="str">
        <f ca="1">IF(AND($A93&lt;&gt;"",$A93&lt;&gt;"TOTAL"),IF(AND([6]PREMIOS_TITULACIONES_ANTIGUAS!$AK91&lt;&gt;"",[6]PREMIOS_TITULACIONES_ANTIGUAS!$AK91&lt;&gt;0),[6]PREMIOS_TITULACIONES_ANTIGUAS!$AK91,""),IF($A93="TOTAL",SUM(INDIRECT("U4:U"&amp;ROW()-1)),""))</f>
        <v/>
      </c>
      <c r="V93" s="7" t="str">
        <f t="shared" ca="1" si="25"/>
        <v/>
      </c>
      <c r="W93" s="7" t="str">
        <f ca="1">IF(AND($A93&lt;&gt;"",$A93&lt;&gt;"TOTAL"),IF(AND([6]PREMIOS_TITULACIONES_ANTIGUAS!$AN91&lt;&gt;"",[6]PREMIOS_TITULACIONES_ANTIGUAS!$AN91&lt;&gt;0),[6]PREMIOS_TITULACIONES_ANTIGUAS!$AN91,""),IF($A93="TOTAL",SUM(INDIRECT("W4:W"&amp;ROW()-1)),""))</f>
        <v/>
      </c>
      <c r="X93" s="7" t="str">
        <f ca="1">IF(AND($A93&lt;&gt;"",$A93&lt;&gt;"TOTAL"),IF(AND([6]PREMIOS_TITULACIONES_ANTIGUAS!$AP91&lt;&gt;"",[6]PREMIOS_TITULACIONES_ANTIGUAS!$AP91&lt;&gt;0),[6]PREMIOS_TITULACIONES_ANTIGUAS!$AP91,""),IF($A93="TOTAL",SUM(INDIRECT("X4:X"&amp;ROW()-1)),""))</f>
        <v/>
      </c>
      <c r="Y93" s="7" t="str">
        <f t="shared" ca="1" si="26"/>
        <v/>
      </c>
      <c r="Z93" s="7" t="str">
        <f ca="1">IF(AND($A93&lt;&gt;"",$A93&lt;&gt;"TOTAL"),IF(AND([6]PREMIOS_TITULACIONES_ANTIGUAS!$AS91&lt;&gt;"",[6]PREMIOS_TITULACIONES_ANTIGUAS!$AS91&lt;&gt;0),[6]PREMIOS_TITULACIONES_ANTIGUAS!$AS91,""),IF($A93="TOTAL",SUM(INDIRECT("Z4:Z"&amp;ROW()-1)),""))</f>
        <v/>
      </c>
      <c r="AA93" s="7" t="str">
        <f ca="1">IF(AND($A93&lt;&gt;"",$A93&lt;&gt;"TOTAL"),IF(AND([6]PREMIOS_TITULACIONES_ANTIGUAS!$AU91&lt;&gt;"",[6]PREMIOS_TITULACIONES_ANTIGUAS!$AU91&lt;&gt;0),[6]PREMIOS_TITULACIONES_ANTIGUAS!$AU91,""),IF($A93="TOTAL",SUM(INDIRECT("AA4:AA"&amp;ROW()-1)),""))</f>
        <v/>
      </c>
      <c r="AB93" s="7" t="str">
        <f t="shared" ca="1" si="27"/>
        <v/>
      </c>
      <c r="AC93" s="7" t="str">
        <f ca="1">IF(AND($A93&lt;&gt;"",$A93&lt;&gt;"TOTAL"),IF(AND([6]PREMIOS_TITULACIONES_ANTIGUAS!$AX91&lt;&gt;"",[6]PREMIOS_TITULACIONES_ANTIGUAS!$AX91&lt;&gt;0),[6]PREMIOS_TITULACIONES_ANTIGUAS!$AX91,""),IF($A93="TOTAL",SUM(INDIRECT("AC4:AC"&amp;ROW()-1)),""))</f>
        <v/>
      </c>
      <c r="AD93" s="7" t="str">
        <f ca="1">IF(AND($A93&lt;&gt;"",$A93&lt;&gt;"TOTAL"),IF(AND([6]PREMIOS_TITULACIONES_ANTIGUAS!$AZ91&lt;&gt;"",[6]PREMIOS_TITULACIONES_ANTIGUAS!$AZ91&lt;&gt;0),[6]PREMIOS_TITULACIONES_ANTIGUAS!$AZ91,""),IF($A93="TOTAL",SUM(INDIRECT("AD4:AD"&amp;ROW()-1)),""))</f>
        <v/>
      </c>
      <c r="AE93" s="7" t="str">
        <f t="shared" ca="1" si="28"/>
        <v/>
      </c>
      <c r="AF93" s="7" t="str">
        <f ca="1">IF(AND($A93&lt;&gt;"",$A93&lt;&gt;"TOTAL"),IF(AND([6]PREMIOS_TITULACIONES_ANTIGUAS!$BC91&lt;&gt;"",[6]PREMIOS_TITULACIONES_ANTIGUAS!$BC91&lt;&gt;0),[6]PREMIOS_TITULACIONES_ANTIGUAS!$BC91,""),IF($A93="TOTAL",SUM(INDIRECT("AF4:AF"&amp;ROW()-1)),""))</f>
        <v/>
      </c>
      <c r="AG93" s="7" t="str">
        <f ca="1">IF(AND($A93&lt;&gt;"",$A93&lt;&gt;"TOTAL"),IF(AND([6]PREMIOS_TITULACIONES_ANTIGUAS!$BE91&lt;&gt;"",[6]PREMIOS_TITULACIONES_ANTIGUAS!$BE91&lt;&gt;0),[6]PREMIOS_TITULACIONES_ANTIGUAS!$BE91,""),IF($A93="TOTAL",SUM(INDIRECT("AG4:AG"&amp;ROW()-1)),""))</f>
        <v/>
      </c>
      <c r="AH93" s="7" t="str">
        <f t="shared" ca="1" si="29"/>
        <v/>
      </c>
      <c r="AI93" s="7" t="str">
        <f ca="1">IF(AND($A93&lt;&gt;"",$A93&lt;&gt;"TOTAL"),IF(AND([6]PREMIOS_TITULACIONES_ANTIGUAS!$BH91&lt;&gt;"",[6]PREMIOS_TITULACIONES_ANTIGUAS!$BH91&lt;&gt;0),[6]PREMIOS_TITULACIONES_ANTIGUAS!$BH91,""),IF($A93="TOTAL",SUM(INDIRECT("AI4:AI"&amp;ROW()-1)),""))</f>
        <v/>
      </c>
      <c r="AJ93" s="7" t="str">
        <f ca="1">IF(AND($A93&lt;&gt;"",$A93&lt;&gt;"TOTAL"),IF(AND([6]PREMIOS_TITULACIONES_ANTIGUAS!$BJ91&lt;&gt;"",[6]PREMIOS_TITULACIONES_ANTIGUAS!$BJ91&lt;&gt;0),[6]PREMIOS_TITULACIONES_ANTIGUAS!$BJ91,""),IF($A93="TOTAL",SUM(INDIRECT("AJ4:AJ"&amp;ROW()-1)),""))</f>
        <v/>
      </c>
      <c r="AK93" s="7" t="str">
        <f t="shared" ca="1" si="30"/>
        <v/>
      </c>
      <c r="AL93" s="7" t="str">
        <f ca="1">IF(AND($A93&lt;&gt;"",$A93&lt;&gt;"TOTAL"),IF(AND([6]PREMIOS_TITULACIONES_ANTIGUAS!$BM91&lt;&gt;"",[6]PREMIOS_TITULACIONES_ANTIGUAS!$BM91&lt;&gt;0),[6]PREMIOS_TITULACIONES_ANTIGUAS!$BM91,""),IF($A93="TOTAL",SUM(INDIRECT("AL4:AL"&amp;ROW()-1)),""))</f>
        <v/>
      </c>
      <c r="AM93" s="7" t="str">
        <f ca="1">IF(AND($A93&lt;&gt;"",$A93&lt;&gt;"TOTAL"),IF(AND([6]PREMIOS_TITULACIONES_ANTIGUAS!$BO91&lt;&gt;"",[6]PREMIOS_TITULACIONES_ANTIGUAS!$BO91&lt;&gt;0),[6]PREMIOS_TITULACIONES_ANTIGUAS!$BO91,""),IF($A93="TOTAL",SUM(INDIRECT("AM4:AM"&amp;ROW()-1)),""))</f>
        <v/>
      </c>
      <c r="AN93" s="7" t="str">
        <f t="shared" ca="1" si="31"/>
        <v/>
      </c>
      <c r="AO93" s="7" t="str">
        <f ca="1">IF(AND($A93&lt;&gt;"",$A93&lt;&gt;"TOTAL"),IF(AND([6]PREMIOS_TITULACIONES_ANTIGUAS!$BR91&lt;&gt;"",[6]PREMIOS_TITULACIONES_ANTIGUAS!$BR91&lt;&gt;0),[6]PREMIOS_TITULACIONES_ANTIGUAS!$BR91,""),IF($A93="TOTAL",SUM(INDIRECT("AO4:AO"&amp;ROW()-1)),""))</f>
        <v/>
      </c>
      <c r="AP93" s="7" t="str">
        <f ca="1">IF(AND($A93&lt;&gt;"",$A93&lt;&gt;"TOTAL"),IF(AND([6]PREMIOS_TITULACIONES_ANTIGUAS!$BT91&lt;&gt;"",[6]PREMIOS_TITULACIONES_ANTIGUAS!$BT91&lt;&gt;0),[6]PREMIOS_TITULACIONES_ANTIGUAS!$BT91,""),IF($A93="TOTAL",SUM(INDIRECT("AP4:AP"&amp;ROW()-1)),""))</f>
        <v/>
      </c>
      <c r="AQ93" s="7" t="str">
        <f t="shared" ca="1" si="32"/>
        <v/>
      </c>
      <c r="AR93" s="7" t="str">
        <f ca="1">IF(AND($A93&lt;&gt;"",$A93&lt;&gt;"TOTAL"),IF(AND([6]PREMIOS_TITULACIONES_ANTIGUAS!$BW91&lt;&gt;"",[6]PREMIOS_TITULACIONES_ANTIGUAS!$BW91&lt;&gt;0),[6]PREMIOS_TITULACIONES_ANTIGUAS!$BW91,""),IF($A93="TOTAL",SUM(INDIRECT("AR4:AR"&amp;ROW()-1)),""))</f>
        <v/>
      </c>
      <c r="AS93" s="7" t="str">
        <f ca="1">IF(AND($A93&lt;&gt;"",$A93&lt;&gt;"TOTAL"),IF(AND([6]PREMIOS_TITULACIONES_ANTIGUAS!$BY91&lt;&gt;"",[6]PREMIOS_TITULACIONES_ANTIGUAS!$BY91&lt;&gt;0),[6]PREMIOS_TITULACIONES_ANTIGUAS!$BY91,""),IF($A93="TOTAL",SUM(INDIRECT("AS4:AS"&amp;ROW()-1)),""))</f>
        <v/>
      </c>
      <c r="AT93" s="7" t="str">
        <f t="shared" ca="1" si="33"/>
        <v/>
      </c>
      <c r="AU93" s="7" t="str">
        <f ca="1">IF(AND($A93&lt;&gt;"",$A93&lt;&gt;"TOTAL"),IF(AND([6]PREMIOS_TITULACIONES_ANTIGUAS!$CB91&lt;&gt;"",[6]PREMIOS_TITULACIONES_ANTIGUAS!$CB91&lt;&gt;0),[6]PREMIOS_TITULACIONES_ANTIGUAS!$CB91,""),IF($A93="TOTAL",SUM(INDIRECT("AU4:AU"&amp;ROW()-1)),""))</f>
        <v/>
      </c>
      <c r="AV93" s="7" t="str">
        <f ca="1">IF(AND($A93&lt;&gt;"",$A93&lt;&gt;"TOTAL"),IF(AND([6]PREMIOS_TITULACIONES_ANTIGUAS!$CD91&lt;&gt;"",[6]PREMIOS_TITULACIONES_ANTIGUAS!$CD91&lt;&gt;0),[6]PREMIOS_TITULACIONES_ANTIGUAS!$CD91,""),IF($A93="TOTAL",SUM(INDIRECT("AV4:AV"&amp;ROW()-1)),""))</f>
        <v/>
      </c>
      <c r="AW93" s="7" t="str">
        <f t="shared" ca="1" si="34"/>
        <v/>
      </c>
      <c r="AX93" s="7" t="str">
        <f ca="1">IF(AND($A93&lt;&gt;"",$A93&lt;&gt;"TOTAL"),IF(AND([6]PREMIOS_TITULACIONES_ANTIGUAS!$CG91&lt;&gt;"",[6]PREMIOS_TITULACIONES_ANTIGUAS!$CG91&lt;&gt;0),[6]PREMIOS_TITULACIONES_ANTIGUAS!$CG91,""),IF($A93="TOTAL",SUM(INDIRECT("AX4:AX"&amp;ROW()-1)),""))</f>
        <v/>
      </c>
      <c r="AY93" s="7" t="str">
        <f ca="1">IF(AND($A93&lt;&gt;"",$A93&lt;&gt;"TOTAL"),IF(AND([6]PREMIOS_TITULACIONES_ANTIGUAS!$CI91&lt;&gt;"",[6]PREMIOS_TITULACIONES_ANTIGUAS!$CI91&lt;&gt;0),[6]PREMIOS_TITULACIONES_ANTIGUAS!$CI91,""),IF($A93="TOTAL",SUM(INDIRECT("AY4:AY"&amp;ROW()-1)),""))</f>
        <v/>
      </c>
      <c r="AZ93" s="7" t="str">
        <f t="shared" ca="1" si="35"/>
        <v/>
      </c>
      <c r="BA93" s="7" t="str">
        <f ca="1">IF(AND($A93&lt;&gt;"",$A93&lt;&gt;"TOTAL"),IF(AND([6]PREMIOS_TITULACIONES_ANTIGUAS!$CL91&lt;&gt;"",[6]PREMIOS_TITULACIONES_ANTIGUAS!$CL91&lt;&gt;0),[6]PREMIOS_TITULACIONES_ANTIGUAS!$CL91,""),IF($A93="TOTAL",SUM(INDIRECT("BA4:BA"&amp;ROW()-1)),""))</f>
        <v/>
      </c>
      <c r="BB93" s="7" t="str">
        <f ca="1">IF(AND($A93&lt;&gt;"",$A93&lt;&gt;"TOTAL"),IF(AND([6]PREMIOS_TITULACIONES_ANTIGUAS!$CN91&lt;&gt;"",[6]PREMIOS_TITULACIONES_ANTIGUAS!$CN91&lt;&gt;0),[6]PREMIOS_TITULACIONES_ANTIGUAS!$CN91,""),IF($A93="TOTAL",SUM(INDIRECT("BB4:BB"&amp;ROW()-1)),""))</f>
        <v/>
      </c>
      <c r="BC93" s="7" t="str">
        <f t="shared" ca="1" si="36"/>
        <v/>
      </c>
      <c r="BD93" s="7" t="str">
        <f ca="1">IF(AND($A93&lt;&gt;"",$A93&lt;&gt;"TOTAL"),IF(AND([6]PREMIOS_TITULACIONES_ANTIGUAS!$CQ91&lt;&gt;"",[6]PREMIOS_TITULACIONES_ANTIGUAS!$CQ91&lt;&gt;0),[6]PREMIOS_TITULACIONES_ANTIGUAS!$CQ91,""),IF($A93="TOTAL",SUM(INDIRECT("BD4:BD"&amp;ROW()-1)),""))</f>
        <v/>
      </c>
      <c r="BE93" s="7" t="str">
        <f ca="1">IF(AND($A93&lt;&gt;"",$A93&lt;&gt;"TOTAL"),IF(AND([6]PREMIOS_TITULACIONES_ANTIGUAS!$CS91&lt;&gt;"",[6]PREMIOS_TITULACIONES_ANTIGUAS!$CS91&lt;&gt;0),[6]PREMIOS_TITULACIONES_ANTIGUAS!$CS91,""),IF($A93="TOTAL",SUM(INDIRECT("BE4:BE"&amp;ROW()-1)),""))</f>
        <v/>
      </c>
      <c r="BF93" s="7" t="str">
        <f t="shared" ca="1" si="37"/>
        <v/>
      </c>
    </row>
    <row r="94" spans="1:58" x14ac:dyDescent="0.2">
      <c r="A94" s="12" t="str">
        <f>IF([6]PREMIOS_TITULACIONES_ANTIGUAS!$D92&lt;&gt;"",[6]PREMIOS_TITULACIONES_ANTIGUAS!$D92,IF(AND([6]PREMIOS_TITULACIONES_ANTIGUAS!$D92="",[6]PREMIOS_TITULACIONES_ANTIGUAS!$D93="",[6]PREMIOS_TITULACIONES_ANTIGUAS!$D91=""),"","TOTAL"))</f>
        <v/>
      </c>
      <c r="B94" s="7" t="str">
        <f ca="1">IF(AND($A94&lt;&gt;"",$A94&lt;&gt;"TOTAL"),IF(AND([6]PREMIOS_TITULACIONES_ANTIGUAS!$E92&lt;&gt;"",[6]PREMIOS_TITULACIONES_ANTIGUAS!$E92&lt;&gt;0),[6]PREMIOS_TITULACIONES_ANTIGUAS!$E92,""),IF($A94="TOTAL",SUM(INDIRECT("B4:B"&amp;ROW()-1)),""))</f>
        <v/>
      </c>
      <c r="C94" s="7" t="str">
        <f ca="1">IF(AND($A94&lt;&gt;"",$A94&lt;&gt;"TOTAL"),IF(AND([6]PREMIOS_TITULACIONES_ANTIGUAS!$G92&lt;&gt;"",[6]PREMIOS_TITULACIONES_ANTIGUAS!$G92&lt;&gt;0),[6]PREMIOS_TITULACIONES_ANTIGUAS!$G92,""),IF($A94="TOTAL",SUM(INDIRECT("C4:C"&amp;ROW()-1)),""))</f>
        <v/>
      </c>
      <c r="D94" s="7" t="str">
        <f t="shared" ca="1" si="19"/>
        <v/>
      </c>
      <c r="E94" s="7" t="str">
        <f ca="1">IF(AND($A94&lt;&gt;"",$A94&lt;&gt;"TOTAL"),IF(AND([6]PREMIOS_TITULACIONES_ANTIGUAS!$J92&lt;&gt;"",[6]PREMIOS_TITULACIONES_ANTIGUAS!$J92&lt;&gt;0),[6]PREMIOS_TITULACIONES_ANTIGUAS!$J92,""),IF($A94="TOTAL",SUM(INDIRECT("E4:E"&amp;ROW()-1)),""))</f>
        <v/>
      </c>
      <c r="F94" s="7" t="str">
        <f ca="1">IF(AND($A94&lt;&gt;"",$A94&lt;&gt;"TOTAL"),IF(AND([6]PREMIOS_TITULACIONES_ANTIGUAS!$L92&lt;&gt;"",[6]PREMIOS_TITULACIONES_ANTIGUAS!$L92&lt;&gt;0),[6]PREMIOS_TITULACIONES_ANTIGUAS!$L92,""),IF($A94="TOTAL",SUM(INDIRECT("F4:F"&amp;ROW()-1)),""))</f>
        <v/>
      </c>
      <c r="G94" s="7" t="str">
        <f t="shared" ca="1" si="20"/>
        <v/>
      </c>
      <c r="H94" s="7" t="str">
        <f ca="1">IF(AND($A94&lt;&gt;"",$A94&lt;&gt;"TOTAL"),IF(AND([6]PREMIOS_TITULACIONES_ANTIGUAS!$O92&lt;&gt;"",[6]PREMIOS_TITULACIONES_ANTIGUAS!$O92&lt;&gt;0),[6]PREMIOS_TITULACIONES_ANTIGUAS!$O92,""),IF($A94="TOTAL",SUM(INDIRECT("H4:H"&amp;ROW()-1)),""))</f>
        <v/>
      </c>
      <c r="I94" s="7" t="str">
        <f ca="1">IF(AND($A94&lt;&gt;"",$A94&lt;&gt;"TOTAL"),IF(AND([6]PREMIOS_TITULACIONES_ANTIGUAS!$Q92&lt;&gt;"",[6]PREMIOS_TITULACIONES_ANTIGUAS!$Q92&lt;&gt;0),[6]PREMIOS_TITULACIONES_ANTIGUAS!$Q92,""),IF($A94="TOTAL",SUM(INDIRECT("I4:I"&amp;ROW()-1)),""))</f>
        <v/>
      </c>
      <c r="J94" s="7" t="str">
        <f t="shared" ca="1" si="21"/>
        <v/>
      </c>
      <c r="K94" s="7" t="str">
        <f ca="1">IF(AND($A94&lt;&gt;"",$A94&lt;&gt;"TOTAL"),IF(AND([6]PREMIOS_TITULACIONES_ANTIGUAS!$T92&lt;&gt;"",[6]PREMIOS_TITULACIONES_ANTIGUAS!$T92&lt;&gt;0),[6]PREMIOS_TITULACIONES_ANTIGUAS!$T92,""),IF($A94="TOTAL",SUM(INDIRECT("K4:K"&amp;ROW()-1)),""))</f>
        <v/>
      </c>
      <c r="L94" s="7" t="str">
        <f ca="1">IF(AND($A94&lt;&gt;"",$A94&lt;&gt;"TOTAL"),IF(AND([6]PREMIOS_TITULACIONES_ANTIGUAS!$V92&lt;&gt;"",[6]PREMIOS_TITULACIONES_ANTIGUAS!$V92&lt;&gt;0),[6]PREMIOS_TITULACIONES_ANTIGUAS!$V92,""),IF($A94="TOTAL",SUM(INDIRECT("L4:L"&amp;ROW()-1)),""))</f>
        <v/>
      </c>
      <c r="M94" s="7" t="str">
        <f t="shared" ca="1" si="22"/>
        <v/>
      </c>
      <c r="N94" s="7" t="str">
        <f ca="1">IF(AND($A94&lt;&gt;"",$A94&lt;&gt;"TOTAL"),IF(AND([6]PREMIOS_TITULACIONES_ANTIGUAS!$Y92&lt;&gt;"",[6]PREMIOS_TITULACIONES_ANTIGUAS!$Y92&lt;&gt;0),[6]PREMIOS_TITULACIONES_ANTIGUAS!$Y92,""),IF($A94="TOTAL",SUM(INDIRECT("N4:N"&amp;ROW()-1)),""))</f>
        <v/>
      </c>
      <c r="O94" s="7" t="str">
        <f ca="1">IF(AND($A94&lt;&gt;"",$A94&lt;&gt;"TOTAL"),IF(AND([6]PREMIOS_TITULACIONES_ANTIGUAS!$AA92&lt;&gt;"",[6]PREMIOS_TITULACIONES_ANTIGUAS!$AA92&lt;&gt;0),[6]PREMIOS_TITULACIONES_ANTIGUAS!$AA92,""),IF($A94="TOTAL",SUM(INDIRECT("O4:O"&amp;ROW()-1)),""))</f>
        <v/>
      </c>
      <c r="P94" s="7" t="str">
        <f t="shared" ca="1" si="23"/>
        <v/>
      </c>
      <c r="Q94" s="7" t="str">
        <f ca="1">IF(AND($A94&lt;&gt;"",$A94&lt;&gt;"TOTAL"),IF(AND([6]PREMIOS_TITULACIONES_ANTIGUAS!$AD92&lt;&gt;"",[6]PREMIOS_TITULACIONES_ANTIGUAS!$AD92&lt;&gt;0),[6]PREMIOS_TITULACIONES_ANTIGUAS!$AD92,""),IF($A94="TOTAL",SUM(INDIRECT("Q4:Q"&amp;ROW()-1)),""))</f>
        <v/>
      </c>
      <c r="R94" s="7" t="str">
        <f ca="1">IF(AND($A94&lt;&gt;"",$A94&lt;&gt;"TOTAL"),IF(AND([6]PREMIOS_TITULACIONES_ANTIGUAS!$AF92&lt;&gt;"",[6]PREMIOS_TITULACIONES_ANTIGUAS!$AF92&lt;&gt;0),[6]PREMIOS_TITULACIONES_ANTIGUAS!$AF92,""),IF($A94="TOTAL",SUM(INDIRECT("R4:R"&amp;ROW()-1)),""))</f>
        <v/>
      </c>
      <c r="S94" s="7" t="str">
        <f t="shared" ca="1" si="24"/>
        <v/>
      </c>
      <c r="T94" s="7" t="str">
        <f ca="1">IF(AND($A94&lt;&gt;"",$A94&lt;&gt;"TOTAL"),IF(AND([6]PREMIOS_TITULACIONES_ANTIGUAS!$AI92&lt;&gt;"",[6]PREMIOS_TITULACIONES_ANTIGUAS!$AI92&lt;&gt;0),[6]PREMIOS_TITULACIONES_ANTIGUAS!$AI92,""),IF($A94="TOTAL",SUM(INDIRECT("T4:T"&amp;ROW()-1)),""))</f>
        <v/>
      </c>
      <c r="U94" s="7" t="str">
        <f ca="1">IF(AND($A94&lt;&gt;"",$A94&lt;&gt;"TOTAL"),IF(AND([6]PREMIOS_TITULACIONES_ANTIGUAS!$AK92&lt;&gt;"",[6]PREMIOS_TITULACIONES_ANTIGUAS!$AK92&lt;&gt;0),[6]PREMIOS_TITULACIONES_ANTIGUAS!$AK92,""),IF($A94="TOTAL",SUM(INDIRECT("U4:U"&amp;ROW()-1)),""))</f>
        <v/>
      </c>
      <c r="V94" s="7" t="str">
        <f t="shared" ca="1" si="25"/>
        <v/>
      </c>
      <c r="W94" s="7" t="str">
        <f ca="1">IF(AND($A94&lt;&gt;"",$A94&lt;&gt;"TOTAL"),IF(AND([6]PREMIOS_TITULACIONES_ANTIGUAS!$AN92&lt;&gt;"",[6]PREMIOS_TITULACIONES_ANTIGUAS!$AN92&lt;&gt;0),[6]PREMIOS_TITULACIONES_ANTIGUAS!$AN92,""),IF($A94="TOTAL",SUM(INDIRECT("W4:W"&amp;ROW()-1)),""))</f>
        <v/>
      </c>
      <c r="X94" s="7" t="str">
        <f ca="1">IF(AND($A94&lt;&gt;"",$A94&lt;&gt;"TOTAL"),IF(AND([6]PREMIOS_TITULACIONES_ANTIGUAS!$AP92&lt;&gt;"",[6]PREMIOS_TITULACIONES_ANTIGUAS!$AP92&lt;&gt;0),[6]PREMIOS_TITULACIONES_ANTIGUAS!$AP92,""),IF($A94="TOTAL",SUM(INDIRECT("X4:X"&amp;ROW()-1)),""))</f>
        <v/>
      </c>
      <c r="Y94" s="7" t="str">
        <f t="shared" ca="1" si="26"/>
        <v/>
      </c>
      <c r="Z94" s="7" t="str">
        <f ca="1">IF(AND($A94&lt;&gt;"",$A94&lt;&gt;"TOTAL"),IF(AND([6]PREMIOS_TITULACIONES_ANTIGUAS!$AS92&lt;&gt;"",[6]PREMIOS_TITULACIONES_ANTIGUAS!$AS92&lt;&gt;0),[6]PREMIOS_TITULACIONES_ANTIGUAS!$AS92,""),IF($A94="TOTAL",SUM(INDIRECT("Z4:Z"&amp;ROW()-1)),""))</f>
        <v/>
      </c>
      <c r="AA94" s="7" t="str">
        <f ca="1">IF(AND($A94&lt;&gt;"",$A94&lt;&gt;"TOTAL"),IF(AND([6]PREMIOS_TITULACIONES_ANTIGUAS!$AU92&lt;&gt;"",[6]PREMIOS_TITULACIONES_ANTIGUAS!$AU92&lt;&gt;0),[6]PREMIOS_TITULACIONES_ANTIGUAS!$AU92,""),IF($A94="TOTAL",SUM(INDIRECT("AA4:AA"&amp;ROW()-1)),""))</f>
        <v/>
      </c>
      <c r="AB94" s="7" t="str">
        <f t="shared" ca="1" si="27"/>
        <v/>
      </c>
      <c r="AC94" s="7" t="str">
        <f ca="1">IF(AND($A94&lt;&gt;"",$A94&lt;&gt;"TOTAL"),IF(AND([6]PREMIOS_TITULACIONES_ANTIGUAS!$AX92&lt;&gt;"",[6]PREMIOS_TITULACIONES_ANTIGUAS!$AX92&lt;&gt;0),[6]PREMIOS_TITULACIONES_ANTIGUAS!$AX92,""),IF($A94="TOTAL",SUM(INDIRECT("AC4:AC"&amp;ROW()-1)),""))</f>
        <v/>
      </c>
      <c r="AD94" s="7" t="str">
        <f ca="1">IF(AND($A94&lt;&gt;"",$A94&lt;&gt;"TOTAL"),IF(AND([6]PREMIOS_TITULACIONES_ANTIGUAS!$AZ92&lt;&gt;"",[6]PREMIOS_TITULACIONES_ANTIGUAS!$AZ92&lt;&gt;0),[6]PREMIOS_TITULACIONES_ANTIGUAS!$AZ92,""),IF($A94="TOTAL",SUM(INDIRECT("AD4:AD"&amp;ROW()-1)),""))</f>
        <v/>
      </c>
      <c r="AE94" s="7" t="str">
        <f t="shared" ca="1" si="28"/>
        <v/>
      </c>
      <c r="AF94" s="7" t="str">
        <f ca="1">IF(AND($A94&lt;&gt;"",$A94&lt;&gt;"TOTAL"),IF(AND([6]PREMIOS_TITULACIONES_ANTIGUAS!$BC92&lt;&gt;"",[6]PREMIOS_TITULACIONES_ANTIGUAS!$BC92&lt;&gt;0),[6]PREMIOS_TITULACIONES_ANTIGUAS!$BC92,""),IF($A94="TOTAL",SUM(INDIRECT("AF4:AF"&amp;ROW()-1)),""))</f>
        <v/>
      </c>
      <c r="AG94" s="7" t="str">
        <f ca="1">IF(AND($A94&lt;&gt;"",$A94&lt;&gt;"TOTAL"),IF(AND([6]PREMIOS_TITULACIONES_ANTIGUAS!$BE92&lt;&gt;"",[6]PREMIOS_TITULACIONES_ANTIGUAS!$BE92&lt;&gt;0),[6]PREMIOS_TITULACIONES_ANTIGUAS!$BE92,""),IF($A94="TOTAL",SUM(INDIRECT("AG4:AG"&amp;ROW()-1)),""))</f>
        <v/>
      </c>
      <c r="AH94" s="7" t="str">
        <f t="shared" ca="1" si="29"/>
        <v/>
      </c>
      <c r="AI94" s="7" t="str">
        <f ca="1">IF(AND($A94&lt;&gt;"",$A94&lt;&gt;"TOTAL"),IF(AND([6]PREMIOS_TITULACIONES_ANTIGUAS!$BH92&lt;&gt;"",[6]PREMIOS_TITULACIONES_ANTIGUAS!$BH92&lt;&gt;0),[6]PREMIOS_TITULACIONES_ANTIGUAS!$BH92,""),IF($A94="TOTAL",SUM(INDIRECT("AI4:AI"&amp;ROW()-1)),""))</f>
        <v/>
      </c>
      <c r="AJ94" s="7" t="str">
        <f ca="1">IF(AND($A94&lt;&gt;"",$A94&lt;&gt;"TOTAL"),IF(AND([6]PREMIOS_TITULACIONES_ANTIGUAS!$BJ92&lt;&gt;"",[6]PREMIOS_TITULACIONES_ANTIGUAS!$BJ92&lt;&gt;0),[6]PREMIOS_TITULACIONES_ANTIGUAS!$BJ92,""),IF($A94="TOTAL",SUM(INDIRECT("AJ4:AJ"&amp;ROW()-1)),""))</f>
        <v/>
      </c>
      <c r="AK94" s="7" t="str">
        <f t="shared" ca="1" si="30"/>
        <v/>
      </c>
      <c r="AL94" s="7" t="str">
        <f ca="1">IF(AND($A94&lt;&gt;"",$A94&lt;&gt;"TOTAL"),IF(AND([6]PREMIOS_TITULACIONES_ANTIGUAS!$BM92&lt;&gt;"",[6]PREMIOS_TITULACIONES_ANTIGUAS!$BM92&lt;&gt;0),[6]PREMIOS_TITULACIONES_ANTIGUAS!$BM92,""),IF($A94="TOTAL",SUM(INDIRECT("AL4:AL"&amp;ROW()-1)),""))</f>
        <v/>
      </c>
      <c r="AM94" s="7" t="str">
        <f ca="1">IF(AND($A94&lt;&gt;"",$A94&lt;&gt;"TOTAL"),IF(AND([6]PREMIOS_TITULACIONES_ANTIGUAS!$BO92&lt;&gt;"",[6]PREMIOS_TITULACIONES_ANTIGUAS!$BO92&lt;&gt;0),[6]PREMIOS_TITULACIONES_ANTIGUAS!$BO92,""),IF($A94="TOTAL",SUM(INDIRECT("AM4:AM"&amp;ROW()-1)),""))</f>
        <v/>
      </c>
      <c r="AN94" s="7" t="str">
        <f t="shared" ca="1" si="31"/>
        <v/>
      </c>
      <c r="AO94" s="7" t="str">
        <f ca="1">IF(AND($A94&lt;&gt;"",$A94&lt;&gt;"TOTAL"),IF(AND([6]PREMIOS_TITULACIONES_ANTIGUAS!$BR92&lt;&gt;"",[6]PREMIOS_TITULACIONES_ANTIGUAS!$BR92&lt;&gt;0),[6]PREMIOS_TITULACIONES_ANTIGUAS!$BR92,""),IF($A94="TOTAL",SUM(INDIRECT("AO4:AO"&amp;ROW()-1)),""))</f>
        <v/>
      </c>
      <c r="AP94" s="7" t="str">
        <f ca="1">IF(AND($A94&lt;&gt;"",$A94&lt;&gt;"TOTAL"),IF(AND([6]PREMIOS_TITULACIONES_ANTIGUAS!$BT92&lt;&gt;"",[6]PREMIOS_TITULACIONES_ANTIGUAS!$BT92&lt;&gt;0),[6]PREMIOS_TITULACIONES_ANTIGUAS!$BT92,""),IF($A94="TOTAL",SUM(INDIRECT("AP4:AP"&amp;ROW()-1)),""))</f>
        <v/>
      </c>
      <c r="AQ94" s="7" t="str">
        <f t="shared" ca="1" si="32"/>
        <v/>
      </c>
      <c r="AR94" s="7" t="str">
        <f ca="1">IF(AND($A94&lt;&gt;"",$A94&lt;&gt;"TOTAL"),IF(AND([6]PREMIOS_TITULACIONES_ANTIGUAS!$BW92&lt;&gt;"",[6]PREMIOS_TITULACIONES_ANTIGUAS!$BW92&lt;&gt;0),[6]PREMIOS_TITULACIONES_ANTIGUAS!$BW92,""),IF($A94="TOTAL",SUM(INDIRECT("AR4:AR"&amp;ROW()-1)),""))</f>
        <v/>
      </c>
      <c r="AS94" s="7" t="str">
        <f ca="1">IF(AND($A94&lt;&gt;"",$A94&lt;&gt;"TOTAL"),IF(AND([6]PREMIOS_TITULACIONES_ANTIGUAS!$BY92&lt;&gt;"",[6]PREMIOS_TITULACIONES_ANTIGUAS!$BY92&lt;&gt;0),[6]PREMIOS_TITULACIONES_ANTIGUAS!$BY92,""),IF($A94="TOTAL",SUM(INDIRECT("AS4:AS"&amp;ROW()-1)),""))</f>
        <v/>
      </c>
      <c r="AT94" s="7" t="str">
        <f t="shared" ca="1" si="33"/>
        <v/>
      </c>
      <c r="AU94" s="7" t="str">
        <f ca="1">IF(AND($A94&lt;&gt;"",$A94&lt;&gt;"TOTAL"),IF(AND([6]PREMIOS_TITULACIONES_ANTIGUAS!$CB92&lt;&gt;"",[6]PREMIOS_TITULACIONES_ANTIGUAS!$CB92&lt;&gt;0),[6]PREMIOS_TITULACIONES_ANTIGUAS!$CB92,""),IF($A94="TOTAL",SUM(INDIRECT("AU4:AU"&amp;ROW()-1)),""))</f>
        <v/>
      </c>
      <c r="AV94" s="7" t="str">
        <f ca="1">IF(AND($A94&lt;&gt;"",$A94&lt;&gt;"TOTAL"),IF(AND([6]PREMIOS_TITULACIONES_ANTIGUAS!$CD92&lt;&gt;"",[6]PREMIOS_TITULACIONES_ANTIGUAS!$CD92&lt;&gt;0),[6]PREMIOS_TITULACIONES_ANTIGUAS!$CD92,""),IF($A94="TOTAL",SUM(INDIRECT("AV4:AV"&amp;ROW()-1)),""))</f>
        <v/>
      </c>
      <c r="AW94" s="7" t="str">
        <f t="shared" ca="1" si="34"/>
        <v/>
      </c>
      <c r="AX94" s="7" t="str">
        <f ca="1">IF(AND($A94&lt;&gt;"",$A94&lt;&gt;"TOTAL"),IF(AND([6]PREMIOS_TITULACIONES_ANTIGUAS!$CG92&lt;&gt;"",[6]PREMIOS_TITULACIONES_ANTIGUAS!$CG92&lt;&gt;0),[6]PREMIOS_TITULACIONES_ANTIGUAS!$CG92,""),IF($A94="TOTAL",SUM(INDIRECT("AX4:AX"&amp;ROW()-1)),""))</f>
        <v/>
      </c>
      <c r="AY94" s="7" t="str">
        <f ca="1">IF(AND($A94&lt;&gt;"",$A94&lt;&gt;"TOTAL"),IF(AND([6]PREMIOS_TITULACIONES_ANTIGUAS!$CI92&lt;&gt;"",[6]PREMIOS_TITULACIONES_ANTIGUAS!$CI92&lt;&gt;0),[6]PREMIOS_TITULACIONES_ANTIGUAS!$CI92,""),IF($A94="TOTAL",SUM(INDIRECT("AY4:AY"&amp;ROW()-1)),""))</f>
        <v/>
      </c>
      <c r="AZ94" s="7" t="str">
        <f t="shared" ca="1" si="35"/>
        <v/>
      </c>
      <c r="BA94" s="7" t="str">
        <f ca="1">IF(AND($A94&lt;&gt;"",$A94&lt;&gt;"TOTAL"),IF(AND([6]PREMIOS_TITULACIONES_ANTIGUAS!$CL92&lt;&gt;"",[6]PREMIOS_TITULACIONES_ANTIGUAS!$CL92&lt;&gt;0),[6]PREMIOS_TITULACIONES_ANTIGUAS!$CL92,""),IF($A94="TOTAL",SUM(INDIRECT("BA4:BA"&amp;ROW()-1)),""))</f>
        <v/>
      </c>
      <c r="BB94" s="7" t="str">
        <f ca="1">IF(AND($A94&lt;&gt;"",$A94&lt;&gt;"TOTAL"),IF(AND([6]PREMIOS_TITULACIONES_ANTIGUAS!$CN92&lt;&gt;"",[6]PREMIOS_TITULACIONES_ANTIGUAS!$CN92&lt;&gt;0),[6]PREMIOS_TITULACIONES_ANTIGUAS!$CN92,""),IF($A94="TOTAL",SUM(INDIRECT("BB4:BB"&amp;ROW()-1)),""))</f>
        <v/>
      </c>
      <c r="BC94" s="7" t="str">
        <f t="shared" ca="1" si="36"/>
        <v/>
      </c>
      <c r="BD94" s="7" t="str">
        <f ca="1">IF(AND($A94&lt;&gt;"",$A94&lt;&gt;"TOTAL"),IF(AND([6]PREMIOS_TITULACIONES_ANTIGUAS!$CQ92&lt;&gt;"",[6]PREMIOS_TITULACIONES_ANTIGUAS!$CQ92&lt;&gt;0),[6]PREMIOS_TITULACIONES_ANTIGUAS!$CQ92,""),IF($A94="TOTAL",SUM(INDIRECT("BD4:BD"&amp;ROW()-1)),""))</f>
        <v/>
      </c>
      <c r="BE94" s="7" t="str">
        <f ca="1">IF(AND($A94&lt;&gt;"",$A94&lt;&gt;"TOTAL"),IF(AND([6]PREMIOS_TITULACIONES_ANTIGUAS!$CS92&lt;&gt;"",[6]PREMIOS_TITULACIONES_ANTIGUAS!$CS92&lt;&gt;0),[6]PREMIOS_TITULACIONES_ANTIGUAS!$CS92,""),IF($A94="TOTAL",SUM(INDIRECT("BE4:BE"&amp;ROW()-1)),""))</f>
        <v/>
      </c>
      <c r="BF94" s="7" t="str">
        <f t="shared" ca="1" si="37"/>
        <v/>
      </c>
    </row>
    <row r="95" spans="1:58" x14ac:dyDescent="0.2">
      <c r="A95" s="12" t="str">
        <f>IF([6]PREMIOS_TITULACIONES_ANTIGUAS!$D93&lt;&gt;"",[6]PREMIOS_TITULACIONES_ANTIGUAS!$D93,IF(AND([6]PREMIOS_TITULACIONES_ANTIGUAS!$D93="",[6]PREMIOS_TITULACIONES_ANTIGUAS!$D94="",[6]PREMIOS_TITULACIONES_ANTIGUAS!$D92=""),"","TOTAL"))</f>
        <v/>
      </c>
      <c r="B95" s="7" t="str">
        <f ca="1">IF(AND($A95&lt;&gt;"",$A95&lt;&gt;"TOTAL"),IF(AND([6]PREMIOS_TITULACIONES_ANTIGUAS!$E93&lt;&gt;"",[6]PREMIOS_TITULACIONES_ANTIGUAS!$E93&lt;&gt;0),[6]PREMIOS_TITULACIONES_ANTIGUAS!$E93,""),IF($A95="TOTAL",SUM(INDIRECT("B4:B"&amp;ROW()-1)),""))</f>
        <v/>
      </c>
      <c r="C95" s="7" t="str">
        <f ca="1">IF(AND($A95&lt;&gt;"",$A95&lt;&gt;"TOTAL"),IF(AND([6]PREMIOS_TITULACIONES_ANTIGUAS!$G93&lt;&gt;"",[6]PREMIOS_TITULACIONES_ANTIGUAS!$G93&lt;&gt;0),[6]PREMIOS_TITULACIONES_ANTIGUAS!$G93,""),IF($A95="TOTAL",SUM(INDIRECT("C4:C"&amp;ROW()-1)),""))</f>
        <v/>
      </c>
      <c r="D95" s="7" t="str">
        <f t="shared" ca="1" si="19"/>
        <v/>
      </c>
      <c r="E95" s="7" t="str">
        <f ca="1">IF(AND($A95&lt;&gt;"",$A95&lt;&gt;"TOTAL"),IF(AND([6]PREMIOS_TITULACIONES_ANTIGUAS!$J93&lt;&gt;"",[6]PREMIOS_TITULACIONES_ANTIGUAS!$J93&lt;&gt;0),[6]PREMIOS_TITULACIONES_ANTIGUAS!$J93,""),IF($A95="TOTAL",SUM(INDIRECT("E4:E"&amp;ROW()-1)),""))</f>
        <v/>
      </c>
      <c r="F95" s="7" t="str">
        <f ca="1">IF(AND($A95&lt;&gt;"",$A95&lt;&gt;"TOTAL"),IF(AND([6]PREMIOS_TITULACIONES_ANTIGUAS!$L93&lt;&gt;"",[6]PREMIOS_TITULACIONES_ANTIGUAS!$L93&lt;&gt;0),[6]PREMIOS_TITULACIONES_ANTIGUAS!$L93,""),IF($A95="TOTAL",SUM(INDIRECT("F4:F"&amp;ROW()-1)),""))</f>
        <v/>
      </c>
      <c r="G95" s="7" t="str">
        <f t="shared" ca="1" si="20"/>
        <v/>
      </c>
      <c r="H95" s="7" t="str">
        <f ca="1">IF(AND($A95&lt;&gt;"",$A95&lt;&gt;"TOTAL"),IF(AND([6]PREMIOS_TITULACIONES_ANTIGUAS!$O93&lt;&gt;"",[6]PREMIOS_TITULACIONES_ANTIGUAS!$O93&lt;&gt;0),[6]PREMIOS_TITULACIONES_ANTIGUAS!$O93,""),IF($A95="TOTAL",SUM(INDIRECT("H4:H"&amp;ROW()-1)),""))</f>
        <v/>
      </c>
      <c r="I95" s="7" t="str">
        <f ca="1">IF(AND($A95&lt;&gt;"",$A95&lt;&gt;"TOTAL"),IF(AND([6]PREMIOS_TITULACIONES_ANTIGUAS!$Q93&lt;&gt;"",[6]PREMIOS_TITULACIONES_ANTIGUAS!$Q93&lt;&gt;0),[6]PREMIOS_TITULACIONES_ANTIGUAS!$Q93,""),IF($A95="TOTAL",SUM(INDIRECT("I4:I"&amp;ROW()-1)),""))</f>
        <v/>
      </c>
      <c r="J95" s="7" t="str">
        <f t="shared" ca="1" si="21"/>
        <v/>
      </c>
      <c r="K95" s="7" t="str">
        <f ca="1">IF(AND($A95&lt;&gt;"",$A95&lt;&gt;"TOTAL"),IF(AND([6]PREMIOS_TITULACIONES_ANTIGUAS!$T93&lt;&gt;"",[6]PREMIOS_TITULACIONES_ANTIGUAS!$T93&lt;&gt;0),[6]PREMIOS_TITULACIONES_ANTIGUAS!$T93,""),IF($A95="TOTAL",SUM(INDIRECT("K4:K"&amp;ROW()-1)),""))</f>
        <v/>
      </c>
      <c r="L95" s="7" t="str">
        <f ca="1">IF(AND($A95&lt;&gt;"",$A95&lt;&gt;"TOTAL"),IF(AND([6]PREMIOS_TITULACIONES_ANTIGUAS!$V93&lt;&gt;"",[6]PREMIOS_TITULACIONES_ANTIGUAS!$V93&lt;&gt;0),[6]PREMIOS_TITULACIONES_ANTIGUAS!$V93,""),IF($A95="TOTAL",SUM(INDIRECT("L4:L"&amp;ROW()-1)),""))</f>
        <v/>
      </c>
      <c r="M95" s="7" t="str">
        <f t="shared" ca="1" si="22"/>
        <v/>
      </c>
      <c r="N95" s="7" t="str">
        <f ca="1">IF(AND($A95&lt;&gt;"",$A95&lt;&gt;"TOTAL"),IF(AND([6]PREMIOS_TITULACIONES_ANTIGUAS!$Y93&lt;&gt;"",[6]PREMIOS_TITULACIONES_ANTIGUAS!$Y93&lt;&gt;0),[6]PREMIOS_TITULACIONES_ANTIGUAS!$Y93,""),IF($A95="TOTAL",SUM(INDIRECT("N4:N"&amp;ROW()-1)),""))</f>
        <v/>
      </c>
      <c r="O95" s="7" t="str">
        <f ca="1">IF(AND($A95&lt;&gt;"",$A95&lt;&gt;"TOTAL"),IF(AND([6]PREMIOS_TITULACIONES_ANTIGUAS!$AA93&lt;&gt;"",[6]PREMIOS_TITULACIONES_ANTIGUAS!$AA93&lt;&gt;0),[6]PREMIOS_TITULACIONES_ANTIGUAS!$AA93,""),IF($A95="TOTAL",SUM(INDIRECT("O4:O"&amp;ROW()-1)),""))</f>
        <v/>
      </c>
      <c r="P95" s="7" t="str">
        <f t="shared" ca="1" si="23"/>
        <v/>
      </c>
      <c r="Q95" s="7" t="str">
        <f ca="1">IF(AND($A95&lt;&gt;"",$A95&lt;&gt;"TOTAL"),IF(AND([6]PREMIOS_TITULACIONES_ANTIGUAS!$AD93&lt;&gt;"",[6]PREMIOS_TITULACIONES_ANTIGUAS!$AD93&lt;&gt;0),[6]PREMIOS_TITULACIONES_ANTIGUAS!$AD93,""),IF($A95="TOTAL",SUM(INDIRECT("Q4:Q"&amp;ROW()-1)),""))</f>
        <v/>
      </c>
      <c r="R95" s="7" t="str">
        <f ca="1">IF(AND($A95&lt;&gt;"",$A95&lt;&gt;"TOTAL"),IF(AND([6]PREMIOS_TITULACIONES_ANTIGUAS!$AF93&lt;&gt;"",[6]PREMIOS_TITULACIONES_ANTIGUAS!$AF93&lt;&gt;0),[6]PREMIOS_TITULACIONES_ANTIGUAS!$AF93,""),IF($A95="TOTAL",SUM(INDIRECT("R4:R"&amp;ROW()-1)),""))</f>
        <v/>
      </c>
      <c r="S95" s="7" t="str">
        <f t="shared" ca="1" si="24"/>
        <v/>
      </c>
      <c r="T95" s="7" t="str">
        <f ca="1">IF(AND($A95&lt;&gt;"",$A95&lt;&gt;"TOTAL"),IF(AND([6]PREMIOS_TITULACIONES_ANTIGUAS!$AI93&lt;&gt;"",[6]PREMIOS_TITULACIONES_ANTIGUAS!$AI93&lt;&gt;0),[6]PREMIOS_TITULACIONES_ANTIGUAS!$AI93,""),IF($A95="TOTAL",SUM(INDIRECT("T4:T"&amp;ROW()-1)),""))</f>
        <v/>
      </c>
      <c r="U95" s="7" t="str">
        <f ca="1">IF(AND($A95&lt;&gt;"",$A95&lt;&gt;"TOTAL"),IF(AND([6]PREMIOS_TITULACIONES_ANTIGUAS!$AK93&lt;&gt;"",[6]PREMIOS_TITULACIONES_ANTIGUAS!$AK93&lt;&gt;0),[6]PREMIOS_TITULACIONES_ANTIGUAS!$AK93,""),IF($A95="TOTAL",SUM(INDIRECT("U4:U"&amp;ROW()-1)),""))</f>
        <v/>
      </c>
      <c r="V95" s="7" t="str">
        <f t="shared" ca="1" si="25"/>
        <v/>
      </c>
      <c r="W95" s="7" t="str">
        <f ca="1">IF(AND($A95&lt;&gt;"",$A95&lt;&gt;"TOTAL"),IF(AND([6]PREMIOS_TITULACIONES_ANTIGUAS!$AN93&lt;&gt;"",[6]PREMIOS_TITULACIONES_ANTIGUAS!$AN93&lt;&gt;0),[6]PREMIOS_TITULACIONES_ANTIGUAS!$AN93,""),IF($A95="TOTAL",SUM(INDIRECT("W4:W"&amp;ROW()-1)),""))</f>
        <v/>
      </c>
      <c r="X95" s="7" t="str">
        <f ca="1">IF(AND($A95&lt;&gt;"",$A95&lt;&gt;"TOTAL"),IF(AND([6]PREMIOS_TITULACIONES_ANTIGUAS!$AP93&lt;&gt;"",[6]PREMIOS_TITULACIONES_ANTIGUAS!$AP93&lt;&gt;0),[6]PREMIOS_TITULACIONES_ANTIGUAS!$AP93,""),IF($A95="TOTAL",SUM(INDIRECT("X4:X"&amp;ROW()-1)),""))</f>
        <v/>
      </c>
      <c r="Y95" s="7" t="str">
        <f t="shared" ca="1" si="26"/>
        <v/>
      </c>
      <c r="Z95" s="7" t="str">
        <f ca="1">IF(AND($A95&lt;&gt;"",$A95&lt;&gt;"TOTAL"),IF(AND([6]PREMIOS_TITULACIONES_ANTIGUAS!$AS93&lt;&gt;"",[6]PREMIOS_TITULACIONES_ANTIGUAS!$AS93&lt;&gt;0),[6]PREMIOS_TITULACIONES_ANTIGUAS!$AS93,""),IF($A95="TOTAL",SUM(INDIRECT("Z4:Z"&amp;ROW()-1)),""))</f>
        <v/>
      </c>
      <c r="AA95" s="7" t="str">
        <f ca="1">IF(AND($A95&lt;&gt;"",$A95&lt;&gt;"TOTAL"),IF(AND([6]PREMIOS_TITULACIONES_ANTIGUAS!$AU93&lt;&gt;"",[6]PREMIOS_TITULACIONES_ANTIGUAS!$AU93&lt;&gt;0),[6]PREMIOS_TITULACIONES_ANTIGUAS!$AU93,""),IF($A95="TOTAL",SUM(INDIRECT("AA4:AA"&amp;ROW()-1)),""))</f>
        <v/>
      </c>
      <c r="AB95" s="7" t="str">
        <f t="shared" ca="1" si="27"/>
        <v/>
      </c>
      <c r="AC95" s="7" t="str">
        <f ca="1">IF(AND($A95&lt;&gt;"",$A95&lt;&gt;"TOTAL"),IF(AND([6]PREMIOS_TITULACIONES_ANTIGUAS!$AX93&lt;&gt;"",[6]PREMIOS_TITULACIONES_ANTIGUAS!$AX93&lt;&gt;0),[6]PREMIOS_TITULACIONES_ANTIGUAS!$AX93,""),IF($A95="TOTAL",SUM(INDIRECT("AC4:AC"&amp;ROW()-1)),""))</f>
        <v/>
      </c>
      <c r="AD95" s="7" t="str">
        <f ca="1">IF(AND($A95&lt;&gt;"",$A95&lt;&gt;"TOTAL"),IF(AND([6]PREMIOS_TITULACIONES_ANTIGUAS!$AZ93&lt;&gt;"",[6]PREMIOS_TITULACIONES_ANTIGUAS!$AZ93&lt;&gt;0),[6]PREMIOS_TITULACIONES_ANTIGUAS!$AZ93,""),IF($A95="TOTAL",SUM(INDIRECT("AD4:AD"&amp;ROW()-1)),""))</f>
        <v/>
      </c>
      <c r="AE95" s="7" t="str">
        <f t="shared" ca="1" si="28"/>
        <v/>
      </c>
      <c r="AF95" s="7" t="str">
        <f ca="1">IF(AND($A95&lt;&gt;"",$A95&lt;&gt;"TOTAL"),IF(AND([6]PREMIOS_TITULACIONES_ANTIGUAS!$BC93&lt;&gt;"",[6]PREMIOS_TITULACIONES_ANTIGUAS!$BC93&lt;&gt;0),[6]PREMIOS_TITULACIONES_ANTIGUAS!$BC93,""),IF($A95="TOTAL",SUM(INDIRECT("AF4:AF"&amp;ROW()-1)),""))</f>
        <v/>
      </c>
      <c r="AG95" s="7" t="str">
        <f ca="1">IF(AND($A95&lt;&gt;"",$A95&lt;&gt;"TOTAL"),IF(AND([6]PREMIOS_TITULACIONES_ANTIGUAS!$BE93&lt;&gt;"",[6]PREMIOS_TITULACIONES_ANTIGUAS!$BE93&lt;&gt;0),[6]PREMIOS_TITULACIONES_ANTIGUAS!$BE93,""),IF($A95="TOTAL",SUM(INDIRECT("AG4:AG"&amp;ROW()-1)),""))</f>
        <v/>
      </c>
      <c r="AH95" s="7" t="str">
        <f t="shared" ca="1" si="29"/>
        <v/>
      </c>
      <c r="AI95" s="7" t="str">
        <f ca="1">IF(AND($A95&lt;&gt;"",$A95&lt;&gt;"TOTAL"),IF(AND([6]PREMIOS_TITULACIONES_ANTIGUAS!$BH93&lt;&gt;"",[6]PREMIOS_TITULACIONES_ANTIGUAS!$BH93&lt;&gt;0),[6]PREMIOS_TITULACIONES_ANTIGUAS!$BH93,""),IF($A95="TOTAL",SUM(INDIRECT("AI4:AI"&amp;ROW()-1)),""))</f>
        <v/>
      </c>
      <c r="AJ95" s="7" t="str">
        <f ca="1">IF(AND($A95&lt;&gt;"",$A95&lt;&gt;"TOTAL"),IF(AND([6]PREMIOS_TITULACIONES_ANTIGUAS!$BJ93&lt;&gt;"",[6]PREMIOS_TITULACIONES_ANTIGUAS!$BJ93&lt;&gt;0),[6]PREMIOS_TITULACIONES_ANTIGUAS!$BJ93,""),IF($A95="TOTAL",SUM(INDIRECT("AJ4:AJ"&amp;ROW()-1)),""))</f>
        <v/>
      </c>
      <c r="AK95" s="7" t="str">
        <f t="shared" ca="1" si="30"/>
        <v/>
      </c>
      <c r="AL95" s="7" t="str">
        <f ca="1">IF(AND($A95&lt;&gt;"",$A95&lt;&gt;"TOTAL"),IF(AND([6]PREMIOS_TITULACIONES_ANTIGUAS!$BM93&lt;&gt;"",[6]PREMIOS_TITULACIONES_ANTIGUAS!$BM93&lt;&gt;0),[6]PREMIOS_TITULACIONES_ANTIGUAS!$BM93,""),IF($A95="TOTAL",SUM(INDIRECT("AL4:AL"&amp;ROW()-1)),""))</f>
        <v/>
      </c>
      <c r="AM95" s="7" t="str">
        <f ca="1">IF(AND($A95&lt;&gt;"",$A95&lt;&gt;"TOTAL"),IF(AND([6]PREMIOS_TITULACIONES_ANTIGUAS!$BO93&lt;&gt;"",[6]PREMIOS_TITULACIONES_ANTIGUAS!$BO93&lt;&gt;0),[6]PREMIOS_TITULACIONES_ANTIGUAS!$BO93,""),IF($A95="TOTAL",SUM(INDIRECT("AM4:AM"&amp;ROW()-1)),""))</f>
        <v/>
      </c>
      <c r="AN95" s="7" t="str">
        <f t="shared" ca="1" si="31"/>
        <v/>
      </c>
      <c r="AO95" s="7" t="str">
        <f ca="1">IF(AND($A95&lt;&gt;"",$A95&lt;&gt;"TOTAL"),IF(AND([6]PREMIOS_TITULACIONES_ANTIGUAS!$BR93&lt;&gt;"",[6]PREMIOS_TITULACIONES_ANTIGUAS!$BR93&lt;&gt;0),[6]PREMIOS_TITULACIONES_ANTIGUAS!$BR93,""),IF($A95="TOTAL",SUM(INDIRECT("AO4:AO"&amp;ROW()-1)),""))</f>
        <v/>
      </c>
      <c r="AP95" s="7" t="str">
        <f ca="1">IF(AND($A95&lt;&gt;"",$A95&lt;&gt;"TOTAL"),IF(AND([6]PREMIOS_TITULACIONES_ANTIGUAS!$BT93&lt;&gt;"",[6]PREMIOS_TITULACIONES_ANTIGUAS!$BT93&lt;&gt;0),[6]PREMIOS_TITULACIONES_ANTIGUAS!$BT93,""),IF($A95="TOTAL",SUM(INDIRECT("AP4:AP"&amp;ROW()-1)),""))</f>
        <v/>
      </c>
      <c r="AQ95" s="7" t="str">
        <f t="shared" ca="1" si="32"/>
        <v/>
      </c>
      <c r="AR95" s="7" t="str">
        <f ca="1">IF(AND($A95&lt;&gt;"",$A95&lt;&gt;"TOTAL"),IF(AND([6]PREMIOS_TITULACIONES_ANTIGUAS!$BW93&lt;&gt;"",[6]PREMIOS_TITULACIONES_ANTIGUAS!$BW93&lt;&gt;0),[6]PREMIOS_TITULACIONES_ANTIGUAS!$BW93,""),IF($A95="TOTAL",SUM(INDIRECT("AR4:AR"&amp;ROW()-1)),""))</f>
        <v/>
      </c>
      <c r="AS95" s="7" t="str">
        <f ca="1">IF(AND($A95&lt;&gt;"",$A95&lt;&gt;"TOTAL"),IF(AND([6]PREMIOS_TITULACIONES_ANTIGUAS!$BY93&lt;&gt;"",[6]PREMIOS_TITULACIONES_ANTIGUAS!$BY93&lt;&gt;0),[6]PREMIOS_TITULACIONES_ANTIGUAS!$BY93,""),IF($A95="TOTAL",SUM(INDIRECT("AS4:AS"&amp;ROW()-1)),""))</f>
        <v/>
      </c>
      <c r="AT95" s="7" t="str">
        <f t="shared" ca="1" si="33"/>
        <v/>
      </c>
      <c r="AU95" s="7" t="str">
        <f ca="1">IF(AND($A95&lt;&gt;"",$A95&lt;&gt;"TOTAL"),IF(AND([6]PREMIOS_TITULACIONES_ANTIGUAS!$CB93&lt;&gt;"",[6]PREMIOS_TITULACIONES_ANTIGUAS!$CB93&lt;&gt;0),[6]PREMIOS_TITULACIONES_ANTIGUAS!$CB93,""),IF($A95="TOTAL",SUM(INDIRECT("AU4:AU"&amp;ROW()-1)),""))</f>
        <v/>
      </c>
      <c r="AV95" s="7" t="str">
        <f ca="1">IF(AND($A95&lt;&gt;"",$A95&lt;&gt;"TOTAL"),IF(AND([6]PREMIOS_TITULACIONES_ANTIGUAS!$CD93&lt;&gt;"",[6]PREMIOS_TITULACIONES_ANTIGUAS!$CD93&lt;&gt;0),[6]PREMIOS_TITULACIONES_ANTIGUAS!$CD93,""),IF($A95="TOTAL",SUM(INDIRECT("AV4:AV"&amp;ROW()-1)),""))</f>
        <v/>
      </c>
      <c r="AW95" s="7" t="str">
        <f t="shared" ca="1" si="34"/>
        <v/>
      </c>
      <c r="AX95" s="7" t="str">
        <f ca="1">IF(AND($A95&lt;&gt;"",$A95&lt;&gt;"TOTAL"),IF(AND([6]PREMIOS_TITULACIONES_ANTIGUAS!$CG93&lt;&gt;"",[6]PREMIOS_TITULACIONES_ANTIGUAS!$CG93&lt;&gt;0),[6]PREMIOS_TITULACIONES_ANTIGUAS!$CG93,""),IF($A95="TOTAL",SUM(INDIRECT("AX4:AX"&amp;ROW()-1)),""))</f>
        <v/>
      </c>
      <c r="AY95" s="7" t="str">
        <f ca="1">IF(AND($A95&lt;&gt;"",$A95&lt;&gt;"TOTAL"),IF(AND([6]PREMIOS_TITULACIONES_ANTIGUAS!$CI93&lt;&gt;"",[6]PREMIOS_TITULACIONES_ANTIGUAS!$CI93&lt;&gt;0),[6]PREMIOS_TITULACIONES_ANTIGUAS!$CI93,""),IF($A95="TOTAL",SUM(INDIRECT("AY4:AY"&amp;ROW()-1)),""))</f>
        <v/>
      </c>
      <c r="AZ95" s="7" t="str">
        <f t="shared" ca="1" si="35"/>
        <v/>
      </c>
      <c r="BA95" s="7" t="str">
        <f ca="1">IF(AND($A95&lt;&gt;"",$A95&lt;&gt;"TOTAL"),IF(AND([6]PREMIOS_TITULACIONES_ANTIGUAS!$CL93&lt;&gt;"",[6]PREMIOS_TITULACIONES_ANTIGUAS!$CL93&lt;&gt;0),[6]PREMIOS_TITULACIONES_ANTIGUAS!$CL93,""),IF($A95="TOTAL",SUM(INDIRECT("BA4:BA"&amp;ROW()-1)),""))</f>
        <v/>
      </c>
      <c r="BB95" s="7" t="str">
        <f ca="1">IF(AND($A95&lt;&gt;"",$A95&lt;&gt;"TOTAL"),IF(AND([6]PREMIOS_TITULACIONES_ANTIGUAS!$CN93&lt;&gt;"",[6]PREMIOS_TITULACIONES_ANTIGUAS!$CN93&lt;&gt;0),[6]PREMIOS_TITULACIONES_ANTIGUAS!$CN93,""),IF($A95="TOTAL",SUM(INDIRECT("BB4:BB"&amp;ROW()-1)),""))</f>
        <v/>
      </c>
      <c r="BC95" s="7" t="str">
        <f t="shared" ca="1" si="36"/>
        <v/>
      </c>
      <c r="BD95" s="7" t="str">
        <f ca="1">IF(AND($A95&lt;&gt;"",$A95&lt;&gt;"TOTAL"),IF(AND([6]PREMIOS_TITULACIONES_ANTIGUAS!$CQ93&lt;&gt;"",[6]PREMIOS_TITULACIONES_ANTIGUAS!$CQ93&lt;&gt;0),[6]PREMIOS_TITULACIONES_ANTIGUAS!$CQ93,""),IF($A95="TOTAL",SUM(INDIRECT("BD4:BD"&amp;ROW()-1)),""))</f>
        <v/>
      </c>
      <c r="BE95" s="7" t="str">
        <f ca="1">IF(AND($A95&lt;&gt;"",$A95&lt;&gt;"TOTAL"),IF(AND([6]PREMIOS_TITULACIONES_ANTIGUAS!$CS93&lt;&gt;"",[6]PREMIOS_TITULACIONES_ANTIGUAS!$CS93&lt;&gt;0),[6]PREMIOS_TITULACIONES_ANTIGUAS!$CS93,""),IF($A95="TOTAL",SUM(INDIRECT("BE4:BE"&amp;ROW()-1)),""))</f>
        <v/>
      </c>
      <c r="BF95" s="7" t="str">
        <f t="shared" ca="1" si="37"/>
        <v/>
      </c>
    </row>
    <row r="96" spans="1:58" x14ac:dyDescent="0.2">
      <c r="A96" s="12" t="str">
        <f>IF([6]PREMIOS_TITULACIONES_ANTIGUAS!$D94&lt;&gt;"",[6]PREMIOS_TITULACIONES_ANTIGUAS!$D94,IF(AND([6]PREMIOS_TITULACIONES_ANTIGUAS!$D94="",[6]PREMIOS_TITULACIONES_ANTIGUAS!$D95="",[6]PREMIOS_TITULACIONES_ANTIGUAS!$D93=""),"","TOTAL"))</f>
        <v/>
      </c>
      <c r="B96" s="7" t="str">
        <f ca="1">IF(AND($A96&lt;&gt;"",$A96&lt;&gt;"TOTAL"),IF(AND([6]PREMIOS_TITULACIONES_ANTIGUAS!$E94&lt;&gt;"",[6]PREMIOS_TITULACIONES_ANTIGUAS!$E94&lt;&gt;0),[6]PREMIOS_TITULACIONES_ANTIGUAS!$E94,""),IF($A96="TOTAL",SUM(INDIRECT("B4:B"&amp;ROW()-1)),""))</f>
        <v/>
      </c>
      <c r="C96" s="7" t="str">
        <f ca="1">IF(AND($A96&lt;&gt;"",$A96&lt;&gt;"TOTAL"),IF(AND([6]PREMIOS_TITULACIONES_ANTIGUAS!$G94&lt;&gt;"",[6]PREMIOS_TITULACIONES_ANTIGUAS!$G94&lt;&gt;0),[6]PREMIOS_TITULACIONES_ANTIGUAS!$G94,""),IF($A96="TOTAL",SUM(INDIRECT("C4:C"&amp;ROW()-1)),""))</f>
        <v/>
      </c>
      <c r="D96" s="7" t="str">
        <f t="shared" ca="1" si="19"/>
        <v/>
      </c>
      <c r="E96" s="7" t="str">
        <f ca="1">IF(AND($A96&lt;&gt;"",$A96&lt;&gt;"TOTAL"),IF(AND([6]PREMIOS_TITULACIONES_ANTIGUAS!$J94&lt;&gt;"",[6]PREMIOS_TITULACIONES_ANTIGUAS!$J94&lt;&gt;0),[6]PREMIOS_TITULACIONES_ANTIGUAS!$J94,""),IF($A96="TOTAL",SUM(INDIRECT("E4:E"&amp;ROW()-1)),""))</f>
        <v/>
      </c>
      <c r="F96" s="7" t="str">
        <f ca="1">IF(AND($A96&lt;&gt;"",$A96&lt;&gt;"TOTAL"),IF(AND([6]PREMIOS_TITULACIONES_ANTIGUAS!$L94&lt;&gt;"",[6]PREMIOS_TITULACIONES_ANTIGUAS!$L94&lt;&gt;0),[6]PREMIOS_TITULACIONES_ANTIGUAS!$L94,""),IF($A96="TOTAL",SUM(INDIRECT("F4:F"&amp;ROW()-1)),""))</f>
        <v/>
      </c>
      <c r="G96" s="7" t="str">
        <f t="shared" ca="1" si="20"/>
        <v/>
      </c>
      <c r="H96" s="7" t="str">
        <f ca="1">IF(AND($A96&lt;&gt;"",$A96&lt;&gt;"TOTAL"),IF(AND([6]PREMIOS_TITULACIONES_ANTIGUAS!$O94&lt;&gt;"",[6]PREMIOS_TITULACIONES_ANTIGUAS!$O94&lt;&gt;0),[6]PREMIOS_TITULACIONES_ANTIGUAS!$O94,""),IF($A96="TOTAL",SUM(INDIRECT("H4:H"&amp;ROW()-1)),""))</f>
        <v/>
      </c>
      <c r="I96" s="7" t="str">
        <f ca="1">IF(AND($A96&lt;&gt;"",$A96&lt;&gt;"TOTAL"),IF(AND([6]PREMIOS_TITULACIONES_ANTIGUAS!$Q94&lt;&gt;"",[6]PREMIOS_TITULACIONES_ANTIGUAS!$Q94&lt;&gt;0),[6]PREMIOS_TITULACIONES_ANTIGUAS!$Q94,""),IF($A96="TOTAL",SUM(INDIRECT("I4:I"&amp;ROW()-1)),""))</f>
        <v/>
      </c>
      <c r="J96" s="7" t="str">
        <f t="shared" ca="1" si="21"/>
        <v/>
      </c>
      <c r="K96" s="7" t="str">
        <f ca="1">IF(AND($A96&lt;&gt;"",$A96&lt;&gt;"TOTAL"),IF(AND([6]PREMIOS_TITULACIONES_ANTIGUAS!$T94&lt;&gt;"",[6]PREMIOS_TITULACIONES_ANTIGUAS!$T94&lt;&gt;0),[6]PREMIOS_TITULACIONES_ANTIGUAS!$T94,""),IF($A96="TOTAL",SUM(INDIRECT("K4:K"&amp;ROW()-1)),""))</f>
        <v/>
      </c>
      <c r="L96" s="7" t="str">
        <f ca="1">IF(AND($A96&lt;&gt;"",$A96&lt;&gt;"TOTAL"),IF(AND([6]PREMIOS_TITULACIONES_ANTIGUAS!$V94&lt;&gt;"",[6]PREMIOS_TITULACIONES_ANTIGUAS!$V94&lt;&gt;0),[6]PREMIOS_TITULACIONES_ANTIGUAS!$V94,""),IF($A96="TOTAL",SUM(INDIRECT("L4:L"&amp;ROW()-1)),""))</f>
        <v/>
      </c>
      <c r="M96" s="7" t="str">
        <f t="shared" ca="1" si="22"/>
        <v/>
      </c>
      <c r="N96" s="7" t="str">
        <f ca="1">IF(AND($A96&lt;&gt;"",$A96&lt;&gt;"TOTAL"),IF(AND([6]PREMIOS_TITULACIONES_ANTIGUAS!$Y94&lt;&gt;"",[6]PREMIOS_TITULACIONES_ANTIGUAS!$Y94&lt;&gt;0),[6]PREMIOS_TITULACIONES_ANTIGUAS!$Y94,""),IF($A96="TOTAL",SUM(INDIRECT("N4:N"&amp;ROW()-1)),""))</f>
        <v/>
      </c>
      <c r="O96" s="7" t="str">
        <f ca="1">IF(AND($A96&lt;&gt;"",$A96&lt;&gt;"TOTAL"),IF(AND([6]PREMIOS_TITULACIONES_ANTIGUAS!$AA94&lt;&gt;"",[6]PREMIOS_TITULACIONES_ANTIGUAS!$AA94&lt;&gt;0),[6]PREMIOS_TITULACIONES_ANTIGUAS!$AA94,""),IF($A96="TOTAL",SUM(INDIRECT("O4:O"&amp;ROW()-1)),""))</f>
        <v/>
      </c>
      <c r="P96" s="7" t="str">
        <f t="shared" ca="1" si="23"/>
        <v/>
      </c>
      <c r="Q96" s="7" t="str">
        <f ca="1">IF(AND($A96&lt;&gt;"",$A96&lt;&gt;"TOTAL"),IF(AND([6]PREMIOS_TITULACIONES_ANTIGUAS!$AD94&lt;&gt;"",[6]PREMIOS_TITULACIONES_ANTIGUAS!$AD94&lt;&gt;0),[6]PREMIOS_TITULACIONES_ANTIGUAS!$AD94,""),IF($A96="TOTAL",SUM(INDIRECT("Q4:Q"&amp;ROW()-1)),""))</f>
        <v/>
      </c>
      <c r="R96" s="7" t="str">
        <f ca="1">IF(AND($A96&lt;&gt;"",$A96&lt;&gt;"TOTAL"),IF(AND([6]PREMIOS_TITULACIONES_ANTIGUAS!$AF94&lt;&gt;"",[6]PREMIOS_TITULACIONES_ANTIGUAS!$AF94&lt;&gt;0),[6]PREMIOS_TITULACIONES_ANTIGUAS!$AF94,""),IF($A96="TOTAL",SUM(INDIRECT("R4:R"&amp;ROW()-1)),""))</f>
        <v/>
      </c>
      <c r="S96" s="7" t="str">
        <f t="shared" ca="1" si="24"/>
        <v/>
      </c>
      <c r="T96" s="7" t="str">
        <f ca="1">IF(AND($A96&lt;&gt;"",$A96&lt;&gt;"TOTAL"),IF(AND([6]PREMIOS_TITULACIONES_ANTIGUAS!$AI94&lt;&gt;"",[6]PREMIOS_TITULACIONES_ANTIGUAS!$AI94&lt;&gt;0),[6]PREMIOS_TITULACIONES_ANTIGUAS!$AI94,""),IF($A96="TOTAL",SUM(INDIRECT("T4:T"&amp;ROW()-1)),""))</f>
        <v/>
      </c>
      <c r="U96" s="7" t="str">
        <f ca="1">IF(AND($A96&lt;&gt;"",$A96&lt;&gt;"TOTAL"),IF(AND([6]PREMIOS_TITULACIONES_ANTIGUAS!$AK94&lt;&gt;"",[6]PREMIOS_TITULACIONES_ANTIGUAS!$AK94&lt;&gt;0),[6]PREMIOS_TITULACIONES_ANTIGUAS!$AK94,""),IF($A96="TOTAL",SUM(INDIRECT("U4:U"&amp;ROW()-1)),""))</f>
        <v/>
      </c>
      <c r="V96" s="7" t="str">
        <f t="shared" ca="1" si="25"/>
        <v/>
      </c>
      <c r="W96" s="7" t="str">
        <f ca="1">IF(AND($A96&lt;&gt;"",$A96&lt;&gt;"TOTAL"),IF(AND([6]PREMIOS_TITULACIONES_ANTIGUAS!$AN94&lt;&gt;"",[6]PREMIOS_TITULACIONES_ANTIGUAS!$AN94&lt;&gt;0),[6]PREMIOS_TITULACIONES_ANTIGUAS!$AN94,""),IF($A96="TOTAL",SUM(INDIRECT("W4:W"&amp;ROW()-1)),""))</f>
        <v/>
      </c>
      <c r="X96" s="7" t="str">
        <f ca="1">IF(AND($A96&lt;&gt;"",$A96&lt;&gt;"TOTAL"),IF(AND([6]PREMIOS_TITULACIONES_ANTIGUAS!$AP94&lt;&gt;"",[6]PREMIOS_TITULACIONES_ANTIGUAS!$AP94&lt;&gt;0),[6]PREMIOS_TITULACIONES_ANTIGUAS!$AP94,""),IF($A96="TOTAL",SUM(INDIRECT("X4:X"&amp;ROW()-1)),""))</f>
        <v/>
      </c>
      <c r="Y96" s="7" t="str">
        <f t="shared" ca="1" si="26"/>
        <v/>
      </c>
      <c r="Z96" s="7" t="str">
        <f ca="1">IF(AND($A96&lt;&gt;"",$A96&lt;&gt;"TOTAL"),IF(AND([6]PREMIOS_TITULACIONES_ANTIGUAS!$AS94&lt;&gt;"",[6]PREMIOS_TITULACIONES_ANTIGUAS!$AS94&lt;&gt;0),[6]PREMIOS_TITULACIONES_ANTIGUAS!$AS94,""),IF($A96="TOTAL",SUM(INDIRECT("Z4:Z"&amp;ROW()-1)),""))</f>
        <v/>
      </c>
      <c r="AA96" s="7" t="str">
        <f ca="1">IF(AND($A96&lt;&gt;"",$A96&lt;&gt;"TOTAL"),IF(AND([6]PREMIOS_TITULACIONES_ANTIGUAS!$AU94&lt;&gt;"",[6]PREMIOS_TITULACIONES_ANTIGUAS!$AU94&lt;&gt;0),[6]PREMIOS_TITULACIONES_ANTIGUAS!$AU94,""),IF($A96="TOTAL",SUM(INDIRECT("AA4:AA"&amp;ROW()-1)),""))</f>
        <v/>
      </c>
      <c r="AB96" s="7" t="str">
        <f t="shared" ca="1" si="27"/>
        <v/>
      </c>
      <c r="AC96" s="7" t="str">
        <f ca="1">IF(AND($A96&lt;&gt;"",$A96&lt;&gt;"TOTAL"),IF(AND([6]PREMIOS_TITULACIONES_ANTIGUAS!$AX94&lt;&gt;"",[6]PREMIOS_TITULACIONES_ANTIGUAS!$AX94&lt;&gt;0),[6]PREMIOS_TITULACIONES_ANTIGUAS!$AX94,""),IF($A96="TOTAL",SUM(INDIRECT("AC4:AC"&amp;ROW()-1)),""))</f>
        <v/>
      </c>
      <c r="AD96" s="7" t="str">
        <f ca="1">IF(AND($A96&lt;&gt;"",$A96&lt;&gt;"TOTAL"),IF(AND([6]PREMIOS_TITULACIONES_ANTIGUAS!$AZ94&lt;&gt;"",[6]PREMIOS_TITULACIONES_ANTIGUAS!$AZ94&lt;&gt;0),[6]PREMIOS_TITULACIONES_ANTIGUAS!$AZ94,""),IF($A96="TOTAL",SUM(INDIRECT("AD4:AD"&amp;ROW()-1)),""))</f>
        <v/>
      </c>
      <c r="AE96" s="7" t="str">
        <f t="shared" ca="1" si="28"/>
        <v/>
      </c>
      <c r="AF96" s="7" t="str">
        <f ca="1">IF(AND($A96&lt;&gt;"",$A96&lt;&gt;"TOTAL"),IF(AND([6]PREMIOS_TITULACIONES_ANTIGUAS!$BC94&lt;&gt;"",[6]PREMIOS_TITULACIONES_ANTIGUAS!$BC94&lt;&gt;0),[6]PREMIOS_TITULACIONES_ANTIGUAS!$BC94,""),IF($A96="TOTAL",SUM(INDIRECT("AF4:AF"&amp;ROW()-1)),""))</f>
        <v/>
      </c>
      <c r="AG96" s="7" t="str">
        <f ca="1">IF(AND($A96&lt;&gt;"",$A96&lt;&gt;"TOTAL"),IF(AND([6]PREMIOS_TITULACIONES_ANTIGUAS!$BE94&lt;&gt;"",[6]PREMIOS_TITULACIONES_ANTIGUAS!$BE94&lt;&gt;0),[6]PREMIOS_TITULACIONES_ANTIGUAS!$BE94,""),IF($A96="TOTAL",SUM(INDIRECT("AG4:AG"&amp;ROW()-1)),""))</f>
        <v/>
      </c>
      <c r="AH96" s="7" t="str">
        <f t="shared" ca="1" si="29"/>
        <v/>
      </c>
      <c r="AI96" s="7" t="str">
        <f ca="1">IF(AND($A96&lt;&gt;"",$A96&lt;&gt;"TOTAL"),IF(AND([6]PREMIOS_TITULACIONES_ANTIGUAS!$BH94&lt;&gt;"",[6]PREMIOS_TITULACIONES_ANTIGUAS!$BH94&lt;&gt;0),[6]PREMIOS_TITULACIONES_ANTIGUAS!$BH94,""),IF($A96="TOTAL",SUM(INDIRECT("AI4:AI"&amp;ROW()-1)),""))</f>
        <v/>
      </c>
      <c r="AJ96" s="7" t="str">
        <f ca="1">IF(AND($A96&lt;&gt;"",$A96&lt;&gt;"TOTAL"),IF(AND([6]PREMIOS_TITULACIONES_ANTIGUAS!$BJ94&lt;&gt;"",[6]PREMIOS_TITULACIONES_ANTIGUAS!$BJ94&lt;&gt;0),[6]PREMIOS_TITULACIONES_ANTIGUAS!$BJ94,""),IF($A96="TOTAL",SUM(INDIRECT("AJ4:AJ"&amp;ROW()-1)),""))</f>
        <v/>
      </c>
      <c r="AK96" s="7" t="str">
        <f t="shared" ca="1" si="30"/>
        <v/>
      </c>
      <c r="AL96" s="7" t="str">
        <f ca="1">IF(AND($A96&lt;&gt;"",$A96&lt;&gt;"TOTAL"),IF(AND([6]PREMIOS_TITULACIONES_ANTIGUAS!$BM94&lt;&gt;"",[6]PREMIOS_TITULACIONES_ANTIGUAS!$BM94&lt;&gt;0),[6]PREMIOS_TITULACIONES_ANTIGUAS!$BM94,""),IF($A96="TOTAL",SUM(INDIRECT("AL4:AL"&amp;ROW()-1)),""))</f>
        <v/>
      </c>
      <c r="AM96" s="7" t="str">
        <f ca="1">IF(AND($A96&lt;&gt;"",$A96&lt;&gt;"TOTAL"),IF(AND([6]PREMIOS_TITULACIONES_ANTIGUAS!$BO94&lt;&gt;"",[6]PREMIOS_TITULACIONES_ANTIGUAS!$BO94&lt;&gt;0),[6]PREMIOS_TITULACIONES_ANTIGUAS!$BO94,""),IF($A96="TOTAL",SUM(INDIRECT("AM4:AM"&amp;ROW()-1)),""))</f>
        <v/>
      </c>
      <c r="AN96" s="7" t="str">
        <f t="shared" ca="1" si="31"/>
        <v/>
      </c>
      <c r="AO96" s="7" t="str">
        <f ca="1">IF(AND($A96&lt;&gt;"",$A96&lt;&gt;"TOTAL"),IF(AND([6]PREMIOS_TITULACIONES_ANTIGUAS!$BR94&lt;&gt;"",[6]PREMIOS_TITULACIONES_ANTIGUAS!$BR94&lt;&gt;0),[6]PREMIOS_TITULACIONES_ANTIGUAS!$BR94,""),IF($A96="TOTAL",SUM(INDIRECT("AO4:AO"&amp;ROW()-1)),""))</f>
        <v/>
      </c>
      <c r="AP96" s="7" t="str">
        <f ca="1">IF(AND($A96&lt;&gt;"",$A96&lt;&gt;"TOTAL"),IF(AND([6]PREMIOS_TITULACIONES_ANTIGUAS!$BT94&lt;&gt;"",[6]PREMIOS_TITULACIONES_ANTIGUAS!$BT94&lt;&gt;0),[6]PREMIOS_TITULACIONES_ANTIGUAS!$BT94,""),IF($A96="TOTAL",SUM(INDIRECT("AP4:AP"&amp;ROW()-1)),""))</f>
        <v/>
      </c>
      <c r="AQ96" s="7" t="str">
        <f t="shared" ca="1" si="32"/>
        <v/>
      </c>
      <c r="AR96" s="7" t="str">
        <f ca="1">IF(AND($A96&lt;&gt;"",$A96&lt;&gt;"TOTAL"),IF(AND([6]PREMIOS_TITULACIONES_ANTIGUAS!$BW94&lt;&gt;"",[6]PREMIOS_TITULACIONES_ANTIGUAS!$BW94&lt;&gt;0),[6]PREMIOS_TITULACIONES_ANTIGUAS!$BW94,""),IF($A96="TOTAL",SUM(INDIRECT("AR4:AR"&amp;ROW()-1)),""))</f>
        <v/>
      </c>
      <c r="AS96" s="7" t="str">
        <f ca="1">IF(AND($A96&lt;&gt;"",$A96&lt;&gt;"TOTAL"),IF(AND([6]PREMIOS_TITULACIONES_ANTIGUAS!$BY94&lt;&gt;"",[6]PREMIOS_TITULACIONES_ANTIGUAS!$BY94&lt;&gt;0),[6]PREMIOS_TITULACIONES_ANTIGUAS!$BY94,""),IF($A96="TOTAL",SUM(INDIRECT("AS4:AS"&amp;ROW()-1)),""))</f>
        <v/>
      </c>
      <c r="AT96" s="7" t="str">
        <f t="shared" ca="1" si="33"/>
        <v/>
      </c>
      <c r="AU96" s="7" t="str">
        <f ca="1">IF(AND($A96&lt;&gt;"",$A96&lt;&gt;"TOTAL"),IF(AND([6]PREMIOS_TITULACIONES_ANTIGUAS!$CB94&lt;&gt;"",[6]PREMIOS_TITULACIONES_ANTIGUAS!$CB94&lt;&gt;0),[6]PREMIOS_TITULACIONES_ANTIGUAS!$CB94,""),IF($A96="TOTAL",SUM(INDIRECT("AU4:AU"&amp;ROW()-1)),""))</f>
        <v/>
      </c>
      <c r="AV96" s="7" t="str">
        <f ca="1">IF(AND($A96&lt;&gt;"",$A96&lt;&gt;"TOTAL"),IF(AND([6]PREMIOS_TITULACIONES_ANTIGUAS!$CD94&lt;&gt;"",[6]PREMIOS_TITULACIONES_ANTIGUAS!$CD94&lt;&gt;0),[6]PREMIOS_TITULACIONES_ANTIGUAS!$CD94,""),IF($A96="TOTAL",SUM(INDIRECT("AV4:AV"&amp;ROW()-1)),""))</f>
        <v/>
      </c>
      <c r="AW96" s="7" t="str">
        <f t="shared" ca="1" si="34"/>
        <v/>
      </c>
      <c r="AX96" s="7" t="str">
        <f ca="1">IF(AND($A96&lt;&gt;"",$A96&lt;&gt;"TOTAL"),IF(AND([6]PREMIOS_TITULACIONES_ANTIGUAS!$CG94&lt;&gt;"",[6]PREMIOS_TITULACIONES_ANTIGUAS!$CG94&lt;&gt;0),[6]PREMIOS_TITULACIONES_ANTIGUAS!$CG94,""),IF($A96="TOTAL",SUM(INDIRECT("AX4:AX"&amp;ROW()-1)),""))</f>
        <v/>
      </c>
      <c r="AY96" s="7" t="str">
        <f ca="1">IF(AND($A96&lt;&gt;"",$A96&lt;&gt;"TOTAL"),IF(AND([6]PREMIOS_TITULACIONES_ANTIGUAS!$CI94&lt;&gt;"",[6]PREMIOS_TITULACIONES_ANTIGUAS!$CI94&lt;&gt;0),[6]PREMIOS_TITULACIONES_ANTIGUAS!$CI94,""),IF($A96="TOTAL",SUM(INDIRECT("AY4:AY"&amp;ROW()-1)),""))</f>
        <v/>
      </c>
      <c r="AZ96" s="7" t="str">
        <f t="shared" ca="1" si="35"/>
        <v/>
      </c>
      <c r="BA96" s="7" t="str">
        <f ca="1">IF(AND($A96&lt;&gt;"",$A96&lt;&gt;"TOTAL"),IF(AND([6]PREMIOS_TITULACIONES_ANTIGUAS!$CL94&lt;&gt;"",[6]PREMIOS_TITULACIONES_ANTIGUAS!$CL94&lt;&gt;0),[6]PREMIOS_TITULACIONES_ANTIGUAS!$CL94,""),IF($A96="TOTAL",SUM(INDIRECT("BA4:BA"&amp;ROW()-1)),""))</f>
        <v/>
      </c>
      <c r="BB96" s="7" t="str">
        <f ca="1">IF(AND($A96&lt;&gt;"",$A96&lt;&gt;"TOTAL"),IF(AND([6]PREMIOS_TITULACIONES_ANTIGUAS!$CN94&lt;&gt;"",[6]PREMIOS_TITULACIONES_ANTIGUAS!$CN94&lt;&gt;0),[6]PREMIOS_TITULACIONES_ANTIGUAS!$CN94,""),IF($A96="TOTAL",SUM(INDIRECT("BB4:BB"&amp;ROW()-1)),""))</f>
        <v/>
      </c>
      <c r="BC96" s="7" t="str">
        <f t="shared" ca="1" si="36"/>
        <v/>
      </c>
      <c r="BD96" s="7" t="str">
        <f ca="1">IF(AND($A96&lt;&gt;"",$A96&lt;&gt;"TOTAL"),IF(AND([6]PREMIOS_TITULACIONES_ANTIGUAS!$CQ94&lt;&gt;"",[6]PREMIOS_TITULACIONES_ANTIGUAS!$CQ94&lt;&gt;0),[6]PREMIOS_TITULACIONES_ANTIGUAS!$CQ94,""),IF($A96="TOTAL",SUM(INDIRECT("BD4:BD"&amp;ROW()-1)),""))</f>
        <v/>
      </c>
      <c r="BE96" s="7" t="str">
        <f ca="1">IF(AND($A96&lt;&gt;"",$A96&lt;&gt;"TOTAL"),IF(AND([6]PREMIOS_TITULACIONES_ANTIGUAS!$CS94&lt;&gt;"",[6]PREMIOS_TITULACIONES_ANTIGUAS!$CS94&lt;&gt;0),[6]PREMIOS_TITULACIONES_ANTIGUAS!$CS94,""),IF($A96="TOTAL",SUM(INDIRECT("BE4:BE"&amp;ROW()-1)),""))</f>
        <v/>
      </c>
      <c r="BF96" s="7" t="str">
        <f t="shared" ca="1" si="37"/>
        <v/>
      </c>
    </row>
    <row r="97" spans="1:58" x14ac:dyDescent="0.2">
      <c r="A97" s="12" t="str">
        <f>IF([6]PREMIOS_TITULACIONES_ANTIGUAS!$D95&lt;&gt;"",[6]PREMIOS_TITULACIONES_ANTIGUAS!$D95,IF(AND([6]PREMIOS_TITULACIONES_ANTIGUAS!$D95="",[6]PREMIOS_TITULACIONES_ANTIGUAS!$D96="",[6]PREMIOS_TITULACIONES_ANTIGUAS!$D94=""),"","TOTAL"))</f>
        <v/>
      </c>
      <c r="B97" s="7" t="str">
        <f ca="1">IF(AND($A97&lt;&gt;"",$A97&lt;&gt;"TOTAL"),IF(AND([6]PREMIOS_TITULACIONES_ANTIGUAS!$E95&lt;&gt;"",[6]PREMIOS_TITULACIONES_ANTIGUAS!$E95&lt;&gt;0),[6]PREMIOS_TITULACIONES_ANTIGUAS!$E95,""),IF($A97="TOTAL",SUM(INDIRECT("B4:B"&amp;ROW()-1)),""))</f>
        <v/>
      </c>
      <c r="C97" s="7" t="str">
        <f ca="1">IF(AND($A97&lt;&gt;"",$A97&lt;&gt;"TOTAL"),IF(AND([6]PREMIOS_TITULACIONES_ANTIGUAS!$G95&lt;&gt;"",[6]PREMIOS_TITULACIONES_ANTIGUAS!$G95&lt;&gt;0),[6]PREMIOS_TITULACIONES_ANTIGUAS!$G95,""),IF($A97="TOTAL",SUM(INDIRECT("C4:C"&amp;ROW()-1)),""))</f>
        <v/>
      </c>
      <c r="D97" s="7" t="str">
        <f t="shared" ca="1" si="19"/>
        <v/>
      </c>
      <c r="E97" s="7" t="str">
        <f ca="1">IF(AND($A97&lt;&gt;"",$A97&lt;&gt;"TOTAL"),IF(AND([6]PREMIOS_TITULACIONES_ANTIGUAS!$J95&lt;&gt;"",[6]PREMIOS_TITULACIONES_ANTIGUAS!$J95&lt;&gt;0),[6]PREMIOS_TITULACIONES_ANTIGUAS!$J95,""),IF($A97="TOTAL",SUM(INDIRECT("E4:E"&amp;ROW()-1)),""))</f>
        <v/>
      </c>
      <c r="F97" s="7" t="str">
        <f ca="1">IF(AND($A97&lt;&gt;"",$A97&lt;&gt;"TOTAL"),IF(AND([6]PREMIOS_TITULACIONES_ANTIGUAS!$L95&lt;&gt;"",[6]PREMIOS_TITULACIONES_ANTIGUAS!$L95&lt;&gt;0),[6]PREMIOS_TITULACIONES_ANTIGUAS!$L95,""),IF($A97="TOTAL",SUM(INDIRECT("F4:F"&amp;ROW()-1)),""))</f>
        <v/>
      </c>
      <c r="G97" s="7" t="str">
        <f t="shared" ca="1" si="20"/>
        <v/>
      </c>
      <c r="H97" s="7" t="str">
        <f ca="1">IF(AND($A97&lt;&gt;"",$A97&lt;&gt;"TOTAL"),IF(AND([6]PREMIOS_TITULACIONES_ANTIGUAS!$O95&lt;&gt;"",[6]PREMIOS_TITULACIONES_ANTIGUAS!$O95&lt;&gt;0),[6]PREMIOS_TITULACIONES_ANTIGUAS!$O95,""),IF($A97="TOTAL",SUM(INDIRECT("H4:H"&amp;ROW()-1)),""))</f>
        <v/>
      </c>
      <c r="I97" s="7" t="str">
        <f ca="1">IF(AND($A97&lt;&gt;"",$A97&lt;&gt;"TOTAL"),IF(AND([6]PREMIOS_TITULACIONES_ANTIGUAS!$Q95&lt;&gt;"",[6]PREMIOS_TITULACIONES_ANTIGUAS!$Q95&lt;&gt;0),[6]PREMIOS_TITULACIONES_ANTIGUAS!$Q95,""),IF($A97="TOTAL",SUM(INDIRECT("I4:I"&amp;ROW()-1)),""))</f>
        <v/>
      </c>
      <c r="J97" s="7" t="str">
        <f t="shared" ca="1" si="21"/>
        <v/>
      </c>
      <c r="K97" s="7" t="str">
        <f ca="1">IF(AND($A97&lt;&gt;"",$A97&lt;&gt;"TOTAL"),IF(AND([6]PREMIOS_TITULACIONES_ANTIGUAS!$T95&lt;&gt;"",[6]PREMIOS_TITULACIONES_ANTIGUAS!$T95&lt;&gt;0),[6]PREMIOS_TITULACIONES_ANTIGUAS!$T95,""),IF($A97="TOTAL",SUM(INDIRECT("K4:K"&amp;ROW()-1)),""))</f>
        <v/>
      </c>
      <c r="L97" s="7" t="str">
        <f ca="1">IF(AND($A97&lt;&gt;"",$A97&lt;&gt;"TOTAL"),IF(AND([6]PREMIOS_TITULACIONES_ANTIGUAS!$V95&lt;&gt;"",[6]PREMIOS_TITULACIONES_ANTIGUAS!$V95&lt;&gt;0),[6]PREMIOS_TITULACIONES_ANTIGUAS!$V95,""),IF($A97="TOTAL",SUM(INDIRECT("L4:L"&amp;ROW()-1)),""))</f>
        <v/>
      </c>
      <c r="M97" s="7" t="str">
        <f t="shared" ca="1" si="22"/>
        <v/>
      </c>
      <c r="N97" s="7" t="str">
        <f ca="1">IF(AND($A97&lt;&gt;"",$A97&lt;&gt;"TOTAL"),IF(AND([6]PREMIOS_TITULACIONES_ANTIGUAS!$Y95&lt;&gt;"",[6]PREMIOS_TITULACIONES_ANTIGUAS!$Y95&lt;&gt;0),[6]PREMIOS_TITULACIONES_ANTIGUAS!$Y95,""),IF($A97="TOTAL",SUM(INDIRECT("N4:N"&amp;ROW()-1)),""))</f>
        <v/>
      </c>
      <c r="O97" s="7" t="str">
        <f ca="1">IF(AND($A97&lt;&gt;"",$A97&lt;&gt;"TOTAL"),IF(AND([6]PREMIOS_TITULACIONES_ANTIGUAS!$AA95&lt;&gt;"",[6]PREMIOS_TITULACIONES_ANTIGUAS!$AA95&lt;&gt;0),[6]PREMIOS_TITULACIONES_ANTIGUAS!$AA95,""),IF($A97="TOTAL",SUM(INDIRECT("O4:O"&amp;ROW()-1)),""))</f>
        <v/>
      </c>
      <c r="P97" s="7" t="str">
        <f t="shared" ca="1" si="23"/>
        <v/>
      </c>
      <c r="Q97" s="7" t="str">
        <f ca="1">IF(AND($A97&lt;&gt;"",$A97&lt;&gt;"TOTAL"),IF(AND([6]PREMIOS_TITULACIONES_ANTIGUAS!$AD95&lt;&gt;"",[6]PREMIOS_TITULACIONES_ANTIGUAS!$AD95&lt;&gt;0),[6]PREMIOS_TITULACIONES_ANTIGUAS!$AD95,""),IF($A97="TOTAL",SUM(INDIRECT("Q4:Q"&amp;ROW()-1)),""))</f>
        <v/>
      </c>
      <c r="R97" s="7" t="str">
        <f ca="1">IF(AND($A97&lt;&gt;"",$A97&lt;&gt;"TOTAL"),IF(AND([6]PREMIOS_TITULACIONES_ANTIGUAS!$AF95&lt;&gt;"",[6]PREMIOS_TITULACIONES_ANTIGUAS!$AF95&lt;&gt;0),[6]PREMIOS_TITULACIONES_ANTIGUAS!$AF95,""),IF($A97="TOTAL",SUM(INDIRECT("R4:R"&amp;ROW()-1)),""))</f>
        <v/>
      </c>
      <c r="S97" s="7" t="str">
        <f t="shared" ca="1" si="24"/>
        <v/>
      </c>
      <c r="T97" s="7" t="str">
        <f ca="1">IF(AND($A97&lt;&gt;"",$A97&lt;&gt;"TOTAL"),IF(AND([6]PREMIOS_TITULACIONES_ANTIGUAS!$AI95&lt;&gt;"",[6]PREMIOS_TITULACIONES_ANTIGUAS!$AI95&lt;&gt;0),[6]PREMIOS_TITULACIONES_ANTIGUAS!$AI95,""),IF($A97="TOTAL",SUM(INDIRECT("T4:T"&amp;ROW()-1)),""))</f>
        <v/>
      </c>
      <c r="U97" s="7" t="str">
        <f ca="1">IF(AND($A97&lt;&gt;"",$A97&lt;&gt;"TOTAL"),IF(AND([6]PREMIOS_TITULACIONES_ANTIGUAS!$AK95&lt;&gt;"",[6]PREMIOS_TITULACIONES_ANTIGUAS!$AK95&lt;&gt;0),[6]PREMIOS_TITULACIONES_ANTIGUAS!$AK95,""),IF($A97="TOTAL",SUM(INDIRECT("U4:U"&amp;ROW()-1)),""))</f>
        <v/>
      </c>
      <c r="V97" s="7" t="str">
        <f t="shared" ca="1" si="25"/>
        <v/>
      </c>
      <c r="W97" s="7" t="str">
        <f ca="1">IF(AND($A97&lt;&gt;"",$A97&lt;&gt;"TOTAL"),IF(AND([6]PREMIOS_TITULACIONES_ANTIGUAS!$AN95&lt;&gt;"",[6]PREMIOS_TITULACIONES_ANTIGUAS!$AN95&lt;&gt;0),[6]PREMIOS_TITULACIONES_ANTIGUAS!$AN95,""),IF($A97="TOTAL",SUM(INDIRECT("W4:W"&amp;ROW()-1)),""))</f>
        <v/>
      </c>
      <c r="X97" s="7" t="str">
        <f ca="1">IF(AND($A97&lt;&gt;"",$A97&lt;&gt;"TOTAL"),IF(AND([6]PREMIOS_TITULACIONES_ANTIGUAS!$AP95&lt;&gt;"",[6]PREMIOS_TITULACIONES_ANTIGUAS!$AP95&lt;&gt;0),[6]PREMIOS_TITULACIONES_ANTIGUAS!$AP95,""),IF($A97="TOTAL",SUM(INDIRECT("X4:X"&amp;ROW()-1)),""))</f>
        <v/>
      </c>
      <c r="Y97" s="7" t="str">
        <f t="shared" ca="1" si="26"/>
        <v/>
      </c>
      <c r="Z97" s="7" t="str">
        <f ca="1">IF(AND($A97&lt;&gt;"",$A97&lt;&gt;"TOTAL"),IF(AND([6]PREMIOS_TITULACIONES_ANTIGUAS!$AS95&lt;&gt;"",[6]PREMIOS_TITULACIONES_ANTIGUAS!$AS95&lt;&gt;0),[6]PREMIOS_TITULACIONES_ANTIGUAS!$AS95,""),IF($A97="TOTAL",SUM(INDIRECT("Z4:Z"&amp;ROW()-1)),""))</f>
        <v/>
      </c>
      <c r="AA97" s="7" t="str">
        <f ca="1">IF(AND($A97&lt;&gt;"",$A97&lt;&gt;"TOTAL"),IF(AND([6]PREMIOS_TITULACIONES_ANTIGUAS!$AU95&lt;&gt;"",[6]PREMIOS_TITULACIONES_ANTIGUAS!$AU95&lt;&gt;0),[6]PREMIOS_TITULACIONES_ANTIGUAS!$AU95,""),IF($A97="TOTAL",SUM(INDIRECT("AA4:AA"&amp;ROW()-1)),""))</f>
        <v/>
      </c>
      <c r="AB97" s="7" t="str">
        <f t="shared" ca="1" si="27"/>
        <v/>
      </c>
      <c r="AC97" s="7" t="str">
        <f ca="1">IF(AND($A97&lt;&gt;"",$A97&lt;&gt;"TOTAL"),IF(AND([6]PREMIOS_TITULACIONES_ANTIGUAS!$AX95&lt;&gt;"",[6]PREMIOS_TITULACIONES_ANTIGUAS!$AX95&lt;&gt;0),[6]PREMIOS_TITULACIONES_ANTIGUAS!$AX95,""),IF($A97="TOTAL",SUM(INDIRECT("AC4:AC"&amp;ROW()-1)),""))</f>
        <v/>
      </c>
      <c r="AD97" s="7" t="str">
        <f ca="1">IF(AND($A97&lt;&gt;"",$A97&lt;&gt;"TOTAL"),IF(AND([6]PREMIOS_TITULACIONES_ANTIGUAS!$AZ95&lt;&gt;"",[6]PREMIOS_TITULACIONES_ANTIGUAS!$AZ95&lt;&gt;0),[6]PREMIOS_TITULACIONES_ANTIGUAS!$AZ95,""),IF($A97="TOTAL",SUM(INDIRECT("AD4:AD"&amp;ROW()-1)),""))</f>
        <v/>
      </c>
      <c r="AE97" s="7" t="str">
        <f t="shared" ca="1" si="28"/>
        <v/>
      </c>
      <c r="AF97" s="7" t="str">
        <f ca="1">IF(AND($A97&lt;&gt;"",$A97&lt;&gt;"TOTAL"),IF(AND([6]PREMIOS_TITULACIONES_ANTIGUAS!$BC95&lt;&gt;"",[6]PREMIOS_TITULACIONES_ANTIGUAS!$BC95&lt;&gt;0),[6]PREMIOS_TITULACIONES_ANTIGUAS!$BC95,""),IF($A97="TOTAL",SUM(INDIRECT("AF4:AF"&amp;ROW()-1)),""))</f>
        <v/>
      </c>
      <c r="AG97" s="7" t="str">
        <f ca="1">IF(AND($A97&lt;&gt;"",$A97&lt;&gt;"TOTAL"),IF(AND([6]PREMIOS_TITULACIONES_ANTIGUAS!$BE95&lt;&gt;"",[6]PREMIOS_TITULACIONES_ANTIGUAS!$BE95&lt;&gt;0),[6]PREMIOS_TITULACIONES_ANTIGUAS!$BE95,""),IF($A97="TOTAL",SUM(INDIRECT("AG4:AG"&amp;ROW()-1)),""))</f>
        <v/>
      </c>
      <c r="AH97" s="7" t="str">
        <f t="shared" ca="1" si="29"/>
        <v/>
      </c>
      <c r="AI97" s="7" t="str">
        <f ca="1">IF(AND($A97&lt;&gt;"",$A97&lt;&gt;"TOTAL"),IF(AND([6]PREMIOS_TITULACIONES_ANTIGUAS!$BH95&lt;&gt;"",[6]PREMIOS_TITULACIONES_ANTIGUAS!$BH95&lt;&gt;0),[6]PREMIOS_TITULACIONES_ANTIGUAS!$BH95,""),IF($A97="TOTAL",SUM(INDIRECT("AI4:AI"&amp;ROW()-1)),""))</f>
        <v/>
      </c>
      <c r="AJ97" s="7" t="str">
        <f ca="1">IF(AND($A97&lt;&gt;"",$A97&lt;&gt;"TOTAL"),IF(AND([6]PREMIOS_TITULACIONES_ANTIGUAS!$BJ95&lt;&gt;"",[6]PREMIOS_TITULACIONES_ANTIGUAS!$BJ95&lt;&gt;0),[6]PREMIOS_TITULACIONES_ANTIGUAS!$BJ95,""),IF($A97="TOTAL",SUM(INDIRECT("AJ4:AJ"&amp;ROW()-1)),""))</f>
        <v/>
      </c>
      <c r="AK97" s="7" t="str">
        <f t="shared" ca="1" si="30"/>
        <v/>
      </c>
      <c r="AL97" s="7" t="str">
        <f ca="1">IF(AND($A97&lt;&gt;"",$A97&lt;&gt;"TOTAL"),IF(AND([6]PREMIOS_TITULACIONES_ANTIGUAS!$BM95&lt;&gt;"",[6]PREMIOS_TITULACIONES_ANTIGUAS!$BM95&lt;&gt;0),[6]PREMIOS_TITULACIONES_ANTIGUAS!$BM95,""),IF($A97="TOTAL",SUM(INDIRECT("AL4:AL"&amp;ROW()-1)),""))</f>
        <v/>
      </c>
      <c r="AM97" s="7" t="str">
        <f ca="1">IF(AND($A97&lt;&gt;"",$A97&lt;&gt;"TOTAL"),IF(AND([6]PREMIOS_TITULACIONES_ANTIGUAS!$BO95&lt;&gt;"",[6]PREMIOS_TITULACIONES_ANTIGUAS!$BO95&lt;&gt;0),[6]PREMIOS_TITULACIONES_ANTIGUAS!$BO95,""),IF($A97="TOTAL",SUM(INDIRECT("AM4:AM"&amp;ROW()-1)),""))</f>
        <v/>
      </c>
      <c r="AN97" s="7" t="str">
        <f t="shared" ca="1" si="31"/>
        <v/>
      </c>
      <c r="AO97" s="7" t="str">
        <f ca="1">IF(AND($A97&lt;&gt;"",$A97&lt;&gt;"TOTAL"),IF(AND([6]PREMIOS_TITULACIONES_ANTIGUAS!$BR95&lt;&gt;"",[6]PREMIOS_TITULACIONES_ANTIGUAS!$BR95&lt;&gt;0),[6]PREMIOS_TITULACIONES_ANTIGUAS!$BR95,""),IF($A97="TOTAL",SUM(INDIRECT("AO4:AO"&amp;ROW()-1)),""))</f>
        <v/>
      </c>
      <c r="AP97" s="7" t="str">
        <f ca="1">IF(AND($A97&lt;&gt;"",$A97&lt;&gt;"TOTAL"),IF(AND([6]PREMIOS_TITULACIONES_ANTIGUAS!$BT95&lt;&gt;"",[6]PREMIOS_TITULACIONES_ANTIGUAS!$BT95&lt;&gt;0),[6]PREMIOS_TITULACIONES_ANTIGUAS!$BT95,""),IF($A97="TOTAL",SUM(INDIRECT("AP4:AP"&amp;ROW()-1)),""))</f>
        <v/>
      </c>
      <c r="AQ97" s="7" t="str">
        <f t="shared" ca="1" si="32"/>
        <v/>
      </c>
      <c r="AR97" s="7" t="str">
        <f ca="1">IF(AND($A97&lt;&gt;"",$A97&lt;&gt;"TOTAL"),IF(AND([6]PREMIOS_TITULACIONES_ANTIGUAS!$BW95&lt;&gt;"",[6]PREMIOS_TITULACIONES_ANTIGUAS!$BW95&lt;&gt;0),[6]PREMIOS_TITULACIONES_ANTIGUAS!$BW95,""),IF($A97="TOTAL",SUM(INDIRECT("AR4:AR"&amp;ROW()-1)),""))</f>
        <v/>
      </c>
      <c r="AS97" s="7" t="str">
        <f ca="1">IF(AND($A97&lt;&gt;"",$A97&lt;&gt;"TOTAL"),IF(AND([6]PREMIOS_TITULACIONES_ANTIGUAS!$BY95&lt;&gt;"",[6]PREMIOS_TITULACIONES_ANTIGUAS!$BY95&lt;&gt;0),[6]PREMIOS_TITULACIONES_ANTIGUAS!$BY95,""),IF($A97="TOTAL",SUM(INDIRECT("AS4:AS"&amp;ROW()-1)),""))</f>
        <v/>
      </c>
      <c r="AT97" s="7" t="str">
        <f t="shared" ca="1" si="33"/>
        <v/>
      </c>
      <c r="AU97" s="7" t="str">
        <f ca="1">IF(AND($A97&lt;&gt;"",$A97&lt;&gt;"TOTAL"),IF(AND([6]PREMIOS_TITULACIONES_ANTIGUAS!$CB95&lt;&gt;"",[6]PREMIOS_TITULACIONES_ANTIGUAS!$CB95&lt;&gt;0),[6]PREMIOS_TITULACIONES_ANTIGUAS!$CB95,""),IF($A97="TOTAL",SUM(INDIRECT("AU4:AU"&amp;ROW()-1)),""))</f>
        <v/>
      </c>
      <c r="AV97" s="7" t="str">
        <f ca="1">IF(AND($A97&lt;&gt;"",$A97&lt;&gt;"TOTAL"),IF(AND([6]PREMIOS_TITULACIONES_ANTIGUAS!$CD95&lt;&gt;"",[6]PREMIOS_TITULACIONES_ANTIGUAS!$CD95&lt;&gt;0),[6]PREMIOS_TITULACIONES_ANTIGUAS!$CD95,""),IF($A97="TOTAL",SUM(INDIRECT("AV4:AV"&amp;ROW()-1)),""))</f>
        <v/>
      </c>
      <c r="AW97" s="7" t="str">
        <f t="shared" ca="1" si="34"/>
        <v/>
      </c>
      <c r="AX97" s="7" t="str">
        <f ca="1">IF(AND($A97&lt;&gt;"",$A97&lt;&gt;"TOTAL"),IF(AND([6]PREMIOS_TITULACIONES_ANTIGUAS!$CG95&lt;&gt;"",[6]PREMIOS_TITULACIONES_ANTIGUAS!$CG95&lt;&gt;0),[6]PREMIOS_TITULACIONES_ANTIGUAS!$CG95,""),IF($A97="TOTAL",SUM(INDIRECT("AX4:AX"&amp;ROW()-1)),""))</f>
        <v/>
      </c>
      <c r="AY97" s="7" t="str">
        <f ca="1">IF(AND($A97&lt;&gt;"",$A97&lt;&gt;"TOTAL"),IF(AND([6]PREMIOS_TITULACIONES_ANTIGUAS!$CI95&lt;&gt;"",[6]PREMIOS_TITULACIONES_ANTIGUAS!$CI95&lt;&gt;0),[6]PREMIOS_TITULACIONES_ANTIGUAS!$CI95,""),IF($A97="TOTAL",SUM(INDIRECT("AY4:AY"&amp;ROW()-1)),""))</f>
        <v/>
      </c>
      <c r="AZ97" s="7" t="str">
        <f t="shared" ca="1" si="35"/>
        <v/>
      </c>
      <c r="BA97" s="7" t="str">
        <f ca="1">IF(AND($A97&lt;&gt;"",$A97&lt;&gt;"TOTAL"),IF(AND([6]PREMIOS_TITULACIONES_ANTIGUAS!$CL95&lt;&gt;"",[6]PREMIOS_TITULACIONES_ANTIGUAS!$CL95&lt;&gt;0),[6]PREMIOS_TITULACIONES_ANTIGUAS!$CL95,""),IF($A97="TOTAL",SUM(INDIRECT("BA4:BA"&amp;ROW()-1)),""))</f>
        <v/>
      </c>
      <c r="BB97" s="7" t="str">
        <f ca="1">IF(AND($A97&lt;&gt;"",$A97&lt;&gt;"TOTAL"),IF(AND([6]PREMIOS_TITULACIONES_ANTIGUAS!$CN95&lt;&gt;"",[6]PREMIOS_TITULACIONES_ANTIGUAS!$CN95&lt;&gt;0),[6]PREMIOS_TITULACIONES_ANTIGUAS!$CN95,""),IF($A97="TOTAL",SUM(INDIRECT("BB4:BB"&amp;ROW()-1)),""))</f>
        <v/>
      </c>
      <c r="BC97" s="7" t="str">
        <f t="shared" ca="1" si="36"/>
        <v/>
      </c>
      <c r="BD97" s="7" t="str">
        <f ca="1">IF(AND($A97&lt;&gt;"",$A97&lt;&gt;"TOTAL"),IF(AND([6]PREMIOS_TITULACIONES_ANTIGUAS!$CQ95&lt;&gt;"",[6]PREMIOS_TITULACIONES_ANTIGUAS!$CQ95&lt;&gt;0),[6]PREMIOS_TITULACIONES_ANTIGUAS!$CQ95,""),IF($A97="TOTAL",SUM(INDIRECT("BD4:BD"&amp;ROW()-1)),""))</f>
        <v/>
      </c>
      <c r="BE97" s="7" t="str">
        <f ca="1">IF(AND($A97&lt;&gt;"",$A97&lt;&gt;"TOTAL"),IF(AND([6]PREMIOS_TITULACIONES_ANTIGUAS!$CS95&lt;&gt;"",[6]PREMIOS_TITULACIONES_ANTIGUAS!$CS95&lt;&gt;0),[6]PREMIOS_TITULACIONES_ANTIGUAS!$CS95,""),IF($A97="TOTAL",SUM(INDIRECT("BE4:BE"&amp;ROW()-1)),""))</f>
        <v/>
      </c>
      <c r="BF97" s="7" t="str">
        <f t="shared" ca="1" si="37"/>
        <v/>
      </c>
    </row>
    <row r="98" spans="1:58" x14ac:dyDescent="0.2">
      <c r="A98" s="12" t="str">
        <f>IF([6]PREMIOS_TITULACIONES_ANTIGUAS!$D96&lt;&gt;"",[6]PREMIOS_TITULACIONES_ANTIGUAS!$D96,IF(AND([6]PREMIOS_TITULACIONES_ANTIGUAS!$D96="",[6]PREMIOS_TITULACIONES_ANTIGUAS!$D97="",[6]PREMIOS_TITULACIONES_ANTIGUAS!$D95=""),"","TOTAL"))</f>
        <v/>
      </c>
      <c r="B98" s="7" t="str">
        <f ca="1">IF(AND($A98&lt;&gt;"",$A98&lt;&gt;"TOTAL"),IF(AND([6]PREMIOS_TITULACIONES_ANTIGUAS!$E96&lt;&gt;"",[6]PREMIOS_TITULACIONES_ANTIGUAS!$E96&lt;&gt;0),[6]PREMIOS_TITULACIONES_ANTIGUAS!$E96,""),IF($A98="TOTAL",SUM(INDIRECT("B4:B"&amp;ROW()-1)),""))</f>
        <v/>
      </c>
      <c r="C98" s="7" t="str">
        <f ca="1">IF(AND($A98&lt;&gt;"",$A98&lt;&gt;"TOTAL"),IF(AND([6]PREMIOS_TITULACIONES_ANTIGUAS!$G96&lt;&gt;"",[6]PREMIOS_TITULACIONES_ANTIGUAS!$G96&lt;&gt;0),[6]PREMIOS_TITULACIONES_ANTIGUAS!$G96,""),IF($A98="TOTAL",SUM(INDIRECT("C4:C"&amp;ROW()-1)),""))</f>
        <v/>
      </c>
      <c r="D98" s="7" t="str">
        <f t="shared" ca="1" si="19"/>
        <v/>
      </c>
      <c r="E98" s="7" t="str">
        <f ca="1">IF(AND($A98&lt;&gt;"",$A98&lt;&gt;"TOTAL"),IF(AND([6]PREMIOS_TITULACIONES_ANTIGUAS!$J96&lt;&gt;"",[6]PREMIOS_TITULACIONES_ANTIGUAS!$J96&lt;&gt;0),[6]PREMIOS_TITULACIONES_ANTIGUAS!$J96,""),IF($A98="TOTAL",SUM(INDIRECT("E4:E"&amp;ROW()-1)),""))</f>
        <v/>
      </c>
      <c r="F98" s="7" t="str">
        <f ca="1">IF(AND($A98&lt;&gt;"",$A98&lt;&gt;"TOTAL"),IF(AND([6]PREMIOS_TITULACIONES_ANTIGUAS!$L96&lt;&gt;"",[6]PREMIOS_TITULACIONES_ANTIGUAS!$L96&lt;&gt;0),[6]PREMIOS_TITULACIONES_ANTIGUAS!$L96,""),IF($A98="TOTAL",SUM(INDIRECT("F4:F"&amp;ROW()-1)),""))</f>
        <v/>
      </c>
      <c r="G98" s="7" t="str">
        <f t="shared" ca="1" si="20"/>
        <v/>
      </c>
      <c r="H98" s="7" t="str">
        <f ca="1">IF(AND($A98&lt;&gt;"",$A98&lt;&gt;"TOTAL"),IF(AND([6]PREMIOS_TITULACIONES_ANTIGUAS!$O96&lt;&gt;"",[6]PREMIOS_TITULACIONES_ANTIGUAS!$O96&lt;&gt;0),[6]PREMIOS_TITULACIONES_ANTIGUAS!$O96,""),IF($A98="TOTAL",SUM(INDIRECT("H4:H"&amp;ROW()-1)),""))</f>
        <v/>
      </c>
      <c r="I98" s="7" t="str">
        <f ca="1">IF(AND($A98&lt;&gt;"",$A98&lt;&gt;"TOTAL"),IF(AND([6]PREMIOS_TITULACIONES_ANTIGUAS!$Q96&lt;&gt;"",[6]PREMIOS_TITULACIONES_ANTIGUAS!$Q96&lt;&gt;0),[6]PREMIOS_TITULACIONES_ANTIGUAS!$Q96,""),IF($A98="TOTAL",SUM(INDIRECT("I4:I"&amp;ROW()-1)),""))</f>
        <v/>
      </c>
      <c r="J98" s="7" t="str">
        <f t="shared" ca="1" si="21"/>
        <v/>
      </c>
      <c r="K98" s="7" t="str">
        <f ca="1">IF(AND($A98&lt;&gt;"",$A98&lt;&gt;"TOTAL"),IF(AND([6]PREMIOS_TITULACIONES_ANTIGUAS!$T96&lt;&gt;"",[6]PREMIOS_TITULACIONES_ANTIGUAS!$T96&lt;&gt;0),[6]PREMIOS_TITULACIONES_ANTIGUAS!$T96,""),IF($A98="TOTAL",SUM(INDIRECT("K4:K"&amp;ROW()-1)),""))</f>
        <v/>
      </c>
      <c r="L98" s="7" t="str">
        <f ca="1">IF(AND($A98&lt;&gt;"",$A98&lt;&gt;"TOTAL"),IF(AND([6]PREMIOS_TITULACIONES_ANTIGUAS!$V96&lt;&gt;"",[6]PREMIOS_TITULACIONES_ANTIGUAS!$V96&lt;&gt;0),[6]PREMIOS_TITULACIONES_ANTIGUAS!$V96,""),IF($A98="TOTAL",SUM(INDIRECT("L4:L"&amp;ROW()-1)),""))</f>
        <v/>
      </c>
      <c r="M98" s="7" t="str">
        <f t="shared" ca="1" si="22"/>
        <v/>
      </c>
      <c r="N98" s="7" t="str">
        <f ca="1">IF(AND($A98&lt;&gt;"",$A98&lt;&gt;"TOTAL"),IF(AND([6]PREMIOS_TITULACIONES_ANTIGUAS!$Y96&lt;&gt;"",[6]PREMIOS_TITULACIONES_ANTIGUAS!$Y96&lt;&gt;0),[6]PREMIOS_TITULACIONES_ANTIGUAS!$Y96,""),IF($A98="TOTAL",SUM(INDIRECT("N4:N"&amp;ROW()-1)),""))</f>
        <v/>
      </c>
      <c r="O98" s="7" t="str">
        <f ca="1">IF(AND($A98&lt;&gt;"",$A98&lt;&gt;"TOTAL"),IF(AND([6]PREMIOS_TITULACIONES_ANTIGUAS!$AA96&lt;&gt;"",[6]PREMIOS_TITULACIONES_ANTIGUAS!$AA96&lt;&gt;0),[6]PREMIOS_TITULACIONES_ANTIGUAS!$AA96,""),IF($A98="TOTAL",SUM(INDIRECT("O4:O"&amp;ROW()-1)),""))</f>
        <v/>
      </c>
      <c r="P98" s="7" t="str">
        <f t="shared" ca="1" si="23"/>
        <v/>
      </c>
      <c r="Q98" s="7" t="str">
        <f ca="1">IF(AND($A98&lt;&gt;"",$A98&lt;&gt;"TOTAL"),IF(AND([6]PREMIOS_TITULACIONES_ANTIGUAS!$AD96&lt;&gt;"",[6]PREMIOS_TITULACIONES_ANTIGUAS!$AD96&lt;&gt;0),[6]PREMIOS_TITULACIONES_ANTIGUAS!$AD96,""),IF($A98="TOTAL",SUM(INDIRECT("Q4:Q"&amp;ROW()-1)),""))</f>
        <v/>
      </c>
      <c r="R98" s="7" t="str">
        <f ca="1">IF(AND($A98&lt;&gt;"",$A98&lt;&gt;"TOTAL"),IF(AND([6]PREMIOS_TITULACIONES_ANTIGUAS!$AF96&lt;&gt;"",[6]PREMIOS_TITULACIONES_ANTIGUAS!$AF96&lt;&gt;0),[6]PREMIOS_TITULACIONES_ANTIGUAS!$AF96,""),IF($A98="TOTAL",SUM(INDIRECT("R4:R"&amp;ROW()-1)),""))</f>
        <v/>
      </c>
      <c r="S98" s="7" t="str">
        <f t="shared" ca="1" si="24"/>
        <v/>
      </c>
      <c r="T98" s="7" t="str">
        <f ca="1">IF(AND($A98&lt;&gt;"",$A98&lt;&gt;"TOTAL"),IF(AND([6]PREMIOS_TITULACIONES_ANTIGUAS!$AI96&lt;&gt;"",[6]PREMIOS_TITULACIONES_ANTIGUAS!$AI96&lt;&gt;0),[6]PREMIOS_TITULACIONES_ANTIGUAS!$AI96,""),IF($A98="TOTAL",SUM(INDIRECT("T4:T"&amp;ROW()-1)),""))</f>
        <v/>
      </c>
      <c r="U98" s="7" t="str">
        <f ca="1">IF(AND($A98&lt;&gt;"",$A98&lt;&gt;"TOTAL"),IF(AND([6]PREMIOS_TITULACIONES_ANTIGUAS!$AK96&lt;&gt;"",[6]PREMIOS_TITULACIONES_ANTIGUAS!$AK96&lt;&gt;0),[6]PREMIOS_TITULACIONES_ANTIGUAS!$AK96,""),IF($A98="TOTAL",SUM(INDIRECT("U4:U"&amp;ROW()-1)),""))</f>
        <v/>
      </c>
      <c r="V98" s="7" t="str">
        <f t="shared" ca="1" si="25"/>
        <v/>
      </c>
      <c r="W98" s="7" t="str">
        <f ca="1">IF(AND($A98&lt;&gt;"",$A98&lt;&gt;"TOTAL"),IF(AND([6]PREMIOS_TITULACIONES_ANTIGUAS!$AN96&lt;&gt;"",[6]PREMIOS_TITULACIONES_ANTIGUAS!$AN96&lt;&gt;0),[6]PREMIOS_TITULACIONES_ANTIGUAS!$AN96,""),IF($A98="TOTAL",SUM(INDIRECT("W4:W"&amp;ROW()-1)),""))</f>
        <v/>
      </c>
      <c r="X98" s="7" t="str">
        <f ca="1">IF(AND($A98&lt;&gt;"",$A98&lt;&gt;"TOTAL"),IF(AND([6]PREMIOS_TITULACIONES_ANTIGUAS!$AP96&lt;&gt;"",[6]PREMIOS_TITULACIONES_ANTIGUAS!$AP96&lt;&gt;0),[6]PREMIOS_TITULACIONES_ANTIGUAS!$AP96,""),IF($A98="TOTAL",SUM(INDIRECT("X4:X"&amp;ROW()-1)),""))</f>
        <v/>
      </c>
      <c r="Y98" s="7" t="str">
        <f t="shared" ca="1" si="26"/>
        <v/>
      </c>
      <c r="Z98" s="7" t="str">
        <f ca="1">IF(AND($A98&lt;&gt;"",$A98&lt;&gt;"TOTAL"),IF(AND([6]PREMIOS_TITULACIONES_ANTIGUAS!$AS96&lt;&gt;"",[6]PREMIOS_TITULACIONES_ANTIGUAS!$AS96&lt;&gt;0),[6]PREMIOS_TITULACIONES_ANTIGUAS!$AS96,""),IF($A98="TOTAL",SUM(INDIRECT("Z4:Z"&amp;ROW()-1)),""))</f>
        <v/>
      </c>
      <c r="AA98" s="7" t="str">
        <f ca="1">IF(AND($A98&lt;&gt;"",$A98&lt;&gt;"TOTAL"),IF(AND([6]PREMIOS_TITULACIONES_ANTIGUAS!$AU96&lt;&gt;"",[6]PREMIOS_TITULACIONES_ANTIGUAS!$AU96&lt;&gt;0),[6]PREMIOS_TITULACIONES_ANTIGUAS!$AU96,""),IF($A98="TOTAL",SUM(INDIRECT("AA4:AA"&amp;ROW()-1)),""))</f>
        <v/>
      </c>
      <c r="AB98" s="7" t="str">
        <f t="shared" ca="1" si="27"/>
        <v/>
      </c>
      <c r="AC98" s="7" t="str">
        <f ca="1">IF(AND($A98&lt;&gt;"",$A98&lt;&gt;"TOTAL"),IF(AND([6]PREMIOS_TITULACIONES_ANTIGUAS!$AX96&lt;&gt;"",[6]PREMIOS_TITULACIONES_ANTIGUAS!$AX96&lt;&gt;0),[6]PREMIOS_TITULACIONES_ANTIGUAS!$AX96,""),IF($A98="TOTAL",SUM(INDIRECT("AC4:AC"&amp;ROW()-1)),""))</f>
        <v/>
      </c>
      <c r="AD98" s="7" t="str">
        <f ca="1">IF(AND($A98&lt;&gt;"",$A98&lt;&gt;"TOTAL"),IF(AND([6]PREMIOS_TITULACIONES_ANTIGUAS!$AZ96&lt;&gt;"",[6]PREMIOS_TITULACIONES_ANTIGUAS!$AZ96&lt;&gt;0),[6]PREMIOS_TITULACIONES_ANTIGUAS!$AZ96,""),IF($A98="TOTAL",SUM(INDIRECT("AD4:AD"&amp;ROW()-1)),""))</f>
        <v/>
      </c>
      <c r="AE98" s="7" t="str">
        <f t="shared" ca="1" si="28"/>
        <v/>
      </c>
      <c r="AF98" s="7" t="str">
        <f ca="1">IF(AND($A98&lt;&gt;"",$A98&lt;&gt;"TOTAL"),IF(AND([6]PREMIOS_TITULACIONES_ANTIGUAS!$BC96&lt;&gt;"",[6]PREMIOS_TITULACIONES_ANTIGUAS!$BC96&lt;&gt;0),[6]PREMIOS_TITULACIONES_ANTIGUAS!$BC96,""),IF($A98="TOTAL",SUM(INDIRECT("AF4:AF"&amp;ROW()-1)),""))</f>
        <v/>
      </c>
      <c r="AG98" s="7" t="str">
        <f ca="1">IF(AND($A98&lt;&gt;"",$A98&lt;&gt;"TOTAL"),IF(AND([6]PREMIOS_TITULACIONES_ANTIGUAS!$BE96&lt;&gt;"",[6]PREMIOS_TITULACIONES_ANTIGUAS!$BE96&lt;&gt;0),[6]PREMIOS_TITULACIONES_ANTIGUAS!$BE96,""),IF($A98="TOTAL",SUM(INDIRECT("AG4:AG"&amp;ROW()-1)),""))</f>
        <v/>
      </c>
      <c r="AH98" s="7" t="str">
        <f t="shared" ca="1" si="29"/>
        <v/>
      </c>
      <c r="AI98" s="7" t="str">
        <f ca="1">IF(AND($A98&lt;&gt;"",$A98&lt;&gt;"TOTAL"),IF(AND([6]PREMIOS_TITULACIONES_ANTIGUAS!$BH96&lt;&gt;"",[6]PREMIOS_TITULACIONES_ANTIGUAS!$BH96&lt;&gt;0),[6]PREMIOS_TITULACIONES_ANTIGUAS!$BH96,""),IF($A98="TOTAL",SUM(INDIRECT("AI4:AI"&amp;ROW()-1)),""))</f>
        <v/>
      </c>
      <c r="AJ98" s="7" t="str">
        <f ca="1">IF(AND($A98&lt;&gt;"",$A98&lt;&gt;"TOTAL"),IF(AND([6]PREMIOS_TITULACIONES_ANTIGUAS!$BJ96&lt;&gt;"",[6]PREMIOS_TITULACIONES_ANTIGUAS!$BJ96&lt;&gt;0),[6]PREMIOS_TITULACIONES_ANTIGUAS!$BJ96,""),IF($A98="TOTAL",SUM(INDIRECT("AJ4:AJ"&amp;ROW()-1)),""))</f>
        <v/>
      </c>
      <c r="AK98" s="7" t="str">
        <f t="shared" ca="1" si="30"/>
        <v/>
      </c>
      <c r="AL98" s="7" t="str">
        <f ca="1">IF(AND($A98&lt;&gt;"",$A98&lt;&gt;"TOTAL"),IF(AND([6]PREMIOS_TITULACIONES_ANTIGUAS!$BM96&lt;&gt;"",[6]PREMIOS_TITULACIONES_ANTIGUAS!$BM96&lt;&gt;0),[6]PREMIOS_TITULACIONES_ANTIGUAS!$BM96,""),IF($A98="TOTAL",SUM(INDIRECT("AL4:AL"&amp;ROW()-1)),""))</f>
        <v/>
      </c>
      <c r="AM98" s="7" t="str">
        <f ca="1">IF(AND($A98&lt;&gt;"",$A98&lt;&gt;"TOTAL"),IF(AND([6]PREMIOS_TITULACIONES_ANTIGUAS!$BO96&lt;&gt;"",[6]PREMIOS_TITULACIONES_ANTIGUAS!$BO96&lt;&gt;0),[6]PREMIOS_TITULACIONES_ANTIGUAS!$BO96,""),IF($A98="TOTAL",SUM(INDIRECT("AM4:AM"&amp;ROW()-1)),""))</f>
        <v/>
      </c>
      <c r="AN98" s="7" t="str">
        <f t="shared" ca="1" si="31"/>
        <v/>
      </c>
      <c r="AO98" s="7" t="str">
        <f ca="1">IF(AND($A98&lt;&gt;"",$A98&lt;&gt;"TOTAL"),IF(AND([6]PREMIOS_TITULACIONES_ANTIGUAS!$BR96&lt;&gt;"",[6]PREMIOS_TITULACIONES_ANTIGUAS!$BR96&lt;&gt;0),[6]PREMIOS_TITULACIONES_ANTIGUAS!$BR96,""),IF($A98="TOTAL",SUM(INDIRECT("AO4:AO"&amp;ROW()-1)),""))</f>
        <v/>
      </c>
      <c r="AP98" s="7" t="str">
        <f ca="1">IF(AND($A98&lt;&gt;"",$A98&lt;&gt;"TOTAL"),IF(AND([6]PREMIOS_TITULACIONES_ANTIGUAS!$BT96&lt;&gt;"",[6]PREMIOS_TITULACIONES_ANTIGUAS!$BT96&lt;&gt;0),[6]PREMIOS_TITULACIONES_ANTIGUAS!$BT96,""),IF($A98="TOTAL",SUM(INDIRECT("AP4:AP"&amp;ROW()-1)),""))</f>
        <v/>
      </c>
      <c r="AQ98" s="7" t="str">
        <f t="shared" ca="1" si="32"/>
        <v/>
      </c>
      <c r="AR98" s="7" t="str">
        <f ca="1">IF(AND($A98&lt;&gt;"",$A98&lt;&gt;"TOTAL"),IF(AND([6]PREMIOS_TITULACIONES_ANTIGUAS!$BW96&lt;&gt;"",[6]PREMIOS_TITULACIONES_ANTIGUAS!$BW96&lt;&gt;0),[6]PREMIOS_TITULACIONES_ANTIGUAS!$BW96,""),IF($A98="TOTAL",SUM(INDIRECT("AR4:AR"&amp;ROW()-1)),""))</f>
        <v/>
      </c>
      <c r="AS98" s="7" t="str">
        <f ca="1">IF(AND($A98&lt;&gt;"",$A98&lt;&gt;"TOTAL"),IF(AND([6]PREMIOS_TITULACIONES_ANTIGUAS!$BY96&lt;&gt;"",[6]PREMIOS_TITULACIONES_ANTIGUAS!$BY96&lt;&gt;0),[6]PREMIOS_TITULACIONES_ANTIGUAS!$BY96,""),IF($A98="TOTAL",SUM(INDIRECT("AS4:AS"&amp;ROW()-1)),""))</f>
        <v/>
      </c>
      <c r="AT98" s="7" t="str">
        <f t="shared" ca="1" si="33"/>
        <v/>
      </c>
      <c r="AU98" s="7" t="str">
        <f ca="1">IF(AND($A98&lt;&gt;"",$A98&lt;&gt;"TOTAL"),IF(AND([6]PREMIOS_TITULACIONES_ANTIGUAS!$CB96&lt;&gt;"",[6]PREMIOS_TITULACIONES_ANTIGUAS!$CB96&lt;&gt;0),[6]PREMIOS_TITULACIONES_ANTIGUAS!$CB96,""),IF($A98="TOTAL",SUM(INDIRECT("AU4:AU"&amp;ROW()-1)),""))</f>
        <v/>
      </c>
      <c r="AV98" s="7" t="str">
        <f ca="1">IF(AND($A98&lt;&gt;"",$A98&lt;&gt;"TOTAL"),IF(AND([6]PREMIOS_TITULACIONES_ANTIGUAS!$CD96&lt;&gt;"",[6]PREMIOS_TITULACIONES_ANTIGUAS!$CD96&lt;&gt;0),[6]PREMIOS_TITULACIONES_ANTIGUAS!$CD96,""),IF($A98="TOTAL",SUM(INDIRECT("AV4:AV"&amp;ROW()-1)),""))</f>
        <v/>
      </c>
      <c r="AW98" s="7" t="str">
        <f t="shared" ca="1" si="34"/>
        <v/>
      </c>
      <c r="AX98" s="7" t="str">
        <f ca="1">IF(AND($A98&lt;&gt;"",$A98&lt;&gt;"TOTAL"),IF(AND([6]PREMIOS_TITULACIONES_ANTIGUAS!$CG96&lt;&gt;"",[6]PREMIOS_TITULACIONES_ANTIGUAS!$CG96&lt;&gt;0),[6]PREMIOS_TITULACIONES_ANTIGUAS!$CG96,""),IF($A98="TOTAL",SUM(INDIRECT("AX4:AX"&amp;ROW()-1)),""))</f>
        <v/>
      </c>
      <c r="AY98" s="7" t="str">
        <f ca="1">IF(AND($A98&lt;&gt;"",$A98&lt;&gt;"TOTAL"),IF(AND([6]PREMIOS_TITULACIONES_ANTIGUAS!$CI96&lt;&gt;"",[6]PREMIOS_TITULACIONES_ANTIGUAS!$CI96&lt;&gt;0),[6]PREMIOS_TITULACIONES_ANTIGUAS!$CI96,""),IF($A98="TOTAL",SUM(INDIRECT("AY4:AY"&amp;ROW()-1)),""))</f>
        <v/>
      </c>
      <c r="AZ98" s="7" t="str">
        <f t="shared" ca="1" si="35"/>
        <v/>
      </c>
      <c r="BA98" s="7" t="str">
        <f ca="1">IF(AND($A98&lt;&gt;"",$A98&lt;&gt;"TOTAL"),IF(AND([6]PREMIOS_TITULACIONES_ANTIGUAS!$CL96&lt;&gt;"",[6]PREMIOS_TITULACIONES_ANTIGUAS!$CL96&lt;&gt;0),[6]PREMIOS_TITULACIONES_ANTIGUAS!$CL96,""),IF($A98="TOTAL",SUM(INDIRECT("BA4:BA"&amp;ROW()-1)),""))</f>
        <v/>
      </c>
      <c r="BB98" s="7" t="str">
        <f ca="1">IF(AND($A98&lt;&gt;"",$A98&lt;&gt;"TOTAL"),IF(AND([6]PREMIOS_TITULACIONES_ANTIGUAS!$CN96&lt;&gt;"",[6]PREMIOS_TITULACIONES_ANTIGUAS!$CN96&lt;&gt;0),[6]PREMIOS_TITULACIONES_ANTIGUAS!$CN96,""),IF($A98="TOTAL",SUM(INDIRECT("BB4:BB"&amp;ROW()-1)),""))</f>
        <v/>
      </c>
      <c r="BC98" s="7" t="str">
        <f t="shared" ca="1" si="36"/>
        <v/>
      </c>
      <c r="BD98" s="7" t="str">
        <f ca="1">IF(AND($A98&lt;&gt;"",$A98&lt;&gt;"TOTAL"),IF(AND([6]PREMIOS_TITULACIONES_ANTIGUAS!$CQ96&lt;&gt;"",[6]PREMIOS_TITULACIONES_ANTIGUAS!$CQ96&lt;&gt;0),[6]PREMIOS_TITULACIONES_ANTIGUAS!$CQ96,""),IF($A98="TOTAL",SUM(INDIRECT("BD4:BD"&amp;ROW()-1)),""))</f>
        <v/>
      </c>
      <c r="BE98" s="7" t="str">
        <f ca="1">IF(AND($A98&lt;&gt;"",$A98&lt;&gt;"TOTAL"),IF(AND([6]PREMIOS_TITULACIONES_ANTIGUAS!$CS96&lt;&gt;"",[6]PREMIOS_TITULACIONES_ANTIGUAS!$CS96&lt;&gt;0),[6]PREMIOS_TITULACIONES_ANTIGUAS!$CS96,""),IF($A98="TOTAL",SUM(INDIRECT("BE4:BE"&amp;ROW()-1)),""))</f>
        <v/>
      </c>
      <c r="BF98" s="7" t="str">
        <f t="shared" ca="1" si="37"/>
        <v/>
      </c>
    </row>
    <row r="99" spans="1:58" x14ac:dyDescent="0.2">
      <c r="A99" s="12" t="str">
        <f>IF([6]PREMIOS_TITULACIONES_ANTIGUAS!$D97&lt;&gt;"",[6]PREMIOS_TITULACIONES_ANTIGUAS!$D97,IF(AND([6]PREMIOS_TITULACIONES_ANTIGUAS!$D97="",[6]PREMIOS_TITULACIONES_ANTIGUAS!$D98="",[6]PREMIOS_TITULACIONES_ANTIGUAS!$D96=""),"","TOTAL"))</f>
        <v/>
      </c>
      <c r="B99" s="7" t="str">
        <f ca="1">IF(AND($A99&lt;&gt;"",$A99&lt;&gt;"TOTAL"),IF(AND([6]PREMIOS_TITULACIONES_ANTIGUAS!$E97&lt;&gt;"",[6]PREMIOS_TITULACIONES_ANTIGUAS!$E97&lt;&gt;0),[6]PREMIOS_TITULACIONES_ANTIGUAS!$E97,""),IF($A99="TOTAL",SUM(INDIRECT("B4:B"&amp;ROW()-1)),""))</f>
        <v/>
      </c>
      <c r="C99" s="7" t="str">
        <f ca="1">IF(AND($A99&lt;&gt;"",$A99&lt;&gt;"TOTAL"),IF(AND([6]PREMIOS_TITULACIONES_ANTIGUAS!$G97&lt;&gt;"",[6]PREMIOS_TITULACIONES_ANTIGUAS!$G97&lt;&gt;0),[6]PREMIOS_TITULACIONES_ANTIGUAS!$G97,""),IF($A99="TOTAL",SUM(INDIRECT("C4:C"&amp;ROW()-1)),""))</f>
        <v/>
      </c>
      <c r="D99" s="7" t="str">
        <f t="shared" ca="1" si="19"/>
        <v/>
      </c>
      <c r="E99" s="7" t="str">
        <f ca="1">IF(AND($A99&lt;&gt;"",$A99&lt;&gt;"TOTAL"),IF(AND([6]PREMIOS_TITULACIONES_ANTIGUAS!$J97&lt;&gt;"",[6]PREMIOS_TITULACIONES_ANTIGUAS!$J97&lt;&gt;0),[6]PREMIOS_TITULACIONES_ANTIGUAS!$J97,""),IF($A99="TOTAL",SUM(INDIRECT("E4:E"&amp;ROW()-1)),""))</f>
        <v/>
      </c>
      <c r="F99" s="7" t="str">
        <f ca="1">IF(AND($A99&lt;&gt;"",$A99&lt;&gt;"TOTAL"),IF(AND([6]PREMIOS_TITULACIONES_ANTIGUAS!$L97&lt;&gt;"",[6]PREMIOS_TITULACIONES_ANTIGUAS!$L97&lt;&gt;0),[6]PREMIOS_TITULACIONES_ANTIGUAS!$L97,""),IF($A99="TOTAL",SUM(INDIRECT("F4:F"&amp;ROW()-1)),""))</f>
        <v/>
      </c>
      <c r="G99" s="7" t="str">
        <f t="shared" ca="1" si="20"/>
        <v/>
      </c>
      <c r="H99" s="7" t="str">
        <f ca="1">IF(AND($A99&lt;&gt;"",$A99&lt;&gt;"TOTAL"),IF(AND([6]PREMIOS_TITULACIONES_ANTIGUAS!$O97&lt;&gt;"",[6]PREMIOS_TITULACIONES_ANTIGUAS!$O97&lt;&gt;0),[6]PREMIOS_TITULACIONES_ANTIGUAS!$O97,""),IF($A99="TOTAL",SUM(INDIRECT("H4:H"&amp;ROW()-1)),""))</f>
        <v/>
      </c>
      <c r="I99" s="7" t="str">
        <f ca="1">IF(AND($A99&lt;&gt;"",$A99&lt;&gt;"TOTAL"),IF(AND([6]PREMIOS_TITULACIONES_ANTIGUAS!$Q97&lt;&gt;"",[6]PREMIOS_TITULACIONES_ANTIGUAS!$Q97&lt;&gt;0),[6]PREMIOS_TITULACIONES_ANTIGUAS!$Q97,""),IF($A99="TOTAL",SUM(INDIRECT("I4:I"&amp;ROW()-1)),""))</f>
        <v/>
      </c>
      <c r="J99" s="7" t="str">
        <f t="shared" ca="1" si="21"/>
        <v/>
      </c>
      <c r="K99" s="7" t="str">
        <f ca="1">IF(AND($A99&lt;&gt;"",$A99&lt;&gt;"TOTAL"),IF(AND([6]PREMIOS_TITULACIONES_ANTIGUAS!$T97&lt;&gt;"",[6]PREMIOS_TITULACIONES_ANTIGUAS!$T97&lt;&gt;0),[6]PREMIOS_TITULACIONES_ANTIGUAS!$T97,""),IF($A99="TOTAL",SUM(INDIRECT("K4:K"&amp;ROW()-1)),""))</f>
        <v/>
      </c>
      <c r="L99" s="7" t="str">
        <f ca="1">IF(AND($A99&lt;&gt;"",$A99&lt;&gt;"TOTAL"),IF(AND([6]PREMIOS_TITULACIONES_ANTIGUAS!$V97&lt;&gt;"",[6]PREMIOS_TITULACIONES_ANTIGUAS!$V97&lt;&gt;0),[6]PREMIOS_TITULACIONES_ANTIGUAS!$V97,""),IF($A99="TOTAL",SUM(INDIRECT("L4:L"&amp;ROW()-1)),""))</f>
        <v/>
      </c>
      <c r="M99" s="7" t="str">
        <f t="shared" ca="1" si="22"/>
        <v/>
      </c>
      <c r="N99" s="7" t="str">
        <f ca="1">IF(AND($A99&lt;&gt;"",$A99&lt;&gt;"TOTAL"),IF(AND([6]PREMIOS_TITULACIONES_ANTIGUAS!$Y97&lt;&gt;"",[6]PREMIOS_TITULACIONES_ANTIGUAS!$Y97&lt;&gt;0),[6]PREMIOS_TITULACIONES_ANTIGUAS!$Y97,""),IF($A99="TOTAL",SUM(INDIRECT("N4:N"&amp;ROW()-1)),""))</f>
        <v/>
      </c>
      <c r="O99" s="7" t="str">
        <f ca="1">IF(AND($A99&lt;&gt;"",$A99&lt;&gt;"TOTAL"),IF(AND([6]PREMIOS_TITULACIONES_ANTIGUAS!$AA97&lt;&gt;"",[6]PREMIOS_TITULACIONES_ANTIGUAS!$AA97&lt;&gt;0),[6]PREMIOS_TITULACIONES_ANTIGUAS!$AA97,""),IF($A99="TOTAL",SUM(INDIRECT("O4:O"&amp;ROW()-1)),""))</f>
        <v/>
      </c>
      <c r="P99" s="7" t="str">
        <f t="shared" ca="1" si="23"/>
        <v/>
      </c>
      <c r="Q99" s="7" t="str">
        <f ca="1">IF(AND($A99&lt;&gt;"",$A99&lt;&gt;"TOTAL"),IF(AND([6]PREMIOS_TITULACIONES_ANTIGUAS!$AD97&lt;&gt;"",[6]PREMIOS_TITULACIONES_ANTIGUAS!$AD97&lt;&gt;0),[6]PREMIOS_TITULACIONES_ANTIGUAS!$AD97,""),IF($A99="TOTAL",SUM(INDIRECT("Q4:Q"&amp;ROW()-1)),""))</f>
        <v/>
      </c>
      <c r="R99" s="7" t="str">
        <f ca="1">IF(AND($A99&lt;&gt;"",$A99&lt;&gt;"TOTAL"),IF(AND([6]PREMIOS_TITULACIONES_ANTIGUAS!$AF97&lt;&gt;"",[6]PREMIOS_TITULACIONES_ANTIGUAS!$AF97&lt;&gt;0),[6]PREMIOS_TITULACIONES_ANTIGUAS!$AF97,""),IF($A99="TOTAL",SUM(INDIRECT("R4:R"&amp;ROW()-1)),""))</f>
        <v/>
      </c>
      <c r="S99" s="7" t="str">
        <f t="shared" ca="1" si="24"/>
        <v/>
      </c>
      <c r="T99" s="7" t="str">
        <f ca="1">IF(AND($A99&lt;&gt;"",$A99&lt;&gt;"TOTAL"),IF(AND([6]PREMIOS_TITULACIONES_ANTIGUAS!$AI97&lt;&gt;"",[6]PREMIOS_TITULACIONES_ANTIGUAS!$AI97&lt;&gt;0),[6]PREMIOS_TITULACIONES_ANTIGUAS!$AI97,""),IF($A99="TOTAL",SUM(INDIRECT("T4:T"&amp;ROW()-1)),""))</f>
        <v/>
      </c>
      <c r="U99" s="7" t="str">
        <f ca="1">IF(AND($A99&lt;&gt;"",$A99&lt;&gt;"TOTAL"),IF(AND([6]PREMIOS_TITULACIONES_ANTIGUAS!$AK97&lt;&gt;"",[6]PREMIOS_TITULACIONES_ANTIGUAS!$AK97&lt;&gt;0),[6]PREMIOS_TITULACIONES_ANTIGUAS!$AK97,""),IF($A99="TOTAL",SUM(INDIRECT("U4:U"&amp;ROW()-1)),""))</f>
        <v/>
      </c>
      <c r="V99" s="7" t="str">
        <f t="shared" ca="1" si="25"/>
        <v/>
      </c>
      <c r="W99" s="7" t="str">
        <f ca="1">IF(AND($A99&lt;&gt;"",$A99&lt;&gt;"TOTAL"),IF(AND([6]PREMIOS_TITULACIONES_ANTIGUAS!$AN97&lt;&gt;"",[6]PREMIOS_TITULACIONES_ANTIGUAS!$AN97&lt;&gt;0),[6]PREMIOS_TITULACIONES_ANTIGUAS!$AN97,""),IF($A99="TOTAL",SUM(INDIRECT("W4:W"&amp;ROW()-1)),""))</f>
        <v/>
      </c>
      <c r="X99" s="7" t="str">
        <f ca="1">IF(AND($A99&lt;&gt;"",$A99&lt;&gt;"TOTAL"),IF(AND([6]PREMIOS_TITULACIONES_ANTIGUAS!$AP97&lt;&gt;"",[6]PREMIOS_TITULACIONES_ANTIGUAS!$AP97&lt;&gt;0),[6]PREMIOS_TITULACIONES_ANTIGUAS!$AP97,""),IF($A99="TOTAL",SUM(INDIRECT("X4:X"&amp;ROW()-1)),""))</f>
        <v/>
      </c>
      <c r="Y99" s="7" t="str">
        <f t="shared" ca="1" si="26"/>
        <v/>
      </c>
      <c r="Z99" s="7" t="str">
        <f ca="1">IF(AND($A99&lt;&gt;"",$A99&lt;&gt;"TOTAL"),IF(AND([6]PREMIOS_TITULACIONES_ANTIGUAS!$AS97&lt;&gt;"",[6]PREMIOS_TITULACIONES_ANTIGUAS!$AS97&lt;&gt;0),[6]PREMIOS_TITULACIONES_ANTIGUAS!$AS97,""),IF($A99="TOTAL",SUM(INDIRECT("Z4:Z"&amp;ROW()-1)),""))</f>
        <v/>
      </c>
      <c r="AA99" s="7" t="str">
        <f ca="1">IF(AND($A99&lt;&gt;"",$A99&lt;&gt;"TOTAL"),IF(AND([6]PREMIOS_TITULACIONES_ANTIGUAS!$AU97&lt;&gt;"",[6]PREMIOS_TITULACIONES_ANTIGUAS!$AU97&lt;&gt;0),[6]PREMIOS_TITULACIONES_ANTIGUAS!$AU97,""),IF($A99="TOTAL",SUM(INDIRECT("AA4:AA"&amp;ROW()-1)),""))</f>
        <v/>
      </c>
      <c r="AB99" s="7" t="str">
        <f t="shared" ca="1" si="27"/>
        <v/>
      </c>
      <c r="AC99" s="7" t="str">
        <f ca="1">IF(AND($A99&lt;&gt;"",$A99&lt;&gt;"TOTAL"),IF(AND([6]PREMIOS_TITULACIONES_ANTIGUAS!$AX97&lt;&gt;"",[6]PREMIOS_TITULACIONES_ANTIGUAS!$AX97&lt;&gt;0),[6]PREMIOS_TITULACIONES_ANTIGUAS!$AX97,""),IF($A99="TOTAL",SUM(INDIRECT("AC4:AC"&amp;ROW()-1)),""))</f>
        <v/>
      </c>
      <c r="AD99" s="7" t="str">
        <f ca="1">IF(AND($A99&lt;&gt;"",$A99&lt;&gt;"TOTAL"),IF(AND([6]PREMIOS_TITULACIONES_ANTIGUAS!$AZ97&lt;&gt;"",[6]PREMIOS_TITULACIONES_ANTIGUAS!$AZ97&lt;&gt;0),[6]PREMIOS_TITULACIONES_ANTIGUAS!$AZ97,""),IF($A99="TOTAL",SUM(INDIRECT("AD4:AD"&amp;ROW()-1)),""))</f>
        <v/>
      </c>
      <c r="AE99" s="7" t="str">
        <f t="shared" ca="1" si="28"/>
        <v/>
      </c>
      <c r="AF99" s="7" t="str">
        <f ca="1">IF(AND($A99&lt;&gt;"",$A99&lt;&gt;"TOTAL"),IF(AND([6]PREMIOS_TITULACIONES_ANTIGUAS!$BC97&lt;&gt;"",[6]PREMIOS_TITULACIONES_ANTIGUAS!$BC97&lt;&gt;0),[6]PREMIOS_TITULACIONES_ANTIGUAS!$BC97,""),IF($A99="TOTAL",SUM(INDIRECT("AF4:AF"&amp;ROW()-1)),""))</f>
        <v/>
      </c>
      <c r="AG99" s="7" t="str">
        <f ca="1">IF(AND($A99&lt;&gt;"",$A99&lt;&gt;"TOTAL"),IF(AND([6]PREMIOS_TITULACIONES_ANTIGUAS!$BE97&lt;&gt;"",[6]PREMIOS_TITULACIONES_ANTIGUAS!$BE97&lt;&gt;0),[6]PREMIOS_TITULACIONES_ANTIGUAS!$BE97,""),IF($A99="TOTAL",SUM(INDIRECT("AG4:AG"&amp;ROW()-1)),""))</f>
        <v/>
      </c>
      <c r="AH99" s="7" t="str">
        <f t="shared" ca="1" si="29"/>
        <v/>
      </c>
      <c r="AI99" s="7" t="str">
        <f ca="1">IF(AND($A99&lt;&gt;"",$A99&lt;&gt;"TOTAL"),IF(AND([6]PREMIOS_TITULACIONES_ANTIGUAS!$BH97&lt;&gt;"",[6]PREMIOS_TITULACIONES_ANTIGUAS!$BH97&lt;&gt;0),[6]PREMIOS_TITULACIONES_ANTIGUAS!$BH97,""),IF($A99="TOTAL",SUM(INDIRECT("AI4:AI"&amp;ROW()-1)),""))</f>
        <v/>
      </c>
      <c r="AJ99" s="7" t="str">
        <f ca="1">IF(AND($A99&lt;&gt;"",$A99&lt;&gt;"TOTAL"),IF(AND([6]PREMIOS_TITULACIONES_ANTIGUAS!$BJ97&lt;&gt;"",[6]PREMIOS_TITULACIONES_ANTIGUAS!$BJ97&lt;&gt;0),[6]PREMIOS_TITULACIONES_ANTIGUAS!$BJ97,""),IF($A99="TOTAL",SUM(INDIRECT("AJ4:AJ"&amp;ROW()-1)),""))</f>
        <v/>
      </c>
      <c r="AK99" s="7" t="str">
        <f t="shared" ca="1" si="30"/>
        <v/>
      </c>
      <c r="AL99" s="7" t="str">
        <f ca="1">IF(AND($A99&lt;&gt;"",$A99&lt;&gt;"TOTAL"),IF(AND([6]PREMIOS_TITULACIONES_ANTIGUAS!$BM97&lt;&gt;"",[6]PREMIOS_TITULACIONES_ANTIGUAS!$BM97&lt;&gt;0),[6]PREMIOS_TITULACIONES_ANTIGUAS!$BM97,""),IF($A99="TOTAL",SUM(INDIRECT("AL4:AL"&amp;ROW()-1)),""))</f>
        <v/>
      </c>
      <c r="AM99" s="7" t="str">
        <f ca="1">IF(AND($A99&lt;&gt;"",$A99&lt;&gt;"TOTAL"),IF(AND([6]PREMIOS_TITULACIONES_ANTIGUAS!$BO97&lt;&gt;"",[6]PREMIOS_TITULACIONES_ANTIGUAS!$BO97&lt;&gt;0),[6]PREMIOS_TITULACIONES_ANTIGUAS!$BO97,""),IF($A99="TOTAL",SUM(INDIRECT("AM4:AM"&amp;ROW()-1)),""))</f>
        <v/>
      </c>
      <c r="AN99" s="7" t="str">
        <f t="shared" ca="1" si="31"/>
        <v/>
      </c>
      <c r="AO99" s="7" t="str">
        <f ca="1">IF(AND($A99&lt;&gt;"",$A99&lt;&gt;"TOTAL"),IF(AND([6]PREMIOS_TITULACIONES_ANTIGUAS!$BR97&lt;&gt;"",[6]PREMIOS_TITULACIONES_ANTIGUAS!$BR97&lt;&gt;0),[6]PREMIOS_TITULACIONES_ANTIGUAS!$BR97,""),IF($A99="TOTAL",SUM(INDIRECT("AO4:AO"&amp;ROW()-1)),""))</f>
        <v/>
      </c>
      <c r="AP99" s="7" t="str">
        <f ca="1">IF(AND($A99&lt;&gt;"",$A99&lt;&gt;"TOTAL"),IF(AND([6]PREMIOS_TITULACIONES_ANTIGUAS!$BT97&lt;&gt;"",[6]PREMIOS_TITULACIONES_ANTIGUAS!$BT97&lt;&gt;0),[6]PREMIOS_TITULACIONES_ANTIGUAS!$BT97,""),IF($A99="TOTAL",SUM(INDIRECT("AP4:AP"&amp;ROW()-1)),""))</f>
        <v/>
      </c>
      <c r="AQ99" s="7" t="str">
        <f t="shared" ca="1" si="32"/>
        <v/>
      </c>
      <c r="AR99" s="7" t="str">
        <f ca="1">IF(AND($A99&lt;&gt;"",$A99&lt;&gt;"TOTAL"),IF(AND([6]PREMIOS_TITULACIONES_ANTIGUAS!$BW97&lt;&gt;"",[6]PREMIOS_TITULACIONES_ANTIGUAS!$BW97&lt;&gt;0),[6]PREMIOS_TITULACIONES_ANTIGUAS!$BW97,""),IF($A99="TOTAL",SUM(INDIRECT("AR4:AR"&amp;ROW()-1)),""))</f>
        <v/>
      </c>
      <c r="AS99" s="7" t="str">
        <f ca="1">IF(AND($A99&lt;&gt;"",$A99&lt;&gt;"TOTAL"),IF(AND([6]PREMIOS_TITULACIONES_ANTIGUAS!$BY97&lt;&gt;"",[6]PREMIOS_TITULACIONES_ANTIGUAS!$BY97&lt;&gt;0),[6]PREMIOS_TITULACIONES_ANTIGUAS!$BY97,""),IF($A99="TOTAL",SUM(INDIRECT("AS4:AS"&amp;ROW()-1)),""))</f>
        <v/>
      </c>
      <c r="AT99" s="7" t="str">
        <f t="shared" ca="1" si="33"/>
        <v/>
      </c>
      <c r="AU99" s="7" t="str">
        <f ca="1">IF(AND($A99&lt;&gt;"",$A99&lt;&gt;"TOTAL"),IF(AND([6]PREMIOS_TITULACIONES_ANTIGUAS!$CB97&lt;&gt;"",[6]PREMIOS_TITULACIONES_ANTIGUAS!$CB97&lt;&gt;0),[6]PREMIOS_TITULACIONES_ANTIGUAS!$CB97,""),IF($A99="TOTAL",SUM(INDIRECT("AU4:AU"&amp;ROW()-1)),""))</f>
        <v/>
      </c>
      <c r="AV99" s="7" t="str">
        <f ca="1">IF(AND($A99&lt;&gt;"",$A99&lt;&gt;"TOTAL"),IF(AND([6]PREMIOS_TITULACIONES_ANTIGUAS!$CD97&lt;&gt;"",[6]PREMIOS_TITULACIONES_ANTIGUAS!$CD97&lt;&gt;0),[6]PREMIOS_TITULACIONES_ANTIGUAS!$CD97,""),IF($A99="TOTAL",SUM(INDIRECT("AV4:AV"&amp;ROW()-1)),""))</f>
        <v/>
      </c>
      <c r="AW99" s="7" t="str">
        <f t="shared" ca="1" si="34"/>
        <v/>
      </c>
      <c r="AX99" s="7" t="str">
        <f ca="1">IF(AND($A99&lt;&gt;"",$A99&lt;&gt;"TOTAL"),IF(AND([6]PREMIOS_TITULACIONES_ANTIGUAS!$CG97&lt;&gt;"",[6]PREMIOS_TITULACIONES_ANTIGUAS!$CG97&lt;&gt;0),[6]PREMIOS_TITULACIONES_ANTIGUAS!$CG97,""),IF($A99="TOTAL",SUM(INDIRECT("AX4:AX"&amp;ROW()-1)),""))</f>
        <v/>
      </c>
      <c r="AY99" s="7" t="str">
        <f ca="1">IF(AND($A99&lt;&gt;"",$A99&lt;&gt;"TOTAL"),IF(AND([6]PREMIOS_TITULACIONES_ANTIGUAS!$CI97&lt;&gt;"",[6]PREMIOS_TITULACIONES_ANTIGUAS!$CI97&lt;&gt;0),[6]PREMIOS_TITULACIONES_ANTIGUAS!$CI97,""),IF($A99="TOTAL",SUM(INDIRECT("AY4:AY"&amp;ROW()-1)),""))</f>
        <v/>
      </c>
      <c r="AZ99" s="7" t="str">
        <f t="shared" ca="1" si="35"/>
        <v/>
      </c>
      <c r="BA99" s="7" t="str">
        <f ca="1">IF(AND($A99&lt;&gt;"",$A99&lt;&gt;"TOTAL"),IF(AND([6]PREMIOS_TITULACIONES_ANTIGUAS!$CL97&lt;&gt;"",[6]PREMIOS_TITULACIONES_ANTIGUAS!$CL97&lt;&gt;0),[6]PREMIOS_TITULACIONES_ANTIGUAS!$CL97,""),IF($A99="TOTAL",SUM(INDIRECT("BA4:BA"&amp;ROW()-1)),""))</f>
        <v/>
      </c>
      <c r="BB99" s="7" t="str">
        <f ca="1">IF(AND($A99&lt;&gt;"",$A99&lt;&gt;"TOTAL"),IF(AND([6]PREMIOS_TITULACIONES_ANTIGUAS!$CN97&lt;&gt;"",[6]PREMIOS_TITULACIONES_ANTIGUAS!$CN97&lt;&gt;0),[6]PREMIOS_TITULACIONES_ANTIGUAS!$CN97,""),IF($A99="TOTAL",SUM(INDIRECT("BB4:BB"&amp;ROW()-1)),""))</f>
        <v/>
      </c>
      <c r="BC99" s="7" t="str">
        <f t="shared" ca="1" si="36"/>
        <v/>
      </c>
      <c r="BD99" s="7" t="str">
        <f ca="1">IF(AND($A99&lt;&gt;"",$A99&lt;&gt;"TOTAL"),IF(AND([6]PREMIOS_TITULACIONES_ANTIGUAS!$CQ97&lt;&gt;"",[6]PREMIOS_TITULACIONES_ANTIGUAS!$CQ97&lt;&gt;0),[6]PREMIOS_TITULACIONES_ANTIGUAS!$CQ97,""),IF($A99="TOTAL",SUM(INDIRECT("BD4:BD"&amp;ROW()-1)),""))</f>
        <v/>
      </c>
      <c r="BE99" s="7" t="str">
        <f ca="1">IF(AND($A99&lt;&gt;"",$A99&lt;&gt;"TOTAL"),IF(AND([6]PREMIOS_TITULACIONES_ANTIGUAS!$CS97&lt;&gt;"",[6]PREMIOS_TITULACIONES_ANTIGUAS!$CS97&lt;&gt;0),[6]PREMIOS_TITULACIONES_ANTIGUAS!$CS97,""),IF($A99="TOTAL",SUM(INDIRECT("BE4:BE"&amp;ROW()-1)),""))</f>
        <v/>
      </c>
      <c r="BF99" s="7" t="str">
        <f t="shared" ca="1" si="37"/>
        <v/>
      </c>
    </row>
    <row r="100" spans="1:58" x14ac:dyDescent="0.2">
      <c r="A100" s="12" t="str">
        <f>IF([6]PREMIOS_TITULACIONES_ANTIGUAS!$D98&lt;&gt;"",[6]PREMIOS_TITULACIONES_ANTIGUAS!$D98,IF(AND([6]PREMIOS_TITULACIONES_ANTIGUAS!$D98="",[6]PREMIOS_TITULACIONES_ANTIGUAS!$D99="",[6]PREMIOS_TITULACIONES_ANTIGUAS!$D97=""),"","TOTAL"))</f>
        <v/>
      </c>
      <c r="B100" s="7" t="str">
        <f ca="1">IF(AND($A100&lt;&gt;"",$A100&lt;&gt;"TOTAL"),IF(AND([6]PREMIOS_TITULACIONES_ANTIGUAS!$E98&lt;&gt;"",[6]PREMIOS_TITULACIONES_ANTIGUAS!$E98&lt;&gt;0),[6]PREMIOS_TITULACIONES_ANTIGUAS!$E98,""),IF($A100="TOTAL",SUM(INDIRECT("B4:B"&amp;ROW()-1)),""))</f>
        <v/>
      </c>
      <c r="C100" s="7" t="str">
        <f ca="1">IF(AND($A100&lt;&gt;"",$A100&lt;&gt;"TOTAL"),IF(AND([6]PREMIOS_TITULACIONES_ANTIGUAS!$G98&lt;&gt;"",[6]PREMIOS_TITULACIONES_ANTIGUAS!$G98&lt;&gt;0),[6]PREMIOS_TITULACIONES_ANTIGUAS!$G98,""),IF($A100="TOTAL",SUM(INDIRECT("C4:C"&amp;ROW()-1)),""))</f>
        <v/>
      </c>
      <c r="D100" s="7" t="str">
        <f t="shared" ca="1" si="19"/>
        <v/>
      </c>
      <c r="E100" s="7" t="str">
        <f ca="1">IF(AND($A100&lt;&gt;"",$A100&lt;&gt;"TOTAL"),IF(AND([6]PREMIOS_TITULACIONES_ANTIGUAS!$J98&lt;&gt;"",[6]PREMIOS_TITULACIONES_ANTIGUAS!$J98&lt;&gt;0),[6]PREMIOS_TITULACIONES_ANTIGUAS!$J98,""),IF($A100="TOTAL",SUM(INDIRECT("E4:E"&amp;ROW()-1)),""))</f>
        <v/>
      </c>
      <c r="F100" s="7" t="str">
        <f ca="1">IF(AND($A100&lt;&gt;"",$A100&lt;&gt;"TOTAL"),IF(AND([6]PREMIOS_TITULACIONES_ANTIGUAS!$L98&lt;&gt;"",[6]PREMIOS_TITULACIONES_ANTIGUAS!$L98&lt;&gt;0),[6]PREMIOS_TITULACIONES_ANTIGUAS!$L98,""),IF($A100="TOTAL",SUM(INDIRECT("F4:F"&amp;ROW()-1)),""))</f>
        <v/>
      </c>
      <c r="G100" s="7" t="str">
        <f t="shared" ca="1" si="20"/>
        <v/>
      </c>
      <c r="H100" s="7" t="str">
        <f ca="1">IF(AND($A100&lt;&gt;"",$A100&lt;&gt;"TOTAL"),IF(AND([6]PREMIOS_TITULACIONES_ANTIGUAS!$O98&lt;&gt;"",[6]PREMIOS_TITULACIONES_ANTIGUAS!$O98&lt;&gt;0),[6]PREMIOS_TITULACIONES_ANTIGUAS!$O98,""),IF($A100="TOTAL",SUM(INDIRECT("H4:H"&amp;ROW()-1)),""))</f>
        <v/>
      </c>
      <c r="I100" s="7" t="str">
        <f ca="1">IF(AND($A100&lt;&gt;"",$A100&lt;&gt;"TOTAL"),IF(AND([6]PREMIOS_TITULACIONES_ANTIGUAS!$Q98&lt;&gt;"",[6]PREMIOS_TITULACIONES_ANTIGUAS!$Q98&lt;&gt;0),[6]PREMIOS_TITULACIONES_ANTIGUAS!$Q98,""),IF($A100="TOTAL",SUM(INDIRECT("I4:I"&amp;ROW()-1)),""))</f>
        <v/>
      </c>
      <c r="J100" s="7" t="str">
        <f t="shared" ca="1" si="21"/>
        <v/>
      </c>
      <c r="K100" s="7" t="str">
        <f ca="1">IF(AND($A100&lt;&gt;"",$A100&lt;&gt;"TOTAL"),IF(AND([6]PREMIOS_TITULACIONES_ANTIGUAS!$T98&lt;&gt;"",[6]PREMIOS_TITULACIONES_ANTIGUAS!$T98&lt;&gt;0),[6]PREMIOS_TITULACIONES_ANTIGUAS!$T98,""),IF($A100="TOTAL",SUM(INDIRECT("K4:K"&amp;ROW()-1)),""))</f>
        <v/>
      </c>
      <c r="L100" s="7" t="str">
        <f ca="1">IF(AND($A100&lt;&gt;"",$A100&lt;&gt;"TOTAL"),IF(AND([6]PREMIOS_TITULACIONES_ANTIGUAS!$V98&lt;&gt;"",[6]PREMIOS_TITULACIONES_ANTIGUAS!$V98&lt;&gt;0),[6]PREMIOS_TITULACIONES_ANTIGUAS!$V98,""),IF($A100="TOTAL",SUM(INDIRECT("L4:L"&amp;ROW()-1)),""))</f>
        <v/>
      </c>
      <c r="M100" s="7" t="str">
        <f t="shared" ca="1" si="22"/>
        <v/>
      </c>
      <c r="N100" s="7" t="str">
        <f ca="1">IF(AND($A100&lt;&gt;"",$A100&lt;&gt;"TOTAL"),IF(AND([6]PREMIOS_TITULACIONES_ANTIGUAS!$Y98&lt;&gt;"",[6]PREMIOS_TITULACIONES_ANTIGUAS!$Y98&lt;&gt;0),[6]PREMIOS_TITULACIONES_ANTIGUAS!$Y98,""),IF($A100="TOTAL",SUM(INDIRECT("N4:N"&amp;ROW()-1)),""))</f>
        <v/>
      </c>
      <c r="O100" s="7" t="str">
        <f ca="1">IF(AND($A100&lt;&gt;"",$A100&lt;&gt;"TOTAL"),IF(AND([6]PREMIOS_TITULACIONES_ANTIGUAS!$AA98&lt;&gt;"",[6]PREMIOS_TITULACIONES_ANTIGUAS!$AA98&lt;&gt;0),[6]PREMIOS_TITULACIONES_ANTIGUAS!$AA98,""),IF($A100="TOTAL",SUM(INDIRECT("O4:O"&amp;ROW()-1)),""))</f>
        <v/>
      </c>
      <c r="P100" s="7" t="str">
        <f t="shared" ca="1" si="23"/>
        <v/>
      </c>
      <c r="Q100" s="7" t="str">
        <f ca="1">IF(AND($A100&lt;&gt;"",$A100&lt;&gt;"TOTAL"),IF(AND([6]PREMIOS_TITULACIONES_ANTIGUAS!$AD98&lt;&gt;"",[6]PREMIOS_TITULACIONES_ANTIGUAS!$AD98&lt;&gt;0),[6]PREMIOS_TITULACIONES_ANTIGUAS!$AD98,""),IF($A100="TOTAL",SUM(INDIRECT("Q4:Q"&amp;ROW()-1)),""))</f>
        <v/>
      </c>
      <c r="R100" s="7" t="str">
        <f ca="1">IF(AND($A100&lt;&gt;"",$A100&lt;&gt;"TOTAL"),IF(AND([6]PREMIOS_TITULACIONES_ANTIGUAS!$AF98&lt;&gt;"",[6]PREMIOS_TITULACIONES_ANTIGUAS!$AF98&lt;&gt;0),[6]PREMIOS_TITULACIONES_ANTIGUAS!$AF98,""),IF($A100="TOTAL",SUM(INDIRECT("R4:R"&amp;ROW()-1)),""))</f>
        <v/>
      </c>
      <c r="S100" s="7" t="str">
        <f t="shared" ca="1" si="24"/>
        <v/>
      </c>
      <c r="T100" s="7" t="str">
        <f ca="1">IF(AND($A100&lt;&gt;"",$A100&lt;&gt;"TOTAL"),IF(AND([6]PREMIOS_TITULACIONES_ANTIGUAS!$AI98&lt;&gt;"",[6]PREMIOS_TITULACIONES_ANTIGUAS!$AI98&lt;&gt;0),[6]PREMIOS_TITULACIONES_ANTIGUAS!$AI98,""),IF($A100="TOTAL",SUM(INDIRECT("T4:T"&amp;ROW()-1)),""))</f>
        <v/>
      </c>
      <c r="U100" s="7" t="str">
        <f ca="1">IF(AND($A100&lt;&gt;"",$A100&lt;&gt;"TOTAL"),IF(AND([6]PREMIOS_TITULACIONES_ANTIGUAS!$AK98&lt;&gt;"",[6]PREMIOS_TITULACIONES_ANTIGUAS!$AK98&lt;&gt;0),[6]PREMIOS_TITULACIONES_ANTIGUAS!$AK98,""),IF($A100="TOTAL",SUM(INDIRECT("U4:U"&amp;ROW()-1)),""))</f>
        <v/>
      </c>
      <c r="V100" s="7" t="str">
        <f t="shared" ca="1" si="25"/>
        <v/>
      </c>
      <c r="W100" s="7" t="str">
        <f ca="1">IF(AND($A100&lt;&gt;"",$A100&lt;&gt;"TOTAL"),IF(AND([6]PREMIOS_TITULACIONES_ANTIGUAS!$AN98&lt;&gt;"",[6]PREMIOS_TITULACIONES_ANTIGUAS!$AN98&lt;&gt;0),[6]PREMIOS_TITULACIONES_ANTIGUAS!$AN98,""),IF($A100="TOTAL",SUM(INDIRECT("W4:W"&amp;ROW()-1)),""))</f>
        <v/>
      </c>
      <c r="X100" s="7" t="str">
        <f ca="1">IF(AND($A100&lt;&gt;"",$A100&lt;&gt;"TOTAL"),IF(AND([6]PREMIOS_TITULACIONES_ANTIGUAS!$AP98&lt;&gt;"",[6]PREMIOS_TITULACIONES_ANTIGUAS!$AP98&lt;&gt;0),[6]PREMIOS_TITULACIONES_ANTIGUAS!$AP98,""),IF($A100="TOTAL",SUM(INDIRECT("X4:X"&amp;ROW()-1)),""))</f>
        <v/>
      </c>
      <c r="Y100" s="7" t="str">
        <f t="shared" ca="1" si="26"/>
        <v/>
      </c>
      <c r="Z100" s="7" t="str">
        <f ca="1">IF(AND($A100&lt;&gt;"",$A100&lt;&gt;"TOTAL"),IF(AND([6]PREMIOS_TITULACIONES_ANTIGUAS!$AS98&lt;&gt;"",[6]PREMIOS_TITULACIONES_ANTIGUAS!$AS98&lt;&gt;0),[6]PREMIOS_TITULACIONES_ANTIGUAS!$AS98,""),IF($A100="TOTAL",SUM(INDIRECT("Z4:Z"&amp;ROW()-1)),""))</f>
        <v/>
      </c>
      <c r="AA100" s="7" t="str">
        <f ca="1">IF(AND($A100&lt;&gt;"",$A100&lt;&gt;"TOTAL"),IF(AND([6]PREMIOS_TITULACIONES_ANTIGUAS!$AU98&lt;&gt;"",[6]PREMIOS_TITULACIONES_ANTIGUAS!$AU98&lt;&gt;0),[6]PREMIOS_TITULACIONES_ANTIGUAS!$AU98,""),IF($A100="TOTAL",SUM(INDIRECT("AA4:AA"&amp;ROW()-1)),""))</f>
        <v/>
      </c>
      <c r="AB100" s="7" t="str">
        <f t="shared" ca="1" si="27"/>
        <v/>
      </c>
      <c r="AC100" s="7" t="str">
        <f ca="1">IF(AND($A100&lt;&gt;"",$A100&lt;&gt;"TOTAL"),IF(AND([6]PREMIOS_TITULACIONES_ANTIGUAS!$AX98&lt;&gt;"",[6]PREMIOS_TITULACIONES_ANTIGUAS!$AX98&lt;&gt;0),[6]PREMIOS_TITULACIONES_ANTIGUAS!$AX98,""),IF($A100="TOTAL",SUM(INDIRECT("AC4:AC"&amp;ROW()-1)),""))</f>
        <v/>
      </c>
      <c r="AD100" s="7" t="str">
        <f ca="1">IF(AND($A100&lt;&gt;"",$A100&lt;&gt;"TOTAL"),IF(AND([6]PREMIOS_TITULACIONES_ANTIGUAS!$AZ98&lt;&gt;"",[6]PREMIOS_TITULACIONES_ANTIGUAS!$AZ98&lt;&gt;0),[6]PREMIOS_TITULACIONES_ANTIGUAS!$AZ98,""),IF($A100="TOTAL",SUM(INDIRECT("AD4:AD"&amp;ROW()-1)),""))</f>
        <v/>
      </c>
      <c r="AE100" s="7" t="str">
        <f t="shared" ca="1" si="28"/>
        <v/>
      </c>
      <c r="AF100" s="7" t="str">
        <f ca="1">IF(AND($A100&lt;&gt;"",$A100&lt;&gt;"TOTAL"),IF(AND([6]PREMIOS_TITULACIONES_ANTIGUAS!$BC98&lt;&gt;"",[6]PREMIOS_TITULACIONES_ANTIGUAS!$BC98&lt;&gt;0),[6]PREMIOS_TITULACIONES_ANTIGUAS!$BC98,""),IF($A100="TOTAL",SUM(INDIRECT("AF4:AF"&amp;ROW()-1)),""))</f>
        <v/>
      </c>
      <c r="AG100" s="7" t="str">
        <f ca="1">IF(AND($A100&lt;&gt;"",$A100&lt;&gt;"TOTAL"),IF(AND([6]PREMIOS_TITULACIONES_ANTIGUAS!$BE98&lt;&gt;"",[6]PREMIOS_TITULACIONES_ANTIGUAS!$BE98&lt;&gt;0),[6]PREMIOS_TITULACIONES_ANTIGUAS!$BE98,""),IF($A100="TOTAL",SUM(INDIRECT("AG4:AG"&amp;ROW()-1)),""))</f>
        <v/>
      </c>
      <c r="AH100" s="7" t="str">
        <f t="shared" ca="1" si="29"/>
        <v/>
      </c>
      <c r="AI100" s="7" t="str">
        <f ca="1">IF(AND($A100&lt;&gt;"",$A100&lt;&gt;"TOTAL"),IF(AND([6]PREMIOS_TITULACIONES_ANTIGUAS!$BH98&lt;&gt;"",[6]PREMIOS_TITULACIONES_ANTIGUAS!$BH98&lt;&gt;0),[6]PREMIOS_TITULACIONES_ANTIGUAS!$BH98,""),IF($A100="TOTAL",SUM(INDIRECT("AI4:AI"&amp;ROW()-1)),""))</f>
        <v/>
      </c>
      <c r="AJ100" s="7" t="str">
        <f ca="1">IF(AND($A100&lt;&gt;"",$A100&lt;&gt;"TOTAL"),IF(AND([6]PREMIOS_TITULACIONES_ANTIGUAS!$BJ98&lt;&gt;"",[6]PREMIOS_TITULACIONES_ANTIGUAS!$BJ98&lt;&gt;0),[6]PREMIOS_TITULACIONES_ANTIGUAS!$BJ98,""),IF($A100="TOTAL",SUM(INDIRECT("AJ4:AJ"&amp;ROW()-1)),""))</f>
        <v/>
      </c>
      <c r="AK100" s="7" t="str">
        <f t="shared" ca="1" si="30"/>
        <v/>
      </c>
      <c r="AL100" s="7" t="str">
        <f ca="1">IF(AND($A100&lt;&gt;"",$A100&lt;&gt;"TOTAL"),IF(AND([6]PREMIOS_TITULACIONES_ANTIGUAS!$BM98&lt;&gt;"",[6]PREMIOS_TITULACIONES_ANTIGUAS!$BM98&lt;&gt;0),[6]PREMIOS_TITULACIONES_ANTIGUAS!$BM98,""),IF($A100="TOTAL",SUM(INDIRECT("AL4:AL"&amp;ROW()-1)),""))</f>
        <v/>
      </c>
      <c r="AM100" s="7" t="str">
        <f ca="1">IF(AND($A100&lt;&gt;"",$A100&lt;&gt;"TOTAL"),IF(AND([6]PREMIOS_TITULACIONES_ANTIGUAS!$BO98&lt;&gt;"",[6]PREMIOS_TITULACIONES_ANTIGUAS!$BO98&lt;&gt;0),[6]PREMIOS_TITULACIONES_ANTIGUAS!$BO98,""),IF($A100="TOTAL",SUM(INDIRECT("AM4:AM"&amp;ROW()-1)),""))</f>
        <v/>
      </c>
      <c r="AN100" s="7" t="str">
        <f t="shared" ca="1" si="31"/>
        <v/>
      </c>
      <c r="AO100" s="7" t="str">
        <f ca="1">IF(AND($A100&lt;&gt;"",$A100&lt;&gt;"TOTAL"),IF(AND([6]PREMIOS_TITULACIONES_ANTIGUAS!$BR98&lt;&gt;"",[6]PREMIOS_TITULACIONES_ANTIGUAS!$BR98&lt;&gt;0),[6]PREMIOS_TITULACIONES_ANTIGUAS!$BR98,""),IF($A100="TOTAL",SUM(INDIRECT("AO4:AO"&amp;ROW()-1)),""))</f>
        <v/>
      </c>
      <c r="AP100" s="7" t="str">
        <f ca="1">IF(AND($A100&lt;&gt;"",$A100&lt;&gt;"TOTAL"),IF(AND([6]PREMIOS_TITULACIONES_ANTIGUAS!$BT98&lt;&gt;"",[6]PREMIOS_TITULACIONES_ANTIGUAS!$BT98&lt;&gt;0),[6]PREMIOS_TITULACIONES_ANTIGUAS!$BT98,""),IF($A100="TOTAL",SUM(INDIRECT("AP4:AP"&amp;ROW()-1)),""))</f>
        <v/>
      </c>
      <c r="AQ100" s="7" t="str">
        <f t="shared" ca="1" si="32"/>
        <v/>
      </c>
      <c r="AR100" s="7" t="str">
        <f ca="1">IF(AND($A100&lt;&gt;"",$A100&lt;&gt;"TOTAL"),IF(AND([6]PREMIOS_TITULACIONES_ANTIGUAS!$BW98&lt;&gt;"",[6]PREMIOS_TITULACIONES_ANTIGUAS!$BW98&lt;&gt;0),[6]PREMIOS_TITULACIONES_ANTIGUAS!$BW98,""),IF($A100="TOTAL",SUM(INDIRECT("AR4:AR"&amp;ROW()-1)),""))</f>
        <v/>
      </c>
      <c r="AS100" s="7" t="str">
        <f ca="1">IF(AND($A100&lt;&gt;"",$A100&lt;&gt;"TOTAL"),IF(AND([6]PREMIOS_TITULACIONES_ANTIGUAS!$BY98&lt;&gt;"",[6]PREMIOS_TITULACIONES_ANTIGUAS!$BY98&lt;&gt;0),[6]PREMIOS_TITULACIONES_ANTIGUAS!$BY98,""),IF($A100="TOTAL",SUM(INDIRECT("AS4:AS"&amp;ROW()-1)),""))</f>
        <v/>
      </c>
      <c r="AT100" s="7" t="str">
        <f t="shared" ca="1" si="33"/>
        <v/>
      </c>
      <c r="AU100" s="7" t="str">
        <f ca="1">IF(AND($A100&lt;&gt;"",$A100&lt;&gt;"TOTAL"),IF(AND([6]PREMIOS_TITULACIONES_ANTIGUAS!$CB98&lt;&gt;"",[6]PREMIOS_TITULACIONES_ANTIGUAS!$CB98&lt;&gt;0),[6]PREMIOS_TITULACIONES_ANTIGUAS!$CB98,""),IF($A100="TOTAL",SUM(INDIRECT("AU4:AU"&amp;ROW()-1)),""))</f>
        <v/>
      </c>
      <c r="AV100" s="7" t="str">
        <f ca="1">IF(AND($A100&lt;&gt;"",$A100&lt;&gt;"TOTAL"),IF(AND([6]PREMIOS_TITULACIONES_ANTIGUAS!$CD98&lt;&gt;"",[6]PREMIOS_TITULACIONES_ANTIGUAS!$CD98&lt;&gt;0),[6]PREMIOS_TITULACIONES_ANTIGUAS!$CD98,""),IF($A100="TOTAL",SUM(INDIRECT("AV4:AV"&amp;ROW()-1)),""))</f>
        <v/>
      </c>
      <c r="AW100" s="7" t="str">
        <f t="shared" ca="1" si="34"/>
        <v/>
      </c>
      <c r="AX100" s="7" t="str">
        <f ca="1">IF(AND($A100&lt;&gt;"",$A100&lt;&gt;"TOTAL"),IF(AND([6]PREMIOS_TITULACIONES_ANTIGUAS!$CG98&lt;&gt;"",[6]PREMIOS_TITULACIONES_ANTIGUAS!$CG98&lt;&gt;0),[6]PREMIOS_TITULACIONES_ANTIGUAS!$CG98,""),IF($A100="TOTAL",SUM(INDIRECT("AX4:AX"&amp;ROW()-1)),""))</f>
        <v/>
      </c>
      <c r="AY100" s="7" t="str">
        <f ca="1">IF(AND($A100&lt;&gt;"",$A100&lt;&gt;"TOTAL"),IF(AND([6]PREMIOS_TITULACIONES_ANTIGUAS!$CI98&lt;&gt;"",[6]PREMIOS_TITULACIONES_ANTIGUAS!$CI98&lt;&gt;0),[6]PREMIOS_TITULACIONES_ANTIGUAS!$CI98,""),IF($A100="TOTAL",SUM(INDIRECT("AY4:AY"&amp;ROW()-1)),""))</f>
        <v/>
      </c>
      <c r="AZ100" s="7" t="str">
        <f t="shared" ca="1" si="35"/>
        <v/>
      </c>
      <c r="BA100" s="7" t="str">
        <f ca="1">IF(AND($A100&lt;&gt;"",$A100&lt;&gt;"TOTAL"),IF(AND([6]PREMIOS_TITULACIONES_ANTIGUAS!$CL98&lt;&gt;"",[6]PREMIOS_TITULACIONES_ANTIGUAS!$CL98&lt;&gt;0),[6]PREMIOS_TITULACIONES_ANTIGUAS!$CL98,""),IF($A100="TOTAL",SUM(INDIRECT("BA4:BA"&amp;ROW()-1)),""))</f>
        <v/>
      </c>
      <c r="BB100" s="7" t="str">
        <f ca="1">IF(AND($A100&lt;&gt;"",$A100&lt;&gt;"TOTAL"),IF(AND([6]PREMIOS_TITULACIONES_ANTIGUAS!$CN98&lt;&gt;"",[6]PREMIOS_TITULACIONES_ANTIGUAS!$CN98&lt;&gt;0),[6]PREMIOS_TITULACIONES_ANTIGUAS!$CN98,""),IF($A100="TOTAL",SUM(INDIRECT("BB4:BB"&amp;ROW()-1)),""))</f>
        <v/>
      </c>
      <c r="BC100" s="7" t="str">
        <f t="shared" ca="1" si="36"/>
        <v/>
      </c>
      <c r="BD100" s="7" t="str">
        <f ca="1">IF(AND($A100&lt;&gt;"",$A100&lt;&gt;"TOTAL"),IF(AND([6]PREMIOS_TITULACIONES_ANTIGUAS!$CQ98&lt;&gt;"",[6]PREMIOS_TITULACIONES_ANTIGUAS!$CQ98&lt;&gt;0),[6]PREMIOS_TITULACIONES_ANTIGUAS!$CQ98,""),IF($A100="TOTAL",SUM(INDIRECT("BD4:BD"&amp;ROW()-1)),""))</f>
        <v/>
      </c>
      <c r="BE100" s="7" t="str">
        <f ca="1">IF(AND($A100&lt;&gt;"",$A100&lt;&gt;"TOTAL"),IF(AND([6]PREMIOS_TITULACIONES_ANTIGUAS!$CS98&lt;&gt;"",[6]PREMIOS_TITULACIONES_ANTIGUAS!$CS98&lt;&gt;0),[6]PREMIOS_TITULACIONES_ANTIGUAS!$CS98,""),IF($A100="TOTAL",SUM(INDIRECT("BE4:BE"&amp;ROW()-1)),""))</f>
        <v/>
      </c>
      <c r="BF100" s="7" t="str">
        <f t="shared" ca="1" si="37"/>
        <v/>
      </c>
    </row>
    <row r="101" spans="1:58" x14ac:dyDescent="0.2">
      <c r="A101" s="12" t="str">
        <f>IF([6]PREMIOS_TITULACIONES_ANTIGUAS!$D99&lt;&gt;"",[6]PREMIOS_TITULACIONES_ANTIGUAS!$D99,IF(AND([6]PREMIOS_TITULACIONES_ANTIGUAS!$D99="",[6]PREMIOS_TITULACIONES_ANTIGUAS!$D100="",[6]PREMIOS_TITULACIONES_ANTIGUAS!$D98=""),"","TOTAL"))</f>
        <v/>
      </c>
      <c r="B101" s="7" t="str">
        <f ca="1">IF(AND($A101&lt;&gt;"",$A101&lt;&gt;"TOTAL"),IF(AND([6]PREMIOS_TITULACIONES_ANTIGUAS!$E99&lt;&gt;"",[6]PREMIOS_TITULACIONES_ANTIGUAS!$E99&lt;&gt;0),[6]PREMIOS_TITULACIONES_ANTIGUAS!$E99,""),IF($A101="TOTAL",SUM(INDIRECT("B4:B"&amp;ROW()-1)),""))</f>
        <v/>
      </c>
      <c r="C101" s="7" t="str">
        <f ca="1">IF(AND($A101&lt;&gt;"",$A101&lt;&gt;"TOTAL"),IF(AND([6]PREMIOS_TITULACIONES_ANTIGUAS!$G99&lt;&gt;"",[6]PREMIOS_TITULACIONES_ANTIGUAS!$G99&lt;&gt;0),[6]PREMIOS_TITULACIONES_ANTIGUAS!$G99,""),IF($A101="TOTAL",SUM(INDIRECT("C4:C"&amp;ROW()-1)),""))</f>
        <v/>
      </c>
      <c r="D101" s="7" t="str">
        <f t="shared" ca="1" si="19"/>
        <v/>
      </c>
      <c r="E101" s="7" t="str">
        <f ca="1">IF(AND($A101&lt;&gt;"",$A101&lt;&gt;"TOTAL"),IF(AND([6]PREMIOS_TITULACIONES_ANTIGUAS!$J99&lt;&gt;"",[6]PREMIOS_TITULACIONES_ANTIGUAS!$J99&lt;&gt;0),[6]PREMIOS_TITULACIONES_ANTIGUAS!$J99,""),IF($A101="TOTAL",SUM(INDIRECT("E4:E"&amp;ROW()-1)),""))</f>
        <v/>
      </c>
      <c r="F101" s="7" t="str">
        <f ca="1">IF(AND($A101&lt;&gt;"",$A101&lt;&gt;"TOTAL"),IF(AND([6]PREMIOS_TITULACIONES_ANTIGUAS!$L99&lt;&gt;"",[6]PREMIOS_TITULACIONES_ANTIGUAS!$L99&lt;&gt;0),[6]PREMIOS_TITULACIONES_ANTIGUAS!$L99,""),IF($A101="TOTAL",SUM(INDIRECT("F4:F"&amp;ROW()-1)),""))</f>
        <v/>
      </c>
      <c r="G101" s="7" t="str">
        <f t="shared" ca="1" si="20"/>
        <v/>
      </c>
      <c r="H101" s="7" t="str">
        <f ca="1">IF(AND($A101&lt;&gt;"",$A101&lt;&gt;"TOTAL"),IF(AND([6]PREMIOS_TITULACIONES_ANTIGUAS!$O99&lt;&gt;"",[6]PREMIOS_TITULACIONES_ANTIGUAS!$O99&lt;&gt;0),[6]PREMIOS_TITULACIONES_ANTIGUAS!$O99,""),IF($A101="TOTAL",SUM(INDIRECT("H4:H"&amp;ROW()-1)),""))</f>
        <v/>
      </c>
      <c r="I101" s="7" t="str">
        <f ca="1">IF(AND($A101&lt;&gt;"",$A101&lt;&gt;"TOTAL"),IF(AND([6]PREMIOS_TITULACIONES_ANTIGUAS!$Q99&lt;&gt;"",[6]PREMIOS_TITULACIONES_ANTIGUAS!$Q99&lt;&gt;0),[6]PREMIOS_TITULACIONES_ANTIGUAS!$Q99,""),IF($A101="TOTAL",SUM(INDIRECT("I4:I"&amp;ROW()-1)),""))</f>
        <v/>
      </c>
      <c r="J101" s="7" t="str">
        <f t="shared" ca="1" si="21"/>
        <v/>
      </c>
      <c r="K101" s="7" t="str">
        <f ca="1">IF(AND($A101&lt;&gt;"",$A101&lt;&gt;"TOTAL"),IF(AND([6]PREMIOS_TITULACIONES_ANTIGUAS!$T99&lt;&gt;"",[6]PREMIOS_TITULACIONES_ANTIGUAS!$T99&lt;&gt;0),[6]PREMIOS_TITULACIONES_ANTIGUAS!$T99,""),IF($A101="TOTAL",SUM(INDIRECT("K4:K"&amp;ROW()-1)),""))</f>
        <v/>
      </c>
      <c r="L101" s="7" t="str">
        <f ca="1">IF(AND($A101&lt;&gt;"",$A101&lt;&gt;"TOTAL"),IF(AND([6]PREMIOS_TITULACIONES_ANTIGUAS!$V99&lt;&gt;"",[6]PREMIOS_TITULACIONES_ANTIGUAS!$V99&lt;&gt;0),[6]PREMIOS_TITULACIONES_ANTIGUAS!$V99,""),IF($A101="TOTAL",SUM(INDIRECT("L4:L"&amp;ROW()-1)),""))</f>
        <v/>
      </c>
      <c r="M101" s="7" t="str">
        <f t="shared" ca="1" si="22"/>
        <v/>
      </c>
      <c r="N101" s="7" t="str">
        <f ca="1">IF(AND($A101&lt;&gt;"",$A101&lt;&gt;"TOTAL"),IF(AND([6]PREMIOS_TITULACIONES_ANTIGUAS!$Y99&lt;&gt;"",[6]PREMIOS_TITULACIONES_ANTIGUAS!$Y99&lt;&gt;0),[6]PREMIOS_TITULACIONES_ANTIGUAS!$Y99,""),IF($A101="TOTAL",SUM(INDIRECT("N4:N"&amp;ROW()-1)),""))</f>
        <v/>
      </c>
      <c r="O101" s="7" t="str">
        <f ca="1">IF(AND($A101&lt;&gt;"",$A101&lt;&gt;"TOTAL"),IF(AND([6]PREMIOS_TITULACIONES_ANTIGUAS!$AA99&lt;&gt;"",[6]PREMIOS_TITULACIONES_ANTIGUAS!$AA99&lt;&gt;0),[6]PREMIOS_TITULACIONES_ANTIGUAS!$AA99,""),IF($A101="TOTAL",SUM(INDIRECT("O4:O"&amp;ROW()-1)),""))</f>
        <v/>
      </c>
      <c r="P101" s="7" t="str">
        <f t="shared" ca="1" si="23"/>
        <v/>
      </c>
      <c r="Q101" s="7" t="str">
        <f ca="1">IF(AND($A101&lt;&gt;"",$A101&lt;&gt;"TOTAL"),IF(AND([6]PREMIOS_TITULACIONES_ANTIGUAS!$AD99&lt;&gt;"",[6]PREMIOS_TITULACIONES_ANTIGUAS!$AD99&lt;&gt;0),[6]PREMIOS_TITULACIONES_ANTIGUAS!$AD99,""),IF($A101="TOTAL",SUM(INDIRECT("Q4:Q"&amp;ROW()-1)),""))</f>
        <v/>
      </c>
      <c r="R101" s="7" t="str">
        <f ca="1">IF(AND($A101&lt;&gt;"",$A101&lt;&gt;"TOTAL"),IF(AND([6]PREMIOS_TITULACIONES_ANTIGUAS!$AF99&lt;&gt;"",[6]PREMIOS_TITULACIONES_ANTIGUAS!$AF99&lt;&gt;0),[6]PREMIOS_TITULACIONES_ANTIGUAS!$AF99,""),IF($A101="TOTAL",SUM(INDIRECT("R4:R"&amp;ROW()-1)),""))</f>
        <v/>
      </c>
      <c r="S101" s="7" t="str">
        <f t="shared" ca="1" si="24"/>
        <v/>
      </c>
      <c r="T101" s="7" t="str">
        <f ca="1">IF(AND($A101&lt;&gt;"",$A101&lt;&gt;"TOTAL"),IF(AND([6]PREMIOS_TITULACIONES_ANTIGUAS!$AI99&lt;&gt;"",[6]PREMIOS_TITULACIONES_ANTIGUAS!$AI99&lt;&gt;0),[6]PREMIOS_TITULACIONES_ANTIGUAS!$AI99,""),IF($A101="TOTAL",SUM(INDIRECT("T4:T"&amp;ROW()-1)),""))</f>
        <v/>
      </c>
      <c r="U101" s="7" t="str">
        <f ca="1">IF(AND($A101&lt;&gt;"",$A101&lt;&gt;"TOTAL"),IF(AND([6]PREMIOS_TITULACIONES_ANTIGUAS!$AK99&lt;&gt;"",[6]PREMIOS_TITULACIONES_ANTIGUAS!$AK99&lt;&gt;0),[6]PREMIOS_TITULACIONES_ANTIGUAS!$AK99,""),IF($A101="TOTAL",SUM(INDIRECT("U4:U"&amp;ROW()-1)),""))</f>
        <v/>
      </c>
      <c r="V101" s="7" t="str">
        <f t="shared" ca="1" si="25"/>
        <v/>
      </c>
      <c r="W101" s="7" t="str">
        <f ca="1">IF(AND($A101&lt;&gt;"",$A101&lt;&gt;"TOTAL"),IF(AND([6]PREMIOS_TITULACIONES_ANTIGUAS!$AN99&lt;&gt;"",[6]PREMIOS_TITULACIONES_ANTIGUAS!$AN99&lt;&gt;0),[6]PREMIOS_TITULACIONES_ANTIGUAS!$AN99,""),IF($A101="TOTAL",SUM(INDIRECT("W4:W"&amp;ROW()-1)),""))</f>
        <v/>
      </c>
      <c r="X101" s="7" t="str">
        <f ca="1">IF(AND($A101&lt;&gt;"",$A101&lt;&gt;"TOTAL"),IF(AND([6]PREMIOS_TITULACIONES_ANTIGUAS!$AP99&lt;&gt;"",[6]PREMIOS_TITULACIONES_ANTIGUAS!$AP99&lt;&gt;0),[6]PREMIOS_TITULACIONES_ANTIGUAS!$AP99,""),IF($A101="TOTAL",SUM(INDIRECT("X4:X"&amp;ROW()-1)),""))</f>
        <v/>
      </c>
      <c r="Y101" s="7" t="str">
        <f t="shared" ca="1" si="26"/>
        <v/>
      </c>
      <c r="Z101" s="7" t="str">
        <f ca="1">IF(AND($A101&lt;&gt;"",$A101&lt;&gt;"TOTAL"),IF(AND([6]PREMIOS_TITULACIONES_ANTIGUAS!$AS99&lt;&gt;"",[6]PREMIOS_TITULACIONES_ANTIGUAS!$AS99&lt;&gt;0),[6]PREMIOS_TITULACIONES_ANTIGUAS!$AS99,""),IF($A101="TOTAL",SUM(INDIRECT("Z4:Z"&amp;ROW()-1)),""))</f>
        <v/>
      </c>
      <c r="AA101" s="7" t="str">
        <f ca="1">IF(AND($A101&lt;&gt;"",$A101&lt;&gt;"TOTAL"),IF(AND([6]PREMIOS_TITULACIONES_ANTIGUAS!$AU99&lt;&gt;"",[6]PREMIOS_TITULACIONES_ANTIGUAS!$AU99&lt;&gt;0),[6]PREMIOS_TITULACIONES_ANTIGUAS!$AU99,""),IF($A101="TOTAL",SUM(INDIRECT("AA4:AA"&amp;ROW()-1)),""))</f>
        <v/>
      </c>
      <c r="AB101" s="7" t="str">
        <f t="shared" ca="1" si="27"/>
        <v/>
      </c>
      <c r="AC101" s="7" t="str">
        <f ca="1">IF(AND($A101&lt;&gt;"",$A101&lt;&gt;"TOTAL"),IF(AND([6]PREMIOS_TITULACIONES_ANTIGUAS!$AX99&lt;&gt;"",[6]PREMIOS_TITULACIONES_ANTIGUAS!$AX99&lt;&gt;0),[6]PREMIOS_TITULACIONES_ANTIGUAS!$AX99,""),IF($A101="TOTAL",SUM(INDIRECT("AC4:AC"&amp;ROW()-1)),""))</f>
        <v/>
      </c>
      <c r="AD101" s="7" t="str">
        <f ca="1">IF(AND($A101&lt;&gt;"",$A101&lt;&gt;"TOTAL"),IF(AND([6]PREMIOS_TITULACIONES_ANTIGUAS!$AZ99&lt;&gt;"",[6]PREMIOS_TITULACIONES_ANTIGUAS!$AZ99&lt;&gt;0),[6]PREMIOS_TITULACIONES_ANTIGUAS!$AZ99,""),IF($A101="TOTAL",SUM(INDIRECT("AD4:AD"&amp;ROW()-1)),""))</f>
        <v/>
      </c>
      <c r="AE101" s="7" t="str">
        <f t="shared" ca="1" si="28"/>
        <v/>
      </c>
      <c r="AF101" s="7" t="str">
        <f ca="1">IF(AND($A101&lt;&gt;"",$A101&lt;&gt;"TOTAL"),IF(AND([6]PREMIOS_TITULACIONES_ANTIGUAS!$BC99&lt;&gt;"",[6]PREMIOS_TITULACIONES_ANTIGUAS!$BC99&lt;&gt;0),[6]PREMIOS_TITULACIONES_ANTIGUAS!$BC99,""),IF($A101="TOTAL",SUM(INDIRECT("AF4:AF"&amp;ROW()-1)),""))</f>
        <v/>
      </c>
      <c r="AG101" s="7" t="str">
        <f ca="1">IF(AND($A101&lt;&gt;"",$A101&lt;&gt;"TOTAL"),IF(AND([6]PREMIOS_TITULACIONES_ANTIGUAS!$BE99&lt;&gt;"",[6]PREMIOS_TITULACIONES_ANTIGUAS!$BE99&lt;&gt;0),[6]PREMIOS_TITULACIONES_ANTIGUAS!$BE99,""),IF($A101="TOTAL",SUM(INDIRECT("AG4:AG"&amp;ROW()-1)),""))</f>
        <v/>
      </c>
      <c r="AH101" s="7" t="str">
        <f t="shared" ca="1" si="29"/>
        <v/>
      </c>
      <c r="AI101" s="7" t="str">
        <f ca="1">IF(AND($A101&lt;&gt;"",$A101&lt;&gt;"TOTAL"),IF(AND([6]PREMIOS_TITULACIONES_ANTIGUAS!$BH99&lt;&gt;"",[6]PREMIOS_TITULACIONES_ANTIGUAS!$BH99&lt;&gt;0),[6]PREMIOS_TITULACIONES_ANTIGUAS!$BH99,""),IF($A101="TOTAL",SUM(INDIRECT("AI4:AI"&amp;ROW()-1)),""))</f>
        <v/>
      </c>
      <c r="AJ101" s="7" t="str">
        <f ca="1">IF(AND($A101&lt;&gt;"",$A101&lt;&gt;"TOTAL"),IF(AND([6]PREMIOS_TITULACIONES_ANTIGUAS!$BJ99&lt;&gt;"",[6]PREMIOS_TITULACIONES_ANTIGUAS!$BJ99&lt;&gt;0),[6]PREMIOS_TITULACIONES_ANTIGUAS!$BJ99,""),IF($A101="TOTAL",SUM(INDIRECT("AJ4:AJ"&amp;ROW()-1)),""))</f>
        <v/>
      </c>
      <c r="AK101" s="7" t="str">
        <f t="shared" ca="1" si="30"/>
        <v/>
      </c>
      <c r="AL101" s="7" t="str">
        <f ca="1">IF(AND($A101&lt;&gt;"",$A101&lt;&gt;"TOTAL"),IF(AND([6]PREMIOS_TITULACIONES_ANTIGUAS!$BM99&lt;&gt;"",[6]PREMIOS_TITULACIONES_ANTIGUAS!$BM99&lt;&gt;0),[6]PREMIOS_TITULACIONES_ANTIGUAS!$BM99,""),IF($A101="TOTAL",SUM(INDIRECT("AL4:AL"&amp;ROW()-1)),""))</f>
        <v/>
      </c>
      <c r="AM101" s="7" t="str">
        <f ca="1">IF(AND($A101&lt;&gt;"",$A101&lt;&gt;"TOTAL"),IF(AND([6]PREMIOS_TITULACIONES_ANTIGUAS!$BO99&lt;&gt;"",[6]PREMIOS_TITULACIONES_ANTIGUAS!$BO99&lt;&gt;0),[6]PREMIOS_TITULACIONES_ANTIGUAS!$BO99,""),IF($A101="TOTAL",SUM(INDIRECT("AM4:AM"&amp;ROW()-1)),""))</f>
        <v/>
      </c>
      <c r="AN101" s="7" t="str">
        <f t="shared" ca="1" si="31"/>
        <v/>
      </c>
      <c r="AO101" s="7" t="str">
        <f ca="1">IF(AND($A101&lt;&gt;"",$A101&lt;&gt;"TOTAL"),IF(AND([6]PREMIOS_TITULACIONES_ANTIGUAS!$BR99&lt;&gt;"",[6]PREMIOS_TITULACIONES_ANTIGUAS!$BR99&lt;&gt;0),[6]PREMIOS_TITULACIONES_ANTIGUAS!$BR99,""),IF($A101="TOTAL",SUM(INDIRECT("AO4:AO"&amp;ROW()-1)),""))</f>
        <v/>
      </c>
      <c r="AP101" s="7" t="str">
        <f ca="1">IF(AND($A101&lt;&gt;"",$A101&lt;&gt;"TOTAL"),IF(AND([6]PREMIOS_TITULACIONES_ANTIGUAS!$BT99&lt;&gt;"",[6]PREMIOS_TITULACIONES_ANTIGUAS!$BT99&lt;&gt;0),[6]PREMIOS_TITULACIONES_ANTIGUAS!$BT99,""),IF($A101="TOTAL",SUM(INDIRECT("AP4:AP"&amp;ROW()-1)),""))</f>
        <v/>
      </c>
      <c r="AQ101" s="7" t="str">
        <f t="shared" ca="1" si="32"/>
        <v/>
      </c>
      <c r="AR101" s="7" t="str">
        <f ca="1">IF(AND($A101&lt;&gt;"",$A101&lt;&gt;"TOTAL"),IF(AND([6]PREMIOS_TITULACIONES_ANTIGUAS!$BW99&lt;&gt;"",[6]PREMIOS_TITULACIONES_ANTIGUAS!$BW99&lt;&gt;0),[6]PREMIOS_TITULACIONES_ANTIGUAS!$BW99,""),IF($A101="TOTAL",SUM(INDIRECT("AR4:AR"&amp;ROW()-1)),""))</f>
        <v/>
      </c>
      <c r="AS101" s="7" t="str">
        <f ca="1">IF(AND($A101&lt;&gt;"",$A101&lt;&gt;"TOTAL"),IF(AND([6]PREMIOS_TITULACIONES_ANTIGUAS!$BY99&lt;&gt;"",[6]PREMIOS_TITULACIONES_ANTIGUAS!$BY99&lt;&gt;0),[6]PREMIOS_TITULACIONES_ANTIGUAS!$BY99,""),IF($A101="TOTAL",SUM(INDIRECT("AS4:AS"&amp;ROW()-1)),""))</f>
        <v/>
      </c>
      <c r="AT101" s="7" t="str">
        <f t="shared" ca="1" si="33"/>
        <v/>
      </c>
      <c r="AU101" s="7" t="str">
        <f ca="1">IF(AND($A101&lt;&gt;"",$A101&lt;&gt;"TOTAL"),IF(AND([6]PREMIOS_TITULACIONES_ANTIGUAS!$CB99&lt;&gt;"",[6]PREMIOS_TITULACIONES_ANTIGUAS!$CB99&lt;&gt;0),[6]PREMIOS_TITULACIONES_ANTIGUAS!$CB99,""),IF($A101="TOTAL",SUM(INDIRECT("AU4:AU"&amp;ROW()-1)),""))</f>
        <v/>
      </c>
      <c r="AV101" s="7" t="str">
        <f ca="1">IF(AND($A101&lt;&gt;"",$A101&lt;&gt;"TOTAL"),IF(AND([6]PREMIOS_TITULACIONES_ANTIGUAS!$CD99&lt;&gt;"",[6]PREMIOS_TITULACIONES_ANTIGUAS!$CD99&lt;&gt;0),[6]PREMIOS_TITULACIONES_ANTIGUAS!$CD99,""),IF($A101="TOTAL",SUM(INDIRECT("AV4:AV"&amp;ROW()-1)),""))</f>
        <v/>
      </c>
      <c r="AW101" s="7" t="str">
        <f t="shared" ca="1" si="34"/>
        <v/>
      </c>
      <c r="AX101" s="7" t="str">
        <f ca="1">IF(AND($A101&lt;&gt;"",$A101&lt;&gt;"TOTAL"),IF(AND([6]PREMIOS_TITULACIONES_ANTIGUAS!$CG99&lt;&gt;"",[6]PREMIOS_TITULACIONES_ANTIGUAS!$CG99&lt;&gt;0),[6]PREMIOS_TITULACIONES_ANTIGUAS!$CG99,""),IF($A101="TOTAL",SUM(INDIRECT("AX4:AX"&amp;ROW()-1)),""))</f>
        <v/>
      </c>
      <c r="AY101" s="7" t="str">
        <f ca="1">IF(AND($A101&lt;&gt;"",$A101&lt;&gt;"TOTAL"),IF(AND([6]PREMIOS_TITULACIONES_ANTIGUAS!$CI99&lt;&gt;"",[6]PREMIOS_TITULACIONES_ANTIGUAS!$CI99&lt;&gt;0),[6]PREMIOS_TITULACIONES_ANTIGUAS!$CI99,""),IF($A101="TOTAL",SUM(INDIRECT("AY4:AY"&amp;ROW()-1)),""))</f>
        <v/>
      </c>
      <c r="AZ101" s="7" t="str">
        <f t="shared" ca="1" si="35"/>
        <v/>
      </c>
      <c r="BA101" s="7" t="str">
        <f ca="1">IF(AND($A101&lt;&gt;"",$A101&lt;&gt;"TOTAL"),IF(AND([6]PREMIOS_TITULACIONES_ANTIGUAS!$CL99&lt;&gt;"",[6]PREMIOS_TITULACIONES_ANTIGUAS!$CL99&lt;&gt;0),[6]PREMIOS_TITULACIONES_ANTIGUAS!$CL99,""),IF($A101="TOTAL",SUM(INDIRECT("BA4:BA"&amp;ROW()-1)),""))</f>
        <v/>
      </c>
      <c r="BB101" s="7" t="str">
        <f ca="1">IF(AND($A101&lt;&gt;"",$A101&lt;&gt;"TOTAL"),IF(AND([6]PREMIOS_TITULACIONES_ANTIGUAS!$CN99&lt;&gt;"",[6]PREMIOS_TITULACIONES_ANTIGUAS!$CN99&lt;&gt;0),[6]PREMIOS_TITULACIONES_ANTIGUAS!$CN99,""),IF($A101="TOTAL",SUM(INDIRECT("BB4:BB"&amp;ROW()-1)),""))</f>
        <v/>
      </c>
      <c r="BC101" s="7" t="str">
        <f t="shared" ca="1" si="36"/>
        <v/>
      </c>
      <c r="BD101" s="7" t="str">
        <f ca="1">IF(AND($A101&lt;&gt;"",$A101&lt;&gt;"TOTAL"),IF(AND([6]PREMIOS_TITULACIONES_ANTIGUAS!$CQ99&lt;&gt;"",[6]PREMIOS_TITULACIONES_ANTIGUAS!$CQ99&lt;&gt;0),[6]PREMIOS_TITULACIONES_ANTIGUAS!$CQ99,""),IF($A101="TOTAL",SUM(INDIRECT("BD4:BD"&amp;ROW()-1)),""))</f>
        <v/>
      </c>
      <c r="BE101" s="7" t="str">
        <f ca="1">IF(AND($A101&lt;&gt;"",$A101&lt;&gt;"TOTAL"),IF(AND([6]PREMIOS_TITULACIONES_ANTIGUAS!$CS99&lt;&gt;"",[6]PREMIOS_TITULACIONES_ANTIGUAS!$CS99&lt;&gt;0),[6]PREMIOS_TITULACIONES_ANTIGUAS!$CS99,""),IF($A101="TOTAL",SUM(INDIRECT("BE4:BE"&amp;ROW()-1)),""))</f>
        <v/>
      </c>
      <c r="BF101" s="7" t="str">
        <f t="shared" ca="1" si="37"/>
        <v/>
      </c>
    </row>
    <row r="102" spans="1:58" x14ac:dyDescent="0.2">
      <c r="A102" s="12" t="str">
        <f>IF([6]PREMIOS_TITULACIONES_ANTIGUAS!$D100&lt;&gt;"",[6]PREMIOS_TITULACIONES_ANTIGUAS!$D100,IF(AND([6]PREMIOS_TITULACIONES_ANTIGUAS!$D100="",[6]PREMIOS_TITULACIONES_ANTIGUAS!$D101="",[6]PREMIOS_TITULACIONES_ANTIGUAS!$D99=""),"","TOTAL"))</f>
        <v/>
      </c>
      <c r="B102" s="7" t="str">
        <f ca="1">IF(AND($A102&lt;&gt;"",$A102&lt;&gt;"TOTAL"),IF(AND([6]PREMIOS_TITULACIONES_ANTIGUAS!$E100&lt;&gt;"",[6]PREMIOS_TITULACIONES_ANTIGUAS!$E100&lt;&gt;0),[6]PREMIOS_TITULACIONES_ANTIGUAS!$E100,""),IF($A102="TOTAL",SUM(INDIRECT("B4:B"&amp;ROW()-1)),""))</f>
        <v/>
      </c>
      <c r="C102" s="7" t="str">
        <f ca="1">IF(AND($A102&lt;&gt;"",$A102&lt;&gt;"TOTAL"),IF(AND([6]PREMIOS_TITULACIONES_ANTIGUAS!$G100&lt;&gt;"",[6]PREMIOS_TITULACIONES_ANTIGUAS!$G100&lt;&gt;0),[6]PREMIOS_TITULACIONES_ANTIGUAS!$G100,""),IF($A102="TOTAL",SUM(INDIRECT("C4:C"&amp;ROW()-1)),""))</f>
        <v/>
      </c>
      <c r="D102" s="7" t="str">
        <f t="shared" ca="1" si="19"/>
        <v/>
      </c>
      <c r="E102" s="7" t="str">
        <f ca="1">IF(AND($A102&lt;&gt;"",$A102&lt;&gt;"TOTAL"),IF(AND([6]PREMIOS_TITULACIONES_ANTIGUAS!$J100&lt;&gt;"",[6]PREMIOS_TITULACIONES_ANTIGUAS!$J100&lt;&gt;0),[6]PREMIOS_TITULACIONES_ANTIGUAS!$J100,""),IF($A102="TOTAL",SUM(INDIRECT("E4:E"&amp;ROW()-1)),""))</f>
        <v/>
      </c>
      <c r="F102" s="7" t="str">
        <f ca="1">IF(AND($A102&lt;&gt;"",$A102&lt;&gt;"TOTAL"),IF(AND([6]PREMIOS_TITULACIONES_ANTIGUAS!$L100&lt;&gt;"",[6]PREMIOS_TITULACIONES_ANTIGUAS!$L100&lt;&gt;0),[6]PREMIOS_TITULACIONES_ANTIGUAS!$L100,""),IF($A102="TOTAL",SUM(INDIRECT("F4:F"&amp;ROW()-1)),""))</f>
        <v/>
      </c>
      <c r="G102" s="7" t="str">
        <f t="shared" ca="1" si="20"/>
        <v/>
      </c>
      <c r="H102" s="7" t="str">
        <f ca="1">IF(AND($A102&lt;&gt;"",$A102&lt;&gt;"TOTAL"),IF(AND([6]PREMIOS_TITULACIONES_ANTIGUAS!$O100&lt;&gt;"",[6]PREMIOS_TITULACIONES_ANTIGUAS!$O100&lt;&gt;0),[6]PREMIOS_TITULACIONES_ANTIGUAS!$O100,""),IF($A102="TOTAL",SUM(INDIRECT("H4:H"&amp;ROW()-1)),""))</f>
        <v/>
      </c>
      <c r="I102" s="7" t="str">
        <f ca="1">IF(AND($A102&lt;&gt;"",$A102&lt;&gt;"TOTAL"),IF(AND([6]PREMIOS_TITULACIONES_ANTIGUAS!$Q100&lt;&gt;"",[6]PREMIOS_TITULACIONES_ANTIGUAS!$Q100&lt;&gt;0),[6]PREMIOS_TITULACIONES_ANTIGUAS!$Q100,""),IF($A102="TOTAL",SUM(INDIRECT("I4:I"&amp;ROW()-1)),""))</f>
        <v/>
      </c>
      <c r="J102" s="7" t="str">
        <f t="shared" ca="1" si="21"/>
        <v/>
      </c>
      <c r="K102" s="7" t="str">
        <f ca="1">IF(AND($A102&lt;&gt;"",$A102&lt;&gt;"TOTAL"),IF(AND([6]PREMIOS_TITULACIONES_ANTIGUAS!$T100&lt;&gt;"",[6]PREMIOS_TITULACIONES_ANTIGUAS!$T100&lt;&gt;0),[6]PREMIOS_TITULACIONES_ANTIGUAS!$T100,""),IF($A102="TOTAL",SUM(INDIRECT("K4:K"&amp;ROW()-1)),""))</f>
        <v/>
      </c>
      <c r="L102" s="7" t="str">
        <f ca="1">IF(AND($A102&lt;&gt;"",$A102&lt;&gt;"TOTAL"),IF(AND([6]PREMIOS_TITULACIONES_ANTIGUAS!$V100&lt;&gt;"",[6]PREMIOS_TITULACIONES_ANTIGUAS!$V100&lt;&gt;0),[6]PREMIOS_TITULACIONES_ANTIGUAS!$V100,""),IF($A102="TOTAL",SUM(INDIRECT("L4:L"&amp;ROW()-1)),""))</f>
        <v/>
      </c>
      <c r="M102" s="7" t="str">
        <f t="shared" ca="1" si="22"/>
        <v/>
      </c>
      <c r="N102" s="7" t="str">
        <f ca="1">IF(AND($A102&lt;&gt;"",$A102&lt;&gt;"TOTAL"),IF(AND([6]PREMIOS_TITULACIONES_ANTIGUAS!$Y100&lt;&gt;"",[6]PREMIOS_TITULACIONES_ANTIGUAS!$Y100&lt;&gt;0),[6]PREMIOS_TITULACIONES_ANTIGUAS!$Y100,""),IF($A102="TOTAL",SUM(INDIRECT("N4:N"&amp;ROW()-1)),""))</f>
        <v/>
      </c>
      <c r="O102" s="7" t="str">
        <f ca="1">IF(AND($A102&lt;&gt;"",$A102&lt;&gt;"TOTAL"),IF(AND([6]PREMIOS_TITULACIONES_ANTIGUAS!$AA100&lt;&gt;"",[6]PREMIOS_TITULACIONES_ANTIGUAS!$AA100&lt;&gt;0),[6]PREMIOS_TITULACIONES_ANTIGUAS!$AA100,""),IF($A102="TOTAL",SUM(INDIRECT("O4:O"&amp;ROW()-1)),""))</f>
        <v/>
      </c>
      <c r="P102" s="7" t="str">
        <f t="shared" ca="1" si="23"/>
        <v/>
      </c>
      <c r="Q102" s="7" t="str">
        <f ca="1">IF(AND($A102&lt;&gt;"",$A102&lt;&gt;"TOTAL"),IF(AND([6]PREMIOS_TITULACIONES_ANTIGUAS!$AD100&lt;&gt;"",[6]PREMIOS_TITULACIONES_ANTIGUAS!$AD100&lt;&gt;0),[6]PREMIOS_TITULACIONES_ANTIGUAS!$AD100,""),IF($A102="TOTAL",SUM(INDIRECT("Q4:Q"&amp;ROW()-1)),""))</f>
        <v/>
      </c>
      <c r="R102" s="7" t="str">
        <f ca="1">IF(AND($A102&lt;&gt;"",$A102&lt;&gt;"TOTAL"),IF(AND([6]PREMIOS_TITULACIONES_ANTIGUAS!$AF100&lt;&gt;"",[6]PREMIOS_TITULACIONES_ANTIGUAS!$AF100&lt;&gt;0),[6]PREMIOS_TITULACIONES_ANTIGUAS!$AF100,""),IF($A102="TOTAL",SUM(INDIRECT("R4:R"&amp;ROW()-1)),""))</f>
        <v/>
      </c>
      <c r="S102" s="7" t="str">
        <f t="shared" ca="1" si="24"/>
        <v/>
      </c>
      <c r="T102" s="7" t="str">
        <f ca="1">IF(AND($A102&lt;&gt;"",$A102&lt;&gt;"TOTAL"),IF(AND([6]PREMIOS_TITULACIONES_ANTIGUAS!$AI100&lt;&gt;"",[6]PREMIOS_TITULACIONES_ANTIGUAS!$AI100&lt;&gt;0),[6]PREMIOS_TITULACIONES_ANTIGUAS!$AI100,""),IF($A102="TOTAL",SUM(INDIRECT("T4:T"&amp;ROW()-1)),""))</f>
        <v/>
      </c>
      <c r="U102" s="7" t="str">
        <f ca="1">IF(AND($A102&lt;&gt;"",$A102&lt;&gt;"TOTAL"),IF(AND([6]PREMIOS_TITULACIONES_ANTIGUAS!$AK100&lt;&gt;"",[6]PREMIOS_TITULACIONES_ANTIGUAS!$AK100&lt;&gt;0),[6]PREMIOS_TITULACIONES_ANTIGUAS!$AK100,""),IF($A102="TOTAL",SUM(INDIRECT("U4:U"&amp;ROW()-1)),""))</f>
        <v/>
      </c>
      <c r="V102" s="7" t="str">
        <f t="shared" ca="1" si="25"/>
        <v/>
      </c>
      <c r="W102" s="7" t="str">
        <f ca="1">IF(AND($A102&lt;&gt;"",$A102&lt;&gt;"TOTAL"),IF(AND([6]PREMIOS_TITULACIONES_ANTIGUAS!$AN100&lt;&gt;"",[6]PREMIOS_TITULACIONES_ANTIGUAS!$AN100&lt;&gt;0),[6]PREMIOS_TITULACIONES_ANTIGUAS!$AN100,""),IF($A102="TOTAL",SUM(INDIRECT("W4:W"&amp;ROW()-1)),""))</f>
        <v/>
      </c>
      <c r="X102" s="7" t="str">
        <f ca="1">IF(AND($A102&lt;&gt;"",$A102&lt;&gt;"TOTAL"),IF(AND([6]PREMIOS_TITULACIONES_ANTIGUAS!$AP100&lt;&gt;"",[6]PREMIOS_TITULACIONES_ANTIGUAS!$AP100&lt;&gt;0),[6]PREMIOS_TITULACIONES_ANTIGUAS!$AP100,""),IF($A102="TOTAL",SUM(INDIRECT("X4:X"&amp;ROW()-1)),""))</f>
        <v/>
      </c>
      <c r="Y102" s="7" t="str">
        <f t="shared" ca="1" si="26"/>
        <v/>
      </c>
      <c r="Z102" s="7" t="str">
        <f ca="1">IF(AND($A102&lt;&gt;"",$A102&lt;&gt;"TOTAL"),IF(AND([6]PREMIOS_TITULACIONES_ANTIGUAS!$AS100&lt;&gt;"",[6]PREMIOS_TITULACIONES_ANTIGUAS!$AS100&lt;&gt;0),[6]PREMIOS_TITULACIONES_ANTIGUAS!$AS100,""),IF($A102="TOTAL",SUM(INDIRECT("Z4:Z"&amp;ROW()-1)),""))</f>
        <v/>
      </c>
      <c r="AA102" s="7" t="str">
        <f ca="1">IF(AND($A102&lt;&gt;"",$A102&lt;&gt;"TOTAL"),IF(AND([6]PREMIOS_TITULACIONES_ANTIGUAS!$AU100&lt;&gt;"",[6]PREMIOS_TITULACIONES_ANTIGUAS!$AU100&lt;&gt;0),[6]PREMIOS_TITULACIONES_ANTIGUAS!$AU100,""),IF($A102="TOTAL",SUM(INDIRECT("AA4:AA"&amp;ROW()-1)),""))</f>
        <v/>
      </c>
      <c r="AB102" s="7" t="str">
        <f t="shared" ca="1" si="27"/>
        <v/>
      </c>
      <c r="AC102" s="7" t="str">
        <f ca="1">IF(AND($A102&lt;&gt;"",$A102&lt;&gt;"TOTAL"),IF(AND([6]PREMIOS_TITULACIONES_ANTIGUAS!$AX100&lt;&gt;"",[6]PREMIOS_TITULACIONES_ANTIGUAS!$AX100&lt;&gt;0),[6]PREMIOS_TITULACIONES_ANTIGUAS!$AX100,""),IF($A102="TOTAL",SUM(INDIRECT("AC4:AC"&amp;ROW()-1)),""))</f>
        <v/>
      </c>
      <c r="AD102" s="7" t="str">
        <f ca="1">IF(AND($A102&lt;&gt;"",$A102&lt;&gt;"TOTAL"),IF(AND([6]PREMIOS_TITULACIONES_ANTIGUAS!$AZ100&lt;&gt;"",[6]PREMIOS_TITULACIONES_ANTIGUAS!$AZ100&lt;&gt;0),[6]PREMIOS_TITULACIONES_ANTIGUAS!$AZ100,""),IF($A102="TOTAL",SUM(INDIRECT("AD4:AD"&amp;ROW()-1)),""))</f>
        <v/>
      </c>
      <c r="AE102" s="7" t="str">
        <f t="shared" ca="1" si="28"/>
        <v/>
      </c>
      <c r="AF102" s="7" t="str">
        <f ca="1">IF(AND($A102&lt;&gt;"",$A102&lt;&gt;"TOTAL"),IF(AND([6]PREMIOS_TITULACIONES_ANTIGUAS!$BC100&lt;&gt;"",[6]PREMIOS_TITULACIONES_ANTIGUAS!$BC100&lt;&gt;0),[6]PREMIOS_TITULACIONES_ANTIGUAS!$BC100,""),IF($A102="TOTAL",SUM(INDIRECT("AF4:AF"&amp;ROW()-1)),""))</f>
        <v/>
      </c>
      <c r="AG102" s="7" t="str">
        <f ca="1">IF(AND($A102&lt;&gt;"",$A102&lt;&gt;"TOTAL"),IF(AND([6]PREMIOS_TITULACIONES_ANTIGUAS!$BE100&lt;&gt;"",[6]PREMIOS_TITULACIONES_ANTIGUAS!$BE100&lt;&gt;0),[6]PREMIOS_TITULACIONES_ANTIGUAS!$BE100,""),IF($A102="TOTAL",SUM(INDIRECT("AG4:AG"&amp;ROW()-1)),""))</f>
        <v/>
      </c>
      <c r="AH102" s="7" t="str">
        <f t="shared" ca="1" si="29"/>
        <v/>
      </c>
      <c r="AI102" s="7" t="str">
        <f ca="1">IF(AND($A102&lt;&gt;"",$A102&lt;&gt;"TOTAL"),IF(AND([6]PREMIOS_TITULACIONES_ANTIGUAS!$BH100&lt;&gt;"",[6]PREMIOS_TITULACIONES_ANTIGUAS!$BH100&lt;&gt;0),[6]PREMIOS_TITULACIONES_ANTIGUAS!$BH100,""),IF($A102="TOTAL",SUM(INDIRECT("AI4:AI"&amp;ROW()-1)),""))</f>
        <v/>
      </c>
      <c r="AJ102" s="7" t="str">
        <f ca="1">IF(AND($A102&lt;&gt;"",$A102&lt;&gt;"TOTAL"),IF(AND([6]PREMIOS_TITULACIONES_ANTIGUAS!$BJ100&lt;&gt;"",[6]PREMIOS_TITULACIONES_ANTIGUAS!$BJ100&lt;&gt;0),[6]PREMIOS_TITULACIONES_ANTIGUAS!$BJ100,""),IF($A102="TOTAL",SUM(INDIRECT("AJ4:AJ"&amp;ROW()-1)),""))</f>
        <v/>
      </c>
      <c r="AK102" s="7" t="str">
        <f t="shared" ca="1" si="30"/>
        <v/>
      </c>
      <c r="AL102" s="7" t="str">
        <f ca="1">IF(AND($A102&lt;&gt;"",$A102&lt;&gt;"TOTAL"),IF(AND([6]PREMIOS_TITULACIONES_ANTIGUAS!$BM100&lt;&gt;"",[6]PREMIOS_TITULACIONES_ANTIGUAS!$BM100&lt;&gt;0),[6]PREMIOS_TITULACIONES_ANTIGUAS!$BM100,""),IF($A102="TOTAL",SUM(INDIRECT("AL4:AL"&amp;ROW()-1)),""))</f>
        <v/>
      </c>
      <c r="AM102" s="7" t="str">
        <f ca="1">IF(AND($A102&lt;&gt;"",$A102&lt;&gt;"TOTAL"),IF(AND([6]PREMIOS_TITULACIONES_ANTIGUAS!$BO100&lt;&gt;"",[6]PREMIOS_TITULACIONES_ANTIGUAS!$BO100&lt;&gt;0),[6]PREMIOS_TITULACIONES_ANTIGUAS!$BO100,""),IF($A102="TOTAL",SUM(INDIRECT("AM4:AM"&amp;ROW()-1)),""))</f>
        <v/>
      </c>
      <c r="AN102" s="7" t="str">
        <f t="shared" ca="1" si="31"/>
        <v/>
      </c>
      <c r="AO102" s="7" t="str">
        <f ca="1">IF(AND($A102&lt;&gt;"",$A102&lt;&gt;"TOTAL"),IF(AND([6]PREMIOS_TITULACIONES_ANTIGUAS!$BR100&lt;&gt;"",[6]PREMIOS_TITULACIONES_ANTIGUAS!$BR100&lt;&gt;0),[6]PREMIOS_TITULACIONES_ANTIGUAS!$BR100,""),IF($A102="TOTAL",SUM(INDIRECT("AO4:AO"&amp;ROW()-1)),""))</f>
        <v/>
      </c>
      <c r="AP102" s="7" t="str">
        <f ca="1">IF(AND($A102&lt;&gt;"",$A102&lt;&gt;"TOTAL"),IF(AND([6]PREMIOS_TITULACIONES_ANTIGUAS!$BT100&lt;&gt;"",[6]PREMIOS_TITULACIONES_ANTIGUAS!$BT100&lt;&gt;0),[6]PREMIOS_TITULACIONES_ANTIGUAS!$BT100,""),IF($A102="TOTAL",SUM(INDIRECT("AP4:AP"&amp;ROW()-1)),""))</f>
        <v/>
      </c>
      <c r="AQ102" s="7" t="str">
        <f t="shared" ca="1" si="32"/>
        <v/>
      </c>
      <c r="AR102" s="7" t="str">
        <f ca="1">IF(AND($A102&lt;&gt;"",$A102&lt;&gt;"TOTAL"),IF(AND([6]PREMIOS_TITULACIONES_ANTIGUAS!$BW100&lt;&gt;"",[6]PREMIOS_TITULACIONES_ANTIGUAS!$BW100&lt;&gt;0),[6]PREMIOS_TITULACIONES_ANTIGUAS!$BW100,""),IF($A102="TOTAL",SUM(INDIRECT("AR4:AR"&amp;ROW()-1)),""))</f>
        <v/>
      </c>
      <c r="AS102" s="7" t="str">
        <f ca="1">IF(AND($A102&lt;&gt;"",$A102&lt;&gt;"TOTAL"),IF(AND([6]PREMIOS_TITULACIONES_ANTIGUAS!$BY100&lt;&gt;"",[6]PREMIOS_TITULACIONES_ANTIGUAS!$BY100&lt;&gt;0),[6]PREMIOS_TITULACIONES_ANTIGUAS!$BY100,""),IF($A102="TOTAL",SUM(INDIRECT("AS4:AS"&amp;ROW()-1)),""))</f>
        <v/>
      </c>
      <c r="AT102" s="7" t="str">
        <f t="shared" ca="1" si="33"/>
        <v/>
      </c>
      <c r="AU102" s="7" t="str">
        <f ca="1">IF(AND($A102&lt;&gt;"",$A102&lt;&gt;"TOTAL"),IF(AND([6]PREMIOS_TITULACIONES_ANTIGUAS!$CB100&lt;&gt;"",[6]PREMIOS_TITULACIONES_ANTIGUAS!$CB100&lt;&gt;0),[6]PREMIOS_TITULACIONES_ANTIGUAS!$CB100,""),IF($A102="TOTAL",SUM(INDIRECT("AU4:AU"&amp;ROW()-1)),""))</f>
        <v/>
      </c>
      <c r="AV102" s="7" t="str">
        <f ca="1">IF(AND($A102&lt;&gt;"",$A102&lt;&gt;"TOTAL"),IF(AND([6]PREMIOS_TITULACIONES_ANTIGUAS!$CD100&lt;&gt;"",[6]PREMIOS_TITULACIONES_ANTIGUAS!$CD100&lt;&gt;0),[6]PREMIOS_TITULACIONES_ANTIGUAS!$CD100,""),IF($A102="TOTAL",SUM(INDIRECT("AV4:AV"&amp;ROW()-1)),""))</f>
        <v/>
      </c>
      <c r="AW102" s="7" t="str">
        <f t="shared" ca="1" si="34"/>
        <v/>
      </c>
      <c r="AX102" s="7" t="str">
        <f ca="1">IF(AND($A102&lt;&gt;"",$A102&lt;&gt;"TOTAL"),IF(AND([6]PREMIOS_TITULACIONES_ANTIGUAS!$CG100&lt;&gt;"",[6]PREMIOS_TITULACIONES_ANTIGUAS!$CG100&lt;&gt;0),[6]PREMIOS_TITULACIONES_ANTIGUAS!$CG100,""),IF($A102="TOTAL",SUM(INDIRECT("AX4:AX"&amp;ROW()-1)),""))</f>
        <v/>
      </c>
      <c r="AY102" s="7" t="str">
        <f ca="1">IF(AND($A102&lt;&gt;"",$A102&lt;&gt;"TOTAL"),IF(AND([6]PREMIOS_TITULACIONES_ANTIGUAS!$CI100&lt;&gt;"",[6]PREMIOS_TITULACIONES_ANTIGUAS!$CI100&lt;&gt;0),[6]PREMIOS_TITULACIONES_ANTIGUAS!$CI100,""),IF($A102="TOTAL",SUM(INDIRECT("AY4:AY"&amp;ROW()-1)),""))</f>
        <v/>
      </c>
      <c r="AZ102" s="7" t="str">
        <f t="shared" ca="1" si="35"/>
        <v/>
      </c>
      <c r="BA102" s="7" t="str">
        <f ca="1">IF(AND($A102&lt;&gt;"",$A102&lt;&gt;"TOTAL"),IF(AND([6]PREMIOS_TITULACIONES_ANTIGUAS!$CL100&lt;&gt;"",[6]PREMIOS_TITULACIONES_ANTIGUAS!$CL100&lt;&gt;0),[6]PREMIOS_TITULACIONES_ANTIGUAS!$CL100,""),IF($A102="TOTAL",SUM(INDIRECT("BA4:BA"&amp;ROW()-1)),""))</f>
        <v/>
      </c>
      <c r="BB102" s="7" t="str">
        <f ca="1">IF(AND($A102&lt;&gt;"",$A102&lt;&gt;"TOTAL"),IF(AND([6]PREMIOS_TITULACIONES_ANTIGUAS!$CN100&lt;&gt;"",[6]PREMIOS_TITULACIONES_ANTIGUAS!$CN100&lt;&gt;0),[6]PREMIOS_TITULACIONES_ANTIGUAS!$CN100,""),IF($A102="TOTAL",SUM(INDIRECT("BB4:BB"&amp;ROW()-1)),""))</f>
        <v/>
      </c>
      <c r="BC102" s="7" t="str">
        <f t="shared" ca="1" si="36"/>
        <v/>
      </c>
      <c r="BD102" s="7" t="str">
        <f ca="1">IF(AND($A102&lt;&gt;"",$A102&lt;&gt;"TOTAL"),IF(AND([6]PREMIOS_TITULACIONES_ANTIGUAS!$CQ100&lt;&gt;"",[6]PREMIOS_TITULACIONES_ANTIGUAS!$CQ100&lt;&gt;0),[6]PREMIOS_TITULACIONES_ANTIGUAS!$CQ100,""),IF($A102="TOTAL",SUM(INDIRECT("BD4:BD"&amp;ROW()-1)),""))</f>
        <v/>
      </c>
      <c r="BE102" s="7" t="str">
        <f ca="1">IF(AND($A102&lt;&gt;"",$A102&lt;&gt;"TOTAL"),IF(AND([6]PREMIOS_TITULACIONES_ANTIGUAS!$CS100&lt;&gt;"",[6]PREMIOS_TITULACIONES_ANTIGUAS!$CS100&lt;&gt;0),[6]PREMIOS_TITULACIONES_ANTIGUAS!$CS100,""),IF($A102="TOTAL",SUM(INDIRECT("BE4:BE"&amp;ROW()-1)),""))</f>
        <v/>
      </c>
      <c r="BF102" s="7" t="str">
        <f t="shared" ca="1" si="37"/>
        <v/>
      </c>
    </row>
    <row r="103" spans="1:58" x14ac:dyDescent="0.2">
      <c r="A103" s="12" t="str">
        <f>IF([6]PREMIOS_TITULACIONES_ANTIGUAS!$D101&lt;&gt;"",[6]PREMIOS_TITULACIONES_ANTIGUAS!$D101,IF(AND([6]PREMIOS_TITULACIONES_ANTIGUAS!$D101="",[6]PREMIOS_TITULACIONES_ANTIGUAS!$D102="",[6]PREMIOS_TITULACIONES_ANTIGUAS!$D100=""),"","TOTAL"))</f>
        <v/>
      </c>
      <c r="B103" s="7" t="str">
        <f ca="1">IF(AND($A103&lt;&gt;"",$A103&lt;&gt;"TOTAL"),IF(AND([6]PREMIOS_TITULACIONES_ANTIGUAS!$E101&lt;&gt;"",[6]PREMIOS_TITULACIONES_ANTIGUAS!$E101&lt;&gt;0),[6]PREMIOS_TITULACIONES_ANTIGUAS!$E101,""),IF($A103="TOTAL",SUM(INDIRECT("B4:B"&amp;ROW()-1)),""))</f>
        <v/>
      </c>
      <c r="C103" s="7" t="str">
        <f ca="1">IF(AND($A103&lt;&gt;"",$A103&lt;&gt;"TOTAL"),IF(AND([6]PREMIOS_TITULACIONES_ANTIGUAS!$G101&lt;&gt;"",[6]PREMIOS_TITULACIONES_ANTIGUAS!$G101&lt;&gt;0),[6]PREMIOS_TITULACIONES_ANTIGUAS!$G101,""),IF($A103="TOTAL",SUM(INDIRECT("C4:C"&amp;ROW()-1)),""))</f>
        <v/>
      </c>
      <c r="D103" s="7" t="str">
        <f t="shared" ca="1" si="19"/>
        <v/>
      </c>
      <c r="E103" s="7" t="str">
        <f ca="1">IF(AND($A103&lt;&gt;"",$A103&lt;&gt;"TOTAL"),IF(AND([6]PREMIOS_TITULACIONES_ANTIGUAS!$J101&lt;&gt;"",[6]PREMIOS_TITULACIONES_ANTIGUAS!$J101&lt;&gt;0),[6]PREMIOS_TITULACIONES_ANTIGUAS!$J101,""),IF($A103="TOTAL",SUM(INDIRECT("E4:E"&amp;ROW()-1)),""))</f>
        <v/>
      </c>
      <c r="F103" s="7" t="str">
        <f ca="1">IF(AND($A103&lt;&gt;"",$A103&lt;&gt;"TOTAL"),IF(AND([6]PREMIOS_TITULACIONES_ANTIGUAS!$L101&lt;&gt;"",[6]PREMIOS_TITULACIONES_ANTIGUAS!$L101&lt;&gt;0),[6]PREMIOS_TITULACIONES_ANTIGUAS!$L101,""),IF($A103="TOTAL",SUM(INDIRECT("F4:F"&amp;ROW()-1)),""))</f>
        <v/>
      </c>
      <c r="G103" s="7" t="str">
        <f t="shared" ca="1" si="20"/>
        <v/>
      </c>
      <c r="H103" s="7" t="str">
        <f ca="1">IF(AND($A103&lt;&gt;"",$A103&lt;&gt;"TOTAL"),IF(AND([6]PREMIOS_TITULACIONES_ANTIGUAS!$O101&lt;&gt;"",[6]PREMIOS_TITULACIONES_ANTIGUAS!$O101&lt;&gt;0),[6]PREMIOS_TITULACIONES_ANTIGUAS!$O101,""),IF($A103="TOTAL",SUM(INDIRECT("H4:H"&amp;ROW()-1)),""))</f>
        <v/>
      </c>
      <c r="I103" s="7" t="str">
        <f ca="1">IF(AND($A103&lt;&gt;"",$A103&lt;&gt;"TOTAL"),IF(AND([6]PREMIOS_TITULACIONES_ANTIGUAS!$Q101&lt;&gt;"",[6]PREMIOS_TITULACIONES_ANTIGUAS!$Q101&lt;&gt;0),[6]PREMIOS_TITULACIONES_ANTIGUAS!$Q101,""),IF($A103="TOTAL",SUM(INDIRECT("I4:I"&amp;ROW()-1)),""))</f>
        <v/>
      </c>
      <c r="J103" s="7" t="str">
        <f t="shared" ca="1" si="21"/>
        <v/>
      </c>
      <c r="K103" s="7" t="str">
        <f ca="1">IF(AND($A103&lt;&gt;"",$A103&lt;&gt;"TOTAL"),IF(AND([6]PREMIOS_TITULACIONES_ANTIGUAS!$T101&lt;&gt;"",[6]PREMIOS_TITULACIONES_ANTIGUAS!$T101&lt;&gt;0),[6]PREMIOS_TITULACIONES_ANTIGUAS!$T101,""),IF($A103="TOTAL",SUM(INDIRECT("K4:K"&amp;ROW()-1)),""))</f>
        <v/>
      </c>
      <c r="L103" s="7" t="str">
        <f ca="1">IF(AND($A103&lt;&gt;"",$A103&lt;&gt;"TOTAL"),IF(AND([6]PREMIOS_TITULACIONES_ANTIGUAS!$V101&lt;&gt;"",[6]PREMIOS_TITULACIONES_ANTIGUAS!$V101&lt;&gt;0),[6]PREMIOS_TITULACIONES_ANTIGUAS!$V101,""),IF($A103="TOTAL",SUM(INDIRECT("L4:L"&amp;ROW()-1)),""))</f>
        <v/>
      </c>
      <c r="M103" s="7" t="str">
        <f t="shared" ca="1" si="22"/>
        <v/>
      </c>
      <c r="N103" s="7" t="str">
        <f ca="1">IF(AND($A103&lt;&gt;"",$A103&lt;&gt;"TOTAL"),IF(AND([6]PREMIOS_TITULACIONES_ANTIGUAS!$Y101&lt;&gt;"",[6]PREMIOS_TITULACIONES_ANTIGUAS!$Y101&lt;&gt;0),[6]PREMIOS_TITULACIONES_ANTIGUAS!$Y101,""),IF($A103="TOTAL",SUM(INDIRECT("N4:N"&amp;ROW()-1)),""))</f>
        <v/>
      </c>
      <c r="O103" s="7" t="str">
        <f ca="1">IF(AND($A103&lt;&gt;"",$A103&lt;&gt;"TOTAL"),IF(AND([6]PREMIOS_TITULACIONES_ANTIGUAS!$AA101&lt;&gt;"",[6]PREMIOS_TITULACIONES_ANTIGUAS!$AA101&lt;&gt;0),[6]PREMIOS_TITULACIONES_ANTIGUAS!$AA101,""),IF($A103="TOTAL",SUM(INDIRECT("O4:O"&amp;ROW()-1)),""))</f>
        <v/>
      </c>
      <c r="P103" s="7" t="str">
        <f t="shared" ca="1" si="23"/>
        <v/>
      </c>
      <c r="Q103" s="7" t="str">
        <f ca="1">IF(AND($A103&lt;&gt;"",$A103&lt;&gt;"TOTAL"),IF(AND([6]PREMIOS_TITULACIONES_ANTIGUAS!$AD101&lt;&gt;"",[6]PREMIOS_TITULACIONES_ANTIGUAS!$AD101&lt;&gt;0),[6]PREMIOS_TITULACIONES_ANTIGUAS!$AD101,""),IF($A103="TOTAL",SUM(INDIRECT("Q4:Q"&amp;ROW()-1)),""))</f>
        <v/>
      </c>
      <c r="R103" s="7" t="str">
        <f ca="1">IF(AND($A103&lt;&gt;"",$A103&lt;&gt;"TOTAL"),IF(AND([6]PREMIOS_TITULACIONES_ANTIGUAS!$AF101&lt;&gt;"",[6]PREMIOS_TITULACIONES_ANTIGUAS!$AF101&lt;&gt;0),[6]PREMIOS_TITULACIONES_ANTIGUAS!$AF101,""),IF($A103="TOTAL",SUM(INDIRECT("R4:R"&amp;ROW()-1)),""))</f>
        <v/>
      </c>
      <c r="S103" s="7" t="str">
        <f t="shared" ca="1" si="24"/>
        <v/>
      </c>
      <c r="T103" s="7" t="str">
        <f ca="1">IF(AND($A103&lt;&gt;"",$A103&lt;&gt;"TOTAL"),IF(AND([6]PREMIOS_TITULACIONES_ANTIGUAS!$AI101&lt;&gt;"",[6]PREMIOS_TITULACIONES_ANTIGUAS!$AI101&lt;&gt;0),[6]PREMIOS_TITULACIONES_ANTIGUAS!$AI101,""),IF($A103="TOTAL",SUM(INDIRECT("T4:T"&amp;ROW()-1)),""))</f>
        <v/>
      </c>
      <c r="U103" s="7" t="str">
        <f ca="1">IF(AND($A103&lt;&gt;"",$A103&lt;&gt;"TOTAL"),IF(AND([6]PREMIOS_TITULACIONES_ANTIGUAS!$AK101&lt;&gt;"",[6]PREMIOS_TITULACIONES_ANTIGUAS!$AK101&lt;&gt;0),[6]PREMIOS_TITULACIONES_ANTIGUAS!$AK101,""),IF($A103="TOTAL",SUM(INDIRECT("U4:U"&amp;ROW()-1)),""))</f>
        <v/>
      </c>
      <c r="V103" s="7" t="str">
        <f t="shared" ca="1" si="25"/>
        <v/>
      </c>
      <c r="W103" s="7" t="str">
        <f ca="1">IF(AND($A103&lt;&gt;"",$A103&lt;&gt;"TOTAL"),IF(AND([6]PREMIOS_TITULACIONES_ANTIGUAS!$AN101&lt;&gt;"",[6]PREMIOS_TITULACIONES_ANTIGUAS!$AN101&lt;&gt;0),[6]PREMIOS_TITULACIONES_ANTIGUAS!$AN101,""),IF($A103="TOTAL",SUM(INDIRECT("W4:W"&amp;ROW()-1)),""))</f>
        <v/>
      </c>
      <c r="X103" s="7" t="str">
        <f ca="1">IF(AND($A103&lt;&gt;"",$A103&lt;&gt;"TOTAL"),IF(AND([6]PREMIOS_TITULACIONES_ANTIGUAS!$AP101&lt;&gt;"",[6]PREMIOS_TITULACIONES_ANTIGUAS!$AP101&lt;&gt;0),[6]PREMIOS_TITULACIONES_ANTIGUAS!$AP101,""),IF($A103="TOTAL",SUM(INDIRECT("X4:X"&amp;ROW()-1)),""))</f>
        <v/>
      </c>
      <c r="Y103" s="7" t="str">
        <f t="shared" ca="1" si="26"/>
        <v/>
      </c>
      <c r="Z103" s="7" t="str">
        <f ca="1">IF(AND($A103&lt;&gt;"",$A103&lt;&gt;"TOTAL"),IF(AND([6]PREMIOS_TITULACIONES_ANTIGUAS!$AS101&lt;&gt;"",[6]PREMIOS_TITULACIONES_ANTIGUAS!$AS101&lt;&gt;0),[6]PREMIOS_TITULACIONES_ANTIGUAS!$AS101,""),IF($A103="TOTAL",SUM(INDIRECT("Z4:Z"&amp;ROW()-1)),""))</f>
        <v/>
      </c>
      <c r="AA103" s="7" t="str">
        <f ca="1">IF(AND($A103&lt;&gt;"",$A103&lt;&gt;"TOTAL"),IF(AND([6]PREMIOS_TITULACIONES_ANTIGUAS!$AU101&lt;&gt;"",[6]PREMIOS_TITULACIONES_ANTIGUAS!$AU101&lt;&gt;0),[6]PREMIOS_TITULACIONES_ANTIGUAS!$AU101,""),IF($A103="TOTAL",SUM(INDIRECT("AA4:AA"&amp;ROW()-1)),""))</f>
        <v/>
      </c>
      <c r="AB103" s="7" t="str">
        <f t="shared" ca="1" si="27"/>
        <v/>
      </c>
      <c r="AC103" s="7" t="str">
        <f ca="1">IF(AND($A103&lt;&gt;"",$A103&lt;&gt;"TOTAL"),IF(AND([6]PREMIOS_TITULACIONES_ANTIGUAS!$AX101&lt;&gt;"",[6]PREMIOS_TITULACIONES_ANTIGUAS!$AX101&lt;&gt;0),[6]PREMIOS_TITULACIONES_ANTIGUAS!$AX101,""),IF($A103="TOTAL",SUM(INDIRECT("AC4:AC"&amp;ROW()-1)),""))</f>
        <v/>
      </c>
      <c r="AD103" s="7" t="str">
        <f ca="1">IF(AND($A103&lt;&gt;"",$A103&lt;&gt;"TOTAL"),IF(AND([6]PREMIOS_TITULACIONES_ANTIGUAS!$AZ101&lt;&gt;"",[6]PREMIOS_TITULACIONES_ANTIGUAS!$AZ101&lt;&gt;0),[6]PREMIOS_TITULACIONES_ANTIGUAS!$AZ101,""),IF($A103="TOTAL",SUM(INDIRECT("AD4:AD"&amp;ROW()-1)),""))</f>
        <v/>
      </c>
      <c r="AE103" s="7" t="str">
        <f t="shared" ca="1" si="28"/>
        <v/>
      </c>
      <c r="AF103" s="7" t="str">
        <f ca="1">IF(AND($A103&lt;&gt;"",$A103&lt;&gt;"TOTAL"),IF(AND([6]PREMIOS_TITULACIONES_ANTIGUAS!$BC101&lt;&gt;"",[6]PREMIOS_TITULACIONES_ANTIGUAS!$BC101&lt;&gt;0),[6]PREMIOS_TITULACIONES_ANTIGUAS!$BC101,""),IF($A103="TOTAL",SUM(INDIRECT("AF4:AF"&amp;ROW()-1)),""))</f>
        <v/>
      </c>
      <c r="AG103" s="7" t="str">
        <f ca="1">IF(AND($A103&lt;&gt;"",$A103&lt;&gt;"TOTAL"),IF(AND([6]PREMIOS_TITULACIONES_ANTIGUAS!$BE101&lt;&gt;"",[6]PREMIOS_TITULACIONES_ANTIGUAS!$BE101&lt;&gt;0),[6]PREMIOS_TITULACIONES_ANTIGUAS!$BE101,""),IF($A103="TOTAL",SUM(INDIRECT("AG4:AG"&amp;ROW()-1)),""))</f>
        <v/>
      </c>
      <c r="AH103" s="7" t="str">
        <f t="shared" ca="1" si="29"/>
        <v/>
      </c>
      <c r="AI103" s="7" t="str">
        <f ca="1">IF(AND($A103&lt;&gt;"",$A103&lt;&gt;"TOTAL"),IF(AND([6]PREMIOS_TITULACIONES_ANTIGUAS!$BH101&lt;&gt;"",[6]PREMIOS_TITULACIONES_ANTIGUAS!$BH101&lt;&gt;0),[6]PREMIOS_TITULACIONES_ANTIGUAS!$BH101,""),IF($A103="TOTAL",SUM(INDIRECT("AI4:AI"&amp;ROW()-1)),""))</f>
        <v/>
      </c>
      <c r="AJ103" s="7" t="str">
        <f ca="1">IF(AND($A103&lt;&gt;"",$A103&lt;&gt;"TOTAL"),IF(AND([6]PREMIOS_TITULACIONES_ANTIGUAS!$BJ101&lt;&gt;"",[6]PREMIOS_TITULACIONES_ANTIGUAS!$BJ101&lt;&gt;0),[6]PREMIOS_TITULACIONES_ANTIGUAS!$BJ101,""),IF($A103="TOTAL",SUM(INDIRECT("AJ4:AJ"&amp;ROW()-1)),""))</f>
        <v/>
      </c>
      <c r="AK103" s="7" t="str">
        <f t="shared" ca="1" si="30"/>
        <v/>
      </c>
      <c r="AL103" s="7" t="str">
        <f ca="1">IF(AND($A103&lt;&gt;"",$A103&lt;&gt;"TOTAL"),IF(AND([6]PREMIOS_TITULACIONES_ANTIGUAS!$BM101&lt;&gt;"",[6]PREMIOS_TITULACIONES_ANTIGUAS!$BM101&lt;&gt;0),[6]PREMIOS_TITULACIONES_ANTIGUAS!$BM101,""),IF($A103="TOTAL",SUM(INDIRECT("AL4:AL"&amp;ROW()-1)),""))</f>
        <v/>
      </c>
      <c r="AM103" s="7" t="str">
        <f ca="1">IF(AND($A103&lt;&gt;"",$A103&lt;&gt;"TOTAL"),IF(AND([6]PREMIOS_TITULACIONES_ANTIGUAS!$BO101&lt;&gt;"",[6]PREMIOS_TITULACIONES_ANTIGUAS!$BO101&lt;&gt;0),[6]PREMIOS_TITULACIONES_ANTIGUAS!$BO101,""),IF($A103="TOTAL",SUM(INDIRECT("AM4:AM"&amp;ROW()-1)),""))</f>
        <v/>
      </c>
      <c r="AN103" s="7" t="str">
        <f t="shared" ca="1" si="31"/>
        <v/>
      </c>
      <c r="AO103" s="7" t="str">
        <f ca="1">IF(AND($A103&lt;&gt;"",$A103&lt;&gt;"TOTAL"),IF(AND([6]PREMIOS_TITULACIONES_ANTIGUAS!$BR101&lt;&gt;"",[6]PREMIOS_TITULACIONES_ANTIGUAS!$BR101&lt;&gt;0),[6]PREMIOS_TITULACIONES_ANTIGUAS!$BR101,""),IF($A103="TOTAL",SUM(INDIRECT("AO4:AO"&amp;ROW()-1)),""))</f>
        <v/>
      </c>
      <c r="AP103" s="7" t="str">
        <f ca="1">IF(AND($A103&lt;&gt;"",$A103&lt;&gt;"TOTAL"),IF(AND([6]PREMIOS_TITULACIONES_ANTIGUAS!$BT101&lt;&gt;"",[6]PREMIOS_TITULACIONES_ANTIGUAS!$BT101&lt;&gt;0),[6]PREMIOS_TITULACIONES_ANTIGUAS!$BT101,""),IF($A103="TOTAL",SUM(INDIRECT("AP4:AP"&amp;ROW()-1)),""))</f>
        <v/>
      </c>
      <c r="AQ103" s="7" t="str">
        <f t="shared" ca="1" si="32"/>
        <v/>
      </c>
      <c r="AR103" s="7" t="str">
        <f ca="1">IF(AND($A103&lt;&gt;"",$A103&lt;&gt;"TOTAL"),IF(AND([6]PREMIOS_TITULACIONES_ANTIGUAS!$BW101&lt;&gt;"",[6]PREMIOS_TITULACIONES_ANTIGUAS!$BW101&lt;&gt;0),[6]PREMIOS_TITULACIONES_ANTIGUAS!$BW101,""),IF($A103="TOTAL",SUM(INDIRECT("AR4:AR"&amp;ROW()-1)),""))</f>
        <v/>
      </c>
      <c r="AS103" s="7" t="str">
        <f ca="1">IF(AND($A103&lt;&gt;"",$A103&lt;&gt;"TOTAL"),IF(AND([6]PREMIOS_TITULACIONES_ANTIGUAS!$BY101&lt;&gt;"",[6]PREMIOS_TITULACIONES_ANTIGUAS!$BY101&lt;&gt;0),[6]PREMIOS_TITULACIONES_ANTIGUAS!$BY101,""),IF($A103="TOTAL",SUM(INDIRECT("AS4:AS"&amp;ROW()-1)),""))</f>
        <v/>
      </c>
      <c r="AT103" s="7" t="str">
        <f t="shared" ca="1" si="33"/>
        <v/>
      </c>
      <c r="AU103" s="7" t="str">
        <f ca="1">IF(AND($A103&lt;&gt;"",$A103&lt;&gt;"TOTAL"),IF(AND([6]PREMIOS_TITULACIONES_ANTIGUAS!$CB101&lt;&gt;"",[6]PREMIOS_TITULACIONES_ANTIGUAS!$CB101&lt;&gt;0),[6]PREMIOS_TITULACIONES_ANTIGUAS!$CB101,""),IF($A103="TOTAL",SUM(INDIRECT("AU4:AU"&amp;ROW()-1)),""))</f>
        <v/>
      </c>
      <c r="AV103" s="7" t="str">
        <f ca="1">IF(AND($A103&lt;&gt;"",$A103&lt;&gt;"TOTAL"),IF(AND([6]PREMIOS_TITULACIONES_ANTIGUAS!$CD101&lt;&gt;"",[6]PREMIOS_TITULACIONES_ANTIGUAS!$CD101&lt;&gt;0),[6]PREMIOS_TITULACIONES_ANTIGUAS!$CD101,""),IF($A103="TOTAL",SUM(INDIRECT("AV4:AV"&amp;ROW()-1)),""))</f>
        <v/>
      </c>
      <c r="AW103" s="7" t="str">
        <f t="shared" ca="1" si="34"/>
        <v/>
      </c>
      <c r="AX103" s="7" t="str">
        <f ca="1">IF(AND($A103&lt;&gt;"",$A103&lt;&gt;"TOTAL"),IF(AND([6]PREMIOS_TITULACIONES_ANTIGUAS!$CG101&lt;&gt;"",[6]PREMIOS_TITULACIONES_ANTIGUAS!$CG101&lt;&gt;0),[6]PREMIOS_TITULACIONES_ANTIGUAS!$CG101,""),IF($A103="TOTAL",SUM(INDIRECT("AX4:AX"&amp;ROW()-1)),""))</f>
        <v/>
      </c>
      <c r="AY103" s="7" t="str">
        <f ca="1">IF(AND($A103&lt;&gt;"",$A103&lt;&gt;"TOTAL"),IF(AND([6]PREMIOS_TITULACIONES_ANTIGUAS!$CI101&lt;&gt;"",[6]PREMIOS_TITULACIONES_ANTIGUAS!$CI101&lt;&gt;0),[6]PREMIOS_TITULACIONES_ANTIGUAS!$CI101,""),IF($A103="TOTAL",SUM(INDIRECT("AY4:AY"&amp;ROW()-1)),""))</f>
        <v/>
      </c>
      <c r="AZ103" s="7" t="str">
        <f t="shared" ca="1" si="35"/>
        <v/>
      </c>
      <c r="BA103" s="7" t="str">
        <f ca="1">IF(AND($A103&lt;&gt;"",$A103&lt;&gt;"TOTAL"),IF(AND([6]PREMIOS_TITULACIONES_ANTIGUAS!$CL101&lt;&gt;"",[6]PREMIOS_TITULACIONES_ANTIGUAS!$CL101&lt;&gt;0),[6]PREMIOS_TITULACIONES_ANTIGUAS!$CL101,""),IF($A103="TOTAL",SUM(INDIRECT("BA4:BA"&amp;ROW()-1)),""))</f>
        <v/>
      </c>
      <c r="BB103" s="7" t="str">
        <f ca="1">IF(AND($A103&lt;&gt;"",$A103&lt;&gt;"TOTAL"),IF(AND([6]PREMIOS_TITULACIONES_ANTIGUAS!$CN101&lt;&gt;"",[6]PREMIOS_TITULACIONES_ANTIGUAS!$CN101&lt;&gt;0),[6]PREMIOS_TITULACIONES_ANTIGUAS!$CN101,""),IF($A103="TOTAL",SUM(INDIRECT("BB4:BB"&amp;ROW()-1)),""))</f>
        <v/>
      </c>
      <c r="BC103" s="7" t="str">
        <f t="shared" ca="1" si="36"/>
        <v/>
      </c>
      <c r="BD103" s="7" t="str">
        <f ca="1">IF(AND($A103&lt;&gt;"",$A103&lt;&gt;"TOTAL"),IF(AND([6]PREMIOS_TITULACIONES_ANTIGUAS!$CQ101&lt;&gt;"",[6]PREMIOS_TITULACIONES_ANTIGUAS!$CQ101&lt;&gt;0),[6]PREMIOS_TITULACIONES_ANTIGUAS!$CQ101,""),IF($A103="TOTAL",SUM(INDIRECT("BD4:BD"&amp;ROW()-1)),""))</f>
        <v/>
      </c>
      <c r="BE103" s="7" t="str">
        <f ca="1">IF(AND($A103&lt;&gt;"",$A103&lt;&gt;"TOTAL"),IF(AND([6]PREMIOS_TITULACIONES_ANTIGUAS!$CS101&lt;&gt;"",[6]PREMIOS_TITULACIONES_ANTIGUAS!$CS101&lt;&gt;0),[6]PREMIOS_TITULACIONES_ANTIGUAS!$CS101,""),IF($A103="TOTAL",SUM(INDIRECT("BE4:BE"&amp;ROW()-1)),""))</f>
        <v/>
      </c>
      <c r="BF103" s="7" t="str">
        <f t="shared" ca="1" si="37"/>
        <v/>
      </c>
    </row>
    <row r="104" spans="1:58" x14ac:dyDescent="0.2">
      <c r="A104" s="12" t="str">
        <f>IF([6]PREMIOS_TITULACIONES_ANTIGUAS!$D102&lt;&gt;"",[6]PREMIOS_TITULACIONES_ANTIGUAS!$D102,IF(AND([6]PREMIOS_TITULACIONES_ANTIGUAS!$D102="",[6]PREMIOS_TITULACIONES_ANTIGUAS!$D103="",[6]PREMIOS_TITULACIONES_ANTIGUAS!$D101=""),"","TOTAL"))</f>
        <v/>
      </c>
      <c r="B104" s="7" t="str">
        <f ca="1">IF(AND($A104&lt;&gt;"",$A104&lt;&gt;"TOTAL"),IF(AND([6]PREMIOS_TITULACIONES_ANTIGUAS!$E102&lt;&gt;"",[6]PREMIOS_TITULACIONES_ANTIGUAS!$E102&lt;&gt;0),[6]PREMIOS_TITULACIONES_ANTIGUAS!$E102,""),IF($A104="TOTAL",SUM(INDIRECT("B4:B"&amp;ROW()-1)),""))</f>
        <v/>
      </c>
      <c r="C104" s="7" t="str">
        <f ca="1">IF(AND($A104&lt;&gt;"",$A104&lt;&gt;"TOTAL"),IF(AND([6]PREMIOS_TITULACIONES_ANTIGUAS!$G102&lt;&gt;"",[6]PREMIOS_TITULACIONES_ANTIGUAS!$G102&lt;&gt;0),[6]PREMIOS_TITULACIONES_ANTIGUAS!$G102,""),IF($A104="TOTAL",SUM(INDIRECT("C4:C"&amp;ROW()-1)),""))</f>
        <v/>
      </c>
      <c r="D104" s="7" t="str">
        <f t="shared" ca="1" si="19"/>
        <v/>
      </c>
      <c r="E104" s="7" t="str">
        <f ca="1">IF(AND($A104&lt;&gt;"",$A104&lt;&gt;"TOTAL"),IF(AND([6]PREMIOS_TITULACIONES_ANTIGUAS!$J102&lt;&gt;"",[6]PREMIOS_TITULACIONES_ANTIGUAS!$J102&lt;&gt;0),[6]PREMIOS_TITULACIONES_ANTIGUAS!$J102,""),IF($A104="TOTAL",SUM(INDIRECT("E4:E"&amp;ROW()-1)),""))</f>
        <v/>
      </c>
      <c r="F104" s="7" t="str">
        <f ca="1">IF(AND($A104&lt;&gt;"",$A104&lt;&gt;"TOTAL"),IF(AND([6]PREMIOS_TITULACIONES_ANTIGUAS!$L102&lt;&gt;"",[6]PREMIOS_TITULACIONES_ANTIGUAS!$L102&lt;&gt;0),[6]PREMIOS_TITULACIONES_ANTIGUAS!$L102,""),IF($A104="TOTAL",SUM(INDIRECT("F4:F"&amp;ROW()-1)),""))</f>
        <v/>
      </c>
      <c r="G104" s="7" t="str">
        <f t="shared" ca="1" si="20"/>
        <v/>
      </c>
      <c r="H104" s="7" t="str">
        <f ca="1">IF(AND($A104&lt;&gt;"",$A104&lt;&gt;"TOTAL"),IF(AND([6]PREMIOS_TITULACIONES_ANTIGUAS!$O102&lt;&gt;"",[6]PREMIOS_TITULACIONES_ANTIGUAS!$O102&lt;&gt;0),[6]PREMIOS_TITULACIONES_ANTIGUAS!$O102,""),IF($A104="TOTAL",SUM(INDIRECT("H4:H"&amp;ROW()-1)),""))</f>
        <v/>
      </c>
      <c r="I104" s="7" t="str">
        <f ca="1">IF(AND($A104&lt;&gt;"",$A104&lt;&gt;"TOTAL"),IF(AND([6]PREMIOS_TITULACIONES_ANTIGUAS!$Q102&lt;&gt;"",[6]PREMIOS_TITULACIONES_ANTIGUAS!$Q102&lt;&gt;0),[6]PREMIOS_TITULACIONES_ANTIGUAS!$Q102,""),IF($A104="TOTAL",SUM(INDIRECT("I4:I"&amp;ROW()-1)),""))</f>
        <v/>
      </c>
      <c r="J104" s="7" t="str">
        <f t="shared" ca="1" si="21"/>
        <v/>
      </c>
      <c r="K104" s="7" t="str">
        <f ca="1">IF(AND($A104&lt;&gt;"",$A104&lt;&gt;"TOTAL"),IF(AND([6]PREMIOS_TITULACIONES_ANTIGUAS!$T102&lt;&gt;"",[6]PREMIOS_TITULACIONES_ANTIGUAS!$T102&lt;&gt;0),[6]PREMIOS_TITULACIONES_ANTIGUAS!$T102,""),IF($A104="TOTAL",SUM(INDIRECT("K4:K"&amp;ROW()-1)),""))</f>
        <v/>
      </c>
      <c r="L104" s="7" t="str">
        <f ca="1">IF(AND($A104&lt;&gt;"",$A104&lt;&gt;"TOTAL"),IF(AND([6]PREMIOS_TITULACIONES_ANTIGUAS!$V102&lt;&gt;"",[6]PREMIOS_TITULACIONES_ANTIGUAS!$V102&lt;&gt;0),[6]PREMIOS_TITULACIONES_ANTIGUAS!$V102,""),IF($A104="TOTAL",SUM(INDIRECT("L4:L"&amp;ROW()-1)),""))</f>
        <v/>
      </c>
      <c r="M104" s="7" t="str">
        <f t="shared" ca="1" si="22"/>
        <v/>
      </c>
      <c r="N104" s="7" t="str">
        <f ca="1">IF(AND($A104&lt;&gt;"",$A104&lt;&gt;"TOTAL"),IF(AND([6]PREMIOS_TITULACIONES_ANTIGUAS!$Y102&lt;&gt;"",[6]PREMIOS_TITULACIONES_ANTIGUAS!$Y102&lt;&gt;0),[6]PREMIOS_TITULACIONES_ANTIGUAS!$Y102,""),IF($A104="TOTAL",SUM(INDIRECT("N4:N"&amp;ROW()-1)),""))</f>
        <v/>
      </c>
      <c r="O104" s="7" t="str">
        <f ca="1">IF(AND($A104&lt;&gt;"",$A104&lt;&gt;"TOTAL"),IF(AND([6]PREMIOS_TITULACIONES_ANTIGUAS!$AA102&lt;&gt;"",[6]PREMIOS_TITULACIONES_ANTIGUAS!$AA102&lt;&gt;0),[6]PREMIOS_TITULACIONES_ANTIGUAS!$AA102,""),IF($A104="TOTAL",SUM(INDIRECT("O4:O"&amp;ROW()-1)),""))</f>
        <v/>
      </c>
      <c r="P104" s="7" t="str">
        <f t="shared" ca="1" si="23"/>
        <v/>
      </c>
      <c r="Q104" s="7" t="str">
        <f ca="1">IF(AND($A104&lt;&gt;"",$A104&lt;&gt;"TOTAL"),IF(AND([6]PREMIOS_TITULACIONES_ANTIGUAS!$AD102&lt;&gt;"",[6]PREMIOS_TITULACIONES_ANTIGUAS!$AD102&lt;&gt;0),[6]PREMIOS_TITULACIONES_ANTIGUAS!$AD102,""),IF($A104="TOTAL",SUM(INDIRECT("Q4:Q"&amp;ROW()-1)),""))</f>
        <v/>
      </c>
      <c r="R104" s="7" t="str">
        <f ca="1">IF(AND($A104&lt;&gt;"",$A104&lt;&gt;"TOTAL"),IF(AND([6]PREMIOS_TITULACIONES_ANTIGUAS!$AF102&lt;&gt;"",[6]PREMIOS_TITULACIONES_ANTIGUAS!$AF102&lt;&gt;0),[6]PREMIOS_TITULACIONES_ANTIGUAS!$AF102,""),IF($A104="TOTAL",SUM(INDIRECT("R4:R"&amp;ROW()-1)),""))</f>
        <v/>
      </c>
      <c r="S104" s="7" t="str">
        <f t="shared" ca="1" si="24"/>
        <v/>
      </c>
      <c r="T104" s="7" t="str">
        <f ca="1">IF(AND($A104&lt;&gt;"",$A104&lt;&gt;"TOTAL"),IF(AND([6]PREMIOS_TITULACIONES_ANTIGUAS!$AI102&lt;&gt;"",[6]PREMIOS_TITULACIONES_ANTIGUAS!$AI102&lt;&gt;0),[6]PREMIOS_TITULACIONES_ANTIGUAS!$AI102,""),IF($A104="TOTAL",SUM(INDIRECT("T4:T"&amp;ROW()-1)),""))</f>
        <v/>
      </c>
      <c r="U104" s="7" t="str">
        <f ca="1">IF(AND($A104&lt;&gt;"",$A104&lt;&gt;"TOTAL"),IF(AND([6]PREMIOS_TITULACIONES_ANTIGUAS!$AK102&lt;&gt;"",[6]PREMIOS_TITULACIONES_ANTIGUAS!$AK102&lt;&gt;0),[6]PREMIOS_TITULACIONES_ANTIGUAS!$AK102,""),IF($A104="TOTAL",SUM(INDIRECT("U4:U"&amp;ROW()-1)),""))</f>
        <v/>
      </c>
      <c r="V104" s="7" t="str">
        <f t="shared" ca="1" si="25"/>
        <v/>
      </c>
      <c r="W104" s="7" t="str">
        <f ca="1">IF(AND($A104&lt;&gt;"",$A104&lt;&gt;"TOTAL"),IF(AND([6]PREMIOS_TITULACIONES_ANTIGUAS!$AN102&lt;&gt;"",[6]PREMIOS_TITULACIONES_ANTIGUAS!$AN102&lt;&gt;0),[6]PREMIOS_TITULACIONES_ANTIGUAS!$AN102,""),IF($A104="TOTAL",SUM(INDIRECT("W4:W"&amp;ROW()-1)),""))</f>
        <v/>
      </c>
      <c r="X104" s="7" t="str">
        <f ca="1">IF(AND($A104&lt;&gt;"",$A104&lt;&gt;"TOTAL"),IF(AND([6]PREMIOS_TITULACIONES_ANTIGUAS!$AP102&lt;&gt;"",[6]PREMIOS_TITULACIONES_ANTIGUAS!$AP102&lt;&gt;0),[6]PREMIOS_TITULACIONES_ANTIGUAS!$AP102,""),IF($A104="TOTAL",SUM(INDIRECT("X4:X"&amp;ROW()-1)),""))</f>
        <v/>
      </c>
      <c r="Y104" s="7" t="str">
        <f t="shared" ca="1" si="26"/>
        <v/>
      </c>
      <c r="Z104" s="7" t="str">
        <f ca="1">IF(AND($A104&lt;&gt;"",$A104&lt;&gt;"TOTAL"),IF(AND([6]PREMIOS_TITULACIONES_ANTIGUAS!$AS102&lt;&gt;"",[6]PREMIOS_TITULACIONES_ANTIGUAS!$AS102&lt;&gt;0),[6]PREMIOS_TITULACIONES_ANTIGUAS!$AS102,""),IF($A104="TOTAL",SUM(INDIRECT("Z4:Z"&amp;ROW()-1)),""))</f>
        <v/>
      </c>
      <c r="AA104" s="7" t="str">
        <f ca="1">IF(AND($A104&lt;&gt;"",$A104&lt;&gt;"TOTAL"),IF(AND([6]PREMIOS_TITULACIONES_ANTIGUAS!$AU102&lt;&gt;"",[6]PREMIOS_TITULACIONES_ANTIGUAS!$AU102&lt;&gt;0),[6]PREMIOS_TITULACIONES_ANTIGUAS!$AU102,""),IF($A104="TOTAL",SUM(INDIRECT("AA4:AA"&amp;ROW()-1)),""))</f>
        <v/>
      </c>
      <c r="AB104" s="7" t="str">
        <f t="shared" ca="1" si="27"/>
        <v/>
      </c>
      <c r="AC104" s="7" t="str">
        <f ca="1">IF(AND($A104&lt;&gt;"",$A104&lt;&gt;"TOTAL"),IF(AND([6]PREMIOS_TITULACIONES_ANTIGUAS!$AX102&lt;&gt;"",[6]PREMIOS_TITULACIONES_ANTIGUAS!$AX102&lt;&gt;0),[6]PREMIOS_TITULACIONES_ANTIGUAS!$AX102,""),IF($A104="TOTAL",SUM(INDIRECT("AC4:AC"&amp;ROW()-1)),""))</f>
        <v/>
      </c>
      <c r="AD104" s="7" t="str">
        <f ca="1">IF(AND($A104&lt;&gt;"",$A104&lt;&gt;"TOTAL"),IF(AND([6]PREMIOS_TITULACIONES_ANTIGUAS!$AZ102&lt;&gt;"",[6]PREMIOS_TITULACIONES_ANTIGUAS!$AZ102&lt;&gt;0),[6]PREMIOS_TITULACIONES_ANTIGUAS!$AZ102,""),IF($A104="TOTAL",SUM(INDIRECT("AD4:AD"&amp;ROW()-1)),""))</f>
        <v/>
      </c>
      <c r="AE104" s="7" t="str">
        <f t="shared" ca="1" si="28"/>
        <v/>
      </c>
      <c r="AF104" s="7" t="str">
        <f ca="1">IF(AND($A104&lt;&gt;"",$A104&lt;&gt;"TOTAL"),IF(AND([6]PREMIOS_TITULACIONES_ANTIGUAS!$BC102&lt;&gt;"",[6]PREMIOS_TITULACIONES_ANTIGUAS!$BC102&lt;&gt;0),[6]PREMIOS_TITULACIONES_ANTIGUAS!$BC102,""),IF($A104="TOTAL",SUM(INDIRECT("AF4:AF"&amp;ROW()-1)),""))</f>
        <v/>
      </c>
      <c r="AG104" s="7" t="str">
        <f ca="1">IF(AND($A104&lt;&gt;"",$A104&lt;&gt;"TOTAL"),IF(AND([6]PREMIOS_TITULACIONES_ANTIGUAS!$BE102&lt;&gt;"",[6]PREMIOS_TITULACIONES_ANTIGUAS!$BE102&lt;&gt;0),[6]PREMIOS_TITULACIONES_ANTIGUAS!$BE102,""),IF($A104="TOTAL",SUM(INDIRECT("AG4:AG"&amp;ROW()-1)),""))</f>
        <v/>
      </c>
      <c r="AH104" s="7" t="str">
        <f t="shared" ca="1" si="29"/>
        <v/>
      </c>
      <c r="AI104" s="7" t="str">
        <f ca="1">IF(AND($A104&lt;&gt;"",$A104&lt;&gt;"TOTAL"),IF(AND([6]PREMIOS_TITULACIONES_ANTIGUAS!$BH102&lt;&gt;"",[6]PREMIOS_TITULACIONES_ANTIGUAS!$BH102&lt;&gt;0),[6]PREMIOS_TITULACIONES_ANTIGUAS!$BH102,""),IF($A104="TOTAL",SUM(INDIRECT("AI4:AI"&amp;ROW()-1)),""))</f>
        <v/>
      </c>
      <c r="AJ104" s="7" t="str">
        <f ca="1">IF(AND($A104&lt;&gt;"",$A104&lt;&gt;"TOTAL"),IF(AND([6]PREMIOS_TITULACIONES_ANTIGUAS!$BJ102&lt;&gt;"",[6]PREMIOS_TITULACIONES_ANTIGUAS!$BJ102&lt;&gt;0),[6]PREMIOS_TITULACIONES_ANTIGUAS!$BJ102,""),IF($A104="TOTAL",SUM(INDIRECT("AJ4:AJ"&amp;ROW()-1)),""))</f>
        <v/>
      </c>
      <c r="AK104" s="7" t="str">
        <f t="shared" ca="1" si="30"/>
        <v/>
      </c>
      <c r="AL104" s="7" t="str">
        <f ca="1">IF(AND($A104&lt;&gt;"",$A104&lt;&gt;"TOTAL"),IF(AND([6]PREMIOS_TITULACIONES_ANTIGUAS!$BM102&lt;&gt;"",[6]PREMIOS_TITULACIONES_ANTIGUAS!$BM102&lt;&gt;0),[6]PREMIOS_TITULACIONES_ANTIGUAS!$BM102,""),IF($A104="TOTAL",SUM(INDIRECT("AL4:AL"&amp;ROW()-1)),""))</f>
        <v/>
      </c>
      <c r="AM104" s="7" t="str">
        <f ca="1">IF(AND($A104&lt;&gt;"",$A104&lt;&gt;"TOTAL"),IF(AND([6]PREMIOS_TITULACIONES_ANTIGUAS!$BO102&lt;&gt;"",[6]PREMIOS_TITULACIONES_ANTIGUAS!$BO102&lt;&gt;0),[6]PREMIOS_TITULACIONES_ANTIGUAS!$BO102,""),IF($A104="TOTAL",SUM(INDIRECT("AM4:AM"&amp;ROW()-1)),""))</f>
        <v/>
      </c>
      <c r="AN104" s="7" t="str">
        <f t="shared" ca="1" si="31"/>
        <v/>
      </c>
      <c r="AO104" s="7" t="str">
        <f ca="1">IF(AND($A104&lt;&gt;"",$A104&lt;&gt;"TOTAL"),IF(AND([6]PREMIOS_TITULACIONES_ANTIGUAS!$BR102&lt;&gt;"",[6]PREMIOS_TITULACIONES_ANTIGUAS!$BR102&lt;&gt;0),[6]PREMIOS_TITULACIONES_ANTIGUAS!$BR102,""),IF($A104="TOTAL",SUM(INDIRECT("AO4:AO"&amp;ROW()-1)),""))</f>
        <v/>
      </c>
      <c r="AP104" s="7" t="str">
        <f ca="1">IF(AND($A104&lt;&gt;"",$A104&lt;&gt;"TOTAL"),IF(AND([6]PREMIOS_TITULACIONES_ANTIGUAS!$BT102&lt;&gt;"",[6]PREMIOS_TITULACIONES_ANTIGUAS!$BT102&lt;&gt;0),[6]PREMIOS_TITULACIONES_ANTIGUAS!$BT102,""),IF($A104="TOTAL",SUM(INDIRECT("AP4:AP"&amp;ROW()-1)),""))</f>
        <v/>
      </c>
      <c r="AQ104" s="7" t="str">
        <f t="shared" ca="1" si="32"/>
        <v/>
      </c>
      <c r="AR104" s="7" t="str">
        <f ca="1">IF(AND($A104&lt;&gt;"",$A104&lt;&gt;"TOTAL"),IF(AND([6]PREMIOS_TITULACIONES_ANTIGUAS!$BW102&lt;&gt;"",[6]PREMIOS_TITULACIONES_ANTIGUAS!$BW102&lt;&gt;0),[6]PREMIOS_TITULACIONES_ANTIGUAS!$BW102,""),IF($A104="TOTAL",SUM(INDIRECT("AR4:AR"&amp;ROW()-1)),""))</f>
        <v/>
      </c>
      <c r="AS104" s="7" t="str">
        <f ca="1">IF(AND($A104&lt;&gt;"",$A104&lt;&gt;"TOTAL"),IF(AND([6]PREMIOS_TITULACIONES_ANTIGUAS!$BY102&lt;&gt;"",[6]PREMIOS_TITULACIONES_ANTIGUAS!$BY102&lt;&gt;0),[6]PREMIOS_TITULACIONES_ANTIGUAS!$BY102,""),IF($A104="TOTAL",SUM(INDIRECT("AS4:AS"&amp;ROW()-1)),""))</f>
        <v/>
      </c>
      <c r="AT104" s="7" t="str">
        <f t="shared" ca="1" si="33"/>
        <v/>
      </c>
      <c r="AU104" s="7" t="str">
        <f ca="1">IF(AND($A104&lt;&gt;"",$A104&lt;&gt;"TOTAL"),IF(AND([6]PREMIOS_TITULACIONES_ANTIGUAS!$CB102&lt;&gt;"",[6]PREMIOS_TITULACIONES_ANTIGUAS!$CB102&lt;&gt;0),[6]PREMIOS_TITULACIONES_ANTIGUAS!$CB102,""),IF($A104="TOTAL",SUM(INDIRECT("AU4:AU"&amp;ROW()-1)),""))</f>
        <v/>
      </c>
      <c r="AV104" s="7" t="str">
        <f ca="1">IF(AND($A104&lt;&gt;"",$A104&lt;&gt;"TOTAL"),IF(AND([6]PREMIOS_TITULACIONES_ANTIGUAS!$CD102&lt;&gt;"",[6]PREMIOS_TITULACIONES_ANTIGUAS!$CD102&lt;&gt;0),[6]PREMIOS_TITULACIONES_ANTIGUAS!$CD102,""),IF($A104="TOTAL",SUM(INDIRECT("AV4:AV"&amp;ROW()-1)),""))</f>
        <v/>
      </c>
      <c r="AW104" s="7" t="str">
        <f t="shared" ca="1" si="34"/>
        <v/>
      </c>
      <c r="AX104" s="7" t="str">
        <f ca="1">IF(AND($A104&lt;&gt;"",$A104&lt;&gt;"TOTAL"),IF(AND([6]PREMIOS_TITULACIONES_ANTIGUAS!$CG102&lt;&gt;"",[6]PREMIOS_TITULACIONES_ANTIGUAS!$CG102&lt;&gt;0),[6]PREMIOS_TITULACIONES_ANTIGUAS!$CG102,""),IF($A104="TOTAL",SUM(INDIRECT("AX4:AX"&amp;ROW()-1)),""))</f>
        <v/>
      </c>
      <c r="AY104" s="7" t="str">
        <f ca="1">IF(AND($A104&lt;&gt;"",$A104&lt;&gt;"TOTAL"),IF(AND([6]PREMIOS_TITULACIONES_ANTIGUAS!$CI102&lt;&gt;"",[6]PREMIOS_TITULACIONES_ANTIGUAS!$CI102&lt;&gt;0),[6]PREMIOS_TITULACIONES_ANTIGUAS!$CI102,""),IF($A104="TOTAL",SUM(INDIRECT("AY4:AY"&amp;ROW()-1)),""))</f>
        <v/>
      </c>
      <c r="AZ104" s="7" t="str">
        <f t="shared" ca="1" si="35"/>
        <v/>
      </c>
      <c r="BA104" s="7" t="str">
        <f ca="1">IF(AND($A104&lt;&gt;"",$A104&lt;&gt;"TOTAL"),IF(AND([6]PREMIOS_TITULACIONES_ANTIGUAS!$CL102&lt;&gt;"",[6]PREMIOS_TITULACIONES_ANTIGUAS!$CL102&lt;&gt;0),[6]PREMIOS_TITULACIONES_ANTIGUAS!$CL102,""),IF($A104="TOTAL",SUM(INDIRECT("BA4:BA"&amp;ROW()-1)),""))</f>
        <v/>
      </c>
      <c r="BB104" s="7" t="str">
        <f ca="1">IF(AND($A104&lt;&gt;"",$A104&lt;&gt;"TOTAL"),IF(AND([6]PREMIOS_TITULACIONES_ANTIGUAS!$CN102&lt;&gt;"",[6]PREMIOS_TITULACIONES_ANTIGUAS!$CN102&lt;&gt;0),[6]PREMIOS_TITULACIONES_ANTIGUAS!$CN102,""),IF($A104="TOTAL",SUM(INDIRECT("BB4:BB"&amp;ROW()-1)),""))</f>
        <v/>
      </c>
      <c r="BC104" s="7" t="str">
        <f t="shared" ca="1" si="36"/>
        <v/>
      </c>
      <c r="BD104" s="7" t="str">
        <f ca="1">IF(AND($A104&lt;&gt;"",$A104&lt;&gt;"TOTAL"),IF(AND([6]PREMIOS_TITULACIONES_ANTIGUAS!$CQ102&lt;&gt;"",[6]PREMIOS_TITULACIONES_ANTIGUAS!$CQ102&lt;&gt;0),[6]PREMIOS_TITULACIONES_ANTIGUAS!$CQ102,""),IF($A104="TOTAL",SUM(INDIRECT("BD4:BD"&amp;ROW()-1)),""))</f>
        <v/>
      </c>
      <c r="BE104" s="7" t="str">
        <f ca="1">IF(AND($A104&lt;&gt;"",$A104&lt;&gt;"TOTAL"),IF(AND([6]PREMIOS_TITULACIONES_ANTIGUAS!$CS102&lt;&gt;"",[6]PREMIOS_TITULACIONES_ANTIGUAS!$CS102&lt;&gt;0),[6]PREMIOS_TITULACIONES_ANTIGUAS!$CS102,""),IF($A104="TOTAL",SUM(INDIRECT("BE4:BE"&amp;ROW()-1)),""))</f>
        <v/>
      </c>
      <c r="BF104" s="7" t="str">
        <f t="shared" ca="1" si="37"/>
        <v/>
      </c>
    </row>
    <row r="105" spans="1:58" x14ac:dyDescent="0.2">
      <c r="A105" s="12" t="str">
        <f>IF([6]PREMIOS_TITULACIONES_ANTIGUAS!$D103&lt;&gt;"",[6]PREMIOS_TITULACIONES_ANTIGUAS!$D103,IF(AND([6]PREMIOS_TITULACIONES_ANTIGUAS!$D103="",[6]PREMIOS_TITULACIONES_ANTIGUAS!$D104="",[6]PREMIOS_TITULACIONES_ANTIGUAS!$D102=""),"","TOTAL"))</f>
        <v/>
      </c>
      <c r="B105" s="7" t="str">
        <f ca="1">IF(AND($A105&lt;&gt;"",$A105&lt;&gt;"TOTAL"),IF(AND([6]PREMIOS_TITULACIONES_ANTIGUAS!$E103&lt;&gt;"",[6]PREMIOS_TITULACIONES_ANTIGUAS!$E103&lt;&gt;0),[6]PREMIOS_TITULACIONES_ANTIGUAS!$E103,""),IF($A105="TOTAL",SUM(INDIRECT("B4:B"&amp;ROW()-1)),""))</f>
        <v/>
      </c>
      <c r="C105" s="7" t="str">
        <f ca="1">IF(AND($A105&lt;&gt;"",$A105&lt;&gt;"TOTAL"),IF(AND([6]PREMIOS_TITULACIONES_ANTIGUAS!$G103&lt;&gt;"",[6]PREMIOS_TITULACIONES_ANTIGUAS!$G103&lt;&gt;0),[6]PREMIOS_TITULACIONES_ANTIGUAS!$G103,""),IF($A105="TOTAL",SUM(INDIRECT("C4:C"&amp;ROW()-1)),""))</f>
        <v/>
      </c>
      <c r="D105" s="7" t="str">
        <f t="shared" ca="1" si="19"/>
        <v/>
      </c>
      <c r="E105" s="7" t="str">
        <f ca="1">IF(AND($A105&lt;&gt;"",$A105&lt;&gt;"TOTAL"),IF(AND([6]PREMIOS_TITULACIONES_ANTIGUAS!$J103&lt;&gt;"",[6]PREMIOS_TITULACIONES_ANTIGUAS!$J103&lt;&gt;0),[6]PREMIOS_TITULACIONES_ANTIGUAS!$J103,""),IF($A105="TOTAL",SUM(INDIRECT("E4:E"&amp;ROW()-1)),""))</f>
        <v/>
      </c>
      <c r="F105" s="7" t="str">
        <f ca="1">IF(AND($A105&lt;&gt;"",$A105&lt;&gt;"TOTAL"),IF(AND([6]PREMIOS_TITULACIONES_ANTIGUAS!$L103&lt;&gt;"",[6]PREMIOS_TITULACIONES_ANTIGUAS!$L103&lt;&gt;0),[6]PREMIOS_TITULACIONES_ANTIGUAS!$L103,""),IF($A105="TOTAL",SUM(INDIRECT("F4:F"&amp;ROW()-1)),""))</f>
        <v/>
      </c>
      <c r="G105" s="7" t="str">
        <f t="shared" ca="1" si="20"/>
        <v/>
      </c>
      <c r="H105" s="7" t="str">
        <f ca="1">IF(AND($A105&lt;&gt;"",$A105&lt;&gt;"TOTAL"),IF(AND([6]PREMIOS_TITULACIONES_ANTIGUAS!$O103&lt;&gt;"",[6]PREMIOS_TITULACIONES_ANTIGUAS!$O103&lt;&gt;0),[6]PREMIOS_TITULACIONES_ANTIGUAS!$O103,""),IF($A105="TOTAL",SUM(INDIRECT("H4:H"&amp;ROW()-1)),""))</f>
        <v/>
      </c>
      <c r="I105" s="7" t="str">
        <f ca="1">IF(AND($A105&lt;&gt;"",$A105&lt;&gt;"TOTAL"),IF(AND([6]PREMIOS_TITULACIONES_ANTIGUAS!$Q103&lt;&gt;"",[6]PREMIOS_TITULACIONES_ANTIGUAS!$Q103&lt;&gt;0),[6]PREMIOS_TITULACIONES_ANTIGUAS!$Q103,""),IF($A105="TOTAL",SUM(INDIRECT("I4:I"&amp;ROW()-1)),""))</f>
        <v/>
      </c>
      <c r="J105" s="7" t="str">
        <f t="shared" ca="1" si="21"/>
        <v/>
      </c>
      <c r="K105" s="7" t="str">
        <f ca="1">IF(AND($A105&lt;&gt;"",$A105&lt;&gt;"TOTAL"),IF(AND([6]PREMIOS_TITULACIONES_ANTIGUAS!$T103&lt;&gt;"",[6]PREMIOS_TITULACIONES_ANTIGUAS!$T103&lt;&gt;0),[6]PREMIOS_TITULACIONES_ANTIGUAS!$T103,""),IF($A105="TOTAL",SUM(INDIRECT("K4:K"&amp;ROW()-1)),""))</f>
        <v/>
      </c>
      <c r="L105" s="7" t="str">
        <f ca="1">IF(AND($A105&lt;&gt;"",$A105&lt;&gt;"TOTAL"),IF(AND([6]PREMIOS_TITULACIONES_ANTIGUAS!$V103&lt;&gt;"",[6]PREMIOS_TITULACIONES_ANTIGUAS!$V103&lt;&gt;0),[6]PREMIOS_TITULACIONES_ANTIGUAS!$V103,""),IF($A105="TOTAL",SUM(INDIRECT("L4:L"&amp;ROW()-1)),""))</f>
        <v/>
      </c>
      <c r="M105" s="7" t="str">
        <f t="shared" ca="1" si="22"/>
        <v/>
      </c>
      <c r="N105" s="7" t="str">
        <f ca="1">IF(AND($A105&lt;&gt;"",$A105&lt;&gt;"TOTAL"),IF(AND([6]PREMIOS_TITULACIONES_ANTIGUAS!$Y103&lt;&gt;"",[6]PREMIOS_TITULACIONES_ANTIGUAS!$Y103&lt;&gt;0),[6]PREMIOS_TITULACIONES_ANTIGUAS!$Y103,""),IF($A105="TOTAL",SUM(INDIRECT("N4:N"&amp;ROW()-1)),""))</f>
        <v/>
      </c>
      <c r="O105" s="7" t="str">
        <f ca="1">IF(AND($A105&lt;&gt;"",$A105&lt;&gt;"TOTAL"),IF(AND([6]PREMIOS_TITULACIONES_ANTIGUAS!$AA103&lt;&gt;"",[6]PREMIOS_TITULACIONES_ANTIGUAS!$AA103&lt;&gt;0),[6]PREMIOS_TITULACIONES_ANTIGUAS!$AA103,""),IF($A105="TOTAL",SUM(INDIRECT("O4:O"&amp;ROW()-1)),""))</f>
        <v/>
      </c>
      <c r="P105" s="7" t="str">
        <f t="shared" ca="1" si="23"/>
        <v/>
      </c>
      <c r="Q105" s="7" t="str">
        <f ca="1">IF(AND($A105&lt;&gt;"",$A105&lt;&gt;"TOTAL"),IF(AND([6]PREMIOS_TITULACIONES_ANTIGUAS!$AD103&lt;&gt;"",[6]PREMIOS_TITULACIONES_ANTIGUAS!$AD103&lt;&gt;0),[6]PREMIOS_TITULACIONES_ANTIGUAS!$AD103,""),IF($A105="TOTAL",SUM(INDIRECT("Q4:Q"&amp;ROW()-1)),""))</f>
        <v/>
      </c>
      <c r="R105" s="7" t="str">
        <f ca="1">IF(AND($A105&lt;&gt;"",$A105&lt;&gt;"TOTAL"),IF(AND([6]PREMIOS_TITULACIONES_ANTIGUAS!$AF103&lt;&gt;"",[6]PREMIOS_TITULACIONES_ANTIGUAS!$AF103&lt;&gt;0),[6]PREMIOS_TITULACIONES_ANTIGUAS!$AF103,""),IF($A105="TOTAL",SUM(INDIRECT("R4:R"&amp;ROW()-1)),""))</f>
        <v/>
      </c>
      <c r="S105" s="7" t="str">
        <f t="shared" ca="1" si="24"/>
        <v/>
      </c>
      <c r="T105" s="7" t="str">
        <f ca="1">IF(AND($A105&lt;&gt;"",$A105&lt;&gt;"TOTAL"),IF(AND([6]PREMIOS_TITULACIONES_ANTIGUAS!$AI103&lt;&gt;"",[6]PREMIOS_TITULACIONES_ANTIGUAS!$AI103&lt;&gt;0),[6]PREMIOS_TITULACIONES_ANTIGUAS!$AI103,""),IF($A105="TOTAL",SUM(INDIRECT("T4:T"&amp;ROW()-1)),""))</f>
        <v/>
      </c>
      <c r="U105" s="7" t="str">
        <f ca="1">IF(AND($A105&lt;&gt;"",$A105&lt;&gt;"TOTAL"),IF(AND([6]PREMIOS_TITULACIONES_ANTIGUAS!$AK103&lt;&gt;"",[6]PREMIOS_TITULACIONES_ANTIGUAS!$AK103&lt;&gt;0),[6]PREMIOS_TITULACIONES_ANTIGUAS!$AK103,""),IF($A105="TOTAL",SUM(INDIRECT("U4:U"&amp;ROW()-1)),""))</f>
        <v/>
      </c>
      <c r="V105" s="7" t="str">
        <f t="shared" ca="1" si="25"/>
        <v/>
      </c>
      <c r="W105" s="7" t="str">
        <f ca="1">IF(AND($A105&lt;&gt;"",$A105&lt;&gt;"TOTAL"),IF(AND([6]PREMIOS_TITULACIONES_ANTIGUAS!$AN103&lt;&gt;"",[6]PREMIOS_TITULACIONES_ANTIGUAS!$AN103&lt;&gt;0),[6]PREMIOS_TITULACIONES_ANTIGUAS!$AN103,""),IF($A105="TOTAL",SUM(INDIRECT("W4:W"&amp;ROW()-1)),""))</f>
        <v/>
      </c>
      <c r="X105" s="7" t="str">
        <f ca="1">IF(AND($A105&lt;&gt;"",$A105&lt;&gt;"TOTAL"),IF(AND([6]PREMIOS_TITULACIONES_ANTIGUAS!$AP103&lt;&gt;"",[6]PREMIOS_TITULACIONES_ANTIGUAS!$AP103&lt;&gt;0),[6]PREMIOS_TITULACIONES_ANTIGUAS!$AP103,""),IF($A105="TOTAL",SUM(INDIRECT("X4:X"&amp;ROW()-1)),""))</f>
        <v/>
      </c>
      <c r="Y105" s="7" t="str">
        <f t="shared" ca="1" si="26"/>
        <v/>
      </c>
      <c r="Z105" s="7" t="str">
        <f ca="1">IF(AND($A105&lt;&gt;"",$A105&lt;&gt;"TOTAL"),IF(AND([6]PREMIOS_TITULACIONES_ANTIGUAS!$AS103&lt;&gt;"",[6]PREMIOS_TITULACIONES_ANTIGUAS!$AS103&lt;&gt;0),[6]PREMIOS_TITULACIONES_ANTIGUAS!$AS103,""),IF($A105="TOTAL",SUM(INDIRECT("Z4:Z"&amp;ROW()-1)),""))</f>
        <v/>
      </c>
      <c r="AA105" s="7" t="str">
        <f ca="1">IF(AND($A105&lt;&gt;"",$A105&lt;&gt;"TOTAL"),IF(AND([6]PREMIOS_TITULACIONES_ANTIGUAS!$AU103&lt;&gt;"",[6]PREMIOS_TITULACIONES_ANTIGUAS!$AU103&lt;&gt;0),[6]PREMIOS_TITULACIONES_ANTIGUAS!$AU103,""),IF($A105="TOTAL",SUM(INDIRECT("AA4:AA"&amp;ROW()-1)),""))</f>
        <v/>
      </c>
      <c r="AB105" s="7" t="str">
        <f t="shared" ca="1" si="27"/>
        <v/>
      </c>
      <c r="AC105" s="7" t="str">
        <f ca="1">IF(AND($A105&lt;&gt;"",$A105&lt;&gt;"TOTAL"),IF(AND([6]PREMIOS_TITULACIONES_ANTIGUAS!$AX103&lt;&gt;"",[6]PREMIOS_TITULACIONES_ANTIGUAS!$AX103&lt;&gt;0),[6]PREMIOS_TITULACIONES_ANTIGUAS!$AX103,""),IF($A105="TOTAL",SUM(INDIRECT("AC4:AC"&amp;ROW()-1)),""))</f>
        <v/>
      </c>
      <c r="AD105" s="7" t="str">
        <f ca="1">IF(AND($A105&lt;&gt;"",$A105&lt;&gt;"TOTAL"),IF(AND([6]PREMIOS_TITULACIONES_ANTIGUAS!$AZ103&lt;&gt;"",[6]PREMIOS_TITULACIONES_ANTIGUAS!$AZ103&lt;&gt;0),[6]PREMIOS_TITULACIONES_ANTIGUAS!$AZ103,""),IF($A105="TOTAL",SUM(INDIRECT("AD4:AD"&amp;ROW()-1)),""))</f>
        <v/>
      </c>
      <c r="AE105" s="7" t="str">
        <f t="shared" ca="1" si="28"/>
        <v/>
      </c>
      <c r="AF105" s="7" t="str">
        <f ca="1">IF(AND($A105&lt;&gt;"",$A105&lt;&gt;"TOTAL"),IF(AND([6]PREMIOS_TITULACIONES_ANTIGUAS!$BC103&lt;&gt;"",[6]PREMIOS_TITULACIONES_ANTIGUAS!$BC103&lt;&gt;0),[6]PREMIOS_TITULACIONES_ANTIGUAS!$BC103,""),IF($A105="TOTAL",SUM(INDIRECT("AF4:AF"&amp;ROW()-1)),""))</f>
        <v/>
      </c>
      <c r="AG105" s="7" t="str">
        <f ca="1">IF(AND($A105&lt;&gt;"",$A105&lt;&gt;"TOTAL"),IF(AND([6]PREMIOS_TITULACIONES_ANTIGUAS!$BE103&lt;&gt;"",[6]PREMIOS_TITULACIONES_ANTIGUAS!$BE103&lt;&gt;0),[6]PREMIOS_TITULACIONES_ANTIGUAS!$BE103,""),IF($A105="TOTAL",SUM(INDIRECT("AG4:AG"&amp;ROW()-1)),""))</f>
        <v/>
      </c>
      <c r="AH105" s="7" t="str">
        <f t="shared" ca="1" si="29"/>
        <v/>
      </c>
      <c r="AI105" s="7" t="str">
        <f ca="1">IF(AND($A105&lt;&gt;"",$A105&lt;&gt;"TOTAL"),IF(AND([6]PREMIOS_TITULACIONES_ANTIGUAS!$BH103&lt;&gt;"",[6]PREMIOS_TITULACIONES_ANTIGUAS!$BH103&lt;&gt;0),[6]PREMIOS_TITULACIONES_ANTIGUAS!$BH103,""),IF($A105="TOTAL",SUM(INDIRECT("AI4:AI"&amp;ROW()-1)),""))</f>
        <v/>
      </c>
      <c r="AJ105" s="7" t="str">
        <f ca="1">IF(AND($A105&lt;&gt;"",$A105&lt;&gt;"TOTAL"),IF(AND([6]PREMIOS_TITULACIONES_ANTIGUAS!$BJ103&lt;&gt;"",[6]PREMIOS_TITULACIONES_ANTIGUAS!$BJ103&lt;&gt;0),[6]PREMIOS_TITULACIONES_ANTIGUAS!$BJ103,""),IF($A105="TOTAL",SUM(INDIRECT("AJ4:AJ"&amp;ROW()-1)),""))</f>
        <v/>
      </c>
      <c r="AK105" s="7" t="str">
        <f t="shared" ca="1" si="30"/>
        <v/>
      </c>
      <c r="AL105" s="7" t="str">
        <f ca="1">IF(AND($A105&lt;&gt;"",$A105&lt;&gt;"TOTAL"),IF(AND([6]PREMIOS_TITULACIONES_ANTIGUAS!$BM103&lt;&gt;"",[6]PREMIOS_TITULACIONES_ANTIGUAS!$BM103&lt;&gt;0),[6]PREMIOS_TITULACIONES_ANTIGUAS!$BM103,""),IF($A105="TOTAL",SUM(INDIRECT("AL4:AL"&amp;ROW()-1)),""))</f>
        <v/>
      </c>
      <c r="AM105" s="7" t="str">
        <f ca="1">IF(AND($A105&lt;&gt;"",$A105&lt;&gt;"TOTAL"),IF(AND([6]PREMIOS_TITULACIONES_ANTIGUAS!$BO103&lt;&gt;"",[6]PREMIOS_TITULACIONES_ANTIGUAS!$BO103&lt;&gt;0),[6]PREMIOS_TITULACIONES_ANTIGUAS!$BO103,""),IF($A105="TOTAL",SUM(INDIRECT("AM4:AM"&amp;ROW()-1)),""))</f>
        <v/>
      </c>
      <c r="AN105" s="7" t="str">
        <f t="shared" ca="1" si="31"/>
        <v/>
      </c>
      <c r="AO105" s="7" t="str">
        <f ca="1">IF(AND($A105&lt;&gt;"",$A105&lt;&gt;"TOTAL"),IF(AND([6]PREMIOS_TITULACIONES_ANTIGUAS!$BR103&lt;&gt;"",[6]PREMIOS_TITULACIONES_ANTIGUAS!$BR103&lt;&gt;0),[6]PREMIOS_TITULACIONES_ANTIGUAS!$BR103,""),IF($A105="TOTAL",SUM(INDIRECT("AO4:AO"&amp;ROW()-1)),""))</f>
        <v/>
      </c>
      <c r="AP105" s="7" t="str">
        <f ca="1">IF(AND($A105&lt;&gt;"",$A105&lt;&gt;"TOTAL"),IF(AND([6]PREMIOS_TITULACIONES_ANTIGUAS!$BT103&lt;&gt;"",[6]PREMIOS_TITULACIONES_ANTIGUAS!$BT103&lt;&gt;0),[6]PREMIOS_TITULACIONES_ANTIGUAS!$BT103,""),IF($A105="TOTAL",SUM(INDIRECT("AP4:AP"&amp;ROW()-1)),""))</f>
        <v/>
      </c>
      <c r="AQ105" s="7" t="str">
        <f t="shared" ca="1" si="32"/>
        <v/>
      </c>
      <c r="AR105" s="7" t="str">
        <f ca="1">IF(AND($A105&lt;&gt;"",$A105&lt;&gt;"TOTAL"),IF(AND([6]PREMIOS_TITULACIONES_ANTIGUAS!$BW103&lt;&gt;"",[6]PREMIOS_TITULACIONES_ANTIGUAS!$BW103&lt;&gt;0),[6]PREMIOS_TITULACIONES_ANTIGUAS!$BW103,""),IF($A105="TOTAL",SUM(INDIRECT("AR4:AR"&amp;ROW()-1)),""))</f>
        <v/>
      </c>
      <c r="AS105" s="7" t="str">
        <f ca="1">IF(AND($A105&lt;&gt;"",$A105&lt;&gt;"TOTAL"),IF(AND([6]PREMIOS_TITULACIONES_ANTIGUAS!$BY103&lt;&gt;"",[6]PREMIOS_TITULACIONES_ANTIGUAS!$BY103&lt;&gt;0),[6]PREMIOS_TITULACIONES_ANTIGUAS!$BY103,""),IF($A105="TOTAL",SUM(INDIRECT("AS4:AS"&amp;ROW()-1)),""))</f>
        <v/>
      </c>
      <c r="AT105" s="7" t="str">
        <f t="shared" ca="1" si="33"/>
        <v/>
      </c>
      <c r="AU105" s="7" t="str">
        <f ca="1">IF(AND($A105&lt;&gt;"",$A105&lt;&gt;"TOTAL"),IF(AND([6]PREMIOS_TITULACIONES_ANTIGUAS!$CB103&lt;&gt;"",[6]PREMIOS_TITULACIONES_ANTIGUAS!$CB103&lt;&gt;0),[6]PREMIOS_TITULACIONES_ANTIGUAS!$CB103,""),IF($A105="TOTAL",SUM(INDIRECT("AU4:AU"&amp;ROW()-1)),""))</f>
        <v/>
      </c>
      <c r="AV105" s="7" t="str">
        <f ca="1">IF(AND($A105&lt;&gt;"",$A105&lt;&gt;"TOTAL"),IF(AND([6]PREMIOS_TITULACIONES_ANTIGUAS!$CD103&lt;&gt;"",[6]PREMIOS_TITULACIONES_ANTIGUAS!$CD103&lt;&gt;0),[6]PREMIOS_TITULACIONES_ANTIGUAS!$CD103,""),IF($A105="TOTAL",SUM(INDIRECT("AV4:AV"&amp;ROW()-1)),""))</f>
        <v/>
      </c>
      <c r="AW105" s="7" t="str">
        <f t="shared" ca="1" si="34"/>
        <v/>
      </c>
      <c r="AX105" s="7" t="str">
        <f ca="1">IF(AND($A105&lt;&gt;"",$A105&lt;&gt;"TOTAL"),IF(AND([6]PREMIOS_TITULACIONES_ANTIGUAS!$CG103&lt;&gt;"",[6]PREMIOS_TITULACIONES_ANTIGUAS!$CG103&lt;&gt;0),[6]PREMIOS_TITULACIONES_ANTIGUAS!$CG103,""),IF($A105="TOTAL",SUM(INDIRECT("AX4:AX"&amp;ROW()-1)),""))</f>
        <v/>
      </c>
      <c r="AY105" s="7" t="str">
        <f ca="1">IF(AND($A105&lt;&gt;"",$A105&lt;&gt;"TOTAL"),IF(AND([6]PREMIOS_TITULACIONES_ANTIGUAS!$CI103&lt;&gt;"",[6]PREMIOS_TITULACIONES_ANTIGUAS!$CI103&lt;&gt;0),[6]PREMIOS_TITULACIONES_ANTIGUAS!$CI103,""),IF($A105="TOTAL",SUM(INDIRECT("AY4:AY"&amp;ROW()-1)),""))</f>
        <v/>
      </c>
      <c r="AZ105" s="7" t="str">
        <f t="shared" ca="1" si="35"/>
        <v/>
      </c>
      <c r="BA105" s="7" t="str">
        <f ca="1">IF(AND($A105&lt;&gt;"",$A105&lt;&gt;"TOTAL"),IF(AND([6]PREMIOS_TITULACIONES_ANTIGUAS!$CL103&lt;&gt;"",[6]PREMIOS_TITULACIONES_ANTIGUAS!$CL103&lt;&gt;0),[6]PREMIOS_TITULACIONES_ANTIGUAS!$CL103,""),IF($A105="TOTAL",SUM(INDIRECT("BA4:BA"&amp;ROW()-1)),""))</f>
        <v/>
      </c>
      <c r="BB105" s="7" t="str">
        <f ca="1">IF(AND($A105&lt;&gt;"",$A105&lt;&gt;"TOTAL"),IF(AND([6]PREMIOS_TITULACIONES_ANTIGUAS!$CN103&lt;&gt;"",[6]PREMIOS_TITULACIONES_ANTIGUAS!$CN103&lt;&gt;0),[6]PREMIOS_TITULACIONES_ANTIGUAS!$CN103,""),IF($A105="TOTAL",SUM(INDIRECT("BB4:BB"&amp;ROW()-1)),""))</f>
        <v/>
      </c>
      <c r="BC105" s="7" t="str">
        <f t="shared" ca="1" si="36"/>
        <v/>
      </c>
      <c r="BD105" s="7" t="str">
        <f ca="1">IF(AND($A105&lt;&gt;"",$A105&lt;&gt;"TOTAL"),IF(AND([6]PREMIOS_TITULACIONES_ANTIGUAS!$CQ103&lt;&gt;"",[6]PREMIOS_TITULACIONES_ANTIGUAS!$CQ103&lt;&gt;0),[6]PREMIOS_TITULACIONES_ANTIGUAS!$CQ103,""),IF($A105="TOTAL",SUM(INDIRECT("BD4:BD"&amp;ROW()-1)),""))</f>
        <v/>
      </c>
      <c r="BE105" s="7" t="str">
        <f ca="1">IF(AND($A105&lt;&gt;"",$A105&lt;&gt;"TOTAL"),IF(AND([6]PREMIOS_TITULACIONES_ANTIGUAS!$CS103&lt;&gt;"",[6]PREMIOS_TITULACIONES_ANTIGUAS!$CS103&lt;&gt;0),[6]PREMIOS_TITULACIONES_ANTIGUAS!$CS103,""),IF($A105="TOTAL",SUM(INDIRECT("BE4:BE"&amp;ROW()-1)),""))</f>
        <v/>
      </c>
      <c r="BF105" s="7" t="str">
        <f t="shared" ca="1" si="37"/>
        <v/>
      </c>
    </row>
    <row r="106" spans="1:58" x14ac:dyDescent="0.2">
      <c r="A106" s="12" t="str">
        <f>IF([6]PREMIOS_TITULACIONES_ANTIGUAS!$D104&lt;&gt;"",[6]PREMIOS_TITULACIONES_ANTIGUAS!$D104,IF(AND([6]PREMIOS_TITULACIONES_ANTIGUAS!$D104="",[6]PREMIOS_TITULACIONES_ANTIGUAS!$D105="",[6]PREMIOS_TITULACIONES_ANTIGUAS!$D103=""),"","TOTAL"))</f>
        <v/>
      </c>
      <c r="B106" s="7" t="str">
        <f ca="1">IF(AND($A106&lt;&gt;"",$A106&lt;&gt;"TOTAL"),IF(AND([6]PREMIOS_TITULACIONES_ANTIGUAS!$E104&lt;&gt;"",[6]PREMIOS_TITULACIONES_ANTIGUAS!$E104&lt;&gt;0),[6]PREMIOS_TITULACIONES_ANTIGUAS!$E104,""),IF($A106="TOTAL",SUM(INDIRECT("B4:B"&amp;ROW()-1)),""))</f>
        <v/>
      </c>
      <c r="C106" s="7" t="str">
        <f ca="1">IF(AND($A106&lt;&gt;"",$A106&lt;&gt;"TOTAL"),IF(AND([6]PREMIOS_TITULACIONES_ANTIGUAS!$G104&lt;&gt;"",[6]PREMIOS_TITULACIONES_ANTIGUAS!$G104&lt;&gt;0),[6]PREMIOS_TITULACIONES_ANTIGUAS!$G104,""),IF($A106="TOTAL",SUM(INDIRECT("C4:C"&amp;ROW()-1)),""))</f>
        <v/>
      </c>
      <c r="D106" s="7" t="str">
        <f t="shared" ca="1" si="19"/>
        <v/>
      </c>
      <c r="E106" s="7" t="str">
        <f ca="1">IF(AND($A106&lt;&gt;"",$A106&lt;&gt;"TOTAL"),IF(AND([6]PREMIOS_TITULACIONES_ANTIGUAS!$J104&lt;&gt;"",[6]PREMIOS_TITULACIONES_ANTIGUAS!$J104&lt;&gt;0),[6]PREMIOS_TITULACIONES_ANTIGUAS!$J104,""),IF($A106="TOTAL",SUM(INDIRECT("E4:E"&amp;ROW()-1)),""))</f>
        <v/>
      </c>
      <c r="F106" s="7" t="str">
        <f ca="1">IF(AND($A106&lt;&gt;"",$A106&lt;&gt;"TOTAL"),IF(AND([6]PREMIOS_TITULACIONES_ANTIGUAS!$L104&lt;&gt;"",[6]PREMIOS_TITULACIONES_ANTIGUAS!$L104&lt;&gt;0),[6]PREMIOS_TITULACIONES_ANTIGUAS!$L104,""),IF($A106="TOTAL",SUM(INDIRECT("F4:F"&amp;ROW()-1)),""))</f>
        <v/>
      </c>
      <c r="G106" s="7" t="str">
        <f t="shared" ca="1" si="20"/>
        <v/>
      </c>
      <c r="H106" s="7" t="str">
        <f ca="1">IF(AND($A106&lt;&gt;"",$A106&lt;&gt;"TOTAL"),IF(AND([6]PREMIOS_TITULACIONES_ANTIGUAS!$O104&lt;&gt;"",[6]PREMIOS_TITULACIONES_ANTIGUAS!$O104&lt;&gt;0),[6]PREMIOS_TITULACIONES_ANTIGUAS!$O104,""),IF($A106="TOTAL",SUM(INDIRECT("H4:H"&amp;ROW()-1)),""))</f>
        <v/>
      </c>
      <c r="I106" s="7" t="str">
        <f ca="1">IF(AND($A106&lt;&gt;"",$A106&lt;&gt;"TOTAL"),IF(AND([6]PREMIOS_TITULACIONES_ANTIGUAS!$Q104&lt;&gt;"",[6]PREMIOS_TITULACIONES_ANTIGUAS!$Q104&lt;&gt;0),[6]PREMIOS_TITULACIONES_ANTIGUAS!$Q104,""),IF($A106="TOTAL",SUM(INDIRECT("I4:I"&amp;ROW()-1)),""))</f>
        <v/>
      </c>
      <c r="J106" s="7" t="str">
        <f t="shared" ca="1" si="21"/>
        <v/>
      </c>
      <c r="K106" s="7" t="str">
        <f ca="1">IF(AND($A106&lt;&gt;"",$A106&lt;&gt;"TOTAL"),IF(AND([6]PREMIOS_TITULACIONES_ANTIGUAS!$T104&lt;&gt;"",[6]PREMIOS_TITULACIONES_ANTIGUAS!$T104&lt;&gt;0),[6]PREMIOS_TITULACIONES_ANTIGUAS!$T104,""),IF($A106="TOTAL",SUM(INDIRECT("K4:K"&amp;ROW()-1)),""))</f>
        <v/>
      </c>
      <c r="L106" s="7" t="str">
        <f ca="1">IF(AND($A106&lt;&gt;"",$A106&lt;&gt;"TOTAL"),IF(AND([6]PREMIOS_TITULACIONES_ANTIGUAS!$V104&lt;&gt;"",[6]PREMIOS_TITULACIONES_ANTIGUAS!$V104&lt;&gt;0),[6]PREMIOS_TITULACIONES_ANTIGUAS!$V104,""),IF($A106="TOTAL",SUM(INDIRECT("L4:L"&amp;ROW()-1)),""))</f>
        <v/>
      </c>
      <c r="M106" s="7" t="str">
        <f t="shared" ca="1" si="22"/>
        <v/>
      </c>
      <c r="N106" s="7" t="str">
        <f ca="1">IF(AND($A106&lt;&gt;"",$A106&lt;&gt;"TOTAL"),IF(AND([6]PREMIOS_TITULACIONES_ANTIGUAS!$Y104&lt;&gt;"",[6]PREMIOS_TITULACIONES_ANTIGUAS!$Y104&lt;&gt;0),[6]PREMIOS_TITULACIONES_ANTIGUAS!$Y104,""),IF($A106="TOTAL",SUM(INDIRECT("N4:N"&amp;ROW()-1)),""))</f>
        <v/>
      </c>
      <c r="O106" s="7" t="str">
        <f ca="1">IF(AND($A106&lt;&gt;"",$A106&lt;&gt;"TOTAL"),IF(AND([6]PREMIOS_TITULACIONES_ANTIGUAS!$AA104&lt;&gt;"",[6]PREMIOS_TITULACIONES_ANTIGUAS!$AA104&lt;&gt;0),[6]PREMIOS_TITULACIONES_ANTIGUAS!$AA104,""),IF($A106="TOTAL",SUM(INDIRECT("O4:O"&amp;ROW()-1)),""))</f>
        <v/>
      </c>
      <c r="P106" s="7" t="str">
        <f t="shared" ca="1" si="23"/>
        <v/>
      </c>
      <c r="Q106" s="7" t="str">
        <f ca="1">IF(AND($A106&lt;&gt;"",$A106&lt;&gt;"TOTAL"),IF(AND([6]PREMIOS_TITULACIONES_ANTIGUAS!$AD104&lt;&gt;"",[6]PREMIOS_TITULACIONES_ANTIGUAS!$AD104&lt;&gt;0),[6]PREMIOS_TITULACIONES_ANTIGUAS!$AD104,""),IF($A106="TOTAL",SUM(INDIRECT("Q4:Q"&amp;ROW()-1)),""))</f>
        <v/>
      </c>
      <c r="R106" s="7" t="str">
        <f ca="1">IF(AND($A106&lt;&gt;"",$A106&lt;&gt;"TOTAL"),IF(AND([6]PREMIOS_TITULACIONES_ANTIGUAS!$AF104&lt;&gt;"",[6]PREMIOS_TITULACIONES_ANTIGUAS!$AF104&lt;&gt;0),[6]PREMIOS_TITULACIONES_ANTIGUAS!$AF104,""),IF($A106="TOTAL",SUM(INDIRECT("R4:R"&amp;ROW()-1)),""))</f>
        <v/>
      </c>
      <c r="S106" s="7" t="str">
        <f t="shared" ca="1" si="24"/>
        <v/>
      </c>
      <c r="T106" s="7" t="str">
        <f ca="1">IF(AND($A106&lt;&gt;"",$A106&lt;&gt;"TOTAL"),IF(AND([6]PREMIOS_TITULACIONES_ANTIGUAS!$AI104&lt;&gt;"",[6]PREMIOS_TITULACIONES_ANTIGUAS!$AI104&lt;&gt;0),[6]PREMIOS_TITULACIONES_ANTIGUAS!$AI104,""),IF($A106="TOTAL",SUM(INDIRECT("T4:T"&amp;ROW()-1)),""))</f>
        <v/>
      </c>
      <c r="U106" s="7" t="str">
        <f ca="1">IF(AND($A106&lt;&gt;"",$A106&lt;&gt;"TOTAL"),IF(AND([6]PREMIOS_TITULACIONES_ANTIGUAS!$AK104&lt;&gt;"",[6]PREMIOS_TITULACIONES_ANTIGUAS!$AK104&lt;&gt;0),[6]PREMIOS_TITULACIONES_ANTIGUAS!$AK104,""),IF($A106="TOTAL",SUM(INDIRECT("U4:U"&amp;ROW()-1)),""))</f>
        <v/>
      </c>
      <c r="V106" s="7" t="str">
        <f t="shared" ca="1" si="25"/>
        <v/>
      </c>
      <c r="W106" s="7" t="str">
        <f ca="1">IF(AND($A106&lt;&gt;"",$A106&lt;&gt;"TOTAL"),IF(AND([6]PREMIOS_TITULACIONES_ANTIGUAS!$AN104&lt;&gt;"",[6]PREMIOS_TITULACIONES_ANTIGUAS!$AN104&lt;&gt;0),[6]PREMIOS_TITULACIONES_ANTIGUAS!$AN104,""),IF($A106="TOTAL",SUM(INDIRECT("W4:W"&amp;ROW()-1)),""))</f>
        <v/>
      </c>
      <c r="X106" s="7" t="str">
        <f ca="1">IF(AND($A106&lt;&gt;"",$A106&lt;&gt;"TOTAL"),IF(AND([6]PREMIOS_TITULACIONES_ANTIGUAS!$AP104&lt;&gt;"",[6]PREMIOS_TITULACIONES_ANTIGUAS!$AP104&lt;&gt;0),[6]PREMIOS_TITULACIONES_ANTIGUAS!$AP104,""),IF($A106="TOTAL",SUM(INDIRECT("X4:X"&amp;ROW()-1)),""))</f>
        <v/>
      </c>
      <c r="Y106" s="7" t="str">
        <f t="shared" ca="1" si="26"/>
        <v/>
      </c>
      <c r="Z106" s="7" t="str">
        <f ca="1">IF(AND($A106&lt;&gt;"",$A106&lt;&gt;"TOTAL"),IF(AND([6]PREMIOS_TITULACIONES_ANTIGUAS!$AS104&lt;&gt;"",[6]PREMIOS_TITULACIONES_ANTIGUAS!$AS104&lt;&gt;0),[6]PREMIOS_TITULACIONES_ANTIGUAS!$AS104,""),IF($A106="TOTAL",SUM(INDIRECT("Z4:Z"&amp;ROW()-1)),""))</f>
        <v/>
      </c>
      <c r="AA106" s="7" t="str">
        <f ca="1">IF(AND($A106&lt;&gt;"",$A106&lt;&gt;"TOTAL"),IF(AND([6]PREMIOS_TITULACIONES_ANTIGUAS!$AU104&lt;&gt;"",[6]PREMIOS_TITULACIONES_ANTIGUAS!$AU104&lt;&gt;0),[6]PREMIOS_TITULACIONES_ANTIGUAS!$AU104,""),IF($A106="TOTAL",SUM(INDIRECT("AA4:AA"&amp;ROW()-1)),""))</f>
        <v/>
      </c>
      <c r="AB106" s="7" t="str">
        <f t="shared" ca="1" si="27"/>
        <v/>
      </c>
      <c r="AC106" s="7" t="str">
        <f ca="1">IF(AND($A106&lt;&gt;"",$A106&lt;&gt;"TOTAL"),IF(AND([6]PREMIOS_TITULACIONES_ANTIGUAS!$AX104&lt;&gt;"",[6]PREMIOS_TITULACIONES_ANTIGUAS!$AX104&lt;&gt;0),[6]PREMIOS_TITULACIONES_ANTIGUAS!$AX104,""),IF($A106="TOTAL",SUM(INDIRECT("AC4:AC"&amp;ROW()-1)),""))</f>
        <v/>
      </c>
      <c r="AD106" s="7" t="str">
        <f ca="1">IF(AND($A106&lt;&gt;"",$A106&lt;&gt;"TOTAL"),IF(AND([6]PREMIOS_TITULACIONES_ANTIGUAS!$AZ104&lt;&gt;"",[6]PREMIOS_TITULACIONES_ANTIGUAS!$AZ104&lt;&gt;0),[6]PREMIOS_TITULACIONES_ANTIGUAS!$AZ104,""),IF($A106="TOTAL",SUM(INDIRECT("AD4:AD"&amp;ROW()-1)),""))</f>
        <v/>
      </c>
      <c r="AE106" s="7" t="str">
        <f t="shared" ca="1" si="28"/>
        <v/>
      </c>
      <c r="AF106" s="7" t="str">
        <f ca="1">IF(AND($A106&lt;&gt;"",$A106&lt;&gt;"TOTAL"),IF(AND([6]PREMIOS_TITULACIONES_ANTIGUAS!$BC104&lt;&gt;"",[6]PREMIOS_TITULACIONES_ANTIGUAS!$BC104&lt;&gt;0),[6]PREMIOS_TITULACIONES_ANTIGUAS!$BC104,""),IF($A106="TOTAL",SUM(INDIRECT("AF4:AF"&amp;ROW()-1)),""))</f>
        <v/>
      </c>
      <c r="AG106" s="7" t="str">
        <f ca="1">IF(AND($A106&lt;&gt;"",$A106&lt;&gt;"TOTAL"),IF(AND([6]PREMIOS_TITULACIONES_ANTIGUAS!$BE104&lt;&gt;"",[6]PREMIOS_TITULACIONES_ANTIGUAS!$BE104&lt;&gt;0),[6]PREMIOS_TITULACIONES_ANTIGUAS!$BE104,""),IF($A106="TOTAL",SUM(INDIRECT("AG4:AG"&amp;ROW()-1)),""))</f>
        <v/>
      </c>
      <c r="AH106" s="7" t="str">
        <f t="shared" ca="1" si="29"/>
        <v/>
      </c>
      <c r="AI106" s="7" t="str">
        <f ca="1">IF(AND($A106&lt;&gt;"",$A106&lt;&gt;"TOTAL"),IF(AND([6]PREMIOS_TITULACIONES_ANTIGUAS!$BH104&lt;&gt;"",[6]PREMIOS_TITULACIONES_ANTIGUAS!$BH104&lt;&gt;0),[6]PREMIOS_TITULACIONES_ANTIGUAS!$BH104,""),IF($A106="TOTAL",SUM(INDIRECT("AI4:AI"&amp;ROW()-1)),""))</f>
        <v/>
      </c>
      <c r="AJ106" s="7" t="str">
        <f ca="1">IF(AND($A106&lt;&gt;"",$A106&lt;&gt;"TOTAL"),IF(AND([6]PREMIOS_TITULACIONES_ANTIGUAS!$BJ104&lt;&gt;"",[6]PREMIOS_TITULACIONES_ANTIGUAS!$BJ104&lt;&gt;0),[6]PREMIOS_TITULACIONES_ANTIGUAS!$BJ104,""),IF($A106="TOTAL",SUM(INDIRECT("AJ4:AJ"&amp;ROW()-1)),""))</f>
        <v/>
      </c>
      <c r="AK106" s="7" t="str">
        <f t="shared" ca="1" si="30"/>
        <v/>
      </c>
      <c r="AL106" s="7" t="str">
        <f ca="1">IF(AND($A106&lt;&gt;"",$A106&lt;&gt;"TOTAL"),IF(AND([6]PREMIOS_TITULACIONES_ANTIGUAS!$BM104&lt;&gt;"",[6]PREMIOS_TITULACIONES_ANTIGUAS!$BM104&lt;&gt;0),[6]PREMIOS_TITULACIONES_ANTIGUAS!$BM104,""),IF($A106="TOTAL",SUM(INDIRECT("AL4:AL"&amp;ROW()-1)),""))</f>
        <v/>
      </c>
      <c r="AM106" s="7" t="str">
        <f ca="1">IF(AND($A106&lt;&gt;"",$A106&lt;&gt;"TOTAL"),IF(AND([6]PREMIOS_TITULACIONES_ANTIGUAS!$BO104&lt;&gt;"",[6]PREMIOS_TITULACIONES_ANTIGUAS!$BO104&lt;&gt;0),[6]PREMIOS_TITULACIONES_ANTIGUAS!$BO104,""),IF($A106="TOTAL",SUM(INDIRECT("AM4:AM"&amp;ROW()-1)),""))</f>
        <v/>
      </c>
      <c r="AN106" s="7" t="str">
        <f t="shared" ca="1" si="31"/>
        <v/>
      </c>
      <c r="AO106" s="7" t="str">
        <f ca="1">IF(AND($A106&lt;&gt;"",$A106&lt;&gt;"TOTAL"),IF(AND([6]PREMIOS_TITULACIONES_ANTIGUAS!$BR104&lt;&gt;"",[6]PREMIOS_TITULACIONES_ANTIGUAS!$BR104&lt;&gt;0),[6]PREMIOS_TITULACIONES_ANTIGUAS!$BR104,""),IF($A106="TOTAL",SUM(INDIRECT("AO4:AO"&amp;ROW()-1)),""))</f>
        <v/>
      </c>
      <c r="AP106" s="7" t="str">
        <f ca="1">IF(AND($A106&lt;&gt;"",$A106&lt;&gt;"TOTAL"),IF(AND([6]PREMIOS_TITULACIONES_ANTIGUAS!$BT104&lt;&gt;"",[6]PREMIOS_TITULACIONES_ANTIGUAS!$BT104&lt;&gt;0),[6]PREMIOS_TITULACIONES_ANTIGUAS!$BT104,""),IF($A106="TOTAL",SUM(INDIRECT("AP4:AP"&amp;ROW()-1)),""))</f>
        <v/>
      </c>
      <c r="AQ106" s="7" t="str">
        <f t="shared" ca="1" si="32"/>
        <v/>
      </c>
      <c r="AR106" s="7" t="str">
        <f ca="1">IF(AND($A106&lt;&gt;"",$A106&lt;&gt;"TOTAL"),IF(AND([6]PREMIOS_TITULACIONES_ANTIGUAS!$BW104&lt;&gt;"",[6]PREMIOS_TITULACIONES_ANTIGUAS!$BW104&lt;&gt;0),[6]PREMIOS_TITULACIONES_ANTIGUAS!$BW104,""),IF($A106="TOTAL",SUM(INDIRECT("AR4:AR"&amp;ROW()-1)),""))</f>
        <v/>
      </c>
      <c r="AS106" s="7" t="str">
        <f ca="1">IF(AND($A106&lt;&gt;"",$A106&lt;&gt;"TOTAL"),IF(AND([6]PREMIOS_TITULACIONES_ANTIGUAS!$BY104&lt;&gt;"",[6]PREMIOS_TITULACIONES_ANTIGUAS!$BY104&lt;&gt;0),[6]PREMIOS_TITULACIONES_ANTIGUAS!$BY104,""),IF($A106="TOTAL",SUM(INDIRECT("AS4:AS"&amp;ROW()-1)),""))</f>
        <v/>
      </c>
      <c r="AT106" s="7" t="str">
        <f t="shared" ca="1" si="33"/>
        <v/>
      </c>
      <c r="AU106" s="7" t="str">
        <f ca="1">IF(AND($A106&lt;&gt;"",$A106&lt;&gt;"TOTAL"),IF(AND([6]PREMIOS_TITULACIONES_ANTIGUAS!$CB104&lt;&gt;"",[6]PREMIOS_TITULACIONES_ANTIGUAS!$CB104&lt;&gt;0),[6]PREMIOS_TITULACIONES_ANTIGUAS!$CB104,""),IF($A106="TOTAL",SUM(INDIRECT("AU4:AU"&amp;ROW()-1)),""))</f>
        <v/>
      </c>
      <c r="AV106" s="7" t="str">
        <f ca="1">IF(AND($A106&lt;&gt;"",$A106&lt;&gt;"TOTAL"),IF(AND([6]PREMIOS_TITULACIONES_ANTIGUAS!$CD104&lt;&gt;"",[6]PREMIOS_TITULACIONES_ANTIGUAS!$CD104&lt;&gt;0),[6]PREMIOS_TITULACIONES_ANTIGUAS!$CD104,""),IF($A106="TOTAL",SUM(INDIRECT("AV4:AV"&amp;ROW()-1)),""))</f>
        <v/>
      </c>
      <c r="AW106" s="7" t="str">
        <f t="shared" ca="1" si="34"/>
        <v/>
      </c>
      <c r="AX106" s="7" t="str">
        <f ca="1">IF(AND($A106&lt;&gt;"",$A106&lt;&gt;"TOTAL"),IF(AND([6]PREMIOS_TITULACIONES_ANTIGUAS!$CG104&lt;&gt;"",[6]PREMIOS_TITULACIONES_ANTIGUAS!$CG104&lt;&gt;0),[6]PREMIOS_TITULACIONES_ANTIGUAS!$CG104,""),IF($A106="TOTAL",SUM(INDIRECT("AX4:AX"&amp;ROW()-1)),""))</f>
        <v/>
      </c>
      <c r="AY106" s="7" t="str">
        <f ca="1">IF(AND($A106&lt;&gt;"",$A106&lt;&gt;"TOTAL"),IF(AND([6]PREMIOS_TITULACIONES_ANTIGUAS!$CI104&lt;&gt;"",[6]PREMIOS_TITULACIONES_ANTIGUAS!$CI104&lt;&gt;0),[6]PREMIOS_TITULACIONES_ANTIGUAS!$CI104,""),IF($A106="TOTAL",SUM(INDIRECT("AY4:AY"&amp;ROW()-1)),""))</f>
        <v/>
      </c>
      <c r="AZ106" s="7" t="str">
        <f t="shared" ca="1" si="35"/>
        <v/>
      </c>
      <c r="BA106" s="7" t="str">
        <f ca="1">IF(AND($A106&lt;&gt;"",$A106&lt;&gt;"TOTAL"),IF(AND([6]PREMIOS_TITULACIONES_ANTIGUAS!$CL104&lt;&gt;"",[6]PREMIOS_TITULACIONES_ANTIGUAS!$CL104&lt;&gt;0),[6]PREMIOS_TITULACIONES_ANTIGUAS!$CL104,""),IF($A106="TOTAL",SUM(INDIRECT("BA4:BA"&amp;ROW()-1)),""))</f>
        <v/>
      </c>
      <c r="BB106" s="7" t="str">
        <f ca="1">IF(AND($A106&lt;&gt;"",$A106&lt;&gt;"TOTAL"),IF(AND([6]PREMIOS_TITULACIONES_ANTIGUAS!$CN104&lt;&gt;"",[6]PREMIOS_TITULACIONES_ANTIGUAS!$CN104&lt;&gt;0),[6]PREMIOS_TITULACIONES_ANTIGUAS!$CN104,""),IF($A106="TOTAL",SUM(INDIRECT("BB4:BB"&amp;ROW()-1)),""))</f>
        <v/>
      </c>
      <c r="BC106" s="7" t="str">
        <f t="shared" ca="1" si="36"/>
        <v/>
      </c>
      <c r="BD106" s="7" t="str">
        <f ca="1">IF(AND($A106&lt;&gt;"",$A106&lt;&gt;"TOTAL"),IF(AND([6]PREMIOS_TITULACIONES_ANTIGUAS!$CQ104&lt;&gt;"",[6]PREMIOS_TITULACIONES_ANTIGUAS!$CQ104&lt;&gt;0),[6]PREMIOS_TITULACIONES_ANTIGUAS!$CQ104,""),IF($A106="TOTAL",SUM(INDIRECT("BD4:BD"&amp;ROW()-1)),""))</f>
        <v/>
      </c>
      <c r="BE106" s="7" t="str">
        <f ca="1">IF(AND($A106&lt;&gt;"",$A106&lt;&gt;"TOTAL"),IF(AND([6]PREMIOS_TITULACIONES_ANTIGUAS!$CS104&lt;&gt;"",[6]PREMIOS_TITULACIONES_ANTIGUAS!$CS104&lt;&gt;0),[6]PREMIOS_TITULACIONES_ANTIGUAS!$CS104,""),IF($A106="TOTAL",SUM(INDIRECT("BE4:BE"&amp;ROW()-1)),""))</f>
        <v/>
      </c>
      <c r="BF106" s="7" t="str">
        <f t="shared" ca="1" si="37"/>
        <v/>
      </c>
    </row>
    <row r="107" spans="1:58" x14ac:dyDescent="0.2">
      <c r="A107" s="12" t="str">
        <f>IF([6]PREMIOS_TITULACIONES_ANTIGUAS!$D105&lt;&gt;"",[6]PREMIOS_TITULACIONES_ANTIGUAS!$D105,IF(AND([6]PREMIOS_TITULACIONES_ANTIGUAS!$D105="",[6]PREMIOS_TITULACIONES_ANTIGUAS!$D106="",[6]PREMIOS_TITULACIONES_ANTIGUAS!$D104=""),"","TOTAL"))</f>
        <v/>
      </c>
      <c r="B107" s="7" t="str">
        <f ca="1">IF(AND($A107&lt;&gt;"",$A107&lt;&gt;"TOTAL"),IF(AND([6]PREMIOS_TITULACIONES_ANTIGUAS!$E105&lt;&gt;"",[6]PREMIOS_TITULACIONES_ANTIGUAS!$E105&lt;&gt;0),[6]PREMIOS_TITULACIONES_ANTIGUAS!$E105,""),IF($A107="TOTAL",SUM(INDIRECT("B4:B"&amp;ROW()-1)),""))</f>
        <v/>
      </c>
      <c r="C107" s="7" t="str">
        <f ca="1">IF(AND($A107&lt;&gt;"",$A107&lt;&gt;"TOTAL"),IF(AND([6]PREMIOS_TITULACIONES_ANTIGUAS!$G105&lt;&gt;"",[6]PREMIOS_TITULACIONES_ANTIGUAS!$G105&lt;&gt;0),[6]PREMIOS_TITULACIONES_ANTIGUAS!$G105,""),IF($A107="TOTAL",SUM(INDIRECT("C4:C"&amp;ROW()-1)),""))</f>
        <v/>
      </c>
      <c r="D107" s="7" t="str">
        <f t="shared" ca="1" si="19"/>
        <v/>
      </c>
      <c r="E107" s="7" t="str">
        <f ca="1">IF(AND($A107&lt;&gt;"",$A107&lt;&gt;"TOTAL"),IF(AND([6]PREMIOS_TITULACIONES_ANTIGUAS!$J105&lt;&gt;"",[6]PREMIOS_TITULACIONES_ANTIGUAS!$J105&lt;&gt;0),[6]PREMIOS_TITULACIONES_ANTIGUAS!$J105,""),IF($A107="TOTAL",SUM(INDIRECT("E4:E"&amp;ROW()-1)),""))</f>
        <v/>
      </c>
      <c r="F107" s="7" t="str">
        <f ca="1">IF(AND($A107&lt;&gt;"",$A107&lt;&gt;"TOTAL"),IF(AND([6]PREMIOS_TITULACIONES_ANTIGUAS!$L105&lt;&gt;"",[6]PREMIOS_TITULACIONES_ANTIGUAS!$L105&lt;&gt;0),[6]PREMIOS_TITULACIONES_ANTIGUAS!$L105,""),IF($A107="TOTAL",SUM(INDIRECT("F4:F"&amp;ROW()-1)),""))</f>
        <v/>
      </c>
      <c r="G107" s="7" t="str">
        <f t="shared" ca="1" si="20"/>
        <v/>
      </c>
      <c r="H107" s="7" t="str">
        <f ca="1">IF(AND($A107&lt;&gt;"",$A107&lt;&gt;"TOTAL"),IF(AND([6]PREMIOS_TITULACIONES_ANTIGUAS!$O105&lt;&gt;"",[6]PREMIOS_TITULACIONES_ANTIGUAS!$O105&lt;&gt;0),[6]PREMIOS_TITULACIONES_ANTIGUAS!$O105,""),IF($A107="TOTAL",SUM(INDIRECT("H4:H"&amp;ROW()-1)),""))</f>
        <v/>
      </c>
      <c r="I107" s="7" t="str">
        <f ca="1">IF(AND($A107&lt;&gt;"",$A107&lt;&gt;"TOTAL"),IF(AND([6]PREMIOS_TITULACIONES_ANTIGUAS!$Q105&lt;&gt;"",[6]PREMIOS_TITULACIONES_ANTIGUAS!$Q105&lt;&gt;0),[6]PREMIOS_TITULACIONES_ANTIGUAS!$Q105,""),IF($A107="TOTAL",SUM(INDIRECT("I4:I"&amp;ROW()-1)),""))</f>
        <v/>
      </c>
      <c r="J107" s="7" t="str">
        <f t="shared" ca="1" si="21"/>
        <v/>
      </c>
      <c r="K107" s="7" t="str">
        <f ca="1">IF(AND($A107&lt;&gt;"",$A107&lt;&gt;"TOTAL"),IF(AND([6]PREMIOS_TITULACIONES_ANTIGUAS!$T105&lt;&gt;"",[6]PREMIOS_TITULACIONES_ANTIGUAS!$T105&lt;&gt;0),[6]PREMIOS_TITULACIONES_ANTIGUAS!$T105,""),IF($A107="TOTAL",SUM(INDIRECT("K4:K"&amp;ROW()-1)),""))</f>
        <v/>
      </c>
      <c r="L107" s="7" t="str">
        <f ca="1">IF(AND($A107&lt;&gt;"",$A107&lt;&gt;"TOTAL"),IF(AND([6]PREMIOS_TITULACIONES_ANTIGUAS!$V105&lt;&gt;"",[6]PREMIOS_TITULACIONES_ANTIGUAS!$V105&lt;&gt;0),[6]PREMIOS_TITULACIONES_ANTIGUAS!$V105,""),IF($A107="TOTAL",SUM(INDIRECT("L4:L"&amp;ROW()-1)),""))</f>
        <v/>
      </c>
      <c r="M107" s="7" t="str">
        <f t="shared" ca="1" si="22"/>
        <v/>
      </c>
      <c r="N107" s="7" t="str">
        <f ca="1">IF(AND($A107&lt;&gt;"",$A107&lt;&gt;"TOTAL"),IF(AND([6]PREMIOS_TITULACIONES_ANTIGUAS!$Y105&lt;&gt;"",[6]PREMIOS_TITULACIONES_ANTIGUAS!$Y105&lt;&gt;0),[6]PREMIOS_TITULACIONES_ANTIGUAS!$Y105,""),IF($A107="TOTAL",SUM(INDIRECT("N4:N"&amp;ROW()-1)),""))</f>
        <v/>
      </c>
      <c r="O107" s="7" t="str">
        <f ca="1">IF(AND($A107&lt;&gt;"",$A107&lt;&gt;"TOTAL"),IF(AND([6]PREMIOS_TITULACIONES_ANTIGUAS!$AA105&lt;&gt;"",[6]PREMIOS_TITULACIONES_ANTIGUAS!$AA105&lt;&gt;0),[6]PREMIOS_TITULACIONES_ANTIGUAS!$AA105,""),IF($A107="TOTAL",SUM(INDIRECT("O4:O"&amp;ROW()-1)),""))</f>
        <v/>
      </c>
      <c r="P107" s="7" t="str">
        <f t="shared" ca="1" si="23"/>
        <v/>
      </c>
      <c r="Q107" s="7" t="str">
        <f ca="1">IF(AND($A107&lt;&gt;"",$A107&lt;&gt;"TOTAL"),IF(AND([6]PREMIOS_TITULACIONES_ANTIGUAS!$AD105&lt;&gt;"",[6]PREMIOS_TITULACIONES_ANTIGUAS!$AD105&lt;&gt;0),[6]PREMIOS_TITULACIONES_ANTIGUAS!$AD105,""),IF($A107="TOTAL",SUM(INDIRECT("Q4:Q"&amp;ROW()-1)),""))</f>
        <v/>
      </c>
      <c r="R107" s="7" t="str">
        <f ca="1">IF(AND($A107&lt;&gt;"",$A107&lt;&gt;"TOTAL"),IF(AND([6]PREMIOS_TITULACIONES_ANTIGUAS!$AF105&lt;&gt;"",[6]PREMIOS_TITULACIONES_ANTIGUAS!$AF105&lt;&gt;0),[6]PREMIOS_TITULACIONES_ANTIGUAS!$AF105,""),IF($A107="TOTAL",SUM(INDIRECT("R4:R"&amp;ROW()-1)),""))</f>
        <v/>
      </c>
      <c r="S107" s="7" t="str">
        <f t="shared" ca="1" si="24"/>
        <v/>
      </c>
      <c r="T107" s="7" t="str">
        <f ca="1">IF(AND($A107&lt;&gt;"",$A107&lt;&gt;"TOTAL"),IF(AND([6]PREMIOS_TITULACIONES_ANTIGUAS!$AI105&lt;&gt;"",[6]PREMIOS_TITULACIONES_ANTIGUAS!$AI105&lt;&gt;0),[6]PREMIOS_TITULACIONES_ANTIGUAS!$AI105,""),IF($A107="TOTAL",SUM(INDIRECT("T4:T"&amp;ROW()-1)),""))</f>
        <v/>
      </c>
      <c r="U107" s="7" t="str">
        <f ca="1">IF(AND($A107&lt;&gt;"",$A107&lt;&gt;"TOTAL"),IF(AND([6]PREMIOS_TITULACIONES_ANTIGUAS!$AK105&lt;&gt;"",[6]PREMIOS_TITULACIONES_ANTIGUAS!$AK105&lt;&gt;0),[6]PREMIOS_TITULACIONES_ANTIGUAS!$AK105,""),IF($A107="TOTAL",SUM(INDIRECT("U4:U"&amp;ROW()-1)),""))</f>
        <v/>
      </c>
      <c r="V107" s="7" t="str">
        <f t="shared" ca="1" si="25"/>
        <v/>
      </c>
      <c r="W107" s="7" t="str">
        <f ca="1">IF(AND($A107&lt;&gt;"",$A107&lt;&gt;"TOTAL"),IF(AND([6]PREMIOS_TITULACIONES_ANTIGUAS!$AN105&lt;&gt;"",[6]PREMIOS_TITULACIONES_ANTIGUAS!$AN105&lt;&gt;0),[6]PREMIOS_TITULACIONES_ANTIGUAS!$AN105,""),IF($A107="TOTAL",SUM(INDIRECT("W4:W"&amp;ROW()-1)),""))</f>
        <v/>
      </c>
      <c r="X107" s="7" t="str">
        <f ca="1">IF(AND($A107&lt;&gt;"",$A107&lt;&gt;"TOTAL"),IF(AND([6]PREMIOS_TITULACIONES_ANTIGUAS!$AP105&lt;&gt;"",[6]PREMIOS_TITULACIONES_ANTIGUAS!$AP105&lt;&gt;0),[6]PREMIOS_TITULACIONES_ANTIGUAS!$AP105,""),IF($A107="TOTAL",SUM(INDIRECT("X4:X"&amp;ROW()-1)),""))</f>
        <v/>
      </c>
      <c r="Y107" s="7" t="str">
        <f t="shared" ca="1" si="26"/>
        <v/>
      </c>
      <c r="Z107" s="7" t="str">
        <f ca="1">IF(AND($A107&lt;&gt;"",$A107&lt;&gt;"TOTAL"),IF(AND([6]PREMIOS_TITULACIONES_ANTIGUAS!$AS105&lt;&gt;"",[6]PREMIOS_TITULACIONES_ANTIGUAS!$AS105&lt;&gt;0),[6]PREMIOS_TITULACIONES_ANTIGUAS!$AS105,""),IF($A107="TOTAL",SUM(INDIRECT("Z4:Z"&amp;ROW()-1)),""))</f>
        <v/>
      </c>
      <c r="AA107" s="7" t="str">
        <f ca="1">IF(AND($A107&lt;&gt;"",$A107&lt;&gt;"TOTAL"),IF(AND([6]PREMIOS_TITULACIONES_ANTIGUAS!$AU105&lt;&gt;"",[6]PREMIOS_TITULACIONES_ANTIGUAS!$AU105&lt;&gt;0),[6]PREMIOS_TITULACIONES_ANTIGUAS!$AU105,""),IF($A107="TOTAL",SUM(INDIRECT("AA4:AA"&amp;ROW()-1)),""))</f>
        <v/>
      </c>
      <c r="AB107" s="7" t="str">
        <f t="shared" ca="1" si="27"/>
        <v/>
      </c>
      <c r="AC107" s="7" t="str">
        <f ca="1">IF(AND($A107&lt;&gt;"",$A107&lt;&gt;"TOTAL"),IF(AND([6]PREMIOS_TITULACIONES_ANTIGUAS!$AX105&lt;&gt;"",[6]PREMIOS_TITULACIONES_ANTIGUAS!$AX105&lt;&gt;0),[6]PREMIOS_TITULACIONES_ANTIGUAS!$AX105,""),IF($A107="TOTAL",SUM(INDIRECT("AC4:AC"&amp;ROW()-1)),""))</f>
        <v/>
      </c>
      <c r="AD107" s="7" t="str">
        <f ca="1">IF(AND($A107&lt;&gt;"",$A107&lt;&gt;"TOTAL"),IF(AND([6]PREMIOS_TITULACIONES_ANTIGUAS!$AZ105&lt;&gt;"",[6]PREMIOS_TITULACIONES_ANTIGUAS!$AZ105&lt;&gt;0),[6]PREMIOS_TITULACIONES_ANTIGUAS!$AZ105,""),IF($A107="TOTAL",SUM(INDIRECT("AD4:AD"&amp;ROW()-1)),""))</f>
        <v/>
      </c>
      <c r="AE107" s="7" t="str">
        <f t="shared" ca="1" si="28"/>
        <v/>
      </c>
      <c r="AF107" s="7" t="str">
        <f ca="1">IF(AND($A107&lt;&gt;"",$A107&lt;&gt;"TOTAL"),IF(AND([6]PREMIOS_TITULACIONES_ANTIGUAS!$BC105&lt;&gt;"",[6]PREMIOS_TITULACIONES_ANTIGUAS!$BC105&lt;&gt;0),[6]PREMIOS_TITULACIONES_ANTIGUAS!$BC105,""),IF($A107="TOTAL",SUM(INDIRECT("AF4:AF"&amp;ROW()-1)),""))</f>
        <v/>
      </c>
      <c r="AG107" s="7" t="str">
        <f ca="1">IF(AND($A107&lt;&gt;"",$A107&lt;&gt;"TOTAL"),IF(AND([6]PREMIOS_TITULACIONES_ANTIGUAS!$BE105&lt;&gt;"",[6]PREMIOS_TITULACIONES_ANTIGUAS!$BE105&lt;&gt;0),[6]PREMIOS_TITULACIONES_ANTIGUAS!$BE105,""),IF($A107="TOTAL",SUM(INDIRECT("AG4:AG"&amp;ROW()-1)),""))</f>
        <v/>
      </c>
      <c r="AH107" s="7" t="str">
        <f t="shared" ca="1" si="29"/>
        <v/>
      </c>
      <c r="AI107" s="7" t="str">
        <f ca="1">IF(AND($A107&lt;&gt;"",$A107&lt;&gt;"TOTAL"),IF(AND([6]PREMIOS_TITULACIONES_ANTIGUAS!$BH105&lt;&gt;"",[6]PREMIOS_TITULACIONES_ANTIGUAS!$BH105&lt;&gt;0),[6]PREMIOS_TITULACIONES_ANTIGUAS!$BH105,""),IF($A107="TOTAL",SUM(INDIRECT("AI4:AI"&amp;ROW()-1)),""))</f>
        <v/>
      </c>
      <c r="AJ107" s="7" t="str">
        <f ca="1">IF(AND($A107&lt;&gt;"",$A107&lt;&gt;"TOTAL"),IF(AND([6]PREMIOS_TITULACIONES_ANTIGUAS!$BJ105&lt;&gt;"",[6]PREMIOS_TITULACIONES_ANTIGUAS!$BJ105&lt;&gt;0),[6]PREMIOS_TITULACIONES_ANTIGUAS!$BJ105,""),IF($A107="TOTAL",SUM(INDIRECT("AJ4:AJ"&amp;ROW()-1)),""))</f>
        <v/>
      </c>
      <c r="AK107" s="7" t="str">
        <f t="shared" ca="1" si="30"/>
        <v/>
      </c>
      <c r="AL107" s="7" t="str">
        <f ca="1">IF(AND($A107&lt;&gt;"",$A107&lt;&gt;"TOTAL"),IF(AND([6]PREMIOS_TITULACIONES_ANTIGUAS!$BM105&lt;&gt;"",[6]PREMIOS_TITULACIONES_ANTIGUAS!$BM105&lt;&gt;0),[6]PREMIOS_TITULACIONES_ANTIGUAS!$BM105,""),IF($A107="TOTAL",SUM(INDIRECT("AL4:AL"&amp;ROW()-1)),""))</f>
        <v/>
      </c>
      <c r="AM107" s="7" t="str">
        <f ca="1">IF(AND($A107&lt;&gt;"",$A107&lt;&gt;"TOTAL"),IF(AND([6]PREMIOS_TITULACIONES_ANTIGUAS!$BO105&lt;&gt;"",[6]PREMIOS_TITULACIONES_ANTIGUAS!$BO105&lt;&gt;0),[6]PREMIOS_TITULACIONES_ANTIGUAS!$BO105,""),IF($A107="TOTAL",SUM(INDIRECT("AM4:AM"&amp;ROW()-1)),""))</f>
        <v/>
      </c>
      <c r="AN107" s="7" t="str">
        <f t="shared" ca="1" si="31"/>
        <v/>
      </c>
      <c r="AO107" s="7" t="str">
        <f ca="1">IF(AND($A107&lt;&gt;"",$A107&lt;&gt;"TOTAL"),IF(AND([6]PREMIOS_TITULACIONES_ANTIGUAS!$BR105&lt;&gt;"",[6]PREMIOS_TITULACIONES_ANTIGUAS!$BR105&lt;&gt;0),[6]PREMIOS_TITULACIONES_ANTIGUAS!$BR105,""),IF($A107="TOTAL",SUM(INDIRECT("AO4:AO"&amp;ROW()-1)),""))</f>
        <v/>
      </c>
      <c r="AP107" s="7" t="str">
        <f ca="1">IF(AND($A107&lt;&gt;"",$A107&lt;&gt;"TOTAL"),IF(AND([6]PREMIOS_TITULACIONES_ANTIGUAS!$BT105&lt;&gt;"",[6]PREMIOS_TITULACIONES_ANTIGUAS!$BT105&lt;&gt;0),[6]PREMIOS_TITULACIONES_ANTIGUAS!$BT105,""),IF($A107="TOTAL",SUM(INDIRECT("AP4:AP"&amp;ROW()-1)),""))</f>
        <v/>
      </c>
      <c r="AQ107" s="7" t="str">
        <f t="shared" ca="1" si="32"/>
        <v/>
      </c>
      <c r="AR107" s="7" t="str">
        <f ca="1">IF(AND($A107&lt;&gt;"",$A107&lt;&gt;"TOTAL"),IF(AND([6]PREMIOS_TITULACIONES_ANTIGUAS!$BW105&lt;&gt;"",[6]PREMIOS_TITULACIONES_ANTIGUAS!$BW105&lt;&gt;0),[6]PREMIOS_TITULACIONES_ANTIGUAS!$BW105,""),IF($A107="TOTAL",SUM(INDIRECT("AR4:AR"&amp;ROW()-1)),""))</f>
        <v/>
      </c>
      <c r="AS107" s="7" t="str">
        <f ca="1">IF(AND($A107&lt;&gt;"",$A107&lt;&gt;"TOTAL"),IF(AND([6]PREMIOS_TITULACIONES_ANTIGUAS!$BY105&lt;&gt;"",[6]PREMIOS_TITULACIONES_ANTIGUAS!$BY105&lt;&gt;0),[6]PREMIOS_TITULACIONES_ANTIGUAS!$BY105,""),IF($A107="TOTAL",SUM(INDIRECT("AS4:AS"&amp;ROW()-1)),""))</f>
        <v/>
      </c>
      <c r="AT107" s="7" t="str">
        <f t="shared" ca="1" si="33"/>
        <v/>
      </c>
      <c r="AU107" s="7" t="str">
        <f ca="1">IF(AND($A107&lt;&gt;"",$A107&lt;&gt;"TOTAL"),IF(AND([6]PREMIOS_TITULACIONES_ANTIGUAS!$CB105&lt;&gt;"",[6]PREMIOS_TITULACIONES_ANTIGUAS!$CB105&lt;&gt;0),[6]PREMIOS_TITULACIONES_ANTIGUAS!$CB105,""),IF($A107="TOTAL",SUM(INDIRECT("AU4:AU"&amp;ROW()-1)),""))</f>
        <v/>
      </c>
      <c r="AV107" s="7" t="str">
        <f ca="1">IF(AND($A107&lt;&gt;"",$A107&lt;&gt;"TOTAL"),IF(AND([6]PREMIOS_TITULACIONES_ANTIGUAS!$CD105&lt;&gt;"",[6]PREMIOS_TITULACIONES_ANTIGUAS!$CD105&lt;&gt;0),[6]PREMIOS_TITULACIONES_ANTIGUAS!$CD105,""),IF($A107="TOTAL",SUM(INDIRECT("AV4:AV"&amp;ROW()-1)),""))</f>
        <v/>
      </c>
      <c r="AW107" s="7" t="str">
        <f t="shared" ca="1" si="34"/>
        <v/>
      </c>
      <c r="AX107" s="7" t="str">
        <f ca="1">IF(AND($A107&lt;&gt;"",$A107&lt;&gt;"TOTAL"),IF(AND([6]PREMIOS_TITULACIONES_ANTIGUAS!$CG105&lt;&gt;"",[6]PREMIOS_TITULACIONES_ANTIGUAS!$CG105&lt;&gt;0),[6]PREMIOS_TITULACIONES_ANTIGUAS!$CG105,""),IF($A107="TOTAL",SUM(INDIRECT("AX4:AX"&amp;ROW()-1)),""))</f>
        <v/>
      </c>
      <c r="AY107" s="7" t="str">
        <f ca="1">IF(AND($A107&lt;&gt;"",$A107&lt;&gt;"TOTAL"),IF(AND([6]PREMIOS_TITULACIONES_ANTIGUAS!$CI105&lt;&gt;"",[6]PREMIOS_TITULACIONES_ANTIGUAS!$CI105&lt;&gt;0),[6]PREMIOS_TITULACIONES_ANTIGUAS!$CI105,""),IF($A107="TOTAL",SUM(INDIRECT("AY4:AY"&amp;ROW()-1)),""))</f>
        <v/>
      </c>
      <c r="AZ107" s="7" t="str">
        <f t="shared" ca="1" si="35"/>
        <v/>
      </c>
      <c r="BA107" s="7" t="str">
        <f ca="1">IF(AND($A107&lt;&gt;"",$A107&lt;&gt;"TOTAL"),IF(AND([6]PREMIOS_TITULACIONES_ANTIGUAS!$CL105&lt;&gt;"",[6]PREMIOS_TITULACIONES_ANTIGUAS!$CL105&lt;&gt;0),[6]PREMIOS_TITULACIONES_ANTIGUAS!$CL105,""),IF($A107="TOTAL",SUM(INDIRECT("BA4:BA"&amp;ROW()-1)),""))</f>
        <v/>
      </c>
      <c r="BB107" s="7" t="str">
        <f ca="1">IF(AND($A107&lt;&gt;"",$A107&lt;&gt;"TOTAL"),IF(AND([6]PREMIOS_TITULACIONES_ANTIGUAS!$CN105&lt;&gt;"",[6]PREMIOS_TITULACIONES_ANTIGUAS!$CN105&lt;&gt;0),[6]PREMIOS_TITULACIONES_ANTIGUAS!$CN105,""),IF($A107="TOTAL",SUM(INDIRECT("BB4:BB"&amp;ROW()-1)),""))</f>
        <v/>
      </c>
      <c r="BC107" s="7" t="str">
        <f t="shared" ca="1" si="36"/>
        <v/>
      </c>
      <c r="BD107" s="7" t="str">
        <f ca="1">IF(AND($A107&lt;&gt;"",$A107&lt;&gt;"TOTAL"),IF(AND([6]PREMIOS_TITULACIONES_ANTIGUAS!$CQ105&lt;&gt;"",[6]PREMIOS_TITULACIONES_ANTIGUAS!$CQ105&lt;&gt;0),[6]PREMIOS_TITULACIONES_ANTIGUAS!$CQ105,""),IF($A107="TOTAL",SUM(INDIRECT("BD4:BD"&amp;ROW()-1)),""))</f>
        <v/>
      </c>
      <c r="BE107" s="7" t="str">
        <f ca="1">IF(AND($A107&lt;&gt;"",$A107&lt;&gt;"TOTAL"),IF(AND([6]PREMIOS_TITULACIONES_ANTIGUAS!$CS105&lt;&gt;"",[6]PREMIOS_TITULACIONES_ANTIGUAS!$CS105&lt;&gt;0),[6]PREMIOS_TITULACIONES_ANTIGUAS!$CS105,""),IF($A107="TOTAL",SUM(INDIRECT("BE4:BE"&amp;ROW()-1)),""))</f>
        <v/>
      </c>
      <c r="BF107" s="7" t="str">
        <f t="shared" ca="1" si="37"/>
        <v/>
      </c>
    </row>
    <row r="108" spans="1:58" x14ac:dyDescent="0.2">
      <c r="A108" s="12" t="str">
        <f>IF([6]PREMIOS_TITULACIONES_ANTIGUAS!$D106&lt;&gt;"",[6]PREMIOS_TITULACIONES_ANTIGUAS!$D106,IF(AND([6]PREMIOS_TITULACIONES_ANTIGUAS!$D106="",[6]PREMIOS_TITULACIONES_ANTIGUAS!$D107="",[6]PREMIOS_TITULACIONES_ANTIGUAS!$D105=""),"","TOTAL"))</f>
        <v/>
      </c>
      <c r="B108" s="7" t="str">
        <f ca="1">IF(AND($A108&lt;&gt;"",$A108&lt;&gt;"TOTAL"),IF(AND([6]PREMIOS_TITULACIONES_ANTIGUAS!$E106&lt;&gt;"",[6]PREMIOS_TITULACIONES_ANTIGUAS!$E106&lt;&gt;0),[6]PREMIOS_TITULACIONES_ANTIGUAS!$E106,""),IF($A108="TOTAL",SUM(INDIRECT("B4:B"&amp;ROW()-1)),""))</f>
        <v/>
      </c>
      <c r="C108" s="7" t="str">
        <f ca="1">IF(AND($A108&lt;&gt;"",$A108&lt;&gt;"TOTAL"),IF(AND([6]PREMIOS_TITULACIONES_ANTIGUAS!$G106&lt;&gt;"",[6]PREMIOS_TITULACIONES_ANTIGUAS!$G106&lt;&gt;0),[6]PREMIOS_TITULACIONES_ANTIGUAS!$G106,""),IF($A108="TOTAL",SUM(INDIRECT("C4:C"&amp;ROW()-1)),""))</f>
        <v/>
      </c>
      <c r="D108" s="7" t="str">
        <f t="shared" ca="1" si="19"/>
        <v/>
      </c>
      <c r="E108" s="7" t="str">
        <f ca="1">IF(AND($A108&lt;&gt;"",$A108&lt;&gt;"TOTAL"),IF(AND([6]PREMIOS_TITULACIONES_ANTIGUAS!$J106&lt;&gt;"",[6]PREMIOS_TITULACIONES_ANTIGUAS!$J106&lt;&gt;0),[6]PREMIOS_TITULACIONES_ANTIGUAS!$J106,""),IF($A108="TOTAL",SUM(INDIRECT("E4:E"&amp;ROW()-1)),""))</f>
        <v/>
      </c>
      <c r="F108" s="7" t="str">
        <f ca="1">IF(AND($A108&lt;&gt;"",$A108&lt;&gt;"TOTAL"),IF(AND([6]PREMIOS_TITULACIONES_ANTIGUAS!$L106&lt;&gt;"",[6]PREMIOS_TITULACIONES_ANTIGUAS!$L106&lt;&gt;0),[6]PREMIOS_TITULACIONES_ANTIGUAS!$L106,""),IF($A108="TOTAL",SUM(INDIRECT("F4:F"&amp;ROW()-1)),""))</f>
        <v/>
      </c>
      <c r="G108" s="7" t="str">
        <f t="shared" ca="1" si="20"/>
        <v/>
      </c>
      <c r="H108" s="7" t="str">
        <f ca="1">IF(AND($A108&lt;&gt;"",$A108&lt;&gt;"TOTAL"),IF(AND([6]PREMIOS_TITULACIONES_ANTIGUAS!$O106&lt;&gt;"",[6]PREMIOS_TITULACIONES_ANTIGUAS!$O106&lt;&gt;0),[6]PREMIOS_TITULACIONES_ANTIGUAS!$O106,""),IF($A108="TOTAL",SUM(INDIRECT("H4:H"&amp;ROW()-1)),""))</f>
        <v/>
      </c>
      <c r="I108" s="7" t="str">
        <f ca="1">IF(AND($A108&lt;&gt;"",$A108&lt;&gt;"TOTAL"),IF(AND([6]PREMIOS_TITULACIONES_ANTIGUAS!$Q106&lt;&gt;"",[6]PREMIOS_TITULACIONES_ANTIGUAS!$Q106&lt;&gt;0),[6]PREMIOS_TITULACIONES_ANTIGUAS!$Q106,""),IF($A108="TOTAL",SUM(INDIRECT("I4:I"&amp;ROW()-1)),""))</f>
        <v/>
      </c>
      <c r="J108" s="7" t="str">
        <f t="shared" ca="1" si="21"/>
        <v/>
      </c>
      <c r="K108" s="7" t="str">
        <f ca="1">IF(AND($A108&lt;&gt;"",$A108&lt;&gt;"TOTAL"),IF(AND([6]PREMIOS_TITULACIONES_ANTIGUAS!$T106&lt;&gt;"",[6]PREMIOS_TITULACIONES_ANTIGUAS!$T106&lt;&gt;0),[6]PREMIOS_TITULACIONES_ANTIGUAS!$T106,""),IF($A108="TOTAL",SUM(INDIRECT("K4:K"&amp;ROW()-1)),""))</f>
        <v/>
      </c>
      <c r="L108" s="7" t="str">
        <f ca="1">IF(AND($A108&lt;&gt;"",$A108&lt;&gt;"TOTAL"),IF(AND([6]PREMIOS_TITULACIONES_ANTIGUAS!$V106&lt;&gt;"",[6]PREMIOS_TITULACIONES_ANTIGUAS!$V106&lt;&gt;0),[6]PREMIOS_TITULACIONES_ANTIGUAS!$V106,""),IF($A108="TOTAL",SUM(INDIRECT("L4:L"&amp;ROW()-1)),""))</f>
        <v/>
      </c>
      <c r="M108" s="7" t="str">
        <f t="shared" ca="1" si="22"/>
        <v/>
      </c>
      <c r="N108" s="7" t="str">
        <f ca="1">IF(AND($A108&lt;&gt;"",$A108&lt;&gt;"TOTAL"),IF(AND([6]PREMIOS_TITULACIONES_ANTIGUAS!$Y106&lt;&gt;"",[6]PREMIOS_TITULACIONES_ANTIGUAS!$Y106&lt;&gt;0),[6]PREMIOS_TITULACIONES_ANTIGUAS!$Y106,""),IF($A108="TOTAL",SUM(INDIRECT("N4:N"&amp;ROW()-1)),""))</f>
        <v/>
      </c>
      <c r="O108" s="7" t="str">
        <f ca="1">IF(AND($A108&lt;&gt;"",$A108&lt;&gt;"TOTAL"),IF(AND([6]PREMIOS_TITULACIONES_ANTIGUAS!$AA106&lt;&gt;"",[6]PREMIOS_TITULACIONES_ANTIGUAS!$AA106&lt;&gt;0),[6]PREMIOS_TITULACIONES_ANTIGUAS!$AA106,""),IF($A108="TOTAL",SUM(INDIRECT("O4:O"&amp;ROW()-1)),""))</f>
        <v/>
      </c>
      <c r="P108" s="7" t="str">
        <f t="shared" ca="1" si="23"/>
        <v/>
      </c>
      <c r="Q108" s="7" t="str">
        <f ca="1">IF(AND($A108&lt;&gt;"",$A108&lt;&gt;"TOTAL"),IF(AND([6]PREMIOS_TITULACIONES_ANTIGUAS!$AD106&lt;&gt;"",[6]PREMIOS_TITULACIONES_ANTIGUAS!$AD106&lt;&gt;0),[6]PREMIOS_TITULACIONES_ANTIGUAS!$AD106,""),IF($A108="TOTAL",SUM(INDIRECT("Q4:Q"&amp;ROW()-1)),""))</f>
        <v/>
      </c>
      <c r="R108" s="7" t="str">
        <f ca="1">IF(AND($A108&lt;&gt;"",$A108&lt;&gt;"TOTAL"),IF(AND([6]PREMIOS_TITULACIONES_ANTIGUAS!$AF106&lt;&gt;"",[6]PREMIOS_TITULACIONES_ANTIGUAS!$AF106&lt;&gt;0),[6]PREMIOS_TITULACIONES_ANTIGUAS!$AF106,""),IF($A108="TOTAL",SUM(INDIRECT("R4:R"&amp;ROW()-1)),""))</f>
        <v/>
      </c>
      <c r="S108" s="7" t="str">
        <f t="shared" ca="1" si="24"/>
        <v/>
      </c>
      <c r="T108" s="7" t="str">
        <f ca="1">IF(AND($A108&lt;&gt;"",$A108&lt;&gt;"TOTAL"),IF(AND([6]PREMIOS_TITULACIONES_ANTIGUAS!$AI106&lt;&gt;"",[6]PREMIOS_TITULACIONES_ANTIGUAS!$AI106&lt;&gt;0),[6]PREMIOS_TITULACIONES_ANTIGUAS!$AI106,""),IF($A108="TOTAL",SUM(INDIRECT("T4:T"&amp;ROW()-1)),""))</f>
        <v/>
      </c>
      <c r="U108" s="7" t="str">
        <f ca="1">IF(AND($A108&lt;&gt;"",$A108&lt;&gt;"TOTAL"),IF(AND([6]PREMIOS_TITULACIONES_ANTIGUAS!$AK106&lt;&gt;"",[6]PREMIOS_TITULACIONES_ANTIGUAS!$AK106&lt;&gt;0),[6]PREMIOS_TITULACIONES_ANTIGUAS!$AK106,""),IF($A108="TOTAL",SUM(INDIRECT("U4:U"&amp;ROW()-1)),""))</f>
        <v/>
      </c>
      <c r="V108" s="7" t="str">
        <f t="shared" ca="1" si="25"/>
        <v/>
      </c>
      <c r="W108" s="7" t="str">
        <f ca="1">IF(AND($A108&lt;&gt;"",$A108&lt;&gt;"TOTAL"),IF(AND([6]PREMIOS_TITULACIONES_ANTIGUAS!$AN106&lt;&gt;"",[6]PREMIOS_TITULACIONES_ANTIGUAS!$AN106&lt;&gt;0),[6]PREMIOS_TITULACIONES_ANTIGUAS!$AN106,""),IF($A108="TOTAL",SUM(INDIRECT("W4:W"&amp;ROW()-1)),""))</f>
        <v/>
      </c>
      <c r="X108" s="7" t="str">
        <f ca="1">IF(AND($A108&lt;&gt;"",$A108&lt;&gt;"TOTAL"),IF(AND([6]PREMIOS_TITULACIONES_ANTIGUAS!$AP106&lt;&gt;"",[6]PREMIOS_TITULACIONES_ANTIGUAS!$AP106&lt;&gt;0),[6]PREMIOS_TITULACIONES_ANTIGUAS!$AP106,""),IF($A108="TOTAL",SUM(INDIRECT("X4:X"&amp;ROW()-1)),""))</f>
        <v/>
      </c>
      <c r="Y108" s="7" t="str">
        <f t="shared" ca="1" si="26"/>
        <v/>
      </c>
      <c r="Z108" s="7" t="str">
        <f ca="1">IF(AND($A108&lt;&gt;"",$A108&lt;&gt;"TOTAL"),IF(AND([6]PREMIOS_TITULACIONES_ANTIGUAS!$AS106&lt;&gt;"",[6]PREMIOS_TITULACIONES_ANTIGUAS!$AS106&lt;&gt;0),[6]PREMIOS_TITULACIONES_ANTIGUAS!$AS106,""),IF($A108="TOTAL",SUM(INDIRECT("Z4:Z"&amp;ROW()-1)),""))</f>
        <v/>
      </c>
      <c r="AA108" s="7" t="str">
        <f ca="1">IF(AND($A108&lt;&gt;"",$A108&lt;&gt;"TOTAL"),IF(AND([6]PREMIOS_TITULACIONES_ANTIGUAS!$AU106&lt;&gt;"",[6]PREMIOS_TITULACIONES_ANTIGUAS!$AU106&lt;&gt;0),[6]PREMIOS_TITULACIONES_ANTIGUAS!$AU106,""),IF($A108="TOTAL",SUM(INDIRECT("AA4:AA"&amp;ROW()-1)),""))</f>
        <v/>
      </c>
      <c r="AB108" s="7" t="str">
        <f t="shared" ca="1" si="27"/>
        <v/>
      </c>
      <c r="AC108" s="7" t="str">
        <f ca="1">IF(AND($A108&lt;&gt;"",$A108&lt;&gt;"TOTAL"),IF(AND([6]PREMIOS_TITULACIONES_ANTIGUAS!$AX106&lt;&gt;"",[6]PREMIOS_TITULACIONES_ANTIGUAS!$AX106&lt;&gt;0),[6]PREMIOS_TITULACIONES_ANTIGUAS!$AX106,""),IF($A108="TOTAL",SUM(INDIRECT("AC4:AC"&amp;ROW()-1)),""))</f>
        <v/>
      </c>
      <c r="AD108" s="7" t="str">
        <f ca="1">IF(AND($A108&lt;&gt;"",$A108&lt;&gt;"TOTAL"),IF(AND([6]PREMIOS_TITULACIONES_ANTIGUAS!$AZ106&lt;&gt;"",[6]PREMIOS_TITULACIONES_ANTIGUAS!$AZ106&lt;&gt;0),[6]PREMIOS_TITULACIONES_ANTIGUAS!$AZ106,""),IF($A108="TOTAL",SUM(INDIRECT("AD4:AD"&amp;ROW()-1)),""))</f>
        <v/>
      </c>
      <c r="AE108" s="7" t="str">
        <f t="shared" ca="1" si="28"/>
        <v/>
      </c>
      <c r="AF108" s="7" t="str">
        <f ca="1">IF(AND($A108&lt;&gt;"",$A108&lt;&gt;"TOTAL"),IF(AND([6]PREMIOS_TITULACIONES_ANTIGUAS!$BC106&lt;&gt;"",[6]PREMIOS_TITULACIONES_ANTIGUAS!$BC106&lt;&gt;0),[6]PREMIOS_TITULACIONES_ANTIGUAS!$BC106,""),IF($A108="TOTAL",SUM(INDIRECT("AF4:AF"&amp;ROW()-1)),""))</f>
        <v/>
      </c>
      <c r="AG108" s="7" t="str">
        <f ca="1">IF(AND($A108&lt;&gt;"",$A108&lt;&gt;"TOTAL"),IF(AND([6]PREMIOS_TITULACIONES_ANTIGUAS!$BE106&lt;&gt;"",[6]PREMIOS_TITULACIONES_ANTIGUAS!$BE106&lt;&gt;0),[6]PREMIOS_TITULACIONES_ANTIGUAS!$BE106,""),IF($A108="TOTAL",SUM(INDIRECT("AG4:AG"&amp;ROW()-1)),""))</f>
        <v/>
      </c>
      <c r="AH108" s="7" t="str">
        <f t="shared" ca="1" si="29"/>
        <v/>
      </c>
      <c r="AI108" s="7" t="str">
        <f ca="1">IF(AND($A108&lt;&gt;"",$A108&lt;&gt;"TOTAL"),IF(AND([6]PREMIOS_TITULACIONES_ANTIGUAS!$BH106&lt;&gt;"",[6]PREMIOS_TITULACIONES_ANTIGUAS!$BH106&lt;&gt;0),[6]PREMIOS_TITULACIONES_ANTIGUAS!$BH106,""),IF($A108="TOTAL",SUM(INDIRECT("AI4:AI"&amp;ROW()-1)),""))</f>
        <v/>
      </c>
      <c r="AJ108" s="7" t="str">
        <f ca="1">IF(AND($A108&lt;&gt;"",$A108&lt;&gt;"TOTAL"),IF(AND([6]PREMIOS_TITULACIONES_ANTIGUAS!$BJ106&lt;&gt;"",[6]PREMIOS_TITULACIONES_ANTIGUAS!$BJ106&lt;&gt;0),[6]PREMIOS_TITULACIONES_ANTIGUAS!$BJ106,""),IF($A108="TOTAL",SUM(INDIRECT("AJ4:AJ"&amp;ROW()-1)),""))</f>
        <v/>
      </c>
      <c r="AK108" s="7" t="str">
        <f t="shared" ca="1" si="30"/>
        <v/>
      </c>
      <c r="AL108" s="7" t="str">
        <f ca="1">IF(AND($A108&lt;&gt;"",$A108&lt;&gt;"TOTAL"),IF(AND([6]PREMIOS_TITULACIONES_ANTIGUAS!$BM106&lt;&gt;"",[6]PREMIOS_TITULACIONES_ANTIGUAS!$BM106&lt;&gt;0),[6]PREMIOS_TITULACIONES_ANTIGUAS!$BM106,""),IF($A108="TOTAL",SUM(INDIRECT("AL4:AL"&amp;ROW()-1)),""))</f>
        <v/>
      </c>
      <c r="AM108" s="7" t="str">
        <f ca="1">IF(AND($A108&lt;&gt;"",$A108&lt;&gt;"TOTAL"),IF(AND([6]PREMIOS_TITULACIONES_ANTIGUAS!$BO106&lt;&gt;"",[6]PREMIOS_TITULACIONES_ANTIGUAS!$BO106&lt;&gt;0),[6]PREMIOS_TITULACIONES_ANTIGUAS!$BO106,""),IF($A108="TOTAL",SUM(INDIRECT("AM4:AM"&amp;ROW()-1)),""))</f>
        <v/>
      </c>
      <c r="AN108" s="7" t="str">
        <f t="shared" ca="1" si="31"/>
        <v/>
      </c>
      <c r="AO108" s="7" t="str">
        <f ca="1">IF(AND($A108&lt;&gt;"",$A108&lt;&gt;"TOTAL"),IF(AND([6]PREMIOS_TITULACIONES_ANTIGUAS!$BR106&lt;&gt;"",[6]PREMIOS_TITULACIONES_ANTIGUAS!$BR106&lt;&gt;0),[6]PREMIOS_TITULACIONES_ANTIGUAS!$BR106,""),IF($A108="TOTAL",SUM(INDIRECT("AO4:AO"&amp;ROW()-1)),""))</f>
        <v/>
      </c>
      <c r="AP108" s="7" t="str">
        <f ca="1">IF(AND($A108&lt;&gt;"",$A108&lt;&gt;"TOTAL"),IF(AND([6]PREMIOS_TITULACIONES_ANTIGUAS!$BT106&lt;&gt;"",[6]PREMIOS_TITULACIONES_ANTIGUAS!$BT106&lt;&gt;0),[6]PREMIOS_TITULACIONES_ANTIGUAS!$BT106,""),IF($A108="TOTAL",SUM(INDIRECT("AP4:AP"&amp;ROW()-1)),""))</f>
        <v/>
      </c>
      <c r="AQ108" s="7" t="str">
        <f t="shared" ca="1" si="32"/>
        <v/>
      </c>
      <c r="AR108" s="7" t="str">
        <f ca="1">IF(AND($A108&lt;&gt;"",$A108&lt;&gt;"TOTAL"),IF(AND([6]PREMIOS_TITULACIONES_ANTIGUAS!$BW106&lt;&gt;"",[6]PREMIOS_TITULACIONES_ANTIGUAS!$BW106&lt;&gt;0),[6]PREMIOS_TITULACIONES_ANTIGUAS!$BW106,""),IF($A108="TOTAL",SUM(INDIRECT("AR4:AR"&amp;ROW()-1)),""))</f>
        <v/>
      </c>
      <c r="AS108" s="7" t="str">
        <f ca="1">IF(AND($A108&lt;&gt;"",$A108&lt;&gt;"TOTAL"),IF(AND([6]PREMIOS_TITULACIONES_ANTIGUAS!$BY106&lt;&gt;"",[6]PREMIOS_TITULACIONES_ANTIGUAS!$BY106&lt;&gt;0),[6]PREMIOS_TITULACIONES_ANTIGUAS!$BY106,""),IF($A108="TOTAL",SUM(INDIRECT("AS4:AS"&amp;ROW()-1)),""))</f>
        <v/>
      </c>
      <c r="AT108" s="7" t="str">
        <f t="shared" ca="1" si="33"/>
        <v/>
      </c>
      <c r="AU108" s="7" t="str">
        <f ca="1">IF(AND($A108&lt;&gt;"",$A108&lt;&gt;"TOTAL"),IF(AND([6]PREMIOS_TITULACIONES_ANTIGUAS!$CB106&lt;&gt;"",[6]PREMIOS_TITULACIONES_ANTIGUAS!$CB106&lt;&gt;0),[6]PREMIOS_TITULACIONES_ANTIGUAS!$CB106,""),IF($A108="TOTAL",SUM(INDIRECT("AU4:AU"&amp;ROW()-1)),""))</f>
        <v/>
      </c>
      <c r="AV108" s="7" t="str">
        <f ca="1">IF(AND($A108&lt;&gt;"",$A108&lt;&gt;"TOTAL"),IF(AND([6]PREMIOS_TITULACIONES_ANTIGUAS!$CD106&lt;&gt;"",[6]PREMIOS_TITULACIONES_ANTIGUAS!$CD106&lt;&gt;0),[6]PREMIOS_TITULACIONES_ANTIGUAS!$CD106,""),IF($A108="TOTAL",SUM(INDIRECT("AV4:AV"&amp;ROW()-1)),""))</f>
        <v/>
      </c>
      <c r="AW108" s="7" t="str">
        <f t="shared" ca="1" si="34"/>
        <v/>
      </c>
      <c r="AX108" s="7" t="str">
        <f ca="1">IF(AND($A108&lt;&gt;"",$A108&lt;&gt;"TOTAL"),IF(AND([6]PREMIOS_TITULACIONES_ANTIGUAS!$CG106&lt;&gt;"",[6]PREMIOS_TITULACIONES_ANTIGUAS!$CG106&lt;&gt;0),[6]PREMIOS_TITULACIONES_ANTIGUAS!$CG106,""),IF($A108="TOTAL",SUM(INDIRECT("AX4:AX"&amp;ROW()-1)),""))</f>
        <v/>
      </c>
      <c r="AY108" s="7" t="str">
        <f ca="1">IF(AND($A108&lt;&gt;"",$A108&lt;&gt;"TOTAL"),IF(AND([6]PREMIOS_TITULACIONES_ANTIGUAS!$CI106&lt;&gt;"",[6]PREMIOS_TITULACIONES_ANTIGUAS!$CI106&lt;&gt;0),[6]PREMIOS_TITULACIONES_ANTIGUAS!$CI106,""),IF($A108="TOTAL",SUM(INDIRECT("AY4:AY"&amp;ROW()-1)),""))</f>
        <v/>
      </c>
      <c r="AZ108" s="7" t="str">
        <f t="shared" ca="1" si="35"/>
        <v/>
      </c>
      <c r="BA108" s="7" t="str">
        <f ca="1">IF(AND($A108&lt;&gt;"",$A108&lt;&gt;"TOTAL"),IF(AND([6]PREMIOS_TITULACIONES_ANTIGUAS!$CL106&lt;&gt;"",[6]PREMIOS_TITULACIONES_ANTIGUAS!$CL106&lt;&gt;0),[6]PREMIOS_TITULACIONES_ANTIGUAS!$CL106,""),IF($A108="TOTAL",SUM(INDIRECT("BA4:BA"&amp;ROW()-1)),""))</f>
        <v/>
      </c>
      <c r="BB108" s="7" t="str">
        <f ca="1">IF(AND($A108&lt;&gt;"",$A108&lt;&gt;"TOTAL"),IF(AND([6]PREMIOS_TITULACIONES_ANTIGUAS!$CN106&lt;&gt;"",[6]PREMIOS_TITULACIONES_ANTIGUAS!$CN106&lt;&gt;0),[6]PREMIOS_TITULACIONES_ANTIGUAS!$CN106,""),IF($A108="TOTAL",SUM(INDIRECT("BB4:BB"&amp;ROW()-1)),""))</f>
        <v/>
      </c>
      <c r="BC108" s="7" t="str">
        <f t="shared" ca="1" si="36"/>
        <v/>
      </c>
      <c r="BD108" s="7" t="str">
        <f ca="1">IF(AND($A108&lt;&gt;"",$A108&lt;&gt;"TOTAL"),IF(AND([6]PREMIOS_TITULACIONES_ANTIGUAS!$CQ106&lt;&gt;"",[6]PREMIOS_TITULACIONES_ANTIGUAS!$CQ106&lt;&gt;0),[6]PREMIOS_TITULACIONES_ANTIGUAS!$CQ106,""),IF($A108="TOTAL",SUM(INDIRECT("BD4:BD"&amp;ROW()-1)),""))</f>
        <v/>
      </c>
      <c r="BE108" s="7" t="str">
        <f ca="1">IF(AND($A108&lt;&gt;"",$A108&lt;&gt;"TOTAL"),IF(AND([6]PREMIOS_TITULACIONES_ANTIGUAS!$CS106&lt;&gt;"",[6]PREMIOS_TITULACIONES_ANTIGUAS!$CS106&lt;&gt;0),[6]PREMIOS_TITULACIONES_ANTIGUAS!$CS106,""),IF($A108="TOTAL",SUM(INDIRECT("BE4:BE"&amp;ROW()-1)),""))</f>
        <v/>
      </c>
      <c r="BF108" s="7" t="str">
        <f t="shared" ca="1" si="37"/>
        <v/>
      </c>
    </row>
    <row r="109" spans="1:58" x14ac:dyDescent="0.2">
      <c r="A109" s="12" t="str">
        <f>IF([6]PREMIOS_TITULACIONES_ANTIGUAS!$D107&lt;&gt;"",[6]PREMIOS_TITULACIONES_ANTIGUAS!$D107,IF(AND([6]PREMIOS_TITULACIONES_ANTIGUAS!$D107="",[6]PREMIOS_TITULACIONES_ANTIGUAS!$D108="",[6]PREMIOS_TITULACIONES_ANTIGUAS!$D106=""),"","TOTAL"))</f>
        <v/>
      </c>
      <c r="B109" s="7" t="str">
        <f ca="1">IF(AND($A109&lt;&gt;"",$A109&lt;&gt;"TOTAL"),IF(AND([6]PREMIOS_TITULACIONES_ANTIGUAS!$E107&lt;&gt;"",[6]PREMIOS_TITULACIONES_ANTIGUAS!$E107&lt;&gt;0),[6]PREMIOS_TITULACIONES_ANTIGUAS!$E107,""),IF($A109="TOTAL",SUM(INDIRECT("B4:B"&amp;ROW()-1)),""))</f>
        <v/>
      </c>
      <c r="C109" s="7" t="str">
        <f ca="1">IF(AND($A109&lt;&gt;"",$A109&lt;&gt;"TOTAL"),IF(AND([6]PREMIOS_TITULACIONES_ANTIGUAS!$G107&lt;&gt;"",[6]PREMIOS_TITULACIONES_ANTIGUAS!$G107&lt;&gt;0),[6]PREMIOS_TITULACIONES_ANTIGUAS!$G107,""),IF($A109="TOTAL",SUM(INDIRECT("C4:C"&amp;ROW()-1)),""))</f>
        <v/>
      </c>
      <c r="D109" s="7" t="str">
        <f t="shared" ca="1" si="19"/>
        <v/>
      </c>
      <c r="E109" s="7" t="str">
        <f ca="1">IF(AND($A109&lt;&gt;"",$A109&lt;&gt;"TOTAL"),IF(AND([6]PREMIOS_TITULACIONES_ANTIGUAS!$J107&lt;&gt;"",[6]PREMIOS_TITULACIONES_ANTIGUAS!$J107&lt;&gt;0),[6]PREMIOS_TITULACIONES_ANTIGUAS!$J107,""),IF($A109="TOTAL",SUM(INDIRECT("E4:E"&amp;ROW()-1)),""))</f>
        <v/>
      </c>
      <c r="F109" s="7" t="str">
        <f ca="1">IF(AND($A109&lt;&gt;"",$A109&lt;&gt;"TOTAL"),IF(AND([6]PREMIOS_TITULACIONES_ANTIGUAS!$L107&lt;&gt;"",[6]PREMIOS_TITULACIONES_ANTIGUAS!$L107&lt;&gt;0),[6]PREMIOS_TITULACIONES_ANTIGUAS!$L107,""),IF($A109="TOTAL",SUM(INDIRECT("F4:F"&amp;ROW()-1)),""))</f>
        <v/>
      </c>
      <c r="G109" s="7" t="str">
        <f t="shared" ca="1" si="20"/>
        <v/>
      </c>
      <c r="H109" s="7" t="str">
        <f ca="1">IF(AND($A109&lt;&gt;"",$A109&lt;&gt;"TOTAL"),IF(AND([6]PREMIOS_TITULACIONES_ANTIGUAS!$O107&lt;&gt;"",[6]PREMIOS_TITULACIONES_ANTIGUAS!$O107&lt;&gt;0),[6]PREMIOS_TITULACIONES_ANTIGUAS!$O107,""),IF($A109="TOTAL",SUM(INDIRECT("H4:H"&amp;ROW()-1)),""))</f>
        <v/>
      </c>
      <c r="I109" s="7" t="str">
        <f ca="1">IF(AND($A109&lt;&gt;"",$A109&lt;&gt;"TOTAL"),IF(AND([6]PREMIOS_TITULACIONES_ANTIGUAS!$Q107&lt;&gt;"",[6]PREMIOS_TITULACIONES_ANTIGUAS!$Q107&lt;&gt;0),[6]PREMIOS_TITULACIONES_ANTIGUAS!$Q107,""),IF($A109="TOTAL",SUM(INDIRECT("I4:I"&amp;ROW()-1)),""))</f>
        <v/>
      </c>
      <c r="J109" s="7" t="str">
        <f t="shared" ca="1" si="21"/>
        <v/>
      </c>
      <c r="K109" s="7" t="str">
        <f ca="1">IF(AND($A109&lt;&gt;"",$A109&lt;&gt;"TOTAL"),IF(AND([6]PREMIOS_TITULACIONES_ANTIGUAS!$T107&lt;&gt;"",[6]PREMIOS_TITULACIONES_ANTIGUAS!$T107&lt;&gt;0),[6]PREMIOS_TITULACIONES_ANTIGUAS!$T107,""),IF($A109="TOTAL",SUM(INDIRECT("K4:K"&amp;ROW()-1)),""))</f>
        <v/>
      </c>
      <c r="L109" s="7" t="str">
        <f ca="1">IF(AND($A109&lt;&gt;"",$A109&lt;&gt;"TOTAL"),IF(AND([6]PREMIOS_TITULACIONES_ANTIGUAS!$V107&lt;&gt;"",[6]PREMIOS_TITULACIONES_ANTIGUAS!$V107&lt;&gt;0),[6]PREMIOS_TITULACIONES_ANTIGUAS!$V107,""),IF($A109="TOTAL",SUM(INDIRECT("L4:L"&amp;ROW()-1)),""))</f>
        <v/>
      </c>
      <c r="M109" s="7" t="str">
        <f t="shared" ca="1" si="22"/>
        <v/>
      </c>
      <c r="N109" s="7" t="str">
        <f ca="1">IF(AND($A109&lt;&gt;"",$A109&lt;&gt;"TOTAL"),IF(AND([6]PREMIOS_TITULACIONES_ANTIGUAS!$Y107&lt;&gt;"",[6]PREMIOS_TITULACIONES_ANTIGUAS!$Y107&lt;&gt;0),[6]PREMIOS_TITULACIONES_ANTIGUAS!$Y107,""),IF($A109="TOTAL",SUM(INDIRECT("N4:N"&amp;ROW()-1)),""))</f>
        <v/>
      </c>
      <c r="O109" s="7" t="str">
        <f ca="1">IF(AND($A109&lt;&gt;"",$A109&lt;&gt;"TOTAL"),IF(AND([6]PREMIOS_TITULACIONES_ANTIGUAS!$AA107&lt;&gt;"",[6]PREMIOS_TITULACIONES_ANTIGUAS!$AA107&lt;&gt;0),[6]PREMIOS_TITULACIONES_ANTIGUAS!$AA107,""),IF($A109="TOTAL",SUM(INDIRECT("O4:O"&amp;ROW()-1)),""))</f>
        <v/>
      </c>
      <c r="P109" s="7" t="str">
        <f t="shared" ca="1" si="23"/>
        <v/>
      </c>
      <c r="Q109" s="7" t="str">
        <f ca="1">IF(AND($A109&lt;&gt;"",$A109&lt;&gt;"TOTAL"),IF(AND([6]PREMIOS_TITULACIONES_ANTIGUAS!$AD107&lt;&gt;"",[6]PREMIOS_TITULACIONES_ANTIGUAS!$AD107&lt;&gt;0),[6]PREMIOS_TITULACIONES_ANTIGUAS!$AD107,""),IF($A109="TOTAL",SUM(INDIRECT("Q4:Q"&amp;ROW()-1)),""))</f>
        <v/>
      </c>
      <c r="R109" s="7" t="str">
        <f ca="1">IF(AND($A109&lt;&gt;"",$A109&lt;&gt;"TOTAL"),IF(AND([6]PREMIOS_TITULACIONES_ANTIGUAS!$AF107&lt;&gt;"",[6]PREMIOS_TITULACIONES_ANTIGUAS!$AF107&lt;&gt;0),[6]PREMIOS_TITULACIONES_ANTIGUAS!$AF107,""),IF($A109="TOTAL",SUM(INDIRECT("R4:R"&amp;ROW()-1)),""))</f>
        <v/>
      </c>
      <c r="S109" s="7" t="str">
        <f t="shared" ca="1" si="24"/>
        <v/>
      </c>
      <c r="T109" s="7" t="str">
        <f ca="1">IF(AND($A109&lt;&gt;"",$A109&lt;&gt;"TOTAL"),IF(AND([6]PREMIOS_TITULACIONES_ANTIGUAS!$AI107&lt;&gt;"",[6]PREMIOS_TITULACIONES_ANTIGUAS!$AI107&lt;&gt;0),[6]PREMIOS_TITULACIONES_ANTIGUAS!$AI107,""),IF($A109="TOTAL",SUM(INDIRECT("T4:T"&amp;ROW()-1)),""))</f>
        <v/>
      </c>
      <c r="U109" s="7" t="str">
        <f ca="1">IF(AND($A109&lt;&gt;"",$A109&lt;&gt;"TOTAL"),IF(AND([6]PREMIOS_TITULACIONES_ANTIGUAS!$AK107&lt;&gt;"",[6]PREMIOS_TITULACIONES_ANTIGUAS!$AK107&lt;&gt;0),[6]PREMIOS_TITULACIONES_ANTIGUAS!$AK107,""),IF($A109="TOTAL",SUM(INDIRECT("U4:U"&amp;ROW()-1)),""))</f>
        <v/>
      </c>
      <c r="V109" s="7" t="str">
        <f t="shared" ca="1" si="25"/>
        <v/>
      </c>
      <c r="W109" s="7" t="str">
        <f ca="1">IF(AND($A109&lt;&gt;"",$A109&lt;&gt;"TOTAL"),IF(AND([6]PREMIOS_TITULACIONES_ANTIGUAS!$AN107&lt;&gt;"",[6]PREMIOS_TITULACIONES_ANTIGUAS!$AN107&lt;&gt;0),[6]PREMIOS_TITULACIONES_ANTIGUAS!$AN107,""),IF($A109="TOTAL",SUM(INDIRECT("W4:W"&amp;ROW()-1)),""))</f>
        <v/>
      </c>
      <c r="X109" s="7" t="str">
        <f ca="1">IF(AND($A109&lt;&gt;"",$A109&lt;&gt;"TOTAL"),IF(AND([6]PREMIOS_TITULACIONES_ANTIGUAS!$AP107&lt;&gt;"",[6]PREMIOS_TITULACIONES_ANTIGUAS!$AP107&lt;&gt;0),[6]PREMIOS_TITULACIONES_ANTIGUAS!$AP107,""),IF($A109="TOTAL",SUM(INDIRECT("X4:X"&amp;ROW()-1)),""))</f>
        <v/>
      </c>
      <c r="Y109" s="7" t="str">
        <f t="shared" ca="1" si="26"/>
        <v/>
      </c>
      <c r="Z109" s="7" t="str">
        <f ca="1">IF(AND($A109&lt;&gt;"",$A109&lt;&gt;"TOTAL"),IF(AND([6]PREMIOS_TITULACIONES_ANTIGUAS!$AS107&lt;&gt;"",[6]PREMIOS_TITULACIONES_ANTIGUAS!$AS107&lt;&gt;0),[6]PREMIOS_TITULACIONES_ANTIGUAS!$AS107,""),IF($A109="TOTAL",SUM(INDIRECT("Z4:Z"&amp;ROW()-1)),""))</f>
        <v/>
      </c>
      <c r="AA109" s="7" t="str">
        <f ca="1">IF(AND($A109&lt;&gt;"",$A109&lt;&gt;"TOTAL"),IF(AND([6]PREMIOS_TITULACIONES_ANTIGUAS!$AU107&lt;&gt;"",[6]PREMIOS_TITULACIONES_ANTIGUAS!$AU107&lt;&gt;0),[6]PREMIOS_TITULACIONES_ANTIGUAS!$AU107,""),IF($A109="TOTAL",SUM(INDIRECT("AA4:AA"&amp;ROW()-1)),""))</f>
        <v/>
      </c>
      <c r="AB109" s="7" t="str">
        <f t="shared" ca="1" si="27"/>
        <v/>
      </c>
      <c r="AC109" s="7" t="str">
        <f ca="1">IF(AND($A109&lt;&gt;"",$A109&lt;&gt;"TOTAL"),IF(AND([6]PREMIOS_TITULACIONES_ANTIGUAS!$AX107&lt;&gt;"",[6]PREMIOS_TITULACIONES_ANTIGUAS!$AX107&lt;&gt;0),[6]PREMIOS_TITULACIONES_ANTIGUAS!$AX107,""),IF($A109="TOTAL",SUM(INDIRECT("AC4:AC"&amp;ROW()-1)),""))</f>
        <v/>
      </c>
      <c r="AD109" s="7" t="str">
        <f ca="1">IF(AND($A109&lt;&gt;"",$A109&lt;&gt;"TOTAL"),IF(AND([6]PREMIOS_TITULACIONES_ANTIGUAS!$AZ107&lt;&gt;"",[6]PREMIOS_TITULACIONES_ANTIGUAS!$AZ107&lt;&gt;0),[6]PREMIOS_TITULACIONES_ANTIGUAS!$AZ107,""),IF($A109="TOTAL",SUM(INDIRECT("AD4:AD"&amp;ROW()-1)),""))</f>
        <v/>
      </c>
      <c r="AE109" s="7" t="str">
        <f t="shared" ca="1" si="28"/>
        <v/>
      </c>
      <c r="AF109" s="7" t="str">
        <f ca="1">IF(AND($A109&lt;&gt;"",$A109&lt;&gt;"TOTAL"),IF(AND([6]PREMIOS_TITULACIONES_ANTIGUAS!$BC107&lt;&gt;"",[6]PREMIOS_TITULACIONES_ANTIGUAS!$BC107&lt;&gt;0),[6]PREMIOS_TITULACIONES_ANTIGUAS!$BC107,""),IF($A109="TOTAL",SUM(INDIRECT("AF4:AF"&amp;ROW()-1)),""))</f>
        <v/>
      </c>
      <c r="AG109" s="7" t="str">
        <f ca="1">IF(AND($A109&lt;&gt;"",$A109&lt;&gt;"TOTAL"),IF(AND([6]PREMIOS_TITULACIONES_ANTIGUAS!$BE107&lt;&gt;"",[6]PREMIOS_TITULACIONES_ANTIGUAS!$BE107&lt;&gt;0),[6]PREMIOS_TITULACIONES_ANTIGUAS!$BE107,""),IF($A109="TOTAL",SUM(INDIRECT("AG4:AG"&amp;ROW()-1)),""))</f>
        <v/>
      </c>
      <c r="AH109" s="7" t="str">
        <f t="shared" ca="1" si="29"/>
        <v/>
      </c>
      <c r="AI109" s="7" t="str">
        <f ca="1">IF(AND($A109&lt;&gt;"",$A109&lt;&gt;"TOTAL"),IF(AND([6]PREMIOS_TITULACIONES_ANTIGUAS!$BH107&lt;&gt;"",[6]PREMIOS_TITULACIONES_ANTIGUAS!$BH107&lt;&gt;0),[6]PREMIOS_TITULACIONES_ANTIGUAS!$BH107,""),IF($A109="TOTAL",SUM(INDIRECT("AI4:AI"&amp;ROW()-1)),""))</f>
        <v/>
      </c>
      <c r="AJ109" s="7" t="str">
        <f ca="1">IF(AND($A109&lt;&gt;"",$A109&lt;&gt;"TOTAL"),IF(AND([6]PREMIOS_TITULACIONES_ANTIGUAS!$BJ107&lt;&gt;"",[6]PREMIOS_TITULACIONES_ANTIGUAS!$BJ107&lt;&gt;0),[6]PREMIOS_TITULACIONES_ANTIGUAS!$BJ107,""),IF($A109="TOTAL",SUM(INDIRECT("AJ4:AJ"&amp;ROW()-1)),""))</f>
        <v/>
      </c>
      <c r="AK109" s="7" t="str">
        <f t="shared" ca="1" si="30"/>
        <v/>
      </c>
      <c r="AL109" s="7" t="str">
        <f ca="1">IF(AND($A109&lt;&gt;"",$A109&lt;&gt;"TOTAL"),IF(AND([6]PREMIOS_TITULACIONES_ANTIGUAS!$BM107&lt;&gt;"",[6]PREMIOS_TITULACIONES_ANTIGUAS!$BM107&lt;&gt;0),[6]PREMIOS_TITULACIONES_ANTIGUAS!$BM107,""),IF($A109="TOTAL",SUM(INDIRECT("AL4:AL"&amp;ROW()-1)),""))</f>
        <v/>
      </c>
      <c r="AM109" s="7" t="str">
        <f ca="1">IF(AND($A109&lt;&gt;"",$A109&lt;&gt;"TOTAL"),IF(AND([6]PREMIOS_TITULACIONES_ANTIGUAS!$BO107&lt;&gt;"",[6]PREMIOS_TITULACIONES_ANTIGUAS!$BO107&lt;&gt;0),[6]PREMIOS_TITULACIONES_ANTIGUAS!$BO107,""),IF($A109="TOTAL",SUM(INDIRECT("AM4:AM"&amp;ROW()-1)),""))</f>
        <v/>
      </c>
      <c r="AN109" s="7" t="str">
        <f t="shared" ca="1" si="31"/>
        <v/>
      </c>
      <c r="AO109" s="7" t="str">
        <f ca="1">IF(AND($A109&lt;&gt;"",$A109&lt;&gt;"TOTAL"),IF(AND([6]PREMIOS_TITULACIONES_ANTIGUAS!$BR107&lt;&gt;"",[6]PREMIOS_TITULACIONES_ANTIGUAS!$BR107&lt;&gt;0),[6]PREMIOS_TITULACIONES_ANTIGUAS!$BR107,""),IF($A109="TOTAL",SUM(INDIRECT("AO4:AO"&amp;ROW()-1)),""))</f>
        <v/>
      </c>
      <c r="AP109" s="7" t="str">
        <f ca="1">IF(AND($A109&lt;&gt;"",$A109&lt;&gt;"TOTAL"),IF(AND([6]PREMIOS_TITULACIONES_ANTIGUAS!$BT107&lt;&gt;"",[6]PREMIOS_TITULACIONES_ANTIGUAS!$BT107&lt;&gt;0),[6]PREMIOS_TITULACIONES_ANTIGUAS!$BT107,""),IF($A109="TOTAL",SUM(INDIRECT("AP4:AP"&amp;ROW()-1)),""))</f>
        <v/>
      </c>
      <c r="AQ109" s="7" t="str">
        <f t="shared" ca="1" si="32"/>
        <v/>
      </c>
      <c r="AR109" s="7" t="str">
        <f ca="1">IF(AND($A109&lt;&gt;"",$A109&lt;&gt;"TOTAL"),IF(AND([6]PREMIOS_TITULACIONES_ANTIGUAS!$BW107&lt;&gt;"",[6]PREMIOS_TITULACIONES_ANTIGUAS!$BW107&lt;&gt;0),[6]PREMIOS_TITULACIONES_ANTIGUAS!$BW107,""),IF($A109="TOTAL",SUM(INDIRECT("AR4:AR"&amp;ROW()-1)),""))</f>
        <v/>
      </c>
      <c r="AS109" s="7" t="str">
        <f ca="1">IF(AND($A109&lt;&gt;"",$A109&lt;&gt;"TOTAL"),IF(AND([6]PREMIOS_TITULACIONES_ANTIGUAS!$BY107&lt;&gt;"",[6]PREMIOS_TITULACIONES_ANTIGUAS!$BY107&lt;&gt;0),[6]PREMIOS_TITULACIONES_ANTIGUAS!$BY107,""),IF($A109="TOTAL",SUM(INDIRECT("AS4:AS"&amp;ROW()-1)),""))</f>
        <v/>
      </c>
      <c r="AT109" s="7" t="str">
        <f t="shared" ca="1" si="33"/>
        <v/>
      </c>
      <c r="AU109" s="7" t="str">
        <f ca="1">IF(AND($A109&lt;&gt;"",$A109&lt;&gt;"TOTAL"),IF(AND([6]PREMIOS_TITULACIONES_ANTIGUAS!$CB107&lt;&gt;"",[6]PREMIOS_TITULACIONES_ANTIGUAS!$CB107&lt;&gt;0),[6]PREMIOS_TITULACIONES_ANTIGUAS!$CB107,""),IF($A109="TOTAL",SUM(INDIRECT("AU4:AU"&amp;ROW()-1)),""))</f>
        <v/>
      </c>
      <c r="AV109" s="7" t="str">
        <f ca="1">IF(AND($A109&lt;&gt;"",$A109&lt;&gt;"TOTAL"),IF(AND([6]PREMIOS_TITULACIONES_ANTIGUAS!$CD107&lt;&gt;"",[6]PREMIOS_TITULACIONES_ANTIGUAS!$CD107&lt;&gt;0),[6]PREMIOS_TITULACIONES_ANTIGUAS!$CD107,""),IF($A109="TOTAL",SUM(INDIRECT("AV4:AV"&amp;ROW()-1)),""))</f>
        <v/>
      </c>
      <c r="AW109" s="7" t="str">
        <f t="shared" ca="1" si="34"/>
        <v/>
      </c>
      <c r="AX109" s="7" t="str">
        <f ca="1">IF(AND($A109&lt;&gt;"",$A109&lt;&gt;"TOTAL"),IF(AND([6]PREMIOS_TITULACIONES_ANTIGUAS!$CG107&lt;&gt;"",[6]PREMIOS_TITULACIONES_ANTIGUAS!$CG107&lt;&gt;0),[6]PREMIOS_TITULACIONES_ANTIGUAS!$CG107,""),IF($A109="TOTAL",SUM(INDIRECT("AX4:AX"&amp;ROW()-1)),""))</f>
        <v/>
      </c>
      <c r="AY109" s="7" t="str">
        <f ca="1">IF(AND($A109&lt;&gt;"",$A109&lt;&gt;"TOTAL"),IF(AND([6]PREMIOS_TITULACIONES_ANTIGUAS!$CI107&lt;&gt;"",[6]PREMIOS_TITULACIONES_ANTIGUAS!$CI107&lt;&gt;0),[6]PREMIOS_TITULACIONES_ANTIGUAS!$CI107,""),IF($A109="TOTAL",SUM(INDIRECT("AY4:AY"&amp;ROW()-1)),""))</f>
        <v/>
      </c>
      <c r="AZ109" s="7" t="str">
        <f t="shared" ca="1" si="35"/>
        <v/>
      </c>
      <c r="BA109" s="7" t="str">
        <f ca="1">IF(AND($A109&lt;&gt;"",$A109&lt;&gt;"TOTAL"),IF(AND([6]PREMIOS_TITULACIONES_ANTIGUAS!$CL107&lt;&gt;"",[6]PREMIOS_TITULACIONES_ANTIGUAS!$CL107&lt;&gt;0),[6]PREMIOS_TITULACIONES_ANTIGUAS!$CL107,""),IF($A109="TOTAL",SUM(INDIRECT("BA4:BA"&amp;ROW()-1)),""))</f>
        <v/>
      </c>
      <c r="BB109" s="7" t="str">
        <f ca="1">IF(AND($A109&lt;&gt;"",$A109&lt;&gt;"TOTAL"),IF(AND([6]PREMIOS_TITULACIONES_ANTIGUAS!$CN107&lt;&gt;"",[6]PREMIOS_TITULACIONES_ANTIGUAS!$CN107&lt;&gt;0),[6]PREMIOS_TITULACIONES_ANTIGUAS!$CN107,""),IF($A109="TOTAL",SUM(INDIRECT("BB4:BB"&amp;ROW()-1)),""))</f>
        <v/>
      </c>
      <c r="BC109" s="7" t="str">
        <f t="shared" ca="1" si="36"/>
        <v/>
      </c>
      <c r="BD109" s="7" t="str">
        <f ca="1">IF(AND($A109&lt;&gt;"",$A109&lt;&gt;"TOTAL"),IF(AND([6]PREMIOS_TITULACIONES_ANTIGUAS!$CQ107&lt;&gt;"",[6]PREMIOS_TITULACIONES_ANTIGUAS!$CQ107&lt;&gt;0),[6]PREMIOS_TITULACIONES_ANTIGUAS!$CQ107,""),IF($A109="TOTAL",SUM(INDIRECT("BD4:BD"&amp;ROW()-1)),""))</f>
        <v/>
      </c>
      <c r="BE109" s="7" t="str">
        <f ca="1">IF(AND($A109&lt;&gt;"",$A109&lt;&gt;"TOTAL"),IF(AND([6]PREMIOS_TITULACIONES_ANTIGUAS!$CS107&lt;&gt;"",[6]PREMIOS_TITULACIONES_ANTIGUAS!$CS107&lt;&gt;0),[6]PREMIOS_TITULACIONES_ANTIGUAS!$CS107,""),IF($A109="TOTAL",SUM(INDIRECT("BE4:BE"&amp;ROW()-1)),""))</f>
        <v/>
      </c>
      <c r="BF109" s="7" t="str">
        <f t="shared" ca="1" si="37"/>
        <v/>
      </c>
    </row>
    <row r="110" spans="1:58" x14ac:dyDescent="0.2">
      <c r="A110" s="12" t="str">
        <f>IF([6]PREMIOS_TITULACIONES_ANTIGUAS!$D108&lt;&gt;"",[6]PREMIOS_TITULACIONES_ANTIGUAS!$D108,IF(AND([6]PREMIOS_TITULACIONES_ANTIGUAS!$D108="",[6]PREMIOS_TITULACIONES_ANTIGUAS!$D109="",[6]PREMIOS_TITULACIONES_ANTIGUAS!$D107=""),"","TOTAL"))</f>
        <v/>
      </c>
      <c r="B110" s="7" t="str">
        <f ca="1">IF(AND($A110&lt;&gt;"",$A110&lt;&gt;"TOTAL"),IF(AND([6]PREMIOS_TITULACIONES_ANTIGUAS!$E108&lt;&gt;"",[6]PREMIOS_TITULACIONES_ANTIGUAS!$E108&lt;&gt;0),[6]PREMIOS_TITULACIONES_ANTIGUAS!$E108,""),IF($A110="TOTAL",SUM(INDIRECT("B4:B"&amp;ROW()-1)),""))</f>
        <v/>
      </c>
      <c r="C110" s="7" t="str">
        <f ca="1">IF(AND($A110&lt;&gt;"",$A110&lt;&gt;"TOTAL"),IF(AND([6]PREMIOS_TITULACIONES_ANTIGUAS!$G108&lt;&gt;"",[6]PREMIOS_TITULACIONES_ANTIGUAS!$G108&lt;&gt;0),[6]PREMIOS_TITULACIONES_ANTIGUAS!$G108,""),IF($A110="TOTAL",SUM(INDIRECT("C4:C"&amp;ROW()-1)),""))</f>
        <v/>
      </c>
      <c r="D110" s="7" t="str">
        <f t="shared" ca="1" si="19"/>
        <v/>
      </c>
      <c r="E110" s="7" t="str">
        <f ca="1">IF(AND($A110&lt;&gt;"",$A110&lt;&gt;"TOTAL"),IF(AND([6]PREMIOS_TITULACIONES_ANTIGUAS!$J108&lt;&gt;"",[6]PREMIOS_TITULACIONES_ANTIGUAS!$J108&lt;&gt;0),[6]PREMIOS_TITULACIONES_ANTIGUAS!$J108,""),IF($A110="TOTAL",SUM(INDIRECT("E4:E"&amp;ROW()-1)),""))</f>
        <v/>
      </c>
      <c r="F110" s="7" t="str">
        <f ca="1">IF(AND($A110&lt;&gt;"",$A110&lt;&gt;"TOTAL"),IF(AND([6]PREMIOS_TITULACIONES_ANTIGUAS!$L108&lt;&gt;"",[6]PREMIOS_TITULACIONES_ANTIGUAS!$L108&lt;&gt;0),[6]PREMIOS_TITULACIONES_ANTIGUAS!$L108,""),IF($A110="TOTAL",SUM(INDIRECT("F4:F"&amp;ROW()-1)),""))</f>
        <v/>
      </c>
      <c r="G110" s="7" t="str">
        <f t="shared" ca="1" si="20"/>
        <v/>
      </c>
      <c r="H110" s="7" t="str">
        <f ca="1">IF(AND($A110&lt;&gt;"",$A110&lt;&gt;"TOTAL"),IF(AND([6]PREMIOS_TITULACIONES_ANTIGUAS!$O108&lt;&gt;"",[6]PREMIOS_TITULACIONES_ANTIGUAS!$O108&lt;&gt;0),[6]PREMIOS_TITULACIONES_ANTIGUAS!$O108,""),IF($A110="TOTAL",SUM(INDIRECT("H4:H"&amp;ROW()-1)),""))</f>
        <v/>
      </c>
      <c r="I110" s="7" t="str">
        <f ca="1">IF(AND($A110&lt;&gt;"",$A110&lt;&gt;"TOTAL"),IF(AND([6]PREMIOS_TITULACIONES_ANTIGUAS!$Q108&lt;&gt;"",[6]PREMIOS_TITULACIONES_ANTIGUAS!$Q108&lt;&gt;0),[6]PREMIOS_TITULACIONES_ANTIGUAS!$Q108,""),IF($A110="TOTAL",SUM(INDIRECT("I4:I"&amp;ROW()-1)),""))</f>
        <v/>
      </c>
      <c r="J110" s="7" t="str">
        <f t="shared" ca="1" si="21"/>
        <v/>
      </c>
      <c r="K110" s="7" t="str">
        <f ca="1">IF(AND($A110&lt;&gt;"",$A110&lt;&gt;"TOTAL"),IF(AND([6]PREMIOS_TITULACIONES_ANTIGUAS!$T108&lt;&gt;"",[6]PREMIOS_TITULACIONES_ANTIGUAS!$T108&lt;&gt;0),[6]PREMIOS_TITULACIONES_ANTIGUAS!$T108,""),IF($A110="TOTAL",SUM(INDIRECT("K4:K"&amp;ROW()-1)),""))</f>
        <v/>
      </c>
      <c r="L110" s="7" t="str">
        <f ca="1">IF(AND($A110&lt;&gt;"",$A110&lt;&gt;"TOTAL"),IF(AND([6]PREMIOS_TITULACIONES_ANTIGUAS!$V108&lt;&gt;"",[6]PREMIOS_TITULACIONES_ANTIGUAS!$V108&lt;&gt;0),[6]PREMIOS_TITULACIONES_ANTIGUAS!$V108,""),IF($A110="TOTAL",SUM(INDIRECT("L4:L"&amp;ROW()-1)),""))</f>
        <v/>
      </c>
      <c r="M110" s="7" t="str">
        <f t="shared" ca="1" si="22"/>
        <v/>
      </c>
      <c r="N110" s="7" t="str">
        <f ca="1">IF(AND($A110&lt;&gt;"",$A110&lt;&gt;"TOTAL"),IF(AND([6]PREMIOS_TITULACIONES_ANTIGUAS!$Y108&lt;&gt;"",[6]PREMIOS_TITULACIONES_ANTIGUAS!$Y108&lt;&gt;0),[6]PREMIOS_TITULACIONES_ANTIGUAS!$Y108,""),IF($A110="TOTAL",SUM(INDIRECT("N4:N"&amp;ROW()-1)),""))</f>
        <v/>
      </c>
      <c r="O110" s="7" t="str">
        <f ca="1">IF(AND($A110&lt;&gt;"",$A110&lt;&gt;"TOTAL"),IF(AND([6]PREMIOS_TITULACIONES_ANTIGUAS!$AA108&lt;&gt;"",[6]PREMIOS_TITULACIONES_ANTIGUAS!$AA108&lt;&gt;0),[6]PREMIOS_TITULACIONES_ANTIGUAS!$AA108,""),IF($A110="TOTAL",SUM(INDIRECT("O4:O"&amp;ROW()-1)),""))</f>
        <v/>
      </c>
      <c r="P110" s="7" t="str">
        <f t="shared" ca="1" si="23"/>
        <v/>
      </c>
      <c r="Q110" s="7" t="str">
        <f ca="1">IF(AND($A110&lt;&gt;"",$A110&lt;&gt;"TOTAL"),IF(AND([6]PREMIOS_TITULACIONES_ANTIGUAS!$AD108&lt;&gt;"",[6]PREMIOS_TITULACIONES_ANTIGUAS!$AD108&lt;&gt;0),[6]PREMIOS_TITULACIONES_ANTIGUAS!$AD108,""),IF($A110="TOTAL",SUM(INDIRECT("Q4:Q"&amp;ROW()-1)),""))</f>
        <v/>
      </c>
      <c r="R110" s="7" t="str">
        <f ca="1">IF(AND($A110&lt;&gt;"",$A110&lt;&gt;"TOTAL"),IF(AND([6]PREMIOS_TITULACIONES_ANTIGUAS!$AF108&lt;&gt;"",[6]PREMIOS_TITULACIONES_ANTIGUAS!$AF108&lt;&gt;0),[6]PREMIOS_TITULACIONES_ANTIGUAS!$AF108,""),IF($A110="TOTAL",SUM(INDIRECT("R4:R"&amp;ROW()-1)),""))</f>
        <v/>
      </c>
      <c r="S110" s="7" t="str">
        <f t="shared" ca="1" si="24"/>
        <v/>
      </c>
      <c r="T110" s="7" t="str">
        <f ca="1">IF(AND($A110&lt;&gt;"",$A110&lt;&gt;"TOTAL"),IF(AND([6]PREMIOS_TITULACIONES_ANTIGUAS!$AI108&lt;&gt;"",[6]PREMIOS_TITULACIONES_ANTIGUAS!$AI108&lt;&gt;0),[6]PREMIOS_TITULACIONES_ANTIGUAS!$AI108,""),IF($A110="TOTAL",SUM(INDIRECT("T4:T"&amp;ROW()-1)),""))</f>
        <v/>
      </c>
      <c r="U110" s="7" t="str">
        <f ca="1">IF(AND($A110&lt;&gt;"",$A110&lt;&gt;"TOTAL"),IF(AND([6]PREMIOS_TITULACIONES_ANTIGUAS!$AK108&lt;&gt;"",[6]PREMIOS_TITULACIONES_ANTIGUAS!$AK108&lt;&gt;0),[6]PREMIOS_TITULACIONES_ANTIGUAS!$AK108,""),IF($A110="TOTAL",SUM(INDIRECT("U4:U"&amp;ROW()-1)),""))</f>
        <v/>
      </c>
      <c r="V110" s="7" t="str">
        <f t="shared" ca="1" si="25"/>
        <v/>
      </c>
      <c r="W110" s="7" t="str">
        <f ca="1">IF(AND($A110&lt;&gt;"",$A110&lt;&gt;"TOTAL"),IF(AND([6]PREMIOS_TITULACIONES_ANTIGUAS!$AN108&lt;&gt;"",[6]PREMIOS_TITULACIONES_ANTIGUAS!$AN108&lt;&gt;0),[6]PREMIOS_TITULACIONES_ANTIGUAS!$AN108,""),IF($A110="TOTAL",SUM(INDIRECT("W4:W"&amp;ROW()-1)),""))</f>
        <v/>
      </c>
      <c r="X110" s="7" t="str">
        <f ca="1">IF(AND($A110&lt;&gt;"",$A110&lt;&gt;"TOTAL"),IF(AND([6]PREMIOS_TITULACIONES_ANTIGUAS!$AP108&lt;&gt;"",[6]PREMIOS_TITULACIONES_ANTIGUAS!$AP108&lt;&gt;0),[6]PREMIOS_TITULACIONES_ANTIGUAS!$AP108,""),IF($A110="TOTAL",SUM(INDIRECT("X4:X"&amp;ROW()-1)),""))</f>
        <v/>
      </c>
      <c r="Y110" s="7" t="str">
        <f t="shared" ca="1" si="26"/>
        <v/>
      </c>
      <c r="Z110" s="7" t="str">
        <f ca="1">IF(AND($A110&lt;&gt;"",$A110&lt;&gt;"TOTAL"),IF(AND([6]PREMIOS_TITULACIONES_ANTIGUAS!$AS108&lt;&gt;"",[6]PREMIOS_TITULACIONES_ANTIGUAS!$AS108&lt;&gt;0),[6]PREMIOS_TITULACIONES_ANTIGUAS!$AS108,""),IF($A110="TOTAL",SUM(INDIRECT("Z4:Z"&amp;ROW()-1)),""))</f>
        <v/>
      </c>
      <c r="AA110" s="7" t="str">
        <f ca="1">IF(AND($A110&lt;&gt;"",$A110&lt;&gt;"TOTAL"),IF(AND([6]PREMIOS_TITULACIONES_ANTIGUAS!$AU108&lt;&gt;"",[6]PREMIOS_TITULACIONES_ANTIGUAS!$AU108&lt;&gt;0),[6]PREMIOS_TITULACIONES_ANTIGUAS!$AU108,""),IF($A110="TOTAL",SUM(INDIRECT("AA4:AA"&amp;ROW()-1)),""))</f>
        <v/>
      </c>
      <c r="AB110" s="7" t="str">
        <f t="shared" ca="1" si="27"/>
        <v/>
      </c>
      <c r="AC110" s="7" t="str">
        <f ca="1">IF(AND($A110&lt;&gt;"",$A110&lt;&gt;"TOTAL"),IF(AND([6]PREMIOS_TITULACIONES_ANTIGUAS!$AX108&lt;&gt;"",[6]PREMIOS_TITULACIONES_ANTIGUAS!$AX108&lt;&gt;0),[6]PREMIOS_TITULACIONES_ANTIGUAS!$AX108,""),IF($A110="TOTAL",SUM(INDIRECT("AC4:AC"&amp;ROW()-1)),""))</f>
        <v/>
      </c>
      <c r="AD110" s="7" t="str">
        <f ca="1">IF(AND($A110&lt;&gt;"",$A110&lt;&gt;"TOTAL"),IF(AND([6]PREMIOS_TITULACIONES_ANTIGUAS!$AZ108&lt;&gt;"",[6]PREMIOS_TITULACIONES_ANTIGUAS!$AZ108&lt;&gt;0),[6]PREMIOS_TITULACIONES_ANTIGUAS!$AZ108,""),IF($A110="TOTAL",SUM(INDIRECT("AD4:AD"&amp;ROW()-1)),""))</f>
        <v/>
      </c>
      <c r="AE110" s="7" t="str">
        <f t="shared" ca="1" si="28"/>
        <v/>
      </c>
      <c r="AF110" s="7" t="str">
        <f ca="1">IF(AND($A110&lt;&gt;"",$A110&lt;&gt;"TOTAL"),IF(AND([6]PREMIOS_TITULACIONES_ANTIGUAS!$BC108&lt;&gt;"",[6]PREMIOS_TITULACIONES_ANTIGUAS!$BC108&lt;&gt;0),[6]PREMIOS_TITULACIONES_ANTIGUAS!$BC108,""),IF($A110="TOTAL",SUM(INDIRECT("AF4:AF"&amp;ROW()-1)),""))</f>
        <v/>
      </c>
      <c r="AG110" s="7" t="str">
        <f ca="1">IF(AND($A110&lt;&gt;"",$A110&lt;&gt;"TOTAL"),IF(AND([6]PREMIOS_TITULACIONES_ANTIGUAS!$BE108&lt;&gt;"",[6]PREMIOS_TITULACIONES_ANTIGUAS!$BE108&lt;&gt;0),[6]PREMIOS_TITULACIONES_ANTIGUAS!$BE108,""),IF($A110="TOTAL",SUM(INDIRECT("AG4:AG"&amp;ROW()-1)),""))</f>
        <v/>
      </c>
      <c r="AH110" s="7" t="str">
        <f t="shared" ca="1" si="29"/>
        <v/>
      </c>
      <c r="AI110" s="7" t="str">
        <f ca="1">IF(AND($A110&lt;&gt;"",$A110&lt;&gt;"TOTAL"),IF(AND([6]PREMIOS_TITULACIONES_ANTIGUAS!$BH108&lt;&gt;"",[6]PREMIOS_TITULACIONES_ANTIGUAS!$BH108&lt;&gt;0),[6]PREMIOS_TITULACIONES_ANTIGUAS!$BH108,""),IF($A110="TOTAL",SUM(INDIRECT("AI4:AI"&amp;ROW()-1)),""))</f>
        <v/>
      </c>
      <c r="AJ110" s="7" t="str">
        <f ca="1">IF(AND($A110&lt;&gt;"",$A110&lt;&gt;"TOTAL"),IF(AND([6]PREMIOS_TITULACIONES_ANTIGUAS!$BJ108&lt;&gt;"",[6]PREMIOS_TITULACIONES_ANTIGUAS!$BJ108&lt;&gt;0),[6]PREMIOS_TITULACIONES_ANTIGUAS!$BJ108,""),IF($A110="TOTAL",SUM(INDIRECT("AJ4:AJ"&amp;ROW()-1)),""))</f>
        <v/>
      </c>
      <c r="AK110" s="7" t="str">
        <f t="shared" ca="1" si="30"/>
        <v/>
      </c>
      <c r="AL110" s="7" t="str">
        <f ca="1">IF(AND($A110&lt;&gt;"",$A110&lt;&gt;"TOTAL"),IF(AND([6]PREMIOS_TITULACIONES_ANTIGUAS!$BM108&lt;&gt;"",[6]PREMIOS_TITULACIONES_ANTIGUAS!$BM108&lt;&gt;0),[6]PREMIOS_TITULACIONES_ANTIGUAS!$BM108,""),IF($A110="TOTAL",SUM(INDIRECT("AL4:AL"&amp;ROW()-1)),""))</f>
        <v/>
      </c>
      <c r="AM110" s="7" t="str">
        <f ca="1">IF(AND($A110&lt;&gt;"",$A110&lt;&gt;"TOTAL"),IF(AND([6]PREMIOS_TITULACIONES_ANTIGUAS!$BO108&lt;&gt;"",[6]PREMIOS_TITULACIONES_ANTIGUAS!$BO108&lt;&gt;0),[6]PREMIOS_TITULACIONES_ANTIGUAS!$BO108,""),IF($A110="TOTAL",SUM(INDIRECT("AM4:AM"&amp;ROW()-1)),""))</f>
        <v/>
      </c>
      <c r="AN110" s="7" t="str">
        <f t="shared" ca="1" si="31"/>
        <v/>
      </c>
      <c r="AO110" s="7" t="str">
        <f ca="1">IF(AND($A110&lt;&gt;"",$A110&lt;&gt;"TOTAL"),IF(AND([6]PREMIOS_TITULACIONES_ANTIGUAS!$BR108&lt;&gt;"",[6]PREMIOS_TITULACIONES_ANTIGUAS!$BR108&lt;&gt;0),[6]PREMIOS_TITULACIONES_ANTIGUAS!$BR108,""),IF($A110="TOTAL",SUM(INDIRECT("AO4:AO"&amp;ROW()-1)),""))</f>
        <v/>
      </c>
      <c r="AP110" s="7" t="str">
        <f ca="1">IF(AND($A110&lt;&gt;"",$A110&lt;&gt;"TOTAL"),IF(AND([6]PREMIOS_TITULACIONES_ANTIGUAS!$BT108&lt;&gt;"",[6]PREMIOS_TITULACIONES_ANTIGUAS!$BT108&lt;&gt;0),[6]PREMIOS_TITULACIONES_ANTIGUAS!$BT108,""),IF($A110="TOTAL",SUM(INDIRECT("AP4:AP"&amp;ROW()-1)),""))</f>
        <v/>
      </c>
      <c r="AQ110" s="7" t="str">
        <f t="shared" ca="1" si="32"/>
        <v/>
      </c>
      <c r="AR110" s="7" t="str">
        <f ca="1">IF(AND($A110&lt;&gt;"",$A110&lt;&gt;"TOTAL"),IF(AND([6]PREMIOS_TITULACIONES_ANTIGUAS!$BW108&lt;&gt;"",[6]PREMIOS_TITULACIONES_ANTIGUAS!$BW108&lt;&gt;0),[6]PREMIOS_TITULACIONES_ANTIGUAS!$BW108,""),IF($A110="TOTAL",SUM(INDIRECT("AR4:AR"&amp;ROW()-1)),""))</f>
        <v/>
      </c>
      <c r="AS110" s="7" t="str">
        <f ca="1">IF(AND($A110&lt;&gt;"",$A110&lt;&gt;"TOTAL"),IF(AND([6]PREMIOS_TITULACIONES_ANTIGUAS!$BY108&lt;&gt;"",[6]PREMIOS_TITULACIONES_ANTIGUAS!$BY108&lt;&gt;0),[6]PREMIOS_TITULACIONES_ANTIGUAS!$BY108,""),IF($A110="TOTAL",SUM(INDIRECT("AS4:AS"&amp;ROW()-1)),""))</f>
        <v/>
      </c>
      <c r="AT110" s="7" t="str">
        <f t="shared" ca="1" si="33"/>
        <v/>
      </c>
      <c r="AU110" s="7" t="str">
        <f ca="1">IF(AND($A110&lt;&gt;"",$A110&lt;&gt;"TOTAL"),IF(AND([6]PREMIOS_TITULACIONES_ANTIGUAS!$CB108&lt;&gt;"",[6]PREMIOS_TITULACIONES_ANTIGUAS!$CB108&lt;&gt;0),[6]PREMIOS_TITULACIONES_ANTIGUAS!$CB108,""),IF($A110="TOTAL",SUM(INDIRECT("AU4:AU"&amp;ROW()-1)),""))</f>
        <v/>
      </c>
      <c r="AV110" s="7" t="str">
        <f ca="1">IF(AND($A110&lt;&gt;"",$A110&lt;&gt;"TOTAL"),IF(AND([6]PREMIOS_TITULACIONES_ANTIGUAS!$CD108&lt;&gt;"",[6]PREMIOS_TITULACIONES_ANTIGUAS!$CD108&lt;&gt;0),[6]PREMIOS_TITULACIONES_ANTIGUAS!$CD108,""),IF($A110="TOTAL",SUM(INDIRECT("AV4:AV"&amp;ROW()-1)),""))</f>
        <v/>
      </c>
      <c r="AW110" s="7" t="str">
        <f t="shared" ca="1" si="34"/>
        <v/>
      </c>
      <c r="AX110" s="7" t="str">
        <f ca="1">IF(AND($A110&lt;&gt;"",$A110&lt;&gt;"TOTAL"),IF(AND([6]PREMIOS_TITULACIONES_ANTIGUAS!$CG108&lt;&gt;"",[6]PREMIOS_TITULACIONES_ANTIGUAS!$CG108&lt;&gt;0),[6]PREMIOS_TITULACIONES_ANTIGUAS!$CG108,""),IF($A110="TOTAL",SUM(INDIRECT("AX4:AX"&amp;ROW()-1)),""))</f>
        <v/>
      </c>
      <c r="AY110" s="7" t="str">
        <f ca="1">IF(AND($A110&lt;&gt;"",$A110&lt;&gt;"TOTAL"),IF(AND([6]PREMIOS_TITULACIONES_ANTIGUAS!$CI108&lt;&gt;"",[6]PREMIOS_TITULACIONES_ANTIGUAS!$CI108&lt;&gt;0),[6]PREMIOS_TITULACIONES_ANTIGUAS!$CI108,""),IF($A110="TOTAL",SUM(INDIRECT("AY4:AY"&amp;ROW()-1)),""))</f>
        <v/>
      </c>
      <c r="AZ110" s="7" t="str">
        <f t="shared" ca="1" si="35"/>
        <v/>
      </c>
      <c r="BA110" s="7" t="str">
        <f ca="1">IF(AND($A110&lt;&gt;"",$A110&lt;&gt;"TOTAL"),IF(AND([6]PREMIOS_TITULACIONES_ANTIGUAS!$CL108&lt;&gt;"",[6]PREMIOS_TITULACIONES_ANTIGUAS!$CL108&lt;&gt;0),[6]PREMIOS_TITULACIONES_ANTIGUAS!$CL108,""),IF($A110="TOTAL",SUM(INDIRECT("BA4:BA"&amp;ROW()-1)),""))</f>
        <v/>
      </c>
      <c r="BB110" s="7" t="str">
        <f ca="1">IF(AND($A110&lt;&gt;"",$A110&lt;&gt;"TOTAL"),IF(AND([6]PREMIOS_TITULACIONES_ANTIGUAS!$CN108&lt;&gt;"",[6]PREMIOS_TITULACIONES_ANTIGUAS!$CN108&lt;&gt;0),[6]PREMIOS_TITULACIONES_ANTIGUAS!$CN108,""),IF($A110="TOTAL",SUM(INDIRECT("BB4:BB"&amp;ROW()-1)),""))</f>
        <v/>
      </c>
      <c r="BC110" s="7" t="str">
        <f t="shared" ca="1" si="36"/>
        <v/>
      </c>
      <c r="BD110" s="7" t="str">
        <f ca="1">IF(AND($A110&lt;&gt;"",$A110&lt;&gt;"TOTAL"),IF(AND([6]PREMIOS_TITULACIONES_ANTIGUAS!$CQ108&lt;&gt;"",[6]PREMIOS_TITULACIONES_ANTIGUAS!$CQ108&lt;&gt;0),[6]PREMIOS_TITULACIONES_ANTIGUAS!$CQ108,""),IF($A110="TOTAL",SUM(INDIRECT("BD4:BD"&amp;ROW()-1)),""))</f>
        <v/>
      </c>
      <c r="BE110" s="7" t="str">
        <f ca="1">IF(AND($A110&lt;&gt;"",$A110&lt;&gt;"TOTAL"),IF(AND([6]PREMIOS_TITULACIONES_ANTIGUAS!$CS108&lt;&gt;"",[6]PREMIOS_TITULACIONES_ANTIGUAS!$CS108&lt;&gt;0),[6]PREMIOS_TITULACIONES_ANTIGUAS!$CS108,""),IF($A110="TOTAL",SUM(INDIRECT("BE4:BE"&amp;ROW()-1)),""))</f>
        <v/>
      </c>
      <c r="BF110" s="7" t="str">
        <f t="shared" ca="1" si="37"/>
        <v/>
      </c>
    </row>
    <row r="111" spans="1:58" x14ac:dyDescent="0.2">
      <c r="A111" s="12" t="str">
        <f>IF([6]PREMIOS_TITULACIONES_ANTIGUAS!$D109&lt;&gt;"",[6]PREMIOS_TITULACIONES_ANTIGUAS!$D109,IF(AND([6]PREMIOS_TITULACIONES_ANTIGUAS!$D109="",[6]PREMIOS_TITULACIONES_ANTIGUAS!$D110="",[6]PREMIOS_TITULACIONES_ANTIGUAS!$D108=""),"","TOTAL"))</f>
        <v/>
      </c>
      <c r="B111" s="7" t="str">
        <f ca="1">IF(AND($A111&lt;&gt;"",$A111&lt;&gt;"TOTAL"),IF(AND([6]PREMIOS_TITULACIONES_ANTIGUAS!$E109&lt;&gt;"",[6]PREMIOS_TITULACIONES_ANTIGUAS!$E109&lt;&gt;0),[6]PREMIOS_TITULACIONES_ANTIGUAS!$E109,""),IF($A111="TOTAL",SUM(INDIRECT("B4:B"&amp;ROW()-1)),""))</f>
        <v/>
      </c>
      <c r="C111" s="7" t="str">
        <f ca="1">IF(AND($A111&lt;&gt;"",$A111&lt;&gt;"TOTAL"),IF(AND([6]PREMIOS_TITULACIONES_ANTIGUAS!$G109&lt;&gt;"",[6]PREMIOS_TITULACIONES_ANTIGUAS!$G109&lt;&gt;0),[6]PREMIOS_TITULACIONES_ANTIGUAS!$G109,""),IF($A111="TOTAL",SUM(INDIRECT("C4:C"&amp;ROW()-1)),""))</f>
        <v/>
      </c>
      <c r="D111" s="7" t="str">
        <f t="shared" ca="1" si="19"/>
        <v/>
      </c>
      <c r="E111" s="7" t="str">
        <f ca="1">IF(AND($A111&lt;&gt;"",$A111&lt;&gt;"TOTAL"),IF(AND([6]PREMIOS_TITULACIONES_ANTIGUAS!$J109&lt;&gt;"",[6]PREMIOS_TITULACIONES_ANTIGUAS!$J109&lt;&gt;0),[6]PREMIOS_TITULACIONES_ANTIGUAS!$J109,""),IF($A111="TOTAL",SUM(INDIRECT("E4:E"&amp;ROW()-1)),""))</f>
        <v/>
      </c>
      <c r="F111" s="7" t="str">
        <f ca="1">IF(AND($A111&lt;&gt;"",$A111&lt;&gt;"TOTAL"),IF(AND([6]PREMIOS_TITULACIONES_ANTIGUAS!$L109&lt;&gt;"",[6]PREMIOS_TITULACIONES_ANTIGUAS!$L109&lt;&gt;0),[6]PREMIOS_TITULACIONES_ANTIGUAS!$L109,""),IF($A111="TOTAL",SUM(INDIRECT("F4:F"&amp;ROW()-1)),""))</f>
        <v/>
      </c>
      <c r="G111" s="7" t="str">
        <f t="shared" ca="1" si="20"/>
        <v/>
      </c>
      <c r="H111" s="7" t="str">
        <f ca="1">IF(AND($A111&lt;&gt;"",$A111&lt;&gt;"TOTAL"),IF(AND([6]PREMIOS_TITULACIONES_ANTIGUAS!$O109&lt;&gt;"",[6]PREMIOS_TITULACIONES_ANTIGUAS!$O109&lt;&gt;0),[6]PREMIOS_TITULACIONES_ANTIGUAS!$O109,""),IF($A111="TOTAL",SUM(INDIRECT("H4:H"&amp;ROW()-1)),""))</f>
        <v/>
      </c>
      <c r="I111" s="7" t="str">
        <f ca="1">IF(AND($A111&lt;&gt;"",$A111&lt;&gt;"TOTAL"),IF(AND([6]PREMIOS_TITULACIONES_ANTIGUAS!$Q109&lt;&gt;"",[6]PREMIOS_TITULACIONES_ANTIGUAS!$Q109&lt;&gt;0),[6]PREMIOS_TITULACIONES_ANTIGUAS!$Q109,""),IF($A111="TOTAL",SUM(INDIRECT("I4:I"&amp;ROW()-1)),""))</f>
        <v/>
      </c>
      <c r="J111" s="7" t="str">
        <f t="shared" ca="1" si="21"/>
        <v/>
      </c>
      <c r="K111" s="7" t="str">
        <f ca="1">IF(AND($A111&lt;&gt;"",$A111&lt;&gt;"TOTAL"),IF(AND([6]PREMIOS_TITULACIONES_ANTIGUAS!$T109&lt;&gt;"",[6]PREMIOS_TITULACIONES_ANTIGUAS!$T109&lt;&gt;0),[6]PREMIOS_TITULACIONES_ANTIGUAS!$T109,""),IF($A111="TOTAL",SUM(INDIRECT("K4:K"&amp;ROW()-1)),""))</f>
        <v/>
      </c>
      <c r="L111" s="7" t="str">
        <f ca="1">IF(AND($A111&lt;&gt;"",$A111&lt;&gt;"TOTAL"),IF(AND([6]PREMIOS_TITULACIONES_ANTIGUAS!$V109&lt;&gt;"",[6]PREMIOS_TITULACIONES_ANTIGUAS!$V109&lt;&gt;0),[6]PREMIOS_TITULACIONES_ANTIGUAS!$V109,""),IF($A111="TOTAL",SUM(INDIRECT("L4:L"&amp;ROW()-1)),""))</f>
        <v/>
      </c>
      <c r="M111" s="7" t="str">
        <f t="shared" ca="1" si="22"/>
        <v/>
      </c>
      <c r="N111" s="7" t="str">
        <f ca="1">IF(AND($A111&lt;&gt;"",$A111&lt;&gt;"TOTAL"),IF(AND([6]PREMIOS_TITULACIONES_ANTIGUAS!$Y109&lt;&gt;"",[6]PREMIOS_TITULACIONES_ANTIGUAS!$Y109&lt;&gt;0),[6]PREMIOS_TITULACIONES_ANTIGUAS!$Y109,""),IF($A111="TOTAL",SUM(INDIRECT("N4:N"&amp;ROW()-1)),""))</f>
        <v/>
      </c>
      <c r="O111" s="7" t="str">
        <f ca="1">IF(AND($A111&lt;&gt;"",$A111&lt;&gt;"TOTAL"),IF(AND([6]PREMIOS_TITULACIONES_ANTIGUAS!$AA109&lt;&gt;"",[6]PREMIOS_TITULACIONES_ANTIGUAS!$AA109&lt;&gt;0),[6]PREMIOS_TITULACIONES_ANTIGUAS!$AA109,""),IF($A111="TOTAL",SUM(INDIRECT("O4:O"&amp;ROW()-1)),""))</f>
        <v/>
      </c>
      <c r="P111" s="7" t="str">
        <f t="shared" ca="1" si="23"/>
        <v/>
      </c>
      <c r="Q111" s="7" t="str">
        <f ca="1">IF(AND($A111&lt;&gt;"",$A111&lt;&gt;"TOTAL"),IF(AND([6]PREMIOS_TITULACIONES_ANTIGUAS!$AD109&lt;&gt;"",[6]PREMIOS_TITULACIONES_ANTIGUAS!$AD109&lt;&gt;0),[6]PREMIOS_TITULACIONES_ANTIGUAS!$AD109,""),IF($A111="TOTAL",SUM(INDIRECT("Q4:Q"&amp;ROW()-1)),""))</f>
        <v/>
      </c>
      <c r="R111" s="7" t="str">
        <f ca="1">IF(AND($A111&lt;&gt;"",$A111&lt;&gt;"TOTAL"),IF(AND([6]PREMIOS_TITULACIONES_ANTIGUAS!$AF109&lt;&gt;"",[6]PREMIOS_TITULACIONES_ANTIGUAS!$AF109&lt;&gt;0),[6]PREMIOS_TITULACIONES_ANTIGUAS!$AF109,""),IF($A111="TOTAL",SUM(INDIRECT("R4:R"&amp;ROW()-1)),""))</f>
        <v/>
      </c>
      <c r="S111" s="7" t="str">
        <f t="shared" ca="1" si="24"/>
        <v/>
      </c>
      <c r="T111" s="7" t="str">
        <f ca="1">IF(AND($A111&lt;&gt;"",$A111&lt;&gt;"TOTAL"),IF(AND([6]PREMIOS_TITULACIONES_ANTIGUAS!$AI109&lt;&gt;"",[6]PREMIOS_TITULACIONES_ANTIGUAS!$AI109&lt;&gt;0),[6]PREMIOS_TITULACIONES_ANTIGUAS!$AI109,""),IF($A111="TOTAL",SUM(INDIRECT("T4:T"&amp;ROW()-1)),""))</f>
        <v/>
      </c>
      <c r="U111" s="7" t="str">
        <f ca="1">IF(AND($A111&lt;&gt;"",$A111&lt;&gt;"TOTAL"),IF(AND([6]PREMIOS_TITULACIONES_ANTIGUAS!$AK109&lt;&gt;"",[6]PREMIOS_TITULACIONES_ANTIGUAS!$AK109&lt;&gt;0),[6]PREMIOS_TITULACIONES_ANTIGUAS!$AK109,""),IF($A111="TOTAL",SUM(INDIRECT("U4:U"&amp;ROW()-1)),""))</f>
        <v/>
      </c>
      <c r="V111" s="7" t="str">
        <f t="shared" ca="1" si="25"/>
        <v/>
      </c>
      <c r="W111" s="7" t="str">
        <f ca="1">IF(AND($A111&lt;&gt;"",$A111&lt;&gt;"TOTAL"),IF(AND([6]PREMIOS_TITULACIONES_ANTIGUAS!$AN109&lt;&gt;"",[6]PREMIOS_TITULACIONES_ANTIGUAS!$AN109&lt;&gt;0),[6]PREMIOS_TITULACIONES_ANTIGUAS!$AN109,""),IF($A111="TOTAL",SUM(INDIRECT("W4:W"&amp;ROW()-1)),""))</f>
        <v/>
      </c>
      <c r="X111" s="7" t="str">
        <f ca="1">IF(AND($A111&lt;&gt;"",$A111&lt;&gt;"TOTAL"),IF(AND([6]PREMIOS_TITULACIONES_ANTIGUAS!$AP109&lt;&gt;"",[6]PREMIOS_TITULACIONES_ANTIGUAS!$AP109&lt;&gt;0),[6]PREMIOS_TITULACIONES_ANTIGUAS!$AP109,""),IF($A111="TOTAL",SUM(INDIRECT("X4:X"&amp;ROW()-1)),""))</f>
        <v/>
      </c>
      <c r="Y111" s="7" t="str">
        <f t="shared" ca="1" si="26"/>
        <v/>
      </c>
      <c r="Z111" s="7" t="str">
        <f ca="1">IF(AND($A111&lt;&gt;"",$A111&lt;&gt;"TOTAL"),IF(AND([6]PREMIOS_TITULACIONES_ANTIGUAS!$AS109&lt;&gt;"",[6]PREMIOS_TITULACIONES_ANTIGUAS!$AS109&lt;&gt;0),[6]PREMIOS_TITULACIONES_ANTIGUAS!$AS109,""),IF($A111="TOTAL",SUM(INDIRECT("Z4:Z"&amp;ROW()-1)),""))</f>
        <v/>
      </c>
      <c r="AA111" s="7" t="str">
        <f ca="1">IF(AND($A111&lt;&gt;"",$A111&lt;&gt;"TOTAL"),IF(AND([6]PREMIOS_TITULACIONES_ANTIGUAS!$AU109&lt;&gt;"",[6]PREMIOS_TITULACIONES_ANTIGUAS!$AU109&lt;&gt;0),[6]PREMIOS_TITULACIONES_ANTIGUAS!$AU109,""),IF($A111="TOTAL",SUM(INDIRECT("AA4:AA"&amp;ROW()-1)),""))</f>
        <v/>
      </c>
      <c r="AB111" s="7" t="str">
        <f t="shared" ca="1" si="27"/>
        <v/>
      </c>
      <c r="AC111" s="7" t="str">
        <f ca="1">IF(AND($A111&lt;&gt;"",$A111&lt;&gt;"TOTAL"),IF(AND([6]PREMIOS_TITULACIONES_ANTIGUAS!$AX109&lt;&gt;"",[6]PREMIOS_TITULACIONES_ANTIGUAS!$AX109&lt;&gt;0),[6]PREMIOS_TITULACIONES_ANTIGUAS!$AX109,""),IF($A111="TOTAL",SUM(INDIRECT("AC4:AC"&amp;ROW()-1)),""))</f>
        <v/>
      </c>
      <c r="AD111" s="7" t="str">
        <f ca="1">IF(AND($A111&lt;&gt;"",$A111&lt;&gt;"TOTAL"),IF(AND([6]PREMIOS_TITULACIONES_ANTIGUAS!$AZ109&lt;&gt;"",[6]PREMIOS_TITULACIONES_ANTIGUAS!$AZ109&lt;&gt;0),[6]PREMIOS_TITULACIONES_ANTIGUAS!$AZ109,""),IF($A111="TOTAL",SUM(INDIRECT("AD4:AD"&amp;ROW()-1)),""))</f>
        <v/>
      </c>
      <c r="AE111" s="7" t="str">
        <f t="shared" ca="1" si="28"/>
        <v/>
      </c>
      <c r="AF111" s="7" t="str">
        <f ca="1">IF(AND($A111&lt;&gt;"",$A111&lt;&gt;"TOTAL"),IF(AND([6]PREMIOS_TITULACIONES_ANTIGUAS!$BC109&lt;&gt;"",[6]PREMIOS_TITULACIONES_ANTIGUAS!$BC109&lt;&gt;0),[6]PREMIOS_TITULACIONES_ANTIGUAS!$BC109,""),IF($A111="TOTAL",SUM(INDIRECT("AF4:AF"&amp;ROW()-1)),""))</f>
        <v/>
      </c>
      <c r="AG111" s="7" t="str">
        <f ca="1">IF(AND($A111&lt;&gt;"",$A111&lt;&gt;"TOTAL"),IF(AND([6]PREMIOS_TITULACIONES_ANTIGUAS!$BE109&lt;&gt;"",[6]PREMIOS_TITULACIONES_ANTIGUAS!$BE109&lt;&gt;0),[6]PREMIOS_TITULACIONES_ANTIGUAS!$BE109,""),IF($A111="TOTAL",SUM(INDIRECT("AG4:AG"&amp;ROW()-1)),""))</f>
        <v/>
      </c>
      <c r="AH111" s="7" t="str">
        <f t="shared" ca="1" si="29"/>
        <v/>
      </c>
      <c r="AI111" s="7" t="str">
        <f ca="1">IF(AND($A111&lt;&gt;"",$A111&lt;&gt;"TOTAL"),IF(AND([6]PREMIOS_TITULACIONES_ANTIGUAS!$BH109&lt;&gt;"",[6]PREMIOS_TITULACIONES_ANTIGUAS!$BH109&lt;&gt;0),[6]PREMIOS_TITULACIONES_ANTIGUAS!$BH109,""),IF($A111="TOTAL",SUM(INDIRECT("AI4:AI"&amp;ROW()-1)),""))</f>
        <v/>
      </c>
      <c r="AJ111" s="7" t="str">
        <f ca="1">IF(AND($A111&lt;&gt;"",$A111&lt;&gt;"TOTAL"),IF(AND([6]PREMIOS_TITULACIONES_ANTIGUAS!$BJ109&lt;&gt;"",[6]PREMIOS_TITULACIONES_ANTIGUAS!$BJ109&lt;&gt;0),[6]PREMIOS_TITULACIONES_ANTIGUAS!$BJ109,""),IF($A111="TOTAL",SUM(INDIRECT("AJ4:AJ"&amp;ROW()-1)),""))</f>
        <v/>
      </c>
      <c r="AK111" s="7" t="str">
        <f t="shared" ca="1" si="30"/>
        <v/>
      </c>
      <c r="AL111" s="7" t="str">
        <f ca="1">IF(AND($A111&lt;&gt;"",$A111&lt;&gt;"TOTAL"),IF(AND([6]PREMIOS_TITULACIONES_ANTIGUAS!$BM109&lt;&gt;"",[6]PREMIOS_TITULACIONES_ANTIGUAS!$BM109&lt;&gt;0),[6]PREMIOS_TITULACIONES_ANTIGUAS!$BM109,""),IF($A111="TOTAL",SUM(INDIRECT("AL4:AL"&amp;ROW()-1)),""))</f>
        <v/>
      </c>
      <c r="AM111" s="7" t="str">
        <f ca="1">IF(AND($A111&lt;&gt;"",$A111&lt;&gt;"TOTAL"),IF(AND([6]PREMIOS_TITULACIONES_ANTIGUAS!$BO109&lt;&gt;"",[6]PREMIOS_TITULACIONES_ANTIGUAS!$BO109&lt;&gt;0),[6]PREMIOS_TITULACIONES_ANTIGUAS!$BO109,""),IF($A111="TOTAL",SUM(INDIRECT("AM4:AM"&amp;ROW()-1)),""))</f>
        <v/>
      </c>
      <c r="AN111" s="7" t="str">
        <f t="shared" ca="1" si="31"/>
        <v/>
      </c>
      <c r="AO111" s="7" t="str">
        <f ca="1">IF(AND($A111&lt;&gt;"",$A111&lt;&gt;"TOTAL"),IF(AND([6]PREMIOS_TITULACIONES_ANTIGUAS!$BR109&lt;&gt;"",[6]PREMIOS_TITULACIONES_ANTIGUAS!$BR109&lt;&gt;0),[6]PREMIOS_TITULACIONES_ANTIGUAS!$BR109,""),IF($A111="TOTAL",SUM(INDIRECT("AO4:AO"&amp;ROW()-1)),""))</f>
        <v/>
      </c>
      <c r="AP111" s="7" t="str">
        <f ca="1">IF(AND($A111&lt;&gt;"",$A111&lt;&gt;"TOTAL"),IF(AND([6]PREMIOS_TITULACIONES_ANTIGUAS!$BT109&lt;&gt;"",[6]PREMIOS_TITULACIONES_ANTIGUAS!$BT109&lt;&gt;0),[6]PREMIOS_TITULACIONES_ANTIGUAS!$BT109,""),IF($A111="TOTAL",SUM(INDIRECT("AP4:AP"&amp;ROW()-1)),""))</f>
        <v/>
      </c>
      <c r="AQ111" s="7" t="str">
        <f t="shared" ca="1" si="32"/>
        <v/>
      </c>
      <c r="AR111" s="7" t="str">
        <f ca="1">IF(AND($A111&lt;&gt;"",$A111&lt;&gt;"TOTAL"),IF(AND([6]PREMIOS_TITULACIONES_ANTIGUAS!$BW109&lt;&gt;"",[6]PREMIOS_TITULACIONES_ANTIGUAS!$BW109&lt;&gt;0),[6]PREMIOS_TITULACIONES_ANTIGUAS!$BW109,""),IF($A111="TOTAL",SUM(INDIRECT("AR4:AR"&amp;ROW()-1)),""))</f>
        <v/>
      </c>
      <c r="AS111" s="7" t="str">
        <f ca="1">IF(AND($A111&lt;&gt;"",$A111&lt;&gt;"TOTAL"),IF(AND([6]PREMIOS_TITULACIONES_ANTIGUAS!$BY109&lt;&gt;"",[6]PREMIOS_TITULACIONES_ANTIGUAS!$BY109&lt;&gt;0),[6]PREMIOS_TITULACIONES_ANTIGUAS!$BY109,""),IF($A111="TOTAL",SUM(INDIRECT("AS4:AS"&amp;ROW()-1)),""))</f>
        <v/>
      </c>
      <c r="AT111" s="7" t="str">
        <f t="shared" ca="1" si="33"/>
        <v/>
      </c>
      <c r="AU111" s="7" t="str">
        <f ca="1">IF(AND($A111&lt;&gt;"",$A111&lt;&gt;"TOTAL"),IF(AND([6]PREMIOS_TITULACIONES_ANTIGUAS!$CB109&lt;&gt;"",[6]PREMIOS_TITULACIONES_ANTIGUAS!$CB109&lt;&gt;0),[6]PREMIOS_TITULACIONES_ANTIGUAS!$CB109,""),IF($A111="TOTAL",SUM(INDIRECT("AU4:AU"&amp;ROW()-1)),""))</f>
        <v/>
      </c>
      <c r="AV111" s="7" t="str">
        <f ca="1">IF(AND($A111&lt;&gt;"",$A111&lt;&gt;"TOTAL"),IF(AND([6]PREMIOS_TITULACIONES_ANTIGUAS!$CD109&lt;&gt;"",[6]PREMIOS_TITULACIONES_ANTIGUAS!$CD109&lt;&gt;0),[6]PREMIOS_TITULACIONES_ANTIGUAS!$CD109,""),IF($A111="TOTAL",SUM(INDIRECT("AV4:AV"&amp;ROW()-1)),""))</f>
        <v/>
      </c>
      <c r="AW111" s="7" t="str">
        <f t="shared" ca="1" si="34"/>
        <v/>
      </c>
      <c r="AX111" s="7" t="str">
        <f ca="1">IF(AND($A111&lt;&gt;"",$A111&lt;&gt;"TOTAL"),IF(AND([6]PREMIOS_TITULACIONES_ANTIGUAS!$CG109&lt;&gt;"",[6]PREMIOS_TITULACIONES_ANTIGUAS!$CG109&lt;&gt;0),[6]PREMIOS_TITULACIONES_ANTIGUAS!$CG109,""),IF($A111="TOTAL",SUM(INDIRECT("AX4:AX"&amp;ROW()-1)),""))</f>
        <v/>
      </c>
      <c r="AY111" s="7" t="str">
        <f ca="1">IF(AND($A111&lt;&gt;"",$A111&lt;&gt;"TOTAL"),IF(AND([6]PREMIOS_TITULACIONES_ANTIGUAS!$CI109&lt;&gt;"",[6]PREMIOS_TITULACIONES_ANTIGUAS!$CI109&lt;&gt;0),[6]PREMIOS_TITULACIONES_ANTIGUAS!$CI109,""),IF($A111="TOTAL",SUM(INDIRECT("AY4:AY"&amp;ROW()-1)),""))</f>
        <v/>
      </c>
      <c r="AZ111" s="7" t="str">
        <f t="shared" ca="1" si="35"/>
        <v/>
      </c>
      <c r="BA111" s="7" t="str">
        <f ca="1">IF(AND($A111&lt;&gt;"",$A111&lt;&gt;"TOTAL"),IF(AND([6]PREMIOS_TITULACIONES_ANTIGUAS!$CL109&lt;&gt;"",[6]PREMIOS_TITULACIONES_ANTIGUAS!$CL109&lt;&gt;0),[6]PREMIOS_TITULACIONES_ANTIGUAS!$CL109,""),IF($A111="TOTAL",SUM(INDIRECT("BA4:BA"&amp;ROW()-1)),""))</f>
        <v/>
      </c>
      <c r="BB111" s="7" t="str">
        <f ca="1">IF(AND($A111&lt;&gt;"",$A111&lt;&gt;"TOTAL"),IF(AND([6]PREMIOS_TITULACIONES_ANTIGUAS!$CN109&lt;&gt;"",[6]PREMIOS_TITULACIONES_ANTIGUAS!$CN109&lt;&gt;0),[6]PREMIOS_TITULACIONES_ANTIGUAS!$CN109,""),IF($A111="TOTAL",SUM(INDIRECT("BB4:BB"&amp;ROW()-1)),""))</f>
        <v/>
      </c>
      <c r="BC111" s="7" t="str">
        <f t="shared" ca="1" si="36"/>
        <v/>
      </c>
      <c r="BD111" s="7" t="str">
        <f ca="1">IF(AND($A111&lt;&gt;"",$A111&lt;&gt;"TOTAL"),IF(AND([6]PREMIOS_TITULACIONES_ANTIGUAS!$CQ109&lt;&gt;"",[6]PREMIOS_TITULACIONES_ANTIGUAS!$CQ109&lt;&gt;0),[6]PREMIOS_TITULACIONES_ANTIGUAS!$CQ109,""),IF($A111="TOTAL",SUM(INDIRECT("BD4:BD"&amp;ROW()-1)),""))</f>
        <v/>
      </c>
      <c r="BE111" s="7" t="str">
        <f ca="1">IF(AND($A111&lt;&gt;"",$A111&lt;&gt;"TOTAL"),IF(AND([6]PREMIOS_TITULACIONES_ANTIGUAS!$CS109&lt;&gt;"",[6]PREMIOS_TITULACIONES_ANTIGUAS!$CS109&lt;&gt;0),[6]PREMIOS_TITULACIONES_ANTIGUAS!$CS109,""),IF($A111="TOTAL",SUM(INDIRECT("BE4:BE"&amp;ROW()-1)),""))</f>
        <v/>
      </c>
      <c r="BF111" s="7" t="str">
        <f t="shared" ca="1" si="37"/>
        <v/>
      </c>
    </row>
    <row r="112" spans="1:58" x14ac:dyDescent="0.2">
      <c r="A112" s="12" t="str">
        <f>IF([6]PREMIOS_TITULACIONES_ANTIGUAS!$D110&lt;&gt;"",[6]PREMIOS_TITULACIONES_ANTIGUAS!$D110,IF(AND([6]PREMIOS_TITULACIONES_ANTIGUAS!$D110="",[6]PREMIOS_TITULACIONES_ANTIGUAS!$D111="",[6]PREMIOS_TITULACIONES_ANTIGUAS!$D109=""),"","TOTAL"))</f>
        <v/>
      </c>
      <c r="B112" s="7" t="str">
        <f ca="1">IF(AND($A112&lt;&gt;"",$A112&lt;&gt;"TOTAL"),IF(AND([6]PREMIOS_TITULACIONES_ANTIGUAS!$E110&lt;&gt;"",[6]PREMIOS_TITULACIONES_ANTIGUAS!$E110&lt;&gt;0),[6]PREMIOS_TITULACIONES_ANTIGUAS!$E110,""),IF($A112="TOTAL",SUM(INDIRECT("B4:B"&amp;ROW()-1)),""))</f>
        <v/>
      </c>
      <c r="C112" s="7" t="str">
        <f ca="1">IF(AND($A112&lt;&gt;"",$A112&lt;&gt;"TOTAL"),IF(AND([6]PREMIOS_TITULACIONES_ANTIGUAS!$G110&lt;&gt;"",[6]PREMIOS_TITULACIONES_ANTIGUAS!$G110&lt;&gt;0),[6]PREMIOS_TITULACIONES_ANTIGUAS!$G110,""),IF($A112="TOTAL",SUM(INDIRECT("C4:C"&amp;ROW()-1)),""))</f>
        <v/>
      </c>
      <c r="D112" s="7" t="str">
        <f t="shared" ca="1" si="19"/>
        <v/>
      </c>
      <c r="E112" s="7" t="str">
        <f ca="1">IF(AND($A112&lt;&gt;"",$A112&lt;&gt;"TOTAL"),IF(AND([6]PREMIOS_TITULACIONES_ANTIGUAS!$J110&lt;&gt;"",[6]PREMIOS_TITULACIONES_ANTIGUAS!$J110&lt;&gt;0),[6]PREMIOS_TITULACIONES_ANTIGUAS!$J110,""),IF($A112="TOTAL",SUM(INDIRECT("E4:E"&amp;ROW()-1)),""))</f>
        <v/>
      </c>
      <c r="F112" s="7" t="str">
        <f ca="1">IF(AND($A112&lt;&gt;"",$A112&lt;&gt;"TOTAL"),IF(AND([6]PREMIOS_TITULACIONES_ANTIGUAS!$L110&lt;&gt;"",[6]PREMIOS_TITULACIONES_ANTIGUAS!$L110&lt;&gt;0),[6]PREMIOS_TITULACIONES_ANTIGUAS!$L110,""),IF($A112="TOTAL",SUM(INDIRECT("F4:F"&amp;ROW()-1)),""))</f>
        <v/>
      </c>
      <c r="G112" s="7" t="str">
        <f t="shared" ca="1" si="20"/>
        <v/>
      </c>
      <c r="H112" s="7" t="str">
        <f ca="1">IF(AND($A112&lt;&gt;"",$A112&lt;&gt;"TOTAL"),IF(AND([6]PREMIOS_TITULACIONES_ANTIGUAS!$O110&lt;&gt;"",[6]PREMIOS_TITULACIONES_ANTIGUAS!$O110&lt;&gt;0),[6]PREMIOS_TITULACIONES_ANTIGUAS!$O110,""),IF($A112="TOTAL",SUM(INDIRECT("H4:H"&amp;ROW()-1)),""))</f>
        <v/>
      </c>
      <c r="I112" s="7" t="str">
        <f ca="1">IF(AND($A112&lt;&gt;"",$A112&lt;&gt;"TOTAL"),IF(AND([6]PREMIOS_TITULACIONES_ANTIGUAS!$Q110&lt;&gt;"",[6]PREMIOS_TITULACIONES_ANTIGUAS!$Q110&lt;&gt;0),[6]PREMIOS_TITULACIONES_ANTIGUAS!$Q110,""),IF($A112="TOTAL",SUM(INDIRECT("I4:I"&amp;ROW()-1)),""))</f>
        <v/>
      </c>
      <c r="J112" s="7" t="str">
        <f t="shared" ca="1" si="21"/>
        <v/>
      </c>
      <c r="K112" s="7" t="str">
        <f ca="1">IF(AND($A112&lt;&gt;"",$A112&lt;&gt;"TOTAL"),IF(AND([6]PREMIOS_TITULACIONES_ANTIGUAS!$T110&lt;&gt;"",[6]PREMIOS_TITULACIONES_ANTIGUAS!$T110&lt;&gt;0),[6]PREMIOS_TITULACIONES_ANTIGUAS!$T110,""),IF($A112="TOTAL",SUM(INDIRECT("K4:K"&amp;ROW()-1)),""))</f>
        <v/>
      </c>
      <c r="L112" s="7" t="str">
        <f ca="1">IF(AND($A112&lt;&gt;"",$A112&lt;&gt;"TOTAL"),IF(AND([6]PREMIOS_TITULACIONES_ANTIGUAS!$V110&lt;&gt;"",[6]PREMIOS_TITULACIONES_ANTIGUAS!$V110&lt;&gt;0),[6]PREMIOS_TITULACIONES_ANTIGUAS!$V110,""),IF($A112="TOTAL",SUM(INDIRECT("L4:L"&amp;ROW()-1)),""))</f>
        <v/>
      </c>
      <c r="M112" s="7" t="str">
        <f t="shared" ca="1" si="22"/>
        <v/>
      </c>
      <c r="N112" s="7" t="str">
        <f ca="1">IF(AND($A112&lt;&gt;"",$A112&lt;&gt;"TOTAL"),IF(AND([6]PREMIOS_TITULACIONES_ANTIGUAS!$Y110&lt;&gt;"",[6]PREMIOS_TITULACIONES_ANTIGUAS!$Y110&lt;&gt;0),[6]PREMIOS_TITULACIONES_ANTIGUAS!$Y110,""),IF($A112="TOTAL",SUM(INDIRECT("N4:N"&amp;ROW()-1)),""))</f>
        <v/>
      </c>
      <c r="O112" s="7" t="str">
        <f ca="1">IF(AND($A112&lt;&gt;"",$A112&lt;&gt;"TOTAL"),IF(AND([6]PREMIOS_TITULACIONES_ANTIGUAS!$AA110&lt;&gt;"",[6]PREMIOS_TITULACIONES_ANTIGUAS!$AA110&lt;&gt;0),[6]PREMIOS_TITULACIONES_ANTIGUAS!$AA110,""),IF($A112="TOTAL",SUM(INDIRECT("O4:O"&amp;ROW()-1)),""))</f>
        <v/>
      </c>
      <c r="P112" s="7" t="str">
        <f t="shared" ca="1" si="23"/>
        <v/>
      </c>
      <c r="Q112" s="7" t="str">
        <f ca="1">IF(AND($A112&lt;&gt;"",$A112&lt;&gt;"TOTAL"),IF(AND([6]PREMIOS_TITULACIONES_ANTIGUAS!$AD110&lt;&gt;"",[6]PREMIOS_TITULACIONES_ANTIGUAS!$AD110&lt;&gt;0),[6]PREMIOS_TITULACIONES_ANTIGUAS!$AD110,""),IF($A112="TOTAL",SUM(INDIRECT("Q4:Q"&amp;ROW()-1)),""))</f>
        <v/>
      </c>
      <c r="R112" s="7" t="str">
        <f ca="1">IF(AND($A112&lt;&gt;"",$A112&lt;&gt;"TOTAL"),IF(AND([6]PREMIOS_TITULACIONES_ANTIGUAS!$AF110&lt;&gt;"",[6]PREMIOS_TITULACIONES_ANTIGUAS!$AF110&lt;&gt;0),[6]PREMIOS_TITULACIONES_ANTIGUAS!$AF110,""),IF($A112="TOTAL",SUM(INDIRECT("R4:R"&amp;ROW()-1)),""))</f>
        <v/>
      </c>
      <c r="S112" s="7" t="str">
        <f t="shared" ca="1" si="24"/>
        <v/>
      </c>
      <c r="T112" s="7" t="str">
        <f ca="1">IF(AND($A112&lt;&gt;"",$A112&lt;&gt;"TOTAL"),IF(AND([6]PREMIOS_TITULACIONES_ANTIGUAS!$AI110&lt;&gt;"",[6]PREMIOS_TITULACIONES_ANTIGUAS!$AI110&lt;&gt;0),[6]PREMIOS_TITULACIONES_ANTIGUAS!$AI110,""),IF($A112="TOTAL",SUM(INDIRECT("T4:T"&amp;ROW()-1)),""))</f>
        <v/>
      </c>
      <c r="U112" s="7" t="str">
        <f ca="1">IF(AND($A112&lt;&gt;"",$A112&lt;&gt;"TOTAL"),IF(AND([6]PREMIOS_TITULACIONES_ANTIGUAS!$AK110&lt;&gt;"",[6]PREMIOS_TITULACIONES_ANTIGUAS!$AK110&lt;&gt;0),[6]PREMIOS_TITULACIONES_ANTIGUAS!$AK110,""),IF($A112="TOTAL",SUM(INDIRECT("U4:U"&amp;ROW()-1)),""))</f>
        <v/>
      </c>
      <c r="V112" s="7" t="str">
        <f t="shared" ca="1" si="25"/>
        <v/>
      </c>
      <c r="W112" s="7" t="str">
        <f ca="1">IF(AND($A112&lt;&gt;"",$A112&lt;&gt;"TOTAL"),IF(AND([6]PREMIOS_TITULACIONES_ANTIGUAS!$AN110&lt;&gt;"",[6]PREMIOS_TITULACIONES_ANTIGUAS!$AN110&lt;&gt;0),[6]PREMIOS_TITULACIONES_ANTIGUAS!$AN110,""),IF($A112="TOTAL",SUM(INDIRECT("W4:W"&amp;ROW()-1)),""))</f>
        <v/>
      </c>
      <c r="X112" s="7" t="str">
        <f ca="1">IF(AND($A112&lt;&gt;"",$A112&lt;&gt;"TOTAL"),IF(AND([6]PREMIOS_TITULACIONES_ANTIGUAS!$AP110&lt;&gt;"",[6]PREMIOS_TITULACIONES_ANTIGUAS!$AP110&lt;&gt;0),[6]PREMIOS_TITULACIONES_ANTIGUAS!$AP110,""),IF($A112="TOTAL",SUM(INDIRECT("X4:X"&amp;ROW()-1)),""))</f>
        <v/>
      </c>
      <c r="Y112" s="7" t="str">
        <f t="shared" ca="1" si="26"/>
        <v/>
      </c>
      <c r="Z112" s="7" t="str">
        <f ca="1">IF(AND($A112&lt;&gt;"",$A112&lt;&gt;"TOTAL"),IF(AND([6]PREMIOS_TITULACIONES_ANTIGUAS!$AS110&lt;&gt;"",[6]PREMIOS_TITULACIONES_ANTIGUAS!$AS110&lt;&gt;0),[6]PREMIOS_TITULACIONES_ANTIGUAS!$AS110,""),IF($A112="TOTAL",SUM(INDIRECT("Z4:Z"&amp;ROW()-1)),""))</f>
        <v/>
      </c>
      <c r="AA112" s="7" t="str">
        <f ca="1">IF(AND($A112&lt;&gt;"",$A112&lt;&gt;"TOTAL"),IF(AND([6]PREMIOS_TITULACIONES_ANTIGUAS!$AU110&lt;&gt;"",[6]PREMIOS_TITULACIONES_ANTIGUAS!$AU110&lt;&gt;0),[6]PREMIOS_TITULACIONES_ANTIGUAS!$AU110,""),IF($A112="TOTAL",SUM(INDIRECT("AA4:AA"&amp;ROW()-1)),""))</f>
        <v/>
      </c>
      <c r="AB112" s="7" t="str">
        <f t="shared" ca="1" si="27"/>
        <v/>
      </c>
      <c r="AC112" s="7" t="str">
        <f ca="1">IF(AND($A112&lt;&gt;"",$A112&lt;&gt;"TOTAL"),IF(AND([6]PREMIOS_TITULACIONES_ANTIGUAS!$AX110&lt;&gt;"",[6]PREMIOS_TITULACIONES_ANTIGUAS!$AX110&lt;&gt;0),[6]PREMIOS_TITULACIONES_ANTIGUAS!$AX110,""),IF($A112="TOTAL",SUM(INDIRECT("AC4:AC"&amp;ROW()-1)),""))</f>
        <v/>
      </c>
      <c r="AD112" s="7" t="str">
        <f ca="1">IF(AND($A112&lt;&gt;"",$A112&lt;&gt;"TOTAL"),IF(AND([6]PREMIOS_TITULACIONES_ANTIGUAS!$AZ110&lt;&gt;"",[6]PREMIOS_TITULACIONES_ANTIGUAS!$AZ110&lt;&gt;0),[6]PREMIOS_TITULACIONES_ANTIGUAS!$AZ110,""),IF($A112="TOTAL",SUM(INDIRECT("AD4:AD"&amp;ROW()-1)),""))</f>
        <v/>
      </c>
      <c r="AE112" s="7" t="str">
        <f t="shared" ca="1" si="28"/>
        <v/>
      </c>
      <c r="AF112" s="7" t="str">
        <f ca="1">IF(AND($A112&lt;&gt;"",$A112&lt;&gt;"TOTAL"),IF(AND([6]PREMIOS_TITULACIONES_ANTIGUAS!$BC110&lt;&gt;"",[6]PREMIOS_TITULACIONES_ANTIGUAS!$BC110&lt;&gt;0),[6]PREMIOS_TITULACIONES_ANTIGUAS!$BC110,""),IF($A112="TOTAL",SUM(INDIRECT("AF4:AF"&amp;ROW()-1)),""))</f>
        <v/>
      </c>
      <c r="AG112" s="7" t="str">
        <f ca="1">IF(AND($A112&lt;&gt;"",$A112&lt;&gt;"TOTAL"),IF(AND([6]PREMIOS_TITULACIONES_ANTIGUAS!$BE110&lt;&gt;"",[6]PREMIOS_TITULACIONES_ANTIGUAS!$BE110&lt;&gt;0),[6]PREMIOS_TITULACIONES_ANTIGUAS!$BE110,""),IF($A112="TOTAL",SUM(INDIRECT("AG4:AG"&amp;ROW()-1)),""))</f>
        <v/>
      </c>
      <c r="AH112" s="7" t="str">
        <f t="shared" ca="1" si="29"/>
        <v/>
      </c>
      <c r="AI112" s="7" t="str">
        <f ca="1">IF(AND($A112&lt;&gt;"",$A112&lt;&gt;"TOTAL"),IF(AND([6]PREMIOS_TITULACIONES_ANTIGUAS!$BH110&lt;&gt;"",[6]PREMIOS_TITULACIONES_ANTIGUAS!$BH110&lt;&gt;0),[6]PREMIOS_TITULACIONES_ANTIGUAS!$BH110,""),IF($A112="TOTAL",SUM(INDIRECT("AI4:AI"&amp;ROW()-1)),""))</f>
        <v/>
      </c>
      <c r="AJ112" s="7" t="str">
        <f ca="1">IF(AND($A112&lt;&gt;"",$A112&lt;&gt;"TOTAL"),IF(AND([6]PREMIOS_TITULACIONES_ANTIGUAS!$BJ110&lt;&gt;"",[6]PREMIOS_TITULACIONES_ANTIGUAS!$BJ110&lt;&gt;0),[6]PREMIOS_TITULACIONES_ANTIGUAS!$BJ110,""),IF($A112="TOTAL",SUM(INDIRECT("AJ4:AJ"&amp;ROW()-1)),""))</f>
        <v/>
      </c>
      <c r="AK112" s="7" t="str">
        <f t="shared" ca="1" si="30"/>
        <v/>
      </c>
      <c r="AL112" s="7" t="str">
        <f ca="1">IF(AND($A112&lt;&gt;"",$A112&lt;&gt;"TOTAL"),IF(AND([6]PREMIOS_TITULACIONES_ANTIGUAS!$BM110&lt;&gt;"",[6]PREMIOS_TITULACIONES_ANTIGUAS!$BM110&lt;&gt;0),[6]PREMIOS_TITULACIONES_ANTIGUAS!$BM110,""),IF($A112="TOTAL",SUM(INDIRECT("AL4:AL"&amp;ROW()-1)),""))</f>
        <v/>
      </c>
      <c r="AM112" s="7" t="str">
        <f ca="1">IF(AND($A112&lt;&gt;"",$A112&lt;&gt;"TOTAL"),IF(AND([6]PREMIOS_TITULACIONES_ANTIGUAS!$BO110&lt;&gt;"",[6]PREMIOS_TITULACIONES_ANTIGUAS!$BO110&lt;&gt;0),[6]PREMIOS_TITULACIONES_ANTIGUAS!$BO110,""),IF($A112="TOTAL",SUM(INDIRECT("AM4:AM"&amp;ROW()-1)),""))</f>
        <v/>
      </c>
      <c r="AN112" s="7" t="str">
        <f t="shared" ca="1" si="31"/>
        <v/>
      </c>
      <c r="AO112" s="7" t="str">
        <f ca="1">IF(AND($A112&lt;&gt;"",$A112&lt;&gt;"TOTAL"),IF(AND([6]PREMIOS_TITULACIONES_ANTIGUAS!$BR110&lt;&gt;"",[6]PREMIOS_TITULACIONES_ANTIGUAS!$BR110&lt;&gt;0),[6]PREMIOS_TITULACIONES_ANTIGUAS!$BR110,""),IF($A112="TOTAL",SUM(INDIRECT("AO4:AO"&amp;ROW()-1)),""))</f>
        <v/>
      </c>
      <c r="AP112" s="7" t="str">
        <f ca="1">IF(AND($A112&lt;&gt;"",$A112&lt;&gt;"TOTAL"),IF(AND([6]PREMIOS_TITULACIONES_ANTIGUAS!$BT110&lt;&gt;"",[6]PREMIOS_TITULACIONES_ANTIGUAS!$BT110&lt;&gt;0),[6]PREMIOS_TITULACIONES_ANTIGUAS!$BT110,""),IF($A112="TOTAL",SUM(INDIRECT("AP4:AP"&amp;ROW()-1)),""))</f>
        <v/>
      </c>
      <c r="AQ112" s="7" t="str">
        <f t="shared" ca="1" si="32"/>
        <v/>
      </c>
      <c r="AR112" s="7" t="str">
        <f ca="1">IF(AND($A112&lt;&gt;"",$A112&lt;&gt;"TOTAL"),IF(AND([6]PREMIOS_TITULACIONES_ANTIGUAS!$BW110&lt;&gt;"",[6]PREMIOS_TITULACIONES_ANTIGUAS!$BW110&lt;&gt;0),[6]PREMIOS_TITULACIONES_ANTIGUAS!$BW110,""),IF($A112="TOTAL",SUM(INDIRECT("AR4:AR"&amp;ROW()-1)),""))</f>
        <v/>
      </c>
      <c r="AS112" s="7" t="str">
        <f ca="1">IF(AND($A112&lt;&gt;"",$A112&lt;&gt;"TOTAL"),IF(AND([6]PREMIOS_TITULACIONES_ANTIGUAS!$BY110&lt;&gt;"",[6]PREMIOS_TITULACIONES_ANTIGUAS!$BY110&lt;&gt;0),[6]PREMIOS_TITULACIONES_ANTIGUAS!$BY110,""),IF($A112="TOTAL",SUM(INDIRECT("AS4:AS"&amp;ROW()-1)),""))</f>
        <v/>
      </c>
      <c r="AT112" s="7" t="str">
        <f t="shared" ca="1" si="33"/>
        <v/>
      </c>
      <c r="AU112" s="7" t="str">
        <f ca="1">IF(AND($A112&lt;&gt;"",$A112&lt;&gt;"TOTAL"),IF(AND([6]PREMIOS_TITULACIONES_ANTIGUAS!$CB110&lt;&gt;"",[6]PREMIOS_TITULACIONES_ANTIGUAS!$CB110&lt;&gt;0),[6]PREMIOS_TITULACIONES_ANTIGUAS!$CB110,""),IF($A112="TOTAL",SUM(INDIRECT("AU4:AU"&amp;ROW()-1)),""))</f>
        <v/>
      </c>
      <c r="AV112" s="7" t="str">
        <f ca="1">IF(AND($A112&lt;&gt;"",$A112&lt;&gt;"TOTAL"),IF(AND([6]PREMIOS_TITULACIONES_ANTIGUAS!$CD110&lt;&gt;"",[6]PREMIOS_TITULACIONES_ANTIGUAS!$CD110&lt;&gt;0),[6]PREMIOS_TITULACIONES_ANTIGUAS!$CD110,""),IF($A112="TOTAL",SUM(INDIRECT("AV4:AV"&amp;ROW()-1)),""))</f>
        <v/>
      </c>
      <c r="AW112" s="7" t="str">
        <f t="shared" ca="1" si="34"/>
        <v/>
      </c>
      <c r="AX112" s="7" t="str">
        <f ca="1">IF(AND($A112&lt;&gt;"",$A112&lt;&gt;"TOTAL"),IF(AND([6]PREMIOS_TITULACIONES_ANTIGUAS!$CG110&lt;&gt;"",[6]PREMIOS_TITULACIONES_ANTIGUAS!$CG110&lt;&gt;0),[6]PREMIOS_TITULACIONES_ANTIGUAS!$CG110,""),IF($A112="TOTAL",SUM(INDIRECT("AX4:AX"&amp;ROW()-1)),""))</f>
        <v/>
      </c>
      <c r="AY112" s="7" t="str">
        <f ca="1">IF(AND($A112&lt;&gt;"",$A112&lt;&gt;"TOTAL"),IF(AND([6]PREMIOS_TITULACIONES_ANTIGUAS!$CI110&lt;&gt;"",[6]PREMIOS_TITULACIONES_ANTIGUAS!$CI110&lt;&gt;0),[6]PREMIOS_TITULACIONES_ANTIGUAS!$CI110,""),IF($A112="TOTAL",SUM(INDIRECT("AY4:AY"&amp;ROW()-1)),""))</f>
        <v/>
      </c>
      <c r="AZ112" s="7" t="str">
        <f t="shared" ca="1" si="35"/>
        <v/>
      </c>
      <c r="BA112" s="7" t="str">
        <f ca="1">IF(AND($A112&lt;&gt;"",$A112&lt;&gt;"TOTAL"),IF(AND([6]PREMIOS_TITULACIONES_ANTIGUAS!$CL110&lt;&gt;"",[6]PREMIOS_TITULACIONES_ANTIGUAS!$CL110&lt;&gt;0),[6]PREMIOS_TITULACIONES_ANTIGUAS!$CL110,""),IF($A112="TOTAL",SUM(INDIRECT("BA4:BA"&amp;ROW()-1)),""))</f>
        <v/>
      </c>
      <c r="BB112" s="7" t="str">
        <f ca="1">IF(AND($A112&lt;&gt;"",$A112&lt;&gt;"TOTAL"),IF(AND([6]PREMIOS_TITULACIONES_ANTIGUAS!$CN110&lt;&gt;"",[6]PREMIOS_TITULACIONES_ANTIGUAS!$CN110&lt;&gt;0),[6]PREMIOS_TITULACIONES_ANTIGUAS!$CN110,""),IF($A112="TOTAL",SUM(INDIRECT("BB4:BB"&amp;ROW()-1)),""))</f>
        <v/>
      </c>
      <c r="BC112" s="7" t="str">
        <f t="shared" ca="1" si="36"/>
        <v/>
      </c>
      <c r="BD112" s="7" t="str">
        <f ca="1">IF(AND($A112&lt;&gt;"",$A112&lt;&gt;"TOTAL"),IF(AND([6]PREMIOS_TITULACIONES_ANTIGUAS!$CQ110&lt;&gt;"",[6]PREMIOS_TITULACIONES_ANTIGUAS!$CQ110&lt;&gt;0),[6]PREMIOS_TITULACIONES_ANTIGUAS!$CQ110,""),IF($A112="TOTAL",SUM(INDIRECT("BD4:BD"&amp;ROW()-1)),""))</f>
        <v/>
      </c>
      <c r="BE112" s="7" t="str">
        <f ca="1">IF(AND($A112&lt;&gt;"",$A112&lt;&gt;"TOTAL"),IF(AND([6]PREMIOS_TITULACIONES_ANTIGUAS!$CS110&lt;&gt;"",[6]PREMIOS_TITULACIONES_ANTIGUAS!$CS110&lt;&gt;0),[6]PREMIOS_TITULACIONES_ANTIGUAS!$CS110,""),IF($A112="TOTAL",SUM(INDIRECT("BE4:BE"&amp;ROW()-1)),""))</f>
        <v/>
      </c>
      <c r="BF112" s="7" t="str">
        <f t="shared" ca="1" si="37"/>
        <v/>
      </c>
    </row>
    <row r="113" spans="1:58" x14ac:dyDescent="0.2">
      <c r="A113" s="12" t="str">
        <f>IF([6]PREMIOS_TITULACIONES_ANTIGUAS!$D111&lt;&gt;"",[6]PREMIOS_TITULACIONES_ANTIGUAS!$D111,IF(AND([6]PREMIOS_TITULACIONES_ANTIGUAS!$D111="",[6]PREMIOS_TITULACIONES_ANTIGUAS!$D112="",[6]PREMIOS_TITULACIONES_ANTIGUAS!$D110=""),"","TOTAL"))</f>
        <v/>
      </c>
      <c r="B113" s="7" t="str">
        <f ca="1">IF(AND($A113&lt;&gt;"",$A113&lt;&gt;"TOTAL"),IF(AND([6]PREMIOS_TITULACIONES_ANTIGUAS!$E111&lt;&gt;"",[6]PREMIOS_TITULACIONES_ANTIGUAS!$E111&lt;&gt;0),[6]PREMIOS_TITULACIONES_ANTIGUAS!$E111,""),IF($A113="TOTAL",SUM(INDIRECT("B4:B"&amp;ROW()-1)),""))</f>
        <v/>
      </c>
      <c r="C113" s="7" t="str">
        <f ca="1">IF(AND($A113&lt;&gt;"",$A113&lt;&gt;"TOTAL"),IF(AND([6]PREMIOS_TITULACIONES_ANTIGUAS!$G111&lt;&gt;"",[6]PREMIOS_TITULACIONES_ANTIGUAS!$G111&lt;&gt;0),[6]PREMIOS_TITULACIONES_ANTIGUAS!$G111,""),IF($A113="TOTAL",SUM(INDIRECT("C4:C"&amp;ROW()-1)),""))</f>
        <v/>
      </c>
      <c r="D113" s="7" t="str">
        <f t="shared" ca="1" si="19"/>
        <v/>
      </c>
      <c r="E113" s="7" t="str">
        <f ca="1">IF(AND($A113&lt;&gt;"",$A113&lt;&gt;"TOTAL"),IF(AND([6]PREMIOS_TITULACIONES_ANTIGUAS!$J111&lt;&gt;"",[6]PREMIOS_TITULACIONES_ANTIGUAS!$J111&lt;&gt;0),[6]PREMIOS_TITULACIONES_ANTIGUAS!$J111,""),IF($A113="TOTAL",SUM(INDIRECT("E4:E"&amp;ROW()-1)),""))</f>
        <v/>
      </c>
      <c r="F113" s="7" t="str">
        <f ca="1">IF(AND($A113&lt;&gt;"",$A113&lt;&gt;"TOTAL"),IF(AND([6]PREMIOS_TITULACIONES_ANTIGUAS!$L111&lt;&gt;"",[6]PREMIOS_TITULACIONES_ANTIGUAS!$L111&lt;&gt;0),[6]PREMIOS_TITULACIONES_ANTIGUAS!$L111,""),IF($A113="TOTAL",SUM(INDIRECT("F4:F"&amp;ROW()-1)),""))</f>
        <v/>
      </c>
      <c r="G113" s="7" t="str">
        <f t="shared" ca="1" si="20"/>
        <v/>
      </c>
      <c r="H113" s="7" t="str">
        <f ca="1">IF(AND($A113&lt;&gt;"",$A113&lt;&gt;"TOTAL"),IF(AND([6]PREMIOS_TITULACIONES_ANTIGUAS!$O111&lt;&gt;"",[6]PREMIOS_TITULACIONES_ANTIGUAS!$O111&lt;&gt;0),[6]PREMIOS_TITULACIONES_ANTIGUAS!$O111,""),IF($A113="TOTAL",SUM(INDIRECT("H4:H"&amp;ROW()-1)),""))</f>
        <v/>
      </c>
      <c r="I113" s="7" t="str">
        <f ca="1">IF(AND($A113&lt;&gt;"",$A113&lt;&gt;"TOTAL"),IF(AND([6]PREMIOS_TITULACIONES_ANTIGUAS!$Q111&lt;&gt;"",[6]PREMIOS_TITULACIONES_ANTIGUAS!$Q111&lt;&gt;0),[6]PREMIOS_TITULACIONES_ANTIGUAS!$Q111,""),IF($A113="TOTAL",SUM(INDIRECT("I4:I"&amp;ROW()-1)),""))</f>
        <v/>
      </c>
      <c r="J113" s="7" t="str">
        <f t="shared" ca="1" si="21"/>
        <v/>
      </c>
      <c r="K113" s="7" t="str">
        <f ca="1">IF(AND($A113&lt;&gt;"",$A113&lt;&gt;"TOTAL"),IF(AND([6]PREMIOS_TITULACIONES_ANTIGUAS!$T111&lt;&gt;"",[6]PREMIOS_TITULACIONES_ANTIGUAS!$T111&lt;&gt;0),[6]PREMIOS_TITULACIONES_ANTIGUAS!$T111,""),IF($A113="TOTAL",SUM(INDIRECT("K4:K"&amp;ROW()-1)),""))</f>
        <v/>
      </c>
      <c r="L113" s="7" t="str">
        <f ca="1">IF(AND($A113&lt;&gt;"",$A113&lt;&gt;"TOTAL"),IF(AND([6]PREMIOS_TITULACIONES_ANTIGUAS!$V111&lt;&gt;"",[6]PREMIOS_TITULACIONES_ANTIGUAS!$V111&lt;&gt;0),[6]PREMIOS_TITULACIONES_ANTIGUAS!$V111,""),IF($A113="TOTAL",SUM(INDIRECT("L4:L"&amp;ROW()-1)),""))</f>
        <v/>
      </c>
      <c r="M113" s="7" t="str">
        <f t="shared" ca="1" si="22"/>
        <v/>
      </c>
      <c r="N113" s="7" t="str">
        <f ca="1">IF(AND($A113&lt;&gt;"",$A113&lt;&gt;"TOTAL"),IF(AND([6]PREMIOS_TITULACIONES_ANTIGUAS!$Y111&lt;&gt;"",[6]PREMIOS_TITULACIONES_ANTIGUAS!$Y111&lt;&gt;0),[6]PREMIOS_TITULACIONES_ANTIGUAS!$Y111,""),IF($A113="TOTAL",SUM(INDIRECT("N4:N"&amp;ROW()-1)),""))</f>
        <v/>
      </c>
      <c r="O113" s="7" t="str">
        <f ca="1">IF(AND($A113&lt;&gt;"",$A113&lt;&gt;"TOTAL"),IF(AND([6]PREMIOS_TITULACIONES_ANTIGUAS!$AA111&lt;&gt;"",[6]PREMIOS_TITULACIONES_ANTIGUAS!$AA111&lt;&gt;0),[6]PREMIOS_TITULACIONES_ANTIGUAS!$AA111,""),IF($A113="TOTAL",SUM(INDIRECT("O4:O"&amp;ROW()-1)),""))</f>
        <v/>
      </c>
      <c r="P113" s="7" t="str">
        <f t="shared" ca="1" si="23"/>
        <v/>
      </c>
      <c r="Q113" s="7" t="str">
        <f ca="1">IF(AND($A113&lt;&gt;"",$A113&lt;&gt;"TOTAL"),IF(AND([6]PREMIOS_TITULACIONES_ANTIGUAS!$AD111&lt;&gt;"",[6]PREMIOS_TITULACIONES_ANTIGUAS!$AD111&lt;&gt;0),[6]PREMIOS_TITULACIONES_ANTIGUAS!$AD111,""),IF($A113="TOTAL",SUM(INDIRECT("Q4:Q"&amp;ROW()-1)),""))</f>
        <v/>
      </c>
      <c r="R113" s="7" t="str">
        <f ca="1">IF(AND($A113&lt;&gt;"",$A113&lt;&gt;"TOTAL"),IF(AND([6]PREMIOS_TITULACIONES_ANTIGUAS!$AF111&lt;&gt;"",[6]PREMIOS_TITULACIONES_ANTIGUAS!$AF111&lt;&gt;0),[6]PREMIOS_TITULACIONES_ANTIGUAS!$AF111,""),IF($A113="TOTAL",SUM(INDIRECT("R4:R"&amp;ROW()-1)),""))</f>
        <v/>
      </c>
      <c r="S113" s="7" t="str">
        <f t="shared" ca="1" si="24"/>
        <v/>
      </c>
      <c r="T113" s="7" t="str">
        <f ca="1">IF(AND($A113&lt;&gt;"",$A113&lt;&gt;"TOTAL"),IF(AND([6]PREMIOS_TITULACIONES_ANTIGUAS!$AI111&lt;&gt;"",[6]PREMIOS_TITULACIONES_ANTIGUAS!$AI111&lt;&gt;0),[6]PREMIOS_TITULACIONES_ANTIGUAS!$AI111,""),IF($A113="TOTAL",SUM(INDIRECT("T4:T"&amp;ROW()-1)),""))</f>
        <v/>
      </c>
      <c r="U113" s="7" t="str">
        <f ca="1">IF(AND($A113&lt;&gt;"",$A113&lt;&gt;"TOTAL"),IF(AND([6]PREMIOS_TITULACIONES_ANTIGUAS!$AK111&lt;&gt;"",[6]PREMIOS_TITULACIONES_ANTIGUAS!$AK111&lt;&gt;0),[6]PREMIOS_TITULACIONES_ANTIGUAS!$AK111,""),IF($A113="TOTAL",SUM(INDIRECT("U4:U"&amp;ROW()-1)),""))</f>
        <v/>
      </c>
      <c r="V113" s="7" t="str">
        <f t="shared" ca="1" si="25"/>
        <v/>
      </c>
      <c r="W113" s="7" t="str">
        <f ca="1">IF(AND($A113&lt;&gt;"",$A113&lt;&gt;"TOTAL"),IF(AND([6]PREMIOS_TITULACIONES_ANTIGUAS!$AN111&lt;&gt;"",[6]PREMIOS_TITULACIONES_ANTIGUAS!$AN111&lt;&gt;0),[6]PREMIOS_TITULACIONES_ANTIGUAS!$AN111,""),IF($A113="TOTAL",SUM(INDIRECT("W4:W"&amp;ROW()-1)),""))</f>
        <v/>
      </c>
      <c r="X113" s="7" t="str">
        <f ca="1">IF(AND($A113&lt;&gt;"",$A113&lt;&gt;"TOTAL"),IF(AND([6]PREMIOS_TITULACIONES_ANTIGUAS!$AP111&lt;&gt;"",[6]PREMIOS_TITULACIONES_ANTIGUAS!$AP111&lt;&gt;0),[6]PREMIOS_TITULACIONES_ANTIGUAS!$AP111,""),IF($A113="TOTAL",SUM(INDIRECT("X4:X"&amp;ROW()-1)),""))</f>
        <v/>
      </c>
      <c r="Y113" s="7" t="str">
        <f t="shared" ca="1" si="26"/>
        <v/>
      </c>
      <c r="Z113" s="7" t="str">
        <f ca="1">IF(AND($A113&lt;&gt;"",$A113&lt;&gt;"TOTAL"),IF(AND([6]PREMIOS_TITULACIONES_ANTIGUAS!$AS111&lt;&gt;"",[6]PREMIOS_TITULACIONES_ANTIGUAS!$AS111&lt;&gt;0),[6]PREMIOS_TITULACIONES_ANTIGUAS!$AS111,""),IF($A113="TOTAL",SUM(INDIRECT("Z4:Z"&amp;ROW()-1)),""))</f>
        <v/>
      </c>
      <c r="AA113" s="7" t="str">
        <f ca="1">IF(AND($A113&lt;&gt;"",$A113&lt;&gt;"TOTAL"),IF(AND([6]PREMIOS_TITULACIONES_ANTIGUAS!$AU111&lt;&gt;"",[6]PREMIOS_TITULACIONES_ANTIGUAS!$AU111&lt;&gt;0),[6]PREMIOS_TITULACIONES_ANTIGUAS!$AU111,""),IF($A113="TOTAL",SUM(INDIRECT("AA4:AA"&amp;ROW()-1)),""))</f>
        <v/>
      </c>
      <c r="AB113" s="7" t="str">
        <f t="shared" ca="1" si="27"/>
        <v/>
      </c>
      <c r="AC113" s="7" t="str">
        <f ca="1">IF(AND($A113&lt;&gt;"",$A113&lt;&gt;"TOTAL"),IF(AND([6]PREMIOS_TITULACIONES_ANTIGUAS!$AX111&lt;&gt;"",[6]PREMIOS_TITULACIONES_ANTIGUAS!$AX111&lt;&gt;0),[6]PREMIOS_TITULACIONES_ANTIGUAS!$AX111,""),IF($A113="TOTAL",SUM(INDIRECT("AC4:AC"&amp;ROW()-1)),""))</f>
        <v/>
      </c>
      <c r="AD113" s="7" t="str">
        <f ca="1">IF(AND($A113&lt;&gt;"",$A113&lt;&gt;"TOTAL"),IF(AND([6]PREMIOS_TITULACIONES_ANTIGUAS!$AZ111&lt;&gt;"",[6]PREMIOS_TITULACIONES_ANTIGUAS!$AZ111&lt;&gt;0),[6]PREMIOS_TITULACIONES_ANTIGUAS!$AZ111,""),IF($A113="TOTAL",SUM(INDIRECT("AD4:AD"&amp;ROW()-1)),""))</f>
        <v/>
      </c>
      <c r="AE113" s="7" t="str">
        <f t="shared" ca="1" si="28"/>
        <v/>
      </c>
      <c r="AF113" s="7" t="str">
        <f ca="1">IF(AND($A113&lt;&gt;"",$A113&lt;&gt;"TOTAL"),IF(AND([6]PREMIOS_TITULACIONES_ANTIGUAS!$BC111&lt;&gt;"",[6]PREMIOS_TITULACIONES_ANTIGUAS!$BC111&lt;&gt;0),[6]PREMIOS_TITULACIONES_ANTIGUAS!$BC111,""),IF($A113="TOTAL",SUM(INDIRECT("AF4:AF"&amp;ROW()-1)),""))</f>
        <v/>
      </c>
      <c r="AG113" s="7" t="str">
        <f ca="1">IF(AND($A113&lt;&gt;"",$A113&lt;&gt;"TOTAL"),IF(AND([6]PREMIOS_TITULACIONES_ANTIGUAS!$BE111&lt;&gt;"",[6]PREMIOS_TITULACIONES_ANTIGUAS!$BE111&lt;&gt;0),[6]PREMIOS_TITULACIONES_ANTIGUAS!$BE111,""),IF($A113="TOTAL",SUM(INDIRECT("AG4:AG"&amp;ROW()-1)),""))</f>
        <v/>
      </c>
      <c r="AH113" s="7" t="str">
        <f t="shared" ca="1" si="29"/>
        <v/>
      </c>
      <c r="AI113" s="7" t="str">
        <f ca="1">IF(AND($A113&lt;&gt;"",$A113&lt;&gt;"TOTAL"),IF(AND([6]PREMIOS_TITULACIONES_ANTIGUAS!$BH111&lt;&gt;"",[6]PREMIOS_TITULACIONES_ANTIGUAS!$BH111&lt;&gt;0),[6]PREMIOS_TITULACIONES_ANTIGUAS!$BH111,""),IF($A113="TOTAL",SUM(INDIRECT("AI4:AI"&amp;ROW()-1)),""))</f>
        <v/>
      </c>
      <c r="AJ113" s="7" t="str">
        <f ca="1">IF(AND($A113&lt;&gt;"",$A113&lt;&gt;"TOTAL"),IF(AND([6]PREMIOS_TITULACIONES_ANTIGUAS!$BJ111&lt;&gt;"",[6]PREMIOS_TITULACIONES_ANTIGUAS!$BJ111&lt;&gt;0),[6]PREMIOS_TITULACIONES_ANTIGUAS!$BJ111,""),IF($A113="TOTAL",SUM(INDIRECT("AJ4:AJ"&amp;ROW()-1)),""))</f>
        <v/>
      </c>
      <c r="AK113" s="7" t="str">
        <f t="shared" ca="1" si="30"/>
        <v/>
      </c>
      <c r="AL113" s="7" t="str">
        <f ca="1">IF(AND($A113&lt;&gt;"",$A113&lt;&gt;"TOTAL"),IF(AND([6]PREMIOS_TITULACIONES_ANTIGUAS!$BM111&lt;&gt;"",[6]PREMIOS_TITULACIONES_ANTIGUAS!$BM111&lt;&gt;0),[6]PREMIOS_TITULACIONES_ANTIGUAS!$BM111,""),IF($A113="TOTAL",SUM(INDIRECT("AL4:AL"&amp;ROW()-1)),""))</f>
        <v/>
      </c>
      <c r="AM113" s="7" t="str">
        <f ca="1">IF(AND($A113&lt;&gt;"",$A113&lt;&gt;"TOTAL"),IF(AND([6]PREMIOS_TITULACIONES_ANTIGUAS!$BO111&lt;&gt;"",[6]PREMIOS_TITULACIONES_ANTIGUAS!$BO111&lt;&gt;0),[6]PREMIOS_TITULACIONES_ANTIGUAS!$BO111,""),IF($A113="TOTAL",SUM(INDIRECT("AM4:AM"&amp;ROW()-1)),""))</f>
        <v/>
      </c>
      <c r="AN113" s="7" t="str">
        <f t="shared" ca="1" si="31"/>
        <v/>
      </c>
      <c r="AO113" s="7" t="str">
        <f ca="1">IF(AND($A113&lt;&gt;"",$A113&lt;&gt;"TOTAL"),IF(AND([6]PREMIOS_TITULACIONES_ANTIGUAS!$BR111&lt;&gt;"",[6]PREMIOS_TITULACIONES_ANTIGUAS!$BR111&lt;&gt;0),[6]PREMIOS_TITULACIONES_ANTIGUAS!$BR111,""),IF($A113="TOTAL",SUM(INDIRECT("AO4:AO"&amp;ROW()-1)),""))</f>
        <v/>
      </c>
      <c r="AP113" s="7" t="str">
        <f ca="1">IF(AND($A113&lt;&gt;"",$A113&lt;&gt;"TOTAL"),IF(AND([6]PREMIOS_TITULACIONES_ANTIGUAS!$BT111&lt;&gt;"",[6]PREMIOS_TITULACIONES_ANTIGUAS!$BT111&lt;&gt;0),[6]PREMIOS_TITULACIONES_ANTIGUAS!$BT111,""),IF($A113="TOTAL",SUM(INDIRECT("AP4:AP"&amp;ROW()-1)),""))</f>
        <v/>
      </c>
      <c r="AQ113" s="7" t="str">
        <f t="shared" ca="1" si="32"/>
        <v/>
      </c>
      <c r="AR113" s="7" t="str">
        <f ca="1">IF(AND($A113&lt;&gt;"",$A113&lt;&gt;"TOTAL"),IF(AND([6]PREMIOS_TITULACIONES_ANTIGUAS!$BW111&lt;&gt;"",[6]PREMIOS_TITULACIONES_ANTIGUAS!$BW111&lt;&gt;0),[6]PREMIOS_TITULACIONES_ANTIGUAS!$BW111,""),IF($A113="TOTAL",SUM(INDIRECT("AR4:AR"&amp;ROW()-1)),""))</f>
        <v/>
      </c>
      <c r="AS113" s="7" t="str">
        <f ca="1">IF(AND($A113&lt;&gt;"",$A113&lt;&gt;"TOTAL"),IF(AND([6]PREMIOS_TITULACIONES_ANTIGUAS!$BY111&lt;&gt;"",[6]PREMIOS_TITULACIONES_ANTIGUAS!$BY111&lt;&gt;0),[6]PREMIOS_TITULACIONES_ANTIGUAS!$BY111,""),IF($A113="TOTAL",SUM(INDIRECT("AS4:AS"&amp;ROW()-1)),""))</f>
        <v/>
      </c>
      <c r="AT113" s="7" t="str">
        <f t="shared" ca="1" si="33"/>
        <v/>
      </c>
      <c r="AU113" s="7" t="str">
        <f ca="1">IF(AND($A113&lt;&gt;"",$A113&lt;&gt;"TOTAL"),IF(AND([6]PREMIOS_TITULACIONES_ANTIGUAS!$CB111&lt;&gt;"",[6]PREMIOS_TITULACIONES_ANTIGUAS!$CB111&lt;&gt;0),[6]PREMIOS_TITULACIONES_ANTIGUAS!$CB111,""),IF($A113="TOTAL",SUM(INDIRECT("AU4:AU"&amp;ROW()-1)),""))</f>
        <v/>
      </c>
      <c r="AV113" s="7" t="str">
        <f ca="1">IF(AND($A113&lt;&gt;"",$A113&lt;&gt;"TOTAL"),IF(AND([6]PREMIOS_TITULACIONES_ANTIGUAS!$CD111&lt;&gt;"",[6]PREMIOS_TITULACIONES_ANTIGUAS!$CD111&lt;&gt;0),[6]PREMIOS_TITULACIONES_ANTIGUAS!$CD111,""),IF($A113="TOTAL",SUM(INDIRECT("AV4:AV"&amp;ROW()-1)),""))</f>
        <v/>
      </c>
      <c r="AW113" s="7" t="str">
        <f t="shared" ca="1" si="34"/>
        <v/>
      </c>
      <c r="AX113" s="7" t="str">
        <f ca="1">IF(AND($A113&lt;&gt;"",$A113&lt;&gt;"TOTAL"),IF(AND([6]PREMIOS_TITULACIONES_ANTIGUAS!$CG111&lt;&gt;"",[6]PREMIOS_TITULACIONES_ANTIGUAS!$CG111&lt;&gt;0),[6]PREMIOS_TITULACIONES_ANTIGUAS!$CG111,""),IF($A113="TOTAL",SUM(INDIRECT("AX4:AX"&amp;ROW()-1)),""))</f>
        <v/>
      </c>
      <c r="AY113" s="7" t="str">
        <f ca="1">IF(AND($A113&lt;&gt;"",$A113&lt;&gt;"TOTAL"),IF(AND([6]PREMIOS_TITULACIONES_ANTIGUAS!$CI111&lt;&gt;"",[6]PREMIOS_TITULACIONES_ANTIGUAS!$CI111&lt;&gt;0),[6]PREMIOS_TITULACIONES_ANTIGUAS!$CI111,""),IF($A113="TOTAL",SUM(INDIRECT("AY4:AY"&amp;ROW()-1)),""))</f>
        <v/>
      </c>
      <c r="AZ113" s="7" t="str">
        <f t="shared" ca="1" si="35"/>
        <v/>
      </c>
      <c r="BA113" s="7" t="str">
        <f ca="1">IF(AND($A113&lt;&gt;"",$A113&lt;&gt;"TOTAL"),IF(AND([6]PREMIOS_TITULACIONES_ANTIGUAS!$CL111&lt;&gt;"",[6]PREMIOS_TITULACIONES_ANTIGUAS!$CL111&lt;&gt;0),[6]PREMIOS_TITULACIONES_ANTIGUAS!$CL111,""),IF($A113="TOTAL",SUM(INDIRECT("BA4:BA"&amp;ROW()-1)),""))</f>
        <v/>
      </c>
      <c r="BB113" s="7" t="str">
        <f ca="1">IF(AND($A113&lt;&gt;"",$A113&lt;&gt;"TOTAL"),IF(AND([6]PREMIOS_TITULACIONES_ANTIGUAS!$CN111&lt;&gt;"",[6]PREMIOS_TITULACIONES_ANTIGUAS!$CN111&lt;&gt;0),[6]PREMIOS_TITULACIONES_ANTIGUAS!$CN111,""),IF($A113="TOTAL",SUM(INDIRECT("BB4:BB"&amp;ROW()-1)),""))</f>
        <v/>
      </c>
      <c r="BC113" s="7" t="str">
        <f t="shared" ca="1" si="36"/>
        <v/>
      </c>
      <c r="BD113" s="7" t="str">
        <f ca="1">IF(AND($A113&lt;&gt;"",$A113&lt;&gt;"TOTAL"),IF(AND([6]PREMIOS_TITULACIONES_ANTIGUAS!$CQ111&lt;&gt;"",[6]PREMIOS_TITULACIONES_ANTIGUAS!$CQ111&lt;&gt;0),[6]PREMIOS_TITULACIONES_ANTIGUAS!$CQ111,""),IF($A113="TOTAL",SUM(INDIRECT("BD4:BD"&amp;ROW()-1)),""))</f>
        <v/>
      </c>
      <c r="BE113" s="7" t="str">
        <f ca="1">IF(AND($A113&lt;&gt;"",$A113&lt;&gt;"TOTAL"),IF(AND([6]PREMIOS_TITULACIONES_ANTIGUAS!$CS111&lt;&gt;"",[6]PREMIOS_TITULACIONES_ANTIGUAS!$CS111&lt;&gt;0),[6]PREMIOS_TITULACIONES_ANTIGUAS!$CS111,""),IF($A113="TOTAL",SUM(INDIRECT("BE4:BE"&amp;ROW()-1)),""))</f>
        <v/>
      </c>
      <c r="BF113" s="7" t="str">
        <f t="shared" ca="1" si="37"/>
        <v/>
      </c>
    </row>
    <row r="114" spans="1:58" x14ac:dyDescent="0.2">
      <c r="A114" s="12" t="str">
        <f>IF([6]PREMIOS_TITULACIONES_ANTIGUAS!$D112&lt;&gt;"",[6]PREMIOS_TITULACIONES_ANTIGUAS!$D112,IF(AND([6]PREMIOS_TITULACIONES_ANTIGUAS!$D112="",[6]PREMIOS_TITULACIONES_ANTIGUAS!$D113="",[6]PREMIOS_TITULACIONES_ANTIGUAS!$D111=""),"","TOTAL"))</f>
        <v/>
      </c>
      <c r="B114" s="7" t="str">
        <f ca="1">IF(AND($A114&lt;&gt;"",$A114&lt;&gt;"TOTAL"),IF(AND([6]PREMIOS_TITULACIONES_ANTIGUAS!$E112&lt;&gt;"",[6]PREMIOS_TITULACIONES_ANTIGUAS!$E112&lt;&gt;0),[6]PREMIOS_TITULACIONES_ANTIGUAS!$E112,""),IF($A114="TOTAL",SUM(INDIRECT("B4:B"&amp;ROW()-1)),""))</f>
        <v/>
      </c>
      <c r="C114" s="7" t="str">
        <f ca="1">IF(AND($A114&lt;&gt;"",$A114&lt;&gt;"TOTAL"),IF(AND([6]PREMIOS_TITULACIONES_ANTIGUAS!$G112&lt;&gt;"",[6]PREMIOS_TITULACIONES_ANTIGUAS!$G112&lt;&gt;0),[6]PREMIOS_TITULACIONES_ANTIGUAS!$G112,""),IF($A114="TOTAL",SUM(INDIRECT("C4:C"&amp;ROW()-1)),""))</f>
        <v/>
      </c>
      <c r="D114" s="7" t="str">
        <f t="shared" ca="1" si="19"/>
        <v/>
      </c>
      <c r="E114" s="7" t="str">
        <f ca="1">IF(AND($A114&lt;&gt;"",$A114&lt;&gt;"TOTAL"),IF(AND([6]PREMIOS_TITULACIONES_ANTIGUAS!$J112&lt;&gt;"",[6]PREMIOS_TITULACIONES_ANTIGUAS!$J112&lt;&gt;0),[6]PREMIOS_TITULACIONES_ANTIGUAS!$J112,""),IF($A114="TOTAL",SUM(INDIRECT("E4:E"&amp;ROW()-1)),""))</f>
        <v/>
      </c>
      <c r="F114" s="7" t="str">
        <f ca="1">IF(AND($A114&lt;&gt;"",$A114&lt;&gt;"TOTAL"),IF(AND([6]PREMIOS_TITULACIONES_ANTIGUAS!$L112&lt;&gt;"",[6]PREMIOS_TITULACIONES_ANTIGUAS!$L112&lt;&gt;0),[6]PREMIOS_TITULACIONES_ANTIGUAS!$L112,""),IF($A114="TOTAL",SUM(INDIRECT("F4:F"&amp;ROW()-1)),""))</f>
        <v/>
      </c>
      <c r="G114" s="7" t="str">
        <f t="shared" ca="1" si="20"/>
        <v/>
      </c>
      <c r="H114" s="7" t="str">
        <f ca="1">IF(AND($A114&lt;&gt;"",$A114&lt;&gt;"TOTAL"),IF(AND([6]PREMIOS_TITULACIONES_ANTIGUAS!$O112&lt;&gt;"",[6]PREMIOS_TITULACIONES_ANTIGUAS!$O112&lt;&gt;0),[6]PREMIOS_TITULACIONES_ANTIGUAS!$O112,""),IF($A114="TOTAL",SUM(INDIRECT("H4:H"&amp;ROW()-1)),""))</f>
        <v/>
      </c>
      <c r="I114" s="7" t="str">
        <f ca="1">IF(AND($A114&lt;&gt;"",$A114&lt;&gt;"TOTAL"),IF(AND([6]PREMIOS_TITULACIONES_ANTIGUAS!$Q112&lt;&gt;"",[6]PREMIOS_TITULACIONES_ANTIGUAS!$Q112&lt;&gt;0),[6]PREMIOS_TITULACIONES_ANTIGUAS!$Q112,""),IF($A114="TOTAL",SUM(INDIRECT("I4:I"&amp;ROW()-1)),""))</f>
        <v/>
      </c>
      <c r="J114" s="7" t="str">
        <f t="shared" ca="1" si="21"/>
        <v/>
      </c>
      <c r="K114" s="7" t="str">
        <f ca="1">IF(AND($A114&lt;&gt;"",$A114&lt;&gt;"TOTAL"),IF(AND([6]PREMIOS_TITULACIONES_ANTIGUAS!$T112&lt;&gt;"",[6]PREMIOS_TITULACIONES_ANTIGUAS!$T112&lt;&gt;0),[6]PREMIOS_TITULACIONES_ANTIGUAS!$T112,""),IF($A114="TOTAL",SUM(INDIRECT("K4:K"&amp;ROW()-1)),""))</f>
        <v/>
      </c>
      <c r="L114" s="7" t="str">
        <f ca="1">IF(AND($A114&lt;&gt;"",$A114&lt;&gt;"TOTAL"),IF(AND([6]PREMIOS_TITULACIONES_ANTIGUAS!$V112&lt;&gt;"",[6]PREMIOS_TITULACIONES_ANTIGUAS!$V112&lt;&gt;0),[6]PREMIOS_TITULACIONES_ANTIGUAS!$V112,""),IF($A114="TOTAL",SUM(INDIRECT("L4:L"&amp;ROW()-1)),""))</f>
        <v/>
      </c>
      <c r="M114" s="7" t="str">
        <f t="shared" ca="1" si="22"/>
        <v/>
      </c>
      <c r="N114" s="7" t="str">
        <f ca="1">IF(AND($A114&lt;&gt;"",$A114&lt;&gt;"TOTAL"),IF(AND([6]PREMIOS_TITULACIONES_ANTIGUAS!$Y112&lt;&gt;"",[6]PREMIOS_TITULACIONES_ANTIGUAS!$Y112&lt;&gt;0),[6]PREMIOS_TITULACIONES_ANTIGUAS!$Y112,""),IF($A114="TOTAL",SUM(INDIRECT("N4:N"&amp;ROW()-1)),""))</f>
        <v/>
      </c>
      <c r="O114" s="7" t="str">
        <f ca="1">IF(AND($A114&lt;&gt;"",$A114&lt;&gt;"TOTAL"),IF(AND([6]PREMIOS_TITULACIONES_ANTIGUAS!$AA112&lt;&gt;"",[6]PREMIOS_TITULACIONES_ANTIGUAS!$AA112&lt;&gt;0),[6]PREMIOS_TITULACIONES_ANTIGUAS!$AA112,""),IF($A114="TOTAL",SUM(INDIRECT("O4:O"&amp;ROW()-1)),""))</f>
        <v/>
      </c>
      <c r="P114" s="7" t="str">
        <f t="shared" ca="1" si="23"/>
        <v/>
      </c>
      <c r="Q114" s="7" t="str">
        <f ca="1">IF(AND($A114&lt;&gt;"",$A114&lt;&gt;"TOTAL"),IF(AND([6]PREMIOS_TITULACIONES_ANTIGUAS!$AD112&lt;&gt;"",[6]PREMIOS_TITULACIONES_ANTIGUAS!$AD112&lt;&gt;0),[6]PREMIOS_TITULACIONES_ANTIGUAS!$AD112,""),IF($A114="TOTAL",SUM(INDIRECT("Q4:Q"&amp;ROW()-1)),""))</f>
        <v/>
      </c>
      <c r="R114" s="7" t="str">
        <f ca="1">IF(AND($A114&lt;&gt;"",$A114&lt;&gt;"TOTAL"),IF(AND([6]PREMIOS_TITULACIONES_ANTIGUAS!$AF112&lt;&gt;"",[6]PREMIOS_TITULACIONES_ANTIGUAS!$AF112&lt;&gt;0),[6]PREMIOS_TITULACIONES_ANTIGUAS!$AF112,""),IF($A114="TOTAL",SUM(INDIRECT("R4:R"&amp;ROW()-1)),""))</f>
        <v/>
      </c>
      <c r="S114" s="7" t="str">
        <f t="shared" ca="1" si="24"/>
        <v/>
      </c>
      <c r="T114" s="7" t="str">
        <f ca="1">IF(AND($A114&lt;&gt;"",$A114&lt;&gt;"TOTAL"),IF(AND([6]PREMIOS_TITULACIONES_ANTIGUAS!$AI112&lt;&gt;"",[6]PREMIOS_TITULACIONES_ANTIGUAS!$AI112&lt;&gt;0),[6]PREMIOS_TITULACIONES_ANTIGUAS!$AI112,""),IF($A114="TOTAL",SUM(INDIRECT("T4:T"&amp;ROW()-1)),""))</f>
        <v/>
      </c>
      <c r="U114" s="7" t="str">
        <f ca="1">IF(AND($A114&lt;&gt;"",$A114&lt;&gt;"TOTAL"),IF(AND([6]PREMIOS_TITULACIONES_ANTIGUAS!$AK112&lt;&gt;"",[6]PREMIOS_TITULACIONES_ANTIGUAS!$AK112&lt;&gt;0),[6]PREMIOS_TITULACIONES_ANTIGUAS!$AK112,""),IF($A114="TOTAL",SUM(INDIRECT("U4:U"&amp;ROW()-1)),""))</f>
        <v/>
      </c>
      <c r="V114" s="7" t="str">
        <f t="shared" ca="1" si="25"/>
        <v/>
      </c>
      <c r="W114" s="7" t="str">
        <f ca="1">IF(AND($A114&lt;&gt;"",$A114&lt;&gt;"TOTAL"),IF(AND([6]PREMIOS_TITULACIONES_ANTIGUAS!$AN112&lt;&gt;"",[6]PREMIOS_TITULACIONES_ANTIGUAS!$AN112&lt;&gt;0),[6]PREMIOS_TITULACIONES_ANTIGUAS!$AN112,""),IF($A114="TOTAL",SUM(INDIRECT("W4:W"&amp;ROW()-1)),""))</f>
        <v/>
      </c>
      <c r="X114" s="7" t="str">
        <f ca="1">IF(AND($A114&lt;&gt;"",$A114&lt;&gt;"TOTAL"),IF(AND([6]PREMIOS_TITULACIONES_ANTIGUAS!$AP112&lt;&gt;"",[6]PREMIOS_TITULACIONES_ANTIGUAS!$AP112&lt;&gt;0),[6]PREMIOS_TITULACIONES_ANTIGUAS!$AP112,""),IF($A114="TOTAL",SUM(INDIRECT("X4:X"&amp;ROW()-1)),""))</f>
        <v/>
      </c>
      <c r="Y114" s="7" t="str">
        <f t="shared" ca="1" si="26"/>
        <v/>
      </c>
      <c r="Z114" s="7" t="str">
        <f ca="1">IF(AND($A114&lt;&gt;"",$A114&lt;&gt;"TOTAL"),IF(AND([6]PREMIOS_TITULACIONES_ANTIGUAS!$AS112&lt;&gt;"",[6]PREMIOS_TITULACIONES_ANTIGUAS!$AS112&lt;&gt;0),[6]PREMIOS_TITULACIONES_ANTIGUAS!$AS112,""),IF($A114="TOTAL",SUM(INDIRECT("Z4:Z"&amp;ROW()-1)),""))</f>
        <v/>
      </c>
      <c r="AA114" s="7" t="str">
        <f ca="1">IF(AND($A114&lt;&gt;"",$A114&lt;&gt;"TOTAL"),IF(AND([6]PREMIOS_TITULACIONES_ANTIGUAS!$AU112&lt;&gt;"",[6]PREMIOS_TITULACIONES_ANTIGUAS!$AU112&lt;&gt;0),[6]PREMIOS_TITULACIONES_ANTIGUAS!$AU112,""),IF($A114="TOTAL",SUM(INDIRECT("AA4:AA"&amp;ROW()-1)),""))</f>
        <v/>
      </c>
      <c r="AB114" s="7" t="str">
        <f t="shared" ca="1" si="27"/>
        <v/>
      </c>
      <c r="AC114" s="7" t="str">
        <f ca="1">IF(AND($A114&lt;&gt;"",$A114&lt;&gt;"TOTAL"),IF(AND([6]PREMIOS_TITULACIONES_ANTIGUAS!$AX112&lt;&gt;"",[6]PREMIOS_TITULACIONES_ANTIGUAS!$AX112&lt;&gt;0),[6]PREMIOS_TITULACIONES_ANTIGUAS!$AX112,""),IF($A114="TOTAL",SUM(INDIRECT("AC4:AC"&amp;ROW()-1)),""))</f>
        <v/>
      </c>
      <c r="AD114" s="7" t="str">
        <f ca="1">IF(AND($A114&lt;&gt;"",$A114&lt;&gt;"TOTAL"),IF(AND([6]PREMIOS_TITULACIONES_ANTIGUAS!$AZ112&lt;&gt;"",[6]PREMIOS_TITULACIONES_ANTIGUAS!$AZ112&lt;&gt;0),[6]PREMIOS_TITULACIONES_ANTIGUAS!$AZ112,""),IF($A114="TOTAL",SUM(INDIRECT("AD4:AD"&amp;ROW()-1)),""))</f>
        <v/>
      </c>
      <c r="AE114" s="7" t="str">
        <f t="shared" ca="1" si="28"/>
        <v/>
      </c>
      <c r="AF114" s="7" t="str">
        <f ca="1">IF(AND($A114&lt;&gt;"",$A114&lt;&gt;"TOTAL"),IF(AND([6]PREMIOS_TITULACIONES_ANTIGUAS!$BC112&lt;&gt;"",[6]PREMIOS_TITULACIONES_ANTIGUAS!$BC112&lt;&gt;0),[6]PREMIOS_TITULACIONES_ANTIGUAS!$BC112,""),IF($A114="TOTAL",SUM(INDIRECT("AF4:AF"&amp;ROW()-1)),""))</f>
        <v/>
      </c>
      <c r="AG114" s="7" t="str">
        <f ca="1">IF(AND($A114&lt;&gt;"",$A114&lt;&gt;"TOTAL"),IF(AND([6]PREMIOS_TITULACIONES_ANTIGUAS!$BE112&lt;&gt;"",[6]PREMIOS_TITULACIONES_ANTIGUAS!$BE112&lt;&gt;0),[6]PREMIOS_TITULACIONES_ANTIGUAS!$BE112,""),IF($A114="TOTAL",SUM(INDIRECT("AG4:AG"&amp;ROW()-1)),""))</f>
        <v/>
      </c>
      <c r="AH114" s="7" t="str">
        <f t="shared" ca="1" si="29"/>
        <v/>
      </c>
      <c r="AI114" s="7" t="str">
        <f ca="1">IF(AND($A114&lt;&gt;"",$A114&lt;&gt;"TOTAL"),IF(AND([6]PREMIOS_TITULACIONES_ANTIGUAS!$BH112&lt;&gt;"",[6]PREMIOS_TITULACIONES_ANTIGUAS!$BH112&lt;&gt;0),[6]PREMIOS_TITULACIONES_ANTIGUAS!$BH112,""),IF($A114="TOTAL",SUM(INDIRECT("AI4:AI"&amp;ROW()-1)),""))</f>
        <v/>
      </c>
      <c r="AJ114" s="7" t="str">
        <f ca="1">IF(AND($A114&lt;&gt;"",$A114&lt;&gt;"TOTAL"),IF(AND([6]PREMIOS_TITULACIONES_ANTIGUAS!$BJ112&lt;&gt;"",[6]PREMIOS_TITULACIONES_ANTIGUAS!$BJ112&lt;&gt;0),[6]PREMIOS_TITULACIONES_ANTIGUAS!$BJ112,""),IF($A114="TOTAL",SUM(INDIRECT("AJ4:AJ"&amp;ROW()-1)),""))</f>
        <v/>
      </c>
      <c r="AK114" s="7" t="str">
        <f t="shared" ca="1" si="30"/>
        <v/>
      </c>
      <c r="AL114" s="7" t="str">
        <f ca="1">IF(AND($A114&lt;&gt;"",$A114&lt;&gt;"TOTAL"),IF(AND([6]PREMIOS_TITULACIONES_ANTIGUAS!$BM112&lt;&gt;"",[6]PREMIOS_TITULACIONES_ANTIGUAS!$BM112&lt;&gt;0),[6]PREMIOS_TITULACIONES_ANTIGUAS!$BM112,""),IF($A114="TOTAL",SUM(INDIRECT("AL4:AL"&amp;ROW()-1)),""))</f>
        <v/>
      </c>
      <c r="AM114" s="7" t="str">
        <f ca="1">IF(AND($A114&lt;&gt;"",$A114&lt;&gt;"TOTAL"),IF(AND([6]PREMIOS_TITULACIONES_ANTIGUAS!$BO112&lt;&gt;"",[6]PREMIOS_TITULACIONES_ANTIGUAS!$BO112&lt;&gt;0),[6]PREMIOS_TITULACIONES_ANTIGUAS!$BO112,""),IF($A114="TOTAL",SUM(INDIRECT("AM4:AM"&amp;ROW()-1)),""))</f>
        <v/>
      </c>
      <c r="AN114" s="7" t="str">
        <f t="shared" ca="1" si="31"/>
        <v/>
      </c>
      <c r="AO114" s="7" t="str">
        <f ca="1">IF(AND($A114&lt;&gt;"",$A114&lt;&gt;"TOTAL"),IF(AND([6]PREMIOS_TITULACIONES_ANTIGUAS!$BR112&lt;&gt;"",[6]PREMIOS_TITULACIONES_ANTIGUAS!$BR112&lt;&gt;0),[6]PREMIOS_TITULACIONES_ANTIGUAS!$BR112,""),IF($A114="TOTAL",SUM(INDIRECT("AO4:AO"&amp;ROW()-1)),""))</f>
        <v/>
      </c>
      <c r="AP114" s="7" t="str">
        <f ca="1">IF(AND($A114&lt;&gt;"",$A114&lt;&gt;"TOTAL"),IF(AND([6]PREMIOS_TITULACIONES_ANTIGUAS!$BT112&lt;&gt;"",[6]PREMIOS_TITULACIONES_ANTIGUAS!$BT112&lt;&gt;0),[6]PREMIOS_TITULACIONES_ANTIGUAS!$BT112,""),IF($A114="TOTAL",SUM(INDIRECT("AP4:AP"&amp;ROW()-1)),""))</f>
        <v/>
      </c>
      <c r="AQ114" s="7" t="str">
        <f t="shared" ca="1" si="32"/>
        <v/>
      </c>
      <c r="AR114" s="7" t="str">
        <f ca="1">IF(AND($A114&lt;&gt;"",$A114&lt;&gt;"TOTAL"),IF(AND([6]PREMIOS_TITULACIONES_ANTIGUAS!$BW112&lt;&gt;"",[6]PREMIOS_TITULACIONES_ANTIGUAS!$BW112&lt;&gt;0),[6]PREMIOS_TITULACIONES_ANTIGUAS!$BW112,""),IF($A114="TOTAL",SUM(INDIRECT("AR4:AR"&amp;ROW()-1)),""))</f>
        <v/>
      </c>
      <c r="AS114" s="7" t="str">
        <f ca="1">IF(AND($A114&lt;&gt;"",$A114&lt;&gt;"TOTAL"),IF(AND([6]PREMIOS_TITULACIONES_ANTIGUAS!$BY112&lt;&gt;"",[6]PREMIOS_TITULACIONES_ANTIGUAS!$BY112&lt;&gt;0),[6]PREMIOS_TITULACIONES_ANTIGUAS!$BY112,""),IF($A114="TOTAL",SUM(INDIRECT("AS4:AS"&amp;ROW()-1)),""))</f>
        <v/>
      </c>
      <c r="AT114" s="7" t="str">
        <f t="shared" ca="1" si="33"/>
        <v/>
      </c>
      <c r="AU114" s="7" t="str">
        <f ca="1">IF(AND($A114&lt;&gt;"",$A114&lt;&gt;"TOTAL"),IF(AND([6]PREMIOS_TITULACIONES_ANTIGUAS!$CB112&lt;&gt;"",[6]PREMIOS_TITULACIONES_ANTIGUAS!$CB112&lt;&gt;0),[6]PREMIOS_TITULACIONES_ANTIGUAS!$CB112,""),IF($A114="TOTAL",SUM(INDIRECT("AU4:AU"&amp;ROW()-1)),""))</f>
        <v/>
      </c>
      <c r="AV114" s="7" t="str">
        <f ca="1">IF(AND($A114&lt;&gt;"",$A114&lt;&gt;"TOTAL"),IF(AND([6]PREMIOS_TITULACIONES_ANTIGUAS!$CD112&lt;&gt;"",[6]PREMIOS_TITULACIONES_ANTIGUAS!$CD112&lt;&gt;0),[6]PREMIOS_TITULACIONES_ANTIGUAS!$CD112,""),IF($A114="TOTAL",SUM(INDIRECT("AV4:AV"&amp;ROW()-1)),""))</f>
        <v/>
      </c>
      <c r="AW114" s="7" t="str">
        <f t="shared" ca="1" si="34"/>
        <v/>
      </c>
      <c r="AX114" s="7" t="str">
        <f ca="1">IF(AND($A114&lt;&gt;"",$A114&lt;&gt;"TOTAL"),IF(AND([6]PREMIOS_TITULACIONES_ANTIGUAS!$CG112&lt;&gt;"",[6]PREMIOS_TITULACIONES_ANTIGUAS!$CG112&lt;&gt;0),[6]PREMIOS_TITULACIONES_ANTIGUAS!$CG112,""),IF($A114="TOTAL",SUM(INDIRECT("AX4:AX"&amp;ROW()-1)),""))</f>
        <v/>
      </c>
      <c r="AY114" s="7" t="str">
        <f ca="1">IF(AND($A114&lt;&gt;"",$A114&lt;&gt;"TOTAL"),IF(AND([6]PREMIOS_TITULACIONES_ANTIGUAS!$CI112&lt;&gt;"",[6]PREMIOS_TITULACIONES_ANTIGUAS!$CI112&lt;&gt;0),[6]PREMIOS_TITULACIONES_ANTIGUAS!$CI112,""),IF($A114="TOTAL",SUM(INDIRECT("AY4:AY"&amp;ROW()-1)),""))</f>
        <v/>
      </c>
      <c r="AZ114" s="7" t="str">
        <f t="shared" ca="1" si="35"/>
        <v/>
      </c>
      <c r="BA114" s="7" t="str">
        <f ca="1">IF(AND($A114&lt;&gt;"",$A114&lt;&gt;"TOTAL"),IF(AND([6]PREMIOS_TITULACIONES_ANTIGUAS!$CL112&lt;&gt;"",[6]PREMIOS_TITULACIONES_ANTIGUAS!$CL112&lt;&gt;0),[6]PREMIOS_TITULACIONES_ANTIGUAS!$CL112,""),IF($A114="TOTAL",SUM(INDIRECT("BA4:BA"&amp;ROW()-1)),""))</f>
        <v/>
      </c>
      <c r="BB114" s="7" t="str">
        <f ca="1">IF(AND($A114&lt;&gt;"",$A114&lt;&gt;"TOTAL"),IF(AND([6]PREMIOS_TITULACIONES_ANTIGUAS!$CN112&lt;&gt;"",[6]PREMIOS_TITULACIONES_ANTIGUAS!$CN112&lt;&gt;0),[6]PREMIOS_TITULACIONES_ANTIGUAS!$CN112,""),IF($A114="TOTAL",SUM(INDIRECT("BB4:BB"&amp;ROW()-1)),""))</f>
        <v/>
      </c>
      <c r="BC114" s="7" t="str">
        <f t="shared" ca="1" si="36"/>
        <v/>
      </c>
      <c r="BD114" s="7" t="str">
        <f ca="1">IF(AND($A114&lt;&gt;"",$A114&lt;&gt;"TOTAL"),IF(AND([6]PREMIOS_TITULACIONES_ANTIGUAS!$CQ112&lt;&gt;"",[6]PREMIOS_TITULACIONES_ANTIGUAS!$CQ112&lt;&gt;0),[6]PREMIOS_TITULACIONES_ANTIGUAS!$CQ112,""),IF($A114="TOTAL",SUM(INDIRECT("BD4:BD"&amp;ROW()-1)),""))</f>
        <v/>
      </c>
      <c r="BE114" s="7" t="str">
        <f ca="1">IF(AND($A114&lt;&gt;"",$A114&lt;&gt;"TOTAL"),IF(AND([6]PREMIOS_TITULACIONES_ANTIGUAS!$CS112&lt;&gt;"",[6]PREMIOS_TITULACIONES_ANTIGUAS!$CS112&lt;&gt;0),[6]PREMIOS_TITULACIONES_ANTIGUAS!$CS112,""),IF($A114="TOTAL",SUM(INDIRECT("BE4:BE"&amp;ROW()-1)),""))</f>
        <v/>
      </c>
      <c r="BF114" s="7" t="str">
        <f t="shared" ca="1" si="37"/>
        <v/>
      </c>
    </row>
    <row r="115" spans="1:58" x14ac:dyDescent="0.2">
      <c r="A115" s="12" t="str">
        <f>IF([6]PREMIOS_TITULACIONES_ANTIGUAS!$D113&lt;&gt;"",[6]PREMIOS_TITULACIONES_ANTIGUAS!$D113,IF(AND([6]PREMIOS_TITULACIONES_ANTIGUAS!$D113="",[6]PREMIOS_TITULACIONES_ANTIGUAS!$D114="",[6]PREMIOS_TITULACIONES_ANTIGUAS!$D112=""),"","TOTAL"))</f>
        <v/>
      </c>
      <c r="B115" s="7" t="str">
        <f ca="1">IF(AND($A115&lt;&gt;"",$A115&lt;&gt;"TOTAL"),IF(AND([6]PREMIOS_TITULACIONES_ANTIGUAS!$E113&lt;&gt;"",[6]PREMIOS_TITULACIONES_ANTIGUAS!$E113&lt;&gt;0),[6]PREMIOS_TITULACIONES_ANTIGUAS!$E113,""),IF($A115="TOTAL",SUM(INDIRECT("B4:B"&amp;ROW()-1)),""))</f>
        <v/>
      </c>
      <c r="C115" s="7" t="str">
        <f ca="1">IF(AND($A115&lt;&gt;"",$A115&lt;&gt;"TOTAL"),IF(AND([6]PREMIOS_TITULACIONES_ANTIGUAS!$G113&lt;&gt;"",[6]PREMIOS_TITULACIONES_ANTIGUAS!$G113&lt;&gt;0),[6]PREMIOS_TITULACIONES_ANTIGUAS!$G113,""),IF($A115="TOTAL",SUM(INDIRECT("C4:C"&amp;ROW()-1)),""))</f>
        <v/>
      </c>
      <c r="D115" s="7" t="str">
        <f t="shared" ca="1" si="19"/>
        <v/>
      </c>
      <c r="E115" s="7" t="str">
        <f ca="1">IF(AND($A115&lt;&gt;"",$A115&lt;&gt;"TOTAL"),IF(AND([6]PREMIOS_TITULACIONES_ANTIGUAS!$J113&lt;&gt;"",[6]PREMIOS_TITULACIONES_ANTIGUAS!$J113&lt;&gt;0),[6]PREMIOS_TITULACIONES_ANTIGUAS!$J113,""),IF($A115="TOTAL",SUM(INDIRECT("E4:E"&amp;ROW()-1)),""))</f>
        <v/>
      </c>
      <c r="F115" s="7" t="str">
        <f ca="1">IF(AND($A115&lt;&gt;"",$A115&lt;&gt;"TOTAL"),IF(AND([6]PREMIOS_TITULACIONES_ANTIGUAS!$L113&lt;&gt;"",[6]PREMIOS_TITULACIONES_ANTIGUAS!$L113&lt;&gt;0),[6]PREMIOS_TITULACIONES_ANTIGUAS!$L113,""),IF($A115="TOTAL",SUM(INDIRECT("F4:F"&amp;ROW()-1)),""))</f>
        <v/>
      </c>
      <c r="G115" s="7" t="str">
        <f t="shared" ca="1" si="20"/>
        <v/>
      </c>
      <c r="H115" s="7" t="str">
        <f ca="1">IF(AND($A115&lt;&gt;"",$A115&lt;&gt;"TOTAL"),IF(AND([6]PREMIOS_TITULACIONES_ANTIGUAS!$O113&lt;&gt;"",[6]PREMIOS_TITULACIONES_ANTIGUAS!$O113&lt;&gt;0),[6]PREMIOS_TITULACIONES_ANTIGUAS!$O113,""),IF($A115="TOTAL",SUM(INDIRECT("H4:H"&amp;ROW()-1)),""))</f>
        <v/>
      </c>
      <c r="I115" s="7" t="str">
        <f ca="1">IF(AND($A115&lt;&gt;"",$A115&lt;&gt;"TOTAL"),IF(AND([6]PREMIOS_TITULACIONES_ANTIGUAS!$Q113&lt;&gt;"",[6]PREMIOS_TITULACIONES_ANTIGUAS!$Q113&lt;&gt;0),[6]PREMIOS_TITULACIONES_ANTIGUAS!$Q113,""),IF($A115="TOTAL",SUM(INDIRECT("I4:I"&amp;ROW()-1)),""))</f>
        <v/>
      </c>
      <c r="J115" s="7" t="str">
        <f t="shared" ca="1" si="21"/>
        <v/>
      </c>
      <c r="K115" s="7" t="str">
        <f ca="1">IF(AND($A115&lt;&gt;"",$A115&lt;&gt;"TOTAL"),IF(AND([6]PREMIOS_TITULACIONES_ANTIGUAS!$T113&lt;&gt;"",[6]PREMIOS_TITULACIONES_ANTIGUAS!$T113&lt;&gt;0),[6]PREMIOS_TITULACIONES_ANTIGUAS!$T113,""),IF($A115="TOTAL",SUM(INDIRECT("K4:K"&amp;ROW()-1)),""))</f>
        <v/>
      </c>
      <c r="L115" s="7" t="str">
        <f ca="1">IF(AND($A115&lt;&gt;"",$A115&lt;&gt;"TOTAL"),IF(AND([6]PREMIOS_TITULACIONES_ANTIGUAS!$V113&lt;&gt;"",[6]PREMIOS_TITULACIONES_ANTIGUAS!$V113&lt;&gt;0),[6]PREMIOS_TITULACIONES_ANTIGUAS!$V113,""),IF($A115="TOTAL",SUM(INDIRECT("L4:L"&amp;ROW()-1)),""))</f>
        <v/>
      </c>
      <c r="M115" s="7" t="str">
        <f t="shared" ca="1" si="22"/>
        <v/>
      </c>
      <c r="N115" s="7" t="str">
        <f ca="1">IF(AND($A115&lt;&gt;"",$A115&lt;&gt;"TOTAL"),IF(AND([6]PREMIOS_TITULACIONES_ANTIGUAS!$Y113&lt;&gt;"",[6]PREMIOS_TITULACIONES_ANTIGUAS!$Y113&lt;&gt;0),[6]PREMIOS_TITULACIONES_ANTIGUAS!$Y113,""),IF($A115="TOTAL",SUM(INDIRECT("N4:N"&amp;ROW()-1)),""))</f>
        <v/>
      </c>
      <c r="O115" s="7" t="str">
        <f ca="1">IF(AND($A115&lt;&gt;"",$A115&lt;&gt;"TOTAL"),IF(AND([6]PREMIOS_TITULACIONES_ANTIGUAS!$AA113&lt;&gt;"",[6]PREMIOS_TITULACIONES_ANTIGUAS!$AA113&lt;&gt;0),[6]PREMIOS_TITULACIONES_ANTIGUAS!$AA113,""),IF($A115="TOTAL",SUM(INDIRECT("O4:O"&amp;ROW()-1)),""))</f>
        <v/>
      </c>
      <c r="P115" s="7" t="str">
        <f t="shared" ca="1" si="23"/>
        <v/>
      </c>
      <c r="Q115" s="7" t="str">
        <f ca="1">IF(AND($A115&lt;&gt;"",$A115&lt;&gt;"TOTAL"),IF(AND([6]PREMIOS_TITULACIONES_ANTIGUAS!$AD113&lt;&gt;"",[6]PREMIOS_TITULACIONES_ANTIGUAS!$AD113&lt;&gt;0),[6]PREMIOS_TITULACIONES_ANTIGUAS!$AD113,""),IF($A115="TOTAL",SUM(INDIRECT("Q4:Q"&amp;ROW()-1)),""))</f>
        <v/>
      </c>
      <c r="R115" s="7" t="str">
        <f ca="1">IF(AND($A115&lt;&gt;"",$A115&lt;&gt;"TOTAL"),IF(AND([6]PREMIOS_TITULACIONES_ANTIGUAS!$AF113&lt;&gt;"",[6]PREMIOS_TITULACIONES_ANTIGUAS!$AF113&lt;&gt;0),[6]PREMIOS_TITULACIONES_ANTIGUAS!$AF113,""),IF($A115="TOTAL",SUM(INDIRECT("R4:R"&amp;ROW()-1)),""))</f>
        <v/>
      </c>
      <c r="S115" s="7" t="str">
        <f t="shared" ca="1" si="24"/>
        <v/>
      </c>
      <c r="T115" s="7" t="str">
        <f ca="1">IF(AND($A115&lt;&gt;"",$A115&lt;&gt;"TOTAL"),IF(AND([6]PREMIOS_TITULACIONES_ANTIGUAS!$AI113&lt;&gt;"",[6]PREMIOS_TITULACIONES_ANTIGUAS!$AI113&lt;&gt;0),[6]PREMIOS_TITULACIONES_ANTIGUAS!$AI113,""),IF($A115="TOTAL",SUM(INDIRECT("T4:T"&amp;ROW()-1)),""))</f>
        <v/>
      </c>
      <c r="U115" s="7" t="str">
        <f ca="1">IF(AND($A115&lt;&gt;"",$A115&lt;&gt;"TOTAL"),IF(AND([6]PREMIOS_TITULACIONES_ANTIGUAS!$AK113&lt;&gt;"",[6]PREMIOS_TITULACIONES_ANTIGUAS!$AK113&lt;&gt;0),[6]PREMIOS_TITULACIONES_ANTIGUAS!$AK113,""),IF($A115="TOTAL",SUM(INDIRECT("U4:U"&amp;ROW()-1)),""))</f>
        <v/>
      </c>
      <c r="V115" s="7" t="str">
        <f t="shared" ca="1" si="25"/>
        <v/>
      </c>
      <c r="W115" s="7" t="str">
        <f ca="1">IF(AND($A115&lt;&gt;"",$A115&lt;&gt;"TOTAL"),IF(AND([6]PREMIOS_TITULACIONES_ANTIGUAS!$AN113&lt;&gt;"",[6]PREMIOS_TITULACIONES_ANTIGUAS!$AN113&lt;&gt;0),[6]PREMIOS_TITULACIONES_ANTIGUAS!$AN113,""),IF($A115="TOTAL",SUM(INDIRECT("W4:W"&amp;ROW()-1)),""))</f>
        <v/>
      </c>
      <c r="X115" s="7" t="str">
        <f ca="1">IF(AND($A115&lt;&gt;"",$A115&lt;&gt;"TOTAL"),IF(AND([6]PREMIOS_TITULACIONES_ANTIGUAS!$AP113&lt;&gt;"",[6]PREMIOS_TITULACIONES_ANTIGUAS!$AP113&lt;&gt;0),[6]PREMIOS_TITULACIONES_ANTIGUAS!$AP113,""),IF($A115="TOTAL",SUM(INDIRECT("X4:X"&amp;ROW()-1)),""))</f>
        <v/>
      </c>
      <c r="Y115" s="7" t="str">
        <f t="shared" ca="1" si="26"/>
        <v/>
      </c>
      <c r="Z115" s="7" t="str">
        <f ca="1">IF(AND($A115&lt;&gt;"",$A115&lt;&gt;"TOTAL"),IF(AND([6]PREMIOS_TITULACIONES_ANTIGUAS!$AS113&lt;&gt;"",[6]PREMIOS_TITULACIONES_ANTIGUAS!$AS113&lt;&gt;0),[6]PREMIOS_TITULACIONES_ANTIGUAS!$AS113,""),IF($A115="TOTAL",SUM(INDIRECT("Z4:Z"&amp;ROW()-1)),""))</f>
        <v/>
      </c>
      <c r="AA115" s="7" t="str">
        <f ca="1">IF(AND($A115&lt;&gt;"",$A115&lt;&gt;"TOTAL"),IF(AND([6]PREMIOS_TITULACIONES_ANTIGUAS!$AU113&lt;&gt;"",[6]PREMIOS_TITULACIONES_ANTIGUAS!$AU113&lt;&gt;0),[6]PREMIOS_TITULACIONES_ANTIGUAS!$AU113,""),IF($A115="TOTAL",SUM(INDIRECT("AA4:AA"&amp;ROW()-1)),""))</f>
        <v/>
      </c>
      <c r="AB115" s="7" t="str">
        <f t="shared" ca="1" si="27"/>
        <v/>
      </c>
      <c r="AC115" s="7" t="str">
        <f ca="1">IF(AND($A115&lt;&gt;"",$A115&lt;&gt;"TOTAL"),IF(AND([6]PREMIOS_TITULACIONES_ANTIGUAS!$AX113&lt;&gt;"",[6]PREMIOS_TITULACIONES_ANTIGUAS!$AX113&lt;&gt;0),[6]PREMIOS_TITULACIONES_ANTIGUAS!$AX113,""),IF($A115="TOTAL",SUM(INDIRECT("AC4:AC"&amp;ROW()-1)),""))</f>
        <v/>
      </c>
      <c r="AD115" s="7" t="str">
        <f ca="1">IF(AND($A115&lt;&gt;"",$A115&lt;&gt;"TOTAL"),IF(AND([6]PREMIOS_TITULACIONES_ANTIGUAS!$AZ113&lt;&gt;"",[6]PREMIOS_TITULACIONES_ANTIGUAS!$AZ113&lt;&gt;0),[6]PREMIOS_TITULACIONES_ANTIGUAS!$AZ113,""),IF($A115="TOTAL",SUM(INDIRECT("AD4:AD"&amp;ROW()-1)),""))</f>
        <v/>
      </c>
      <c r="AE115" s="7" t="str">
        <f t="shared" ca="1" si="28"/>
        <v/>
      </c>
      <c r="AF115" s="7" t="str">
        <f ca="1">IF(AND($A115&lt;&gt;"",$A115&lt;&gt;"TOTAL"),IF(AND([6]PREMIOS_TITULACIONES_ANTIGUAS!$BC113&lt;&gt;"",[6]PREMIOS_TITULACIONES_ANTIGUAS!$BC113&lt;&gt;0),[6]PREMIOS_TITULACIONES_ANTIGUAS!$BC113,""),IF($A115="TOTAL",SUM(INDIRECT("AF4:AF"&amp;ROW()-1)),""))</f>
        <v/>
      </c>
      <c r="AG115" s="7" t="str">
        <f ca="1">IF(AND($A115&lt;&gt;"",$A115&lt;&gt;"TOTAL"),IF(AND([6]PREMIOS_TITULACIONES_ANTIGUAS!$BE113&lt;&gt;"",[6]PREMIOS_TITULACIONES_ANTIGUAS!$BE113&lt;&gt;0),[6]PREMIOS_TITULACIONES_ANTIGUAS!$BE113,""),IF($A115="TOTAL",SUM(INDIRECT("AG4:AG"&amp;ROW()-1)),""))</f>
        <v/>
      </c>
      <c r="AH115" s="7" t="str">
        <f t="shared" ca="1" si="29"/>
        <v/>
      </c>
      <c r="AI115" s="7" t="str">
        <f ca="1">IF(AND($A115&lt;&gt;"",$A115&lt;&gt;"TOTAL"),IF(AND([6]PREMIOS_TITULACIONES_ANTIGUAS!$BH113&lt;&gt;"",[6]PREMIOS_TITULACIONES_ANTIGUAS!$BH113&lt;&gt;0),[6]PREMIOS_TITULACIONES_ANTIGUAS!$BH113,""),IF($A115="TOTAL",SUM(INDIRECT("AI4:AI"&amp;ROW()-1)),""))</f>
        <v/>
      </c>
      <c r="AJ115" s="7" t="str">
        <f ca="1">IF(AND($A115&lt;&gt;"",$A115&lt;&gt;"TOTAL"),IF(AND([6]PREMIOS_TITULACIONES_ANTIGUAS!$BJ113&lt;&gt;"",[6]PREMIOS_TITULACIONES_ANTIGUAS!$BJ113&lt;&gt;0),[6]PREMIOS_TITULACIONES_ANTIGUAS!$BJ113,""),IF($A115="TOTAL",SUM(INDIRECT("AJ4:AJ"&amp;ROW()-1)),""))</f>
        <v/>
      </c>
      <c r="AK115" s="7" t="str">
        <f t="shared" ca="1" si="30"/>
        <v/>
      </c>
      <c r="AL115" s="7" t="str">
        <f ca="1">IF(AND($A115&lt;&gt;"",$A115&lt;&gt;"TOTAL"),IF(AND([6]PREMIOS_TITULACIONES_ANTIGUAS!$BM113&lt;&gt;"",[6]PREMIOS_TITULACIONES_ANTIGUAS!$BM113&lt;&gt;0),[6]PREMIOS_TITULACIONES_ANTIGUAS!$BM113,""),IF($A115="TOTAL",SUM(INDIRECT("AL4:AL"&amp;ROW()-1)),""))</f>
        <v/>
      </c>
      <c r="AM115" s="7" t="str">
        <f ca="1">IF(AND($A115&lt;&gt;"",$A115&lt;&gt;"TOTAL"),IF(AND([6]PREMIOS_TITULACIONES_ANTIGUAS!$BO113&lt;&gt;"",[6]PREMIOS_TITULACIONES_ANTIGUAS!$BO113&lt;&gt;0),[6]PREMIOS_TITULACIONES_ANTIGUAS!$BO113,""),IF($A115="TOTAL",SUM(INDIRECT("AM4:AM"&amp;ROW()-1)),""))</f>
        <v/>
      </c>
      <c r="AN115" s="7" t="str">
        <f t="shared" ca="1" si="31"/>
        <v/>
      </c>
      <c r="AO115" s="7" t="str">
        <f ca="1">IF(AND($A115&lt;&gt;"",$A115&lt;&gt;"TOTAL"),IF(AND([6]PREMIOS_TITULACIONES_ANTIGUAS!$BR113&lt;&gt;"",[6]PREMIOS_TITULACIONES_ANTIGUAS!$BR113&lt;&gt;0),[6]PREMIOS_TITULACIONES_ANTIGUAS!$BR113,""),IF($A115="TOTAL",SUM(INDIRECT("AO4:AO"&amp;ROW()-1)),""))</f>
        <v/>
      </c>
      <c r="AP115" s="7" t="str">
        <f ca="1">IF(AND($A115&lt;&gt;"",$A115&lt;&gt;"TOTAL"),IF(AND([6]PREMIOS_TITULACIONES_ANTIGUAS!$BT113&lt;&gt;"",[6]PREMIOS_TITULACIONES_ANTIGUAS!$BT113&lt;&gt;0),[6]PREMIOS_TITULACIONES_ANTIGUAS!$BT113,""),IF($A115="TOTAL",SUM(INDIRECT("AP4:AP"&amp;ROW()-1)),""))</f>
        <v/>
      </c>
      <c r="AQ115" s="7" t="str">
        <f t="shared" ca="1" si="32"/>
        <v/>
      </c>
      <c r="AR115" s="7" t="str">
        <f ca="1">IF(AND($A115&lt;&gt;"",$A115&lt;&gt;"TOTAL"),IF(AND([6]PREMIOS_TITULACIONES_ANTIGUAS!$BW113&lt;&gt;"",[6]PREMIOS_TITULACIONES_ANTIGUAS!$BW113&lt;&gt;0),[6]PREMIOS_TITULACIONES_ANTIGUAS!$BW113,""),IF($A115="TOTAL",SUM(INDIRECT("AR4:AR"&amp;ROW()-1)),""))</f>
        <v/>
      </c>
      <c r="AS115" s="7" t="str">
        <f ca="1">IF(AND($A115&lt;&gt;"",$A115&lt;&gt;"TOTAL"),IF(AND([6]PREMIOS_TITULACIONES_ANTIGUAS!$BY113&lt;&gt;"",[6]PREMIOS_TITULACIONES_ANTIGUAS!$BY113&lt;&gt;0),[6]PREMIOS_TITULACIONES_ANTIGUAS!$BY113,""),IF($A115="TOTAL",SUM(INDIRECT("AS4:AS"&amp;ROW()-1)),""))</f>
        <v/>
      </c>
      <c r="AT115" s="7" t="str">
        <f t="shared" ca="1" si="33"/>
        <v/>
      </c>
      <c r="AU115" s="7" t="str">
        <f ca="1">IF(AND($A115&lt;&gt;"",$A115&lt;&gt;"TOTAL"),IF(AND([6]PREMIOS_TITULACIONES_ANTIGUAS!$CB113&lt;&gt;"",[6]PREMIOS_TITULACIONES_ANTIGUAS!$CB113&lt;&gt;0),[6]PREMIOS_TITULACIONES_ANTIGUAS!$CB113,""),IF($A115="TOTAL",SUM(INDIRECT("AU4:AU"&amp;ROW()-1)),""))</f>
        <v/>
      </c>
      <c r="AV115" s="7" t="str">
        <f ca="1">IF(AND($A115&lt;&gt;"",$A115&lt;&gt;"TOTAL"),IF(AND([6]PREMIOS_TITULACIONES_ANTIGUAS!$CD113&lt;&gt;"",[6]PREMIOS_TITULACIONES_ANTIGUAS!$CD113&lt;&gt;0),[6]PREMIOS_TITULACIONES_ANTIGUAS!$CD113,""),IF($A115="TOTAL",SUM(INDIRECT("AV4:AV"&amp;ROW()-1)),""))</f>
        <v/>
      </c>
      <c r="AW115" s="7" t="str">
        <f t="shared" ca="1" si="34"/>
        <v/>
      </c>
      <c r="AX115" s="7" t="str">
        <f ca="1">IF(AND($A115&lt;&gt;"",$A115&lt;&gt;"TOTAL"),IF(AND([6]PREMIOS_TITULACIONES_ANTIGUAS!$CG113&lt;&gt;"",[6]PREMIOS_TITULACIONES_ANTIGUAS!$CG113&lt;&gt;0),[6]PREMIOS_TITULACIONES_ANTIGUAS!$CG113,""),IF($A115="TOTAL",SUM(INDIRECT("AX4:AX"&amp;ROW()-1)),""))</f>
        <v/>
      </c>
      <c r="AY115" s="7" t="str">
        <f ca="1">IF(AND($A115&lt;&gt;"",$A115&lt;&gt;"TOTAL"),IF(AND([6]PREMIOS_TITULACIONES_ANTIGUAS!$CI113&lt;&gt;"",[6]PREMIOS_TITULACIONES_ANTIGUAS!$CI113&lt;&gt;0),[6]PREMIOS_TITULACIONES_ANTIGUAS!$CI113,""),IF($A115="TOTAL",SUM(INDIRECT("AY4:AY"&amp;ROW()-1)),""))</f>
        <v/>
      </c>
      <c r="AZ115" s="7" t="str">
        <f t="shared" ca="1" si="35"/>
        <v/>
      </c>
      <c r="BA115" s="7" t="str">
        <f ca="1">IF(AND($A115&lt;&gt;"",$A115&lt;&gt;"TOTAL"),IF(AND([6]PREMIOS_TITULACIONES_ANTIGUAS!$CL113&lt;&gt;"",[6]PREMIOS_TITULACIONES_ANTIGUAS!$CL113&lt;&gt;0),[6]PREMIOS_TITULACIONES_ANTIGUAS!$CL113,""),IF($A115="TOTAL",SUM(INDIRECT("BA4:BA"&amp;ROW()-1)),""))</f>
        <v/>
      </c>
      <c r="BB115" s="7" t="str">
        <f ca="1">IF(AND($A115&lt;&gt;"",$A115&lt;&gt;"TOTAL"),IF(AND([6]PREMIOS_TITULACIONES_ANTIGUAS!$CN113&lt;&gt;"",[6]PREMIOS_TITULACIONES_ANTIGUAS!$CN113&lt;&gt;0),[6]PREMIOS_TITULACIONES_ANTIGUAS!$CN113,""),IF($A115="TOTAL",SUM(INDIRECT("BB4:BB"&amp;ROW()-1)),""))</f>
        <v/>
      </c>
      <c r="BC115" s="7" t="str">
        <f t="shared" ca="1" si="36"/>
        <v/>
      </c>
      <c r="BD115" s="7" t="str">
        <f ca="1">IF(AND($A115&lt;&gt;"",$A115&lt;&gt;"TOTAL"),IF(AND([6]PREMIOS_TITULACIONES_ANTIGUAS!$CQ113&lt;&gt;"",[6]PREMIOS_TITULACIONES_ANTIGUAS!$CQ113&lt;&gt;0),[6]PREMIOS_TITULACIONES_ANTIGUAS!$CQ113,""),IF($A115="TOTAL",SUM(INDIRECT("BD4:BD"&amp;ROW()-1)),""))</f>
        <v/>
      </c>
      <c r="BE115" s="7" t="str">
        <f ca="1">IF(AND($A115&lt;&gt;"",$A115&lt;&gt;"TOTAL"),IF(AND([6]PREMIOS_TITULACIONES_ANTIGUAS!$CS113&lt;&gt;"",[6]PREMIOS_TITULACIONES_ANTIGUAS!$CS113&lt;&gt;0),[6]PREMIOS_TITULACIONES_ANTIGUAS!$CS113,""),IF($A115="TOTAL",SUM(INDIRECT("BE4:BE"&amp;ROW()-1)),""))</f>
        <v/>
      </c>
      <c r="BF115" s="7" t="str">
        <f t="shared" ca="1" si="37"/>
        <v/>
      </c>
    </row>
    <row r="116" spans="1:58" x14ac:dyDescent="0.2">
      <c r="A116" s="12" t="str">
        <f>IF([6]PREMIOS_TITULACIONES_ANTIGUAS!$D114&lt;&gt;"",[6]PREMIOS_TITULACIONES_ANTIGUAS!$D114,IF(AND([6]PREMIOS_TITULACIONES_ANTIGUAS!$D114="",[6]PREMIOS_TITULACIONES_ANTIGUAS!$D115="",[6]PREMIOS_TITULACIONES_ANTIGUAS!$D113=""),"","TOTAL"))</f>
        <v/>
      </c>
      <c r="B116" s="7" t="str">
        <f ca="1">IF(AND($A116&lt;&gt;"",$A116&lt;&gt;"TOTAL"),IF(AND([6]PREMIOS_TITULACIONES_ANTIGUAS!$E114&lt;&gt;"",[6]PREMIOS_TITULACIONES_ANTIGUAS!$E114&lt;&gt;0),[6]PREMIOS_TITULACIONES_ANTIGUAS!$E114,""),IF($A116="TOTAL",SUM(INDIRECT("B4:B"&amp;ROW()-1)),""))</f>
        <v/>
      </c>
      <c r="C116" s="7" t="str">
        <f ca="1">IF(AND($A116&lt;&gt;"",$A116&lt;&gt;"TOTAL"),IF(AND([6]PREMIOS_TITULACIONES_ANTIGUAS!$G114&lt;&gt;"",[6]PREMIOS_TITULACIONES_ANTIGUAS!$G114&lt;&gt;0),[6]PREMIOS_TITULACIONES_ANTIGUAS!$G114,""),IF($A116="TOTAL",SUM(INDIRECT("C4:C"&amp;ROW()-1)),""))</f>
        <v/>
      </c>
      <c r="D116" s="7" t="str">
        <f t="shared" ca="1" si="19"/>
        <v/>
      </c>
      <c r="E116" s="7" t="str">
        <f ca="1">IF(AND($A116&lt;&gt;"",$A116&lt;&gt;"TOTAL"),IF(AND([6]PREMIOS_TITULACIONES_ANTIGUAS!$J114&lt;&gt;"",[6]PREMIOS_TITULACIONES_ANTIGUAS!$J114&lt;&gt;0),[6]PREMIOS_TITULACIONES_ANTIGUAS!$J114,""),IF($A116="TOTAL",SUM(INDIRECT("E4:E"&amp;ROW()-1)),""))</f>
        <v/>
      </c>
      <c r="F116" s="7" t="str">
        <f ca="1">IF(AND($A116&lt;&gt;"",$A116&lt;&gt;"TOTAL"),IF(AND([6]PREMIOS_TITULACIONES_ANTIGUAS!$L114&lt;&gt;"",[6]PREMIOS_TITULACIONES_ANTIGUAS!$L114&lt;&gt;0),[6]PREMIOS_TITULACIONES_ANTIGUAS!$L114,""),IF($A116="TOTAL",SUM(INDIRECT("F4:F"&amp;ROW()-1)),""))</f>
        <v/>
      </c>
      <c r="G116" s="7" t="str">
        <f t="shared" ca="1" si="20"/>
        <v/>
      </c>
      <c r="H116" s="7" t="str">
        <f ca="1">IF(AND($A116&lt;&gt;"",$A116&lt;&gt;"TOTAL"),IF(AND([6]PREMIOS_TITULACIONES_ANTIGUAS!$O114&lt;&gt;"",[6]PREMIOS_TITULACIONES_ANTIGUAS!$O114&lt;&gt;0),[6]PREMIOS_TITULACIONES_ANTIGUAS!$O114,""),IF($A116="TOTAL",SUM(INDIRECT("H4:H"&amp;ROW()-1)),""))</f>
        <v/>
      </c>
      <c r="I116" s="7" t="str">
        <f ca="1">IF(AND($A116&lt;&gt;"",$A116&lt;&gt;"TOTAL"),IF(AND([6]PREMIOS_TITULACIONES_ANTIGUAS!$Q114&lt;&gt;"",[6]PREMIOS_TITULACIONES_ANTIGUAS!$Q114&lt;&gt;0),[6]PREMIOS_TITULACIONES_ANTIGUAS!$Q114,""),IF($A116="TOTAL",SUM(INDIRECT("I4:I"&amp;ROW()-1)),""))</f>
        <v/>
      </c>
      <c r="J116" s="7" t="str">
        <f t="shared" ca="1" si="21"/>
        <v/>
      </c>
      <c r="K116" s="7" t="str">
        <f ca="1">IF(AND($A116&lt;&gt;"",$A116&lt;&gt;"TOTAL"),IF(AND([6]PREMIOS_TITULACIONES_ANTIGUAS!$T114&lt;&gt;"",[6]PREMIOS_TITULACIONES_ANTIGUAS!$T114&lt;&gt;0),[6]PREMIOS_TITULACIONES_ANTIGUAS!$T114,""),IF($A116="TOTAL",SUM(INDIRECT("K4:K"&amp;ROW()-1)),""))</f>
        <v/>
      </c>
      <c r="L116" s="7" t="str">
        <f ca="1">IF(AND($A116&lt;&gt;"",$A116&lt;&gt;"TOTAL"),IF(AND([6]PREMIOS_TITULACIONES_ANTIGUAS!$V114&lt;&gt;"",[6]PREMIOS_TITULACIONES_ANTIGUAS!$V114&lt;&gt;0),[6]PREMIOS_TITULACIONES_ANTIGUAS!$V114,""),IF($A116="TOTAL",SUM(INDIRECT("L4:L"&amp;ROW()-1)),""))</f>
        <v/>
      </c>
      <c r="M116" s="7" t="str">
        <f t="shared" ca="1" si="22"/>
        <v/>
      </c>
      <c r="N116" s="7" t="str">
        <f ca="1">IF(AND($A116&lt;&gt;"",$A116&lt;&gt;"TOTAL"),IF(AND([6]PREMIOS_TITULACIONES_ANTIGUAS!$Y114&lt;&gt;"",[6]PREMIOS_TITULACIONES_ANTIGUAS!$Y114&lt;&gt;0),[6]PREMIOS_TITULACIONES_ANTIGUAS!$Y114,""),IF($A116="TOTAL",SUM(INDIRECT("N4:N"&amp;ROW()-1)),""))</f>
        <v/>
      </c>
      <c r="O116" s="7" t="str">
        <f ca="1">IF(AND($A116&lt;&gt;"",$A116&lt;&gt;"TOTAL"),IF(AND([6]PREMIOS_TITULACIONES_ANTIGUAS!$AA114&lt;&gt;"",[6]PREMIOS_TITULACIONES_ANTIGUAS!$AA114&lt;&gt;0),[6]PREMIOS_TITULACIONES_ANTIGUAS!$AA114,""),IF($A116="TOTAL",SUM(INDIRECT("O4:O"&amp;ROW()-1)),""))</f>
        <v/>
      </c>
      <c r="P116" s="7" t="str">
        <f t="shared" ca="1" si="23"/>
        <v/>
      </c>
      <c r="Q116" s="7" t="str">
        <f ca="1">IF(AND($A116&lt;&gt;"",$A116&lt;&gt;"TOTAL"),IF(AND([6]PREMIOS_TITULACIONES_ANTIGUAS!$AD114&lt;&gt;"",[6]PREMIOS_TITULACIONES_ANTIGUAS!$AD114&lt;&gt;0),[6]PREMIOS_TITULACIONES_ANTIGUAS!$AD114,""),IF($A116="TOTAL",SUM(INDIRECT("Q4:Q"&amp;ROW()-1)),""))</f>
        <v/>
      </c>
      <c r="R116" s="7" t="str">
        <f ca="1">IF(AND($A116&lt;&gt;"",$A116&lt;&gt;"TOTAL"),IF(AND([6]PREMIOS_TITULACIONES_ANTIGUAS!$AF114&lt;&gt;"",[6]PREMIOS_TITULACIONES_ANTIGUAS!$AF114&lt;&gt;0),[6]PREMIOS_TITULACIONES_ANTIGUAS!$AF114,""),IF($A116="TOTAL",SUM(INDIRECT("R4:R"&amp;ROW()-1)),""))</f>
        <v/>
      </c>
      <c r="S116" s="7" t="str">
        <f t="shared" ca="1" si="24"/>
        <v/>
      </c>
      <c r="T116" s="7" t="str">
        <f ca="1">IF(AND($A116&lt;&gt;"",$A116&lt;&gt;"TOTAL"),IF(AND([6]PREMIOS_TITULACIONES_ANTIGUAS!$AI114&lt;&gt;"",[6]PREMIOS_TITULACIONES_ANTIGUAS!$AI114&lt;&gt;0),[6]PREMIOS_TITULACIONES_ANTIGUAS!$AI114,""),IF($A116="TOTAL",SUM(INDIRECT("T4:T"&amp;ROW()-1)),""))</f>
        <v/>
      </c>
      <c r="U116" s="7" t="str">
        <f ca="1">IF(AND($A116&lt;&gt;"",$A116&lt;&gt;"TOTAL"),IF(AND([6]PREMIOS_TITULACIONES_ANTIGUAS!$AK114&lt;&gt;"",[6]PREMIOS_TITULACIONES_ANTIGUAS!$AK114&lt;&gt;0),[6]PREMIOS_TITULACIONES_ANTIGUAS!$AK114,""),IF($A116="TOTAL",SUM(INDIRECT("U4:U"&amp;ROW()-1)),""))</f>
        <v/>
      </c>
      <c r="V116" s="7" t="str">
        <f t="shared" ca="1" si="25"/>
        <v/>
      </c>
      <c r="W116" s="7" t="str">
        <f ca="1">IF(AND($A116&lt;&gt;"",$A116&lt;&gt;"TOTAL"),IF(AND([6]PREMIOS_TITULACIONES_ANTIGUAS!$AN114&lt;&gt;"",[6]PREMIOS_TITULACIONES_ANTIGUAS!$AN114&lt;&gt;0),[6]PREMIOS_TITULACIONES_ANTIGUAS!$AN114,""),IF($A116="TOTAL",SUM(INDIRECT("W4:W"&amp;ROW()-1)),""))</f>
        <v/>
      </c>
      <c r="X116" s="7" t="str">
        <f ca="1">IF(AND($A116&lt;&gt;"",$A116&lt;&gt;"TOTAL"),IF(AND([6]PREMIOS_TITULACIONES_ANTIGUAS!$AP114&lt;&gt;"",[6]PREMIOS_TITULACIONES_ANTIGUAS!$AP114&lt;&gt;0),[6]PREMIOS_TITULACIONES_ANTIGUAS!$AP114,""),IF($A116="TOTAL",SUM(INDIRECT("X4:X"&amp;ROW()-1)),""))</f>
        <v/>
      </c>
      <c r="Y116" s="7" t="str">
        <f t="shared" ca="1" si="26"/>
        <v/>
      </c>
      <c r="Z116" s="7" t="str">
        <f ca="1">IF(AND($A116&lt;&gt;"",$A116&lt;&gt;"TOTAL"),IF(AND([6]PREMIOS_TITULACIONES_ANTIGUAS!$AS114&lt;&gt;"",[6]PREMIOS_TITULACIONES_ANTIGUAS!$AS114&lt;&gt;0),[6]PREMIOS_TITULACIONES_ANTIGUAS!$AS114,""),IF($A116="TOTAL",SUM(INDIRECT("Z4:Z"&amp;ROW()-1)),""))</f>
        <v/>
      </c>
      <c r="AA116" s="7" t="str">
        <f ca="1">IF(AND($A116&lt;&gt;"",$A116&lt;&gt;"TOTAL"),IF(AND([6]PREMIOS_TITULACIONES_ANTIGUAS!$AU114&lt;&gt;"",[6]PREMIOS_TITULACIONES_ANTIGUAS!$AU114&lt;&gt;0),[6]PREMIOS_TITULACIONES_ANTIGUAS!$AU114,""),IF($A116="TOTAL",SUM(INDIRECT("AA4:AA"&amp;ROW()-1)),""))</f>
        <v/>
      </c>
      <c r="AB116" s="7" t="str">
        <f t="shared" ca="1" si="27"/>
        <v/>
      </c>
      <c r="AC116" s="7" t="str">
        <f ca="1">IF(AND($A116&lt;&gt;"",$A116&lt;&gt;"TOTAL"),IF(AND([6]PREMIOS_TITULACIONES_ANTIGUAS!$AX114&lt;&gt;"",[6]PREMIOS_TITULACIONES_ANTIGUAS!$AX114&lt;&gt;0),[6]PREMIOS_TITULACIONES_ANTIGUAS!$AX114,""),IF($A116="TOTAL",SUM(INDIRECT("AC4:AC"&amp;ROW()-1)),""))</f>
        <v/>
      </c>
      <c r="AD116" s="7" t="str">
        <f ca="1">IF(AND($A116&lt;&gt;"",$A116&lt;&gt;"TOTAL"),IF(AND([6]PREMIOS_TITULACIONES_ANTIGUAS!$AZ114&lt;&gt;"",[6]PREMIOS_TITULACIONES_ANTIGUAS!$AZ114&lt;&gt;0),[6]PREMIOS_TITULACIONES_ANTIGUAS!$AZ114,""),IF($A116="TOTAL",SUM(INDIRECT("AD4:AD"&amp;ROW()-1)),""))</f>
        <v/>
      </c>
      <c r="AE116" s="7" t="str">
        <f t="shared" ca="1" si="28"/>
        <v/>
      </c>
      <c r="AF116" s="7" t="str">
        <f ca="1">IF(AND($A116&lt;&gt;"",$A116&lt;&gt;"TOTAL"),IF(AND([6]PREMIOS_TITULACIONES_ANTIGUAS!$BC114&lt;&gt;"",[6]PREMIOS_TITULACIONES_ANTIGUAS!$BC114&lt;&gt;0),[6]PREMIOS_TITULACIONES_ANTIGUAS!$BC114,""),IF($A116="TOTAL",SUM(INDIRECT("AF4:AF"&amp;ROW()-1)),""))</f>
        <v/>
      </c>
      <c r="AG116" s="7" t="str">
        <f ca="1">IF(AND($A116&lt;&gt;"",$A116&lt;&gt;"TOTAL"),IF(AND([6]PREMIOS_TITULACIONES_ANTIGUAS!$BE114&lt;&gt;"",[6]PREMIOS_TITULACIONES_ANTIGUAS!$BE114&lt;&gt;0),[6]PREMIOS_TITULACIONES_ANTIGUAS!$BE114,""),IF($A116="TOTAL",SUM(INDIRECT("AG4:AG"&amp;ROW()-1)),""))</f>
        <v/>
      </c>
      <c r="AH116" s="7" t="str">
        <f t="shared" ca="1" si="29"/>
        <v/>
      </c>
      <c r="AI116" s="7" t="str">
        <f ca="1">IF(AND($A116&lt;&gt;"",$A116&lt;&gt;"TOTAL"),IF(AND([6]PREMIOS_TITULACIONES_ANTIGUAS!$BH114&lt;&gt;"",[6]PREMIOS_TITULACIONES_ANTIGUAS!$BH114&lt;&gt;0),[6]PREMIOS_TITULACIONES_ANTIGUAS!$BH114,""),IF($A116="TOTAL",SUM(INDIRECT("AI4:AI"&amp;ROW()-1)),""))</f>
        <v/>
      </c>
      <c r="AJ116" s="7" t="str">
        <f ca="1">IF(AND($A116&lt;&gt;"",$A116&lt;&gt;"TOTAL"),IF(AND([6]PREMIOS_TITULACIONES_ANTIGUAS!$BJ114&lt;&gt;"",[6]PREMIOS_TITULACIONES_ANTIGUAS!$BJ114&lt;&gt;0),[6]PREMIOS_TITULACIONES_ANTIGUAS!$BJ114,""),IF($A116="TOTAL",SUM(INDIRECT("AJ4:AJ"&amp;ROW()-1)),""))</f>
        <v/>
      </c>
      <c r="AK116" s="7" t="str">
        <f t="shared" ca="1" si="30"/>
        <v/>
      </c>
      <c r="AL116" s="7" t="str">
        <f ca="1">IF(AND($A116&lt;&gt;"",$A116&lt;&gt;"TOTAL"),IF(AND([6]PREMIOS_TITULACIONES_ANTIGUAS!$BM114&lt;&gt;"",[6]PREMIOS_TITULACIONES_ANTIGUAS!$BM114&lt;&gt;0),[6]PREMIOS_TITULACIONES_ANTIGUAS!$BM114,""),IF($A116="TOTAL",SUM(INDIRECT("AL4:AL"&amp;ROW()-1)),""))</f>
        <v/>
      </c>
      <c r="AM116" s="7" t="str">
        <f ca="1">IF(AND($A116&lt;&gt;"",$A116&lt;&gt;"TOTAL"),IF(AND([6]PREMIOS_TITULACIONES_ANTIGUAS!$BO114&lt;&gt;"",[6]PREMIOS_TITULACIONES_ANTIGUAS!$BO114&lt;&gt;0),[6]PREMIOS_TITULACIONES_ANTIGUAS!$BO114,""),IF($A116="TOTAL",SUM(INDIRECT("AM4:AM"&amp;ROW()-1)),""))</f>
        <v/>
      </c>
      <c r="AN116" s="7" t="str">
        <f t="shared" ca="1" si="31"/>
        <v/>
      </c>
      <c r="AO116" s="7" t="str">
        <f ca="1">IF(AND($A116&lt;&gt;"",$A116&lt;&gt;"TOTAL"),IF(AND([6]PREMIOS_TITULACIONES_ANTIGUAS!$BR114&lt;&gt;"",[6]PREMIOS_TITULACIONES_ANTIGUAS!$BR114&lt;&gt;0),[6]PREMIOS_TITULACIONES_ANTIGUAS!$BR114,""),IF($A116="TOTAL",SUM(INDIRECT("AO4:AO"&amp;ROW()-1)),""))</f>
        <v/>
      </c>
      <c r="AP116" s="7" t="str">
        <f ca="1">IF(AND($A116&lt;&gt;"",$A116&lt;&gt;"TOTAL"),IF(AND([6]PREMIOS_TITULACIONES_ANTIGUAS!$BT114&lt;&gt;"",[6]PREMIOS_TITULACIONES_ANTIGUAS!$BT114&lt;&gt;0),[6]PREMIOS_TITULACIONES_ANTIGUAS!$BT114,""),IF($A116="TOTAL",SUM(INDIRECT("AP4:AP"&amp;ROW()-1)),""))</f>
        <v/>
      </c>
      <c r="AQ116" s="7" t="str">
        <f t="shared" ca="1" si="32"/>
        <v/>
      </c>
      <c r="AR116" s="7" t="str">
        <f ca="1">IF(AND($A116&lt;&gt;"",$A116&lt;&gt;"TOTAL"),IF(AND([6]PREMIOS_TITULACIONES_ANTIGUAS!$BW114&lt;&gt;"",[6]PREMIOS_TITULACIONES_ANTIGUAS!$BW114&lt;&gt;0),[6]PREMIOS_TITULACIONES_ANTIGUAS!$BW114,""),IF($A116="TOTAL",SUM(INDIRECT("AR4:AR"&amp;ROW()-1)),""))</f>
        <v/>
      </c>
      <c r="AS116" s="7" t="str">
        <f ca="1">IF(AND($A116&lt;&gt;"",$A116&lt;&gt;"TOTAL"),IF(AND([6]PREMIOS_TITULACIONES_ANTIGUAS!$BY114&lt;&gt;"",[6]PREMIOS_TITULACIONES_ANTIGUAS!$BY114&lt;&gt;0),[6]PREMIOS_TITULACIONES_ANTIGUAS!$BY114,""),IF($A116="TOTAL",SUM(INDIRECT("AS4:AS"&amp;ROW()-1)),""))</f>
        <v/>
      </c>
      <c r="AT116" s="7" t="str">
        <f t="shared" ca="1" si="33"/>
        <v/>
      </c>
      <c r="AU116" s="7" t="str">
        <f ca="1">IF(AND($A116&lt;&gt;"",$A116&lt;&gt;"TOTAL"),IF(AND([6]PREMIOS_TITULACIONES_ANTIGUAS!$CB114&lt;&gt;"",[6]PREMIOS_TITULACIONES_ANTIGUAS!$CB114&lt;&gt;0),[6]PREMIOS_TITULACIONES_ANTIGUAS!$CB114,""),IF($A116="TOTAL",SUM(INDIRECT("AU4:AU"&amp;ROW()-1)),""))</f>
        <v/>
      </c>
      <c r="AV116" s="7" t="str">
        <f ca="1">IF(AND($A116&lt;&gt;"",$A116&lt;&gt;"TOTAL"),IF(AND([6]PREMIOS_TITULACIONES_ANTIGUAS!$CD114&lt;&gt;"",[6]PREMIOS_TITULACIONES_ANTIGUAS!$CD114&lt;&gt;0),[6]PREMIOS_TITULACIONES_ANTIGUAS!$CD114,""),IF($A116="TOTAL",SUM(INDIRECT("AV4:AV"&amp;ROW()-1)),""))</f>
        <v/>
      </c>
      <c r="AW116" s="7" t="str">
        <f t="shared" ca="1" si="34"/>
        <v/>
      </c>
      <c r="AX116" s="7" t="str">
        <f ca="1">IF(AND($A116&lt;&gt;"",$A116&lt;&gt;"TOTAL"),IF(AND([6]PREMIOS_TITULACIONES_ANTIGUAS!$CG114&lt;&gt;"",[6]PREMIOS_TITULACIONES_ANTIGUAS!$CG114&lt;&gt;0),[6]PREMIOS_TITULACIONES_ANTIGUAS!$CG114,""),IF($A116="TOTAL",SUM(INDIRECT("AX4:AX"&amp;ROW()-1)),""))</f>
        <v/>
      </c>
      <c r="AY116" s="7" t="str">
        <f ca="1">IF(AND($A116&lt;&gt;"",$A116&lt;&gt;"TOTAL"),IF(AND([6]PREMIOS_TITULACIONES_ANTIGUAS!$CI114&lt;&gt;"",[6]PREMIOS_TITULACIONES_ANTIGUAS!$CI114&lt;&gt;0),[6]PREMIOS_TITULACIONES_ANTIGUAS!$CI114,""),IF($A116="TOTAL",SUM(INDIRECT("AY4:AY"&amp;ROW()-1)),""))</f>
        <v/>
      </c>
      <c r="AZ116" s="7" t="str">
        <f t="shared" ca="1" si="35"/>
        <v/>
      </c>
      <c r="BA116" s="7" t="str">
        <f ca="1">IF(AND($A116&lt;&gt;"",$A116&lt;&gt;"TOTAL"),IF(AND([6]PREMIOS_TITULACIONES_ANTIGUAS!$CL114&lt;&gt;"",[6]PREMIOS_TITULACIONES_ANTIGUAS!$CL114&lt;&gt;0),[6]PREMIOS_TITULACIONES_ANTIGUAS!$CL114,""),IF($A116="TOTAL",SUM(INDIRECT("BA4:BA"&amp;ROW()-1)),""))</f>
        <v/>
      </c>
      <c r="BB116" s="7" t="str">
        <f ca="1">IF(AND($A116&lt;&gt;"",$A116&lt;&gt;"TOTAL"),IF(AND([6]PREMIOS_TITULACIONES_ANTIGUAS!$CN114&lt;&gt;"",[6]PREMIOS_TITULACIONES_ANTIGUAS!$CN114&lt;&gt;0),[6]PREMIOS_TITULACIONES_ANTIGUAS!$CN114,""),IF($A116="TOTAL",SUM(INDIRECT("BB4:BB"&amp;ROW()-1)),""))</f>
        <v/>
      </c>
      <c r="BC116" s="7" t="str">
        <f t="shared" ca="1" si="36"/>
        <v/>
      </c>
      <c r="BD116" s="7" t="str">
        <f ca="1">IF(AND($A116&lt;&gt;"",$A116&lt;&gt;"TOTAL"),IF(AND([6]PREMIOS_TITULACIONES_ANTIGUAS!$CQ114&lt;&gt;"",[6]PREMIOS_TITULACIONES_ANTIGUAS!$CQ114&lt;&gt;0),[6]PREMIOS_TITULACIONES_ANTIGUAS!$CQ114,""),IF($A116="TOTAL",SUM(INDIRECT("BD4:BD"&amp;ROW()-1)),""))</f>
        <v/>
      </c>
      <c r="BE116" s="7" t="str">
        <f ca="1">IF(AND($A116&lt;&gt;"",$A116&lt;&gt;"TOTAL"),IF(AND([6]PREMIOS_TITULACIONES_ANTIGUAS!$CS114&lt;&gt;"",[6]PREMIOS_TITULACIONES_ANTIGUAS!$CS114&lt;&gt;0),[6]PREMIOS_TITULACIONES_ANTIGUAS!$CS114,""),IF($A116="TOTAL",SUM(INDIRECT("BE4:BE"&amp;ROW()-1)),""))</f>
        <v/>
      </c>
      <c r="BF116" s="7" t="str">
        <f t="shared" ca="1" si="37"/>
        <v/>
      </c>
    </row>
    <row r="117" spans="1:58" x14ac:dyDescent="0.2">
      <c r="A117" s="12" t="str">
        <f>IF([6]PREMIOS_TITULACIONES_ANTIGUAS!$D115&lt;&gt;"",[6]PREMIOS_TITULACIONES_ANTIGUAS!$D115,IF(AND([6]PREMIOS_TITULACIONES_ANTIGUAS!$D115="",[6]PREMIOS_TITULACIONES_ANTIGUAS!$D116="",[6]PREMIOS_TITULACIONES_ANTIGUAS!$D114=""),"","TOTAL"))</f>
        <v/>
      </c>
      <c r="B117" s="7" t="str">
        <f ca="1">IF(AND($A117&lt;&gt;"",$A117&lt;&gt;"TOTAL"),IF(AND([6]PREMIOS_TITULACIONES_ANTIGUAS!$E115&lt;&gt;"",[6]PREMIOS_TITULACIONES_ANTIGUAS!$E115&lt;&gt;0),[6]PREMIOS_TITULACIONES_ANTIGUAS!$E115,""),IF($A117="TOTAL",SUM(INDIRECT("B4:B"&amp;ROW()-1)),""))</f>
        <v/>
      </c>
      <c r="C117" s="7" t="str">
        <f ca="1">IF(AND($A117&lt;&gt;"",$A117&lt;&gt;"TOTAL"),IF(AND([6]PREMIOS_TITULACIONES_ANTIGUAS!$G115&lt;&gt;"",[6]PREMIOS_TITULACIONES_ANTIGUAS!$G115&lt;&gt;0),[6]PREMIOS_TITULACIONES_ANTIGUAS!$G115,""),IF($A117="TOTAL",SUM(INDIRECT("C4:C"&amp;ROW()-1)),""))</f>
        <v/>
      </c>
      <c r="D117" s="7" t="str">
        <f t="shared" ca="1" si="19"/>
        <v/>
      </c>
      <c r="E117" s="7" t="str">
        <f ca="1">IF(AND($A117&lt;&gt;"",$A117&lt;&gt;"TOTAL"),IF(AND([6]PREMIOS_TITULACIONES_ANTIGUAS!$J115&lt;&gt;"",[6]PREMIOS_TITULACIONES_ANTIGUAS!$J115&lt;&gt;0),[6]PREMIOS_TITULACIONES_ANTIGUAS!$J115,""),IF($A117="TOTAL",SUM(INDIRECT("E4:E"&amp;ROW()-1)),""))</f>
        <v/>
      </c>
      <c r="F117" s="7" t="str">
        <f ca="1">IF(AND($A117&lt;&gt;"",$A117&lt;&gt;"TOTAL"),IF(AND([6]PREMIOS_TITULACIONES_ANTIGUAS!$L115&lt;&gt;"",[6]PREMIOS_TITULACIONES_ANTIGUAS!$L115&lt;&gt;0),[6]PREMIOS_TITULACIONES_ANTIGUAS!$L115,""),IF($A117="TOTAL",SUM(INDIRECT("F4:F"&amp;ROW()-1)),""))</f>
        <v/>
      </c>
      <c r="G117" s="7" t="str">
        <f t="shared" ca="1" si="20"/>
        <v/>
      </c>
      <c r="H117" s="7" t="str">
        <f ca="1">IF(AND($A117&lt;&gt;"",$A117&lt;&gt;"TOTAL"),IF(AND([6]PREMIOS_TITULACIONES_ANTIGUAS!$O115&lt;&gt;"",[6]PREMIOS_TITULACIONES_ANTIGUAS!$O115&lt;&gt;0),[6]PREMIOS_TITULACIONES_ANTIGUAS!$O115,""),IF($A117="TOTAL",SUM(INDIRECT("H4:H"&amp;ROW()-1)),""))</f>
        <v/>
      </c>
      <c r="I117" s="7" t="str">
        <f ca="1">IF(AND($A117&lt;&gt;"",$A117&lt;&gt;"TOTAL"),IF(AND([6]PREMIOS_TITULACIONES_ANTIGUAS!$Q115&lt;&gt;"",[6]PREMIOS_TITULACIONES_ANTIGUAS!$Q115&lt;&gt;0),[6]PREMIOS_TITULACIONES_ANTIGUAS!$Q115,""),IF($A117="TOTAL",SUM(INDIRECT("I4:I"&amp;ROW()-1)),""))</f>
        <v/>
      </c>
      <c r="J117" s="7" t="str">
        <f t="shared" ca="1" si="21"/>
        <v/>
      </c>
      <c r="K117" s="7" t="str">
        <f ca="1">IF(AND($A117&lt;&gt;"",$A117&lt;&gt;"TOTAL"),IF(AND([6]PREMIOS_TITULACIONES_ANTIGUAS!$T115&lt;&gt;"",[6]PREMIOS_TITULACIONES_ANTIGUAS!$T115&lt;&gt;0),[6]PREMIOS_TITULACIONES_ANTIGUAS!$T115,""),IF($A117="TOTAL",SUM(INDIRECT("K4:K"&amp;ROW()-1)),""))</f>
        <v/>
      </c>
      <c r="L117" s="7" t="str">
        <f ca="1">IF(AND($A117&lt;&gt;"",$A117&lt;&gt;"TOTAL"),IF(AND([6]PREMIOS_TITULACIONES_ANTIGUAS!$V115&lt;&gt;"",[6]PREMIOS_TITULACIONES_ANTIGUAS!$V115&lt;&gt;0),[6]PREMIOS_TITULACIONES_ANTIGUAS!$V115,""),IF($A117="TOTAL",SUM(INDIRECT("L4:L"&amp;ROW()-1)),""))</f>
        <v/>
      </c>
      <c r="M117" s="7" t="str">
        <f t="shared" ca="1" si="22"/>
        <v/>
      </c>
      <c r="N117" s="7" t="str">
        <f ca="1">IF(AND($A117&lt;&gt;"",$A117&lt;&gt;"TOTAL"),IF(AND([6]PREMIOS_TITULACIONES_ANTIGUAS!$Y115&lt;&gt;"",[6]PREMIOS_TITULACIONES_ANTIGUAS!$Y115&lt;&gt;0),[6]PREMIOS_TITULACIONES_ANTIGUAS!$Y115,""),IF($A117="TOTAL",SUM(INDIRECT("N4:N"&amp;ROW()-1)),""))</f>
        <v/>
      </c>
      <c r="O117" s="7" t="str">
        <f ca="1">IF(AND($A117&lt;&gt;"",$A117&lt;&gt;"TOTAL"),IF(AND([6]PREMIOS_TITULACIONES_ANTIGUAS!$AA115&lt;&gt;"",[6]PREMIOS_TITULACIONES_ANTIGUAS!$AA115&lt;&gt;0),[6]PREMIOS_TITULACIONES_ANTIGUAS!$AA115,""),IF($A117="TOTAL",SUM(INDIRECT("O4:O"&amp;ROW()-1)),""))</f>
        <v/>
      </c>
      <c r="P117" s="7" t="str">
        <f t="shared" ca="1" si="23"/>
        <v/>
      </c>
      <c r="Q117" s="7" t="str">
        <f ca="1">IF(AND($A117&lt;&gt;"",$A117&lt;&gt;"TOTAL"),IF(AND([6]PREMIOS_TITULACIONES_ANTIGUAS!$AD115&lt;&gt;"",[6]PREMIOS_TITULACIONES_ANTIGUAS!$AD115&lt;&gt;0),[6]PREMIOS_TITULACIONES_ANTIGUAS!$AD115,""),IF($A117="TOTAL",SUM(INDIRECT("Q4:Q"&amp;ROW()-1)),""))</f>
        <v/>
      </c>
      <c r="R117" s="7" t="str">
        <f ca="1">IF(AND($A117&lt;&gt;"",$A117&lt;&gt;"TOTAL"),IF(AND([6]PREMIOS_TITULACIONES_ANTIGUAS!$AF115&lt;&gt;"",[6]PREMIOS_TITULACIONES_ANTIGUAS!$AF115&lt;&gt;0),[6]PREMIOS_TITULACIONES_ANTIGUAS!$AF115,""),IF($A117="TOTAL",SUM(INDIRECT("R4:R"&amp;ROW()-1)),""))</f>
        <v/>
      </c>
      <c r="S117" s="7" t="str">
        <f t="shared" ca="1" si="24"/>
        <v/>
      </c>
      <c r="T117" s="7" t="str">
        <f ca="1">IF(AND($A117&lt;&gt;"",$A117&lt;&gt;"TOTAL"),IF(AND([6]PREMIOS_TITULACIONES_ANTIGUAS!$AI115&lt;&gt;"",[6]PREMIOS_TITULACIONES_ANTIGUAS!$AI115&lt;&gt;0),[6]PREMIOS_TITULACIONES_ANTIGUAS!$AI115,""),IF($A117="TOTAL",SUM(INDIRECT("T4:T"&amp;ROW()-1)),""))</f>
        <v/>
      </c>
      <c r="U117" s="7" t="str">
        <f ca="1">IF(AND($A117&lt;&gt;"",$A117&lt;&gt;"TOTAL"),IF(AND([6]PREMIOS_TITULACIONES_ANTIGUAS!$AK115&lt;&gt;"",[6]PREMIOS_TITULACIONES_ANTIGUAS!$AK115&lt;&gt;0),[6]PREMIOS_TITULACIONES_ANTIGUAS!$AK115,""),IF($A117="TOTAL",SUM(INDIRECT("U4:U"&amp;ROW()-1)),""))</f>
        <v/>
      </c>
      <c r="V117" s="7" t="str">
        <f t="shared" ca="1" si="25"/>
        <v/>
      </c>
      <c r="W117" s="7" t="str">
        <f ca="1">IF(AND($A117&lt;&gt;"",$A117&lt;&gt;"TOTAL"),IF(AND([6]PREMIOS_TITULACIONES_ANTIGUAS!$AN115&lt;&gt;"",[6]PREMIOS_TITULACIONES_ANTIGUAS!$AN115&lt;&gt;0),[6]PREMIOS_TITULACIONES_ANTIGUAS!$AN115,""),IF($A117="TOTAL",SUM(INDIRECT("W4:W"&amp;ROW()-1)),""))</f>
        <v/>
      </c>
      <c r="X117" s="7" t="str">
        <f ca="1">IF(AND($A117&lt;&gt;"",$A117&lt;&gt;"TOTAL"),IF(AND([6]PREMIOS_TITULACIONES_ANTIGUAS!$AP115&lt;&gt;"",[6]PREMIOS_TITULACIONES_ANTIGUAS!$AP115&lt;&gt;0),[6]PREMIOS_TITULACIONES_ANTIGUAS!$AP115,""),IF($A117="TOTAL",SUM(INDIRECT("X4:X"&amp;ROW()-1)),""))</f>
        <v/>
      </c>
      <c r="Y117" s="7" t="str">
        <f t="shared" ca="1" si="26"/>
        <v/>
      </c>
      <c r="Z117" s="7" t="str">
        <f ca="1">IF(AND($A117&lt;&gt;"",$A117&lt;&gt;"TOTAL"),IF(AND([6]PREMIOS_TITULACIONES_ANTIGUAS!$AS115&lt;&gt;"",[6]PREMIOS_TITULACIONES_ANTIGUAS!$AS115&lt;&gt;0),[6]PREMIOS_TITULACIONES_ANTIGUAS!$AS115,""),IF($A117="TOTAL",SUM(INDIRECT("Z4:Z"&amp;ROW()-1)),""))</f>
        <v/>
      </c>
      <c r="AA117" s="7" t="str">
        <f ca="1">IF(AND($A117&lt;&gt;"",$A117&lt;&gt;"TOTAL"),IF(AND([6]PREMIOS_TITULACIONES_ANTIGUAS!$AU115&lt;&gt;"",[6]PREMIOS_TITULACIONES_ANTIGUAS!$AU115&lt;&gt;0),[6]PREMIOS_TITULACIONES_ANTIGUAS!$AU115,""),IF($A117="TOTAL",SUM(INDIRECT("AA4:AA"&amp;ROW()-1)),""))</f>
        <v/>
      </c>
      <c r="AB117" s="7" t="str">
        <f t="shared" ca="1" si="27"/>
        <v/>
      </c>
      <c r="AC117" s="7" t="str">
        <f ca="1">IF(AND($A117&lt;&gt;"",$A117&lt;&gt;"TOTAL"),IF(AND([6]PREMIOS_TITULACIONES_ANTIGUAS!$AX115&lt;&gt;"",[6]PREMIOS_TITULACIONES_ANTIGUAS!$AX115&lt;&gt;0),[6]PREMIOS_TITULACIONES_ANTIGUAS!$AX115,""),IF($A117="TOTAL",SUM(INDIRECT("AC4:AC"&amp;ROW()-1)),""))</f>
        <v/>
      </c>
      <c r="AD117" s="7" t="str">
        <f ca="1">IF(AND($A117&lt;&gt;"",$A117&lt;&gt;"TOTAL"),IF(AND([6]PREMIOS_TITULACIONES_ANTIGUAS!$AZ115&lt;&gt;"",[6]PREMIOS_TITULACIONES_ANTIGUAS!$AZ115&lt;&gt;0),[6]PREMIOS_TITULACIONES_ANTIGUAS!$AZ115,""),IF($A117="TOTAL",SUM(INDIRECT("AD4:AD"&amp;ROW()-1)),""))</f>
        <v/>
      </c>
      <c r="AE117" s="7" t="str">
        <f t="shared" ca="1" si="28"/>
        <v/>
      </c>
      <c r="AF117" s="7" t="str">
        <f ca="1">IF(AND($A117&lt;&gt;"",$A117&lt;&gt;"TOTAL"),IF(AND([6]PREMIOS_TITULACIONES_ANTIGUAS!$BC115&lt;&gt;"",[6]PREMIOS_TITULACIONES_ANTIGUAS!$BC115&lt;&gt;0),[6]PREMIOS_TITULACIONES_ANTIGUAS!$BC115,""),IF($A117="TOTAL",SUM(INDIRECT("AF4:AF"&amp;ROW()-1)),""))</f>
        <v/>
      </c>
      <c r="AG117" s="7" t="str">
        <f ca="1">IF(AND($A117&lt;&gt;"",$A117&lt;&gt;"TOTAL"),IF(AND([6]PREMIOS_TITULACIONES_ANTIGUAS!$BE115&lt;&gt;"",[6]PREMIOS_TITULACIONES_ANTIGUAS!$BE115&lt;&gt;0),[6]PREMIOS_TITULACIONES_ANTIGUAS!$BE115,""),IF($A117="TOTAL",SUM(INDIRECT("AG4:AG"&amp;ROW()-1)),""))</f>
        <v/>
      </c>
      <c r="AH117" s="7" t="str">
        <f t="shared" ca="1" si="29"/>
        <v/>
      </c>
      <c r="AI117" s="7" t="str">
        <f ca="1">IF(AND($A117&lt;&gt;"",$A117&lt;&gt;"TOTAL"),IF(AND([6]PREMIOS_TITULACIONES_ANTIGUAS!$BH115&lt;&gt;"",[6]PREMIOS_TITULACIONES_ANTIGUAS!$BH115&lt;&gt;0),[6]PREMIOS_TITULACIONES_ANTIGUAS!$BH115,""),IF($A117="TOTAL",SUM(INDIRECT("AI4:AI"&amp;ROW()-1)),""))</f>
        <v/>
      </c>
      <c r="AJ117" s="7" t="str">
        <f ca="1">IF(AND($A117&lt;&gt;"",$A117&lt;&gt;"TOTAL"),IF(AND([6]PREMIOS_TITULACIONES_ANTIGUAS!$BJ115&lt;&gt;"",[6]PREMIOS_TITULACIONES_ANTIGUAS!$BJ115&lt;&gt;0),[6]PREMIOS_TITULACIONES_ANTIGUAS!$BJ115,""),IF($A117="TOTAL",SUM(INDIRECT("AJ4:AJ"&amp;ROW()-1)),""))</f>
        <v/>
      </c>
      <c r="AK117" s="7" t="str">
        <f t="shared" ca="1" si="30"/>
        <v/>
      </c>
      <c r="AL117" s="7" t="str">
        <f ca="1">IF(AND($A117&lt;&gt;"",$A117&lt;&gt;"TOTAL"),IF(AND([6]PREMIOS_TITULACIONES_ANTIGUAS!$BM115&lt;&gt;"",[6]PREMIOS_TITULACIONES_ANTIGUAS!$BM115&lt;&gt;0),[6]PREMIOS_TITULACIONES_ANTIGUAS!$BM115,""),IF($A117="TOTAL",SUM(INDIRECT("AL4:AL"&amp;ROW()-1)),""))</f>
        <v/>
      </c>
      <c r="AM117" s="7" t="str">
        <f ca="1">IF(AND($A117&lt;&gt;"",$A117&lt;&gt;"TOTAL"),IF(AND([6]PREMIOS_TITULACIONES_ANTIGUAS!$BO115&lt;&gt;"",[6]PREMIOS_TITULACIONES_ANTIGUAS!$BO115&lt;&gt;0),[6]PREMIOS_TITULACIONES_ANTIGUAS!$BO115,""),IF($A117="TOTAL",SUM(INDIRECT("AM4:AM"&amp;ROW()-1)),""))</f>
        <v/>
      </c>
      <c r="AN117" s="7" t="str">
        <f t="shared" ca="1" si="31"/>
        <v/>
      </c>
      <c r="AO117" s="7" t="str">
        <f ca="1">IF(AND($A117&lt;&gt;"",$A117&lt;&gt;"TOTAL"),IF(AND([6]PREMIOS_TITULACIONES_ANTIGUAS!$BR115&lt;&gt;"",[6]PREMIOS_TITULACIONES_ANTIGUAS!$BR115&lt;&gt;0),[6]PREMIOS_TITULACIONES_ANTIGUAS!$BR115,""),IF($A117="TOTAL",SUM(INDIRECT("AO4:AO"&amp;ROW()-1)),""))</f>
        <v/>
      </c>
      <c r="AP117" s="7" t="str">
        <f ca="1">IF(AND($A117&lt;&gt;"",$A117&lt;&gt;"TOTAL"),IF(AND([6]PREMIOS_TITULACIONES_ANTIGUAS!$BT115&lt;&gt;"",[6]PREMIOS_TITULACIONES_ANTIGUAS!$BT115&lt;&gt;0),[6]PREMIOS_TITULACIONES_ANTIGUAS!$BT115,""),IF($A117="TOTAL",SUM(INDIRECT("AP4:AP"&amp;ROW()-1)),""))</f>
        <v/>
      </c>
      <c r="AQ117" s="7" t="str">
        <f t="shared" ca="1" si="32"/>
        <v/>
      </c>
      <c r="AR117" s="7" t="str">
        <f ca="1">IF(AND($A117&lt;&gt;"",$A117&lt;&gt;"TOTAL"),IF(AND([6]PREMIOS_TITULACIONES_ANTIGUAS!$BW115&lt;&gt;"",[6]PREMIOS_TITULACIONES_ANTIGUAS!$BW115&lt;&gt;0),[6]PREMIOS_TITULACIONES_ANTIGUAS!$BW115,""),IF($A117="TOTAL",SUM(INDIRECT("AR4:AR"&amp;ROW()-1)),""))</f>
        <v/>
      </c>
      <c r="AS117" s="7" t="str">
        <f ca="1">IF(AND($A117&lt;&gt;"",$A117&lt;&gt;"TOTAL"),IF(AND([6]PREMIOS_TITULACIONES_ANTIGUAS!$BY115&lt;&gt;"",[6]PREMIOS_TITULACIONES_ANTIGUAS!$BY115&lt;&gt;0),[6]PREMIOS_TITULACIONES_ANTIGUAS!$BY115,""),IF($A117="TOTAL",SUM(INDIRECT("AS4:AS"&amp;ROW()-1)),""))</f>
        <v/>
      </c>
      <c r="AT117" s="7" t="str">
        <f t="shared" ca="1" si="33"/>
        <v/>
      </c>
      <c r="AU117" s="7" t="str">
        <f ca="1">IF(AND($A117&lt;&gt;"",$A117&lt;&gt;"TOTAL"),IF(AND([6]PREMIOS_TITULACIONES_ANTIGUAS!$CB115&lt;&gt;"",[6]PREMIOS_TITULACIONES_ANTIGUAS!$CB115&lt;&gt;0),[6]PREMIOS_TITULACIONES_ANTIGUAS!$CB115,""),IF($A117="TOTAL",SUM(INDIRECT("AU4:AU"&amp;ROW()-1)),""))</f>
        <v/>
      </c>
      <c r="AV117" s="7" t="str">
        <f ca="1">IF(AND($A117&lt;&gt;"",$A117&lt;&gt;"TOTAL"),IF(AND([6]PREMIOS_TITULACIONES_ANTIGUAS!$CD115&lt;&gt;"",[6]PREMIOS_TITULACIONES_ANTIGUAS!$CD115&lt;&gt;0),[6]PREMIOS_TITULACIONES_ANTIGUAS!$CD115,""),IF($A117="TOTAL",SUM(INDIRECT("AV4:AV"&amp;ROW()-1)),""))</f>
        <v/>
      </c>
      <c r="AW117" s="7" t="str">
        <f t="shared" ca="1" si="34"/>
        <v/>
      </c>
      <c r="AX117" s="7" t="str">
        <f ca="1">IF(AND($A117&lt;&gt;"",$A117&lt;&gt;"TOTAL"),IF(AND([6]PREMIOS_TITULACIONES_ANTIGUAS!$CG115&lt;&gt;"",[6]PREMIOS_TITULACIONES_ANTIGUAS!$CG115&lt;&gt;0),[6]PREMIOS_TITULACIONES_ANTIGUAS!$CG115,""),IF($A117="TOTAL",SUM(INDIRECT("AX4:AX"&amp;ROW()-1)),""))</f>
        <v/>
      </c>
      <c r="AY117" s="7" t="str">
        <f ca="1">IF(AND($A117&lt;&gt;"",$A117&lt;&gt;"TOTAL"),IF(AND([6]PREMIOS_TITULACIONES_ANTIGUAS!$CI115&lt;&gt;"",[6]PREMIOS_TITULACIONES_ANTIGUAS!$CI115&lt;&gt;0),[6]PREMIOS_TITULACIONES_ANTIGUAS!$CI115,""),IF($A117="TOTAL",SUM(INDIRECT("AY4:AY"&amp;ROW()-1)),""))</f>
        <v/>
      </c>
      <c r="AZ117" s="7" t="str">
        <f t="shared" ca="1" si="35"/>
        <v/>
      </c>
      <c r="BA117" s="7" t="str">
        <f ca="1">IF(AND($A117&lt;&gt;"",$A117&lt;&gt;"TOTAL"),IF(AND([6]PREMIOS_TITULACIONES_ANTIGUAS!$CL115&lt;&gt;"",[6]PREMIOS_TITULACIONES_ANTIGUAS!$CL115&lt;&gt;0),[6]PREMIOS_TITULACIONES_ANTIGUAS!$CL115,""),IF($A117="TOTAL",SUM(INDIRECT("BA4:BA"&amp;ROW()-1)),""))</f>
        <v/>
      </c>
      <c r="BB117" s="7" t="str">
        <f ca="1">IF(AND($A117&lt;&gt;"",$A117&lt;&gt;"TOTAL"),IF(AND([6]PREMIOS_TITULACIONES_ANTIGUAS!$CN115&lt;&gt;"",[6]PREMIOS_TITULACIONES_ANTIGUAS!$CN115&lt;&gt;0),[6]PREMIOS_TITULACIONES_ANTIGUAS!$CN115,""),IF($A117="TOTAL",SUM(INDIRECT("BB4:BB"&amp;ROW()-1)),""))</f>
        <v/>
      </c>
      <c r="BC117" s="7" t="str">
        <f t="shared" ca="1" si="36"/>
        <v/>
      </c>
      <c r="BD117" s="7" t="str">
        <f ca="1">IF(AND($A117&lt;&gt;"",$A117&lt;&gt;"TOTAL"),IF(AND([6]PREMIOS_TITULACIONES_ANTIGUAS!$CQ115&lt;&gt;"",[6]PREMIOS_TITULACIONES_ANTIGUAS!$CQ115&lt;&gt;0),[6]PREMIOS_TITULACIONES_ANTIGUAS!$CQ115,""),IF($A117="TOTAL",SUM(INDIRECT("BD4:BD"&amp;ROW()-1)),""))</f>
        <v/>
      </c>
      <c r="BE117" s="7" t="str">
        <f ca="1">IF(AND($A117&lt;&gt;"",$A117&lt;&gt;"TOTAL"),IF(AND([6]PREMIOS_TITULACIONES_ANTIGUAS!$CS115&lt;&gt;"",[6]PREMIOS_TITULACIONES_ANTIGUAS!$CS115&lt;&gt;0),[6]PREMIOS_TITULACIONES_ANTIGUAS!$CS115,""),IF($A117="TOTAL",SUM(INDIRECT("BE4:BE"&amp;ROW()-1)),""))</f>
        <v/>
      </c>
      <c r="BF117" s="7" t="str">
        <f t="shared" ca="1" si="37"/>
        <v/>
      </c>
    </row>
    <row r="118" spans="1:58" x14ac:dyDescent="0.2">
      <c r="A118" s="12" t="str">
        <f>IF([6]PREMIOS_TITULACIONES_ANTIGUAS!$D116&lt;&gt;"",[6]PREMIOS_TITULACIONES_ANTIGUAS!$D116,IF(AND([6]PREMIOS_TITULACIONES_ANTIGUAS!$D116="",[6]PREMIOS_TITULACIONES_ANTIGUAS!$D117="",[6]PREMIOS_TITULACIONES_ANTIGUAS!$D115=""),"","TOTAL"))</f>
        <v/>
      </c>
      <c r="B118" s="7" t="str">
        <f ca="1">IF(AND($A118&lt;&gt;"",$A118&lt;&gt;"TOTAL"),IF(AND([6]PREMIOS_TITULACIONES_ANTIGUAS!$E116&lt;&gt;"",[6]PREMIOS_TITULACIONES_ANTIGUAS!$E116&lt;&gt;0),[6]PREMIOS_TITULACIONES_ANTIGUAS!$E116,""),IF($A118="TOTAL",SUM(INDIRECT("B4:B"&amp;ROW()-1)),""))</f>
        <v/>
      </c>
      <c r="C118" s="7" t="str">
        <f ca="1">IF(AND($A118&lt;&gt;"",$A118&lt;&gt;"TOTAL"),IF(AND([6]PREMIOS_TITULACIONES_ANTIGUAS!$G116&lt;&gt;"",[6]PREMIOS_TITULACIONES_ANTIGUAS!$G116&lt;&gt;0),[6]PREMIOS_TITULACIONES_ANTIGUAS!$G116,""),IF($A118="TOTAL",SUM(INDIRECT("C4:C"&amp;ROW()-1)),""))</f>
        <v/>
      </c>
      <c r="D118" s="7" t="str">
        <f t="shared" ca="1" si="19"/>
        <v/>
      </c>
      <c r="E118" s="7" t="str">
        <f ca="1">IF(AND($A118&lt;&gt;"",$A118&lt;&gt;"TOTAL"),IF(AND([6]PREMIOS_TITULACIONES_ANTIGUAS!$J116&lt;&gt;"",[6]PREMIOS_TITULACIONES_ANTIGUAS!$J116&lt;&gt;0),[6]PREMIOS_TITULACIONES_ANTIGUAS!$J116,""),IF($A118="TOTAL",SUM(INDIRECT("E4:E"&amp;ROW()-1)),""))</f>
        <v/>
      </c>
      <c r="F118" s="7" t="str">
        <f ca="1">IF(AND($A118&lt;&gt;"",$A118&lt;&gt;"TOTAL"),IF(AND([6]PREMIOS_TITULACIONES_ANTIGUAS!$L116&lt;&gt;"",[6]PREMIOS_TITULACIONES_ANTIGUAS!$L116&lt;&gt;0),[6]PREMIOS_TITULACIONES_ANTIGUAS!$L116,""),IF($A118="TOTAL",SUM(INDIRECT("F4:F"&amp;ROW()-1)),""))</f>
        <v/>
      </c>
      <c r="G118" s="7" t="str">
        <f t="shared" ca="1" si="20"/>
        <v/>
      </c>
      <c r="H118" s="7" t="str">
        <f ca="1">IF(AND($A118&lt;&gt;"",$A118&lt;&gt;"TOTAL"),IF(AND([6]PREMIOS_TITULACIONES_ANTIGUAS!$O116&lt;&gt;"",[6]PREMIOS_TITULACIONES_ANTIGUAS!$O116&lt;&gt;0),[6]PREMIOS_TITULACIONES_ANTIGUAS!$O116,""),IF($A118="TOTAL",SUM(INDIRECT("H4:H"&amp;ROW()-1)),""))</f>
        <v/>
      </c>
      <c r="I118" s="7" t="str">
        <f ca="1">IF(AND($A118&lt;&gt;"",$A118&lt;&gt;"TOTAL"),IF(AND([6]PREMIOS_TITULACIONES_ANTIGUAS!$Q116&lt;&gt;"",[6]PREMIOS_TITULACIONES_ANTIGUAS!$Q116&lt;&gt;0),[6]PREMIOS_TITULACIONES_ANTIGUAS!$Q116,""),IF($A118="TOTAL",SUM(INDIRECT("I4:I"&amp;ROW()-1)),""))</f>
        <v/>
      </c>
      <c r="J118" s="7" t="str">
        <f t="shared" ca="1" si="21"/>
        <v/>
      </c>
      <c r="K118" s="7" t="str">
        <f ca="1">IF(AND($A118&lt;&gt;"",$A118&lt;&gt;"TOTAL"),IF(AND([6]PREMIOS_TITULACIONES_ANTIGUAS!$T116&lt;&gt;"",[6]PREMIOS_TITULACIONES_ANTIGUAS!$T116&lt;&gt;0),[6]PREMIOS_TITULACIONES_ANTIGUAS!$T116,""),IF($A118="TOTAL",SUM(INDIRECT("K4:K"&amp;ROW()-1)),""))</f>
        <v/>
      </c>
      <c r="L118" s="7" t="str">
        <f ca="1">IF(AND($A118&lt;&gt;"",$A118&lt;&gt;"TOTAL"),IF(AND([6]PREMIOS_TITULACIONES_ANTIGUAS!$V116&lt;&gt;"",[6]PREMIOS_TITULACIONES_ANTIGUAS!$V116&lt;&gt;0),[6]PREMIOS_TITULACIONES_ANTIGUAS!$V116,""),IF($A118="TOTAL",SUM(INDIRECT("L4:L"&amp;ROW()-1)),""))</f>
        <v/>
      </c>
      <c r="M118" s="7" t="str">
        <f t="shared" ca="1" si="22"/>
        <v/>
      </c>
      <c r="N118" s="7" t="str">
        <f ca="1">IF(AND($A118&lt;&gt;"",$A118&lt;&gt;"TOTAL"),IF(AND([6]PREMIOS_TITULACIONES_ANTIGUAS!$Y116&lt;&gt;"",[6]PREMIOS_TITULACIONES_ANTIGUAS!$Y116&lt;&gt;0),[6]PREMIOS_TITULACIONES_ANTIGUAS!$Y116,""),IF($A118="TOTAL",SUM(INDIRECT("N4:N"&amp;ROW()-1)),""))</f>
        <v/>
      </c>
      <c r="O118" s="7" t="str">
        <f ca="1">IF(AND($A118&lt;&gt;"",$A118&lt;&gt;"TOTAL"),IF(AND([6]PREMIOS_TITULACIONES_ANTIGUAS!$AA116&lt;&gt;"",[6]PREMIOS_TITULACIONES_ANTIGUAS!$AA116&lt;&gt;0),[6]PREMIOS_TITULACIONES_ANTIGUAS!$AA116,""),IF($A118="TOTAL",SUM(INDIRECT("O4:O"&amp;ROW()-1)),""))</f>
        <v/>
      </c>
      <c r="P118" s="7" t="str">
        <f t="shared" ca="1" si="23"/>
        <v/>
      </c>
      <c r="Q118" s="7" t="str">
        <f ca="1">IF(AND($A118&lt;&gt;"",$A118&lt;&gt;"TOTAL"),IF(AND([6]PREMIOS_TITULACIONES_ANTIGUAS!$AD116&lt;&gt;"",[6]PREMIOS_TITULACIONES_ANTIGUAS!$AD116&lt;&gt;0),[6]PREMIOS_TITULACIONES_ANTIGUAS!$AD116,""),IF($A118="TOTAL",SUM(INDIRECT("Q4:Q"&amp;ROW()-1)),""))</f>
        <v/>
      </c>
      <c r="R118" s="7" t="str">
        <f ca="1">IF(AND($A118&lt;&gt;"",$A118&lt;&gt;"TOTAL"),IF(AND([6]PREMIOS_TITULACIONES_ANTIGUAS!$AF116&lt;&gt;"",[6]PREMIOS_TITULACIONES_ANTIGUAS!$AF116&lt;&gt;0),[6]PREMIOS_TITULACIONES_ANTIGUAS!$AF116,""),IF($A118="TOTAL",SUM(INDIRECT("R4:R"&amp;ROW()-1)),""))</f>
        <v/>
      </c>
      <c r="S118" s="7" t="str">
        <f t="shared" ca="1" si="24"/>
        <v/>
      </c>
      <c r="T118" s="7" t="str">
        <f ca="1">IF(AND($A118&lt;&gt;"",$A118&lt;&gt;"TOTAL"),IF(AND([6]PREMIOS_TITULACIONES_ANTIGUAS!$AI116&lt;&gt;"",[6]PREMIOS_TITULACIONES_ANTIGUAS!$AI116&lt;&gt;0),[6]PREMIOS_TITULACIONES_ANTIGUAS!$AI116,""),IF($A118="TOTAL",SUM(INDIRECT("T4:T"&amp;ROW()-1)),""))</f>
        <v/>
      </c>
      <c r="U118" s="7" t="str">
        <f ca="1">IF(AND($A118&lt;&gt;"",$A118&lt;&gt;"TOTAL"),IF(AND([6]PREMIOS_TITULACIONES_ANTIGUAS!$AK116&lt;&gt;"",[6]PREMIOS_TITULACIONES_ANTIGUAS!$AK116&lt;&gt;0),[6]PREMIOS_TITULACIONES_ANTIGUAS!$AK116,""),IF($A118="TOTAL",SUM(INDIRECT("U4:U"&amp;ROW()-1)),""))</f>
        <v/>
      </c>
      <c r="V118" s="7" t="str">
        <f t="shared" ca="1" si="25"/>
        <v/>
      </c>
      <c r="W118" s="7" t="str">
        <f ca="1">IF(AND($A118&lt;&gt;"",$A118&lt;&gt;"TOTAL"),IF(AND([6]PREMIOS_TITULACIONES_ANTIGUAS!$AN116&lt;&gt;"",[6]PREMIOS_TITULACIONES_ANTIGUAS!$AN116&lt;&gt;0),[6]PREMIOS_TITULACIONES_ANTIGUAS!$AN116,""),IF($A118="TOTAL",SUM(INDIRECT("W4:W"&amp;ROW()-1)),""))</f>
        <v/>
      </c>
      <c r="X118" s="7" t="str">
        <f ca="1">IF(AND($A118&lt;&gt;"",$A118&lt;&gt;"TOTAL"),IF(AND([6]PREMIOS_TITULACIONES_ANTIGUAS!$AP116&lt;&gt;"",[6]PREMIOS_TITULACIONES_ANTIGUAS!$AP116&lt;&gt;0),[6]PREMIOS_TITULACIONES_ANTIGUAS!$AP116,""),IF($A118="TOTAL",SUM(INDIRECT("X4:X"&amp;ROW()-1)),""))</f>
        <v/>
      </c>
      <c r="Y118" s="7" t="str">
        <f t="shared" ca="1" si="26"/>
        <v/>
      </c>
      <c r="Z118" s="7" t="str">
        <f ca="1">IF(AND($A118&lt;&gt;"",$A118&lt;&gt;"TOTAL"),IF(AND([6]PREMIOS_TITULACIONES_ANTIGUAS!$AS116&lt;&gt;"",[6]PREMIOS_TITULACIONES_ANTIGUAS!$AS116&lt;&gt;0),[6]PREMIOS_TITULACIONES_ANTIGUAS!$AS116,""),IF($A118="TOTAL",SUM(INDIRECT("Z4:Z"&amp;ROW()-1)),""))</f>
        <v/>
      </c>
      <c r="AA118" s="7" t="str">
        <f ca="1">IF(AND($A118&lt;&gt;"",$A118&lt;&gt;"TOTAL"),IF(AND([6]PREMIOS_TITULACIONES_ANTIGUAS!$AU116&lt;&gt;"",[6]PREMIOS_TITULACIONES_ANTIGUAS!$AU116&lt;&gt;0),[6]PREMIOS_TITULACIONES_ANTIGUAS!$AU116,""),IF($A118="TOTAL",SUM(INDIRECT("AA4:AA"&amp;ROW()-1)),""))</f>
        <v/>
      </c>
      <c r="AB118" s="7" t="str">
        <f t="shared" ca="1" si="27"/>
        <v/>
      </c>
      <c r="AC118" s="7" t="str">
        <f ca="1">IF(AND($A118&lt;&gt;"",$A118&lt;&gt;"TOTAL"),IF(AND([6]PREMIOS_TITULACIONES_ANTIGUAS!$AX116&lt;&gt;"",[6]PREMIOS_TITULACIONES_ANTIGUAS!$AX116&lt;&gt;0),[6]PREMIOS_TITULACIONES_ANTIGUAS!$AX116,""),IF($A118="TOTAL",SUM(INDIRECT("AC4:AC"&amp;ROW()-1)),""))</f>
        <v/>
      </c>
      <c r="AD118" s="7" t="str">
        <f ca="1">IF(AND($A118&lt;&gt;"",$A118&lt;&gt;"TOTAL"),IF(AND([6]PREMIOS_TITULACIONES_ANTIGUAS!$AZ116&lt;&gt;"",[6]PREMIOS_TITULACIONES_ANTIGUAS!$AZ116&lt;&gt;0),[6]PREMIOS_TITULACIONES_ANTIGUAS!$AZ116,""),IF($A118="TOTAL",SUM(INDIRECT("AD4:AD"&amp;ROW()-1)),""))</f>
        <v/>
      </c>
      <c r="AE118" s="7" t="str">
        <f t="shared" ca="1" si="28"/>
        <v/>
      </c>
      <c r="AF118" s="7" t="str">
        <f ca="1">IF(AND($A118&lt;&gt;"",$A118&lt;&gt;"TOTAL"),IF(AND([6]PREMIOS_TITULACIONES_ANTIGUAS!$BC116&lt;&gt;"",[6]PREMIOS_TITULACIONES_ANTIGUAS!$BC116&lt;&gt;0),[6]PREMIOS_TITULACIONES_ANTIGUAS!$BC116,""),IF($A118="TOTAL",SUM(INDIRECT("AF4:AF"&amp;ROW()-1)),""))</f>
        <v/>
      </c>
      <c r="AG118" s="7" t="str">
        <f ca="1">IF(AND($A118&lt;&gt;"",$A118&lt;&gt;"TOTAL"),IF(AND([6]PREMIOS_TITULACIONES_ANTIGUAS!$BE116&lt;&gt;"",[6]PREMIOS_TITULACIONES_ANTIGUAS!$BE116&lt;&gt;0),[6]PREMIOS_TITULACIONES_ANTIGUAS!$BE116,""),IF($A118="TOTAL",SUM(INDIRECT("AG4:AG"&amp;ROW()-1)),""))</f>
        <v/>
      </c>
      <c r="AH118" s="7" t="str">
        <f t="shared" ca="1" si="29"/>
        <v/>
      </c>
      <c r="AI118" s="7" t="str">
        <f ca="1">IF(AND($A118&lt;&gt;"",$A118&lt;&gt;"TOTAL"),IF(AND([6]PREMIOS_TITULACIONES_ANTIGUAS!$BH116&lt;&gt;"",[6]PREMIOS_TITULACIONES_ANTIGUAS!$BH116&lt;&gt;0),[6]PREMIOS_TITULACIONES_ANTIGUAS!$BH116,""),IF($A118="TOTAL",SUM(INDIRECT("AI4:AI"&amp;ROW()-1)),""))</f>
        <v/>
      </c>
      <c r="AJ118" s="7" t="str">
        <f ca="1">IF(AND($A118&lt;&gt;"",$A118&lt;&gt;"TOTAL"),IF(AND([6]PREMIOS_TITULACIONES_ANTIGUAS!$BJ116&lt;&gt;"",[6]PREMIOS_TITULACIONES_ANTIGUAS!$BJ116&lt;&gt;0),[6]PREMIOS_TITULACIONES_ANTIGUAS!$BJ116,""),IF($A118="TOTAL",SUM(INDIRECT("AJ4:AJ"&amp;ROW()-1)),""))</f>
        <v/>
      </c>
      <c r="AK118" s="7" t="str">
        <f t="shared" ca="1" si="30"/>
        <v/>
      </c>
      <c r="AL118" s="7" t="str">
        <f ca="1">IF(AND($A118&lt;&gt;"",$A118&lt;&gt;"TOTAL"),IF(AND([6]PREMIOS_TITULACIONES_ANTIGUAS!$BM116&lt;&gt;"",[6]PREMIOS_TITULACIONES_ANTIGUAS!$BM116&lt;&gt;0),[6]PREMIOS_TITULACIONES_ANTIGUAS!$BM116,""),IF($A118="TOTAL",SUM(INDIRECT("AL4:AL"&amp;ROW()-1)),""))</f>
        <v/>
      </c>
      <c r="AM118" s="7" t="str">
        <f ca="1">IF(AND($A118&lt;&gt;"",$A118&lt;&gt;"TOTAL"),IF(AND([6]PREMIOS_TITULACIONES_ANTIGUAS!$BO116&lt;&gt;"",[6]PREMIOS_TITULACIONES_ANTIGUAS!$BO116&lt;&gt;0),[6]PREMIOS_TITULACIONES_ANTIGUAS!$BO116,""),IF($A118="TOTAL",SUM(INDIRECT("AM4:AM"&amp;ROW()-1)),""))</f>
        <v/>
      </c>
      <c r="AN118" s="7" t="str">
        <f t="shared" ca="1" si="31"/>
        <v/>
      </c>
      <c r="AO118" s="7" t="str">
        <f ca="1">IF(AND($A118&lt;&gt;"",$A118&lt;&gt;"TOTAL"),IF(AND([6]PREMIOS_TITULACIONES_ANTIGUAS!$BR116&lt;&gt;"",[6]PREMIOS_TITULACIONES_ANTIGUAS!$BR116&lt;&gt;0),[6]PREMIOS_TITULACIONES_ANTIGUAS!$BR116,""),IF($A118="TOTAL",SUM(INDIRECT("AO4:AO"&amp;ROW()-1)),""))</f>
        <v/>
      </c>
      <c r="AP118" s="7" t="str">
        <f ca="1">IF(AND($A118&lt;&gt;"",$A118&lt;&gt;"TOTAL"),IF(AND([6]PREMIOS_TITULACIONES_ANTIGUAS!$BT116&lt;&gt;"",[6]PREMIOS_TITULACIONES_ANTIGUAS!$BT116&lt;&gt;0),[6]PREMIOS_TITULACIONES_ANTIGUAS!$BT116,""),IF($A118="TOTAL",SUM(INDIRECT("AP4:AP"&amp;ROW()-1)),""))</f>
        <v/>
      </c>
      <c r="AQ118" s="7" t="str">
        <f t="shared" ca="1" si="32"/>
        <v/>
      </c>
      <c r="AR118" s="7" t="str">
        <f ca="1">IF(AND($A118&lt;&gt;"",$A118&lt;&gt;"TOTAL"),IF(AND([6]PREMIOS_TITULACIONES_ANTIGUAS!$BW116&lt;&gt;"",[6]PREMIOS_TITULACIONES_ANTIGUAS!$BW116&lt;&gt;0),[6]PREMIOS_TITULACIONES_ANTIGUAS!$BW116,""),IF($A118="TOTAL",SUM(INDIRECT("AR4:AR"&amp;ROW()-1)),""))</f>
        <v/>
      </c>
      <c r="AS118" s="7" t="str">
        <f ca="1">IF(AND($A118&lt;&gt;"",$A118&lt;&gt;"TOTAL"),IF(AND([6]PREMIOS_TITULACIONES_ANTIGUAS!$BY116&lt;&gt;"",[6]PREMIOS_TITULACIONES_ANTIGUAS!$BY116&lt;&gt;0),[6]PREMIOS_TITULACIONES_ANTIGUAS!$BY116,""),IF($A118="TOTAL",SUM(INDIRECT("AS4:AS"&amp;ROW()-1)),""))</f>
        <v/>
      </c>
      <c r="AT118" s="7" t="str">
        <f t="shared" ca="1" si="33"/>
        <v/>
      </c>
      <c r="AU118" s="7" t="str">
        <f ca="1">IF(AND($A118&lt;&gt;"",$A118&lt;&gt;"TOTAL"),IF(AND([6]PREMIOS_TITULACIONES_ANTIGUAS!$CB116&lt;&gt;"",[6]PREMIOS_TITULACIONES_ANTIGUAS!$CB116&lt;&gt;0),[6]PREMIOS_TITULACIONES_ANTIGUAS!$CB116,""),IF($A118="TOTAL",SUM(INDIRECT("AU4:AU"&amp;ROW()-1)),""))</f>
        <v/>
      </c>
      <c r="AV118" s="7" t="str">
        <f ca="1">IF(AND($A118&lt;&gt;"",$A118&lt;&gt;"TOTAL"),IF(AND([6]PREMIOS_TITULACIONES_ANTIGUAS!$CD116&lt;&gt;"",[6]PREMIOS_TITULACIONES_ANTIGUAS!$CD116&lt;&gt;0),[6]PREMIOS_TITULACIONES_ANTIGUAS!$CD116,""),IF($A118="TOTAL",SUM(INDIRECT("AV4:AV"&amp;ROW()-1)),""))</f>
        <v/>
      </c>
      <c r="AW118" s="7" t="str">
        <f t="shared" ca="1" si="34"/>
        <v/>
      </c>
      <c r="AX118" s="7" t="str">
        <f ca="1">IF(AND($A118&lt;&gt;"",$A118&lt;&gt;"TOTAL"),IF(AND([6]PREMIOS_TITULACIONES_ANTIGUAS!$CG116&lt;&gt;"",[6]PREMIOS_TITULACIONES_ANTIGUAS!$CG116&lt;&gt;0),[6]PREMIOS_TITULACIONES_ANTIGUAS!$CG116,""),IF($A118="TOTAL",SUM(INDIRECT("AX4:AX"&amp;ROW()-1)),""))</f>
        <v/>
      </c>
      <c r="AY118" s="7" t="str">
        <f ca="1">IF(AND($A118&lt;&gt;"",$A118&lt;&gt;"TOTAL"),IF(AND([6]PREMIOS_TITULACIONES_ANTIGUAS!$CI116&lt;&gt;"",[6]PREMIOS_TITULACIONES_ANTIGUAS!$CI116&lt;&gt;0),[6]PREMIOS_TITULACIONES_ANTIGUAS!$CI116,""),IF($A118="TOTAL",SUM(INDIRECT("AY4:AY"&amp;ROW()-1)),""))</f>
        <v/>
      </c>
      <c r="AZ118" s="7" t="str">
        <f t="shared" ca="1" si="35"/>
        <v/>
      </c>
      <c r="BA118" s="7" t="str">
        <f ca="1">IF(AND($A118&lt;&gt;"",$A118&lt;&gt;"TOTAL"),IF(AND([6]PREMIOS_TITULACIONES_ANTIGUAS!$CL116&lt;&gt;"",[6]PREMIOS_TITULACIONES_ANTIGUAS!$CL116&lt;&gt;0),[6]PREMIOS_TITULACIONES_ANTIGUAS!$CL116,""),IF($A118="TOTAL",SUM(INDIRECT("BA4:BA"&amp;ROW()-1)),""))</f>
        <v/>
      </c>
      <c r="BB118" s="7" t="str">
        <f ca="1">IF(AND($A118&lt;&gt;"",$A118&lt;&gt;"TOTAL"),IF(AND([6]PREMIOS_TITULACIONES_ANTIGUAS!$CN116&lt;&gt;"",[6]PREMIOS_TITULACIONES_ANTIGUAS!$CN116&lt;&gt;0),[6]PREMIOS_TITULACIONES_ANTIGUAS!$CN116,""),IF($A118="TOTAL",SUM(INDIRECT("BB4:BB"&amp;ROW()-1)),""))</f>
        <v/>
      </c>
      <c r="BC118" s="7" t="str">
        <f t="shared" ca="1" si="36"/>
        <v/>
      </c>
      <c r="BD118" s="7" t="str">
        <f ca="1">IF(AND($A118&lt;&gt;"",$A118&lt;&gt;"TOTAL"),IF(AND([6]PREMIOS_TITULACIONES_ANTIGUAS!$CQ116&lt;&gt;"",[6]PREMIOS_TITULACIONES_ANTIGUAS!$CQ116&lt;&gt;0),[6]PREMIOS_TITULACIONES_ANTIGUAS!$CQ116,""),IF($A118="TOTAL",SUM(INDIRECT("BD4:BD"&amp;ROW()-1)),""))</f>
        <v/>
      </c>
      <c r="BE118" s="7" t="str">
        <f ca="1">IF(AND($A118&lt;&gt;"",$A118&lt;&gt;"TOTAL"),IF(AND([6]PREMIOS_TITULACIONES_ANTIGUAS!$CS116&lt;&gt;"",[6]PREMIOS_TITULACIONES_ANTIGUAS!$CS116&lt;&gt;0),[6]PREMIOS_TITULACIONES_ANTIGUAS!$CS116,""),IF($A118="TOTAL",SUM(INDIRECT("BE4:BE"&amp;ROW()-1)),""))</f>
        <v/>
      </c>
      <c r="BF118" s="7" t="str">
        <f t="shared" ca="1" si="37"/>
        <v/>
      </c>
    </row>
    <row r="119" spans="1:58" x14ac:dyDescent="0.2">
      <c r="A119" s="12" t="str">
        <f>IF([6]PREMIOS_TITULACIONES_ANTIGUAS!$D117&lt;&gt;"",[6]PREMIOS_TITULACIONES_ANTIGUAS!$D117,IF(AND([6]PREMIOS_TITULACIONES_ANTIGUAS!$D117="",[6]PREMIOS_TITULACIONES_ANTIGUAS!$D118="",[6]PREMIOS_TITULACIONES_ANTIGUAS!$D116=""),"","TOTAL"))</f>
        <v/>
      </c>
      <c r="B119" s="7" t="str">
        <f ca="1">IF(AND($A119&lt;&gt;"",$A119&lt;&gt;"TOTAL"),IF(AND([6]PREMIOS_TITULACIONES_ANTIGUAS!$E117&lt;&gt;"",[6]PREMIOS_TITULACIONES_ANTIGUAS!$E117&lt;&gt;0),[6]PREMIOS_TITULACIONES_ANTIGUAS!$E117,""),IF($A119="TOTAL",SUM(INDIRECT("B4:B"&amp;ROW()-1)),""))</f>
        <v/>
      </c>
      <c r="C119" s="7" t="str">
        <f ca="1">IF(AND($A119&lt;&gt;"",$A119&lt;&gt;"TOTAL"),IF(AND([6]PREMIOS_TITULACIONES_ANTIGUAS!$G117&lt;&gt;"",[6]PREMIOS_TITULACIONES_ANTIGUAS!$G117&lt;&gt;0),[6]PREMIOS_TITULACIONES_ANTIGUAS!$G117,""),IF($A119="TOTAL",SUM(INDIRECT("C4:C"&amp;ROW()-1)),""))</f>
        <v/>
      </c>
      <c r="D119" s="7" t="str">
        <f t="shared" ca="1" si="19"/>
        <v/>
      </c>
      <c r="E119" s="7" t="str">
        <f ca="1">IF(AND($A119&lt;&gt;"",$A119&lt;&gt;"TOTAL"),IF(AND([6]PREMIOS_TITULACIONES_ANTIGUAS!$J117&lt;&gt;"",[6]PREMIOS_TITULACIONES_ANTIGUAS!$J117&lt;&gt;0),[6]PREMIOS_TITULACIONES_ANTIGUAS!$J117,""),IF($A119="TOTAL",SUM(INDIRECT("E4:E"&amp;ROW()-1)),""))</f>
        <v/>
      </c>
      <c r="F119" s="7" t="str">
        <f ca="1">IF(AND($A119&lt;&gt;"",$A119&lt;&gt;"TOTAL"),IF(AND([6]PREMIOS_TITULACIONES_ANTIGUAS!$L117&lt;&gt;"",[6]PREMIOS_TITULACIONES_ANTIGUAS!$L117&lt;&gt;0),[6]PREMIOS_TITULACIONES_ANTIGUAS!$L117,""),IF($A119="TOTAL",SUM(INDIRECT("F4:F"&amp;ROW()-1)),""))</f>
        <v/>
      </c>
      <c r="G119" s="7" t="str">
        <f t="shared" ca="1" si="20"/>
        <v/>
      </c>
      <c r="H119" s="7" t="str">
        <f ca="1">IF(AND($A119&lt;&gt;"",$A119&lt;&gt;"TOTAL"),IF(AND([6]PREMIOS_TITULACIONES_ANTIGUAS!$O117&lt;&gt;"",[6]PREMIOS_TITULACIONES_ANTIGUAS!$O117&lt;&gt;0),[6]PREMIOS_TITULACIONES_ANTIGUAS!$O117,""),IF($A119="TOTAL",SUM(INDIRECT("H4:H"&amp;ROW()-1)),""))</f>
        <v/>
      </c>
      <c r="I119" s="7" t="str">
        <f ca="1">IF(AND($A119&lt;&gt;"",$A119&lt;&gt;"TOTAL"),IF(AND([6]PREMIOS_TITULACIONES_ANTIGUAS!$Q117&lt;&gt;"",[6]PREMIOS_TITULACIONES_ANTIGUAS!$Q117&lt;&gt;0),[6]PREMIOS_TITULACIONES_ANTIGUAS!$Q117,""),IF($A119="TOTAL",SUM(INDIRECT("I4:I"&amp;ROW()-1)),""))</f>
        <v/>
      </c>
      <c r="J119" s="7" t="str">
        <f t="shared" ca="1" si="21"/>
        <v/>
      </c>
      <c r="K119" s="7" t="str">
        <f ca="1">IF(AND($A119&lt;&gt;"",$A119&lt;&gt;"TOTAL"),IF(AND([6]PREMIOS_TITULACIONES_ANTIGUAS!$T117&lt;&gt;"",[6]PREMIOS_TITULACIONES_ANTIGUAS!$T117&lt;&gt;0),[6]PREMIOS_TITULACIONES_ANTIGUAS!$T117,""),IF($A119="TOTAL",SUM(INDIRECT("K4:K"&amp;ROW()-1)),""))</f>
        <v/>
      </c>
      <c r="L119" s="7" t="str">
        <f ca="1">IF(AND($A119&lt;&gt;"",$A119&lt;&gt;"TOTAL"),IF(AND([6]PREMIOS_TITULACIONES_ANTIGUAS!$V117&lt;&gt;"",[6]PREMIOS_TITULACIONES_ANTIGUAS!$V117&lt;&gt;0),[6]PREMIOS_TITULACIONES_ANTIGUAS!$V117,""),IF($A119="TOTAL",SUM(INDIRECT("L4:L"&amp;ROW()-1)),""))</f>
        <v/>
      </c>
      <c r="M119" s="7" t="str">
        <f t="shared" ca="1" si="22"/>
        <v/>
      </c>
      <c r="N119" s="7" t="str">
        <f ca="1">IF(AND($A119&lt;&gt;"",$A119&lt;&gt;"TOTAL"),IF(AND([6]PREMIOS_TITULACIONES_ANTIGUAS!$Y117&lt;&gt;"",[6]PREMIOS_TITULACIONES_ANTIGUAS!$Y117&lt;&gt;0),[6]PREMIOS_TITULACIONES_ANTIGUAS!$Y117,""),IF($A119="TOTAL",SUM(INDIRECT("N4:N"&amp;ROW()-1)),""))</f>
        <v/>
      </c>
      <c r="O119" s="7" t="str">
        <f ca="1">IF(AND($A119&lt;&gt;"",$A119&lt;&gt;"TOTAL"),IF(AND([6]PREMIOS_TITULACIONES_ANTIGUAS!$AA117&lt;&gt;"",[6]PREMIOS_TITULACIONES_ANTIGUAS!$AA117&lt;&gt;0),[6]PREMIOS_TITULACIONES_ANTIGUAS!$AA117,""),IF($A119="TOTAL",SUM(INDIRECT("O4:O"&amp;ROW()-1)),""))</f>
        <v/>
      </c>
      <c r="P119" s="7" t="str">
        <f t="shared" ca="1" si="23"/>
        <v/>
      </c>
      <c r="Q119" s="7" t="str">
        <f ca="1">IF(AND($A119&lt;&gt;"",$A119&lt;&gt;"TOTAL"),IF(AND([6]PREMIOS_TITULACIONES_ANTIGUAS!$AD117&lt;&gt;"",[6]PREMIOS_TITULACIONES_ANTIGUAS!$AD117&lt;&gt;0),[6]PREMIOS_TITULACIONES_ANTIGUAS!$AD117,""),IF($A119="TOTAL",SUM(INDIRECT("Q4:Q"&amp;ROW()-1)),""))</f>
        <v/>
      </c>
      <c r="R119" s="7" t="str">
        <f ca="1">IF(AND($A119&lt;&gt;"",$A119&lt;&gt;"TOTAL"),IF(AND([6]PREMIOS_TITULACIONES_ANTIGUAS!$AF117&lt;&gt;"",[6]PREMIOS_TITULACIONES_ANTIGUAS!$AF117&lt;&gt;0),[6]PREMIOS_TITULACIONES_ANTIGUAS!$AF117,""),IF($A119="TOTAL",SUM(INDIRECT("R4:R"&amp;ROW()-1)),""))</f>
        <v/>
      </c>
      <c r="S119" s="7" t="str">
        <f t="shared" ca="1" si="24"/>
        <v/>
      </c>
      <c r="T119" s="7" t="str">
        <f ca="1">IF(AND($A119&lt;&gt;"",$A119&lt;&gt;"TOTAL"),IF(AND([6]PREMIOS_TITULACIONES_ANTIGUAS!$AI117&lt;&gt;"",[6]PREMIOS_TITULACIONES_ANTIGUAS!$AI117&lt;&gt;0),[6]PREMIOS_TITULACIONES_ANTIGUAS!$AI117,""),IF($A119="TOTAL",SUM(INDIRECT("T4:T"&amp;ROW()-1)),""))</f>
        <v/>
      </c>
      <c r="U119" s="7" t="str">
        <f ca="1">IF(AND($A119&lt;&gt;"",$A119&lt;&gt;"TOTAL"),IF(AND([6]PREMIOS_TITULACIONES_ANTIGUAS!$AK117&lt;&gt;"",[6]PREMIOS_TITULACIONES_ANTIGUAS!$AK117&lt;&gt;0),[6]PREMIOS_TITULACIONES_ANTIGUAS!$AK117,""),IF($A119="TOTAL",SUM(INDIRECT("U4:U"&amp;ROW()-1)),""))</f>
        <v/>
      </c>
      <c r="V119" s="7" t="str">
        <f t="shared" ca="1" si="25"/>
        <v/>
      </c>
      <c r="W119" s="7" t="str">
        <f ca="1">IF(AND($A119&lt;&gt;"",$A119&lt;&gt;"TOTAL"),IF(AND([6]PREMIOS_TITULACIONES_ANTIGUAS!$AN117&lt;&gt;"",[6]PREMIOS_TITULACIONES_ANTIGUAS!$AN117&lt;&gt;0),[6]PREMIOS_TITULACIONES_ANTIGUAS!$AN117,""),IF($A119="TOTAL",SUM(INDIRECT("W4:W"&amp;ROW()-1)),""))</f>
        <v/>
      </c>
      <c r="X119" s="7" t="str">
        <f ca="1">IF(AND($A119&lt;&gt;"",$A119&lt;&gt;"TOTAL"),IF(AND([6]PREMIOS_TITULACIONES_ANTIGUAS!$AP117&lt;&gt;"",[6]PREMIOS_TITULACIONES_ANTIGUAS!$AP117&lt;&gt;0),[6]PREMIOS_TITULACIONES_ANTIGUAS!$AP117,""),IF($A119="TOTAL",SUM(INDIRECT("X4:X"&amp;ROW()-1)),""))</f>
        <v/>
      </c>
      <c r="Y119" s="7" t="str">
        <f t="shared" ca="1" si="26"/>
        <v/>
      </c>
      <c r="Z119" s="7" t="str">
        <f ca="1">IF(AND($A119&lt;&gt;"",$A119&lt;&gt;"TOTAL"),IF(AND([6]PREMIOS_TITULACIONES_ANTIGUAS!$AS117&lt;&gt;"",[6]PREMIOS_TITULACIONES_ANTIGUAS!$AS117&lt;&gt;0),[6]PREMIOS_TITULACIONES_ANTIGUAS!$AS117,""),IF($A119="TOTAL",SUM(INDIRECT("Z4:Z"&amp;ROW()-1)),""))</f>
        <v/>
      </c>
      <c r="AA119" s="7" t="str">
        <f ca="1">IF(AND($A119&lt;&gt;"",$A119&lt;&gt;"TOTAL"),IF(AND([6]PREMIOS_TITULACIONES_ANTIGUAS!$AU117&lt;&gt;"",[6]PREMIOS_TITULACIONES_ANTIGUAS!$AU117&lt;&gt;0),[6]PREMIOS_TITULACIONES_ANTIGUAS!$AU117,""),IF($A119="TOTAL",SUM(INDIRECT("AA4:AA"&amp;ROW()-1)),""))</f>
        <v/>
      </c>
      <c r="AB119" s="7" t="str">
        <f t="shared" ca="1" si="27"/>
        <v/>
      </c>
      <c r="AC119" s="7" t="str">
        <f ca="1">IF(AND($A119&lt;&gt;"",$A119&lt;&gt;"TOTAL"),IF(AND([6]PREMIOS_TITULACIONES_ANTIGUAS!$AX117&lt;&gt;"",[6]PREMIOS_TITULACIONES_ANTIGUAS!$AX117&lt;&gt;0),[6]PREMIOS_TITULACIONES_ANTIGUAS!$AX117,""),IF($A119="TOTAL",SUM(INDIRECT("AC4:AC"&amp;ROW()-1)),""))</f>
        <v/>
      </c>
      <c r="AD119" s="7" t="str">
        <f ca="1">IF(AND($A119&lt;&gt;"",$A119&lt;&gt;"TOTAL"),IF(AND([6]PREMIOS_TITULACIONES_ANTIGUAS!$AZ117&lt;&gt;"",[6]PREMIOS_TITULACIONES_ANTIGUAS!$AZ117&lt;&gt;0),[6]PREMIOS_TITULACIONES_ANTIGUAS!$AZ117,""),IF($A119="TOTAL",SUM(INDIRECT("AD4:AD"&amp;ROW()-1)),""))</f>
        <v/>
      </c>
      <c r="AE119" s="7" t="str">
        <f t="shared" ca="1" si="28"/>
        <v/>
      </c>
      <c r="AF119" s="7" t="str">
        <f ca="1">IF(AND($A119&lt;&gt;"",$A119&lt;&gt;"TOTAL"),IF(AND([6]PREMIOS_TITULACIONES_ANTIGUAS!$BC117&lt;&gt;"",[6]PREMIOS_TITULACIONES_ANTIGUAS!$BC117&lt;&gt;0),[6]PREMIOS_TITULACIONES_ANTIGUAS!$BC117,""),IF($A119="TOTAL",SUM(INDIRECT("AF4:AF"&amp;ROW()-1)),""))</f>
        <v/>
      </c>
      <c r="AG119" s="7" t="str">
        <f ca="1">IF(AND($A119&lt;&gt;"",$A119&lt;&gt;"TOTAL"),IF(AND([6]PREMIOS_TITULACIONES_ANTIGUAS!$BE117&lt;&gt;"",[6]PREMIOS_TITULACIONES_ANTIGUAS!$BE117&lt;&gt;0),[6]PREMIOS_TITULACIONES_ANTIGUAS!$BE117,""),IF($A119="TOTAL",SUM(INDIRECT("AG4:AG"&amp;ROW()-1)),""))</f>
        <v/>
      </c>
      <c r="AH119" s="7" t="str">
        <f t="shared" ca="1" si="29"/>
        <v/>
      </c>
      <c r="AI119" s="7" t="str">
        <f ca="1">IF(AND($A119&lt;&gt;"",$A119&lt;&gt;"TOTAL"),IF(AND([6]PREMIOS_TITULACIONES_ANTIGUAS!$BH117&lt;&gt;"",[6]PREMIOS_TITULACIONES_ANTIGUAS!$BH117&lt;&gt;0),[6]PREMIOS_TITULACIONES_ANTIGUAS!$BH117,""),IF($A119="TOTAL",SUM(INDIRECT("AI4:AI"&amp;ROW()-1)),""))</f>
        <v/>
      </c>
      <c r="AJ119" s="7" t="str">
        <f ca="1">IF(AND($A119&lt;&gt;"",$A119&lt;&gt;"TOTAL"),IF(AND([6]PREMIOS_TITULACIONES_ANTIGUAS!$BJ117&lt;&gt;"",[6]PREMIOS_TITULACIONES_ANTIGUAS!$BJ117&lt;&gt;0),[6]PREMIOS_TITULACIONES_ANTIGUAS!$BJ117,""),IF($A119="TOTAL",SUM(INDIRECT("AJ4:AJ"&amp;ROW()-1)),""))</f>
        <v/>
      </c>
      <c r="AK119" s="7" t="str">
        <f t="shared" ca="1" si="30"/>
        <v/>
      </c>
      <c r="AL119" s="7" t="str">
        <f ca="1">IF(AND($A119&lt;&gt;"",$A119&lt;&gt;"TOTAL"),IF(AND([6]PREMIOS_TITULACIONES_ANTIGUAS!$BM117&lt;&gt;"",[6]PREMIOS_TITULACIONES_ANTIGUAS!$BM117&lt;&gt;0),[6]PREMIOS_TITULACIONES_ANTIGUAS!$BM117,""),IF($A119="TOTAL",SUM(INDIRECT("AL4:AL"&amp;ROW()-1)),""))</f>
        <v/>
      </c>
      <c r="AM119" s="7" t="str">
        <f ca="1">IF(AND($A119&lt;&gt;"",$A119&lt;&gt;"TOTAL"),IF(AND([6]PREMIOS_TITULACIONES_ANTIGUAS!$BO117&lt;&gt;"",[6]PREMIOS_TITULACIONES_ANTIGUAS!$BO117&lt;&gt;0),[6]PREMIOS_TITULACIONES_ANTIGUAS!$BO117,""),IF($A119="TOTAL",SUM(INDIRECT("AM4:AM"&amp;ROW()-1)),""))</f>
        <v/>
      </c>
      <c r="AN119" s="7" t="str">
        <f t="shared" ca="1" si="31"/>
        <v/>
      </c>
      <c r="AO119" s="7" t="str">
        <f ca="1">IF(AND($A119&lt;&gt;"",$A119&lt;&gt;"TOTAL"),IF(AND([6]PREMIOS_TITULACIONES_ANTIGUAS!$BR117&lt;&gt;"",[6]PREMIOS_TITULACIONES_ANTIGUAS!$BR117&lt;&gt;0),[6]PREMIOS_TITULACIONES_ANTIGUAS!$BR117,""),IF($A119="TOTAL",SUM(INDIRECT("AO4:AO"&amp;ROW()-1)),""))</f>
        <v/>
      </c>
      <c r="AP119" s="7" t="str">
        <f ca="1">IF(AND($A119&lt;&gt;"",$A119&lt;&gt;"TOTAL"),IF(AND([6]PREMIOS_TITULACIONES_ANTIGUAS!$BT117&lt;&gt;"",[6]PREMIOS_TITULACIONES_ANTIGUAS!$BT117&lt;&gt;0),[6]PREMIOS_TITULACIONES_ANTIGUAS!$BT117,""),IF($A119="TOTAL",SUM(INDIRECT("AP4:AP"&amp;ROW()-1)),""))</f>
        <v/>
      </c>
      <c r="AQ119" s="7" t="str">
        <f t="shared" ca="1" si="32"/>
        <v/>
      </c>
      <c r="AR119" s="7" t="str">
        <f ca="1">IF(AND($A119&lt;&gt;"",$A119&lt;&gt;"TOTAL"),IF(AND([6]PREMIOS_TITULACIONES_ANTIGUAS!$BW117&lt;&gt;"",[6]PREMIOS_TITULACIONES_ANTIGUAS!$BW117&lt;&gt;0),[6]PREMIOS_TITULACIONES_ANTIGUAS!$BW117,""),IF($A119="TOTAL",SUM(INDIRECT("AR4:AR"&amp;ROW()-1)),""))</f>
        <v/>
      </c>
      <c r="AS119" s="7" t="str">
        <f ca="1">IF(AND($A119&lt;&gt;"",$A119&lt;&gt;"TOTAL"),IF(AND([6]PREMIOS_TITULACIONES_ANTIGUAS!$BY117&lt;&gt;"",[6]PREMIOS_TITULACIONES_ANTIGUAS!$BY117&lt;&gt;0),[6]PREMIOS_TITULACIONES_ANTIGUAS!$BY117,""),IF($A119="TOTAL",SUM(INDIRECT("AS4:AS"&amp;ROW()-1)),""))</f>
        <v/>
      </c>
      <c r="AT119" s="7" t="str">
        <f t="shared" ca="1" si="33"/>
        <v/>
      </c>
      <c r="AU119" s="7" t="str">
        <f ca="1">IF(AND($A119&lt;&gt;"",$A119&lt;&gt;"TOTAL"),IF(AND([6]PREMIOS_TITULACIONES_ANTIGUAS!$CB117&lt;&gt;"",[6]PREMIOS_TITULACIONES_ANTIGUAS!$CB117&lt;&gt;0),[6]PREMIOS_TITULACIONES_ANTIGUAS!$CB117,""),IF($A119="TOTAL",SUM(INDIRECT("AU4:AU"&amp;ROW()-1)),""))</f>
        <v/>
      </c>
      <c r="AV119" s="7" t="str">
        <f ca="1">IF(AND($A119&lt;&gt;"",$A119&lt;&gt;"TOTAL"),IF(AND([6]PREMIOS_TITULACIONES_ANTIGUAS!$CD117&lt;&gt;"",[6]PREMIOS_TITULACIONES_ANTIGUAS!$CD117&lt;&gt;0),[6]PREMIOS_TITULACIONES_ANTIGUAS!$CD117,""),IF($A119="TOTAL",SUM(INDIRECT("AV4:AV"&amp;ROW()-1)),""))</f>
        <v/>
      </c>
      <c r="AW119" s="7" t="str">
        <f t="shared" ca="1" si="34"/>
        <v/>
      </c>
      <c r="AX119" s="7" t="str">
        <f ca="1">IF(AND($A119&lt;&gt;"",$A119&lt;&gt;"TOTAL"),IF(AND([6]PREMIOS_TITULACIONES_ANTIGUAS!$CG117&lt;&gt;"",[6]PREMIOS_TITULACIONES_ANTIGUAS!$CG117&lt;&gt;0),[6]PREMIOS_TITULACIONES_ANTIGUAS!$CG117,""),IF($A119="TOTAL",SUM(INDIRECT("AX4:AX"&amp;ROW()-1)),""))</f>
        <v/>
      </c>
      <c r="AY119" s="7" t="str">
        <f ca="1">IF(AND($A119&lt;&gt;"",$A119&lt;&gt;"TOTAL"),IF(AND([6]PREMIOS_TITULACIONES_ANTIGUAS!$CI117&lt;&gt;"",[6]PREMIOS_TITULACIONES_ANTIGUAS!$CI117&lt;&gt;0),[6]PREMIOS_TITULACIONES_ANTIGUAS!$CI117,""),IF($A119="TOTAL",SUM(INDIRECT("AY4:AY"&amp;ROW()-1)),""))</f>
        <v/>
      </c>
      <c r="AZ119" s="7" t="str">
        <f t="shared" ca="1" si="35"/>
        <v/>
      </c>
      <c r="BA119" s="7" t="str">
        <f ca="1">IF(AND($A119&lt;&gt;"",$A119&lt;&gt;"TOTAL"),IF(AND([6]PREMIOS_TITULACIONES_ANTIGUAS!$CL117&lt;&gt;"",[6]PREMIOS_TITULACIONES_ANTIGUAS!$CL117&lt;&gt;0),[6]PREMIOS_TITULACIONES_ANTIGUAS!$CL117,""),IF($A119="TOTAL",SUM(INDIRECT("BA4:BA"&amp;ROW()-1)),""))</f>
        <v/>
      </c>
      <c r="BB119" s="7" t="str">
        <f ca="1">IF(AND($A119&lt;&gt;"",$A119&lt;&gt;"TOTAL"),IF(AND([6]PREMIOS_TITULACIONES_ANTIGUAS!$CN117&lt;&gt;"",[6]PREMIOS_TITULACIONES_ANTIGUAS!$CN117&lt;&gt;0),[6]PREMIOS_TITULACIONES_ANTIGUAS!$CN117,""),IF($A119="TOTAL",SUM(INDIRECT("BB4:BB"&amp;ROW()-1)),""))</f>
        <v/>
      </c>
      <c r="BC119" s="7" t="str">
        <f t="shared" ca="1" si="36"/>
        <v/>
      </c>
      <c r="BD119" s="7" t="str">
        <f ca="1">IF(AND($A119&lt;&gt;"",$A119&lt;&gt;"TOTAL"),IF(AND([6]PREMIOS_TITULACIONES_ANTIGUAS!$CQ117&lt;&gt;"",[6]PREMIOS_TITULACIONES_ANTIGUAS!$CQ117&lt;&gt;0),[6]PREMIOS_TITULACIONES_ANTIGUAS!$CQ117,""),IF($A119="TOTAL",SUM(INDIRECT("BD4:BD"&amp;ROW()-1)),""))</f>
        <v/>
      </c>
      <c r="BE119" s="7" t="str">
        <f ca="1">IF(AND($A119&lt;&gt;"",$A119&lt;&gt;"TOTAL"),IF(AND([6]PREMIOS_TITULACIONES_ANTIGUAS!$CS117&lt;&gt;"",[6]PREMIOS_TITULACIONES_ANTIGUAS!$CS117&lt;&gt;0),[6]PREMIOS_TITULACIONES_ANTIGUAS!$CS117,""),IF($A119="TOTAL",SUM(INDIRECT("BE4:BE"&amp;ROW()-1)),""))</f>
        <v/>
      </c>
      <c r="BF119" s="7" t="str">
        <f t="shared" ca="1" si="37"/>
        <v/>
      </c>
    </row>
    <row r="120" spans="1:58" x14ac:dyDescent="0.2">
      <c r="A120" s="12" t="str">
        <f>IF([6]PREMIOS_TITULACIONES_ANTIGUAS!$D118&lt;&gt;"",[6]PREMIOS_TITULACIONES_ANTIGUAS!$D118,IF(AND([6]PREMIOS_TITULACIONES_ANTIGUAS!$D118="",[6]PREMIOS_TITULACIONES_ANTIGUAS!$D119="",[6]PREMIOS_TITULACIONES_ANTIGUAS!$D117=""),"","TOTAL"))</f>
        <v/>
      </c>
      <c r="B120" s="7" t="str">
        <f ca="1">IF(AND($A120&lt;&gt;"",$A120&lt;&gt;"TOTAL"),IF(AND([6]PREMIOS_TITULACIONES_ANTIGUAS!$E118&lt;&gt;"",[6]PREMIOS_TITULACIONES_ANTIGUAS!$E118&lt;&gt;0),[6]PREMIOS_TITULACIONES_ANTIGUAS!$E118,""),IF($A120="TOTAL",SUM(INDIRECT("B4:B"&amp;ROW()-1)),""))</f>
        <v/>
      </c>
      <c r="C120" s="7" t="str">
        <f ca="1">IF(AND($A120&lt;&gt;"",$A120&lt;&gt;"TOTAL"),IF(AND([6]PREMIOS_TITULACIONES_ANTIGUAS!$G118&lt;&gt;"",[6]PREMIOS_TITULACIONES_ANTIGUAS!$G118&lt;&gt;0),[6]PREMIOS_TITULACIONES_ANTIGUAS!$G118,""),IF($A120="TOTAL",SUM(INDIRECT("C4:C"&amp;ROW()-1)),""))</f>
        <v/>
      </c>
      <c r="D120" s="7" t="str">
        <f t="shared" ca="1" si="19"/>
        <v/>
      </c>
      <c r="E120" s="7" t="str">
        <f ca="1">IF(AND($A120&lt;&gt;"",$A120&lt;&gt;"TOTAL"),IF(AND([6]PREMIOS_TITULACIONES_ANTIGUAS!$J118&lt;&gt;"",[6]PREMIOS_TITULACIONES_ANTIGUAS!$J118&lt;&gt;0),[6]PREMIOS_TITULACIONES_ANTIGUAS!$J118,""),IF($A120="TOTAL",SUM(INDIRECT("E4:E"&amp;ROW()-1)),""))</f>
        <v/>
      </c>
      <c r="F120" s="7" t="str">
        <f ca="1">IF(AND($A120&lt;&gt;"",$A120&lt;&gt;"TOTAL"),IF(AND([6]PREMIOS_TITULACIONES_ANTIGUAS!$L118&lt;&gt;"",[6]PREMIOS_TITULACIONES_ANTIGUAS!$L118&lt;&gt;0),[6]PREMIOS_TITULACIONES_ANTIGUAS!$L118,""),IF($A120="TOTAL",SUM(INDIRECT("F4:F"&amp;ROW()-1)),""))</f>
        <v/>
      </c>
      <c r="G120" s="7" t="str">
        <f t="shared" ca="1" si="20"/>
        <v/>
      </c>
      <c r="H120" s="7" t="str">
        <f ca="1">IF(AND($A120&lt;&gt;"",$A120&lt;&gt;"TOTAL"),IF(AND([6]PREMIOS_TITULACIONES_ANTIGUAS!$O118&lt;&gt;"",[6]PREMIOS_TITULACIONES_ANTIGUAS!$O118&lt;&gt;0),[6]PREMIOS_TITULACIONES_ANTIGUAS!$O118,""),IF($A120="TOTAL",SUM(INDIRECT("H4:H"&amp;ROW()-1)),""))</f>
        <v/>
      </c>
      <c r="I120" s="7" t="str">
        <f ca="1">IF(AND($A120&lt;&gt;"",$A120&lt;&gt;"TOTAL"),IF(AND([6]PREMIOS_TITULACIONES_ANTIGUAS!$Q118&lt;&gt;"",[6]PREMIOS_TITULACIONES_ANTIGUAS!$Q118&lt;&gt;0),[6]PREMIOS_TITULACIONES_ANTIGUAS!$Q118,""),IF($A120="TOTAL",SUM(INDIRECT("I4:I"&amp;ROW()-1)),""))</f>
        <v/>
      </c>
      <c r="J120" s="7" t="str">
        <f t="shared" ca="1" si="21"/>
        <v/>
      </c>
      <c r="K120" s="7" t="str">
        <f ca="1">IF(AND($A120&lt;&gt;"",$A120&lt;&gt;"TOTAL"),IF(AND([6]PREMIOS_TITULACIONES_ANTIGUAS!$T118&lt;&gt;"",[6]PREMIOS_TITULACIONES_ANTIGUAS!$T118&lt;&gt;0),[6]PREMIOS_TITULACIONES_ANTIGUAS!$T118,""),IF($A120="TOTAL",SUM(INDIRECT("K4:K"&amp;ROW()-1)),""))</f>
        <v/>
      </c>
      <c r="L120" s="7" t="str">
        <f ca="1">IF(AND($A120&lt;&gt;"",$A120&lt;&gt;"TOTAL"),IF(AND([6]PREMIOS_TITULACIONES_ANTIGUAS!$V118&lt;&gt;"",[6]PREMIOS_TITULACIONES_ANTIGUAS!$V118&lt;&gt;0),[6]PREMIOS_TITULACIONES_ANTIGUAS!$V118,""),IF($A120="TOTAL",SUM(INDIRECT("L4:L"&amp;ROW()-1)),""))</f>
        <v/>
      </c>
      <c r="M120" s="7" t="str">
        <f t="shared" ca="1" si="22"/>
        <v/>
      </c>
      <c r="N120" s="7" t="str">
        <f ca="1">IF(AND($A120&lt;&gt;"",$A120&lt;&gt;"TOTAL"),IF(AND([6]PREMIOS_TITULACIONES_ANTIGUAS!$Y118&lt;&gt;"",[6]PREMIOS_TITULACIONES_ANTIGUAS!$Y118&lt;&gt;0),[6]PREMIOS_TITULACIONES_ANTIGUAS!$Y118,""),IF($A120="TOTAL",SUM(INDIRECT("N4:N"&amp;ROW()-1)),""))</f>
        <v/>
      </c>
      <c r="O120" s="7" t="str">
        <f ca="1">IF(AND($A120&lt;&gt;"",$A120&lt;&gt;"TOTAL"),IF(AND([6]PREMIOS_TITULACIONES_ANTIGUAS!$AA118&lt;&gt;"",[6]PREMIOS_TITULACIONES_ANTIGUAS!$AA118&lt;&gt;0),[6]PREMIOS_TITULACIONES_ANTIGUAS!$AA118,""),IF($A120="TOTAL",SUM(INDIRECT("O4:O"&amp;ROW()-1)),""))</f>
        <v/>
      </c>
      <c r="P120" s="7" t="str">
        <f t="shared" ca="1" si="23"/>
        <v/>
      </c>
      <c r="Q120" s="7" t="str">
        <f ca="1">IF(AND($A120&lt;&gt;"",$A120&lt;&gt;"TOTAL"),IF(AND([6]PREMIOS_TITULACIONES_ANTIGUAS!$AD118&lt;&gt;"",[6]PREMIOS_TITULACIONES_ANTIGUAS!$AD118&lt;&gt;0),[6]PREMIOS_TITULACIONES_ANTIGUAS!$AD118,""),IF($A120="TOTAL",SUM(INDIRECT("Q4:Q"&amp;ROW()-1)),""))</f>
        <v/>
      </c>
      <c r="R120" s="7" t="str">
        <f ca="1">IF(AND($A120&lt;&gt;"",$A120&lt;&gt;"TOTAL"),IF(AND([6]PREMIOS_TITULACIONES_ANTIGUAS!$AF118&lt;&gt;"",[6]PREMIOS_TITULACIONES_ANTIGUAS!$AF118&lt;&gt;0),[6]PREMIOS_TITULACIONES_ANTIGUAS!$AF118,""),IF($A120="TOTAL",SUM(INDIRECT("R4:R"&amp;ROW()-1)),""))</f>
        <v/>
      </c>
      <c r="S120" s="7" t="str">
        <f t="shared" ca="1" si="24"/>
        <v/>
      </c>
      <c r="T120" s="7" t="str">
        <f ca="1">IF(AND($A120&lt;&gt;"",$A120&lt;&gt;"TOTAL"),IF(AND([6]PREMIOS_TITULACIONES_ANTIGUAS!$AI118&lt;&gt;"",[6]PREMIOS_TITULACIONES_ANTIGUAS!$AI118&lt;&gt;0),[6]PREMIOS_TITULACIONES_ANTIGUAS!$AI118,""),IF($A120="TOTAL",SUM(INDIRECT("T4:T"&amp;ROW()-1)),""))</f>
        <v/>
      </c>
      <c r="U120" s="7" t="str">
        <f ca="1">IF(AND($A120&lt;&gt;"",$A120&lt;&gt;"TOTAL"),IF(AND([6]PREMIOS_TITULACIONES_ANTIGUAS!$AK118&lt;&gt;"",[6]PREMIOS_TITULACIONES_ANTIGUAS!$AK118&lt;&gt;0),[6]PREMIOS_TITULACIONES_ANTIGUAS!$AK118,""),IF($A120="TOTAL",SUM(INDIRECT("U4:U"&amp;ROW()-1)),""))</f>
        <v/>
      </c>
      <c r="V120" s="7" t="str">
        <f t="shared" ca="1" si="25"/>
        <v/>
      </c>
      <c r="W120" s="7" t="str">
        <f ca="1">IF(AND($A120&lt;&gt;"",$A120&lt;&gt;"TOTAL"),IF(AND([6]PREMIOS_TITULACIONES_ANTIGUAS!$AN118&lt;&gt;"",[6]PREMIOS_TITULACIONES_ANTIGUAS!$AN118&lt;&gt;0),[6]PREMIOS_TITULACIONES_ANTIGUAS!$AN118,""),IF($A120="TOTAL",SUM(INDIRECT("W4:W"&amp;ROW()-1)),""))</f>
        <v/>
      </c>
      <c r="X120" s="7" t="str">
        <f ca="1">IF(AND($A120&lt;&gt;"",$A120&lt;&gt;"TOTAL"),IF(AND([6]PREMIOS_TITULACIONES_ANTIGUAS!$AP118&lt;&gt;"",[6]PREMIOS_TITULACIONES_ANTIGUAS!$AP118&lt;&gt;0),[6]PREMIOS_TITULACIONES_ANTIGUAS!$AP118,""),IF($A120="TOTAL",SUM(INDIRECT("X4:X"&amp;ROW()-1)),""))</f>
        <v/>
      </c>
      <c r="Y120" s="7" t="str">
        <f t="shared" ca="1" si="26"/>
        <v/>
      </c>
      <c r="Z120" s="7" t="str">
        <f ca="1">IF(AND($A120&lt;&gt;"",$A120&lt;&gt;"TOTAL"),IF(AND([6]PREMIOS_TITULACIONES_ANTIGUAS!$AS118&lt;&gt;"",[6]PREMIOS_TITULACIONES_ANTIGUAS!$AS118&lt;&gt;0),[6]PREMIOS_TITULACIONES_ANTIGUAS!$AS118,""),IF($A120="TOTAL",SUM(INDIRECT("Z4:Z"&amp;ROW()-1)),""))</f>
        <v/>
      </c>
      <c r="AA120" s="7" t="str">
        <f ca="1">IF(AND($A120&lt;&gt;"",$A120&lt;&gt;"TOTAL"),IF(AND([6]PREMIOS_TITULACIONES_ANTIGUAS!$AU118&lt;&gt;"",[6]PREMIOS_TITULACIONES_ANTIGUAS!$AU118&lt;&gt;0),[6]PREMIOS_TITULACIONES_ANTIGUAS!$AU118,""),IF($A120="TOTAL",SUM(INDIRECT("AA4:AA"&amp;ROW()-1)),""))</f>
        <v/>
      </c>
      <c r="AB120" s="7" t="str">
        <f t="shared" ca="1" si="27"/>
        <v/>
      </c>
      <c r="AC120" s="7" t="str">
        <f ca="1">IF(AND($A120&lt;&gt;"",$A120&lt;&gt;"TOTAL"),IF(AND([6]PREMIOS_TITULACIONES_ANTIGUAS!$AX118&lt;&gt;"",[6]PREMIOS_TITULACIONES_ANTIGUAS!$AX118&lt;&gt;0),[6]PREMIOS_TITULACIONES_ANTIGUAS!$AX118,""),IF($A120="TOTAL",SUM(INDIRECT("AC4:AC"&amp;ROW()-1)),""))</f>
        <v/>
      </c>
      <c r="AD120" s="7" t="str">
        <f ca="1">IF(AND($A120&lt;&gt;"",$A120&lt;&gt;"TOTAL"),IF(AND([6]PREMIOS_TITULACIONES_ANTIGUAS!$AZ118&lt;&gt;"",[6]PREMIOS_TITULACIONES_ANTIGUAS!$AZ118&lt;&gt;0),[6]PREMIOS_TITULACIONES_ANTIGUAS!$AZ118,""),IF($A120="TOTAL",SUM(INDIRECT("AD4:AD"&amp;ROW()-1)),""))</f>
        <v/>
      </c>
      <c r="AE120" s="7" t="str">
        <f t="shared" ca="1" si="28"/>
        <v/>
      </c>
      <c r="AF120" s="7" t="str">
        <f ca="1">IF(AND($A120&lt;&gt;"",$A120&lt;&gt;"TOTAL"),IF(AND([6]PREMIOS_TITULACIONES_ANTIGUAS!$BC118&lt;&gt;"",[6]PREMIOS_TITULACIONES_ANTIGUAS!$BC118&lt;&gt;0),[6]PREMIOS_TITULACIONES_ANTIGUAS!$BC118,""),IF($A120="TOTAL",SUM(INDIRECT("AF4:AF"&amp;ROW()-1)),""))</f>
        <v/>
      </c>
      <c r="AG120" s="7" t="str">
        <f ca="1">IF(AND($A120&lt;&gt;"",$A120&lt;&gt;"TOTAL"),IF(AND([6]PREMIOS_TITULACIONES_ANTIGUAS!$BE118&lt;&gt;"",[6]PREMIOS_TITULACIONES_ANTIGUAS!$BE118&lt;&gt;0),[6]PREMIOS_TITULACIONES_ANTIGUAS!$BE118,""),IF($A120="TOTAL",SUM(INDIRECT("AG4:AG"&amp;ROW()-1)),""))</f>
        <v/>
      </c>
      <c r="AH120" s="7" t="str">
        <f t="shared" ca="1" si="29"/>
        <v/>
      </c>
      <c r="AI120" s="7" t="str">
        <f ca="1">IF(AND($A120&lt;&gt;"",$A120&lt;&gt;"TOTAL"),IF(AND([6]PREMIOS_TITULACIONES_ANTIGUAS!$BH118&lt;&gt;"",[6]PREMIOS_TITULACIONES_ANTIGUAS!$BH118&lt;&gt;0),[6]PREMIOS_TITULACIONES_ANTIGUAS!$BH118,""),IF($A120="TOTAL",SUM(INDIRECT("AI4:AI"&amp;ROW()-1)),""))</f>
        <v/>
      </c>
      <c r="AJ120" s="7" t="str">
        <f ca="1">IF(AND($A120&lt;&gt;"",$A120&lt;&gt;"TOTAL"),IF(AND([6]PREMIOS_TITULACIONES_ANTIGUAS!$BJ118&lt;&gt;"",[6]PREMIOS_TITULACIONES_ANTIGUAS!$BJ118&lt;&gt;0),[6]PREMIOS_TITULACIONES_ANTIGUAS!$BJ118,""),IF($A120="TOTAL",SUM(INDIRECT("AJ4:AJ"&amp;ROW()-1)),""))</f>
        <v/>
      </c>
      <c r="AK120" s="7" t="str">
        <f t="shared" ca="1" si="30"/>
        <v/>
      </c>
      <c r="AL120" s="7" t="str">
        <f ca="1">IF(AND($A120&lt;&gt;"",$A120&lt;&gt;"TOTAL"),IF(AND([6]PREMIOS_TITULACIONES_ANTIGUAS!$BM118&lt;&gt;"",[6]PREMIOS_TITULACIONES_ANTIGUAS!$BM118&lt;&gt;0),[6]PREMIOS_TITULACIONES_ANTIGUAS!$BM118,""),IF($A120="TOTAL",SUM(INDIRECT("AL4:AL"&amp;ROW()-1)),""))</f>
        <v/>
      </c>
      <c r="AM120" s="7" t="str">
        <f ca="1">IF(AND($A120&lt;&gt;"",$A120&lt;&gt;"TOTAL"),IF(AND([6]PREMIOS_TITULACIONES_ANTIGUAS!$BO118&lt;&gt;"",[6]PREMIOS_TITULACIONES_ANTIGUAS!$BO118&lt;&gt;0),[6]PREMIOS_TITULACIONES_ANTIGUAS!$BO118,""),IF($A120="TOTAL",SUM(INDIRECT("AM4:AM"&amp;ROW()-1)),""))</f>
        <v/>
      </c>
      <c r="AN120" s="7" t="str">
        <f t="shared" ca="1" si="31"/>
        <v/>
      </c>
      <c r="AO120" s="7" t="str">
        <f ca="1">IF(AND($A120&lt;&gt;"",$A120&lt;&gt;"TOTAL"),IF(AND([6]PREMIOS_TITULACIONES_ANTIGUAS!$BR118&lt;&gt;"",[6]PREMIOS_TITULACIONES_ANTIGUAS!$BR118&lt;&gt;0),[6]PREMIOS_TITULACIONES_ANTIGUAS!$BR118,""),IF($A120="TOTAL",SUM(INDIRECT("AO4:AO"&amp;ROW()-1)),""))</f>
        <v/>
      </c>
      <c r="AP120" s="7" t="str">
        <f ca="1">IF(AND($A120&lt;&gt;"",$A120&lt;&gt;"TOTAL"),IF(AND([6]PREMIOS_TITULACIONES_ANTIGUAS!$BT118&lt;&gt;"",[6]PREMIOS_TITULACIONES_ANTIGUAS!$BT118&lt;&gt;0),[6]PREMIOS_TITULACIONES_ANTIGUAS!$BT118,""),IF($A120="TOTAL",SUM(INDIRECT("AP4:AP"&amp;ROW()-1)),""))</f>
        <v/>
      </c>
      <c r="AQ120" s="7" t="str">
        <f t="shared" ca="1" si="32"/>
        <v/>
      </c>
      <c r="AR120" s="7" t="str">
        <f ca="1">IF(AND($A120&lt;&gt;"",$A120&lt;&gt;"TOTAL"),IF(AND([6]PREMIOS_TITULACIONES_ANTIGUAS!$BW118&lt;&gt;"",[6]PREMIOS_TITULACIONES_ANTIGUAS!$BW118&lt;&gt;0),[6]PREMIOS_TITULACIONES_ANTIGUAS!$BW118,""),IF($A120="TOTAL",SUM(INDIRECT("AR4:AR"&amp;ROW()-1)),""))</f>
        <v/>
      </c>
      <c r="AS120" s="7" t="str">
        <f ca="1">IF(AND($A120&lt;&gt;"",$A120&lt;&gt;"TOTAL"),IF(AND([6]PREMIOS_TITULACIONES_ANTIGUAS!$BY118&lt;&gt;"",[6]PREMIOS_TITULACIONES_ANTIGUAS!$BY118&lt;&gt;0),[6]PREMIOS_TITULACIONES_ANTIGUAS!$BY118,""),IF($A120="TOTAL",SUM(INDIRECT("AS4:AS"&amp;ROW()-1)),""))</f>
        <v/>
      </c>
      <c r="AT120" s="7" t="str">
        <f t="shared" ca="1" si="33"/>
        <v/>
      </c>
      <c r="AU120" s="7" t="str">
        <f ca="1">IF(AND($A120&lt;&gt;"",$A120&lt;&gt;"TOTAL"),IF(AND([6]PREMIOS_TITULACIONES_ANTIGUAS!$CB118&lt;&gt;"",[6]PREMIOS_TITULACIONES_ANTIGUAS!$CB118&lt;&gt;0),[6]PREMIOS_TITULACIONES_ANTIGUAS!$CB118,""),IF($A120="TOTAL",SUM(INDIRECT("AU4:AU"&amp;ROW()-1)),""))</f>
        <v/>
      </c>
      <c r="AV120" s="7" t="str">
        <f ca="1">IF(AND($A120&lt;&gt;"",$A120&lt;&gt;"TOTAL"),IF(AND([6]PREMIOS_TITULACIONES_ANTIGUAS!$CD118&lt;&gt;"",[6]PREMIOS_TITULACIONES_ANTIGUAS!$CD118&lt;&gt;0),[6]PREMIOS_TITULACIONES_ANTIGUAS!$CD118,""),IF($A120="TOTAL",SUM(INDIRECT("AV4:AV"&amp;ROW()-1)),""))</f>
        <v/>
      </c>
      <c r="AW120" s="7" t="str">
        <f t="shared" ca="1" si="34"/>
        <v/>
      </c>
      <c r="AX120" s="7" t="str">
        <f ca="1">IF(AND($A120&lt;&gt;"",$A120&lt;&gt;"TOTAL"),IF(AND([6]PREMIOS_TITULACIONES_ANTIGUAS!$CG118&lt;&gt;"",[6]PREMIOS_TITULACIONES_ANTIGUAS!$CG118&lt;&gt;0),[6]PREMIOS_TITULACIONES_ANTIGUAS!$CG118,""),IF($A120="TOTAL",SUM(INDIRECT("AX4:AX"&amp;ROW()-1)),""))</f>
        <v/>
      </c>
      <c r="AY120" s="7" t="str">
        <f ca="1">IF(AND($A120&lt;&gt;"",$A120&lt;&gt;"TOTAL"),IF(AND([6]PREMIOS_TITULACIONES_ANTIGUAS!$CI118&lt;&gt;"",[6]PREMIOS_TITULACIONES_ANTIGUAS!$CI118&lt;&gt;0),[6]PREMIOS_TITULACIONES_ANTIGUAS!$CI118,""),IF($A120="TOTAL",SUM(INDIRECT("AY4:AY"&amp;ROW()-1)),""))</f>
        <v/>
      </c>
      <c r="AZ120" s="7" t="str">
        <f t="shared" ca="1" si="35"/>
        <v/>
      </c>
      <c r="BA120" s="7" t="str">
        <f ca="1">IF(AND($A120&lt;&gt;"",$A120&lt;&gt;"TOTAL"),IF(AND([6]PREMIOS_TITULACIONES_ANTIGUAS!$CL118&lt;&gt;"",[6]PREMIOS_TITULACIONES_ANTIGUAS!$CL118&lt;&gt;0),[6]PREMIOS_TITULACIONES_ANTIGUAS!$CL118,""),IF($A120="TOTAL",SUM(INDIRECT("BA4:BA"&amp;ROW()-1)),""))</f>
        <v/>
      </c>
      <c r="BB120" s="7" t="str">
        <f ca="1">IF(AND($A120&lt;&gt;"",$A120&lt;&gt;"TOTAL"),IF(AND([6]PREMIOS_TITULACIONES_ANTIGUAS!$CN118&lt;&gt;"",[6]PREMIOS_TITULACIONES_ANTIGUAS!$CN118&lt;&gt;0),[6]PREMIOS_TITULACIONES_ANTIGUAS!$CN118,""),IF($A120="TOTAL",SUM(INDIRECT("BB4:BB"&amp;ROW()-1)),""))</f>
        <v/>
      </c>
      <c r="BC120" s="7" t="str">
        <f t="shared" ca="1" si="36"/>
        <v/>
      </c>
      <c r="BD120" s="7" t="str">
        <f ca="1">IF(AND($A120&lt;&gt;"",$A120&lt;&gt;"TOTAL"),IF(AND([6]PREMIOS_TITULACIONES_ANTIGUAS!$CQ118&lt;&gt;"",[6]PREMIOS_TITULACIONES_ANTIGUAS!$CQ118&lt;&gt;0),[6]PREMIOS_TITULACIONES_ANTIGUAS!$CQ118,""),IF($A120="TOTAL",SUM(INDIRECT("BD4:BD"&amp;ROW()-1)),""))</f>
        <v/>
      </c>
      <c r="BE120" s="7" t="str">
        <f ca="1">IF(AND($A120&lt;&gt;"",$A120&lt;&gt;"TOTAL"),IF(AND([6]PREMIOS_TITULACIONES_ANTIGUAS!$CS118&lt;&gt;"",[6]PREMIOS_TITULACIONES_ANTIGUAS!$CS118&lt;&gt;0),[6]PREMIOS_TITULACIONES_ANTIGUAS!$CS118,""),IF($A120="TOTAL",SUM(INDIRECT("BE4:BE"&amp;ROW()-1)),""))</f>
        <v/>
      </c>
      <c r="BF120" s="7" t="str">
        <f t="shared" ca="1" si="37"/>
        <v/>
      </c>
    </row>
    <row r="121" spans="1:58" x14ac:dyDescent="0.2">
      <c r="A121" s="12" t="str">
        <f>IF([6]PREMIOS_TITULACIONES_ANTIGUAS!$D119&lt;&gt;"",[6]PREMIOS_TITULACIONES_ANTIGUAS!$D119,IF(AND([6]PREMIOS_TITULACIONES_ANTIGUAS!$D119="",[6]PREMIOS_TITULACIONES_ANTIGUAS!$D120="",[6]PREMIOS_TITULACIONES_ANTIGUAS!$D118=""),"","TOTAL"))</f>
        <v/>
      </c>
      <c r="B121" s="7" t="str">
        <f ca="1">IF(AND($A121&lt;&gt;"",$A121&lt;&gt;"TOTAL"),IF(AND([6]PREMIOS_TITULACIONES_ANTIGUAS!$E119&lt;&gt;"",[6]PREMIOS_TITULACIONES_ANTIGUAS!$E119&lt;&gt;0),[6]PREMIOS_TITULACIONES_ANTIGUAS!$E119,""),IF($A121="TOTAL",SUM(INDIRECT("B4:B"&amp;ROW()-1)),""))</f>
        <v/>
      </c>
      <c r="C121" s="7" t="str">
        <f ca="1">IF(AND($A121&lt;&gt;"",$A121&lt;&gt;"TOTAL"),IF(AND([6]PREMIOS_TITULACIONES_ANTIGUAS!$G119&lt;&gt;"",[6]PREMIOS_TITULACIONES_ANTIGUAS!$G119&lt;&gt;0),[6]PREMIOS_TITULACIONES_ANTIGUAS!$G119,""),IF($A121="TOTAL",SUM(INDIRECT("C4:C"&amp;ROW()-1)),""))</f>
        <v/>
      </c>
      <c r="D121" s="7" t="str">
        <f t="shared" ca="1" si="19"/>
        <v/>
      </c>
      <c r="E121" s="7" t="str">
        <f ca="1">IF(AND($A121&lt;&gt;"",$A121&lt;&gt;"TOTAL"),IF(AND([6]PREMIOS_TITULACIONES_ANTIGUAS!$J119&lt;&gt;"",[6]PREMIOS_TITULACIONES_ANTIGUAS!$J119&lt;&gt;0),[6]PREMIOS_TITULACIONES_ANTIGUAS!$J119,""),IF($A121="TOTAL",SUM(INDIRECT("E4:E"&amp;ROW()-1)),""))</f>
        <v/>
      </c>
      <c r="F121" s="7" t="str">
        <f ca="1">IF(AND($A121&lt;&gt;"",$A121&lt;&gt;"TOTAL"),IF(AND([6]PREMIOS_TITULACIONES_ANTIGUAS!$L119&lt;&gt;"",[6]PREMIOS_TITULACIONES_ANTIGUAS!$L119&lt;&gt;0),[6]PREMIOS_TITULACIONES_ANTIGUAS!$L119,""),IF($A121="TOTAL",SUM(INDIRECT("F4:F"&amp;ROW()-1)),""))</f>
        <v/>
      </c>
      <c r="G121" s="7" t="str">
        <f t="shared" ca="1" si="20"/>
        <v/>
      </c>
      <c r="H121" s="7" t="str">
        <f ca="1">IF(AND($A121&lt;&gt;"",$A121&lt;&gt;"TOTAL"),IF(AND([6]PREMIOS_TITULACIONES_ANTIGUAS!$O119&lt;&gt;"",[6]PREMIOS_TITULACIONES_ANTIGUAS!$O119&lt;&gt;0),[6]PREMIOS_TITULACIONES_ANTIGUAS!$O119,""),IF($A121="TOTAL",SUM(INDIRECT("H4:H"&amp;ROW()-1)),""))</f>
        <v/>
      </c>
      <c r="I121" s="7" t="str">
        <f ca="1">IF(AND($A121&lt;&gt;"",$A121&lt;&gt;"TOTAL"),IF(AND([6]PREMIOS_TITULACIONES_ANTIGUAS!$Q119&lt;&gt;"",[6]PREMIOS_TITULACIONES_ANTIGUAS!$Q119&lt;&gt;0),[6]PREMIOS_TITULACIONES_ANTIGUAS!$Q119,""),IF($A121="TOTAL",SUM(INDIRECT("I4:I"&amp;ROW()-1)),""))</f>
        <v/>
      </c>
      <c r="J121" s="7" t="str">
        <f t="shared" ca="1" si="21"/>
        <v/>
      </c>
      <c r="K121" s="7" t="str">
        <f ca="1">IF(AND($A121&lt;&gt;"",$A121&lt;&gt;"TOTAL"),IF(AND([6]PREMIOS_TITULACIONES_ANTIGUAS!$T119&lt;&gt;"",[6]PREMIOS_TITULACIONES_ANTIGUAS!$T119&lt;&gt;0),[6]PREMIOS_TITULACIONES_ANTIGUAS!$T119,""),IF($A121="TOTAL",SUM(INDIRECT("K4:K"&amp;ROW()-1)),""))</f>
        <v/>
      </c>
      <c r="L121" s="7" t="str">
        <f ca="1">IF(AND($A121&lt;&gt;"",$A121&lt;&gt;"TOTAL"),IF(AND([6]PREMIOS_TITULACIONES_ANTIGUAS!$V119&lt;&gt;"",[6]PREMIOS_TITULACIONES_ANTIGUAS!$V119&lt;&gt;0),[6]PREMIOS_TITULACIONES_ANTIGUAS!$V119,""),IF($A121="TOTAL",SUM(INDIRECT("L4:L"&amp;ROW()-1)),""))</f>
        <v/>
      </c>
      <c r="M121" s="7" t="str">
        <f t="shared" ca="1" si="22"/>
        <v/>
      </c>
      <c r="N121" s="7" t="str">
        <f ca="1">IF(AND($A121&lt;&gt;"",$A121&lt;&gt;"TOTAL"),IF(AND([6]PREMIOS_TITULACIONES_ANTIGUAS!$Y119&lt;&gt;"",[6]PREMIOS_TITULACIONES_ANTIGUAS!$Y119&lt;&gt;0),[6]PREMIOS_TITULACIONES_ANTIGUAS!$Y119,""),IF($A121="TOTAL",SUM(INDIRECT("N4:N"&amp;ROW()-1)),""))</f>
        <v/>
      </c>
      <c r="O121" s="7" t="str">
        <f ca="1">IF(AND($A121&lt;&gt;"",$A121&lt;&gt;"TOTAL"),IF(AND([6]PREMIOS_TITULACIONES_ANTIGUAS!$AA119&lt;&gt;"",[6]PREMIOS_TITULACIONES_ANTIGUAS!$AA119&lt;&gt;0),[6]PREMIOS_TITULACIONES_ANTIGUAS!$AA119,""),IF($A121="TOTAL",SUM(INDIRECT("O4:O"&amp;ROW()-1)),""))</f>
        <v/>
      </c>
      <c r="P121" s="7" t="str">
        <f t="shared" ca="1" si="23"/>
        <v/>
      </c>
      <c r="Q121" s="7" t="str">
        <f ca="1">IF(AND($A121&lt;&gt;"",$A121&lt;&gt;"TOTAL"),IF(AND([6]PREMIOS_TITULACIONES_ANTIGUAS!$AD119&lt;&gt;"",[6]PREMIOS_TITULACIONES_ANTIGUAS!$AD119&lt;&gt;0),[6]PREMIOS_TITULACIONES_ANTIGUAS!$AD119,""),IF($A121="TOTAL",SUM(INDIRECT("Q4:Q"&amp;ROW()-1)),""))</f>
        <v/>
      </c>
      <c r="R121" s="7" t="str">
        <f ca="1">IF(AND($A121&lt;&gt;"",$A121&lt;&gt;"TOTAL"),IF(AND([6]PREMIOS_TITULACIONES_ANTIGUAS!$AF119&lt;&gt;"",[6]PREMIOS_TITULACIONES_ANTIGUAS!$AF119&lt;&gt;0),[6]PREMIOS_TITULACIONES_ANTIGUAS!$AF119,""),IF($A121="TOTAL",SUM(INDIRECT("R4:R"&amp;ROW()-1)),""))</f>
        <v/>
      </c>
      <c r="S121" s="7" t="str">
        <f t="shared" ca="1" si="24"/>
        <v/>
      </c>
      <c r="T121" s="7" t="str">
        <f ca="1">IF(AND($A121&lt;&gt;"",$A121&lt;&gt;"TOTAL"),IF(AND([6]PREMIOS_TITULACIONES_ANTIGUAS!$AI119&lt;&gt;"",[6]PREMIOS_TITULACIONES_ANTIGUAS!$AI119&lt;&gt;0),[6]PREMIOS_TITULACIONES_ANTIGUAS!$AI119,""),IF($A121="TOTAL",SUM(INDIRECT("T4:T"&amp;ROW()-1)),""))</f>
        <v/>
      </c>
      <c r="U121" s="7" t="str">
        <f ca="1">IF(AND($A121&lt;&gt;"",$A121&lt;&gt;"TOTAL"),IF(AND([6]PREMIOS_TITULACIONES_ANTIGUAS!$AK119&lt;&gt;"",[6]PREMIOS_TITULACIONES_ANTIGUAS!$AK119&lt;&gt;0),[6]PREMIOS_TITULACIONES_ANTIGUAS!$AK119,""),IF($A121="TOTAL",SUM(INDIRECT("U4:U"&amp;ROW()-1)),""))</f>
        <v/>
      </c>
      <c r="V121" s="7" t="str">
        <f t="shared" ca="1" si="25"/>
        <v/>
      </c>
      <c r="W121" s="7" t="str">
        <f ca="1">IF(AND($A121&lt;&gt;"",$A121&lt;&gt;"TOTAL"),IF(AND([6]PREMIOS_TITULACIONES_ANTIGUAS!$AN119&lt;&gt;"",[6]PREMIOS_TITULACIONES_ANTIGUAS!$AN119&lt;&gt;0),[6]PREMIOS_TITULACIONES_ANTIGUAS!$AN119,""),IF($A121="TOTAL",SUM(INDIRECT("W4:W"&amp;ROW()-1)),""))</f>
        <v/>
      </c>
      <c r="X121" s="7" t="str">
        <f ca="1">IF(AND($A121&lt;&gt;"",$A121&lt;&gt;"TOTAL"),IF(AND([6]PREMIOS_TITULACIONES_ANTIGUAS!$AP119&lt;&gt;"",[6]PREMIOS_TITULACIONES_ANTIGUAS!$AP119&lt;&gt;0),[6]PREMIOS_TITULACIONES_ANTIGUAS!$AP119,""),IF($A121="TOTAL",SUM(INDIRECT("X4:X"&amp;ROW()-1)),""))</f>
        <v/>
      </c>
      <c r="Y121" s="7" t="str">
        <f t="shared" ca="1" si="26"/>
        <v/>
      </c>
      <c r="Z121" s="7" t="str">
        <f ca="1">IF(AND($A121&lt;&gt;"",$A121&lt;&gt;"TOTAL"),IF(AND([6]PREMIOS_TITULACIONES_ANTIGUAS!$AS119&lt;&gt;"",[6]PREMIOS_TITULACIONES_ANTIGUAS!$AS119&lt;&gt;0),[6]PREMIOS_TITULACIONES_ANTIGUAS!$AS119,""),IF($A121="TOTAL",SUM(INDIRECT("Z4:Z"&amp;ROW()-1)),""))</f>
        <v/>
      </c>
      <c r="AA121" s="7" t="str">
        <f ca="1">IF(AND($A121&lt;&gt;"",$A121&lt;&gt;"TOTAL"),IF(AND([6]PREMIOS_TITULACIONES_ANTIGUAS!$AU119&lt;&gt;"",[6]PREMIOS_TITULACIONES_ANTIGUAS!$AU119&lt;&gt;0),[6]PREMIOS_TITULACIONES_ANTIGUAS!$AU119,""),IF($A121="TOTAL",SUM(INDIRECT("AA4:AA"&amp;ROW()-1)),""))</f>
        <v/>
      </c>
      <c r="AB121" s="7" t="str">
        <f t="shared" ca="1" si="27"/>
        <v/>
      </c>
      <c r="AC121" s="7" t="str">
        <f ca="1">IF(AND($A121&lt;&gt;"",$A121&lt;&gt;"TOTAL"),IF(AND([6]PREMIOS_TITULACIONES_ANTIGUAS!$AX119&lt;&gt;"",[6]PREMIOS_TITULACIONES_ANTIGUAS!$AX119&lt;&gt;0),[6]PREMIOS_TITULACIONES_ANTIGUAS!$AX119,""),IF($A121="TOTAL",SUM(INDIRECT("AC4:AC"&amp;ROW()-1)),""))</f>
        <v/>
      </c>
      <c r="AD121" s="7" t="str">
        <f ca="1">IF(AND($A121&lt;&gt;"",$A121&lt;&gt;"TOTAL"),IF(AND([6]PREMIOS_TITULACIONES_ANTIGUAS!$AZ119&lt;&gt;"",[6]PREMIOS_TITULACIONES_ANTIGUAS!$AZ119&lt;&gt;0),[6]PREMIOS_TITULACIONES_ANTIGUAS!$AZ119,""),IF($A121="TOTAL",SUM(INDIRECT("AD4:AD"&amp;ROW()-1)),""))</f>
        <v/>
      </c>
      <c r="AE121" s="7" t="str">
        <f t="shared" ca="1" si="28"/>
        <v/>
      </c>
      <c r="AF121" s="7" t="str">
        <f ca="1">IF(AND($A121&lt;&gt;"",$A121&lt;&gt;"TOTAL"),IF(AND([6]PREMIOS_TITULACIONES_ANTIGUAS!$BC119&lt;&gt;"",[6]PREMIOS_TITULACIONES_ANTIGUAS!$BC119&lt;&gt;0),[6]PREMIOS_TITULACIONES_ANTIGUAS!$BC119,""),IF($A121="TOTAL",SUM(INDIRECT("AF4:AF"&amp;ROW()-1)),""))</f>
        <v/>
      </c>
      <c r="AG121" s="7" t="str">
        <f ca="1">IF(AND($A121&lt;&gt;"",$A121&lt;&gt;"TOTAL"),IF(AND([6]PREMIOS_TITULACIONES_ANTIGUAS!$BE119&lt;&gt;"",[6]PREMIOS_TITULACIONES_ANTIGUAS!$BE119&lt;&gt;0),[6]PREMIOS_TITULACIONES_ANTIGUAS!$BE119,""),IF($A121="TOTAL",SUM(INDIRECT("AG4:AG"&amp;ROW()-1)),""))</f>
        <v/>
      </c>
      <c r="AH121" s="7" t="str">
        <f t="shared" ca="1" si="29"/>
        <v/>
      </c>
      <c r="AI121" s="7" t="str">
        <f ca="1">IF(AND($A121&lt;&gt;"",$A121&lt;&gt;"TOTAL"),IF(AND([6]PREMIOS_TITULACIONES_ANTIGUAS!$BH119&lt;&gt;"",[6]PREMIOS_TITULACIONES_ANTIGUAS!$BH119&lt;&gt;0),[6]PREMIOS_TITULACIONES_ANTIGUAS!$BH119,""),IF($A121="TOTAL",SUM(INDIRECT("AI4:AI"&amp;ROW()-1)),""))</f>
        <v/>
      </c>
      <c r="AJ121" s="7" t="str">
        <f ca="1">IF(AND($A121&lt;&gt;"",$A121&lt;&gt;"TOTAL"),IF(AND([6]PREMIOS_TITULACIONES_ANTIGUAS!$BJ119&lt;&gt;"",[6]PREMIOS_TITULACIONES_ANTIGUAS!$BJ119&lt;&gt;0),[6]PREMIOS_TITULACIONES_ANTIGUAS!$BJ119,""),IF($A121="TOTAL",SUM(INDIRECT("AJ4:AJ"&amp;ROW()-1)),""))</f>
        <v/>
      </c>
      <c r="AK121" s="7" t="str">
        <f t="shared" ca="1" si="30"/>
        <v/>
      </c>
      <c r="AL121" s="7" t="str">
        <f ca="1">IF(AND($A121&lt;&gt;"",$A121&lt;&gt;"TOTAL"),IF(AND([6]PREMIOS_TITULACIONES_ANTIGUAS!$BM119&lt;&gt;"",[6]PREMIOS_TITULACIONES_ANTIGUAS!$BM119&lt;&gt;0),[6]PREMIOS_TITULACIONES_ANTIGUAS!$BM119,""),IF($A121="TOTAL",SUM(INDIRECT("AL4:AL"&amp;ROW()-1)),""))</f>
        <v/>
      </c>
      <c r="AM121" s="7" t="str">
        <f ca="1">IF(AND($A121&lt;&gt;"",$A121&lt;&gt;"TOTAL"),IF(AND([6]PREMIOS_TITULACIONES_ANTIGUAS!$BO119&lt;&gt;"",[6]PREMIOS_TITULACIONES_ANTIGUAS!$BO119&lt;&gt;0),[6]PREMIOS_TITULACIONES_ANTIGUAS!$BO119,""),IF($A121="TOTAL",SUM(INDIRECT("AM4:AM"&amp;ROW()-1)),""))</f>
        <v/>
      </c>
      <c r="AN121" s="7" t="str">
        <f t="shared" ca="1" si="31"/>
        <v/>
      </c>
      <c r="AO121" s="7" t="str">
        <f ca="1">IF(AND($A121&lt;&gt;"",$A121&lt;&gt;"TOTAL"),IF(AND([6]PREMIOS_TITULACIONES_ANTIGUAS!$BR119&lt;&gt;"",[6]PREMIOS_TITULACIONES_ANTIGUAS!$BR119&lt;&gt;0),[6]PREMIOS_TITULACIONES_ANTIGUAS!$BR119,""),IF($A121="TOTAL",SUM(INDIRECT("AO4:AO"&amp;ROW()-1)),""))</f>
        <v/>
      </c>
      <c r="AP121" s="7" t="str">
        <f ca="1">IF(AND($A121&lt;&gt;"",$A121&lt;&gt;"TOTAL"),IF(AND([6]PREMIOS_TITULACIONES_ANTIGUAS!$BT119&lt;&gt;"",[6]PREMIOS_TITULACIONES_ANTIGUAS!$BT119&lt;&gt;0),[6]PREMIOS_TITULACIONES_ANTIGUAS!$BT119,""),IF($A121="TOTAL",SUM(INDIRECT("AP4:AP"&amp;ROW()-1)),""))</f>
        <v/>
      </c>
      <c r="AQ121" s="7" t="str">
        <f t="shared" ca="1" si="32"/>
        <v/>
      </c>
      <c r="AR121" s="7" t="str">
        <f ca="1">IF(AND($A121&lt;&gt;"",$A121&lt;&gt;"TOTAL"),IF(AND([6]PREMIOS_TITULACIONES_ANTIGUAS!$BW119&lt;&gt;"",[6]PREMIOS_TITULACIONES_ANTIGUAS!$BW119&lt;&gt;0),[6]PREMIOS_TITULACIONES_ANTIGUAS!$BW119,""),IF($A121="TOTAL",SUM(INDIRECT("AR4:AR"&amp;ROW()-1)),""))</f>
        <v/>
      </c>
      <c r="AS121" s="7" t="str">
        <f ca="1">IF(AND($A121&lt;&gt;"",$A121&lt;&gt;"TOTAL"),IF(AND([6]PREMIOS_TITULACIONES_ANTIGUAS!$BY119&lt;&gt;"",[6]PREMIOS_TITULACIONES_ANTIGUAS!$BY119&lt;&gt;0),[6]PREMIOS_TITULACIONES_ANTIGUAS!$BY119,""),IF($A121="TOTAL",SUM(INDIRECT("AS4:AS"&amp;ROW()-1)),""))</f>
        <v/>
      </c>
      <c r="AT121" s="7" t="str">
        <f t="shared" ca="1" si="33"/>
        <v/>
      </c>
      <c r="AU121" s="7" t="str">
        <f ca="1">IF(AND($A121&lt;&gt;"",$A121&lt;&gt;"TOTAL"),IF(AND([6]PREMIOS_TITULACIONES_ANTIGUAS!$CB119&lt;&gt;"",[6]PREMIOS_TITULACIONES_ANTIGUAS!$CB119&lt;&gt;0),[6]PREMIOS_TITULACIONES_ANTIGUAS!$CB119,""),IF($A121="TOTAL",SUM(INDIRECT("AU4:AU"&amp;ROW()-1)),""))</f>
        <v/>
      </c>
      <c r="AV121" s="7" t="str">
        <f ca="1">IF(AND($A121&lt;&gt;"",$A121&lt;&gt;"TOTAL"),IF(AND([6]PREMIOS_TITULACIONES_ANTIGUAS!$CD119&lt;&gt;"",[6]PREMIOS_TITULACIONES_ANTIGUAS!$CD119&lt;&gt;0),[6]PREMIOS_TITULACIONES_ANTIGUAS!$CD119,""),IF($A121="TOTAL",SUM(INDIRECT("AV4:AV"&amp;ROW()-1)),""))</f>
        <v/>
      </c>
      <c r="AW121" s="7" t="str">
        <f t="shared" ca="1" si="34"/>
        <v/>
      </c>
      <c r="AX121" s="7" t="str">
        <f ca="1">IF(AND($A121&lt;&gt;"",$A121&lt;&gt;"TOTAL"),IF(AND([6]PREMIOS_TITULACIONES_ANTIGUAS!$CG119&lt;&gt;"",[6]PREMIOS_TITULACIONES_ANTIGUAS!$CG119&lt;&gt;0),[6]PREMIOS_TITULACIONES_ANTIGUAS!$CG119,""),IF($A121="TOTAL",SUM(INDIRECT("AX4:AX"&amp;ROW()-1)),""))</f>
        <v/>
      </c>
      <c r="AY121" s="7" t="str">
        <f ca="1">IF(AND($A121&lt;&gt;"",$A121&lt;&gt;"TOTAL"),IF(AND([6]PREMIOS_TITULACIONES_ANTIGUAS!$CI119&lt;&gt;"",[6]PREMIOS_TITULACIONES_ANTIGUAS!$CI119&lt;&gt;0),[6]PREMIOS_TITULACIONES_ANTIGUAS!$CI119,""),IF($A121="TOTAL",SUM(INDIRECT("AY4:AY"&amp;ROW()-1)),""))</f>
        <v/>
      </c>
      <c r="AZ121" s="7" t="str">
        <f t="shared" ca="1" si="35"/>
        <v/>
      </c>
      <c r="BA121" s="7" t="str">
        <f ca="1">IF(AND($A121&lt;&gt;"",$A121&lt;&gt;"TOTAL"),IF(AND([6]PREMIOS_TITULACIONES_ANTIGUAS!$CL119&lt;&gt;"",[6]PREMIOS_TITULACIONES_ANTIGUAS!$CL119&lt;&gt;0),[6]PREMIOS_TITULACIONES_ANTIGUAS!$CL119,""),IF($A121="TOTAL",SUM(INDIRECT("BA4:BA"&amp;ROW()-1)),""))</f>
        <v/>
      </c>
      <c r="BB121" s="7" t="str">
        <f ca="1">IF(AND($A121&lt;&gt;"",$A121&lt;&gt;"TOTAL"),IF(AND([6]PREMIOS_TITULACIONES_ANTIGUAS!$CN119&lt;&gt;"",[6]PREMIOS_TITULACIONES_ANTIGUAS!$CN119&lt;&gt;0),[6]PREMIOS_TITULACIONES_ANTIGUAS!$CN119,""),IF($A121="TOTAL",SUM(INDIRECT("BB4:BB"&amp;ROW()-1)),""))</f>
        <v/>
      </c>
      <c r="BC121" s="7" t="str">
        <f t="shared" ca="1" si="36"/>
        <v/>
      </c>
      <c r="BD121" s="7" t="str">
        <f ca="1">IF(AND($A121&lt;&gt;"",$A121&lt;&gt;"TOTAL"),IF(AND([6]PREMIOS_TITULACIONES_ANTIGUAS!$CQ119&lt;&gt;"",[6]PREMIOS_TITULACIONES_ANTIGUAS!$CQ119&lt;&gt;0),[6]PREMIOS_TITULACIONES_ANTIGUAS!$CQ119,""),IF($A121="TOTAL",SUM(INDIRECT("BD4:BD"&amp;ROW()-1)),""))</f>
        <v/>
      </c>
      <c r="BE121" s="7" t="str">
        <f ca="1">IF(AND($A121&lt;&gt;"",$A121&lt;&gt;"TOTAL"),IF(AND([6]PREMIOS_TITULACIONES_ANTIGUAS!$CS119&lt;&gt;"",[6]PREMIOS_TITULACIONES_ANTIGUAS!$CS119&lt;&gt;0),[6]PREMIOS_TITULACIONES_ANTIGUAS!$CS119,""),IF($A121="TOTAL",SUM(INDIRECT("BE4:BE"&amp;ROW()-1)),""))</f>
        <v/>
      </c>
      <c r="BF121" s="7" t="str">
        <f t="shared" ca="1" si="37"/>
        <v/>
      </c>
    </row>
    <row r="122" spans="1:58" x14ac:dyDescent="0.2">
      <c r="A122" s="12" t="str">
        <f>IF([6]PREMIOS_TITULACIONES_ANTIGUAS!$D120&lt;&gt;"",[6]PREMIOS_TITULACIONES_ANTIGUAS!$D120,IF(AND([6]PREMIOS_TITULACIONES_ANTIGUAS!$D120="",[6]PREMIOS_TITULACIONES_ANTIGUAS!$D121="",[6]PREMIOS_TITULACIONES_ANTIGUAS!$D119=""),"","TOTAL"))</f>
        <v/>
      </c>
      <c r="B122" s="7" t="str">
        <f ca="1">IF(AND($A122&lt;&gt;"",$A122&lt;&gt;"TOTAL"),IF(AND([6]PREMIOS_TITULACIONES_ANTIGUAS!$E120&lt;&gt;"",[6]PREMIOS_TITULACIONES_ANTIGUAS!$E120&lt;&gt;0),[6]PREMIOS_TITULACIONES_ANTIGUAS!$E120,""),IF($A122="TOTAL",SUM(INDIRECT("B4:B"&amp;ROW()-1)),""))</f>
        <v/>
      </c>
      <c r="C122" s="7" t="str">
        <f ca="1">IF(AND($A122&lt;&gt;"",$A122&lt;&gt;"TOTAL"),IF(AND([6]PREMIOS_TITULACIONES_ANTIGUAS!$G120&lt;&gt;"",[6]PREMIOS_TITULACIONES_ANTIGUAS!$G120&lt;&gt;0),[6]PREMIOS_TITULACIONES_ANTIGUAS!$G120,""),IF($A122="TOTAL",SUM(INDIRECT("C4:C"&amp;ROW()-1)),""))</f>
        <v/>
      </c>
      <c r="D122" s="7" t="str">
        <f t="shared" ca="1" si="19"/>
        <v/>
      </c>
      <c r="E122" s="7" t="str">
        <f ca="1">IF(AND($A122&lt;&gt;"",$A122&lt;&gt;"TOTAL"),IF(AND([6]PREMIOS_TITULACIONES_ANTIGUAS!$J120&lt;&gt;"",[6]PREMIOS_TITULACIONES_ANTIGUAS!$J120&lt;&gt;0),[6]PREMIOS_TITULACIONES_ANTIGUAS!$J120,""),IF($A122="TOTAL",SUM(INDIRECT("E4:E"&amp;ROW()-1)),""))</f>
        <v/>
      </c>
      <c r="F122" s="7" t="str">
        <f ca="1">IF(AND($A122&lt;&gt;"",$A122&lt;&gt;"TOTAL"),IF(AND([6]PREMIOS_TITULACIONES_ANTIGUAS!$L120&lt;&gt;"",[6]PREMIOS_TITULACIONES_ANTIGUAS!$L120&lt;&gt;0),[6]PREMIOS_TITULACIONES_ANTIGUAS!$L120,""),IF($A122="TOTAL",SUM(INDIRECT("F4:F"&amp;ROW()-1)),""))</f>
        <v/>
      </c>
      <c r="G122" s="7" t="str">
        <f t="shared" ca="1" si="20"/>
        <v/>
      </c>
      <c r="H122" s="7" t="str">
        <f ca="1">IF(AND($A122&lt;&gt;"",$A122&lt;&gt;"TOTAL"),IF(AND([6]PREMIOS_TITULACIONES_ANTIGUAS!$O120&lt;&gt;"",[6]PREMIOS_TITULACIONES_ANTIGUAS!$O120&lt;&gt;0),[6]PREMIOS_TITULACIONES_ANTIGUAS!$O120,""),IF($A122="TOTAL",SUM(INDIRECT("H4:H"&amp;ROW()-1)),""))</f>
        <v/>
      </c>
      <c r="I122" s="7" t="str">
        <f ca="1">IF(AND($A122&lt;&gt;"",$A122&lt;&gt;"TOTAL"),IF(AND([6]PREMIOS_TITULACIONES_ANTIGUAS!$Q120&lt;&gt;"",[6]PREMIOS_TITULACIONES_ANTIGUAS!$Q120&lt;&gt;0),[6]PREMIOS_TITULACIONES_ANTIGUAS!$Q120,""),IF($A122="TOTAL",SUM(INDIRECT("I4:I"&amp;ROW()-1)),""))</f>
        <v/>
      </c>
      <c r="J122" s="7" t="str">
        <f t="shared" ca="1" si="21"/>
        <v/>
      </c>
      <c r="K122" s="7" t="str">
        <f ca="1">IF(AND($A122&lt;&gt;"",$A122&lt;&gt;"TOTAL"),IF(AND([6]PREMIOS_TITULACIONES_ANTIGUAS!$T120&lt;&gt;"",[6]PREMIOS_TITULACIONES_ANTIGUAS!$T120&lt;&gt;0),[6]PREMIOS_TITULACIONES_ANTIGUAS!$T120,""),IF($A122="TOTAL",SUM(INDIRECT("K4:K"&amp;ROW()-1)),""))</f>
        <v/>
      </c>
      <c r="L122" s="7" t="str">
        <f ca="1">IF(AND($A122&lt;&gt;"",$A122&lt;&gt;"TOTAL"),IF(AND([6]PREMIOS_TITULACIONES_ANTIGUAS!$V120&lt;&gt;"",[6]PREMIOS_TITULACIONES_ANTIGUAS!$V120&lt;&gt;0),[6]PREMIOS_TITULACIONES_ANTIGUAS!$V120,""),IF($A122="TOTAL",SUM(INDIRECT("L4:L"&amp;ROW()-1)),""))</f>
        <v/>
      </c>
      <c r="M122" s="7" t="str">
        <f t="shared" ca="1" si="22"/>
        <v/>
      </c>
      <c r="N122" s="7" t="str">
        <f ca="1">IF(AND($A122&lt;&gt;"",$A122&lt;&gt;"TOTAL"),IF(AND([6]PREMIOS_TITULACIONES_ANTIGUAS!$Y120&lt;&gt;"",[6]PREMIOS_TITULACIONES_ANTIGUAS!$Y120&lt;&gt;0),[6]PREMIOS_TITULACIONES_ANTIGUAS!$Y120,""),IF($A122="TOTAL",SUM(INDIRECT("N4:N"&amp;ROW()-1)),""))</f>
        <v/>
      </c>
      <c r="O122" s="7" t="str">
        <f ca="1">IF(AND($A122&lt;&gt;"",$A122&lt;&gt;"TOTAL"),IF(AND([6]PREMIOS_TITULACIONES_ANTIGUAS!$AA120&lt;&gt;"",[6]PREMIOS_TITULACIONES_ANTIGUAS!$AA120&lt;&gt;0),[6]PREMIOS_TITULACIONES_ANTIGUAS!$AA120,""),IF($A122="TOTAL",SUM(INDIRECT("O4:O"&amp;ROW()-1)),""))</f>
        <v/>
      </c>
      <c r="P122" s="7" t="str">
        <f t="shared" ca="1" si="23"/>
        <v/>
      </c>
      <c r="Q122" s="7" t="str">
        <f ca="1">IF(AND($A122&lt;&gt;"",$A122&lt;&gt;"TOTAL"),IF(AND([6]PREMIOS_TITULACIONES_ANTIGUAS!$AD120&lt;&gt;"",[6]PREMIOS_TITULACIONES_ANTIGUAS!$AD120&lt;&gt;0),[6]PREMIOS_TITULACIONES_ANTIGUAS!$AD120,""),IF($A122="TOTAL",SUM(INDIRECT("Q4:Q"&amp;ROW()-1)),""))</f>
        <v/>
      </c>
      <c r="R122" s="7" t="str">
        <f ca="1">IF(AND($A122&lt;&gt;"",$A122&lt;&gt;"TOTAL"),IF(AND([6]PREMIOS_TITULACIONES_ANTIGUAS!$AF120&lt;&gt;"",[6]PREMIOS_TITULACIONES_ANTIGUAS!$AF120&lt;&gt;0),[6]PREMIOS_TITULACIONES_ANTIGUAS!$AF120,""),IF($A122="TOTAL",SUM(INDIRECT("R4:R"&amp;ROW()-1)),""))</f>
        <v/>
      </c>
      <c r="S122" s="7" t="str">
        <f t="shared" ca="1" si="24"/>
        <v/>
      </c>
      <c r="T122" s="7" t="str">
        <f ca="1">IF(AND($A122&lt;&gt;"",$A122&lt;&gt;"TOTAL"),IF(AND([6]PREMIOS_TITULACIONES_ANTIGUAS!$AI120&lt;&gt;"",[6]PREMIOS_TITULACIONES_ANTIGUAS!$AI120&lt;&gt;0),[6]PREMIOS_TITULACIONES_ANTIGUAS!$AI120,""),IF($A122="TOTAL",SUM(INDIRECT("T4:T"&amp;ROW()-1)),""))</f>
        <v/>
      </c>
      <c r="U122" s="7" t="str">
        <f ca="1">IF(AND($A122&lt;&gt;"",$A122&lt;&gt;"TOTAL"),IF(AND([6]PREMIOS_TITULACIONES_ANTIGUAS!$AK120&lt;&gt;"",[6]PREMIOS_TITULACIONES_ANTIGUAS!$AK120&lt;&gt;0),[6]PREMIOS_TITULACIONES_ANTIGUAS!$AK120,""),IF($A122="TOTAL",SUM(INDIRECT("U4:U"&amp;ROW()-1)),""))</f>
        <v/>
      </c>
      <c r="V122" s="7" t="str">
        <f t="shared" ca="1" si="25"/>
        <v/>
      </c>
      <c r="W122" s="7" t="str">
        <f ca="1">IF(AND($A122&lt;&gt;"",$A122&lt;&gt;"TOTAL"),IF(AND([6]PREMIOS_TITULACIONES_ANTIGUAS!$AN120&lt;&gt;"",[6]PREMIOS_TITULACIONES_ANTIGUAS!$AN120&lt;&gt;0),[6]PREMIOS_TITULACIONES_ANTIGUAS!$AN120,""),IF($A122="TOTAL",SUM(INDIRECT("W4:W"&amp;ROW()-1)),""))</f>
        <v/>
      </c>
      <c r="X122" s="7" t="str">
        <f ca="1">IF(AND($A122&lt;&gt;"",$A122&lt;&gt;"TOTAL"),IF(AND([6]PREMIOS_TITULACIONES_ANTIGUAS!$AP120&lt;&gt;"",[6]PREMIOS_TITULACIONES_ANTIGUAS!$AP120&lt;&gt;0),[6]PREMIOS_TITULACIONES_ANTIGUAS!$AP120,""),IF($A122="TOTAL",SUM(INDIRECT("X4:X"&amp;ROW()-1)),""))</f>
        <v/>
      </c>
      <c r="Y122" s="7" t="str">
        <f t="shared" ca="1" si="26"/>
        <v/>
      </c>
      <c r="Z122" s="7" t="str">
        <f ca="1">IF(AND($A122&lt;&gt;"",$A122&lt;&gt;"TOTAL"),IF(AND([6]PREMIOS_TITULACIONES_ANTIGUAS!$AS120&lt;&gt;"",[6]PREMIOS_TITULACIONES_ANTIGUAS!$AS120&lt;&gt;0),[6]PREMIOS_TITULACIONES_ANTIGUAS!$AS120,""),IF($A122="TOTAL",SUM(INDIRECT("Z4:Z"&amp;ROW()-1)),""))</f>
        <v/>
      </c>
      <c r="AA122" s="7" t="str">
        <f ca="1">IF(AND($A122&lt;&gt;"",$A122&lt;&gt;"TOTAL"),IF(AND([6]PREMIOS_TITULACIONES_ANTIGUAS!$AU120&lt;&gt;"",[6]PREMIOS_TITULACIONES_ANTIGUAS!$AU120&lt;&gt;0),[6]PREMIOS_TITULACIONES_ANTIGUAS!$AU120,""),IF($A122="TOTAL",SUM(INDIRECT("AA4:AA"&amp;ROW()-1)),""))</f>
        <v/>
      </c>
      <c r="AB122" s="7" t="str">
        <f t="shared" ca="1" si="27"/>
        <v/>
      </c>
      <c r="AC122" s="7" t="str">
        <f ca="1">IF(AND($A122&lt;&gt;"",$A122&lt;&gt;"TOTAL"),IF(AND([6]PREMIOS_TITULACIONES_ANTIGUAS!$AX120&lt;&gt;"",[6]PREMIOS_TITULACIONES_ANTIGUAS!$AX120&lt;&gt;0),[6]PREMIOS_TITULACIONES_ANTIGUAS!$AX120,""),IF($A122="TOTAL",SUM(INDIRECT("AC4:AC"&amp;ROW()-1)),""))</f>
        <v/>
      </c>
      <c r="AD122" s="7" t="str">
        <f ca="1">IF(AND($A122&lt;&gt;"",$A122&lt;&gt;"TOTAL"),IF(AND([6]PREMIOS_TITULACIONES_ANTIGUAS!$AZ120&lt;&gt;"",[6]PREMIOS_TITULACIONES_ANTIGUAS!$AZ120&lt;&gt;0),[6]PREMIOS_TITULACIONES_ANTIGUAS!$AZ120,""),IF($A122="TOTAL",SUM(INDIRECT("AD4:AD"&amp;ROW()-1)),""))</f>
        <v/>
      </c>
      <c r="AE122" s="7" t="str">
        <f t="shared" ca="1" si="28"/>
        <v/>
      </c>
      <c r="AF122" s="7" t="str">
        <f ca="1">IF(AND($A122&lt;&gt;"",$A122&lt;&gt;"TOTAL"),IF(AND([6]PREMIOS_TITULACIONES_ANTIGUAS!$BC120&lt;&gt;"",[6]PREMIOS_TITULACIONES_ANTIGUAS!$BC120&lt;&gt;0),[6]PREMIOS_TITULACIONES_ANTIGUAS!$BC120,""),IF($A122="TOTAL",SUM(INDIRECT("AF4:AF"&amp;ROW()-1)),""))</f>
        <v/>
      </c>
      <c r="AG122" s="7" t="str">
        <f ca="1">IF(AND($A122&lt;&gt;"",$A122&lt;&gt;"TOTAL"),IF(AND([6]PREMIOS_TITULACIONES_ANTIGUAS!$BE120&lt;&gt;"",[6]PREMIOS_TITULACIONES_ANTIGUAS!$BE120&lt;&gt;0),[6]PREMIOS_TITULACIONES_ANTIGUAS!$BE120,""),IF($A122="TOTAL",SUM(INDIRECT("AG4:AG"&amp;ROW()-1)),""))</f>
        <v/>
      </c>
      <c r="AH122" s="7" t="str">
        <f t="shared" ca="1" si="29"/>
        <v/>
      </c>
      <c r="AI122" s="7" t="str">
        <f ca="1">IF(AND($A122&lt;&gt;"",$A122&lt;&gt;"TOTAL"),IF(AND([6]PREMIOS_TITULACIONES_ANTIGUAS!$BH120&lt;&gt;"",[6]PREMIOS_TITULACIONES_ANTIGUAS!$BH120&lt;&gt;0),[6]PREMIOS_TITULACIONES_ANTIGUAS!$BH120,""),IF($A122="TOTAL",SUM(INDIRECT("AI4:AI"&amp;ROW()-1)),""))</f>
        <v/>
      </c>
      <c r="AJ122" s="7" t="str">
        <f ca="1">IF(AND($A122&lt;&gt;"",$A122&lt;&gt;"TOTAL"),IF(AND([6]PREMIOS_TITULACIONES_ANTIGUAS!$BJ120&lt;&gt;"",[6]PREMIOS_TITULACIONES_ANTIGUAS!$BJ120&lt;&gt;0),[6]PREMIOS_TITULACIONES_ANTIGUAS!$BJ120,""),IF($A122="TOTAL",SUM(INDIRECT("AJ4:AJ"&amp;ROW()-1)),""))</f>
        <v/>
      </c>
      <c r="AK122" s="7" t="str">
        <f t="shared" ca="1" si="30"/>
        <v/>
      </c>
      <c r="AL122" s="7" t="str">
        <f ca="1">IF(AND($A122&lt;&gt;"",$A122&lt;&gt;"TOTAL"),IF(AND([6]PREMIOS_TITULACIONES_ANTIGUAS!$BM120&lt;&gt;"",[6]PREMIOS_TITULACIONES_ANTIGUAS!$BM120&lt;&gt;0),[6]PREMIOS_TITULACIONES_ANTIGUAS!$BM120,""),IF($A122="TOTAL",SUM(INDIRECT("AL4:AL"&amp;ROW()-1)),""))</f>
        <v/>
      </c>
      <c r="AM122" s="7" t="str">
        <f ca="1">IF(AND($A122&lt;&gt;"",$A122&lt;&gt;"TOTAL"),IF(AND([6]PREMIOS_TITULACIONES_ANTIGUAS!$BO120&lt;&gt;"",[6]PREMIOS_TITULACIONES_ANTIGUAS!$BO120&lt;&gt;0),[6]PREMIOS_TITULACIONES_ANTIGUAS!$BO120,""),IF($A122="TOTAL",SUM(INDIRECT("AM4:AM"&amp;ROW()-1)),""))</f>
        <v/>
      </c>
      <c r="AN122" s="7" t="str">
        <f t="shared" ca="1" si="31"/>
        <v/>
      </c>
      <c r="AO122" s="7" t="str">
        <f ca="1">IF(AND($A122&lt;&gt;"",$A122&lt;&gt;"TOTAL"),IF(AND([6]PREMIOS_TITULACIONES_ANTIGUAS!$BR120&lt;&gt;"",[6]PREMIOS_TITULACIONES_ANTIGUAS!$BR120&lt;&gt;0),[6]PREMIOS_TITULACIONES_ANTIGUAS!$BR120,""),IF($A122="TOTAL",SUM(INDIRECT("AO4:AO"&amp;ROW()-1)),""))</f>
        <v/>
      </c>
      <c r="AP122" s="7" t="str">
        <f ca="1">IF(AND($A122&lt;&gt;"",$A122&lt;&gt;"TOTAL"),IF(AND([6]PREMIOS_TITULACIONES_ANTIGUAS!$BT120&lt;&gt;"",[6]PREMIOS_TITULACIONES_ANTIGUAS!$BT120&lt;&gt;0),[6]PREMIOS_TITULACIONES_ANTIGUAS!$BT120,""),IF($A122="TOTAL",SUM(INDIRECT("AP4:AP"&amp;ROW()-1)),""))</f>
        <v/>
      </c>
      <c r="AQ122" s="7" t="str">
        <f t="shared" ca="1" si="32"/>
        <v/>
      </c>
      <c r="AR122" s="7" t="str">
        <f ca="1">IF(AND($A122&lt;&gt;"",$A122&lt;&gt;"TOTAL"),IF(AND([6]PREMIOS_TITULACIONES_ANTIGUAS!$BW120&lt;&gt;"",[6]PREMIOS_TITULACIONES_ANTIGUAS!$BW120&lt;&gt;0),[6]PREMIOS_TITULACIONES_ANTIGUAS!$BW120,""),IF($A122="TOTAL",SUM(INDIRECT("AR4:AR"&amp;ROW()-1)),""))</f>
        <v/>
      </c>
      <c r="AS122" s="7" t="str">
        <f ca="1">IF(AND($A122&lt;&gt;"",$A122&lt;&gt;"TOTAL"),IF(AND([6]PREMIOS_TITULACIONES_ANTIGUAS!$BY120&lt;&gt;"",[6]PREMIOS_TITULACIONES_ANTIGUAS!$BY120&lt;&gt;0),[6]PREMIOS_TITULACIONES_ANTIGUAS!$BY120,""),IF($A122="TOTAL",SUM(INDIRECT("AS4:AS"&amp;ROW()-1)),""))</f>
        <v/>
      </c>
      <c r="AT122" s="7" t="str">
        <f t="shared" ca="1" si="33"/>
        <v/>
      </c>
      <c r="AU122" s="7" t="str">
        <f ca="1">IF(AND($A122&lt;&gt;"",$A122&lt;&gt;"TOTAL"),IF(AND([6]PREMIOS_TITULACIONES_ANTIGUAS!$CB120&lt;&gt;"",[6]PREMIOS_TITULACIONES_ANTIGUAS!$CB120&lt;&gt;0),[6]PREMIOS_TITULACIONES_ANTIGUAS!$CB120,""),IF($A122="TOTAL",SUM(INDIRECT("AU4:AU"&amp;ROW()-1)),""))</f>
        <v/>
      </c>
      <c r="AV122" s="7" t="str">
        <f ca="1">IF(AND($A122&lt;&gt;"",$A122&lt;&gt;"TOTAL"),IF(AND([6]PREMIOS_TITULACIONES_ANTIGUAS!$CD120&lt;&gt;"",[6]PREMIOS_TITULACIONES_ANTIGUAS!$CD120&lt;&gt;0),[6]PREMIOS_TITULACIONES_ANTIGUAS!$CD120,""),IF($A122="TOTAL",SUM(INDIRECT("AV4:AV"&amp;ROW()-1)),""))</f>
        <v/>
      </c>
      <c r="AW122" s="7" t="str">
        <f t="shared" ca="1" si="34"/>
        <v/>
      </c>
      <c r="AX122" s="7" t="str">
        <f ca="1">IF(AND($A122&lt;&gt;"",$A122&lt;&gt;"TOTAL"),IF(AND([6]PREMIOS_TITULACIONES_ANTIGUAS!$CG120&lt;&gt;"",[6]PREMIOS_TITULACIONES_ANTIGUAS!$CG120&lt;&gt;0),[6]PREMIOS_TITULACIONES_ANTIGUAS!$CG120,""),IF($A122="TOTAL",SUM(INDIRECT("AX4:AX"&amp;ROW()-1)),""))</f>
        <v/>
      </c>
      <c r="AY122" s="7" t="str">
        <f ca="1">IF(AND($A122&lt;&gt;"",$A122&lt;&gt;"TOTAL"),IF(AND([6]PREMIOS_TITULACIONES_ANTIGUAS!$CI120&lt;&gt;"",[6]PREMIOS_TITULACIONES_ANTIGUAS!$CI120&lt;&gt;0),[6]PREMIOS_TITULACIONES_ANTIGUAS!$CI120,""),IF($A122="TOTAL",SUM(INDIRECT("AY4:AY"&amp;ROW()-1)),""))</f>
        <v/>
      </c>
      <c r="AZ122" s="7" t="str">
        <f t="shared" ca="1" si="35"/>
        <v/>
      </c>
      <c r="BA122" s="7" t="str">
        <f ca="1">IF(AND($A122&lt;&gt;"",$A122&lt;&gt;"TOTAL"),IF(AND([6]PREMIOS_TITULACIONES_ANTIGUAS!$CL120&lt;&gt;"",[6]PREMIOS_TITULACIONES_ANTIGUAS!$CL120&lt;&gt;0),[6]PREMIOS_TITULACIONES_ANTIGUAS!$CL120,""),IF($A122="TOTAL",SUM(INDIRECT("BA4:BA"&amp;ROW()-1)),""))</f>
        <v/>
      </c>
      <c r="BB122" s="7" t="str">
        <f ca="1">IF(AND($A122&lt;&gt;"",$A122&lt;&gt;"TOTAL"),IF(AND([6]PREMIOS_TITULACIONES_ANTIGUAS!$CN120&lt;&gt;"",[6]PREMIOS_TITULACIONES_ANTIGUAS!$CN120&lt;&gt;0),[6]PREMIOS_TITULACIONES_ANTIGUAS!$CN120,""),IF($A122="TOTAL",SUM(INDIRECT("BB4:BB"&amp;ROW()-1)),""))</f>
        <v/>
      </c>
      <c r="BC122" s="7" t="str">
        <f t="shared" ca="1" si="36"/>
        <v/>
      </c>
      <c r="BD122" s="7" t="str">
        <f ca="1">IF(AND($A122&lt;&gt;"",$A122&lt;&gt;"TOTAL"),IF(AND([6]PREMIOS_TITULACIONES_ANTIGUAS!$CQ120&lt;&gt;"",[6]PREMIOS_TITULACIONES_ANTIGUAS!$CQ120&lt;&gt;0),[6]PREMIOS_TITULACIONES_ANTIGUAS!$CQ120,""),IF($A122="TOTAL",SUM(INDIRECT("BD4:BD"&amp;ROW()-1)),""))</f>
        <v/>
      </c>
      <c r="BE122" s="7" t="str">
        <f ca="1">IF(AND($A122&lt;&gt;"",$A122&lt;&gt;"TOTAL"),IF(AND([6]PREMIOS_TITULACIONES_ANTIGUAS!$CS120&lt;&gt;"",[6]PREMIOS_TITULACIONES_ANTIGUAS!$CS120&lt;&gt;0),[6]PREMIOS_TITULACIONES_ANTIGUAS!$CS120,""),IF($A122="TOTAL",SUM(INDIRECT("BE4:BE"&amp;ROW()-1)),""))</f>
        <v/>
      </c>
      <c r="BF122" s="7" t="str">
        <f t="shared" ca="1" si="37"/>
        <v/>
      </c>
    </row>
    <row r="123" spans="1:58" x14ac:dyDescent="0.2">
      <c r="A123" s="12" t="str">
        <f>IF([6]PREMIOS_TITULACIONES_ANTIGUAS!$D121&lt;&gt;"",[6]PREMIOS_TITULACIONES_ANTIGUAS!$D121,IF(AND([6]PREMIOS_TITULACIONES_ANTIGUAS!$D121="",[6]PREMIOS_TITULACIONES_ANTIGUAS!$D122="",[6]PREMIOS_TITULACIONES_ANTIGUAS!$D120=""),"","TOTAL"))</f>
        <v/>
      </c>
      <c r="B123" s="7" t="str">
        <f ca="1">IF(AND($A123&lt;&gt;"",$A123&lt;&gt;"TOTAL"),IF(AND([6]PREMIOS_TITULACIONES_ANTIGUAS!$E121&lt;&gt;"",[6]PREMIOS_TITULACIONES_ANTIGUAS!$E121&lt;&gt;0),[6]PREMIOS_TITULACIONES_ANTIGUAS!$E121,""),IF($A123="TOTAL",SUM(INDIRECT("B4:B"&amp;ROW()-1)),""))</f>
        <v/>
      </c>
      <c r="C123" s="7" t="str">
        <f ca="1">IF(AND($A123&lt;&gt;"",$A123&lt;&gt;"TOTAL"),IF(AND([6]PREMIOS_TITULACIONES_ANTIGUAS!$G121&lt;&gt;"",[6]PREMIOS_TITULACIONES_ANTIGUAS!$G121&lt;&gt;0),[6]PREMIOS_TITULACIONES_ANTIGUAS!$G121,""),IF($A123="TOTAL",SUM(INDIRECT("C4:C"&amp;ROW()-1)),""))</f>
        <v/>
      </c>
      <c r="D123" s="7" t="str">
        <f t="shared" ca="1" si="19"/>
        <v/>
      </c>
      <c r="E123" s="7" t="str">
        <f ca="1">IF(AND($A123&lt;&gt;"",$A123&lt;&gt;"TOTAL"),IF(AND([6]PREMIOS_TITULACIONES_ANTIGUAS!$J121&lt;&gt;"",[6]PREMIOS_TITULACIONES_ANTIGUAS!$J121&lt;&gt;0),[6]PREMIOS_TITULACIONES_ANTIGUAS!$J121,""),IF($A123="TOTAL",SUM(INDIRECT("E4:E"&amp;ROW()-1)),""))</f>
        <v/>
      </c>
      <c r="F123" s="7" t="str">
        <f ca="1">IF(AND($A123&lt;&gt;"",$A123&lt;&gt;"TOTAL"),IF(AND([6]PREMIOS_TITULACIONES_ANTIGUAS!$L121&lt;&gt;"",[6]PREMIOS_TITULACIONES_ANTIGUAS!$L121&lt;&gt;0),[6]PREMIOS_TITULACIONES_ANTIGUAS!$L121,""),IF($A123="TOTAL",SUM(INDIRECT("F4:F"&amp;ROW()-1)),""))</f>
        <v/>
      </c>
      <c r="G123" s="7" t="str">
        <f t="shared" ca="1" si="20"/>
        <v/>
      </c>
      <c r="H123" s="7" t="str">
        <f ca="1">IF(AND($A123&lt;&gt;"",$A123&lt;&gt;"TOTAL"),IF(AND([6]PREMIOS_TITULACIONES_ANTIGUAS!$O121&lt;&gt;"",[6]PREMIOS_TITULACIONES_ANTIGUAS!$O121&lt;&gt;0),[6]PREMIOS_TITULACIONES_ANTIGUAS!$O121,""),IF($A123="TOTAL",SUM(INDIRECT("H4:H"&amp;ROW()-1)),""))</f>
        <v/>
      </c>
      <c r="I123" s="7" t="str">
        <f ca="1">IF(AND($A123&lt;&gt;"",$A123&lt;&gt;"TOTAL"),IF(AND([6]PREMIOS_TITULACIONES_ANTIGUAS!$Q121&lt;&gt;"",[6]PREMIOS_TITULACIONES_ANTIGUAS!$Q121&lt;&gt;0),[6]PREMIOS_TITULACIONES_ANTIGUAS!$Q121,""),IF($A123="TOTAL",SUM(INDIRECT("I4:I"&amp;ROW()-1)),""))</f>
        <v/>
      </c>
      <c r="J123" s="7" t="str">
        <f t="shared" ca="1" si="21"/>
        <v/>
      </c>
      <c r="K123" s="7" t="str">
        <f ca="1">IF(AND($A123&lt;&gt;"",$A123&lt;&gt;"TOTAL"),IF(AND([6]PREMIOS_TITULACIONES_ANTIGUAS!$T121&lt;&gt;"",[6]PREMIOS_TITULACIONES_ANTIGUAS!$T121&lt;&gt;0),[6]PREMIOS_TITULACIONES_ANTIGUAS!$T121,""),IF($A123="TOTAL",SUM(INDIRECT("K4:K"&amp;ROW()-1)),""))</f>
        <v/>
      </c>
      <c r="L123" s="7" t="str">
        <f ca="1">IF(AND($A123&lt;&gt;"",$A123&lt;&gt;"TOTAL"),IF(AND([6]PREMIOS_TITULACIONES_ANTIGUAS!$V121&lt;&gt;"",[6]PREMIOS_TITULACIONES_ANTIGUAS!$V121&lt;&gt;0),[6]PREMIOS_TITULACIONES_ANTIGUAS!$V121,""),IF($A123="TOTAL",SUM(INDIRECT("L4:L"&amp;ROW()-1)),""))</f>
        <v/>
      </c>
      <c r="M123" s="7" t="str">
        <f t="shared" ca="1" si="22"/>
        <v/>
      </c>
      <c r="N123" s="7" t="str">
        <f ca="1">IF(AND($A123&lt;&gt;"",$A123&lt;&gt;"TOTAL"),IF(AND([6]PREMIOS_TITULACIONES_ANTIGUAS!$Y121&lt;&gt;"",[6]PREMIOS_TITULACIONES_ANTIGUAS!$Y121&lt;&gt;0),[6]PREMIOS_TITULACIONES_ANTIGUAS!$Y121,""),IF($A123="TOTAL",SUM(INDIRECT("N4:N"&amp;ROW()-1)),""))</f>
        <v/>
      </c>
      <c r="O123" s="7" t="str">
        <f ca="1">IF(AND($A123&lt;&gt;"",$A123&lt;&gt;"TOTAL"),IF(AND([6]PREMIOS_TITULACIONES_ANTIGUAS!$AA121&lt;&gt;"",[6]PREMIOS_TITULACIONES_ANTIGUAS!$AA121&lt;&gt;0),[6]PREMIOS_TITULACIONES_ANTIGUAS!$AA121,""),IF($A123="TOTAL",SUM(INDIRECT("O4:O"&amp;ROW()-1)),""))</f>
        <v/>
      </c>
      <c r="P123" s="7" t="str">
        <f t="shared" ca="1" si="23"/>
        <v/>
      </c>
      <c r="Q123" s="7" t="str">
        <f ca="1">IF(AND($A123&lt;&gt;"",$A123&lt;&gt;"TOTAL"),IF(AND([6]PREMIOS_TITULACIONES_ANTIGUAS!$AD121&lt;&gt;"",[6]PREMIOS_TITULACIONES_ANTIGUAS!$AD121&lt;&gt;0),[6]PREMIOS_TITULACIONES_ANTIGUAS!$AD121,""),IF($A123="TOTAL",SUM(INDIRECT("Q4:Q"&amp;ROW()-1)),""))</f>
        <v/>
      </c>
      <c r="R123" s="7" t="str">
        <f ca="1">IF(AND($A123&lt;&gt;"",$A123&lt;&gt;"TOTAL"),IF(AND([6]PREMIOS_TITULACIONES_ANTIGUAS!$AF121&lt;&gt;"",[6]PREMIOS_TITULACIONES_ANTIGUAS!$AF121&lt;&gt;0),[6]PREMIOS_TITULACIONES_ANTIGUAS!$AF121,""),IF($A123="TOTAL",SUM(INDIRECT("R4:R"&amp;ROW()-1)),""))</f>
        <v/>
      </c>
      <c r="S123" s="7" t="str">
        <f t="shared" ca="1" si="24"/>
        <v/>
      </c>
      <c r="T123" s="7" t="str">
        <f ca="1">IF(AND($A123&lt;&gt;"",$A123&lt;&gt;"TOTAL"),IF(AND([6]PREMIOS_TITULACIONES_ANTIGUAS!$AI121&lt;&gt;"",[6]PREMIOS_TITULACIONES_ANTIGUAS!$AI121&lt;&gt;0),[6]PREMIOS_TITULACIONES_ANTIGUAS!$AI121,""),IF($A123="TOTAL",SUM(INDIRECT("T4:T"&amp;ROW()-1)),""))</f>
        <v/>
      </c>
      <c r="U123" s="7" t="str">
        <f ca="1">IF(AND($A123&lt;&gt;"",$A123&lt;&gt;"TOTAL"),IF(AND([6]PREMIOS_TITULACIONES_ANTIGUAS!$AK121&lt;&gt;"",[6]PREMIOS_TITULACIONES_ANTIGUAS!$AK121&lt;&gt;0),[6]PREMIOS_TITULACIONES_ANTIGUAS!$AK121,""),IF($A123="TOTAL",SUM(INDIRECT("U4:U"&amp;ROW()-1)),""))</f>
        <v/>
      </c>
      <c r="V123" s="7" t="str">
        <f t="shared" ca="1" si="25"/>
        <v/>
      </c>
      <c r="W123" s="7" t="str">
        <f ca="1">IF(AND($A123&lt;&gt;"",$A123&lt;&gt;"TOTAL"),IF(AND([6]PREMIOS_TITULACIONES_ANTIGUAS!$AN121&lt;&gt;"",[6]PREMIOS_TITULACIONES_ANTIGUAS!$AN121&lt;&gt;0),[6]PREMIOS_TITULACIONES_ANTIGUAS!$AN121,""),IF($A123="TOTAL",SUM(INDIRECT("W4:W"&amp;ROW()-1)),""))</f>
        <v/>
      </c>
      <c r="X123" s="7" t="str">
        <f ca="1">IF(AND($A123&lt;&gt;"",$A123&lt;&gt;"TOTAL"),IF(AND([6]PREMIOS_TITULACIONES_ANTIGUAS!$AP121&lt;&gt;"",[6]PREMIOS_TITULACIONES_ANTIGUAS!$AP121&lt;&gt;0),[6]PREMIOS_TITULACIONES_ANTIGUAS!$AP121,""),IF($A123="TOTAL",SUM(INDIRECT("X4:X"&amp;ROW()-1)),""))</f>
        <v/>
      </c>
      <c r="Y123" s="7" t="str">
        <f t="shared" ca="1" si="26"/>
        <v/>
      </c>
      <c r="Z123" s="7" t="str">
        <f ca="1">IF(AND($A123&lt;&gt;"",$A123&lt;&gt;"TOTAL"),IF(AND([6]PREMIOS_TITULACIONES_ANTIGUAS!$AS121&lt;&gt;"",[6]PREMIOS_TITULACIONES_ANTIGUAS!$AS121&lt;&gt;0),[6]PREMIOS_TITULACIONES_ANTIGUAS!$AS121,""),IF($A123="TOTAL",SUM(INDIRECT("Z4:Z"&amp;ROW()-1)),""))</f>
        <v/>
      </c>
      <c r="AA123" s="7" t="str">
        <f ca="1">IF(AND($A123&lt;&gt;"",$A123&lt;&gt;"TOTAL"),IF(AND([6]PREMIOS_TITULACIONES_ANTIGUAS!$AU121&lt;&gt;"",[6]PREMIOS_TITULACIONES_ANTIGUAS!$AU121&lt;&gt;0),[6]PREMIOS_TITULACIONES_ANTIGUAS!$AU121,""),IF($A123="TOTAL",SUM(INDIRECT("AA4:AA"&amp;ROW()-1)),""))</f>
        <v/>
      </c>
      <c r="AB123" s="7" t="str">
        <f t="shared" ca="1" si="27"/>
        <v/>
      </c>
      <c r="AC123" s="7" t="str">
        <f ca="1">IF(AND($A123&lt;&gt;"",$A123&lt;&gt;"TOTAL"),IF(AND([6]PREMIOS_TITULACIONES_ANTIGUAS!$AX121&lt;&gt;"",[6]PREMIOS_TITULACIONES_ANTIGUAS!$AX121&lt;&gt;0),[6]PREMIOS_TITULACIONES_ANTIGUAS!$AX121,""),IF($A123="TOTAL",SUM(INDIRECT("AC4:AC"&amp;ROW()-1)),""))</f>
        <v/>
      </c>
      <c r="AD123" s="7" t="str">
        <f ca="1">IF(AND($A123&lt;&gt;"",$A123&lt;&gt;"TOTAL"),IF(AND([6]PREMIOS_TITULACIONES_ANTIGUAS!$AZ121&lt;&gt;"",[6]PREMIOS_TITULACIONES_ANTIGUAS!$AZ121&lt;&gt;0),[6]PREMIOS_TITULACIONES_ANTIGUAS!$AZ121,""),IF($A123="TOTAL",SUM(INDIRECT("AD4:AD"&amp;ROW()-1)),""))</f>
        <v/>
      </c>
      <c r="AE123" s="7" t="str">
        <f t="shared" ca="1" si="28"/>
        <v/>
      </c>
      <c r="AF123" s="7" t="str">
        <f ca="1">IF(AND($A123&lt;&gt;"",$A123&lt;&gt;"TOTAL"),IF(AND([6]PREMIOS_TITULACIONES_ANTIGUAS!$BC121&lt;&gt;"",[6]PREMIOS_TITULACIONES_ANTIGUAS!$BC121&lt;&gt;0),[6]PREMIOS_TITULACIONES_ANTIGUAS!$BC121,""),IF($A123="TOTAL",SUM(INDIRECT("AF4:AF"&amp;ROW()-1)),""))</f>
        <v/>
      </c>
      <c r="AG123" s="7" t="str">
        <f ca="1">IF(AND($A123&lt;&gt;"",$A123&lt;&gt;"TOTAL"),IF(AND([6]PREMIOS_TITULACIONES_ANTIGUAS!$BE121&lt;&gt;"",[6]PREMIOS_TITULACIONES_ANTIGUAS!$BE121&lt;&gt;0),[6]PREMIOS_TITULACIONES_ANTIGUAS!$BE121,""),IF($A123="TOTAL",SUM(INDIRECT("AG4:AG"&amp;ROW()-1)),""))</f>
        <v/>
      </c>
      <c r="AH123" s="7" t="str">
        <f t="shared" ca="1" si="29"/>
        <v/>
      </c>
      <c r="AI123" s="7" t="str">
        <f ca="1">IF(AND($A123&lt;&gt;"",$A123&lt;&gt;"TOTAL"),IF(AND([6]PREMIOS_TITULACIONES_ANTIGUAS!$BH121&lt;&gt;"",[6]PREMIOS_TITULACIONES_ANTIGUAS!$BH121&lt;&gt;0),[6]PREMIOS_TITULACIONES_ANTIGUAS!$BH121,""),IF($A123="TOTAL",SUM(INDIRECT("AI4:AI"&amp;ROW()-1)),""))</f>
        <v/>
      </c>
      <c r="AJ123" s="7" t="str">
        <f ca="1">IF(AND($A123&lt;&gt;"",$A123&lt;&gt;"TOTAL"),IF(AND([6]PREMIOS_TITULACIONES_ANTIGUAS!$BJ121&lt;&gt;"",[6]PREMIOS_TITULACIONES_ANTIGUAS!$BJ121&lt;&gt;0),[6]PREMIOS_TITULACIONES_ANTIGUAS!$BJ121,""),IF($A123="TOTAL",SUM(INDIRECT("AJ4:AJ"&amp;ROW()-1)),""))</f>
        <v/>
      </c>
      <c r="AK123" s="7" t="str">
        <f t="shared" ca="1" si="30"/>
        <v/>
      </c>
      <c r="AL123" s="7" t="str">
        <f ca="1">IF(AND($A123&lt;&gt;"",$A123&lt;&gt;"TOTAL"),IF(AND([6]PREMIOS_TITULACIONES_ANTIGUAS!$BM121&lt;&gt;"",[6]PREMIOS_TITULACIONES_ANTIGUAS!$BM121&lt;&gt;0),[6]PREMIOS_TITULACIONES_ANTIGUAS!$BM121,""),IF($A123="TOTAL",SUM(INDIRECT("AL4:AL"&amp;ROW()-1)),""))</f>
        <v/>
      </c>
      <c r="AM123" s="7" t="str">
        <f ca="1">IF(AND($A123&lt;&gt;"",$A123&lt;&gt;"TOTAL"),IF(AND([6]PREMIOS_TITULACIONES_ANTIGUAS!$BO121&lt;&gt;"",[6]PREMIOS_TITULACIONES_ANTIGUAS!$BO121&lt;&gt;0),[6]PREMIOS_TITULACIONES_ANTIGUAS!$BO121,""),IF($A123="TOTAL",SUM(INDIRECT("AM4:AM"&amp;ROW()-1)),""))</f>
        <v/>
      </c>
      <c r="AN123" s="7" t="str">
        <f t="shared" ca="1" si="31"/>
        <v/>
      </c>
      <c r="AO123" s="7" t="str">
        <f ca="1">IF(AND($A123&lt;&gt;"",$A123&lt;&gt;"TOTAL"),IF(AND([6]PREMIOS_TITULACIONES_ANTIGUAS!$BR121&lt;&gt;"",[6]PREMIOS_TITULACIONES_ANTIGUAS!$BR121&lt;&gt;0),[6]PREMIOS_TITULACIONES_ANTIGUAS!$BR121,""),IF($A123="TOTAL",SUM(INDIRECT("AO4:AO"&amp;ROW()-1)),""))</f>
        <v/>
      </c>
      <c r="AP123" s="7" t="str">
        <f ca="1">IF(AND($A123&lt;&gt;"",$A123&lt;&gt;"TOTAL"),IF(AND([6]PREMIOS_TITULACIONES_ANTIGUAS!$BT121&lt;&gt;"",[6]PREMIOS_TITULACIONES_ANTIGUAS!$BT121&lt;&gt;0),[6]PREMIOS_TITULACIONES_ANTIGUAS!$BT121,""),IF($A123="TOTAL",SUM(INDIRECT("AP4:AP"&amp;ROW()-1)),""))</f>
        <v/>
      </c>
      <c r="AQ123" s="7" t="str">
        <f t="shared" ca="1" si="32"/>
        <v/>
      </c>
      <c r="AR123" s="7" t="str">
        <f ca="1">IF(AND($A123&lt;&gt;"",$A123&lt;&gt;"TOTAL"),IF(AND([6]PREMIOS_TITULACIONES_ANTIGUAS!$BW121&lt;&gt;"",[6]PREMIOS_TITULACIONES_ANTIGUAS!$BW121&lt;&gt;0),[6]PREMIOS_TITULACIONES_ANTIGUAS!$BW121,""),IF($A123="TOTAL",SUM(INDIRECT("AR4:AR"&amp;ROW()-1)),""))</f>
        <v/>
      </c>
      <c r="AS123" s="7" t="str">
        <f ca="1">IF(AND($A123&lt;&gt;"",$A123&lt;&gt;"TOTAL"),IF(AND([6]PREMIOS_TITULACIONES_ANTIGUAS!$BY121&lt;&gt;"",[6]PREMIOS_TITULACIONES_ANTIGUAS!$BY121&lt;&gt;0),[6]PREMIOS_TITULACIONES_ANTIGUAS!$BY121,""),IF($A123="TOTAL",SUM(INDIRECT("AS4:AS"&amp;ROW()-1)),""))</f>
        <v/>
      </c>
      <c r="AT123" s="7" t="str">
        <f t="shared" ca="1" si="33"/>
        <v/>
      </c>
      <c r="AU123" s="7" t="str">
        <f ca="1">IF(AND($A123&lt;&gt;"",$A123&lt;&gt;"TOTAL"),IF(AND([6]PREMIOS_TITULACIONES_ANTIGUAS!$CB121&lt;&gt;"",[6]PREMIOS_TITULACIONES_ANTIGUAS!$CB121&lt;&gt;0),[6]PREMIOS_TITULACIONES_ANTIGUAS!$CB121,""),IF($A123="TOTAL",SUM(INDIRECT("AU4:AU"&amp;ROW()-1)),""))</f>
        <v/>
      </c>
      <c r="AV123" s="7" t="str">
        <f ca="1">IF(AND($A123&lt;&gt;"",$A123&lt;&gt;"TOTAL"),IF(AND([6]PREMIOS_TITULACIONES_ANTIGUAS!$CD121&lt;&gt;"",[6]PREMIOS_TITULACIONES_ANTIGUAS!$CD121&lt;&gt;0),[6]PREMIOS_TITULACIONES_ANTIGUAS!$CD121,""),IF($A123="TOTAL",SUM(INDIRECT("AV4:AV"&amp;ROW()-1)),""))</f>
        <v/>
      </c>
      <c r="AW123" s="7" t="str">
        <f t="shared" ca="1" si="34"/>
        <v/>
      </c>
      <c r="AX123" s="7" t="str">
        <f ca="1">IF(AND($A123&lt;&gt;"",$A123&lt;&gt;"TOTAL"),IF(AND([6]PREMIOS_TITULACIONES_ANTIGUAS!$CG121&lt;&gt;"",[6]PREMIOS_TITULACIONES_ANTIGUAS!$CG121&lt;&gt;0),[6]PREMIOS_TITULACIONES_ANTIGUAS!$CG121,""),IF($A123="TOTAL",SUM(INDIRECT("AX4:AX"&amp;ROW()-1)),""))</f>
        <v/>
      </c>
      <c r="AY123" s="7" t="str">
        <f ca="1">IF(AND($A123&lt;&gt;"",$A123&lt;&gt;"TOTAL"),IF(AND([6]PREMIOS_TITULACIONES_ANTIGUAS!$CI121&lt;&gt;"",[6]PREMIOS_TITULACIONES_ANTIGUAS!$CI121&lt;&gt;0),[6]PREMIOS_TITULACIONES_ANTIGUAS!$CI121,""),IF($A123="TOTAL",SUM(INDIRECT("AY4:AY"&amp;ROW()-1)),""))</f>
        <v/>
      </c>
      <c r="AZ123" s="7" t="str">
        <f t="shared" ca="1" si="35"/>
        <v/>
      </c>
      <c r="BA123" s="7" t="str">
        <f ca="1">IF(AND($A123&lt;&gt;"",$A123&lt;&gt;"TOTAL"),IF(AND([6]PREMIOS_TITULACIONES_ANTIGUAS!$CL121&lt;&gt;"",[6]PREMIOS_TITULACIONES_ANTIGUAS!$CL121&lt;&gt;0),[6]PREMIOS_TITULACIONES_ANTIGUAS!$CL121,""),IF($A123="TOTAL",SUM(INDIRECT("BA4:BA"&amp;ROW()-1)),""))</f>
        <v/>
      </c>
      <c r="BB123" s="7" t="str">
        <f ca="1">IF(AND($A123&lt;&gt;"",$A123&lt;&gt;"TOTAL"),IF(AND([6]PREMIOS_TITULACIONES_ANTIGUAS!$CN121&lt;&gt;"",[6]PREMIOS_TITULACIONES_ANTIGUAS!$CN121&lt;&gt;0),[6]PREMIOS_TITULACIONES_ANTIGUAS!$CN121,""),IF($A123="TOTAL",SUM(INDIRECT("BB4:BB"&amp;ROW()-1)),""))</f>
        <v/>
      </c>
      <c r="BC123" s="7" t="str">
        <f t="shared" ca="1" si="36"/>
        <v/>
      </c>
      <c r="BD123" s="7" t="str">
        <f ca="1">IF(AND($A123&lt;&gt;"",$A123&lt;&gt;"TOTAL"),IF(AND([6]PREMIOS_TITULACIONES_ANTIGUAS!$CQ121&lt;&gt;"",[6]PREMIOS_TITULACIONES_ANTIGUAS!$CQ121&lt;&gt;0),[6]PREMIOS_TITULACIONES_ANTIGUAS!$CQ121,""),IF($A123="TOTAL",SUM(INDIRECT("BD4:BD"&amp;ROW()-1)),""))</f>
        <v/>
      </c>
      <c r="BE123" s="7" t="str">
        <f ca="1">IF(AND($A123&lt;&gt;"",$A123&lt;&gt;"TOTAL"),IF(AND([6]PREMIOS_TITULACIONES_ANTIGUAS!$CS121&lt;&gt;"",[6]PREMIOS_TITULACIONES_ANTIGUAS!$CS121&lt;&gt;0),[6]PREMIOS_TITULACIONES_ANTIGUAS!$CS121,""),IF($A123="TOTAL",SUM(INDIRECT("BE4:BE"&amp;ROW()-1)),""))</f>
        <v/>
      </c>
      <c r="BF123" s="7" t="str">
        <f t="shared" ca="1" si="37"/>
        <v/>
      </c>
    </row>
    <row r="124" spans="1:58" x14ac:dyDescent="0.2">
      <c r="A124" s="12" t="str">
        <f>IF([6]PREMIOS_TITULACIONES_ANTIGUAS!$D122&lt;&gt;"",[6]PREMIOS_TITULACIONES_ANTIGUAS!$D122,IF(AND([6]PREMIOS_TITULACIONES_ANTIGUAS!$D122="",[6]PREMIOS_TITULACIONES_ANTIGUAS!$D123="",[6]PREMIOS_TITULACIONES_ANTIGUAS!$D121=""),"","TOTAL"))</f>
        <v/>
      </c>
      <c r="B124" s="7" t="str">
        <f ca="1">IF(AND($A124&lt;&gt;"",$A124&lt;&gt;"TOTAL"),IF(AND([6]PREMIOS_TITULACIONES_ANTIGUAS!$E122&lt;&gt;"",[6]PREMIOS_TITULACIONES_ANTIGUAS!$E122&lt;&gt;0),[6]PREMIOS_TITULACIONES_ANTIGUAS!$E122,""),IF($A124="TOTAL",SUM(INDIRECT("B4:B"&amp;ROW()-1)),""))</f>
        <v/>
      </c>
      <c r="C124" s="7" t="str">
        <f ca="1">IF(AND($A124&lt;&gt;"",$A124&lt;&gt;"TOTAL"),IF(AND([6]PREMIOS_TITULACIONES_ANTIGUAS!$G122&lt;&gt;"",[6]PREMIOS_TITULACIONES_ANTIGUAS!$G122&lt;&gt;0),[6]PREMIOS_TITULACIONES_ANTIGUAS!$G122,""),IF($A124="TOTAL",SUM(INDIRECT("C4:C"&amp;ROW()-1)),""))</f>
        <v/>
      </c>
      <c r="D124" s="7" t="str">
        <f t="shared" ca="1" si="19"/>
        <v/>
      </c>
      <c r="E124" s="7" t="str">
        <f ca="1">IF(AND($A124&lt;&gt;"",$A124&lt;&gt;"TOTAL"),IF(AND([6]PREMIOS_TITULACIONES_ANTIGUAS!$J122&lt;&gt;"",[6]PREMIOS_TITULACIONES_ANTIGUAS!$J122&lt;&gt;0),[6]PREMIOS_TITULACIONES_ANTIGUAS!$J122,""),IF($A124="TOTAL",SUM(INDIRECT("E4:E"&amp;ROW()-1)),""))</f>
        <v/>
      </c>
      <c r="F124" s="7" t="str">
        <f ca="1">IF(AND($A124&lt;&gt;"",$A124&lt;&gt;"TOTAL"),IF(AND([6]PREMIOS_TITULACIONES_ANTIGUAS!$L122&lt;&gt;"",[6]PREMIOS_TITULACIONES_ANTIGUAS!$L122&lt;&gt;0),[6]PREMIOS_TITULACIONES_ANTIGUAS!$L122,""),IF($A124="TOTAL",SUM(INDIRECT("F4:F"&amp;ROW()-1)),""))</f>
        <v/>
      </c>
      <c r="G124" s="7" t="str">
        <f t="shared" ca="1" si="20"/>
        <v/>
      </c>
      <c r="H124" s="7" t="str">
        <f ca="1">IF(AND($A124&lt;&gt;"",$A124&lt;&gt;"TOTAL"),IF(AND([6]PREMIOS_TITULACIONES_ANTIGUAS!$O122&lt;&gt;"",[6]PREMIOS_TITULACIONES_ANTIGUAS!$O122&lt;&gt;0),[6]PREMIOS_TITULACIONES_ANTIGUAS!$O122,""),IF($A124="TOTAL",SUM(INDIRECT("H4:H"&amp;ROW()-1)),""))</f>
        <v/>
      </c>
      <c r="I124" s="7" t="str">
        <f ca="1">IF(AND($A124&lt;&gt;"",$A124&lt;&gt;"TOTAL"),IF(AND([6]PREMIOS_TITULACIONES_ANTIGUAS!$Q122&lt;&gt;"",[6]PREMIOS_TITULACIONES_ANTIGUAS!$Q122&lt;&gt;0),[6]PREMIOS_TITULACIONES_ANTIGUAS!$Q122,""),IF($A124="TOTAL",SUM(INDIRECT("I4:I"&amp;ROW()-1)),""))</f>
        <v/>
      </c>
      <c r="J124" s="7" t="str">
        <f t="shared" ca="1" si="21"/>
        <v/>
      </c>
      <c r="K124" s="7" t="str">
        <f ca="1">IF(AND($A124&lt;&gt;"",$A124&lt;&gt;"TOTAL"),IF(AND([6]PREMIOS_TITULACIONES_ANTIGUAS!$T122&lt;&gt;"",[6]PREMIOS_TITULACIONES_ANTIGUAS!$T122&lt;&gt;0),[6]PREMIOS_TITULACIONES_ANTIGUAS!$T122,""),IF($A124="TOTAL",SUM(INDIRECT("K4:K"&amp;ROW()-1)),""))</f>
        <v/>
      </c>
      <c r="L124" s="7" t="str">
        <f ca="1">IF(AND($A124&lt;&gt;"",$A124&lt;&gt;"TOTAL"),IF(AND([6]PREMIOS_TITULACIONES_ANTIGUAS!$V122&lt;&gt;"",[6]PREMIOS_TITULACIONES_ANTIGUAS!$V122&lt;&gt;0),[6]PREMIOS_TITULACIONES_ANTIGUAS!$V122,""),IF($A124="TOTAL",SUM(INDIRECT("L4:L"&amp;ROW()-1)),""))</f>
        <v/>
      </c>
      <c r="M124" s="7" t="str">
        <f t="shared" ca="1" si="22"/>
        <v/>
      </c>
      <c r="N124" s="7" t="str">
        <f ca="1">IF(AND($A124&lt;&gt;"",$A124&lt;&gt;"TOTAL"),IF(AND([6]PREMIOS_TITULACIONES_ANTIGUAS!$Y122&lt;&gt;"",[6]PREMIOS_TITULACIONES_ANTIGUAS!$Y122&lt;&gt;0),[6]PREMIOS_TITULACIONES_ANTIGUAS!$Y122,""),IF($A124="TOTAL",SUM(INDIRECT("N4:N"&amp;ROW()-1)),""))</f>
        <v/>
      </c>
      <c r="O124" s="7" t="str">
        <f ca="1">IF(AND($A124&lt;&gt;"",$A124&lt;&gt;"TOTAL"),IF(AND([6]PREMIOS_TITULACIONES_ANTIGUAS!$AA122&lt;&gt;"",[6]PREMIOS_TITULACIONES_ANTIGUAS!$AA122&lt;&gt;0),[6]PREMIOS_TITULACIONES_ANTIGUAS!$AA122,""),IF($A124="TOTAL",SUM(INDIRECT("O4:O"&amp;ROW()-1)),""))</f>
        <v/>
      </c>
      <c r="P124" s="7" t="str">
        <f t="shared" ca="1" si="23"/>
        <v/>
      </c>
      <c r="Q124" s="7" t="str">
        <f ca="1">IF(AND($A124&lt;&gt;"",$A124&lt;&gt;"TOTAL"),IF(AND([6]PREMIOS_TITULACIONES_ANTIGUAS!$AD122&lt;&gt;"",[6]PREMIOS_TITULACIONES_ANTIGUAS!$AD122&lt;&gt;0),[6]PREMIOS_TITULACIONES_ANTIGUAS!$AD122,""),IF($A124="TOTAL",SUM(INDIRECT("Q4:Q"&amp;ROW()-1)),""))</f>
        <v/>
      </c>
      <c r="R124" s="7" t="str">
        <f ca="1">IF(AND($A124&lt;&gt;"",$A124&lt;&gt;"TOTAL"),IF(AND([6]PREMIOS_TITULACIONES_ANTIGUAS!$AF122&lt;&gt;"",[6]PREMIOS_TITULACIONES_ANTIGUAS!$AF122&lt;&gt;0),[6]PREMIOS_TITULACIONES_ANTIGUAS!$AF122,""),IF($A124="TOTAL",SUM(INDIRECT("R4:R"&amp;ROW()-1)),""))</f>
        <v/>
      </c>
      <c r="S124" s="7" t="str">
        <f t="shared" ca="1" si="24"/>
        <v/>
      </c>
      <c r="T124" s="7" t="str">
        <f ca="1">IF(AND($A124&lt;&gt;"",$A124&lt;&gt;"TOTAL"),IF(AND([6]PREMIOS_TITULACIONES_ANTIGUAS!$AI122&lt;&gt;"",[6]PREMIOS_TITULACIONES_ANTIGUAS!$AI122&lt;&gt;0),[6]PREMIOS_TITULACIONES_ANTIGUAS!$AI122,""),IF($A124="TOTAL",SUM(INDIRECT("T4:T"&amp;ROW()-1)),""))</f>
        <v/>
      </c>
      <c r="U124" s="7" t="str">
        <f ca="1">IF(AND($A124&lt;&gt;"",$A124&lt;&gt;"TOTAL"),IF(AND([6]PREMIOS_TITULACIONES_ANTIGUAS!$AK122&lt;&gt;"",[6]PREMIOS_TITULACIONES_ANTIGUAS!$AK122&lt;&gt;0),[6]PREMIOS_TITULACIONES_ANTIGUAS!$AK122,""),IF($A124="TOTAL",SUM(INDIRECT("U4:U"&amp;ROW()-1)),""))</f>
        <v/>
      </c>
      <c r="V124" s="7" t="str">
        <f t="shared" ca="1" si="25"/>
        <v/>
      </c>
      <c r="W124" s="7" t="str">
        <f ca="1">IF(AND($A124&lt;&gt;"",$A124&lt;&gt;"TOTAL"),IF(AND([6]PREMIOS_TITULACIONES_ANTIGUAS!$AN122&lt;&gt;"",[6]PREMIOS_TITULACIONES_ANTIGUAS!$AN122&lt;&gt;0),[6]PREMIOS_TITULACIONES_ANTIGUAS!$AN122,""),IF($A124="TOTAL",SUM(INDIRECT("W4:W"&amp;ROW()-1)),""))</f>
        <v/>
      </c>
      <c r="X124" s="7" t="str">
        <f ca="1">IF(AND($A124&lt;&gt;"",$A124&lt;&gt;"TOTAL"),IF(AND([6]PREMIOS_TITULACIONES_ANTIGUAS!$AP122&lt;&gt;"",[6]PREMIOS_TITULACIONES_ANTIGUAS!$AP122&lt;&gt;0),[6]PREMIOS_TITULACIONES_ANTIGUAS!$AP122,""),IF($A124="TOTAL",SUM(INDIRECT("X4:X"&amp;ROW()-1)),""))</f>
        <v/>
      </c>
      <c r="Y124" s="7" t="str">
        <f t="shared" ca="1" si="26"/>
        <v/>
      </c>
      <c r="Z124" s="7" t="str">
        <f ca="1">IF(AND($A124&lt;&gt;"",$A124&lt;&gt;"TOTAL"),IF(AND([6]PREMIOS_TITULACIONES_ANTIGUAS!$AS122&lt;&gt;"",[6]PREMIOS_TITULACIONES_ANTIGUAS!$AS122&lt;&gt;0),[6]PREMIOS_TITULACIONES_ANTIGUAS!$AS122,""),IF($A124="TOTAL",SUM(INDIRECT("Z4:Z"&amp;ROW()-1)),""))</f>
        <v/>
      </c>
      <c r="AA124" s="7" t="str">
        <f ca="1">IF(AND($A124&lt;&gt;"",$A124&lt;&gt;"TOTAL"),IF(AND([6]PREMIOS_TITULACIONES_ANTIGUAS!$AU122&lt;&gt;"",[6]PREMIOS_TITULACIONES_ANTIGUAS!$AU122&lt;&gt;0),[6]PREMIOS_TITULACIONES_ANTIGUAS!$AU122,""),IF($A124="TOTAL",SUM(INDIRECT("AA4:AA"&amp;ROW()-1)),""))</f>
        <v/>
      </c>
      <c r="AB124" s="7" t="str">
        <f t="shared" ca="1" si="27"/>
        <v/>
      </c>
      <c r="AC124" s="7" t="str">
        <f ca="1">IF(AND($A124&lt;&gt;"",$A124&lt;&gt;"TOTAL"),IF(AND([6]PREMIOS_TITULACIONES_ANTIGUAS!$AX122&lt;&gt;"",[6]PREMIOS_TITULACIONES_ANTIGUAS!$AX122&lt;&gt;0),[6]PREMIOS_TITULACIONES_ANTIGUAS!$AX122,""),IF($A124="TOTAL",SUM(INDIRECT("AC4:AC"&amp;ROW()-1)),""))</f>
        <v/>
      </c>
      <c r="AD124" s="7" t="str">
        <f ca="1">IF(AND($A124&lt;&gt;"",$A124&lt;&gt;"TOTAL"),IF(AND([6]PREMIOS_TITULACIONES_ANTIGUAS!$AZ122&lt;&gt;"",[6]PREMIOS_TITULACIONES_ANTIGUAS!$AZ122&lt;&gt;0),[6]PREMIOS_TITULACIONES_ANTIGUAS!$AZ122,""),IF($A124="TOTAL",SUM(INDIRECT("AD4:AD"&amp;ROW()-1)),""))</f>
        <v/>
      </c>
      <c r="AE124" s="7" t="str">
        <f t="shared" ca="1" si="28"/>
        <v/>
      </c>
      <c r="AF124" s="7" t="str">
        <f ca="1">IF(AND($A124&lt;&gt;"",$A124&lt;&gt;"TOTAL"),IF(AND([6]PREMIOS_TITULACIONES_ANTIGUAS!$BC122&lt;&gt;"",[6]PREMIOS_TITULACIONES_ANTIGUAS!$BC122&lt;&gt;0),[6]PREMIOS_TITULACIONES_ANTIGUAS!$BC122,""),IF($A124="TOTAL",SUM(INDIRECT("AF4:AF"&amp;ROW()-1)),""))</f>
        <v/>
      </c>
      <c r="AG124" s="7" t="str">
        <f ca="1">IF(AND($A124&lt;&gt;"",$A124&lt;&gt;"TOTAL"),IF(AND([6]PREMIOS_TITULACIONES_ANTIGUAS!$BE122&lt;&gt;"",[6]PREMIOS_TITULACIONES_ANTIGUAS!$BE122&lt;&gt;0),[6]PREMIOS_TITULACIONES_ANTIGUAS!$BE122,""),IF($A124="TOTAL",SUM(INDIRECT("AG4:AG"&amp;ROW()-1)),""))</f>
        <v/>
      </c>
      <c r="AH124" s="7" t="str">
        <f t="shared" ca="1" si="29"/>
        <v/>
      </c>
      <c r="AI124" s="7" t="str">
        <f ca="1">IF(AND($A124&lt;&gt;"",$A124&lt;&gt;"TOTAL"),IF(AND([6]PREMIOS_TITULACIONES_ANTIGUAS!$BH122&lt;&gt;"",[6]PREMIOS_TITULACIONES_ANTIGUAS!$BH122&lt;&gt;0),[6]PREMIOS_TITULACIONES_ANTIGUAS!$BH122,""),IF($A124="TOTAL",SUM(INDIRECT("AI4:AI"&amp;ROW()-1)),""))</f>
        <v/>
      </c>
      <c r="AJ124" s="7" t="str">
        <f ca="1">IF(AND($A124&lt;&gt;"",$A124&lt;&gt;"TOTAL"),IF(AND([6]PREMIOS_TITULACIONES_ANTIGUAS!$BJ122&lt;&gt;"",[6]PREMIOS_TITULACIONES_ANTIGUAS!$BJ122&lt;&gt;0),[6]PREMIOS_TITULACIONES_ANTIGUAS!$BJ122,""),IF($A124="TOTAL",SUM(INDIRECT("AJ4:AJ"&amp;ROW()-1)),""))</f>
        <v/>
      </c>
      <c r="AK124" s="7" t="str">
        <f t="shared" ca="1" si="30"/>
        <v/>
      </c>
      <c r="AL124" s="7" t="str">
        <f ca="1">IF(AND($A124&lt;&gt;"",$A124&lt;&gt;"TOTAL"),IF(AND([6]PREMIOS_TITULACIONES_ANTIGUAS!$BM122&lt;&gt;"",[6]PREMIOS_TITULACIONES_ANTIGUAS!$BM122&lt;&gt;0),[6]PREMIOS_TITULACIONES_ANTIGUAS!$BM122,""),IF($A124="TOTAL",SUM(INDIRECT("AL4:AL"&amp;ROW()-1)),""))</f>
        <v/>
      </c>
      <c r="AM124" s="7" t="str">
        <f ca="1">IF(AND($A124&lt;&gt;"",$A124&lt;&gt;"TOTAL"),IF(AND([6]PREMIOS_TITULACIONES_ANTIGUAS!$BO122&lt;&gt;"",[6]PREMIOS_TITULACIONES_ANTIGUAS!$BO122&lt;&gt;0),[6]PREMIOS_TITULACIONES_ANTIGUAS!$BO122,""),IF($A124="TOTAL",SUM(INDIRECT("AM4:AM"&amp;ROW()-1)),""))</f>
        <v/>
      </c>
      <c r="AN124" s="7" t="str">
        <f t="shared" ca="1" si="31"/>
        <v/>
      </c>
      <c r="AO124" s="7" t="str">
        <f ca="1">IF(AND($A124&lt;&gt;"",$A124&lt;&gt;"TOTAL"),IF(AND([6]PREMIOS_TITULACIONES_ANTIGUAS!$BR122&lt;&gt;"",[6]PREMIOS_TITULACIONES_ANTIGUAS!$BR122&lt;&gt;0),[6]PREMIOS_TITULACIONES_ANTIGUAS!$BR122,""),IF($A124="TOTAL",SUM(INDIRECT("AO4:AO"&amp;ROW()-1)),""))</f>
        <v/>
      </c>
      <c r="AP124" s="7" t="str">
        <f ca="1">IF(AND($A124&lt;&gt;"",$A124&lt;&gt;"TOTAL"),IF(AND([6]PREMIOS_TITULACIONES_ANTIGUAS!$BT122&lt;&gt;"",[6]PREMIOS_TITULACIONES_ANTIGUAS!$BT122&lt;&gt;0),[6]PREMIOS_TITULACIONES_ANTIGUAS!$BT122,""),IF($A124="TOTAL",SUM(INDIRECT("AP4:AP"&amp;ROW()-1)),""))</f>
        <v/>
      </c>
      <c r="AQ124" s="7" t="str">
        <f t="shared" ca="1" si="32"/>
        <v/>
      </c>
      <c r="AR124" s="7" t="str">
        <f ca="1">IF(AND($A124&lt;&gt;"",$A124&lt;&gt;"TOTAL"),IF(AND([6]PREMIOS_TITULACIONES_ANTIGUAS!$BW122&lt;&gt;"",[6]PREMIOS_TITULACIONES_ANTIGUAS!$BW122&lt;&gt;0),[6]PREMIOS_TITULACIONES_ANTIGUAS!$BW122,""),IF($A124="TOTAL",SUM(INDIRECT("AR4:AR"&amp;ROW()-1)),""))</f>
        <v/>
      </c>
      <c r="AS124" s="7" t="str">
        <f ca="1">IF(AND($A124&lt;&gt;"",$A124&lt;&gt;"TOTAL"),IF(AND([6]PREMIOS_TITULACIONES_ANTIGUAS!$BY122&lt;&gt;"",[6]PREMIOS_TITULACIONES_ANTIGUAS!$BY122&lt;&gt;0),[6]PREMIOS_TITULACIONES_ANTIGUAS!$BY122,""),IF($A124="TOTAL",SUM(INDIRECT("AS4:AS"&amp;ROW()-1)),""))</f>
        <v/>
      </c>
      <c r="AT124" s="7" t="str">
        <f t="shared" ca="1" si="33"/>
        <v/>
      </c>
      <c r="AU124" s="7" t="str">
        <f ca="1">IF(AND($A124&lt;&gt;"",$A124&lt;&gt;"TOTAL"),IF(AND([6]PREMIOS_TITULACIONES_ANTIGUAS!$CB122&lt;&gt;"",[6]PREMIOS_TITULACIONES_ANTIGUAS!$CB122&lt;&gt;0),[6]PREMIOS_TITULACIONES_ANTIGUAS!$CB122,""),IF($A124="TOTAL",SUM(INDIRECT("AU4:AU"&amp;ROW()-1)),""))</f>
        <v/>
      </c>
      <c r="AV124" s="7" t="str">
        <f ca="1">IF(AND($A124&lt;&gt;"",$A124&lt;&gt;"TOTAL"),IF(AND([6]PREMIOS_TITULACIONES_ANTIGUAS!$CD122&lt;&gt;"",[6]PREMIOS_TITULACIONES_ANTIGUAS!$CD122&lt;&gt;0),[6]PREMIOS_TITULACIONES_ANTIGUAS!$CD122,""),IF($A124="TOTAL",SUM(INDIRECT("AV4:AV"&amp;ROW()-1)),""))</f>
        <v/>
      </c>
      <c r="AW124" s="7" t="str">
        <f t="shared" ca="1" si="34"/>
        <v/>
      </c>
      <c r="AX124" s="7" t="str">
        <f ca="1">IF(AND($A124&lt;&gt;"",$A124&lt;&gt;"TOTAL"),IF(AND([6]PREMIOS_TITULACIONES_ANTIGUAS!$CG122&lt;&gt;"",[6]PREMIOS_TITULACIONES_ANTIGUAS!$CG122&lt;&gt;0),[6]PREMIOS_TITULACIONES_ANTIGUAS!$CG122,""),IF($A124="TOTAL",SUM(INDIRECT("AX4:AX"&amp;ROW()-1)),""))</f>
        <v/>
      </c>
      <c r="AY124" s="7" t="str">
        <f ca="1">IF(AND($A124&lt;&gt;"",$A124&lt;&gt;"TOTAL"),IF(AND([6]PREMIOS_TITULACIONES_ANTIGUAS!$CI122&lt;&gt;"",[6]PREMIOS_TITULACIONES_ANTIGUAS!$CI122&lt;&gt;0),[6]PREMIOS_TITULACIONES_ANTIGUAS!$CI122,""),IF($A124="TOTAL",SUM(INDIRECT("AY4:AY"&amp;ROW()-1)),""))</f>
        <v/>
      </c>
      <c r="AZ124" s="7" t="str">
        <f t="shared" ca="1" si="35"/>
        <v/>
      </c>
      <c r="BA124" s="7" t="str">
        <f ca="1">IF(AND($A124&lt;&gt;"",$A124&lt;&gt;"TOTAL"),IF(AND([6]PREMIOS_TITULACIONES_ANTIGUAS!$CL122&lt;&gt;"",[6]PREMIOS_TITULACIONES_ANTIGUAS!$CL122&lt;&gt;0),[6]PREMIOS_TITULACIONES_ANTIGUAS!$CL122,""),IF($A124="TOTAL",SUM(INDIRECT("BA4:BA"&amp;ROW()-1)),""))</f>
        <v/>
      </c>
      <c r="BB124" s="7" t="str">
        <f ca="1">IF(AND($A124&lt;&gt;"",$A124&lt;&gt;"TOTAL"),IF(AND([6]PREMIOS_TITULACIONES_ANTIGUAS!$CN122&lt;&gt;"",[6]PREMIOS_TITULACIONES_ANTIGUAS!$CN122&lt;&gt;0),[6]PREMIOS_TITULACIONES_ANTIGUAS!$CN122,""),IF($A124="TOTAL",SUM(INDIRECT("BB4:BB"&amp;ROW()-1)),""))</f>
        <v/>
      </c>
      <c r="BC124" s="7" t="str">
        <f t="shared" ca="1" si="36"/>
        <v/>
      </c>
      <c r="BD124" s="7" t="str">
        <f ca="1">IF(AND($A124&lt;&gt;"",$A124&lt;&gt;"TOTAL"),IF(AND([6]PREMIOS_TITULACIONES_ANTIGUAS!$CQ122&lt;&gt;"",[6]PREMIOS_TITULACIONES_ANTIGUAS!$CQ122&lt;&gt;0),[6]PREMIOS_TITULACIONES_ANTIGUAS!$CQ122,""),IF($A124="TOTAL",SUM(INDIRECT("BD4:BD"&amp;ROW()-1)),""))</f>
        <v/>
      </c>
      <c r="BE124" s="7" t="str">
        <f ca="1">IF(AND($A124&lt;&gt;"",$A124&lt;&gt;"TOTAL"),IF(AND([6]PREMIOS_TITULACIONES_ANTIGUAS!$CS122&lt;&gt;"",[6]PREMIOS_TITULACIONES_ANTIGUAS!$CS122&lt;&gt;0),[6]PREMIOS_TITULACIONES_ANTIGUAS!$CS122,""),IF($A124="TOTAL",SUM(INDIRECT("BE4:BE"&amp;ROW()-1)),""))</f>
        <v/>
      </c>
      <c r="BF124" s="7" t="str">
        <f t="shared" ca="1" si="37"/>
        <v/>
      </c>
    </row>
    <row r="125" spans="1:58" x14ac:dyDescent="0.2">
      <c r="A125" s="12" t="str">
        <f>IF([6]PREMIOS_TITULACIONES_ANTIGUAS!$D123&lt;&gt;"",[6]PREMIOS_TITULACIONES_ANTIGUAS!$D123,IF(AND([6]PREMIOS_TITULACIONES_ANTIGUAS!$D123="",[6]PREMIOS_TITULACIONES_ANTIGUAS!$D124="",[6]PREMIOS_TITULACIONES_ANTIGUAS!$D122=""),"","TOTAL"))</f>
        <v/>
      </c>
      <c r="B125" s="7" t="str">
        <f ca="1">IF(AND($A125&lt;&gt;"",$A125&lt;&gt;"TOTAL"),IF(AND([6]PREMIOS_TITULACIONES_ANTIGUAS!$E123&lt;&gt;"",[6]PREMIOS_TITULACIONES_ANTIGUAS!$E123&lt;&gt;0),[6]PREMIOS_TITULACIONES_ANTIGUAS!$E123,""),IF($A125="TOTAL",SUM(INDIRECT("B4:B"&amp;ROW()-1)),""))</f>
        <v/>
      </c>
      <c r="C125" s="7" t="str">
        <f ca="1">IF(AND($A125&lt;&gt;"",$A125&lt;&gt;"TOTAL"),IF(AND([6]PREMIOS_TITULACIONES_ANTIGUAS!$G123&lt;&gt;"",[6]PREMIOS_TITULACIONES_ANTIGUAS!$G123&lt;&gt;0),[6]PREMIOS_TITULACIONES_ANTIGUAS!$G123,""),IF($A125="TOTAL",SUM(INDIRECT("C4:C"&amp;ROW()-1)),""))</f>
        <v/>
      </c>
      <c r="D125" s="7" t="str">
        <f t="shared" ca="1" si="19"/>
        <v/>
      </c>
      <c r="E125" s="7" t="str">
        <f ca="1">IF(AND($A125&lt;&gt;"",$A125&lt;&gt;"TOTAL"),IF(AND([6]PREMIOS_TITULACIONES_ANTIGUAS!$J123&lt;&gt;"",[6]PREMIOS_TITULACIONES_ANTIGUAS!$J123&lt;&gt;0),[6]PREMIOS_TITULACIONES_ANTIGUAS!$J123,""),IF($A125="TOTAL",SUM(INDIRECT("E4:E"&amp;ROW()-1)),""))</f>
        <v/>
      </c>
      <c r="F125" s="7" t="str">
        <f ca="1">IF(AND($A125&lt;&gt;"",$A125&lt;&gt;"TOTAL"),IF(AND([6]PREMIOS_TITULACIONES_ANTIGUAS!$L123&lt;&gt;"",[6]PREMIOS_TITULACIONES_ANTIGUAS!$L123&lt;&gt;0),[6]PREMIOS_TITULACIONES_ANTIGUAS!$L123,""),IF($A125="TOTAL",SUM(INDIRECT("F4:F"&amp;ROW()-1)),""))</f>
        <v/>
      </c>
      <c r="G125" s="7" t="str">
        <f t="shared" ca="1" si="20"/>
        <v/>
      </c>
      <c r="H125" s="7" t="str">
        <f ca="1">IF(AND($A125&lt;&gt;"",$A125&lt;&gt;"TOTAL"),IF(AND([6]PREMIOS_TITULACIONES_ANTIGUAS!$O123&lt;&gt;"",[6]PREMIOS_TITULACIONES_ANTIGUAS!$O123&lt;&gt;0),[6]PREMIOS_TITULACIONES_ANTIGUAS!$O123,""),IF($A125="TOTAL",SUM(INDIRECT("H4:H"&amp;ROW()-1)),""))</f>
        <v/>
      </c>
      <c r="I125" s="7" t="str">
        <f ca="1">IF(AND($A125&lt;&gt;"",$A125&lt;&gt;"TOTAL"),IF(AND([6]PREMIOS_TITULACIONES_ANTIGUAS!$Q123&lt;&gt;"",[6]PREMIOS_TITULACIONES_ANTIGUAS!$Q123&lt;&gt;0),[6]PREMIOS_TITULACIONES_ANTIGUAS!$Q123,""),IF($A125="TOTAL",SUM(INDIRECT("I4:I"&amp;ROW()-1)),""))</f>
        <v/>
      </c>
      <c r="J125" s="7" t="str">
        <f t="shared" ca="1" si="21"/>
        <v/>
      </c>
      <c r="K125" s="7" t="str">
        <f ca="1">IF(AND($A125&lt;&gt;"",$A125&lt;&gt;"TOTAL"),IF(AND([6]PREMIOS_TITULACIONES_ANTIGUAS!$T123&lt;&gt;"",[6]PREMIOS_TITULACIONES_ANTIGUAS!$T123&lt;&gt;0),[6]PREMIOS_TITULACIONES_ANTIGUAS!$T123,""),IF($A125="TOTAL",SUM(INDIRECT("K4:K"&amp;ROW()-1)),""))</f>
        <v/>
      </c>
      <c r="L125" s="7" t="str">
        <f ca="1">IF(AND($A125&lt;&gt;"",$A125&lt;&gt;"TOTAL"),IF(AND([6]PREMIOS_TITULACIONES_ANTIGUAS!$V123&lt;&gt;"",[6]PREMIOS_TITULACIONES_ANTIGUAS!$V123&lt;&gt;0),[6]PREMIOS_TITULACIONES_ANTIGUAS!$V123,""),IF($A125="TOTAL",SUM(INDIRECT("L4:L"&amp;ROW()-1)),""))</f>
        <v/>
      </c>
      <c r="M125" s="7" t="str">
        <f t="shared" ca="1" si="22"/>
        <v/>
      </c>
      <c r="N125" s="7" t="str">
        <f ca="1">IF(AND($A125&lt;&gt;"",$A125&lt;&gt;"TOTAL"),IF(AND([6]PREMIOS_TITULACIONES_ANTIGUAS!$Y123&lt;&gt;"",[6]PREMIOS_TITULACIONES_ANTIGUAS!$Y123&lt;&gt;0),[6]PREMIOS_TITULACIONES_ANTIGUAS!$Y123,""),IF($A125="TOTAL",SUM(INDIRECT("N4:N"&amp;ROW()-1)),""))</f>
        <v/>
      </c>
      <c r="O125" s="7" t="str">
        <f ca="1">IF(AND($A125&lt;&gt;"",$A125&lt;&gt;"TOTAL"),IF(AND([6]PREMIOS_TITULACIONES_ANTIGUAS!$AA123&lt;&gt;"",[6]PREMIOS_TITULACIONES_ANTIGUAS!$AA123&lt;&gt;0),[6]PREMIOS_TITULACIONES_ANTIGUAS!$AA123,""),IF($A125="TOTAL",SUM(INDIRECT("O4:O"&amp;ROW()-1)),""))</f>
        <v/>
      </c>
      <c r="P125" s="7" t="str">
        <f t="shared" ca="1" si="23"/>
        <v/>
      </c>
      <c r="Q125" s="7" t="str">
        <f ca="1">IF(AND($A125&lt;&gt;"",$A125&lt;&gt;"TOTAL"),IF(AND([6]PREMIOS_TITULACIONES_ANTIGUAS!$AD123&lt;&gt;"",[6]PREMIOS_TITULACIONES_ANTIGUAS!$AD123&lt;&gt;0),[6]PREMIOS_TITULACIONES_ANTIGUAS!$AD123,""),IF($A125="TOTAL",SUM(INDIRECT("Q4:Q"&amp;ROW()-1)),""))</f>
        <v/>
      </c>
      <c r="R125" s="7" t="str">
        <f ca="1">IF(AND($A125&lt;&gt;"",$A125&lt;&gt;"TOTAL"),IF(AND([6]PREMIOS_TITULACIONES_ANTIGUAS!$AF123&lt;&gt;"",[6]PREMIOS_TITULACIONES_ANTIGUAS!$AF123&lt;&gt;0),[6]PREMIOS_TITULACIONES_ANTIGUAS!$AF123,""),IF($A125="TOTAL",SUM(INDIRECT("R4:R"&amp;ROW()-1)),""))</f>
        <v/>
      </c>
      <c r="S125" s="7" t="str">
        <f t="shared" ca="1" si="24"/>
        <v/>
      </c>
      <c r="T125" s="7" t="str">
        <f ca="1">IF(AND($A125&lt;&gt;"",$A125&lt;&gt;"TOTAL"),IF(AND([6]PREMIOS_TITULACIONES_ANTIGUAS!$AI123&lt;&gt;"",[6]PREMIOS_TITULACIONES_ANTIGUAS!$AI123&lt;&gt;0),[6]PREMIOS_TITULACIONES_ANTIGUAS!$AI123,""),IF($A125="TOTAL",SUM(INDIRECT("T4:T"&amp;ROW()-1)),""))</f>
        <v/>
      </c>
      <c r="U125" s="7" t="str">
        <f ca="1">IF(AND($A125&lt;&gt;"",$A125&lt;&gt;"TOTAL"),IF(AND([6]PREMIOS_TITULACIONES_ANTIGUAS!$AK123&lt;&gt;"",[6]PREMIOS_TITULACIONES_ANTIGUAS!$AK123&lt;&gt;0),[6]PREMIOS_TITULACIONES_ANTIGUAS!$AK123,""),IF($A125="TOTAL",SUM(INDIRECT("U4:U"&amp;ROW()-1)),""))</f>
        <v/>
      </c>
      <c r="V125" s="7" t="str">
        <f t="shared" ca="1" si="25"/>
        <v/>
      </c>
      <c r="W125" s="7" t="str">
        <f ca="1">IF(AND($A125&lt;&gt;"",$A125&lt;&gt;"TOTAL"),IF(AND([6]PREMIOS_TITULACIONES_ANTIGUAS!$AN123&lt;&gt;"",[6]PREMIOS_TITULACIONES_ANTIGUAS!$AN123&lt;&gt;0),[6]PREMIOS_TITULACIONES_ANTIGUAS!$AN123,""),IF($A125="TOTAL",SUM(INDIRECT("W4:W"&amp;ROW()-1)),""))</f>
        <v/>
      </c>
      <c r="X125" s="7" t="str">
        <f ca="1">IF(AND($A125&lt;&gt;"",$A125&lt;&gt;"TOTAL"),IF(AND([6]PREMIOS_TITULACIONES_ANTIGUAS!$AP123&lt;&gt;"",[6]PREMIOS_TITULACIONES_ANTIGUAS!$AP123&lt;&gt;0),[6]PREMIOS_TITULACIONES_ANTIGUAS!$AP123,""),IF($A125="TOTAL",SUM(INDIRECT("X4:X"&amp;ROW()-1)),""))</f>
        <v/>
      </c>
      <c r="Y125" s="7" t="str">
        <f t="shared" ca="1" si="26"/>
        <v/>
      </c>
      <c r="Z125" s="7" t="str">
        <f ca="1">IF(AND($A125&lt;&gt;"",$A125&lt;&gt;"TOTAL"),IF(AND([6]PREMIOS_TITULACIONES_ANTIGUAS!$AS123&lt;&gt;"",[6]PREMIOS_TITULACIONES_ANTIGUAS!$AS123&lt;&gt;0),[6]PREMIOS_TITULACIONES_ANTIGUAS!$AS123,""),IF($A125="TOTAL",SUM(INDIRECT("Z4:Z"&amp;ROW()-1)),""))</f>
        <v/>
      </c>
      <c r="AA125" s="7" t="str">
        <f ca="1">IF(AND($A125&lt;&gt;"",$A125&lt;&gt;"TOTAL"),IF(AND([6]PREMIOS_TITULACIONES_ANTIGUAS!$AU123&lt;&gt;"",[6]PREMIOS_TITULACIONES_ANTIGUAS!$AU123&lt;&gt;0),[6]PREMIOS_TITULACIONES_ANTIGUAS!$AU123,""),IF($A125="TOTAL",SUM(INDIRECT("AA4:AA"&amp;ROW()-1)),""))</f>
        <v/>
      </c>
      <c r="AB125" s="7" t="str">
        <f t="shared" ca="1" si="27"/>
        <v/>
      </c>
      <c r="AC125" s="7" t="str">
        <f ca="1">IF(AND($A125&lt;&gt;"",$A125&lt;&gt;"TOTAL"),IF(AND([6]PREMIOS_TITULACIONES_ANTIGUAS!$AX123&lt;&gt;"",[6]PREMIOS_TITULACIONES_ANTIGUAS!$AX123&lt;&gt;0),[6]PREMIOS_TITULACIONES_ANTIGUAS!$AX123,""),IF($A125="TOTAL",SUM(INDIRECT("AC4:AC"&amp;ROW()-1)),""))</f>
        <v/>
      </c>
      <c r="AD125" s="7" t="str">
        <f ca="1">IF(AND($A125&lt;&gt;"",$A125&lt;&gt;"TOTAL"),IF(AND([6]PREMIOS_TITULACIONES_ANTIGUAS!$AZ123&lt;&gt;"",[6]PREMIOS_TITULACIONES_ANTIGUAS!$AZ123&lt;&gt;0),[6]PREMIOS_TITULACIONES_ANTIGUAS!$AZ123,""),IF($A125="TOTAL",SUM(INDIRECT("AD4:AD"&amp;ROW()-1)),""))</f>
        <v/>
      </c>
      <c r="AE125" s="7" t="str">
        <f t="shared" ca="1" si="28"/>
        <v/>
      </c>
      <c r="AF125" s="7" t="str">
        <f ca="1">IF(AND($A125&lt;&gt;"",$A125&lt;&gt;"TOTAL"),IF(AND([6]PREMIOS_TITULACIONES_ANTIGUAS!$BC123&lt;&gt;"",[6]PREMIOS_TITULACIONES_ANTIGUAS!$BC123&lt;&gt;0),[6]PREMIOS_TITULACIONES_ANTIGUAS!$BC123,""),IF($A125="TOTAL",SUM(INDIRECT("AF4:AF"&amp;ROW()-1)),""))</f>
        <v/>
      </c>
      <c r="AG125" s="7" t="str">
        <f ca="1">IF(AND($A125&lt;&gt;"",$A125&lt;&gt;"TOTAL"),IF(AND([6]PREMIOS_TITULACIONES_ANTIGUAS!$BE123&lt;&gt;"",[6]PREMIOS_TITULACIONES_ANTIGUAS!$BE123&lt;&gt;0),[6]PREMIOS_TITULACIONES_ANTIGUAS!$BE123,""),IF($A125="TOTAL",SUM(INDIRECT("AG4:AG"&amp;ROW()-1)),""))</f>
        <v/>
      </c>
      <c r="AH125" s="7" t="str">
        <f t="shared" ca="1" si="29"/>
        <v/>
      </c>
      <c r="AI125" s="7" t="str">
        <f ca="1">IF(AND($A125&lt;&gt;"",$A125&lt;&gt;"TOTAL"),IF(AND([6]PREMIOS_TITULACIONES_ANTIGUAS!$BH123&lt;&gt;"",[6]PREMIOS_TITULACIONES_ANTIGUAS!$BH123&lt;&gt;0),[6]PREMIOS_TITULACIONES_ANTIGUAS!$BH123,""),IF($A125="TOTAL",SUM(INDIRECT("AI4:AI"&amp;ROW()-1)),""))</f>
        <v/>
      </c>
      <c r="AJ125" s="7" t="str">
        <f ca="1">IF(AND($A125&lt;&gt;"",$A125&lt;&gt;"TOTAL"),IF(AND([6]PREMIOS_TITULACIONES_ANTIGUAS!$BJ123&lt;&gt;"",[6]PREMIOS_TITULACIONES_ANTIGUAS!$BJ123&lt;&gt;0),[6]PREMIOS_TITULACIONES_ANTIGUAS!$BJ123,""),IF($A125="TOTAL",SUM(INDIRECT("AJ4:AJ"&amp;ROW()-1)),""))</f>
        <v/>
      </c>
      <c r="AK125" s="7" t="str">
        <f t="shared" ca="1" si="30"/>
        <v/>
      </c>
      <c r="AL125" s="7" t="str">
        <f ca="1">IF(AND($A125&lt;&gt;"",$A125&lt;&gt;"TOTAL"),IF(AND([6]PREMIOS_TITULACIONES_ANTIGUAS!$BM123&lt;&gt;"",[6]PREMIOS_TITULACIONES_ANTIGUAS!$BM123&lt;&gt;0),[6]PREMIOS_TITULACIONES_ANTIGUAS!$BM123,""),IF($A125="TOTAL",SUM(INDIRECT("AL4:AL"&amp;ROW()-1)),""))</f>
        <v/>
      </c>
      <c r="AM125" s="7" t="str">
        <f ca="1">IF(AND($A125&lt;&gt;"",$A125&lt;&gt;"TOTAL"),IF(AND([6]PREMIOS_TITULACIONES_ANTIGUAS!$BO123&lt;&gt;"",[6]PREMIOS_TITULACIONES_ANTIGUAS!$BO123&lt;&gt;0),[6]PREMIOS_TITULACIONES_ANTIGUAS!$BO123,""),IF($A125="TOTAL",SUM(INDIRECT("AM4:AM"&amp;ROW()-1)),""))</f>
        <v/>
      </c>
      <c r="AN125" s="7" t="str">
        <f t="shared" ca="1" si="31"/>
        <v/>
      </c>
      <c r="AO125" s="7" t="str">
        <f ca="1">IF(AND($A125&lt;&gt;"",$A125&lt;&gt;"TOTAL"),IF(AND([6]PREMIOS_TITULACIONES_ANTIGUAS!$BR123&lt;&gt;"",[6]PREMIOS_TITULACIONES_ANTIGUAS!$BR123&lt;&gt;0),[6]PREMIOS_TITULACIONES_ANTIGUAS!$BR123,""),IF($A125="TOTAL",SUM(INDIRECT("AO4:AO"&amp;ROW()-1)),""))</f>
        <v/>
      </c>
      <c r="AP125" s="7" t="str">
        <f ca="1">IF(AND($A125&lt;&gt;"",$A125&lt;&gt;"TOTAL"),IF(AND([6]PREMIOS_TITULACIONES_ANTIGUAS!$BT123&lt;&gt;"",[6]PREMIOS_TITULACIONES_ANTIGUAS!$BT123&lt;&gt;0),[6]PREMIOS_TITULACIONES_ANTIGUAS!$BT123,""),IF($A125="TOTAL",SUM(INDIRECT("AP4:AP"&amp;ROW()-1)),""))</f>
        <v/>
      </c>
      <c r="AQ125" s="7" t="str">
        <f t="shared" ca="1" si="32"/>
        <v/>
      </c>
      <c r="AR125" s="7" t="str">
        <f ca="1">IF(AND($A125&lt;&gt;"",$A125&lt;&gt;"TOTAL"),IF(AND([6]PREMIOS_TITULACIONES_ANTIGUAS!$BW123&lt;&gt;"",[6]PREMIOS_TITULACIONES_ANTIGUAS!$BW123&lt;&gt;0),[6]PREMIOS_TITULACIONES_ANTIGUAS!$BW123,""),IF($A125="TOTAL",SUM(INDIRECT("AR4:AR"&amp;ROW()-1)),""))</f>
        <v/>
      </c>
      <c r="AS125" s="7" t="str">
        <f ca="1">IF(AND($A125&lt;&gt;"",$A125&lt;&gt;"TOTAL"),IF(AND([6]PREMIOS_TITULACIONES_ANTIGUAS!$BY123&lt;&gt;"",[6]PREMIOS_TITULACIONES_ANTIGUAS!$BY123&lt;&gt;0),[6]PREMIOS_TITULACIONES_ANTIGUAS!$BY123,""),IF($A125="TOTAL",SUM(INDIRECT("AS4:AS"&amp;ROW()-1)),""))</f>
        <v/>
      </c>
      <c r="AT125" s="7" t="str">
        <f t="shared" ca="1" si="33"/>
        <v/>
      </c>
      <c r="AU125" s="7" t="str">
        <f ca="1">IF(AND($A125&lt;&gt;"",$A125&lt;&gt;"TOTAL"),IF(AND([6]PREMIOS_TITULACIONES_ANTIGUAS!$CB123&lt;&gt;"",[6]PREMIOS_TITULACIONES_ANTIGUAS!$CB123&lt;&gt;0),[6]PREMIOS_TITULACIONES_ANTIGUAS!$CB123,""),IF($A125="TOTAL",SUM(INDIRECT("AU4:AU"&amp;ROW()-1)),""))</f>
        <v/>
      </c>
      <c r="AV125" s="7" t="str">
        <f ca="1">IF(AND($A125&lt;&gt;"",$A125&lt;&gt;"TOTAL"),IF(AND([6]PREMIOS_TITULACIONES_ANTIGUAS!$CD123&lt;&gt;"",[6]PREMIOS_TITULACIONES_ANTIGUAS!$CD123&lt;&gt;0),[6]PREMIOS_TITULACIONES_ANTIGUAS!$CD123,""),IF($A125="TOTAL",SUM(INDIRECT("AV4:AV"&amp;ROW()-1)),""))</f>
        <v/>
      </c>
      <c r="AW125" s="7" t="str">
        <f t="shared" ca="1" si="34"/>
        <v/>
      </c>
      <c r="AX125" s="7" t="str">
        <f ca="1">IF(AND($A125&lt;&gt;"",$A125&lt;&gt;"TOTAL"),IF(AND([6]PREMIOS_TITULACIONES_ANTIGUAS!$CG123&lt;&gt;"",[6]PREMIOS_TITULACIONES_ANTIGUAS!$CG123&lt;&gt;0),[6]PREMIOS_TITULACIONES_ANTIGUAS!$CG123,""),IF($A125="TOTAL",SUM(INDIRECT("AX4:AX"&amp;ROW()-1)),""))</f>
        <v/>
      </c>
      <c r="AY125" s="7" t="str">
        <f ca="1">IF(AND($A125&lt;&gt;"",$A125&lt;&gt;"TOTAL"),IF(AND([6]PREMIOS_TITULACIONES_ANTIGUAS!$CI123&lt;&gt;"",[6]PREMIOS_TITULACIONES_ANTIGUAS!$CI123&lt;&gt;0),[6]PREMIOS_TITULACIONES_ANTIGUAS!$CI123,""),IF($A125="TOTAL",SUM(INDIRECT("AY4:AY"&amp;ROW()-1)),""))</f>
        <v/>
      </c>
      <c r="AZ125" s="7" t="str">
        <f t="shared" ca="1" si="35"/>
        <v/>
      </c>
      <c r="BA125" s="7" t="str">
        <f ca="1">IF(AND($A125&lt;&gt;"",$A125&lt;&gt;"TOTAL"),IF(AND([6]PREMIOS_TITULACIONES_ANTIGUAS!$CL123&lt;&gt;"",[6]PREMIOS_TITULACIONES_ANTIGUAS!$CL123&lt;&gt;0),[6]PREMIOS_TITULACIONES_ANTIGUAS!$CL123,""),IF($A125="TOTAL",SUM(INDIRECT("BA4:BA"&amp;ROW()-1)),""))</f>
        <v/>
      </c>
      <c r="BB125" s="7" t="str">
        <f ca="1">IF(AND($A125&lt;&gt;"",$A125&lt;&gt;"TOTAL"),IF(AND([6]PREMIOS_TITULACIONES_ANTIGUAS!$CN123&lt;&gt;"",[6]PREMIOS_TITULACIONES_ANTIGUAS!$CN123&lt;&gt;0),[6]PREMIOS_TITULACIONES_ANTIGUAS!$CN123,""),IF($A125="TOTAL",SUM(INDIRECT("BB4:BB"&amp;ROW()-1)),""))</f>
        <v/>
      </c>
      <c r="BC125" s="7" t="str">
        <f t="shared" ca="1" si="36"/>
        <v/>
      </c>
      <c r="BD125" s="7" t="str">
        <f ca="1">IF(AND($A125&lt;&gt;"",$A125&lt;&gt;"TOTAL"),IF(AND([6]PREMIOS_TITULACIONES_ANTIGUAS!$CQ123&lt;&gt;"",[6]PREMIOS_TITULACIONES_ANTIGUAS!$CQ123&lt;&gt;0),[6]PREMIOS_TITULACIONES_ANTIGUAS!$CQ123,""),IF($A125="TOTAL",SUM(INDIRECT("BD4:BD"&amp;ROW()-1)),""))</f>
        <v/>
      </c>
      <c r="BE125" s="7" t="str">
        <f ca="1">IF(AND($A125&lt;&gt;"",$A125&lt;&gt;"TOTAL"),IF(AND([6]PREMIOS_TITULACIONES_ANTIGUAS!$CS123&lt;&gt;"",[6]PREMIOS_TITULACIONES_ANTIGUAS!$CS123&lt;&gt;0),[6]PREMIOS_TITULACIONES_ANTIGUAS!$CS123,""),IF($A125="TOTAL",SUM(INDIRECT("BE4:BE"&amp;ROW()-1)),""))</f>
        <v/>
      </c>
      <c r="BF125" s="7" t="str">
        <f t="shared" ca="1" si="37"/>
        <v/>
      </c>
    </row>
    <row r="126" spans="1:58" x14ac:dyDescent="0.2">
      <c r="A126" s="12" t="str">
        <f>IF([6]PREMIOS_TITULACIONES_ANTIGUAS!$D124&lt;&gt;"",[6]PREMIOS_TITULACIONES_ANTIGUAS!$D124,IF(AND([6]PREMIOS_TITULACIONES_ANTIGUAS!$D124="",[6]PREMIOS_TITULACIONES_ANTIGUAS!$D125="",[6]PREMIOS_TITULACIONES_ANTIGUAS!$D123=""),"","TOTAL"))</f>
        <v/>
      </c>
      <c r="B126" s="7" t="str">
        <f ca="1">IF(AND($A126&lt;&gt;"",$A126&lt;&gt;"TOTAL"),IF(AND([6]PREMIOS_TITULACIONES_ANTIGUAS!$E124&lt;&gt;"",[6]PREMIOS_TITULACIONES_ANTIGUAS!$E124&lt;&gt;0),[6]PREMIOS_TITULACIONES_ANTIGUAS!$E124,""),IF($A126="TOTAL",SUM(INDIRECT("B4:B"&amp;ROW()-1)),""))</f>
        <v/>
      </c>
      <c r="C126" s="7" t="str">
        <f ca="1">IF(AND($A126&lt;&gt;"",$A126&lt;&gt;"TOTAL"),IF(AND([6]PREMIOS_TITULACIONES_ANTIGUAS!$G124&lt;&gt;"",[6]PREMIOS_TITULACIONES_ANTIGUAS!$G124&lt;&gt;0),[6]PREMIOS_TITULACIONES_ANTIGUAS!$G124,""),IF($A126="TOTAL",SUM(INDIRECT("C4:C"&amp;ROW()-1)),""))</f>
        <v/>
      </c>
      <c r="D126" s="7" t="str">
        <f t="shared" ca="1" si="19"/>
        <v/>
      </c>
      <c r="E126" s="7" t="str">
        <f ca="1">IF(AND($A126&lt;&gt;"",$A126&lt;&gt;"TOTAL"),IF(AND([6]PREMIOS_TITULACIONES_ANTIGUAS!$J124&lt;&gt;"",[6]PREMIOS_TITULACIONES_ANTIGUAS!$J124&lt;&gt;0),[6]PREMIOS_TITULACIONES_ANTIGUAS!$J124,""),IF($A126="TOTAL",SUM(INDIRECT("E4:E"&amp;ROW()-1)),""))</f>
        <v/>
      </c>
      <c r="F126" s="7" t="str">
        <f ca="1">IF(AND($A126&lt;&gt;"",$A126&lt;&gt;"TOTAL"),IF(AND([6]PREMIOS_TITULACIONES_ANTIGUAS!$L124&lt;&gt;"",[6]PREMIOS_TITULACIONES_ANTIGUAS!$L124&lt;&gt;0),[6]PREMIOS_TITULACIONES_ANTIGUAS!$L124,""),IF($A126="TOTAL",SUM(INDIRECT("F4:F"&amp;ROW()-1)),""))</f>
        <v/>
      </c>
      <c r="G126" s="7" t="str">
        <f t="shared" ca="1" si="20"/>
        <v/>
      </c>
      <c r="H126" s="7" t="str">
        <f ca="1">IF(AND($A126&lt;&gt;"",$A126&lt;&gt;"TOTAL"),IF(AND([6]PREMIOS_TITULACIONES_ANTIGUAS!$O124&lt;&gt;"",[6]PREMIOS_TITULACIONES_ANTIGUAS!$O124&lt;&gt;0),[6]PREMIOS_TITULACIONES_ANTIGUAS!$O124,""),IF($A126="TOTAL",SUM(INDIRECT("H4:H"&amp;ROW()-1)),""))</f>
        <v/>
      </c>
      <c r="I126" s="7" t="str">
        <f ca="1">IF(AND($A126&lt;&gt;"",$A126&lt;&gt;"TOTAL"),IF(AND([6]PREMIOS_TITULACIONES_ANTIGUAS!$Q124&lt;&gt;"",[6]PREMIOS_TITULACIONES_ANTIGUAS!$Q124&lt;&gt;0),[6]PREMIOS_TITULACIONES_ANTIGUAS!$Q124,""),IF($A126="TOTAL",SUM(INDIRECT("I4:I"&amp;ROW()-1)),""))</f>
        <v/>
      </c>
      <c r="J126" s="7" t="str">
        <f t="shared" ca="1" si="21"/>
        <v/>
      </c>
      <c r="K126" s="7" t="str">
        <f ca="1">IF(AND($A126&lt;&gt;"",$A126&lt;&gt;"TOTAL"),IF(AND([6]PREMIOS_TITULACIONES_ANTIGUAS!$T124&lt;&gt;"",[6]PREMIOS_TITULACIONES_ANTIGUAS!$T124&lt;&gt;0),[6]PREMIOS_TITULACIONES_ANTIGUAS!$T124,""),IF($A126="TOTAL",SUM(INDIRECT("K4:K"&amp;ROW()-1)),""))</f>
        <v/>
      </c>
      <c r="L126" s="7" t="str">
        <f ca="1">IF(AND($A126&lt;&gt;"",$A126&lt;&gt;"TOTAL"),IF(AND([6]PREMIOS_TITULACIONES_ANTIGUAS!$V124&lt;&gt;"",[6]PREMIOS_TITULACIONES_ANTIGUAS!$V124&lt;&gt;0),[6]PREMIOS_TITULACIONES_ANTIGUAS!$V124,""),IF($A126="TOTAL",SUM(INDIRECT("L4:L"&amp;ROW()-1)),""))</f>
        <v/>
      </c>
      <c r="M126" s="7" t="str">
        <f t="shared" ca="1" si="22"/>
        <v/>
      </c>
      <c r="N126" s="7" t="str">
        <f ca="1">IF(AND($A126&lt;&gt;"",$A126&lt;&gt;"TOTAL"),IF(AND([6]PREMIOS_TITULACIONES_ANTIGUAS!$Y124&lt;&gt;"",[6]PREMIOS_TITULACIONES_ANTIGUAS!$Y124&lt;&gt;0),[6]PREMIOS_TITULACIONES_ANTIGUAS!$Y124,""),IF($A126="TOTAL",SUM(INDIRECT("N4:N"&amp;ROW()-1)),""))</f>
        <v/>
      </c>
      <c r="O126" s="7" t="str">
        <f ca="1">IF(AND($A126&lt;&gt;"",$A126&lt;&gt;"TOTAL"),IF(AND([6]PREMIOS_TITULACIONES_ANTIGUAS!$AA124&lt;&gt;"",[6]PREMIOS_TITULACIONES_ANTIGUAS!$AA124&lt;&gt;0),[6]PREMIOS_TITULACIONES_ANTIGUAS!$AA124,""),IF($A126="TOTAL",SUM(INDIRECT("O4:O"&amp;ROW()-1)),""))</f>
        <v/>
      </c>
      <c r="P126" s="7" t="str">
        <f t="shared" ca="1" si="23"/>
        <v/>
      </c>
      <c r="Q126" s="7" t="str">
        <f ca="1">IF(AND($A126&lt;&gt;"",$A126&lt;&gt;"TOTAL"),IF(AND([6]PREMIOS_TITULACIONES_ANTIGUAS!$AD124&lt;&gt;"",[6]PREMIOS_TITULACIONES_ANTIGUAS!$AD124&lt;&gt;0),[6]PREMIOS_TITULACIONES_ANTIGUAS!$AD124,""),IF($A126="TOTAL",SUM(INDIRECT("Q4:Q"&amp;ROW()-1)),""))</f>
        <v/>
      </c>
      <c r="R126" s="7" t="str">
        <f ca="1">IF(AND($A126&lt;&gt;"",$A126&lt;&gt;"TOTAL"),IF(AND([6]PREMIOS_TITULACIONES_ANTIGUAS!$AF124&lt;&gt;"",[6]PREMIOS_TITULACIONES_ANTIGUAS!$AF124&lt;&gt;0),[6]PREMIOS_TITULACIONES_ANTIGUAS!$AF124,""),IF($A126="TOTAL",SUM(INDIRECT("R4:R"&amp;ROW()-1)),""))</f>
        <v/>
      </c>
      <c r="S126" s="7" t="str">
        <f t="shared" ca="1" si="24"/>
        <v/>
      </c>
      <c r="T126" s="7" t="str">
        <f ca="1">IF(AND($A126&lt;&gt;"",$A126&lt;&gt;"TOTAL"),IF(AND([6]PREMIOS_TITULACIONES_ANTIGUAS!$AI124&lt;&gt;"",[6]PREMIOS_TITULACIONES_ANTIGUAS!$AI124&lt;&gt;0),[6]PREMIOS_TITULACIONES_ANTIGUAS!$AI124,""),IF($A126="TOTAL",SUM(INDIRECT("T4:T"&amp;ROW()-1)),""))</f>
        <v/>
      </c>
      <c r="U126" s="7" t="str">
        <f ca="1">IF(AND($A126&lt;&gt;"",$A126&lt;&gt;"TOTAL"),IF(AND([6]PREMIOS_TITULACIONES_ANTIGUAS!$AK124&lt;&gt;"",[6]PREMIOS_TITULACIONES_ANTIGUAS!$AK124&lt;&gt;0),[6]PREMIOS_TITULACIONES_ANTIGUAS!$AK124,""),IF($A126="TOTAL",SUM(INDIRECT("U4:U"&amp;ROW()-1)),""))</f>
        <v/>
      </c>
      <c r="V126" s="7" t="str">
        <f t="shared" ca="1" si="25"/>
        <v/>
      </c>
      <c r="W126" s="7" t="str">
        <f ca="1">IF(AND($A126&lt;&gt;"",$A126&lt;&gt;"TOTAL"),IF(AND([6]PREMIOS_TITULACIONES_ANTIGUAS!$AN124&lt;&gt;"",[6]PREMIOS_TITULACIONES_ANTIGUAS!$AN124&lt;&gt;0),[6]PREMIOS_TITULACIONES_ANTIGUAS!$AN124,""),IF($A126="TOTAL",SUM(INDIRECT("W4:W"&amp;ROW()-1)),""))</f>
        <v/>
      </c>
      <c r="X126" s="7" t="str">
        <f ca="1">IF(AND($A126&lt;&gt;"",$A126&lt;&gt;"TOTAL"),IF(AND([6]PREMIOS_TITULACIONES_ANTIGUAS!$AP124&lt;&gt;"",[6]PREMIOS_TITULACIONES_ANTIGUAS!$AP124&lt;&gt;0),[6]PREMIOS_TITULACIONES_ANTIGUAS!$AP124,""),IF($A126="TOTAL",SUM(INDIRECT("X4:X"&amp;ROW()-1)),""))</f>
        <v/>
      </c>
      <c r="Y126" s="7" t="str">
        <f t="shared" ca="1" si="26"/>
        <v/>
      </c>
      <c r="Z126" s="7" t="str">
        <f ca="1">IF(AND($A126&lt;&gt;"",$A126&lt;&gt;"TOTAL"),IF(AND([6]PREMIOS_TITULACIONES_ANTIGUAS!$AS124&lt;&gt;"",[6]PREMIOS_TITULACIONES_ANTIGUAS!$AS124&lt;&gt;0),[6]PREMIOS_TITULACIONES_ANTIGUAS!$AS124,""),IF($A126="TOTAL",SUM(INDIRECT("Z4:Z"&amp;ROW()-1)),""))</f>
        <v/>
      </c>
      <c r="AA126" s="7" t="str">
        <f ca="1">IF(AND($A126&lt;&gt;"",$A126&lt;&gt;"TOTAL"),IF(AND([6]PREMIOS_TITULACIONES_ANTIGUAS!$AU124&lt;&gt;"",[6]PREMIOS_TITULACIONES_ANTIGUAS!$AU124&lt;&gt;0),[6]PREMIOS_TITULACIONES_ANTIGUAS!$AU124,""),IF($A126="TOTAL",SUM(INDIRECT("AA4:AA"&amp;ROW()-1)),""))</f>
        <v/>
      </c>
      <c r="AB126" s="7" t="str">
        <f t="shared" ca="1" si="27"/>
        <v/>
      </c>
      <c r="AC126" s="7" t="str">
        <f ca="1">IF(AND($A126&lt;&gt;"",$A126&lt;&gt;"TOTAL"),IF(AND([6]PREMIOS_TITULACIONES_ANTIGUAS!$AX124&lt;&gt;"",[6]PREMIOS_TITULACIONES_ANTIGUAS!$AX124&lt;&gt;0),[6]PREMIOS_TITULACIONES_ANTIGUAS!$AX124,""),IF($A126="TOTAL",SUM(INDIRECT("AC4:AC"&amp;ROW()-1)),""))</f>
        <v/>
      </c>
      <c r="AD126" s="7" t="str">
        <f ca="1">IF(AND($A126&lt;&gt;"",$A126&lt;&gt;"TOTAL"),IF(AND([6]PREMIOS_TITULACIONES_ANTIGUAS!$AZ124&lt;&gt;"",[6]PREMIOS_TITULACIONES_ANTIGUAS!$AZ124&lt;&gt;0),[6]PREMIOS_TITULACIONES_ANTIGUAS!$AZ124,""),IF($A126="TOTAL",SUM(INDIRECT("AD4:AD"&amp;ROW()-1)),""))</f>
        <v/>
      </c>
      <c r="AE126" s="7" t="str">
        <f t="shared" ca="1" si="28"/>
        <v/>
      </c>
      <c r="AF126" s="7" t="str">
        <f ca="1">IF(AND($A126&lt;&gt;"",$A126&lt;&gt;"TOTAL"),IF(AND([6]PREMIOS_TITULACIONES_ANTIGUAS!$BC124&lt;&gt;"",[6]PREMIOS_TITULACIONES_ANTIGUAS!$BC124&lt;&gt;0),[6]PREMIOS_TITULACIONES_ANTIGUAS!$BC124,""),IF($A126="TOTAL",SUM(INDIRECT("AF4:AF"&amp;ROW()-1)),""))</f>
        <v/>
      </c>
      <c r="AG126" s="7" t="str">
        <f ca="1">IF(AND($A126&lt;&gt;"",$A126&lt;&gt;"TOTAL"),IF(AND([6]PREMIOS_TITULACIONES_ANTIGUAS!$BE124&lt;&gt;"",[6]PREMIOS_TITULACIONES_ANTIGUAS!$BE124&lt;&gt;0),[6]PREMIOS_TITULACIONES_ANTIGUAS!$BE124,""),IF($A126="TOTAL",SUM(INDIRECT("AG4:AG"&amp;ROW()-1)),""))</f>
        <v/>
      </c>
      <c r="AH126" s="7" t="str">
        <f t="shared" ca="1" si="29"/>
        <v/>
      </c>
      <c r="AI126" s="7" t="str">
        <f ca="1">IF(AND($A126&lt;&gt;"",$A126&lt;&gt;"TOTAL"),IF(AND([6]PREMIOS_TITULACIONES_ANTIGUAS!$BH124&lt;&gt;"",[6]PREMIOS_TITULACIONES_ANTIGUAS!$BH124&lt;&gt;0),[6]PREMIOS_TITULACIONES_ANTIGUAS!$BH124,""),IF($A126="TOTAL",SUM(INDIRECT("AI4:AI"&amp;ROW()-1)),""))</f>
        <v/>
      </c>
      <c r="AJ126" s="7" t="str">
        <f ca="1">IF(AND($A126&lt;&gt;"",$A126&lt;&gt;"TOTAL"),IF(AND([6]PREMIOS_TITULACIONES_ANTIGUAS!$BJ124&lt;&gt;"",[6]PREMIOS_TITULACIONES_ANTIGUAS!$BJ124&lt;&gt;0),[6]PREMIOS_TITULACIONES_ANTIGUAS!$BJ124,""),IF($A126="TOTAL",SUM(INDIRECT("AJ4:AJ"&amp;ROW()-1)),""))</f>
        <v/>
      </c>
      <c r="AK126" s="7" t="str">
        <f t="shared" ca="1" si="30"/>
        <v/>
      </c>
      <c r="AL126" s="7" t="str">
        <f ca="1">IF(AND($A126&lt;&gt;"",$A126&lt;&gt;"TOTAL"),IF(AND([6]PREMIOS_TITULACIONES_ANTIGUAS!$BM124&lt;&gt;"",[6]PREMIOS_TITULACIONES_ANTIGUAS!$BM124&lt;&gt;0),[6]PREMIOS_TITULACIONES_ANTIGUAS!$BM124,""),IF($A126="TOTAL",SUM(INDIRECT("AL4:AL"&amp;ROW()-1)),""))</f>
        <v/>
      </c>
      <c r="AM126" s="7" t="str">
        <f ca="1">IF(AND($A126&lt;&gt;"",$A126&lt;&gt;"TOTAL"),IF(AND([6]PREMIOS_TITULACIONES_ANTIGUAS!$BO124&lt;&gt;"",[6]PREMIOS_TITULACIONES_ANTIGUAS!$BO124&lt;&gt;0),[6]PREMIOS_TITULACIONES_ANTIGUAS!$BO124,""),IF($A126="TOTAL",SUM(INDIRECT("AM4:AM"&amp;ROW()-1)),""))</f>
        <v/>
      </c>
      <c r="AN126" s="7" t="str">
        <f t="shared" ca="1" si="31"/>
        <v/>
      </c>
      <c r="AO126" s="7" t="str">
        <f ca="1">IF(AND($A126&lt;&gt;"",$A126&lt;&gt;"TOTAL"),IF(AND([6]PREMIOS_TITULACIONES_ANTIGUAS!$BR124&lt;&gt;"",[6]PREMIOS_TITULACIONES_ANTIGUAS!$BR124&lt;&gt;0),[6]PREMIOS_TITULACIONES_ANTIGUAS!$BR124,""),IF($A126="TOTAL",SUM(INDIRECT("AO4:AO"&amp;ROW()-1)),""))</f>
        <v/>
      </c>
      <c r="AP126" s="7" t="str">
        <f ca="1">IF(AND($A126&lt;&gt;"",$A126&lt;&gt;"TOTAL"),IF(AND([6]PREMIOS_TITULACIONES_ANTIGUAS!$BT124&lt;&gt;"",[6]PREMIOS_TITULACIONES_ANTIGUAS!$BT124&lt;&gt;0),[6]PREMIOS_TITULACIONES_ANTIGUAS!$BT124,""),IF($A126="TOTAL",SUM(INDIRECT("AP4:AP"&amp;ROW()-1)),""))</f>
        <v/>
      </c>
      <c r="AQ126" s="7" t="str">
        <f t="shared" ca="1" si="32"/>
        <v/>
      </c>
      <c r="AR126" s="7" t="str">
        <f ca="1">IF(AND($A126&lt;&gt;"",$A126&lt;&gt;"TOTAL"),IF(AND([6]PREMIOS_TITULACIONES_ANTIGUAS!$BW124&lt;&gt;"",[6]PREMIOS_TITULACIONES_ANTIGUAS!$BW124&lt;&gt;0),[6]PREMIOS_TITULACIONES_ANTIGUAS!$BW124,""),IF($A126="TOTAL",SUM(INDIRECT("AR4:AR"&amp;ROW()-1)),""))</f>
        <v/>
      </c>
      <c r="AS126" s="7" t="str">
        <f ca="1">IF(AND($A126&lt;&gt;"",$A126&lt;&gt;"TOTAL"),IF(AND([6]PREMIOS_TITULACIONES_ANTIGUAS!$BY124&lt;&gt;"",[6]PREMIOS_TITULACIONES_ANTIGUAS!$BY124&lt;&gt;0),[6]PREMIOS_TITULACIONES_ANTIGUAS!$BY124,""),IF($A126="TOTAL",SUM(INDIRECT("AS4:AS"&amp;ROW()-1)),""))</f>
        <v/>
      </c>
      <c r="AT126" s="7" t="str">
        <f t="shared" ca="1" si="33"/>
        <v/>
      </c>
      <c r="AU126" s="7" t="str">
        <f ca="1">IF(AND($A126&lt;&gt;"",$A126&lt;&gt;"TOTAL"),IF(AND([6]PREMIOS_TITULACIONES_ANTIGUAS!$CB124&lt;&gt;"",[6]PREMIOS_TITULACIONES_ANTIGUAS!$CB124&lt;&gt;0),[6]PREMIOS_TITULACIONES_ANTIGUAS!$CB124,""),IF($A126="TOTAL",SUM(INDIRECT("AU4:AU"&amp;ROW()-1)),""))</f>
        <v/>
      </c>
      <c r="AV126" s="7" t="str">
        <f ca="1">IF(AND($A126&lt;&gt;"",$A126&lt;&gt;"TOTAL"),IF(AND([6]PREMIOS_TITULACIONES_ANTIGUAS!$CD124&lt;&gt;"",[6]PREMIOS_TITULACIONES_ANTIGUAS!$CD124&lt;&gt;0),[6]PREMIOS_TITULACIONES_ANTIGUAS!$CD124,""),IF($A126="TOTAL",SUM(INDIRECT("AV4:AV"&amp;ROW()-1)),""))</f>
        <v/>
      </c>
      <c r="AW126" s="7" t="str">
        <f t="shared" ca="1" si="34"/>
        <v/>
      </c>
      <c r="AX126" s="7" t="str">
        <f ca="1">IF(AND($A126&lt;&gt;"",$A126&lt;&gt;"TOTAL"),IF(AND([6]PREMIOS_TITULACIONES_ANTIGUAS!$CG124&lt;&gt;"",[6]PREMIOS_TITULACIONES_ANTIGUAS!$CG124&lt;&gt;0),[6]PREMIOS_TITULACIONES_ANTIGUAS!$CG124,""),IF($A126="TOTAL",SUM(INDIRECT("AX4:AX"&amp;ROW()-1)),""))</f>
        <v/>
      </c>
      <c r="AY126" s="7" t="str">
        <f ca="1">IF(AND($A126&lt;&gt;"",$A126&lt;&gt;"TOTAL"),IF(AND([6]PREMIOS_TITULACIONES_ANTIGUAS!$CI124&lt;&gt;"",[6]PREMIOS_TITULACIONES_ANTIGUAS!$CI124&lt;&gt;0),[6]PREMIOS_TITULACIONES_ANTIGUAS!$CI124,""),IF($A126="TOTAL",SUM(INDIRECT("AY4:AY"&amp;ROW()-1)),""))</f>
        <v/>
      </c>
      <c r="AZ126" s="7" t="str">
        <f t="shared" ca="1" si="35"/>
        <v/>
      </c>
      <c r="BA126" s="7" t="str">
        <f ca="1">IF(AND($A126&lt;&gt;"",$A126&lt;&gt;"TOTAL"),IF(AND([6]PREMIOS_TITULACIONES_ANTIGUAS!$CL124&lt;&gt;"",[6]PREMIOS_TITULACIONES_ANTIGUAS!$CL124&lt;&gt;0),[6]PREMIOS_TITULACIONES_ANTIGUAS!$CL124,""),IF($A126="TOTAL",SUM(INDIRECT("BA4:BA"&amp;ROW()-1)),""))</f>
        <v/>
      </c>
      <c r="BB126" s="7" t="str">
        <f ca="1">IF(AND($A126&lt;&gt;"",$A126&lt;&gt;"TOTAL"),IF(AND([6]PREMIOS_TITULACIONES_ANTIGUAS!$CN124&lt;&gt;"",[6]PREMIOS_TITULACIONES_ANTIGUAS!$CN124&lt;&gt;0),[6]PREMIOS_TITULACIONES_ANTIGUAS!$CN124,""),IF($A126="TOTAL",SUM(INDIRECT("BB4:BB"&amp;ROW()-1)),""))</f>
        <v/>
      </c>
      <c r="BC126" s="7" t="str">
        <f t="shared" ca="1" si="36"/>
        <v/>
      </c>
      <c r="BD126" s="7" t="str">
        <f ca="1">IF(AND($A126&lt;&gt;"",$A126&lt;&gt;"TOTAL"),IF(AND([6]PREMIOS_TITULACIONES_ANTIGUAS!$CQ124&lt;&gt;"",[6]PREMIOS_TITULACIONES_ANTIGUAS!$CQ124&lt;&gt;0),[6]PREMIOS_TITULACIONES_ANTIGUAS!$CQ124,""),IF($A126="TOTAL",SUM(INDIRECT("BD4:BD"&amp;ROW()-1)),""))</f>
        <v/>
      </c>
      <c r="BE126" s="7" t="str">
        <f ca="1">IF(AND($A126&lt;&gt;"",$A126&lt;&gt;"TOTAL"),IF(AND([6]PREMIOS_TITULACIONES_ANTIGUAS!$CS124&lt;&gt;"",[6]PREMIOS_TITULACIONES_ANTIGUAS!$CS124&lt;&gt;0),[6]PREMIOS_TITULACIONES_ANTIGUAS!$CS124,""),IF($A126="TOTAL",SUM(INDIRECT("BE4:BE"&amp;ROW()-1)),""))</f>
        <v/>
      </c>
      <c r="BF126" s="7" t="str">
        <f t="shared" ca="1" si="37"/>
        <v/>
      </c>
    </row>
    <row r="127" spans="1:58" x14ac:dyDescent="0.2">
      <c r="A127" s="12" t="str">
        <f>IF([6]PREMIOS_TITULACIONES_ANTIGUAS!$D125&lt;&gt;"",[6]PREMIOS_TITULACIONES_ANTIGUAS!$D125,IF(AND([6]PREMIOS_TITULACIONES_ANTIGUAS!$D125="",[6]PREMIOS_TITULACIONES_ANTIGUAS!$D126="",[6]PREMIOS_TITULACIONES_ANTIGUAS!$D124=""),"","TOTAL"))</f>
        <v/>
      </c>
      <c r="B127" s="7" t="str">
        <f ca="1">IF(AND($A127&lt;&gt;"",$A127&lt;&gt;"TOTAL"),IF(AND([6]PREMIOS_TITULACIONES_ANTIGUAS!$E125&lt;&gt;"",[6]PREMIOS_TITULACIONES_ANTIGUAS!$E125&lt;&gt;0),[6]PREMIOS_TITULACIONES_ANTIGUAS!$E125,""),IF($A127="TOTAL",SUM(INDIRECT("B4:B"&amp;ROW()-1)),""))</f>
        <v/>
      </c>
      <c r="C127" s="7" t="str">
        <f ca="1">IF(AND($A127&lt;&gt;"",$A127&lt;&gt;"TOTAL"),IF(AND([6]PREMIOS_TITULACIONES_ANTIGUAS!$G125&lt;&gt;"",[6]PREMIOS_TITULACIONES_ANTIGUAS!$G125&lt;&gt;0),[6]PREMIOS_TITULACIONES_ANTIGUAS!$G125,""),IF($A127="TOTAL",SUM(INDIRECT("C4:C"&amp;ROW()-1)),""))</f>
        <v/>
      </c>
      <c r="D127" s="7" t="str">
        <f t="shared" ca="1" si="19"/>
        <v/>
      </c>
      <c r="E127" s="7" t="str">
        <f ca="1">IF(AND($A127&lt;&gt;"",$A127&lt;&gt;"TOTAL"),IF(AND([6]PREMIOS_TITULACIONES_ANTIGUAS!$J125&lt;&gt;"",[6]PREMIOS_TITULACIONES_ANTIGUAS!$J125&lt;&gt;0),[6]PREMIOS_TITULACIONES_ANTIGUAS!$J125,""),IF($A127="TOTAL",SUM(INDIRECT("E4:E"&amp;ROW()-1)),""))</f>
        <v/>
      </c>
      <c r="F127" s="7" t="str">
        <f ca="1">IF(AND($A127&lt;&gt;"",$A127&lt;&gt;"TOTAL"),IF(AND([6]PREMIOS_TITULACIONES_ANTIGUAS!$L125&lt;&gt;"",[6]PREMIOS_TITULACIONES_ANTIGUAS!$L125&lt;&gt;0),[6]PREMIOS_TITULACIONES_ANTIGUAS!$L125,""),IF($A127="TOTAL",SUM(INDIRECT("F4:F"&amp;ROW()-1)),""))</f>
        <v/>
      </c>
      <c r="G127" s="7" t="str">
        <f t="shared" ca="1" si="20"/>
        <v/>
      </c>
      <c r="H127" s="7" t="str">
        <f ca="1">IF(AND($A127&lt;&gt;"",$A127&lt;&gt;"TOTAL"),IF(AND([6]PREMIOS_TITULACIONES_ANTIGUAS!$O125&lt;&gt;"",[6]PREMIOS_TITULACIONES_ANTIGUAS!$O125&lt;&gt;0),[6]PREMIOS_TITULACIONES_ANTIGUAS!$O125,""),IF($A127="TOTAL",SUM(INDIRECT("H4:H"&amp;ROW()-1)),""))</f>
        <v/>
      </c>
      <c r="I127" s="7" t="str">
        <f ca="1">IF(AND($A127&lt;&gt;"",$A127&lt;&gt;"TOTAL"),IF(AND([6]PREMIOS_TITULACIONES_ANTIGUAS!$Q125&lt;&gt;"",[6]PREMIOS_TITULACIONES_ANTIGUAS!$Q125&lt;&gt;0),[6]PREMIOS_TITULACIONES_ANTIGUAS!$Q125,""),IF($A127="TOTAL",SUM(INDIRECT("I4:I"&amp;ROW()-1)),""))</f>
        <v/>
      </c>
      <c r="J127" s="7" t="str">
        <f t="shared" ca="1" si="21"/>
        <v/>
      </c>
      <c r="K127" s="7" t="str">
        <f ca="1">IF(AND($A127&lt;&gt;"",$A127&lt;&gt;"TOTAL"),IF(AND([6]PREMIOS_TITULACIONES_ANTIGUAS!$T125&lt;&gt;"",[6]PREMIOS_TITULACIONES_ANTIGUAS!$T125&lt;&gt;0),[6]PREMIOS_TITULACIONES_ANTIGUAS!$T125,""),IF($A127="TOTAL",SUM(INDIRECT("K4:K"&amp;ROW()-1)),""))</f>
        <v/>
      </c>
      <c r="L127" s="7" t="str">
        <f ca="1">IF(AND($A127&lt;&gt;"",$A127&lt;&gt;"TOTAL"),IF(AND([6]PREMIOS_TITULACIONES_ANTIGUAS!$V125&lt;&gt;"",[6]PREMIOS_TITULACIONES_ANTIGUAS!$V125&lt;&gt;0),[6]PREMIOS_TITULACIONES_ANTIGUAS!$V125,""),IF($A127="TOTAL",SUM(INDIRECT("L4:L"&amp;ROW()-1)),""))</f>
        <v/>
      </c>
      <c r="M127" s="7" t="str">
        <f t="shared" ca="1" si="22"/>
        <v/>
      </c>
      <c r="N127" s="7" t="str">
        <f ca="1">IF(AND($A127&lt;&gt;"",$A127&lt;&gt;"TOTAL"),IF(AND([6]PREMIOS_TITULACIONES_ANTIGUAS!$Y125&lt;&gt;"",[6]PREMIOS_TITULACIONES_ANTIGUAS!$Y125&lt;&gt;0),[6]PREMIOS_TITULACIONES_ANTIGUAS!$Y125,""),IF($A127="TOTAL",SUM(INDIRECT("N4:N"&amp;ROW()-1)),""))</f>
        <v/>
      </c>
      <c r="O127" s="7" t="str">
        <f ca="1">IF(AND($A127&lt;&gt;"",$A127&lt;&gt;"TOTAL"),IF(AND([6]PREMIOS_TITULACIONES_ANTIGUAS!$AA125&lt;&gt;"",[6]PREMIOS_TITULACIONES_ANTIGUAS!$AA125&lt;&gt;0),[6]PREMIOS_TITULACIONES_ANTIGUAS!$AA125,""),IF($A127="TOTAL",SUM(INDIRECT("O4:O"&amp;ROW()-1)),""))</f>
        <v/>
      </c>
      <c r="P127" s="7" t="str">
        <f t="shared" ca="1" si="23"/>
        <v/>
      </c>
      <c r="Q127" s="7" t="str">
        <f ca="1">IF(AND($A127&lt;&gt;"",$A127&lt;&gt;"TOTAL"),IF(AND([6]PREMIOS_TITULACIONES_ANTIGUAS!$AD125&lt;&gt;"",[6]PREMIOS_TITULACIONES_ANTIGUAS!$AD125&lt;&gt;0),[6]PREMIOS_TITULACIONES_ANTIGUAS!$AD125,""),IF($A127="TOTAL",SUM(INDIRECT("Q4:Q"&amp;ROW()-1)),""))</f>
        <v/>
      </c>
      <c r="R127" s="7" t="str">
        <f ca="1">IF(AND($A127&lt;&gt;"",$A127&lt;&gt;"TOTAL"),IF(AND([6]PREMIOS_TITULACIONES_ANTIGUAS!$AF125&lt;&gt;"",[6]PREMIOS_TITULACIONES_ANTIGUAS!$AF125&lt;&gt;0),[6]PREMIOS_TITULACIONES_ANTIGUAS!$AF125,""),IF($A127="TOTAL",SUM(INDIRECT("R4:R"&amp;ROW()-1)),""))</f>
        <v/>
      </c>
      <c r="S127" s="7" t="str">
        <f t="shared" ca="1" si="24"/>
        <v/>
      </c>
      <c r="T127" s="7" t="str">
        <f ca="1">IF(AND($A127&lt;&gt;"",$A127&lt;&gt;"TOTAL"),IF(AND([6]PREMIOS_TITULACIONES_ANTIGUAS!$AI125&lt;&gt;"",[6]PREMIOS_TITULACIONES_ANTIGUAS!$AI125&lt;&gt;0),[6]PREMIOS_TITULACIONES_ANTIGUAS!$AI125,""),IF($A127="TOTAL",SUM(INDIRECT("T4:T"&amp;ROW()-1)),""))</f>
        <v/>
      </c>
      <c r="U127" s="7" t="str">
        <f ca="1">IF(AND($A127&lt;&gt;"",$A127&lt;&gt;"TOTAL"),IF(AND([6]PREMIOS_TITULACIONES_ANTIGUAS!$AK125&lt;&gt;"",[6]PREMIOS_TITULACIONES_ANTIGUAS!$AK125&lt;&gt;0),[6]PREMIOS_TITULACIONES_ANTIGUAS!$AK125,""),IF($A127="TOTAL",SUM(INDIRECT("U4:U"&amp;ROW()-1)),""))</f>
        <v/>
      </c>
      <c r="V127" s="7" t="str">
        <f t="shared" ca="1" si="25"/>
        <v/>
      </c>
      <c r="W127" s="7" t="str">
        <f ca="1">IF(AND($A127&lt;&gt;"",$A127&lt;&gt;"TOTAL"),IF(AND([6]PREMIOS_TITULACIONES_ANTIGUAS!$AN125&lt;&gt;"",[6]PREMIOS_TITULACIONES_ANTIGUAS!$AN125&lt;&gt;0),[6]PREMIOS_TITULACIONES_ANTIGUAS!$AN125,""),IF($A127="TOTAL",SUM(INDIRECT("W4:W"&amp;ROW()-1)),""))</f>
        <v/>
      </c>
      <c r="X127" s="7" t="str">
        <f ca="1">IF(AND($A127&lt;&gt;"",$A127&lt;&gt;"TOTAL"),IF(AND([6]PREMIOS_TITULACIONES_ANTIGUAS!$AP125&lt;&gt;"",[6]PREMIOS_TITULACIONES_ANTIGUAS!$AP125&lt;&gt;0),[6]PREMIOS_TITULACIONES_ANTIGUAS!$AP125,""),IF($A127="TOTAL",SUM(INDIRECT("X4:X"&amp;ROW()-1)),""))</f>
        <v/>
      </c>
      <c r="Y127" s="7" t="str">
        <f t="shared" ca="1" si="26"/>
        <v/>
      </c>
      <c r="Z127" s="7" t="str">
        <f ca="1">IF(AND($A127&lt;&gt;"",$A127&lt;&gt;"TOTAL"),IF(AND([6]PREMIOS_TITULACIONES_ANTIGUAS!$AS125&lt;&gt;"",[6]PREMIOS_TITULACIONES_ANTIGUAS!$AS125&lt;&gt;0),[6]PREMIOS_TITULACIONES_ANTIGUAS!$AS125,""),IF($A127="TOTAL",SUM(INDIRECT("Z4:Z"&amp;ROW()-1)),""))</f>
        <v/>
      </c>
      <c r="AA127" s="7" t="str">
        <f ca="1">IF(AND($A127&lt;&gt;"",$A127&lt;&gt;"TOTAL"),IF(AND([6]PREMIOS_TITULACIONES_ANTIGUAS!$AU125&lt;&gt;"",[6]PREMIOS_TITULACIONES_ANTIGUAS!$AU125&lt;&gt;0),[6]PREMIOS_TITULACIONES_ANTIGUAS!$AU125,""),IF($A127="TOTAL",SUM(INDIRECT("AA4:AA"&amp;ROW()-1)),""))</f>
        <v/>
      </c>
      <c r="AB127" s="7" t="str">
        <f t="shared" ca="1" si="27"/>
        <v/>
      </c>
      <c r="AC127" s="7" t="str">
        <f ca="1">IF(AND($A127&lt;&gt;"",$A127&lt;&gt;"TOTAL"),IF(AND([6]PREMIOS_TITULACIONES_ANTIGUAS!$AX125&lt;&gt;"",[6]PREMIOS_TITULACIONES_ANTIGUAS!$AX125&lt;&gt;0),[6]PREMIOS_TITULACIONES_ANTIGUAS!$AX125,""),IF($A127="TOTAL",SUM(INDIRECT("AC4:AC"&amp;ROW()-1)),""))</f>
        <v/>
      </c>
      <c r="AD127" s="7" t="str">
        <f ca="1">IF(AND($A127&lt;&gt;"",$A127&lt;&gt;"TOTAL"),IF(AND([6]PREMIOS_TITULACIONES_ANTIGUAS!$AZ125&lt;&gt;"",[6]PREMIOS_TITULACIONES_ANTIGUAS!$AZ125&lt;&gt;0),[6]PREMIOS_TITULACIONES_ANTIGUAS!$AZ125,""),IF($A127="TOTAL",SUM(INDIRECT("AD4:AD"&amp;ROW()-1)),""))</f>
        <v/>
      </c>
      <c r="AE127" s="7" t="str">
        <f t="shared" ca="1" si="28"/>
        <v/>
      </c>
      <c r="AF127" s="7" t="str">
        <f ca="1">IF(AND($A127&lt;&gt;"",$A127&lt;&gt;"TOTAL"),IF(AND([6]PREMIOS_TITULACIONES_ANTIGUAS!$BC125&lt;&gt;"",[6]PREMIOS_TITULACIONES_ANTIGUAS!$BC125&lt;&gt;0),[6]PREMIOS_TITULACIONES_ANTIGUAS!$BC125,""),IF($A127="TOTAL",SUM(INDIRECT("AF4:AF"&amp;ROW()-1)),""))</f>
        <v/>
      </c>
      <c r="AG127" s="7" t="str">
        <f ca="1">IF(AND($A127&lt;&gt;"",$A127&lt;&gt;"TOTAL"),IF(AND([6]PREMIOS_TITULACIONES_ANTIGUAS!$BE125&lt;&gt;"",[6]PREMIOS_TITULACIONES_ANTIGUAS!$BE125&lt;&gt;0),[6]PREMIOS_TITULACIONES_ANTIGUAS!$BE125,""),IF($A127="TOTAL",SUM(INDIRECT("AG4:AG"&amp;ROW()-1)),""))</f>
        <v/>
      </c>
      <c r="AH127" s="7" t="str">
        <f t="shared" ca="1" si="29"/>
        <v/>
      </c>
      <c r="AI127" s="7" t="str">
        <f ca="1">IF(AND($A127&lt;&gt;"",$A127&lt;&gt;"TOTAL"),IF(AND([6]PREMIOS_TITULACIONES_ANTIGUAS!$BH125&lt;&gt;"",[6]PREMIOS_TITULACIONES_ANTIGUAS!$BH125&lt;&gt;0),[6]PREMIOS_TITULACIONES_ANTIGUAS!$BH125,""),IF($A127="TOTAL",SUM(INDIRECT("AI4:AI"&amp;ROW()-1)),""))</f>
        <v/>
      </c>
      <c r="AJ127" s="7" t="str">
        <f ca="1">IF(AND($A127&lt;&gt;"",$A127&lt;&gt;"TOTAL"),IF(AND([6]PREMIOS_TITULACIONES_ANTIGUAS!$BJ125&lt;&gt;"",[6]PREMIOS_TITULACIONES_ANTIGUAS!$BJ125&lt;&gt;0),[6]PREMIOS_TITULACIONES_ANTIGUAS!$BJ125,""),IF($A127="TOTAL",SUM(INDIRECT("AJ4:AJ"&amp;ROW()-1)),""))</f>
        <v/>
      </c>
      <c r="AK127" s="7" t="str">
        <f t="shared" ca="1" si="30"/>
        <v/>
      </c>
      <c r="AL127" s="7" t="str">
        <f ca="1">IF(AND($A127&lt;&gt;"",$A127&lt;&gt;"TOTAL"),IF(AND([6]PREMIOS_TITULACIONES_ANTIGUAS!$BM125&lt;&gt;"",[6]PREMIOS_TITULACIONES_ANTIGUAS!$BM125&lt;&gt;0),[6]PREMIOS_TITULACIONES_ANTIGUAS!$BM125,""),IF($A127="TOTAL",SUM(INDIRECT("AL4:AL"&amp;ROW()-1)),""))</f>
        <v/>
      </c>
      <c r="AM127" s="7" t="str">
        <f ca="1">IF(AND($A127&lt;&gt;"",$A127&lt;&gt;"TOTAL"),IF(AND([6]PREMIOS_TITULACIONES_ANTIGUAS!$BO125&lt;&gt;"",[6]PREMIOS_TITULACIONES_ANTIGUAS!$BO125&lt;&gt;0),[6]PREMIOS_TITULACIONES_ANTIGUAS!$BO125,""),IF($A127="TOTAL",SUM(INDIRECT("AM4:AM"&amp;ROW()-1)),""))</f>
        <v/>
      </c>
      <c r="AN127" s="7" t="str">
        <f t="shared" ca="1" si="31"/>
        <v/>
      </c>
      <c r="AO127" s="7" t="str">
        <f ca="1">IF(AND($A127&lt;&gt;"",$A127&lt;&gt;"TOTAL"),IF(AND([6]PREMIOS_TITULACIONES_ANTIGUAS!$BR125&lt;&gt;"",[6]PREMIOS_TITULACIONES_ANTIGUAS!$BR125&lt;&gt;0),[6]PREMIOS_TITULACIONES_ANTIGUAS!$BR125,""),IF($A127="TOTAL",SUM(INDIRECT("AO4:AO"&amp;ROW()-1)),""))</f>
        <v/>
      </c>
      <c r="AP127" s="7" t="str">
        <f ca="1">IF(AND($A127&lt;&gt;"",$A127&lt;&gt;"TOTAL"),IF(AND([6]PREMIOS_TITULACIONES_ANTIGUAS!$BT125&lt;&gt;"",[6]PREMIOS_TITULACIONES_ANTIGUAS!$BT125&lt;&gt;0),[6]PREMIOS_TITULACIONES_ANTIGUAS!$BT125,""),IF($A127="TOTAL",SUM(INDIRECT("AP4:AP"&amp;ROW()-1)),""))</f>
        <v/>
      </c>
      <c r="AQ127" s="7" t="str">
        <f t="shared" ca="1" si="32"/>
        <v/>
      </c>
      <c r="AR127" s="7" t="str">
        <f ca="1">IF(AND($A127&lt;&gt;"",$A127&lt;&gt;"TOTAL"),IF(AND([6]PREMIOS_TITULACIONES_ANTIGUAS!$BW125&lt;&gt;"",[6]PREMIOS_TITULACIONES_ANTIGUAS!$BW125&lt;&gt;0),[6]PREMIOS_TITULACIONES_ANTIGUAS!$BW125,""),IF($A127="TOTAL",SUM(INDIRECT("AR4:AR"&amp;ROW()-1)),""))</f>
        <v/>
      </c>
      <c r="AS127" s="7" t="str">
        <f ca="1">IF(AND($A127&lt;&gt;"",$A127&lt;&gt;"TOTAL"),IF(AND([6]PREMIOS_TITULACIONES_ANTIGUAS!$BY125&lt;&gt;"",[6]PREMIOS_TITULACIONES_ANTIGUAS!$BY125&lt;&gt;0),[6]PREMIOS_TITULACIONES_ANTIGUAS!$BY125,""),IF($A127="TOTAL",SUM(INDIRECT("AS4:AS"&amp;ROW()-1)),""))</f>
        <v/>
      </c>
      <c r="AT127" s="7" t="str">
        <f t="shared" ca="1" si="33"/>
        <v/>
      </c>
      <c r="AU127" s="7" t="str">
        <f ca="1">IF(AND($A127&lt;&gt;"",$A127&lt;&gt;"TOTAL"),IF(AND([6]PREMIOS_TITULACIONES_ANTIGUAS!$CB125&lt;&gt;"",[6]PREMIOS_TITULACIONES_ANTIGUAS!$CB125&lt;&gt;0),[6]PREMIOS_TITULACIONES_ANTIGUAS!$CB125,""),IF($A127="TOTAL",SUM(INDIRECT("AU4:AU"&amp;ROW()-1)),""))</f>
        <v/>
      </c>
      <c r="AV127" s="7" t="str">
        <f ca="1">IF(AND($A127&lt;&gt;"",$A127&lt;&gt;"TOTAL"),IF(AND([6]PREMIOS_TITULACIONES_ANTIGUAS!$CD125&lt;&gt;"",[6]PREMIOS_TITULACIONES_ANTIGUAS!$CD125&lt;&gt;0),[6]PREMIOS_TITULACIONES_ANTIGUAS!$CD125,""),IF($A127="TOTAL",SUM(INDIRECT("AV4:AV"&amp;ROW()-1)),""))</f>
        <v/>
      </c>
      <c r="AW127" s="7" t="str">
        <f t="shared" ca="1" si="34"/>
        <v/>
      </c>
      <c r="AX127" s="7" t="str">
        <f ca="1">IF(AND($A127&lt;&gt;"",$A127&lt;&gt;"TOTAL"),IF(AND([6]PREMIOS_TITULACIONES_ANTIGUAS!$CG125&lt;&gt;"",[6]PREMIOS_TITULACIONES_ANTIGUAS!$CG125&lt;&gt;0),[6]PREMIOS_TITULACIONES_ANTIGUAS!$CG125,""),IF($A127="TOTAL",SUM(INDIRECT("AX4:AX"&amp;ROW()-1)),""))</f>
        <v/>
      </c>
      <c r="AY127" s="7" t="str">
        <f ca="1">IF(AND($A127&lt;&gt;"",$A127&lt;&gt;"TOTAL"),IF(AND([6]PREMIOS_TITULACIONES_ANTIGUAS!$CI125&lt;&gt;"",[6]PREMIOS_TITULACIONES_ANTIGUAS!$CI125&lt;&gt;0),[6]PREMIOS_TITULACIONES_ANTIGUAS!$CI125,""),IF($A127="TOTAL",SUM(INDIRECT("AY4:AY"&amp;ROW()-1)),""))</f>
        <v/>
      </c>
      <c r="AZ127" s="7" t="str">
        <f t="shared" ca="1" si="35"/>
        <v/>
      </c>
      <c r="BA127" s="7" t="str">
        <f ca="1">IF(AND($A127&lt;&gt;"",$A127&lt;&gt;"TOTAL"),IF(AND([6]PREMIOS_TITULACIONES_ANTIGUAS!$CL125&lt;&gt;"",[6]PREMIOS_TITULACIONES_ANTIGUAS!$CL125&lt;&gt;0),[6]PREMIOS_TITULACIONES_ANTIGUAS!$CL125,""),IF($A127="TOTAL",SUM(INDIRECT("BA4:BA"&amp;ROW()-1)),""))</f>
        <v/>
      </c>
      <c r="BB127" s="7" t="str">
        <f ca="1">IF(AND($A127&lt;&gt;"",$A127&lt;&gt;"TOTAL"),IF(AND([6]PREMIOS_TITULACIONES_ANTIGUAS!$CN125&lt;&gt;"",[6]PREMIOS_TITULACIONES_ANTIGUAS!$CN125&lt;&gt;0),[6]PREMIOS_TITULACIONES_ANTIGUAS!$CN125,""),IF($A127="TOTAL",SUM(INDIRECT("BB4:BB"&amp;ROW()-1)),""))</f>
        <v/>
      </c>
      <c r="BC127" s="7" t="str">
        <f t="shared" ca="1" si="36"/>
        <v/>
      </c>
      <c r="BD127" s="7" t="str">
        <f ca="1">IF(AND($A127&lt;&gt;"",$A127&lt;&gt;"TOTAL"),IF(AND([6]PREMIOS_TITULACIONES_ANTIGUAS!$CQ125&lt;&gt;"",[6]PREMIOS_TITULACIONES_ANTIGUAS!$CQ125&lt;&gt;0),[6]PREMIOS_TITULACIONES_ANTIGUAS!$CQ125,""),IF($A127="TOTAL",SUM(INDIRECT("BD4:BD"&amp;ROW()-1)),""))</f>
        <v/>
      </c>
      <c r="BE127" s="7" t="str">
        <f ca="1">IF(AND($A127&lt;&gt;"",$A127&lt;&gt;"TOTAL"),IF(AND([6]PREMIOS_TITULACIONES_ANTIGUAS!$CS125&lt;&gt;"",[6]PREMIOS_TITULACIONES_ANTIGUAS!$CS125&lt;&gt;0),[6]PREMIOS_TITULACIONES_ANTIGUAS!$CS125,""),IF($A127="TOTAL",SUM(INDIRECT("BE4:BE"&amp;ROW()-1)),""))</f>
        <v/>
      </c>
      <c r="BF127" s="7" t="str">
        <f t="shared" ca="1" si="37"/>
        <v/>
      </c>
    </row>
    <row r="128" spans="1:58" x14ac:dyDescent="0.2">
      <c r="A128" s="12" t="str">
        <f>IF([6]PREMIOS_TITULACIONES_ANTIGUAS!$D126&lt;&gt;"",[6]PREMIOS_TITULACIONES_ANTIGUAS!$D126,IF(AND([6]PREMIOS_TITULACIONES_ANTIGUAS!$D126="",[6]PREMIOS_TITULACIONES_ANTIGUAS!$D127="",[6]PREMIOS_TITULACIONES_ANTIGUAS!$D125=""),"","TOTAL"))</f>
        <v/>
      </c>
      <c r="B128" s="7" t="str">
        <f ca="1">IF(AND($A128&lt;&gt;"",$A128&lt;&gt;"TOTAL"),IF(AND([6]PREMIOS_TITULACIONES_ANTIGUAS!$E126&lt;&gt;"",[6]PREMIOS_TITULACIONES_ANTIGUAS!$E126&lt;&gt;0),[6]PREMIOS_TITULACIONES_ANTIGUAS!$E126,""),IF($A128="TOTAL",SUM(INDIRECT("B4:B"&amp;ROW()-1)),""))</f>
        <v/>
      </c>
      <c r="C128" s="7" t="str">
        <f ca="1">IF(AND($A128&lt;&gt;"",$A128&lt;&gt;"TOTAL"),IF(AND([6]PREMIOS_TITULACIONES_ANTIGUAS!$G126&lt;&gt;"",[6]PREMIOS_TITULACIONES_ANTIGUAS!$G126&lt;&gt;0),[6]PREMIOS_TITULACIONES_ANTIGUAS!$G126,""),IF($A128="TOTAL",SUM(INDIRECT("C4:C"&amp;ROW()-1)),""))</f>
        <v/>
      </c>
      <c r="D128" s="7" t="str">
        <f t="shared" ca="1" si="19"/>
        <v/>
      </c>
      <c r="E128" s="7" t="str">
        <f ca="1">IF(AND($A128&lt;&gt;"",$A128&lt;&gt;"TOTAL"),IF(AND([6]PREMIOS_TITULACIONES_ANTIGUAS!$J126&lt;&gt;"",[6]PREMIOS_TITULACIONES_ANTIGUAS!$J126&lt;&gt;0),[6]PREMIOS_TITULACIONES_ANTIGUAS!$J126,""),IF($A128="TOTAL",SUM(INDIRECT("E4:E"&amp;ROW()-1)),""))</f>
        <v/>
      </c>
      <c r="F128" s="7" t="str">
        <f ca="1">IF(AND($A128&lt;&gt;"",$A128&lt;&gt;"TOTAL"),IF(AND([6]PREMIOS_TITULACIONES_ANTIGUAS!$L126&lt;&gt;"",[6]PREMIOS_TITULACIONES_ANTIGUAS!$L126&lt;&gt;0),[6]PREMIOS_TITULACIONES_ANTIGUAS!$L126,""),IF($A128="TOTAL",SUM(INDIRECT("F4:F"&amp;ROW()-1)),""))</f>
        <v/>
      </c>
      <c r="G128" s="7" t="str">
        <f t="shared" ca="1" si="20"/>
        <v/>
      </c>
      <c r="H128" s="7" t="str">
        <f ca="1">IF(AND($A128&lt;&gt;"",$A128&lt;&gt;"TOTAL"),IF(AND([6]PREMIOS_TITULACIONES_ANTIGUAS!$O126&lt;&gt;"",[6]PREMIOS_TITULACIONES_ANTIGUAS!$O126&lt;&gt;0),[6]PREMIOS_TITULACIONES_ANTIGUAS!$O126,""),IF($A128="TOTAL",SUM(INDIRECT("H4:H"&amp;ROW()-1)),""))</f>
        <v/>
      </c>
      <c r="I128" s="7" t="str">
        <f ca="1">IF(AND($A128&lt;&gt;"",$A128&lt;&gt;"TOTAL"),IF(AND([6]PREMIOS_TITULACIONES_ANTIGUAS!$Q126&lt;&gt;"",[6]PREMIOS_TITULACIONES_ANTIGUAS!$Q126&lt;&gt;0),[6]PREMIOS_TITULACIONES_ANTIGUAS!$Q126,""),IF($A128="TOTAL",SUM(INDIRECT("I4:I"&amp;ROW()-1)),""))</f>
        <v/>
      </c>
      <c r="J128" s="7" t="str">
        <f t="shared" ca="1" si="21"/>
        <v/>
      </c>
      <c r="K128" s="7" t="str">
        <f ca="1">IF(AND($A128&lt;&gt;"",$A128&lt;&gt;"TOTAL"),IF(AND([6]PREMIOS_TITULACIONES_ANTIGUAS!$T126&lt;&gt;"",[6]PREMIOS_TITULACIONES_ANTIGUAS!$T126&lt;&gt;0),[6]PREMIOS_TITULACIONES_ANTIGUAS!$T126,""),IF($A128="TOTAL",SUM(INDIRECT("K4:K"&amp;ROW()-1)),""))</f>
        <v/>
      </c>
      <c r="L128" s="7" t="str">
        <f ca="1">IF(AND($A128&lt;&gt;"",$A128&lt;&gt;"TOTAL"),IF(AND([6]PREMIOS_TITULACIONES_ANTIGUAS!$V126&lt;&gt;"",[6]PREMIOS_TITULACIONES_ANTIGUAS!$V126&lt;&gt;0),[6]PREMIOS_TITULACIONES_ANTIGUAS!$V126,""),IF($A128="TOTAL",SUM(INDIRECT("L4:L"&amp;ROW()-1)),""))</f>
        <v/>
      </c>
      <c r="M128" s="7" t="str">
        <f t="shared" ca="1" si="22"/>
        <v/>
      </c>
      <c r="N128" s="7" t="str">
        <f ca="1">IF(AND($A128&lt;&gt;"",$A128&lt;&gt;"TOTAL"),IF(AND([6]PREMIOS_TITULACIONES_ANTIGUAS!$Y126&lt;&gt;"",[6]PREMIOS_TITULACIONES_ANTIGUAS!$Y126&lt;&gt;0),[6]PREMIOS_TITULACIONES_ANTIGUAS!$Y126,""),IF($A128="TOTAL",SUM(INDIRECT("N4:N"&amp;ROW()-1)),""))</f>
        <v/>
      </c>
      <c r="O128" s="7" t="str">
        <f ca="1">IF(AND($A128&lt;&gt;"",$A128&lt;&gt;"TOTAL"),IF(AND([6]PREMIOS_TITULACIONES_ANTIGUAS!$AA126&lt;&gt;"",[6]PREMIOS_TITULACIONES_ANTIGUAS!$AA126&lt;&gt;0),[6]PREMIOS_TITULACIONES_ANTIGUAS!$AA126,""),IF($A128="TOTAL",SUM(INDIRECT("O4:O"&amp;ROW()-1)),""))</f>
        <v/>
      </c>
      <c r="P128" s="7" t="str">
        <f t="shared" ca="1" si="23"/>
        <v/>
      </c>
      <c r="Q128" s="7" t="str">
        <f ca="1">IF(AND($A128&lt;&gt;"",$A128&lt;&gt;"TOTAL"),IF(AND([6]PREMIOS_TITULACIONES_ANTIGUAS!$AD126&lt;&gt;"",[6]PREMIOS_TITULACIONES_ANTIGUAS!$AD126&lt;&gt;0),[6]PREMIOS_TITULACIONES_ANTIGUAS!$AD126,""),IF($A128="TOTAL",SUM(INDIRECT("Q4:Q"&amp;ROW()-1)),""))</f>
        <v/>
      </c>
      <c r="R128" s="7" t="str">
        <f ca="1">IF(AND($A128&lt;&gt;"",$A128&lt;&gt;"TOTAL"),IF(AND([6]PREMIOS_TITULACIONES_ANTIGUAS!$AF126&lt;&gt;"",[6]PREMIOS_TITULACIONES_ANTIGUAS!$AF126&lt;&gt;0),[6]PREMIOS_TITULACIONES_ANTIGUAS!$AF126,""),IF($A128="TOTAL",SUM(INDIRECT("R4:R"&amp;ROW()-1)),""))</f>
        <v/>
      </c>
      <c r="S128" s="7" t="str">
        <f t="shared" ca="1" si="24"/>
        <v/>
      </c>
      <c r="T128" s="7" t="str">
        <f ca="1">IF(AND($A128&lt;&gt;"",$A128&lt;&gt;"TOTAL"),IF(AND([6]PREMIOS_TITULACIONES_ANTIGUAS!$AI126&lt;&gt;"",[6]PREMIOS_TITULACIONES_ANTIGUAS!$AI126&lt;&gt;0),[6]PREMIOS_TITULACIONES_ANTIGUAS!$AI126,""),IF($A128="TOTAL",SUM(INDIRECT("T4:T"&amp;ROW()-1)),""))</f>
        <v/>
      </c>
      <c r="U128" s="7" t="str">
        <f ca="1">IF(AND($A128&lt;&gt;"",$A128&lt;&gt;"TOTAL"),IF(AND([6]PREMIOS_TITULACIONES_ANTIGUAS!$AK126&lt;&gt;"",[6]PREMIOS_TITULACIONES_ANTIGUAS!$AK126&lt;&gt;0),[6]PREMIOS_TITULACIONES_ANTIGUAS!$AK126,""),IF($A128="TOTAL",SUM(INDIRECT("U4:U"&amp;ROW()-1)),""))</f>
        <v/>
      </c>
      <c r="V128" s="7" t="str">
        <f t="shared" ca="1" si="25"/>
        <v/>
      </c>
      <c r="W128" s="7" t="str">
        <f ca="1">IF(AND($A128&lt;&gt;"",$A128&lt;&gt;"TOTAL"),IF(AND([6]PREMIOS_TITULACIONES_ANTIGUAS!$AN126&lt;&gt;"",[6]PREMIOS_TITULACIONES_ANTIGUAS!$AN126&lt;&gt;0),[6]PREMIOS_TITULACIONES_ANTIGUAS!$AN126,""),IF($A128="TOTAL",SUM(INDIRECT("W4:W"&amp;ROW()-1)),""))</f>
        <v/>
      </c>
      <c r="X128" s="7" t="str">
        <f ca="1">IF(AND($A128&lt;&gt;"",$A128&lt;&gt;"TOTAL"),IF(AND([6]PREMIOS_TITULACIONES_ANTIGUAS!$AP126&lt;&gt;"",[6]PREMIOS_TITULACIONES_ANTIGUAS!$AP126&lt;&gt;0),[6]PREMIOS_TITULACIONES_ANTIGUAS!$AP126,""),IF($A128="TOTAL",SUM(INDIRECT("X4:X"&amp;ROW()-1)),""))</f>
        <v/>
      </c>
      <c r="Y128" s="7" t="str">
        <f t="shared" ca="1" si="26"/>
        <v/>
      </c>
      <c r="Z128" s="7" t="str">
        <f ca="1">IF(AND($A128&lt;&gt;"",$A128&lt;&gt;"TOTAL"),IF(AND([6]PREMIOS_TITULACIONES_ANTIGUAS!$AS126&lt;&gt;"",[6]PREMIOS_TITULACIONES_ANTIGUAS!$AS126&lt;&gt;0),[6]PREMIOS_TITULACIONES_ANTIGUAS!$AS126,""),IF($A128="TOTAL",SUM(INDIRECT("Z4:Z"&amp;ROW()-1)),""))</f>
        <v/>
      </c>
      <c r="AA128" s="7" t="str">
        <f ca="1">IF(AND($A128&lt;&gt;"",$A128&lt;&gt;"TOTAL"),IF(AND([6]PREMIOS_TITULACIONES_ANTIGUAS!$AU126&lt;&gt;"",[6]PREMIOS_TITULACIONES_ANTIGUAS!$AU126&lt;&gt;0),[6]PREMIOS_TITULACIONES_ANTIGUAS!$AU126,""),IF($A128="TOTAL",SUM(INDIRECT("AA4:AA"&amp;ROW()-1)),""))</f>
        <v/>
      </c>
      <c r="AB128" s="7" t="str">
        <f t="shared" ca="1" si="27"/>
        <v/>
      </c>
      <c r="AC128" s="7" t="str">
        <f ca="1">IF(AND($A128&lt;&gt;"",$A128&lt;&gt;"TOTAL"),IF(AND([6]PREMIOS_TITULACIONES_ANTIGUAS!$AX126&lt;&gt;"",[6]PREMIOS_TITULACIONES_ANTIGUAS!$AX126&lt;&gt;0),[6]PREMIOS_TITULACIONES_ANTIGUAS!$AX126,""),IF($A128="TOTAL",SUM(INDIRECT("AC4:AC"&amp;ROW()-1)),""))</f>
        <v/>
      </c>
      <c r="AD128" s="7" t="str">
        <f ca="1">IF(AND($A128&lt;&gt;"",$A128&lt;&gt;"TOTAL"),IF(AND([6]PREMIOS_TITULACIONES_ANTIGUAS!$AZ126&lt;&gt;"",[6]PREMIOS_TITULACIONES_ANTIGUAS!$AZ126&lt;&gt;0),[6]PREMIOS_TITULACIONES_ANTIGUAS!$AZ126,""),IF($A128="TOTAL",SUM(INDIRECT("AD4:AD"&amp;ROW()-1)),""))</f>
        <v/>
      </c>
      <c r="AE128" s="7" t="str">
        <f t="shared" ca="1" si="28"/>
        <v/>
      </c>
      <c r="AF128" s="7" t="str">
        <f ca="1">IF(AND($A128&lt;&gt;"",$A128&lt;&gt;"TOTAL"),IF(AND([6]PREMIOS_TITULACIONES_ANTIGUAS!$BC126&lt;&gt;"",[6]PREMIOS_TITULACIONES_ANTIGUAS!$BC126&lt;&gt;0),[6]PREMIOS_TITULACIONES_ANTIGUAS!$BC126,""),IF($A128="TOTAL",SUM(INDIRECT("AF4:AF"&amp;ROW()-1)),""))</f>
        <v/>
      </c>
      <c r="AG128" s="7" t="str">
        <f ca="1">IF(AND($A128&lt;&gt;"",$A128&lt;&gt;"TOTAL"),IF(AND([6]PREMIOS_TITULACIONES_ANTIGUAS!$BE126&lt;&gt;"",[6]PREMIOS_TITULACIONES_ANTIGUAS!$BE126&lt;&gt;0),[6]PREMIOS_TITULACIONES_ANTIGUAS!$BE126,""),IF($A128="TOTAL",SUM(INDIRECT("AG4:AG"&amp;ROW()-1)),""))</f>
        <v/>
      </c>
      <c r="AH128" s="7" t="str">
        <f t="shared" ca="1" si="29"/>
        <v/>
      </c>
      <c r="AI128" s="7" t="str">
        <f ca="1">IF(AND($A128&lt;&gt;"",$A128&lt;&gt;"TOTAL"),IF(AND([6]PREMIOS_TITULACIONES_ANTIGUAS!$BH126&lt;&gt;"",[6]PREMIOS_TITULACIONES_ANTIGUAS!$BH126&lt;&gt;0),[6]PREMIOS_TITULACIONES_ANTIGUAS!$BH126,""),IF($A128="TOTAL",SUM(INDIRECT("AI4:AI"&amp;ROW()-1)),""))</f>
        <v/>
      </c>
      <c r="AJ128" s="7" t="str">
        <f ca="1">IF(AND($A128&lt;&gt;"",$A128&lt;&gt;"TOTAL"),IF(AND([6]PREMIOS_TITULACIONES_ANTIGUAS!$BJ126&lt;&gt;"",[6]PREMIOS_TITULACIONES_ANTIGUAS!$BJ126&lt;&gt;0),[6]PREMIOS_TITULACIONES_ANTIGUAS!$BJ126,""),IF($A128="TOTAL",SUM(INDIRECT("AJ4:AJ"&amp;ROW()-1)),""))</f>
        <v/>
      </c>
      <c r="AK128" s="7" t="str">
        <f t="shared" ca="1" si="30"/>
        <v/>
      </c>
      <c r="AL128" s="7" t="str">
        <f ca="1">IF(AND($A128&lt;&gt;"",$A128&lt;&gt;"TOTAL"),IF(AND([6]PREMIOS_TITULACIONES_ANTIGUAS!$BM126&lt;&gt;"",[6]PREMIOS_TITULACIONES_ANTIGUAS!$BM126&lt;&gt;0),[6]PREMIOS_TITULACIONES_ANTIGUAS!$BM126,""),IF($A128="TOTAL",SUM(INDIRECT("AL4:AL"&amp;ROW()-1)),""))</f>
        <v/>
      </c>
      <c r="AM128" s="7" t="str">
        <f ca="1">IF(AND($A128&lt;&gt;"",$A128&lt;&gt;"TOTAL"),IF(AND([6]PREMIOS_TITULACIONES_ANTIGUAS!$BO126&lt;&gt;"",[6]PREMIOS_TITULACIONES_ANTIGUAS!$BO126&lt;&gt;0),[6]PREMIOS_TITULACIONES_ANTIGUAS!$BO126,""),IF($A128="TOTAL",SUM(INDIRECT("AM4:AM"&amp;ROW()-1)),""))</f>
        <v/>
      </c>
      <c r="AN128" s="7" t="str">
        <f t="shared" ca="1" si="31"/>
        <v/>
      </c>
      <c r="AO128" s="7" t="str">
        <f ca="1">IF(AND($A128&lt;&gt;"",$A128&lt;&gt;"TOTAL"),IF(AND([6]PREMIOS_TITULACIONES_ANTIGUAS!$BR126&lt;&gt;"",[6]PREMIOS_TITULACIONES_ANTIGUAS!$BR126&lt;&gt;0),[6]PREMIOS_TITULACIONES_ANTIGUAS!$BR126,""),IF($A128="TOTAL",SUM(INDIRECT("AO4:AO"&amp;ROW()-1)),""))</f>
        <v/>
      </c>
      <c r="AP128" s="7" t="str">
        <f ca="1">IF(AND($A128&lt;&gt;"",$A128&lt;&gt;"TOTAL"),IF(AND([6]PREMIOS_TITULACIONES_ANTIGUAS!$BT126&lt;&gt;"",[6]PREMIOS_TITULACIONES_ANTIGUAS!$BT126&lt;&gt;0),[6]PREMIOS_TITULACIONES_ANTIGUAS!$BT126,""),IF($A128="TOTAL",SUM(INDIRECT("AP4:AP"&amp;ROW()-1)),""))</f>
        <v/>
      </c>
      <c r="AQ128" s="7" t="str">
        <f t="shared" ca="1" si="32"/>
        <v/>
      </c>
      <c r="AR128" s="7" t="str">
        <f ca="1">IF(AND($A128&lt;&gt;"",$A128&lt;&gt;"TOTAL"),IF(AND([6]PREMIOS_TITULACIONES_ANTIGUAS!$BW126&lt;&gt;"",[6]PREMIOS_TITULACIONES_ANTIGUAS!$BW126&lt;&gt;0),[6]PREMIOS_TITULACIONES_ANTIGUAS!$BW126,""),IF($A128="TOTAL",SUM(INDIRECT("AR4:AR"&amp;ROW()-1)),""))</f>
        <v/>
      </c>
      <c r="AS128" s="7" t="str">
        <f ca="1">IF(AND($A128&lt;&gt;"",$A128&lt;&gt;"TOTAL"),IF(AND([6]PREMIOS_TITULACIONES_ANTIGUAS!$BY126&lt;&gt;"",[6]PREMIOS_TITULACIONES_ANTIGUAS!$BY126&lt;&gt;0),[6]PREMIOS_TITULACIONES_ANTIGUAS!$BY126,""),IF($A128="TOTAL",SUM(INDIRECT("AS4:AS"&amp;ROW()-1)),""))</f>
        <v/>
      </c>
      <c r="AT128" s="7" t="str">
        <f t="shared" ca="1" si="33"/>
        <v/>
      </c>
      <c r="AU128" s="7" t="str">
        <f ca="1">IF(AND($A128&lt;&gt;"",$A128&lt;&gt;"TOTAL"),IF(AND([6]PREMIOS_TITULACIONES_ANTIGUAS!$CB126&lt;&gt;"",[6]PREMIOS_TITULACIONES_ANTIGUAS!$CB126&lt;&gt;0),[6]PREMIOS_TITULACIONES_ANTIGUAS!$CB126,""),IF($A128="TOTAL",SUM(INDIRECT("AU4:AU"&amp;ROW()-1)),""))</f>
        <v/>
      </c>
      <c r="AV128" s="7" t="str">
        <f ca="1">IF(AND($A128&lt;&gt;"",$A128&lt;&gt;"TOTAL"),IF(AND([6]PREMIOS_TITULACIONES_ANTIGUAS!$CD126&lt;&gt;"",[6]PREMIOS_TITULACIONES_ANTIGUAS!$CD126&lt;&gt;0),[6]PREMIOS_TITULACIONES_ANTIGUAS!$CD126,""),IF($A128="TOTAL",SUM(INDIRECT("AV4:AV"&amp;ROW()-1)),""))</f>
        <v/>
      </c>
      <c r="AW128" s="7" t="str">
        <f t="shared" ca="1" si="34"/>
        <v/>
      </c>
      <c r="AX128" s="7" t="str">
        <f ca="1">IF(AND($A128&lt;&gt;"",$A128&lt;&gt;"TOTAL"),IF(AND([6]PREMIOS_TITULACIONES_ANTIGUAS!$CG126&lt;&gt;"",[6]PREMIOS_TITULACIONES_ANTIGUAS!$CG126&lt;&gt;0),[6]PREMIOS_TITULACIONES_ANTIGUAS!$CG126,""),IF($A128="TOTAL",SUM(INDIRECT("AX4:AX"&amp;ROW()-1)),""))</f>
        <v/>
      </c>
      <c r="AY128" s="7" t="str">
        <f ca="1">IF(AND($A128&lt;&gt;"",$A128&lt;&gt;"TOTAL"),IF(AND([6]PREMIOS_TITULACIONES_ANTIGUAS!$CI126&lt;&gt;"",[6]PREMIOS_TITULACIONES_ANTIGUAS!$CI126&lt;&gt;0),[6]PREMIOS_TITULACIONES_ANTIGUAS!$CI126,""),IF($A128="TOTAL",SUM(INDIRECT("AY4:AY"&amp;ROW()-1)),""))</f>
        <v/>
      </c>
      <c r="AZ128" s="7" t="str">
        <f t="shared" ca="1" si="35"/>
        <v/>
      </c>
      <c r="BA128" s="7" t="str">
        <f ca="1">IF(AND($A128&lt;&gt;"",$A128&lt;&gt;"TOTAL"),IF(AND([6]PREMIOS_TITULACIONES_ANTIGUAS!$CL126&lt;&gt;"",[6]PREMIOS_TITULACIONES_ANTIGUAS!$CL126&lt;&gt;0),[6]PREMIOS_TITULACIONES_ANTIGUAS!$CL126,""),IF($A128="TOTAL",SUM(INDIRECT("BA4:BA"&amp;ROW()-1)),""))</f>
        <v/>
      </c>
      <c r="BB128" s="7" t="str">
        <f ca="1">IF(AND($A128&lt;&gt;"",$A128&lt;&gt;"TOTAL"),IF(AND([6]PREMIOS_TITULACIONES_ANTIGUAS!$CN126&lt;&gt;"",[6]PREMIOS_TITULACIONES_ANTIGUAS!$CN126&lt;&gt;0),[6]PREMIOS_TITULACIONES_ANTIGUAS!$CN126,""),IF($A128="TOTAL",SUM(INDIRECT("BB4:BB"&amp;ROW()-1)),""))</f>
        <v/>
      </c>
      <c r="BC128" s="7" t="str">
        <f t="shared" ca="1" si="36"/>
        <v/>
      </c>
      <c r="BD128" s="7" t="str">
        <f ca="1">IF(AND($A128&lt;&gt;"",$A128&lt;&gt;"TOTAL"),IF(AND([6]PREMIOS_TITULACIONES_ANTIGUAS!$CQ126&lt;&gt;"",[6]PREMIOS_TITULACIONES_ANTIGUAS!$CQ126&lt;&gt;0),[6]PREMIOS_TITULACIONES_ANTIGUAS!$CQ126,""),IF($A128="TOTAL",SUM(INDIRECT("BD4:BD"&amp;ROW()-1)),""))</f>
        <v/>
      </c>
      <c r="BE128" s="7" t="str">
        <f ca="1">IF(AND($A128&lt;&gt;"",$A128&lt;&gt;"TOTAL"),IF(AND([6]PREMIOS_TITULACIONES_ANTIGUAS!$CS126&lt;&gt;"",[6]PREMIOS_TITULACIONES_ANTIGUAS!$CS126&lt;&gt;0),[6]PREMIOS_TITULACIONES_ANTIGUAS!$CS126,""),IF($A128="TOTAL",SUM(INDIRECT("BE4:BE"&amp;ROW()-1)),""))</f>
        <v/>
      </c>
      <c r="BF128" s="7" t="str">
        <f t="shared" ca="1" si="37"/>
        <v/>
      </c>
    </row>
    <row r="129" spans="1:58" x14ac:dyDescent="0.2">
      <c r="A129" s="12" t="str">
        <f>IF([6]PREMIOS_TITULACIONES_ANTIGUAS!$D127&lt;&gt;"",[6]PREMIOS_TITULACIONES_ANTIGUAS!$D127,IF(AND([6]PREMIOS_TITULACIONES_ANTIGUAS!$D127="",[6]PREMIOS_TITULACIONES_ANTIGUAS!$D128="",[6]PREMIOS_TITULACIONES_ANTIGUAS!$D126=""),"","TOTAL"))</f>
        <v/>
      </c>
      <c r="B129" s="7" t="str">
        <f ca="1">IF(AND($A129&lt;&gt;"",$A129&lt;&gt;"TOTAL"),IF(AND([6]PREMIOS_TITULACIONES_ANTIGUAS!$E127&lt;&gt;"",[6]PREMIOS_TITULACIONES_ANTIGUAS!$E127&lt;&gt;0),[6]PREMIOS_TITULACIONES_ANTIGUAS!$E127,""),IF($A129="TOTAL",SUM(INDIRECT("B4:B"&amp;ROW()-1)),""))</f>
        <v/>
      </c>
      <c r="C129" s="7" t="str">
        <f ca="1">IF(AND($A129&lt;&gt;"",$A129&lt;&gt;"TOTAL"),IF(AND([6]PREMIOS_TITULACIONES_ANTIGUAS!$G127&lt;&gt;"",[6]PREMIOS_TITULACIONES_ANTIGUAS!$G127&lt;&gt;0),[6]PREMIOS_TITULACIONES_ANTIGUAS!$G127,""),IF($A129="TOTAL",SUM(INDIRECT("C4:C"&amp;ROW()-1)),""))</f>
        <v/>
      </c>
      <c r="D129" s="7" t="str">
        <f t="shared" ca="1" si="19"/>
        <v/>
      </c>
      <c r="E129" s="7" t="str">
        <f ca="1">IF(AND($A129&lt;&gt;"",$A129&lt;&gt;"TOTAL"),IF(AND([6]PREMIOS_TITULACIONES_ANTIGUAS!$J127&lt;&gt;"",[6]PREMIOS_TITULACIONES_ANTIGUAS!$J127&lt;&gt;0),[6]PREMIOS_TITULACIONES_ANTIGUAS!$J127,""),IF($A129="TOTAL",SUM(INDIRECT("E4:E"&amp;ROW()-1)),""))</f>
        <v/>
      </c>
      <c r="F129" s="7" t="str">
        <f ca="1">IF(AND($A129&lt;&gt;"",$A129&lt;&gt;"TOTAL"),IF(AND([6]PREMIOS_TITULACIONES_ANTIGUAS!$L127&lt;&gt;"",[6]PREMIOS_TITULACIONES_ANTIGUAS!$L127&lt;&gt;0),[6]PREMIOS_TITULACIONES_ANTIGUAS!$L127,""),IF($A129="TOTAL",SUM(INDIRECT("F4:F"&amp;ROW()-1)),""))</f>
        <v/>
      </c>
      <c r="G129" s="7" t="str">
        <f t="shared" ca="1" si="20"/>
        <v/>
      </c>
      <c r="H129" s="7" t="str">
        <f ca="1">IF(AND($A129&lt;&gt;"",$A129&lt;&gt;"TOTAL"),IF(AND([6]PREMIOS_TITULACIONES_ANTIGUAS!$O127&lt;&gt;"",[6]PREMIOS_TITULACIONES_ANTIGUAS!$O127&lt;&gt;0),[6]PREMIOS_TITULACIONES_ANTIGUAS!$O127,""),IF($A129="TOTAL",SUM(INDIRECT("H4:H"&amp;ROW()-1)),""))</f>
        <v/>
      </c>
      <c r="I129" s="7" t="str">
        <f ca="1">IF(AND($A129&lt;&gt;"",$A129&lt;&gt;"TOTAL"),IF(AND([6]PREMIOS_TITULACIONES_ANTIGUAS!$Q127&lt;&gt;"",[6]PREMIOS_TITULACIONES_ANTIGUAS!$Q127&lt;&gt;0),[6]PREMIOS_TITULACIONES_ANTIGUAS!$Q127,""),IF($A129="TOTAL",SUM(INDIRECT("I4:I"&amp;ROW()-1)),""))</f>
        <v/>
      </c>
      <c r="J129" s="7" t="str">
        <f t="shared" ca="1" si="21"/>
        <v/>
      </c>
      <c r="K129" s="7" t="str">
        <f ca="1">IF(AND($A129&lt;&gt;"",$A129&lt;&gt;"TOTAL"),IF(AND([6]PREMIOS_TITULACIONES_ANTIGUAS!$T127&lt;&gt;"",[6]PREMIOS_TITULACIONES_ANTIGUAS!$T127&lt;&gt;0),[6]PREMIOS_TITULACIONES_ANTIGUAS!$T127,""),IF($A129="TOTAL",SUM(INDIRECT("K4:K"&amp;ROW()-1)),""))</f>
        <v/>
      </c>
      <c r="L129" s="7" t="str">
        <f ca="1">IF(AND($A129&lt;&gt;"",$A129&lt;&gt;"TOTAL"),IF(AND([6]PREMIOS_TITULACIONES_ANTIGUAS!$V127&lt;&gt;"",[6]PREMIOS_TITULACIONES_ANTIGUAS!$V127&lt;&gt;0),[6]PREMIOS_TITULACIONES_ANTIGUAS!$V127,""),IF($A129="TOTAL",SUM(INDIRECT("L4:L"&amp;ROW()-1)),""))</f>
        <v/>
      </c>
      <c r="M129" s="7" t="str">
        <f t="shared" ca="1" si="22"/>
        <v/>
      </c>
      <c r="N129" s="7" t="str">
        <f ca="1">IF(AND($A129&lt;&gt;"",$A129&lt;&gt;"TOTAL"),IF(AND([6]PREMIOS_TITULACIONES_ANTIGUAS!$Y127&lt;&gt;"",[6]PREMIOS_TITULACIONES_ANTIGUAS!$Y127&lt;&gt;0),[6]PREMIOS_TITULACIONES_ANTIGUAS!$Y127,""),IF($A129="TOTAL",SUM(INDIRECT("N4:N"&amp;ROW()-1)),""))</f>
        <v/>
      </c>
      <c r="O129" s="7" t="str">
        <f ca="1">IF(AND($A129&lt;&gt;"",$A129&lt;&gt;"TOTAL"),IF(AND([6]PREMIOS_TITULACIONES_ANTIGUAS!$AA127&lt;&gt;"",[6]PREMIOS_TITULACIONES_ANTIGUAS!$AA127&lt;&gt;0),[6]PREMIOS_TITULACIONES_ANTIGUAS!$AA127,""),IF($A129="TOTAL",SUM(INDIRECT("O4:O"&amp;ROW()-1)),""))</f>
        <v/>
      </c>
      <c r="P129" s="7" t="str">
        <f t="shared" ca="1" si="23"/>
        <v/>
      </c>
      <c r="Q129" s="7" t="str">
        <f ca="1">IF(AND($A129&lt;&gt;"",$A129&lt;&gt;"TOTAL"),IF(AND([6]PREMIOS_TITULACIONES_ANTIGUAS!$AD127&lt;&gt;"",[6]PREMIOS_TITULACIONES_ANTIGUAS!$AD127&lt;&gt;0),[6]PREMIOS_TITULACIONES_ANTIGUAS!$AD127,""),IF($A129="TOTAL",SUM(INDIRECT("Q4:Q"&amp;ROW()-1)),""))</f>
        <v/>
      </c>
      <c r="R129" s="7" t="str">
        <f ca="1">IF(AND($A129&lt;&gt;"",$A129&lt;&gt;"TOTAL"),IF(AND([6]PREMIOS_TITULACIONES_ANTIGUAS!$AF127&lt;&gt;"",[6]PREMIOS_TITULACIONES_ANTIGUAS!$AF127&lt;&gt;0),[6]PREMIOS_TITULACIONES_ANTIGUAS!$AF127,""),IF($A129="TOTAL",SUM(INDIRECT("R4:R"&amp;ROW()-1)),""))</f>
        <v/>
      </c>
      <c r="S129" s="7" t="str">
        <f t="shared" ca="1" si="24"/>
        <v/>
      </c>
      <c r="T129" s="7" t="str">
        <f ca="1">IF(AND($A129&lt;&gt;"",$A129&lt;&gt;"TOTAL"),IF(AND([6]PREMIOS_TITULACIONES_ANTIGUAS!$AI127&lt;&gt;"",[6]PREMIOS_TITULACIONES_ANTIGUAS!$AI127&lt;&gt;0),[6]PREMIOS_TITULACIONES_ANTIGUAS!$AI127,""),IF($A129="TOTAL",SUM(INDIRECT("T4:T"&amp;ROW()-1)),""))</f>
        <v/>
      </c>
      <c r="U129" s="7" t="str">
        <f ca="1">IF(AND($A129&lt;&gt;"",$A129&lt;&gt;"TOTAL"),IF(AND([6]PREMIOS_TITULACIONES_ANTIGUAS!$AK127&lt;&gt;"",[6]PREMIOS_TITULACIONES_ANTIGUAS!$AK127&lt;&gt;0),[6]PREMIOS_TITULACIONES_ANTIGUAS!$AK127,""),IF($A129="TOTAL",SUM(INDIRECT("U4:U"&amp;ROW()-1)),""))</f>
        <v/>
      </c>
      <c r="V129" s="7" t="str">
        <f t="shared" ca="1" si="25"/>
        <v/>
      </c>
      <c r="W129" s="7" t="str">
        <f ca="1">IF(AND($A129&lt;&gt;"",$A129&lt;&gt;"TOTAL"),IF(AND([6]PREMIOS_TITULACIONES_ANTIGUAS!$AN127&lt;&gt;"",[6]PREMIOS_TITULACIONES_ANTIGUAS!$AN127&lt;&gt;0),[6]PREMIOS_TITULACIONES_ANTIGUAS!$AN127,""),IF($A129="TOTAL",SUM(INDIRECT("W4:W"&amp;ROW()-1)),""))</f>
        <v/>
      </c>
      <c r="X129" s="7" t="str">
        <f ca="1">IF(AND($A129&lt;&gt;"",$A129&lt;&gt;"TOTAL"),IF(AND([6]PREMIOS_TITULACIONES_ANTIGUAS!$AP127&lt;&gt;"",[6]PREMIOS_TITULACIONES_ANTIGUAS!$AP127&lt;&gt;0),[6]PREMIOS_TITULACIONES_ANTIGUAS!$AP127,""),IF($A129="TOTAL",SUM(INDIRECT("X4:X"&amp;ROW()-1)),""))</f>
        <v/>
      </c>
      <c r="Y129" s="7" t="str">
        <f t="shared" ca="1" si="26"/>
        <v/>
      </c>
      <c r="Z129" s="7" t="str">
        <f ca="1">IF(AND($A129&lt;&gt;"",$A129&lt;&gt;"TOTAL"),IF(AND([6]PREMIOS_TITULACIONES_ANTIGUAS!$AS127&lt;&gt;"",[6]PREMIOS_TITULACIONES_ANTIGUAS!$AS127&lt;&gt;0),[6]PREMIOS_TITULACIONES_ANTIGUAS!$AS127,""),IF($A129="TOTAL",SUM(INDIRECT("Z4:Z"&amp;ROW()-1)),""))</f>
        <v/>
      </c>
      <c r="AA129" s="7" t="str">
        <f ca="1">IF(AND($A129&lt;&gt;"",$A129&lt;&gt;"TOTAL"),IF(AND([6]PREMIOS_TITULACIONES_ANTIGUAS!$AU127&lt;&gt;"",[6]PREMIOS_TITULACIONES_ANTIGUAS!$AU127&lt;&gt;0),[6]PREMIOS_TITULACIONES_ANTIGUAS!$AU127,""),IF($A129="TOTAL",SUM(INDIRECT("AA4:AA"&amp;ROW()-1)),""))</f>
        <v/>
      </c>
      <c r="AB129" s="7" t="str">
        <f t="shared" ca="1" si="27"/>
        <v/>
      </c>
      <c r="AC129" s="7" t="str">
        <f ca="1">IF(AND($A129&lt;&gt;"",$A129&lt;&gt;"TOTAL"),IF(AND([6]PREMIOS_TITULACIONES_ANTIGUAS!$AX127&lt;&gt;"",[6]PREMIOS_TITULACIONES_ANTIGUAS!$AX127&lt;&gt;0),[6]PREMIOS_TITULACIONES_ANTIGUAS!$AX127,""),IF($A129="TOTAL",SUM(INDIRECT("AC4:AC"&amp;ROW()-1)),""))</f>
        <v/>
      </c>
      <c r="AD129" s="7" t="str">
        <f ca="1">IF(AND($A129&lt;&gt;"",$A129&lt;&gt;"TOTAL"),IF(AND([6]PREMIOS_TITULACIONES_ANTIGUAS!$AZ127&lt;&gt;"",[6]PREMIOS_TITULACIONES_ANTIGUAS!$AZ127&lt;&gt;0),[6]PREMIOS_TITULACIONES_ANTIGUAS!$AZ127,""),IF($A129="TOTAL",SUM(INDIRECT("AD4:AD"&amp;ROW()-1)),""))</f>
        <v/>
      </c>
      <c r="AE129" s="7" t="str">
        <f t="shared" ca="1" si="28"/>
        <v/>
      </c>
      <c r="AF129" s="7" t="str">
        <f ca="1">IF(AND($A129&lt;&gt;"",$A129&lt;&gt;"TOTAL"),IF(AND([6]PREMIOS_TITULACIONES_ANTIGUAS!$BC127&lt;&gt;"",[6]PREMIOS_TITULACIONES_ANTIGUAS!$BC127&lt;&gt;0),[6]PREMIOS_TITULACIONES_ANTIGUAS!$BC127,""),IF($A129="TOTAL",SUM(INDIRECT("AF4:AF"&amp;ROW()-1)),""))</f>
        <v/>
      </c>
      <c r="AG129" s="7" t="str">
        <f ca="1">IF(AND($A129&lt;&gt;"",$A129&lt;&gt;"TOTAL"),IF(AND([6]PREMIOS_TITULACIONES_ANTIGUAS!$BE127&lt;&gt;"",[6]PREMIOS_TITULACIONES_ANTIGUAS!$BE127&lt;&gt;0),[6]PREMIOS_TITULACIONES_ANTIGUAS!$BE127,""),IF($A129="TOTAL",SUM(INDIRECT("AG4:AG"&amp;ROW()-1)),""))</f>
        <v/>
      </c>
      <c r="AH129" s="7" t="str">
        <f t="shared" ca="1" si="29"/>
        <v/>
      </c>
      <c r="AI129" s="7" t="str">
        <f ca="1">IF(AND($A129&lt;&gt;"",$A129&lt;&gt;"TOTAL"),IF(AND([6]PREMIOS_TITULACIONES_ANTIGUAS!$BH127&lt;&gt;"",[6]PREMIOS_TITULACIONES_ANTIGUAS!$BH127&lt;&gt;0),[6]PREMIOS_TITULACIONES_ANTIGUAS!$BH127,""),IF($A129="TOTAL",SUM(INDIRECT("AI4:AI"&amp;ROW()-1)),""))</f>
        <v/>
      </c>
      <c r="AJ129" s="7" t="str">
        <f ca="1">IF(AND($A129&lt;&gt;"",$A129&lt;&gt;"TOTAL"),IF(AND([6]PREMIOS_TITULACIONES_ANTIGUAS!$BJ127&lt;&gt;"",[6]PREMIOS_TITULACIONES_ANTIGUAS!$BJ127&lt;&gt;0),[6]PREMIOS_TITULACIONES_ANTIGUAS!$BJ127,""),IF($A129="TOTAL",SUM(INDIRECT("AJ4:AJ"&amp;ROW()-1)),""))</f>
        <v/>
      </c>
      <c r="AK129" s="7" t="str">
        <f t="shared" ca="1" si="30"/>
        <v/>
      </c>
      <c r="AL129" s="7" t="str">
        <f ca="1">IF(AND($A129&lt;&gt;"",$A129&lt;&gt;"TOTAL"),IF(AND([6]PREMIOS_TITULACIONES_ANTIGUAS!$BM127&lt;&gt;"",[6]PREMIOS_TITULACIONES_ANTIGUAS!$BM127&lt;&gt;0),[6]PREMIOS_TITULACIONES_ANTIGUAS!$BM127,""),IF($A129="TOTAL",SUM(INDIRECT("AL4:AL"&amp;ROW()-1)),""))</f>
        <v/>
      </c>
      <c r="AM129" s="7" t="str">
        <f ca="1">IF(AND($A129&lt;&gt;"",$A129&lt;&gt;"TOTAL"),IF(AND([6]PREMIOS_TITULACIONES_ANTIGUAS!$BO127&lt;&gt;"",[6]PREMIOS_TITULACIONES_ANTIGUAS!$BO127&lt;&gt;0),[6]PREMIOS_TITULACIONES_ANTIGUAS!$BO127,""),IF($A129="TOTAL",SUM(INDIRECT("AM4:AM"&amp;ROW()-1)),""))</f>
        <v/>
      </c>
      <c r="AN129" s="7" t="str">
        <f t="shared" ca="1" si="31"/>
        <v/>
      </c>
      <c r="AO129" s="7" t="str">
        <f ca="1">IF(AND($A129&lt;&gt;"",$A129&lt;&gt;"TOTAL"),IF(AND([6]PREMIOS_TITULACIONES_ANTIGUAS!$BR127&lt;&gt;"",[6]PREMIOS_TITULACIONES_ANTIGUAS!$BR127&lt;&gt;0),[6]PREMIOS_TITULACIONES_ANTIGUAS!$BR127,""),IF($A129="TOTAL",SUM(INDIRECT("AO4:AO"&amp;ROW()-1)),""))</f>
        <v/>
      </c>
      <c r="AP129" s="7" t="str">
        <f ca="1">IF(AND($A129&lt;&gt;"",$A129&lt;&gt;"TOTAL"),IF(AND([6]PREMIOS_TITULACIONES_ANTIGUAS!$BT127&lt;&gt;"",[6]PREMIOS_TITULACIONES_ANTIGUAS!$BT127&lt;&gt;0),[6]PREMIOS_TITULACIONES_ANTIGUAS!$BT127,""),IF($A129="TOTAL",SUM(INDIRECT("AP4:AP"&amp;ROW()-1)),""))</f>
        <v/>
      </c>
      <c r="AQ129" s="7" t="str">
        <f t="shared" ca="1" si="32"/>
        <v/>
      </c>
      <c r="AR129" s="7" t="str">
        <f ca="1">IF(AND($A129&lt;&gt;"",$A129&lt;&gt;"TOTAL"),IF(AND([6]PREMIOS_TITULACIONES_ANTIGUAS!$BW127&lt;&gt;"",[6]PREMIOS_TITULACIONES_ANTIGUAS!$BW127&lt;&gt;0),[6]PREMIOS_TITULACIONES_ANTIGUAS!$BW127,""),IF($A129="TOTAL",SUM(INDIRECT("AR4:AR"&amp;ROW()-1)),""))</f>
        <v/>
      </c>
      <c r="AS129" s="7" t="str">
        <f ca="1">IF(AND($A129&lt;&gt;"",$A129&lt;&gt;"TOTAL"),IF(AND([6]PREMIOS_TITULACIONES_ANTIGUAS!$BY127&lt;&gt;"",[6]PREMIOS_TITULACIONES_ANTIGUAS!$BY127&lt;&gt;0),[6]PREMIOS_TITULACIONES_ANTIGUAS!$BY127,""),IF($A129="TOTAL",SUM(INDIRECT("AS4:AS"&amp;ROW()-1)),""))</f>
        <v/>
      </c>
      <c r="AT129" s="7" t="str">
        <f t="shared" ca="1" si="33"/>
        <v/>
      </c>
      <c r="AU129" s="7" t="str">
        <f ca="1">IF(AND($A129&lt;&gt;"",$A129&lt;&gt;"TOTAL"),IF(AND([6]PREMIOS_TITULACIONES_ANTIGUAS!$CB127&lt;&gt;"",[6]PREMIOS_TITULACIONES_ANTIGUAS!$CB127&lt;&gt;0),[6]PREMIOS_TITULACIONES_ANTIGUAS!$CB127,""),IF($A129="TOTAL",SUM(INDIRECT("AU4:AU"&amp;ROW()-1)),""))</f>
        <v/>
      </c>
      <c r="AV129" s="7" t="str">
        <f ca="1">IF(AND($A129&lt;&gt;"",$A129&lt;&gt;"TOTAL"),IF(AND([6]PREMIOS_TITULACIONES_ANTIGUAS!$CD127&lt;&gt;"",[6]PREMIOS_TITULACIONES_ANTIGUAS!$CD127&lt;&gt;0),[6]PREMIOS_TITULACIONES_ANTIGUAS!$CD127,""),IF($A129="TOTAL",SUM(INDIRECT("AV4:AV"&amp;ROW()-1)),""))</f>
        <v/>
      </c>
      <c r="AW129" s="7" t="str">
        <f t="shared" ca="1" si="34"/>
        <v/>
      </c>
      <c r="AX129" s="7" t="str">
        <f ca="1">IF(AND($A129&lt;&gt;"",$A129&lt;&gt;"TOTAL"),IF(AND([6]PREMIOS_TITULACIONES_ANTIGUAS!$CG127&lt;&gt;"",[6]PREMIOS_TITULACIONES_ANTIGUAS!$CG127&lt;&gt;0),[6]PREMIOS_TITULACIONES_ANTIGUAS!$CG127,""),IF($A129="TOTAL",SUM(INDIRECT("AX4:AX"&amp;ROW()-1)),""))</f>
        <v/>
      </c>
      <c r="AY129" s="7" t="str">
        <f ca="1">IF(AND($A129&lt;&gt;"",$A129&lt;&gt;"TOTAL"),IF(AND([6]PREMIOS_TITULACIONES_ANTIGUAS!$CI127&lt;&gt;"",[6]PREMIOS_TITULACIONES_ANTIGUAS!$CI127&lt;&gt;0),[6]PREMIOS_TITULACIONES_ANTIGUAS!$CI127,""),IF($A129="TOTAL",SUM(INDIRECT("AY4:AY"&amp;ROW()-1)),""))</f>
        <v/>
      </c>
      <c r="AZ129" s="7" t="str">
        <f t="shared" ca="1" si="35"/>
        <v/>
      </c>
      <c r="BA129" s="7" t="str">
        <f ca="1">IF(AND($A129&lt;&gt;"",$A129&lt;&gt;"TOTAL"),IF(AND([6]PREMIOS_TITULACIONES_ANTIGUAS!$CL127&lt;&gt;"",[6]PREMIOS_TITULACIONES_ANTIGUAS!$CL127&lt;&gt;0),[6]PREMIOS_TITULACIONES_ANTIGUAS!$CL127,""),IF($A129="TOTAL",SUM(INDIRECT("BA4:BA"&amp;ROW()-1)),""))</f>
        <v/>
      </c>
      <c r="BB129" s="7" t="str">
        <f ca="1">IF(AND($A129&lt;&gt;"",$A129&lt;&gt;"TOTAL"),IF(AND([6]PREMIOS_TITULACIONES_ANTIGUAS!$CN127&lt;&gt;"",[6]PREMIOS_TITULACIONES_ANTIGUAS!$CN127&lt;&gt;0),[6]PREMIOS_TITULACIONES_ANTIGUAS!$CN127,""),IF($A129="TOTAL",SUM(INDIRECT("BB4:BB"&amp;ROW()-1)),""))</f>
        <v/>
      </c>
      <c r="BC129" s="7" t="str">
        <f t="shared" ca="1" si="36"/>
        <v/>
      </c>
      <c r="BD129" s="7" t="str">
        <f ca="1">IF(AND($A129&lt;&gt;"",$A129&lt;&gt;"TOTAL"),IF(AND([6]PREMIOS_TITULACIONES_ANTIGUAS!$CQ127&lt;&gt;"",[6]PREMIOS_TITULACIONES_ANTIGUAS!$CQ127&lt;&gt;0),[6]PREMIOS_TITULACIONES_ANTIGUAS!$CQ127,""),IF($A129="TOTAL",SUM(INDIRECT("BD4:BD"&amp;ROW()-1)),""))</f>
        <v/>
      </c>
      <c r="BE129" s="7" t="str">
        <f ca="1">IF(AND($A129&lt;&gt;"",$A129&lt;&gt;"TOTAL"),IF(AND([6]PREMIOS_TITULACIONES_ANTIGUAS!$CS127&lt;&gt;"",[6]PREMIOS_TITULACIONES_ANTIGUAS!$CS127&lt;&gt;0),[6]PREMIOS_TITULACIONES_ANTIGUAS!$CS127,""),IF($A129="TOTAL",SUM(INDIRECT("BE4:BE"&amp;ROW()-1)),""))</f>
        <v/>
      </c>
      <c r="BF129" s="7" t="str">
        <f t="shared" ca="1" si="37"/>
        <v/>
      </c>
    </row>
    <row r="130" spans="1:58" x14ac:dyDescent="0.2">
      <c r="A130" s="12" t="str">
        <f>IF([6]PREMIOS_TITULACIONES_ANTIGUAS!$D128&lt;&gt;"",[6]PREMIOS_TITULACIONES_ANTIGUAS!$D128,IF(AND([6]PREMIOS_TITULACIONES_ANTIGUAS!$D128="",[6]PREMIOS_TITULACIONES_ANTIGUAS!$D129="",[6]PREMIOS_TITULACIONES_ANTIGUAS!$D127=""),"","TOTAL"))</f>
        <v/>
      </c>
      <c r="B130" s="7" t="str">
        <f ca="1">IF(AND($A130&lt;&gt;"",$A130&lt;&gt;"TOTAL"),IF(AND([6]PREMIOS_TITULACIONES_ANTIGUAS!$E128&lt;&gt;"",[6]PREMIOS_TITULACIONES_ANTIGUAS!$E128&lt;&gt;0),[6]PREMIOS_TITULACIONES_ANTIGUAS!$E128,""),IF($A130="TOTAL",SUM(INDIRECT("B4:B"&amp;ROW()-1)),""))</f>
        <v/>
      </c>
      <c r="C130" s="7" t="str">
        <f ca="1">IF(AND($A130&lt;&gt;"",$A130&lt;&gt;"TOTAL"),IF(AND([6]PREMIOS_TITULACIONES_ANTIGUAS!$G128&lt;&gt;"",[6]PREMIOS_TITULACIONES_ANTIGUAS!$G128&lt;&gt;0),[6]PREMIOS_TITULACIONES_ANTIGUAS!$G128,""),IF($A130="TOTAL",SUM(INDIRECT("C4:C"&amp;ROW()-1)),""))</f>
        <v/>
      </c>
      <c r="D130" s="7" t="str">
        <f t="shared" ca="1" si="19"/>
        <v/>
      </c>
      <c r="E130" s="7" t="str">
        <f ca="1">IF(AND($A130&lt;&gt;"",$A130&lt;&gt;"TOTAL"),IF(AND([6]PREMIOS_TITULACIONES_ANTIGUAS!$J128&lt;&gt;"",[6]PREMIOS_TITULACIONES_ANTIGUAS!$J128&lt;&gt;0),[6]PREMIOS_TITULACIONES_ANTIGUAS!$J128,""),IF($A130="TOTAL",SUM(INDIRECT("E4:E"&amp;ROW()-1)),""))</f>
        <v/>
      </c>
      <c r="F130" s="7" t="str">
        <f ca="1">IF(AND($A130&lt;&gt;"",$A130&lt;&gt;"TOTAL"),IF(AND([6]PREMIOS_TITULACIONES_ANTIGUAS!$L128&lt;&gt;"",[6]PREMIOS_TITULACIONES_ANTIGUAS!$L128&lt;&gt;0),[6]PREMIOS_TITULACIONES_ANTIGUAS!$L128,""),IF($A130="TOTAL",SUM(INDIRECT("F4:F"&amp;ROW()-1)),""))</f>
        <v/>
      </c>
      <c r="G130" s="7" t="str">
        <f t="shared" ca="1" si="20"/>
        <v/>
      </c>
      <c r="H130" s="7" t="str">
        <f ca="1">IF(AND($A130&lt;&gt;"",$A130&lt;&gt;"TOTAL"),IF(AND([6]PREMIOS_TITULACIONES_ANTIGUAS!$O128&lt;&gt;"",[6]PREMIOS_TITULACIONES_ANTIGUAS!$O128&lt;&gt;0),[6]PREMIOS_TITULACIONES_ANTIGUAS!$O128,""),IF($A130="TOTAL",SUM(INDIRECT("H4:H"&amp;ROW()-1)),""))</f>
        <v/>
      </c>
      <c r="I130" s="7" t="str">
        <f ca="1">IF(AND($A130&lt;&gt;"",$A130&lt;&gt;"TOTAL"),IF(AND([6]PREMIOS_TITULACIONES_ANTIGUAS!$Q128&lt;&gt;"",[6]PREMIOS_TITULACIONES_ANTIGUAS!$Q128&lt;&gt;0),[6]PREMIOS_TITULACIONES_ANTIGUAS!$Q128,""),IF($A130="TOTAL",SUM(INDIRECT("I4:I"&amp;ROW()-1)),""))</f>
        <v/>
      </c>
      <c r="J130" s="7" t="str">
        <f t="shared" ca="1" si="21"/>
        <v/>
      </c>
      <c r="K130" s="7" t="str">
        <f ca="1">IF(AND($A130&lt;&gt;"",$A130&lt;&gt;"TOTAL"),IF(AND([6]PREMIOS_TITULACIONES_ANTIGUAS!$T128&lt;&gt;"",[6]PREMIOS_TITULACIONES_ANTIGUAS!$T128&lt;&gt;0),[6]PREMIOS_TITULACIONES_ANTIGUAS!$T128,""),IF($A130="TOTAL",SUM(INDIRECT("K4:K"&amp;ROW()-1)),""))</f>
        <v/>
      </c>
      <c r="L130" s="7" t="str">
        <f ca="1">IF(AND($A130&lt;&gt;"",$A130&lt;&gt;"TOTAL"),IF(AND([6]PREMIOS_TITULACIONES_ANTIGUAS!$V128&lt;&gt;"",[6]PREMIOS_TITULACIONES_ANTIGUAS!$V128&lt;&gt;0),[6]PREMIOS_TITULACIONES_ANTIGUAS!$V128,""),IF($A130="TOTAL",SUM(INDIRECT("L4:L"&amp;ROW()-1)),""))</f>
        <v/>
      </c>
      <c r="M130" s="7" t="str">
        <f t="shared" ca="1" si="22"/>
        <v/>
      </c>
      <c r="N130" s="7" t="str">
        <f ca="1">IF(AND($A130&lt;&gt;"",$A130&lt;&gt;"TOTAL"),IF(AND([6]PREMIOS_TITULACIONES_ANTIGUAS!$Y128&lt;&gt;"",[6]PREMIOS_TITULACIONES_ANTIGUAS!$Y128&lt;&gt;0),[6]PREMIOS_TITULACIONES_ANTIGUAS!$Y128,""),IF($A130="TOTAL",SUM(INDIRECT("N4:N"&amp;ROW()-1)),""))</f>
        <v/>
      </c>
      <c r="O130" s="7" t="str">
        <f ca="1">IF(AND($A130&lt;&gt;"",$A130&lt;&gt;"TOTAL"),IF(AND([6]PREMIOS_TITULACIONES_ANTIGUAS!$AA128&lt;&gt;"",[6]PREMIOS_TITULACIONES_ANTIGUAS!$AA128&lt;&gt;0),[6]PREMIOS_TITULACIONES_ANTIGUAS!$AA128,""),IF($A130="TOTAL",SUM(INDIRECT("O4:O"&amp;ROW()-1)),""))</f>
        <v/>
      </c>
      <c r="P130" s="7" t="str">
        <f t="shared" ca="1" si="23"/>
        <v/>
      </c>
      <c r="Q130" s="7" t="str">
        <f ca="1">IF(AND($A130&lt;&gt;"",$A130&lt;&gt;"TOTAL"),IF(AND([6]PREMIOS_TITULACIONES_ANTIGUAS!$AD128&lt;&gt;"",[6]PREMIOS_TITULACIONES_ANTIGUAS!$AD128&lt;&gt;0),[6]PREMIOS_TITULACIONES_ANTIGUAS!$AD128,""),IF($A130="TOTAL",SUM(INDIRECT("Q4:Q"&amp;ROW()-1)),""))</f>
        <v/>
      </c>
      <c r="R130" s="7" t="str">
        <f ca="1">IF(AND($A130&lt;&gt;"",$A130&lt;&gt;"TOTAL"),IF(AND([6]PREMIOS_TITULACIONES_ANTIGUAS!$AF128&lt;&gt;"",[6]PREMIOS_TITULACIONES_ANTIGUAS!$AF128&lt;&gt;0),[6]PREMIOS_TITULACIONES_ANTIGUAS!$AF128,""),IF($A130="TOTAL",SUM(INDIRECT("R4:R"&amp;ROW()-1)),""))</f>
        <v/>
      </c>
      <c r="S130" s="7" t="str">
        <f t="shared" ca="1" si="24"/>
        <v/>
      </c>
      <c r="T130" s="7" t="str">
        <f ca="1">IF(AND($A130&lt;&gt;"",$A130&lt;&gt;"TOTAL"),IF(AND([6]PREMIOS_TITULACIONES_ANTIGUAS!$AI128&lt;&gt;"",[6]PREMIOS_TITULACIONES_ANTIGUAS!$AI128&lt;&gt;0),[6]PREMIOS_TITULACIONES_ANTIGUAS!$AI128,""),IF($A130="TOTAL",SUM(INDIRECT("T4:T"&amp;ROW()-1)),""))</f>
        <v/>
      </c>
      <c r="U130" s="7" t="str">
        <f ca="1">IF(AND($A130&lt;&gt;"",$A130&lt;&gt;"TOTAL"),IF(AND([6]PREMIOS_TITULACIONES_ANTIGUAS!$AK128&lt;&gt;"",[6]PREMIOS_TITULACIONES_ANTIGUAS!$AK128&lt;&gt;0),[6]PREMIOS_TITULACIONES_ANTIGUAS!$AK128,""),IF($A130="TOTAL",SUM(INDIRECT("U4:U"&amp;ROW()-1)),""))</f>
        <v/>
      </c>
      <c r="V130" s="7" t="str">
        <f t="shared" ca="1" si="25"/>
        <v/>
      </c>
      <c r="W130" s="7" t="str">
        <f ca="1">IF(AND($A130&lt;&gt;"",$A130&lt;&gt;"TOTAL"),IF(AND([6]PREMIOS_TITULACIONES_ANTIGUAS!$AN128&lt;&gt;"",[6]PREMIOS_TITULACIONES_ANTIGUAS!$AN128&lt;&gt;0),[6]PREMIOS_TITULACIONES_ANTIGUAS!$AN128,""),IF($A130="TOTAL",SUM(INDIRECT("W4:W"&amp;ROW()-1)),""))</f>
        <v/>
      </c>
      <c r="X130" s="7" t="str">
        <f ca="1">IF(AND($A130&lt;&gt;"",$A130&lt;&gt;"TOTAL"),IF(AND([6]PREMIOS_TITULACIONES_ANTIGUAS!$AP128&lt;&gt;"",[6]PREMIOS_TITULACIONES_ANTIGUAS!$AP128&lt;&gt;0),[6]PREMIOS_TITULACIONES_ANTIGUAS!$AP128,""),IF($A130="TOTAL",SUM(INDIRECT("X4:X"&amp;ROW()-1)),""))</f>
        <v/>
      </c>
      <c r="Y130" s="7" t="str">
        <f t="shared" ca="1" si="26"/>
        <v/>
      </c>
      <c r="Z130" s="7" t="str">
        <f ca="1">IF(AND($A130&lt;&gt;"",$A130&lt;&gt;"TOTAL"),IF(AND([6]PREMIOS_TITULACIONES_ANTIGUAS!$AS128&lt;&gt;"",[6]PREMIOS_TITULACIONES_ANTIGUAS!$AS128&lt;&gt;0),[6]PREMIOS_TITULACIONES_ANTIGUAS!$AS128,""),IF($A130="TOTAL",SUM(INDIRECT("Z4:Z"&amp;ROW()-1)),""))</f>
        <v/>
      </c>
      <c r="AA130" s="7" t="str">
        <f ca="1">IF(AND($A130&lt;&gt;"",$A130&lt;&gt;"TOTAL"),IF(AND([6]PREMIOS_TITULACIONES_ANTIGUAS!$AU128&lt;&gt;"",[6]PREMIOS_TITULACIONES_ANTIGUAS!$AU128&lt;&gt;0),[6]PREMIOS_TITULACIONES_ANTIGUAS!$AU128,""),IF($A130="TOTAL",SUM(INDIRECT("AA4:AA"&amp;ROW()-1)),""))</f>
        <v/>
      </c>
      <c r="AB130" s="7" t="str">
        <f t="shared" ca="1" si="27"/>
        <v/>
      </c>
      <c r="AC130" s="7" t="str">
        <f ca="1">IF(AND($A130&lt;&gt;"",$A130&lt;&gt;"TOTAL"),IF(AND([6]PREMIOS_TITULACIONES_ANTIGUAS!$AX128&lt;&gt;"",[6]PREMIOS_TITULACIONES_ANTIGUAS!$AX128&lt;&gt;0),[6]PREMIOS_TITULACIONES_ANTIGUAS!$AX128,""),IF($A130="TOTAL",SUM(INDIRECT("AC4:AC"&amp;ROW()-1)),""))</f>
        <v/>
      </c>
      <c r="AD130" s="7" t="str">
        <f ca="1">IF(AND($A130&lt;&gt;"",$A130&lt;&gt;"TOTAL"),IF(AND([6]PREMIOS_TITULACIONES_ANTIGUAS!$AZ128&lt;&gt;"",[6]PREMIOS_TITULACIONES_ANTIGUAS!$AZ128&lt;&gt;0),[6]PREMIOS_TITULACIONES_ANTIGUAS!$AZ128,""),IF($A130="TOTAL",SUM(INDIRECT("AD4:AD"&amp;ROW()-1)),""))</f>
        <v/>
      </c>
      <c r="AE130" s="7" t="str">
        <f t="shared" ca="1" si="28"/>
        <v/>
      </c>
      <c r="AF130" s="7" t="str">
        <f ca="1">IF(AND($A130&lt;&gt;"",$A130&lt;&gt;"TOTAL"),IF(AND([6]PREMIOS_TITULACIONES_ANTIGUAS!$BC128&lt;&gt;"",[6]PREMIOS_TITULACIONES_ANTIGUAS!$BC128&lt;&gt;0),[6]PREMIOS_TITULACIONES_ANTIGUAS!$BC128,""),IF($A130="TOTAL",SUM(INDIRECT("AF4:AF"&amp;ROW()-1)),""))</f>
        <v/>
      </c>
      <c r="AG130" s="7" t="str">
        <f ca="1">IF(AND($A130&lt;&gt;"",$A130&lt;&gt;"TOTAL"),IF(AND([6]PREMIOS_TITULACIONES_ANTIGUAS!$BE128&lt;&gt;"",[6]PREMIOS_TITULACIONES_ANTIGUAS!$BE128&lt;&gt;0),[6]PREMIOS_TITULACIONES_ANTIGUAS!$BE128,""),IF($A130="TOTAL",SUM(INDIRECT("AG4:AG"&amp;ROW()-1)),""))</f>
        <v/>
      </c>
      <c r="AH130" s="7" t="str">
        <f t="shared" ca="1" si="29"/>
        <v/>
      </c>
      <c r="AI130" s="7" t="str">
        <f ca="1">IF(AND($A130&lt;&gt;"",$A130&lt;&gt;"TOTAL"),IF(AND([6]PREMIOS_TITULACIONES_ANTIGUAS!$BH128&lt;&gt;"",[6]PREMIOS_TITULACIONES_ANTIGUAS!$BH128&lt;&gt;0),[6]PREMIOS_TITULACIONES_ANTIGUAS!$BH128,""),IF($A130="TOTAL",SUM(INDIRECT("AI4:AI"&amp;ROW()-1)),""))</f>
        <v/>
      </c>
      <c r="AJ130" s="7" t="str">
        <f ca="1">IF(AND($A130&lt;&gt;"",$A130&lt;&gt;"TOTAL"),IF(AND([6]PREMIOS_TITULACIONES_ANTIGUAS!$BJ128&lt;&gt;"",[6]PREMIOS_TITULACIONES_ANTIGUAS!$BJ128&lt;&gt;0),[6]PREMIOS_TITULACIONES_ANTIGUAS!$BJ128,""),IF($A130="TOTAL",SUM(INDIRECT("AJ4:AJ"&amp;ROW()-1)),""))</f>
        <v/>
      </c>
      <c r="AK130" s="7" t="str">
        <f t="shared" ca="1" si="30"/>
        <v/>
      </c>
      <c r="AL130" s="7" t="str">
        <f ca="1">IF(AND($A130&lt;&gt;"",$A130&lt;&gt;"TOTAL"),IF(AND([6]PREMIOS_TITULACIONES_ANTIGUAS!$BM128&lt;&gt;"",[6]PREMIOS_TITULACIONES_ANTIGUAS!$BM128&lt;&gt;0),[6]PREMIOS_TITULACIONES_ANTIGUAS!$BM128,""),IF($A130="TOTAL",SUM(INDIRECT("AL4:AL"&amp;ROW()-1)),""))</f>
        <v/>
      </c>
      <c r="AM130" s="7" t="str">
        <f ca="1">IF(AND($A130&lt;&gt;"",$A130&lt;&gt;"TOTAL"),IF(AND([6]PREMIOS_TITULACIONES_ANTIGUAS!$BO128&lt;&gt;"",[6]PREMIOS_TITULACIONES_ANTIGUAS!$BO128&lt;&gt;0),[6]PREMIOS_TITULACIONES_ANTIGUAS!$BO128,""),IF($A130="TOTAL",SUM(INDIRECT("AM4:AM"&amp;ROW()-1)),""))</f>
        <v/>
      </c>
      <c r="AN130" s="7" t="str">
        <f t="shared" ca="1" si="31"/>
        <v/>
      </c>
      <c r="AO130" s="7" t="str">
        <f ca="1">IF(AND($A130&lt;&gt;"",$A130&lt;&gt;"TOTAL"),IF(AND([6]PREMIOS_TITULACIONES_ANTIGUAS!$BR128&lt;&gt;"",[6]PREMIOS_TITULACIONES_ANTIGUAS!$BR128&lt;&gt;0),[6]PREMIOS_TITULACIONES_ANTIGUAS!$BR128,""),IF($A130="TOTAL",SUM(INDIRECT("AO4:AO"&amp;ROW()-1)),""))</f>
        <v/>
      </c>
      <c r="AP130" s="7" t="str">
        <f ca="1">IF(AND($A130&lt;&gt;"",$A130&lt;&gt;"TOTAL"),IF(AND([6]PREMIOS_TITULACIONES_ANTIGUAS!$BT128&lt;&gt;"",[6]PREMIOS_TITULACIONES_ANTIGUAS!$BT128&lt;&gt;0),[6]PREMIOS_TITULACIONES_ANTIGUAS!$BT128,""),IF($A130="TOTAL",SUM(INDIRECT("AP4:AP"&amp;ROW()-1)),""))</f>
        <v/>
      </c>
      <c r="AQ130" s="7" t="str">
        <f t="shared" ca="1" si="32"/>
        <v/>
      </c>
      <c r="AR130" s="7" t="str">
        <f ca="1">IF(AND($A130&lt;&gt;"",$A130&lt;&gt;"TOTAL"),IF(AND([6]PREMIOS_TITULACIONES_ANTIGUAS!$BW128&lt;&gt;"",[6]PREMIOS_TITULACIONES_ANTIGUAS!$BW128&lt;&gt;0),[6]PREMIOS_TITULACIONES_ANTIGUAS!$BW128,""),IF($A130="TOTAL",SUM(INDIRECT("AR4:AR"&amp;ROW()-1)),""))</f>
        <v/>
      </c>
      <c r="AS130" s="7" t="str">
        <f ca="1">IF(AND($A130&lt;&gt;"",$A130&lt;&gt;"TOTAL"),IF(AND([6]PREMIOS_TITULACIONES_ANTIGUAS!$BY128&lt;&gt;"",[6]PREMIOS_TITULACIONES_ANTIGUAS!$BY128&lt;&gt;0),[6]PREMIOS_TITULACIONES_ANTIGUAS!$BY128,""),IF($A130="TOTAL",SUM(INDIRECT("AS4:AS"&amp;ROW()-1)),""))</f>
        <v/>
      </c>
      <c r="AT130" s="7" t="str">
        <f t="shared" ca="1" si="33"/>
        <v/>
      </c>
      <c r="AU130" s="7" t="str">
        <f ca="1">IF(AND($A130&lt;&gt;"",$A130&lt;&gt;"TOTAL"),IF(AND([6]PREMIOS_TITULACIONES_ANTIGUAS!$CB128&lt;&gt;"",[6]PREMIOS_TITULACIONES_ANTIGUAS!$CB128&lt;&gt;0),[6]PREMIOS_TITULACIONES_ANTIGUAS!$CB128,""),IF($A130="TOTAL",SUM(INDIRECT("AU4:AU"&amp;ROW()-1)),""))</f>
        <v/>
      </c>
      <c r="AV130" s="7" t="str">
        <f ca="1">IF(AND($A130&lt;&gt;"",$A130&lt;&gt;"TOTAL"),IF(AND([6]PREMIOS_TITULACIONES_ANTIGUAS!$CD128&lt;&gt;"",[6]PREMIOS_TITULACIONES_ANTIGUAS!$CD128&lt;&gt;0),[6]PREMIOS_TITULACIONES_ANTIGUAS!$CD128,""),IF($A130="TOTAL",SUM(INDIRECT("AV4:AV"&amp;ROW()-1)),""))</f>
        <v/>
      </c>
      <c r="AW130" s="7" t="str">
        <f t="shared" ca="1" si="34"/>
        <v/>
      </c>
      <c r="AX130" s="7" t="str">
        <f ca="1">IF(AND($A130&lt;&gt;"",$A130&lt;&gt;"TOTAL"),IF(AND([6]PREMIOS_TITULACIONES_ANTIGUAS!$CG128&lt;&gt;"",[6]PREMIOS_TITULACIONES_ANTIGUAS!$CG128&lt;&gt;0),[6]PREMIOS_TITULACIONES_ANTIGUAS!$CG128,""),IF($A130="TOTAL",SUM(INDIRECT("AX4:AX"&amp;ROW()-1)),""))</f>
        <v/>
      </c>
      <c r="AY130" s="7" t="str">
        <f ca="1">IF(AND($A130&lt;&gt;"",$A130&lt;&gt;"TOTAL"),IF(AND([6]PREMIOS_TITULACIONES_ANTIGUAS!$CI128&lt;&gt;"",[6]PREMIOS_TITULACIONES_ANTIGUAS!$CI128&lt;&gt;0),[6]PREMIOS_TITULACIONES_ANTIGUAS!$CI128,""),IF($A130="TOTAL",SUM(INDIRECT("AY4:AY"&amp;ROW()-1)),""))</f>
        <v/>
      </c>
      <c r="AZ130" s="7" t="str">
        <f t="shared" ca="1" si="35"/>
        <v/>
      </c>
      <c r="BA130" s="7" t="str">
        <f ca="1">IF(AND($A130&lt;&gt;"",$A130&lt;&gt;"TOTAL"),IF(AND([6]PREMIOS_TITULACIONES_ANTIGUAS!$CL128&lt;&gt;"",[6]PREMIOS_TITULACIONES_ANTIGUAS!$CL128&lt;&gt;0),[6]PREMIOS_TITULACIONES_ANTIGUAS!$CL128,""),IF($A130="TOTAL",SUM(INDIRECT("BA4:BA"&amp;ROW()-1)),""))</f>
        <v/>
      </c>
      <c r="BB130" s="7" t="str">
        <f ca="1">IF(AND($A130&lt;&gt;"",$A130&lt;&gt;"TOTAL"),IF(AND([6]PREMIOS_TITULACIONES_ANTIGUAS!$CN128&lt;&gt;"",[6]PREMIOS_TITULACIONES_ANTIGUAS!$CN128&lt;&gt;0),[6]PREMIOS_TITULACIONES_ANTIGUAS!$CN128,""),IF($A130="TOTAL",SUM(INDIRECT("BB4:BB"&amp;ROW()-1)),""))</f>
        <v/>
      </c>
      <c r="BC130" s="7" t="str">
        <f t="shared" ca="1" si="36"/>
        <v/>
      </c>
      <c r="BD130" s="7" t="str">
        <f ca="1">IF(AND($A130&lt;&gt;"",$A130&lt;&gt;"TOTAL"),IF(AND([6]PREMIOS_TITULACIONES_ANTIGUAS!$CQ128&lt;&gt;"",[6]PREMIOS_TITULACIONES_ANTIGUAS!$CQ128&lt;&gt;0),[6]PREMIOS_TITULACIONES_ANTIGUAS!$CQ128,""),IF($A130="TOTAL",SUM(INDIRECT("BD4:BD"&amp;ROW()-1)),""))</f>
        <v/>
      </c>
      <c r="BE130" s="7" t="str">
        <f ca="1">IF(AND($A130&lt;&gt;"",$A130&lt;&gt;"TOTAL"),IF(AND([6]PREMIOS_TITULACIONES_ANTIGUAS!$CS128&lt;&gt;"",[6]PREMIOS_TITULACIONES_ANTIGUAS!$CS128&lt;&gt;0),[6]PREMIOS_TITULACIONES_ANTIGUAS!$CS128,""),IF($A130="TOTAL",SUM(INDIRECT("BE4:BE"&amp;ROW()-1)),""))</f>
        <v/>
      </c>
      <c r="BF130" s="7" t="str">
        <f t="shared" ca="1" si="37"/>
        <v/>
      </c>
    </row>
    <row r="131" spans="1:58" x14ac:dyDescent="0.2">
      <c r="A131" s="12" t="str">
        <f>IF([6]PREMIOS_TITULACIONES_ANTIGUAS!$D129&lt;&gt;"",[6]PREMIOS_TITULACIONES_ANTIGUAS!$D129,IF(AND([6]PREMIOS_TITULACIONES_ANTIGUAS!$D129="",[6]PREMIOS_TITULACIONES_ANTIGUAS!$D130="",[6]PREMIOS_TITULACIONES_ANTIGUAS!$D128=""),"","TOTAL"))</f>
        <v/>
      </c>
      <c r="B131" s="7" t="str">
        <f ca="1">IF(AND($A131&lt;&gt;"",$A131&lt;&gt;"TOTAL"),IF(AND([6]PREMIOS_TITULACIONES_ANTIGUAS!$E129&lt;&gt;"",[6]PREMIOS_TITULACIONES_ANTIGUAS!$E129&lt;&gt;0),[6]PREMIOS_TITULACIONES_ANTIGUAS!$E129,""),IF($A131="TOTAL",SUM(INDIRECT("B4:B"&amp;ROW()-1)),""))</f>
        <v/>
      </c>
      <c r="C131" s="7" t="str">
        <f ca="1">IF(AND($A131&lt;&gt;"",$A131&lt;&gt;"TOTAL"),IF(AND([6]PREMIOS_TITULACIONES_ANTIGUAS!$G129&lt;&gt;"",[6]PREMIOS_TITULACIONES_ANTIGUAS!$G129&lt;&gt;0),[6]PREMIOS_TITULACIONES_ANTIGUAS!$G129,""),IF($A131="TOTAL",SUM(INDIRECT("C4:C"&amp;ROW()-1)),""))</f>
        <v/>
      </c>
      <c r="D131" s="7" t="str">
        <f t="shared" ca="1" si="19"/>
        <v/>
      </c>
      <c r="E131" s="7" t="str">
        <f ca="1">IF(AND($A131&lt;&gt;"",$A131&lt;&gt;"TOTAL"),IF(AND([6]PREMIOS_TITULACIONES_ANTIGUAS!$J129&lt;&gt;"",[6]PREMIOS_TITULACIONES_ANTIGUAS!$J129&lt;&gt;0),[6]PREMIOS_TITULACIONES_ANTIGUAS!$J129,""),IF($A131="TOTAL",SUM(INDIRECT("E4:E"&amp;ROW()-1)),""))</f>
        <v/>
      </c>
      <c r="F131" s="7" t="str">
        <f ca="1">IF(AND($A131&lt;&gt;"",$A131&lt;&gt;"TOTAL"),IF(AND([6]PREMIOS_TITULACIONES_ANTIGUAS!$L129&lt;&gt;"",[6]PREMIOS_TITULACIONES_ANTIGUAS!$L129&lt;&gt;0),[6]PREMIOS_TITULACIONES_ANTIGUAS!$L129,""),IF($A131="TOTAL",SUM(INDIRECT("F4:F"&amp;ROW()-1)),""))</f>
        <v/>
      </c>
      <c r="G131" s="7" t="str">
        <f t="shared" ca="1" si="20"/>
        <v/>
      </c>
      <c r="H131" s="7" t="str">
        <f ca="1">IF(AND($A131&lt;&gt;"",$A131&lt;&gt;"TOTAL"),IF(AND([6]PREMIOS_TITULACIONES_ANTIGUAS!$O129&lt;&gt;"",[6]PREMIOS_TITULACIONES_ANTIGUAS!$O129&lt;&gt;0),[6]PREMIOS_TITULACIONES_ANTIGUAS!$O129,""),IF($A131="TOTAL",SUM(INDIRECT("H4:H"&amp;ROW()-1)),""))</f>
        <v/>
      </c>
      <c r="I131" s="7" t="str">
        <f ca="1">IF(AND($A131&lt;&gt;"",$A131&lt;&gt;"TOTAL"),IF(AND([6]PREMIOS_TITULACIONES_ANTIGUAS!$Q129&lt;&gt;"",[6]PREMIOS_TITULACIONES_ANTIGUAS!$Q129&lt;&gt;0),[6]PREMIOS_TITULACIONES_ANTIGUAS!$Q129,""),IF($A131="TOTAL",SUM(INDIRECT("I4:I"&amp;ROW()-1)),""))</f>
        <v/>
      </c>
      <c r="J131" s="7" t="str">
        <f t="shared" ca="1" si="21"/>
        <v/>
      </c>
      <c r="K131" s="7" t="str">
        <f ca="1">IF(AND($A131&lt;&gt;"",$A131&lt;&gt;"TOTAL"),IF(AND([6]PREMIOS_TITULACIONES_ANTIGUAS!$T129&lt;&gt;"",[6]PREMIOS_TITULACIONES_ANTIGUAS!$T129&lt;&gt;0),[6]PREMIOS_TITULACIONES_ANTIGUAS!$T129,""),IF($A131="TOTAL",SUM(INDIRECT("K4:K"&amp;ROW()-1)),""))</f>
        <v/>
      </c>
      <c r="L131" s="7" t="str">
        <f ca="1">IF(AND($A131&lt;&gt;"",$A131&lt;&gt;"TOTAL"),IF(AND([6]PREMIOS_TITULACIONES_ANTIGUAS!$V129&lt;&gt;"",[6]PREMIOS_TITULACIONES_ANTIGUAS!$V129&lt;&gt;0),[6]PREMIOS_TITULACIONES_ANTIGUAS!$V129,""),IF($A131="TOTAL",SUM(INDIRECT("L4:L"&amp;ROW()-1)),""))</f>
        <v/>
      </c>
      <c r="M131" s="7" t="str">
        <f t="shared" ca="1" si="22"/>
        <v/>
      </c>
      <c r="N131" s="7" t="str">
        <f ca="1">IF(AND($A131&lt;&gt;"",$A131&lt;&gt;"TOTAL"),IF(AND([6]PREMIOS_TITULACIONES_ANTIGUAS!$Y129&lt;&gt;"",[6]PREMIOS_TITULACIONES_ANTIGUAS!$Y129&lt;&gt;0),[6]PREMIOS_TITULACIONES_ANTIGUAS!$Y129,""),IF($A131="TOTAL",SUM(INDIRECT("N4:N"&amp;ROW()-1)),""))</f>
        <v/>
      </c>
      <c r="O131" s="7" t="str">
        <f ca="1">IF(AND($A131&lt;&gt;"",$A131&lt;&gt;"TOTAL"),IF(AND([6]PREMIOS_TITULACIONES_ANTIGUAS!$AA129&lt;&gt;"",[6]PREMIOS_TITULACIONES_ANTIGUAS!$AA129&lt;&gt;0),[6]PREMIOS_TITULACIONES_ANTIGUAS!$AA129,""),IF($A131="TOTAL",SUM(INDIRECT("O4:O"&amp;ROW()-1)),""))</f>
        <v/>
      </c>
      <c r="P131" s="7" t="str">
        <f t="shared" ca="1" si="23"/>
        <v/>
      </c>
      <c r="Q131" s="7" t="str">
        <f ca="1">IF(AND($A131&lt;&gt;"",$A131&lt;&gt;"TOTAL"),IF(AND([6]PREMIOS_TITULACIONES_ANTIGUAS!$AD129&lt;&gt;"",[6]PREMIOS_TITULACIONES_ANTIGUAS!$AD129&lt;&gt;0),[6]PREMIOS_TITULACIONES_ANTIGUAS!$AD129,""),IF($A131="TOTAL",SUM(INDIRECT("Q4:Q"&amp;ROW()-1)),""))</f>
        <v/>
      </c>
      <c r="R131" s="7" t="str">
        <f ca="1">IF(AND($A131&lt;&gt;"",$A131&lt;&gt;"TOTAL"),IF(AND([6]PREMIOS_TITULACIONES_ANTIGUAS!$AF129&lt;&gt;"",[6]PREMIOS_TITULACIONES_ANTIGUAS!$AF129&lt;&gt;0),[6]PREMIOS_TITULACIONES_ANTIGUAS!$AF129,""),IF($A131="TOTAL",SUM(INDIRECT("R4:R"&amp;ROW()-1)),""))</f>
        <v/>
      </c>
      <c r="S131" s="7" t="str">
        <f t="shared" ca="1" si="24"/>
        <v/>
      </c>
      <c r="T131" s="7" t="str">
        <f ca="1">IF(AND($A131&lt;&gt;"",$A131&lt;&gt;"TOTAL"),IF(AND([6]PREMIOS_TITULACIONES_ANTIGUAS!$AI129&lt;&gt;"",[6]PREMIOS_TITULACIONES_ANTIGUAS!$AI129&lt;&gt;0),[6]PREMIOS_TITULACIONES_ANTIGUAS!$AI129,""),IF($A131="TOTAL",SUM(INDIRECT("T4:T"&amp;ROW()-1)),""))</f>
        <v/>
      </c>
      <c r="U131" s="7" t="str">
        <f ca="1">IF(AND($A131&lt;&gt;"",$A131&lt;&gt;"TOTAL"),IF(AND([6]PREMIOS_TITULACIONES_ANTIGUAS!$AK129&lt;&gt;"",[6]PREMIOS_TITULACIONES_ANTIGUAS!$AK129&lt;&gt;0),[6]PREMIOS_TITULACIONES_ANTIGUAS!$AK129,""),IF($A131="TOTAL",SUM(INDIRECT("U4:U"&amp;ROW()-1)),""))</f>
        <v/>
      </c>
      <c r="V131" s="7" t="str">
        <f t="shared" ca="1" si="25"/>
        <v/>
      </c>
      <c r="W131" s="7" t="str">
        <f ca="1">IF(AND($A131&lt;&gt;"",$A131&lt;&gt;"TOTAL"),IF(AND([6]PREMIOS_TITULACIONES_ANTIGUAS!$AN129&lt;&gt;"",[6]PREMIOS_TITULACIONES_ANTIGUAS!$AN129&lt;&gt;0),[6]PREMIOS_TITULACIONES_ANTIGUAS!$AN129,""),IF($A131="TOTAL",SUM(INDIRECT("W4:W"&amp;ROW()-1)),""))</f>
        <v/>
      </c>
      <c r="X131" s="7" t="str">
        <f ca="1">IF(AND($A131&lt;&gt;"",$A131&lt;&gt;"TOTAL"),IF(AND([6]PREMIOS_TITULACIONES_ANTIGUAS!$AP129&lt;&gt;"",[6]PREMIOS_TITULACIONES_ANTIGUAS!$AP129&lt;&gt;0),[6]PREMIOS_TITULACIONES_ANTIGUAS!$AP129,""),IF($A131="TOTAL",SUM(INDIRECT("X4:X"&amp;ROW()-1)),""))</f>
        <v/>
      </c>
      <c r="Y131" s="7" t="str">
        <f t="shared" ca="1" si="26"/>
        <v/>
      </c>
      <c r="Z131" s="7" t="str">
        <f ca="1">IF(AND($A131&lt;&gt;"",$A131&lt;&gt;"TOTAL"),IF(AND([6]PREMIOS_TITULACIONES_ANTIGUAS!$AS129&lt;&gt;"",[6]PREMIOS_TITULACIONES_ANTIGUAS!$AS129&lt;&gt;0),[6]PREMIOS_TITULACIONES_ANTIGUAS!$AS129,""),IF($A131="TOTAL",SUM(INDIRECT("Z4:Z"&amp;ROW()-1)),""))</f>
        <v/>
      </c>
      <c r="AA131" s="7" t="str">
        <f ca="1">IF(AND($A131&lt;&gt;"",$A131&lt;&gt;"TOTAL"),IF(AND([6]PREMIOS_TITULACIONES_ANTIGUAS!$AU129&lt;&gt;"",[6]PREMIOS_TITULACIONES_ANTIGUAS!$AU129&lt;&gt;0),[6]PREMIOS_TITULACIONES_ANTIGUAS!$AU129,""),IF($A131="TOTAL",SUM(INDIRECT("AA4:AA"&amp;ROW()-1)),""))</f>
        <v/>
      </c>
      <c r="AB131" s="7" t="str">
        <f t="shared" ca="1" si="27"/>
        <v/>
      </c>
      <c r="AC131" s="7" t="str">
        <f ca="1">IF(AND($A131&lt;&gt;"",$A131&lt;&gt;"TOTAL"),IF(AND([6]PREMIOS_TITULACIONES_ANTIGUAS!$AX129&lt;&gt;"",[6]PREMIOS_TITULACIONES_ANTIGUAS!$AX129&lt;&gt;0),[6]PREMIOS_TITULACIONES_ANTIGUAS!$AX129,""),IF($A131="TOTAL",SUM(INDIRECT("AC4:AC"&amp;ROW()-1)),""))</f>
        <v/>
      </c>
      <c r="AD131" s="7" t="str">
        <f ca="1">IF(AND($A131&lt;&gt;"",$A131&lt;&gt;"TOTAL"),IF(AND([6]PREMIOS_TITULACIONES_ANTIGUAS!$AZ129&lt;&gt;"",[6]PREMIOS_TITULACIONES_ANTIGUAS!$AZ129&lt;&gt;0),[6]PREMIOS_TITULACIONES_ANTIGUAS!$AZ129,""),IF($A131="TOTAL",SUM(INDIRECT("AD4:AD"&amp;ROW()-1)),""))</f>
        <v/>
      </c>
      <c r="AE131" s="7" t="str">
        <f t="shared" ca="1" si="28"/>
        <v/>
      </c>
      <c r="AF131" s="7" t="str">
        <f ca="1">IF(AND($A131&lt;&gt;"",$A131&lt;&gt;"TOTAL"),IF(AND([6]PREMIOS_TITULACIONES_ANTIGUAS!$BC129&lt;&gt;"",[6]PREMIOS_TITULACIONES_ANTIGUAS!$BC129&lt;&gt;0),[6]PREMIOS_TITULACIONES_ANTIGUAS!$BC129,""),IF($A131="TOTAL",SUM(INDIRECT("AF4:AF"&amp;ROW()-1)),""))</f>
        <v/>
      </c>
      <c r="AG131" s="7" t="str">
        <f ca="1">IF(AND($A131&lt;&gt;"",$A131&lt;&gt;"TOTAL"),IF(AND([6]PREMIOS_TITULACIONES_ANTIGUAS!$BE129&lt;&gt;"",[6]PREMIOS_TITULACIONES_ANTIGUAS!$BE129&lt;&gt;0),[6]PREMIOS_TITULACIONES_ANTIGUAS!$BE129,""),IF($A131="TOTAL",SUM(INDIRECT("AG4:AG"&amp;ROW()-1)),""))</f>
        <v/>
      </c>
      <c r="AH131" s="7" t="str">
        <f t="shared" ca="1" si="29"/>
        <v/>
      </c>
      <c r="AI131" s="7" t="str">
        <f ca="1">IF(AND($A131&lt;&gt;"",$A131&lt;&gt;"TOTAL"),IF(AND([6]PREMIOS_TITULACIONES_ANTIGUAS!$BH129&lt;&gt;"",[6]PREMIOS_TITULACIONES_ANTIGUAS!$BH129&lt;&gt;0),[6]PREMIOS_TITULACIONES_ANTIGUAS!$BH129,""),IF($A131="TOTAL",SUM(INDIRECT("AI4:AI"&amp;ROW()-1)),""))</f>
        <v/>
      </c>
      <c r="AJ131" s="7" t="str">
        <f ca="1">IF(AND($A131&lt;&gt;"",$A131&lt;&gt;"TOTAL"),IF(AND([6]PREMIOS_TITULACIONES_ANTIGUAS!$BJ129&lt;&gt;"",[6]PREMIOS_TITULACIONES_ANTIGUAS!$BJ129&lt;&gt;0),[6]PREMIOS_TITULACIONES_ANTIGUAS!$BJ129,""),IF($A131="TOTAL",SUM(INDIRECT("AJ4:AJ"&amp;ROW()-1)),""))</f>
        <v/>
      </c>
      <c r="AK131" s="7" t="str">
        <f t="shared" ca="1" si="30"/>
        <v/>
      </c>
      <c r="AL131" s="7" t="str">
        <f ca="1">IF(AND($A131&lt;&gt;"",$A131&lt;&gt;"TOTAL"),IF(AND([6]PREMIOS_TITULACIONES_ANTIGUAS!$BM129&lt;&gt;"",[6]PREMIOS_TITULACIONES_ANTIGUAS!$BM129&lt;&gt;0),[6]PREMIOS_TITULACIONES_ANTIGUAS!$BM129,""),IF($A131="TOTAL",SUM(INDIRECT("AL4:AL"&amp;ROW()-1)),""))</f>
        <v/>
      </c>
      <c r="AM131" s="7" t="str">
        <f ca="1">IF(AND($A131&lt;&gt;"",$A131&lt;&gt;"TOTAL"),IF(AND([6]PREMIOS_TITULACIONES_ANTIGUAS!$BO129&lt;&gt;"",[6]PREMIOS_TITULACIONES_ANTIGUAS!$BO129&lt;&gt;0),[6]PREMIOS_TITULACIONES_ANTIGUAS!$BO129,""),IF($A131="TOTAL",SUM(INDIRECT("AM4:AM"&amp;ROW()-1)),""))</f>
        <v/>
      </c>
      <c r="AN131" s="7" t="str">
        <f t="shared" ca="1" si="31"/>
        <v/>
      </c>
      <c r="AO131" s="7" t="str">
        <f ca="1">IF(AND($A131&lt;&gt;"",$A131&lt;&gt;"TOTAL"),IF(AND([6]PREMIOS_TITULACIONES_ANTIGUAS!$BR129&lt;&gt;"",[6]PREMIOS_TITULACIONES_ANTIGUAS!$BR129&lt;&gt;0),[6]PREMIOS_TITULACIONES_ANTIGUAS!$BR129,""),IF($A131="TOTAL",SUM(INDIRECT("AO4:AO"&amp;ROW()-1)),""))</f>
        <v/>
      </c>
      <c r="AP131" s="7" t="str">
        <f ca="1">IF(AND($A131&lt;&gt;"",$A131&lt;&gt;"TOTAL"),IF(AND([6]PREMIOS_TITULACIONES_ANTIGUAS!$BT129&lt;&gt;"",[6]PREMIOS_TITULACIONES_ANTIGUAS!$BT129&lt;&gt;0),[6]PREMIOS_TITULACIONES_ANTIGUAS!$BT129,""),IF($A131="TOTAL",SUM(INDIRECT("AP4:AP"&amp;ROW()-1)),""))</f>
        <v/>
      </c>
      <c r="AQ131" s="7" t="str">
        <f t="shared" ca="1" si="32"/>
        <v/>
      </c>
      <c r="AR131" s="7" t="str">
        <f ca="1">IF(AND($A131&lt;&gt;"",$A131&lt;&gt;"TOTAL"),IF(AND([6]PREMIOS_TITULACIONES_ANTIGUAS!$BW129&lt;&gt;"",[6]PREMIOS_TITULACIONES_ANTIGUAS!$BW129&lt;&gt;0),[6]PREMIOS_TITULACIONES_ANTIGUAS!$BW129,""),IF($A131="TOTAL",SUM(INDIRECT("AR4:AR"&amp;ROW()-1)),""))</f>
        <v/>
      </c>
      <c r="AS131" s="7" t="str">
        <f ca="1">IF(AND($A131&lt;&gt;"",$A131&lt;&gt;"TOTAL"),IF(AND([6]PREMIOS_TITULACIONES_ANTIGUAS!$BY129&lt;&gt;"",[6]PREMIOS_TITULACIONES_ANTIGUAS!$BY129&lt;&gt;0),[6]PREMIOS_TITULACIONES_ANTIGUAS!$BY129,""),IF($A131="TOTAL",SUM(INDIRECT("AS4:AS"&amp;ROW()-1)),""))</f>
        <v/>
      </c>
      <c r="AT131" s="7" t="str">
        <f t="shared" ca="1" si="33"/>
        <v/>
      </c>
      <c r="AU131" s="7" t="str">
        <f ca="1">IF(AND($A131&lt;&gt;"",$A131&lt;&gt;"TOTAL"),IF(AND([6]PREMIOS_TITULACIONES_ANTIGUAS!$CB129&lt;&gt;"",[6]PREMIOS_TITULACIONES_ANTIGUAS!$CB129&lt;&gt;0),[6]PREMIOS_TITULACIONES_ANTIGUAS!$CB129,""),IF($A131="TOTAL",SUM(INDIRECT("AU4:AU"&amp;ROW()-1)),""))</f>
        <v/>
      </c>
      <c r="AV131" s="7" t="str">
        <f ca="1">IF(AND($A131&lt;&gt;"",$A131&lt;&gt;"TOTAL"),IF(AND([6]PREMIOS_TITULACIONES_ANTIGUAS!$CD129&lt;&gt;"",[6]PREMIOS_TITULACIONES_ANTIGUAS!$CD129&lt;&gt;0),[6]PREMIOS_TITULACIONES_ANTIGUAS!$CD129,""),IF($A131="TOTAL",SUM(INDIRECT("AV4:AV"&amp;ROW()-1)),""))</f>
        <v/>
      </c>
      <c r="AW131" s="7" t="str">
        <f t="shared" ca="1" si="34"/>
        <v/>
      </c>
      <c r="AX131" s="7" t="str">
        <f ca="1">IF(AND($A131&lt;&gt;"",$A131&lt;&gt;"TOTAL"),IF(AND([6]PREMIOS_TITULACIONES_ANTIGUAS!$CG129&lt;&gt;"",[6]PREMIOS_TITULACIONES_ANTIGUAS!$CG129&lt;&gt;0),[6]PREMIOS_TITULACIONES_ANTIGUAS!$CG129,""),IF($A131="TOTAL",SUM(INDIRECT("AX4:AX"&amp;ROW()-1)),""))</f>
        <v/>
      </c>
      <c r="AY131" s="7" t="str">
        <f ca="1">IF(AND($A131&lt;&gt;"",$A131&lt;&gt;"TOTAL"),IF(AND([6]PREMIOS_TITULACIONES_ANTIGUAS!$CI129&lt;&gt;"",[6]PREMIOS_TITULACIONES_ANTIGUAS!$CI129&lt;&gt;0),[6]PREMIOS_TITULACIONES_ANTIGUAS!$CI129,""),IF($A131="TOTAL",SUM(INDIRECT("AY4:AY"&amp;ROW()-1)),""))</f>
        <v/>
      </c>
      <c r="AZ131" s="7" t="str">
        <f t="shared" ca="1" si="35"/>
        <v/>
      </c>
      <c r="BA131" s="7" t="str">
        <f ca="1">IF(AND($A131&lt;&gt;"",$A131&lt;&gt;"TOTAL"),IF(AND([6]PREMIOS_TITULACIONES_ANTIGUAS!$CL129&lt;&gt;"",[6]PREMIOS_TITULACIONES_ANTIGUAS!$CL129&lt;&gt;0),[6]PREMIOS_TITULACIONES_ANTIGUAS!$CL129,""),IF($A131="TOTAL",SUM(INDIRECT("BA4:BA"&amp;ROW()-1)),""))</f>
        <v/>
      </c>
      <c r="BB131" s="7" t="str">
        <f ca="1">IF(AND($A131&lt;&gt;"",$A131&lt;&gt;"TOTAL"),IF(AND([6]PREMIOS_TITULACIONES_ANTIGUAS!$CN129&lt;&gt;"",[6]PREMIOS_TITULACIONES_ANTIGUAS!$CN129&lt;&gt;0),[6]PREMIOS_TITULACIONES_ANTIGUAS!$CN129,""),IF($A131="TOTAL",SUM(INDIRECT("BB4:BB"&amp;ROW()-1)),""))</f>
        <v/>
      </c>
      <c r="BC131" s="7" t="str">
        <f t="shared" ca="1" si="36"/>
        <v/>
      </c>
      <c r="BD131" s="7" t="str">
        <f ca="1">IF(AND($A131&lt;&gt;"",$A131&lt;&gt;"TOTAL"),IF(AND([6]PREMIOS_TITULACIONES_ANTIGUAS!$CQ129&lt;&gt;"",[6]PREMIOS_TITULACIONES_ANTIGUAS!$CQ129&lt;&gt;0),[6]PREMIOS_TITULACIONES_ANTIGUAS!$CQ129,""),IF($A131="TOTAL",SUM(INDIRECT("BD4:BD"&amp;ROW()-1)),""))</f>
        <v/>
      </c>
      <c r="BE131" s="7" t="str">
        <f ca="1">IF(AND($A131&lt;&gt;"",$A131&lt;&gt;"TOTAL"),IF(AND([6]PREMIOS_TITULACIONES_ANTIGUAS!$CS129&lt;&gt;"",[6]PREMIOS_TITULACIONES_ANTIGUAS!$CS129&lt;&gt;0),[6]PREMIOS_TITULACIONES_ANTIGUAS!$CS129,""),IF($A131="TOTAL",SUM(INDIRECT("BE4:BE"&amp;ROW()-1)),""))</f>
        <v/>
      </c>
      <c r="BF131" s="7" t="str">
        <f t="shared" ca="1" si="37"/>
        <v/>
      </c>
    </row>
    <row r="132" spans="1:58" x14ac:dyDescent="0.2">
      <c r="A132" s="12" t="str">
        <f>IF([6]PREMIOS_TITULACIONES_ANTIGUAS!$D130&lt;&gt;"",[6]PREMIOS_TITULACIONES_ANTIGUAS!$D130,IF(AND([6]PREMIOS_TITULACIONES_ANTIGUAS!$D130="",[6]PREMIOS_TITULACIONES_ANTIGUAS!$D131="",[6]PREMIOS_TITULACIONES_ANTIGUAS!$D129=""),"","TOTAL"))</f>
        <v/>
      </c>
      <c r="B132" s="7" t="str">
        <f ca="1">IF(AND($A132&lt;&gt;"",$A132&lt;&gt;"TOTAL"),IF(AND([6]PREMIOS_TITULACIONES_ANTIGUAS!$E130&lt;&gt;"",[6]PREMIOS_TITULACIONES_ANTIGUAS!$E130&lt;&gt;0),[6]PREMIOS_TITULACIONES_ANTIGUAS!$E130,""),IF($A132="TOTAL",SUM(INDIRECT("B4:B"&amp;ROW()-1)),""))</f>
        <v/>
      </c>
      <c r="C132" s="7" t="str">
        <f ca="1">IF(AND($A132&lt;&gt;"",$A132&lt;&gt;"TOTAL"),IF(AND([6]PREMIOS_TITULACIONES_ANTIGUAS!$G130&lt;&gt;"",[6]PREMIOS_TITULACIONES_ANTIGUAS!$G130&lt;&gt;0),[6]PREMIOS_TITULACIONES_ANTIGUAS!$G130,""),IF($A132="TOTAL",SUM(INDIRECT("C4:C"&amp;ROW()-1)),""))</f>
        <v/>
      </c>
      <c r="D132" s="7" t="str">
        <f t="shared" ca="1" si="19"/>
        <v/>
      </c>
      <c r="E132" s="7" t="str">
        <f ca="1">IF(AND($A132&lt;&gt;"",$A132&lt;&gt;"TOTAL"),IF(AND([6]PREMIOS_TITULACIONES_ANTIGUAS!$J130&lt;&gt;"",[6]PREMIOS_TITULACIONES_ANTIGUAS!$J130&lt;&gt;0),[6]PREMIOS_TITULACIONES_ANTIGUAS!$J130,""),IF($A132="TOTAL",SUM(INDIRECT("E4:E"&amp;ROW()-1)),""))</f>
        <v/>
      </c>
      <c r="F132" s="7" t="str">
        <f ca="1">IF(AND($A132&lt;&gt;"",$A132&lt;&gt;"TOTAL"),IF(AND([6]PREMIOS_TITULACIONES_ANTIGUAS!$L130&lt;&gt;"",[6]PREMIOS_TITULACIONES_ANTIGUAS!$L130&lt;&gt;0),[6]PREMIOS_TITULACIONES_ANTIGUAS!$L130,""),IF($A132="TOTAL",SUM(INDIRECT("F4:F"&amp;ROW()-1)),""))</f>
        <v/>
      </c>
      <c r="G132" s="7" t="str">
        <f t="shared" ca="1" si="20"/>
        <v/>
      </c>
      <c r="H132" s="7" t="str">
        <f ca="1">IF(AND($A132&lt;&gt;"",$A132&lt;&gt;"TOTAL"),IF(AND([6]PREMIOS_TITULACIONES_ANTIGUAS!$O130&lt;&gt;"",[6]PREMIOS_TITULACIONES_ANTIGUAS!$O130&lt;&gt;0),[6]PREMIOS_TITULACIONES_ANTIGUAS!$O130,""),IF($A132="TOTAL",SUM(INDIRECT("H4:H"&amp;ROW()-1)),""))</f>
        <v/>
      </c>
      <c r="I132" s="7" t="str">
        <f ca="1">IF(AND($A132&lt;&gt;"",$A132&lt;&gt;"TOTAL"),IF(AND([6]PREMIOS_TITULACIONES_ANTIGUAS!$Q130&lt;&gt;"",[6]PREMIOS_TITULACIONES_ANTIGUAS!$Q130&lt;&gt;0),[6]PREMIOS_TITULACIONES_ANTIGUAS!$Q130,""),IF($A132="TOTAL",SUM(INDIRECT("I4:I"&amp;ROW()-1)),""))</f>
        <v/>
      </c>
      <c r="J132" s="7" t="str">
        <f t="shared" ca="1" si="21"/>
        <v/>
      </c>
      <c r="K132" s="7" t="str">
        <f ca="1">IF(AND($A132&lt;&gt;"",$A132&lt;&gt;"TOTAL"),IF(AND([6]PREMIOS_TITULACIONES_ANTIGUAS!$T130&lt;&gt;"",[6]PREMIOS_TITULACIONES_ANTIGUAS!$T130&lt;&gt;0),[6]PREMIOS_TITULACIONES_ANTIGUAS!$T130,""),IF($A132="TOTAL",SUM(INDIRECT("K4:K"&amp;ROW()-1)),""))</f>
        <v/>
      </c>
      <c r="L132" s="7" t="str">
        <f ca="1">IF(AND($A132&lt;&gt;"",$A132&lt;&gt;"TOTAL"),IF(AND([6]PREMIOS_TITULACIONES_ANTIGUAS!$V130&lt;&gt;"",[6]PREMIOS_TITULACIONES_ANTIGUAS!$V130&lt;&gt;0),[6]PREMIOS_TITULACIONES_ANTIGUAS!$V130,""),IF($A132="TOTAL",SUM(INDIRECT("L4:L"&amp;ROW()-1)),""))</f>
        <v/>
      </c>
      <c r="M132" s="7" t="str">
        <f t="shared" ca="1" si="22"/>
        <v/>
      </c>
      <c r="N132" s="7" t="str">
        <f ca="1">IF(AND($A132&lt;&gt;"",$A132&lt;&gt;"TOTAL"),IF(AND([6]PREMIOS_TITULACIONES_ANTIGUAS!$Y130&lt;&gt;"",[6]PREMIOS_TITULACIONES_ANTIGUAS!$Y130&lt;&gt;0),[6]PREMIOS_TITULACIONES_ANTIGUAS!$Y130,""),IF($A132="TOTAL",SUM(INDIRECT("N4:N"&amp;ROW()-1)),""))</f>
        <v/>
      </c>
      <c r="O132" s="7" t="str">
        <f ca="1">IF(AND($A132&lt;&gt;"",$A132&lt;&gt;"TOTAL"),IF(AND([6]PREMIOS_TITULACIONES_ANTIGUAS!$AA130&lt;&gt;"",[6]PREMIOS_TITULACIONES_ANTIGUAS!$AA130&lt;&gt;0),[6]PREMIOS_TITULACIONES_ANTIGUAS!$AA130,""),IF($A132="TOTAL",SUM(INDIRECT("O4:O"&amp;ROW()-1)),""))</f>
        <v/>
      </c>
      <c r="P132" s="7" t="str">
        <f t="shared" ca="1" si="23"/>
        <v/>
      </c>
      <c r="Q132" s="7" t="str">
        <f ca="1">IF(AND($A132&lt;&gt;"",$A132&lt;&gt;"TOTAL"),IF(AND([6]PREMIOS_TITULACIONES_ANTIGUAS!$AD130&lt;&gt;"",[6]PREMIOS_TITULACIONES_ANTIGUAS!$AD130&lt;&gt;0),[6]PREMIOS_TITULACIONES_ANTIGUAS!$AD130,""),IF($A132="TOTAL",SUM(INDIRECT("Q4:Q"&amp;ROW()-1)),""))</f>
        <v/>
      </c>
      <c r="R132" s="7" t="str">
        <f ca="1">IF(AND($A132&lt;&gt;"",$A132&lt;&gt;"TOTAL"),IF(AND([6]PREMIOS_TITULACIONES_ANTIGUAS!$AF130&lt;&gt;"",[6]PREMIOS_TITULACIONES_ANTIGUAS!$AF130&lt;&gt;0),[6]PREMIOS_TITULACIONES_ANTIGUAS!$AF130,""),IF($A132="TOTAL",SUM(INDIRECT("R4:R"&amp;ROW()-1)),""))</f>
        <v/>
      </c>
      <c r="S132" s="7" t="str">
        <f t="shared" ca="1" si="24"/>
        <v/>
      </c>
      <c r="T132" s="7" t="str">
        <f ca="1">IF(AND($A132&lt;&gt;"",$A132&lt;&gt;"TOTAL"),IF(AND([6]PREMIOS_TITULACIONES_ANTIGUAS!$AI130&lt;&gt;"",[6]PREMIOS_TITULACIONES_ANTIGUAS!$AI130&lt;&gt;0),[6]PREMIOS_TITULACIONES_ANTIGUAS!$AI130,""),IF($A132="TOTAL",SUM(INDIRECT("T4:T"&amp;ROW()-1)),""))</f>
        <v/>
      </c>
      <c r="U132" s="7" t="str">
        <f ca="1">IF(AND($A132&lt;&gt;"",$A132&lt;&gt;"TOTAL"),IF(AND([6]PREMIOS_TITULACIONES_ANTIGUAS!$AK130&lt;&gt;"",[6]PREMIOS_TITULACIONES_ANTIGUAS!$AK130&lt;&gt;0),[6]PREMIOS_TITULACIONES_ANTIGUAS!$AK130,""),IF($A132="TOTAL",SUM(INDIRECT("U4:U"&amp;ROW()-1)),""))</f>
        <v/>
      </c>
      <c r="V132" s="7" t="str">
        <f t="shared" ca="1" si="25"/>
        <v/>
      </c>
      <c r="W132" s="7" t="str">
        <f ca="1">IF(AND($A132&lt;&gt;"",$A132&lt;&gt;"TOTAL"),IF(AND([6]PREMIOS_TITULACIONES_ANTIGUAS!$AN130&lt;&gt;"",[6]PREMIOS_TITULACIONES_ANTIGUAS!$AN130&lt;&gt;0),[6]PREMIOS_TITULACIONES_ANTIGUAS!$AN130,""),IF($A132="TOTAL",SUM(INDIRECT("W4:W"&amp;ROW()-1)),""))</f>
        <v/>
      </c>
      <c r="X132" s="7" t="str">
        <f ca="1">IF(AND($A132&lt;&gt;"",$A132&lt;&gt;"TOTAL"),IF(AND([6]PREMIOS_TITULACIONES_ANTIGUAS!$AP130&lt;&gt;"",[6]PREMIOS_TITULACIONES_ANTIGUAS!$AP130&lt;&gt;0),[6]PREMIOS_TITULACIONES_ANTIGUAS!$AP130,""),IF($A132="TOTAL",SUM(INDIRECT("X4:X"&amp;ROW()-1)),""))</f>
        <v/>
      </c>
      <c r="Y132" s="7" t="str">
        <f t="shared" ca="1" si="26"/>
        <v/>
      </c>
      <c r="Z132" s="7" t="str">
        <f ca="1">IF(AND($A132&lt;&gt;"",$A132&lt;&gt;"TOTAL"),IF(AND([6]PREMIOS_TITULACIONES_ANTIGUAS!$AS130&lt;&gt;"",[6]PREMIOS_TITULACIONES_ANTIGUAS!$AS130&lt;&gt;0),[6]PREMIOS_TITULACIONES_ANTIGUAS!$AS130,""),IF($A132="TOTAL",SUM(INDIRECT("Z4:Z"&amp;ROW()-1)),""))</f>
        <v/>
      </c>
      <c r="AA132" s="7" t="str">
        <f ca="1">IF(AND($A132&lt;&gt;"",$A132&lt;&gt;"TOTAL"),IF(AND([6]PREMIOS_TITULACIONES_ANTIGUAS!$AU130&lt;&gt;"",[6]PREMIOS_TITULACIONES_ANTIGUAS!$AU130&lt;&gt;0),[6]PREMIOS_TITULACIONES_ANTIGUAS!$AU130,""),IF($A132="TOTAL",SUM(INDIRECT("AA4:AA"&amp;ROW()-1)),""))</f>
        <v/>
      </c>
      <c r="AB132" s="7" t="str">
        <f t="shared" ca="1" si="27"/>
        <v/>
      </c>
      <c r="AC132" s="7" t="str">
        <f ca="1">IF(AND($A132&lt;&gt;"",$A132&lt;&gt;"TOTAL"),IF(AND([6]PREMIOS_TITULACIONES_ANTIGUAS!$AX130&lt;&gt;"",[6]PREMIOS_TITULACIONES_ANTIGUAS!$AX130&lt;&gt;0),[6]PREMIOS_TITULACIONES_ANTIGUAS!$AX130,""),IF($A132="TOTAL",SUM(INDIRECT("AC4:AC"&amp;ROW()-1)),""))</f>
        <v/>
      </c>
      <c r="AD132" s="7" t="str">
        <f ca="1">IF(AND($A132&lt;&gt;"",$A132&lt;&gt;"TOTAL"),IF(AND([6]PREMIOS_TITULACIONES_ANTIGUAS!$AZ130&lt;&gt;"",[6]PREMIOS_TITULACIONES_ANTIGUAS!$AZ130&lt;&gt;0),[6]PREMIOS_TITULACIONES_ANTIGUAS!$AZ130,""),IF($A132="TOTAL",SUM(INDIRECT("AD4:AD"&amp;ROW()-1)),""))</f>
        <v/>
      </c>
      <c r="AE132" s="7" t="str">
        <f t="shared" ca="1" si="28"/>
        <v/>
      </c>
      <c r="AF132" s="7" t="str">
        <f ca="1">IF(AND($A132&lt;&gt;"",$A132&lt;&gt;"TOTAL"),IF(AND([6]PREMIOS_TITULACIONES_ANTIGUAS!$BC130&lt;&gt;"",[6]PREMIOS_TITULACIONES_ANTIGUAS!$BC130&lt;&gt;0),[6]PREMIOS_TITULACIONES_ANTIGUAS!$BC130,""),IF($A132="TOTAL",SUM(INDIRECT("AF4:AF"&amp;ROW()-1)),""))</f>
        <v/>
      </c>
      <c r="AG132" s="7" t="str">
        <f ca="1">IF(AND($A132&lt;&gt;"",$A132&lt;&gt;"TOTAL"),IF(AND([6]PREMIOS_TITULACIONES_ANTIGUAS!$BE130&lt;&gt;"",[6]PREMIOS_TITULACIONES_ANTIGUAS!$BE130&lt;&gt;0),[6]PREMIOS_TITULACIONES_ANTIGUAS!$BE130,""),IF($A132="TOTAL",SUM(INDIRECT("AG4:AG"&amp;ROW()-1)),""))</f>
        <v/>
      </c>
      <c r="AH132" s="7" t="str">
        <f t="shared" ca="1" si="29"/>
        <v/>
      </c>
      <c r="AI132" s="7" t="str">
        <f ca="1">IF(AND($A132&lt;&gt;"",$A132&lt;&gt;"TOTAL"),IF(AND([6]PREMIOS_TITULACIONES_ANTIGUAS!$BH130&lt;&gt;"",[6]PREMIOS_TITULACIONES_ANTIGUAS!$BH130&lt;&gt;0),[6]PREMIOS_TITULACIONES_ANTIGUAS!$BH130,""),IF($A132="TOTAL",SUM(INDIRECT("AI4:AI"&amp;ROW()-1)),""))</f>
        <v/>
      </c>
      <c r="AJ132" s="7" t="str">
        <f ca="1">IF(AND($A132&lt;&gt;"",$A132&lt;&gt;"TOTAL"),IF(AND([6]PREMIOS_TITULACIONES_ANTIGUAS!$BJ130&lt;&gt;"",[6]PREMIOS_TITULACIONES_ANTIGUAS!$BJ130&lt;&gt;0),[6]PREMIOS_TITULACIONES_ANTIGUAS!$BJ130,""),IF($A132="TOTAL",SUM(INDIRECT("AJ4:AJ"&amp;ROW()-1)),""))</f>
        <v/>
      </c>
      <c r="AK132" s="7" t="str">
        <f t="shared" ca="1" si="30"/>
        <v/>
      </c>
      <c r="AL132" s="7" t="str">
        <f ca="1">IF(AND($A132&lt;&gt;"",$A132&lt;&gt;"TOTAL"),IF(AND([6]PREMIOS_TITULACIONES_ANTIGUAS!$BM130&lt;&gt;"",[6]PREMIOS_TITULACIONES_ANTIGUAS!$BM130&lt;&gt;0),[6]PREMIOS_TITULACIONES_ANTIGUAS!$BM130,""),IF($A132="TOTAL",SUM(INDIRECT("AL4:AL"&amp;ROW()-1)),""))</f>
        <v/>
      </c>
      <c r="AM132" s="7" t="str">
        <f ca="1">IF(AND($A132&lt;&gt;"",$A132&lt;&gt;"TOTAL"),IF(AND([6]PREMIOS_TITULACIONES_ANTIGUAS!$BO130&lt;&gt;"",[6]PREMIOS_TITULACIONES_ANTIGUAS!$BO130&lt;&gt;0),[6]PREMIOS_TITULACIONES_ANTIGUAS!$BO130,""),IF($A132="TOTAL",SUM(INDIRECT("AM4:AM"&amp;ROW()-1)),""))</f>
        <v/>
      </c>
      <c r="AN132" s="7" t="str">
        <f t="shared" ca="1" si="31"/>
        <v/>
      </c>
      <c r="AO132" s="7" t="str">
        <f ca="1">IF(AND($A132&lt;&gt;"",$A132&lt;&gt;"TOTAL"),IF(AND([6]PREMIOS_TITULACIONES_ANTIGUAS!$BR130&lt;&gt;"",[6]PREMIOS_TITULACIONES_ANTIGUAS!$BR130&lt;&gt;0),[6]PREMIOS_TITULACIONES_ANTIGUAS!$BR130,""),IF($A132="TOTAL",SUM(INDIRECT("AO4:AO"&amp;ROW()-1)),""))</f>
        <v/>
      </c>
      <c r="AP132" s="7" t="str">
        <f ca="1">IF(AND($A132&lt;&gt;"",$A132&lt;&gt;"TOTAL"),IF(AND([6]PREMIOS_TITULACIONES_ANTIGUAS!$BT130&lt;&gt;"",[6]PREMIOS_TITULACIONES_ANTIGUAS!$BT130&lt;&gt;0),[6]PREMIOS_TITULACIONES_ANTIGUAS!$BT130,""),IF($A132="TOTAL",SUM(INDIRECT("AP4:AP"&amp;ROW()-1)),""))</f>
        <v/>
      </c>
      <c r="AQ132" s="7" t="str">
        <f t="shared" ca="1" si="32"/>
        <v/>
      </c>
      <c r="AR132" s="7" t="str">
        <f ca="1">IF(AND($A132&lt;&gt;"",$A132&lt;&gt;"TOTAL"),IF(AND([6]PREMIOS_TITULACIONES_ANTIGUAS!$BW130&lt;&gt;"",[6]PREMIOS_TITULACIONES_ANTIGUAS!$BW130&lt;&gt;0),[6]PREMIOS_TITULACIONES_ANTIGUAS!$BW130,""),IF($A132="TOTAL",SUM(INDIRECT("AR4:AR"&amp;ROW()-1)),""))</f>
        <v/>
      </c>
      <c r="AS132" s="7" t="str">
        <f ca="1">IF(AND($A132&lt;&gt;"",$A132&lt;&gt;"TOTAL"),IF(AND([6]PREMIOS_TITULACIONES_ANTIGUAS!$BY130&lt;&gt;"",[6]PREMIOS_TITULACIONES_ANTIGUAS!$BY130&lt;&gt;0),[6]PREMIOS_TITULACIONES_ANTIGUAS!$BY130,""),IF($A132="TOTAL",SUM(INDIRECT("AS4:AS"&amp;ROW()-1)),""))</f>
        <v/>
      </c>
      <c r="AT132" s="7" t="str">
        <f t="shared" ca="1" si="33"/>
        <v/>
      </c>
      <c r="AU132" s="7" t="str">
        <f ca="1">IF(AND($A132&lt;&gt;"",$A132&lt;&gt;"TOTAL"),IF(AND([6]PREMIOS_TITULACIONES_ANTIGUAS!$CB130&lt;&gt;"",[6]PREMIOS_TITULACIONES_ANTIGUAS!$CB130&lt;&gt;0),[6]PREMIOS_TITULACIONES_ANTIGUAS!$CB130,""),IF($A132="TOTAL",SUM(INDIRECT("AU4:AU"&amp;ROW()-1)),""))</f>
        <v/>
      </c>
      <c r="AV132" s="7" t="str">
        <f ca="1">IF(AND($A132&lt;&gt;"",$A132&lt;&gt;"TOTAL"),IF(AND([6]PREMIOS_TITULACIONES_ANTIGUAS!$CD130&lt;&gt;"",[6]PREMIOS_TITULACIONES_ANTIGUAS!$CD130&lt;&gt;0),[6]PREMIOS_TITULACIONES_ANTIGUAS!$CD130,""),IF($A132="TOTAL",SUM(INDIRECT("AV4:AV"&amp;ROW()-1)),""))</f>
        <v/>
      </c>
      <c r="AW132" s="7" t="str">
        <f t="shared" ca="1" si="34"/>
        <v/>
      </c>
      <c r="AX132" s="7" t="str">
        <f ca="1">IF(AND($A132&lt;&gt;"",$A132&lt;&gt;"TOTAL"),IF(AND([6]PREMIOS_TITULACIONES_ANTIGUAS!$CG130&lt;&gt;"",[6]PREMIOS_TITULACIONES_ANTIGUAS!$CG130&lt;&gt;0),[6]PREMIOS_TITULACIONES_ANTIGUAS!$CG130,""),IF($A132="TOTAL",SUM(INDIRECT("AX4:AX"&amp;ROW()-1)),""))</f>
        <v/>
      </c>
      <c r="AY132" s="7" t="str">
        <f ca="1">IF(AND($A132&lt;&gt;"",$A132&lt;&gt;"TOTAL"),IF(AND([6]PREMIOS_TITULACIONES_ANTIGUAS!$CI130&lt;&gt;"",[6]PREMIOS_TITULACIONES_ANTIGUAS!$CI130&lt;&gt;0),[6]PREMIOS_TITULACIONES_ANTIGUAS!$CI130,""),IF($A132="TOTAL",SUM(INDIRECT("AY4:AY"&amp;ROW()-1)),""))</f>
        <v/>
      </c>
      <c r="AZ132" s="7" t="str">
        <f t="shared" ca="1" si="35"/>
        <v/>
      </c>
      <c r="BA132" s="7" t="str">
        <f ca="1">IF(AND($A132&lt;&gt;"",$A132&lt;&gt;"TOTAL"),IF(AND([6]PREMIOS_TITULACIONES_ANTIGUAS!$CL130&lt;&gt;"",[6]PREMIOS_TITULACIONES_ANTIGUAS!$CL130&lt;&gt;0),[6]PREMIOS_TITULACIONES_ANTIGUAS!$CL130,""),IF($A132="TOTAL",SUM(INDIRECT("BA4:BA"&amp;ROW()-1)),""))</f>
        <v/>
      </c>
      <c r="BB132" s="7" t="str">
        <f ca="1">IF(AND($A132&lt;&gt;"",$A132&lt;&gt;"TOTAL"),IF(AND([6]PREMIOS_TITULACIONES_ANTIGUAS!$CN130&lt;&gt;"",[6]PREMIOS_TITULACIONES_ANTIGUAS!$CN130&lt;&gt;0),[6]PREMIOS_TITULACIONES_ANTIGUAS!$CN130,""),IF($A132="TOTAL",SUM(INDIRECT("BB4:BB"&amp;ROW()-1)),""))</f>
        <v/>
      </c>
      <c r="BC132" s="7" t="str">
        <f t="shared" ca="1" si="36"/>
        <v/>
      </c>
      <c r="BD132" s="7" t="str">
        <f ca="1">IF(AND($A132&lt;&gt;"",$A132&lt;&gt;"TOTAL"),IF(AND([6]PREMIOS_TITULACIONES_ANTIGUAS!$CQ130&lt;&gt;"",[6]PREMIOS_TITULACIONES_ANTIGUAS!$CQ130&lt;&gt;0),[6]PREMIOS_TITULACIONES_ANTIGUAS!$CQ130,""),IF($A132="TOTAL",SUM(INDIRECT("BD4:BD"&amp;ROW()-1)),""))</f>
        <v/>
      </c>
      <c r="BE132" s="7" t="str">
        <f ca="1">IF(AND($A132&lt;&gt;"",$A132&lt;&gt;"TOTAL"),IF(AND([6]PREMIOS_TITULACIONES_ANTIGUAS!$CS130&lt;&gt;"",[6]PREMIOS_TITULACIONES_ANTIGUAS!$CS130&lt;&gt;0),[6]PREMIOS_TITULACIONES_ANTIGUAS!$CS130,""),IF($A132="TOTAL",SUM(INDIRECT("BE4:BE"&amp;ROW()-1)),""))</f>
        <v/>
      </c>
      <c r="BF132" s="7" t="str">
        <f t="shared" ca="1" si="37"/>
        <v/>
      </c>
    </row>
    <row r="133" spans="1:58" x14ac:dyDescent="0.2">
      <c r="A133" s="12" t="str">
        <f>IF([6]PREMIOS_TITULACIONES_ANTIGUAS!$D131&lt;&gt;"",[6]PREMIOS_TITULACIONES_ANTIGUAS!$D131,IF(AND([6]PREMIOS_TITULACIONES_ANTIGUAS!$D131="",[6]PREMIOS_TITULACIONES_ANTIGUAS!$D132="",[6]PREMIOS_TITULACIONES_ANTIGUAS!$D130=""),"","TOTAL"))</f>
        <v/>
      </c>
      <c r="B133" s="7" t="str">
        <f ca="1">IF(AND($A133&lt;&gt;"",$A133&lt;&gt;"TOTAL"),IF(AND([6]PREMIOS_TITULACIONES_ANTIGUAS!$E131&lt;&gt;"",[6]PREMIOS_TITULACIONES_ANTIGUAS!$E131&lt;&gt;0),[6]PREMIOS_TITULACIONES_ANTIGUAS!$E131,""),IF($A133="TOTAL",SUM(INDIRECT("B4:B"&amp;ROW()-1)),""))</f>
        <v/>
      </c>
      <c r="C133" s="7" t="str">
        <f ca="1">IF(AND($A133&lt;&gt;"",$A133&lt;&gt;"TOTAL"),IF(AND([6]PREMIOS_TITULACIONES_ANTIGUAS!$G131&lt;&gt;"",[6]PREMIOS_TITULACIONES_ANTIGUAS!$G131&lt;&gt;0),[6]PREMIOS_TITULACIONES_ANTIGUAS!$G131,""),IF($A133="TOTAL",SUM(INDIRECT("C4:C"&amp;ROW()-1)),""))</f>
        <v/>
      </c>
      <c r="D133" s="7" t="str">
        <f t="shared" ref="D133:D196" ca="1" si="38">IF(AND($A133&lt;&gt;"",$A133&lt;&gt;"TOTAL"),SUM(B133:C133),IF($A133="TOTAL",SUM(INDIRECT("D4:D"&amp;ROW()-1)),""))</f>
        <v/>
      </c>
      <c r="E133" s="7" t="str">
        <f ca="1">IF(AND($A133&lt;&gt;"",$A133&lt;&gt;"TOTAL"),IF(AND([6]PREMIOS_TITULACIONES_ANTIGUAS!$J131&lt;&gt;"",[6]PREMIOS_TITULACIONES_ANTIGUAS!$J131&lt;&gt;0),[6]PREMIOS_TITULACIONES_ANTIGUAS!$J131,""),IF($A133="TOTAL",SUM(INDIRECT("E4:E"&amp;ROW()-1)),""))</f>
        <v/>
      </c>
      <c r="F133" s="7" t="str">
        <f ca="1">IF(AND($A133&lt;&gt;"",$A133&lt;&gt;"TOTAL"),IF(AND([6]PREMIOS_TITULACIONES_ANTIGUAS!$L131&lt;&gt;"",[6]PREMIOS_TITULACIONES_ANTIGUAS!$L131&lt;&gt;0),[6]PREMIOS_TITULACIONES_ANTIGUAS!$L131,""),IF($A133="TOTAL",SUM(INDIRECT("F4:F"&amp;ROW()-1)),""))</f>
        <v/>
      </c>
      <c r="G133" s="7" t="str">
        <f t="shared" ref="G133:G196" ca="1" si="39">IF(AND($A133&lt;&gt;"",$A133&lt;&gt;"TOTAL"),SUM(E133:F133),IF($A133="TOTAL",SUM(INDIRECT("G4:G"&amp;ROW()-1)),""))</f>
        <v/>
      </c>
      <c r="H133" s="7" t="str">
        <f ca="1">IF(AND($A133&lt;&gt;"",$A133&lt;&gt;"TOTAL"),IF(AND([6]PREMIOS_TITULACIONES_ANTIGUAS!$O131&lt;&gt;"",[6]PREMIOS_TITULACIONES_ANTIGUAS!$O131&lt;&gt;0),[6]PREMIOS_TITULACIONES_ANTIGUAS!$O131,""),IF($A133="TOTAL",SUM(INDIRECT("H4:H"&amp;ROW()-1)),""))</f>
        <v/>
      </c>
      <c r="I133" s="7" t="str">
        <f ca="1">IF(AND($A133&lt;&gt;"",$A133&lt;&gt;"TOTAL"),IF(AND([6]PREMIOS_TITULACIONES_ANTIGUAS!$Q131&lt;&gt;"",[6]PREMIOS_TITULACIONES_ANTIGUAS!$Q131&lt;&gt;0),[6]PREMIOS_TITULACIONES_ANTIGUAS!$Q131,""),IF($A133="TOTAL",SUM(INDIRECT("I4:I"&amp;ROW()-1)),""))</f>
        <v/>
      </c>
      <c r="J133" s="7" t="str">
        <f t="shared" ref="J133:J196" ca="1" si="40">IF(AND($A133&lt;&gt;"",$A133&lt;&gt;"TOTAL"),SUM(H133:I133),IF($A133="TOTAL",SUM(INDIRECT("J4:J"&amp;ROW()-1)),""))</f>
        <v/>
      </c>
      <c r="K133" s="7" t="str">
        <f ca="1">IF(AND($A133&lt;&gt;"",$A133&lt;&gt;"TOTAL"),IF(AND([6]PREMIOS_TITULACIONES_ANTIGUAS!$T131&lt;&gt;"",[6]PREMIOS_TITULACIONES_ANTIGUAS!$T131&lt;&gt;0),[6]PREMIOS_TITULACIONES_ANTIGUAS!$T131,""),IF($A133="TOTAL",SUM(INDIRECT("K4:K"&amp;ROW()-1)),""))</f>
        <v/>
      </c>
      <c r="L133" s="7" t="str">
        <f ca="1">IF(AND($A133&lt;&gt;"",$A133&lt;&gt;"TOTAL"),IF(AND([6]PREMIOS_TITULACIONES_ANTIGUAS!$V131&lt;&gt;"",[6]PREMIOS_TITULACIONES_ANTIGUAS!$V131&lt;&gt;0),[6]PREMIOS_TITULACIONES_ANTIGUAS!$V131,""),IF($A133="TOTAL",SUM(INDIRECT("L4:L"&amp;ROW()-1)),""))</f>
        <v/>
      </c>
      <c r="M133" s="7" t="str">
        <f t="shared" ref="M133:M196" ca="1" si="41">IF(AND($A133&lt;&gt;"",$A133&lt;&gt;"TOTAL"),SUM(K133:L133),IF($A133="TOTAL",SUM(INDIRECT("M4:M"&amp;ROW()-1)),""))</f>
        <v/>
      </c>
      <c r="N133" s="7" t="str">
        <f ca="1">IF(AND($A133&lt;&gt;"",$A133&lt;&gt;"TOTAL"),IF(AND([6]PREMIOS_TITULACIONES_ANTIGUAS!$Y131&lt;&gt;"",[6]PREMIOS_TITULACIONES_ANTIGUAS!$Y131&lt;&gt;0),[6]PREMIOS_TITULACIONES_ANTIGUAS!$Y131,""),IF($A133="TOTAL",SUM(INDIRECT("N4:N"&amp;ROW()-1)),""))</f>
        <v/>
      </c>
      <c r="O133" s="7" t="str">
        <f ca="1">IF(AND($A133&lt;&gt;"",$A133&lt;&gt;"TOTAL"),IF(AND([6]PREMIOS_TITULACIONES_ANTIGUAS!$AA131&lt;&gt;"",[6]PREMIOS_TITULACIONES_ANTIGUAS!$AA131&lt;&gt;0),[6]PREMIOS_TITULACIONES_ANTIGUAS!$AA131,""),IF($A133="TOTAL",SUM(INDIRECT("O4:O"&amp;ROW()-1)),""))</f>
        <v/>
      </c>
      <c r="P133" s="7" t="str">
        <f t="shared" ref="P133:P196" ca="1" si="42">IF(AND($A133&lt;&gt;"",$A133&lt;&gt;"TOTAL"),SUM(N133:O133),IF($A133="TOTAL",SUM(INDIRECT("P4:P"&amp;ROW()-1)),""))</f>
        <v/>
      </c>
      <c r="Q133" s="7" t="str">
        <f ca="1">IF(AND($A133&lt;&gt;"",$A133&lt;&gt;"TOTAL"),IF(AND([6]PREMIOS_TITULACIONES_ANTIGUAS!$AD131&lt;&gt;"",[6]PREMIOS_TITULACIONES_ANTIGUAS!$AD131&lt;&gt;0),[6]PREMIOS_TITULACIONES_ANTIGUAS!$AD131,""),IF($A133="TOTAL",SUM(INDIRECT("Q4:Q"&amp;ROW()-1)),""))</f>
        <v/>
      </c>
      <c r="R133" s="7" t="str">
        <f ca="1">IF(AND($A133&lt;&gt;"",$A133&lt;&gt;"TOTAL"),IF(AND([6]PREMIOS_TITULACIONES_ANTIGUAS!$AF131&lt;&gt;"",[6]PREMIOS_TITULACIONES_ANTIGUAS!$AF131&lt;&gt;0),[6]PREMIOS_TITULACIONES_ANTIGUAS!$AF131,""),IF($A133="TOTAL",SUM(INDIRECT("R4:R"&amp;ROW()-1)),""))</f>
        <v/>
      </c>
      <c r="S133" s="7" t="str">
        <f t="shared" ref="S133:S196" ca="1" si="43">IF(AND($A133&lt;&gt;"",$A133&lt;&gt;"TOTAL"),SUM(Q133:R133),IF($A133="TOTAL",SUM(INDIRECT("S4:S"&amp;ROW()-1)),""))</f>
        <v/>
      </c>
      <c r="T133" s="7" t="str">
        <f ca="1">IF(AND($A133&lt;&gt;"",$A133&lt;&gt;"TOTAL"),IF(AND([6]PREMIOS_TITULACIONES_ANTIGUAS!$AI131&lt;&gt;"",[6]PREMIOS_TITULACIONES_ANTIGUAS!$AI131&lt;&gt;0),[6]PREMIOS_TITULACIONES_ANTIGUAS!$AI131,""),IF($A133="TOTAL",SUM(INDIRECT("T4:T"&amp;ROW()-1)),""))</f>
        <v/>
      </c>
      <c r="U133" s="7" t="str">
        <f ca="1">IF(AND($A133&lt;&gt;"",$A133&lt;&gt;"TOTAL"),IF(AND([6]PREMIOS_TITULACIONES_ANTIGUAS!$AK131&lt;&gt;"",[6]PREMIOS_TITULACIONES_ANTIGUAS!$AK131&lt;&gt;0),[6]PREMIOS_TITULACIONES_ANTIGUAS!$AK131,""),IF($A133="TOTAL",SUM(INDIRECT("U4:U"&amp;ROW()-1)),""))</f>
        <v/>
      </c>
      <c r="V133" s="7" t="str">
        <f t="shared" ref="V133:V196" ca="1" si="44">IF(AND($A133&lt;&gt;"",$A133&lt;&gt;"TOTAL"),SUM(T133:U133),IF($A133="TOTAL",SUM(INDIRECT("V4:V"&amp;ROW()-1)),""))</f>
        <v/>
      </c>
      <c r="W133" s="7" t="str">
        <f ca="1">IF(AND($A133&lt;&gt;"",$A133&lt;&gt;"TOTAL"),IF(AND([6]PREMIOS_TITULACIONES_ANTIGUAS!$AN131&lt;&gt;"",[6]PREMIOS_TITULACIONES_ANTIGUAS!$AN131&lt;&gt;0),[6]PREMIOS_TITULACIONES_ANTIGUAS!$AN131,""),IF($A133="TOTAL",SUM(INDIRECT("W4:W"&amp;ROW()-1)),""))</f>
        <v/>
      </c>
      <c r="X133" s="7" t="str">
        <f ca="1">IF(AND($A133&lt;&gt;"",$A133&lt;&gt;"TOTAL"),IF(AND([6]PREMIOS_TITULACIONES_ANTIGUAS!$AP131&lt;&gt;"",[6]PREMIOS_TITULACIONES_ANTIGUAS!$AP131&lt;&gt;0),[6]PREMIOS_TITULACIONES_ANTIGUAS!$AP131,""),IF($A133="TOTAL",SUM(INDIRECT("X4:X"&amp;ROW()-1)),""))</f>
        <v/>
      </c>
      <c r="Y133" s="7" t="str">
        <f t="shared" ref="Y133:Y196" ca="1" si="45">IF(AND($A133&lt;&gt;"",$A133&lt;&gt;"TOTAL"),SUM(W133:X133),IF($A133="TOTAL",SUM(INDIRECT("Y4:Y"&amp;ROW()-1)),""))</f>
        <v/>
      </c>
      <c r="Z133" s="7" t="str">
        <f ca="1">IF(AND($A133&lt;&gt;"",$A133&lt;&gt;"TOTAL"),IF(AND([6]PREMIOS_TITULACIONES_ANTIGUAS!$AS131&lt;&gt;"",[6]PREMIOS_TITULACIONES_ANTIGUAS!$AS131&lt;&gt;0),[6]PREMIOS_TITULACIONES_ANTIGUAS!$AS131,""),IF($A133="TOTAL",SUM(INDIRECT("Z4:Z"&amp;ROW()-1)),""))</f>
        <v/>
      </c>
      <c r="AA133" s="7" t="str">
        <f ca="1">IF(AND($A133&lt;&gt;"",$A133&lt;&gt;"TOTAL"),IF(AND([6]PREMIOS_TITULACIONES_ANTIGUAS!$AU131&lt;&gt;"",[6]PREMIOS_TITULACIONES_ANTIGUAS!$AU131&lt;&gt;0),[6]PREMIOS_TITULACIONES_ANTIGUAS!$AU131,""),IF($A133="TOTAL",SUM(INDIRECT("AA4:AA"&amp;ROW()-1)),""))</f>
        <v/>
      </c>
      <c r="AB133" s="7" t="str">
        <f t="shared" ref="AB133:AB196" ca="1" si="46">IF(AND($A133&lt;&gt;"",$A133&lt;&gt;"TOTAL"),SUM(Z133:AA133),IF($A133="TOTAL",SUM(INDIRECT("AB4:AB"&amp;ROW()-1)),""))</f>
        <v/>
      </c>
      <c r="AC133" s="7" t="str">
        <f ca="1">IF(AND($A133&lt;&gt;"",$A133&lt;&gt;"TOTAL"),IF(AND([6]PREMIOS_TITULACIONES_ANTIGUAS!$AX131&lt;&gt;"",[6]PREMIOS_TITULACIONES_ANTIGUAS!$AX131&lt;&gt;0),[6]PREMIOS_TITULACIONES_ANTIGUAS!$AX131,""),IF($A133="TOTAL",SUM(INDIRECT("AC4:AC"&amp;ROW()-1)),""))</f>
        <v/>
      </c>
      <c r="AD133" s="7" t="str">
        <f ca="1">IF(AND($A133&lt;&gt;"",$A133&lt;&gt;"TOTAL"),IF(AND([6]PREMIOS_TITULACIONES_ANTIGUAS!$AZ131&lt;&gt;"",[6]PREMIOS_TITULACIONES_ANTIGUAS!$AZ131&lt;&gt;0),[6]PREMIOS_TITULACIONES_ANTIGUAS!$AZ131,""),IF($A133="TOTAL",SUM(INDIRECT("AD4:AD"&amp;ROW()-1)),""))</f>
        <v/>
      </c>
      <c r="AE133" s="7" t="str">
        <f t="shared" ref="AE133:AE196" ca="1" si="47">IF(AND($A133&lt;&gt;"",$A133&lt;&gt;"TOTAL"),SUM(AC133:AD133),IF($A133="TOTAL",SUM(INDIRECT("AE4:AE"&amp;ROW()-1)),""))</f>
        <v/>
      </c>
      <c r="AF133" s="7" t="str">
        <f ca="1">IF(AND($A133&lt;&gt;"",$A133&lt;&gt;"TOTAL"),IF(AND([6]PREMIOS_TITULACIONES_ANTIGUAS!$BC131&lt;&gt;"",[6]PREMIOS_TITULACIONES_ANTIGUAS!$BC131&lt;&gt;0),[6]PREMIOS_TITULACIONES_ANTIGUAS!$BC131,""),IF($A133="TOTAL",SUM(INDIRECT("AF4:AF"&amp;ROW()-1)),""))</f>
        <v/>
      </c>
      <c r="AG133" s="7" t="str">
        <f ca="1">IF(AND($A133&lt;&gt;"",$A133&lt;&gt;"TOTAL"),IF(AND([6]PREMIOS_TITULACIONES_ANTIGUAS!$BE131&lt;&gt;"",[6]PREMIOS_TITULACIONES_ANTIGUAS!$BE131&lt;&gt;0),[6]PREMIOS_TITULACIONES_ANTIGUAS!$BE131,""),IF($A133="TOTAL",SUM(INDIRECT("AG4:AG"&amp;ROW()-1)),""))</f>
        <v/>
      </c>
      <c r="AH133" s="7" t="str">
        <f t="shared" ref="AH133:AH196" ca="1" si="48">IF(AND($A133&lt;&gt;"",$A133&lt;&gt;"TOTAL"),SUM(AF133:AG133),IF($A133="TOTAL",SUM(INDIRECT("AH4:AH"&amp;ROW()-1)),""))</f>
        <v/>
      </c>
      <c r="AI133" s="7" t="str">
        <f ca="1">IF(AND($A133&lt;&gt;"",$A133&lt;&gt;"TOTAL"),IF(AND([6]PREMIOS_TITULACIONES_ANTIGUAS!$BH131&lt;&gt;"",[6]PREMIOS_TITULACIONES_ANTIGUAS!$BH131&lt;&gt;0),[6]PREMIOS_TITULACIONES_ANTIGUAS!$BH131,""),IF($A133="TOTAL",SUM(INDIRECT("AI4:AI"&amp;ROW()-1)),""))</f>
        <v/>
      </c>
      <c r="AJ133" s="7" t="str">
        <f ca="1">IF(AND($A133&lt;&gt;"",$A133&lt;&gt;"TOTAL"),IF(AND([6]PREMIOS_TITULACIONES_ANTIGUAS!$BJ131&lt;&gt;"",[6]PREMIOS_TITULACIONES_ANTIGUAS!$BJ131&lt;&gt;0),[6]PREMIOS_TITULACIONES_ANTIGUAS!$BJ131,""),IF($A133="TOTAL",SUM(INDIRECT("AJ4:AJ"&amp;ROW()-1)),""))</f>
        <v/>
      </c>
      <c r="AK133" s="7" t="str">
        <f t="shared" ref="AK133:AK196" ca="1" si="49">IF(AND($A133&lt;&gt;"",$A133&lt;&gt;"TOTAL"),SUM(AI133:AJ133),IF($A133="TOTAL",SUM(INDIRECT("AK4:AK"&amp;ROW()-1)),""))</f>
        <v/>
      </c>
      <c r="AL133" s="7" t="str">
        <f ca="1">IF(AND($A133&lt;&gt;"",$A133&lt;&gt;"TOTAL"),IF(AND([6]PREMIOS_TITULACIONES_ANTIGUAS!$BM131&lt;&gt;"",[6]PREMIOS_TITULACIONES_ANTIGUAS!$BM131&lt;&gt;0),[6]PREMIOS_TITULACIONES_ANTIGUAS!$BM131,""),IF($A133="TOTAL",SUM(INDIRECT("AL4:AL"&amp;ROW()-1)),""))</f>
        <v/>
      </c>
      <c r="AM133" s="7" t="str">
        <f ca="1">IF(AND($A133&lt;&gt;"",$A133&lt;&gt;"TOTAL"),IF(AND([6]PREMIOS_TITULACIONES_ANTIGUAS!$BO131&lt;&gt;"",[6]PREMIOS_TITULACIONES_ANTIGUAS!$BO131&lt;&gt;0),[6]PREMIOS_TITULACIONES_ANTIGUAS!$BO131,""),IF($A133="TOTAL",SUM(INDIRECT("AM4:AM"&amp;ROW()-1)),""))</f>
        <v/>
      </c>
      <c r="AN133" s="7" t="str">
        <f t="shared" ref="AN133:AN196" ca="1" si="50">IF(AND($A133&lt;&gt;"",$A133&lt;&gt;"TOTAL"),SUM(AL133:AM133),IF($A133="TOTAL",SUM(INDIRECT("AN4:AN"&amp;ROW()-1)),""))</f>
        <v/>
      </c>
      <c r="AO133" s="7" t="str">
        <f ca="1">IF(AND($A133&lt;&gt;"",$A133&lt;&gt;"TOTAL"),IF(AND([6]PREMIOS_TITULACIONES_ANTIGUAS!$BR131&lt;&gt;"",[6]PREMIOS_TITULACIONES_ANTIGUAS!$BR131&lt;&gt;0),[6]PREMIOS_TITULACIONES_ANTIGUAS!$BR131,""),IF($A133="TOTAL",SUM(INDIRECT("AO4:AO"&amp;ROW()-1)),""))</f>
        <v/>
      </c>
      <c r="AP133" s="7" t="str">
        <f ca="1">IF(AND($A133&lt;&gt;"",$A133&lt;&gt;"TOTAL"),IF(AND([6]PREMIOS_TITULACIONES_ANTIGUAS!$BT131&lt;&gt;"",[6]PREMIOS_TITULACIONES_ANTIGUAS!$BT131&lt;&gt;0),[6]PREMIOS_TITULACIONES_ANTIGUAS!$BT131,""),IF($A133="TOTAL",SUM(INDIRECT("AP4:AP"&amp;ROW()-1)),""))</f>
        <v/>
      </c>
      <c r="AQ133" s="7" t="str">
        <f t="shared" ref="AQ133:AQ196" ca="1" si="51">IF(AND($A133&lt;&gt;"",$A133&lt;&gt;"TOTAL"),SUM(AO133:AP133),IF($A133="TOTAL",SUM(INDIRECT("AQ4:AQ"&amp;ROW()-1)),""))</f>
        <v/>
      </c>
      <c r="AR133" s="7" t="str">
        <f ca="1">IF(AND($A133&lt;&gt;"",$A133&lt;&gt;"TOTAL"),IF(AND([6]PREMIOS_TITULACIONES_ANTIGUAS!$BW131&lt;&gt;"",[6]PREMIOS_TITULACIONES_ANTIGUAS!$BW131&lt;&gt;0),[6]PREMIOS_TITULACIONES_ANTIGUAS!$BW131,""),IF($A133="TOTAL",SUM(INDIRECT("AR4:AR"&amp;ROW()-1)),""))</f>
        <v/>
      </c>
      <c r="AS133" s="7" t="str">
        <f ca="1">IF(AND($A133&lt;&gt;"",$A133&lt;&gt;"TOTAL"),IF(AND([6]PREMIOS_TITULACIONES_ANTIGUAS!$BY131&lt;&gt;"",[6]PREMIOS_TITULACIONES_ANTIGUAS!$BY131&lt;&gt;0),[6]PREMIOS_TITULACIONES_ANTIGUAS!$BY131,""),IF($A133="TOTAL",SUM(INDIRECT("AS4:AS"&amp;ROW()-1)),""))</f>
        <v/>
      </c>
      <c r="AT133" s="7" t="str">
        <f t="shared" ref="AT133:AT196" ca="1" si="52">IF(AND($A133&lt;&gt;"",$A133&lt;&gt;"TOTAL"),SUM(AR133:AS133),IF($A133="TOTAL",SUM(INDIRECT("AT4:AT"&amp;ROW()-1)),""))</f>
        <v/>
      </c>
      <c r="AU133" s="7" t="str">
        <f ca="1">IF(AND($A133&lt;&gt;"",$A133&lt;&gt;"TOTAL"),IF(AND([6]PREMIOS_TITULACIONES_ANTIGUAS!$CB131&lt;&gt;"",[6]PREMIOS_TITULACIONES_ANTIGUAS!$CB131&lt;&gt;0),[6]PREMIOS_TITULACIONES_ANTIGUAS!$CB131,""),IF($A133="TOTAL",SUM(INDIRECT("AU4:AU"&amp;ROW()-1)),""))</f>
        <v/>
      </c>
      <c r="AV133" s="7" t="str">
        <f ca="1">IF(AND($A133&lt;&gt;"",$A133&lt;&gt;"TOTAL"),IF(AND([6]PREMIOS_TITULACIONES_ANTIGUAS!$CD131&lt;&gt;"",[6]PREMIOS_TITULACIONES_ANTIGUAS!$CD131&lt;&gt;0),[6]PREMIOS_TITULACIONES_ANTIGUAS!$CD131,""),IF($A133="TOTAL",SUM(INDIRECT("AV4:AV"&amp;ROW()-1)),""))</f>
        <v/>
      </c>
      <c r="AW133" s="7" t="str">
        <f t="shared" ref="AW133:AW196" ca="1" si="53">IF(AND($A133&lt;&gt;"",$A133&lt;&gt;"TOTAL"),SUM(AU133:AV133),IF($A133="TOTAL",SUM(INDIRECT("AW4:AW"&amp;ROW()-1)),""))</f>
        <v/>
      </c>
      <c r="AX133" s="7" t="str">
        <f ca="1">IF(AND($A133&lt;&gt;"",$A133&lt;&gt;"TOTAL"),IF(AND([6]PREMIOS_TITULACIONES_ANTIGUAS!$CG131&lt;&gt;"",[6]PREMIOS_TITULACIONES_ANTIGUAS!$CG131&lt;&gt;0),[6]PREMIOS_TITULACIONES_ANTIGUAS!$CG131,""),IF($A133="TOTAL",SUM(INDIRECT("AX4:AX"&amp;ROW()-1)),""))</f>
        <v/>
      </c>
      <c r="AY133" s="7" t="str">
        <f ca="1">IF(AND($A133&lt;&gt;"",$A133&lt;&gt;"TOTAL"),IF(AND([6]PREMIOS_TITULACIONES_ANTIGUAS!$CI131&lt;&gt;"",[6]PREMIOS_TITULACIONES_ANTIGUAS!$CI131&lt;&gt;0),[6]PREMIOS_TITULACIONES_ANTIGUAS!$CI131,""),IF($A133="TOTAL",SUM(INDIRECT("AY4:AY"&amp;ROW()-1)),""))</f>
        <v/>
      </c>
      <c r="AZ133" s="7" t="str">
        <f t="shared" ref="AZ133:AZ196" ca="1" si="54">IF(AND($A133&lt;&gt;"",$A133&lt;&gt;"TOTAL"),SUM(AX133:AY133),IF($A133="TOTAL",SUM(INDIRECT("AZ4:AZ"&amp;ROW()-1)),""))</f>
        <v/>
      </c>
      <c r="BA133" s="7" t="str">
        <f ca="1">IF(AND($A133&lt;&gt;"",$A133&lt;&gt;"TOTAL"),IF(AND([6]PREMIOS_TITULACIONES_ANTIGUAS!$CL131&lt;&gt;"",[6]PREMIOS_TITULACIONES_ANTIGUAS!$CL131&lt;&gt;0),[6]PREMIOS_TITULACIONES_ANTIGUAS!$CL131,""),IF($A133="TOTAL",SUM(INDIRECT("BA4:BA"&amp;ROW()-1)),""))</f>
        <v/>
      </c>
      <c r="BB133" s="7" t="str">
        <f ca="1">IF(AND($A133&lt;&gt;"",$A133&lt;&gt;"TOTAL"),IF(AND([6]PREMIOS_TITULACIONES_ANTIGUAS!$CN131&lt;&gt;"",[6]PREMIOS_TITULACIONES_ANTIGUAS!$CN131&lt;&gt;0),[6]PREMIOS_TITULACIONES_ANTIGUAS!$CN131,""),IF($A133="TOTAL",SUM(INDIRECT("BB4:BB"&amp;ROW()-1)),""))</f>
        <v/>
      </c>
      <c r="BC133" s="7" t="str">
        <f t="shared" ref="BC133:BC196" ca="1" si="55">IF(AND($A133&lt;&gt;"",$A133&lt;&gt;"TOTAL"),SUM(BA133:BB133),IF($A133="TOTAL",SUM(INDIRECT("BC4:BC"&amp;ROW()-1)),""))</f>
        <v/>
      </c>
      <c r="BD133" s="7" t="str">
        <f ca="1">IF(AND($A133&lt;&gt;"",$A133&lt;&gt;"TOTAL"),IF(AND([6]PREMIOS_TITULACIONES_ANTIGUAS!$CQ131&lt;&gt;"",[6]PREMIOS_TITULACIONES_ANTIGUAS!$CQ131&lt;&gt;0),[6]PREMIOS_TITULACIONES_ANTIGUAS!$CQ131,""),IF($A133="TOTAL",SUM(INDIRECT("BD4:BD"&amp;ROW()-1)),""))</f>
        <v/>
      </c>
      <c r="BE133" s="7" t="str">
        <f ca="1">IF(AND($A133&lt;&gt;"",$A133&lt;&gt;"TOTAL"),IF(AND([6]PREMIOS_TITULACIONES_ANTIGUAS!$CS131&lt;&gt;"",[6]PREMIOS_TITULACIONES_ANTIGUAS!$CS131&lt;&gt;0),[6]PREMIOS_TITULACIONES_ANTIGUAS!$CS131,""),IF($A133="TOTAL",SUM(INDIRECT("BE4:BE"&amp;ROW()-1)),""))</f>
        <v/>
      </c>
      <c r="BF133" s="7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2" t="str">
        <f>IF([6]PREMIOS_TITULACIONES_ANTIGUAS!$D132&lt;&gt;"",[6]PREMIOS_TITULACIONES_ANTIGUAS!$D132,IF(AND([6]PREMIOS_TITULACIONES_ANTIGUAS!$D132="",[6]PREMIOS_TITULACIONES_ANTIGUAS!$D133="",[6]PREMIOS_TITULACIONES_ANTIGUAS!$D131=""),"","TOTAL"))</f>
        <v/>
      </c>
      <c r="B134" s="7" t="str">
        <f ca="1">IF(AND($A134&lt;&gt;"",$A134&lt;&gt;"TOTAL"),IF(AND([6]PREMIOS_TITULACIONES_ANTIGUAS!$E132&lt;&gt;"",[6]PREMIOS_TITULACIONES_ANTIGUAS!$E132&lt;&gt;0),[6]PREMIOS_TITULACIONES_ANTIGUAS!$E132,""),IF($A134="TOTAL",SUM(INDIRECT("B4:B"&amp;ROW()-1)),""))</f>
        <v/>
      </c>
      <c r="C134" s="7" t="str">
        <f ca="1">IF(AND($A134&lt;&gt;"",$A134&lt;&gt;"TOTAL"),IF(AND([6]PREMIOS_TITULACIONES_ANTIGUAS!$G132&lt;&gt;"",[6]PREMIOS_TITULACIONES_ANTIGUAS!$G132&lt;&gt;0),[6]PREMIOS_TITULACIONES_ANTIGUAS!$G132,""),IF($A134="TOTAL",SUM(INDIRECT("C4:C"&amp;ROW()-1)),""))</f>
        <v/>
      </c>
      <c r="D134" s="7" t="str">
        <f t="shared" ca="1" si="38"/>
        <v/>
      </c>
      <c r="E134" s="7" t="str">
        <f ca="1">IF(AND($A134&lt;&gt;"",$A134&lt;&gt;"TOTAL"),IF(AND([6]PREMIOS_TITULACIONES_ANTIGUAS!$J132&lt;&gt;"",[6]PREMIOS_TITULACIONES_ANTIGUAS!$J132&lt;&gt;0),[6]PREMIOS_TITULACIONES_ANTIGUAS!$J132,""),IF($A134="TOTAL",SUM(INDIRECT("E4:E"&amp;ROW()-1)),""))</f>
        <v/>
      </c>
      <c r="F134" s="7" t="str">
        <f ca="1">IF(AND($A134&lt;&gt;"",$A134&lt;&gt;"TOTAL"),IF(AND([6]PREMIOS_TITULACIONES_ANTIGUAS!$L132&lt;&gt;"",[6]PREMIOS_TITULACIONES_ANTIGUAS!$L132&lt;&gt;0),[6]PREMIOS_TITULACIONES_ANTIGUAS!$L132,""),IF($A134="TOTAL",SUM(INDIRECT("F4:F"&amp;ROW()-1)),""))</f>
        <v/>
      </c>
      <c r="G134" s="7" t="str">
        <f t="shared" ca="1" si="39"/>
        <v/>
      </c>
      <c r="H134" s="7" t="str">
        <f ca="1">IF(AND($A134&lt;&gt;"",$A134&lt;&gt;"TOTAL"),IF(AND([6]PREMIOS_TITULACIONES_ANTIGUAS!$O132&lt;&gt;"",[6]PREMIOS_TITULACIONES_ANTIGUAS!$O132&lt;&gt;0),[6]PREMIOS_TITULACIONES_ANTIGUAS!$O132,""),IF($A134="TOTAL",SUM(INDIRECT("H4:H"&amp;ROW()-1)),""))</f>
        <v/>
      </c>
      <c r="I134" s="7" t="str">
        <f ca="1">IF(AND($A134&lt;&gt;"",$A134&lt;&gt;"TOTAL"),IF(AND([6]PREMIOS_TITULACIONES_ANTIGUAS!$Q132&lt;&gt;"",[6]PREMIOS_TITULACIONES_ANTIGUAS!$Q132&lt;&gt;0),[6]PREMIOS_TITULACIONES_ANTIGUAS!$Q132,""),IF($A134="TOTAL",SUM(INDIRECT("I4:I"&amp;ROW()-1)),""))</f>
        <v/>
      </c>
      <c r="J134" s="7" t="str">
        <f t="shared" ca="1" si="40"/>
        <v/>
      </c>
      <c r="K134" s="7" t="str">
        <f ca="1">IF(AND($A134&lt;&gt;"",$A134&lt;&gt;"TOTAL"),IF(AND([6]PREMIOS_TITULACIONES_ANTIGUAS!$T132&lt;&gt;"",[6]PREMIOS_TITULACIONES_ANTIGUAS!$T132&lt;&gt;0),[6]PREMIOS_TITULACIONES_ANTIGUAS!$T132,""),IF($A134="TOTAL",SUM(INDIRECT("K4:K"&amp;ROW()-1)),""))</f>
        <v/>
      </c>
      <c r="L134" s="7" t="str">
        <f ca="1">IF(AND($A134&lt;&gt;"",$A134&lt;&gt;"TOTAL"),IF(AND([6]PREMIOS_TITULACIONES_ANTIGUAS!$V132&lt;&gt;"",[6]PREMIOS_TITULACIONES_ANTIGUAS!$V132&lt;&gt;0),[6]PREMIOS_TITULACIONES_ANTIGUAS!$V132,""),IF($A134="TOTAL",SUM(INDIRECT("L4:L"&amp;ROW()-1)),""))</f>
        <v/>
      </c>
      <c r="M134" s="7" t="str">
        <f t="shared" ca="1" si="41"/>
        <v/>
      </c>
      <c r="N134" s="7" t="str">
        <f ca="1">IF(AND($A134&lt;&gt;"",$A134&lt;&gt;"TOTAL"),IF(AND([6]PREMIOS_TITULACIONES_ANTIGUAS!$Y132&lt;&gt;"",[6]PREMIOS_TITULACIONES_ANTIGUAS!$Y132&lt;&gt;0),[6]PREMIOS_TITULACIONES_ANTIGUAS!$Y132,""),IF($A134="TOTAL",SUM(INDIRECT("N4:N"&amp;ROW()-1)),""))</f>
        <v/>
      </c>
      <c r="O134" s="7" t="str">
        <f ca="1">IF(AND($A134&lt;&gt;"",$A134&lt;&gt;"TOTAL"),IF(AND([6]PREMIOS_TITULACIONES_ANTIGUAS!$AA132&lt;&gt;"",[6]PREMIOS_TITULACIONES_ANTIGUAS!$AA132&lt;&gt;0),[6]PREMIOS_TITULACIONES_ANTIGUAS!$AA132,""),IF($A134="TOTAL",SUM(INDIRECT("O4:O"&amp;ROW()-1)),""))</f>
        <v/>
      </c>
      <c r="P134" s="7" t="str">
        <f t="shared" ca="1" si="42"/>
        <v/>
      </c>
      <c r="Q134" s="7" t="str">
        <f ca="1">IF(AND($A134&lt;&gt;"",$A134&lt;&gt;"TOTAL"),IF(AND([6]PREMIOS_TITULACIONES_ANTIGUAS!$AD132&lt;&gt;"",[6]PREMIOS_TITULACIONES_ANTIGUAS!$AD132&lt;&gt;0),[6]PREMIOS_TITULACIONES_ANTIGUAS!$AD132,""),IF($A134="TOTAL",SUM(INDIRECT("Q4:Q"&amp;ROW()-1)),""))</f>
        <v/>
      </c>
      <c r="R134" s="7" t="str">
        <f ca="1">IF(AND($A134&lt;&gt;"",$A134&lt;&gt;"TOTAL"),IF(AND([6]PREMIOS_TITULACIONES_ANTIGUAS!$AF132&lt;&gt;"",[6]PREMIOS_TITULACIONES_ANTIGUAS!$AF132&lt;&gt;0),[6]PREMIOS_TITULACIONES_ANTIGUAS!$AF132,""),IF($A134="TOTAL",SUM(INDIRECT("R4:R"&amp;ROW()-1)),""))</f>
        <v/>
      </c>
      <c r="S134" s="7" t="str">
        <f t="shared" ca="1" si="43"/>
        <v/>
      </c>
      <c r="T134" s="7" t="str">
        <f ca="1">IF(AND($A134&lt;&gt;"",$A134&lt;&gt;"TOTAL"),IF(AND([6]PREMIOS_TITULACIONES_ANTIGUAS!$AI132&lt;&gt;"",[6]PREMIOS_TITULACIONES_ANTIGUAS!$AI132&lt;&gt;0),[6]PREMIOS_TITULACIONES_ANTIGUAS!$AI132,""),IF($A134="TOTAL",SUM(INDIRECT("T4:T"&amp;ROW()-1)),""))</f>
        <v/>
      </c>
      <c r="U134" s="7" t="str">
        <f ca="1">IF(AND($A134&lt;&gt;"",$A134&lt;&gt;"TOTAL"),IF(AND([6]PREMIOS_TITULACIONES_ANTIGUAS!$AK132&lt;&gt;"",[6]PREMIOS_TITULACIONES_ANTIGUAS!$AK132&lt;&gt;0),[6]PREMIOS_TITULACIONES_ANTIGUAS!$AK132,""),IF($A134="TOTAL",SUM(INDIRECT("U4:U"&amp;ROW()-1)),""))</f>
        <v/>
      </c>
      <c r="V134" s="7" t="str">
        <f t="shared" ca="1" si="44"/>
        <v/>
      </c>
      <c r="W134" s="7" t="str">
        <f ca="1">IF(AND($A134&lt;&gt;"",$A134&lt;&gt;"TOTAL"),IF(AND([6]PREMIOS_TITULACIONES_ANTIGUAS!$AN132&lt;&gt;"",[6]PREMIOS_TITULACIONES_ANTIGUAS!$AN132&lt;&gt;0),[6]PREMIOS_TITULACIONES_ANTIGUAS!$AN132,""),IF($A134="TOTAL",SUM(INDIRECT("W4:W"&amp;ROW()-1)),""))</f>
        <v/>
      </c>
      <c r="X134" s="7" t="str">
        <f ca="1">IF(AND($A134&lt;&gt;"",$A134&lt;&gt;"TOTAL"),IF(AND([6]PREMIOS_TITULACIONES_ANTIGUAS!$AP132&lt;&gt;"",[6]PREMIOS_TITULACIONES_ANTIGUAS!$AP132&lt;&gt;0),[6]PREMIOS_TITULACIONES_ANTIGUAS!$AP132,""),IF($A134="TOTAL",SUM(INDIRECT("X4:X"&amp;ROW()-1)),""))</f>
        <v/>
      </c>
      <c r="Y134" s="7" t="str">
        <f t="shared" ca="1" si="45"/>
        <v/>
      </c>
      <c r="Z134" s="7" t="str">
        <f ca="1">IF(AND($A134&lt;&gt;"",$A134&lt;&gt;"TOTAL"),IF(AND([6]PREMIOS_TITULACIONES_ANTIGUAS!$AS132&lt;&gt;"",[6]PREMIOS_TITULACIONES_ANTIGUAS!$AS132&lt;&gt;0),[6]PREMIOS_TITULACIONES_ANTIGUAS!$AS132,""),IF($A134="TOTAL",SUM(INDIRECT("Z4:Z"&amp;ROW()-1)),""))</f>
        <v/>
      </c>
      <c r="AA134" s="7" t="str">
        <f ca="1">IF(AND($A134&lt;&gt;"",$A134&lt;&gt;"TOTAL"),IF(AND([6]PREMIOS_TITULACIONES_ANTIGUAS!$AU132&lt;&gt;"",[6]PREMIOS_TITULACIONES_ANTIGUAS!$AU132&lt;&gt;0),[6]PREMIOS_TITULACIONES_ANTIGUAS!$AU132,""),IF($A134="TOTAL",SUM(INDIRECT("AA4:AA"&amp;ROW()-1)),""))</f>
        <v/>
      </c>
      <c r="AB134" s="7" t="str">
        <f t="shared" ca="1" si="46"/>
        <v/>
      </c>
      <c r="AC134" s="7" t="str">
        <f ca="1">IF(AND($A134&lt;&gt;"",$A134&lt;&gt;"TOTAL"),IF(AND([6]PREMIOS_TITULACIONES_ANTIGUAS!$AX132&lt;&gt;"",[6]PREMIOS_TITULACIONES_ANTIGUAS!$AX132&lt;&gt;0),[6]PREMIOS_TITULACIONES_ANTIGUAS!$AX132,""),IF($A134="TOTAL",SUM(INDIRECT("AC4:AC"&amp;ROW()-1)),""))</f>
        <v/>
      </c>
      <c r="AD134" s="7" t="str">
        <f ca="1">IF(AND($A134&lt;&gt;"",$A134&lt;&gt;"TOTAL"),IF(AND([6]PREMIOS_TITULACIONES_ANTIGUAS!$AZ132&lt;&gt;"",[6]PREMIOS_TITULACIONES_ANTIGUAS!$AZ132&lt;&gt;0),[6]PREMIOS_TITULACIONES_ANTIGUAS!$AZ132,""),IF($A134="TOTAL",SUM(INDIRECT("AD4:AD"&amp;ROW()-1)),""))</f>
        <v/>
      </c>
      <c r="AE134" s="7" t="str">
        <f t="shared" ca="1" si="47"/>
        <v/>
      </c>
      <c r="AF134" s="7" t="str">
        <f ca="1">IF(AND($A134&lt;&gt;"",$A134&lt;&gt;"TOTAL"),IF(AND([6]PREMIOS_TITULACIONES_ANTIGUAS!$BC132&lt;&gt;"",[6]PREMIOS_TITULACIONES_ANTIGUAS!$BC132&lt;&gt;0),[6]PREMIOS_TITULACIONES_ANTIGUAS!$BC132,""),IF($A134="TOTAL",SUM(INDIRECT("AF4:AF"&amp;ROW()-1)),""))</f>
        <v/>
      </c>
      <c r="AG134" s="7" t="str">
        <f ca="1">IF(AND($A134&lt;&gt;"",$A134&lt;&gt;"TOTAL"),IF(AND([6]PREMIOS_TITULACIONES_ANTIGUAS!$BE132&lt;&gt;"",[6]PREMIOS_TITULACIONES_ANTIGUAS!$BE132&lt;&gt;0),[6]PREMIOS_TITULACIONES_ANTIGUAS!$BE132,""),IF($A134="TOTAL",SUM(INDIRECT("AG4:AG"&amp;ROW()-1)),""))</f>
        <v/>
      </c>
      <c r="AH134" s="7" t="str">
        <f t="shared" ca="1" si="48"/>
        <v/>
      </c>
      <c r="AI134" s="7" t="str">
        <f ca="1">IF(AND($A134&lt;&gt;"",$A134&lt;&gt;"TOTAL"),IF(AND([6]PREMIOS_TITULACIONES_ANTIGUAS!$BH132&lt;&gt;"",[6]PREMIOS_TITULACIONES_ANTIGUAS!$BH132&lt;&gt;0),[6]PREMIOS_TITULACIONES_ANTIGUAS!$BH132,""),IF($A134="TOTAL",SUM(INDIRECT("AI4:AI"&amp;ROW()-1)),""))</f>
        <v/>
      </c>
      <c r="AJ134" s="7" t="str">
        <f ca="1">IF(AND($A134&lt;&gt;"",$A134&lt;&gt;"TOTAL"),IF(AND([6]PREMIOS_TITULACIONES_ANTIGUAS!$BJ132&lt;&gt;"",[6]PREMIOS_TITULACIONES_ANTIGUAS!$BJ132&lt;&gt;0),[6]PREMIOS_TITULACIONES_ANTIGUAS!$BJ132,""),IF($A134="TOTAL",SUM(INDIRECT("AJ4:AJ"&amp;ROW()-1)),""))</f>
        <v/>
      </c>
      <c r="AK134" s="7" t="str">
        <f t="shared" ca="1" si="49"/>
        <v/>
      </c>
      <c r="AL134" s="7" t="str">
        <f ca="1">IF(AND($A134&lt;&gt;"",$A134&lt;&gt;"TOTAL"),IF(AND([6]PREMIOS_TITULACIONES_ANTIGUAS!$BM132&lt;&gt;"",[6]PREMIOS_TITULACIONES_ANTIGUAS!$BM132&lt;&gt;0),[6]PREMIOS_TITULACIONES_ANTIGUAS!$BM132,""),IF($A134="TOTAL",SUM(INDIRECT("AL4:AL"&amp;ROW()-1)),""))</f>
        <v/>
      </c>
      <c r="AM134" s="7" t="str">
        <f ca="1">IF(AND($A134&lt;&gt;"",$A134&lt;&gt;"TOTAL"),IF(AND([6]PREMIOS_TITULACIONES_ANTIGUAS!$BO132&lt;&gt;"",[6]PREMIOS_TITULACIONES_ANTIGUAS!$BO132&lt;&gt;0),[6]PREMIOS_TITULACIONES_ANTIGUAS!$BO132,""),IF($A134="TOTAL",SUM(INDIRECT("AM4:AM"&amp;ROW()-1)),""))</f>
        <v/>
      </c>
      <c r="AN134" s="7" t="str">
        <f t="shared" ca="1" si="50"/>
        <v/>
      </c>
      <c r="AO134" s="7" t="str">
        <f ca="1">IF(AND($A134&lt;&gt;"",$A134&lt;&gt;"TOTAL"),IF(AND([6]PREMIOS_TITULACIONES_ANTIGUAS!$BR132&lt;&gt;"",[6]PREMIOS_TITULACIONES_ANTIGUAS!$BR132&lt;&gt;0),[6]PREMIOS_TITULACIONES_ANTIGUAS!$BR132,""),IF($A134="TOTAL",SUM(INDIRECT("AO4:AO"&amp;ROW()-1)),""))</f>
        <v/>
      </c>
      <c r="AP134" s="7" t="str">
        <f ca="1">IF(AND($A134&lt;&gt;"",$A134&lt;&gt;"TOTAL"),IF(AND([6]PREMIOS_TITULACIONES_ANTIGUAS!$BT132&lt;&gt;"",[6]PREMIOS_TITULACIONES_ANTIGUAS!$BT132&lt;&gt;0),[6]PREMIOS_TITULACIONES_ANTIGUAS!$BT132,""),IF($A134="TOTAL",SUM(INDIRECT("AP4:AP"&amp;ROW()-1)),""))</f>
        <v/>
      </c>
      <c r="AQ134" s="7" t="str">
        <f t="shared" ca="1" si="51"/>
        <v/>
      </c>
      <c r="AR134" s="7" t="str">
        <f ca="1">IF(AND($A134&lt;&gt;"",$A134&lt;&gt;"TOTAL"),IF(AND([6]PREMIOS_TITULACIONES_ANTIGUAS!$BW132&lt;&gt;"",[6]PREMIOS_TITULACIONES_ANTIGUAS!$BW132&lt;&gt;0),[6]PREMIOS_TITULACIONES_ANTIGUAS!$BW132,""),IF($A134="TOTAL",SUM(INDIRECT("AR4:AR"&amp;ROW()-1)),""))</f>
        <v/>
      </c>
      <c r="AS134" s="7" t="str">
        <f ca="1">IF(AND($A134&lt;&gt;"",$A134&lt;&gt;"TOTAL"),IF(AND([6]PREMIOS_TITULACIONES_ANTIGUAS!$BY132&lt;&gt;"",[6]PREMIOS_TITULACIONES_ANTIGUAS!$BY132&lt;&gt;0),[6]PREMIOS_TITULACIONES_ANTIGUAS!$BY132,""),IF($A134="TOTAL",SUM(INDIRECT("AS4:AS"&amp;ROW()-1)),""))</f>
        <v/>
      </c>
      <c r="AT134" s="7" t="str">
        <f t="shared" ca="1" si="52"/>
        <v/>
      </c>
      <c r="AU134" s="7" t="str">
        <f ca="1">IF(AND($A134&lt;&gt;"",$A134&lt;&gt;"TOTAL"),IF(AND([6]PREMIOS_TITULACIONES_ANTIGUAS!$CB132&lt;&gt;"",[6]PREMIOS_TITULACIONES_ANTIGUAS!$CB132&lt;&gt;0),[6]PREMIOS_TITULACIONES_ANTIGUAS!$CB132,""),IF($A134="TOTAL",SUM(INDIRECT("AU4:AU"&amp;ROW()-1)),""))</f>
        <v/>
      </c>
      <c r="AV134" s="7" t="str">
        <f ca="1">IF(AND($A134&lt;&gt;"",$A134&lt;&gt;"TOTAL"),IF(AND([6]PREMIOS_TITULACIONES_ANTIGUAS!$CD132&lt;&gt;"",[6]PREMIOS_TITULACIONES_ANTIGUAS!$CD132&lt;&gt;0),[6]PREMIOS_TITULACIONES_ANTIGUAS!$CD132,""),IF($A134="TOTAL",SUM(INDIRECT("AV4:AV"&amp;ROW()-1)),""))</f>
        <v/>
      </c>
      <c r="AW134" s="7" t="str">
        <f t="shared" ca="1" si="53"/>
        <v/>
      </c>
      <c r="AX134" s="7" t="str">
        <f ca="1">IF(AND($A134&lt;&gt;"",$A134&lt;&gt;"TOTAL"),IF(AND([6]PREMIOS_TITULACIONES_ANTIGUAS!$CG132&lt;&gt;"",[6]PREMIOS_TITULACIONES_ANTIGUAS!$CG132&lt;&gt;0),[6]PREMIOS_TITULACIONES_ANTIGUAS!$CG132,""),IF($A134="TOTAL",SUM(INDIRECT("AX4:AX"&amp;ROW()-1)),""))</f>
        <v/>
      </c>
      <c r="AY134" s="7" t="str">
        <f ca="1">IF(AND($A134&lt;&gt;"",$A134&lt;&gt;"TOTAL"),IF(AND([6]PREMIOS_TITULACIONES_ANTIGUAS!$CI132&lt;&gt;"",[6]PREMIOS_TITULACIONES_ANTIGUAS!$CI132&lt;&gt;0),[6]PREMIOS_TITULACIONES_ANTIGUAS!$CI132,""),IF($A134="TOTAL",SUM(INDIRECT("AY4:AY"&amp;ROW()-1)),""))</f>
        <v/>
      </c>
      <c r="AZ134" s="7" t="str">
        <f t="shared" ca="1" si="54"/>
        <v/>
      </c>
      <c r="BA134" s="7" t="str">
        <f ca="1">IF(AND($A134&lt;&gt;"",$A134&lt;&gt;"TOTAL"),IF(AND([6]PREMIOS_TITULACIONES_ANTIGUAS!$CL132&lt;&gt;"",[6]PREMIOS_TITULACIONES_ANTIGUAS!$CL132&lt;&gt;0),[6]PREMIOS_TITULACIONES_ANTIGUAS!$CL132,""),IF($A134="TOTAL",SUM(INDIRECT("BA4:BA"&amp;ROW()-1)),""))</f>
        <v/>
      </c>
      <c r="BB134" s="7" t="str">
        <f ca="1">IF(AND($A134&lt;&gt;"",$A134&lt;&gt;"TOTAL"),IF(AND([6]PREMIOS_TITULACIONES_ANTIGUAS!$CN132&lt;&gt;"",[6]PREMIOS_TITULACIONES_ANTIGUAS!$CN132&lt;&gt;0),[6]PREMIOS_TITULACIONES_ANTIGUAS!$CN132,""),IF($A134="TOTAL",SUM(INDIRECT("BB4:BB"&amp;ROW()-1)),""))</f>
        <v/>
      </c>
      <c r="BC134" s="7" t="str">
        <f t="shared" ca="1" si="55"/>
        <v/>
      </c>
      <c r="BD134" s="7" t="str">
        <f ca="1">IF(AND($A134&lt;&gt;"",$A134&lt;&gt;"TOTAL"),IF(AND([6]PREMIOS_TITULACIONES_ANTIGUAS!$CQ132&lt;&gt;"",[6]PREMIOS_TITULACIONES_ANTIGUAS!$CQ132&lt;&gt;0),[6]PREMIOS_TITULACIONES_ANTIGUAS!$CQ132,""),IF($A134="TOTAL",SUM(INDIRECT("BD4:BD"&amp;ROW()-1)),""))</f>
        <v/>
      </c>
      <c r="BE134" s="7" t="str">
        <f ca="1">IF(AND($A134&lt;&gt;"",$A134&lt;&gt;"TOTAL"),IF(AND([6]PREMIOS_TITULACIONES_ANTIGUAS!$CS132&lt;&gt;"",[6]PREMIOS_TITULACIONES_ANTIGUAS!$CS132&lt;&gt;0),[6]PREMIOS_TITULACIONES_ANTIGUAS!$CS132,""),IF($A134="TOTAL",SUM(INDIRECT("BE4:BE"&amp;ROW()-1)),""))</f>
        <v/>
      </c>
      <c r="BF134" s="7" t="str">
        <f t="shared" ca="1" si="56"/>
        <v/>
      </c>
    </row>
    <row r="135" spans="1:58" x14ac:dyDescent="0.2">
      <c r="A135" s="12" t="str">
        <f>IF([6]PREMIOS_TITULACIONES_ANTIGUAS!$D133&lt;&gt;"",[6]PREMIOS_TITULACIONES_ANTIGUAS!$D133,IF(AND([6]PREMIOS_TITULACIONES_ANTIGUAS!$D133="",[6]PREMIOS_TITULACIONES_ANTIGUAS!$D134="",[6]PREMIOS_TITULACIONES_ANTIGUAS!$D132=""),"","TOTAL"))</f>
        <v/>
      </c>
      <c r="B135" s="7" t="str">
        <f ca="1">IF(AND($A135&lt;&gt;"",$A135&lt;&gt;"TOTAL"),IF(AND([6]PREMIOS_TITULACIONES_ANTIGUAS!$E133&lt;&gt;"",[6]PREMIOS_TITULACIONES_ANTIGUAS!$E133&lt;&gt;0),[6]PREMIOS_TITULACIONES_ANTIGUAS!$E133,""),IF($A135="TOTAL",SUM(INDIRECT("B4:B"&amp;ROW()-1)),""))</f>
        <v/>
      </c>
      <c r="C135" s="7" t="str">
        <f ca="1">IF(AND($A135&lt;&gt;"",$A135&lt;&gt;"TOTAL"),IF(AND([6]PREMIOS_TITULACIONES_ANTIGUAS!$G133&lt;&gt;"",[6]PREMIOS_TITULACIONES_ANTIGUAS!$G133&lt;&gt;0),[6]PREMIOS_TITULACIONES_ANTIGUAS!$G133,""),IF($A135="TOTAL",SUM(INDIRECT("C4:C"&amp;ROW()-1)),""))</f>
        <v/>
      </c>
      <c r="D135" s="7" t="str">
        <f t="shared" ca="1" si="38"/>
        <v/>
      </c>
      <c r="E135" s="7" t="str">
        <f ca="1">IF(AND($A135&lt;&gt;"",$A135&lt;&gt;"TOTAL"),IF(AND([6]PREMIOS_TITULACIONES_ANTIGUAS!$J133&lt;&gt;"",[6]PREMIOS_TITULACIONES_ANTIGUAS!$J133&lt;&gt;0),[6]PREMIOS_TITULACIONES_ANTIGUAS!$J133,""),IF($A135="TOTAL",SUM(INDIRECT("E4:E"&amp;ROW()-1)),""))</f>
        <v/>
      </c>
      <c r="F135" s="7" t="str">
        <f ca="1">IF(AND($A135&lt;&gt;"",$A135&lt;&gt;"TOTAL"),IF(AND([6]PREMIOS_TITULACIONES_ANTIGUAS!$L133&lt;&gt;"",[6]PREMIOS_TITULACIONES_ANTIGUAS!$L133&lt;&gt;0),[6]PREMIOS_TITULACIONES_ANTIGUAS!$L133,""),IF($A135="TOTAL",SUM(INDIRECT("F4:F"&amp;ROW()-1)),""))</f>
        <v/>
      </c>
      <c r="G135" s="7" t="str">
        <f t="shared" ca="1" si="39"/>
        <v/>
      </c>
      <c r="H135" s="7" t="str">
        <f ca="1">IF(AND($A135&lt;&gt;"",$A135&lt;&gt;"TOTAL"),IF(AND([6]PREMIOS_TITULACIONES_ANTIGUAS!$O133&lt;&gt;"",[6]PREMIOS_TITULACIONES_ANTIGUAS!$O133&lt;&gt;0),[6]PREMIOS_TITULACIONES_ANTIGUAS!$O133,""),IF($A135="TOTAL",SUM(INDIRECT("H4:H"&amp;ROW()-1)),""))</f>
        <v/>
      </c>
      <c r="I135" s="7" t="str">
        <f ca="1">IF(AND($A135&lt;&gt;"",$A135&lt;&gt;"TOTAL"),IF(AND([6]PREMIOS_TITULACIONES_ANTIGUAS!$Q133&lt;&gt;"",[6]PREMIOS_TITULACIONES_ANTIGUAS!$Q133&lt;&gt;0),[6]PREMIOS_TITULACIONES_ANTIGUAS!$Q133,""),IF($A135="TOTAL",SUM(INDIRECT("I4:I"&amp;ROW()-1)),""))</f>
        <v/>
      </c>
      <c r="J135" s="7" t="str">
        <f t="shared" ca="1" si="40"/>
        <v/>
      </c>
      <c r="K135" s="7" t="str">
        <f ca="1">IF(AND($A135&lt;&gt;"",$A135&lt;&gt;"TOTAL"),IF(AND([6]PREMIOS_TITULACIONES_ANTIGUAS!$T133&lt;&gt;"",[6]PREMIOS_TITULACIONES_ANTIGUAS!$T133&lt;&gt;0),[6]PREMIOS_TITULACIONES_ANTIGUAS!$T133,""),IF($A135="TOTAL",SUM(INDIRECT("K4:K"&amp;ROW()-1)),""))</f>
        <v/>
      </c>
      <c r="L135" s="7" t="str">
        <f ca="1">IF(AND($A135&lt;&gt;"",$A135&lt;&gt;"TOTAL"),IF(AND([6]PREMIOS_TITULACIONES_ANTIGUAS!$V133&lt;&gt;"",[6]PREMIOS_TITULACIONES_ANTIGUAS!$V133&lt;&gt;0),[6]PREMIOS_TITULACIONES_ANTIGUAS!$V133,""),IF($A135="TOTAL",SUM(INDIRECT("L4:L"&amp;ROW()-1)),""))</f>
        <v/>
      </c>
      <c r="M135" s="7" t="str">
        <f t="shared" ca="1" si="41"/>
        <v/>
      </c>
      <c r="N135" s="7" t="str">
        <f ca="1">IF(AND($A135&lt;&gt;"",$A135&lt;&gt;"TOTAL"),IF(AND([6]PREMIOS_TITULACIONES_ANTIGUAS!$Y133&lt;&gt;"",[6]PREMIOS_TITULACIONES_ANTIGUAS!$Y133&lt;&gt;0),[6]PREMIOS_TITULACIONES_ANTIGUAS!$Y133,""),IF($A135="TOTAL",SUM(INDIRECT("N4:N"&amp;ROW()-1)),""))</f>
        <v/>
      </c>
      <c r="O135" s="7" t="str">
        <f ca="1">IF(AND($A135&lt;&gt;"",$A135&lt;&gt;"TOTAL"),IF(AND([6]PREMIOS_TITULACIONES_ANTIGUAS!$AA133&lt;&gt;"",[6]PREMIOS_TITULACIONES_ANTIGUAS!$AA133&lt;&gt;0),[6]PREMIOS_TITULACIONES_ANTIGUAS!$AA133,""),IF($A135="TOTAL",SUM(INDIRECT("O4:O"&amp;ROW()-1)),""))</f>
        <v/>
      </c>
      <c r="P135" s="7" t="str">
        <f t="shared" ca="1" si="42"/>
        <v/>
      </c>
      <c r="Q135" s="7" t="str">
        <f ca="1">IF(AND($A135&lt;&gt;"",$A135&lt;&gt;"TOTAL"),IF(AND([6]PREMIOS_TITULACIONES_ANTIGUAS!$AD133&lt;&gt;"",[6]PREMIOS_TITULACIONES_ANTIGUAS!$AD133&lt;&gt;0),[6]PREMIOS_TITULACIONES_ANTIGUAS!$AD133,""),IF($A135="TOTAL",SUM(INDIRECT("Q4:Q"&amp;ROW()-1)),""))</f>
        <v/>
      </c>
      <c r="R135" s="7" t="str">
        <f ca="1">IF(AND($A135&lt;&gt;"",$A135&lt;&gt;"TOTAL"),IF(AND([6]PREMIOS_TITULACIONES_ANTIGUAS!$AF133&lt;&gt;"",[6]PREMIOS_TITULACIONES_ANTIGUAS!$AF133&lt;&gt;0),[6]PREMIOS_TITULACIONES_ANTIGUAS!$AF133,""),IF($A135="TOTAL",SUM(INDIRECT("R4:R"&amp;ROW()-1)),""))</f>
        <v/>
      </c>
      <c r="S135" s="7" t="str">
        <f t="shared" ca="1" si="43"/>
        <v/>
      </c>
      <c r="T135" s="7" t="str">
        <f ca="1">IF(AND($A135&lt;&gt;"",$A135&lt;&gt;"TOTAL"),IF(AND([6]PREMIOS_TITULACIONES_ANTIGUAS!$AI133&lt;&gt;"",[6]PREMIOS_TITULACIONES_ANTIGUAS!$AI133&lt;&gt;0),[6]PREMIOS_TITULACIONES_ANTIGUAS!$AI133,""),IF($A135="TOTAL",SUM(INDIRECT("T4:T"&amp;ROW()-1)),""))</f>
        <v/>
      </c>
      <c r="U135" s="7" t="str">
        <f ca="1">IF(AND($A135&lt;&gt;"",$A135&lt;&gt;"TOTAL"),IF(AND([6]PREMIOS_TITULACIONES_ANTIGUAS!$AK133&lt;&gt;"",[6]PREMIOS_TITULACIONES_ANTIGUAS!$AK133&lt;&gt;0),[6]PREMIOS_TITULACIONES_ANTIGUAS!$AK133,""),IF($A135="TOTAL",SUM(INDIRECT("U4:U"&amp;ROW()-1)),""))</f>
        <v/>
      </c>
      <c r="V135" s="7" t="str">
        <f t="shared" ca="1" si="44"/>
        <v/>
      </c>
      <c r="W135" s="7" t="str">
        <f ca="1">IF(AND($A135&lt;&gt;"",$A135&lt;&gt;"TOTAL"),IF(AND([6]PREMIOS_TITULACIONES_ANTIGUAS!$AN133&lt;&gt;"",[6]PREMIOS_TITULACIONES_ANTIGUAS!$AN133&lt;&gt;0),[6]PREMIOS_TITULACIONES_ANTIGUAS!$AN133,""),IF($A135="TOTAL",SUM(INDIRECT("W4:W"&amp;ROW()-1)),""))</f>
        <v/>
      </c>
      <c r="X135" s="7" t="str">
        <f ca="1">IF(AND($A135&lt;&gt;"",$A135&lt;&gt;"TOTAL"),IF(AND([6]PREMIOS_TITULACIONES_ANTIGUAS!$AP133&lt;&gt;"",[6]PREMIOS_TITULACIONES_ANTIGUAS!$AP133&lt;&gt;0),[6]PREMIOS_TITULACIONES_ANTIGUAS!$AP133,""),IF($A135="TOTAL",SUM(INDIRECT("X4:X"&amp;ROW()-1)),""))</f>
        <v/>
      </c>
      <c r="Y135" s="7" t="str">
        <f t="shared" ca="1" si="45"/>
        <v/>
      </c>
      <c r="Z135" s="7" t="str">
        <f ca="1">IF(AND($A135&lt;&gt;"",$A135&lt;&gt;"TOTAL"),IF(AND([6]PREMIOS_TITULACIONES_ANTIGUAS!$AS133&lt;&gt;"",[6]PREMIOS_TITULACIONES_ANTIGUAS!$AS133&lt;&gt;0),[6]PREMIOS_TITULACIONES_ANTIGUAS!$AS133,""),IF($A135="TOTAL",SUM(INDIRECT("Z4:Z"&amp;ROW()-1)),""))</f>
        <v/>
      </c>
      <c r="AA135" s="7" t="str">
        <f ca="1">IF(AND($A135&lt;&gt;"",$A135&lt;&gt;"TOTAL"),IF(AND([6]PREMIOS_TITULACIONES_ANTIGUAS!$AU133&lt;&gt;"",[6]PREMIOS_TITULACIONES_ANTIGUAS!$AU133&lt;&gt;0),[6]PREMIOS_TITULACIONES_ANTIGUAS!$AU133,""),IF($A135="TOTAL",SUM(INDIRECT("AA4:AA"&amp;ROW()-1)),""))</f>
        <v/>
      </c>
      <c r="AB135" s="7" t="str">
        <f t="shared" ca="1" si="46"/>
        <v/>
      </c>
      <c r="AC135" s="7" t="str">
        <f ca="1">IF(AND($A135&lt;&gt;"",$A135&lt;&gt;"TOTAL"),IF(AND([6]PREMIOS_TITULACIONES_ANTIGUAS!$AX133&lt;&gt;"",[6]PREMIOS_TITULACIONES_ANTIGUAS!$AX133&lt;&gt;0),[6]PREMIOS_TITULACIONES_ANTIGUAS!$AX133,""),IF($A135="TOTAL",SUM(INDIRECT("AC4:AC"&amp;ROW()-1)),""))</f>
        <v/>
      </c>
      <c r="AD135" s="7" t="str">
        <f ca="1">IF(AND($A135&lt;&gt;"",$A135&lt;&gt;"TOTAL"),IF(AND([6]PREMIOS_TITULACIONES_ANTIGUAS!$AZ133&lt;&gt;"",[6]PREMIOS_TITULACIONES_ANTIGUAS!$AZ133&lt;&gt;0),[6]PREMIOS_TITULACIONES_ANTIGUAS!$AZ133,""),IF($A135="TOTAL",SUM(INDIRECT("AD4:AD"&amp;ROW()-1)),""))</f>
        <v/>
      </c>
      <c r="AE135" s="7" t="str">
        <f t="shared" ca="1" si="47"/>
        <v/>
      </c>
      <c r="AF135" s="7" t="str">
        <f ca="1">IF(AND($A135&lt;&gt;"",$A135&lt;&gt;"TOTAL"),IF(AND([6]PREMIOS_TITULACIONES_ANTIGUAS!$BC133&lt;&gt;"",[6]PREMIOS_TITULACIONES_ANTIGUAS!$BC133&lt;&gt;0),[6]PREMIOS_TITULACIONES_ANTIGUAS!$BC133,""),IF($A135="TOTAL",SUM(INDIRECT("AF4:AF"&amp;ROW()-1)),""))</f>
        <v/>
      </c>
      <c r="AG135" s="7" t="str">
        <f ca="1">IF(AND($A135&lt;&gt;"",$A135&lt;&gt;"TOTAL"),IF(AND([6]PREMIOS_TITULACIONES_ANTIGUAS!$BE133&lt;&gt;"",[6]PREMIOS_TITULACIONES_ANTIGUAS!$BE133&lt;&gt;0),[6]PREMIOS_TITULACIONES_ANTIGUAS!$BE133,""),IF($A135="TOTAL",SUM(INDIRECT("AG4:AG"&amp;ROW()-1)),""))</f>
        <v/>
      </c>
      <c r="AH135" s="7" t="str">
        <f t="shared" ca="1" si="48"/>
        <v/>
      </c>
      <c r="AI135" s="7" t="str">
        <f ca="1">IF(AND($A135&lt;&gt;"",$A135&lt;&gt;"TOTAL"),IF(AND([6]PREMIOS_TITULACIONES_ANTIGUAS!$BH133&lt;&gt;"",[6]PREMIOS_TITULACIONES_ANTIGUAS!$BH133&lt;&gt;0),[6]PREMIOS_TITULACIONES_ANTIGUAS!$BH133,""),IF($A135="TOTAL",SUM(INDIRECT("AI4:AI"&amp;ROW()-1)),""))</f>
        <v/>
      </c>
      <c r="AJ135" s="7" t="str">
        <f ca="1">IF(AND($A135&lt;&gt;"",$A135&lt;&gt;"TOTAL"),IF(AND([6]PREMIOS_TITULACIONES_ANTIGUAS!$BJ133&lt;&gt;"",[6]PREMIOS_TITULACIONES_ANTIGUAS!$BJ133&lt;&gt;0),[6]PREMIOS_TITULACIONES_ANTIGUAS!$BJ133,""),IF($A135="TOTAL",SUM(INDIRECT("AJ4:AJ"&amp;ROW()-1)),""))</f>
        <v/>
      </c>
      <c r="AK135" s="7" t="str">
        <f t="shared" ca="1" si="49"/>
        <v/>
      </c>
      <c r="AL135" s="7" t="str">
        <f ca="1">IF(AND($A135&lt;&gt;"",$A135&lt;&gt;"TOTAL"),IF(AND([6]PREMIOS_TITULACIONES_ANTIGUAS!$BM133&lt;&gt;"",[6]PREMIOS_TITULACIONES_ANTIGUAS!$BM133&lt;&gt;0),[6]PREMIOS_TITULACIONES_ANTIGUAS!$BM133,""),IF($A135="TOTAL",SUM(INDIRECT("AL4:AL"&amp;ROW()-1)),""))</f>
        <v/>
      </c>
      <c r="AM135" s="7" t="str">
        <f ca="1">IF(AND($A135&lt;&gt;"",$A135&lt;&gt;"TOTAL"),IF(AND([6]PREMIOS_TITULACIONES_ANTIGUAS!$BO133&lt;&gt;"",[6]PREMIOS_TITULACIONES_ANTIGUAS!$BO133&lt;&gt;0),[6]PREMIOS_TITULACIONES_ANTIGUAS!$BO133,""),IF($A135="TOTAL",SUM(INDIRECT("AM4:AM"&amp;ROW()-1)),""))</f>
        <v/>
      </c>
      <c r="AN135" s="7" t="str">
        <f t="shared" ca="1" si="50"/>
        <v/>
      </c>
      <c r="AO135" s="7" t="str">
        <f ca="1">IF(AND($A135&lt;&gt;"",$A135&lt;&gt;"TOTAL"),IF(AND([6]PREMIOS_TITULACIONES_ANTIGUAS!$BR133&lt;&gt;"",[6]PREMIOS_TITULACIONES_ANTIGUAS!$BR133&lt;&gt;0),[6]PREMIOS_TITULACIONES_ANTIGUAS!$BR133,""),IF($A135="TOTAL",SUM(INDIRECT("AO4:AO"&amp;ROW()-1)),""))</f>
        <v/>
      </c>
      <c r="AP135" s="7" t="str">
        <f ca="1">IF(AND($A135&lt;&gt;"",$A135&lt;&gt;"TOTAL"),IF(AND([6]PREMIOS_TITULACIONES_ANTIGUAS!$BT133&lt;&gt;"",[6]PREMIOS_TITULACIONES_ANTIGUAS!$BT133&lt;&gt;0),[6]PREMIOS_TITULACIONES_ANTIGUAS!$BT133,""),IF($A135="TOTAL",SUM(INDIRECT("AP4:AP"&amp;ROW()-1)),""))</f>
        <v/>
      </c>
      <c r="AQ135" s="7" t="str">
        <f t="shared" ca="1" si="51"/>
        <v/>
      </c>
      <c r="AR135" s="7" t="str">
        <f ca="1">IF(AND($A135&lt;&gt;"",$A135&lt;&gt;"TOTAL"),IF(AND([6]PREMIOS_TITULACIONES_ANTIGUAS!$BW133&lt;&gt;"",[6]PREMIOS_TITULACIONES_ANTIGUAS!$BW133&lt;&gt;0),[6]PREMIOS_TITULACIONES_ANTIGUAS!$BW133,""),IF($A135="TOTAL",SUM(INDIRECT("AR4:AR"&amp;ROW()-1)),""))</f>
        <v/>
      </c>
      <c r="AS135" s="7" t="str">
        <f ca="1">IF(AND($A135&lt;&gt;"",$A135&lt;&gt;"TOTAL"),IF(AND([6]PREMIOS_TITULACIONES_ANTIGUAS!$BY133&lt;&gt;"",[6]PREMIOS_TITULACIONES_ANTIGUAS!$BY133&lt;&gt;0),[6]PREMIOS_TITULACIONES_ANTIGUAS!$BY133,""),IF($A135="TOTAL",SUM(INDIRECT("AS4:AS"&amp;ROW()-1)),""))</f>
        <v/>
      </c>
      <c r="AT135" s="7" t="str">
        <f t="shared" ca="1" si="52"/>
        <v/>
      </c>
      <c r="AU135" s="7" t="str">
        <f ca="1">IF(AND($A135&lt;&gt;"",$A135&lt;&gt;"TOTAL"),IF(AND([6]PREMIOS_TITULACIONES_ANTIGUAS!$CB133&lt;&gt;"",[6]PREMIOS_TITULACIONES_ANTIGUAS!$CB133&lt;&gt;0),[6]PREMIOS_TITULACIONES_ANTIGUAS!$CB133,""),IF($A135="TOTAL",SUM(INDIRECT("AU4:AU"&amp;ROW()-1)),""))</f>
        <v/>
      </c>
      <c r="AV135" s="7" t="str">
        <f ca="1">IF(AND($A135&lt;&gt;"",$A135&lt;&gt;"TOTAL"),IF(AND([6]PREMIOS_TITULACIONES_ANTIGUAS!$CD133&lt;&gt;"",[6]PREMIOS_TITULACIONES_ANTIGUAS!$CD133&lt;&gt;0),[6]PREMIOS_TITULACIONES_ANTIGUAS!$CD133,""),IF($A135="TOTAL",SUM(INDIRECT("AV4:AV"&amp;ROW()-1)),""))</f>
        <v/>
      </c>
      <c r="AW135" s="7" t="str">
        <f t="shared" ca="1" si="53"/>
        <v/>
      </c>
      <c r="AX135" s="7" t="str">
        <f ca="1">IF(AND($A135&lt;&gt;"",$A135&lt;&gt;"TOTAL"),IF(AND([6]PREMIOS_TITULACIONES_ANTIGUAS!$CG133&lt;&gt;"",[6]PREMIOS_TITULACIONES_ANTIGUAS!$CG133&lt;&gt;0),[6]PREMIOS_TITULACIONES_ANTIGUAS!$CG133,""),IF($A135="TOTAL",SUM(INDIRECT("AX4:AX"&amp;ROW()-1)),""))</f>
        <v/>
      </c>
      <c r="AY135" s="7" t="str">
        <f ca="1">IF(AND($A135&lt;&gt;"",$A135&lt;&gt;"TOTAL"),IF(AND([6]PREMIOS_TITULACIONES_ANTIGUAS!$CI133&lt;&gt;"",[6]PREMIOS_TITULACIONES_ANTIGUAS!$CI133&lt;&gt;0),[6]PREMIOS_TITULACIONES_ANTIGUAS!$CI133,""),IF($A135="TOTAL",SUM(INDIRECT("AY4:AY"&amp;ROW()-1)),""))</f>
        <v/>
      </c>
      <c r="AZ135" s="7" t="str">
        <f t="shared" ca="1" si="54"/>
        <v/>
      </c>
      <c r="BA135" s="7" t="str">
        <f ca="1">IF(AND($A135&lt;&gt;"",$A135&lt;&gt;"TOTAL"),IF(AND([6]PREMIOS_TITULACIONES_ANTIGUAS!$CL133&lt;&gt;"",[6]PREMIOS_TITULACIONES_ANTIGUAS!$CL133&lt;&gt;0),[6]PREMIOS_TITULACIONES_ANTIGUAS!$CL133,""),IF($A135="TOTAL",SUM(INDIRECT("BA4:BA"&amp;ROW()-1)),""))</f>
        <v/>
      </c>
      <c r="BB135" s="7" t="str">
        <f ca="1">IF(AND($A135&lt;&gt;"",$A135&lt;&gt;"TOTAL"),IF(AND([6]PREMIOS_TITULACIONES_ANTIGUAS!$CN133&lt;&gt;"",[6]PREMIOS_TITULACIONES_ANTIGUAS!$CN133&lt;&gt;0),[6]PREMIOS_TITULACIONES_ANTIGUAS!$CN133,""),IF($A135="TOTAL",SUM(INDIRECT("BB4:BB"&amp;ROW()-1)),""))</f>
        <v/>
      </c>
      <c r="BC135" s="7" t="str">
        <f t="shared" ca="1" si="55"/>
        <v/>
      </c>
      <c r="BD135" s="7" t="str">
        <f ca="1">IF(AND($A135&lt;&gt;"",$A135&lt;&gt;"TOTAL"),IF(AND([6]PREMIOS_TITULACIONES_ANTIGUAS!$CQ133&lt;&gt;"",[6]PREMIOS_TITULACIONES_ANTIGUAS!$CQ133&lt;&gt;0),[6]PREMIOS_TITULACIONES_ANTIGUAS!$CQ133,""),IF($A135="TOTAL",SUM(INDIRECT("BD4:BD"&amp;ROW()-1)),""))</f>
        <v/>
      </c>
      <c r="BE135" s="7" t="str">
        <f ca="1">IF(AND($A135&lt;&gt;"",$A135&lt;&gt;"TOTAL"),IF(AND([6]PREMIOS_TITULACIONES_ANTIGUAS!$CS133&lt;&gt;"",[6]PREMIOS_TITULACIONES_ANTIGUAS!$CS133&lt;&gt;0),[6]PREMIOS_TITULACIONES_ANTIGUAS!$CS133,""),IF($A135="TOTAL",SUM(INDIRECT("BE4:BE"&amp;ROW()-1)),""))</f>
        <v/>
      </c>
      <c r="BF135" s="7" t="str">
        <f t="shared" ca="1" si="56"/>
        <v/>
      </c>
    </row>
    <row r="136" spans="1:58" x14ac:dyDescent="0.2">
      <c r="A136" s="12" t="str">
        <f>IF([6]PREMIOS_TITULACIONES_ANTIGUAS!$D134&lt;&gt;"",[6]PREMIOS_TITULACIONES_ANTIGUAS!$D134,IF(AND([6]PREMIOS_TITULACIONES_ANTIGUAS!$D134="",[6]PREMIOS_TITULACIONES_ANTIGUAS!$D135="",[6]PREMIOS_TITULACIONES_ANTIGUAS!$D133=""),"","TOTAL"))</f>
        <v/>
      </c>
      <c r="B136" s="7" t="str">
        <f ca="1">IF(AND($A136&lt;&gt;"",$A136&lt;&gt;"TOTAL"),IF(AND([6]PREMIOS_TITULACIONES_ANTIGUAS!$E134&lt;&gt;"",[6]PREMIOS_TITULACIONES_ANTIGUAS!$E134&lt;&gt;0),[6]PREMIOS_TITULACIONES_ANTIGUAS!$E134,""),IF($A136="TOTAL",SUM(INDIRECT("B4:B"&amp;ROW()-1)),""))</f>
        <v/>
      </c>
      <c r="C136" s="7" t="str">
        <f ca="1">IF(AND($A136&lt;&gt;"",$A136&lt;&gt;"TOTAL"),IF(AND([6]PREMIOS_TITULACIONES_ANTIGUAS!$G134&lt;&gt;"",[6]PREMIOS_TITULACIONES_ANTIGUAS!$G134&lt;&gt;0),[6]PREMIOS_TITULACIONES_ANTIGUAS!$G134,""),IF($A136="TOTAL",SUM(INDIRECT("C4:C"&amp;ROW()-1)),""))</f>
        <v/>
      </c>
      <c r="D136" s="7" t="str">
        <f t="shared" ca="1" si="38"/>
        <v/>
      </c>
      <c r="E136" s="7" t="str">
        <f ca="1">IF(AND($A136&lt;&gt;"",$A136&lt;&gt;"TOTAL"),IF(AND([6]PREMIOS_TITULACIONES_ANTIGUAS!$J134&lt;&gt;"",[6]PREMIOS_TITULACIONES_ANTIGUAS!$J134&lt;&gt;0),[6]PREMIOS_TITULACIONES_ANTIGUAS!$J134,""),IF($A136="TOTAL",SUM(INDIRECT("E4:E"&amp;ROW()-1)),""))</f>
        <v/>
      </c>
      <c r="F136" s="7" t="str">
        <f ca="1">IF(AND($A136&lt;&gt;"",$A136&lt;&gt;"TOTAL"),IF(AND([6]PREMIOS_TITULACIONES_ANTIGUAS!$L134&lt;&gt;"",[6]PREMIOS_TITULACIONES_ANTIGUAS!$L134&lt;&gt;0),[6]PREMIOS_TITULACIONES_ANTIGUAS!$L134,""),IF($A136="TOTAL",SUM(INDIRECT("F4:F"&amp;ROW()-1)),""))</f>
        <v/>
      </c>
      <c r="G136" s="7" t="str">
        <f t="shared" ca="1" si="39"/>
        <v/>
      </c>
      <c r="H136" s="7" t="str">
        <f ca="1">IF(AND($A136&lt;&gt;"",$A136&lt;&gt;"TOTAL"),IF(AND([6]PREMIOS_TITULACIONES_ANTIGUAS!$O134&lt;&gt;"",[6]PREMIOS_TITULACIONES_ANTIGUAS!$O134&lt;&gt;0),[6]PREMIOS_TITULACIONES_ANTIGUAS!$O134,""),IF($A136="TOTAL",SUM(INDIRECT("H4:H"&amp;ROW()-1)),""))</f>
        <v/>
      </c>
      <c r="I136" s="7" t="str">
        <f ca="1">IF(AND($A136&lt;&gt;"",$A136&lt;&gt;"TOTAL"),IF(AND([6]PREMIOS_TITULACIONES_ANTIGUAS!$Q134&lt;&gt;"",[6]PREMIOS_TITULACIONES_ANTIGUAS!$Q134&lt;&gt;0),[6]PREMIOS_TITULACIONES_ANTIGUAS!$Q134,""),IF($A136="TOTAL",SUM(INDIRECT("I4:I"&amp;ROW()-1)),""))</f>
        <v/>
      </c>
      <c r="J136" s="7" t="str">
        <f t="shared" ca="1" si="40"/>
        <v/>
      </c>
      <c r="K136" s="7" t="str">
        <f ca="1">IF(AND($A136&lt;&gt;"",$A136&lt;&gt;"TOTAL"),IF(AND([6]PREMIOS_TITULACIONES_ANTIGUAS!$T134&lt;&gt;"",[6]PREMIOS_TITULACIONES_ANTIGUAS!$T134&lt;&gt;0),[6]PREMIOS_TITULACIONES_ANTIGUAS!$T134,""),IF($A136="TOTAL",SUM(INDIRECT("K4:K"&amp;ROW()-1)),""))</f>
        <v/>
      </c>
      <c r="L136" s="7" t="str">
        <f ca="1">IF(AND($A136&lt;&gt;"",$A136&lt;&gt;"TOTAL"),IF(AND([6]PREMIOS_TITULACIONES_ANTIGUAS!$V134&lt;&gt;"",[6]PREMIOS_TITULACIONES_ANTIGUAS!$V134&lt;&gt;0),[6]PREMIOS_TITULACIONES_ANTIGUAS!$V134,""),IF($A136="TOTAL",SUM(INDIRECT("L4:L"&amp;ROW()-1)),""))</f>
        <v/>
      </c>
      <c r="M136" s="7" t="str">
        <f t="shared" ca="1" si="41"/>
        <v/>
      </c>
      <c r="N136" s="7" t="str">
        <f ca="1">IF(AND($A136&lt;&gt;"",$A136&lt;&gt;"TOTAL"),IF(AND([6]PREMIOS_TITULACIONES_ANTIGUAS!$Y134&lt;&gt;"",[6]PREMIOS_TITULACIONES_ANTIGUAS!$Y134&lt;&gt;0),[6]PREMIOS_TITULACIONES_ANTIGUAS!$Y134,""),IF($A136="TOTAL",SUM(INDIRECT("N4:N"&amp;ROW()-1)),""))</f>
        <v/>
      </c>
      <c r="O136" s="7" t="str">
        <f ca="1">IF(AND($A136&lt;&gt;"",$A136&lt;&gt;"TOTAL"),IF(AND([6]PREMIOS_TITULACIONES_ANTIGUAS!$AA134&lt;&gt;"",[6]PREMIOS_TITULACIONES_ANTIGUAS!$AA134&lt;&gt;0),[6]PREMIOS_TITULACIONES_ANTIGUAS!$AA134,""),IF($A136="TOTAL",SUM(INDIRECT("O4:O"&amp;ROW()-1)),""))</f>
        <v/>
      </c>
      <c r="P136" s="7" t="str">
        <f t="shared" ca="1" si="42"/>
        <v/>
      </c>
      <c r="Q136" s="7" t="str">
        <f ca="1">IF(AND($A136&lt;&gt;"",$A136&lt;&gt;"TOTAL"),IF(AND([6]PREMIOS_TITULACIONES_ANTIGUAS!$AD134&lt;&gt;"",[6]PREMIOS_TITULACIONES_ANTIGUAS!$AD134&lt;&gt;0),[6]PREMIOS_TITULACIONES_ANTIGUAS!$AD134,""),IF($A136="TOTAL",SUM(INDIRECT("Q4:Q"&amp;ROW()-1)),""))</f>
        <v/>
      </c>
      <c r="R136" s="7" t="str">
        <f ca="1">IF(AND($A136&lt;&gt;"",$A136&lt;&gt;"TOTAL"),IF(AND([6]PREMIOS_TITULACIONES_ANTIGUAS!$AF134&lt;&gt;"",[6]PREMIOS_TITULACIONES_ANTIGUAS!$AF134&lt;&gt;0),[6]PREMIOS_TITULACIONES_ANTIGUAS!$AF134,""),IF($A136="TOTAL",SUM(INDIRECT("R4:R"&amp;ROW()-1)),""))</f>
        <v/>
      </c>
      <c r="S136" s="7" t="str">
        <f t="shared" ca="1" si="43"/>
        <v/>
      </c>
      <c r="T136" s="7" t="str">
        <f ca="1">IF(AND($A136&lt;&gt;"",$A136&lt;&gt;"TOTAL"),IF(AND([6]PREMIOS_TITULACIONES_ANTIGUAS!$AI134&lt;&gt;"",[6]PREMIOS_TITULACIONES_ANTIGUAS!$AI134&lt;&gt;0),[6]PREMIOS_TITULACIONES_ANTIGUAS!$AI134,""),IF($A136="TOTAL",SUM(INDIRECT("T4:T"&amp;ROW()-1)),""))</f>
        <v/>
      </c>
      <c r="U136" s="7" t="str">
        <f ca="1">IF(AND($A136&lt;&gt;"",$A136&lt;&gt;"TOTAL"),IF(AND([6]PREMIOS_TITULACIONES_ANTIGUAS!$AK134&lt;&gt;"",[6]PREMIOS_TITULACIONES_ANTIGUAS!$AK134&lt;&gt;0),[6]PREMIOS_TITULACIONES_ANTIGUAS!$AK134,""),IF($A136="TOTAL",SUM(INDIRECT("U4:U"&amp;ROW()-1)),""))</f>
        <v/>
      </c>
      <c r="V136" s="7" t="str">
        <f t="shared" ca="1" si="44"/>
        <v/>
      </c>
      <c r="W136" s="7" t="str">
        <f ca="1">IF(AND($A136&lt;&gt;"",$A136&lt;&gt;"TOTAL"),IF(AND([6]PREMIOS_TITULACIONES_ANTIGUAS!$AN134&lt;&gt;"",[6]PREMIOS_TITULACIONES_ANTIGUAS!$AN134&lt;&gt;0),[6]PREMIOS_TITULACIONES_ANTIGUAS!$AN134,""),IF($A136="TOTAL",SUM(INDIRECT("W4:W"&amp;ROW()-1)),""))</f>
        <v/>
      </c>
      <c r="X136" s="7" t="str">
        <f ca="1">IF(AND($A136&lt;&gt;"",$A136&lt;&gt;"TOTAL"),IF(AND([6]PREMIOS_TITULACIONES_ANTIGUAS!$AP134&lt;&gt;"",[6]PREMIOS_TITULACIONES_ANTIGUAS!$AP134&lt;&gt;0),[6]PREMIOS_TITULACIONES_ANTIGUAS!$AP134,""),IF($A136="TOTAL",SUM(INDIRECT("X4:X"&amp;ROW()-1)),""))</f>
        <v/>
      </c>
      <c r="Y136" s="7" t="str">
        <f t="shared" ca="1" si="45"/>
        <v/>
      </c>
      <c r="Z136" s="7" t="str">
        <f ca="1">IF(AND($A136&lt;&gt;"",$A136&lt;&gt;"TOTAL"),IF(AND([6]PREMIOS_TITULACIONES_ANTIGUAS!$AS134&lt;&gt;"",[6]PREMIOS_TITULACIONES_ANTIGUAS!$AS134&lt;&gt;0),[6]PREMIOS_TITULACIONES_ANTIGUAS!$AS134,""),IF($A136="TOTAL",SUM(INDIRECT("Z4:Z"&amp;ROW()-1)),""))</f>
        <v/>
      </c>
      <c r="AA136" s="7" t="str">
        <f ca="1">IF(AND($A136&lt;&gt;"",$A136&lt;&gt;"TOTAL"),IF(AND([6]PREMIOS_TITULACIONES_ANTIGUAS!$AU134&lt;&gt;"",[6]PREMIOS_TITULACIONES_ANTIGUAS!$AU134&lt;&gt;0),[6]PREMIOS_TITULACIONES_ANTIGUAS!$AU134,""),IF($A136="TOTAL",SUM(INDIRECT("AA4:AA"&amp;ROW()-1)),""))</f>
        <v/>
      </c>
      <c r="AB136" s="7" t="str">
        <f t="shared" ca="1" si="46"/>
        <v/>
      </c>
      <c r="AC136" s="7" t="str">
        <f ca="1">IF(AND($A136&lt;&gt;"",$A136&lt;&gt;"TOTAL"),IF(AND([6]PREMIOS_TITULACIONES_ANTIGUAS!$AX134&lt;&gt;"",[6]PREMIOS_TITULACIONES_ANTIGUAS!$AX134&lt;&gt;0),[6]PREMIOS_TITULACIONES_ANTIGUAS!$AX134,""),IF($A136="TOTAL",SUM(INDIRECT("AC4:AC"&amp;ROW()-1)),""))</f>
        <v/>
      </c>
      <c r="AD136" s="7" t="str">
        <f ca="1">IF(AND($A136&lt;&gt;"",$A136&lt;&gt;"TOTAL"),IF(AND([6]PREMIOS_TITULACIONES_ANTIGUAS!$AZ134&lt;&gt;"",[6]PREMIOS_TITULACIONES_ANTIGUAS!$AZ134&lt;&gt;0),[6]PREMIOS_TITULACIONES_ANTIGUAS!$AZ134,""),IF($A136="TOTAL",SUM(INDIRECT("AD4:AD"&amp;ROW()-1)),""))</f>
        <v/>
      </c>
      <c r="AE136" s="7" t="str">
        <f t="shared" ca="1" si="47"/>
        <v/>
      </c>
      <c r="AF136" s="7" t="str">
        <f ca="1">IF(AND($A136&lt;&gt;"",$A136&lt;&gt;"TOTAL"),IF(AND([6]PREMIOS_TITULACIONES_ANTIGUAS!$BC134&lt;&gt;"",[6]PREMIOS_TITULACIONES_ANTIGUAS!$BC134&lt;&gt;0),[6]PREMIOS_TITULACIONES_ANTIGUAS!$BC134,""),IF($A136="TOTAL",SUM(INDIRECT("AF4:AF"&amp;ROW()-1)),""))</f>
        <v/>
      </c>
      <c r="AG136" s="7" t="str">
        <f ca="1">IF(AND($A136&lt;&gt;"",$A136&lt;&gt;"TOTAL"),IF(AND([6]PREMIOS_TITULACIONES_ANTIGUAS!$BE134&lt;&gt;"",[6]PREMIOS_TITULACIONES_ANTIGUAS!$BE134&lt;&gt;0),[6]PREMIOS_TITULACIONES_ANTIGUAS!$BE134,""),IF($A136="TOTAL",SUM(INDIRECT("AG4:AG"&amp;ROW()-1)),""))</f>
        <v/>
      </c>
      <c r="AH136" s="7" t="str">
        <f t="shared" ca="1" si="48"/>
        <v/>
      </c>
      <c r="AI136" s="7" t="str">
        <f ca="1">IF(AND($A136&lt;&gt;"",$A136&lt;&gt;"TOTAL"),IF(AND([6]PREMIOS_TITULACIONES_ANTIGUAS!$BH134&lt;&gt;"",[6]PREMIOS_TITULACIONES_ANTIGUAS!$BH134&lt;&gt;0),[6]PREMIOS_TITULACIONES_ANTIGUAS!$BH134,""),IF($A136="TOTAL",SUM(INDIRECT("AI4:AI"&amp;ROW()-1)),""))</f>
        <v/>
      </c>
      <c r="AJ136" s="7" t="str">
        <f ca="1">IF(AND($A136&lt;&gt;"",$A136&lt;&gt;"TOTAL"),IF(AND([6]PREMIOS_TITULACIONES_ANTIGUAS!$BJ134&lt;&gt;"",[6]PREMIOS_TITULACIONES_ANTIGUAS!$BJ134&lt;&gt;0),[6]PREMIOS_TITULACIONES_ANTIGUAS!$BJ134,""),IF($A136="TOTAL",SUM(INDIRECT("AJ4:AJ"&amp;ROW()-1)),""))</f>
        <v/>
      </c>
      <c r="AK136" s="7" t="str">
        <f t="shared" ca="1" si="49"/>
        <v/>
      </c>
      <c r="AL136" s="7" t="str">
        <f ca="1">IF(AND($A136&lt;&gt;"",$A136&lt;&gt;"TOTAL"),IF(AND([6]PREMIOS_TITULACIONES_ANTIGUAS!$BM134&lt;&gt;"",[6]PREMIOS_TITULACIONES_ANTIGUAS!$BM134&lt;&gt;0),[6]PREMIOS_TITULACIONES_ANTIGUAS!$BM134,""),IF($A136="TOTAL",SUM(INDIRECT("AL4:AL"&amp;ROW()-1)),""))</f>
        <v/>
      </c>
      <c r="AM136" s="7" t="str">
        <f ca="1">IF(AND($A136&lt;&gt;"",$A136&lt;&gt;"TOTAL"),IF(AND([6]PREMIOS_TITULACIONES_ANTIGUAS!$BO134&lt;&gt;"",[6]PREMIOS_TITULACIONES_ANTIGUAS!$BO134&lt;&gt;0),[6]PREMIOS_TITULACIONES_ANTIGUAS!$BO134,""),IF($A136="TOTAL",SUM(INDIRECT("AM4:AM"&amp;ROW()-1)),""))</f>
        <v/>
      </c>
      <c r="AN136" s="7" t="str">
        <f t="shared" ca="1" si="50"/>
        <v/>
      </c>
      <c r="AO136" s="7" t="str">
        <f ca="1">IF(AND($A136&lt;&gt;"",$A136&lt;&gt;"TOTAL"),IF(AND([6]PREMIOS_TITULACIONES_ANTIGUAS!$BR134&lt;&gt;"",[6]PREMIOS_TITULACIONES_ANTIGUAS!$BR134&lt;&gt;0),[6]PREMIOS_TITULACIONES_ANTIGUAS!$BR134,""),IF($A136="TOTAL",SUM(INDIRECT("AO4:AO"&amp;ROW()-1)),""))</f>
        <v/>
      </c>
      <c r="AP136" s="7" t="str">
        <f ca="1">IF(AND($A136&lt;&gt;"",$A136&lt;&gt;"TOTAL"),IF(AND([6]PREMIOS_TITULACIONES_ANTIGUAS!$BT134&lt;&gt;"",[6]PREMIOS_TITULACIONES_ANTIGUAS!$BT134&lt;&gt;0),[6]PREMIOS_TITULACIONES_ANTIGUAS!$BT134,""),IF($A136="TOTAL",SUM(INDIRECT("AP4:AP"&amp;ROW()-1)),""))</f>
        <v/>
      </c>
      <c r="AQ136" s="7" t="str">
        <f t="shared" ca="1" si="51"/>
        <v/>
      </c>
      <c r="AR136" s="7" t="str">
        <f ca="1">IF(AND($A136&lt;&gt;"",$A136&lt;&gt;"TOTAL"),IF(AND([6]PREMIOS_TITULACIONES_ANTIGUAS!$BW134&lt;&gt;"",[6]PREMIOS_TITULACIONES_ANTIGUAS!$BW134&lt;&gt;0),[6]PREMIOS_TITULACIONES_ANTIGUAS!$BW134,""),IF($A136="TOTAL",SUM(INDIRECT("AR4:AR"&amp;ROW()-1)),""))</f>
        <v/>
      </c>
      <c r="AS136" s="7" t="str">
        <f ca="1">IF(AND($A136&lt;&gt;"",$A136&lt;&gt;"TOTAL"),IF(AND([6]PREMIOS_TITULACIONES_ANTIGUAS!$BY134&lt;&gt;"",[6]PREMIOS_TITULACIONES_ANTIGUAS!$BY134&lt;&gt;0),[6]PREMIOS_TITULACIONES_ANTIGUAS!$BY134,""),IF($A136="TOTAL",SUM(INDIRECT("AS4:AS"&amp;ROW()-1)),""))</f>
        <v/>
      </c>
      <c r="AT136" s="7" t="str">
        <f t="shared" ca="1" si="52"/>
        <v/>
      </c>
      <c r="AU136" s="7" t="str">
        <f ca="1">IF(AND($A136&lt;&gt;"",$A136&lt;&gt;"TOTAL"),IF(AND([6]PREMIOS_TITULACIONES_ANTIGUAS!$CB134&lt;&gt;"",[6]PREMIOS_TITULACIONES_ANTIGUAS!$CB134&lt;&gt;0),[6]PREMIOS_TITULACIONES_ANTIGUAS!$CB134,""),IF($A136="TOTAL",SUM(INDIRECT("AU4:AU"&amp;ROW()-1)),""))</f>
        <v/>
      </c>
      <c r="AV136" s="7" t="str">
        <f ca="1">IF(AND($A136&lt;&gt;"",$A136&lt;&gt;"TOTAL"),IF(AND([6]PREMIOS_TITULACIONES_ANTIGUAS!$CD134&lt;&gt;"",[6]PREMIOS_TITULACIONES_ANTIGUAS!$CD134&lt;&gt;0),[6]PREMIOS_TITULACIONES_ANTIGUAS!$CD134,""),IF($A136="TOTAL",SUM(INDIRECT("AV4:AV"&amp;ROW()-1)),""))</f>
        <v/>
      </c>
      <c r="AW136" s="7" t="str">
        <f t="shared" ca="1" si="53"/>
        <v/>
      </c>
      <c r="AX136" s="7" t="str">
        <f ca="1">IF(AND($A136&lt;&gt;"",$A136&lt;&gt;"TOTAL"),IF(AND([6]PREMIOS_TITULACIONES_ANTIGUAS!$CG134&lt;&gt;"",[6]PREMIOS_TITULACIONES_ANTIGUAS!$CG134&lt;&gt;0),[6]PREMIOS_TITULACIONES_ANTIGUAS!$CG134,""),IF($A136="TOTAL",SUM(INDIRECT("AX4:AX"&amp;ROW()-1)),""))</f>
        <v/>
      </c>
      <c r="AY136" s="7" t="str">
        <f ca="1">IF(AND($A136&lt;&gt;"",$A136&lt;&gt;"TOTAL"),IF(AND([6]PREMIOS_TITULACIONES_ANTIGUAS!$CI134&lt;&gt;"",[6]PREMIOS_TITULACIONES_ANTIGUAS!$CI134&lt;&gt;0),[6]PREMIOS_TITULACIONES_ANTIGUAS!$CI134,""),IF($A136="TOTAL",SUM(INDIRECT("AY4:AY"&amp;ROW()-1)),""))</f>
        <v/>
      </c>
      <c r="AZ136" s="7" t="str">
        <f t="shared" ca="1" si="54"/>
        <v/>
      </c>
      <c r="BA136" s="7" t="str">
        <f ca="1">IF(AND($A136&lt;&gt;"",$A136&lt;&gt;"TOTAL"),IF(AND([6]PREMIOS_TITULACIONES_ANTIGUAS!$CL134&lt;&gt;"",[6]PREMIOS_TITULACIONES_ANTIGUAS!$CL134&lt;&gt;0),[6]PREMIOS_TITULACIONES_ANTIGUAS!$CL134,""),IF($A136="TOTAL",SUM(INDIRECT("BA4:BA"&amp;ROW()-1)),""))</f>
        <v/>
      </c>
      <c r="BB136" s="7" t="str">
        <f ca="1">IF(AND($A136&lt;&gt;"",$A136&lt;&gt;"TOTAL"),IF(AND([6]PREMIOS_TITULACIONES_ANTIGUAS!$CN134&lt;&gt;"",[6]PREMIOS_TITULACIONES_ANTIGUAS!$CN134&lt;&gt;0),[6]PREMIOS_TITULACIONES_ANTIGUAS!$CN134,""),IF($A136="TOTAL",SUM(INDIRECT("BB4:BB"&amp;ROW()-1)),""))</f>
        <v/>
      </c>
      <c r="BC136" s="7" t="str">
        <f t="shared" ca="1" si="55"/>
        <v/>
      </c>
      <c r="BD136" s="7" t="str">
        <f ca="1">IF(AND($A136&lt;&gt;"",$A136&lt;&gt;"TOTAL"),IF(AND([6]PREMIOS_TITULACIONES_ANTIGUAS!$CQ134&lt;&gt;"",[6]PREMIOS_TITULACIONES_ANTIGUAS!$CQ134&lt;&gt;0),[6]PREMIOS_TITULACIONES_ANTIGUAS!$CQ134,""),IF($A136="TOTAL",SUM(INDIRECT("BD4:BD"&amp;ROW()-1)),""))</f>
        <v/>
      </c>
      <c r="BE136" s="7" t="str">
        <f ca="1">IF(AND($A136&lt;&gt;"",$A136&lt;&gt;"TOTAL"),IF(AND([6]PREMIOS_TITULACIONES_ANTIGUAS!$CS134&lt;&gt;"",[6]PREMIOS_TITULACIONES_ANTIGUAS!$CS134&lt;&gt;0),[6]PREMIOS_TITULACIONES_ANTIGUAS!$CS134,""),IF($A136="TOTAL",SUM(INDIRECT("BE4:BE"&amp;ROW()-1)),""))</f>
        <v/>
      </c>
      <c r="BF136" s="7" t="str">
        <f t="shared" ca="1" si="56"/>
        <v/>
      </c>
    </row>
    <row r="137" spans="1:58" x14ac:dyDescent="0.2">
      <c r="A137" s="12" t="str">
        <f>IF([6]PREMIOS_TITULACIONES_ANTIGUAS!$D135&lt;&gt;"",[6]PREMIOS_TITULACIONES_ANTIGUAS!$D135,IF(AND([6]PREMIOS_TITULACIONES_ANTIGUAS!$D135="",[6]PREMIOS_TITULACIONES_ANTIGUAS!$D136="",[6]PREMIOS_TITULACIONES_ANTIGUAS!$D134=""),"","TOTAL"))</f>
        <v/>
      </c>
      <c r="B137" s="7" t="str">
        <f ca="1">IF(AND($A137&lt;&gt;"",$A137&lt;&gt;"TOTAL"),IF(AND([6]PREMIOS_TITULACIONES_ANTIGUAS!$E135&lt;&gt;"",[6]PREMIOS_TITULACIONES_ANTIGUAS!$E135&lt;&gt;0),[6]PREMIOS_TITULACIONES_ANTIGUAS!$E135,""),IF($A137="TOTAL",SUM(INDIRECT("B4:B"&amp;ROW()-1)),""))</f>
        <v/>
      </c>
      <c r="C137" s="7" t="str">
        <f ca="1">IF(AND($A137&lt;&gt;"",$A137&lt;&gt;"TOTAL"),IF(AND([6]PREMIOS_TITULACIONES_ANTIGUAS!$G135&lt;&gt;"",[6]PREMIOS_TITULACIONES_ANTIGUAS!$G135&lt;&gt;0),[6]PREMIOS_TITULACIONES_ANTIGUAS!$G135,""),IF($A137="TOTAL",SUM(INDIRECT("C4:C"&amp;ROW()-1)),""))</f>
        <v/>
      </c>
      <c r="D137" s="7" t="str">
        <f t="shared" ca="1" si="38"/>
        <v/>
      </c>
      <c r="E137" s="7" t="str">
        <f ca="1">IF(AND($A137&lt;&gt;"",$A137&lt;&gt;"TOTAL"),IF(AND([6]PREMIOS_TITULACIONES_ANTIGUAS!$J135&lt;&gt;"",[6]PREMIOS_TITULACIONES_ANTIGUAS!$J135&lt;&gt;0),[6]PREMIOS_TITULACIONES_ANTIGUAS!$J135,""),IF($A137="TOTAL",SUM(INDIRECT("E4:E"&amp;ROW()-1)),""))</f>
        <v/>
      </c>
      <c r="F137" s="7" t="str">
        <f ca="1">IF(AND($A137&lt;&gt;"",$A137&lt;&gt;"TOTAL"),IF(AND([6]PREMIOS_TITULACIONES_ANTIGUAS!$L135&lt;&gt;"",[6]PREMIOS_TITULACIONES_ANTIGUAS!$L135&lt;&gt;0),[6]PREMIOS_TITULACIONES_ANTIGUAS!$L135,""),IF($A137="TOTAL",SUM(INDIRECT("F4:F"&amp;ROW()-1)),""))</f>
        <v/>
      </c>
      <c r="G137" s="7" t="str">
        <f t="shared" ca="1" si="39"/>
        <v/>
      </c>
      <c r="H137" s="7" t="str">
        <f ca="1">IF(AND($A137&lt;&gt;"",$A137&lt;&gt;"TOTAL"),IF(AND([6]PREMIOS_TITULACIONES_ANTIGUAS!$O135&lt;&gt;"",[6]PREMIOS_TITULACIONES_ANTIGUAS!$O135&lt;&gt;0),[6]PREMIOS_TITULACIONES_ANTIGUAS!$O135,""),IF($A137="TOTAL",SUM(INDIRECT("H4:H"&amp;ROW()-1)),""))</f>
        <v/>
      </c>
      <c r="I137" s="7" t="str">
        <f ca="1">IF(AND($A137&lt;&gt;"",$A137&lt;&gt;"TOTAL"),IF(AND([6]PREMIOS_TITULACIONES_ANTIGUAS!$Q135&lt;&gt;"",[6]PREMIOS_TITULACIONES_ANTIGUAS!$Q135&lt;&gt;0),[6]PREMIOS_TITULACIONES_ANTIGUAS!$Q135,""),IF($A137="TOTAL",SUM(INDIRECT("I4:I"&amp;ROW()-1)),""))</f>
        <v/>
      </c>
      <c r="J137" s="7" t="str">
        <f t="shared" ca="1" si="40"/>
        <v/>
      </c>
      <c r="K137" s="7" t="str">
        <f ca="1">IF(AND($A137&lt;&gt;"",$A137&lt;&gt;"TOTAL"),IF(AND([6]PREMIOS_TITULACIONES_ANTIGUAS!$T135&lt;&gt;"",[6]PREMIOS_TITULACIONES_ANTIGUAS!$T135&lt;&gt;0),[6]PREMIOS_TITULACIONES_ANTIGUAS!$T135,""),IF($A137="TOTAL",SUM(INDIRECT("K4:K"&amp;ROW()-1)),""))</f>
        <v/>
      </c>
      <c r="L137" s="7" t="str">
        <f ca="1">IF(AND($A137&lt;&gt;"",$A137&lt;&gt;"TOTAL"),IF(AND([6]PREMIOS_TITULACIONES_ANTIGUAS!$V135&lt;&gt;"",[6]PREMIOS_TITULACIONES_ANTIGUAS!$V135&lt;&gt;0),[6]PREMIOS_TITULACIONES_ANTIGUAS!$V135,""),IF($A137="TOTAL",SUM(INDIRECT("L4:L"&amp;ROW()-1)),""))</f>
        <v/>
      </c>
      <c r="M137" s="7" t="str">
        <f t="shared" ca="1" si="41"/>
        <v/>
      </c>
      <c r="N137" s="7" t="str">
        <f ca="1">IF(AND($A137&lt;&gt;"",$A137&lt;&gt;"TOTAL"),IF(AND([6]PREMIOS_TITULACIONES_ANTIGUAS!$Y135&lt;&gt;"",[6]PREMIOS_TITULACIONES_ANTIGUAS!$Y135&lt;&gt;0),[6]PREMIOS_TITULACIONES_ANTIGUAS!$Y135,""),IF($A137="TOTAL",SUM(INDIRECT("N4:N"&amp;ROW()-1)),""))</f>
        <v/>
      </c>
      <c r="O137" s="7" t="str">
        <f ca="1">IF(AND($A137&lt;&gt;"",$A137&lt;&gt;"TOTAL"),IF(AND([6]PREMIOS_TITULACIONES_ANTIGUAS!$AA135&lt;&gt;"",[6]PREMIOS_TITULACIONES_ANTIGUAS!$AA135&lt;&gt;0),[6]PREMIOS_TITULACIONES_ANTIGUAS!$AA135,""),IF($A137="TOTAL",SUM(INDIRECT("O4:O"&amp;ROW()-1)),""))</f>
        <v/>
      </c>
      <c r="P137" s="7" t="str">
        <f t="shared" ca="1" si="42"/>
        <v/>
      </c>
      <c r="Q137" s="7" t="str">
        <f ca="1">IF(AND($A137&lt;&gt;"",$A137&lt;&gt;"TOTAL"),IF(AND([6]PREMIOS_TITULACIONES_ANTIGUAS!$AD135&lt;&gt;"",[6]PREMIOS_TITULACIONES_ANTIGUAS!$AD135&lt;&gt;0),[6]PREMIOS_TITULACIONES_ANTIGUAS!$AD135,""),IF($A137="TOTAL",SUM(INDIRECT("Q4:Q"&amp;ROW()-1)),""))</f>
        <v/>
      </c>
      <c r="R137" s="7" t="str">
        <f ca="1">IF(AND($A137&lt;&gt;"",$A137&lt;&gt;"TOTAL"),IF(AND([6]PREMIOS_TITULACIONES_ANTIGUAS!$AF135&lt;&gt;"",[6]PREMIOS_TITULACIONES_ANTIGUAS!$AF135&lt;&gt;0),[6]PREMIOS_TITULACIONES_ANTIGUAS!$AF135,""),IF($A137="TOTAL",SUM(INDIRECT("R4:R"&amp;ROW()-1)),""))</f>
        <v/>
      </c>
      <c r="S137" s="7" t="str">
        <f t="shared" ca="1" si="43"/>
        <v/>
      </c>
      <c r="T137" s="7" t="str">
        <f ca="1">IF(AND($A137&lt;&gt;"",$A137&lt;&gt;"TOTAL"),IF(AND([6]PREMIOS_TITULACIONES_ANTIGUAS!$AI135&lt;&gt;"",[6]PREMIOS_TITULACIONES_ANTIGUAS!$AI135&lt;&gt;0),[6]PREMIOS_TITULACIONES_ANTIGUAS!$AI135,""),IF($A137="TOTAL",SUM(INDIRECT("T4:T"&amp;ROW()-1)),""))</f>
        <v/>
      </c>
      <c r="U137" s="7" t="str">
        <f ca="1">IF(AND($A137&lt;&gt;"",$A137&lt;&gt;"TOTAL"),IF(AND([6]PREMIOS_TITULACIONES_ANTIGUAS!$AK135&lt;&gt;"",[6]PREMIOS_TITULACIONES_ANTIGUAS!$AK135&lt;&gt;0),[6]PREMIOS_TITULACIONES_ANTIGUAS!$AK135,""),IF($A137="TOTAL",SUM(INDIRECT("U4:U"&amp;ROW()-1)),""))</f>
        <v/>
      </c>
      <c r="V137" s="7" t="str">
        <f t="shared" ca="1" si="44"/>
        <v/>
      </c>
      <c r="W137" s="7" t="str">
        <f ca="1">IF(AND($A137&lt;&gt;"",$A137&lt;&gt;"TOTAL"),IF(AND([6]PREMIOS_TITULACIONES_ANTIGUAS!$AN135&lt;&gt;"",[6]PREMIOS_TITULACIONES_ANTIGUAS!$AN135&lt;&gt;0),[6]PREMIOS_TITULACIONES_ANTIGUAS!$AN135,""),IF($A137="TOTAL",SUM(INDIRECT("W4:W"&amp;ROW()-1)),""))</f>
        <v/>
      </c>
      <c r="X137" s="7" t="str">
        <f ca="1">IF(AND($A137&lt;&gt;"",$A137&lt;&gt;"TOTAL"),IF(AND([6]PREMIOS_TITULACIONES_ANTIGUAS!$AP135&lt;&gt;"",[6]PREMIOS_TITULACIONES_ANTIGUAS!$AP135&lt;&gt;0),[6]PREMIOS_TITULACIONES_ANTIGUAS!$AP135,""),IF($A137="TOTAL",SUM(INDIRECT("X4:X"&amp;ROW()-1)),""))</f>
        <v/>
      </c>
      <c r="Y137" s="7" t="str">
        <f t="shared" ca="1" si="45"/>
        <v/>
      </c>
      <c r="Z137" s="7" t="str">
        <f ca="1">IF(AND($A137&lt;&gt;"",$A137&lt;&gt;"TOTAL"),IF(AND([6]PREMIOS_TITULACIONES_ANTIGUAS!$AS135&lt;&gt;"",[6]PREMIOS_TITULACIONES_ANTIGUAS!$AS135&lt;&gt;0),[6]PREMIOS_TITULACIONES_ANTIGUAS!$AS135,""),IF($A137="TOTAL",SUM(INDIRECT("Z4:Z"&amp;ROW()-1)),""))</f>
        <v/>
      </c>
      <c r="AA137" s="7" t="str">
        <f ca="1">IF(AND($A137&lt;&gt;"",$A137&lt;&gt;"TOTAL"),IF(AND([6]PREMIOS_TITULACIONES_ANTIGUAS!$AU135&lt;&gt;"",[6]PREMIOS_TITULACIONES_ANTIGUAS!$AU135&lt;&gt;0),[6]PREMIOS_TITULACIONES_ANTIGUAS!$AU135,""),IF($A137="TOTAL",SUM(INDIRECT("AA4:AA"&amp;ROW()-1)),""))</f>
        <v/>
      </c>
      <c r="AB137" s="7" t="str">
        <f t="shared" ca="1" si="46"/>
        <v/>
      </c>
      <c r="AC137" s="7" t="str">
        <f ca="1">IF(AND($A137&lt;&gt;"",$A137&lt;&gt;"TOTAL"),IF(AND([6]PREMIOS_TITULACIONES_ANTIGUAS!$AX135&lt;&gt;"",[6]PREMIOS_TITULACIONES_ANTIGUAS!$AX135&lt;&gt;0),[6]PREMIOS_TITULACIONES_ANTIGUAS!$AX135,""),IF($A137="TOTAL",SUM(INDIRECT("AC4:AC"&amp;ROW()-1)),""))</f>
        <v/>
      </c>
      <c r="AD137" s="7" t="str">
        <f ca="1">IF(AND($A137&lt;&gt;"",$A137&lt;&gt;"TOTAL"),IF(AND([6]PREMIOS_TITULACIONES_ANTIGUAS!$AZ135&lt;&gt;"",[6]PREMIOS_TITULACIONES_ANTIGUAS!$AZ135&lt;&gt;0),[6]PREMIOS_TITULACIONES_ANTIGUAS!$AZ135,""),IF($A137="TOTAL",SUM(INDIRECT("AD4:AD"&amp;ROW()-1)),""))</f>
        <v/>
      </c>
      <c r="AE137" s="7" t="str">
        <f t="shared" ca="1" si="47"/>
        <v/>
      </c>
      <c r="AF137" s="7" t="str">
        <f ca="1">IF(AND($A137&lt;&gt;"",$A137&lt;&gt;"TOTAL"),IF(AND([6]PREMIOS_TITULACIONES_ANTIGUAS!$BC135&lt;&gt;"",[6]PREMIOS_TITULACIONES_ANTIGUAS!$BC135&lt;&gt;0),[6]PREMIOS_TITULACIONES_ANTIGUAS!$BC135,""),IF($A137="TOTAL",SUM(INDIRECT("AF4:AF"&amp;ROW()-1)),""))</f>
        <v/>
      </c>
      <c r="AG137" s="7" t="str">
        <f ca="1">IF(AND($A137&lt;&gt;"",$A137&lt;&gt;"TOTAL"),IF(AND([6]PREMIOS_TITULACIONES_ANTIGUAS!$BE135&lt;&gt;"",[6]PREMIOS_TITULACIONES_ANTIGUAS!$BE135&lt;&gt;0),[6]PREMIOS_TITULACIONES_ANTIGUAS!$BE135,""),IF($A137="TOTAL",SUM(INDIRECT("AG4:AG"&amp;ROW()-1)),""))</f>
        <v/>
      </c>
      <c r="AH137" s="7" t="str">
        <f t="shared" ca="1" si="48"/>
        <v/>
      </c>
      <c r="AI137" s="7" t="str">
        <f ca="1">IF(AND($A137&lt;&gt;"",$A137&lt;&gt;"TOTAL"),IF(AND([6]PREMIOS_TITULACIONES_ANTIGUAS!$BH135&lt;&gt;"",[6]PREMIOS_TITULACIONES_ANTIGUAS!$BH135&lt;&gt;0),[6]PREMIOS_TITULACIONES_ANTIGUAS!$BH135,""),IF($A137="TOTAL",SUM(INDIRECT("AI4:AI"&amp;ROW()-1)),""))</f>
        <v/>
      </c>
      <c r="AJ137" s="7" t="str">
        <f ca="1">IF(AND($A137&lt;&gt;"",$A137&lt;&gt;"TOTAL"),IF(AND([6]PREMIOS_TITULACIONES_ANTIGUAS!$BJ135&lt;&gt;"",[6]PREMIOS_TITULACIONES_ANTIGUAS!$BJ135&lt;&gt;0),[6]PREMIOS_TITULACIONES_ANTIGUAS!$BJ135,""),IF($A137="TOTAL",SUM(INDIRECT("AJ4:AJ"&amp;ROW()-1)),""))</f>
        <v/>
      </c>
      <c r="AK137" s="7" t="str">
        <f t="shared" ca="1" si="49"/>
        <v/>
      </c>
      <c r="AL137" s="7" t="str">
        <f ca="1">IF(AND($A137&lt;&gt;"",$A137&lt;&gt;"TOTAL"),IF(AND([6]PREMIOS_TITULACIONES_ANTIGUAS!$BM135&lt;&gt;"",[6]PREMIOS_TITULACIONES_ANTIGUAS!$BM135&lt;&gt;0),[6]PREMIOS_TITULACIONES_ANTIGUAS!$BM135,""),IF($A137="TOTAL",SUM(INDIRECT("AL4:AL"&amp;ROW()-1)),""))</f>
        <v/>
      </c>
      <c r="AM137" s="7" t="str">
        <f ca="1">IF(AND($A137&lt;&gt;"",$A137&lt;&gt;"TOTAL"),IF(AND([6]PREMIOS_TITULACIONES_ANTIGUAS!$BO135&lt;&gt;"",[6]PREMIOS_TITULACIONES_ANTIGUAS!$BO135&lt;&gt;0),[6]PREMIOS_TITULACIONES_ANTIGUAS!$BO135,""),IF($A137="TOTAL",SUM(INDIRECT("AM4:AM"&amp;ROW()-1)),""))</f>
        <v/>
      </c>
      <c r="AN137" s="7" t="str">
        <f t="shared" ca="1" si="50"/>
        <v/>
      </c>
      <c r="AO137" s="7" t="str">
        <f ca="1">IF(AND($A137&lt;&gt;"",$A137&lt;&gt;"TOTAL"),IF(AND([6]PREMIOS_TITULACIONES_ANTIGUAS!$BR135&lt;&gt;"",[6]PREMIOS_TITULACIONES_ANTIGUAS!$BR135&lt;&gt;0),[6]PREMIOS_TITULACIONES_ANTIGUAS!$BR135,""),IF($A137="TOTAL",SUM(INDIRECT("AO4:AO"&amp;ROW()-1)),""))</f>
        <v/>
      </c>
      <c r="AP137" s="7" t="str">
        <f ca="1">IF(AND($A137&lt;&gt;"",$A137&lt;&gt;"TOTAL"),IF(AND([6]PREMIOS_TITULACIONES_ANTIGUAS!$BT135&lt;&gt;"",[6]PREMIOS_TITULACIONES_ANTIGUAS!$BT135&lt;&gt;0),[6]PREMIOS_TITULACIONES_ANTIGUAS!$BT135,""),IF($A137="TOTAL",SUM(INDIRECT("AP4:AP"&amp;ROW()-1)),""))</f>
        <v/>
      </c>
      <c r="AQ137" s="7" t="str">
        <f t="shared" ca="1" si="51"/>
        <v/>
      </c>
      <c r="AR137" s="7" t="str">
        <f ca="1">IF(AND($A137&lt;&gt;"",$A137&lt;&gt;"TOTAL"),IF(AND([6]PREMIOS_TITULACIONES_ANTIGUAS!$BW135&lt;&gt;"",[6]PREMIOS_TITULACIONES_ANTIGUAS!$BW135&lt;&gt;0),[6]PREMIOS_TITULACIONES_ANTIGUAS!$BW135,""),IF($A137="TOTAL",SUM(INDIRECT("AR4:AR"&amp;ROW()-1)),""))</f>
        <v/>
      </c>
      <c r="AS137" s="7" t="str">
        <f ca="1">IF(AND($A137&lt;&gt;"",$A137&lt;&gt;"TOTAL"),IF(AND([6]PREMIOS_TITULACIONES_ANTIGUAS!$BY135&lt;&gt;"",[6]PREMIOS_TITULACIONES_ANTIGUAS!$BY135&lt;&gt;0),[6]PREMIOS_TITULACIONES_ANTIGUAS!$BY135,""),IF($A137="TOTAL",SUM(INDIRECT("AS4:AS"&amp;ROW()-1)),""))</f>
        <v/>
      </c>
      <c r="AT137" s="7" t="str">
        <f t="shared" ca="1" si="52"/>
        <v/>
      </c>
      <c r="AU137" s="7" t="str">
        <f ca="1">IF(AND($A137&lt;&gt;"",$A137&lt;&gt;"TOTAL"),IF(AND([6]PREMIOS_TITULACIONES_ANTIGUAS!$CB135&lt;&gt;"",[6]PREMIOS_TITULACIONES_ANTIGUAS!$CB135&lt;&gt;0),[6]PREMIOS_TITULACIONES_ANTIGUAS!$CB135,""),IF($A137="TOTAL",SUM(INDIRECT("AU4:AU"&amp;ROW()-1)),""))</f>
        <v/>
      </c>
      <c r="AV137" s="7" t="str">
        <f ca="1">IF(AND($A137&lt;&gt;"",$A137&lt;&gt;"TOTAL"),IF(AND([6]PREMIOS_TITULACIONES_ANTIGUAS!$CD135&lt;&gt;"",[6]PREMIOS_TITULACIONES_ANTIGUAS!$CD135&lt;&gt;0),[6]PREMIOS_TITULACIONES_ANTIGUAS!$CD135,""),IF($A137="TOTAL",SUM(INDIRECT("AV4:AV"&amp;ROW()-1)),""))</f>
        <v/>
      </c>
      <c r="AW137" s="7" t="str">
        <f t="shared" ca="1" si="53"/>
        <v/>
      </c>
      <c r="AX137" s="7" t="str">
        <f ca="1">IF(AND($A137&lt;&gt;"",$A137&lt;&gt;"TOTAL"),IF(AND([6]PREMIOS_TITULACIONES_ANTIGUAS!$CG135&lt;&gt;"",[6]PREMIOS_TITULACIONES_ANTIGUAS!$CG135&lt;&gt;0),[6]PREMIOS_TITULACIONES_ANTIGUAS!$CG135,""),IF($A137="TOTAL",SUM(INDIRECT("AX4:AX"&amp;ROW()-1)),""))</f>
        <v/>
      </c>
      <c r="AY137" s="7" t="str">
        <f ca="1">IF(AND($A137&lt;&gt;"",$A137&lt;&gt;"TOTAL"),IF(AND([6]PREMIOS_TITULACIONES_ANTIGUAS!$CI135&lt;&gt;"",[6]PREMIOS_TITULACIONES_ANTIGUAS!$CI135&lt;&gt;0),[6]PREMIOS_TITULACIONES_ANTIGUAS!$CI135,""),IF($A137="TOTAL",SUM(INDIRECT("AY4:AY"&amp;ROW()-1)),""))</f>
        <v/>
      </c>
      <c r="AZ137" s="7" t="str">
        <f t="shared" ca="1" si="54"/>
        <v/>
      </c>
      <c r="BA137" s="7" t="str">
        <f ca="1">IF(AND($A137&lt;&gt;"",$A137&lt;&gt;"TOTAL"),IF(AND([6]PREMIOS_TITULACIONES_ANTIGUAS!$CL135&lt;&gt;"",[6]PREMIOS_TITULACIONES_ANTIGUAS!$CL135&lt;&gt;0),[6]PREMIOS_TITULACIONES_ANTIGUAS!$CL135,""),IF($A137="TOTAL",SUM(INDIRECT("BA4:BA"&amp;ROW()-1)),""))</f>
        <v/>
      </c>
      <c r="BB137" s="7" t="str">
        <f ca="1">IF(AND($A137&lt;&gt;"",$A137&lt;&gt;"TOTAL"),IF(AND([6]PREMIOS_TITULACIONES_ANTIGUAS!$CN135&lt;&gt;"",[6]PREMIOS_TITULACIONES_ANTIGUAS!$CN135&lt;&gt;0),[6]PREMIOS_TITULACIONES_ANTIGUAS!$CN135,""),IF($A137="TOTAL",SUM(INDIRECT("BB4:BB"&amp;ROW()-1)),""))</f>
        <v/>
      </c>
      <c r="BC137" s="7" t="str">
        <f t="shared" ca="1" si="55"/>
        <v/>
      </c>
      <c r="BD137" s="7" t="str">
        <f ca="1">IF(AND($A137&lt;&gt;"",$A137&lt;&gt;"TOTAL"),IF(AND([6]PREMIOS_TITULACIONES_ANTIGUAS!$CQ135&lt;&gt;"",[6]PREMIOS_TITULACIONES_ANTIGUAS!$CQ135&lt;&gt;0),[6]PREMIOS_TITULACIONES_ANTIGUAS!$CQ135,""),IF($A137="TOTAL",SUM(INDIRECT("BD4:BD"&amp;ROW()-1)),""))</f>
        <v/>
      </c>
      <c r="BE137" s="7" t="str">
        <f ca="1">IF(AND($A137&lt;&gt;"",$A137&lt;&gt;"TOTAL"),IF(AND([6]PREMIOS_TITULACIONES_ANTIGUAS!$CS135&lt;&gt;"",[6]PREMIOS_TITULACIONES_ANTIGUAS!$CS135&lt;&gt;0),[6]PREMIOS_TITULACIONES_ANTIGUAS!$CS135,""),IF($A137="TOTAL",SUM(INDIRECT("BE4:BE"&amp;ROW()-1)),""))</f>
        <v/>
      </c>
      <c r="BF137" s="7" t="str">
        <f t="shared" ca="1" si="56"/>
        <v/>
      </c>
    </row>
    <row r="138" spans="1:58" x14ac:dyDescent="0.2">
      <c r="A138" s="12" t="str">
        <f>IF([6]PREMIOS_TITULACIONES_ANTIGUAS!$D136&lt;&gt;"",[6]PREMIOS_TITULACIONES_ANTIGUAS!$D136,IF(AND([6]PREMIOS_TITULACIONES_ANTIGUAS!$D136="",[6]PREMIOS_TITULACIONES_ANTIGUAS!$D137="",[6]PREMIOS_TITULACIONES_ANTIGUAS!$D135=""),"","TOTAL"))</f>
        <v/>
      </c>
      <c r="B138" s="7" t="str">
        <f ca="1">IF(AND($A138&lt;&gt;"",$A138&lt;&gt;"TOTAL"),IF(AND([6]PREMIOS_TITULACIONES_ANTIGUAS!$E136&lt;&gt;"",[6]PREMIOS_TITULACIONES_ANTIGUAS!$E136&lt;&gt;0),[6]PREMIOS_TITULACIONES_ANTIGUAS!$E136,""),IF($A138="TOTAL",SUM(INDIRECT("B4:B"&amp;ROW()-1)),""))</f>
        <v/>
      </c>
      <c r="C138" s="7" t="str">
        <f ca="1">IF(AND($A138&lt;&gt;"",$A138&lt;&gt;"TOTAL"),IF(AND([6]PREMIOS_TITULACIONES_ANTIGUAS!$G136&lt;&gt;"",[6]PREMIOS_TITULACIONES_ANTIGUAS!$G136&lt;&gt;0),[6]PREMIOS_TITULACIONES_ANTIGUAS!$G136,""),IF($A138="TOTAL",SUM(INDIRECT("C4:C"&amp;ROW()-1)),""))</f>
        <v/>
      </c>
      <c r="D138" s="7" t="str">
        <f t="shared" ca="1" si="38"/>
        <v/>
      </c>
      <c r="E138" s="7" t="str">
        <f ca="1">IF(AND($A138&lt;&gt;"",$A138&lt;&gt;"TOTAL"),IF(AND([6]PREMIOS_TITULACIONES_ANTIGUAS!$J136&lt;&gt;"",[6]PREMIOS_TITULACIONES_ANTIGUAS!$J136&lt;&gt;0),[6]PREMIOS_TITULACIONES_ANTIGUAS!$J136,""),IF($A138="TOTAL",SUM(INDIRECT("E4:E"&amp;ROW()-1)),""))</f>
        <v/>
      </c>
      <c r="F138" s="7" t="str">
        <f ca="1">IF(AND($A138&lt;&gt;"",$A138&lt;&gt;"TOTAL"),IF(AND([6]PREMIOS_TITULACIONES_ANTIGUAS!$L136&lt;&gt;"",[6]PREMIOS_TITULACIONES_ANTIGUAS!$L136&lt;&gt;0),[6]PREMIOS_TITULACIONES_ANTIGUAS!$L136,""),IF($A138="TOTAL",SUM(INDIRECT("F4:F"&amp;ROW()-1)),""))</f>
        <v/>
      </c>
      <c r="G138" s="7" t="str">
        <f t="shared" ca="1" si="39"/>
        <v/>
      </c>
      <c r="H138" s="7" t="str">
        <f ca="1">IF(AND($A138&lt;&gt;"",$A138&lt;&gt;"TOTAL"),IF(AND([6]PREMIOS_TITULACIONES_ANTIGUAS!$O136&lt;&gt;"",[6]PREMIOS_TITULACIONES_ANTIGUAS!$O136&lt;&gt;0),[6]PREMIOS_TITULACIONES_ANTIGUAS!$O136,""),IF($A138="TOTAL",SUM(INDIRECT("H4:H"&amp;ROW()-1)),""))</f>
        <v/>
      </c>
      <c r="I138" s="7" t="str">
        <f ca="1">IF(AND($A138&lt;&gt;"",$A138&lt;&gt;"TOTAL"),IF(AND([6]PREMIOS_TITULACIONES_ANTIGUAS!$Q136&lt;&gt;"",[6]PREMIOS_TITULACIONES_ANTIGUAS!$Q136&lt;&gt;0),[6]PREMIOS_TITULACIONES_ANTIGUAS!$Q136,""),IF($A138="TOTAL",SUM(INDIRECT("I4:I"&amp;ROW()-1)),""))</f>
        <v/>
      </c>
      <c r="J138" s="7" t="str">
        <f t="shared" ca="1" si="40"/>
        <v/>
      </c>
      <c r="K138" s="7" t="str">
        <f ca="1">IF(AND($A138&lt;&gt;"",$A138&lt;&gt;"TOTAL"),IF(AND([6]PREMIOS_TITULACIONES_ANTIGUAS!$T136&lt;&gt;"",[6]PREMIOS_TITULACIONES_ANTIGUAS!$T136&lt;&gt;0),[6]PREMIOS_TITULACIONES_ANTIGUAS!$T136,""),IF($A138="TOTAL",SUM(INDIRECT("K4:K"&amp;ROW()-1)),""))</f>
        <v/>
      </c>
      <c r="L138" s="7" t="str">
        <f ca="1">IF(AND($A138&lt;&gt;"",$A138&lt;&gt;"TOTAL"),IF(AND([6]PREMIOS_TITULACIONES_ANTIGUAS!$V136&lt;&gt;"",[6]PREMIOS_TITULACIONES_ANTIGUAS!$V136&lt;&gt;0),[6]PREMIOS_TITULACIONES_ANTIGUAS!$V136,""),IF($A138="TOTAL",SUM(INDIRECT("L4:L"&amp;ROW()-1)),""))</f>
        <v/>
      </c>
      <c r="M138" s="7" t="str">
        <f t="shared" ca="1" si="41"/>
        <v/>
      </c>
      <c r="N138" s="7" t="str">
        <f ca="1">IF(AND($A138&lt;&gt;"",$A138&lt;&gt;"TOTAL"),IF(AND([6]PREMIOS_TITULACIONES_ANTIGUAS!$Y136&lt;&gt;"",[6]PREMIOS_TITULACIONES_ANTIGUAS!$Y136&lt;&gt;0),[6]PREMIOS_TITULACIONES_ANTIGUAS!$Y136,""),IF($A138="TOTAL",SUM(INDIRECT("N4:N"&amp;ROW()-1)),""))</f>
        <v/>
      </c>
      <c r="O138" s="7" t="str">
        <f ca="1">IF(AND($A138&lt;&gt;"",$A138&lt;&gt;"TOTAL"),IF(AND([6]PREMIOS_TITULACIONES_ANTIGUAS!$AA136&lt;&gt;"",[6]PREMIOS_TITULACIONES_ANTIGUAS!$AA136&lt;&gt;0),[6]PREMIOS_TITULACIONES_ANTIGUAS!$AA136,""),IF($A138="TOTAL",SUM(INDIRECT("O4:O"&amp;ROW()-1)),""))</f>
        <v/>
      </c>
      <c r="P138" s="7" t="str">
        <f t="shared" ca="1" si="42"/>
        <v/>
      </c>
      <c r="Q138" s="7" t="str">
        <f ca="1">IF(AND($A138&lt;&gt;"",$A138&lt;&gt;"TOTAL"),IF(AND([6]PREMIOS_TITULACIONES_ANTIGUAS!$AD136&lt;&gt;"",[6]PREMIOS_TITULACIONES_ANTIGUAS!$AD136&lt;&gt;0),[6]PREMIOS_TITULACIONES_ANTIGUAS!$AD136,""),IF($A138="TOTAL",SUM(INDIRECT("Q4:Q"&amp;ROW()-1)),""))</f>
        <v/>
      </c>
      <c r="R138" s="7" t="str">
        <f ca="1">IF(AND($A138&lt;&gt;"",$A138&lt;&gt;"TOTAL"),IF(AND([6]PREMIOS_TITULACIONES_ANTIGUAS!$AF136&lt;&gt;"",[6]PREMIOS_TITULACIONES_ANTIGUAS!$AF136&lt;&gt;0),[6]PREMIOS_TITULACIONES_ANTIGUAS!$AF136,""),IF($A138="TOTAL",SUM(INDIRECT("R4:R"&amp;ROW()-1)),""))</f>
        <v/>
      </c>
      <c r="S138" s="7" t="str">
        <f t="shared" ca="1" si="43"/>
        <v/>
      </c>
      <c r="T138" s="7" t="str">
        <f ca="1">IF(AND($A138&lt;&gt;"",$A138&lt;&gt;"TOTAL"),IF(AND([6]PREMIOS_TITULACIONES_ANTIGUAS!$AI136&lt;&gt;"",[6]PREMIOS_TITULACIONES_ANTIGUAS!$AI136&lt;&gt;0),[6]PREMIOS_TITULACIONES_ANTIGUAS!$AI136,""),IF($A138="TOTAL",SUM(INDIRECT("T4:T"&amp;ROW()-1)),""))</f>
        <v/>
      </c>
      <c r="U138" s="7" t="str">
        <f ca="1">IF(AND($A138&lt;&gt;"",$A138&lt;&gt;"TOTAL"),IF(AND([6]PREMIOS_TITULACIONES_ANTIGUAS!$AK136&lt;&gt;"",[6]PREMIOS_TITULACIONES_ANTIGUAS!$AK136&lt;&gt;0),[6]PREMIOS_TITULACIONES_ANTIGUAS!$AK136,""),IF($A138="TOTAL",SUM(INDIRECT("U4:U"&amp;ROW()-1)),""))</f>
        <v/>
      </c>
      <c r="V138" s="7" t="str">
        <f t="shared" ca="1" si="44"/>
        <v/>
      </c>
      <c r="W138" s="7" t="str">
        <f ca="1">IF(AND($A138&lt;&gt;"",$A138&lt;&gt;"TOTAL"),IF(AND([6]PREMIOS_TITULACIONES_ANTIGUAS!$AN136&lt;&gt;"",[6]PREMIOS_TITULACIONES_ANTIGUAS!$AN136&lt;&gt;0),[6]PREMIOS_TITULACIONES_ANTIGUAS!$AN136,""),IF($A138="TOTAL",SUM(INDIRECT("W4:W"&amp;ROW()-1)),""))</f>
        <v/>
      </c>
      <c r="X138" s="7" t="str">
        <f ca="1">IF(AND($A138&lt;&gt;"",$A138&lt;&gt;"TOTAL"),IF(AND([6]PREMIOS_TITULACIONES_ANTIGUAS!$AP136&lt;&gt;"",[6]PREMIOS_TITULACIONES_ANTIGUAS!$AP136&lt;&gt;0),[6]PREMIOS_TITULACIONES_ANTIGUAS!$AP136,""),IF($A138="TOTAL",SUM(INDIRECT("X4:X"&amp;ROW()-1)),""))</f>
        <v/>
      </c>
      <c r="Y138" s="7" t="str">
        <f t="shared" ca="1" si="45"/>
        <v/>
      </c>
      <c r="Z138" s="7" t="str">
        <f ca="1">IF(AND($A138&lt;&gt;"",$A138&lt;&gt;"TOTAL"),IF(AND([6]PREMIOS_TITULACIONES_ANTIGUAS!$AS136&lt;&gt;"",[6]PREMIOS_TITULACIONES_ANTIGUAS!$AS136&lt;&gt;0),[6]PREMIOS_TITULACIONES_ANTIGUAS!$AS136,""),IF($A138="TOTAL",SUM(INDIRECT("Z4:Z"&amp;ROW()-1)),""))</f>
        <v/>
      </c>
      <c r="AA138" s="7" t="str">
        <f ca="1">IF(AND($A138&lt;&gt;"",$A138&lt;&gt;"TOTAL"),IF(AND([6]PREMIOS_TITULACIONES_ANTIGUAS!$AU136&lt;&gt;"",[6]PREMIOS_TITULACIONES_ANTIGUAS!$AU136&lt;&gt;0),[6]PREMIOS_TITULACIONES_ANTIGUAS!$AU136,""),IF($A138="TOTAL",SUM(INDIRECT("AA4:AA"&amp;ROW()-1)),""))</f>
        <v/>
      </c>
      <c r="AB138" s="7" t="str">
        <f t="shared" ca="1" si="46"/>
        <v/>
      </c>
      <c r="AC138" s="7" t="str">
        <f ca="1">IF(AND($A138&lt;&gt;"",$A138&lt;&gt;"TOTAL"),IF(AND([6]PREMIOS_TITULACIONES_ANTIGUAS!$AX136&lt;&gt;"",[6]PREMIOS_TITULACIONES_ANTIGUAS!$AX136&lt;&gt;0),[6]PREMIOS_TITULACIONES_ANTIGUAS!$AX136,""),IF($A138="TOTAL",SUM(INDIRECT("AC4:AC"&amp;ROW()-1)),""))</f>
        <v/>
      </c>
      <c r="AD138" s="7" t="str">
        <f ca="1">IF(AND($A138&lt;&gt;"",$A138&lt;&gt;"TOTAL"),IF(AND([6]PREMIOS_TITULACIONES_ANTIGUAS!$AZ136&lt;&gt;"",[6]PREMIOS_TITULACIONES_ANTIGUAS!$AZ136&lt;&gt;0),[6]PREMIOS_TITULACIONES_ANTIGUAS!$AZ136,""),IF($A138="TOTAL",SUM(INDIRECT("AD4:AD"&amp;ROW()-1)),""))</f>
        <v/>
      </c>
      <c r="AE138" s="7" t="str">
        <f t="shared" ca="1" si="47"/>
        <v/>
      </c>
      <c r="AF138" s="7" t="str">
        <f ca="1">IF(AND($A138&lt;&gt;"",$A138&lt;&gt;"TOTAL"),IF(AND([6]PREMIOS_TITULACIONES_ANTIGUAS!$BC136&lt;&gt;"",[6]PREMIOS_TITULACIONES_ANTIGUAS!$BC136&lt;&gt;0),[6]PREMIOS_TITULACIONES_ANTIGUAS!$BC136,""),IF($A138="TOTAL",SUM(INDIRECT("AF4:AF"&amp;ROW()-1)),""))</f>
        <v/>
      </c>
      <c r="AG138" s="7" t="str">
        <f ca="1">IF(AND($A138&lt;&gt;"",$A138&lt;&gt;"TOTAL"),IF(AND([6]PREMIOS_TITULACIONES_ANTIGUAS!$BE136&lt;&gt;"",[6]PREMIOS_TITULACIONES_ANTIGUAS!$BE136&lt;&gt;0),[6]PREMIOS_TITULACIONES_ANTIGUAS!$BE136,""),IF($A138="TOTAL",SUM(INDIRECT("AG4:AG"&amp;ROW()-1)),""))</f>
        <v/>
      </c>
      <c r="AH138" s="7" t="str">
        <f t="shared" ca="1" si="48"/>
        <v/>
      </c>
      <c r="AI138" s="7" t="str">
        <f ca="1">IF(AND($A138&lt;&gt;"",$A138&lt;&gt;"TOTAL"),IF(AND([6]PREMIOS_TITULACIONES_ANTIGUAS!$BH136&lt;&gt;"",[6]PREMIOS_TITULACIONES_ANTIGUAS!$BH136&lt;&gt;0),[6]PREMIOS_TITULACIONES_ANTIGUAS!$BH136,""),IF($A138="TOTAL",SUM(INDIRECT("AI4:AI"&amp;ROW()-1)),""))</f>
        <v/>
      </c>
      <c r="AJ138" s="7" t="str">
        <f ca="1">IF(AND($A138&lt;&gt;"",$A138&lt;&gt;"TOTAL"),IF(AND([6]PREMIOS_TITULACIONES_ANTIGUAS!$BJ136&lt;&gt;"",[6]PREMIOS_TITULACIONES_ANTIGUAS!$BJ136&lt;&gt;0),[6]PREMIOS_TITULACIONES_ANTIGUAS!$BJ136,""),IF($A138="TOTAL",SUM(INDIRECT("AJ4:AJ"&amp;ROW()-1)),""))</f>
        <v/>
      </c>
      <c r="AK138" s="7" t="str">
        <f t="shared" ca="1" si="49"/>
        <v/>
      </c>
      <c r="AL138" s="7" t="str">
        <f ca="1">IF(AND($A138&lt;&gt;"",$A138&lt;&gt;"TOTAL"),IF(AND([6]PREMIOS_TITULACIONES_ANTIGUAS!$BM136&lt;&gt;"",[6]PREMIOS_TITULACIONES_ANTIGUAS!$BM136&lt;&gt;0),[6]PREMIOS_TITULACIONES_ANTIGUAS!$BM136,""),IF($A138="TOTAL",SUM(INDIRECT("AL4:AL"&amp;ROW()-1)),""))</f>
        <v/>
      </c>
      <c r="AM138" s="7" t="str">
        <f ca="1">IF(AND($A138&lt;&gt;"",$A138&lt;&gt;"TOTAL"),IF(AND([6]PREMIOS_TITULACIONES_ANTIGUAS!$BO136&lt;&gt;"",[6]PREMIOS_TITULACIONES_ANTIGUAS!$BO136&lt;&gt;0),[6]PREMIOS_TITULACIONES_ANTIGUAS!$BO136,""),IF($A138="TOTAL",SUM(INDIRECT("AM4:AM"&amp;ROW()-1)),""))</f>
        <v/>
      </c>
      <c r="AN138" s="7" t="str">
        <f t="shared" ca="1" si="50"/>
        <v/>
      </c>
      <c r="AO138" s="7" t="str">
        <f ca="1">IF(AND($A138&lt;&gt;"",$A138&lt;&gt;"TOTAL"),IF(AND([6]PREMIOS_TITULACIONES_ANTIGUAS!$BR136&lt;&gt;"",[6]PREMIOS_TITULACIONES_ANTIGUAS!$BR136&lt;&gt;0),[6]PREMIOS_TITULACIONES_ANTIGUAS!$BR136,""),IF($A138="TOTAL",SUM(INDIRECT("AO4:AO"&amp;ROW()-1)),""))</f>
        <v/>
      </c>
      <c r="AP138" s="7" t="str">
        <f ca="1">IF(AND($A138&lt;&gt;"",$A138&lt;&gt;"TOTAL"),IF(AND([6]PREMIOS_TITULACIONES_ANTIGUAS!$BT136&lt;&gt;"",[6]PREMIOS_TITULACIONES_ANTIGUAS!$BT136&lt;&gt;0),[6]PREMIOS_TITULACIONES_ANTIGUAS!$BT136,""),IF($A138="TOTAL",SUM(INDIRECT("AP4:AP"&amp;ROW()-1)),""))</f>
        <v/>
      </c>
      <c r="AQ138" s="7" t="str">
        <f t="shared" ca="1" si="51"/>
        <v/>
      </c>
      <c r="AR138" s="7" t="str">
        <f ca="1">IF(AND($A138&lt;&gt;"",$A138&lt;&gt;"TOTAL"),IF(AND([6]PREMIOS_TITULACIONES_ANTIGUAS!$BW136&lt;&gt;"",[6]PREMIOS_TITULACIONES_ANTIGUAS!$BW136&lt;&gt;0),[6]PREMIOS_TITULACIONES_ANTIGUAS!$BW136,""),IF($A138="TOTAL",SUM(INDIRECT("AR4:AR"&amp;ROW()-1)),""))</f>
        <v/>
      </c>
      <c r="AS138" s="7" t="str">
        <f ca="1">IF(AND($A138&lt;&gt;"",$A138&lt;&gt;"TOTAL"),IF(AND([6]PREMIOS_TITULACIONES_ANTIGUAS!$BY136&lt;&gt;"",[6]PREMIOS_TITULACIONES_ANTIGUAS!$BY136&lt;&gt;0),[6]PREMIOS_TITULACIONES_ANTIGUAS!$BY136,""),IF($A138="TOTAL",SUM(INDIRECT("AS4:AS"&amp;ROW()-1)),""))</f>
        <v/>
      </c>
      <c r="AT138" s="7" t="str">
        <f t="shared" ca="1" si="52"/>
        <v/>
      </c>
      <c r="AU138" s="7" t="str">
        <f ca="1">IF(AND($A138&lt;&gt;"",$A138&lt;&gt;"TOTAL"),IF(AND([6]PREMIOS_TITULACIONES_ANTIGUAS!$CB136&lt;&gt;"",[6]PREMIOS_TITULACIONES_ANTIGUAS!$CB136&lt;&gt;0),[6]PREMIOS_TITULACIONES_ANTIGUAS!$CB136,""),IF($A138="TOTAL",SUM(INDIRECT("AU4:AU"&amp;ROW()-1)),""))</f>
        <v/>
      </c>
      <c r="AV138" s="7" t="str">
        <f ca="1">IF(AND($A138&lt;&gt;"",$A138&lt;&gt;"TOTAL"),IF(AND([6]PREMIOS_TITULACIONES_ANTIGUAS!$CD136&lt;&gt;"",[6]PREMIOS_TITULACIONES_ANTIGUAS!$CD136&lt;&gt;0),[6]PREMIOS_TITULACIONES_ANTIGUAS!$CD136,""),IF($A138="TOTAL",SUM(INDIRECT("AV4:AV"&amp;ROW()-1)),""))</f>
        <v/>
      </c>
      <c r="AW138" s="7" t="str">
        <f t="shared" ca="1" si="53"/>
        <v/>
      </c>
      <c r="AX138" s="7" t="str">
        <f ca="1">IF(AND($A138&lt;&gt;"",$A138&lt;&gt;"TOTAL"),IF(AND([6]PREMIOS_TITULACIONES_ANTIGUAS!$CG136&lt;&gt;"",[6]PREMIOS_TITULACIONES_ANTIGUAS!$CG136&lt;&gt;0),[6]PREMIOS_TITULACIONES_ANTIGUAS!$CG136,""),IF($A138="TOTAL",SUM(INDIRECT("AX4:AX"&amp;ROW()-1)),""))</f>
        <v/>
      </c>
      <c r="AY138" s="7" t="str">
        <f ca="1">IF(AND($A138&lt;&gt;"",$A138&lt;&gt;"TOTAL"),IF(AND([6]PREMIOS_TITULACIONES_ANTIGUAS!$CI136&lt;&gt;"",[6]PREMIOS_TITULACIONES_ANTIGUAS!$CI136&lt;&gt;0),[6]PREMIOS_TITULACIONES_ANTIGUAS!$CI136,""),IF($A138="TOTAL",SUM(INDIRECT("AY4:AY"&amp;ROW()-1)),""))</f>
        <v/>
      </c>
      <c r="AZ138" s="7" t="str">
        <f t="shared" ca="1" si="54"/>
        <v/>
      </c>
      <c r="BA138" s="7" t="str">
        <f ca="1">IF(AND($A138&lt;&gt;"",$A138&lt;&gt;"TOTAL"),IF(AND([6]PREMIOS_TITULACIONES_ANTIGUAS!$CL136&lt;&gt;"",[6]PREMIOS_TITULACIONES_ANTIGUAS!$CL136&lt;&gt;0),[6]PREMIOS_TITULACIONES_ANTIGUAS!$CL136,""),IF($A138="TOTAL",SUM(INDIRECT("BA4:BA"&amp;ROW()-1)),""))</f>
        <v/>
      </c>
      <c r="BB138" s="7" t="str">
        <f ca="1">IF(AND($A138&lt;&gt;"",$A138&lt;&gt;"TOTAL"),IF(AND([6]PREMIOS_TITULACIONES_ANTIGUAS!$CN136&lt;&gt;"",[6]PREMIOS_TITULACIONES_ANTIGUAS!$CN136&lt;&gt;0),[6]PREMIOS_TITULACIONES_ANTIGUAS!$CN136,""),IF($A138="TOTAL",SUM(INDIRECT("BB4:BB"&amp;ROW()-1)),""))</f>
        <v/>
      </c>
      <c r="BC138" s="7" t="str">
        <f t="shared" ca="1" si="55"/>
        <v/>
      </c>
      <c r="BD138" s="7" t="str">
        <f ca="1">IF(AND($A138&lt;&gt;"",$A138&lt;&gt;"TOTAL"),IF(AND([6]PREMIOS_TITULACIONES_ANTIGUAS!$CQ136&lt;&gt;"",[6]PREMIOS_TITULACIONES_ANTIGUAS!$CQ136&lt;&gt;0),[6]PREMIOS_TITULACIONES_ANTIGUAS!$CQ136,""),IF($A138="TOTAL",SUM(INDIRECT("BD4:BD"&amp;ROW()-1)),""))</f>
        <v/>
      </c>
      <c r="BE138" s="7" t="str">
        <f ca="1">IF(AND($A138&lt;&gt;"",$A138&lt;&gt;"TOTAL"),IF(AND([6]PREMIOS_TITULACIONES_ANTIGUAS!$CS136&lt;&gt;"",[6]PREMIOS_TITULACIONES_ANTIGUAS!$CS136&lt;&gt;0),[6]PREMIOS_TITULACIONES_ANTIGUAS!$CS136,""),IF($A138="TOTAL",SUM(INDIRECT("BE4:BE"&amp;ROW()-1)),""))</f>
        <v/>
      </c>
      <c r="BF138" s="7" t="str">
        <f t="shared" ca="1" si="56"/>
        <v/>
      </c>
    </row>
    <row r="139" spans="1:58" x14ac:dyDescent="0.2">
      <c r="A139" s="12" t="str">
        <f>IF([6]PREMIOS_TITULACIONES_ANTIGUAS!$D137&lt;&gt;"",[6]PREMIOS_TITULACIONES_ANTIGUAS!$D137,IF(AND([6]PREMIOS_TITULACIONES_ANTIGUAS!$D137="",[6]PREMIOS_TITULACIONES_ANTIGUAS!$D138="",[6]PREMIOS_TITULACIONES_ANTIGUAS!$D136=""),"","TOTAL"))</f>
        <v/>
      </c>
      <c r="B139" s="7" t="str">
        <f ca="1">IF(AND($A139&lt;&gt;"",$A139&lt;&gt;"TOTAL"),IF(AND([6]PREMIOS_TITULACIONES_ANTIGUAS!$E137&lt;&gt;"",[6]PREMIOS_TITULACIONES_ANTIGUAS!$E137&lt;&gt;0),[6]PREMIOS_TITULACIONES_ANTIGUAS!$E137,""),IF($A139="TOTAL",SUM(INDIRECT("B4:B"&amp;ROW()-1)),""))</f>
        <v/>
      </c>
      <c r="C139" s="7" t="str">
        <f ca="1">IF(AND($A139&lt;&gt;"",$A139&lt;&gt;"TOTAL"),IF(AND([6]PREMIOS_TITULACIONES_ANTIGUAS!$G137&lt;&gt;"",[6]PREMIOS_TITULACIONES_ANTIGUAS!$G137&lt;&gt;0),[6]PREMIOS_TITULACIONES_ANTIGUAS!$G137,""),IF($A139="TOTAL",SUM(INDIRECT("C4:C"&amp;ROW()-1)),""))</f>
        <v/>
      </c>
      <c r="D139" s="7" t="str">
        <f t="shared" ca="1" si="38"/>
        <v/>
      </c>
      <c r="E139" s="7" t="str">
        <f ca="1">IF(AND($A139&lt;&gt;"",$A139&lt;&gt;"TOTAL"),IF(AND([6]PREMIOS_TITULACIONES_ANTIGUAS!$J137&lt;&gt;"",[6]PREMIOS_TITULACIONES_ANTIGUAS!$J137&lt;&gt;0),[6]PREMIOS_TITULACIONES_ANTIGUAS!$J137,""),IF($A139="TOTAL",SUM(INDIRECT("E4:E"&amp;ROW()-1)),""))</f>
        <v/>
      </c>
      <c r="F139" s="7" t="str">
        <f ca="1">IF(AND($A139&lt;&gt;"",$A139&lt;&gt;"TOTAL"),IF(AND([6]PREMIOS_TITULACIONES_ANTIGUAS!$L137&lt;&gt;"",[6]PREMIOS_TITULACIONES_ANTIGUAS!$L137&lt;&gt;0),[6]PREMIOS_TITULACIONES_ANTIGUAS!$L137,""),IF($A139="TOTAL",SUM(INDIRECT("F4:F"&amp;ROW()-1)),""))</f>
        <v/>
      </c>
      <c r="G139" s="7" t="str">
        <f t="shared" ca="1" si="39"/>
        <v/>
      </c>
      <c r="H139" s="7" t="str">
        <f ca="1">IF(AND($A139&lt;&gt;"",$A139&lt;&gt;"TOTAL"),IF(AND([6]PREMIOS_TITULACIONES_ANTIGUAS!$O137&lt;&gt;"",[6]PREMIOS_TITULACIONES_ANTIGUAS!$O137&lt;&gt;0),[6]PREMIOS_TITULACIONES_ANTIGUAS!$O137,""),IF($A139="TOTAL",SUM(INDIRECT("H4:H"&amp;ROW()-1)),""))</f>
        <v/>
      </c>
      <c r="I139" s="7" t="str">
        <f ca="1">IF(AND($A139&lt;&gt;"",$A139&lt;&gt;"TOTAL"),IF(AND([6]PREMIOS_TITULACIONES_ANTIGUAS!$Q137&lt;&gt;"",[6]PREMIOS_TITULACIONES_ANTIGUAS!$Q137&lt;&gt;0),[6]PREMIOS_TITULACIONES_ANTIGUAS!$Q137,""),IF($A139="TOTAL",SUM(INDIRECT("I4:I"&amp;ROW()-1)),""))</f>
        <v/>
      </c>
      <c r="J139" s="7" t="str">
        <f t="shared" ca="1" si="40"/>
        <v/>
      </c>
      <c r="K139" s="7" t="str">
        <f ca="1">IF(AND($A139&lt;&gt;"",$A139&lt;&gt;"TOTAL"),IF(AND([6]PREMIOS_TITULACIONES_ANTIGUAS!$T137&lt;&gt;"",[6]PREMIOS_TITULACIONES_ANTIGUAS!$T137&lt;&gt;0),[6]PREMIOS_TITULACIONES_ANTIGUAS!$T137,""),IF($A139="TOTAL",SUM(INDIRECT("K4:K"&amp;ROW()-1)),""))</f>
        <v/>
      </c>
      <c r="L139" s="7" t="str">
        <f ca="1">IF(AND($A139&lt;&gt;"",$A139&lt;&gt;"TOTAL"),IF(AND([6]PREMIOS_TITULACIONES_ANTIGUAS!$V137&lt;&gt;"",[6]PREMIOS_TITULACIONES_ANTIGUAS!$V137&lt;&gt;0),[6]PREMIOS_TITULACIONES_ANTIGUAS!$V137,""),IF($A139="TOTAL",SUM(INDIRECT("L4:L"&amp;ROW()-1)),""))</f>
        <v/>
      </c>
      <c r="M139" s="7" t="str">
        <f t="shared" ca="1" si="41"/>
        <v/>
      </c>
      <c r="N139" s="7" t="str">
        <f ca="1">IF(AND($A139&lt;&gt;"",$A139&lt;&gt;"TOTAL"),IF(AND([6]PREMIOS_TITULACIONES_ANTIGUAS!$Y137&lt;&gt;"",[6]PREMIOS_TITULACIONES_ANTIGUAS!$Y137&lt;&gt;0),[6]PREMIOS_TITULACIONES_ANTIGUAS!$Y137,""),IF($A139="TOTAL",SUM(INDIRECT("N4:N"&amp;ROW()-1)),""))</f>
        <v/>
      </c>
      <c r="O139" s="7" t="str">
        <f ca="1">IF(AND($A139&lt;&gt;"",$A139&lt;&gt;"TOTAL"),IF(AND([6]PREMIOS_TITULACIONES_ANTIGUAS!$AA137&lt;&gt;"",[6]PREMIOS_TITULACIONES_ANTIGUAS!$AA137&lt;&gt;0),[6]PREMIOS_TITULACIONES_ANTIGUAS!$AA137,""),IF($A139="TOTAL",SUM(INDIRECT("O4:O"&amp;ROW()-1)),""))</f>
        <v/>
      </c>
      <c r="P139" s="7" t="str">
        <f t="shared" ca="1" si="42"/>
        <v/>
      </c>
      <c r="Q139" s="7" t="str">
        <f ca="1">IF(AND($A139&lt;&gt;"",$A139&lt;&gt;"TOTAL"),IF(AND([6]PREMIOS_TITULACIONES_ANTIGUAS!$AD137&lt;&gt;"",[6]PREMIOS_TITULACIONES_ANTIGUAS!$AD137&lt;&gt;0),[6]PREMIOS_TITULACIONES_ANTIGUAS!$AD137,""),IF($A139="TOTAL",SUM(INDIRECT("Q4:Q"&amp;ROW()-1)),""))</f>
        <v/>
      </c>
      <c r="R139" s="7" t="str">
        <f ca="1">IF(AND($A139&lt;&gt;"",$A139&lt;&gt;"TOTAL"),IF(AND([6]PREMIOS_TITULACIONES_ANTIGUAS!$AF137&lt;&gt;"",[6]PREMIOS_TITULACIONES_ANTIGUAS!$AF137&lt;&gt;0),[6]PREMIOS_TITULACIONES_ANTIGUAS!$AF137,""),IF($A139="TOTAL",SUM(INDIRECT("R4:R"&amp;ROW()-1)),""))</f>
        <v/>
      </c>
      <c r="S139" s="7" t="str">
        <f t="shared" ca="1" si="43"/>
        <v/>
      </c>
      <c r="T139" s="7" t="str">
        <f ca="1">IF(AND($A139&lt;&gt;"",$A139&lt;&gt;"TOTAL"),IF(AND([6]PREMIOS_TITULACIONES_ANTIGUAS!$AI137&lt;&gt;"",[6]PREMIOS_TITULACIONES_ANTIGUAS!$AI137&lt;&gt;0),[6]PREMIOS_TITULACIONES_ANTIGUAS!$AI137,""),IF($A139="TOTAL",SUM(INDIRECT("T4:T"&amp;ROW()-1)),""))</f>
        <v/>
      </c>
      <c r="U139" s="7" t="str">
        <f ca="1">IF(AND($A139&lt;&gt;"",$A139&lt;&gt;"TOTAL"),IF(AND([6]PREMIOS_TITULACIONES_ANTIGUAS!$AK137&lt;&gt;"",[6]PREMIOS_TITULACIONES_ANTIGUAS!$AK137&lt;&gt;0),[6]PREMIOS_TITULACIONES_ANTIGUAS!$AK137,""),IF($A139="TOTAL",SUM(INDIRECT("U4:U"&amp;ROW()-1)),""))</f>
        <v/>
      </c>
      <c r="V139" s="7" t="str">
        <f t="shared" ca="1" si="44"/>
        <v/>
      </c>
      <c r="W139" s="7" t="str">
        <f ca="1">IF(AND($A139&lt;&gt;"",$A139&lt;&gt;"TOTAL"),IF(AND([6]PREMIOS_TITULACIONES_ANTIGUAS!$AN137&lt;&gt;"",[6]PREMIOS_TITULACIONES_ANTIGUAS!$AN137&lt;&gt;0),[6]PREMIOS_TITULACIONES_ANTIGUAS!$AN137,""),IF($A139="TOTAL",SUM(INDIRECT("W4:W"&amp;ROW()-1)),""))</f>
        <v/>
      </c>
      <c r="X139" s="7" t="str">
        <f ca="1">IF(AND($A139&lt;&gt;"",$A139&lt;&gt;"TOTAL"),IF(AND([6]PREMIOS_TITULACIONES_ANTIGUAS!$AP137&lt;&gt;"",[6]PREMIOS_TITULACIONES_ANTIGUAS!$AP137&lt;&gt;0),[6]PREMIOS_TITULACIONES_ANTIGUAS!$AP137,""),IF($A139="TOTAL",SUM(INDIRECT("X4:X"&amp;ROW()-1)),""))</f>
        <v/>
      </c>
      <c r="Y139" s="7" t="str">
        <f t="shared" ca="1" si="45"/>
        <v/>
      </c>
      <c r="Z139" s="7" t="str">
        <f ca="1">IF(AND($A139&lt;&gt;"",$A139&lt;&gt;"TOTAL"),IF(AND([6]PREMIOS_TITULACIONES_ANTIGUAS!$AS137&lt;&gt;"",[6]PREMIOS_TITULACIONES_ANTIGUAS!$AS137&lt;&gt;0),[6]PREMIOS_TITULACIONES_ANTIGUAS!$AS137,""),IF($A139="TOTAL",SUM(INDIRECT("Z4:Z"&amp;ROW()-1)),""))</f>
        <v/>
      </c>
      <c r="AA139" s="7" t="str">
        <f ca="1">IF(AND($A139&lt;&gt;"",$A139&lt;&gt;"TOTAL"),IF(AND([6]PREMIOS_TITULACIONES_ANTIGUAS!$AU137&lt;&gt;"",[6]PREMIOS_TITULACIONES_ANTIGUAS!$AU137&lt;&gt;0),[6]PREMIOS_TITULACIONES_ANTIGUAS!$AU137,""),IF($A139="TOTAL",SUM(INDIRECT("AA4:AA"&amp;ROW()-1)),""))</f>
        <v/>
      </c>
      <c r="AB139" s="7" t="str">
        <f t="shared" ca="1" si="46"/>
        <v/>
      </c>
      <c r="AC139" s="7" t="str">
        <f ca="1">IF(AND($A139&lt;&gt;"",$A139&lt;&gt;"TOTAL"),IF(AND([6]PREMIOS_TITULACIONES_ANTIGUAS!$AX137&lt;&gt;"",[6]PREMIOS_TITULACIONES_ANTIGUAS!$AX137&lt;&gt;0),[6]PREMIOS_TITULACIONES_ANTIGUAS!$AX137,""),IF($A139="TOTAL",SUM(INDIRECT("AC4:AC"&amp;ROW()-1)),""))</f>
        <v/>
      </c>
      <c r="AD139" s="7" t="str">
        <f ca="1">IF(AND($A139&lt;&gt;"",$A139&lt;&gt;"TOTAL"),IF(AND([6]PREMIOS_TITULACIONES_ANTIGUAS!$AZ137&lt;&gt;"",[6]PREMIOS_TITULACIONES_ANTIGUAS!$AZ137&lt;&gt;0),[6]PREMIOS_TITULACIONES_ANTIGUAS!$AZ137,""),IF($A139="TOTAL",SUM(INDIRECT("AD4:AD"&amp;ROW()-1)),""))</f>
        <v/>
      </c>
      <c r="AE139" s="7" t="str">
        <f t="shared" ca="1" si="47"/>
        <v/>
      </c>
      <c r="AF139" s="7" t="str">
        <f ca="1">IF(AND($A139&lt;&gt;"",$A139&lt;&gt;"TOTAL"),IF(AND([6]PREMIOS_TITULACIONES_ANTIGUAS!$BC137&lt;&gt;"",[6]PREMIOS_TITULACIONES_ANTIGUAS!$BC137&lt;&gt;0),[6]PREMIOS_TITULACIONES_ANTIGUAS!$BC137,""),IF($A139="TOTAL",SUM(INDIRECT("AF4:AF"&amp;ROW()-1)),""))</f>
        <v/>
      </c>
      <c r="AG139" s="7" t="str">
        <f ca="1">IF(AND($A139&lt;&gt;"",$A139&lt;&gt;"TOTAL"),IF(AND([6]PREMIOS_TITULACIONES_ANTIGUAS!$BE137&lt;&gt;"",[6]PREMIOS_TITULACIONES_ANTIGUAS!$BE137&lt;&gt;0),[6]PREMIOS_TITULACIONES_ANTIGUAS!$BE137,""),IF($A139="TOTAL",SUM(INDIRECT("AG4:AG"&amp;ROW()-1)),""))</f>
        <v/>
      </c>
      <c r="AH139" s="7" t="str">
        <f t="shared" ca="1" si="48"/>
        <v/>
      </c>
      <c r="AI139" s="7" t="str">
        <f ca="1">IF(AND($A139&lt;&gt;"",$A139&lt;&gt;"TOTAL"),IF(AND([6]PREMIOS_TITULACIONES_ANTIGUAS!$BH137&lt;&gt;"",[6]PREMIOS_TITULACIONES_ANTIGUAS!$BH137&lt;&gt;0),[6]PREMIOS_TITULACIONES_ANTIGUAS!$BH137,""),IF($A139="TOTAL",SUM(INDIRECT("AI4:AI"&amp;ROW()-1)),""))</f>
        <v/>
      </c>
      <c r="AJ139" s="7" t="str">
        <f ca="1">IF(AND($A139&lt;&gt;"",$A139&lt;&gt;"TOTAL"),IF(AND([6]PREMIOS_TITULACIONES_ANTIGUAS!$BJ137&lt;&gt;"",[6]PREMIOS_TITULACIONES_ANTIGUAS!$BJ137&lt;&gt;0),[6]PREMIOS_TITULACIONES_ANTIGUAS!$BJ137,""),IF($A139="TOTAL",SUM(INDIRECT("AJ4:AJ"&amp;ROW()-1)),""))</f>
        <v/>
      </c>
      <c r="AK139" s="7" t="str">
        <f t="shared" ca="1" si="49"/>
        <v/>
      </c>
      <c r="AL139" s="7" t="str">
        <f ca="1">IF(AND($A139&lt;&gt;"",$A139&lt;&gt;"TOTAL"),IF(AND([6]PREMIOS_TITULACIONES_ANTIGUAS!$BM137&lt;&gt;"",[6]PREMIOS_TITULACIONES_ANTIGUAS!$BM137&lt;&gt;0),[6]PREMIOS_TITULACIONES_ANTIGUAS!$BM137,""),IF($A139="TOTAL",SUM(INDIRECT("AL4:AL"&amp;ROW()-1)),""))</f>
        <v/>
      </c>
      <c r="AM139" s="7" t="str">
        <f ca="1">IF(AND($A139&lt;&gt;"",$A139&lt;&gt;"TOTAL"),IF(AND([6]PREMIOS_TITULACIONES_ANTIGUAS!$BO137&lt;&gt;"",[6]PREMIOS_TITULACIONES_ANTIGUAS!$BO137&lt;&gt;0),[6]PREMIOS_TITULACIONES_ANTIGUAS!$BO137,""),IF($A139="TOTAL",SUM(INDIRECT("AM4:AM"&amp;ROW()-1)),""))</f>
        <v/>
      </c>
      <c r="AN139" s="7" t="str">
        <f t="shared" ca="1" si="50"/>
        <v/>
      </c>
      <c r="AO139" s="7" t="str">
        <f ca="1">IF(AND($A139&lt;&gt;"",$A139&lt;&gt;"TOTAL"),IF(AND([6]PREMIOS_TITULACIONES_ANTIGUAS!$BR137&lt;&gt;"",[6]PREMIOS_TITULACIONES_ANTIGUAS!$BR137&lt;&gt;0),[6]PREMIOS_TITULACIONES_ANTIGUAS!$BR137,""),IF($A139="TOTAL",SUM(INDIRECT("AO4:AO"&amp;ROW()-1)),""))</f>
        <v/>
      </c>
      <c r="AP139" s="7" t="str">
        <f ca="1">IF(AND($A139&lt;&gt;"",$A139&lt;&gt;"TOTAL"),IF(AND([6]PREMIOS_TITULACIONES_ANTIGUAS!$BT137&lt;&gt;"",[6]PREMIOS_TITULACIONES_ANTIGUAS!$BT137&lt;&gt;0),[6]PREMIOS_TITULACIONES_ANTIGUAS!$BT137,""),IF($A139="TOTAL",SUM(INDIRECT("AP4:AP"&amp;ROW()-1)),""))</f>
        <v/>
      </c>
      <c r="AQ139" s="7" t="str">
        <f t="shared" ca="1" si="51"/>
        <v/>
      </c>
      <c r="AR139" s="7" t="str">
        <f ca="1">IF(AND($A139&lt;&gt;"",$A139&lt;&gt;"TOTAL"),IF(AND([6]PREMIOS_TITULACIONES_ANTIGUAS!$BW137&lt;&gt;"",[6]PREMIOS_TITULACIONES_ANTIGUAS!$BW137&lt;&gt;0),[6]PREMIOS_TITULACIONES_ANTIGUAS!$BW137,""),IF($A139="TOTAL",SUM(INDIRECT("AR4:AR"&amp;ROW()-1)),""))</f>
        <v/>
      </c>
      <c r="AS139" s="7" t="str">
        <f ca="1">IF(AND($A139&lt;&gt;"",$A139&lt;&gt;"TOTAL"),IF(AND([6]PREMIOS_TITULACIONES_ANTIGUAS!$BY137&lt;&gt;"",[6]PREMIOS_TITULACIONES_ANTIGUAS!$BY137&lt;&gt;0),[6]PREMIOS_TITULACIONES_ANTIGUAS!$BY137,""),IF($A139="TOTAL",SUM(INDIRECT("AS4:AS"&amp;ROW()-1)),""))</f>
        <v/>
      </c>
      <c r="AT139" s="7" t="str">
        <f t="shared" ca="1" si="52"/>
        <v/>
      </c>
      <c r="AU139" s="7" t="str">
        <f ca="1">IF(AND($A139&lt;&gt;"",$A139&lt;&gt;"TOTAL"),IF(AND([6]PREMIOS_TITULACIONES_ANTIGUAS!$CB137&lt;&gt;"",[6]PREMIOS_TITULACIONES_ANTIGUAS!$CB137&lt;&gt;0),[6]PREMIOS_TITULACIONES_ANTIGUAS!$CB137,""),IF($A139="TOTAL",SUM(INDIRECT("AU4:AU"&amp;ROW()-1)),""))</f>
        <v/>
      </c>
      <c r="AV139" s="7" t="str">
        <f ca="1">IF(AND($A139&lt;&gt;"",$A139&lt;&gt;"TOTAL"),IF(AND([6]PREMIOS_TITULACIONES_ANTIGUAS!$CD137&lt;&gt;"",[6]PREMIOS_TITULACIONES_ANTIGUAS!$CD137&lt;&gt;0),[6]PREMIOS_TITULACIONES_ANTIGUAS!$CD137,""),IF($A139="TOTAL",SUM(INDIRECT("AV4:AV"&amp;ROW()-1)),""))</f>
        <v/>
      </c>
      <c r="AW139" s="7" t="str">
        <f t="shared" ca="1" si="53"/>
        <v/>
      </c>
      <c r="AX139" s="7" t="str">
        <f ca="1">IF(AND($A139&lt;&gt;"",$A139&lt;&gt;"TOTAL"),IF(AND([6]PREMIOS_TITULACIONES_ANTIGUAS!$CG137&lt;&gt;"",[6]PREMIOS_TITULACIONES_ANTIGUAS!$CG137&lt;&gt;0),[6]PREMIOS_TITULACIONES_ANTIGUAS!$CG137,""),IF($A139="TOTAL",SUM(INDIRECT("AX4:AX"&amp;ROW()-1)),""))</f>
        <v/>
      </c>
      <c r="AY139" s="7" t="str">
        <f ca="1">IF(AND($A139&lt;&gt;"",$A139&lt;&gt;"TOTAL"),IF(AND([6]PREMIOS_TITULACIONES_ANTIGUAS!$CI137&lt;&gt;"",[6]PREMIOS_TITULACIONES_ANTIGUAS!$CI137&lt;&gt;0),[6]PREMIOS_TITULACIONES_ANTIGUAS!$CI137,""),IF($A139="TOTAL",SUM(INDIRECT("AY4:AY"&amp;ROW()-1)),""))</f>
        <v/>
      </c>
      <c r="AZ139" s="7" t="str">
        <f t="shared" ca="1" si="54"/>
        <v/>
      </c>
      <c r="BA139" s="7" t="str">
        <f ca="1">IF(AND($A139&lt;&gt;"",$A139&lt;&gt;"TOTAL"),IF(AND([6]PREMIOS_TITULACIONES_ANTIGUAS!$CL137&lt;&gt;"",[6]PREMIOS_TITULACIONES_ANTIGUAS!$CL137&lt;&gt;0),[6]PREMIOS_TITULACIONES_ANTIGUAS!$CL137,""),IF($A139="TOTAL",SUM(INDIRECT("BA4:BA"&amp;ROW()-1)),""))</f>
        <v/>
      </c>
      <c r="BB139" s="7" t="str">
        <f ca="1">IF(AND($A139&lt;&gt;"",$A139&lt;&gt;"TOTAL"),IF(AND([6]PREMIOS_TITULACIONES_ANTIGUAS!$CN137&lt;&gt;"",[6]PREMIOS_TITULACIONES_ANTIGUAS!$CN137&lt;&gt;0),[6]PREMIOS_TITULACIONES_ANTIGUAS!$CN137,""),IF($A139="TOTAL",SUM(INDIRECT("BB4:BB"&amp;ROW()-1)),""))</f>
        <v/>
      </c>
      <c r="BC139" s="7" t="str">
        <f t="shared" ca="1" si="55"/>
        <v/>
      </c>
      <c r="BD139" s="7" t="str">
        <f ca="1">IF(AND($A139&lt;&gt;"",$A139&lt;&gt;"TOTAL"),IF(AND([6]PREMIOS_TITULACIONES_ANTIGUAS!$CQ137&lt;&gt;"",[6]PREMIOS_TITULACIONES_ANTIGUAS!$CQ137&lt;&gt;0),[6]PREMIOS_TITULACIONES_ANTIGUAS!$CQ137,""),IF($A139="TOTAL",SUM(INDIRECT("BD4:BD"&amp;ROW()-1)),""))</f>
        <v/>
      </c>
      <c r="BE139" s="7" t="str">
        <f ca="1">IF(AND($A139&lt;&gt;"",$A139&lt;&gt;"TOTAL"),IF(AND([6]PREMIOS_TITULACIONES_ANTIGUAS!$CS137&lt;&gt;"",[6]PREMIOS_TITULACIONES_ANTIGUAS!$CS137&lt;&gt;0),[6]PREMIOS_TITULACIONES_ANTIGUAS!$CS137,""),IF($A139="TOTAL",SUM(INDIRECT("BE4:BE"&amp;ROW()-1)),""))</f>
        <v/>
      </c>
      <c r="BF139" s="7" t="str">
        <f t="shared" ca="1" si="56"/>
        <v/>
      </c>
    </row>
    <row r="140" spans="1:58" x14ac:dyDescent="0.2">
      <c r="A140" s="12" t="str">
        <f>IF([6]PREMIOS_TITULACIONES_ANTIGUAS!$D138&lt;&gt;"",[6]PREMIOS_TITULACIONES_ANTIGUAS!$D138,IF(AND([6]PREMIOS_TITULACIONES_ANTIGUAS!$D138="",[6]PREMIOS_TITULACIONES_ANTIGUAS!$D139="",[6]PREMIOS_TITULACIONES_ANTIGUAS!$D137=""),"","TOTAL"))</f>
        <v/>
      </c>
      <c r="B140" s="7" t="str">
        <f ca="1">IF(AND($A140&lt;&gt;"",$A140&lt;&gt;"TOTAL"),IF(AND([6]PREMIOS_TITULACIONES_ANTIGUAS!$E138&lt;&gt;"",[6]PREMIOS_TITULACIONES_ANTIGUAS!$E138&lt;&gt;0),[6]PREMIOS_TITULACIONES_ANTIGUAS!$E138,""),IF($A140="TOTAL",SUM(INDIRECT("B4:B"&amp;ROW()-1)),""))</f>
        <v/>
      </c>
      <c r="C140" s="7" t="str">
        <f ca="1">IF(AND($A140&lt;&gt;"",$A140&lt;&gt;"TOTAL"),IF(AND([6]PREMIOS_TITULACIONES_ANTIGUAS!$G138&lt;&gt;"",[6]PREMIOS_TITULACIONES_ANTIGUAS!$G138&lt;&gt;0),[6]PREMIOS_TITULACIONES_ANTIGUAS!$G138,""),IF($A140="TOTAL",SUM(INDIRECT("C4:C"&amp;ROW()-1)),""))</f>
        <v/>
      </c>
      <c r="D140" s="7" t="str">
        <f t="shared" ca="1" si="38"/>
        <v/>
      </c>
      <c r="E140" s="7" t="str">
        <f ca="1">IF(AND($A140&lt;&gt;"",$A140&lt;&gt;"TOTAL"),IF(AND([6]PREMIOS_TITULACIONES_ANTIGUAS!$J138&lt;&gt;"",[6]PREMIOS_TITULACIONES_ANTIGUAS!$J138&lt;&gt;0),[6]PREMIOS_TITULACIONES_ANTIGUAS!$J138,""),IF($A140="TOTAL",SUM(INDIRECT("E4:E"&amp;ROW()-1)),""))</f>
        <v/>
      </c>
      <c r="F140" s="7" t="str">
        <f ca="1">IF(AND($A140&lt;&gt;"",$A140&lt;&gt;"TOTAL"),IF(AND([6]PREMIOS_TITULACIONES_ANTIGUAS!$L138&lt;&gt;"",[6]PREMIOS_TITULACIONES_ANTIGUAS!$L138&lt;&gt;0),[6]PREMIOS_TITULACIONES_ANTIGUAS!$L138,""),IF($A140="TOTAL",SUM(INDIRECT("F4:F"&amp;ROW()-1)),""))</f>
        <v/>
      </c>
      <c r="G140" s="7" t="str">
        <f t="shared" ca="1" si="39"/>
        <v/>
      </c>
      <c r="H140" s="7" t="str">
        <f ca="1">IF(AND($A140&lt;&gt;"",$A140&lt;&gt;"TOTAL"),IF(AND([6]PREMIOS_TITULACIONES_ANTIGUAS!$O138&lt;&gt;"",[6]PREMIOS_TITULACIONES_ANTIGUAS!$O138&lt;&gt;0),[6]PREMIOS_TITULACIONES_ANTIGUAS!$O138,""),IF($A140="TOTAL",SUM(INDIRECT("H4:H"&amp;ROW()-1)),""))</f>
        <v/>
      </c>
      <c r="I140" s="7" t="str">
        <f ca="1">IF(AND($A140&lt;&gt;"",$A140&lt;&gt;"TOTAL"),IF(AND([6]PREMIOS_TITULACIONES_ANTIGUAS!$Q138&lt;&gt;"",[6]PREMIOS_TITULACIONES_ANTIGUAS!$Q138&lt;&gt;0),[6]PREMIOS_TITULACIONES_ANTIGUAS!$Q138,""),IF($A140="TOTAL",SUM(INDIRECT("I4:I"&amp;ROW()-1)),""))</f>
        <v/>
      </c>
      <c r="J140" s="7" t="str">
        <f t="shared" ca="1" si="40"/>
        <v/>
      </c>
      <c r="K140" s="7" t="str">
        <f ca="1">IF(AND($A140&lt;&gt;"",$A140&lt;&gt;"TOTAL"),IF(AND([6]PREMIOS_TITULACIONES_ANTIGUAS!$T138&lt;&gt;"",[6]PREMIOS_TITULACIONES_ANTIGUAS!$T138&lt;&gt;0),[6]PREMIOS_TITULACIONES_ANTIGUAS!$T138,""),IF($A140="TOTAL",SUM(INDIRECT("K4:K"&amp;ROW()-1)),""))</f>
        <v/>
      </c>
      <c r="L140" s="7" t="str">
        <f ca="1">IF(AND($A140&lt;&gt;"",$A140&lt;&gt;"TOTAL"),IF(AND([6]PREMIOS_TITULACIONES_ANTIGUAS!$V138&lt;&gt;"",[6]PREMIOS_TITULACIONES_ANTIGUAS!$V138&lt;&gt;0),[6]PREMIOS_TITULACIONES_ANTIGUAS!$V138,""),IF($A140="TOTAL",SUM(INDIRECT("L4:L"&amp;ROW()-1)),""))</f>
        <v/>
      </c>
      <c r="M140" s="7" t="str">
        <f t="shared" ca="1" si="41"/>
        <v/>
      </c>
      <c r="N140" s="7" t="str">
        <f ca="1">IF(AND($A140&lt;&gt;"",$A140&lt;&gt;"TOTAL"),IF(AND([6]PREMIOS_TITULACIONES_ANTIGUAS!$Y138&lt;&gt;"",[6]PREMIOS_TITULACIONES_ANTIGUAS!$Y138&lt;&gt;0),[6]PREMIOS_TITULACIONES_ANTIGUAS!$Y138,""),IF($A140="TOTAL",SUM(INDIRECT("N4:N"&amp;ROW()-1)),""))</f>
        <v/>
      </c>
      <c r="O140" s="7" t="str">
        <f ca="1">IF(AND($A140&lt;&gt;"",$A140&lt;&gt;"TOTAL"),IF(AND([6]PREMIOS_TITULACIONES_ANTIGUAS!$AA138&lt;&gt;"",[6]PREMIOS_TITULACIONES_ANTIGUAS!$AA138&lt;&gt;0),[6]PREMIOS_TITULACIONES_ANTIGUAS!$AA138,""),IF($A140="TOTAL",SUM(INDIRECT("O4:O"&amp;ROW()-1)),""))</f>
        <v/>
      </c>
      <c r="P140" s="7" t="str">
        <f t="shared" ca="1" si="42"/>
        <v/>
      </c>
      <c r="Q140" s="7" t="str">
        <f ca="1">IF(AND($A140&lt;&gt;"",$A140&lt;&gt;"TOTAL"),IF(AND([6]PREMIOS_TITULACIONES_ANTIGUAS!$AD138&lt;&gt;"",[6]PREMIOS_TITULACIONES_ANTIGUAS!$AD138&lt;&gt;0),[6]PREMIOS_TITULACIONES_ANTIGUAS!$AD138,""),IF($A140="TOTAL",SUM(INDIRECT("Q4:Q"&amp;ROW()-1)),""))</f>
        <v/>
      </c>
      <c r="R140" s="7" t="str">
        <f ca="1">IF(AND($A140&lt;&gt;"",$A140&lt;&gt;"TOTAL"),IF(AND([6]PREMIOS_TITULACIONES_ANTIGUAS!$AF138&lt;&gt;"",[6]PREMIOS_TITULACIONES_ANTIGUAS!$AF138&lt;&gt;0),[6]PREMIOS_TITULACIONES_ANTIGUAS!$AF138,""),IF($A140="TOTAL",SUM(INDIRECT("R4:R"&amp;ROW()-1)),""))</f>
        <v/>
      </c>
      <c r="S140" s="7" t="str">
        <f t="shared" ca="1" si="43"/>
        <v/>
      </c>
      <c r="T140" s="7" t="str">
        <f ca="1">IF(AND($A140&lt;&gt;"",$A140&lt;&gt;"TOTAL"),IF(AND([6]PREMIOS_TITULACIONES_ANTIGUAS!$AI138&lt;&gt;"",[6]PREMIOS_TITULACIONES_ANTIGUAS!$AI138&lt;&gt;0),[6]PREMIOS_TITULACIONES_ANTIGUAS!$AI138,""),IF($A140="TOTAL",SUM(INDIRECT("T4:T"&amp;ROW()-1)),""))</f>
        <v/>
      </c>
      <c r="U140" s="7" t="str">
        <f ca="1">IF(AND($A140&lt;&gt;"",$A140&lt;&gt;"TOTAL"),IF(AND([6]PREMIOS_TITULACIONES_ANTIGUAS!$AK138&lt;&gt;"",[6]PREMIOS_TITULACIONES_ANTIGUAS!$AK138&lt;&gt;0),[6]PREMIOS_TITULACIONES_ANTIGUAS!$AK138,""),IF($A140="TOTAL",SUM(INDIRECT("U4:U"&amp;ROW()-1)),""))</f>
        <v/>
      </c>
      <c r="V140" s="7" t="str">
        <f t="shared" ca="1" si="44"/>
        <v/>
      </c>
      <c r="W140" s="7" t="str">
        <f ca="1">IF(AND($A140&lt;&gt;"",$A140&lt;&gt;"TOTAL"),IF(AND([6]PREMIOS_TITULACIONES_ANTIGUAS!$AN138&lt;&gt;"",[6]PREMIOS_TITULACIONES_ANTIGUAS!$AN138&lt;&gt;0),[6]PREMIOS_TITULACIONES_ANTIGUAS!$AN138,""),IF($A140="TOTAL",SUM(INDIRECT("W4:W"&amp;ROW()-1)),""))</f>
        <v/>
      </c>
      <c r="X140" s="7" t="str">
        <f ca="1">IF(AND($A140&lt;&gt;"",$A140&lt;&gt;"TOTAL"),IF(AND([6]PREMIOS_TITULACIONES_ANTIGUAS!$AP138&lt;&gt;"",[6]PREMIOS_TITULACIONES_ANTIGUAS!$AP138&lt;&gt;0),[6]PREMIOS_TITULACIONES_ANTIGUAS!$AP138,""),IF($A140="TOTAL",SUM(INDIRECT("X4:X"&amp;ROW()-1)),""))</f>
        <v/>
      </c>
      <c r="Y140" s="7" t="str">
        <f t="shared" ca="1" si="45"/>
        <v/>
      </c>
      <c r="Z140" s="7" t="str">
        <f ca="1">IF(AND($A140&lt;&gt;"",$A140&lt;&gt;"TOTAL"),IF(AND([6]PREMIOS_TITULACIONES_ANTIGUAS!$AS138&lt;&gt;"",[6]PREMIOS_TITULACIONES_ANTIGUAS!$AS138&lt;&gt;0),[6]PREMIOS_TITULACIONES_ANTIGUAS!$AS138,""),IF($A140="TOTAL",SUM(INDIRECT("Z4:Z"&amp;ROW()-1)),""))</f>
        <v/>
      </c>
      <c r="AA140" s="7" t="str">
        <f ca="1">IF(AND($A140&lt;&gt;"",$A140&lt;&gt;"TOTAL"),IF(AND([6]PREMIOS_TITULACIONES_ANTIGUAS!$AU138&lt;&gt;"",[6]PREMIOS_TITULACIONES_ANTIGUAS!$AU138&lt;&gt;0),[6]PREMIOS_TITULACIONES_ANTIGUAS!$AU138,""),IF($A140="TOTAL",SUM(INDIRECT("AA4:AA"&amp;ROW()-1)),""))</f>
        <v/>
      </c>
      <c r="AB140" s="7" t="str">
        <f t="shared" ca="1" si="46"/>
        <v/>
      </c>
      <c r="AC140" s="7" t="str">
        <f ca="1">IF(AND($A140&lt;&gt;"",$A140&lt;&gt;"TOTAL"),IF(AND([6]PREMIOS_TITULACIONES_ANTIGUAS!$AX138&lt;&gt;"",[6]PREMIOS_TITULACIONES_ANTIGUAS!$AX138&lt;&gt;0),[6]PREMIOS_TITULACIONES_ANTIGUAS!$AX138,""),IF($A140="TOTAL",SUM(INDIRECT("AC4:AC"&amp;ROW()-1)),""))</f>
        <v/>
      </c>
      <c r="AD140" s="7" t="str">
        <f ca="1">IF(AND($A140&lt;&gt;"",$A140&lt;&gt;"TOTAL"),IF(AND([6]PREMIOS_TITULACIONES_ANTIGUAS!$AZ138&lt;&gt;"",[6]PREMIOS_TITULACIONES_ANTIGUAS!$AZ138&lt;&gt;0),[6]PREMIOS_TITULACIONES_ANTIGUAS!$AZ138,""),IF($A140="TOTAL",SUM(INDIRECT("AD4:AD"&amp;ROW()-1)),""))</f>
        <v/>
      </c>
      <c r="AE140" s="7" t="str">
        <f t="shared" ca="1" si="47"/>
        <v/>
      </c>
      <c r="AF140" s="7" t="str">
        <f ca="1">IF(AND($A140&lt;&gt;"",$A140&lt;&gt;"TOTAL"),IF(AND([6]PREMIOS_TITULACIONES_ANTIGUAS!$BC138&lt;&gt;"",[6]PREMIOS_TITULACIONES_ANTIGUAS!$BC138&lt;&gt;0),[6]PREMIOS_TITULACIONES_ANTIGUAS!$BC138,""),IF($A140="TOTAL",SUM(INDIRECT("AF4:AF"&amp;ROW()-1)),""))</f>
        <v/>
      </c>
      <c r="AG140" s="7" t="str">
        <f ca="1">IF(AND($A140&lt;&gt;"",$A140&lt;&gt;"TOTAL"),IF(AND([6]PREMIOS_TITULACIONES_ANTIGUAS!$BE138&lt;&gt;"",[6]PREMIOS_TITULACIONES_ANTIGUAS!$BE138&lt;&gt;0),[6]PREMIOS_TITULACIONES_ANTIGUAS!$BE138,""),IF($A140="TOTAL",SUM(INDIRECT("AG4:AG"&amp;ROW()-1)),""))</f>
        <v/>
      </c>
      <c r="AH140" s="7" t="str">
        <f t="shared" ca="1" si="48"/>
        <v/>
      </c>
      <c r="AI140" s="7" t="str">
        <f ca="1">IF(AND($A140&lt;&gt;"",$A140&lt;&gt;"TOTAL"),IF(AND([6]PREMIOS_TITULACIONES_ANTIGUAS!$BH138&lt;&gt;"",[6]PREMIOS_TITULACIONES_ANTIGUAS!$BH138&lt;&gt;0),[6]PREMIOS_TITULACIONES_ANTIGUAS!$BH138,""),IF($A140="TOTAL",SUM(INDIRECT("AI4:AI"&amp;ROW()-1)),""))</f>
        <v/>
      </c>
      <c r="AJ140" s="7" t="str">
        <f ca="1">IF(AND($A140&lt;&gt;"",$A140&lt;&gt;"TOTAL"),IF(AND([6]PREMIOS_TITULACIONES_ANTIGUAS!$BJ138&lt;&gt;"",[6]PREMIOS_TITULACIONES_ANTIGUAS!$BJ138&lt;&gt;0),[6]PREMIOS_TITULACIONES_ANTIGUAS!$BJ138,""),IF($A140="TOTAL",SUM(INDIRECT("AJ4:AJ"&amp;ROW()-1)),""))</f>
        <v/>
      </c>
      <c r="AK140" s="7" t="str">
        <f t="shared" ca="1" si="49"/>
        <v/>
      </c>
      <c r="AL140" s="7" t="str">
        <f ca="1">IF(AND($A140&lt;&gt;"",$A140&lt;&gt;"TOTAL"),IF(AND([6]PREMIOS_TITULACIONES_ANTIGUAS!$BM138&lt;&gt;"",[6]PREMIOS_TITULACIONES_ANTIGUAS!$BM138&lt;&gt;0),[6]PREMIOS_TITULACIONES_ANTIGUAS!$BM138,""),IF($A140="TOTAL",SUM(INDIRECT("AL4:AL"&amp;ROW()-1)),""))</f>
        <v/>
      </c>
      <c r="AM140" s="7" t="str">
        <f ca="1">IF(AND($A140&lt;&gt;"",$A140&lt;&gt;"TOTAL"),IF(AND([6]PREMIOS_TITULACIONES_ANTIGUAS!$BO138&lt;&gt;"",[6]PREMIOS_TITULACIONES_ANTIGUAS!$BO138&lt;&gt;0),[6]PREMIOS_TITULACIONES_ANTIGUAS!$BO138,""),IF($A140="TOTAL",SUM(INDIRECT("AM4:AM"&amp;ROW()-1)),""))</f>
        <v/>
      </c>
      <c r="AN140" s="7" t="str">
        <f t="shared" ca="1" si="50"/>
        <v/>
      </c>
      <c r="AO140" s="7" t="str">
        <f ca="1">IF(AND($A140&lt;&gt;"",$A140&lt;&gt;"TOTAL"),IF(AND([6]PREMIOS_TITULACIONES_ANTIGUAS!$BR138&lt;&gt;"",[6]PREMIOS_TITULACIONES_ANTIGUAS!$BR138&lt;&gt;0),[6]PREMIOS_TITULACIONES_ANTIGUAS!$BR138,""),IF($A140="TOTAL",SUM(INDIRECT("AO4:AO"&amp;ROW()-1)),""))</f>
        <v/>
      </c>
      <c r="AP140" s="7" t="str">
        <f ca="1">IF(AND($A140&lt;&gt;"",$A140&lt;&gt;"TOTAL"),IF(AND([6]PREMIOS_TITULACIONES_ANTIGUAS!$BT138&lt;&gt;"",[6]PREMIOS_TITULACIONES_ANTIGUAS!$BT138&lt;&gt;0),[6]PREMIOS_TITULACIONES_ANTIGUAS!$BT138,""),IF($A140="TOTAL",SUM(INDIRECT("AP4:AP"&amp;ROW()-1)),""))</f>
        <v/>
      </c>
      <c r="AQ140" s="7" t="str">
        <f t="shared" ca="1" si="51"/>
        <v/>
      </c>
      <c r="AR140" s="7" t="str">
        <f ca="1">IF(AND($A140&lt;&gt;"",$A140&lt;&gt;"TOTAL"),IF(AND([6]PREMIOS_TITULACIONES_ANTIGUAS!$BW138&lt;&gt;"",[6]PREMIOS_TITULACIONES_ANTIGUAS!$BW138&lt;&gt;0),[6]PREMIOS_TITULACIONES_ANTIGUAS!$BW138,""),IF($A140="TOTAL",SUM(INDIRECT("AR4:AR"&amp;ROW()-1)),""))</f>
        <v/>
      </c>
      <c r="AS140" s="7" t="str">
        <f ca="1">IF(AND($A140&lt;&gt;"",$A140&lt;&gt;"TOTAL"),IF(AND([6]PREMIOS_TITULACIONES_ANTIGUAS!$BY138&lt;&gt;"",[6]PREMIOS_TITULACIONES_ANTIGUAS!$BY138&lt;&gt;0),[6]PREMIOS_TITULACIONES_ANTIGUAS!$BY138,""),IF($A140="TOTAL",SUM(INDIRECT("AS4:AS"&amp;ROW()-1)),""))</f>
        <v/>
      </c>
      <c r="AT140" s="7" t="str">
        <f t="shared" ca="1" si="52"/>
        <v/>
      </c>
      <c r="AU140" s="7" t="str">
        <f ca="1">IF(AND($A140&lt;&gt;"",$A140&lt;&gt;"TOTAL"),IF(AND([6]PREMIOS_TITULACIONES_ANTIGUAS!$CB138&lt;&gt;"",[6]PREMIOS_TITULACIONES_ANTIGUAS!$CB138&lt;&gt;0),[6]PREMIOS_TITULACIONES_ANTIGUAS!$CB138,""),IF($A140="TOTAL",SUM(INDIRECT("AU4:AU"&amp;ROW()-1)),""))</f>
        <v/>
      </c>
      <c r="AV140" s="7" t="str">
        <f ca="1">IF(AND($A140&lt;&gt;"",$A140&lt;&gt;"TOTAL"),IF(AND([6]PREMIOS_TITULACIONES_ANTIGUAS!$CD138&lt;&gt;"",[6]PREMIOS_TITULACIONES_ANTIGUAS!$CD138&lt;&gt;0),[6]PREMIOS_TITULACIONES_ANTIGUAS!$CD138,""),IF($A140="TOTAL",SUM(INDIRECT("AV4:AV"&amp;ROW()-1)),""))</f>
        <v/>
      </c>
      <c r="AW140" s="7" t="str">
        <f t="shared" ca="1" si="53"/>
        <v/>
      </c>
      <c r="AX140" s="7" t="str">
        <f ca="1">IF(AND($A140&lt;&gt;"",$A140&lt;&gt;"TOTAL"),IF(AND([6]PREMIOS_TITULACIONES_ANTIGUAS!$CG138&lt;&gt;"",[6]PREMIOS_TITULACIONES_ANTIGUAS!$CG138&lt;&gt;0),[6]PREMIOS_TITULACIONES_ANTIGUAS!$CG138,""),IF($A140="TOTAL",SUM(INDIRECT("AX4:AX"&amp;ROW()-1)),""))</f>
        <v/>
      </c>
      <c r="AY140" s="7" t="str">
        <f ca="1">IF(AND($A140&lt;&gt;"",$A140&lt;&gt;"TOTAL"),IF(AND([6]PREMIOS_TITULACIONES_ANTIGUAS!$CI138&lt;&gt;"",[6]PREMIOS_TITULACIONES_ANTIGUAS!$CI138&lt;&gt;0),[6]PREMIOS_TITULACIONES_ANTIGUAS!$CI138,""),IF($A140="TOTAL",SUM(INDIRECT("AY4:AY"&amp;ROW()-1)),""))</f>
        <v/>
      </c>
      <c r="AZ140" s="7" t="str">
        <f t="shared" ca="1" si="54"/>
        <v/>
      </c>
      <c r="BA140" s="7" t="str">
        <f ca="1">IF(AND($A140&lt;&gt;"",$A140&lt;&gt;"TOTAL"),IF(AND([6]PREMIOS_TITULACIONES_ANTIGUAS!$CL138&lt;&gt;"",[6]PREMIOS_TITULACIONES_ANTIGUAS!$CL138&lt;&gt;0),[6]PREMIOS_TITULACIONES_ANTIGUAS!$CL138,""),IF($A140="TOTAL",SUM(INDIRECT("BA4:BA"&amp;ROW()-1)),""))</f>
        <v/>
      </c>
      <c r="BB140" s="7" t="str">
        <f ca="1">IF(AND($A140&lt;&gt;"",$A140&lt;&gt;"TOTAL"),IF(AND([6]PREMIOS_TITULACIONES_ANTIGUAS!$CN138&lt;&gt;"",[6]PREMIOS_TITULACIONES_ANTIGUAS!$CN138&lt;&gt;0),[6]PREMIOS_TITULACIONES_ANTIGUAS!$CN138,""),IF($A140="TOTAL",SUM(INDIRECT("BB4:BB"&amp;ROW()-1)),""))</f>
        <v/>
      </c>
      <c r="BC140" s="7" t="str">
        <f t="shared" ca="1" si="55"/>
        <v/>
      </c>
      <c r="BD140" s="7" t="str">
        <f ca="1">IF(AND($A140&lt;&gt;"",$A140&lt;&gt;"TOTAL"),IF(AND([6]PREMIOS_TITULACIONES_ANTIGUAS!$CQ138&lt;&gt;"",[6]PREMIOS_TITULACIONES_ANTIGUAS!$CQ138&lt;&gt;0),[6]PREMIOS_TITULACIONES_ANTIGUAS!$CQ138,""),IF($A140="TOTAL",SUM(INDIRECT("BD4:BD"&amp;ROW()-1)),""))</f>
        <v/>
      </c>
      <c r="BE140" s="7" t="str">
        <f ca="1">IF(AND($A140&lt;&gt;"",$A140&lt;&gt;"TOTAL"),IF(AND([6]PREMIOS_TITULACIONES_ANTIGUAS!$CS138&lt;&gt;"",[6]PREMIOS_TITULACIONES_ANTIGUAS!$CS138&lt;&gt;0),[6]PREMIOS_TITULACIONES_ANTIGUAS!$CS138,""),IF($A140="TOTAL",SUM(INDIRECT("BE4:BE"&amp;ROW()-1)),""))</f>
        <v/>
      </c>
      <c r="BF140" s="7" t="str">
        <f t="shared" ca="1" si="56"/>
        <v/>
      </c>
    </row>
    <row r="141" spans="1:58" x14ac:dyDescent="0.2">
      <c r="A141" s="12" t="str">
        <f>IF([6]PREMIOS_TITULACIONES_ANTIGUAS!$D139&lt;&gt;"",[6]PREMIOS_TITULACIONES_ANTIGUAS!$D139,IF(AND([6]PREMIOS_TITULACIONES_ANTIGUAS!$D139="",[6]PREMIOS_TITULACIONES_ANTIGUAS!$D140="",[6]PREMIOS_TITULACIONES_ANTIGUAS!$D138=""),"","TOTAL"))</f>
        <v/>
      </c>
      <c r="B141" s="7" t="str">
        <f ca="1">IF(AND($A141&lt;&gt;"",$A141&lt;&gt;"TOTAL"),IF(AND([6]PREMIOS_TITULACIONES_ANTIGUAS!$E139&lt;&gt;"",[6]PREMIOS_TITULACIONES_ANTIGUAS!$E139&lt;&gt;0),[6]PREMIOS_TITULACIONES_ANTIGUAS!$E139,""),IF($A141="TOTAL",SUM(INDIRECT("B4:B"&amp;ROW()-1)),""))</f>
        <v/>
      </c>
      <c r="C141" s="7" t="str">
        <f ca="1">IF(AND($A141&lt;&gt;"",$A141&lt;&gt;"TOTAL"),IF(AND([6]PREMIOS_TITULACIONES_ANTIGUAS!$G139&lt;&gt;"",[6]PREMIOS_TITULACIONES_ANTIGUAS!$G139&lt;&gt;0),[6]PREMIOS_TITULACIONES_ANTIGUAS!$G139,""),IF($A141="TOTAL",SUM(INDIRECT("C4:C"&amp;ROW()-1)),""))</f>
        <v/>
      </c>
      <c r="D141" s="7" t="str">
        <f t="shared" ca="1" si="38"/>
        <v/>
      </c>
      <c r="E141" s="7" t="str">
        <f ca="1">IF(AND($A141&lt;&gt;"",$A141&lt;&gt;"TOTAL"),IF(AND([6]PREMIOS_TITULACIONES_ANTIGUAS!$J139&lt;&gt;"",[6]PREMIOS_TITULACIONES_ANTIGUAS!$J139&lt;&gt;0),[6]PREMIOS_TITULACIONES_ANTIGUAS!$J139,""),IF($A141="TOTAL",SUM(INDIRECT("E4:E"&amp;ROW()-1)),""))</f>
        <v/>
      </c>
      <c r="F141" s="7" t="str">
        <f ca="1">IF(AND($A141&lt;&gt;"",$A141&lt;&gt;"TOTAL"),IF(AND([6]PREMIOS_TITULACIONES_ANTIGUAS!$L139&lt;&gt;"",[6]PREMIOS_TITULACIONES_ANTIGUAS!$L139&lt;&gt;0),[6]PREMIOS_TITULACIONES_ANTIGUAS!$L139,""),IF($A141="TOTAL",SUM(INDIRECT("F4:F"&amp;ROW()-1)),""))</f>
        <v/>
      </c>
      <c r="G141" s="7" t="str">
        <f t="shared" ca="1" si="39"/>
        <v/>
      </c>
      <c r="H141" s="7" t="str">
        <f ca="1">IF(AND($A141&lt;&gt;"",$A141&lt;&gt;"TOTAL"),IF(AND([6]PREMIOS_TITULACIONES_ANTIGUAS!$O139&lt;&gt;"",[6]PREMIOS_TITULACIONES_ANTIGUAS!$O139&lt;&gt;0),[6]PREMIOS_TITULACIONES_ANTIGUAS!$O139,""),IF($A141="TOTAL",SUM(INDIRECT("H4:H"&amp;ROW()-1)),""))</f>
        <v/>
      </c>
      <c r="I141" s="7" t="str">
        <f ca="1">IF(AND($A141&lt;&gt;"",$A141&lt;&gt;"TOTAL"),IF(AND([6]PREMIOS_TITULACIONES_ANTIGUAS!$Q139&lt;&gt;"",[6]PREMIOS_TITULACIONES_ANTIGUAS!$Q139&lt;&gt;0),[6]PREMIOS_TITULACIONES_ANTIGUAS!$Q139,""),IF($A141="TOTAL",SUM(INDIRECT("I4:I"&amp;ROW()-1)),""))</f>
        <v/>
      </c>
      <c r="J141" s="7" t="str">
        <f t="shared" ca="1" si="40"/>
        <v/>
      </c>
      <c r="K141" s="7" t="str">
        <f ca="1">IF(AND($A141&lt;&gt;"",$A141&lt;&gt;"TOTAL"),IF(AND([6]PREMIOS_TITULACIONES_ANTIGUAS!$T139&lt;&gt;"",[6]PREMIOS_TITULACIONES_ANTIGUAS!$T139&lt;&gt;0),[6]PREMIOS_TITULACIONES_ANTIGUAS!$T139,""),IF($A141="TOTAL",SUM(INDIRECT("K4:K"&amp;ROW()-1)),""))</f>
        <v/>
      </c>
      <c r="L141" s="7" t="str">
        <f ca="1">IF(AND($A141&lt;&gt;"",$A141&lt;&gt;"TOTAL"),IF(AND([6]PREMIOS_TITULACIONES_ANTIGUAS!$V139&lt;&gt;"",[6]PREMIOS_TITULACIONES_ANTIGUAS!$V139&lt;&gt;0),[6]PREMIOS_TITULACIONES_ANTIGUAS!$V139,""),IF($A141="TOTAL",SUM(INDIRECT("L4:L"&amp;ROW()-1)),""))</f>
        <v/>
      </c>
      <c r="M141" s="7" t="str">
        <f t="shared" ca="1" si="41"/>
        <v/>
      </c>
      <c r="N141" s="7" t="str">
        <f ca="1">IF(AND($A141&lt;&gt;"",$A141&lt;&gt;"TOTAL"),IF(AND([6]PREMIOS_TITULACIONES_ANTIGUAS!$Y139&lt;&gt;"",[6]PREMIOS_TITULACIONES_ANTIGUAS!$Y139&lt;&gt;0),[6]PREMIOS_TITULACIONES_ANTIGUAS!$Y139,""),IF($A141="TOTAL",SUM(INDIRECT("N4:N"&amp;ROW()-1)),""))</f>
        <v/>
      </c>
      <c r="O141" s="7" t="str">
        <f ca="1">IF(AND($A141&lt;&gt;"",$A141&lt;&gt;"TOTAL"),IF(AND([6]PREMIOS_TITULACIONES_ANTIGUAS!$AA139&lt;&gt;"",[6]PREMIOS_TITULACIONES_ANTIGUAS!$AA139&lt;&gt;0),[6]PREMIOS_TITULACIONES_ANTIGUAS!$AA139,""),IF($A141="TOTAL",SUM(INDIRECT("O4:O"&amp;ROW()-1)),""))</f>
        <v/>
      </c>
      <c r="P141" s="7" t="str">
        <f t="shared" ca="1" si="42"/>
        <v/>
      </c>
      <c r="Q141" s="7" t="str">
        <f ca="1">IF(AND($A141&lt;&gt;"",$A141&lt;&gt;"TOTAL"),IF(AND([6]PREMIOS_TITULACIONES_ANTIGUAS!$AD139&lt;&gt;"",[6]PREMIOS_TITULACIONES_ANTIGUAS!$AD139&lt;&gt;0),[6]PREMIOS_TITULACIONES_ANTIGUAS!$AD139,""),IF($A141="TOTAL",SUM(INDIRECT("Q4:Q"&amp;ROW()-1)),""))</f>
        <v/>
      </c>
      <c r="R141" s="7" t="str">
        <f ca="1">IF(AND($A141&lt;&gt;"",$A141&lt;&gt;"TOTAL"),IF(AND([6]PREMIOS_TITULACIONES_ANTIGUAS!$AF139&lt;&gt;"",[6]PREMIOS_TITULACIONES_ANTIGUAS!$AF139&lt;&gt;0),[6]PREMIOS_TITULACIONES_ANTIGUAS!$AF139,""),IF($A141="TOTAL",SUM(INDIRECT("R4:R"&amp;ROW()-1)),""))</f>
        <v/>
      </c>
      <c r="S141" s="7" t="str">
        <f t="shared" ca="1" si="43"/>
        <v/>
      </c>
      <c r="T141" s="7" t="str">
        <f ca="1">IF(AND($A141&lt;&gt;"",$A141&lt;&gt;"TOTAL"),IF(AND([6]PREMIOS_TITULACIONES_ANTIGUAS!$AI139&lt;&gt;"",[6]PREMIOS_TITULACIONES_ANTIGUAS!$AI139&lt;&gt;0),[6]PREMIOS_TITULACIONES_ANTIGUAS!$AI139,""),IF($A141="TOTAL",SUM(INDIRECT("T4:T"&amp;ROW()-1)),""))</f>
        <v/>
      </c>
      <c r="U141" s="7" t="str">
        <f ca="1">IF(AND($A141&lt;&gt;"",$A141&lt;&gt;"TOTAL"),IF(AND([6]PREMIOS_TITULACIONES_ANTIGUAS!$AK139&lt;&gt;"",[6]PREMIOS_TITULACIONES_ANTIGUAS!$AK139&lt;&gt;0),[6]PREMIOS_TITULACIONES_ANTIGUAS!$AK139,""),IF($A141="TOTAL",SUM(INDIRECT("U4:U"&amp;ROW()-1)),""))</f>
        <v/>
      </c>
      <c r="V141" s="7" t="str">
        <f t="shared" ca="1" si="44"/>
        <v/>
      </c>
      <c r="W141" s="7" t="str">
        <f ca="1">IF(AND($A141&lt;&gt;"",$A141&lt;&gt;"TOTAL"),IF(AND([6]PREMIOS_TITULACIONES_ANTIGUAS!$AN139&lt;&gt;"",[6]PREMIOS_TITULACIONES_ANTIGUAS!$AN139&lt;&gt;0),[6]PREMIOS_TITULACIONES_ANTIGUAS!$AN139,""),IF($A141="TOTAL",SUM(INDIRECT("W4:W"&amp;ROW()-1)),""))</f>
        <v/>
      </c>
      <c r="X141" s="7" t="str">
        <f ca="1">IF(AND($A141&lt;&gt;"",$A141&lt;&gt;"TOTAL"),IF(AND([6]PREMIOS_TITULACIONES_ANTIGUAS!$AP139&lt;&gt;"",[6]PREMIOS_TITULACIONES_ANTIGUAS!$AP139&lt;&gt;0),[6]PREMIOS_TITULACIONES_ANTIGUAS!$AP139,""),IF($A141="TOTAL",SUM(INDIRECT("X4:X"&amp;ROW()-1)),""))</f>
        <v/>
      </c>
      <c r="Y141" s="7" t="str">
        <f t="shared" ca="1" si="45"/>
        <v/>
      </c>
      <c r="Z141" s="7" t="str">
        <f ca="1">IF(AND($A141&lt;&gt;"",$A141&lt;&gt;"TOTAL"),IF(AND([6]PREMIOS_TITULACIONES_ANTIGUAS!$AS139&lt;&gt;"",[6]PREMIOS_TITULACIONES_ANTIGUAS!$AS139&lt;&gt;0),[6]PREMIOS_TITULACIONES_ANTIGUAS!$AS139,""),IF($A141="TOTAL",SUM(INDIRECT("Z4:Z"&amp;ROW()-1)),""))</f>
        <v/>
      </c>
      <c r="AA141" s="7" t="str">
        <f ca="1">IF(AND($A141&lt;&gt;"",$A141&lt;&gt;"TOTAL"),IF(AND([6]PREMIOS_TITULACIONES_ANTIGUAS!$AU139&lt;&gt;"",[6]PREMIOS_TITULACIONES_ANTIGUAS!$AU139&lt;&gt;0),[6]PREMIOS_TITULACIONES_ANTIGUAS!$AU139,""),IF($A141="TOTAL",SUM(INDIRECT("AA4:AA"&amp;ROW()-1)),""))</f>
        <v/>
      </c>
      <c r="AB141" s="7" t="str">
        <f t="shared" ca="1" si="46"/>
        <v/>
      </c>
      <c r="AC141" s="7" t="str">
        <f ca="1">IF(AND($A141&lt;&gt;"",$A141&lt;&gt;"TOTAL"),IF(AND([6]PREMIOS_TITULACIONES_ANTIGUAS!$AX139&lt;&gt;"",[6]PREMIOS_TITULACIONES_ANTIGUAS!$AX139&lt;&gt;0),[6]PREMIOS_TITULACIONES_ANTIGUAS!$AX139,""),IF($A141="TOTAL",SUM(INDIRECT("AC4:AC"&amp;ROW()-1)),""))</f>
        <v/>
      </c>
      <c r="AD141" s="7" t="str">
        <f ca="1">IF(AND($A141&lt;&gt;"",$A141&lt;&gt;"TOTAL"),IF(AND([6]PREMIOS_TITULACIONES_ANTIGUAS!$AZ139&lt;&gt;"",[6]PREMIOS_TITULACIONES_ANTIGUAS!$AZ139&lt;&gt;0),[6]PREMIOS_TITULACIONES_ANTIGUAS!$AZ139,""),IF($A141="TOTAL",SUM(INDIRECT("AD4:AD"&amp;ROW()-1)),""))</f>
        <v/>
      </c>
      <c r="AE141" s="7" t="str">
        <f t="shared" ca="1" si="47"/>
        <v/>
      </c>
      <c r="AF141" s="7" t="str">
        <f ca="1">IF(AND($A141&lt;&gt;"",$A141&lt;&gt;"TOTAL"),IF(AND([6]PREMIOS_TITULACIONES_ANTIGUAS!$BC139&lt;&gt;"",[6]PREMIOS_TITULACIONES_ANTIGUAS!$BC139&lt;&gt;0),[6]PREMIOS_TITULACIONES_ANTIGUAS!$BC139,""),IF($A141="TOTAL",SUM(INDIRECT("AF4:AF"&amp;ROW()-1)),""))</f>
        <v/>
      </c>
      <c r="AG141" s="7" t="str">
        <f ca="1">IF(AND($A141&lt;&gt;"",$A141&lt;&gt;"TOTAL"),IF(AND([6]PREMIOS_TITULACIONES_ANTIGUAS!$BE139&lt;&gt;"",[6]PREMIOS_TITULACIONES_ANTIGUAS!$BE139&lt;&gt;0),[6]PREMIOS_TITULACIONES_ANTIGUAS!$BE139,""),IF($A141="TOTAL",SUM(INDIRECT("AG4:AG"&amp;ROW()-1)),""))</f>
        <v/>
      </c>
      <c r="AH141" s="7" t="str">
        <f t="shared" ca="1" si="48"/>
        <v/>
      </c>
      <c r="AI141" s="7" t="str">
        <f ca="1">IF(AND($A141&lt;&gt;"",$A141&lt;&gt;"TOTAL"),IF(AND([6]PREMIOS_TITULACIONES_ANTIGUAS!$BH139&lt;&gt;"",[6]PREMIOS_TITULACIONES_ANTIGUAS!$BH139&lt;&gt;0),[6]PREMIOS_TITULACIONES_ANTIGUAS!$BH139,""),IF($A141="TOTAL",SUM(INDIRECT("AI4:AI"&amp;ROW()-1)),""))</f>
        <v/>
      </c>
      <c r="AJ141" s="7" t="str">
        <f ca="1">IF(AND($A141&lt;&gt;"",$A141&lt;&gt;"TOTAL"),IF(AND([6]PREMIOS_TITULACIONES_ANTIGUAS!$BJ139&lt;&gt;"",[6]PREMIOS_TITULACIONES_ANTIGUAS!$BJ139&lt;&gt;0),[6]PREMIOS_TITULACIONES_ANTIGUAS!$BJ139,""),IF($A141="TOTAL",SUM(INDIRECT("AJ4:AJ"&amp;ROW()-1)),""))</f>
        <v/>
      </c>
      <c r="AK141" s="7" t="str">
        <f t="shared" ca="1" si="49"/>
        <v/>
      </c>
      <c r="AL141" s="7" t="str">
        <f ca="1">IF(AND($A141&lt;&gt;"",$A141&lt;&gt;"TOTAL"),IF(AND([6]PREMIOS_TITULACIONES_ANTIGUAS!$BM139&lt;&gt;"",[6]PREMIOS_TITULACIONES_ANTIGUAS!$BM139&lt;&gt;0),[6]PREMIOS_TITULACIONES_ANTIGUAS!$BM139,""),IF($A141="TOTAL",SUM(INDIRECT("AL4:AL"&amp;ROW()-1)),""))</f>
        <v/>
      </c>
      <c r="AM141" s="7" t="str">
        <f ca="1">IF(AND($A141&lt;&gt;"",$A141&lt;&gt;"TOTAL"),IF(AND([6]PREMIOS_TITULACIONES_ANTIGUAS!$BO139&lt;&gt;"",[6]PREMIOS_TITULACIONES_ANTIGUAS!$BO139&lt;&gt;0),[6]PREMIOS_TITULACIONES_ANTIGUAS!$BO139,""),IF($A141="TOTAL",SUM(INDIRECT("AM4:AM"&amp;ROW()-1)),""))</f>
        <v/>
      </c>
      <c r="AN141" s="7" t="str">
        <f t="shared" ca="1" si="50"/>
        <v/>
      </c>
      <c r="AO141" s="7" t="str">
        <f ca="1">IF(AND($A141&lt;&gt;"",$A141&lt;&gt;"TOTAL"),IF(AND([6]PREMIOS_TITULACIONES_ANTIGUAS!$BR139&lt;&gt;"",[6]PREMIOS_TITULACIONES_ANTIGUAS!$BR139&lt;&gt;0),[6]PREMIOS_TITULACIONES_ANTIGUAS!$BR139,""),IF($A141="TOTAL",SUM(INDIRECT("AO4:AO"&amp;ROW()-1)),""))</f>
        <v/>
      </c>
      <c r="AP141" s="7" t="str">
        <f ca="1">IF(AND($A141&lt;&gt;"",$A141&lt;&gt;"TOTAL"),IF(AND([6]PREMIOS_TITULACIONES_ANTIGUAS!$BT139&lt;&gt;"",[6]PREMIOS_TITULACIONES_ANTIGUAS!$BT139&lt;&gt;0),[6]PREMIOS_TITULACIONES_ANTIGUAS!$BT139,""),IF($A141="TOTAL",SUM(INDIRECT("AP4:AP"&amp;ROW()-1)),""))</f>
        <v/>
      </c>
      <c r="AQ141" s="7" t="str">
        <f t="shared" ca="1" si="51"/>
        <v/>
      </c>
      <c r="AR141" s="7" t="str">
        <f ca="1">IF(AND($A141&lt;&gt;"",$A141&lt;&gt;"TOTAL"),IF(AND([6]PREMIOS_TITULACIONES_ANTIGUAS!$BW139&lt;&gt;"",[6]PREMIOS_TITULACIONES_ANTIGUAS!$BW139&lt;&gt;0),[6]PREMIOS_TITULACIONES_ANTIGUAS!$BW139,""),IF($A141="TOTAL",SUM(INDIRECT("AR4:AR"&amp;ROW()-1)),""))</f>
        <v/>
      </c>
      <c r="AS141" s="7" t="str">
        <f ca="1">IF(AND($A141&lt;&gt;"",$A141&lt;&gt;"TOTAL"),IF(AND([6]PREMIOS_TITULACIONES_ANTIGUAS!$BY139&lt;&gt;"",[6]PREMIOS_TITULACIONES_ANTIGUAS!$BY139&lt;&gt;0),[6]PREMIOS_TITULACIONES_ANTIGUAS!$BY139,""),IF($A141="TOTAL",SUM(INDIRECT("AS4:AS"&amp;ROW()-1)),""))</f>
        <v/>
      </c>
      <c r="AT141" s="7" t="str">
        <f t="shared" ca="1" si="52"/>
        <v/>
      </c>
      <c r="AU141" s="7" t="str">
        <f ca="1">IF(AND($A141&lt;&gt;"",$A141&lt;&gt;"TOTAL"),IF(AND([6]PREMIOS_TITULACIONES_ANTIGUAS!$CB139&lt;&gt;"",[6]PREMIOS_TITULACIONES_ANTIGUAS!$CB139&lt;&gt;0),[6]PREMIOS_TITULACIONES_ANTIGUAS!$CB139,""),IF($A141="TOTAL",SUM(INDIRECT("AU4:AU"&amp;ROW()-1)),""))</f>
        <v/>
      </c>
      <c r="AV141" s="7" t="str">
        <f ca="1">IF(AND($A141&lt;&gt;"",$A141&lt;&gt;"TOTAL"),IF(AND([6]PREMIOS_TITULACIONES_ANTIGUAS!$CD139&lt;&gt;"",[6]PREMIOS_TITULACIONES_ANTIGUAS!$CD139&lt;&gt;0),[6]PREMIOS_TITULACIONES_ANTIGUAS!$CD139,""),IF($A141="TOTAL",SUM(INDIRECT("AV4:AV"&amp;ROW()-1)),""))</f>
        <v/>
      </c>
      <c r="AW141" s="7" t="str">
        <f t="shared" ca="1" si="53"/>
        <v/>
      </c>
      <c r="AX141" s="7" t="str">
        <f ca="1">IF(AND($A141&lt;&gt;"",$A141&lt;&gt;"TOTAL"),IF(AND([6]PREMIOS_TITULACIONES_ANTIGUAS!$CG139&lt;&gt;"",[6]PREMIOS_TITULACIONES_ANTIGUAS!$CG139&lt;&gt;0),[6]PREMIOS_TITULACIONES_ANTIGUAS!$CG139,""),IF($A141="TOTAL",SUM(INDIRECT("AX4:AX"&amp;ROW()-1)),""))</f>
        <v/>
      </c>
      <c r="AY141" s="7" t="str">
        <f ca="1">IF(AND($A141&lt;&gt;"",$A141&lt;&gt;"TOTAL"),IF(AND([6]PREMIOS_TITULACIONES_ANTIGUAS!$CI139&lt;&gt;"",[6]PREMIOS_TITULACIONES_ANTIGUAS!$CI139&lt;&gt;0),[6]PREMIOS_TITULACIONES_ANTIGUAS!$CI139,""),IF($A141="TOTAL",SUM(INDIRECT("AY4:AY"&amp;ROW()-1)),""))</f>
        <v/>
      </c>
      <c r="AZ141" s="7" t="str">
        <f t="shared" ca="1" si="54"/>
        <v/>
      </c>
      <c r="BA141" s="7" t="str">
        <f ca="1">IF(AND($A141&lt;&gt;"",$A141&lt;&gt;"TOTAL"),IF(AND([6]PREMIOS_TITULACIONES_ANTIGUAS!$CL139&lt;&gt;"",[6]PREMIOS_TITULACIONES_ANTIGUAS!$CL139&lt;&gt;0),[6]PREMIOS_TITULACIONES_ANTIGUAS!$CL139,""),IF($A141="TOTAL",SUM(INDIRECT("BA4:BA"&amp;ROW()-1)),""))</f>
        <v/>
      </c>
      <c r="BB141" s="7" t="str">
        <f ca="1">IF(AND($A141&lt;&gt;"",$A141&lt;&gt;"TOTAL"),IF(AND([6]PREMIOS_TITULACIONES_ANTIGUAS!$CN139&lt;&gt;"",[6]PREMIOS_TITULACIONES_ANTIGUAS!$CN139&lt;&gt;0),[6]PREMIOS_TITULACIONES_ANTIGUAS!$CN139,""),IF($A141="TOTAL",SUM(INDIRECT("BB4:BB"&amp;ROW()-1)),""))</f>
        <v/>
      </c>
      <c r="BC141" s="7" t="str">
        <f t="shared" ca="1" si="55"/>
        <v/>
      </c>
      <c r="BD141" s="7" t="str">
        <f ca="1">IF(AND($A141&lt;&gt;"",$A141&lt;&gt;"TOTAL"),IF(AND([6]PREMIOS_TITULACIONES_ANTIGUAS!$CQ139&lt;&gt;"",[6]PREMIOS_TITULACIONES_ANTIGUAS!$CQ139&lt;&gt;0),[6]PREMIOS_TITULACIONES_ANTIGUAS!$CQ139,""),IF($A141="TOTAL",SUM(INDIRECT("BD4:BD"&amp;ROW()-1)),""))</f>
        <v/>
      </c>
      <c r="BE141" s="7" t="str">
        <f ca="1">IF(AND($A141&lt;&gt;"",$A141&lt;&gt;"TOTAL"),IF(AND([6]PREMIOS_TITULACIONES_ANTIGUAS!$CS139&lt;&gt;"",[6]PREMIOS_TITULACIONES_ANTIGUAS!$CS139&lt;&gt;0),[6]PREMIOS_TITULACIONES_ANTIGUAS!$CS139,""),IF($A141="TOTAL",SUM(INDIRECT("BE4:BE"&amp;ROW()-1)),""))</f>
        <v/>
      </c>
      <c r="BF141" s="7" t="str">
        <f t="shared" ca="1" si="56"/>
        <v/>
      </c>
    </row>
    <row r="142" spans="1:58" x14ac:dyDescent="0.2">
      <c r="A142" s="12" t="str">
        <f>IF([6]PREMIOS_TITULACIONES_ANTIGUAS!$D140&lt;&gt;"",[6]PREMIOS_TITULACIONES_ANTIGUAS!$D140,IF(AND([6]PREMIOS_TITULACIONES_ANTIGUAS!$D140="",[6]PREMIOS_TITULACIONES_ANTIGUAS!$D141="",[6]PREMIOS_TITULACIONES_ANTIGUAS!$D139=""),"","TOTAL"))</f>
        <v/>
      </c>
      <c r="B142" s="7" t="str">
        <f ca="1">IF(AND($A142&lt;&gt;"",$A142&lt;&gt;"TOTAL"),IF(AND([6]PREMIOS_TITULACIONES_ANTIGUAS!$E140&lt;&gt;"",[6]PREMIOS_TITULACIONES_ANTIGUAS!$E140&lt;&gt;0),[6]PREMIOS_TITULACIONES_ANTIGUAS!$E140,""),IF($A142="TOTAL",SUM(INDIRECT("B4:B"&amp;ROW()-1)),""))</f>
        <v/>
      </c>
      <c r="C142" s="7" t="str">
        <f ca="1">IF(AND($A142&lt;&gt;"",$A142&lt;&gt;"TOTAL"),IF(AND([6]PREMIOS_TITULACIONES_ANTIGUAS!$G140&lt;&gt;"",[6]PREMIOS_TITULACIONES_ANTIGUAS!$G140&lt;&gt;0),[6]PREMIOS_TITULACIONES_ANTIGUAS!$G140,""),IF($A142="TOTAL",SUM(INDIRECT("C4:C"&amp;ROW()-1)),""))</f>
        <v/>
      </c>
      <c r="D142" s="7" t="str">
        <f t="shared" ca="1" si="38"/>
        <v/>
      </c>
      <c r="E142" s="7" t="str">
        <f ca="1">IF(AND($A142&lt;&gt;"",$A142&lt;&gt;"TOTAL"),IF(AND([6]PREMIOS_TITULACIONES_ANTIGUAS!$J140&lt;&gt;"",[6]PREMIOS_TITULACIONES_ANTIGUAS!$J140&lt;&gt;0),[6]PREMIOS_TITULACIONES_ANTIGUAS!$J140,""),IF($A142="TOTAL",SUM(INDIRECT("E4:E"&amp;ROW()-1)),""))</f>
        <v/>
      </c>
      <c r="F142" s="7" t="str">
        <f ca="1">IF(AND($A142&lt;&gt;"",$A142&lt;&gt;"TOTAL"),IF(AND([6]PREMIOS_TITULACIONES_ANTIGUAS!$L140&lt;&gt;"",[6]PREMIOS_TITULACIONES_ANTIGUAS!$L140&lt;&gt;0),[6]PREMIOS_TITULACIONES_ANTIGUAS!$L140,""),IF($A142="TOTAL",SUM(INDIRECT("F4:F"&amp;ROW()-1)),""))</f>
        <v/>
      </c>
      <c r="G142" s="7" t="str">
        <f t="shared" ca="1" si="39"/>
        <v/>
      </c>
      <c r="H142" s="7" t="str">
        <f ca="1">IF(AND($A142&lt;&gt;"",$A142&lt;&gt;"TOTAL"),IF(AND([6]PREMIOS_TITULACIONES_ANTIGUAS!$O140&lt;&gt;"",[6]PREMIOS_TITULACIONES_ANTIGUAS!$O140&lt;&gt;0),[6]PREMIOS_TITULACIONES_ANTIGUAS!$O140,""),IF($A142="TOTAL",SUM(INDIRECT("H4:H"&amp;ROW()-1)),""))</f>
        <v/>
      </c>
      <c r="I142" s="7" t="str">
        <f ca="1">IF(AND($A142&lt;&gt;"",$A142&lt;&gt;"TOTAL"),IF(AND([6]PREMIOS_TITULACIONES_ANTIGUAS!$Q140&lt;&gt;"",[6]PREMIOS_TITULACIONES_ANTIGUAS!$Q140&lt;&gt;0),[6]PREMIOS_TITULACIONES_ANTIGUAS!$Q140,""),IF($A142="TOTAL",SUM(INDIRECT("I4:I"&amp;ROW()-1)),""))</f>
        <v/>
      </c>
      <c r="J142" s="7" t="str">
        <f t="shared" ca="1" si="40"/>
        <v/>
      </c>
      <c r="K142" s="7" t="str">
        <f ca="1">IF(AND($A142&lt;&gt;"",$A142&lt;&gt;"TOTAL"),IF(AND([6]PREMIOS_TITULACIONES_ANTIGUAS!$T140&lt;&gt;"",[6]PREMIOS_TITULACIONES_ANTIGUAS!$T140&lt;&gt;0),[6]PREMIOS_TITULACIONES_ANTIGUAS!$T140,""),IF($A142="TOTAL",SUM(INDIRECT("K4:K"&amp;ROW()-1)),""))</f>
        <v/>
      </c>
      <c r="L142" s="7" t="str">
        <f ca="1">IF(AND($A142&lt;&gt;"",$A142&lt;&gt;"TOTAL"),IF(AND([6]PREMIOS_TITULACIONES_ANTIGUAS!$V140&lt;&gt;"",[6]PREMIOS_TITULACIONES_ANTIGUAS!$V140&lt;&gt;0),[6]PREMIOS_TITULACIONES_ANTIGUAS!$V140,""),IF($A142="TOTAL",SUM(INDIRECT("L4:L"&amp;ROW()-1)),""))</f>
        <v/>
      </c>
      <c r="M142" s="7" t="str">
        <f t="shared" ca="1" si="41"/>
        <v/>
      </c>
      <c r="N142" s="7" t="str">
        <f ca="1">IF(AND($A142&lt;&gt;"",$A142&lt;&gt;"TOTAL"),IF(AND([6]PREMIOS_TITULACIONES_ANTIGUAS!$Y140&lt;&gt;"",[6]PREMIOS_TITULACIONES_ANTIGUAS!$Y140&lt;&gt;0),[6]PREMIOS_TITULACIONES_ANTIGUAS!$Y140,""),IF($A142="TOTAL",SUM(INDIRECT("N4:N"&amp;ROW()-1)),""))</f>
        <v/>
      </c>
      <c r="O142" s="7" t="str">
        <f ca="1">IF(AND($A142&lt;&gt;"",$A142&lt;&gt;"TOTAL"),IF(AND([6]PREMIOS_TITULACIONES_ANTIGUAS!$AA140&lt;&gt;"",[6]PREMIOS_TITULACIONES_ANTIGUAS!$AA140&lt;&gt;0),[6]PREMIOS_TITULACIONES_ANTIGUAS!$AA140,""),IF($A142="TOTAL",SUM(INDIRECT("O4:O"&amp;ROW()-1)),""))</f>
        <v/>
      </c>
      <c r="P142" s="7" t="str">
        <f t="shared" ca="1" si="42"/>
        <v/>
      </c>
      <c r="Q142" s="7" t="str">
        <f ca="1">IF(AND($A142&lt;&gt;"",$A142&lt;&gt;"TOTAL"),IF(AND([6]PREMIOS_TITULACIONES_ANTIGUAS!$AD140&lt;&gt;"",[6]PREMIOS_TITULACIONES_ANTIGUAS!$AD140&lt;&gt;0),[6]PREMIOS_TITULACIONES_ANTIGUAS!$AD140,""),IF($A142="TOTAL",SUM(INDIRECT("Q4:Q"&amp;ROW()-1)),""))</f>
        <v/>
      </c>
      <c r="R142" s="7" t="str">
        <f ca="1">IF(AND($A142&lt;&gt;"",$A142&lt;&gt;"TOTAL"),IF(AND([6]PREMIOS_TITULACIONES_ANTIGUAS!$AF140&lt;&gt;"",[6]PREMIOS_TITULACIONES_ANTIGUAS!$AF140&lt;&gt;0),[6]PREMIOS_TITULACIONES_ANTIGUAS!$AF140,""),IF($A142="TOTAL",SUM(INDIRECT("R4:R"&amp;ROW()-1)),""))</f>
        <v/>
      </c>
      <c r="S142" s="7" t="str">
        <f t="shared" ca="1" si="43"/>
        <v/>
      </c>
      <c r="T142" s="7" t="str">
        <f ca="1">IF(AND($A142&lt;&gt;"",$A142&lt;&gt;"TOTAL"),IF(AND([6]PREMIOS_TITULACIONES_ANTIGUAS!$AI140&lt;&gt;"",[6]PREMIOS_TITULACIONES_ANTIGUAS!$AI140&lt;&gt;0),[6]PREMIOS_TITULACIONES_ANTIGUAS!$AI140,""),IF($A142="TOTAL",SUM(INDIRECT("T4:T"&amp;ROW()-1)),""))</f>
        <v/>
      </c>
      <c r="U142" s="7" t="str">
        <f ca="1">IF(AND($A142&lt;&gt;"",$A142&lt;&gt;"TOTAL"),IF(AND([6]PREMIOS_TITULACIONES_ANTIGUAS!$AK140&lt;&gt;"",[6]PREMIOS_TITULACIONES_ANTIGUAS!$AK140&lt;&gt;0),[6]PREMIOS_TITULACIONES_ANTIGUAS!$AK140,""),IF($A142="TOTAL",SUM(INDIRECT("U4:U"&amp;ROW()-1)),""))</f>
        <v/>
      </c>
      <c r="V142" s="7" t="str">
        <f t="shared" ca="1" si="44"/>
        <v/>
      </c>
      <c r="W142" s="7" t="str">
        <f ca="1">IF(AND($A142&lt;&gt;"",$A142&lt;&gt;"TOTAL"),IF(AND([6]PREMIOS_TITULACIONES_ANTIGUAS!$AN140&lt;&gt;"",[6]PREMIOS_TITULACIONES_ANTIGUAS!$AN140&lt;&gt;0),[6]PREMIOS_TITULACIONES_ANTIGUAS!$AN140,""),IF($A142="TOTAL",SUM(INDIRECT("W4:W"&amp;ROW()-1)),""))</f>
        <v/>
      </c>
      <c r="X142" s="7" t="str">
        <f ca="1">IF(AND($A142&lt;&gt;"",$A142&lt;&gt;"TOTAL"),IF(AND([6]PREMIOS_TITULACIONES_ANTIGUAS!$AP140&lt;&gt;"",[6]PREMIOS_TITULACIONES_ANTIGUAS!$AP140&lt;&gt;0),[6]PREMIOS_TITULACIONES_ANTIGUAS!$AP140,""),IF($A142="TOTAL",SUM(INDIRECT("X4:X"&amp;ROW()-1)),""))</f>
        <v/>
      </c>
      <c r="Y142" s="7" t="str">
        <f t="shared" ca="1" si="45"/>
        <v/>
      </c>
      <c r="Z142" s="7" t="str">
        <f ca="1">IF(AND($A142&lt;&gt;"",$A142&lt;&gt;"TOTAL"),IF(AND([6]PREMIOS_TITULACIONES_ANTIGUAS!$AS140&lt;&gt;"",[6]PREMIOS_TITULACIONES_ANTIGUAS!$AS140&lt;&gt;0),[6]PREMIOS_TITULACIONES_ANTIGUAS!$AS140,""),IF($A142="TOTAL",SUM(INDIRECT("Z4:Z"&amp;ROW()-1)),""))</f>
        <v/>
      </c>
      <c r="AA142" s="7" t="str">
        <f ca="1">IF(AND($A142&lt;&gt;"",$A142&lt;&gt;"TOTAL"),IF(AND([6]PREMIOS_TITULACIONES_ANTIGUAS!$AU140&lt;&gt;"",[6]PREMIOS_TITULACIONES_ANTIGUAS!$AU140&lt;&gt;0),[6]PREMIOS_TITULACIONES_ANTIGUAS!$AU140,""),IF($A142="TOTAL",SUM(INDIRECT("AA4:AA"&amp;ROW()-1)),""))</f>
        <v/>
      </c>
      <c r="AB142" s="7" t="str">
        <f t="shared" ca="1" si="46"/>
        <v/>
      </c>
      <c r="AC142" s="7" t="str">
        <f ca="1">IF(AND($A142&lt;&gt;"",$A142&lt;&gt;"TOTAL"),IF(AND([6]PREMIOS_TITULACIONES_ANTIGUAS!$AX140&lt;&gt;"",[6]PREMIOS_TITULACIONES_ANTIGUAS!$AX140&lt;&gt;0),[6]PREMIOS_TITULACIONES_ANTIGUAS!$AX140,""),IF($A142="TOTAL",SUM(INDIRECT("AC4:AC"&amp;ROW()-1)),""))</f>
        <v/>
      </c>
      <c r="AD142" s="7" t="str">
        <f ca="1">IF(AND($A142&lt;&gt;"",$A142&lt;&gt;"TOTAL"),IF(AND([6]PREMIOS_TITULACIONES_ANTIGUAS!$AZ140&lt;&gt;"",[6]PREMIOS_TITULACIONES_ANTIGUAS!$AZ140&lt;&gt;0),[6]PREMIOS_TITULACIONES_ANTIGUAS!$AZ140,""),IF($A142="TOTAL",SUM(INDIRECT("AD4:AD"&amp;ROW()-1)),""))</f>
        <v/>
      </c>
      <c r="AE142" s="7" t="str">
        <f t="shared" ca="1" si="47"/>
        <v/>
      </c>
      <c r="AF142" s="7" t="str">
        <f ca="1">IF(AND($A142&lt;&gt;"",$A142&lt;&gt;"TOTAL"),IF(AND([6]PREMIOS_TITULACIONES_ANTIGUAS!$BC140&lt;&gt;"",[6]PREMIOS_TITULACIONES_ANTIGUAS!$BC140&lt;&gt;0),[6]PREMIOS_TITULACIONES_ANTIGUAS!$BC140,""),IF($A142="TOTAL",SUM(INDIRECT("AF4:AF"&amp;ROW()-1)),""))</f>
        <v/>
      </c>
      <c r="AG142" s="7" t="str">
        <f ca="1">IF(AND($A142&lt;&gt;"",$A142&lt;&gt;"TOTAL"),IF(AND([6]PREMIOS_TITULACIONES_ANTIGUAS!$BE140&lt;&gt;"",[6]PREMIOS_TITULACIONES_ANTIGUAS!$BE140&lt;&gt;0),[6]PREMIOS_TITULACIONES_ANTIGUAS!$BE140,""),IF($A142="TOTAL",SUM(INDIRECT("AG4:AG"&amp;ROW()-1)),""))</f>
        <v/>
      </c>
      <c r="AH142" s="7" t="str">
        <f t="shared" ca="1" si="48"/>
        <v/>
      </c>
      <c r="AI142" s="7" t="str">
        <f ca="1">IF(AND($A142&lt;&gt;"",$A142&lt;&gt;"TOTAL"),IF(AND([6]PREMIOS_TITULACIONES_ANTIGUAS!$BH140&lt;&gt;"",[6]PREMIOS_TITULACIONES_ANTIGUAS!$BH140&lt;&gt;0),[6]PREMIOS_TITULACIONES_ANTIGUAS!$BH140,""),IF($A142="TOTAL",SUM(INDIRECT("AI4:AI"&amp;ROW()-1)),""))</f>
        <v/>
      </c>
      <c r="AJ142" s="7" t="str">
        <f ca="1">IF(AND($A142&lt;&gt;"",$A142&lt;&gt;"TOTAL"),IF(AND([6]PREMIOS_TITULACIONES_ANTIGUAS!$BJ140&lt;&gt;"",[6]PREMIOS_TITULACIONES_ANTIGUAS!$BJ140&lt;&gt;0),[6]PREMIOS_TITULACIONES_ANTIGUAS!$BJ140,""),IF($A142="TOTAL",SUM(INDIRECT("AJ4:AJ"&amp;ROW()-1)),""))</f>
        <v/>
      </c>
      <c r="AK142" s="7" t="str">
        <f t="shared" ca="1" si="49"/>
        <v/>
      </c>
      <c r="AL142" s="7" t="str">
        <f ca="1">IF(AND($A142&lt;&gt;"",$A142&lt;&gt;"TOTAL"),IF(AND([6]PREMIOS_TITULACIONES_ANTIGUAS!$BM140&lt;&gt;"",[6]PREMIOS_TITULACIONES_ANTIGUAS!$BM140&lt;&gt;0),[6]PREMIOS_TITULACIONES_ANTIGUAS!$BM140,""),IF($A142="TOTAL",SUM(INDIRECT("AL4:AL"&amp;ROW()-1)),""))</f>
        <v/>
      </c>
      <c r="AM142" s="7" t="str">
        <f ca="1">IF(AND($A142&lt;&gt;"",$A142&lt;&gt;"TOTAL"),IF(AND([6]PREMIOS_TITULACIONES_ANTIGUAS!$BO140&lt;&gt;"",[6]PREMIOS_TITULACIONES_ANTIGUAS!$BO140&lt;&gt;0),[6]PREMIOS_TITULACIONES_ANTIGUAS!$BO140,""),IF($A142="TOTAL",SUM(INDIRECT("AM4:AM"&amp;ROW()-1)),""))</f>
        <v/>
      </c>
      <c r="AN142" s="7" t="str">
        <f t="shared" ca="1" si="50"/>
        <v/>
      </c>
      <c r="AO142" s="7" t="str">
        <f ca="1">IF(AND($A142&lt;&gt;"",$A142&lt;&gt;"TOTAL"),IF(AND([6]PREMIOS_TITULACIONES_ANTIGUAS!$BR140&lt;&gt;"",[6]PREMIOS_TITULACIONES_ANTIGUAS!$BR140&lt;&gt;0),[6]PREMIOS_TITULACIONES_ANTIGUAS!$BR140,""),IF($A142="TOTAL",SUM(INDIRECT("AO4:AO"&amp;ROW()-1)),""))</f>
        <v/>
      </c>
      <c r="AP142" s="7" t="str">
        <f ca="1">IF(AND($A142&lt;&gt;"",$A142&lt;&gt;"TOTAL"),IF(AND([6]PREMIOS_TITULACIONES_ANTIGUAS!$BT140&lt;&gt;"",[6]PREMIOS_TITULACIONES_ANTIGUAS!$BT140&lt;&gt;0),[6]PREMIOS_TITULACIONES_ANTIGUAS!$BT140,""),IF($A142="TOTAL",SUM(INDIRECT("AP4:AP"&amp;ROW()-1)),""))</f>
        <v/>
      </c>
      <c r="AQ142" s="7" t="str">
        <f t="shared" ca="1" si="51"/>
        <v/>
      </c>
      <c r="AR142" s="7" t="str">
        <f ca="1">IF(AND($A142&lt;&gt;"",$A142&lt;&gt;"TOTAL"),IF(AND([6]PREMIOS_TITULACIONES_ANTIGUAS!$BW140&lt;&gt;"",[6]PREMIOS_TITULACIONES_ANTIGUAS!$BW140&lt;&gt;0),[6]PREMIOS_TITULACIONES_ANTIGUAS!$BW140,""),IF($A142="TOTAL",SUM(INDIRECT("AR4:AR"&amp;ROW()-1)),""))</f>
        <v/>
      </c>
      <c r="AS142" s="7" t="str">
        <f ca="1">IF(AND($A142&lt;&gt;"",$A142&lt;&gt;"TOTAL"),IF(AND([6]PREMIOS_TITULACIONES_ANTIGUAS!$BY140&lt;&gt;"",[6]PREMIOS_TITULACIONES_ANTIGUAS!$BY140&lt;&gt;0),[6]PREMIOS_TITULACIONES_ANTIGUAS!$BY140,""),IF($A142="TOTAL",SUM(INDIRECT("AS4:AS"&amp;ROW()-1)),""))</f>
        <v/>
      </c>
      <c r="AT142" s="7" t="str">
        <f t="shared" ca="1" si="52"/>
        <v/>
      </c>
      <c r="AU142" s="7" t="str">
        <f ca="1">IF(AND($A142&lt;&gt;"",$A142&lt;&gt;"TOTAL"),IF(AND([6]PREMIOS_TITULACIONES_ANTIGUAS!$CB140&lt;&gt;"",[6]PREMIOS_TITULACIONES_ANTIGUAS!$CB140&lt;&gt;0),[6]PREMIOS_TITULACIONES_ANTIGUAS!$CB140,""),IF($A142="TOTAL",SUM(INDIRECT("AU4:AU"&amp;ROW()-1)),""))</f>
        <v/>
      </c>
      <c r="AV142" s="7" t="str">
        <f ca="1">IF(AND($A142&lt;&gt;"",$A142&lt;&gt;"TOTAL"),IF(AND([6]PREMIOS_TITULACIONES_ANTIGUAS!$CD140&lt;&gt;"",[6]PREMIOS_TITULACIONES_ANTIGUAS!$CD140&lt;&gt;0),[6]PREMIOS_TITULACIONES_ANTIGUAS!$CD140,""),IF($A142="TOTAL",SUM(INDIRECT("AV4:AV"&amp;ROW()-1)),""))</f>
        <v/>
      </c>
      <c r="AW142" s="7" t="str">
        <f t="shared" ca="1" si="53"/>
        <v/>
      </c>
      <c r="AX142" s="7" t="str">
        <f ca="1">IF(AND($A142&lt;&gt;"",$A142&lt;&gt;"TOTAL"),IF(AND([6]PREMIOS_TITULACIONES_ANTIGUAS!$CG140&lt;&gt;"",[6]PREMIOS_TITULACIONES_ANTIGUAS!$CG140&lt;&gt;0),[6]PREMIOS_TITULACIONES_ANTIGUAS!$CG140,""),IF($A142="TOTAL",SUM(INDIRECT("AX4:AX"&amp;ROW()-1)),""))</f>
        <v/>
      </c>
      <c r="AY142" s="7" t="str">
        <f ca="1">IF(AND($A142&lt;&gt;"",$A142&lt;&gt;"TOTAL"),IF(AND([6]PREMIOS_TITULACIONES_ANTIGUAS!$CI140&lt;&gt;"",[6]PREMIOS_TITULACIONES_ANTIGUAS!$CI140&lt;&gt;0),[6]PREMIOS_TITULACIONES_ANTIGUAS!$CI140,""),IF($A142="TOTAL",SUM(INDIRECT("AY4:AY"&amp;ROW()-1)),""))</f>
        <v/>
      </c>
      <c r="AZ142" s="7" t="str">
        <f t="shared" ca="1" si="54"/>
        <v/>
      </c>
      <c r="BA142" s="7" t="str">
        <f ca="1">IF(AND($A142&lt;&gt;"",$A142&lt;&gt;"TOTAL"),IF(AND([6]PREMIOS_TITULACIONES_ANTIGUAS!$CL140&lt;&gt;"",[6]PREMIOS_TITULACIONES_ANTIGUAS!$CL140&lt;&gt;0),[6]PREMIOS_TITULACIONES_ANTIGUAS!$CL140,""),IF($A142="TOTAL",SUM(INDIRECT("BA4:BA"&amp;ROW()-1)),""))</f>
        <v/>
      </c>
      <c r="BB142" s="7" t="str">
        <f ca="1">IF(AND($A142&lt;&gt;"",$A142&lt;&gt;"TOTAL"),IF(AND([6]PREMIOS_TITULACIONES_ANTIGUAS!$CN140&lt;&gt;"",[6]PREMIOS_TITULACIONES_ANTIGUAS!$CN140&lt;&gt;0),[6]PREMIOS_TITULACIONES_ANTIGUAS!$CN140,""),IF($A142="TOTAL",SUM(INDIRECT("BB4:BB"&amp;ROW()-1)),""))</f>
        <v/>
      </c>
      <c r="BC142" s="7" t="str">
        <f t="shared" ca="1" si="55"/>
        <v/>
      </c>
      <c r="BD142" s="7" t="str">
        <f ca="1">IF(AND($A142&lt;&gt;"",$A142&lt;&gt;"TOTAL"),IF(AND([6]PREMIOS_TITULACIONES_ANTIGUAS!$CQ140&lt;&gt;"",[6]PREMIOS_TITULACIONES_ANTIGUAS!$CQ140&lt;&gt;0),[6]PREMIOS_TITULACIONES_ANTIGUAS!$CQ140,""),IF($A142="TOTAL",SUM(INDIRECT("BD4:BD"&amp;ROW()-1)),""))</f>
        <v/>
      </c>
      <c r="BE142" s="7" t="str">
        <f ca="1">IF(AND($A142&lt;&gt;"",$A142&lt;&gt;"TOTAL"),IF(AND([6]PREMIOS_TITULACIONES_ANTIGUAS!$CS140&lt;&gt;"",[6]PREMIOS_TITULACIONES_ANTIGUAS!$CS140&lt;&gt;0),[6]PREMIOS_TITULACIONES_ANTIGUAS!$CS140,""),IF($A142="TOTAL",SUM(INDIRECT("BE4:BE"&amp;ROW()-1)),""))</f>
        <v/>
      </c>
      <c r="BF142" s="7" t="str">
        <f t="shared" ca="1" si="56"/>
        <v/>
      </c>
    </row>
    <row r="143" spans="1:58" x14ac:dyDescent="0.2">
      <c r="A143" s="12" t="str">
        <f>IF([6]PREMIOS_TITULACIONES_ANTIGUAS!$D141&lt;&gt;"",[6]PREMIOS_TITULACIONES_ANTIGUAS!$D141,IF(AND([6]PREMIOS_TITULACIONES_ANTIGUAS!$D141="",[6]PREMIOS_TITULACIONES_ANTIGUAS!$D142="",[6]PREMIOS_TITULACIONES_ANTIGUAS!$D140=""),"","TOTAL"))</f>
        <v/>
      </c>
      <c r="B143" s="7" t="str">
        <f ca="1">IF(AND($A143&lt;&gt;"",$A143&lt;&gt;"TOTAL"),IF(AND([6]PREMIOS_TITULACIONES_ANTIGUAS!$E141&lt;&gt;"",[6]PREMIOS_TITULACIONES_ANTIGUAS!$E141&lt;&gt;0),[6]PREMIOS_TITULACIONES_ANTIGUAS!$E141,""),IF($A143="TOTAL",SUM(INDIRECT("B4:B"&amp;ROW()-1)),""))</f>
        <v/>
      </c>
      <c r="C143" s="7" t="str">
        <f ca="1">IF(AND($A143&lt;&gt;"",$A143&lt;&gt;"TOTAL"),IF(AND([6]PREMIOS_TITULACIONES_ANTIGUAS!$G141&lt;&gt;"",[6]PREMIOS_TITULACIONES_ANTIGUAS!$G141&lt;&gt;0),[6]PREMIOS_TITULACIONES_ANTIGUAS!$G141,""),IF($A143="TOTAL",SUM(INDIRECT("C4:C"&amp;ROW()-1)),""))</f>
        <v/>
      </c>
      <c r="D143" s="7" t="str">
        <f t="shared" ca="1" si="38"/>
        <v/>
      </c>
      <c r="E143" s="7" t="str">
        <f ca="1">IF(AND($A143&lt;&gt;"",$A143&lt;&gt;"TOTAL"),IF(AND([6]PREMIOS_TITULACIONES_ANTIGUAS!$J141&lt;&gt;"",[6]PREMIOS_TITULACIONES_ANTIGUAS!$J141&lt;&gt;0),[6]PREMIOS_TITULACIONES_ANTIGUAS!$J141,""),IF($A143="TOTAL",SUM(INDIRECT("E4:E"&amp;ROW()-1)),""))</f>
        <v/>
      </c>
      <c r="F143" s="7" t="str">
        <f ca="1">IF(AND($A143&lt;&gt;"",$A143&lt;&gt;"TOTAL"),IF(AND([6]PREMIOS_TITULACIONES_ANTIGUAS!$L141&lt;&gt;"",[6]PREMIOS_TITULACIONES_ANTIGUAS!$L141&lt;&gt;0),[6]PREMIOS_TITULACIONES_ANTIGUAS!$L141,""),IF($A143="TOTAL",SUM(INDIRECT("F4:F"&amp;ROW()-1)),""))</f>
        <v/>
      </c>
      <c r="G143" s="7" t="str">
        <f t="shared" ca="1" si="39"/>
        <v/>
      </c>
      <c r="H143" s="7" t="str">
        <f ca="1">IF(AND($A143&lt;&gt;"",$A143&lt;&gt;"TOTAL"),IF(AND([6]PREMIOS_TITULACIONES_ANTIGUAS!$O141&lt;&gt;"",[6]PREMIOS_TITULACIONES_ANTIGUAS!$O141&lt;&gt;0),[6]PREMIOS_TITULACIONES_ANTIGUAS!$O141,""),IF($A143="TOTAL",SUM(INDIRECT("H4:H"&amp;ROW()-1)),""))</f>
        <v/>
      </c>
      <c r="I143" s="7" t="str">
        <f ca="1">IF(AND($A143&lt;&gt;"",$A143&lt;&gt;"TOTAL"),IF(AND([6]PREMIOS_TITULACIONES_ANTIGUAS!$Q141&lt;&gt;"",[6]PREMIOS_TITULACIONES_ANTIGUAS!$Q141&lt;&gt;0),[6]PREMIOS_TITULACIONES_ANTIGUAS!$Q141,""),IF($A143="TOTAL",SUM(INDIRECT("I4:I"&amp;ROW()-1)),""))</f>
        <v/>
      </c>
      <c r="J143" s="7" t="str">
        <f t="shared" ca="1" si="40"/>
        <v/>
      </c>
      <c r="K143" s="7" t="str">
        <f ca="1">IF(AND($A143&lt;&gt;"",$A143&lt;&gt;"TOTAL"),IF(AND([6]PREMIOS_TITULACIONES_ANTIGUAS!$T141&lt;&gt;"",[6]PREMIOS_TITULACIONES_ANTIGUAS!$T141&lt;&gt;0),[6]PREMIOS_TITULACIONES_ANTIGUAS!$T141,""),IF($A143="TOTAL",SUM(INDIRECT("K4:K"&amp;ROW()-1)),""))</f>
        <v/>
      </c>
      <c r="L143" s="7" t="str">
        <f ca="1">IF(AND($A143&lt;&gt;"",$A143&lt;&gt;"TOTAL"),IF(AND([6]PREMIOS_TITULACIONES_ANTIGUAS!$V141&lt;&gt;"",[6]PREMIOS_TITULACIONES_ANTIGUAS!$V141&lt;&gt;0),[6]PREMIOS_TITULACIONES_ANTIGUAS!$V141,""),IF($A143="TOTAL",SUM(INDIRECT("L4:L"&amp;ROW()-1)),""))</f>
        <v/>
      </c>
      <c r="M143" s="7" t="str">
        <f t="shared" ca="1" si="41"/>
        <v/>
      </c>
      <c r="N143" s="7" t="str">
        <f ca="1">IF(AND($A143&lt;&gt;"",$A143&lt;&gt;"TOTAL"),IF(AND([6]PREMIOS_TITULACIONES_ANTIGUAS!$Y141&lt;&gt;"",[6]PREMIOS_TITULACIONES_ANTIGUAS!$Y141&lt;&gt;0),[6]PREMIOS_TITULACIONES_ANTIGUAS!$Y141,""),IF($A143="TOTAL",SUM(INDIRECT("N4:N"&amp;ROW()-1)),""))</f>
        <v/>
      </c>
      <c r="O143" s="7" t="str">
        <f ca="1">IF(AND($A143&lt;&gt;"",$A143&lt;&gt;"TOTAL"),IF(AND([6]PREMIOS_TITULACIONES_ANTIGUAS!$AA141&lt;&gt;"",[6]PREMIOS_TITULACIONES_ANTIGUAS!$AA141&lt;&gt;0),[6]PREMIOS_TITULACIONES_ANTIGUAS!$AA141,""),IF($A143="TOTAL",SUM(INDIRECT("O4:O"&amp;ROW()-1)),""))</f>
        <v/>
      </c>
      <c r="P143" s="7" t="str">
        <f t="shared" ca="1" si="42"/>
        <v/>
      </c>
      <c r="Q143" s="7" t="str">
        <f ca="1">IF(AND($A143&lt;&gt;"",$A143&lt;&gt;"TOTAL"),IF(AND([6]PREMIOS_TITULACIONES_ANTIGUAS!$AD141&lt;&gt;"",[6]PREMIOS_TITULACIONES_ANTIGUAS!$AD141&lt;&gt;0),[6]PREMIOS_TITULACIONES_ANTIGUAS!$AD141,""),IF($A143="TOTAL",SUM(INDIRECT("Q4:Q"&amp;ROW()-1)),""))</f>
        <v/>
      </c>
      <c r="R143" s="7" t="str">
        <f ca="1">IF(AND($A143&lt;&gt;"",$A143&lt;&gt;"TOTAL"),IF(AND([6]PREMIOS_TITULACIONES_ANTIGUAS!$AF141&lt;&gt;"",[6]PREMIOS_TITULACIONES_ANTIGUAS!$AF141&lt;&gt;0),[6]PREMIOS_TITULACIONES_ANTIGUAS!$AF141,""),IF($A143="TOTAL",SUM(INDIRECT("R4:R"&amp;ROW()-1)),""))</f>
        <v/>
      </c>
      <c r="S143" s="7" t="str">
        <f t="shared" ca="1" si="43"/>
        <v/>
      </c>
      <c r="T143" s="7" t="str">
        <f ca="1">IF(AND($A143&lt;&gt;"",$A143&lt;&gt;"TOTAL"),IF(AND([6]PREMIOS_TITULACIONES_ANTIGUAS!$AI141&lt;&gt;"",[6]PREMIOS_TITULACIONES_ANTIGUAS!$AI141&lt;&gt;0),[6]PREMIOS_TITULACIONES_ANTIGUAS!$AI141,""),IF($A143="TOTAL",SUM(INDIRECT("T4:T"&amp;ROW()-1)),""))</f>
        <v/>
      </c>
      <c r="U143" s="7" t="str">
        <f ca="1">IF(AND($A143&lt;&gt;"",$A143&lt;&gt;"TOTAL"),IF(AND([6]PREMIOS_TITULACIONES_ANTIGUAS!$AK141&lt;&gt;"",[6]PREMIOS_TITULACIONES_ANTIGUAS!$AK141&lt;&gt;0),[6]PREMIOS_TITULACIONES_ANTIGUAS!$AK141,""),IF($A143="TOTAL",SUM(INDIRECT("U4:U"&amp;ROW()-1)),""))</f>
        <v/>
      </c>
      <c r="V143" s="7" t="str">
        <f t="shared" ca="1" si="44"/>
        <v/>
      </c>
      <c r="W143" s="7" t="str">
        <f ca="1">IF(AND($A143&lt;&gt;"",$A143&lt;&gt;"TOTAL"),IF(AND([6]PREMIOS_TITULACIONES_ANTIGUAS!$AN141&lt;&gt;"",[6]PREMIOS_TITULACIONES_ANTIGUAS!$AN141&lt;&gt;0),[6]PREMIOS_TITULACIONES_ANTIGUAS!$AN141,""),IF($A143="TOTAL",SUM(INDIRECT("W4:W"&amp;ROW()-1)),""))</f>
        <v/>
      </c>
      <c r="X143" s="7" t="str">
        <f ca="1">IF(AND($A143&lt;&gt;"",$A143&lt;&gt;"TOTAL"),IF(AND([6]PREMIOS_TITULACIONES_ANTIGUAS!$AP141&lt;&gt;"",[6]PREMIOS_TITULACIONES_ANTIGUAS!$AP141&lt;&gt;0),[6]PREMIOS_TITULACIONES_ANTIGUAS!$AP141,""),IF($A143="TOTAL",SUM(INDIRECT("X4:X"&amp;ROW()-1)),""))</f>
        <v/>
      </c>
      <c r="Y143" s="7" t="str">
        <f t="shared" ca="1" si="45"/>
        <v/>
      </c>
      <c r="Z143" s="7" t="str">
        <f ca="1">IF(AND($A143&lt;&gt;"",$A143&lt;&gt;"TOTAL"),IF(AND([6]PREMIOS_TITULACIONES_ANTIGUAS!$AS141&lt;&gt;"",[6]PREMIOS_TITULACIONES_ANTIGUAS!$AS141&lt;&gt;0),[6]PREMIOS_TITULACIONES_ANTIGUAS!$AS141,""),IF($A143="TOTAL",SUM(INDIRECT("Z4:Z"&amp;ROW()-1)),""))</f>
        <v/>
      </c>
      <c r="AA143" s="7" t="str">
        <f ca="1">IF(AND($A143&lt;&gt;"",$A143&lt;&gt;"TOTAL"),IF(AND([6]PREMIOS_TITULACIONES_ANTIGUAS!$AU141&lt;&gt;"",[6]PREMIOS_TITULACIONES_ANTIGUAS!$AU141&lt;&gt;0),[6]PREMIOS_TITULACIONES_ANTIGUAS!$AU141,""),IF($A143="TOTAL",SUM(INDIRECT("AA4:AA"&amp;ROW()-1)),""))</f>
        <v/>
      </c>
      <c r="AB143" s="7" t="str">
        <f t="shared" ca="1" si="46"/>
        <v/>
      </c>
      <c r="AC143" s="7" t="str">
        <f ca="1">IF(AND($A143&lt;&gt;"",$A143&lt;&gt;"TOTAL"),IF(AND([6]PREMIOS_TITULACIONES_ANTIGUAS!$AX141&lt;&gt;"",[6]PREMIOS_TITULACIONES_ANTIGUAS!$AX141&lt;&gt;0),[6]PREMIOS_TITULACIONES_ANTIGUAS!$AX141,""),IF($A143="TOTAL",SUM(INDIRECT("AC4:AC"&amp;ROW()-1)),""))</f>
        <v/>
      </c>
      <c r="AD143" s="7" t="str">
        <f ca="1">IF(AND($A143&lt;&gt;"",$A143&lt;&gt;"TOTAL"),IF(AND([6]PREMIOS_TITULACIONES_ANTIGUAS!$AZ141&lt;&gt;"",[6]PREMIOS_TITULACIONES_ANTIGUAS!$AZ141&lt;&gt;0),[6]PREMIOS_TITULACIONES_ANTIGUAS!$AZ141,""),IF($A143="TOTAL",SUM(INDIRECT("AD4:AD"&amp;ROW()-1)),""))</f>
        <v/>
      </c>
      <c r="AE143" s="7" t="str">
        <f t="shared" ca="1" si="47"/>
        <v/>
      </c>
      <c r="AF143" s="7" t="str">
        <f ca="1">IF(AND($A143&lt;&gt;"",$A143&lt;&gt;"TOTAL"),IF(AND([6]PREMIOS_TITULACIONES_ANTIGUAS!$BC141&lt;&gt;"",[6]PREMIOS_TITULACIONES_ANTIGUAS!$BC141&lt;&gt;0),[6]PREMIOS_TITULACIONES_ANTIGUAS!$BC141,""),IF($A143="TOTAL",SUM(INDIRECT("AF4:AF"&amp;ROW()-1)),""))</f>
        <v/>
      </c>
      <c r="AG143" s="7" t="str">
        <f ca="1">IF(AND($A143&lt;&gt;"",$A143&lt;&gt;"TOTAL"),IF(AND([6]PREMIOS_TITULACIONES_ANTIGUAS!$BE141&lt;&gt;"",[6]PREMIOS_TITULACIONES_ANTIGUAS!$BE141&lt;&gt;0),[6]PREMIOS_TITULACIONES_ANTIGUAS!$BE141,""),IF($A143="TOTAL",SUM(INDIRECT("AG4:AG"&amp;ROW()-1)),""))</f>
        <v/>
      </c>
      <c r="AH143" s="7" t="str">
        <f t="shared" ca="1" si="48"/>
        <v/>
      </c>
      <c r="AI143" s="7" t="str">
        <f ca="1">IF(AND($A143&lt;&gt;"",$A143&lt;&gt;"TOTAL"),IF(AND([6]PREMIOS_TITULACIONES_ANTIGUAS!$BH141&lt;&gt;"",[6]PREMIOS_TITULACIONES_ANTIGUAS!$BH141&lt;&gt;0),[6]PREMIOS_TITULACIONES_ANTIGUAS!$BH141,""),IF($A143="TOTAL",SUM(INDIRECT("AI4:AI"&amp;ROW()-1)),""))</f>
        <v/>
      </c>
      <c r="AJ143" s="7" t="str">
        <f ca="1">IF(AND($A143&lt;&gt;"",$A143&lt;&gt;"TOTAL"),IF(AND([6]PREMIOS_TITULACIONES_ANTIGUAS!$BJ141&lt;&gt;"",[6]PREMIOS_TITULACIONES_ANTIGUAS!$BJ141&lt;&gt;0),[6]PREMIOS_TITULACIONES_ANTIGUAS!$BJ141,""),IF($A143="TOTAL",SUM(INDIRECT("AJ4:AJ"&amp;ROW()-1)),""))</f>
        <v/>
      </c>
      <c r="AK143" s="7" t="str">
        <f t="shared" ca="1" si="49"/>
        <v/>
      </c>
      <c r="AL143" s="7" t="str">
        <f ca="1">IF(AND($A143&lt;&gt;"",$A143&lt;&gt;"TOTAL"),IF(AND([6]PREMIOS_TITULACIONES_ANTIGUAS!$BM141&lt;&gt;"",[6]PREMIOS_TITULACIONES_ANTIGUAS!$BM141&lt;&gt;0),[6]PREMIOS_TITULACIONES_ANTIGUAS!$BM141,""),IF($A143="TOTAL",SUM(INDIRECT("AL4:AL"&amp;ROW()-1)),""))</f>
        <v/>
      </c>
      <c r="AM143" s="7" t="str">
        <f ca="1">IF(AND($A143&lt;&gt;"",$A143&lt;&gt;"TOTAL"),IF(AND([6]PREMIOS_TITULACIONES_ANTIGUAS!$BO141&lt;&gt;"",[6]PREMIOS_TITULACIONES_ANTIGUAS!$BO141&lt;&gt;0),[6]PREMIOS_TITULACIONES_ANTIGUAS!$BO141,""),IF($A143="TOTAL",SUM(INDIRECT("AM4:AM"&amp;ROW()-1)),""))</f>
        <v/>
      </c>
      <c r="AN143" s="7" t="str">
        <f t="shared" ca="1" si="50"/>
        <v/>
      </c>
      <c r="AO143" s="7" t="str">
        <f ca="1">IF(AND($A143&lt;&gt;"",$A143&lt;&gt;"TOTAL"),IF(AND([6]PREMIOS_TITULACIONES_ANTIGUAS!$BR141&lt;&gt;"",[6]PREMIOS_TITULACIONES_ANTIGUAS!$BR141&lt;&gt;0),[6]PREMIOS_TITULACIONES_ANTIGUAS!$BR141,""),IF($A143="TOTAL",SUM(INDIRECT("AO4:AO"&amp;ROW()-1)),""))</f>
        <v/>
      </c>
      <c r="AP143" s="7" t="str">
        <f ca="1">IF(AND($A143&lt;&gt;"",$A143&lt;&gt;"TOTAL"),IF(AND([6]PREMIOS_TITULACIONES_ANTIGUAS!$BT141&lt;&gt;"",[6]PREMIOS_TITULACIONES_ANTIGUAS!$BT141&lt;&gt;0),[6]PREMIOS_TITULACIONES_ANTIGUAS!$BT141,""),IF($A143="TOTAL",SUM(INDIRECT("AP4:AP"&amp;ROW()-1)),""))</f>
        <v/>
      </c>
      <c r="AQ143" s="7" t="str">
        <f t="shared" ca="1" si="51"/>
        <v/>
      </c>
      <c r="AR143" s="7" t="str">
        <f ca="1">IF(AND($A143&lt;&gt;"",$A143&lt;&gt;"TOTAL"),IF(AND([6]PREMIOS_TITULACIONES_ANTIGUAS!$BW141&lt;&gt;"",[6]PREMIOS_TITULACIONES_ANTIGUAS!$BW141&lt;&gt;0),[6]PREMIOS_TITULACIONES_ANTIGUAS!$BW141,""),IF($A143="TOTAL",SUM(INDIRECT("AR4:AR"&amp;ROW()-1)),""))</f>
        <v/>
      </c>
      <c r="AS143" s="7" t="str">
        <f ca="1">IF(AND($A143&lt;&gt;"",$A143&lt;&gt;"TOTAL"),IF(AND([6]PREMIOS_TITULACIONES_ANTIGUAS!$BY141&lt;&gt;"",[6]PREMIOS_TITULACIONES_ANTIGUAS!$BY141&lt;&gt;0),[6]PREMIOS_TITULACIONES_ANTIGUAS!$BY141,""),IF($A143="TOTAL",SUM(INDIRECT("AS4:AS"&amp;ROW()-1)),""))</f>
        <v/>
      </c>
      <c r="AT143" s="7" t="str">
        <f t="shared" ca="1" si="52"/>
        <v/>
      </c>
      <c r="AU143" s="7" t="str">
        <f ca="1">IF(AND($A143&lt;&gt;"",$A143&lt;&gt;"TOTAL"),IF(AND([6]PREMIOS_TITULACIONES_ANTIGUAS!$CB141&lt;&gt;"",[6]PREMIOS_TITULACIONES_ANTIGUAS!$CB141&lt;&gt;0),[6]PREMIOS_TITULACIONES_ANTIGUAS!$CB141,""),IF($A143="TOTAL",SUM(INDIRECT("AU4:AU"&amp;ROW()-1)),""))</f>
        <v/>
      </c>
      <c r="AV143" s="7" t="str">
        <f ca="1">IF(AND($A143&lt;&gt;"",$A143&lt;&gt;"TOTAL"),IF(AND([6]PREMIOS_TITULACIONES_ANTIGUAS!$CD141&lt;&gt;"",[6]PREMIOS_TITULACIONES_ANTIGUAS!$CD141&lt;&gt;0),[6]PREMIOS_TITULACIONES_ANTIGUAS!$CD141,""),IF($A143="TOTAL",SUM(INDIRECT("AV4:AV"&amp;ROW()-1)),""))</f>
        <v/>
      </c>
      <c r="AW143" s="7" t="str">
        <f t="shared" ca="1" si="53"/>
        <v/>
      </c>
      <c r="AX143" s="7" t="str">
        <f ca="1">IF(AND($A143&lt;&gt;"",$A143&lt;&gt;"TOTAL"),IF(AND([6]PREMIOS_TITULACIONES_ANTIGUAS!$CG141&lt;&gt;"",[6]PREMIOS_TITULACIONES_ANTIGUAS!$CG141&lt;&gt;0),[6]PREMIOS_TITULACIONES_ANTIGUAS!$CG141,""),IF($A143="TOTAL",SUM(INDIRECT("AX4:AX"&amp;ROW()-1)),""))</f>
        <v/>
      </c>
      <c r="AY143" s="7" t="str">
        <f ca="1">IF(AND($A143&lt;&gt;"",$A143&lt;&gt;"TOTAL"),IF(AND([6]PREMIOS_TITULACIONES_ANTIGUAS!$CI141&lt;&gt;"",[6]PREMIOS_TITULACIONES_ANTIGUAS!$CI141&lt;&gt;0),[6]PREMIOS_TITULACIONES_ANTIGUAS!$CI141,""),IF($A143="TOTAL",SUM(INDIRECT("AY4:AY"&amp;ROW()-1)),""))</f>
        <v/>
      </c>
      <c r="AZ143" s="7" t="str">
        <f t="shared" ca="1" si="54"/>
        <v/>
      </c>
      <c r="BA143" s="7" t="str">
        <f ca="1">IF(AND($A143&lt;&gt;"",$A143&lt;&gt;"TOTAL"),IF(AND([6]PREMIOS_TITULACIONES_ANTIGUAS!$CL141&lt;&gt;"",[6]PREMIOS_TITULACIONES_ANTIGUAS!$CL141&lt;&gt;0),[6]PREMIOS_TITULACIONES_ANTIGUAS!$CL141,""),IF($A143="TOTAL",SUM(INDIRECT("BA4:BA"&amp;ROW()-1)),""))</f>
        <v/>
      </c>
      <c r="BB143" s="7" t="str">
        <f ca="1">IF(AND($A143&lt;&gt;"",$A143&lt;&gt;"TOTAL"),IF(AND([6]PREMIOS_TITULACIONES_ANTIGUAS!$CN141&lt;&gt;"",[6]PREMIOS_TITULACIONES_ANTIGUAS!$CN141&lt;&gt;0),[6]PREMIOS_TITULACIONES_ANTIGUAS!$CN141,""),IF($A143="TOTAL",SUM(INDIRECT("BB4:BB"&amp;ROW()-1)),""))</f>
        <v/>
      </c>
      <c r="BC143" s="7" t="str">
        <f t="shared" ca="1" si="55"/>
        <v/>
      </c>
      <c r="BD143" s="7" t="str">
        <f ca="1">IF(AND($A143&lt;&gt;"",$A143&lt;&gt;"TOTAL"),IF(AND([6]PREMIOS_TITULACIONES_ANTIGUAS!$CQ141&lt;&gt;"",[6]PREMIOS_TITULACIONES_ANTIGUAS!$CQ141&lt;&gt;0),[6]PREMIOS_TITULACIONES_ANTIGUAS!$CQ141,""),IF($A143="TOTAL",SUM(INDIRECT("BD4:BD"&amp;ROW()-1)),""))</f>
        <v/>
      </c>
      <c r="BE143" s="7" t="str">
        <f ca="1">IF(AND($A143&lt;&gt;"",$A143&lt;&gt;"TOTAL"),IF(AND([6]PREMIOS_TITULACIONES_ANTIGUAS!$CS141&lt;&gt;"",[6]PREMIOS_TITULACIONES_ANTIGUAS!$CS141&lt;&gt;0),[6]PREMIOS_TITULACIONES_ANTIGUAS!$CS141,""),IF($A143="TOTAL",SUM(INDIRECT("BE4:BE"&amp;ROW()-1)),""))</f>
        <v/>
      </c>
      <c r="BF143" s="7" t="str">
        <f t="shared" ca="1" si="56"/>
        <v/>
      </c>
    </row>
    <row r="144" spans="1:58" x14ac:dyDescent="0.2">
      <c r="A144" s="12" t="str">
        <f>IF([6]PREMIOS_TITULACIONES_ANTIGUAS!$D142&lt;&gt;"",[6]PREMIOS_TITULACIONES_ANTIGUAS!$D142,IF(AND([6]PREMIOS_TITULACIONES_ANTIGUAS!$D142="",[6]PREMIOS_TITULACIONES_ANTIGUAS!$D143="",[6]PREMIOS_TITULACIONES_ANTIGUAS!$D141=""),"","TOTAL"))</f>
        <v/>
      </c>
      <c r="B144" s="7" t="str">
        <f ca="1">IF(AND($A144&lt;&gt;"",$A144&lt;&gt;"TOTAL"),IF(AND([6]PREMIOS_TITULACIONES_ANTIGUAS!$E142&lt;&gt;"",[6]PREMIOS_TITULACIONES_ANTIGUAS!$E142&lt;&gt;0),[6]PREMIOS_TITULACIONES_ANTIGUAS!$E142,""),IF($A144="TOTAL",SUM(INDIRECT("B4:B"&amp;ROW()-1)),""))</f>
        <v/>
      </c>
      <c r="C144" s="7" t="str">
        <f ca="1">IF(AND($A144&lt;&gt;"",$A144&lt;&gt;"TOTAL"),IF(AND([6]PREMIOS_TITULACIONES_ANTIGUAS!$G142&lt;&gt;"",[6]PREMIOS_TITULACIONES_ANTIGUAS!$G142&lt;&gt;0),[6]PREMIOS_TITULACIONES_ANTIGUAS!$G142,""),IF($A144="TOTAL",SUM(INDIRECT("C4:C"&amp;ROW()-1)),""))</f>
        <v/>
      </c>
      <c r="D144" s="7" t="str">
        <f t="shared" ca="1" si="38"/>
        <v/>
      </c>
      <c r="E144" s="7" t="str">
        <f ca="1">IF(AND($A144&lt;&gt;"",$A144&lt;&gt;"TOTAL"),IF(AND([6]PREMIOS_TITULACIONES_ANTIGUAS!$J142&lt;&gt;"",[6]PREMIOS_TITULACIONES_ANTIGUAS!$J142&lt;&gt;0),[6]PREMIOS_TITULACIONES_ANTIGUAS!$J142,""),IF($A144="TOTAL",SUM(INDIRECT("E4:E"&amp;ROW()-1)),""))</f>
        <v/>
      </c>
      <c r="F144" s="7" t="str">
        <f ca="1">IF(AND($A144&lt;&gt;"",$A144&lt;&gt;"TOTAL"),IF(AND([6]PREMIOS_TITULACIONES_ANTIGUAS!$L142&lt;&gt;"",[6]PREMIOS_TITULACIONES_ANTIGUAS!$L142&lt;&gt;0),[6]PREMIOS_TITULACIONES_ANTIGUAS!$L142,""),IF($A144="TOTAL",SUM(INDIRECT("F4:F"&amp;ROW()-1)),""))</f>
        <v/>
      </c>
      <c r="G144" s="7" t="str">
        <f t="shared" ca="1" si="39"/>
        <v/>
      </c>
      <c r="H144" s="7" t="str">
        <f ca="1">IF(AND($A144&lt;&gt;"",$A144&lt;&gt;"TOTAL"),IF(AND([6]PREMIOS_TITULACIONES_ANTIGUAS!$O142&lt;&gt;"",[6]PREMIOS_TITULACIONES_ANTIGUAS!$O142&lt;&gt;0),[6]PREMIOS_TITULACIONES_ANTIGUAS!$O142,""),IF($A144="TOTAL",SUM(INDIRECT("H4:H"&amp;ROW()-1)),""))</f>
        <v/>
      </c>
      <c r="I144" s="7" t="str">
        <f ca="1">IF(AND($A144&lt;&gt;"",$A144&lt;&gt;"TOTAL"),IF(AND([6]PREMIOS_TITULACIONES_ANTIGUAS!$Q142&lt;&gt;"",[6]PREMIOS_TITULACIONES_ANTIGUAS!$Q142&lt;&gt;0),[6]PREMIOS_TITULACIONES_ANTIGUAS!$Q142,""),IF($A144="TOTAL",SUM(INDIRECT("I4:I"&amp;ROW()-1)),""))</f>
        <v/>
      </c>
      <c r="J144" s="7" t="str">
        <f t="shared" ca="1" si="40"/>
        <v/>
      </c>
      <c r="K144" s="7" t="str">
        <f ca="1">IF(AND($A144&lt;&gt;"",$A144&lt;&gt;"TOTAL"),IF(AND([6]PREMIOS_TITULACIONES_ANTIGUAS!$T142&lt;&gt;"",[6]PREMIOS_TITULACIONES_ANTIGUAS!$T142&lt;&gt;0),[6]PREMIOS_TITULACIONES_ANTIGUAS!$T142,""),IF($A144="TOTAL",SUM(INDIRECT("K4:K"&amp;ROW()-1)),""))</f>
        <v/>
      </c>
      <c r="L144" s="7" t="str">
        <f ca="1">IF(AND($A144&lt;&gt;"",$A144&lt;&gt;"TOTAL"),IF(AND([6]PREMIOS_TITULACIONES_ANTIGUAS!$V142&lt;&gt;"",[6]PREMIOS_TITULACIONES_ANTIGUAS!$V142&lt;&gt;0),[6]PREMIOS_TITULACIONES_ANTIGUAS!$V142,""),IF($A144="TOTAL",SUM(INDIRECT("L4:L"&amp;ROW()-1)),""))</f>
        <v/>
      </c>
      <c r="M144" s="7" t="str">
        <f t="shared" ca="1" si="41"/>
        <v/>
      </c>
      <c r="N144" s="7" t="str">
        <f ca="1">IF(AND($A144&lt;&gt;"",$A144&lt;&gt;"TOTAL"),IF(AND([6]PREMIOS_TITULACIONES_ANTIGUAS!$Y142&lt;&gt;"",[6]PREMIOS_TITULACIONES_ANTIGUAS!$Y142&lt;&gt;0),[6]PREMIOS_TITULACIONES_ANTIGUAS!$Y142,""),IF($A144="TOTAL",SUM(INDIRECT("N4:N"&amp;ROW()-1)),""))</f>
        <v/>
      </c>
      <c r="O144" s="7" t="str">
        <f ca="1">IF(AND($A144&lt;&gt;"",$A144&lt;&gt;"TOTAL"),IF(AND([6]PREMIOS_TITULACIONES_ANTIGUAS!$AA142&lt;&gt;"",[6]PREMIOS_TITULACIONES_ANTIGUAS!$AA142&lt;&gt;0),[6]PREMIOS_TITULACIONES_ANTIGUAS!$AA142,""),IF($A144="TOTAL",SUM(INDIRECT("O4:O"&amp;ROW()-1)),""))</f>
        <v/>
      </c>
      <c r="P144" s="7" t="str">
        <f t="shared" ca="1" si="42"/>
        <v/>
      </c>
      <c r="Q144" s="7" t="str">
        <f ca="1">IF(AND($A144&lt;&gt;"",$A144&lt;&gt;"TOTAL"),IF(AND([6]PREMIOS_TITULACIONES_ANTIGUAS!$AD142&lt;&gt;"",[6]PREMIOS_TITULACIONES_ANTIGUAS!$AD142&lt;&gt;0),[6]PREMIOS_TITULACIONES_ANTIGUAS!$AD142,""),IF($A144="TOTAL",SUM(INDIRECT("Q4:Q"&amp;ROW()-1)),""))</f>
        <v/>
      </c>
      <c r="R144" s="7" t="str">
        <f ca="1">IF(AND($A144&lt;&gt;"",$A144&lt;&gt;"TOTAL"),IF(AND([6]PREMIOS_TITULACIONES_ANTIGUAS!$AF142&lt;&gt;"",[6]PREMIOS_TITULACIONES_ANTIGUAS!$AF142&lt;&gt;0),[6]PREMIOS_TITULACIONES_ANTIGUAS!$AF142,""),IF($A144="TOTAL",SUM(INDIRECT("R4:R"&amp;ROW()-1)),""))</f>
        <v/>
      </c>
      <c r="S144" s="7" t="str">
        <f t="shared" ca="1" si="43"/>
        <v/>
      </c>
      <c r="T144" s="7" t="str">
        <f ca="1">IF(AND($A144&lt;&gt;"",$A144&lt;&gt;"TOTAL"),IF(AND([6]PREMIOS_TITULACIONES_ANTIGUAS!$AI142&lt;&gt;"",[6]PREMIOS_TITULACIONES_ANTIGUAS!$AI142&lt;&gt;0),[6]PREMIOS_TITULACIONES_ANTIGUAS!$AI142,""),IF($A144="TOTAL",SUM(INDIRECT("T4:T"&amp;ROW()-1)),""))</f>
        <v/>
      </c>
      <c r="U144" s="7" t="str">
        <f ca="1">IF(AND($A144&lt;&gt;"",$A144&lt;&gt;"TOTAL"),IF(AND([6]PREMIOS_TITULACIONES_ANTIGUAS!$AK142&lt;&gt;"",[6]PREMIOS_TITULACIONES_ANTIGUAS!$AK142&lt;&gt;0),[6]PREMIOS_TITULACIONES_ANTIGUAS!$AK142,""),IF($A144="TOTAL",SUM(INDIRECT("U4:U"&amp;ROW()-1)),""))</f>
        <v/>
      </c>
      <c r="V144" s="7" t="str">
        <f t="shared" ca="1" si="44"/>
        <v/>
      </c>
      <c r="W144" s="7" t="str">
        <f ca="1">IF(AND($A144&lt;&gt;"",$A144&lt;&gt;"TOTAL"),IF(AND([6]PREMIOS_TITULACIONES_ANTIGUAS!$AN142&lt;&gt;"",[6]PREMIOS_TITULACIONES_ANTIGUAS!$AN142&lt;&gt;0),[6]PREMIOS_TITULACIONES_ANTIGUAS!$AN142,""),IF($A144="TOTAL",SUM(INDIRECT("W4:W"&amp;ROW()-1)),""))</f>
        <v/>
      </c>
      <c r="X144" s="7" t="str">
        <f ca="1">IF(AND($A144&lt;&gt;"",$A144&lt;&gt;"TOTAL"),IF(AND([6]PREMIOS_TITULACIONES_ANTIGUAS!$AP142&lt;&gt;"",[6]PREMIOS_TITULACIONES_ANTIGUAS!$AP142&lt;&gt;0),[6]PREMIOS_TITULACIONES_ANTIGUAS!$AP142,""),IF($A144="TOTAL",SUM(INDIRECT("X4:X"&amp;ROW()-1)),""))</f>
        <v/>
      </c>
      <c r="Y144" s="7" t="str">
        <f t="shared" ca="1" si="45"/>
        <v/>
      </c>
      <c r="Z144" s="7" t="str">
        <f ca="1">IF(AND($A144&lt;&gt;"",$A144&lt;&gt;"TOTAL"),IF(AND([6]PREMIOS_TITULACIONES_ANTIGUAS!$AS142&lt;&gt;"",[6]PREMIOS_TITULACIONES_ANTIGUAS!$AS142&lt;&gt;0),[6]PREMIOS_TITULACIONES_ANTIGUAS!$AS142,""),IF($A144="TOTAL",SUM(INDIRECT("Z4:Z"&amp;ROW()-1)),""))</f>
        <v/>
      </c>
      <c r="AA144" s="7" t="str">
        <f ca="1">IF(AND($A144&lt;&gt;"",$A144&lt;&gt;"TOTAL"),IF(AND([6]PREMIOS_TITULACIONES_ANTIGUAS!$AU142&lt;&gt;"",[6]PREMIOS_TITULACIONES_ANTIGUAS!$AU142&lt;&gt;0),[6]PREMIOS_TITULACIONES_ANTIGUAS!$AU142,""),IF($A144="TOTAL",SUM(INDIRECT("AA4:AA"&amp;ROW()-1)),""))</f>
        <v/>
      </c>
      <c r="AB144" s="7" t="str">
        <f t="shared" ca="1" si="46"/>
        <v/>
      </c>
      <c r="AC144" s="7" t="str">
        <f ca="1">IF(AND($A144&lt;&gt;"",$A144&lt;&gt;"TOTAL"),IF(AND([6]PREMIOS_TITULACIONES_ANTIGUAS!$AX142&lt;&gt;"",[6]PREMIOS_TITULACIONES_ANTIGUAS!$AX142&lt;&gt;0),[6]PREMIOS_TITULACIONES_ANTIGUAS!$AX142,""),IF($A144="TOTAL",SUM(INDIRECT("AC4:AC"&amp;ROW()-1)),""))</f>
        <v/>
      </c>
      <c r="AD144" s="7" t="str">
        <f ca="1">IF(AND($A144&lt;&gt;"",$A144&lt;&gt;"TOTAL"),IF(AND([6]PREMIOS_TITULACIONES_ANTIGUAS!$AZ142&lt;&gt;"",[6]PREMIOS_TITULACIONES_ANTIGUAS!$AZ142&lt;&gt;0),[6]PREMIOS_TITULACIONES_ANTIGUAS!$AZ142,""),IF($A144="TOTAL",SUM(INDIRECT("AD4:AD"&amp;ROW()-1)),""))</f>
        <v/>
      </c>
      <c r="AE144" s="7" t="str">
        <f t="shared" ca="1" si="47"/>
        <v/>
      </c>
      <c r="AF144" s="7" t="str">
        <f ca="1">IF(AND($A144&lt;&gt;"",$A144&lt;&gt;"TOTAL"),IF(AND([6]PREMIOS_TITULACIONES_ANTIGUAS!$BC142&lt;&gt;"",[6]PREMIOS_TITULACIONES_ANTIGUAS!$BC142&lt;&gt;0),[6]PREMIOS_TITULACIONES_ANTIGUAS!$BC142,""),IF($A144="TOTAL",SUM(INDIRECT("AF4:AF"&amp;ROW()-1)),""))</f>
        <v/>
      </c>
      <c r="AG144" s="7" t="str">
        <f ca="1">IF(AND($A144&lt;&gt;"",$A144&lt;&gt;"TOTAL"),IF(AND([6]PREMIOS_TITULACIONES_ANTIGUAS!$BE142&lt;&gt;"",[6]PREMIOS_TITULACIONES_ANTIGUAS!$BE142&lt;&gt;0),[6]PREMIOS_TITULACIONES_ANTIGUAS!$BE142,""),IF($A144="TOTAL",SUM(INDIRECT("AG4:AG"&amp;ROW()-1)),""))</f>
        <v/>
      </c>
      <c r="AH144" s="7" t="str">
        <f t="shared" ca="1" si="48"/>
        <v/>
      </c>
      <c r="AI144" s="7" t="str">
        <f ca="1">IF(AND($A144&lt;&gt;"",$A144&lt;&gt;"TOTAL"),IF(AND([6]PREMIOS_TITULACIONES_ANTIGUAS!$BH142&lt;&gt;"",[6]PREMIOS_TITULACIONES_ANTIGUAS!$BH142&lt;&gt;0),[6]PREMIOS_TITULACIONES_ANTIGUAS!$BH142,""),IF($A144="TOTAL",SUM(INDIRECT("AI4:AI"&amp;ROW()-1)),""))</f>
        <v/>
      </c>
      <c r="AJ144" s="7" t="str">
        <f ca="1">IF(AND($A144&lt;&gt;"",$A144&lt;&gt;"TOTAL"),IF(AND([6]PREMIOS_TITULACIONES_ANTIGUAS!$BJ142&lt;&gt;"",[6]PREMIOS_TITULACIONES_ANTIGUAS!$BJ142&lt;&gt;0),[6]PREMIOS_TITULACIONES_ANTIGUAS!$BJ142,""),IF($A144="TOTAL",SUM(INDIRECT("AJ4:AJ"&amp;ROW()-1)),""))</f>
        <v/>
      </c>
      <c r="AK144" s="7" t="str">
        <f t="shared" ca="1" si="49"/>
        <v/>
      </c>
      <c r="AL144" s="7" t="str">
        <f ca="1">IF(AND($A144&lt;&gt;"",$A144&lt;&gt;"TOTAL"),IF(AND([6]PREMIOS_TITULACIONES_ANTIGUAS!$BM142&lt;&gt;"",[6]PREMIOS_TITULACIONES_ANTIGUAS!$BM142&lt;&gt;0),[6]PREMIOS_TITULACIONES_ANTIGUAS!$BM142,""),IF($A144="TOTAL",SUM(INDIRECT("AL4:AL"&amp;ROW()-1)),""))</f>
        <v/>
      </c>
      <c r="AM144" s="7" t="str">
        <f ca="1">IF(AND($A144&lt;&gt;"",$A144&lt;&gt;"TOTAL"),IF(AND([6]PREMIOS_TITULACIONES_ANTIGUAS!$BO142&lt;&gt;"",[6]PREMIOS_TITULACIONES_ANTIGUAS!$BO142&lt;&gt;0),[6]PREMIOS_TITULACIONES_ANTIGUAS!$BO142,""),IF($A144="TOTAL",SUM(INDIRECT("AM4:AM"&amp;ROW()-1)),""))</f>
        <v/>
      </c>
      <c r="AN144" s="7" t="str">
        <f t="shared" ca="1" si="50"/>
        <v/>
      </c>
      <c r="AO144" s="7" t="str">
        <f ca="1">IF(AND($A144&lt;&gt;"",$A144&lt;&gt;"TOTAL"),IF(AND([6]PREMIOS_TITULACIONES_ANTIGUAS!$BR142&lt;&gt;"",[6]PREMIOS_TITULACIONES_ANTIGUAS!$BR142&lt;&gt;0),[6]PREMIOS_TITULACIONES_ANTIGUAS!$BR142,""),IF($A144="TOTAL",SUM(INDIRECT("AO4:AO"&amp;ROW()-1)),""))</f>
        <v/>
      </c>
      <c r="AP144" s="7" t="str">
        <f ca="1">IF(AND($A144&lt;&gt;"",$A144&lt;&gt;"TOTAL"),IF(AND([6]PREMIOS_TITULACIONES_ANTIGUAS!$BT142&lt;&gt;"",[6]PREMIOS_TITULACIONES_ANTIGUAS!$BT142&lt;&gt;0),[6]PREMIOS_TITULACIONES_ANTIGUAS!$BT142,""),IF($A144="TOTAL",SUM(INDIRECT("AP4:AP"&amp;ROW()-1)),""))</f>
        <v/>
      </c>
      <c r="AQ144" s="7" t="str">
        <f t="shared" ca="1" si="51"/>
        <v/>
      </c>
      <c r="AR144" s="7" t="str">
        <f ca="1">IF(AND($A144&lt;&gt;"",$A144&lt;&gt;"TOTAL"),IF(AND([6]PREMIOS_TITULACIONES_ANTIGUAS!$BW142&lt;&gt;"",[6]PREMIOS_TITULACIONES_ANTIGUAS!$BW142&lt;&gt;0),[6]PREMIOS_TITULACIONES_ANTIGUAS!$BW142,""),IF($A144="TOTAL",SUM(INDIRECT("AR4:AR"&amp;ROW()-1)),""))</f>
        <v/>
      </c>
      <c r="AS144" s="7" t="str">
        <f ca="1">IF(AND($A144&lt;&gt;"",$A144&lt;&gt;"TOTAL"),IF(AND([6]PREMIOS_TITULACIONES_ANTIGUAS!$BY142&lt;&gt;"",[6]PREMIOS_TITULACIONES_ANTIGUAS!$BY142&lt;&gt;0),[6]PREMIOS_TITULACIONES_ANTIGUAS!$BY142,""),IF($A144="TOTAL",SUM(INDIRECT("AS4:AS"&amp;ROW()-1)),""))</f>
        <v/>
      </c>
      <c r="AT144" s="7" t="str">
        <f t="shared" ca="1" si="52"/>
        <v/>
      </c>
      <c r="AU144" s="7" t="str">
        <f ca="1">IF(AND($A144&lt;&gt;"",$A144&lt;&gt;"TOTAL"),IF(AND([6]PREMIOS_TITULACIONES_ANTIGUAS!$CB142&lt;&gt;"",[6]PREMIOS_TITULACIONES_ANTIGUAS!$CB142&lt;&gt;0),[6]PREMIOS_TITULACIONES_ANTIGUAS!$CB142,""),IF($A144="TOTAL",SUM(INDIRECT("AU4:AU"&amp;ROW()-1)),""))</f>
        <v/>
      </c>
      <c r="AV144" s="7" t="str">
        <f ca="1">IF(AND($A144&lt;&gt;"",$A144&lt;&gt;"TOTAL"),IF(AND([6]PREMIOS_TITULACIONES_ANTIGUAS!$CD142&lt;&gt;"",[6]PREMIOS_TITULACIONES_ANTIGUAS!$CD142&lt;&gt;0),[6]PREMIOS_TITULACIONES_ANTIGUAS!$CD142,""),IF($A144="TOTAL",SUM(INDIRECT("AV4:AV"&amp;ROW()-1)),""))</f>
        <v/>
      </c>
      <c r="AW144" s="7" t="str">
        <f t="shared" ca="1" si="53"/>
        <v/>
      </c>
      <c r="AX144" s="7" t="str">
        <f ca="1">IF(AND($A144&lt;&gt;"",$A144&lt;&gt;"TOTAL"),IF(AND([6]PREMIOS_TITULACIONES_ANTIGUAS!$CG142&lt;&gt;"",[6]PREMIOS_TITULACIONES_ANTIGUAS!$CG142&lt;&gt;0),[6]PREMIOS_TITULACIONES_ANTIGUAS!$CG142,""),IF($A144="TOTAL",SUM(INDIRECT("AX4:AX"&amp;ROW()-1)),""))</f>
        <v/>
      </c>
      <c r="AY144" s="7" t="str">
        <f ca="1">IF(AND($A144&lt;&gt;"",$A144&lt;&gt;"TOTAL"),IF(AND([6]PREMIOS_TITULACIONES_ANTIGUAS!$CI142&lt;&gt;"",[6]PREMIOS_TITULACIONES_ANTIGUAS!$CI142&lt;&gt;0),[6]PREMIOS_TITULACIONES_ANTIGUAS!$CI142,""),IF($A144="TOTAL",SUM(INDIRECT("AY4:AY"&amp;ROW()-1)),""))</f>
        <v/>
      </c>
      <c r="AZ144" s="7" t="str">
        <f t="shared" ca="1" si="54"/>
        <v/>
      </c>
      <c r="BA144" s="7" t="str">
        <f ca="1">IF(AND($A144&lt;&gt;"",$A144&lt;&gt;"TOTAL"),IF(AND([6]PREMIOS_TITULACIONES_ANTIGUAS!$CL142&lt;&gt;"",[6]PREMIOS_TITULACIONES_ANTIGUAS!$CL142&lt;&gt;0),[6]PREMIOS_TITULACIONES_ANTIGUAS!$CL142,""),IF($A144="TOTAL",SUM(INDIRECT("BA4:BA"&amp;ROW()-1)),""))</f>
        <v/>
      </c>
      <c r="BB144" s="7" t="str">
        <f ca="1">IF(AND($A144&lt;&gt;"",$A144&lt;&gt;"TOTAL"),IF(AND([6]PREMIOS_TITULACIONES_ANTIGUAS!$CN142&lt;&gt;"",[6]PREMIOS_TITULACIONES_ANTIGUAS!$CN142&lt;&gt;0),[6]PREMIOS_TITULACIONES_ANTIGUAS!$CN142,""),IF($A144="TOTAL",SUM(INDIRECT("BB4:BB"&amp;ROW()-1)),""))</f>
        <v/>
      </c>
      <c r="BC144" s="7" t="str">
        <f t="shared" ca="1" si="55"/>
        <v/>
      </c>
      <c r="BD144" s="7" t="str">
        <f ca="1">IF(AND($A144&lt;&gt;"",$A144&lt;&gt;"TOTAL"),IF(AND([6]PREMIOS_TITULACIONES_ANTIGUAS!$CQ142&lt;&gt;"",[6]PREMIOS_TITULACIONES_ANTIGUAS!$CQ142&lt;&gt;0),[6]PREMIOS_TITULACIONES_ANTIGUAS!$CQ142,""),IF($A144="TOTAL",SUM(INDIRECT("BD4:BD"&amp;ROW()-1)),""))</f>
        <v/>
      </c>
      <c r="BE144" s="7" t="str">
        <f ca="1">IF(AND($A144&lt;&gt;"",$A144&lt;&gt;"TOTAL"),IF(AND([6]PREMIOS_TITULACIONES_ANTIGUAS!$CS142&lt;&gt;"",[6]PREMIOS_TITULACIONES_ANTIGUAS!$CS142&lt;&gt;0),[6]PREMIOS_TITULACIONES_ANTIGUAS!$CS142,""),IF($A144="TOTAL",SUM(INDIRECT("BE4:BE"&amp;ROW()-1)),""))</f>
        <v/>
      </c>
      <c r="BF144" s="7" t="str">
        <f t="shared" ca="1" si="56"/>
        <v/>
      </c>
    </row>
    <row r="145" spans="1:58" x14ac:dyDescent="0.2">
      <c r="A145" s="12" t="str">
        <f>IF([6]PREMIOS_TITULACIONES_ANTIGUAS!$D143&lt;&gt;"",[6]PREMIOS_TITULACIONES_ANTIGUAS!$D143,IF(AND([6]PREMIOS_TITULACIONES_ANTIGUAS!$D143="",[6]PREMIOS_TITULACIONES_ANTIGUAS!$D144="",[6]PREMIOS_TITULACIONES_ANTIGUAS!$D142=""),"","TOTAL"))</f>
        <v/>
      </c>
      <c r="B145" s="7" t="str">
        <f ca="1">IF(AND($A145&lt;&gt;"",$A145&lt;&gt;"TOTAL"),IF(AND([6]PREMIOS_TITULACIONES_ANTIGUAS!$E143&lt;&gt;"",[6]PREMIOS_TITULACIONES_ANTIGUAS!$E143&lt;&gt;0),[6]PREMIOS_TITULACIONES_ANTIGUAS!$E143,""),IF($A145="TOTAL",SUM(INDIRECT("B4:B"&amp;ROW()-1)),""))</f>
        <v/>
      </c>
      <c r="C145" s="7" t="str">
        <f ca="1">IF(AND($A145&lt;&gt;"",$A145&lt;&gt;"TOTAL"),IF(AND([6]PREMIOS_TITULACIONES_ANTIGUAS!$G143&lt;&gt;"",[6]PREMIOS_TITULACIONES_ANTIGUAS!$G143&lt;&gt;0),[6]PREMIOS_TITULACIONES_ANTIGUAS!$G143,""),IF($A145="TOTAL",SUM(INDIRECT("C4:C"&amp;ROW()-1)),""))</f>
        <v/>
      </c>
      <c r="D145" s="7" t="str">
        <f t="shared" ca="1" si="38"/>
        <v/>
      </c>
      <c r="E145" s="7" t="str">
        <f ca="1">IF(AND($A145&lt;&gt;"",$A145&lt;&gt;"TOTAL"),IF(AND([6]PREMIOS_TITULACIONES_ANTIGUAS!$J143&lt;&gt;"",[6]PREMIOS_TITULACIONES_ANTIGUAS!$J143&lt;&gt;0),[6]PREMIOS_TITULACIONES_ANTIGUAS!$J143,""),IF($A145="TOTAL",SUM(INDIRECT("E4:E"&amp;ROW()-1)),""))</f>
        <v/>
      </c>
      <c r="F145" s="7" t="str">
        <f ca="1">IF(AND($A145&lt;&gt;"",$A145&lt;&gt;"TOTAL"),IF(AND([6]PREMIOS_TITULACIONES_ANTIGUAS!$L143&lt;&gt;"",[6]PREMIOS_TITULACIONES_ANTIGUAS!$L143&lt;&gt;0),[6]PREMIOS_TITULACIONES_ANTIGUAS!$L143,""),IF($A145="TOTAL",SUM(INDIRECT("F4:F"&amp;ROW()-1)),""))</f>
        <v/>
      </c>
      <c r="G145" s="7" t="str">
        <f t="shared" ca="1" si="39"/>
        <v/>
      </c>
      <c r="H145" s="7" t="str">
        <f ca="1">IF(AND($A145&lt;&gt;"",$A145&lt;&gt;"TOTAL"),IF(AND([6]PREMIOS_TITULACIONES_ANTIGUAS!$O143&lt;&gt;"",[6]PREMIOS_TITULACIONES_ANTIGUAS!$O143&lt;&gt;0),[6]PREMIOS_TITULACIONES_ANTIGUAS!$O143,""),IF($A145="TOTAL",SUM(INDIRECT("H4:H"&amp;ROW()-1)),""))</f>
        <v/>
      </c>
      <c r="I145" s="7" t="str">
        <f ca="1">IF(AND($A145&lt;&gt;"",$A145&lt;&gt;"TOTAL"),IF(AND([6]PREMIOS_TITULACIONES_ANTIGUAS!$Q143&lt;&gt;"",[6]PREMIOS_TITULACIONES_ANTIGUAS!$Q143&lt;&gt;0),[6]PREMIOS_TITULACIONES_ANTIGUAS!$Q143,""),IF($A145="TOTAL",SUM(INDIRECT("I4:I"&amp;ROW()-1)),""))</f>
        <v/>
      </c>
      <c r="J145" s="7" t="str">
        <f t="shared" ca="1" si="40"/>
        <v/>
      </c>
      <c r="K145" s="7" t="str">
        <f ca="1">IF(AND($A145&lt;&gt;"",$A145&lt;&gt;"TOTAL"),IF(AND([6]PREMIOS_TITULACIONES_ANTIGUAS!$T143&lt;&gt;"",[6]PREMIOS_TITULACIONES_ANTIGUAS!$T143&lt;&gt;0),[6]PREMIOS_TITULACIONES_ANTIGUAS!$T143,""),IF($A145="TOTAL",SUM(INDIRECT("K4:K"&amp;ROW()-1)),""))</f>
        <v/>
      </c>
      <c r="L145" s="7" t="str">
        <f ca="1">IF(AND($A145&lt;&gt;"",$A145&lt;&gt;"TOTAL"),IF(AND([6]PREMIOS_TITULACIONES_ANTIGUAS!$V143&lt;&gt;"",[6]PREMIOS_TITULACIONES_ANTIGUAS!$V143&lt;&gt;0),[6]PREMIOS_TITULACIONES_ANTIGUAS!$V143,""),IF($A145="TOTAL",SUM(INDIRECT("L4:L"&amp;ROW()-1)),""))</f>
        <v/>
      </c>
      <c r="M145" s="7" t="str">
        <f t="shared" ca="1" si="41"/>
        <v/>
      </c>
      <c r="N145" s="7" t="str">
        <f ca="1">IF(AND($A145&lt;&gt;"",$A145&lt;&gt;"TOTAL"),IF(AND([6]PREMIOS_TITULACIONES_ANTIGUAS!$Y143&lt;&gt;"",[6]PREMIOS_TITULACIONES_ANTIGUAS!$Y143&lt;&gt;0),[6]PREMIOS_TITULACIONES_ANTIGUAS!$Y143,""),IF($A145="TOTAL",SUM(INDIRECT("N4:N"&amp;ROW()-1)),""))</f>
        <v/>
      </c>
      <c r="O145" s="7" t="str">
        <f ca="1">IF(AND($A145&lt;&gt;"",$A145&lt;&gt;"TOTAL"),IF(AND([6]PREMIOS_TITULACIONES_ANTIGUAS!$AA143&lt;&gt;"",[6]PREMIOS_TITULACIONES_ANTIGUAS!$AA143&lt;&gt;0),[6]PREMIOS_TITULACIONES_ANTIGUAS!$AA143,""),IF($A145="TOTAL",SUM(INDIRECT("O4:O"&amp;ROW()-1)),""))</f>
        <v/>
      </c>
      <c r="P145" s="7" t="str">
        <f t="shared" ca="1" si="42"/>
        <v/>
      </c>
      <c r="Q145" s="7" t="str">
        <f ca="1">IF(AND($A145&lt;&gt;"",$A145&lt;&gt;"TOTAL"),IF(AND([6]PREMIOS_TITULACIONES_ANTIGUAS!$AD143&lt;&gt;"",[6]PREMIOS_TITULACIONES_ANTIGUAS!$AD143&lt;&gt;0),[6]PREMIOS_TITULACIONES_ANTIGUAS!$AD143,""),IF($A145="TOTAL",SUM(INDIRECT("Q4:Q"&amp;ROW()-1)),""))</f>
        <v/>
      </c>
      <c r="R145" s="7" t="str">
        <f ca="1">IF(AND($A145&lt;&gt;"",$A145&lt;&gt;"TOTAL"),IF(AND([6]PREMIOS_TITULACIONES_ANTIGUAS!$AF143&lt;&gt;"",[6]PREMIOS_TITULACIONES_ANTIGUAS!$AF143&lt;&gt;0),[6]PREMIOS_TITULACIONES_ANTIGUAS!$AF143,""),IF($A145="TOTAL",SUM(INDIRECT("R4:R"&amp;ROW()-1)),""))</f>
        <v/>
      </c>
      <c r="S145" s="7" t="str">
        <f t="shared" ca="1" si="43"/>
        <v/>
      </c>
      <c r="T145" s="7" t="str">
        <f ca="1">IF(AND($A145&lt;&gt;"",$A145&lt;&gt;"TOTAL"),IF(AND([6]PREMIOS_TITULACIONES_ANTIGUAS!$AI143&lt;&gt;"",[6]PREMIOS_TITULACIONES_ANTIGUAS!$AI143&lt;&gt;0),[6]PREMIOS_TITULACIONES_ANTIGUAS!$AI143,""),IF($A145="TOTAL",SUM(INDIRECT("T4:T"&amp;ROW()-1)),""))</f>
        <v/>
      </c>
      <c r="U145" s="7" t="str">
        <f ca="1">IF(AND($A145&lt;&gt;"",$A145&lt;&gt;"TOTAL"),IF(AND([6]PREMIOS_TITULACIONES_ANTIGUAS!$AK143&lt;&gt;"",[6]PREMIOS_TITULACIONES_ANTIGUAS!$AK143&lt;&gt;0),[6]PREMIOS_TITULACIONES_ANTIGUAS!$AK143,""),IF($A145="TOTAL",SUM(INDIRECT("U4:U"&amp;ROW()-1)),""))</f>
        <v/>
      </c>
      <c r="V145" s="7" t="str">
        <f t="shared" ca="1" si="44"/>
        <v/>
      </c>
      <c r="W145" s="7" t="str">
        <f ca="1">IF(AND($A145&lt;&gt;"",$A145&lt;&gt;"TOTAL"),IF(AND([6]PREMIOS_TITULACIONES_ANTIGUAS!$AN143&lt;&gt;"",[6]PREMIOS_TITULACIONES_ANTIGUAS!$AN143&lt;&gt;0),[6]PREMIOS_TITULACIONES_ANTIGUAS!$AN143,""),IF($A145="TOTAL",SUM(INDIRECT("W4:W"&amp;ROW()-1)),""))</f>
        <v/>
      </c>
      <c r="X145" s="7" t="str">
        <f ca="1">IF(AND($A145&lt;&gt;"",$A145&lt;&gt;"TOTAL"),IF(AND([6]PREMIOS_TITULACIONES_ANTIGUAS!$AP143&lt;&gt;"",[6]PREMIOS_TITULACIONES_ANTIGUAS!$AP143&lt;&gt;0),[6]PREMIOS_TITULACIONES_ANTIGUAS!$AP143,""),IF($A145="TOTAL",SUM(INDIRECT("X4:X"&amp;ROW()-1)),""))</f>
        <v/>
      </c>
      <c r="Y145" s="7" t="str">
        <f t="shared" ca="1" si="45"/>
        <v/>
      </c>
      <c r="Z145" s="7" t="str">
        <f ca="1">IF(AND($A145&lt;&gt;"",$A145&lt;&gt;"TOTAL"),IF(AND([6]PREMIOS_TITULACIONES_ANTIGUAS!$AS143&lt;&gt;"",[6]PREMIOS_TITULACIONES_ANTIGUAS!$AS143&lt;&gt;0),[6]PREMIOS_TITULACIONES_ANTIGUAS!$AS143,""),IF($A145="TOTAL",SUM(INDIRECT("Z4:Z"&amp;ROW()-1)),""))</f>
        <v/>
      </c>
      <c r="AA145" s="7" t="str">
        <f ca="1">IF(AND($A145&lt;&gt;"",$A145&lt;&gt;"TOTAL"),IF(AND([6]PREMIOS_TITULACIONES_ANTIGUAS!$AU143&lt;&gt;"",[6]PREMIOS_TITULACIONES_ANTIGUAS!$AU143&lt;&gt;0),[6]PREMIOS_TITULACIONES_ANTIGUAS!$AU143,""),IF($A145="TOTAL",SUM(INDIRECT("AA4:AA"&amp;ROW()-1)),""))</f>
        <v/>
      </c>
      <c r="AB145" s="7" t="str">
        <f t="shared" ca="1" si="46"/>
        <v/>
      </c>
      <c r="AC145" s="7" t="str">
        <f ca="1">IF(AND($A145&lt;&gt;"",$A145&lt;&gt;"TOTAL"),IF(AND([6]PREMIOS_TITULACIONES_ANTIGUAS!$AX143&lt;&gt;"",[6]PREMIOS_TITULACIONES_ANTIGUAS!$AX143&lt;&gt;0),[6]PREMIOS_TITULACIONES_ANTIGUAS!$AX143,""),IF($A145="TOTAL",SUM(INDIRECT("AC4:AC"&amp;ROW()-1)),""))</f>
        <v/>
      </c>
      <c r="AD145" s="7" t="str">
        <f ca="1">IF(AND($A145&lt;&gt;"",$A145&lt;&gt;"TOTAL"),IF(AND([6]PREMIOS_TITULACIONES_ANTIGUAS!$AZ143&lt;&gt;"",[6]PREMIOS_TITULACIONES_ANTIGUAS!$AZ143&lt;&gt;0),[6]PREMIOS_TITULACIONES_ANTIGUAS!$AZ143,""),IF($A145="TOTAL",SUM(INDIRECT("AD4:AD"&amp;ROW()-1)),""))</f>
        <v/>
      </c>
      <c r="AE145" s="7" t="str">
        <f t="shared" ca="1" si="47"/>
        <v/>
      </c>
      <c r="AF145" s="7" t="str">
        <f ca="1">IF(AND($A145&lt;&gt;"",$A145&lt;&gt;"TOTAL"),IF(AND([6]PREMIOS_TITULACIONES_ANTIGUAS!$BC143&lt;&gt;"",[6]PREMIOS_TITULACIONES_ANTIGUAS!$BC143&lt;&gt;0),[6]PREMIOS_TITULACIONES_ANTIGUAS!$BC143,""),IF($A145="TOTAL",SUM(INDIRECT("AF4:AF"&amp;ROW()-1)),""))</f>
        <v/>
      </c>
      <c r="AG145" s="7" t="str">
        <f ca="1">IF(AND($A145&lt;&gt;"",$A145&lt;&gt;"TOTAL"),IF(AND([6]PREMIOS_TITULACIONES_ANTIGUAS!$BE143&lt;&gt;"",[6]PREMIOS_TITULACIONES_ANTIGUAS!$BE143&lt;&gt;0),[6]PREMIOS_TITULACIONES_ANTIGUAS!$BE143,""),IF($A145="TOTAL",SUM(INDIRECT("AG4:AG"&amp;ROW()-1)),""))</f>
        <v/>
      </c>
      <c r="AH145" s="7" t="str">
        <f t="shared" ca="1" si="48"/>
        <v/>
      </c>
      <c r="AI145" s="7" t="str">
        <f ca="1">IF(AND($A145&lt;&gt;"",$A145&lt;&gt;"TOTAL"),IF(AND([6]PREMIOS_TITULACIONES_ANTIGUAS!$BH143&lt;&gt;"",[6]PREMIOS_TITULACIONES_ANTIGUAS!$BH143&lt;&gt;0),[6]PREMIOS_TITULACIONES_ANTIGUAS!$BH143,""),IF($A145="TOTAL",SUM(INDIRECT("AI4:AI"&amp;ROW()-1)),""))</f>
        <v/>
      </c>
      <c r="AJ145" s="7" t="str">
        <f ca="1">IF(AND($A145&lt;&gt;"",$A145&lt;&gt;"TOTAL"),IF(AND([6]PREMIOS_TITULACIONES_ANTIGUAS!$BJ143&lt;&gt;"",[6]PREMIOS_TITULACIONES_ANTIGUAS!$BJ143&lt;&gt;0),[6]PREMIOS_TITULACIONES_ANTIGUAS!$BJ143,""),IF($A145="TOTAL",SUM(INDIRECT("AJ4:AJ"&amp;ROW()-1)),""))</f>
        <v/>
      </c>
      <c r="AK145" s="7" t="str">
        <f t="shared" ca="1" si="49"/>
        <v/>
      </c>
      <c r="AL145" s="7" t="str">
        <f ca="1">IF(AND($A145&lt;&gt;"",$A145&lt;&gt;"TOTAL"),IF(AND([6]PREMIOS_TITULACIONES_ANTIGUAS!$BM143&lt;&gt;"",[6]PREMIOS_TITULACIONES_ANTIGUAS!$BM143&lt;&gt;0),[6]PREMIOS_TITULACIONES_ANTIGUAS!$BM143,""),IF($A145="TOTAL",SUM(INDIRECT("AL4:AL"&amp;ROW()-1)),""))</f>
        <v/>
      </c>
      <c r="AM145" s="7" t="str">
        <f ca="1">IF(AND($A145&lt;&gt;"",$A145&lt;&gt;"TOTAL"),IF(AND([6]PREMIOS_TITULACIONES_ANTIGUAS!$BO143&lt;&gt;"",[6]PREMIOS_TITULACIONES_ANTIGUAS!$BO143&lt;&gt;0),[6]PREMIOS_TITULACIONES_ANTIGUAS!$BO143,""),IF($A145="TOTAL",SUM(INDIRECT("AM4:AM"&amp;ROW()-1)),""))</f>
        <v/>
      </c>
      <c r="AN145" s="7" t="str">
        <f t="shared" ca="1" si="50"/>
        <v/>
      </c>
      <c r="AO145" s="7" t="str">
        <f ca="1">IF(AND($A145&lt;&gt;"",$A145&lt;&gt;"TOTAL"),IF(AND([6]PREMIOS_TITULACIONES_ANTIGUAS!$BR143&lt;&gt;"",[6]PREMIOS_TITULACIONES_ANTIGUAS!$BR143&lt;&gt;0),[6]PREMIOS_TITULACIONES_ANTIGUAS!$BR143,""),IF($A145="TOTAL",SUM(INDIRECT("AO4:AO"&amp;ROW()-1)),""))</f>
        <v/>
      </c>
      <c r="AP145" s="7" t="str">
        <f ca="1">IF(AND($A145&lt;&gt;"",$A145&lt;&gt;"TOTAL"),IF(AND([6]PREMIOS_TITULACIONES_ANTIGUAS!$BT143&lt;&gt;"",[6]PREMIOS_TITULACIONES_ANTIGUAS!$BT143&lt;&gt;0),[6]PREMIOS_TITULACIONES_ANTIGUAS!$BT143,""),IF($A145="TOTAL",SUM(INDIRECT("AP4:AP"&amp;ROW()-1)),""))</f>
        <v/>
      </c>
      <c r="AQ145" s="7" t="str">
        <f t="shared" ca="1" si="51"/>
        <v/>
      </c>
      <c r="AR145" s="7" t="str">
        <f ca="1">IF(AND($A145&lt;&gt;"",$A145&lt;&gt;"TOTAL"),IF(AND([6]PREMIOS_TITULACIONES_ANTIGUAS!$BW143&lt;&gt;"",[6]PREMIOS_TITULACIONES_ANTIGUAS!$BW143&lt;&gt;0),[6]PREMIOS_TITULACIONES_ANTIGUAS!$BW143,""),IF($A145="TOTAL",SUM(INDIRECT("AR4:AR"&amp;ROW()-1)),""))</f>
        <v/>
      </c>
      <c r="AS145" s="7" t="str">
        <f ca="1">IF(AND($A145&lt;&gt;"",$A145&lt;&gt;"TOTAL"),IF(AND([6]PREMIOS_TITULACIONES_ANTIGUAS!$BY143&lt;&gt;"",[6]PREMIOS_TITULACIONES_ANTIGUAS!$BY143&lt;&gt;0),[6]PREMIOS_TITULACIONES_ANTIGUAS!$BY143,""),IF($A145="TOTAL",SUM(INDIRECT("AS4:AS"&amp;ROW()-1)),""))</f>
        <v/>
      </c>
      <c r="AT145" s="7" t="str">
        <f t="shared" ca="1" si="52"/>
        <v/>
      </c>
      <c r="AU145" s="7" t="str">
        <f ca="1">IF(AND($A145&lt;&gt;"",$A145&lt;&gt;"TOTAL"),IF(AND([6]PREMIOS_TITULACIONES_ANTIGUAS!$CB143&lt;&gt;"",[6]PREMIOS_TITULACIONES_ANTIGUAS!$CB143&lt;&gt;0),[6]PREMIOS_TITULACIONES_ANTIGUAS!$CB143,""),IF($A145="TOTAL",SUM(INDIRECT("AU4:AU"&amp;ROW()-1)),""))</f>
        <v/>
      </c>
      <c r="AV145" s="7" t="str">
        <f ca="1">IF(AND($A145&lt;&gt;"",$A145&lt;&gt;"TOTAL"),IF(AND([6]PREMIOS_TITULACIONES_ANTIGUAS!$CD143&lt;&gt;"",[6]PREMIOS_TITULACIONES_ANTIGUAS!$CD143&lt;&gt;0),[6]PREMIOS_TITULACIONES_ANTIGUAS!$CD143,""),IF($A145="TOTAL",SUM(INDIRECT("AV4:AV"&amp;ROW()-1)),""))</f>
        <v/>
      </c>
      <c r="AW145" s="7" t="str">
        <f t="shared" ca="1" si="53"/>
        <v/>
      </c>
      <c r="AX145" s="7" t="str">
        <f ca="1">IF(AND($A145&lt;&gt;"",$A145&lt;&gt;"TOTAL"),IF(AND([6]PREMIOS_TITULACIONES_ANTIGUAS!$CG143&lt;&gt;"",[6]PREMIOS_TITULACIONES_ANTIGUAS!$CG143&lt;&gt;0),[6]PREMIOS_TITULACIONES_ANTIGUAS!$CG143,""),IF($A145="TOTAL",SUM(INDIRECT("AX4:AX"&amp;ROW()-1)),""))</f>
        <v/>
      </c>
      <c r="AY145" s="7" t="str">
        <f ca="1">IF(AND($A145&lt;&gt;"",$A145&lt;&gt;"TOTAL"),IF(AND([6]PREMIOS_TITULACIONES_ANTIGUAS!$CI143&lt;&gt;"",[6]PREMIOS_TITULACIONES_ANTIGUAS!$CI143&lt;&gt;0),[6]PREMIOS_TITULACIONES_ANTIGUAS!$CI143,""),IF($A145="TOTAL",SUM(INDIRECT("AY4:AY"&amp;ROW()-1)),""))</f>
        <v/>
      </c>
      <c r="AZ145" s="7" t="str">
        <f t="shared" ca="1" si="54"/>
        <v/>
      </c>
      <c r="BA145" s="7" t="str">
        <f ca="1">IF(AND($A145&lt;&gt;"",$A145&lt;&gt;"TOTAL"),IF(AND([6]PREMIOS_TITULACIONES_ANTIGUAS!$CL143&lt;&gt;"",[6]PREMIOS_TITULACIONES_ANTIGUAS!$CL143&lt;&gt;0),[6]PREMIOS_TITULACIONES_ANTIGUAS!$CL143,""),IF($A145="TOTAL",SUM(INDIRECT("BA4:BA"&amp;ROW()-1)),""))</f>
        <v/>
      </c>
      <c r="BB145" s="7" t="str">
        <f ca="1">IF(AND($A145&lt;&gt;"",$A145&lt;&gt;"TOTAL"),IF(AND([6]PREMIOS_TITULACIONES_ANTIGUAS!$CN143&lt;&gt;"",[6]PREMIOS_TITULACIONES_ANTIGUAS!$CN143&lt;&gt;0),[6]PREMIOS_TITULACIONES_ANTIGUAS!$CN143,""),IF($A145="TOTAL",SUM(INDIRECT("BB4:BB"&amp;ROW()-1)),""))</f>
        <v/>
      </c>
      <c r="BC145" s="7" t="str">
        <f t="shared" ca="1" si="55"/>
        <v/>
      </c>
      <c r="BD145" s="7" t="str">
        <f ca="1">IF(AND($A145&lt;&gt;"",$A145&lt;&gt;"TOTAL"),IF(AND([6]PREMIOS_TITULACIONES_ANTIGUAS!$CQ143&lt;&gt;"",[6]PREMIOS_TITULACIONES_ANTIGUAS!$CQ143&lt;&gt;0),[6]PREMIOS_TITULACIONES_ANTIGUAS!$CQ143,""),IF($A145="TOTAL",SUM(INDIRECT("BD4:BD"&amp;ROW()-1)),""))</f>
        <v/>
      </c>
      <c r="BE145" s="7" t="str">
        <f ca="1">IF(AND($A145&lt;&gt;"",$A145&lt;&gt;"TOTAL"),IF(AND([6]PREMIOS_TITULACIONES_ANTIGUAS!$CS143&lt;&gt;"",[6]PREMIOS_TITULACIONES_ANTIGUAS!$CS143&lt;&gt;0),[6]PREMIOS_TITULACIONES_ANTIGUAS!$CS143,""),IF($A145="TOTAL",SUM(INDIRECT("BE4:BE"&amp;ROW()-1)),""))</f>
        <v/>
      </c>
      <c r="BF145" s="7" t="str">
        <f t="shared" ca="1" si="56"/>
        <v/>
      </c>
    </row>
    <row r="146" spans="1:58" x14ac:dyDescent="0.2">
      <c r="A146" s="12" t="str">
        <f>IF([6]PREMIOS_TITULACIONES_ANTIGUAS!$D144&lt;&gt;"",[6]PREMIOS_TITULACIONES_ANTIGUAS!$D144,IF(AND([6]PREMIOS_TITULACIONES_ANTIGUAS!$D144="",[6]PREMIOS_TITULACIONES_ANTIGUAS!$D145="",[6]PREMIOS_TITULACIONES_ANTIGUAS!$D143=""),"","TOTAL"))</f>
        <v/>
      </c>
      <c r="B146" s="7" t="str">
        <f ca="1">IF(AND($A146&lt;&gt;"",$A146&lt;&gt;"TOTAL"),IF(AND([6]PREMIOS_TITULACIONES_ANTIGUAS!$E144&lt;&gt;"",[6]PREMIOS_TITULACIONES_ANTIGUAS!$E144&lt;&gt;0),[6]PREMIOS_TITULACIONES_ANTIGUAS!$E144,""),IF($A146="TOTAL",SUM(INDIRECT("B4:B"&amp;ROW()-1)),""))</f>
        <v/>
      </c>
      <c r="C146" s="7" t="str">
        <f ca="1">IF(AND($A146&lt;&gt;"",$A146&lt;&gt;"TOTAL"),IF(AND([6]PREMIOS_TITULACIONES_ANTIGUAS!$G144&lt;&gt;"",[6]PREMIOS_TITULACIONES_ANTIGUAS!$G144&lt;&gt;0),[6]PREMIOS_TITULACIONES_ANTIGUAS!$G144,""),IF($A146="TOTAL",SUM(INDIRECT("C4:C"&amp;ROW()-1)),""))</f>
        <v/>
      </c>
      <c r="D146" s="7" t="str">
        <f t="shared" ca="1" si="38"/>
        <v/>
      </c>
      <c r="E146" s="7" t="str">
        <f ca="1">IF(AND($A146&lt;&gt;"",$A146&lt;&gt;"TOTAL"),IF(AND([6]PREMIOS_TITULACIONES_ANTIGUAS!$J144&lt;&gt;"",[6]PREMIOS_TITULACIONES_ANTIGUAS!$J144&lt;&gt;0),[6]PREMIOS_TITULACIONES_ANTIGUAS!$J144,""),IF($A146="TOTAL",SUM(INDIRECT("E4:E"&amp;ROW()-1)),""))</f>
        <v/>
      </c>
      <c r="F146" s="7" t="str">
        <f ca="1">IF(AND($A146&lt;&gt;"",$A146&lt;&gt;"TOTAL"),IF(AND([6]PREMIOS_TITULACIONES_ANTIGUAS!$L144&lt;&gt;"",[6]PREMIOS_TITULACIONES_ANTIGUAS!$L144&lt;&gt;0),[6]PREMIOS_TITULACIONES_ANTIGUAS!$L144,""),IF($A146="TOTAL",SUM(INDIRECT("F4:F"&amp;ROW()-1)),""))</f>
        <v/>
      </c>
      <c r="G146" s="7" t="str">
        <f t="shared" ca="1" si="39"/>
        <v/>
      </c>
      <c r="H146" s="7" t="str">
        <f ca="1">IF(AND($A146&lt;&gt;"",$A146&lt;&gt;"TOTAL"),IF(AND([6]PREMIOS_TITULACIONES_ANTIGUAS!$O144&lt;&gt;"",[6]PREMIOS_TITULACIONES_ANTIGUAS!$O144&lt;&gt;0),[6]PREMIOS_TITULACIONES_ANTIGUAS!$O144,""),IF($A146="TOTAL",SUM(INDIRECT("H4:H"&amp;ROW()-1)),""))</f>
        <v/>
      </c>
      <c r="I146" s="7" t="str">
        <f ca="1">IF(AND($A146&lt;&gt;"",$A146&lt;&gt;"TOTAL"),IF(AND([6]PREMIOS_TITULACIONES_ANTIGUAS!$Q144&lt;&gt;"",[6]PREMIOS_TITULACIONES_ANTIGUAS!$Q144&lt;&gt;0),[6]PREMIOS_TITULACIONES_ANTIGUAS!$Q144,""),IF($A146="TOTAL",SUM(INDIRECT("I4:I"&amp;ROW()-1)),""))</f>
        <v/>
      </c>
      <c r="J146" s="7" t="str">
        <f t="shared" ca="1" si="40"/>
        <v/>
      </c>
      <c r="K146" s="7" t="str">
        <f ca="1">IF(AND($A146&lt;&gt;"",$A146&lt;&gt;"TOTAL"),IF(AND([6]PREMIOS_TITULACIONES_ANTIGUAS!$T144&lt;&gt;"",[6]PREMIOS_TITULACIONES_ANTIGUAS!$T144&lt;&gt;0),[6]PREMIOS_TITULACIONES_ANTIGUAS!$T144,""),IF($A146="TOTAL",SUM(INDIRECT("K4:K"&amp;ROW()-1)),""))</f>
        <v/>
      </c>
      <c r="L146" s="7" t="str">
        <f ca="1">IF(AND($A146&lt;&gt;"",$A146&lt;&gt;"TOTAL"),IF(AND([6]PREMIOS_TITULACIONES_ANTIGUAS!$V144&lt;&gt;"",[6]PREMIOS_TITULACIONES_ANTIGUAS!$V144&lt;&gt;0),[6]PREMIOS_TITULACIONES_ANTIGUAS!$V144,""),IF($A146="TOTAL",SUM(INDIRECT("L4:L"&amp;ROW()-1)),""))</f>
        <v/>
      </c>
      <c r="M146" s="7" t="str">
        <f t="shared" ca="1" si="41"/>
        <v/>
      </c>
      <c r="N146" s="7" t="str">
        <f ca="1">IF(AND($A146&lt;&gt;"",$A146&lt;&gt;"TOTAL"),IF(AND([6]PREMIOS_TITULACIONES_ANTIGUAS!$Y144&lt;&gt;"",[6]PREMIOS_TITULACIONES_ANTIGUAS!$Y144&lt;&gt;0),[6]PREMIOS_TITULACIONES_ANTIGUAS!$Y144,""),IF($A146="TOTAL",SUM(INDIRECT("N4:N"&amp;ROW()-1)),""))</f>
        <v/>
      </c>
      <c r="O146" s="7" t="str">
        <f ca="1">IF(AND($A146&lt;&gt;"",$A146&lt;&gt;"TOTAL"),IF(AND([6]PREMIOS_TITULACIONES_ANTIGUAS!$AA144&lt;&gt;"",[6]PREMIOS_TITULACIONES_ANTIGUAS!$AA144&lt;&gt;0),[6]PREMIOS_TITULACIONES_ANTIGUAS!$AA144,""),IF($A146="TOTAL",SUM(INDIRECT("O4:O"&amp;ROW()-1)),""))</f>
        <v/>
      </c>
      <c r="P146" s="7" t="str">
        <f t="shared" ca="1" si="42"/>
        <v/>
      </c>
      <c r="Q146" s="7" t="str">
        <f ca="1">IF(AND($A146&lt;&gt;"",$A146&lt;&gt;"TOTAL"),IF(AND([6]PREMIOS_TITULACIONES_ANTIGUAS!$AD144&lt;&gt;"",[6]PREMIOS_TITULACIONES_ANTIGUAS!$AD144&lt;&gt;0),[6]PREMIOS_TITULACIONES_ANTIGUAS!$AD144,""),IF($A146="TOTAL",SUM(INDIRECT("Q4:Q"&amp;ROW()-1)),""))</f>
        <v/>
      </c>
      <c r="R146" s="7" t="str">
        <f ca="1">IF(AND($A146&lt;&gt;"",$A146&lt;&gt;"TOTAL"),IF(AND([6]PREMIOS_TITULACIONES_ANTIGUAS!$AF144&lt;&gt;"",[6]PREMIOS_TITULACIONES_ANTIGUAS!$AF144&lt;&gt;0),[6]PREMIOS_TITULACIONES_ANTIGUAS!$AF144,""),IF($A146="TOTAL",SUM(INDIRECT("R4:R"&amp;ROW()-1)),""))</f>
        <v/>
      </c>
      <c r="S146" s="7" t="str">
        <f t="shared" ca="1" si="43"/>
        <v/>
      </c>
      <c r="T146" s="7" t="str">
        <f ca="1">IF(AND($A146&lt;&gt;"",$A146&lt;&gt;"TOTAL"),IF(AND([6]PREMIOS_TITULACIONES_ANTIGUAS!$AI144&lt;&gt;"",[6]PREMIOS_TITULACIONES_ANTIGUAS!$AI144&lt;&gt;0),[6]PREMIOS_TITULACIONES_ANTIGUAS!$AI144,""),IF($A146="TOTAL",SUM(INDIRECT("T4:T"&amp;ROW()-1)),""))</f>
        <v/>
      </c>
      <c r="U146" s="7" t="str">
        <f ca="1">IF(AND($A146&lt;&gt;"",$A146&lt;&gt;"TOTAL"),IF(AND([6]PREMIOS_TITULACIONES_ANTIGUAS!$AK144&lt;&gt;"",[6]PREMIOS_TITULACIONES_ANTIGUAS!$AK144&lt;&gt;0),[6]PREMIOS_TITULACIONES_ANTIGUAS!$AK144,""),IF($A146="TOTAL",SUM(INDIRECT("U4:U"&amp;ROW()-1)),""))</f>
        <v/>
      </c>
      <c r="V146" s="7" t="str">
        <f t="shared" ca="1" si="44"/>
        <v/>
      </c>
      <c r="W146" s="7" t="str">
        <f ca="1">IF(AND($A146&lt;&gt;"",$A146&lt;&gt;"TOTAL"),IF(AND([6]PREMIOS_TITULACIONES_ANTIGUAS!$AN144&lt;&gt;"",[6]PREMIOS_TITULACIONES_ANTIGUAS!$AN144&lt;&gt;0),[6]PREMIOS_TITULACIONES_ANTIGUAS!$AN144,""),IF($A146="TOTAL",SUM(INDIRECT("W4:W"&amp;ROW()-1)),""))</f>
        <v/>
      </c>
      <c r="X146" s="7" t="str">
        <f ca="1">IF(AND($A146&lt;&gt;"",$A146&lt;&gt;"TOTAL"),IF(AND([6]PREMIOS_TITULACIONES_ANTIGUAS!$AP144&lt;&gt;"",[6]PREMIOS_TITULACIONES_ANTIGUAS!$AP144&lt;&gt;0),[6]PREMIOS_TITULACIONES_ANTIGUAS!$AP144,""),IF($A146="TOTAL",SUM(INDIRECT("X4:X"&amp;ROW()-1)),""))</f>
        <v/>
      </c>
      <c r="Y146" s="7" t="str">
        <f t="shared" ca="1" si="45"/>
        <v/>
      </c>
      <c r="Z146" s="7" t="str">
        <f ca="1">IF(AND($A146&lt;&gt;"",$A146&lt;&gt;"TOTAL"),IF(AND([6]PREMIOS_TITULACIONES_ANTIGUAS!$AS144&lt;&gt;"",[6]PREMIOS_TITULACIONES_ANTIGUAS!$AS144&lt;&gt;0),[6]PREMIOS_TITULACIONES_ANTIGUAS!$AS144,""),IF($A146="TOTAL",SUM(INDIRECT("Z4:Z"&amp;ROW()-1)),""))</f>
        <v/>
      </c>
      <c r="AA146" s="7" t="str">
        <f ca="1">IF(AND($A146&lt;&gt;"",$A146&lt;&gt;"TOTAL"),IF(AND([6]PREMIOS_TITULACIONES_ANTIGUAS!$AU144&lt;&gt;"",[6]PREMIOS_TITULACIONES_ANTIGUAS!$AU144&lt;&gt;0),[6]PREMIOS_TITULACIONES_ANTIGUAS!$AU144,""),IF($A146="TOTAL",SUM(INDIRECT("AA4:AA"&amp;ROW()-1)),""))</f>
        <v/>
      </c>
      <c r="AB146" s="7" t="str">
        <f t="shared" ca="1" si="46"/>
        <v/>
      </c>
      <c r="AC146" s="7" t="str">
        <f ca="1">IF(AND($A146&lt;&gt;"",$A146&lt;&gt;"TOTAL"),IF(AND([6]PREMIOS_TITULACIONES_ANTIGUAS!$AX144&lt;&gt;"",[6]PREMIOS_TITULACIONES_ANTIGUAS!$AX144&lt;&gt;0),[6]PREMIOS_TITULACIONES_ANTIGUAS!$AX144,""),IF($A146="TOTAL",SUM(INDIRECT("AC4:AC"&amp;ROW()-1)),""))</f>
        <v/>
      </c>
      <c r="AD146" s="7" t="str">
        <f ca="1">IF(AND($A146&lt;&gt;"",$A146&lt;&gt;"TOTAL"),IF(AND([6]PREMIOS_TITULACIONES_ANTIGUAS!$AZ144&lt;&gt;"",[6]PREMIOS_TITULACIONES_ANTIGUAS!$AZ144&lt;&gt;0),[6]PREMIOS_TITULACIONES_ANTIGUAS!$AZ144,""),IF($A146="TOTAL",SUM(INDIRECT("AD4:AD"&amp;ROW()-1)),""))</f>
        <v/>
      </c>
      <c r="AE146" s="7" t="str">
        <f t="shared" ca="1" si="47"/>
        <v/>
      </c>
      <c r="AF146" s="7" t="str">
        <f ca="1">IF(AND($A146&lt;&gt;"",$A146&lt;&gt;"TOTAL"),IF(AND([6]PREMIOS_TITULACIONES_ANTIGUAS!$BC144&lt;&gt;"",[6]PREMIOS_TITULACIONES_ANTIGUAS!$BC144&lt;&gt;0),[6]PREMIOS_TITULACIONES_ANTIGUAS!$BC144,""),IF($A146="TOTAL",SUM(INDIRECT("AF4:AF"&amp;ROW()-1)),""))</f>
        <v/>
      </c>
      <c r="AG146" s="7" t="str">
        <f ca="1">IF(AND($A146&lt;&gt;"",$A146&lt;&gt;"TOTAL"),IF(AND([6]PREMIOS_TITULACIONES_ANTIGUAS!$BE144&lt;&gt;"",[6]PREMIOS_TITULACIONES_ANTIGUAS!$BE144&lt;&gt;0),[6]PREMIOS_TITULACIONES_ANTIGUAS!$BE144,""),IF($A146="TOTAL",SUM(INDIRECT("AG4:AG"&amp;ROW()-1)),""))</f>
        <v/>
      </c>
      <c r="AH146" s="7" t="str">
        <f t="shared" ca="1" si="48"/>
        <v/>
      </c>
      <c r="AI146" s="7" t="str">
        <f ca="1">IF(AND($A146&lt;&gt;"",$A146&lt;&gt;"TOTAL"),IF(AND([6]PREMIOS_TITULACIONES_ANTIGUAS!$BH144&lt;&gt;"",[6]PREMIOS_TITULACIONES_ANTIGUAS!$BH144&lt;&gt;0),[6]PREMIOS_TITULACIONES_ANTIGUAS!$BH144,""),IF($A146="TOTAL",SUM(INDIRECT("AI4:AI"&amp;ROW()-1)),""))</f>
        <v/>
      </c>
      <c r="AJ146" s="7" t="str">
        <f ca="1">IF(AND($A146&lt;&gt;"",$A146&lt;&gt;"TOTAL"),IF(AND([6]PREMIOS_TITULACIONES_ANTIGUAS!$BJ144&lt;&gt;"",[6]PREMIOS_TITULACIONES_ANTIGUAS!$BJ144&lt;&gt;0),[6]PREMIOS_TITULACIONES_ANTIGUAS!$BJ144,""),IF($A146="TOTAL",SUM(INDIRECT("AJ4:AJ"&amp;ROW()-1)),""))</f>
        <v/>
      </c>
      <c r="AK146" s="7" t="str">
        <f t="shared" ca="1" si="49"/>
        <v/>
      </c>
      <c r="AL146" s="7" t="str">
        <f ca="1">IF(AND($A146&lt;&gt;"",$A146&lt;&gt;"TOTAL"),IF(AND([6]PREMIOS_TITULACIONES_ANTIGUAS!$BM144&lt;&gt;"",[6]PREMIOS_TITULACIONES_ANTIGUAS!$BM144&lt;&gt;0),[6]PREMIOS_TITULACIONES_ANTIGUAS!$BM144,""),IF($A146="TOTAL",SUM(INDIRECT("AL4:AL"&amp;ROW()-1)),""))</f>
        <v/>
      </c>
      <c r="AM146" s="7" t="str">
        <f ca="1">IF(AND($A146&lt;&gt;"",$A146&lt;&gt;"TOTAL"),IF(AND([6]PREMIOS_TITULACIONES_ANTIGUAS!$BO144&lt;&gt;"",[6]PREMIOS_TITULACIONES_ANTIGUAS!$BO144&lt;&gt;0),[6]PREMIOS_TITULACIONES_ANTIGUAS!$BO144,""),IF($A146="TOTAL",SUM(INDIRECT("AM4:AM"&amp;ROW()-1)),""))</f>
        <v/>
      </c>
      <c r="AN146" s="7" t="str">
        <f t="shared" ca="1" si="50"/>
        <v/>
      </c>
      <c r="AO146" s="7" t="str">
        <f ca="1">IF(AND($A146&lt;&gt;"",$A146&lt;&gt;"TOTAL"),IF(AND([6]PREMIOS_TITULACIONES_ANTIGUAS!$BR144&lt;&gt;"",[6]PREMIOS_TITULACIONES_ANTIGUAS!$BR144&lt;&gt;0),[6]PREMIOS_TITULACIONES_ANTIGUAS!$BR144,""),IF($A146="TOTAL",SUM(INDIRECT("AO4:AO"&amp;ROW()-1)),""))</f>
        <v/>
      </c>
      <c r="AP146" s="7" t="str">
        <f ca="1">IF(AND($A146&lt;&gt;"",$A146&lt;&gt;"TOTAL"),IF(AND([6]PREMIOS_TITULACIONES_ANTIGUAS!$BT144&lt;&gt;"",[6]PREMIOS_TITULACIONES_ANTIGUAS!$BT144&lt;&gt;0),[6]PREMIOS_TITULACIONES_ANTIGUAS!$BT144,""),IF($A146="TOTAL",SUM(INDIRECT("AP4:AP"&amp;ROW()-1)),""))</f>
        <v/>
      </c>
      <c r="AQ146" s="7" t="str">
        <f t="shared" ca="1" si="51"/>
        <v/>
      </c>
      <c r="AR146" s="7" t="str">
        <f ca="1">IF(AND($A146&lt;&gt;"",$A146&lt;&gt;"TOTAL"),IF(AND([6]PREMIOS_TITULACIONES_ANTIGUAS!$BW144&lt;&gt;"",[6]PREMIOS_TITULACIONES_ANTIGUAS!$BW144&lt;&gt;0),[6]PREMIOS_TITULACIONES_ANTIGUAS!$BW144,""),IF($A146="TOTAL",SUM(INDIRECT("AR4:AR"&amp;ROW()-1)),""))</f>
        <v/>
      </c>
      <c r="AS146" s="7" t="str">
        <f ca="1">IF(AND($A146&lt;&gt;"",$A146&lt;&gt;"TOTAL"),IF(AND([6]PREMIOS_TITULACIONES_ANTIGUAS!$BY144&lt;&gt;"",[6]PREMIOS_TITULACIONES_ANTIGUAS!$BY144&lt;&gt;0),[6]PREMIOS_TITULACIONES_ANTIGUAS!$BY144,""),IF($A146="TOTAL",SUM(INDIRECT("AS4:AS"&amp;ROW()-1)),""))</f>
        <v/>
      </c>
      <c r="AT146" s="7" t="str">
        <f t="shared" ca="1" si="52"/>
        <v/>
      </c>
      <c r="AU146" s="7" t="str">
        <f ca="1">IF(AND($A146&lt;&gt;"",$A146&lt;&gt;"TOTAL"),IF(AND([6]PREMIOS_TITULACIONES_ANTIGUAS!$CB144&lt;&gt;"",[6]PREMIOS_TITULACIONES_ANTIGUAS!$CB144&lt;&gt;0),[6]PREMIOS_TITULACIONES_ANTIGUAS!$CB144,""),IF($A146="TOTAL",SUM(INDIRECT("AU4:AU"&amp;ROW()-1)),""))</f>
        <v/>
      </c>
      <c r="AV146" s="7" t="str">
        <f ca="1">IF(AND($A146&lt;&gt;"",$A146&lt;&gt;"TOTAL"),IF(AND([6]PREMIOS_TITULACIONES_ANTIGUAS!$CD144&lt;&gt;"",[6]PREMIOS_TITULACIONES_ANTIGUAS!$CD144&lt;&gt;0),[6]PREMIOS_TITULACIONES_ANTIGUAS!$CD144,""),IF($A146="TOTAL",SUM(INDIRECT("AV4:AV"&amp;ROW()-1)),""))</f>
        <v/>
      </c>
      <c r="AW146" s="7" t="str">
        <f t="shared" ca="1" si="53"/>
        <v/>
      </c>
      <c r="AX146" s="7" t="str">
        <f ca="1">IF(AND($A146&lt;&gt;"",$A146&lt;&gt;"TOTAL"),IF(AND([6]PREMIOS_TITULACIONES_ANTIGUAS!$CG144&lt;&gt;"",[6]PREMIOS_TITULACIONES_ANTIGUAS!$CG144&lt;&gt;0),[6]PREMIOS_TITULACIONES_ANTIGUAS!$CG144,""),IF($A146="TOTAL",SUM(INDIRECT("AX4:AX"&amp;ROW()-1)),""))</f>
        <v/>
      </c>
      <c r="AY146" s="7" t="str">
        <f ca="1">IF(AND($A146&lt;&gt;"",$A146&lt;&gt;"TOTAL"),IF(AND([6]PREMIOS_TITULACIONES_ANTIGUAS!$CI144&lt;&gt;"",[6]PREMIOS_TITULACIONES_ANTIGUAS!$CI144&lt;&gt;0),[6]PREMIOS_TITULACIONES_ANTIGUAS!$CI144,""),IF($A146="TOTAL",SUM(INDIRECT("AY4:AY"&amp;ROW()-1)),""))</f>
        <v/>
      </c>
      <c r="AZ146" s="7" t="str">
        <f t="shared" ca="1" si="54"/>
        <v/>
      </c>
      <c r="BA146" s="7" t="str">
        <f ca="1">IF(AND($A146&lt;&gt;"",$A146&lt;&gt;"TOTAL"),IF(AND([6]PREMIOS_TITULACIONES_ANTIGUAS!$CL144&lt;&gt;"",[6]PREMIOS_TITULACIONES_ANTIGUAS!$CL144&lt;&gt;0),[6]PREMIOS_TITULACIONES_ANTIGUAS!$CL144,""),IF($A146="TOTAL",SUM(INDIRECT("BA4:BA"&amp;ROW()-1)),""))</f>
        <v/>
      </c>
      <c r="BB146" s="7" t="str">
        <f ca="1">IF(AND($A146&lt;&gt;"",$A146&lt;&gt;"TOTAL"),IF(AND([6]PREMIOS_TITULACIONES_ANTIGUAS!$CN144&lt;&gt;"",[6]PREMIOS_TITULACIONES_ANTIGUAS!$CN144&lt;&gt;0),[6]PREMIOS_TITULACIONES_ANTIGUAS!$CN144,""),IF($A146="TOTAL",SUM(INDIRECT("BB4:BB"&amp;ROW()-1)),""))</f>
        <v/>
      </c>
      <c r="BC146" s="7" t="str">
        <f t="shared" ca="1" si="55"/>
        <v/>
      </c>
      <c r="BD146" s="7" t="str">
        <f ca="1">IF(AND($A146&lt;&gt;"",$A146&lt;&gt;"TOTAL"),IF(AND([6]PREMIOS_TITULACIONES_ANTIGUAS!$CQ144&lt;&gt;"",[6]PREMIOS_TITULACIONES_ANTIGUAS!$CQ144&lt;&gt;0),[6]PREMIOS_TITULACIONES_ANTIGUAS!$CQ144,""),IF($A146="TOTAL",SUM(INDIRECT("BD4:BD"&amp;ROW()-1)),""))</f>
        <v/>
      </c>
      <c r="BE146" s="7" t="str">
        <f ca="1">IF(AND($A146&lt;&gt;"",$A146&lt;&gt;"TOTAL"),IF(AND([6]PREMIOS_TITULACIONES_ANTIGUAS!$CS144&lt;&gt;"",[6]PREMIOS_TITULACIONES_ANTIGUAS!$CS144&lt;&gt;0),[6]PREMIOS_TITULACIONES_ANTIGUAS!$CS144,""),IF($A146="TOTAL",SUM(INDIRECT("BE4:BE"&amp;ROW()-1)),""))</f>
        <v/>
      </c>
      <c r="BF146" s="7" t="str">
        <f t="shared" ca="1" si="56"/>
        <v/>
      </c>
    </row>
    <row r="147" spans="1:58" x14ac:dyDescent="0.2">
      <c r="A147" s="12" t="str">
        <f>IF([6]PREMIOS_TITULACIONES_ANTIGUAS!$D145&lt;&gt;"",[6]PREMIOS_TITULACIONES_ANTIGUAS!$D145,IF(AND([6]PREMIOS_TITULACIONES_ANTIGUAS!$D145="",[6]PREMIOS_TITULACIONES_ANTIGUAS!$D146="",[6]PREMIOS_TITULACIONES_ANTIGUAS!$D144=""),"","TOTAL"))</f>
        <v/>
      </c>
      <c r="B147" s="7" t="str">
        <f ca="1">IF(AND($A147&lt;&gt;"",$A147&lt;&gt;"TOTAL"),IF(AND([6]PREMIOS_TITULACIONES_ANTIGUAS!$E145&lt;&gt;"",[6]PREMIOS_TITULACIONES_ANTIGUAS!$E145&lt;&gt;0),[6]PREMIOS_TITULACIONES_ANTIGUAS!$E145,""),IF($A147="TOTAL",SUM(INDIRECT("B4:B"&amp;ROW()-1)),""))</f>
        <v/>
      </c>
      <c r="C147" s="7" t="str">
        <f ca="1">IF(AND($A147&lt;&gt;"",$A147&lt;&gt;"TOTAL"),IF(AND([6]PREMIOS_TITULACIONES_ANTIGUAS!$G145&lt;&gt;"",[6]PREMIOS_TITULACIONES_ANTIGUAS!$G145&lt;&gt;0),[6]PREMIOS_TITULACIONES_ANTIGUAS!$G145,""),IF($A147="TOTAL",SUM(INDIRECT("C4:C"&amp;ROW()-1)),""))</f>
        <v/>
      </c>
      <c r="D147" s="7" t="str">
        <f t="shared" ca="1" si="38"/>
        <v/>
      </c>
      <c r="E147" s="7" t="str">
        <f ca="1">IF(AND($A147&lt;&gt;"",$A147&lt;&gt;"TOTAL"),IF(AND([6]PREMIOS_TITULACIONES_ANTIGUAS!$J145&lt;&gt;"",[6]PREMIOS_TITULACIONES_ANTIGUAS!$J145&lt;&gt;0),[6]PREMIOS_TITULACIONES_ANTIGUAS!$J145,""),IF($A147="TOTAL",SUM(INDIRECT("E4:E"&amp;ROW()-1)),""))</f>
        <v/>
      </c>
      <c r="F147" s="7" t="str">
        <f ca="1">IF(AND($A147&lt;&gt;"",$A147&lt;&gt;"TOTAL"),IF(AND([6]PREMIOS_TITULACIONES_ANTIGUAS!$L145&lt;&gt;"",[6]PREMIOS_TITULACIONES_ANTIGUAS!$L145&lt;&gt;0),[6]PREMIOS_TITULACIONES_ANTIGUAS!$L145,""),IF($A147="TOTAL",SUM(INDIRECT("F4:F"&amp;ROW()-1)),""))</f>
        <v/>
      </c>
      <c r="G147" s="7" t="str">
        <f t="shared" ca="1" si="39"/>
        <v/>
      </c>
      <c r="H147" s="7" t="str">
        <f ca="1">IF(AND($A147&lt;&gt;"",$A147&lt;&gt;"TOTAL"),IF(AND([6]PREMIOS_TITULACIONES_ANTIGUAS!$O145&lt;&gt;"",[6]PREMIOS_TITULACIONES_ANTIGUAS!$O145&lt;&gt;0),[6]PREMIOS_TITULACIONES_ANTIGUAS!$O145,""),IF($A147="TOTAL",SUM(INDIRECT("H4:H"&amp;ROW()-1)),""))</f>
        <v/>
      </c>
      <c r="I147" s="7" t="str">
        <f ca="1">IF(AND($A147&lt;&gt;"",$A147&lt;&gt;"TOTAL"),IF(AND([6]PREMIOS_TITULACIONES_ANTIGUAS!$Q145&lt;&gt;"",[6]PREMIOS_TITULACIONES_ANTIGUAS!$Q145&lt;&gt;0),[6]PREMIOS_TITULACIONES_ANTIGUAS!$Q145,""),IF($A147="TOTAL",SUM(INDIRECT("I4:I"&amp;ROW()-1)),""))</f>
        <v/>
      </c>
      <c r="J147" s="7" t="str">
        <f t="shared" ca="1" si="40"/>
        <v/>
      </c>
      <c r="K147" s="7" t="str">
        <f ca="1">IF(AND($A147&lt;&gt;"",$A147&lt;&gt;"TOTAL"),IF(AND([6]PREMIOS_TITULACIONES_ANTIGUAS!$T145&lt;&gt;"",[6]PREMIOS_TITULACIONES_ANTIGUAS!$T145&lt;&gt;0),[6]PREMIOS_TITULACIONES_ANTIGUAS!$T145,""),IF($A147="TOTAL",SUM(INDIRECT("K4:K"&amp;ROW()-1)),""))</f>
        <v/>
      </c>
      <c r="L147" s="7" t="str">
        <f ca="1">IF(AND($A147&lt;&gt;"",$A147&lt;&gt;"TOTAL"),IF(AND([6]PREMIOS_TITULACIONES_ANTIGUAS!$V145&lt;&gt;"",[6]PREMIOS_TITULACIONES_ANTIGUAS!$V145&lt;&gt;0),[6]PREMIOS_TITULACIONES_ANTIGUAS!$V145,""),IF($A147="TOTAL",SUM(INDIRECT("L4:L"&amp;ROW()-1)),""))</f>
        <v/>
      </c>
      <c r="M147" s="7" t="str">
        <f t="shared" ca="1" si="41"/>
        <v/>
      </c>
      <c r="N147" s="7" t="str">
        <f ca="1">IF(AND($A147&lt;&gt;"",$A147&lt;&gt;"TOTAL"),IF(AND([6]PREMIOS_TITULACIONES_ANTIGUAS!$Y145&lt;&gt;"",[6]PREMIOS_TITULACIONES_ANTIGUAS!$Y145&lt;&gt;0),[6]PREMIOS_TITULACIONES_ANTIGUAS!$Y145,""),IF($A147="TOTAL",SUM(INDIRECT("N4:N"&amp;ROW()-1)),""))</f>
        <v/>
      </c>
      <c r="O147" s="7" t="str">
        <f ca="1">IF(AND($A147&lt;&gt;"",$A147&lt;&gt;"TOTAL"),IF(AND([6]PREMIOS_TITULACIONES_ANTIGUAS!$AA145&lt;&gt;"",[6]PREMIOS_TITULACIONES_ANTIGUAS!$AA145&lt;&gt;0),[6]PREMIOS_TITULACIONES_ANTIGUAS!$AA145,""),IF($A147="TOTAL",SUM(INDIRECT("O4:O"&amp;ROW()-1)),""))</f>
        <v/>
      </c>
      <c r="P147" s="7" t="str">
        <f t="shared" ca="1" si="42"/>
        <v/>
      </c>
      <c r="Q147" s="7" t="str">
        <f ca="1">IF(AND($A147&lt;&gt;"",$A147&lt;&gt;"TOTAL"),IF(AND([6]PREMIOS_TITULACIONES_ANTIGUAS!$AD145&lt;&gt;"",[6]PREMIOS_TITULACIONES_ANTIGUAS!$AD145&lt;&gt;0),[6]PREMIOS_TITULACIONES_ANTIGUAS!$AD145,""),IF($A147="TOTAL",SUM(INDIRECT("Q4:Q"&amp;ROW()-1)),""))</f>
        <v/>
      </c>
      <c r="R147" s="7" t="str">
        <f ca="1">IF(AND($A147&lt;&gt;"",$A147&lt;&gt;"TOTAL"),IF(AND([6]PREMIOS_TITULACIONES_ANTIGUAS!$AF145&lt;&gt;"",[6]PREMIOS_TITULACIONES_ANTIGUAS!$AF145&lt;&gt;0),[6]PREMIOS_TITULACIONES_ANTIGUAS!$AF145,""),IF($A147="TOTAL",SUM(INDIRECT("R4:R"&amp;ROW()-1)),""))</f>
        <v/>
      </c>
      <c r="S147" s="7" t="str">
        <f t="shared" ca="1" si="43"/>
        <v/>
      </c>
      <c r="T147" s="7" t="str">
        <f ca="1">IF(AND($A147&lt;&gt;"",$A147&lt;&gt;"TOTAL"),IF(AND([6]PREMIOS_TITULACIONES_ANTIGUAS!$AI145&lt;&gt;"",[6]PREMIOS_TITULACIONES_ANTIGUAS!$AI145&lt;&gt;0),[6]PREMIOS_TITULACIONES_ANTIGUAS!$AI145,""),IF($A147="TOTAL",SUM(INDIRECT("T4:T"&amp;ROW()-1)),""))</f>
        <v/>
      </c>
      <c r="U147" s="7" t="str">
        <f ca="1">IF(AND($A147&lt;&gt;"",$A147&lt;&gt;"TOTAL"),IF(AND([6]PREMIOS_TITULACIONES_ANTIGUAS!$AK145&lt;&gt;"",[6]PREMIOS_TITULACIONES_ANTIGUAS!$AK145&lt;&gt;0),[6]PREMIOS_TITULACIONES_ANTIGUAS!$AK145,""),IF($A147="TOTAL",SUM(INDIRECT("U4:U"&amp;ROW()-1)),""))</f>
        <v/>
      </c>
      <c r="V147" s="7" t="str">
        <f t="shared" ca="1" si="44"/>
        <v/>
      </c>
      <c r="W147" s="7" t="str">
        <f ca="1">IF(AND($A147&lt;&gt;"",$A147&lt;&gt;"TOTAL"),IF(AND([6]PREMIOS_TITULACIONES_ANTIGUAS!$AN145&lt;&gt;"",[6]PREMIOS_TITULACIONES_ANTIGUAS!$AN145&lt;&gt;0),[6]PREMIOS_TITULACIONES_ANTIGUAS!$AN145,""),IF($A147="TOTAL",SUM(INDIRECT("W4:W"&amp;ROW()-1)),""))</f>
        <v/>
      </c>
      <c r="X147" s="7" t="str">
        <f ca="1">IF(AND($A147&lt;&gt;"",$A147&lt;&gt;"TOTAL"),IF(AND([6]PREMIOS_TITULACIONES_ANTIGUAS!$AP145&lt;&gt;"",[6]PREMIOS_TITULACIONES_ANTIGUAS!$AP145&lt;&gt;0),[6]PREMIOS_TITULACIONES_ANTIGUAS!$AP145,""),IF($A147="TOTAL",SUM(INDIRECT("X4:X"&amp;ROW()-1)),""))</f>
        <v/>
      </c>
      <c r="Y147" s="7" t="str">
        <f t="shared" ca="1" si="45"/>
        <v/>
      </c>
      <c r="Z147" s="7" t="str">
        <f ca="1">IF(AND($A147&lt;&gt;"",$A147&lt;&gt;"TOTAL"),IF(AND([6]PREMIOS_TITULACIONES_ANTIGUAS!$AS145&lt;&gt;"",[6]PREMIOS_TITULACIONES_ANTIGUAS!$AS145&lt;&gt;0),[6]PREMIOS_TITULACIONES_ANTIGUAS!$AS145,""),IF($A147="TOTAL",SUM(INDIRECT("Z4:Z"&amp;ROW()-1)),""))</f>
        <v/>
      </c>
      <c r="AA147" s="7" t="str">
        <f ca="1">IF(AND($A147&lt;&gt;"",$A147&lt;&gt;"TOTAL"),IF(AND([6]PREMIOS_TITULACIONES_ANTIGUAS!$AU145&lt;&gt;"",[6]PREMIOS_TITULACIONES_ANTIGUAS!$AU145&lt;&gt;0),[6]PREMIOS_TITULACIONES_ANTIGUAS!$AU145,""),IF($A147="TOTAL",SUM(INDIRECT("AA4:AA"&amp;ROW()-1)),""))</f>
        <v/>
      </c>
      <c r="AB147" s="7" t="str">
        <f t="shared" ca="1" si="46"/>
        <v/>
      </c>
      <c r="AC147" s="7" t="str">
        <f ca="1">IF(AND($A147&lt;&gt;"",$A147&lt;&gt;"TOTAL"),IF(AND([6]PREMIOS_TITULACIONES_ANTIGUAS!$AX145&lt;&gt;"",[6]PREMIOS_TITULACIONES_ANTIGUAS!$AX145&lt;&gt;0),[6]PREMIOS_TITULACIONES_ANTIGUAS!$AX145,""),IF($A147="TOTAL",SUM(INDIRECT("AC4:AC"&amp;ROW()-1)),""))</f>
        <v/>
      </c>
      <c r="AD147" s="7" t="str">
        <f ca="1">IF(AND($A147&lt;&gt;"",$A147&lt;&gt;"TOTAL"),IF(AND([6]PREMIOS_TITULACIONES_ANTIGUAS!$AZ145&lt;&gt;"",[6]PREMIOS_TITULACIONES_ANTIGUAS!$AZ145&lt;&gt;0),[6]PREMIOS_TITULACIONES_ANTIGUAS!$AZ145,""),IF($A147="TOTAL",SUM(INDIRECT("AD4:AD"&amp;ROW()-1)),""))</f>
        <v/>
      </c>
      <c r="AE147" s="7" t="str">
        <f t="shared" ca="1" si="47"/>
        <v/>
      </c>
      <c r="AF147" s="7" t="str">
        <f ca="1">IF(AND($A147&lt;&gt;"",$A147&lt;&gt;"TOTAL"),IF(AND([6]PREMIOS_TITULACIONES_ANTIGUAS!$BC145&lt;&gt;"",[6]PREMIOS_TITULACIONES_ANTIGUAS!$BC145&lt;&gt;0),[6]PREMIOS_TITULACIONES_ANTIGUAS!$BC145,""),IF($A147="TOTAL",SUM(INDIRECT("AF4:AF"&amp;ROW()-1)),""))</f>
        <v/>
      </c>
      <c r="AG147" s="7" t="str">
        <f ca="1">IF(AND($A147&lt;&gt;"",$A147&lt;&gt;"TOTAL"),IF(AND([6]PREMIOS_TITULACIONES_ANTIGUAS!$BE145&lt;&gt;"",[6]PREMIOS_TITULACIONES_ANTIGUAS!$BE145&lt;&gt;0),[6]PREMIOS_TITULACIONES_ANTIGUAS!$BE145,""),IF($A147="TOTAL",SUM(INDIRECT("AG4:AG"&amp;ROW()-1)),""))</f>
        <v/>
      </c>
      <c r="AH147" s="7" t="str">
        <f t="shared" ca="1" si="48"/>
        <v/>
      </c>
      <c r="AI147" s="7" t="str">
        <f ca="1">IF(AND($A147&lt;&gt;"",$A147&lt;&gt;"TOTAL"),IF(AND([6]PREMIOS_TITULACIONES_ANTIGUAS!$BH145&lt;&gt;"",[6]PREMIOS_TITULACIONES_ANTIGUAS!$BH145&lt;&gt;0),[6]PREMIOS_TITULACIONES_ANTIGUAS!$BH145,""),IF($A147="TOTAL",SUM(INDIRECT("AI4:AI"&amp;ROW()-1)),""))</f>
        <v/>
      </c>
      <c r="AJ147" s="7" t="str">
        <f ca="1">IF(AND($A147&lt;&gt;"",$A147&lt;&gt;"TOTAL"),IF(AND([6]PREMIOS_TITULACIONES_ANTIGUAS!$BJ145&lt;&gt;"",[6]PREMIOS_TITULACIONES_ANTIGUAS!$BJ145&lt;&gt;0),[6]PREMIOS_TITULACIONES_ANTIGUAS!$BJ145,""),IF($A147="TOTAL",SUM(INDIRECT("AJ4:AJ"&amp;ROW()-1)),""))</f>
        <v/>
      </c>
      <c r="AK147" s="7" t="str">
        <f t="shared" ca="1" si="49"/>
        <v/>
      </c>
      <c r="AL147" s="7" t="str">
        <f ca="1">IF(AND($A147&lt;&gt;"",$A147&lt;&gt;"TOTAL"),IF(AND([6]PREMIOS_TITULACIONES_ANTIGUAS!$BM145&lt;&gt;"",[6]PREMIOS_TITULACIONES_ANTIGUAS!$BM145&lt;&gt;0),[6]PREMIOS_TITULACIONES_ANTIGUAS!$BM145,""),IF($A147="TOTAL",SUM(INDIRECT("AL4:AL"&amp;ROW()-1)),""))</f>
        <v/>
      </c>
      <c r="AM147" s="7" t="str">
        <f ca="1">IF(AND($A147&lt;&gt;"",$A147&lt;&gt;"TOTAL"),IF(AND([6]PREMIOS_TITULACIONES_ANTIGUAS!$BO145&lt;&gt;"",[6]PREMIOS_TITULACIONES_ANTIGUAS!$BO145&lt;&gt;0),[6]PREMIOS_TITULACIONES_ANTIGUAS!$BO145,""),IF($A147="TOTAL",SUM(INDIRECT("AM4:AM"&amp;ROW()-1)),""))</f>
        <v/>
      </c>
      <c r="AN147" s="7" t="str">
        <f t="shared" ca="1" si="50"/>
        <v/>
      </c>
      <c r="AO147" s="7" t="str">
        <f ca="1">IF(AND($A147&lt;&gt;"",$A147&lt;&gt;"TOTAL"),IF(AND([6]PREMIOS_TITULACIONES_ANTIGUAS!$BR145&lt;&gt;"",[6]PREMIOS_TITULACIONES_ANTIGUAS!$BR145&lt;&gt;0),[6]PREMIOS_TITULACIONES_ANTIGUAS!$BR145,""),IF($A147="TOTAL",SUM(INDIRECT("AO4:AO"&amp;ROW()-1)),""))</f>
        <v/>
      </c>
      <c r="AP147" s="7" t="str">
        <f ca="1">IF(AND($A147&lt;&gt;"",$A147&lt;&gt;"TOTAL"),IF(AND([6]PREMIOS_TITULACIONES_ANTIGUAS!$BT145&lt;&gt;"",[6]PREMIOS_TITULACIONES_ANTIGUAS!$BT145&lt;&gt;0),[6]PREMIOS_TITULACIONES_ANTIGUAS!$BT145,""),IF($A147="TOTAL",SUM(INDIRECT("AP4:AP"&amp;ROW()-1)),""))</f>
        <v/>
      </c>
      <c r="AQ147" s="7" t="str">
        <f t="shared" ca="1" si="51"/>
        <v/>
      </c>
      <c r="AR147" s="7" t="str">
        <f ca="1">IF(AND($A147&lt;&gt;"",$A147&lt;&gt;"TOTAL"),IF(AND([6]PREMIOS_TITULACIONES_ANTIGUAS!$BW145&lt;&gt;"",[6]PREMIOS_TITULACIONES_ANTIGUAS!$BW145&lt;&gt;0),[6]PREMIOS_TITULACIONES_ANTIGUAS!$BW145,""),IF($A147="TOTAL",SUM(INDIRECT("AR4:AR"&amp;ROW()-1)),""))</f>
        <v/>
      </c>
      <c r="AS147" s="7" t="str">
        <f ca="1">IF(AND($A147&lt;&gt;"",$A147&lt;&gt;"TOTAL"),IF(AND([6]PREMIOS_TITULACIONES_ANTIGUAS!$BY145&lt;&gt;"",[6]PREMIOS_TITULACIONES_ANTIGUAS!$BY145&lt;&gt;0),[6]PREMIOS_TITULACIONES_ANTIGUAS!$BY145,""),IF($A147="TOTAL",SUM(INDIRECT("AS4:AS"&amp;ROW()-1)),""))</f>
        <v/>
      </c>
      <c r="AT147" s="7" t="str">
        <f t="shared" ca="1" si="52"/>
        <v/>
      </c>
      <c r="AU147" s="7" t="str">
        <f ca="1">IF(AND($A147&lt;&gt;"",$A147&lt;&gt;"TOTAL"),IF(AND([6]PREMIOS_TITULACIONES_ANTIGUAS!$CB145&lt;&gt;"",[6]PREMIOS_TITULACIONES_ANTIGUAS!$CB145&lt;&gt;0),[6]PREMIOS_TITULACIONES_ANTIGUAS!$CB145,""),IF($A147="TOTAL",SUM(INDIRECT("AU4:AU"&amp;ROW()-1)),""))</f>
        <v/>
      </c>
      <c r="AV147" s="7" t="str">
        <f ca="1">IF(AND($A147&lt;&gt;"",$A147&lt;&gt;"TOTAL"),IF(AND([6]PREMIOS_TITULACIONES_ANTIGUAS!$CD145&lt;&gt;"",[6]PREMIOS_TITULACIONES_ANTIGUAS!$CD145&lt;&gt;0),[6]PREMIOS_TITULACIONES_ANTIGUAS!$CD145,""),IF($A147="TOTAL",SUM(INDIRECT("AV4:AV"&amp;ROW()-1)),""))</f>
        <v/>
      </c>
      <c r="AW147" s="7" t="str">
        <f t="shared" ca="1" si="53"/>
        <v/>
      </c>
      <c r="AX147" s="7" t="str">
        <f ca="1">IF(AND($A147&lt;&gt;"",$A147&lt;&gt;"TOTAL"),IF(AND([6]PREMIOS_TITULACIONES_ANTIGUAS!$CG145&lt;&gt;"",[6]PREMIOS_TITULACIONES_ANTIGUAS!$CG145&lt;&gt;0),[6]PREMIOS_TITULACIONES_ANTIGUAS!$CG145,""),IF($A147="TOTAL",SUM(INDIRECT("AX4:AX"&amp;ROW()-1)),""))</f>
        <v/>
      </c>
      <c r="AY147" s="7" t="str">
        <f ca="1">IF(AND($A147&lt;&gt;"",$A147&lt;&gt;"TOTAL"),IF(AND([6]PREMIOS_TITULACIONES_ANTIGUAS!$CI145&lt;&gt;"",[6]PREMIOS_TITULACIONES_ANTIGUAS!$CI145&lt;&gt;0),[6]PREMIOS_TITULACIONES_ANTIGUAS!$CI145,""),IF($A147="TOTAL",SUM(INDIRECT("AY4:AY"&amp;ROW()-1)),""))</f>
        <v/>
      </c>
      <c r="AZ147" s="7" t="str">
        <f t="shared" ca="1" si="54"/>
        <v/>
      </c>
      <c r="BA147" s="7" t="str">
        <f ca="1">IF(AND($A147&lt;&gt;"",$A147&lt;&gt;"TOTAL"),IF(AND([6]PREMIOS_TITULACIONES_ANTIGUAS!$CL145&lt;&gt;"",[6]PREMIOS_TITULACIONES_ANTIGUAS!$CL145&lt;&gt;0),[6]PREMIOS_TITULACIONES_ANTIGUAS!$CL145,""),IF($A147="TOTAL",SUM(INDIRECT("BA4:BA"&amp;ROW()-1)),""))</f>
        <v/>
      </c>
      <c r="BB147" s="7" t="str">
        <f ca="1">IF(AND($A147&lt;&gt;"",$A147&lt;&gt;"TOTAL"),IF(AND([6]PREMIOS_TITULACIONES_ANTIGUAS!$CN145&lt;&gt;"",[6]PREMIOS_TITULACIONES_ANTIGUAS!$CN145&lt;&gt;0),[6]PREMIOS_TITULACIONES_ANTIGUAS!$CN145,""),IF($A147="TOTAL",SUM(INDIRECT("BB4:BB"&amp;ROW()-1)),""))</f>
        <v/>
      </c>
      <c r="BC147" s="7" t="str">
        <f t="shared" ca="1" si="55"/>
        <v/>
      </c>
      <c r="BD147" s="7" t="str">
        <f ca="1">IF(AND($A147&lt;&gt;"",$A147&lt;&gt;"TOTAL"),IF(AND([6]PREMIOS_TITULACIONES_ANTIGUAS!$CQ145&lt;&gt;"",[6]PREMIOS_TITULACIONES_ANTIGUAS!$CQ145&lt;&gt;0),[6]PREMIOS_TITULACIONES_ANTIGUAS!$CQ145,""),IF($A147="TOTAL",SUM(INDIRECT("BD4:BD"&amp;ROW()-1)),""))</f>
        <v/>
      </c>
      <c r="BE147" s="7" t="str">
        <f ca="1">IF(AND($A147&lt;&gt;"",$A147&lt;&gt;"TOTAL"),IF(AND([6]PREMIOS_TITULACIONES_ANTIGUAS!$CS145&lt;&gt;"",[6]PREMIOS_TITULACIONES_ANTIGUAS!$CS145&lt;&gt;0),[6]PREMIOS_TITULACIONES_ANTIGUAS!$CS145,""),IF($A147="TOTAL",SUM(INDIRECT("BE4:BE"&amp;ROW()-1)),""))</f>
        <v/>
      </c>
      <c r="BF147" s="7" t="str">
        <f t="shared" ca="1" si="56"/>
        <v/>
      </c>
    </row>
    <row r="148" spans="1:58" x14ac:dyDescent="0.2">
      <c r="A148" s="12" t="str">
        <f>IF([6]PREMIOS_TITULACIONES_ANTIGUAS!$D146&lt;&gt;"",[6]PREMIOS_TITULACIONES_ANTIGUAS!$D146,IF(AND([6]PREMIOS_TITULACIONES_ANTIGUAS!$D146="",[6]PREMIOS_TITULACIONES_ANTIGUAS!$D147="",[6]PREMIOS_TITULACIONES_ANTIGUAS!$D145=""),"","TOTAL"))</f>
        <v/>
      </c>
      <c r="B148" s="7" t="str">
        <f ca="1">IF(AND($A148&lt;&gt;"",$A148&lt;&gt;"TOTAL"),IF(AND([6]PREMIOS_TITULACIONES_ANTIGUAS!$E146&lt;&gt;"",[6]PREMIOS_TITULACIONES_ANTIGUAS!$E146&lt;&gt;0),[6]PREMIOS_TITULACIONES_ANTIGUAS!$E146,""),IF($A148="TOTAL",SUM(INDIRECT("B4:B"&amp;ROW()-1)),""))</f>
        <v/>
      </c>
      <c r="C148" s="7" t="str">
        <f ca="1">IF(AND($A148&lt;&gt;"",$A148&lt;&gt;"TOTAL"),IF(AND([6]PREMIOS_TITULACIONES_ANTIGUAS!$G146&lt;&gt;"",[6]PREMIOS_TITULACIONES_ANTIGUAS!$G146&lt;&gt;0),[6]PREMIOS_TITULACIONES_ANTIGUAS!$G146,""),IF($A148="TOTAL",SUM(INDIRECT("C4:C"&amp;ROW()-1)),""))</f>
        <v/>
      </c>
      <c r="D148" s="7" t="str">
        <f t="shared" ca="1" si="38"/>
        <v/>
      </c>
      <c r="E148" s="7" t="str">
        <f ca="1">IF(AND($A148&lt;&gt;"",$A148&lt;&gt;"TOTAL"),IF(AND([6]PREMIOS_TITULACIONES_ANTIGUAS!$J146&lt;&gt;"",[6]PREMIOS_TITULACIONES_ANTIGUAS!$J146&lt;&gt;0),[6]PREMIOS_TITULACIONES_ANTIGUAS!$J146,""),IF($A148="TOTAL",SUM(INDIRECT("E4:E"&amp;ROW()-1)),""))</f>
        <v/>
      </c>
      <c r="F148" s="7" t="str">
        <f ca="1">IF(AND($A148&lt;&gt;"",$A148&lt;&gt;"TOTAL"),IF(AND([6]PREMIOS_TITULACIONES_ANTIGUAS!$L146&lt;&gt;"",[6]PREMIOS_TITULACIONES_ANTIGUAS!$L146&lt;&gt;0),[6]PREMIOS_TITULACIONES_ANTIGUAS!$L146,""),IF($A148="TOTAL",SUM(INDIRECT("F4:F"&amp;ROW()-1)),""))</f>
        <v/>
      </c>
      <c r="G148" s="7" t="str">
        <f t="shared" ca="1" si="39"/>
        <v/>
      </c>
      <c r="H148" s="7" t="str">
        <f ca="1">IF(AND($A148&lt;&gt;"",$A148&lt;&gt;"TOTAL"),IF(AND([6]PREMIOS_TITULACIONES_ANTIGUAS!$O146&lt;&gt;"",[6]PREMIOS_TITULACIONES_ANTIGUAS!$O146&lt;&gt;0),[6]PREMIOS_TITULACIONES_ANTIGUAS!$O146,""),IF($A148="TOTAL",SUM(INDIRECT("H4:H"&amp;ROW()-1)),""))</f>
        <v/>
      </c>
      <c r="I148" s="7" t="str">
        <f ca="1">IF(AND($A148&lt;&gt;"",$A148&lt;&gt;"TOTAL"),IF(AND([6]PREMIOS_TITULACIONES_ANTIGUAS!$Q146&lt;&gt;"",[6]PREMIOS_TITULACIONES_ANTIGUAS!$Q146&lt;&gt;0),[6]PREMIOS_TITULACIONES_ANTIGUAS!$Q146,""),IF($A148="TOTAL",SUM(INDIRECT("I4:I"&amp;ROW()-1)),""))</f>
        <v/>
      </c>
      <c r="J148" s="7" t="str">
        <f t="shared" ca="1" si="40"/>
        <v/>
      </c>
      <c r="K148" s="7" t="str">
        <f ca="1">IF(AND($A148&lt;&gt;"",$A148&lt;&gt;"TOTAL"),IF(AND([6]PREMIOS_TITULACIONES_ANTIGUAS!$T146&lt;&gt;"",[6]PREMIOS_TITULACIONES_ANTIGUAS!$T146&lt;&gt;0),[6]PREMIOS_TITULACIONES_ANTIGUAS!$T146,""),IF($A148="TOTAL",SUM(INDIRECT("K4:K"&amp;ROW()-1)),""))</f>
        <v/>
      </c>
      <c r="L148" s="7" t="str">
        <f ca="1">IF(AND($A148&lt;&gt;"",$A148&lt;&gt;"TOTAL"),IF(AND([6]PREMIOS_TITULACIONES_ANTIGUAS!$V146&lt;&gt;"",[6]PREMIOS_TITULACIONES_ANTIGUAS!$V146&lt;&gt;0),[6]PREMIOS_TITULACIONES_ANTIGUAS!$V146,""),IF($A148="TOTAL",SUM(INDIRECT("L4:L"&amp;ROW()-1)),""))</f>
        <v/>
      </c>
      <c r="M148" s="7" t="str">
        <f t="shared" ca="1" si="41"/>
        <v/>
      </c>
      <c r="N148" s="7" t="str">
        <f ca="1">IF(AND($A148&lt;&gt;"",$A148&lt;&gt;"TOTAL"),IF(AND([6]PREMIOS_TITULACIONES_ANTIGUAS!$Y146&lt;&gt;"",[6]PREMIOS_TITULACIONES_ANTIGUAS!$Y146&lt;&gt;0),[6]PREMIOS_TITULACIONES_ANTIGUAS!$Y146,""),IF($A148="TOTAL",SUM(INDIRECT("N4:N"&amp;ROW()-1)),""))</f>
        <v/>
      </c>
      <c r="O148" s="7" t="str">
        <f ca="1">IF(AND($A148&lt;&gt;"",$A148&lt;&gt;"TOTAL"),IF(AND([6]PREMIOS_TITULACIONES_ANTIGUAS!$AA146&lt;&gt;"",[6]PREMIOS_TITULACIONES_ANTIGUAS!$AA146&lt;&gt;0),[6]PREMIOS_TITULACIONES_ANTIGUAS!$AA146,""),IF($A148="TOTAL",SUM(INDIRECT("O4:O"&amp;ROW()-1)),""))</f>
        <v/>
      </c>
      <c r="P148" s="7" t="str">
        <f t="shared" ca="1" si="42"/>
        <v/>
      </c>
      <c r="Q148" s="7" t="str">
        <f ca="1">IF(AND($A148&lt;&gt;"",$A148&lt;&gt;"TOTAL"),IF(AND([6]PREMIOS_TITULACIONES_ANTIGUAS!$AD146&lt;&gt;"",[6]PREMIOS_TITULACIONES_ANTIGUAS!$AD146&lt;&gt;0),[6]PREMIOS_TITULACIONES_ANTIGUAS!$AD146,""),IF($A148="TOTAL",SUM(INDIRECT("Q4:Q"&amp;ROW()-1)),""))</f>
        <v/>
      </c>
      <c r="R148" s="7" t="str">
        <f ca="1">IF(AND($A148&lt;&gt;"",$A148&lt;&gt;"TOTAL"),IF(AND([6]PREMIOS_TITULACIONES_ANTIGUAS!$AF146&lt;&gt;"",[6]PREMIOS_TITULACIONES_ANTIGUAS!$AF146&lt;&gt;0),[6]PREMIOS_TITULACIONES_ANTIGUAS!$AF146,""),IF($A148="TOTAL",SUM(INDIRECT("R4:R"&amp;ROW()-1)),""))</f>
        <v/>
      </c>
      <c r="S148" s="7" t="str">
        <f t="shared" ca="1" si="43"/>
        <v/>
      </c>
      <c r="T148" s="7" t="str">
        <f ca="1">IF(AND($A148&lt;&gt;"",$A148&lt;&gt;"TOTAL"),IF(AND([6]PREMIOS_TITULACIONES_ANTIGUAS!$AI146&lt;&gt;"",[6]PREMIOS_TITULACIONES_ANTIGUAS!$AI146&lt;&gt;0),[6]PREMIOS_TITULACIONES_ANTIGUAS!$AI146,""),IF($A148="TOTAL",SUM(INDIRECT("T4:T"&amp;ROW()-1)),""))</f>
        <v/>
      </c>
      <c r="U148" s="7" t="str">
        <f ca="1">IF(AND($A148&lt;&gt;"",$A148&lt;&gt;"TOTAL"),IF(AND([6]PREMIOS_TITULACIONES_ANTIGUAS!$AK146&lt;&gt;"",[6]PREMIOS_TITULACIONES_ANTIGUAS!$AK146&lt;&gt;0),[6]PREMIOS_TITULACIONES_ANTIGUAS!$AK146,""),IF($A148="TOTAL",SUM(INDIRECT("U4:U"&amp;ROW()-1)),""))</f>
        <v/>
      </c>
      <c r="V148" s="7" t="str">
        <f t="shared" ca="1" si="44"/>
        <v/>
      </c>
      <c r="W148" s="7" t="str">
        <f ca="1">IF(AND($A148&lt;&gt;"",$A148&lt;&gt;"TOTAL"),IF(AND([6]PREMIOS_TITULACIONES_ANTIGUAS!$AN146&lt;&gt;"",[6]PREMIOS_TITULACIONES_ANTIGUAS!$AN146&lt;&gt;0),[6]PREMIOS_TITULACIONES_ANTIGUAS!$AN146,""),IF($A148="TOTAL",SUM(INDIRECT("W4:W"&amp;ROW()-1)),""))</f>
        <v/>
      </c>
      <c r="X148" s="7" t="str">
        <f ca="1">IF(AND($A148&lt;&gt;"",$A148&lt;&gt;"TOTAL"),IF(AND([6]PREMIOS_TITULACIONES_ANTIGUAS!$AP146&lt;&gt;"",[6]PREMIOS_TITULACIONES_ANTIGUAS!$AP146&lt;&gt;0),[6]PREMIOS_TITULACIONES_ANTIGUAS!$AP146,""),IF($A148="TOTAL",SUM(INDIRECT("X4:X"&amp;ROW()-1)),""))</f>
        <v/>
      </c>
      <c r="Y148" s="7" t="str">
        <f t="shared" ca="1" si="45"/>
        <v/>
      </c>
      <c r="Z148" s="7" t="str">
        <f ca="1">IF(AND($A148&lt;&gt;"",$A148&lt;&gt;"TOTAL"),IF(AND([6]PREMIOS_TITULACIONES_ANTIGUAS!$AS146&lt;&gt;"",[6]PREMIOS_TITULACIONES_ANTIGUAS!$AS146&lt;&gt;0),[6]PREMIOS_TITULACIONES_ANTIGUAS!$AS146,""),IF($A148="TOTAL",SUM(INDIRECT("Z4:Z"&amp;ROW()-1)),""))</f>
        <v/>
      </c>
      <c r="AA148" s="7" t="str">
        <f ca="1">IF(AND($A148&lt;&gt;"",$A148&lt;&gt;"TOTAL"),IF(AND([6]PREMIOS_TITULACIONES_ANTIGUAS!$AU146&lt;&gt;"",[6]PREMIOS_TITULACIONES_ANTIGUAS!$AU146&lt;&gt;0),[6]PREMIOS_TITULACIONES_ANTIGUAS!$AU146,""),IF($A148="TOTAL",SUM(INDIRECT("AA4:AA"&amp;ROW()-1)),""))</f>
        <v/>
      </c>
      <c r="AB148" s="7" t="str">
        <f t="shared" ca="1" si="46"/>
        <v/>
      </c>
      <c r="AC148" s="7" t="str">
        <f ca="1">IF(AND($A148&lt;&gt;"",$A148&lt;&gt;"TOTAL"),IF(AND([6]PREMIOS_TITULACIONES_ANTIGUAS!$AX146&lt;&gt;"",[6]PREMIOS_TITULACIONES_ANTIGUAS!$AX146&lt;&gt;0),[6]PREMIOS_TITULACIONES_ANTIGUAS!$AX146,""),IF($A148="TOTAL",SUM(INDIRECT("AC4:AC"&amp;ROW()-1)),""))</f>
        <v/>
      </c>
      <c r="AD148" s="7" t="str">
        <f ca="1">IF(AND($A148&lt;&gt;"",$A148&lt;&gt;"TOTAL"),IF(AND([6]PREMIOS_TITULACIONES_ANTIGUAS!$AZ146&lt;&gt;"",[6]PREMIOS_TITULACIONES_ANTIGUAS!$AZ146&lt;&gt;0),[6]PREMIOS_TITULACIONES_ANTIGUAS!$AZ146,""),IF($A148="TOTAL",SUM(INDIRECT("AD4:AD"&amp;ROW()-1)),""))</f>
        <v/>
      </c>
      <c r="AE148" s="7" t="str">
        <f t="shared" ca="1" si="47"/>
        <v/>
      </c>
      <c r="AF148" s="7" t="str">
        <f ca="1">IF(AND($A148&lt;&gt;"",$A148&lt;&gt;"TOTAL"),IF(AND([6]PREMIOS_TITULACIONES_ANTIGUAS!$BC146&lt;&gt;"",[6]PREMIOS_TITULACIONES_ANTIGUAS!$BC146&lt;&gt;0),[6]PREMIOS_TITULACIONES_ANTIGUAS!$BC146,""),IF($A148="TOTAL",SUM(INDIRECT("AF4:AF"&amp;ROW()-1)),""))</f>
        <v/>
      </c>
      <c r="AG148" s="7" t="str">
        <f ca="1">IF(AND($A148&lt;&gt;"",$A148&lt;&gt;"TOTAL"),IF(AND([6]PREMIOS_TITULACIONES_ANTIGUAS!$BE146&lt;&gt;"",[6]PREMIOS_TITULACIONES_ANTIGUAS!$BE146&lt;&gt;0),[6]PREMIOS_TITULACIONES_ANTIGUAS!$BE146,""),IF($A148="TOTAL",SUM(INDIRECT("AG4:AG"&amp;ROW()-1)),""))</f>
        <v/>
      </c>
      <c r="AH148" s="7" t="str">
        <f t="shared" ca="1" si="48"/>
        <v/>
      </c>
      <c r="AI148" s="7" t="str">
        <f ca="1">IF(AND($A148&lt;&gt;"",$A148&lt;&gt;"TOTAL"),IF(AND([6]PREMIOS_TITULACIONES_ANTIGUAS!$BH146&lt;&gt;"",[6]PREMIOS_TITULACIONES_ANTIGUAS!$BH146&lt;&gt;0),[6]PREMIOS_TITULACIONES_ANTIGUAS!$BH146,""),IF($A148="TOTAL",SUM(INDIRECT("AI4:AI"&amp;ROW()-1)),""))</f>
        <v/>
      </c>
      <c r="AJ148" s="7" t="str">
        <f ca="1">IF(AND($A148&lt;&gt;"",$A148&lt;&gt;"TOTAL"),IF(AND([6]PREMIOS_TITULACIONES_ANTIGUAS!$BJ146&lt;&gt;"",[6]PREMIOS_TITULACIONES_ANTIGUAS!$BJ146&lt;&gt;0),[6]PREMIOS_TITULACIONES_ANTIGUAS!$BJ146,""),IF($A148="TOTAL",SUM(INDIRECT("AJ4:AJ"&amp;ROW()-1)),""))</f>
        <v/>
      </c>
      <c r="AK148" s="7" t="str">
        <f t="shared" ca="1" si="49"/>
        <v/>
      </c>
      <c r="AL148" s="7" t="str">
        <f ca="1">IF(AND($A148&lt;&gt;"",$A148&lt;&gt;"TOTAL"),IF(AND([6]PREMIOS_TITULACIONES_ANTIGUAS!$BM146&lt;&gt;"",[6]PREMIOS_TITULACIONES_ANTIGUAS!$BM146&lt;&gt;0),[6]PREMIOS_TITULACIONES_ANTIGUAS!$BM146,""),IF($A148="TOTAL",SUM(INDIRECT("AL4:AL"&amp;ROW()-1)),""))</f>
        <v/>
      </c>
      <c r="AM148" s="7" t="str">
        <f ca="1">IF(AND($A148&lt;&gt;"",$A148&lt;&gt;"TOTAL"),IF(AND([6]PREMIOS_TITULACIONES_ANTIGUAS!$BO146&lt;&gt;"",[6]PREMIOS_TITULACIONES_ANTIGUAS!$BO146&lt;&gt;0),[6]PREMIOS_TITULACIONES_ANTIGUAS!$BO146,""),IF($A148="TOTAL",SUM(INDIRECT("AM4:AM"&amp;ROW()-1)),""))</f>
        <v/>
      </c>
      <c r="AN148" s="7" t="str">
        <f t="shared" ca="1" si="50"/>
        <v/>
      </c>
      <c r="AO148" s="7" t="str">
        <f ca="1">IF(AND($A148&lt;&gt;"",$A148&lt;&gt;"TOTAL"),IF(AND([6]PREMIOS_TITULACIONES_ANTIGUAS!$BR146&lt;&gt;"",[6]PREMIOS_TITULACIONES_ANTIGUAS!$BR146&lt;&gt;0),[6]PREMIOS_TITULACIONES_ANTIGUAS!$BR146,""),IF($A148="TOTAL",SUM(INDIRECT("AO4:AO"&amp;ROW()-1)),""))</f>
        <v/>
      </c>
      <c r="AP148" s="7" t="str">
        <f ca="1">IF(AND($A148&lt;&gt;"",$A148&lt;&gt;"TOTAL"),IF(AND([6]PREMIOS_TITULACIONES_ANTIGUAS!$BT146&lt;&gt;"",[6]PREMIOS_TITULACIONES_ANTIGUAS!$BT146&lt;&gt;0),[6]PREMIOS_TITULACIONES_ANTIGUAS!$BT146,""),IF($A148="TOTAL",SUM(INDIRECT("AP4:AP"&amp;ROW()-1)),""))</f>
        <v/>
      </c>
      <c r="AQ148" s="7" t="str">
        <f t="shared" ca="1" si="51"/>
        <v/>
      </c>
      <c r="AR148" s="7" t="str">
        <f ca="1">IF(AND($A148&lt;&gt;"",$A148&lt;&gt;"TOTAL"),IF(AND([6]PREMIOS_TITULACIONES_ANTIGUAS!$BW146&lt;&gt;"",[6]PREMIOS_TITULACIONES_ANTIGUAS!$BW146&lt;&gt;0),[6]PREMIOS_TITULACIONES_ANTIGUAS!$BW146,""),IF($A148="TOTAL",SUM(INDIRECT("AR4:AR"&amp;ROW()-1)),""))</f>
        <v/>
      </c>
      <c r="AS148" s="7" t="str">
        <f ca="1">IF(AND($A148&lt;&gt;"",$A148&lt;&gt;"TOTAL"),IF(AND([6]PREMIOS_TITULACIONES_ANTIGUAS!$BY146&lt;&gt;"",[6]PREMIOS_TITULACIONES_ANTIGUAS!$BY146&lt;&gt;0),[6]PREMIOS_TITULACIONES_ANTIGUAS!$BY146,""),IF($A148="TOTAL",SUM(INDIRECT("AS4:AS"&amp;ROW()-1)),""))</f>
        <v/>
      </c>
      <c r="AT148" s="7" t="str">
        <f t="shared" ca="1" si="52"/>
        <v/>
      </c>
      <c r="AU148" s="7" t="str">
        <f ca="1">IF(AND($A148&lt;&gt;"",$A148&lt;&gt;"TOTAL"),IF(AND([6]PREMIOS_TITULACIONES_ANTIGUAS!$CB146&lt;&gt;"",[6]PREMIOS_TITULACIONES_ANTIGUAS!$CB146&lt;&gt;0),[6]PREMIOS_TITULACIONES_ANTIGUAS!$CB146,""),IF($A148="TOTAL",SUM(INDIRECT("AU4:AU"&amp;ROW()-1)),""))</f>
        <v/>
      </c>
      <c r="AV148" s="7" t="str">
        <f ca="1">IF(AND($A148&lt;&gt;"",$A148&lt;&gt;"TOTAL"),IF(AND([6]PREMIOS_TITULACIONES_ANTIGUAS!$CD146&lt;&gt;"",[6]PREMIOS_TITULACIONES_ANTIGUAS!$CD146&lt;&gt;0),[6]PREMIOS_TITULACIONES_ANTIGUAS!$CD146,""),IF($A148="TOTAL",SUM(INDIRECT("AV4:AV"&amp;ROW()-1)),""))</f>
        <v/>
      </c>
      <c r="AW148" s="7" t="str">
        <f t="shared" ca="1" si="53"/>
        <v/>
      </c>
      <c r="AX148" s="7" t="str">
        <f ca="1">IF(AND($A148&lt;&gt;"",$A148&lt;&gt;"TOTAL"),IF(AND([6]PREMIOS_TITULACIONES_ANTIGUAS!$CG146&lt;&gt;"",[6]PREMIOS_TITULACIONES_ANTIGUAS!$CG146&lt;&gt;0),[6]PREMIOS_TITULACIONES_ANTIGUAS!$CG146,""),IF($A148="TOTAL",SUM(INDIRECT("AX4:AX"&amp;ROW()-1)),""))</f>
        <v/>
      </c>
      <c r="AY148" s="7" t="str">
        <f ca="1">IF(AND($A148&lt;&gt;"",$A148&lt;&gt;"TOTAL"),IF(AND([6]PREMIOS_TITULACIONES_ANTIGUAS!$CI146&lt;&gt;"",[6]PREMIOS_TITULACIONES_ANTIGUAS!$CI146&lt;&gt;0),[6]PREMIOS_TITULACIONES_ANTIGUAS!$CI146,""),IF($A148="TOTAL",SUM(INDIRECT("AY4:AY"&amp;ROW()-1)),""))</f>
        <v/>
      </c>
      <c r="AZ148" s="7" t="str">
        <f t="shared" ca="1" si="54"/>
        <v/>
      </c>
      <c r="BA148" s="7" t="str">
        <f ca="1">IF(AND($A148&lt;&gt;"",$A148&lt;&gt;"TOTAL"),IF(AND([6]PREMIOS_TITULACIONES_ANTIGUAS!$CL146&lt;&gt;"",[6]PREMIOS_TITULACIONES_ANTIGUAS!$CL146&lt;&gt;0),[6]PREMIOS_TITULACIONES_ANTIGUAS!$CL146,""),IF($A148="TOTAL",SUM(INDIRECT("BA4:BA"&amp;ROW()-1)),""))</f>
        <v/>
      </c>
      <c r="BB148" s="7" t="str">
        <f ca="1">IF(AND($A148&lt;&gt;"",$A148&lt;&gt;"TOTAL"),IF(AND([6]PREMIOS_TITULACIONES_ANTIGUAS!$CN146&lt;&gt;"",[6]PREMIOS_TITULACIONES_ANTIGUAS!$CN146&lt;&gt;0),[6]PREMIOS_TITULACIONES_ANTIGUAS!$CN146,""),IF($A148="TOTAL",SUM(INDIRECT("BB4:BB"&amp;ROW()-1)),""))</f>
        <v/>
      </c>
      <c r="BC148" s="7" t="str">
        <f t="shared" ca="1" si="55"/>
        <v/>
      </c>
      <c r="BD148" s="7" t="str">
        <f ca="1">IF(AND($A148&lt;&gt;"",$A148&lt;&gt;"TOTAL"),IF(AND([6]PREMIOS_TITULACIONES_ANTIGUAS!$CQ146&lt;&gt;"",[6]PREMIOS_TITULACIONES_ANTIGUAS!$CQ146&lt;&gt;0),[6]PREMIOS_TITULACIONES_ANTIGUAS!$CQ146,""),IF($A148="TOTAL",SUM(INDIRECT("BD4:BD"&amp;ROW()-1)),""))</f>
        <v/>
      </c>
      <c r="BE148" s="7" t="str">
        <f ca="1">IF(AND($A148&lt;&gt;"",$A148&lt;&gt;"TOTAL"),IF(AND([6]PREMIOS_TITULACIONES_ANTIGUAS!$CS146&lt;&gt;"",[6]PREMIOS_TITULACIONES_ANTIGUAS!$CS146&lt;&gt;0),[6]PREMIOS_TITULACIONES_ANTIGUAS!$CS146,""),IF($A148="TOTAL",SUM(INDIRECT("BE4:BE"&amp;ROW()-1)),""))</f>
        <v/>
      </c>
      <c r="BF148" s="7" t="str">
        <f t="shared" ca="1" si="56"/>
        <v/>
      </c>
    </row>
    <row r="149" spans="1:58" x14ac:dyDescent="0.2">
      <c r="A149" s="12" t="str">
        <f>IF([6]PREMIOS_TITULACIONES_ANTIGUAS!$D147&lt;&gt;"",[6]PREMIOS_TITULACIONES_ANTIGUAS!$D147,IF(AND([6]PREMIOS_TITULACIONES_ANTIGUAS!$D147="",[6]PREMIOS_TITULACIONES_ANTIGUAS!$D148="",[6]PREMIOS_TITULACIONES_ANTIGUAS!$D146=""),"","TOTAL"))</f>
        <v/>
      </c>
      <c r="B149" s="7" t="str">
        <f ca="1">IF(AND($A149&lt;&gt;"",$A149&lt;&gt;"TOTAL"),IF(AND([6]PREMIOS_TITULACIONES_ANTIGUAS!$E147&lt;&gt;"",[6]PREMIOS_TITULACIONES_ANTIGUAS!$E147&lt;&gt;0),[6]PREMIOS_TITULACIONES_ANTIGUAS!$E147,""),IF($A149="TOTAL",SUM(INDIRECT("B4:B"&amp;ROW()-1)),""))</f>
        <v/>
      </c>
      <c r="C149" s="7" t="str">
        <f ca="1">IF(AND($A149&lt;&gt;"",$A149&lt;&gt;"TOTAL"),IF(AND([6]PREMIOS_TITULACIONES_ANTIGUAS!$G147&lt;&gt;"",[6]PREMIOS_TITULACIONES_ANTIGUAS!$G147&lt;&gt;0),[6]PREMIOS_TITULACIONES_ANTIGUAS!$G147,""),IF($A149="TOTAL",SUM(INDIRECT("C4:C"&amp;ROW()-1)),""))</f>
        <v/>
      </c>
      <c r="D149" s="7" t="str">
        <f t="shared" ca="1" si="38"/>
        <v/>
      </c>
      <c r="E149" s="7" t="str">
        <f ca="1">IF(AND($A149&lt;&gt;"",$A149&lt;&gt;"TOTAL"),IF(AND([6]PREMIOS_TITULACIONES_ANTIGUAS!$J147&lt;&gt;"",[6]PREMIOS_TITULACIONES_ANTIGUAS!$J147&lt;&gt;0),[6]PREMIOS_TITULACIONES_ANTIGUAS!$J147,""),IF($A149="TOTAL",SUM(INDIRECT("E4:E"&amp;ROW()-1)),""))</f>
        <v/>
      </c>
      <c r="F149" s="7" t="str">
        <f ca="1">IF(AND($A149&lt;&gt;"",$A149&lt;&gt;"TOTAL"),IF(AND([6]PREMIOS_TITULACIONES_ANTIGUAS!$L147&lt;&gt;"",[6]PREMIOS_TITULACIONES_ANTIGUAS!$L147&lt;&gt;0),[6]PREMIOS_TITULACIONES_ANTIGUAS!$L147,""),IF($A149="TOTAL",SUM(INDIRECT("F4:F"&amp;ROW()-1)),""))</f>
        <v/>
      </c>
      <c r="G149" s="7" t="str">
        <f t="shared" ca="1" si="39"/>
        <v/>
      </c>
      <c r="H149" s="7" t="str">
        <f ca="1">IF(AND($A149&lt;&gt;"",$A149&lt;&gt;"TOTAL"),IF(AND([6]PREMIOS_TITULACIONES_ANTIGUAS!$O147&lt;&gt;"",[6]PREMIOS_TITULACIONES_ANTIGUAS!$O147&lt;&gt;0),[6]PREMIOS_TITULACIONES_ANTIGUAS!$O147,""),IF($A149="TOTAL",SUM(INDIRECT("H4:H"&amp;ROW()-1)),""))</f>
        <v/>
      </c>
      <c r="I149" s="7" t="str">
        <f ca="1">IF(AND($A149&lt;&gt;"",$A149&lt;&gt;"TOTAL"),IF(AND([6]PREMIOS_TITULACIONES_ANTIGUAS!$Q147&lt;&gt;"",[6]PREMIOS_TITULACIONES_ANTIGUAS!$Q147&lt;&gt;0),[6]PREMIOS_TITULACIONES_ANTIGUAS!$Q147,""),IF($A149="TOTAL",SUM(INDIRECT("I4:I"&amp;ROW()-1)),""))</f>
        <v/>
      </c>
      <c r="J149" s="7" t="str">
        <f t="shared" ca="1" si="40"/>
        <v/>
      </c>
      <c r="K149" s="7" t="str">
        <f ca="1">IF(AND($A149&lt;&gt;"",$A149&lt;&gt;"TOTAL"),IF(AND([6]PREMIOS_TITULACIONES_ANTIGUAS!$T147&lt;&gt;"",[6]PREMIOS_TITULACIONES_ANTIGUAS!$T147&lt;&gt;0),[6]PREMIOS_TITULACIONES_ANTIGUAS!$T147,""),IF($A149="TOTAL",SUM(INDIRECT("K4:K"&amp;ROW()-1)),""))</f>
        <v/>
      </c>
      <c r="L149" s="7" t="str">
        <f ca="1">IF(AND($A149&lt;&gt;"",$A149&lt;&gt;"TOTAL"),IF(AND([6]PREMIOS_TITULACIONES_ANTIGUAS!$V147&lt;&gt;"",[6]PREMIOS_TITULACIONES_ANTIGUAS!$V147&lt;&gt;0),[6]PREMIOS_TITULACIONES_ANTIGUAS!$V147,""),IF($A149="TOTAL",SUM(INDIRECT("L4:L"&amp;ROW()-1)),""))</f>
        <v/>
      </c>
      <c r="M149" s="7" t="str">
        <f t="shared" ca="1" si="41"/>
        <v/>
      </c>
      <c r="N149" s="7" t="str">
        <f ca="1">IF(AND($A149&lt;&gt;"",$A149&lt;&gt;"TOTAL"),IF(AND([6]PREMIOS_TITULACIONES_ANTIGUAS!$Y147&lt;&gt;"",[6]PREMIOS_TITULACIONES_ANTIGUAS!$Y147&lt;&gt;0),[6]PREMIOS_TITULACIONES_ANTIGUAS!$Y147,""),IF($A149="TOTAL",SUM(INDIRECT("N4:N"&amp;ROW()-1)),""))</f>
        <v/>
      </c>
      <c r="O149" s="7" t="str">
        <f ca="1">IF(AND($A149&lt;&gt;"",$A149&lt;&gt;"TOTAL"),IF(AND([6]PREMIOS_TITULACIONES_ANTIGUAS!$AA147&lt;&gt;"",[6]PREMIOS_TITULACIONES_ANTIGUAS!$AA147&lt;&gt;0),[6]PREMIOS_TITULACIONES_ANTIGUAS!$AA147,""),IF($A149="TOTAL",SUM(INDIRECT("O4:O"&amp;ROW()-1)),""))</f>
        <v/>
      </c>
      <c r="P149" s="7" t="str">
        <f t="shared" ca="1" si="42"/>
        <v/>
      </c>
      <c r="Q149" s="7" t="str">
        <f ca="1">IF(AND($A149&lt;&gt;"",$A149&lt;&gt;"TOTAL"),IF(AND([6]PREMIOS_TITULACIONES_ANTIGUAS!$AD147&lt;&gt;"",[6]PREMIOS_TITULACIONES_ANTIGUAS!$AD147&lt;&gt;0),[6]PREMIOS_TITULACIONES_ANTIGUAS!$AD147,""),IF($A149="TOTAL",SUM(INDIRECT("Q4:Q"&amp;ROW()-1)),""))</f>
        <v/>
      </c>
      <c r="R149" s="7" t="str">
        <f ca="1">IF(AND($A149&lt;&gt;"",$A149&lt;&gt;"TOTAL"),IF(AND([6]PREMIOS_TITULACIONES_ANTIGUAS!$AF147&lt;&gt;"",[6]PREMIOS_TITULACIONES_ANTIGUAS!$AF147&lt;&gt;0),[6]PREMIOS_TITULACIONES_ANTIGUAS!$AF147,""),IF($A149="TOTAL",SUM(INDIRECT("R4:R"&amp;ROW()-1)),""))</f>
        <v/>
      </c>
      <c r="S149" s="7" t="str">
        <f t="shared" ca="1" si="43"/>
        <v/>
      </c>
      <c r="T149" s="7" t="str">
        <f ca="1">IF(AND($A149&lt;&gt;"",$A149&lt;&gt;"TOTAL"),IF(AND([6]PREMIOS_TITULACIONES_ANTIGUAS!$AI147&lt;&gt;"",[6]PREMIOS_TITULACIONES_ANTIGUAS!$AI147&lt;&gt;0),[6]PREMIOS_TITULACIONES_ANTIGUAS!$AI147,""),IF($A149="TOTAL",SUM(INDIRECT("T4:T"&amp;ROW()-1)),""))</f>
        <v/>
      </c>
      <c r="U149" s="7" t="str">
        <f ca="1">IF(AND($A149&lt;&gt;"",$A149&lt;&gt;"TOTAL"),IF(AND([6]PREMIOS_TITULACIONES_ANTIGUAS!$AK147&lt;&gt;"",[6]PREMIOS_TITULACIONES_ANTIGUAS!$AK147&lt;&gt;0),[6]PREMIOS_TITULACIONES_ANTIGUAS!$AK147,""),IF($A149="TOTAL",SUM(INDIRECT("U4:U"&amp;ROW()-1)),""))</f>
        <v/>
      </c>
      <c r="V149" s="7" t="str">
        <f t="shared" ca="1" si="44"/>
        <v/>
      </c>
      <c r="W149" s="7" t="str">
        <f ca="1">IF(AND($A149&lt;&gt;"",$A149&lt;&gt;"TOTAL"),IF(AND([6]PREMIOS_TITULACIONES_ANTIGUAS!$AN147&lt;&gt;"",[6]PREMIOS_TITULACIONES_ANTIGUAS!$AN147&lt;&gt;0),[6]PREMIOS_TITULACIONES_ANTIGUAS!$AN147,""),IF($A149="TOTAL",SUM(INDIRECT("W4:W"&amp;ROW()-1)),""))</f>
        <v/>
      </c>
      <c r="X149" s="7" t="str">
        <f ca="1">IF(AND($A149&lt;&gt;"",$A149&lt;&gt;"TOTAL"),IF(AND([6]PREMIOS_TITULACIONES_ANTIGUAS!$AP147&lt;&gt;"",[6]PREMIOS_TITULACIONES_ANTIGUAS!$AP147&lt;&gt;0),[6]PREMIOS_TITULACIONES_ANTIGUAS!$AP147,""),IF($A149="TOTAL",SUM(INDIRECT("X4:X"&amp;ROW()-1)),""))</f>
        <v/>
      </c>
      <c r="Y149" s="7" t="str">
        <f t="shared" ca="1" si="45"/>
        <v/>
      </c>
      <c r="Z149" s="7" t="str">
        <f ca="1">IF(AND($A149&lt;&gt;"",$A149&lt;&gt;"TOTAL"),IF(AND([6]PREMIOS_TITULACIONES_ANTIGUAS!$AS147&lt;&gt;"",[6]PREMIOS_TITULACIONES_ANTIGUAS!$AS147&lt;&gt;0),[6]PREMIOS_TITULACIONES_ANTIGUAS!$AS147,""),IF($A149="TOTAL",SUM(INDIRECT("Z4:Z"&amp;ROW()-1)),""))</f>
        <v/>
      </c>
      <c r="AA149" s="7" t="str">
        <f ca="1">IF(AND($A149&lt;&gt;"",$A149&lt;&gt;"TOTAL"),IF(AND([6]PREMIOS_TITULACIONES_ANTIGUAS!$AU147&lt;&gt;"",[6]PREMIOS_TITULACIONES_ANTIGUAS!$AU147&lt;&gt;0),[6]PREMIOS_TITULACIONES_ANTIGUAS!$AU147,""),IF($A149="TOTAL",SUM(INDIRECT("AA4:AA"&amp;ROW()-1)),""))</f>
        <v/>
      </c>
      <c r="AB149" s="7" t="str">
        <f t="shared" ca="1" si="46"/>
        <v/>
      </c>
      <c r="AC149" s="7" t="str">
        <f ca="1">IF(AND($A149&lt;&gt;"",$A149&lt;&gt;"TOTAL"),IF(AND([6]PREMIOS_TITULACIONES_ANTIGUAS!$AX147&lt;&gt;"",[6]PREMIOS_TITULACIONES_ANTIGUAS!$AX147&lt;&gt;0),[6]PREMIOS_TITULACIONES_ANTIGUAS!$AX147,""),IF($A149="TOTAL",SUM(INDIRECT("AC4:AC"&amp;ROW()-1)),""))</f>
        <v/>
      </c>
      <c r="AD149" s="7" t="str">
        <f ca="1">IF(AND($A149&lt;&gt;"",$A149&lt;&gt;"TOTAL"),IF(AND([6]PREMIOS_TITULACIONES_ANTIGUAS!$AZ147&lt;&gt;"",[6]PREMIOS_TITULACIONES_ANTIGUAS!$AZ147&lt;&gt;0),[6]PREMIOS_TITULACIONES_ANTIGUAS!$AZ147,""),IF($A149="TOTAL",SUM(INDIRECT("AD4:AD"&amp;ROW()-1)),""))</f>
        <v/>
      </c>
      <c r="AE149" s="7" t="str">
        <f t="shared" ca="1" si="47"/>
        <v/>
      </c>
      <c r="AF149" s="7" t="str">
        <f ca="1">IF(AND($A149&lt;&gt;"",$A149&lt;&gt;"TOTAL"),IF(AND([6]PREMIOS_TITULACIONES_ANTIGUAS!$BC147&lt;&gt;"",[6]PREMIOS_TITULACIONES_ANTIGUAS!$BC147&lt;&gt;0),[6]PREMIOS_TITULACIONES_ANTIGUAS!$BC147,""),IF($A149="TOTAL",SUM(INDIRECT("AF4:AF"&amp;ROW()-1)),""))</f>
        <v/>
      </c>
      <c r="AG149" s="7" t="str">
        <f ca="1">IF(AND($A149&lt;&gt;"",$A149&lt;&gt;"TOTAL"),IF(AND([6]PREMIOS_TITULACIONES_ANTIGUAS!$BE147&lt;&gt;"",[6]PREMIOS_TITULACIONES_ANTIGUAS!$BE147&lt;&gt;0),[6]PREMIOS_TITULACIONES_ANTIGUAS!$BE147,""),IF($A149="TOTAL",SUM(INDIRECT("AG4:AG"&amp;ROW()-1)),""))</f>
        <v/>
      </c>
      <c r="AH149" s="7" t="str">
        <f t="shared" ca="1" si="48"/>
        <v/>
      </c>
      <c r="AI149" s="7" t="str">
        <f ca="1">IF(AND($A149&lt;&gt;"",$A149&lt;&gt;"TOTAL"),IF(AND([6]PREMIOS_TITULACIONES_ANTIGUAS!$BH147&lt;&gt;"",[6]PREMIOS_TITULACIONES_ANTIGUAS!$BH147&lt;&gt;0),[6]PREMIOS_TITULACIONES_ANTIGUAS!$BH147,""),IF($A149="TOTAL",SUM(INDIRECT("AI4:AI"&amp;ROW()-1)),""))</f>
        <v/>
      </c>
      <c r="AJ149" s="7" t="str">
        <f ca="1">IF(AND($A149&lt;&gt;"",$A149&lt;&gt;"TOTAL"),IF(AND([6]PREMIOS_TITULACIONES_ANTIGUAS!$BJ147&lt;&gt;"",[6]PREMIOS_TITULACIONES_ANTIGUAS!$BJ147&lt;&gt;0),[6]PREMIOS_TITULACIONES_ANTIGUAS!$BJ147,""),IF($A149="TOTAL",SUM(INDIRECT("AJ4:AJ"&amp;ROW()-1)),""))</f>
        <v/>
      </c>
      <c r="AK149" s="7" t="str">
        <f t="shared" ca="1" si="49"/>
        <v/>
      </c>
      <c r="AL149" s="7" t="str">
        <f ca="1">IF(AND($A149&lt;&gt;"",$A149&lt;&gt;"TOTAL"),IF(AND([6]PREMIOS_TITULACIONES_ANTIGUAS!$BM147&lt;&gt;"",[6]PREMIOS_TITULACIONES_ANTIGUAS!$BM147&lt;&gt;0),[6]PREMIOS_TITULACIONES_ANTIGUAS!$BM147,""),IF($A149="TOTAL",SUM(INDIRECT("AL4:AL"&amp;ROW()-1)),""))</f>
        <v/>
      </c>
      <c r="AM149" s="7" t="str">
        <f ca="1">IF(AND($A149&lt;&gt;"",$A149&lt;&gt;"TOTAL"),IF(AND([6]PREMIOS_TITULACIONES_ANTIGUAS!$BO147&lt;&gt;"",[6]PREMIOS_TITULACIONES_ANTIGUAS!$BO147&lt;&gt;0),[6]PREMIOS_TITULACIONES_ANTIGUAS!$BO147,""),IF($A149="TOTAL",SUM(INDIRECT("AM4:AM"&amp;ROW()-1)),""))</f>
        <v/>
      </c>
      <c r="AN149" s="7" t="str">
        <f t="shared" ca="1" si="50"/>
        <v/>
      </c>
      <c r="AO149" s="7" t="str">
        <f ca="1">IF(AND($A149&lt;&gt;"",$A149&lt;&gt;"TOTAL"),IF(AND([6]PREMIOS_TITULACIONES_ANTIGUAS!$BR147&lt;&gt;"",[6]PREMIOS_TITULACIONES_ANTIGUAS!$BR147&lt;&gt;0),[6]PREMIOS_TITULACIONES_ANTIGUAS!$BR147,""),IF($A149="TOTAL",SUM(INDIRECT("AO4:AO"&amp;ROW()-1)),""))</f>
        <v/>
      </c>
      <c r="AP149" s="7" t="str">
        <f ca="1">IF(AND($A149&lt;&gt;"",$A149&lt;&gt;"TOTAL"),IF(AND([6]PREMIOS_TITULACIONES_ANTIGUAS!$BT147&lt;&gt;"",[6]PREMIOS_TITULACIONES_ANTIGUAS!$BT147&lt;&gt;0),[6]PREMIOS_TITULACIONES_ANTIGUAS!$BT147,""),IF($A149="TOTAL",SUM(INDIRECT("AP4:AP"&amp;ROW()-1)),""))</f>
        <v/>
      </c>
      <c r="AQ149" s="7" t="str">
        <f t="shared" ca="1" si="51"/>
        <v/>
      </c>
      <c r="AR149" s="7" t="str">
        <f ca="1">IF(AND($A149&lt;&gt;"",$A149&lt;&gt;"TOTAL"),IF(AND([6]PREMIOS_TITULACIONES_ANTIGUAS!$BW147&lt;&gt;"",[6]PREMIOS_TITULACIONES_ANTIGUAS!$BW147&lt;&gt;0),[6]PREMIOS_TITULACIONES_ANTIGUAS!$BW147,""),IF($A149="TOTAL",SUM(INDIRECT("AR4:AR"&amp;ROW()-1)),""))</f>
        <v/>
      </c>
      <c r="AS149" s="7" t="str">
        <f ca="1">IF(AND($A149&lt;&gt;"",$A149&lt;&gt;"TOTAL"),IF(AND([6]PREMIOS_TITULACIONES_ANTIGUAS!$BY147&lt;&gt;"",[6]PREMIOS_TITULACIONES_ANTIGUAS!$BY147&lt;&gt;0),[6]PREMIOS_TITULACIONES_ANTIGUAS!$BY147,""),IF($A149="TOTAL",SUM(INDIRECT("AS4:AS"&amp;ROW()-1)),""))</f>
        <v/>
      </c>
      <c r="AT149" s="7" t="str">
        <f t="shared" ca="1" si="52"/>
        <v/>
      </c>
      <c r="AU149" s="7" t="str">
        <f ca="1">IF(AND($A149&lt;&gt;"",$A149&lt;&gt;"TOTAL"),IF(AND([6]PREMIOS_TITULACIONES_ANTIGUAS!$CB147&lt;&gt;"",[6]PREMIOS_TITULACIONES_ANTIGUAS!$CB147&lt;&gt;0),[6]PREMIOS_TITULACIONES_ANTIGUAS!$CB147,""),IF($A149="TOTAL",SUM(INDIRECT("AU4:AU"&amp;ROW()-1)),""))</f>
        <v/>
      </c>
      <c r="AV149" s="7" t="str">
        <f ca="1">IF(AND($A149&lt;&gt;"",$A149&lt;&gt;"TOTAL"),IF(AND([6]PREMIOS_TITULACIONES_ANTIGUAS!$CD147&lt;&gt;"",[6]PREMIOS_TITULACIONES_ANTIGUAS!$CD147&lt;&gt;0),[6]PREMIOS_TITULACIONES_ANTIGUAS!$CD147,""),IF($A149="TOTAL",SUM(INDIRECT("AV4:AV"&amp;ROW()-1)),""))</f>
        <v/>
      </c>
      <c r="AW149" s="7" t="str">
        <f t="shared" ca="1" si="53"/>
        <v/>
      </c>
      <c r="AX149" s="7" t="str">
        <f ca="1">IF(AND($A149&lt;&gt;"",$A149&lt;&gt;"TOTAL"),IF(AND([6]PREMIOS_TITULACIONES_ANTIGUAS!$CG147&lt;&gt;"",[6]PREMIOS_TITULACIONES_ANTIGUAS!$CG147&lt;&gt;0),[6]PREMIOS_TITULACIONES_ANTIGUAS!$CG147,""),IF($A149="TOTAL",SUM(INDIRECT("AX4:AX"&amp;ROW()-1)),""))</f>
        <v/>
      </c>
      <c r="AY149" s="7" t="str">
        <f ca="1">IF(AND($A149&lt;&gt;"",$A149&lt;&gt;"TOTAL"),IF(AND([6]PREMIOS_TITULACIONES_ANTIGUAS!$CI147&lt;&gt;"",[6]PREMIOS_TITULACIONES_ANTIGUAS!$CI147&lt;&gt;0),[6]PREMIOS_TITULACIONES_ANTIGUAS!$CI147,""),IF($A149="TOTAL",SUM(INDIRECT("AY4:AY"&amp;ROW()-1)),""))</f>
        <v/>
      </c>
      <c r="AZ149" s="7" t="str">
        <f t="shared" ca="1" si="54"/>
        <v/>
      </c>
      <c r="BA149" s="7" t="str">
        <f ca="1">IF(AND($A149&lt;&gt;"",$A149&lt;&gt;"TOTAL"),IF(AND([6]PREMIOS_TITULACIONES_ANTIGUAS!$CL147&lt;&gt;"",[6]PREMIOS_TITULACIONES_ANTIGUAS!$CL147&lt;&gt;0),[6]PREMIOS_TITULACIONES_ANTIGUAS!$CL147,""),IF($A149="TOTAL",SUM(INDIRECT("BA4:BA"&amp;ROW()-1)),""))</f>
        <v/>
      </c>
      <c r="BB149" s="7" t="str">
        <f ca="1">IF(AND($A149&lt;&gt;"",$A149&lt;&gt;"TOTAL"),IF(AND([6]PREMIOS_TITULACIONES_ANTIGUAS!$CN147&lt;&gt;"",[6]PREMIOS_TITULACIONES_ANTIGUAS!$CN147&lt;&gt;0),[6]PREMIOS_TITULACIONES_ANTIGUAS!$CN147,""),IF($A149="TOTAL",SUM(INDIRECT("BB4:BB"&amp;ROW()-1)),""))</f>
        <v/>
      </c>
      <c r="BC149" s="7" t="str">
        <f t="shared" ca="1" si="55"/>
        <v/>
      </c>
      <c r="BD149" s="7" t="str">
        <f ca="1">IF(AND($A149&lt;&gt;"",$A149&lt;&gt;"TOTAL"),IF(AND([6]PREMIOS_TITULACIONES_ANTIGUAS!$CQ147&lt;&gt;"",[6]PREMIOS_TITULACIONES_ANTIGUAS!$CQ147&lt;&gt;0),[6]PREMIOS_TITULACIONES_ANTIGUAS!$CQ147,""),IF($A149="TOTAL",SUM(INDIRECT("BD4:BD"&amp;ROW()-1)),""))</f>
        <v/>
      </c>
      <c r="BE149" s="7" t="str">
        <f ca="1">IF(AND($A149&lt;&gt;"",$A149&lt;&gt;"TOTAL"),IF(AND([6]PREMIOS_TITULACIONES_ANTIGUAS!$CS147&lt;&gt;"",[6]PREMIOS_TITULACIONES_ANTIGUAS!$CS147&lt;&gt;0),[6]PREMIOS_TITULACIONES_ANTIGUAS!$CS147,""),IF($A149="TOTAL",SUM(INDIRECT("BE4:BE"&amp;ROW()-1)),""))</f>
        <v/>
      </c>
      <c r="BF149" s="7" t="str">
        <f t="shared" ca="1" si="56"/>
        <v/>
      </c>
    </row>
    <row r="150" spans="1:58" x14ac:dyDescent="0.2">
      <c r="A150" s="12" t="str">
        <f>IF([6]PREMIOS_TITULACIONES_ANTIGUAS!$D148&lt;&gt;"",[6]PREMIOS_TITULACIONES_ANTIGUAS!$D148,IF(AND([6]PREMIOS_TITULACIONES_ANTIGUAS!$D148="",[6]PREMIOS_TITULACIONES_ANTIGUAS!$D149="",[6]PREMIOS_TITULACIONES_ANTIGUAS!$D147=""),"","TOTAL"))</f>
        <v/>
      </c>
      <c r="B150" s="7" t="str">
        <f ca="1">IF(AND($A150&lt;&gt;"",$A150&lt;&gt;"TOTAL"),IF(AND([6]PREMIOS_TITULACIONES_ANTIGUAS!$E148&lt;&gt;"",[6]PREMIOS_TITULACIONES_ANTIGUAS!$E148&lt;&gt;0),[6]PREMIOS_TITULACIONES_ANTIGUAS!$E148,""),IF($A150="TOTAL",SUM(INDIRECT("B4:B"&amp;ROW()-1)),""))</f>
        <v/>
      </c>
      <c r="C150" s="7" t="str">
        <f ca="1">IF(AND($A150&lt;&gt;"",$A150&lt;&gt;"TOTAL"),IF(AND([6]PREMIOS_TITULACIONES_ANTIGUAS!$G148&lt;&gt;"",[6]PREMIOS_TITULACIONES_ANTIGUAS!$G148&lt;&gt;0),[6]PREMIOS_TITULACIONES_ANTIGUAS!$G148,""),IF($A150="TOTAL",SUM(INDIRECT("C4:C"&amp;ROW()-1)),""))</f>
        <v/>
      </c>
      <c r="D150" s="7" t="str">
        <f t="shared" ca="1" si="38"/>
        <v/>
      </c>
      <c r="E150" s="7" t="str">
        <f ca="1">IF(AND($A150&lt;&gt;"",$A150&lt;&gt;"TOTAL"),IF(AND([6]PREMIOS_TITULACIONES_ANTIGUAS!$J148&lt;&gt;"",[6]PREMIOS_TITULACIONES_ANTIGUAS!$J148&lt;&gt;0),[6]PREMIOS_TITULACIONES_ANTIGUAS!$J148,""),IF($A150="TOTAL",SUM(INDIRECT("E4:E"&amp;ROW()-1)),""))</f>
        <v/>
      </c>
      <c r="F150" s="7" t="str">
        <f ca="1">IF(AND($A150&lt;&gt;"",$A150&lt;&gt;"TOTAL"),IF(AND([6]PREMIOS_TITULACIONES_ANTIGUAS!$L148&lt;&gt;"",[6]PREMIOS_TITULACIONES_ANTIGUAS!$L148&lt;&gt;0),[6]PREMIOS_TITULACIONES_ANTIGUAS!$L148,""),IF($A150="TOTAL",SUM(INDIRECT("F4:F"&amp;ROW()-1)),""))</f>
        <v/>
      </c>
      <c r="G150" s="7" t="str">
        <f t="shared" ca="1" si="39"/>
        <v/>
      </c>
      <c r="H150" s="7" t="str">
        <f ca="1">IF(AND($A150&lt;&gt;"",$A150&lt;&gt;"TOTAL"),IF(AND([6]PREMIOS_TITULACIONES_ANTIGUAS!$O148&lt;&gt;"",[6]PREMIOS_TITULACIONES_ANTIGUAS!$O148&lt;&gt;0),[6]PREMIOS_TITULACIONES_ANTIGUAS!$O148,""),IF($A150="TOTAL",SUM(INDIRECT("H4:H"&amp;ROW()-1)),""))</f>
        <v/>
      </c>
      <c r="I150" s="7" t="str">
        <f ca="1">IF(AND($A150&lt;&gt;"",$A150&lt;&gt;"TOTAL"),IF(AND([6]PREMIOS_TITULACIONES_ANTIGUAS!$Q148&lt;&gt;"",[6]PREMIOS_TITULACIONES_ANTIGUAS!$Q148&lt;&gt;0),[6]PREMIOS_TITULACIONES_ANTIGUAS!$Q148,""),IF($A150="TOTAL",SUM(INDIRECT("I4:I"&amp;ROW()-1)),""))</f>
        <v/>
      </c>
      <c r="J150" s="7" t="str">
        <f t="shared" ca="1" si="40"/>
        <v/>
      </c>
      <c r="K150" s="7" t="str">
        <f ca="1">IF(AND($A150&lt;&gt;"",$A150&lt;&gt;"TOTAL"),IF(AND([6]PREMIOS_TITULACIONES_ANTIGUAS!$T148&lt;&gt;"",[6]PREMIOS_TITULACIONES_ANTIGUAS!$T148&lt;&gt;0),[6]PREMIOS_TITULACIONES_ANTIGUAS!$T148,""),IF($A150="TOTAL",SUM(INDIRECT("K4:K"&amp;ROW()-1)),""))</f>
        <v/>
      </c>
      <c r="L150" s="7" t="str">
        <f ca="1">IF(AND($A150&lt;&gt;"",$A150&lt;&gt;"TOTAL"),IF(AND([6]PREMIOS_TITULACIONES_ANTIGUAS!$V148&lt;&gt;"",[6]PREMIOS_TITULACIONES_ANTIGUAS!$V148&lt;&gt;0),[6]PREMIOS_TITULACIONES_ANTIGUAS!$V148,""),IF($A150="TOTAL",SUM(INDIRECT("L4:L"&amp;ROW()-1)),""))</f>
        <v/>
      </c>
      <c r="M150" s="7" t="str">
        <f t="shared" ca="1" si="41"/>
        <v/>
      </c>
      <c r="N150" s="7" t="str">
        <f ca="1">IF(AND($A150&lt;&gt;"",$A150&lt;&gt;"TOTAL"),IF(AND([6]PREMIOS_TITULACIONES_ANTIGUAS!$Y148&lt;&gt;"",[6]PREMIOS_TITULACIONES_ANTIGUAS!$Y148&lt;&gt;0),[6]PREMIOS_TITULACIONES_ANTIGUAS!$Y148,""),IF($A150="TOTAL",SUM(INDIRECT("N4:N"&amp;ROW()-1)),""))</f>
        <v/>
      </c>
      <c r="O150" s="7" t="str">
        <f ca="1">IF(AND($A150&lt;&gt;"",$A150&lt;&gt;"TOTAL"),IF(AND([6]PREMIOS_TITULACIONES_ANTIGUAS!$AA148&lt;&gt;"",[6]PREMIOS_TITULACIONES_ANTIGUAS!$AA148&lt;&gt;0),[6]PREMIOS_TITULACIONES_ANTIGUAS!$AA148,""),IF($A150="TOTAL",SUM(INDIRECT("O4:O"&amp;ROW()-1)),""))</f>
        <v/>
      </c>
      <c r="P150" s="7" t="str">
        <f t="shared" ca="1" si="42"/>
        <v/>
      </c>
      <c r="Q150" s="7" t="str">
        <f ca="1">IF(AND($A150&lt;&gt;"",$A150&lt;&gt;"TOTAL"),IF(AND([6]PREMIOS_TITULACIONES_ANTIGUAS!$AD148&lt;&gt;"",[6]PREMIOS_TITULACIONES_ANTIGUAS!$AD148&lt;&gt;0),[6]PREMIOS_TITULACIONES_ANTIGUAS!$AD148,""),IF($A150="TOTAL",SUM(INDIRECT("Q4:Q"&amp;ROW()-1)),""))</f>
        <v/>
      </c>
      <c r="R150" s="7" t="str">
        <f ca="1">IF(AND($A150&lt;&gt;"",$A150&lt;&gt;"TOTAL"),IF(AND([6]PREMIOS_TITULACIONES_ANTIGUAS!$AF148&lt;&gt;"",[6]PREMIOS_TITULACIONES_ANTIGUAS!$AF148&lt;&gt;0),[6]PREMIOS_TITULACIONES_ANTIGUAS!$AF148,""),IF($A150="TOTAL",SUM(INDIRECT("R4:R"&amp;ROW()-1)),""))</f>
        <v/>
      </c>
      <c r="S150" s="7" t="str">
        <f t="shared" ca="1" si="43"/>
        <v/>
      </c>
      <c r="T150" s="7" t="str">
        <f ca="1">IF(AND($A150&lt;&gt;"",$A150&lt;&gt;"TOTAL"),IF(AND([6]PREMIOS_TITULACIONES_ANTIGUAS!$AI148&lt;&gt;"",[6]PREMIOS_TITULACIONES_ANTIGUAS!$AI148&lt;&gt;0),[6]PREMIOS_TITULACIONES_ANTIGUAS!$AI148,""),IF($A150="TOTAL",SUM(INDIRECT("T4:T"&amp;ROW()-1)),""))</f>
        <v/>
      </c>
      <c r="U150" s="7" t="str">
        <f ca="1">IF(AND($A150&lt;&gt;"",$A150&lt;&gt;"TOTAL"),IF(AND([6]PREMIOS_TITULACIONES_ANTIGUAS!$AK148&lt;&gt;"",[6]PREMIOS_TITULACIONES_ANTIGUAS!$AK148&lt;&gt;0),[6]PREMIOS_TITULACIONES_ANTIGUAS!$AK148,""),IF($A150="TOTAL",SUM(INDIRECT("U4:U"&amp;ROW()-1)),""))</f>
        <v/>
      </c>
      <c r="V150" s="7" t="str">
        <f t="shared" ca="1" si="44"/>
        <v/>
      </c>
      <c r="W150" s="7" t="str">
        <f ca="1">IF(AND($A150&lt;&gt;"",$A150&lt;&gt;"TOTAL"),IF(AND([6]PREMIOS_TITULACIONES_ANTIGUAS!$AN148&lt;&gt;"",[6]PREMIOS_TITULACIONES_ANTIGUAS!$AN148&lt;&gt;0),[6]PREMIOS_TITULACIONES_ANTIGUAS!$AN148,""),IF($A150="TOTAL",SUM(INDIRECT("W4:W"&amp;ROW()-1)),""))</f>
        <v/>
      </c>
      <c r="X150" s="7" t="str">
        <f ca="1">IF(AND($A150&lt;&gt;"",$A150&lt;&gt;"TOTAL"),IF(AND([6]PREMIOS_TITULACIONES_ANTIGUAS!$AP148&lt;&gt;"",[6]PREMIOS_TITULACIONES_ANTIGUAS!$AP148&lt;&gt;0),[6]PREMIOS_TITULACIONES_ANTIGUAS!$AP148,""),IF($A150="TOTAL",SUM(INDIRECT("X4:X"&amp;ROW()-1)),""))</f>
        <v/>
      </c>
      <c r="Y150" s="7" t="str">
        <f t="shared" ca="1" si="45"/>
        <v/>
      </c>
      <c r="Z150" s="7" t="str">
        <f ca="1">IF(AND($A150&lt;&gt;"",$A150&lt;&gt;"TOTAL"),IF(AND([6]PREMIOS_TITULACIONES_ANTIGUAS!$AS148&lt;&gt;"",[6]PREMIOS_TITULACIONES_ANTIGUAS!$AS148&lt;&gt;0),[6]PREMIOS_TITULACIONES_ANTIGUAS!$AS148,""),IF($A150="TOTAL",SUM(INDIRECT("Z4:Z"&amp;ROW()-1)),""))</f>
        <v/>
      </c>
      <c r="AA150" s="7" t="str">
        <f ca="1">IF(AND($A150&lt;&gt;"",$A150&lt;&gt;"TOTAL"),IF(AND([6]PREMIOS_TITULACIONES_ANTIGUAS!$AU148&lt;&gt;"",[6]PREMIOS_TITULACIONES_ANTIGUAS!$AU148&lt;&gt;0),[6]PREMIOS_TITULACIONES_ANTIGUAS!$AU148,""),IF($A150="TOTAL",SUM(INDIRECT("AA4:AA"&amp;ROW()-1)),""))</f>
        <v/>
      </c>
      <c r="AB150" s="7" t="str">
        <f t="shared" ca="1" si="46"/>
        <v/>
      </c>
      <c r="AC150" s="7" t="str">
        <f ca="1">IF(AND($A150&lt;&gt;"",$A150&lt;&gt;"TOTAL"),IF(AND([6]PREMIOS_TITULACIONES_ANTIGUAS!$AX148&lt;&gt;"",[6]PREMIOS_TITULACIONES_ANTIGUAS!$AX148&lt;&gt;0),[6]PREMIOS_TITULACIONES_ANTIGUAS!$AX148,""),IF($A150="TOTAL",SUM(INDIRECT("AC4:AC"&amp;ROW()-1)),""))</f>
        <v/>
      </c>
      <c r="AD150" s="7" t="str">
        <f ca="1">IF(AND($A150&lt;&gt;"",$A150&lt;&gt;"TOTAL"),IF(AND([6]PREMIOS_TITULACIONES_ANTIGUAS!$AZ148&lt;&gt;"",[6]PREMIOS_TITULACIONES_ANTIGUAS!$AZ148&lt;&gt;0),[6]PREMIOS_TITULACIONES_ANTIGUAS!$AZ148,""),IF($A150="TOTAL",SUM(INDIRECT("AD4:AD"&amp;ROW()-1)),""))</f>
        <v/>
      </c>
      <c r="AE150" s="7" t="str">
        <f t="shared" ca="1" si="47"/>
        <v/>
      </c>
      <c r="AF150" s="7" t="str">
        <f ca="1">IF(AND($A150&lt;&gt;"",$A150&lt;&gt;"TOTAL"),IF(AND([6]PREMIOS_TITULACIONES_ANTIGUAS!$BC148&lt;&gt;"",[6]PREMIOS_TITULACIONES_ANTIGUAS!$BC148&lt;&gt;0),[6]PREMIOS_TITULACIONES_ANTIGUAS!$BC148,""),IF($A150="TOTAL",SUM(INDIRECT("AF4:AF"&amp;ROW()-1)),""))</f>
        <v/>
      </c>
      <c r="AG150" s="7" t="str">
        <f ca="1">IF(AND($A150&lt;&gt;"",$A150&lt;&gt;"TOTAL"),IF(AND([6]PREMIOS_TITULACIONES_ANTIGUAS!$BE148&lt;&gt;"",[6]PREMIOS_TITULACIONES_ANTIGUAS!$BE148&lt;&gt;0),[6]PREMIOS_TITULACIONES_ANTIGUAS!$BE148,""),IF($A150="TOTAL",SUM(INDIRECT("AG4:AG"&amp;ROW()-1)),""))</f>
        <v/>
      </c>
      <c r="AH150" s="7" t="str">
        <f t="shared" ca="1" si="48"/>
        <v/>
      </c>
      <c r="AI150" s="7" t="str">
        <f ca="1">IF(AND($A150&lt;&gt;"",$A150&lt;&gt;"TOTAL"),IF(AND([6]PREMIOS_TITULACIONES_ANTIGUAS!$BH148&lt;&gt;"",[6]PREMIOS_TITULACIONES_ANTIGUAS!$BH148&lt;&gt;0),[6]PREMIOS_TITULACIONES_ANTIGUAS!$BH148,""),IF($A150="TOTAL",SUM(INDIRECT("AI4:AI"&amp;ROW()-1)),""))</f>
        <v/>
      </c>
      <c r="AJ150" s="7" t="str">
        <f ca="1">IF(AND($A150&lt;&gt;"",$A150&lt;&gt;"TOTAL"),IF(AND([6]PREMIOS_TITULACIONES_ANTIGUAS!$BJ148&lt;&gt;"",[6]PREMIOS_TITULACIONES_ANTIGUAS!$BJ148&lt;&gt;0),[6]PREMIOS_TITULACIONES_ANTIGUAS!$BJ148,""),IF($A150="TOTAL",SUM(INDIRECT("AJ4:AJ"&amp;ROW()-1)),""))</f>
        <v/>
      </c>
      <c r="AK150" s="7" t="str">
        <f t="shared" ca="1" si="49"/>
        <v/>
      </c>
      <c r="AL150" s="7" t="str">
        <f ca="1">IF(AND($A150&lt;&gt;"",$A150&lt;&gt;"TOTAL"),IF(AND([6]PREMIOS_TITULACIONES_ANTIGUAS!$BM148&lt;&gt;"",[6]PREMIOS_TITULACIONES_ANTIGUAS!$BM148&lt;&gt;0),[6]PREMIOS_TITULACIONES_ANTIGUAS!$BM148,""),IF($A150="TOTAL",SUM(INDIRECT("AL4:AL"&amp;ROW()-1)),""))</f>
        <v/>
      </c>
      <c r="AM150" s="7" t="str">
        <f ca="1">IF(AND($A150&lt;&gt;"",$A150&lt;&gt;"TOTAL"),IF(AND([6]PREMIOS_TITULACIONES_ANTIGUAS!$BO148&lt;&gt;"",[6]PREMIOS_TITULACIONES_ANTIGUAS!$BO148&lt;&gt;0),[6]PREMIOS_TITULACIONES_ANTIGUAS!$BO148,""),IF($A150="TOTAL",SUM(INDIRECT("AM4:AM"&amp;ROW()-1)),""))</f>
        <v/>
      </c>
      <c r="AN150" s="7" t="str">
        <f t="shared" ca="1" si="50"/>
        <v/>
      </c>
      <c r="AO150" s="7" t="str">
        <f ca="1">IF(AND($A150&lt;&gt;"",$A150&lt;&gt;"TOTAL"),IF(AND([6]PREMIOS_TITULACIONES_ANTIGUAS!$BR148&lt;&gt;"",[6]PREMIOS_TITULACIONES_ANTIGUAS!$BR148&lt;&gt;0),[6]PREMIOS_TITULACIONES_ANTIGUAS!$BR148,""),IF($A150="TOTAL",SUM(INDIRECT("AO4:AO"&amp;ROW()-1)),""))</f>
        <v/>
      </c>
      <c r="AP150" s="7" t="str">
        <f ca="1">IF(AND($A150&lt;&gt;"",$A150&lt;&gt;"TOTAL"),IF(AND([6]PREMIOS_TITULACIONES_ANTIGUAS!$BT148&lt;&gt;"",[6]PREMIOS_TITULACIONES_ANTIGUAS!$BT148&lt;&gt;0),[6]PREMIOS_TITULACIONES_ANTIGUAS!$BT148,""),IF($A150="TOTAL",SUM(INDIRECT("AP4:AP"&amp;ROW()-1)),""))</f>
        <v/>
      </c>
      <c r="AQ150" s="7" t="str">
        <f t="shared" ca="1" si="51"/>
        <v/>
      </c>
      <c r="AR150" s="7" t="str">
        <f ca="1">IF(AND($A150&lt;&gt;"",$A150&lt;&gt;"TOTAL"),IF(AND([6]PREMIOS_TITULACIONES_ANTIGUAS!$BW148&lt;&gt;"",[6]PREMIOS_TITULACIONES_ANTIGUAS!$BW148&lt;&gt;0),[6]PREMIOS_TITULACIONES_ANTIGUAS!$BW148,""),IF($A150="TOTAL",SUM(INDIRECT("AR4:AR"&amp;ROW()-1)),""))</f>
        <v/>
      </c>
      <c r="AS150" s="7" t="str">
        <f ca="1">IF(AND($A150&lt;&gt;"",$A150&lt;&gt;"TOTAL"),IF(AND([6]PREMIOS_TITULACIONES_ANTIGUAS!$BY148&lt;&gt;"",[6]PREMIOS_TITULACIONES_ANTIGUAS!$BY148&lt;&gt;0),[6]PREMIOS_TITULACIONES_ANTIGUAS!$BY148,""),IF($A150="TOTAL",SUM(INDIRECT("AS4:AS"&amp;ROW()-1)),""))</f>
        <v/>
      </c>
      <c r="AT150" s="7" t="str">
        <f t="shared" ca="1" si="52"/>
        <v/>
      </c>
      <c r="AU150" s="7" t="str">
        <f ca="1">IF(AND($A150&lt;&gt;"",$A150&lt;&gt;"TOTAL"),IF(AND([6]PREMIOS_TITULACIONES_ANTIGUAS!$CB148&lt;&gt;"",[6]PREMIOS_TITULACIONES_ANTIGUAS!$CB148&lt;&gt;0),[6]PREMIOS_TITULACIONES_ANTIGUAS!$CB148,""),IF($A150="TOTAL",SUM(INDIRECT("AU4:AU"&amp;ROW()-1)),""))</f>
        <v/>
      </c>
      <c r="AV150" s="7" t="str">
        <f ca="1">IF(AND($A150&lt;&gt;"",$A150&lt;&gt;"TOTAL"),IF(AND([6]PREMIOS_TITULACIONES_ANTIGUAS!$CD148&lt;&gt;"",[6]PREMIOS_TITULACIONES_ANTIGUAS!$CD148&lt;&gt;0),[6]PREMIOS_TITULACIONES_ANTIGUAS!$CD148,""),IF($A150="TOTAL",SUM(INDIRECT("AV4:AV"&amp;ROW()-1)),""))</f>
        <v/>
      </c>
      <c r="AW150" s="7" t="str">
        <f t="shared" ca="1" si="53"/>
        <v/>
      </c>
      <c r="AX150" s="7" t="str">
        <f ca="1">IF(AND($A150&lt;&gt;"",$A150&lt;&gt;"TOTAL"),IF(AND([6]PREMIOS_TITULACIONES_ANTIGUAS!$CG148&lt;&gt;"",[6]PREMIOS_TITULACIONES_ANTIGUAS!$CG148&lt;&gt;0),[6]PREMIOS_TITULACIONES_ANTIGUAS!$CG148,""),IF($A150="TOTAL",SUM(INDIRECT("AX4:AX"&amp;ROW()-1)),""))</f>
        <v/>
      </c>
      <c r="AY150" s="7" t="str">
        <f ca="1">IF(AND($A150&lt;&gt;"",$A150&lt;&gt;"TOTAL"),IF(AND([6]PREMIOS_TITULACIONES_ANTIGUAS!$CI148&lt;&gt;"",[6]PREMIOS_TITULACIONES_ANTIGUAS!$CI148&lt;&gt;0),[6]PREMIOS_TITULACIONES_ANTIGUAS!$CI148,""),IF($A150="TOTAL",SUM(INDIRECT("AY4:AY"&amp;ROW()-1)),""))</f>
        <v/>
      </c>
      <c r="AZ150" s="7" t="str">
        <f t="shared" ca="1" si="54"/>
        <v/>
      </c>
      <c r="BA150" s="7" t="str">
        <f ca="1">IF(AND($A150&lt;&gt;"",$A150&lt;&gt;"TOTAL"),IF(AND([6]PREMIOS_TITULACIONES_ANTIGUAS!$CL148&lt;&gt;"",[6]PREMIOS_TITULACIONES_ANTIGUAS!$CL148&lt;&gt;0),[6]PREMIOS_TITULACIONES_ANTIGUAS!$CL148,""),IF($A150="TOTAL",SUM(INDIRECT("BA4:BA"&amp;ROW()-1)),""))</f>
        <v/>
      </c>
      <c r="BB150" s="7" t="str">
        <f ca="1">IF(AND($A150&lt;&gt;"",$A150&lt;&gt;"TOTAL"),IF(AND([6]PREMIOS_TITULACIONES_ANTIGUAS!$CN148&lt;&gt;"",[6]PREMIOS_TITULACIONES_ANTIGUAS!$CN148&lt;&gt;0),[6]PREMIOS_TITULACIONES_ANTIGUAS!$CN148,""),IF($A150="TOTAL",SUM(INDIRECT("BB4:BB"&amp;ROW()-1)),""))</f>
        <v/>
      </c>
      <c r="BC150" s="7" t="str">
        <f t="shared" ca="1" si="55"/>
        <v/>
      </c>
      <c r="BD150" s="7" t="str">
        <f ca="1">IF(AND($A150&lt;&gt;"",$A150&lt;&gt;"TOTAL"),IF(AND([6]PREMIOS_TITULACIONES_ANTIGUAS!$CQ148&lt;&gt;"",[6]PREMIOS_TITULACIONES_ANTIGUAS!$CQ148&lt;&gt;0),[6]PREMIOS_TITULACIONES_ANTIGUAS!$CQ148,""),IF($A150="TOTAL",SUM(INDIRECT("BD4:BD"&amp;ROW()-1)),""))</f>
        <v/>
      </c>
      <c r="BE150" s="7" t="str">
        <f ca="1">IF(AND($A150&lt;&gt;"",$A150&lt;&gt;"TOTAL"),IF(AND([6]PREMIOS_TITULACIONES_ANTIGUAS!$CS148&lt;&gt;"",[6]PREMIOS_TITULACIONES_ANTIGUAS!$CS148&lt;&gt;0),[6]PREMIOS_TITULACIONES_ANTIGUAS!$CS148,""),IF($A150="TOTAL",SUM(INDIRECT("BE4:BE"&amp;ROW()-1)),""))</f>
        <v/>
      </c>
      <c r="BF150" s="7" t="str">
        <f t="shared" ca="1" si="56"/>
        <v/>
      </c>
    </row>
    <row r="151" spans="1:58" x14ac:dyDescent="0.2">
      <c r="A151" s="12" t="str">
        <f>IF([6]PREMIOS_TITULACIONES_ANTIGUAS!$D149&lt;&gt;"",[6]PREMIOS_TITULACIONES_ANTIGUAS!$D149,IF(AND([6]PREMIOS_TITULACIONES_ANTIGUAS!$D149="",[6]PREMIOS_TITULACIONES_ANTIGUAS!$D150="",[6]PREMIOS_TITULACIONES_ANTIGUAS!$D148=""),"","TOTAL"))</f>
        <v/>
      </c>
      <c r="B151" s="7" t="str">
        <f ca="1">IF(AND($A151&lt;&gt;"",$A151&lt;&gt;"TOTAL"),IF(AND([6]PREMIOS_TITULACIONES_ANTIGUAS!$E149&lt;&gt;"",[6]PREMIOS_TITULACIONES_ANTIGUAS!$E149&lt;&gt;0),[6]PREMIOS_TITULACIONES_ANTIGUAS!$E149,""),IF($A151="TOTAL",SUM(INDIRECT("B4:B"&amp;ROW()-1)),""))</f>
        <v/>
      </c>
      <c r="C151" s="7" t="str">
        <f ca="1">IF(AND($A151&lt;&gt;"",$A151&lt;&gt;"TOTAL"),IF(AND([6]PREMIOS_TITULACIONES_ANTIGUAS!$G149&lt;&gt;"",[6]PREMIOS_TITULACIONES_ANTIGUAS!$G149&lt;&gt;0),[6]PREMIOS_TITULACIONES_ANTIGUAS!$G149,""),IF($A151="TOTAL",SUM(INDIRECT("C4:C"&amp;ROW()-1)),""))</f>
        <v/>
      </c>
      <c r="D151" s="7" t="str">
        <f t="shared" ca="1" si="38"/>
        <v/>
      </c>
      <c r="E151" s="7" t="str">
        <f ca="1">IF(AND($A151&lt;&gt;"",$A151&lt;&gt;"TOTAL"),IF(AND([6]PREMIOS_TITULACIONES_ANTIGUAS!$J149&lt;&gt;"",[6]PREMIOS_TITULACIONES_ANTIGUAS!$J149&lt;&gt;0),[6]PREMIOS_TITULACIONES_ANTIGUAS!$J149,""),IF($A151="TOTAL",SUM(INDIRECT("E4:E"&amp;ROW()-1)),""))</f>
        <v/>
      </c>
      <c r="F151" s="7" t="str">
        <f ca="1">IF(AND($A151&lt;&gt;"",$A151&lt;&gt;"TOTAL"),IF(AND([6]PREMIOS_TITULACIONES_ANTIGUAS!$L149&lt;&gt;"",[6]PREMIOS_TITULACIONES_ANTIGUAS!$L149&lt;&gt;0),[6]PREMIOS_TITULACIONES_ANTIGUAS!$L149,""),IF($A151="TOTAL",SUM(INDIRECT("F4:F"&amp;ROW()-1)),""))</f>
        <v/>
      </c>
      <c r="G151" s="7" t="str">
        <f t="shared" ca="1" si="39"/>
        <v/>
      </c>
      <c r="H151" s="7" t="str">
        <f ca="1">IF(AND($A151&lt;&gt;"",$A151&lt;&gt;"TOTAL"),IF(AND([6]PREMIOS_TITULACIONES_ANTIGUAS!$O149&lt;&gt;"",[6]PREMIOS_TITULACIONES_ANTIGUAS!$O149&lt;&gt;0),[6]PREMIOS_TITULACIONES_ANTIGUAS!$O149,""),IF($A151="TOTAL",SUM(INDIRECT("H4:H"&amp;ROW()-1)),""))</f>
        <v/>
      </c>
      <c r="I151" s="7" t="str">
        <f ca="1">IF(AND($A151&lt;&gt;"",$A151&lt;&gt;"TOTAL"),IF(AND([6]PREMIOS_TITULACIONES_ANTIGUAS!$Q149&lt;&gt;"",[6]PREMIOS_TITULACIONES_ANTIGUAS!$Q149&lt;&gt;0),[6]PREMIOS_TITULACIONES_ANTIGUAS!$Q149,""),IF($A151="TOTAL",SUM(INDIRECT("I4:I"&amp;ROW()-1)),""))</f>
        <v/>
      </c>
      <c r="J151" s="7" t="str">
        <f t="shared" ca="1" si="40"/>
        <v/>
      </c>
      <c r="K151" s="7" t="str">
        <f ca="1">IF(AND($A151&lt;&gt;"",$A151&lt;&gt;"TOTAL"),IF(AND([6]PREMIOS_TITULACIONES_ANTIGUAS!$T149&lt;&gt;"",[6]PREMIOS_TITULACIONES_ANTIGUAS!$T149&lt;&gt;0),[6]PREMIOS_TITULACIONES_ANTIGUAS!$T149,""),IF($A151="TOTAL",SUM(INDIRECT("K4:K"&amp;ROW()-1)),""))</f>
        <v/>
      </c>
      <c r="L151" s="7" t="str">
        <f ca="1">IF(AND($A151&lt;&gt;"",$A151&lt;&gt;"TOTAL"),IF(AND([6]PREMIOS_TITULACIONES_ANTIGUAS!$V149&lt;&gt;"",[6]PREMIOS_TITULACIONES_ANTIGUAS!$V149&lt;&gt;0),[6]PREMIOS_TITULACIONES_ANTIGUAS!$V149,""),IF($A151="TOTAL",SUM(INDIRECT("L4:L"&amp;ROW()-1)),""))</f>
        <v/>
      </c>
      <c r="M151" s="7" t="str">
        <f t="shared" ca="1" si="41"/>
        <v/>
      </c>
      <c r="N151" s="7" t="str">
        <f ca="1">IF(AND($A151&lt;&gt;"",$A151&lt;&gt;"TOTAL"),IF(AND([6]PREMIOS_TITULACIONES_ANTIGUAS!$Y149&lt;&gt;"",[6]PREMIOS_TITULACIONES_ANTIGUAS!$Y149&lt;&gt;0),[6]PREMIOS_TITULACIONES_ANTIGUAS!$Y149,""),IF($A151="TOTAL",SUM(INDIRECT("N4:N"&amp;ROW()-1)),""))</f>
        <v/>
      </c>
      <c r="O151" s="7" t="str">
        <f ca="1">IF(AND($A151&lt;&gt;"",$A151&lt;&gt;"TOTAL"),IF(AND([6]PREMIOS_TITULACIONES_ANTIGUAS!$AA149&lt;&gt;"",[6]PREMIOS_TITULACIONES_ANTIGUAS!$AA149&lt;&gt;0),[6]PREMIOS_TITULACIONES_ANTIGUAS!$AA149,""),IF($A151="TOTAL",SUM(INDIRECT("O4:O"&amp;ROW()-1)),""))</f>
        <v/>
      </c>
      <c r="P151" s="7" t="str">
        <f t="shared" ca="1" si="42"/>
        <v/>
      </c>
      <c r="Q151" s="7" t="str">
        <f ca="1">IF(AND($A151&lt;&gt;"",$A151&lt;&gt;"TOTAL"),IF(AND([6]PREMIOS_TITULACIONES_ANTIGUAS!$AD149&lt;&gt;"",[6]PREMIOS_TITULACIONES_ANTIGUAS!$AD149&lt;&gt;0),[6]PREMIOS_TITULACIONES_ANTIGUAS!$AD149,""),IF($A151="TOTAL",SUM(INDIRECT("Q4:Q"&amp;ROW()-1)),""))</f>
        <v/>
      </c>
      <c r="R151" s="7" t="str">
        <f ca="1">IF(AND($A151&lt;&gt;"",$A151&lt;&gt;"TOTAL"),IF(AND([6]PREMIOS_TITULACIONES_ANTIGUAS!$AF149&lt;&gt;"",[6]PREMIOS_TITULACIONES_ANTIGUAS!$AF149&lt;&gt;0),[6]PREMIOS_TITULACIONES_ANTIGUAS!$AF149,""),IF($A151="TOTAL",SUM(INDIRECT("R4:R"&amp;ROW()-1)),""))</f>
        <v/>
      </c>
      <c r="S151" s="7" t="str">
        <f t="shared" ca="1" si="43"/>
        <v/>
      </c>
      <c r="T151" s="7" t="str">
        <f ca="1">IF(AND($A151&lt;&gt;"",$A151&lt;&gt;"TOTAL"),IF(AND([6]PREMIOS_TITULACIONES_ANTIGUAS!$AI149&lt;&gt;"",[6]PREMIOS_TITULACIONES_ANTIGUAS!$AI149&lt;&gt;0),[6]PREMIOS_TITULACIONES_ANTIGUAS!$AI149,""),IF($A151="TOTAL",SUM(INDIRECT("T4:T"&amp;ROW()-1)),""))</f>
        <v/>
      </c>
      <c r="U151" s="7" t="str">
        <f ca="1">IF(AND($A151&lt;&gt;"",$A151&lt;&gt;"TOTAL"),IF(AND([6]PREMIOS_TITULACIONES_ANTIGUAS!$AK149&lt;&gt;"",[6]PREMIOS_TITULACIONES_ANTIGUAS!$AK149&lt;&gt;0),[6]PREMIOS_TITULACIONES_ANTIGUAS!$AK149,""),IF($A151="TOTAL",SUM(INDIRECT("U4:U"&amp;ROW()-1)),""))</f>
        <v/>
      </c>
      <c r="V151" s="7" t="str">
        <f t="shared" ca="1" si="44"/>
        <v/>
      </c>
      <c r="W151" s="7" t="str">
        <f ca="1">IF(AND($A151&lt;&gt;"",$A151&lt;&gt;"TOTAL"),IF(AND([6]PREMIOS_TITULACIONES_ANTIGUAS!$AN149&lt;&gt;"",[6]PREMIOS_TITULACIONES_ANTIGUAS!$AN149&lt;&gt;0),[6]PREMIOS_TITULACIONES_ANTIGUAS!$AN149,""),IF($A151="TOTAL",SUM(INDIRECT("W4:W"&amp;ROW()-1)),""))</f>
        <v/>
      </c>
      <c r="X151" s="7" t="str">
        <f ca="1">IF(AND($A151&lt;&gt;"",$A151&lt;&gt;"TOTAL"),IF(AND([6]PREMIOS_TITULACIONES_ANTIGUAS!$AP149&lt;&gt;"",[6]PREMIOS_TITULACIONES_ANTIGUAS!$AP149&lt;&gt;0),[6]PREMIOS_TITULACIONES_ANTIGUAS!$AP149,""),IF($A151="TOTAL",SUM(INDIRECT("X4:X"&amp;ROW()-1)),""))</f>
        <v/>
      </c>
      <c r="Y151" s="7" t="str">
        <f t="shared" ca="1" si="45"/>
        <v/>
      </c>
      <c r="Z151" s="7" t="str">
        <f ca="1">IF(AND($A151&lt;&gt;"",$A151&lt;&gt;"TOTAL"),IF(AND([6]PREMIOS_TITULACIONES_ANTIGUAS!$AS149&lt;&gt;"",[6]PREMIOS_TITULACIONES_ANTIGUAS!$AS149&lt;&gt;0),[6]PREMIOS_TITULACIONES_ANTIGUAS!$AS149,""),IF($A151="TOTAL",SUM(INDIRECT("Z4:Z"&amp;ROW()-1)),""))</f>
        <v/>
      </c>
      <c r="AA151" s="7" t="str">
        <f ca="1">IF(AND($A151&lt;&gt;"",$A151&lt;&gt;"TOTAL"),IF(AND([6]PREMIOS_TITULACIONES_ANTIGUAS!$AU149&lt;&gt;"",[6]PREMIOS_TITULACIONES_ANTIGUAS!$AU149&lt;&gt;0),[6]PREMIOS_TITULACIONES_ANTIGUAS!$AU149,""),IF($A151="TOTAL",SUM(INDIRECT("AA4:AA"&amp;ROW()-1)),""))</f>
        <v/>
      </c>
      <c r="AB151" s="7" t="str">
        <f t="shared" ca="1" si="46"/>
        <v/>
      </c>
      <c r="AC151" s="7" t="str">
        <f ca="1">IF(AND($A151&lt;&gt;"",$A151&lt;&gt;"TOTAL"),IF(AND([6]PREMIOS_TITULACIONES_ANTIGUAS!$AX149&lt;&gt;"",[6]PREMIOS_TITULACIONES_ANTIGUAS!$AX149&lt;&gt;0),[6]PREMIOS_TITULACIONES_ANTIGUAS!$AX149,""),IF($A151="TOTAL",SUM(INDIRECT("AC4:AC"&amp;ROW()-1)),""))</f>
        <v/>
      </c>
      <c r="AD151" s="7" t="str">
        <f ca="1">IF(AND($A151&lt;&gt;"",$A151&lt;&gt;"TOTAL"),IF(AND([6]PREMIOS_TITULACIONES_ANTIGUAS!$AZ149&lt;&gt;"",[6]PREMIOS_TITULACIONES_ANTIGUAS!$AZ149&lt;&gt;0),[6]PREMIOS_TITULACIONES_ANTIGUAS!$AZ149,""),IF($A151="TOTAL",SUM(INDIRECT("AD4:AD"&amp;ROW()-1)),""))</f>
        <v/>
      </c>
      <c r="AE151" s="7" t="str">
        <f t="shared" ca="1" si="47"/>
        <v/>
      </c>
      <c r="AF151" s="7" t="str">
        <f ca="1">IF(AND($A151&lt;&gt;"",$A151&lt;&gt;"TOTAL"),IF(AND([6]PREMIOS_TITULACIONES_ANTIGUAS!$BC149&lt;&gt;"",[6]PREMIOS_TITULACIONES_ANTIGUAS!$BC149&lt;&gt;0),[6]PREMIOS_TITULACIONES_ANTIGUAS!$BC149,""),IF($A151="TOTAL",SUM(INDIRECT("AF4:AF"&amp;ROW()-1)),""))</f>
        <v/>
      </c>
      <c r="AG151" s="7" t="str">
        <f ca="1">IF(AND($A151&lt;&gt;"",$A151&lt;&gt;"TOTAL"),IF(AND([6]PREMIOS_TITULACIONES_ANTIGUAS!$BE149&lt;&gt;"",[6]PREMIOS_TITULACIONES_ANTIGUAS!$BE149&lt;&gt;0),[6]PREMIOS_TITULACIONES_ANTIGUAS!$BE149,""),IF($A151="TOTAL",SUM(INDIRECT("AG4:AG"&amp;ROW()-1)),""))</f>
        <v/>
      </c>
      <c r="AH151" s="7" t="str">
        <f t="shared" ca="1" si="48"/>
        <v/>
      </c>
      <c r="AI151" s="7" t="str">
        <f ca="1">IF(AND($A151&lt;&gt;"",$A151&lt;&gt;"TOTAL"),IF(AND([6]PREMIOS_TITULACIONES_ANTIGUAS!$BH149&lt;&gt;"",[6]PREMIOS_TITULACIONES_ANTIGUAS!$BH149&lt;&gt;0),[6]PREMIOS_TITULACIONES_ANTIGUAS!$BH149,""),IF($A151="TOTAL",SUM(INDIRECT("AI4:AI"&amp;ROW()-1)),""))</f>
        <v/>
      </c>
      <c r="AJ151" s="7" t="str">
        <f ca="1">IF(AND($A151&lt;&gt;"",$A151&lt;&gt;"TOTAL"),IF(AND([6]PREMIOS_TITULACIONES_ANTIGUAS!$BJ149&lt;&gt;"",[6]PREMIOS_TITULACIONES_ANTIGUAS!$BJ149&lt;&gt;0),[6]PREMIOS_TITULACIONES_ANTIGUAS!$BJ149,""),IF($A151="TOTAL",SUM(INDIRECT("AJ4:AJ"&amp;ROW()-1)),""))</f>
        <v/>
      </c>
      <c r="AK151" s="7" t="str">
        <f t="shared" ca="1" si="49"/>
        <v/>
      </c>
      <c r="AL151" s="7" t="str">
        <f ca="1">IF(AND($A151&lt;&gt;"",$A151&lt;&gt;"TOTAL"),IF(AND([6]PREMIOS_TITULACIONES_ANTIGUAS!$BM149&lt;&gt;"",[6]PREMIOS_TITULACIONES_ANTIGUAS!$BM149&lt;&gt;0),[6]PREMIOS_TITULACIONES_ANTIGUAS!$BM149,""),IF($A151="TOTAL",SUM(INDIRECT("AL4:AL"&amp;ROW()-1)),""))</f>
        <v/>
      </c>
      <c r="AM151" s="7" t="str">
        <f ca="1">IF(AND($A151&lt;&gt;"",$A151&lt;&gt;"TOTAL"),IF(AND([6]PREMIOS_TITULACIONES_ANTIGUAS!$BO149&lt;&gt;"",[6]PREMIOS_TITULACIONES_ANTIGUAS!$BO149&lt;&gt;0),[6]PREMIOS_TITULACIONES_ANTIGUAS!$BO149,""),IF($A151="TOTAL",SUM(INDIRECT("AM4:AM"&amp;ROW()-1)),""))</f>
        <v/>
      </c>
      <c r="AN151" s="7" t="str">
        <f t="shared" ca="1" si="50"/>
        <v/>
      </c>
      <c r="AO151" s="7" t="str">
        <f ca="1">IF(AND($A151&lt;&gt;"",$A151&lt;&gt;"TOTAL"),IF(AND([6]PREMIOS_TITULACIONES_ANTIGUAS!$BR149&lt;&gt;"",[6]PREMIOS_TITULACIONES_ANTIGUAS!$BR149&lt;&gt;0),[6]PREMIOS_TITULACIONES_ANTIGUAS!$BR149,""),IF($A151="TOTAL",SUM(INDIRECT("AO4:AO"&amp;ROW()-1)),""))</f>
        <v/>
      </c>
      <c r="AP151" s="7" t="str">
        <f ca="1">IF(AND($A151&lt;&gt;"",$A151&lt;&gt;"TOTAL"),IF(AND([6]PREMIOS_TITULACIONES_ANTIGUAS!$BT149&lt;&gt;"",[6]PREMIOS_TITULACIONES_ANTIGUAS!$BT149&lt;&gt;0),[6]PREMIOS_TITULACIONES_ANTIGUAS!$BT149,""),IF($A151="TOTAL",SUM(INDIRECT("AP4:AP"&amp;ROW()-1)),""))</f>
        <v/>
      </c>
      <c r="AQ151" s="7" t="str">
        <f t="shared" ca="1" si="51"/>
        <v/>
      </c>
      <c r="AR151" s="7" t="str">
        <f ca="1">IF(AND($A151&lt;&gt;"",$A151&lt;&gt;"TOTAL"),IF(AND([6]PREMIOS_TITULACIONES_ANTIGUAS!$BW149&lt;&gt;"",[6]PREMIOS_TITULACIONES_ANTIGUAS!$BW149&lt;&gt;0),[6]PREMIOS_TITULACIONES_ANTIGUAS!$BW149,""),IF($A151="TOTAL",SUM(INDIRECT("AR4:AR"&amp;ROW()-1)),""))</f>
        <v/>
      </c>
      <c r="AS151" s="7" t="str">
        <f ca="1">IF(AND($A151&lt;&gt;"",$A151&lt;&gt;"TOTAL"),IF(AND([6]PREMIOS_TITULACIONES_ANTIGUAS!$BY149&lt;&gt;"",[6]PREMIOS_TITULACIONES_ANTIGUAS!$BY149&lt;&gt;0),[6]PREMIOS_TITULACIONES_ANTIGUAS!$BY149,""),IF($A151="TOTAL",SUM(INDIRECT("AS4:AS"&amp;ROW()-1)),""))</f>
        <v/>
      </c>
      <c r="AT151" s="7" t="str">
        <f t="shared" ca="1" si="52"/>
        <v/>
      </c>
      <c r="AU151" s="7" t="str">
        <f ca="1">IF(AND($A151&lt;&gt;"",$A151&lt;&gt;"TOTAL"),IF(AND([6]PREMIOS_TITULACIONES_ANTIGUAS!$CB149&lt;&gt;"",[6]PREMIOS_TITULACIONES_ANTIGUAS!$CB149&lt;&gt;0),[6]PREMIOS_TITULACIONES_ANTIGUAS!$CB149,""),IF($A151="TOTAL",SUM(INDIRECT("AU4:AU"&amp;ROW()-1)),""))</f>
        <v/>
      </c>
      <c r="AV151" s="7" t="str">
        <f ca="1">IF(AND($A151&lt;&gt;"",$A151&lt;&gt;"TOTAL"),IF(AND([6]PREMIOS_TITULACIONES_ANTIGUAS!$CD149&lt;&gt;"",[6]PREMIOS_TITULACIONES_ANTIGUAS!$CD149&lt;&gt;0),[6]PREMIOS_TITULACIONES_ANTIGUAS!$CD149,""),IF($A151="TOTAL",SUM(INDIRECT("AV4:AV"&amp;ROW()-1)),""))</f>
        <v/>
      </c>
      <c r="AW151" s="7" t="str">
        <f t="shared" ca="1" si="53"/>
        <v/>
      </c>
      <c r="AX151" s="7" t="str">
        <f ca="1">IF(AND($A151&lt;&gt;"",$A151&lt;&gt;"TOTAL"),IF(AND([6]PREMIOS_TITULACIONES_ANTIGUAS!$CG149&lt;&gt;"",[6]PREMIOS_TITULACIONES_ANTIGUAS!$CG149&lt;&gt;0),[6]PREMIOS_TITULACIONES_ANTIGUAS!$CG149,""),IF($A151="TOTAL",SUM(INDIRECT("AX4:AX"&amp;ROW()-1)),""))</f>
        <v/>
      </c>
      <c r="AY151" s="7" t="str">
        <f ca="1">IF(AND($A151&lt;&gt;"",$A151&lt;&gt;"TOTAL"),IF(AND([6]PREMIOS_TITULACIONES_ANTIGUAS!$CI149&lt;&gt;"",[6]PREMIOS_TITULACIONES_ANTIGUAS!$CI149&lt;&gt;0),[6]PREMIOS_TITULACIONES_ANTIGUAS!$CI149,""),IF($A151="TOTAL",SUM(INDIRECT("AY4:AY"&amp;ROW()-1)),""))</f>
        <v/>
      </c>
      <c r="AZ151" s="7" t="str">
        <f t="shared" ca="1" si="54"/>
        <v/>
      </c>
      <c r="BA151" s="7" t="str">
        <f ca="1">IF(AND($A151&lt;&gt;"",$A151&lt;&gt;"TOTAL"),IF(AND([6]PREMIOS_TITULACIONES_ANTIGUAS!$CL149&lt;&gt;"",[6]PREMIOS_TITULACIONES_ANTIGUAS!$CL149&lt;&gt;0),[6]PREMIOS_TITULACIONES_ANTIGUAS!$CL149,""),IF($A151="TOTAL",SUM(INDIRECT("BA4:BA"&amp;ROW()-1)),""))</f>
        <v/>
      </c>
      <c r="BB151" s="7" t="str">
        <f ca="1">IF(AND($A151&lt;&gt;"",$A151&lt;&gt;"TOTAL"),IF(AND([6]PREMIOS_TITULACIONES_ANTIGUAS!$CN149&lt;&gt;"",[6]PREMIOS_TITULACIONES_ANTIGUAS!$CN149&lt;&gt;0),[6]PREMIOS_TITULACIONES_ANTIGUAS!$CN149,""),IF($A151="TOTAL",SUM(INDIRECT("BB4:BB"&amp;ROW()-1)),""))</f>
        <v/>
      </c>
      <c r="BC151" s="7" t="str">
        <f t="shared" ca="1" si="55"/>
        <v/>
      </c>
      <c r="BD151" s="7" t="str">
        <f ca="1">IF(AND($A151&lt;&gt;"",$A151&lt;&gt;"TOTAL"),IF(AND([6]PREMIOS_TITULACIONES_ANTIGUAS!$CQ149&lt;&gt;"",[6]PREMIOS_TITULACIONES_ANTIGUAS!$CQ149&lt;&gt;0),[6]PREMIOS_TITULACIONES_ANTIGUAS!$CQ149,""),IF($A151="TOTAL",SUM(INDIRECT("BD4:BD"&amp;ROW()-1)),""))</f>
        <v/>
      </c>
      <c r="BE151" s="7" t="str">
        <f ca="1">IF(AND($A151&lt;&gt;"",$A151&lt;&gt;"TOTAL"),IF(AND([6]PREMIOS_TITULACIONES_ANTIGUAS!$CS149&lt;&gt;"",[6]PREMIOS_TITULACIONES_ANTIGUAS!$CS149&lt;&gt;0),[6]PREMIOS_TITULACIONES_ANTIGUAS!$CS149,""),IF($A151="TOTAL",SUM(INDIRECT("BE4:BE"&amp;ROW()-1)),""))</f>
        <v/>
      </c>
      <c r="BF151" s="7" t="str">
        <f t="shared" ca="1" si="56"/>
        <v/>
      </c>
    </row>
    <row r="152" spans="1:58" x14ac:dyDescent="0.2">
      <c r="A152" s="12" t="str">
        <f>IF([6]PREMIOS_TITULACIONES_ANTIGUAS!$D150&lt;&gt;"",[6]PREMIOS_TITULACIONES_ANTIGUAS!$D150,IF(AND([6]PREMIOS_TITULACIONES_ANTIGUAS!$D150="",[6]PREMIOS_TITULACIONES_ANTIGUAS!$D151="",[6]PREMIOS_TITULACIONES_ANTIGUAS!$D149=""),"","TOTAL"))</f>
        <v/>
      </c>
      <c r="B152" s="7" t="str">
        <f ca="1">IF(AND($A152&lt;&gt;"",$A152&lt;&gt;"TOTAL"),IF(AND([6]PREMIOS_TITULACIONES_ANTIGUAS!$E150&lt;&gt;"",[6]PREMIOS_TITULACIONES_ANTIGUAS!$E150&lt;&gt;0),[6]PREMIOS_TITULACIONES_ANTIGUAS!$E150,""),IF($A152="TOTAL",SUM(INDIRECT("B4:B"&amp;ROW()-1)),""))</f>
        <v/>
      </c>
      <c r="C152" s="7" t="str">
        <f ca="1">IF(AND($A152&lt;&gt;"",$A152&lt;&gt;"TOTAL"),IF(AND([6]PREMIOS_TITULACIONES_ANTIGUAS!$G150&lt;&gt;"",[6]PREMIOS_TITULACIONES_ANTIGUAS!$G150&lt;&gt;0),[6]PREMIOS_TITULACIONES_ANTIGUAS!$G150,""),IF($A152="TOTAL",SUM(INDIRECT("C4:C"&amp;ROW()-1)),""))</f>
        <v/>
      </c>
      <c r="D152" s="7" t="str">
        <f t="shared" ca="1" si="38"/>
        <v/>
      </c>
      <c r="E152" s="7" t="str">
        <f ca="1">IF(AND($A152&lt;&gt;"",$A152&lt;&gt;"TOTAL"),IF(AND([6]PREMIOS_TITULACIONES_ANTIGUAS!$J150&lt;&gt;"",[6]PREMIOS_TITULACIONES_ANTIGUAS!$J150&lt;&gt;0),[6]PREMIOS_TITULACIONES_ANTIGUAS!$J150,""),IF($A152="TOTAL",SUM(INDIRECT("E4:E"&amp;ROW()-1)),""))</f>
        <v/>
      </c>
      <c r="F152" s="7" t="str">
        <f ca="1">IF(AND($A152&lt;&gt;"",$A152&lt;&gt;"TOTAL"),IF(AND([6]PREMIOS_TITULACIONES_ANTIGUAS!$L150&lt;&gt;"",[6]PREMIOS_TITULACIONES_ANTIGUAS!$L150&lt;&gt;0),[6]PREMIOS_TITULACIONES_ANTIGUAS!$L150,""),IF($A152="TOTAL",SUM(INDIRECT("F4:F"&amp;ROW()-1)),""))</f>
        <v/>
      </c>
      <c r="G152" s="7" t="str">
        <f t="shared" ca="1" si="39"/>
        <v/>
      </c>
      <c r="H152" s="7" t="str">
        <f ca="1">IF(AND($A152&lt;&gt;"",$A152&lt;&gt;"TOTAL"),IF(AND([6]PREMIOS_TITULACIONES_ANTIGUAS!$O150&lt;&gt;"",[6]PREMIOS_TITULACIONES_ANTIGUAS!$O150&lt;&gt;0),[6]PREMIOS_TITULACIONES_ANTIGUAS!$O150,""),IF($A152="TOTAL",SUM(INDIRECT("H4:H"&amp;ROW()-1)),""))</f>
        <v/>
      </c>
      <c r="I152" s="7" t="str">
        <f ca="1">IF(AND($A152&lt;&gt;"",$A152&lt;&gt;"TOTAL"),IF(AND([6]PREMIOS_TITULACIONES_ANTIGUAS!$Q150&lt;&gt;"",[6]PREMIOS_TITULACIONES_ANTIGUAS!$Q150&lt;&gt;0),[6]PREMIOS_TITULACIONES_ANTIGUAS!$Q150,""),IF($A152="TOTAL",SUM(INDIRECT("I4:I"&amp;ROW()-1)),""))</f>
        <v/>
      </c>
      <c r="J152" s="7" t="str">
        <f t="shared" ca="1" si="40"/>
        <v/>
      </c>
      <c r="K152" s="7" t="str">
        <f ca="1">IF(AND($A152&lt;&gt;"",$A152&lt;&gt;"TOTAL"),IF(AND([6]PREMIOS_TITULACIONES_ANTIGUAS!$T150&lt;&gt;"",[6]PREMIOS_TITULACIONES_ANTIGUAS!$T150&lt;&gt;0),[6]PREMIOS_TITULACIONES_ANTIGUAS!$T150,""),IF($A152="TOTAL",SUM(INDIRECT("K4:K"&amp;ROW()-1)),""))</f>
        <v/>
      </c>
      <c r="L152" s="7" t="str">
        <f ca="1">IF(AND($A152&lt;&gt;"",$A152&lt;&gt;"TOTAL"),IF(AND([6]PREMIOS_TITULACIONES_ANTIGUAS!$V150&lt;&gt;"",[6]PREMIOS_TITULACIONES_ANTIGUAS!$V150&lt;&gt;0),[6]PREMIOS_TITULACIONES_ANTIGUAS!$V150,""),IF($A152="TOTAL",SUM(INDIRECT("L4:L"&amp;ROW()-1)),""))</f>
        <v/>
      </c>
      <c r="M152" s="7" t="str">
        <f t="shared" ca="1" si="41"/>
        <v/>
      </c>
      <c r="N152" s="7" t="str">
        <f ca="1">IF(AND($A152&lt;&gt;"",$A152&lt;&gt;"TOTAL"),IF(AND([6]PREMIOS_TITULACIONES_ANTIGUAS!$Y150&lt;&gt;"",[6]PREMIOS_TITULACIONES_ANTIGUAS!$Y150&lt;&gt;0),[6]PREMIOS_TITULACIONES_ANTIGUAS!$Y150,""),IF($A152="TOTAL",SUM(INDIRECT("N4:N"&amp;ROW()-1)),""))</f>
        <v/>
      </c>
      <c r="O152" s="7" t="str">
        <f ca="1">IF(AND($A152&lt;&gt;"",$A152&lt;&gt;"TOTAL"),IF(AND([6]PREMIOS_TITULACIONES_ANTIGUAS!$AA150&lt;&gt;"",[6]PREMIOS_TITULACIONES_ANTIGUAS!$AA150&lt;&gt;0),[6]PREMIOS_TITULACIONES_ANTIGUAS!$AA150,""),IF($A152="TOTAL",SUM(INDIRECT("O4:O"&amp;ROW()-1)),""))</f>
        <v/>
      </c>
      <c r="P152" s="7" t="str">
        <f t="shared" ca="1" si="42"/>
        <v/>
      </c>
      <c r="Q152" s="7" t="str">
        <f ca="1">IF(AND($A152&lt;&gt;"",$A152&lt;&gt;"TOTAL"),IF(AND([6]PREMIOS_TITULACIONES_ANTIGUAS!$AD150&lt;&gt;"",[6]PREMIOS_TITULACIONES_ANTIGUAS!$AD150&lt;&gt;0),[6]PREMIOS_TITULACIONES_ANTIGUAS!$AD150,""),IF($A152="TOTAL",SUM(INDIRECT("Q4:Q"&amp;ROW()-1)),""))</f>
        <v/>
      </c>
      <c r="R152" s="7" t="str">
        <f ca="1">IF(AND($A152&lt;&gt;"",$A152&lt;&gt;"TOTAL"),IF(AND([6]PREMIOS_TITULACIONES_ANTIGUAS!$AF150&lt;&gt;"",[6]PREMIOS_TITULACIONES_ANTIGUAS!$AF150&lt;&gt;0),[6]PREMIOS_TITULACIONES_ANTIGUAS!$AF150,""),IF($A152="TOTAL",SUM(INDIRECT("R4:R"&amp;ROW()-1)),""))</f>
        <v/>
      </c>
      <c r="S152" s="7" t="str">
        <f t="shared" ca="1" si="43"/>
        <v/>
      </c>
      <c r="T152" s="7" t="str">
        <f ca="1">IF(AND($A152&lt;&gt;"",$A152&lt;&gt;"TOTAL"),IF(AND([6]PREMIOS_TITULACIONES_ANTIGUAS!$AI150&lt;&gt;"",[6]PREMIOS_TITULACIONES_ANTIGUAS!$AI150&lt;&gt;0),[6]PREMIOS_TITULACIONES_ANTIGUAS!$AI150,""),IF($A152="TOTAL",SUM(INDIRECT("T4:T"&amp;ROW()-1)),""))</f>
        <v/>
      </c>
      <c r="U152" s="7" t="str">
        <f ca="1">IF(AND($A152&lt;&gt;"",$A152&lt;&gt;"TOTAL"),IF(AND([6]PREMIOS_TITULACIONES_ANTIGUAS!$AK150&lt;&gt;"",[6]PREMIOS_TITULACIONES_ANTIGUAS!$AK150&lt;&gt;0),[6]PREMIOS_TITULACIONES_ANTIGUAS!$AK150,""),IF($A152="TOTAL",SUM(INDIRECT("U4:U"&amp;ROW()-1)),""))</f>
        <v/>
      </c>
      <c r="V152" s="7" t="str">
        <f t="shared" ca="1" si="44"/>
        <v/>
      </c>
      <c r="W152" s="7" t="str">
        <f ca="1">IF(AND($A152&lt;&gt;"",$A152&lt;&gt;"TOTAL"),IF(AND([6]PREMIOS_TITULACIONES_ANTIGUAS!$AN150&lt;&gt;"",[6]PREMIOS_TITULACIONES_ANTIGUAS!$AN150&lt;&gt;0),[6]PREMIOS_TITULACIONES_ANTIGUAS!$AN150,""),IF($A152="TOTAL",SUM(INDIRECT("W4:W"&amp;ROW()-1)),""))</f>
        <v/>
      </c>
      <c r="X152" s="7" t="str">
        <f ca="1">IF(AND($A152&lt;&gt;"",$A152&lt;&gt;"TOTAL"),IF(AND([6]PREMIOS_TITULACIONES_ANTIGUAS!$AP150&lt;&gt;"",[6]PREMIOS_TITULACIONES_ANTIGUAS!$AP150&lt;&gt;0),[6]PREMIOS_TITULACIONES_ANTIGUAS!$AP150,""),IF($A152="TOTAL",SUM(INDIRECT("X4:X"&amp;ROW()-1)),""))</f>
        <v/>
      </c>
      <c r="Y152" s="7" t="str">
        <f t="shared" ca="1" si="45"/>
        <v/>
      </c>
      <c r="Z152" s="7" t="str">
        <f ca="1">IF(AND($A152&lt;&gt;"",$A152&lt;&gt;"TOTAL"),IF(AND([6]PREMIOS_TITULACIONES_ANTIGUAS!$AS150&lt;&gt;"",[6]PREMIOS_TITULACIONES_ANTIGUAS!$AS150&lt;&gt;0),[6]PREMIOS_TITULACIONES_ANTIGUAS!$AS150,""),IF($A152="TOTAL",SUM(INDIRECT("Z4:Z"&amp;ROW()-1)),""))</f>
        <v/>
      </c>
      <c r="AA152" s="7" t="str">
        <f ca="1">IF(AND($A152&lt;&gt;"",$A152&lt;&gt;"TOTAL"),IF(AND([6]PREMIOS_TITULACIONES_ANTIGUAS!$AU150&lt;&gt;"",[6]PREMIOS_TITULACIONES_ANTIGUAS!$AU150&lt;&gt;0),[6]PREMIOS_TITULACIONES_ANTIGUAS!$AU150,""),IF($A152="TOTAL",SUM(INDIRECT("AA4:AA"&amp;ROW()-1)),""))</f>
        <v/>
      </c>
      <c r="AB152" s="7" t="str">
        <f t="shared" ca="1" si="46"/>
        <v/>
      </c>
      <c r="AC152" s="7" t="str">
        <f ca="1">IF(AND($A152&lt;&gt;"",$A152&lt;&gt;"TOTAL"),IF(AND([6]PREMIOS_TITULACIONES_ANTIGUAS!$AX150&lt;&gt;"",[6]PREMIOS_TITULACIONES_ANTIGUAS!$AX150&lt;&gt;0),[6]PREMIOS_TITULACIONES_ANTIGUAS!$AX150,""),IF($A152="TOTAL",SUM(INDIRECT("AC4:AC"&amp;ROW()-1)),""))</f>
        <v/>
      </c>
      <c r="AD152" s="7" t="str">
        <f ca="1">IF(AND($A152&lt;&gt;"",$A152&lt;&gt;"TOTAL"),IF(AND([6]PREMIOS_TITULACIONES_ANTIGUAS!$AZ150&lt;&gt;"",[6]PREMIOS_TITULACIONES_ANTIGUAS!$AZ150&lt;&gt;0),[6]PREMIOS_TITULACIONES_ANTIGUAS!$AZ150,""),IF($A152="TOTAL",SUM(INDIRECT("AD4:AD"&amp;ROW()-1)),""))</f>
        <v/>
      </c>
      <c r="AE152" s="7" t="str">
        <f t="shared" ca="1" si="47"/>
        <v/>
      </c>
      <c r="AF152" s="7" t="str">
        <f ca="1">IF(AND($A152&lt;&gt;"",$A152&lt;&gt;"TOTAL"),IF(AND([6]PREMIOS_TITULACIONES_ANTIGUAS!$BC150&lt;&gt;"",[6]PREMIOS_TITULACIONES_ANTIGUAS!$BC150&lt;&gt;0),[6]PREMIOS_TITULACIONES_ANTIGUAS!$BC150,""),IF($A152="TOTAL",SUM(INDIRECT("AF4:AF"&amp;ROW()-1)),""))</f>
        <v/>
      </c>
      <c r="AG152" s="7" t="str">
        <f ca="1">IF(AND($A152&lt;&gt;"",$A152&lt;&gt;"TOTAL"),IF(AND([6]PREMIOS_TITULACIONES_ANTIGUAS!$BE150&lt;&gt;"",[6]PREMIOS_TITULACIONES_ANTIGUAS!$BE150&lt;&gt;0),[6]PREMIOS_TITULACIONES_ANTIGUAS!$BE150,""),IF($A152="TOTAL",SUM(INDIRECT("AG4:AG"&amp;ROW()-1)),""))</f>
        <v/>
      </c>
      <c r="AH152" s="7" t="str">
        <f t="shared" ca="1" si="48"/>
        <v/>
      </c>
      <c r="AI152" s="7" t="str">
        <f ca="1">IF(AND($A152&lt;&gt;"",$A152&lt;&gt;"TOTAL"),IF(AND([6]PREMIOS_TITULACIONES_ANTIGUAS!$BH150&lt;&gt;"",[6]PREMIOS_TITULACIONES_ANTIGUAS!$BH150&lt;&gt;0),[6]PREMIOS_TITULACIONES_ANTIGUAS!$BH150,""),IF($A152="TOTAL",SUM(INDIRECT("AI4:AI"&amp;ROW()-1)),""))</f>
        <v/>
      </c>
      <c r="AJ152" s="7" t="str">
        <f ca="1">IF(AND($A152&lt;&gt;"",$A152&lt;&gt;"TOTAL"),IF(AND([6]PREMIOS_TITULACIONES_ANTIGUAS!$BJ150&lt;&gt;"",[6]PREMIOS_TITULACIONES_ANTIGUAS!$BJ150&lt;&gt;0),[6]PREMIOS_TITULACIONES_ANTIGUAS!$BJ150,""),IF($A152="TOTAL",SUM(INDIRECT("AJ4:AJ"&amp;ROW()-1)),""))</f>
        <v/>
      </c>
      <c r="AK152" s="7" t="str">
        <f t="shared" ca="1" si="49"/>
        <v/>
      </c>
      <c r="AL152" s="7" t="str">
        <f ca="1">IF(AND($A152&lt;&gt;"",$A152&lt;&gt;"TOTAL"),IF(AND([6]PREMIOS_TITULACIONES_ANTIGUAS!$BM150&lt;&gt;"",[6]PREMIOS_TITULACIONES_ANTIGUAS!$BM150&lt;&gt;0),[6]PREMIOS_TITULACIONES_ANTIGUAS!$BM150,""),IF($A152="TOTAL",SUM(INDIRECT("AL4:AL"&amp;ROW()-1)),""))</f>
        <v/>
      </c>
      <c r="AM152" s="7" t="str">
        <f ca="1">IF(AND($A152&lt;&gt;"",$A152&lt;&gt;"TOTAL"),IF(AND([6]PREMIOS_TITULACIONES_ANTIGUAS!$BO150&lt;&gt;"",[6]PREMIOS_TITULACIONES_ANTIGUAS!$BO150&lt;&gt;0),[6]PREMIOS_TITULACIONES_ANTIGUAS!$BO150,""),IF($A152="TOTAL",SUM(INDIRECT("AM4:AM"&amp;ROW()-1)),""))</f>
        <v/>
      </c>
      <c r="AN152" s="7" t="str">
        <f t="shared" ca="1" si="50"/>
        <v/>
      </c>
      <c r="AO152" s="7" t="str">
        <f ca="1">IF(AND($A152&lt;&gt;"",$A152&lt;&gt;"TOTAL"),IF(AND([6]PREMIOS_TITULACIONES_ANTIGUAS!$BR150&lt;&gt;"",[6]PREMIOS_TITULACIONES_ANTIGUAS!$BR150&lt;&gt;0),[6]PREMIOS_TITULACIONES_ANTIGUAS!$BR150,""),IF($A152="TOTAL",SUM(INDIRECT("AO4:AO"&amp;ROW()-1)),""))</f>
        <v/>
      </c>
      <c r="AP152" s="7" t="str">
        <f ca="1">IF(AND($A152&lt;&gt;"",$A152&lt;&gt;"TOTAL"),IF(AND([6]PREMIOS_TITULACIONES_ANTIGUAS!$BT150&lt;&gt;"",[6]PREMIOS_TITULACIONES_ANTIGUAS!$BT150&lt;&gt;0),[6]PREMIOS_TITULACIONES_ANTIGUAS!$BT150,""),IF($A152="TOTAL",SUM(INDIRECT("AP4:AP"&amp;ROW()-1)),""))</f>
        <v/>
      </c>
      <c r="AQ152" s="7" t="str">
        <f t="shared" ca="1" si="51"/>
        <v/>
      </c>
      <c r="AR152" s="7" t="str">
        <f ca="1">IF(AND($A152&lt;&gt;"",$A152&lt;&gt;"TOTAL"),IF(AND([6]PREMIOS_TITULACIONES_ANTIGUAS!$BW150&lt;&gt;"",[6]PREMIOS_TITULACIONES_ANTIGUAS!$BW150&lt;&gt;0),[6]PREMIOS_TITULACIONES_ANTIGUAS!$BW150,""),IF($A152="TOTAL",SUM(INDIRECT("AR4:AR"&amp;ROW()-1)),""))</f>
        <v/>
      </c>
      <c r="AS152" s="7" t="str">
        <f ca="1">IF(AND($A152&lt;&gt;"",$A152&lt;&gt;"TOTAL"),IF(AND([6]PREMIOS_TITULACIONES_ANTIGUAS!$BY150&lt;&gt;"",[6]PREMIOS_TITULACIONES_ANTIGUAS!$BY150&lt;&gt;0),[6]PREMIOS_TITULACIONES_ANTIGUAS!$BY150,""),IF($A152="TOTAL",SUM(INDIRECT("AS4:AS"&amp;ROW()-1)),""))</f>
        <v/>
      </c>
      <c r="AT152" s="7" t="str">
        <f t="shared" ca="1" si="52"/>
        <v/>
      </c>
      <c r="AU152" s="7" t="str">
        <f ca="1">IF(AND($A152&lt;&gt;"",$A152&lt;&gt;"TOTAL"),IF(AND([6]PREMIOS_TITULACIONES_ANTIGUAS!$CB150&lt;&gt;"",[6]PREMIOS_TITULACIONES_ANTIGUAS!$CB150&lt;&gt;0),[6]PREMIOS_TITULACIONES_ANTIGUAS!$CB150,""),IF($A152="TOTAL",SUM(INDIRECT("AU4:AU"&amp;ROW()-1)),""))</f>
        <v/>
      </c>
      <c r="AV152" s="7" t="str">
        <f ca="1">IF(AND($A152&lt;&gt;"",$A152&lt;&gt;"TOTAL"),IF(AND([6]PREMIOS_TITULACIONES_ANTIGUAS!$CD150&lt;&gt;"",[6]PREMIOS_TITULACIONES_ANTIGUAS!$CD150&lt;&gt;0),[6]PREMIOS_TITULACIONES_ANTIGUAS!$CD150,""),IF($A152="TOTAL",SUM(INDIRECT("AV4:AV"&amp;ROW()-1)),""))</f>
        <v/>
      </c>
      <c r="AW152" s="7" t="str">
        <f t="shared" ca="1" si="53"/>
        <v/>
      </c>
      <c r="AX152" s="7" t="str">
        <f ca="1">IF(AND($A152&lt;&gt;"",$A152&lt;&gt;"TOTAL"),IF(AND([6]PREMIOS_TITULACIONES_ANTIGUAS!$CG150&lt;&gt;"",[6]PREMIOS_TITULACIONES_ANTIGUAS!$CG150&lt;&gt;0),[6]PREMIOS_TITULACIONES_ANTIGUAS!$CG150,""),IF($A152="TOTAL",SUM(INDIRECT("AX4:AX"&amp;ROW()-1)),""))</f>
        <v/>
      </c>
      <c r="AY152" s="7" t="str">
        <f ca="1">IF(AND($A152&lt;&gt;"",$A152&lt;&gt;"TOTAL"),IF(AND([6]PREMIOS_TITULACIONES_ANTIGUAS!$CI150&lt;&gt;"",[6]PREMIOS_TITULACIONES_ANTIGUAS!$CI150&lt;&gt;0),[6]PREMIOS_TITULACIONES_ANTIGUAS!$CI150,""),IF($A152="TOTAL",SUM(INDIRECT("AY4:AY"&amp;ROW()-1)),""))</f>
        <v/>
      </c>
      <c r="AZ152" s="7" t="str">
        <f t="shared" ca="1" si="54"/>
        <v/>
      </c>
      <c r="BA152" s="7" t="str">
        <f ca="1">IF(AND($A152&lt;&gt;"",$A152&lt;&gt;"TOTAL"),IF(AND([6]PREMIOS_TITULACIONES_ANTIGUAS!$CL150&lt;&gt;"",[6]PREMIOS_TITULACIONES_ANTIGUAS!$CL150&lt;&gt;0),[6]PREMIOS_TITULACIONES_ANTIGUAS!$CL150,""),IF($A152="TOTAL",SUM(INDIRECT("BA4:BA"&amp;ROW()-1)),""))</f>
        <v/>
      </c>
      <c r="BB152" s="7" t="str">
        <f ca="1">IF(AND($A152&lt;&gt;"",$A152&lt;&gt;"TOTAL"),IF(AND([6]PREMIOS_TITULACIONES_ANTIGUAS!$CN150&lt;&gt;"",[6]PREMIOS_TITULACIONES_ANTIGUAS!$CN150&lt;&gt;0),[6]PREMIOS_TITULACIONES_ANTIGUAS!$CN150,""),IF($A152="TOTAL",SUM(INDIRECT("BB4:BB"&amp;ROW()-1)),""))</f>
        <v/>
      </c>
      <c r="BC152" s="7" t="str">
        <f t="shared" ca="1" si="55"/>
        <v/>
      </c>
      <c r="BD152" s="7" t="str">
        <f ca="1">IF(AND($A152&lt;&gt;"",$A152&lt;&gt;"TOTAL"),IF(AND([6]PREMIOS_TITULACIONES_ANTIGUAS!$CQ150&lt;&gt;"",[6]PREMIOS_TITULACIONES_ANTIGUAS!$CQ150&lt;&gt;0),[6]PREMIOS_TITULACIONES_ANTIGUAS!$CQ150,""),IF($A152="TOTAL",SUM(INDIRECT("BD4:BD"&amp;ROW()-1)),""))</f>
        <v/>
      </c>
      <c r="BE152" s="7" t="str">
        <f ca="1">IF(AND($A152&lt;&gt;"",$A152&lt;&gt;"TOTAL"),IF(AND([6]PREMIOS_TITULACIONES_ANTIGUAS!$CS150&lt;&gt;"",[6]PREMIOS_TITULACIONES_ANTIGUAS!$CS150&lt;&gt;0),[6]PREMIOS_TITULACIONES_ANTIGUAS!$CS150,""),IF($A152="TOTAL",SUM(INDIRECT("BE4:BE"&amp;ROW()-1)),""))</f>
        <v/>
      </c>
      <c r="BF152" s="7" t="str">
        <f t="shared" ca="1" si="56"/>
        <v/>
      </c>
    </row>
    <row r="153" spans="1:58" x14ac:dyDescent="0.2">
      <c r="A153" s="12" t="str">
        <f>IF([6]PREMIOS_TITULACIONES_ANTIGUAS!$D151&lt;&gt;"",[6]PREMIOS_TITULACIONES_ANTIGUAS!$D151,IF(AND([6]PREMIOS_TITULACIONES_ANTIGUAS!$D151="",[6]PREMIOS_TITULACIONES_ANTIGUAS!$D152="",[6]PREMIOS_TITULACIONES_ANTIGUAS!$D150=""),"","TOTAL"))</f>
        <v/>
      </c>
      <c r="B153" s="7" t="str">
        <f ca="1">IF(AND($A153&lt;&gt;"",$A153&lt;&gt;"TOTAL"),IF(AND([6]PREMIOS_TITULACIONES_ANTIGUAS!$E151&lt;&gt;"",[6]PREMIOS_TITULACIONES_ANTIGUAS!$E151&lt;&gt;0),[6]PREMIOS_TITULACIONES_ANTIGUAS!$E151,""),IF($A153="TOTAL",SUM(INDIRECT("B4:B"&amp;ROW()-1)),""))</f>
        <v/>
      </c>
      <c r="C153" s="7" t="str">
        <f ca="1">IF(AND($A153&lt;&gt;"",$A153&lt;&gt;"TOTAL"),IF(AND([6]PREMIOS_TITULACIONES_ANTIGUAS!$G151&lt;&gt;"",[6]PREMIOS_TITULACIONES_ANTIGUAS!$G151&lt;&gt;0),[6]PREMIOS_TITULACIONES_ANTIGUAS!$G151,""),IF($A153="TOTAL",SUM(INDIRECT("C4:C"&amp;ROW()-1)),""))</f>
        <v/>
      </c>
      <c r="D153" s="7" t="str">
        <f t="shared" ca="1" si="38"/>
        <v/>
      </c>
      <c r="E153" s="7" t="str">
        <f ca="1">IF(AND($A153&lt;&gt;"",$A153&lt;&gt;"TOTAL"),IF(AND([6]PREMIOS_TITULACIONES_ANTIGUAS!$J151&lt;&gt;"",[6]PREMIOS_TITULACIONES_ANTIGUAS!$J151&lt;&gt;0),[6]PREMIOS_TITULACIONES_ANTIGUAS!$J151,""),IF($A153="TOTAL",SUM(INDIRECT("E4:E"&amp;ROW()-1)),""))</f>
        <v/>
      </c>
      <c r="F153" s="7" t="str">
        <f ca="1">IF(AND($A153&lt;&gt;"",$A153&lt;&gt;"TOTAL"),IF(AND([6]PREMIOS_TITULACIONES_ANTIGUAS!$L151&lt;&gt;"",[6]PREMIOS_TITULACIONES_ANTIGUAS!$L151&lt;&gt;0),[6]PREMIOS_TITULACIONES_ANTIGUAS!$L151,""),IF($A153="TOTAL",SUM(INDIRECT("F4:F"&amp;ROW()-1)),""))</f>
        <v/>
      </c>
      <c r="G153" s="7" t="str">
        <f t="shared" ca="1" si="39"/>
        <v/>
      </c>
      <c r="H153" s="7" t="str">
        <f ca="1">IF(AND($A153&lt;&gt;"",$A153&lt;&gt;"TOTAL"),IF(AND([6]PREMIOS_TITULACIONES_ANTIGUAS!$O151&lt;&gt;"",[6]PREMIOS_TITULACIONES_ANTIGUAS!$O151&lt;&gt;0),[6]PREMIOS_TITULACIONES_ANTIGUAS!$O151,""),IF($A153="TOTAL",SUM(INDIRECT("H4:H"&amp;ROW()-1)),""))</f>
        <v/>
      </c>
      <c r="I153" s="7" t="str">
        <f ca="1">IF(AND($A153&lt;&gt;"",$A153&lt;&gt;"TOTAL"),IF(AND([6]PREMIOS_TITULACIONES_ANTIGUAS!$Q151&lt;&gt;"",[6]PREMIOS_TITULACIONES_ANTIGUAS!$Q151&lt;&gt;0),[6]PREMIOS_TITULACIONES_ANTIGUAS!$Q151,""),IF($A153="TOTAL",SUM(INDIRECT("I4:I"&amp;ROW()-1)),""))</f>
        <v/>
      </c>
      <c r="J153" s="7" t="str">
        <f t="shared" ca="1" si="40"/>
        <v/>
      </c>
      <c r="K153" s="7" t="str">
        <f ca="1">IF(AND($A153&lt;&gt;"",$A153&lt;&gt;"TOTAL"),IF(AND([6]PREMIOS_TITULACIONES_ANTIGUAS!$T151&lt;&gt;"",[6]PREMIOS_TITULACIONES_ANTIGUAS!$T151&lt;&gt;0),[6]PREMIOS_TITULACIONES_ANTIGUAS!$T151,""),IF($A153="TOTAL",SUM(INDIRECT("K4:K"&amp;ROW()-1)),""))</f>
        <v/>
      </c>
      <c r="L153" s="7" t="str">
        <f ca="1">IF(AND($A153&lt;&gt;"",$A153&lt;&gt;"TOTAL"),IF(AND([6]PREMIOS_TITULACIONES_ANTIGUAS!$V151&lt;&gt;"",[6]PREMIOS_TITULACIONES_ANTIGUAS!$V151&lt;&gt;0),[6]PREMIOS_TITULACIONES_ANTIGUAS!$V151,""),IF($A153="TOTAL",SUM(INDIRECT("L4:L"&amp;ROW()-1)),""))</f>
        <v/>
      </c>
      <c r="M153" s="7" t="str">
        <f t="shared" ca="1" si="41"/>
        <v/>
      </c>
      <c r="N153" s="7" t="str">
        <f ca="1">IF(AND($A153&lt;&gt;"",$A153&lt;&gt;"TOTAL"),IF(AND([6]PREMIOS_TITULACIONES_ANTIGUAS!$Y151&lt;&gt;"",[6]PREMIOS_TITULACIONES_ANTIGUAS!$Y151&lt;&gt;0),[6]PREMIOS_TITULACIONES_ANTIGUAS!$Y151,""),IF($A153="TOTAL",SUM(INDIRECT("N4:N"&amp;ROW()-1)),""))</f>
        <v/>
      </c>
      <c r="O153" s="7" t="str">
        <f ca="1">IF(AND($A153&lt;&gt;"",$A153&lt;&gt;"TOTAL"),IF(AND([6]PREMIOS_TITULACIONES_ANTIGUAS!$AA151&lt;&gt;"",[6]PREMIOS_TITULACIONES_ANTIGUAS!$AA151&lt;&gt;0),[6]PREMIOS_TITULACIONES_ANTIGUAS!$AA151,""),IF($A153="TOTAL",SUM(INDIRECT("O4:O"&amp;ROW()-1)),""))</f>
        <v/>
      </c>
      <c r="P153" s="7" t="str">
        <f t="shared" ca="1" si="42"/>
        <v/>
      </c>
      <c r="Q153" s="7" t="str">
        <f ca="1">IF(AND($A153&lt;&gt;"",$A153&lt;&gt;"TOTAL"),IF(AND([6]PREMIOS_TITULACIONES_ANTIGUAS!$AD151&lt;&gt;"",[6]PREMIOS_TITULACIONES_ANTIGUAS!$AD151&lt;&gt;0),[6]PREMIOS_TITULACIONES_ANTIGUAS!$AD151,""),IF($A153="TOTAL",SUM(INDIRECT("Q4:Q"&amp;ROW()-1)),""))</f>
        <v/>
      </c>
      <c r="R153" s="7" t="str">
        <f ca="1">IF(AND($A153&lt;&gt;"",$A153&lt;&gt;"TOTAL"),IF(AND([6]PREMIOS_TITULACIONES_ANTIGUAS!$AF151&lt;&gt;"",[6]PREMIOS_TITULACIONES_ANTIGUAS!$AF151&lt;&gt;0),[6]PREMIOS_TITULACIONES_ANTIGUAS!$AF151,""),IF($A153="TOTAL",SUM(INDIRECT("R4:R"&amp;ROW()-1)),""))</f>
        <v/>
      </c>
      <c r="S153" s="7" t="str">
        <f t="shared" ca="1" si="43"/>
        <v/>
      </c>
      <c r="T153" s="7" t="str">
        <f ca="1">IF(AND($A153&lt;&gt;"",$A153&lt;&gt;"TOTAL"),IF(AND([6]PREMIOS_TITULACIONES_ANTIGUAS!$AI151&lt;&gt;"",[6]PREMIOS_TITULACIONES_ANTIGUAS!$AI151&lt;&gt;0),[6]PREMIOS_TITULACIONES_ANTIGUAS!$AI151,""),IF($A153="TOTAL",SUM(INDIRECT("T4:T"&amp;ROW()-1)),""))</f>
        <v/>
      </c>
      <c r="U153" s="7" t="str">
        <f ca="1">IF(AND($A153&lt;&gt;"",$A153&lt;&gt;"TOTAL"),IF(AND([6]PREMIOS_TITULACIONES_ANTIGUAS!$AK151&lt;&gt;"",[6]PREMIOS_TITULACIONES_ANTIGUAS!$AK151&lt;&gt;0),[6]PREMIOS_TITULACIONES_ANTIGUAS!$AK151,""),IF($A153="TOTAL",SUM(INDIRECT("U4:U"&amp;ROW()-1)),""))</f>
        <v/>
      </c>
      <c r="V153" s="7" t="str">
        <f t="shared" ca="1" si="44"/>
        <v/>
      </c>
      <c r="W153" s="7" t="str">
        <f ca="1">IF(AND($A153&lt;&gt;"",$A153&lt;&gt;"TOTAL"),IF(AND([6]PREMIOS_TITULACIONES_ANTIGUAS!$AN151&lt;&gt;"",[6]PREMIOS_TITULACIONES_ANTIGUAS!$AN151&lt;&gt;0),[6]PREMIOS_TITULACIONES_ANTIGUAS!$AN151,""),IF($A153="TOTAL",SUM(INDIRECT("W4:W"&amp;ROW()-1)),""))</f>
        <v/>
      </c>
      <c r="X153" s="7" t="str">
        <f ca="1">IF(AND($A153&lt;&gt;"",$A153&lt;&gt;"TOTAL"),IF(AND([6]PREMIOS_TITULACIONES_ANTIGUAS!$AP151&lt;&gt;"",[6]PREMIOS_TITULACIONES_ANTIGUAS!$AP151&lt;&gt;0),[6]PREMIOS_TITULACIONES_ANTIGUAS!$AP151,""),IF($A153="TOTAL",SUM(INDIRECT("X4:X"&amp;ROW()-1)),""))</f>
        <v/>
      </c>
      <c r="Y153" s="7" t="str">
        <f t="shared" ca="1" si="45"/>
        <v/>
      </c>
      <c r="Z153" s="7" t="str">
        <f ca="1">IF(AND($A153&lt;&gt;"",$A153&lt;&gt;"TOTAL"),IF(AND([6]PREMIOS_TITULACIONES_ANTIGUAS!$AS151&lt;&gt;"",[6]PREMIOS_TITULACIONES_ANTIGUAS!$AS151&lt;&gt;0),[6]PREMIOS_TITULACIONES_ANTIGUAS!$AS151,""),IF($A153="TOTAL",SUM(INDIRECT("Z4:Z"&amp;ROW()-1)),""))</f>
        <v/>
      </c>
      <c r="AA153" s="7" t="str">
        <f ca="1">IF(AND($A153&lt;&gt;"",$A153&lt;&gt;"TOTAL"),IF(AND([6]PREMIOS_TITULACIONES_ANTIGUAS!$AU151&lt;&gt;"",[6]PREMIOS_TITULACIONES_ANTIGUAS!$AU151&lt;&gt;0),[6]PREMIOS_TITULACIONES_ANTIGUAS!$AU151,""),IF($A153="TOTAL",SUM(INDIRECT("AA4:AA"&amp;ROW()-1)),""))</f>
        <v/>
      </c>
      <c r="AB153" s="7" t="str">
        <f t="shared" ca="1" si="46"/>
        <v/>
      </c>
      <c r="AC153" s="7" t="str">
        <f ca="1">IF(AND($A153&lt;&gt;"",$A153&lt;&gt;"TOTAL"),IF(AND([6]PREMIOS_TITULACIONES_ANTIGUAS!$AX151&lt;&gt;"",[6]PREMIOS_TITULACIONES_ANTIGUAS!$AX151&lt;&gt;0),[6]PREMIOS_TITULACIONES_ANTIGUAS!$AX151,""),IF($A153="TOTAL",SUM(INDIRECT("AC4:AC"&amp;ROW()-1)),""))</f>
        <v/>
      </c>
      <c r="AD153" s="7" t="str">
        <f ca="1">IF(AND($A153&lt;&gt;"",$A153&lt;&gt;"TOTAL"),IF(AND([6]PREMIOS_TITULACIONES_ANTIGUAS!$AZ151&lt;&gt;"",[6]PREMIOS_TITULACIONES_ANTIGUAS!$AZ151&lt;&gt;0),[6]PREMIOS_TITULACIONES_ANTIGUAS!$AZ151,""),IF($A153="TOTAL",SUM(INDIRECT("AD4:AD"&amp;ROW()-1)),""))</f>
        <v/>
      </c>
      <c r="AE153" s="7" t="str">
        <f t="shared" ca="1" si="47"/>
        <v/>
      </c>
      <c r="AF153" s="7" t="str">
        <f ca="1">IF(AND($A153&lt;&gt;"",$A153&lt;&gt;"TOTAL"),IF(AND([6]PREMIOS_TITULACIONES_ANTIGUAS!$BC151&lt;&gt;"",[6]PREMIOS_TITULACIONES_ANTIGUAS!$BC151&lt;&gt;0),[6]PREMIOS_TITULACIONES_ANTIGUAS!$BC151,""),IF($A153="TOTAL",SUM(INDIRECT("AF4:AF"&amp;ROW()-1)),""))</f>
        <v/>
      </c>
      <c r="AG153" s="7" t="str">
        <f ca="1">IF(AND($A153&lt;&gt;"",$A153&lt;&gt;"TOTAL"),IF(AND([6]PREMIOS_TITULACIONES_ANTIGUAS!$BE151&lt;&gt;"",[6]PREMIOS_TITULACIONES_ANTIGUAS!$BE151&lt;&gt;0),[6]PREMIOS_TITULACIONES_ANTIGUAS!$BE151,""),IF($A153="TOTAL",SUM(INDIRECT("AG4:AG"&amp;ROW()-1)),""))</f>
        <v/>
      </c>
      <c r="AH153" s="7" t="str">
        <f t="shared" ca="1" si="48"/>
        <v/>
      </c>
      <c r="AI153" s="7" t="str">
        <f ca="1">IF(AND($A153&lt;&gt;"",$A153&lt;&gt;"TOTAL"),IF(AND([6]PREMIOS_TITULACIONES_ANTIGUAS!$BH151&lt;&gt;"",[6]PREMIOS_TITULACIONES_ANTIGUAS!$BH151&lt;&gt;0),[6]PREMIOS_TITULACIONES_ANTIGUAS!$BH151,""),IF($A153="TOTAL",SUM(INDIRECT("AI4:AI"&amp;ROW()-1)),""))</f>
        <v/>
      </c>
      <c r="AJ153" s="7" t="str">
        <f ca="1">IF(AND($A153&lt;&gt;"",$A153&lt;&gt;"TOTAL"),IF(AND([6]PREMIOS_TITULACIONES_ANTIGUAS!$BJ151&lt;&gt;"",[6]PREMIOS_TITULACIONES_ANTIGUAS!$BJ151&lt;&gt;0),[6]PREMIOS_TITULACIONES_ANTIGUAS!$BJ151,""),IF($A153="TOTAL",SUM(INDIRECT("AJ4:AJ"&amp;ROW()-1)),""))</f>
        <v/>
      </c>
      <c r="AK153" s="7" t="str">
        <f t="shared" ca="1" si="49"/>
        <v/>
      </c>
      <c r="AL153" s="7" t="str">
        <f ca="1">IF(AND($A153&lt;&gt;"",$A153&lt;&gt;"TOTAL"),IF(AND([6]PREMIOS_TITULACIONES_ANTIGUAS!$BM151&lt;&gt;"",[6]PREMIOS_TITULACIONES_ANTIGUAS!$BM151&lt;&gt;0),[6]PREMIOS_TITULACIONES_ANTIGUAS!$BM151,""),IF($A153="TOTAL",SUM(INDIRECT("AL4:AL"&amp;ROW()-1)),""))</f>
        <v/>
      </c>
      <c r="AM153" s="7" t="str">
        <f ca="1">IF(AND($A153&lt;&gt;"",$A153&lt;&gt;"TOTAL"),IF(AND([6]PREMIOS_TITULACIONES_ANTIGUAS!$BO151&lt;&gt;"",[6]PREMIOS_TITULACIONES_ANTIGUAS!$BO151&lt;&gt;0),[6]PREMIOS_TITULACIONES_ANTIGUAS!$BO151,""),IF($A153="TOTAL",SUM(INDIRECT("AM4:AM"&amp;ROW()-1)),""))</f>
        <v/>
      </c>
      <c r="AN153" s="7" t="str">
        <f t="shared" ca="1" si="50"/>
        <v/>
      </c>
      <c r="AO153" s="7" t="str">
        <f ca="1">IF(AND($A153&lt;&gt;"",$A153&lt;&gt;"TOTAL"),IF(AND([6]PREMIOS_TITULACIONES_ANTIGUAS!$BR151&lt;&gt;"",[6]PREMIOS_TITULACIONES_ANTIGUAS!$BR151&lt;&gt;0),[6]PREMIOS_TITULACIONES_ANTIGUAS!$BR151,""),IF($A153="TOTAL",SUM(INDIRECT("AO4:AO"&amp;ROW()-1)),""))</f>
        <v/>
      </c>
      <c r="AP153" s="7" t="str">
        <f ca="1">IF(AND($A153&lt;&gt;"",$A153&lt;&gt;"TOTAL"),IF(AND([6]PREMIOS_TITULACIONES_ANTIGUAS!$BT151&lt;&gt;"",[6]PREMIOS_TITULACIONES_ANTIGUAS!$BT151&lt;&gt;0),[6]PREMIOS_TITULACIONES_ANTIGUAS!$BT151,""),IF($A153="TOTAL",SUM(INDIRECT("AP4:AP"&amp;ROW()-1)),""))</f>
        <v/>
      </c>
      <c r="AQ153" s="7" t="str">
        <f t="shared" ca="1" si="51"/>
        <v/>
      </c>
      <c r="AR153" s="7" t="str">
        <f ca="1">IF(AND($A153&lt;&gt;"",$A153&lt;&gt;"TOTAL"),IF(AND([6]PREMIOS_TITULACIONES_ANTIGUAS!$BW151&lt;&gt;"",[6]PREMIOS_TITULACIONES_ANTIGUAS!$BW151&lt;&gt;0),[6]PREMIOS_TITULACIONES_ANTIGUAS!$BW151,""),IF($A153="TOTAL",SUM(INDIRECT("AR4:AR"&amp;ROW()-1)),""))</f>
        <v/>
      </c>
      <c r="AS153" s="7" t="str">
        <f ca="1">IF(AND($A153&lt;&gt;"",$A153&lt;&gt;"TOTAL"),IF(AND([6]PREMIOS_TITULACIONES_ANTIGUAS!$BY151&lt;&gt;"",[6]PREMIOS_TITULACIONES_ANTIGUAS!$BY151&lt;&gt;0),[6]PREMIOS_TITULACIONES_ANTIGUAS!$BY151,""),IF($A153="TOTAL",SUM(INDIRECT("AS4:AS"&amp;ROW()-1)),""))</f>
        <v/>
      </c>
      <c r="AT153" s="7" t="str">
        <f t="shared" ca="1" si="52"/>
        <v/>
      </c>
      <c r="AU153" s="7" t="str">
        <f ca="1">IF(AND($A153&lt;&gt;"",$A153&lt;&gt;"TOTAL"),IF(AND([6]PREMIOS_TITULACIONES_ANTIGUAS!$CB151&lt;&gt;"",[6]PREMIOS_TITULACIONES_ANTIGUAS!$CB151&lt;&gt;0),[6]PREMIOS_TITULACIONES_ANTIGUAS!$CB151,""),IF($A153="TOTAL",SUM(INDIRECT("AU4:AU"&amp;ROW()-1)),""))</f>
        <v/>
      </c>
      <c r="AV153" s="7" t="str">
        <f ca="1">IF(AND($A153&lt;&gt;"",$A153&lt;&gt;"TOTAL"),IF(AND([6]PREMIOS_TITULACIONES_ANTIGUAS!$CD151&lt;&gt;"",[6]PREMIOS_TITULACIONES_ANTIGUAS!$CD151&lt;&gt;0),[6]PREMIOS_TITULACIONES_ANTIGUAS!$CD151,""),IF($A153="TOTAL",SUM(INDIRECT("AV4:AV"&amp;ROW()-1)),""))</f>
        <v/>
      </c>
      <c r="AW153" s="7" t="str">
        <f t="shared" ca="1" si="53"/>
        <v/>
      </c>
      <c r="AX153" s="7" t="str">
        <f ca="1">IF(AND($A153&lt;&gt;"",$A153&lt;&gt;"TOTAL"),IF(AND([6]PREMIOS_TITULACIONES_ANTIGUAS!$CG151&lt;&gt;"",[6]PREMIOS_TITULACIONES_ANTIGUAS!$CG151&lt;&gt;0),[6]PREMIOS_TITULACIONES_ANTIGUAS!$CG151,""),IF($A153="TOTAL",SUM(INDIRECT("AX4:AX"&amp;ROW()-1)),""))</f>
        <v/>
      </c>
      <c r="AY153" s="7" t="str">
        <f ca="1">IF(AND($A153&lt;&gt;"",$A153&lt;&gt;"TOTAL"),IF(AND([6]PREMIOS_TITULACIONES_ANTIGUAS!$CI151&lt;&gt;"",[6]PREMIOS_TITULACIONES_ANTIGUAS!$CI151&lt;&gt;0),[6]PREMIOS_TITULACIONES_ANTIGUAS!$CI151,""),IF($A153="TOTAL",SUM(INDIRECT("AY4:AY"&amp;ROW()-1)),""))</f>
        <v/>
      </c>
      <c r="AZ153" s="7" t="str">
        <f t="shared" ca="1" si="54"/>
        <v/>
      </c>
      <c r="BA153" s="7" t="str">
        <f ca="1">IF(AND($A153&lt;&gt;"",$A153&lt;&gt;"TOTAL"),IF(AND([6]PREMIOS_TITULACIONES_ANTIGUAS!$CL151&lt;&gt;"",[6]PREMIOS_TITULACIONES_ANTIGUAS!$CL151&lt;&gt;0),[6]PREMIOS_TITULACIONES_ANTIGUAS!$CL151,""),IF($A153="TOTAL",SUM(INDIRECT("BA4:BA"&amp;ROW()-1)),""))</f>
        <v/>
      </c>
      <c r="BB153" s="7" t="str">
        <f ca="1">IF(AND($A153&lt;&gt;"",$A153&lt;&gt;"TOTAL"),IF(AND([6]PREMIOS_TITULACIONES_ANTIGUAS!$CN151&lt;&gt;"",[6]PREMIOS_TITULACIONES_ANTIGUAS!$CN151&lt;&gt;0),[6]PREMIOS_TITULACIONES_ANTIGUAS!$CN151,""),IF($A153="TOTAL",SUM(INDIRECT("BB4:BB"&amp;ROW()-1)),""))</f>
        <v/>
      </c>
      <c r="BC153" s="7" t="str">
        <f t="shared" ca="1" si="55"/>
        <v/>
      </c>
      <c r="BD153" s="7" t="str">
        <f ca="1">IF(AND($A153&lt;&gt;"",$A153&lt;&gt;"TOTAL"),IF(AND([6]PREMIOS_TITULACIONES_ANTIGUAS!$CQ151&lt;&gt;"",[6]PREMIOS_TITULACIONES_ANTIGUAS!$CQ151&lt;&gt;0),[6]PREMIOS_TITULACIONES_ANTIGUAS!$CQ151,""),IF($A153="TOTAL",SUM(INDIRECT("BD4:BD"&amp;ROW()-1)),""))</f>
        <v/>
      </c>
      <c r="BE153" s="7" t="str">
        <f ca="1">IF(AND($A153&lt;&gt;"",$A153&lt;&gt;"TOTAL"),IF(AND([6]PREMIOS_TITULACIONES_ANTIGUAS!$CS151&lt;&gt;"",[6]PREMIOS_TITULACIONES_ANTIGUAS!$CS151&lt;&gt;0),[6]PREMIOS_TITULACIONES_ANTIGUAS!$CS151,""),IF($A153="TOTAL",SUM(INDIRECT("BE4:BE"&amp;ROW()-1)),""))</f>
        <v/>
      </c>
      <c r="BF153" s="7" t="str">
        <f t="shared" ca="1" si="56"/>
        <v/>
      </c>
    </row>
    <row r="154" spans="1:58" x14ac:dyDescent="0.2">
      <c r="A154" s="12" t="str">
        <f>IF([6]PREMIOS_TITULACIONES_ANTIGUAS!$D152&lt;&gt;"",[6]PREMIOS_TITULACIONES_ANTIGUAS!$D152,IF(AND([6]PREMIOS_TITULACIONES_ANTIGUAS!$D152="",[6]PREMIOS_TITULACIONES_ANTIGUAS!$D153="",[6]PREMIOS_TITULACIONES_ANTIGUAS!$D151=""),"","TOTAL"))</f>
        <v/>
      </c>
      <c r="B154" s="7" t="str">
        <f ca="1">IF(AND($A154&lt;&gt;"",$A154&lt;&gt;"TOTAL"),IF(AND([6]PREMIOS_TITULACIONES_ANTIGUAS!$E152&lt;&gt;"",[6]PREMIOS_TITULACIONES_ANTIGUAS!$E152&lt;&gt;0),[6]PREMIOS_TITULACIONES_ANTIGUAS!$E152,""),IF($A154="TOTAL",SUM(INDIRECT("B4:B"&amp;ROW()-1)),""))</f>
        <v/>
      </c>
      <c r="C154" s="7" t="str">
        <f ca="1">IF(AND($A154&lt;&gt;"",$A154&lt;&gt;"TOTAL"),IF(AND([6]PREMIOS_TITULACIONES_ANTIGUAS!$G152&lt;&gt;"",[6]PREMIOS_TITULACIONES_ANTIGUAS!$G152&lt;&gt;0),[6]PREMIOS_TITULACIONES_ANTIGUAS!$G152,""),IF($A154="TOTAL",SUM(INDIRECT("C4:C"&amp;ROW()-1)),""))</f>
        <v/>
      </c>
      <c r="D154" s="7" t="str">
        <f t="shared" ca="1" si="38"/>
        <v/>
      </c>
      <c r="E154" s="7" t="str">
        <f ca="1">IF(AND($A154&lt;&gt;"",$A154&lt;&gt;"TOTAL"),IF(AND([6]PREMIOS_TITULACIONES_ANTIGUAS!$J152&lt;&gt;"",[6]PREMIOS_TITULACIONES_ANTIGUAS!$J152&lt;&gt;0),[6]PREMIOS_TITULACIONES_ANTIGUAS!$J152,""),IF($A154="TOTAL",SUM(INDIRECT("E4:E"&amp;ROW()-1)),""))</f>
        <v/>
      </c>
      <c r="F154" s="7" t="str">
        <f ca="1">IF(AND($A154&lt;&gt;"",$A154&lt;&gt;"TOTAL"),IF(AND([6]PREMIOS_TITULACIONES_ANTIGUAS!$L152&lt;&gt;"",[6]PREMIOS_TITULACIONES_ANTIGUAS!$L152&lt;&gt;0),[6]PREMIOS_TITULACIONES_ANTIGUAS!$L152,""),IF($A154="TOTAL",SUM(INDIRECT("F4:F"&amp;ROW()-1)),""))</f>
        <v/>
      </c>
      <c r="G154" s="7" t="str">
        <f t="shared" ca="1" si="39"/>
        <v/>
      </c>
      <c r="H154" s="7" t="str">
        <f ca="1">IF(AND($A154&lt;&gt;"",$A154&lt;&gt;"TOTAL"),IF(AND([6]PREMIOS_TITULACIONES_ANTIGUAS!$O152&lt;&gt;"",[6]PREMIOS_TITULACIONES_ANTIGUAS!$O152&lt;&gt;0),[6]PREMIOS_TITULACIONES_ANTIGUAS!$O152,""),IF($A154="TOTAL",SUM(INDIRECT("H4:H"&amp;ROW()-1)),""))</f>
        <v/>
      </c>
      <c r="I154" s="7" t="str">
        <f ca="1">IF(AND($A154&lt;&gt;"",$A154&lt;&gt;"TOTAL"),IF(AND([6]PREMIOS_TITULACIONES_ANTIGUAS!$Q152&lt;&gt;"",[6]PREMIOS_TITULACIONES_ANTIGUAS!$Q152&lt;&gt;0),[6]PREMIOS_TITULACIONES_ANTIGUAS!$Q152,""),IF($A154="TOTAL",SUM(INDIRECT("I4:I"&amp;ROW()-1)),""))</f>
        <v/>
      </c>
      <c r="J154" s="7" t="str">
        <f t="shared" ca="1" si="40"/>
        <v/>
      </c>
      <c r="K154" s="7" t="str">
        <f ca="1">IF(AND($A154&lt;&gt;"",$A154&lt;&gt;"TOTAL"),IF(AND([6]PREMIOS_TITULACIONES_ANTIGUAS!$T152&lt;&gt;"",[6]PREMIOS_TITULACIONES_ANTIGUAS!$T152&lt;&gt;0),[6]PREMIOS_TITULACIONES_ANTIGUAS!$T152,""),IF($A154="TOTAL",SUM(INDIRECT("K4:K"&amp;ROW()-1)),""))</f>
        <v/>
      </c>
      <c r="L154" s="7" t="str">
        <f ca="1">IF(AND($A154&lt;&gt;"",$A154&lt;&gt;"TOTAL"),IF(AND([6]PREMIOS_TITULACIONES_ANTIGUAS!$V152&lt;&gt;"",[6]PREMIOS_TITULACIONES_ANTIGUAS!$V152&lt;&gt;0),[6]PREMIOS_TITULACIONES_ANTIGUAS!$V152,""),IF($A154="TOTAL",SUM(INDIRECT("L4:L"&amp;ROW()-1)),""))</f>
        <v/>
      </c>
      <c r="M154" s="7" t="str">
        <f t="shared" ca="1" si="41"/>
        <v/>
      </c>
      <c r="N154" s="7" t="str">
        <f ca="1">IF(AND($A154&lt;&gt;"",$A154&lt;&gt;"TOTAL"),IF(AND([6]PREMIOS_TITULACIONES_ANTIGUAS!$Y152&lt;&gt;"",[6]PREMIOS_TITULACIONES_ANTIGUAS!$Y152&lt;&gt;0),[6]PREMIOS_TITULACIONES_ANTIGUAS!$Y152,""),IF($A154="TOTAL",SUM(INDIRECT("N4:N"&amp;ROW()-1)),""))</f>
        <v/>
      </c>
      <c r="O154" s="7" t="str">
        <f ca="1">IF(AND($A154&lt;&gt;"",$A154&lt;&gt;"TOTAL"),IF(AND([6]PREMIOS_TITULACIONES_ANTIGUAS!$AA152&lt;&gt;"",[6]PREMIOS_TITULACIONES_ANTIGUAS!$AA152&lt;&gt;0),[6]PREMIOS_TITULACIONES_ANTIGUAS!$AA152,""),IF($A154="TOTAL",SUM(INDIRECT("O4:O"&amp;ROW()-1)),""))</f>
        <v/>
      </c>
      <c r="P154" s="7" t="str">
        <f t="shared" ca="1" si="42"/>
        <v/>
      </c>
      <c r="Q154" s="7" t="str">
        <f ca="1">IF(AND($A154&lt;&gt;"",$A154&lt;&gt;"TOTAL"),IF(AND([6]PREMIOS_TITULACIONES_ANTIGUAS!$AD152&lt;&gt;"",[6]PREMIOS_TITULACIONES_ANTIGUAS!$AD152&lt;&gt;0),[6]PREMIOS_TITULACIONES_ANTIGUAS!$AD152,""),IF($A154="TOTAL",SUM(INDIRECT("Q4:Q"&amp;ROW()-1)),""))</f>
        <v/>
      </c>
      <c r="R154" s="7" t="str">
        <f ca="1">IF(AND($A154&lt;&gt;"",$A154&lt;&gt;"TOTAL"),IF(AND([6]PREMIOS_TITULACIONES_ANTIGUAS!$AF152&lt;&gt;"",[6]PREMIOS_TITULACIONES_ANTIGUAS!$AF152&lt;&gt;0),[6]PREMIOS_TITULACIONES_ANTIGUAS!$AF152,""),IF($A154="TOTAL",SUM(INDIRECT("R4:R"&amp;ROW()-1)),""))</f>
        <v/>
      </c>
      <c r="S154" s="7" t="str">
        <f t="shared" ca="1" si="43"/>
        <v/>
      </c>
      <c r="T154" s="7" t="str">
        <f ca="1">IF(AND($A154&lt;&gt;"",$A154&lt;&gt;"TOTAL"),IF(AND([6]PREMIOS_TITULACIONES_ANTIGUAS!$AI152&lt;&gt;"",[6]PREMIOS_TITULACIONES_ANTIGUAS!$AI152&lt;&gt;0),[6]PREMIOS_TITULACIONES_ANTIGUAS!$AI152,""),IF($A154="TOTAL",SUM(INDIRECT("T4:T"&amp;ROW()-1)),""))</f>
        <v/>
      </c>
      <c r="U154" s="7" t="str">
        <f ca="1">IF(AND($A154&lt;&gt;"",$A154&lt;&gt;"TOTAL"),IF(AND([6]PREMIOS_TITULACIONES_ANTIGUAS!$AK152&lt;&gt;"",[6]PREMIOS_TITULACIONES_ANTIGUAS!$AK152&lt;&gt;0),[6]PREMIOS_TITULACIONES_ANTIGUAS!$AK152,""),IF($A154="TOTAL",SUM(INDIRECT("U4:U"&amp;ROW()-1)),""))</f>
        <v/>
      </c>
      <c r="V154" s="7" t="str">
        <f t="shared" ca="1" si="44"/>
        <v/>
      </c>
      <c r="W154" s="7" t="str">
        <f ca="1">IF(AND($A154&lt;&gt;"",$A154&lt;&gt;"TOTAL"),IF(AND([6]PREMIOS_TITULACIONES_ANTIGUAS!$AN152&lt;&gt;"",[6]PREMIOS_TITULACIONES_ANTIGUAS!$AN152&lt;&gt;0),[6]PREMIOS_TITULACIONES_ANTIGUAS!$AN152,""),IF($A154="TOTAL",SUM(INDIRECT("W4:W"&amp;ROW()-1)),""))</f>
        <v/>
      </c>
      <c r="X154" s="7" t="str">
        <f ca="1">IF(AND($A154&lt;&gt;"",$A154&lt;&gt;"TOTAL"),IF(AND([6]PREMIOS_TITULACIONES_ANTIGUAS!$AP152&lt;&gt;"",[6]PREMIOS_TITULACIONES_ANTIGUAS!$AP152&lt;&gt;0),[6]PREMIOS_TITULACIONES_ANTIGUAS!$AP152,""),IF($A154="TOTAL",SUM(INDIRECT("X4:X"&amp;ROW()-1)),""))</f>
        <v/>
      </c>
      <c r="Y154" s="7" t="str">
        <f t="shared" ca="1" si="45"/>
        <v/>
      </c>
      <c r="Z154" s="7" t="str">
        <f ca="1">IF(AND($A154&lt;&gt;"",$A154&lt;&gt;"TOTAL"),IF(AND([6]PREMIOS_TITULACIONES_ANTIGUAS!$AS152&lt;&gt;"",[6]PREMIOS_TITULACIONES_ANTIGUAS!$AS152&lt;&gt;0),[6]PREMIOS_TITULACIONES_ANTIGUAS!$AS152,""),IF($A154="TOTAL",SUM(INDIRECT("Z4:Z"&amp;ROW()-1)),""))</f>
        <v/>
      </c>
      <c r="AA154" s="7" t="str">
        <f ca="1">IF(AND($A154&lt;&gt;"",$A154&lt;&gt;"TOTAL"),IF(AND([6]PREMIOS_TITULACIONES_ANTIGUAS!$AU152&lt;&gt;"",[6]PREMIOS_TITULACIONES_ANTIGUAS!$AU152&lt;&gt;0),[6]PREMIOS_TITULACIONES_ANTIGUAS!$AU152,""),IF($A154="TOTAL",SUM(INDIRECT("AA4:AA"&amp;ROW()-1)),""))</f>
        <v/>
      </c>
      <c r="AB154" s="7" t="str">
        <f t="shared" ca="1" si="46"/>
        <v/>
      </c>
      <c r="AC154" s="7" t="str">
        <f ca="1">IF(AND($A154&lt;&gt;"",$A154&lt;&gt;"TOTAL"),IF(AND([6]PREMIOS_TITULACIONES_ANTIGUAS!$AX152&lt;&gt;"",[6]PREMIOS_TITULACIONES_ANTIGUAS!$AX152&lt;&gt;0),[6]PREMIOS_TITULACIONES_ANTIGUAS!$AX152,""),IF($A154="TOTAL",SUM(INDIRECT("AC4:AC"&amp;ROW()-1)),""))</f>
        <v/>
      </c>
      <c r="AD154" s="7" t="str">
        <f ca="1">IF(AND($A154&lt;&gt;"",$A154&lt;&gt;"TOTAL"),IF(AND([6]PREMIOS_TITULACIONES_ANTIGUAS!$AZ152&lt;&gt;"",[6]PREMIOS_TITULACIONES_ANTIGUAS!$AZ152&lt;&gt;0),[6]PREMIOS_TITULACIONES_ANTIGUAS!$AZ152,""),IF($A154="TOTAL",SUM(INDIRECT("AD4:AD"&amp;ROW()-1)),""))</f>
        <v/>
      </c>
      <c r="AE154" s="7" t="str">
        <f t="shared" ca="1" si="47"/>
        <v/>
      </c>
      <c r="AF154" s="7" t="str">
        <f ca="1">IF(AND($A154&lt;&gt;"",$A154&lt;&gt;"TOTAL"),IF(AND([6]PREMIOS_TITULACIONES_ANTIGUAS!$BC152&lt;&gt;"",[6]PREMIOS_TITULACIONES_ANTIGUAS!$BC152&lt;&gt;0),[6]PREMIOS_TITULACIONES_ANTIGUAS!$BC152,""),IF($A154="TOTAL",SUM(INDIRECT("AF4:AF"&amp;ROW()-1)),""))</f>
        <v/>
      </c>
      <c r="AG154" s="7" t="str">
        <f ca="1">IF(AND($A154&lt;&gt;"",$A154&lt;&gt;"TOTAL"),IF(AND([6]PREMIOS_TITULACIONES_ANTIGUAS!$BE152&lt;&gt;"",[6]PREMIOS_TITULACIONES_ANTIGUAS!$BE152&lt;&gt;0),[6]PREMIOS_TITULACIONES_ANTIGUAS!$BE152,""),IF($A154="TOTAL",SUM(INDIRECT("AG4:AG"&amp;ROW()-1)),""))</f>
        <v/>
      </c>
      <c r="AH154" s="7" t="str">
        <f t="shared" ca="1" si="48"/>
        <v/>
      </c>
      <c r="AI154" s="7" t="str">
        <f ca="1">IF(AND($A154&lt;&gt;"",$A154&lt;&gt;"TOTAL"),IF(AND([6]PREMIOS_TITULACIONES_ANTIGUAS!$BH152&lt;&gt;"",[6]PREMIOS_TITULACIONES_ANTIGUAS!$BH152&lt;&gt;0),[6]PREMIOS_TITULACIONES_ANTIGUAS!$BH152,""),IF($A154="TOTAL",SUM(INDIRECT("AI4:AI"&amp;ROW()-1)),""))</f>
        <v/>
      </c>
      <c r="AJ154" s="7" t="str">
        <f ca="1">IF(AND($A154&lt;&gt;"",$A154&lt;&gt;"TOTAL"),IF(AND([6]PREMIOS_TITULACIONES_ANTIGUAS!$BJ152&lt;&gt;"",[6]PREMIOS_TITULACIONES_ANTIGUAS!$BJ152&lt;&gt;0),[6]PREMIOS_TITULACIONES_ANTIGUAS!$BJ152,""),IF($A154="TOTAL",SUM(INDIRECT("AJ4:AJ"&amp;ROW()-1)),""))</f>
        <v/>
      </c>
      <c r="AK154" s="7" t="str">
        <f t="shared" ca="1" si="49"/>
        <v/>
      </c>
      <c r="AL154" s="7" t="str">
        <f ca="1">IF(AND($A154&lt;&gt;"",$A154&lt;&gt;"TOTAL"),IF(AND([6]PREMIOS_TITULACIONES_ANTIGUAS!$BM152&lt;&gt;"",[6]PREMIOS_TITULACIONES_ANTIGUAS!$BM152&lt;&gt;0),[6]PREMIOS_TITULACIONES_ANTIGUAS!$BM152,""),IF($A154="TOTAL",SUM(INDIRECT("AL4:AL"&amp;ROW()-1)),""))</f>
        <v/>
      </c>
      <c r="AM154" s="7" t="str">
        <f ca="1">IF(AND($A154&lt;&gt;"",$A154&lt;&gt;"TOTAL"),IF(AND([6]PREMIOS_TITULACIONES_ANTIGUAS!$BO152&lt;&gt;"",[6]PREMIOS_TITULACIONES_ANTIGUAS!$BO152&lt;&gt;0),[6]PREMIOS_TITULACIONES_ANTIGUAS!$BO152,""),IF($A154="TOTAL",SUM(INDIRECT("AM4:AM"&amp;ROW()-1)),""))</f>
        <v/>
      </c>
      <c r="AN154" s="7" t="str">
        <f t="shared" ca="1" si="50"/>
        <v/>
      </c>
      <c r="AO154" s="7" t="str">
        <f ca="1">IF(AND($A154&lt;&gt;"",$A154&lt;&gt;"TOTAL"),IF(AND([6]PREMIOS_TITULACIONES_ANTIGUAS!$BR152&lt;&gt;"",[6]PREMIOS_TITULACIONES_ANTIGUAS!$BR152&lt;&gt;0),[6]PREMIOS_TITULACIONES_ANTIGUAS!$BR152,""),IF($A154="TOTAL",SUM(INDIRECT("AO4:AO"&amp;ROW()-1)),""))</f>
        <v/>
      </c>
      <c r="AP154" s="7" t="str">
        <f ca="1">IF(AND($A154&lt;&gt;"",$A154&lt;&gt;"TOTAL"),IF(AND([6]PREMIOS_TITULACIONES_ANTIGUAS!$BT152&lt;&gt;"",[6]PREMIOS_TITULACIONES_ANTIGUAS!$BT152&lt;&gt;0),[6]PREMIOS_TITULACIONES_ANTIGUAS!$BT152,""),IF($A154="TOTAL",SUM(INDIRECT("AP4:AP"&amp;ROW()-1)),""))</f>
        <v/>
      </c>
      <c r="AQ154" s="7" t="str">
        <f t="shared" ca="1" si="51"/>
        <v/>
      </c>
      <c r="AR154" s="7" t="str">
        <f ca="1">IF(AND($A154&lt;&gt;"",$A154&lt;&gt;"TOTAL"),IF(AND([6]PREMIOS_TITULACIONES_ANTIGUAS!$BW152&lt;&gt;"",[6]PREMIOS_TITULACIONES_ANTIGUAS!$BW152&lt;&gt;0),[6]PREMIOS_TITULACIONES_ANTIGUAS!$BW152,""),IF($A154="TOTAL",SUM(INDIRECT("AR4:AR"&amp;ROW()-1)),""))</f>
        <v/>
      </c>
      <c r="AS154" s="7" t="str">
        <f ca="1">IF(AND($A154&lt;&gt;"",$A154&lt;&gt;"TOTAL"),IF(AND([6]PREMIOS_TITULACIONES_ANTIGUAS!$BY152&lt;&gt;"",[6]PREMIOS_TITULACIONES_ANTIGUAS!$BY152&lt;&gt;0),[6]PREMIOS_TITULACIONES_ANTIGUAS!$BY152,""),IF($A154="TOTAL",SUM(INDIRECT("AS4:AS"&amp;ROW()-1)),""))</f>
        <v/>
      </c>
      <c r="AT154" s="7" t="str">
        <f t="shared" ca="1" si="52"/>
        <v/>
      </c>
      <c r="AU154" s="7" t="str">
        <f ca="1">IF(AND($A154&lt;&gt;"",$A154&lt;&gt;"TOTAL"),IF(AND([6]PREMIOS_TITULACIONES_ANTIGUAS!$CB152&lt;&gt;"",[6]PREMIOS_TITULACIONES_ANTIGUAS!$CB152&lt;&gt;0),[6]PREMIOS_TITULACIONES_ANTIGUAS!$CB152,""),IF($A154="TOTAL",SUM(INDIRECT("AU4:AU"&amp;ROW()-1)),""))</f>
        <v/>
      </c>
      <c r="AV154" s="7" t="str">
        <f ca="1">IF(AND($A154&lt;&gt;"",$A154&lt;&gt;"TOTAL"),IF(AND([6]PREMIOS_TITULACIONES_ANTIGUAS!$CD152&lt;&gt;"",[6]PREMIOS_TITULACIONES_ANTIGUAS!$CD152&lt;&gt;0),[6]PREMIOS_TITULACIONES_ANTIGUAS!$CD152,""),IF($A154="TOTAL",SUM(INDIRECT("AV4:AV"&amp;ROW()-1)),""))</f>
        <v/>
      </c>
      <c r="AW154" s="7" t="str">
        <f t="shared" ca="1" si="53"/>
        <v/>
      </c>
      <c r="AX154" s="7" t="str">
        <f ca="1">IF(AND($A154&lt;&gt;"",$A154&lt;&gt;"TOTAL"),IF(AND([6]PREMIOS_TITULACIONES_ANTIGUAS!$CG152&lt;&gt;"",[6]PREMIOS_TITULACIONES_ANTIGUAS!$CG152&lt;&gt;0),[6]PREMIOS_TITULACIONES_ANTIGUAS!$CG152,""),IF($A154="TOTAL",SUM(INDIRECT("AX4:AX"&amp;ROW()-1)),""))</f>
        <v/>
      </c>
      <c r="AY154" s="7" t="str">
        <f ca="1">IF(AND($A154&lt;&gt;"",$A154&lt;&gt;"TOTAL"),IF(AND([6]PREMIOS_TITULACIONES_ANTIGUAS!$CI152&lt;&gt;"",[6]PREMIOS_TITULACIONES_ANTIGUAS!$CI152&lt;&gt;0),[6]PREMIOS_TITULACIONES_ANTIGUAS!$CI152,""),IF($A154="TOTAL",SUM(INDIRECT("AY4:AY"&amp;ROW()-1)),""))</f>
        <v/>
      </c>
      <c r="AZ154" s="7" t="str">
        <f t="shared" ca="1" si="54"/>
        <v/>
      </c>
      <c r="BA154" s="7" t="str">
        <f ca="1">IF(AND($A154&lt;&gt;"",$A154&lt;&gt;"TOTAL"),IF(AND([6]PREMIOS_TITULACIONES_ANTIGUAS!$CL152&lt;&gt;"",[6]PREMIOS_TITULACIONES_ANTIGUAS!$CL152&lt;&gt;0),[6]PREMIOS_TITULACIONES_ANTIGUAS!$CL152,""),IF($A154="TOTAL",SUM(INDIRECT("BA4:BA"&amp;ROW()-1)),""))</f>
        <v/>
      </c>
      <c r="BB154" s="7" t="str">
        <f ca="1">IF(AND($A154&lt;&gt;"",$A154&lt;&gt;"TOTAL"),IF(AND([6]PREMIOS_TITULACIONES_ANTIGUAS!$CN152&lt;&gt;"",[6]PREMIOS_TITULACIONES_ANTIGUAS!$CN152&lt;&gt;0),[6]PREMIOS_TITULACIONES_ANTIGUAS!$CN152,""),IF($A154="TOTAL",SUM(INDIRECT("BB4:BB"&amp;ROW()-1)),""))</f>
        <v/>
      </c>
      <c r="BC154" s="7" t="str">
        <f t="shared" ca="1" si="55"/>
        <v/>
      </c>
      <c r="BD154" s="7" t="str">
        <f ca="1">IF(AND($A154&lt;&gt;"",$A154&lt;&gt;"TOTAL"),IF(AND([6]PREMIOS_TITULACIONES_ANTIGUAS!$CQ152&lt;&gt;"",[6]PREMIOS_TITULACIONES_ANTIGUAS!$CQ152&lt;&gt;0),[6]PREMIOS_TITULACIONES_ANTIGUAS!$CQ152,""),IF($A154="TOTAL",SUM(INDIRECT("BD4:BD"&amp;ROW()-1)),""))</f>
        <v/>
      </c>
      <c r="BE154" s="7" t="str">
        <f ca="1">IF(AND($A154&lt;&gt;"",$A154&lt;&gt;"TOTAL"),IF(AND([6]PREMIOS_TITULACIONES_ANTIGUAS!$CS152&lt;&gt;"",[6]PREMIOS_TITULACIONES_ANTIGUAS!$CS152&lt;&gt;0),[6]PREMIOS_TITULACIONES_ANTIGUAS!$CS152,""),IF($A154="TOTAL",SUM(INDIRECT("BE4:BE"&amp;ROW()-1)),""))</f>
        <v/>
      </c>
      <c r="BF154" s="7" t="str">
        <f t="shared" ca="1" si="56"/>
        <v/>
      </c>
    </row>
    <row r="155" spans="1:58" x14ac:dyDescent="0.2">
      <c r="A155" s="12" t="str">
        <f>IF([6]PREMIOS_TITULACIONES_ANTIGUAS!$D153&lt;&gt;"",[6]PREMIOS_TITULACIONES_ANTIGUAS!$D153,IF(AND([6]PREMIOS_TITULACIONES_ANTIGUAS!$D153="",[6]PREMIOS_TITULACIONES_ANTIGUAS!$D154="",[6]PREMIOS_TITULACIONES_ANTIGUAS!$D152=""),"","TOTAL"))</f>
        <v/>
      </c>
      <c r="B155" s="7" t="str">
        <f ca="1">IF(AND($A155&lt;&gt;"",$A155&lt;&gt;"TOTAL"),IF(AND([6]PREMIOS_TITULACIONES_ANTIGUAS!$E153&lt;&gt;"",[6]PREMIOS_TITULACIONES_ANTIGUAS!$E153&lt;&gt;0),[6]PREMIOS_TITULACIONES_ANTIGUAS!$E153,""),IF($A155="TOTAL",SUM(INDIRECT("B4:B"&amp;ROW()-1)),""))</f>
        <v/>
      </c>
      <c r="C155" s="7" t="str">
        <f ca="1">IF(AND($A155&lt;&gt;"",$A155&lt;&gt;"TOTAL"),IF(AND([6]PREMIOS_TITULACIONES_ANTIGUAS!$G153&lt;&gt;"",[6]PREMIOS_TITULACIONES_ANTIGUAS!$G153&lt;&gt;0),[6]PREMIOS_TITULACIONES_ANTIGUAS!$G153,""),IF($A155="TOTAL",SUM(INDIRECT("C4:C"&amp;ROW()-1)),""))</f>
        <v/>
      </c>
      <c r="D155" s="7" t="str">
        <f t="shared" ca="1" si="38"/>
        <v/>
      </c>
      <c r="E155" s="7" t="str">
        <f ca="1">IF(AND($A155&lt;&gt;"",$A155&lt;&gt;"TOTAL"),IF(AND([6]PREMIOS_TITULACIONES_ANTIGUAS!$J153&lt;&gt;"",[6]PREMIOS_TITULACIONES_ANTIGUAS!$J153&lt;&gt;0),[6]PREMIOS_TITULACIONES_ANTIGUAS!$J153,""),IF($A155="TOTAL",SUM(INDIRECT("E4:E"&amp;ROW()-1)),""))</f>
        <v/>
      </c>
      <c r="F155" s="7" t="str">
        <f ca="1">IF(AND($A155&lt;&gt;"",$A155&lt;&gt;"TOTAL"),IF(AND([6]PREMIOS_TITULACIONES_ANTIGUAS!$L153&lt;&gt;"",[6]PREMIOS_TITULACIONES_ANTIGUAS!$L153&lt;&gt;0),[6]PREMIOS_TITULACIONES_ANTIGUAS!$L153,""),IF($A155="TOTAL",SUM(INDIRECT("F4:F"&amp;ROW()-1)),""))</f>
        <v/>
      </c>
      <c r="G155" s="7" t="str">
        <f t="shared" ca="1" si="39"/>
        <v/>
      </c>
      <c r="H155" s="7" t="str">
        <f ca="1">IF(AND($A155&lt;&gt;"",$A155&lt;&gt;"TOTAL"),IF(AND([6]PREMIOS_TITULACIONES_ANTIGUAS!$O153&lt;&gt;"",[6]PREMIOS_TITULACIONES_ANTIGUAS!$O153&lt;&gt;0),[6]PREMIOS_TITULACIONES_ANTIGUAS!$O153,""),IF($A155="TOTAL",SUM(INDIRECT("H4:H"&amp;ROW()-1)),""))</f>
        <v/>
      </c>
      <c r="I155" s="7" t="str">
        <f ca="1">IF(AND($A155&lt;&gt;"",$A155&lt;&gt;"TOTAL"),IF(AND([6]PREMIOS_TITULACIONES_ANTIGUAS!$Q153&lt;&gt;"",[6]PREMIOS_TITULACIONES_ANTIGUAS!$Q153&lt;&gt;0),[6]PREMIOS_TITULACIONES_ANTIGUAS!$Q153,""),IF($A155="TOTAL",SUM(INDIRECT("I4:I"&amp;ROW()-1)),""))</f>
        <v/>
      </c>
      <c r="J155" s="7" t="str">
        <f t="shared" ca="1" si="40"/>
        <v/>
      </c>
      <c r="K155" s="7" t="str">
        <f ca="1">IF(AND($A155&lt;&gt;"",$A155&lt;&gt;"TOTAL"),IF(AND([6]PREMIOS_TITULACIONES_ANTIGUAS!$T153&lt;&gt;"",[6]PREMIOS_TITULACIONES_ANTIGUAS!$T153&lt;&gt;0),[6]PREMIOS_TITULACIONES_ANTIGUAS!$T153,""),IF($A155="TOTAL",SUM(INDIRECT("K4:K"&amp;ROW()-1)),""))</f>
        <v/>
      </c>
      <c r="L155" s="7" t="str">
        <f ca="1">IF(AND($A155&lt;&gt;"",$A155&lt;&gt;"TOTAL"),IF(AND([6]PREMIOS_TITULACIONES_ANTIGUAS!$V153&lt;&gt;"",[6]PREMIOS_TITULACIONES_ANTIGUAS!$V153&lt;&gt;0),[6]PREMIOS_TITULACIONES_ANTIGUAS!$V153,""),IF($A155="TOTAL",SUM(INDIRECT("L4:L"&amp;ROW()-1)),""))</f>
        <v/>
      </c>
      <c r="M155" s="7" t="str">
        <f t="shared" ca="1" si="41"/>
        <v/>
      </c>
      <c r="N155" s="7" t="str">
        <f ca="1">IF(AND($A155&lt;&gt;"",$A155&lt;&gt;"TOTAL"),IF(AND([6]PREMIOS_TITULACIONES_ANTIGUAS!$Y153&lt;&gt;"",[6]PREMIOS_TITULACIONES_ANTIGUAS!$Y153&lt;&gt;0),[6]PREMIOS_TITULACIONES_ANTIGUAS!$Y153,""),IF($A155="TOTAL",SUM(INDIRECT("N4:N"&amp;ROW()-1)),""))</f>
        <v/>
      </c>
      <c r="O155" s="7" t="str">
        <f ca="1">IF(AND($A155&lt;&gt;"",$A155&lt;&gt;"TOTAL"),IF(AND([6]PREMIOS_TITULACIONES_ANTIGUAS!$AA153&lt;&gt;"",[6]PREMIOS_TITULACIONES_ANTIGUAS!$AA153&lt;&gt;0),[6]PREMIOS_TITULACIONES_ANTIGUAS!$AA153,""),IF($A155="TOTAL",SUM(INDIRECT("O4:O"&amp;ROW()-1)),""))</f>
        <v/>
      </c>
      <c r="P155" s="7" t="str">
        <f t="shared" ca="1" si="42"/>
        <v/>
      </c>
      <c r="Q155" s="7" t="str">
        <f ca="1">IF(AND($A155&lt;&gt;"",$A155&lt;&gt;"TOTAL"),IF(AND([6]PREMIOS_TITULACIONES_ANTIGUAS!$AD153&lt;&gt;"",[6]PREMIOS_TITULACIONES_ANTIGUAS!$AD153&lt;&gt;0),[6]PREMIOS_TITULACIONES_ANTIGUAS!$AD153,""),IF($A155="TOTAL",SUM(INDIRECT("Q4:Q"&amp;ROW()-1)),""))</f>
        <v/>
      </c>
      <c r="R155" s="7" t="str">
        <f ca="1">IF(AND($A155&lt;&gt;"",$A155&lt;&gt;"TOTAL"),IF(AND([6]PREMIOS_TITULACIONES_ANTIGUAS!$AF153&lt;&gt;"",[6]PREMIOS_TITULACIONES_ANTIGUAS!$AF153&lt;&gt;0),[6]PREMIOS_TITULACIONES_ANTIGUAS!$AF153,""),IF($A155="TOTAL",SUM(INDIRECT("R4:R"&amp;ROW()-1)),""))</f>
        <v/>
      </c>
      <c r="S155" s="7" t="str">
        <f t="shared" ca="1" si="43"/>
        <v/>
      </c>
      <c r="T155" s="7" t="str">
        <f ca="1">IF(AND($A155&lt;&gt;"",$A155&lt;&gt;"TOTAL"),IF(AND([6]PREMIOS_TITULACIONES_ANTIGUAS!$AI153&lt;&gt;"",[6]PREMIOS_TITULACIONES_ANTIGUAS!$AI153&lt;&gt;0),[6]PREMIOS_TITULACIONES_ANTIGUAS!$AI153,""),IF($A155="TOTAL",SUM(INDIRECT("T4:T"&amp;ROW()-1)),""))</f>
        <v/>
      </c>
      <c r="U155" s="7" t="str">
        <f ca="1">IF(AND($A155&lt;&gt;"",$A155&lt;&gt;"TOTAL"),IF(AND([6]PREMIOS_TITULACIONES_ANTIGUAS!$AK153&lt;&gt;"",[6]PREMIOS_TITULACIONES_ANTIGUAS!$AK153&lt;&gt;0),[6]PREMIOS_TITULACIONES_ANTIGUAS!$AK153,""),IF($A155="TOTAL",SUM(INDIRECT("U4:U"&amp;ROW()-1)),""))</f>
        <v/>
      </c>
      <c r="V155" s="7" t="str">
        <f t="shared" ca="1" si="44"/>
        <v/>
      </c>
      <c r="W155" s="7" t="str">
        <f ca="1">IF(AND($A155&lt;&gt;"",$A155&lt;&gt;"TOTAL"),IF(AND([6]PREMIOS_TITULACIONES_ANTIGUAS!$AN153&lt;&gt;"",[6]PREMIOS_TITULACIONES_ANTIGUAS!$AN153&lt;&gt;0),[6]PREMIOS_TITULACIONES_ANTIGUAS!$AN153,""),IF($A155="TOTAL",SUM(INDIRECT("W4:W"&amp;ROW()-1)),""))</f>
        <v/>
      </c>
      <c r="X155" s="7" t="str">
        <f ca="1">IF(AND($A155&lt;&gt;"",$A155&lt;&gt;"TOTAL"),IF(AND([6]PREMIOS_TITULACIONES_ANTIGUAS!$AP153&lt;&gt;"",[6]PREMIOS_TITULACIONES_ANTIGUAS!$AP153&lt;&gt;0),[6]PREMIOS_TITULACIONES_ANTIGUAS!$AP153,""),IF($A155="TOTAL",SUM(INDIRECT("X4:X"&amp;ROW()-1)),""))</f>
        <v/>
      </c>
      <c r="Y155" s="7" t="str">
        <f t="shared" ca="1" si="45"/>
        <v/>
      </c>
      <c r="Z155" s="7" t="str">
        <f ca="1">IF(AND($A155&lt;&gt;"",$A155&lt;&gt;"TOTAL"),IF(AND([6]PREMIOS_TITULACIONES_ANTIGUAS!$AS153&lt;&gt;"",[6]PREMIOS_TITULACIONES_ANTIGUAS!$AS153&lt;&gt;0),[6]PREMIOS_TITULACIONES_ANTIGUAS!$AS153,""),IF($A155="TOTAL",SUM(INDIRECT("Z4:Z"&amp;ROW()-1)),""))</f>
        <v/>
      </c>
      <c r="AA155" s="7" t="str">
        <f ca="1">IF(AND($A155&lt;&gt;"",$A155&lt;&gt;"TOTAL"),IF(AND([6]PREMIOS_TITULACIONES_ANTIGUAS!$AU153&lt;&gt;"",[6]PREMIOS_TITULACIONES_ANTIGUAS!$AU153&lt;&gt;0),[6]PREMIOS_TITULACIONES_ANTIGUAS!$AU153,""),IF($A155="TOTAL",SUM(INDIRECT("AA4:AA"&amp;ROW()-1)),""))</f>
        <v/>
      </c>
      <c r="AB155" s="7" t="str">
        <f t="shared" ca="1" si="46"/>
        <v/>
      </c>
      <c r="AC155" s="7" t="str">
        <f ca="1">IF(AND($A155&lt;&gt;"",$A155&lt;&gt;"TOTAL"),IF(AND([6]PREMIOS_TITULACIONES_ANTIGUAS!$AX153&lt;&gt;"",[6]PREMIOS_TITULACIONES_ANTIGUAS!$AX153&lt;&gt;0),[6]PREMIOS_TITULACIONES_ANTIGUAS!$AX153,""),IF($A155="TOTAL",SUM(INDIRECT("AC4:AC"&amp;ROW()-1)),""))</f>
        <v/>
      </c>
      <c r="AD155" s="7" t="str">
        <f ca="1">IF(AND($A155&lt;&gt;"",$A155&lt;&gt;"TOTAL"),IF(AND([6]PREMIOS_TITULACIONES_ANTIGUAS!$AZ153&lt;&gt;"",[6]PREMIOS_TITULACIONES_ANTIGUAS!$AZ153&lt;&gt;0),[6]PREMIOS_TITULACIONES_ANTIGUAS!$AZ153,""),IF($A155="TOTAL",SUM(INDIRECT("AD4:AD"&amp;ROW()-1)),""))</f>
        <v/>
      </c>
      <c r="AE155" s="7" t="str">
        <f t="shared" ca="1" si="47"/>
        <v/>
      </c>
      <c r="AF155" s="7" t="str">
        <f ca="1">IF(AND($A155&lt;&gt;"",$A155&lt;&gt;"TOTAL"),IF(AND([6]PREMIOS_TITULACIONES_ANTIGUAS!$BC153&lt;&gt;"",[6]PREMIOS_TITULACIONES_ANTIGUAS!$BC153&lt;&gt;0),[6]PREMIOS_TITULACIONES_ANTIGUAS!$BC153,""),IF($A155="TOTAL",SUM(INDIRECT("AF4:AF"&amp;ROW()-1)),""))</f>
        <v/>
      </c>
      <c r="AG155" s="7" t="str">
        <f ca="1">IF(AND($A155&lt;&gt;"",$A155&lt;&gt;"TOTAL"),IF(AND([6]PREMIOS_TITULACIONES_ANTIGUAS!$BE153&lt;&gt;"",[6]PREMIOS_TITULACIONES_ANTIGUAS!$BE153&lt;&gt;0),[6]PREMIOS_TITULACIONES_ANTIGUAS!$BE153,""),IF($A155="TOTAL",SUM(INDIRECT("AG4:AG"&amp;ROW()-1)),""))</f>
        <v/>
      </c>
      <c r="AH155" s="7" t="str">
        <f t="shared" ca="1" si="48"/>
        <v/>
      </c>
      <c r="AI155" s="7" t="str">
        <f ca="1">IF(AND($A155&lt;&gt;"",$A155&lt;&gt;"TOTAL"),IF(AND([6]PREMIOS_TITULACIONES_ANTIGUAS!$BH153&lt;&gt;"",[6]PREMIOS_TITULACIONES_ANTIGUAS!$BH153&lt;&gt;0),[6]PREMIOS_TITULACIONES_ANTIGUAS!$BH153,""),IF($A155="TOTAL",SUM(INDIRECT("AI4:AI"&amp;ROW()-1)),""))</f>
        <v/>
      </c>
      <c r="AJ155" s="7" t="str">
        <f ca="1">IF(AND($A155&lt;&gt;"",$A155&lt;&gt;"TOTAL"),IF(AND([6]PREMIOS_TITULACIONES_ANTIGUAS!$BJ153&lt;&gt;"",[6]PREMIOS_TITULACIONES_ANTIGUAS!$BJ153&lt;&gt;0),[6]PREMIOS_TITULACIONES_ANTIGUAS!$BJ153,""),IF($A155="TOTAL",SUM(INDIRECT("AJ4:AJ"&amp;ROW()-1)),""))</f>
        <v/>
      </c>
      <c r="AK155" s="7" t="str">
        <f t="shared" ca="1" si="49"/>
        <v/>
      </c>
      <c r="AL155" s="7" t="str">
        <f ca="1">IF(AND($A155&lt;&gt;"",$A155&lt;&gt;"TOTAL"),IF(AND([6]PREMIOS_TITULACIONES_ANTIGUAS!$BM153&lt;&gt;"",[6]PREMIOS_TITULACIONES_ANTIGUAS!$BM153&lt;&gt;0),[6]PREMIOS_TITULACIONES_ANTIGUAS!$BM153,""),IF($A155="TOTAL",SUM(INDIRECT("AL4:AL"&amp;ROW()-1)),""))</f>
        <v/>
      </c>
      <c r="AM155" s="7" t="str">
        <f ca="1">IF(AND($A155&lt;&gt;"",$A155&lt;&gt;"TOTAL"),IF(AND([6]PREMIOS_TITULACIONES_ANTIGUAS!$BO153&lt;&gt;"",[6]PREMIOS_TITULACIONES_ANTIGUAS!$BO153&lt;&gt;0),[6]PREMIOS_TITULACIONES_ANTIGUAS!$BO153,""),IF($A155="TOTAL",SUM(INDIRECT("AM4:AM"&amp;ROW()-1)),""))</f>
        <v/>
      </c>
      <c r="AN155" s="7" t="str">
        <f t="shared" ca="1" si="50"/>
        <v/>
      </c>
      <c r="AO155" s="7" t="str">
        <f ca="1">IF(AND($A155&lt;&gt;"",$A155&lt;&gt;"TOTAL"),IF(AND([6]PREMIOS_TITULACIONES_ANTIGUAS!$BR153&lt;&gt;"",[6]PREMIOS_TITULACIONES_ANTIGUAS!$BR153&lt;&gt;0),[6]PREMIOS_TITULACIONES_ANTIGUAS!$BR153,""),IF($A155="TOTAL",SUM(INDIRECT("AO4:AO"&amp;ROW()-1)),""))</f>
        <v/>
      </c>
      <c r="AP155" s="7" t="str">
        <f ca="1">IF(AND($A155&lt;&gt;"",$A155&lt;&gt;"TOTAL"),IF(AND([6]PREMIOS_TITULACIONES_ANTIGUAS!$BT153&lt;&gt;"",[6]PREMIOS_TITULACIONES_ANTIGUAS!$BT153&lt;&gt;0),[6]PREMIOS_TITULACIONES_ANTIGUAS!$BT153,""),IF($A155="TOTAL",SUM(INDIRECT("AP4:AP"&amp;ROW()-1)),""))</f>
        <v/>
      </c>
      <c r="AQ155" s="7" t="str">
        <f t="shared" ca="1" si="51"/>
        <v/>
      </c>
      <c r="AR155" s="7" t="str">
        <f ca="1">IF(AND($A155&lt;&gt;"",$A155&lt;&gt;"TOTAL"),IF(AND([6]PREMIOS_TITULACIONES_ANTIGUAS!$BW153&lt;&gt;"",[6]PREMIOS_TITULACIONES_ANTIGUAS!$BW153&lt;&gt;0),[6]PREMIOS_TITULACIONES_ANTIGUAS!$BW153,""),IF($A155="TOTAL",SUM(INDIRECT("AR4:AR"&amp;ROW()-1)),""))</f>
        <v/>
      </c>
      <c r="AS155" s="7" t="str">
        <f ca="1">IF(AND($A155&lt;&gt;"",$A155&lt;&gt;"TOTAL"),IF(AND([6]PREMIOS_TITULACIONES_ANTIGUAS!$BY153&lt;&gt;"",[6]PREMIOS_TITULACIONES_ANTIGUAS!$BY153&lt;&gt;0),[6]PREMIOS_TITULACIONES_ANTIGUAS!$BY153,""),IF($A155="TOTAL",SUM(INDIRECT("AS4:AS"&amp;ROW()-1)),""))</f>
        <v/>
      </c>
      <c r="AT155" s="7" t="str">
        <f t="shared" ca="1" si="52"/>
        <v/>
      </c>
      <c r="AU155" s="7" t="str">
        <f ca="1">IF(AND($A155&lt;&gt;"",$A155&lt;&gt;"TOTAL"),IF(AND([6]PREMIOS_TITULACIONES_ANTIGUAS!$CB153&lt;&gt;"",[6]PREMIOS_TITULACIONES_ANTIGUAS!$CB153&lt;&gt;0),[6]PREMIOS_TITULACIONES_ANTIGUAS!$CB153,""),IF($A155="TOTAL",SUM(INDIRECT("AU4:AU"&amp;ROW()-1)),""))</f>
        <v/>
      </c>
      <c r="AV155" s="7" t="str">
        <f ca="1">IF(AND($A155&lt;&gt;"",$A155&lt;&gt;"TOTAL"),IF(AND([6]PREMIOS_TITULACIONES_ANTIGUAS!$CD153&lt;&gt;"",[6]PREMIOS_TITULACIONES_ANTIGUAS!$CD153&lt;&gt;0),[6]PREMIOS_TITULACIONES_ANTIGUAS!$CD153,""),IF($A155="TOTAL",SUM(INDIRECT("AV4:AV"&amp;ROW()-1)),""))</f>
        <v/>
      </c>
      <c r="AW155" s="7" t="str">
        <f t="shared" ca="1" si="53"/>
        <v/>
      </c>
      <c r="AX155" s="7" t="str">
        <f ca="1">IF(AND($A155&lt;&gt;"",$A155&lt;&gt;"TOTAL"),IF(AND([6]PREMIOS_TITULACIONES_ANTIGUAS!$CG153&lt;&gt;"",[6]PREMIOS_TITULACIONES_ANTIGUAS!$CG153&lt;&gt;0),[6]PREMIOS_TITULACIONES_ANTIGUAS!$CG153,""),IF($A155="TOTAL",SUM(INDIRECT("AX4:AX"&amp;ROW()-1)),""))</f>
        <v/>
      </c>
      <c r="AY155" s="7" t="str">
        <f ca="1">IF(AND($A155&lt;&gt;"",$A155&lt;&gt;"TOTAL"),IF(AND([6]PREMIOS_TITULACIONES_ANTIGUAS!$CI153&lt;&gt;"",[6]PREMIOS_TITULACIONES_ANTIGUAS!$CI153&lt;&gt;0),[6]PREMIOS_TITULACIONES_ANTIGUAS!$CI153,""),IF($A155="TOTAL",SUM(INDIRECT("AY4:AY"&amp;ROW()-1)),""))</f>
        <v/>
      </c>
      <c r="AZ155" s="7" t="str">
        <f t="shared" ca="1" si="54"/>
        <v/>
      </c>
      <c r="BA155" s="7" t="str">
        <f ca="1">IF(AND($A155&lt;&gt;"",$A155&lt;&gt;"TOTAL"),IF(AND([6]PREMIOS_TITULACIONES_ANTIGUAS!$CL153&lt;&gt;"",[6]PREMIOS_TITULACIONES_ANTIGUAS!$CL153&lt;&gt;0),[6]PREMIOS_TITULACIONES_ANTIGUAS!$CL153,""),IF($A155="TOTAL",SUM(INDIRECT("BA4:BA"&amp;ROW()-1)),""))</f>
        <v/>
      </c>
      <c r="BB155" s="7" t="str">
        <f ca="1">IF(AND($A155&lt;&gt;"",$A155&lt;&gt;"TOTAL"),IF(AND([6]PREMIOS_TITULACIONES_ANTIGUAS!$CN153&lt;&gt;"",[6]PREMIOS_TITULACIONES_ANTIGUAS!$CN153&lt;&gt;0),[6]PREMIOS_TITULACIONES_ANTIGUAS!$CN153,""),IF($A155="TOTAL",SUM(INDIRECT("BB4:BB"&amp;ROW()-1)),""))</f>
        <v/>
      </c>
      <c r="BC155" s="7" t="str">
        <f t="shared" ca="1" si="55"/>
        <v/>
      </c>
      <c r="BD155" s="7" t="str">
        <f ca="1">IF(AND($A155&lt;&gt;"",$A155&lt;&gt;"TOTAL"),IF(AND([6]PREMIOS_TITULACIONES_ANTIGUAS!$CQ153&lt;&gt;"",[6]PREMIOS_TITULACIONES_ANTIGUAS!$CQ153&lt;&gt;0),[6]PREMIOS_TITULACIONES_ANTIGUAS!$CQ153,""),IF($A155="TOTAL",SUM(INDIRECT("BD4:BD"&amp;ROW()-1)),""))</f>
        <v/>
      </c>
      <c r="BE155" s="7" t="str">
        <f ca="1">IF(AND($A155&lt;&gt;"",$A155&lt;&gt;"TOTAL"),IF(AND([6]PREMIOS_TITULACIONES_ANTIGUAS!$CS153&lt;&gt;"",[6]PREMIOS_TITULACIONES_ANTIGUAS!$CS153&lt;&gt;0),[6]PREMIOS_TITULACIONES_ANTIGUAS!$CS153,""),IF($A155="TOTAL",SUM(INDIRECT("BE4:BE"&amp;ROW()-1)),""))</f>
        <v/>
      </c>
      <c r="BF155" s="7" t="str">
        <f t="shared" ca="1" si="56"/>
        <v/>
      </c>
    </row>
    <row r="156" spans="1:58" x14ac:dyDescent="0.2">
      <c r="A156" s="12" t="str">
        <f>IF([6]PREMIOS_TITULACIONES_ANTIGUAS!$D154&lt;&gt;"",[6]PREMIOS_TITULACIONES_ANTIGUAS!$D154,IF(AND([6]PREMIOS_TITULACIONES_ANTIGUAS!$D154="",[6]PREMIOS_TITULACIONES_ANTIGUAS!$D155="",[6]PREMIOS_TITULACIONES_ANTIGUAS!$D153=""),"","TOTAL"))</f>
        <v/>
      </c>
      <c r="B156" s="7" t="str">
        <f ca="1">IF(AND($A156&lt;&gt;"",$A156&lt;&gt;"TOTAL"),IF(AND([6]PREMIOS_TITULACIONES_ANTIGUAS!$E154&lt;&gt;"",[6]PREMIOS_TITULACIONES_ANTIGUAS!$E154&lt;&gt;0),[6]PREMIOS_TITULACIONES_ANTIGUAS!$E154,""),IF($A156="TOTAL",SUM(INDIRECT("B4:B"&amp;ROW()-1)),""))</f>
        <v/>
      </c>
      <c r="C156" s="7" t="str">
        <f ca="1">IF(AND($A156&lt;&gt;"",$A156&lt;&gt;"TOTAL"),IF(AND([6]PREMIOS_TITULACIONES_ANTIGUAS!$G154&lt;&gt;"",[6]PREMIOS_TITULACIONES_ANTIGUAS!$G154&lt;&gt;0),[6]PREMIOS_TITULACIONES_ANTIGUAS!$G154,""),IF($A156="TOTAL",SUM(INDIRECT("C4:C"&amp;ROW()-1)),""))</f>
        <v/>
      </c>
      <c r="D156" s="7" t="str">
        <f t="shared" ca="1" si="38"/>
        <v/>
      </c>
      <c r="E156" s="7" t="str">
        <f ca="1">IF(AND($A156&lt;&gt;"",$A156&lt;&gt;"TOTAL"),IF(AND([6]PREMIOS_TITULACIONES_ANTIGUAS!$J154&lt;&gt;"",[6]PREMIOS_TITULACIONES_ANTIGUAS!$J154&lt;&gt;0),[6]PREMIOS_TITULACIONES_ANTIGUAS!$J154,""),IF($A156="TOTAL",SUM(INDIRECT("E4:E"&amp;ROW()-1)),""))</f>
        <v/>
      </c>
      <c r="F156" s="7" t="str">
        <f ca="1">IF(AND($A156&lt;&gt;"",$A156&lt;&gt;"TOTAL"),IF(AND([6]PREMIOS_TITULACIONES_ANTIGUAS!$L154&lt;&gt;"",[6]PREMIOS_TITULACIONES_ANTIGUAS!$L154&lt;&gt;0),[6]PREMIOS_TITULACIONES_ANTIGUAS!$L154,""),IF($A156="TOTAL",SUM(INDIRECT("F4:F"&amp;ROW()-1)),""))</f>
        <v/>
      </c>
      <c r="G156" s="7" t="str">
        <f t="shared" ca="1" si="39"/>
        <v/>
      </c>
      <c r="H156" s="7" t="str">
        <f ca="1">IF(AND($A156&lt;&gt;"",$A156&lt;&gt;"TOTAL"),IF(AND([6]PREMIOS_TITULACIONES_ANTIGUAS!$O154&lt;&gt;"",[6]PREMIOS_TITULACIONES_ANTIGUAS!$O154&lt;&gt;0),[6]PREMIOS_TITULACIONES_ANTIGUAS!$O154,""),IF($A156="TOTAL",SUM(INDIRECT("H4:H"&amp;ROW()-1)),""))</f>
        <v/>
      </c>
      <c r="I156" s="7" t="str">
        <f ca="1">IF(AND($A156&lt;&gt;"",$A156&lt;&gt;"TOTAL"),IF(AND([6]PREMIOS_TITULACIONES_ANTIGUAS!$Q154&lt;&gt;"",[6]PREMIOS_TITULACIONES_ANTIGUAS!$Q154&lt;&gt;0),[6]PREMIOS_TITULACIONES_ANTIGUAS!$Q154,""),IF($A156="TOTAL",SUM(INDIRECT("I4:I"&amp;ROW()-1)),""))</f>
        <v/>
      </c>
      <c r="J156" s="7" t="str">
        <f t="shared" ca="1" si="40"/>
        <v/>
      </c>
      <c r="K156" s="7" t="str">
        <f ca="1">IF(AND($A156&lt;&gt;"",$A156&lt;&gt;"TOTAL"),IF(AND([6]PREMIOS_TITULACIONES_ANTIGUAS!$T154&lt;&gt;"",[6]PREMIOS_TITULACIONES_ANTIGUAS!$T154&lt;&gt;0),[6]PREMIOS_TITULACIONES_ANTIGUAS!$T154,""),IF($A156="TOTAL",SUM(INDIRECT("K4:K"&amp;ROW()-1)),""))</f>
        <v/>
      </c>
      <c r="L156" s="7" t="str">
        <f ca="1">IF(AND($A156&lt;&gt;"",$A156&lt;&gt;"TOTAL"),IF(AND([6]PREMIOS_TITULACIONES_ANTIGUAS!$V154&lt;&gt;"",[6]PREMIOS_TITULACIONES_ANTIGUAS!$V154&lt;&gt;0),[6]PREMIOS_TITULACIONES_ANTIGUAS!$V154,""),IF($A156="TOTAL",SUM(INDIRECT("L4:L"&amp;ROW()-1)),""))</f>
        <v/>
      </c>
      <c r="M156" s="7" t="str">
        <f t="shared" ca="1" si="41"/>
        <v/>
      </c>
      <c r="N156" s="7" t="str">
        <f ca="1">IF(AND($A156&lt;&gt;"",$A156&lt;&gt;"TOTAL"),IF(AND([6]PREMIOS_TITULACIONES_ANTIGUAS!$Y154&lt;&gt;"",[6]PREMIOS_TITULACIONES_ANTIGUAS!$Y154&lt;&gt;0),[6]PREMIOS_TITULACIONES_ANTIGUAS!$Y154,""),IF($A156="TOTAL",SUM(INDIRECT("N4:N"&amp;ROW()-1)),""))</f>
        <v/>
      </c>
      <c r="O156" s="7" t="str">
        <f ca="1">IF(AND($A156&lt;&gt;"",$A156&lt;&gt;"TOTAL"),IF(AND([6]PREMIOS_TITULACIONES_ANTIGUAS!$AA154&lt;&gt;"",[6]PREMIOS_TITULACIONES_ANTIGUAS!$AA154&lt;&gt;0),[6]PREMIOS_TITULACIONES_ANTIGUAS!$AA154,""),IF($A156="TOTAL",SUM(INDIRECT("O4:O"&amp;ROW()-1)),""))</f>
        <v/>
      </c>
      <c r="P156" s="7" t="str">
        <f t="shared" ca="1" si="42"/>
        <v/>
      </c>
      <c r="Q156" s="7" t="str">
        <f ca="1">IF(AND($A156&lt;&gt;"",$A156&lt;&gt;"TOTAL"),IF(AND([6]PREMIOS_TITULACIONES_ANTIGUAS!$AD154&lt;&gt;"",[6]PREMIOS_TITULACIONES_ANTIGUAS!$AD154&lt;&gt;0),[6]PREMIOS_TITULACIONES_ANTIGUAS!$AD154,""),IF($A156="TOTAL",SUM(INDIRECT("Q4:Q"&amp;ROW()-1)),""))</f>
        <v/>
      </c>
      <c r="R156" s="7" t="str">
        <f ca="1">IF(AND($A156&lt;&gt;"",$A156&lt;&gt;"TOTAL"),IF(AND([6]PREMIOS_TITULACIONES_ANTIGUAS!$AF154&lt;&gt;"",[6]PREMIOS_TITULACIONES_ANTIGUAS!$AF154&lt;&gt;0),[6]PREMIOS_TITULACIONES_ANTIGUAS!$AF154,""),IF($A156="TOTAL",SUM(INDIRECT("R4:R"&amp;ROW()-1)),""))</f>
        <v/>
      </c>
      <c r="S156" s="7" t="str">
        <f t="shared" ca="1" si="43"/>
        <v/>
      </c>
      <c r="T156" s="7" t="str">
        <f ca="1">IF(AND($A156&lt;&gt;"",$A156&lt;&gt;"TOTAL"),IF(AND([6]PREMIOS_TITULACIONES_ANTIGUAS!$AI154&lt;&gt;"",[6]PREMIOS_TITULACIONES_ANTIGUAS!$AI154&lt;&gt;0),[6]PREMIOS_TITULACIONES_ANTIGUAS!$AI154,""),IF($A156="TOTAL",SUM(INDIRECT("T4:T"&amp;ROW()-1)),""))</f>
        <v/>
      </c>
      <c r="U156" s="7" t="str">
        <f ca="1">IF(AND($A156&lt;&gt;"",$A156&lt;&gt;"TOTAL"),IF(AND([6]PREMIOS_TITULACIONES_ANTIGUAS!$AK154&lt;&gt;"",[6]PREMIOS_TITULACIONES_ANTIGUAS!$AK154&lt;&gt;0),[6]PREMIOS_TITULACIONES_ANTIGUAS!$AK154,""),IF($A156="TOTAL",SUM(INDIRECT("U4:U"&amp;ROW()-1)),""))</f>
        <v/>
      </c>
      <c r="V156" s="7" t="str">
        <f t="shared" ca="1" si="44"/>
        <v/>
      </c>
      <c r="W156" s="7" t="str">
        <f ca="1">IF(AND($A156&lt;&gt;"",$A156&lt;&gt;"TOTAL"),IF(AND([6]PREMIOS_TITULACIONES_ANTIGUAS!$AN154&lt;&gt;"",[6]PREMIOS_TITULACIONES_ANTIGUAS!$AN154&lt;&gt;0),[6]PREMIOS_TITULACIONES_ANTIGUAS!$AN154,""),IF($A156="TOTAL",SUM(INDIRECT("W4:W"&amp;ROW()-1)),""))</f>
        <v/>
      </c>
      <c r="X156" s="7" t="str">
        <f ca="1">IF(AND($A156&lt;&gt;"",$A156&lt;&gt;"TOTAL"),IF(AND([6]PREMIOS_TITULACIONES_ANTIGUAS!$AP154&lt;&gt;"",[6]PREMIOS_TITULACIONES_ANTIGUAS!$AP154&lt;&gt;0),[6]PREMIOS_TITULACIONES_ANTIGUAS!$AP154,""),IF($A156="TOTAL",SUM(INDIRECT("X4:X"&amp;ROW()-1)),""))</f>
        <v/>
      </c>
      <c r="Y156" s="7" t="str">
        <f t="shared" ca="1" si="45"/>
        <v/>
      </c>
      <c r="Z156" s="7" t="str">
        <f ca="1">IF(AND($A156&lt;&gt;"",$A156&lt;&gt;"TOTAL"),IF(AND([6]PREMIOS_TITULACIONES_ANTIGUAS!$AS154&lt;&gt;"",[6]PREMIOS_TITULACIONES_ANTIGUAS!$AS154&lt;&gt;0),[6]PREMIOS_TITULACIONES_ANTIGUAS!$AS154,""),IF($A156="TOTAL",SUM(INDIRECT("Z4:Z"&amp;ROW()-1)),""))</f>
        <v/>
      </c>
      <c r="AA156" s="7" t="str">
        <f ca="1">IF(AND($A156&lt;&gt;"",$A156&lt;&gt;"TOTAL"),IF(AND([6]PREMIOS_TITULACIONES_ANTIGUAS!$AU154&lt;&gt;"",[6]PREMIOS_TITULACIONES_ANTIGUAS!$AU154&lt;&gt;0),[6]PREMIOS_TITULACIONES_ANTIGUAS!$AU154,""),IF($A156="TOTAL",SUM(INDIRECT("AA4:AA"&amp;ROW()-1)),""))</f>
        <v/>
      </c>
      <c r="AB156" s="7" t="str">
        <f t="shared" ca="1" si="46"/>
        <v/>
      </c>
      <c r="AC156" s="7" t="str">
        <f ca="1">IF(AND($A156&lt;&gt;"",$A156&lt;&gt;"TOTAL"),IF(AND([6]PREMIOS_TITULACIONES_ANTIGUAS!$AX154&lt;&gt;"",[6]PREMIOS_TITULACIONES_ANTIGUAS!$AX154&lt;&gt;0),[6]PREMIOS_TITULACIONES_ANTIGUAS!$AX154,""),IF($A156="TOTAL",SUM(INDIRECT("AC4:AC"&amp;ROW()-1)),""))</f>
        <v/>
      </c>
      <c r="AD156" s="7" t="str">
        <f ca="1">IF(AND($A156&lt;&gt;"",$A156&lt;&gt;"TOTAL"),IF(AND([6]PREMIOS_TITULACIONES_ANTIGUAS!$AZ154&lt;&gt;"",[6]PREMIOS_TITULACIONES_ANTIGUAS!$AZ154&lt;&gt;0),[6]PREMIOS_TITULACIONES_ANTIGUAS!$AZ154,""),IF($A156="TOTAL",SUM(INDIRECT("AD4:AD"&amp;ROW()-1)),""))</f>
        <v/>
      </c>
      <c r="AE156" s="7" t="str">
        <f t="shared" ca="1" si="47"/>
        <v/>
      </c>
      <c r="AF156" s="7" t="str">
        <f ca="1">IF(AND($A156&lt;&gt;"",$A156&lt;&gt;"TOTAL"),IF(AND([6]PREMIOS_TITULACIONES_ANTIGUAS!$BC154&lt;&gt;"",[6]PREMIOS_TITULACIONES_ANTIGUAS!$BC154&lt;&gt;0),[6]PREMIOS_TITULACIONES_ANTIGUAS!$BC154,""),IF($A156="TOTAL",SUM(INDIRECT("AF4:AF"&amp;ROW()-1)),""))</f>
        <v/>
      </c>
      <c r="AG156" s="7" t="str">
        <f ca="1">IF(AND($A156&lt;&gt;"",$A156&lt;&gt;"TOTAL"),IF(AND([6]PREMIOS_TITULACIONES_ANTIGUAS!$BE154&lt;&gt;"",[6]PREMIOS_TITULACIONES_ANTIGUAS!$BE154&lt;&gt;0),[6]PREMIOS_TITULACIONES_ANTIGUAS!$BE154,""),IF($A156="TOTAL",SUM(INDIRECT("AG4:AG"&amp;ROW()-1)),""))</f>
        <v/>
      </c>
      <c r="AH156" s="7" t="str">
        <f t="shared" ca="1" si="48"/>
        <v/>
      </c>
      <c r="AI156" s="7" t="str">
        <f ca="1">IF(AND($A156&lt;&gt;"",$A156&lt;&gt;"TOTAL"),IF(AND([6]PREMIOS_TITULACIONES_ANTIGUAS!$BH154&lt;&gt;"",[6]PREMIOS_TITULACIONES_ANTIGUAS!$BH154&lt;&gt;0),[6]PREMIOS_TITULACIONES_ANTIGUAS!$BH154,""),IF($A156="TOTAL",SUM(INDIRECT("AI4:AI"&amp;ROW()-1)),""))</f>
        <v/>
      </c>
      <c r="AJ156" s="7" t="str">
        <f ca="1">IF(AND($A156&lt;&gt;"",$A156&lt;&gt;"TOTAL"),IF(AND([6]PREMIOS_TITULACIONES_ANTIGUAS!$BJ154&lt;&gt;"",[6]PREMIOS_TITULACIONES_ANTIGUAS!$BJ154&lt;&gt;0),[6]PREMIOS_TITULACIONES_ANTIGUAS!$BJ154,""),IF($A156="TOTAL",SUM(INDIRECT("AJ4:AJ"&amp;ROW()-1)),""))</f>
        <v/>
      </c>
      <c r="AK156" s="7" t="str">
        <f t="shared" ca="1" si="49"/>
        <v/>
      </c>
      <c r="AL156" s="7" t="str">
        <f ca="1">IF(AND($A156&lt;&gt;"",$A156&lt;&gt;"TOTAL"),IF(AND([6]PREMIOS_TITULACIONES_ANTIGUAS!$BM154&lt;&gt;"",[6]PREMIOS_TITULACIONES_ANTIGUAS!$BM154&lt;&gt;0),[6]PREMIOS_TITULACIONES_ANTIGUAS!$BM154,""),IF($A156="TOTAL",SUM(INDIRECT("AL4:AL"&amp;ROW()-1)),""))</f>
        <v/>
      </c>
      <c r="AM156" s="7" t="str">
        <f ca="1">IF(AND($A156&lt;&gt;"",$A156&lt;&gt;"TOTAL"),IF(AND([6]PREMIOS_TITULACIONES_ANTIGUAS!$BO154&lt;&gt;"",[6]PREMIOS_TITULACIONES_ANTIGUAS!$BO154&lt;&gt;0),[6]PREMIOS_TITULACIONES_ANTIGUAS!$BO154,""),IF($A156="TOTAL",SUM(INDIRECT("AM4:AM"&amp;ROW()-1)),""))</f>
        <v/>
      </c>
      <c r="AN156" s="7" t="str">
        <f t="shared" ca="1" si="50"/>
        <v/>
      </c>
      <c r="AO156" s="7" t="str">
        <f ca="1">IF(AND($A156&lt;&gt;"",$A156&lt;&gt;"TOTAL"),IF(AND([6]PREMIOS_TITULACIONES_ANTIGUAS!$BR154&lt;&gt;"",[6]PREMIOS_TITULACIONES_ANTIGUAS!$BR154&lt;&gt;0),[6]PREMIOS_TITULACIONES_ANTIGUAS!$BR154,""),IF($A156="TOTAL",SUM(INDIRECT("AO4:AO"&amp;ROW()-1)),""))</f>
        <v/>
      </c>
      <c r="AP156" s="7" t="str">
        <f ca="1">IF(AND($A156&lt;&gt;"",$A156&lt;&gt;"TOTAL"),IF(AND([6]PREMIOS_TITULACIONES_ANTIGUAS!$BT154&lt;&gt;"",[6]PREMIOS_TITULACIONES_ANTIGUAS!$BT154&lt;&gt;0),[6]PREMIOS_TITULACIONES_ANTIGUAS!$BT154,""),IF($A156="TOTAL",SUM(INDIRECT("AP4:AP"&amp;ROW()-1)),""))</f>
        <v/>
      </c>
      <c r="AQ156" s="7" t="str">
        <f t="shared" ca="1" si="51"/>
        <v/>
      </c>
      <c r="AR156" s="7" t="str">
        <f ca="1">IF(AND($A156&lt;&gt;"",$A156&lt;&gt;"TOTAL"),IF(AND([6]PREMIOS_TITULACIONES_ANTIGUAS!$BW154&lt;&gt;"",[6]PREMIOS_TITULACIONES_ANTIGUAS!$BW154&lt;&gt;0),[6]PREMIOS_TITULACIONES_ANTIGUAS!$BW154,""),IF($A156="TOTAL",SUM(INDIRECT("AR4:AR"&amp;ROW()-1)),""))</f>
        <v/>
      </c>
      <c r="AS156" s="7" t="str">
        <f ca="1">IF(AND($A156&lt;&gt;"",$A156&lt;&gt;"TOTAL"),IF(AND([6]PREMIOS_TITULACIONES_ANTIGUAS!$BY154&lt;&gt;"",[6]PREMIOS_TITULACIONES_ANTIGUAS!$BY154&lt;&gt;0),[6]PREMIOS_TITULACIONES_ANTIGUAS!$BY154,""),IF($A156="TOTAL",SUM(INDIRECT("AS4:AS"&amp;ROW()-1)),""))</f>
        <v/>
      </c>
      <c r="AT156" s="7" t="str">
        <f t="shared" ca="1" si="52"/>
        <v/>
      </c>
      <c r="AU156" s="7" t="str">
        <f ca="1">IF(AND($A156&lt;&gt;"",$A156&lt;&gt;"TOTAL"),IF(AND([6]PREMIOS_TITULACIONES_ANTIGUAS!$CB154&lt;&gt;"",[6]PREMIOS_TITULACIONES_ANTIGUAS!$CB154&lt;&gt;0),[6]PREMIOS_TITULACIONES_ANTIGUAS!$CB154,""),IF($A156="TOTAL",SUM(INDIRECT("AU4:AU"&amp;ROW()-1)),""))</f>
        <v/>
      </c>
      <c r="AV156" s="7" t="str">
        <f ca="1">IF(AND($A156&lt;&gt;"",$A156&lt;&gt;"TOTAL"),IF(AND([6]PREMIOS_TITULACIONES_ANTIGUAS!$CD154&lt;&gt;"",[6]PREMIOS_TITULACIONES_ANTIGUAS!$CD154&lt;&gt;0),[6]PREMIOS_TITULACIONES_ANTIGUAS!$CD154,""),IF($A156="TOTAL",SUM(INDIRECT("AV4:AV"&amp;ROW()-1)),""))</f>
        <v/>
      </c>
      <c r="AW156" s="7" t="str">
        <f t="shared" ca="1" si="53"/>
        <v/>
      </c>
      <c r="AX156" s="7" t="str">
        <f ca="1">IF(AND($A156&lt;&gt;"",$A156&lt;&gt;"TOTAL"),IF(AND([6]PREMIOS_TITULACIONES_ANTIGUAS!$CG154&lt;&gt;"",[6]PREMIOS_TITULACIONES_ANTIGUAS!$CG154&lt;&gt;0),[6]PREMIOS_TITULACIONES_ANTIGUAS!$CG154,""),IF($A156="TOTAL",SUM(INDIRECT("AX4:AX"&amp;ROW()-1)),""))</f>
        <v/>
      </c>
      <c r="AY156" s="7" t="str">
        <f ca="1">IF(AND($A156&lt;&gt;"",$A156&lt;&gt;"TOTAL"),IF(AND([6]PREMIOS_TITULACIONES_ANTIGUAS!$CI154&lt;&gt;"",[6]PREMIOS_TITULACIONES_ANTIGUAS!$CI154&lt;&gt;0),[6]PREMIOS_TITULACIONES_ANTIGUAS!$CI154,""),IF($A156="TOTAL",SUM(INDIRECT("AY4:AY"&amp;ROW()-1)),""))</f>
        <v/>
      </c>
      <c r="AZ156" s="7" t="str">
        <f t="shared" ca="1" si="54"/>
        <v/>
      </c>
      <c r="BA156" s="7" t="str">
        <f ca="1">IF(AND($A156&lt;&gt;"",$A156&lt;&gt;"TOTAL"),IF(AND([6]PREMIOS_TITULACIONES_ANTIGUAS!$CL154&lt;&gt;"",[6]PREMIOS_TITULACIONES_ANTIGUAS!$CL154&lt;&gt;0),[6]PREMIOS_TITULACIONES_ANTIGUAS!$CL154,""),IF($A156="TOTAL",SUM(INDIRECT("BA4:BA"&amp;ROW()-1)),""))</f>
        <v/>
      </c>
      <c r="BB156" s="7" t="str">
        <f ca="1">IF(AND($A156&lt;&gt;"",$A156&lt;&gt;"TOTAL"),IF(AND([6]PREMIOS_TITULACIONES_ANTIGUAS!$CN154&lt;&gt;"",[6]PREMIOS_TITULACIONES_ANTIGUAS!$CN154&lt;&gt;0),[6]PREMIOS_TITULACIONES_ANTIGUAS!$CN154,""),IF($A156="TOTAL",SUM(INDIRECT("BB4:BB"&amp;ROW()-1)),""))</f>
        <v/>
      </c>
      <c r="BC156" s="7" t="str">
        <f t="shared" ca="1" si="55"/>
        <v/>
      </c>
      <c r="BD156" s="7" t="str">
        <f ca="1">IF(AND($A156&lt;&gt;"",$A156&lt;&gt;"TOTAL"),IF(AND([6]PREMIOS_TITULACIONES_ANTIGUAS!$CQ154&lt;&gt;"",[6]PREMIOS_TITULACIONES_ANTIGUAS!$CQ154&lt;&gt;0),[6]PREMIOS_TITULACIONES_ANTIGUAS!$CQ154,""),IF($A156="TOTAL",SUM(INDIRECT("BD4:BD"&amp;ROW()-1)),""))</f>
        <v/>
      </c>
      <c r="BE156" s="7" t="str">
        <f ca="1">IF(AND($A156&lt;&gt;"",$A156&lt;&gt;"TOTAL"),IF(AND([6]PREMIOS_TITULACIONES_ANTIGUAS!$CS154&lt;&gt;"",[6]PREMIOS_TITULACIONES_ANTIGUAS!$CS154&lt;&gt;0),[6]PREMIOS_TITULACIONES_ANTIGUAS!$CS154,""),IF($A156="TOTAL",SUM(INDIRECT("BE4:BE"&amp;ROW()-1)),""))</f>
        <v/>
      </c>
      <c r="BF156" s="7" t="str">
        <f t="shared" ca="1" si="56"/>
        <v/>
      </c>
    </row>
    <row r="157" spans="1:58" x14ac:dyDescent="0.2">
      <c r="A157" s="12" t="str">
        <f>IF([6]PREMIOS_TITULACIONES_ANTIGUAS!$D155&lt;&gt;"",[6]PREMIOS_TITULACIONES_ANTIGUAS!$D155,IF(AND([6]PREMIOS_TITULACIONES_ANTIGUAS!$D155="",[6]PREMIOS_TITULACIONES_ANTIGUAS!$D156="",[6]PREMIOS_TITULACIONES_ANTIGUAS!$D154=""),"","TOTAL"))</f>
        <v/>
      </c>
      <c r="B157" s="7" t="str">
        <f ca="1">IF(AND($A157&lt;&gt;"",$A157&lt;&gt;"TOTAL"),IF(AND([6]PREMIOS_TITULACIONES_ANTIGUAS!$E155&lt;&gt;"",[6]PREMIOS_TITULACIONES_ANTIGUAS!$E155&lt;&gt;0),[6]PREMIOS_TITULACIONES_ANTIGUAS!$E155,""),IF($A157="TOTAL",SUM(INDIRECT("B4:B"&amp;ROW()-1)),""))</f>
        <v/>
      </c>
      <c r="C157" s="7" t="str">
        <f ca="1">IF(AND($A157&lt;&gt;"",$A157&lt;&gt;"TOTAL"),IF(AND([6]PREMIOS_TITULACIONES_ANTIGUAS!$G155&lt;&gt;"",[6]PREMIOS_TITULACIONES_ANTIGUAS!$G155&lt;&gt;0),[6]PREMIOS_TITULACIONES_ANTIGUAS!$G155,""),IF($A157="TOTAL",SUM(INDIRECT("C4:C"&amp;ROW()-1)),""))</f>
        <v/>
      </c>
      <c r="D157" s="7" t="str">
        <f t="shared" ca="1" si="38"/>
        <v/>
      </c>
      <c r="E157" s="7" t="str">
        <f ca="1">IF(AND($A157&lt;&gt;"",$A157&lt;&gt;"TOTAL"),IF(AND([6]PREMIOS_TITULACIONES_ANTIGUAS!$J155&lt;&gt;"",[6]PREMIOS_TITULACIONES_ANTIGUAS!$J155&lt;&gt;0),[6]PREMIOS_TITULACIONES_ANTIGUAS!$J155,""),IF($A157="TOTAL",SUM(INDIRECT("E4:E"&amp;ROW()-1)),""))</f>
        <v/>
      </c>
      <c r="F157" s="7" t="str">
        <f ca="1">IF(AND($A157&lt;&gt;"",$A157&lt;&gt;"TOTAL"),IF(AND([6]PREMIOS_TITULACIONES_ANTIGUAS!$L155&lt;&gt;"",[6]PREMIOS_TITULACIONES_ANTIGUAS!$L155&lt;&gt;0),[6]PREMIOS_TITULACIONES_ANTIGUAS!$L155,""),IF($A157="TOTAL",SUM(INDIRECT("F4:F"&amp;ROW()-1)),""))</f>
        <v/>
      </c>
      <c r="G157" s="7" t="str">
        <f t="shared" ca="1" si="39"/>
        <v/>
      </c>
      <c r="H157" s="7" t="str">
        <f ca="1">IF(AND($A157&lt;&gt;"",$A157&lt;&gt;"TOTAL"),IF(AND([6]PREMIOS_TITULACIONES_ANTIGUAS!$O155&lt;&gt;"",[6]PREMIOS_TITULACIONES_ANTIGUAS!$O155&lt;&gt;0),[6]PREMIOS_TITULACIONES_ANTIGUAS!$O155,""),IF($A157="TOTAL",SUM(INDIRECT("H4:H"&amp;ROW()-1)),""))</f>
        <v/>
      </c>
      <c r="I157" s="7" t="str">
        <f ca="1">IF(AND($A157&lt;&gt;"",$A157&lt;&gt;"TOTAL"),IF(AND([6]PREMIOS_TITULACIONES_ANTIGUAS!$Q155&lt;&gt;"",[6]PREMIOS_TITULACIONES_ANTIGUAS!$Q155&lt;&gt;0),[6]PREMIOS_TITULACIONES_ANTIGUAS!$Q155,""),IF($A157="TOTAL",SUM(INDIRECT("I4:I"&amp;ROW()-1)),""))</f>
        <v/>
      </c>
      <c r="J157" s="7" t="str">
        <f t="shared" ca="1" si="40"/>
        <v/>
      </c>
      <c r="K157" s="7" t="str">
        <f ca="1">IF(AND($A157&lt;&gt;"",$A157&lt;&gt;"TOTAL"),IF(AND([6]PREMIOS_TITULACIONES_ANTIGUAS!$T155&lt;&gt;"",[6]PREMIOS_TITULACIONES_ANTIGUAS!$T155&lt;&gt;0),[6]PREMIOS_TITULACIONES_ANTIGUAS!$T155,""),IF($A157="TOTAL",SUM(INDIRECT("K4:K"&amp;ROW()-1)),""))</f>
        <v/>
      </c>
      <c r="L157" s="7" t="str">
        <f ca="1">IF(AND($A157&lt;&gt;"",$A157&lt;&gt;"TOTAL"),IF(AND([6]PREMIOS_TITULACIONES_ANTIGUAS!$V155&lt;&gt;"",[6]PREMIOS_TITULACIONES_ANTIGUAS!$V155&lt;&gt;0),[6]PREMIOS_TITULACIONES_ANTIGUAS!$V155,""),IF($A157="TOTAL",SUM(INDIRECT("L4:L"&amp;ROW()-1)),""))</f>
        <v/>
      </c>
      <c r="M157" s="7" t="str">
        <f t="shared" ca="1" si="41"/>
        <v/>
      </c>
      <c r="N157" s="7" t="str">
        <f ca="1">IF(AND($A157&lt;&gt;"",$A157&lt;&gt;"TOTAL"),IF(AND([6]PREMIOS_TITULACIONES_ANTIGUAS!$Y155&lt;&gt;"",[6]PREMIOS_TITULACIONES_ANTIGUAS!$Y155&lt;&gt;0),[6]PREMIOS_TITULACIONES_ANTIGUAS!$Y155,""),IF($A157="TOTAL",SUM(INDIRECT("N4:N"&amp;ROW()-1)),""))</f>
        <v/>
      </c>
      <c r="O157" s="7" t="str">
        <f ca="1">IF(AND($A157&lt;&gt;"",$A157&lt;&gt;"TOTAL"),IF(AND([6]PREMIOS_TITULACIONES_ANTIGUAS!$AA155&lt;&gt;"",[6]PREMIOS_TITULACIONES_ANTIGUAS!$AA155&lt;&gt;0),[6]PREMIOS_TITULACIONES_ANTIGUAS!$AA155,""),IF($A157="TOTAL",SUM(INDIRECT("O4:O"&amp;ROW()-1)),""))</f>
        <v/>
      </c>
      <c r="P157" s="7" t="str">
        <f t="shared" ca="1" si="42"/>
        <v/>
      </c>
      <c r="Q157" s="7" t="str">
        <f ca="1">IF(AND($A157&lt;&gt;"",$A157&lt;&gt;"TOTAL"),IF(AND([6]PREMIOS_TITULACIONES_ANTIGUAS!$AD155&lt;&gt;"",[6]PREMIOS_TITULACIONES_ANTIGUAS!$AD155&lt;&gt;0),[6]PREMIOS_TITULACIONES_ANTIGUAS!$AD155,""),IF($A157="TOTAL",SUM(INDIRECT("Q4:Q"&amp;ROW()-1)),""))</f>
        <v/>
      </c>
      <c r="R157" s="7" t="str">
        <f ca="1">IF(AND($A157&lt;&gt;"",$A157&lt;&gt;"TOTAL"),IF(AND([6]PREMIOS_TITULACIONES_ANTIGUAS!$AF155&lt;&gt;"",[6]PREMIOS_TITULACIONES_ANTIGUAS!$AF155&lt;&gt;0),[6]PREMIOS_TITULACIONES_ANTIGUAS!$AF155,""),IF($A157="TOTAL",SUM(INDIRECT("R4:R"&amp;ROW()-1)),""))</f>
        <v/>
      </c>
      <c r="S157" s="7" t="str">
        <f t="shared" ca="1" si="43"/>
        <v/>
      </c>
      <c r="T157" s="7" t="str">
        <f ca="1">IF(AND($A157&lt;&gt;"",$A157&lt;&gt;"TOTAL"),IF(AND([6]PREMIOS_TITULACIONES_ANTIGUAS!$AI155&lt;&gt;"",[6]PREMIOS_TITULACIONES_ANTIGUAS!$AI155&lt;&gt;0),[6]PREMIOS_TITULACIONES_ANTIGUAS!$AI155,""),IF($A157="TOTAL",SUM(INDIRECT("T4:T"&amp;ROW()-1)),""))</f>
        <v/>
      </c>
      <c r="U157" s="7" t="str">
        <f ca="1">IF(AND($A157&lt;&gt;"",$A157&lt;&gt;"TOTAL"),IF(AND([6]PREMIOS_TITULACIONES_ANTIGUAS!$AK155&lt;&gt;"",[6]PREMIOS_TITULACIONES_ANTIGUAS!$AK155&lt;&gt;0),[6]PREMIOS_TITULACIONES_ANTIGUAS!$AK155,""),IF($A157="TOTAL",SUM(INDIRECT("U4:U"&amp;ROW()-1)),""))</f>
        <v/>
      </c>
      <c r="V157" s="7" t="str">
        <f t="shared" ca="1" si="44"/>
        <v/>
      </c>
      <c r="W157" s="7" t="str">
        <f ca="1">IF(AND($A157&lt;&gt;"",$A157&lt;&gt;"TOTAL"),IF(AND([6]PREMIOS_TITULACIONES_ANTIGUAS!$AN155&lt;&gt;"",[6]PREMIOS_TITULACIONES_ANTIGUAS!$AN155&lt;&gt;0),[6]PREMIOS_TITULACIONES_ANTIGUAS!$AN155,""),IF($A157="TOTAL",SUM(INDIRECT("W4:W"&amp;ROW()-1)),""))</f>
        <v/>
      </c>
      <c r="X157" s="7" t="str">
        <f ca="1">IF(AND($A157&lt;&gt;"",$A157&lt;&gt;"TOTAL"),IF(AND([6]PREMIOS_TITULACIONES_ANTIGUAS!$AP155&lt;&gt;"",[6]PREMIOS_TITULACIONES_ANTIGUAS!$AP155&lt;&gt;0),[6]PREMIOS_TITULACIONES_ANTIGUAS!$AP155,""),IF($A157="TOTAL",SUM(INDIRECT("X4:X"&amp;ROW()-1)),""))</f>
        <v/>
      </c>
      <c r="Y157" s="7" t="str">
        <f t="shared" ca="1" si="45"/>
        <v/>
      </c>
      <c r="Z157" s="7" t="str">
        <f ca="1">IF(AND($A157&lt;&gt;"",$A157&lt;&gt;"TOTAL"),IF(AND([6]PREMIOS_TITULACIONES_ANTIGUAS!$AS155&lt;&gt;"",[6]PREMIOS_TITULACIONES_ANTIGUAS!$AS155&lt;&gt;0),[6]PREMIOS_TITULACIONES_ANTIGUAS!$AS155,""),IF($A157="TOTAL",SUM(INDIRECT("Z4:Z"&amp;ROW()-1)),""))</f>
        <v/>
      </c>
      <c r="AA157" s="7" t="str">
        <f ca="1">IF(AND($A157&lt;&gt;"",$A157&lt;&gt;"TOTAL"),IF(AND([6]PREMIOS_TITULACIONES_ANTIGUAS!$AU155&lt;&gt;"",[6]PREMIOS_TITULACIONES_ANTIGUAS!$AU155&lt;&gt;0),[6]PREMIOS_TITULACIONES_ANTIGUAS!$AU155,""),IF($A157="TOTAL",SUM(INDIRECT("AA4:AA"&amp;ROW()-1)),""))</f>
        <v/>
      </c>
      <c r="AB157" s="7" t="str">
        <f t="shared" ca="1" si="46"/>
        <v/>
      </c>
      <c r="AC157" s="7" t="str">
        <f ca="1">IF(AND($A157&lt;&gt;"",$A157&lt;&gt;"TOTAL"),IF(AND([6]PREMIOS_TITULACIONES_ANTIGUAS!$AX155&lt;&gt;"",[6]PREMIOS_TITULACIONES_ANTIGUAS!$AX155&lt;&gt;0),[6]PREMIOS_TITULACIONES_ANTIGUAS!$AX155,""),IF($A157="TOTAL",SUM(INDIRECT("AC4:AC"&amp;ROW()-1)),""))</f>
        <v/>
      </c>
      <c r="AD157" s="7" t="str">
        <f ca="1">IF(AND($A157&lt;&gt;"",$A157&lt;&gt;"TOTAL"),IF(AND([6]PREMIOS_TITULACIONES_ANTIGUAS!$AZ155&lt;&gt;"",[6]PREMIOS_TITULACIONES_ANTIGUAS!$AZ155&lt;&gt;0),[6]PREMIOS_TITULACIONES_ANTIGUAS!$AZ155,""),IF($A157="TOTAL",SUM(INDIRECT("AD4:AD"&amp;ROW()-1)),""))</f>
        <v/>
      </c>
      <c r="AE157" s="7" t="str">
        <f t="shared" ca="1" si="47"/>
        <v/>
      </c>
      <c r="AF157" s="7" t="str">
        <f ca="1">IF(AND($A157&lt;&gt;"",$A157&lt;&gt;"TOTAL"),IF(AND([6]PREMIOS_TITULACIONES_ANTIGUAS!$BC155&lt;&gt;"",[6]PREMIOS_TITULACIONES_ANTIGUAS!$BC155&lt;&gt;0),[6]PREMIOS_TITULACIONES_ANTIGUAS!$BC155,""),IF($A157="TOTAL",SUM(INDIRECT("AF4:AF"&amp;ROW()-1)),""))</f>
        <v/>
      </c>
      <c r="AG157" s="7" t="str">
        <f ca="1">IF(AND($A157&lt;&gt;"",$A157&lt;&gt;"TOTAL"),IF(AND([6]PREMIOS_TITULACIONES_ANTIGUAS!$BE155&lt;&gt;"",[6]PREMIOS_TITULACIONES_ANTIGUAS!$BE155&lt;&gt;0),[6]PREMIOS_TITULACIONES_ANTIGUAS!$BE155,""),IF($A157="TOTAL",SUM(INDIRECT("AG4:AG"&amp;ROW()-1)),""))</f>
        <v/>
      </c>
      <c r="AH157" s="7" t="str">
        <f t="shared" ca="1" si="48"/>
        <v/>
      </c>
      <c r="AI157" s="7" t="str">
        <f ca="1">IF(AND($A157&lt;&gt;"",$A157&lt;&gt;"TOTAL"),IF(AND([6]PREMIOS_TITULACIONES_ANTIGUAS!$BH155&lt;&gt;"",[6]PREMIOS_TITULACIONES_ANTIGUAS!$BH155&lt;&gt;0),[6]PREMIOS_TITULACIONES_ANTIGUAS!$BH155,""),IF($A157="TOTAL",SUM(INDIRECT("AI4:AI"&amp;ROW()-1)),""))</f>
        <v/>
      </c>
      <c r="AJ157" s="7" t="str">
        <f ca="1">IF(AND($A157&lt;&gt;"",$A157&lt;&gt;"TOTAL"),IF(AND([6]PREMIOS_TITULACIONES_ANTIGUAS!$BJ155&lt;&gt;"",[6]PREMIOS_TITULACIONES_ANTIGUAS!$BJ155&lt;&gt;0),[6]PREMIOS_TITULACIONES_ANTIGUAS!$BJ155,""),IF($A157="TOTAL",SUM(INDIRECT("AJ4:AJ"&amp;ROW()-1)),""))</f>
        <v/>
      </c>
      <c r="AK157" s="7" t="str">
        <f t="shared" ca="1" si="49"/>
        <v/>
      </c>
      <c r="AL157" s="7" t="str">
        <f ca="1">IF(AND($A157&lt;&gt;"",$A157&lt;&gt;"TOTAL"),IF(AND([6]PREMIOS_TITULACIONES_ANTIGUAS!$BM155&lt;&gt;"",[6]PREMIOS_TITULACIONES_ANTIGUAS!$BM155&lt;&gt;0),[6]PREMIOS_TITULACIONES_ANTIGUAS!$BM155,""),IF($A157="TOTAL",SUM(INDIRECT("AL4:AL"&amp;ROW()-1)),""))</f>
        <v/>
      </c>
      <c r="AM157" s="7" t="str">
        <f ca="1">IF(AND($A157&lt;&gt;"",$A157&lt;&gt;"TOTAL"),IF(AND([6]PREMIOS_TITULACIONES_ANTIGUAS!$BO155&lt;&gt;"",[6]PREMIOS_TITULACIONES_ANTIGUAS!$BO155&lt;&gt;0),[6]PREMIOS_TITULACIONES_ANTIGUAS!$BO155,""),IF($A157="TOTAL",SUM(INDIRECT("AM4:AM"&amp;ROW()-1)),""))</f>
        <v/>
      </c>
      <c r="AN157" s="7" t="str">
        <f t="shared" ca="1" si="50"/>
        <v/>
      </c>
      <c r="AO157" s="7" t="str">
        <f ca="1">IF(AND($A157&lt;&gt;"",$A157&lt;&gt;"TOTAL"),IF(AND([6]PREMIOS_TITULACIONES_ANTIGUAS!$BR155&lt;&gt;"",[6]PREMIOS_TITULACIONES_ANTIGUAS!$BR155&lt;&gt;0),[6]PREMIOS_TITULACIONES_ANTIGUAS!$BR155,""),IF($A157="TOTAL",SUM(INDIRECT("AO4:AO"&amp;ROW()-1)),""))</f>
        <v/>
      </c>
      <c r="AP157" s="7" t="str">
        <f ca="1">IF(AND($A157&lt;&gt;"",$A157&lt;&gt;"TOTAL"),IF(AND([6]PREMIOS_TITULACIONES_ANTIGUAS!$BT155&lt;&gt;"",[6]PREMIOS_TITULACIONES_ANTIGUAS!$BT155&lt;&gt;0),[6]PREMIOS_TITULACIONES_ANTIGUAS!$BT155,""),IF($A157="TOTAL",SUM(INDIRECT("AP4:AP"&amp;ROW()-1)),""))</f>
        <v/>
      </c>
      <c r="AQ157" s="7" t="str">
        <f t="shared" ca="1" si="51"/>
        <v/>
      </c>
      <c r="AR157" s="7" t="str">
        <f ca="1">IF(AND($A157&lt;&gt;"",$A157&lt;&gt;"TOTAL"),IF(AND([6]PREMIOS_TITULACIONES_ANTIGUAS!$BW155&lt;&gt;"",[6]PREMIOS_TITULACIONES_ANTIGUAS!$BW155&lt;&gt;0),[6]PREMIOS_TITULACIONES_ANTIGUAS!$BW155,""),IF($A157="TOTAL",SUM(INDIRECT("AR4:AR"&amp;ROW()-1)),""))</f>
        <v/>
      </c>
      <c r="AS157" s="7" t="str">
        <f ca="1">IF(AND($A157&lt;&gt;"",$A157&lt;&gt;"TOTAL"),IF(AND([6]PREMIOS_TITULACIONES_ANTIGUAS!$BY155&lt;&gt;"",[6]PREMIOS_TITULACIONES_ANTIGUAS!$BY155&lt;&gt;0),[6]PREMIOS_TITULACIONES_ANTIGUAS!$BY155,""),IF($A157="TOTAL",SUM(INDIRECT("AS4:AS"&amp;ROW()-1)),""))</f>
        <v/>
      </c>
      <c r="AT157" s="7" t="str">
        <f t="shared" ca="1" si="52"/>
        <v/>
      </c>
      <c r="AU157" s="7" t="str">
        <f ca="1">IF(AND($A157&lt;&gt;"",$A157&lt;&gt;"TOTAL"),IF(AND([6]PREMIOS_TITULACIONES_ANTIGUAS!$CB155&lt;&gt;"",[6]PREMIOS_TITULACIONES_ANTIGUAS!$CB155&lt;&gt;0),[6]PREMIOS_TITULACIONES_ANTIGUAS!$CB155,""),IF($A157="TOTAL",SUM(INDIRECT("AU4:AU"&amp;ROW()-1)),""))</f>
        <v/>
      </c>
      <c r="AV157" s="7" t="str">
        <f ca="1">IF(AND($A157&lt;&gt;"",$A157&lt;&gt;"TOTAL"),IF(AND([6]PREMIOS_TITULACIONES_ANTIGUAS!$CD155&lt;&gt;"",[6]PREMIOS_TITULACIONES_ANTIGUAS!$CD155&lt;&gt;0),[6]PREMIOS_TITULACIONES_ANTIGUAS!$CD155,""),IF($A157="TOTAL",SUM(INDIRECT("AV4:AV"&amp;ROW()-1)),""))</f>
        <v/>
      </c>
      <c r="AW157" s="7" t="str">
        <f t="shared" ca="1" si="53"/>
        <v/>
      </c>
      <c r="AX157" s="7" t="str">
        <f ca="1">IF(AND($A157&lt;&gt;"",$A157&lt;&gt;"TOTAL"),IF(AND([6]PREMIOS_TITULACIONES_ANTIGUAS!$CG155&lt;&gt;"",[6]PREMIOS_TITULACIONES_ANTIGUAS!$CG155&lt;&gt;0),[6]PREMIOS_TITULACIONES_ANTIGUAS!$CG155,""),IF($A157="TOTAL",SUM(INDIRECT("AX4:AX"&amp;ROW()-1)),""))</f>
        <v/>
      </c>
      <c r="AY157" s="7" t="str">
        <f ca="1">IF(AND($A157&lt;&gt;"",$A157&lt;&gt;"TOTAL"),IF(AND([6]PREMIOS_TITULACIONES_ANTIGUAS!$CI155&lt;&gt;"",[6]PREMIOS_TITULACIONES_ANTIGUAS!$CI155&lt;&gt;0),[6]PREMIOS_TITULACIONES_ANTIGUAS!$CI155,""),IF($A157="TOTAL",SUM(INDIRECT("AY4:AY"&amp;ROW()-1)),""))</f>
        <v/>
      </c>
      <c r="AZ157" s="7" t="str">
        <f t="shared" ca="1" si="54"/>
        <v/>
      </c>
      <c r="BA157" s="7" t="str">
        <f ca="1">IF(AND($A157&lt;&gt;"",$A157&lt;&gt;"TOTAL"),IF(AND([6]PREMIOS_TITULACIONES_ANTIGUAS!$CL155&lt;&gt;"",[6]PREMIOS_TITULACIONES_ANTIGUAS!$CL155&lt;&gt;0),[6]PREMIOS_TITULACIONES_ANTIGUAS!$CL155,""),IF($A157="TOTAL",SUM(INDIRECT("BA4:BA"&amp;ROW()-1)),""))</f>
        <v/>
      </c>
      <c r="BB157" s="7" t="str">
        <f ca="1">IF(AND($A157&lt;&gt;"",$A157&lt;&gt;"TOTAL"),IF(AND([6]PREMIOS_TITULACIONES_ANTIGUAS!$CN155&lt;&gt;"",[6]PREMIOS_TITULACIONES_ANTIGUAS!$CN155&lt;&gt;0),[6]PREMIOS_TITULACIONES_ANTIGUAS!$CN155,""),IF($A157="TOTAL",SUM(INDIRECT("BB4:BB"&amp;ROW()-1)),""))</f>
        <v/>
      </c>
      <c r="BC157" s="7" t="str">
        <f t="shared" ca="1" si="55"/>
        <v/>
      </c>
      <c r="BD157" s="7" t="str">
        <f ca="1">IF(AND($A157&lt;&gt;"",$A157&lt;&gt;"TOTAL"),IF(AND([6]PREMIOS_TITULACIONES_ANTIGUAS!$CQ155&lt;&gt;"",[6]PREMIOS_TITULACIONES_ANTIGUAS!$CQ155&lt;&gt;0),[6]PREMIOS_TITULACIONES_ANTIGUAS!$CQ155,""),IF($A157="TOTAL",SUM(INDIRECT("BD4:BD"&amp;ROW()-1)),""))</f>
        <v/>
      </c>
      <c r="BE157" s="7" t="str">
        <f ca="1">IF(AND($A157&lt;&gt;"",$A157&lt;&gt;"TOTAL"),IF(AND([6]PREMIOS_TITULACIONES_ANTIGUAS!$CS155&lt;&gt;"",[6]PREMIOS_TITULACIONES_ANTIGUAS!$CS155&lt;&gt;0),[6]PREMIOS_TITULACIONES_ANTIGUAS!$CS155,""),IF($A157="TOTAL",SUM(INDIRECT("BE4:BE"&amp;ROW()-1)),""))</f>
        <v/>
      </c>
      <c r="BF157" s="7" t="str">
        <f t="shared" ca="1" si="56"/>
        <v/>
      </c>
    </row>
    <row r="158" spans="1:58" x14ac:dyDescent="0.2">
      <c r="A158" s="12" t="str">
        <f>IF([6]PREMIOS_TITULACIONES_ANTIGUAS!$D156&lt;&gt;"",[6]PREMIOS_TITULACIONES_ANTIGUAS!$D156,IF(AND([6]PREMIOS_TITULACIONES_ANTIGUAS!$D156="",[6]PREMIOS_TITULACIONES_ANTIGUAS!$D157="",[6]PREMIOS_TITULACIONES_ANTIGUAS!$D155=""),"","TOTAL"))</f>
        <v/>
      </c>
      <c r="B158" s="7" t="str">
        <f ca="1">IF(AND($A158&lt;&gt;"",$A158&lt;&gt;"TOTAL"),IF(AND([6]PREMIOS_TITULACIONES_ANTIGUAS!$E156&lt;&gt;"",[6]PREMIOS_TITULACIONES_ANTIGUAS!$E156&lt;&gt;0),[6]PREMIOS_TITULACIONES_ANTIGUAS!$E156,""),IF($A158="TOTAL",SUM(INDIRECT("B4:B"&amp;ROW()-1)),""))</f>
        <v/>
      </c>
      <c r="C158" s="7" t="str">
        <f ca="1">IF(AND($A158&lt;&gt;"",$A158&lt;&gt;"TOTAL"),IF(AND([6]PREMIOS_TITULACIONES_ANTIGUAS!$G156&lt;&gt;"",[6]PREMIOS_TITULACIONES_ANTIGUAS!$G156&lt;&gt;0),[6]PREMIOS_TITULACIONES_ANTIGUAS!$G156,""),IF($A158="TOTAL",SUM(INDIRECT("C4:C"&amp;ROW()-1)),""))</f>
        <v/>
      </c>
      <c r="D158" s="7" t="str">
        <f t="shared" ca="1" si="38"/>
        <v/>
      </c>
      <c r="E158" s="7" t="str">
        <f ca="1">IF(AND($A158&lt;&gt;"",$A158&lt;&gt;"TOTAL"),IF(AND([6]PREMIOS_TITULACIONES_ANTIGUAS!$J156&lt;&gt;"",[6]PREMIOS_TITULACIONES_ANTIGUAS!$J156&lt;&gt;0),[6]PREMIOS_TITULACIONES_ANTIGUAS!$J156,""),IF($A158="TOTAL",SUM(INDIRECT("E4:E"&amp;ROW()-1)),""))</f>
        <v/>
      </c>
      <c r="F158" s="7" t="str">
        <f ca="1">IF(AND($A158&lt;&gt;"",$A158&lt;&gt;"TOTAL"),IF(AND([6]PREMIOS_TITULACIONES_ANTIGUAS!$L156&lt;&gt;"",[6]PREMIOS_TITULACIONES_ANTIGUAS!$L156&lt;&gt;0),[6]PREMIOS_TITULACIONES_ANTIGUAS!$L156,""),IF($A158="TOTAL",SUM(INDIRECT("F4:F"&amp;ROW()-1)),""))</f>
        <v/>
      </c>
      <c r="G158" s="7" t="str">
        <f t="shared" ca="1" si="39"/>
        <v/>
      </c>
      <c r="H158" s="7" t="str">
        <f ca="1">IF(AND($A158&lt;&gt;"",$A158&lt;&gt;"TOTAL"),IF(AND([6]PREMIOS_TITULACIONES_ANTIGUAS!$O156&lt;&gt;"",[6]PREMIOS_TITULACIONES_ANTIGUAS!$O156&lt;&gt;0),[6]PREMIOS_TITULACIONES_ANTIGUAS!$O156,""),IF($A158="TOTAL",SUM(INDIRECT("H4:H"&amp;ROW()-1)),""))</f>
        <v/>
      </c>
      <c r="I158" s="7" t="str">
        <f ca="1">IF(AND($A158&lt;&gt;"",$A158&lt;&gt;"TOTAL"),IF(AND([6]PREMIOS_TITULACIONES_ANTIGUAS!$Q156&lt;&gt;"",[6]PREMIOS_TITULACIONES_ANTIGUAS!$Q156&lt;&gt;0),[6]PREMIOS_TITULACIONES_ANTIGUAS!$Q156,""),IF($A158="TOTAL",SUM(INDIRECT("I4:I"&amp;ROW()-1)),""))</f>
        <v/>
      </c>
      <c r="J158" s="7" t="str">
        <f t="shared" ca="1" si="40"/>
        <v/>
      </c>
      <c r="K158" s="7" t="str">
        <f ca="1">IF(AND($A158&lt;&gt;"",$A158&lt;&gt;"TOTAL"),IF(AND([6]PREMIOS_TITULACIONES_ANTIGUAS!$T156&lt;&gt;"",[6]PREMIOS_TITULACIONES_ANTIGUAS!$T156&lt;&gt;0),[6]PREMIOS_TITULACIONES_ANTIGUAS!$T156,""),IF($A158="TOTAL",SUM(INDIRECT("K4:K"&amp;ROW()-1)),""))</f>
        <v/>
      </c>
      <c r="L158" s="7" t="str">
        <f ca="1">IF(AND($A158&lt;&gt;"",$A158&lt;&gt;"TOTAL"),IF(AND([6]PREMIOS_TITULACIONES_ANTIGUAS!$V156&lt;&gt;"",[6]PREMIOS_TITULACIONES_ANTIGUAS!$V156&lt;&gt;0),[6]PREMIOS_TITULACIONES_ANTIGUAS!$V156,""),IF($A158="TOTAL",SUM(INDIRECT("L4:L"&amp;ROW()-1)),""))</f>
        <v/>
      </c>
      <c r="M158" s="7" t="str">
        <f t="shared" ca="1" si="41"/>
        <v/>
      </c>
      <c r="N158" s="7" t="str">
        <f ca="1">IF(AND($A158&lt;&gt;"",$A158&lt;&gt;"TOTAL"),IF(AND([6]PREMIOS_TITULACIONES_ANTIGUAS!$Y156&lt;&gt;"",[6]PREMIOS_TITULACIONES_ANTIGUAS!$Y156&lt;&gt;0),[6]PREMIOS_TITULACIONES_ANTIGUAS!$Y156,""),IF($A158="TOTAL",SUM(INDIRECT("N4:N"&amp;ROW()-1)),""))</f>
        <v/>
      </c>
      <c r="O158" s="7" t="str">
        <f ca="1">IF(AND($A158&lt;&gt;"",$A158&lt;&gt;"TOTAL"),IF(AND([6]PREMIOS_TITULACIONES_ANTIGUAS!$AA156&lt;&gt;"",[6]PREMIOS_TITULACIONES_ANTIGUAS!$AA156&lt;&gt;0),[6]PREMIOS_TITULACIONES_ANTIGUAS!$AA156,""),IF($A158="TOTAL",SUM(INDIRECT("O4:O"&amp;ROW()-1)),""))</f>
        <v/>
      </c>
      <c r="P158" s="7" t="str">
        <f t="shared" ca="1" si="42"/>
        <v/>
      </c>
      <c r="Q158" s="7" t="str">
        <f ca="1">IF(AND($A158&lt;&gt;"",$A158&lt;&gt;"TOTAL"),IF(AND([6]PREMIOS_TITULACIONES_ANTIGUAS!$AD156&lt;&gt;"",[6]PREMIOS_TITULACIONES_ANTIGUAS!$AD156&lt;&gt;0),[6]PREMIOS_TITULACIONES_ANTIGUAS!$AD156,""),IF($A158="TOTAL",SUM(INDIRECT("Q4:Q"&amp;ROW()-1)),""))</f>
        <v/>
      </c>
      <c r="R158" s="7" t="str">
        <f ca="1">IF(AND($A158&lt;&gt;"",$A158&lt;&gt;"TOTAL"),IF(AND([6]PREMIOS_TITULACIONES_ANTIGUAS!$AF156&lt;&gt;"",[6]PREMIOS_TITULACIONES_ANTIGUAS!$AF156&lt;&gt;0),[6]PREMIOS_TITULACIONES_ANTIGUAS!$AF156,""),IF($A158="TOTAL",SUM(INDIRECT("R4:R"&amp;ROW()-1)),""))</f>
        <v/>
      </c>
      <c r="S158" s="7" t="str">
        <f t="shared" ca="1" si="43"/>
        <v/>
      </c>
      <c r="T158" s="7" t="str">
        <f ca="1">IF(AND($A158&lt;&gt;"",$A158&lt;&gt;"TOTAL"),IF(AND([6]PREMIOS_TITULACIONES_ANTIGUAS!$AI156&lt;&gt;"",[6]PREMIOS_TITULACIONES_ANTIGUAS!$AI156&lt;&gt;0),[6]PREMIOS_TITULACIONES_ANTIGUAS!$AI156,""),IF($A158="TOTAL",SUM(INDIRECT("T4:T"&amp;ROW()-1)),""))</f>
        <v/>
      </c>
      <c r="U158" s="7" t="str">
        <f ca="1">IF(AND($A158&lt;&gt;"",$A158&lt;&gt;"TOTAL"),IF(AND([6]PREMIOS_TITULACIONES_ANTIGUAS!$AK156&lt;&gt;"",[6]PREMIOS_TITULACIONES_ANTIGUAS!$AK156&lt;&gt;0),[6]PREMIOS_TITULACIONES_ANTIGUAS!$AK156,""),IF($A158="TOTAL",SUM(INDIRECT("U4:U"&amp;ROW()-1)),""))</f>
        <v/>
      </c>
      <c r="V158" s="7" t="str">
        <f t="shared" ca="1" si="44"/>
        <v/>
      </c>
      <c r="W158" s="7" t="str">
        <f ca="1">IF(AND($A158&lt;&gt;"",$A158&lt;&gt;"TOTAL"),IF(AND([6]PREMIOS_TITULACIONES_ANTIGUAS!$AN156&lt;&gt;"",[6]PREMIOS_TITULACIONES_ANTIGUAS!$AN156&lt;&gt;0),[6]PREMIOS_TITULACIONES_ANTIGUAS!$AN156,""),IF($A158="TOTAL",SUM(INDIRECT("W4:W"&amp;ROW()-1)),""))</f>
        <v/>
      </c>
      <c r="X158" s="7" t="str">
        <f ca="1">IF(AND($A158&lt;&gt;"",$A158&lt;&gt;"TOTAL"),IF(AND([6]PREMIOS_TITULACIONES_ANTIGUAS!$AP156&lt;&gt;"",[6]PREMIOS_TITULACIONES_ANTIGUAS!$AP156&lt;&gt;0),[6]PREMIOS_TITULACIONES_ANTIGUAS!$AP156,""),IF($A158="TOTAL",SUM(INDIRECT("X4:X"&amp;ROW()-1)),""))</f>
        <v/>
      </c>
      <c r="Y158" s="7" t="str">
        <f t="shared" ca="1" si="45"/>
        <v/>
      </c>
      <c r="Z158" s="7" t="str">
        <f ca="1">IF(AND($A158&lt;&gt;"",$A158&lt;&gt;"TOTAL"),IF(AND([6]PREMIOS_TITULACIONES_ANTIGUAS!$AS156&lt;&gt;"",[6]PREMIOS_TITULACIONES_ANTIGUAS!$AS156&lt;&gt;0),[6]PREMIOS_TITULACIONES_ANTIGUAS!$AS156,""),IF($A158="TOTAL",SUM(INDIRECT("Z4:Z"&amp;ROW()-1)),""))</f>
        <v/>
      </c>
      <c r="AA158" s="7" t="str">
        <f ca="1">IF(AND($A158&lt;&gt;"",$A158&lt;&gt;"TOTAL"),IF(AND([6]PREMIOS_TITULACIONES_ANTIGUAS!$AU156&lt;&gt;"",[6]PREMIOS_TITULACIONES_ANTIGUAS!$AU156&lt;&gt;0),[6]PREMIOS_TITULACIONES_ANTIGUAS!$AU156,""),IF($A158="TOTAL",SUM(INDIRECT("AA4:AA"&amp;ROW()-1)),""))</f>
        <v/>
      </c>
      <c r="AB158" s="7" t="str">
        <f t="shared" ca="1" si="46"/>
        <v/>
      </c>
      <c r="AC158" s="7" t="str">
        <f ca="1">IF(AND($A158&lt;&gt;"",$A158&lt;&gt;"TOTAL"),IF(AND([6]PREMIOS_TITULACIONES_ANTIGUAS!$AX156&lt;&gt;"",[6]PREMIOS_TITULACIONES_ANTIGUAS!$AX156&lt;&gt;0),[6]PREMIOS_TITULACIONES_ANTIGUAS!$AX156,""),IF($A158="TOTAL",SUM(INDIRECT("AC4:AC"&amp;ROW()-1)),""))</f>
        <v/>
      </c>
      <c r="AD158" s="7" t="str">
        <f ca="1">IF(AND($A158&lt;&gt;"",$A158&lt;&gt;"TOTAL"),IF(AND([6]PREMIOS_TITULACIONES_ANTIGUAS!$AZ156&lt;&gt;"",[6]PREMIOS_TITULACIONES_ANTIGUAS!$AZ156&lt;&gt;0),[6]PREMIOS_TITULACIONES_ANTIGUAS!$AZ156,""),IF($A158="TOTAL",SUM(INDIRECT("AD4:AD"&amp;ROW()-1)),""))</f>
        <v/>
      </c>
      <c r="AE158" s="7" t="str">
        <f t="shared" ca="1" si="47"/>
        <v/>
      </c>
      <c r="AF158" s="7" t="str">
        <f ca="1">IF(AND($A158&lt;&gt;"",$A158&lt;&gt;"TOTAL"),IF(AND([6]PREMIOS_TITULACIONES_ANTIGUAS!$BC156&lt;&gt;"",[6]PREMIOS_TITULACIONES_ANTIGUAS!$BC156&lt;&gt;0),[6]PREMIOS_TITULACIONES_ANTIGUAS!$BC156,""),IF($A158="TOTAL",SUM(INDIRECT("AF4:AF"&amp;ROW()-1)),""))</f>
        <v/>
      </c>
      <c r="AG158" s="7" t="str">
        <f ca="1">IF(AND($A158&lt;&gt;"",$A158&lt;&gt;"TOTAL"),IF(AND([6]PREMIOS_TITULACIONES_ANTIGUAS!$BE156&lt;&gt;"",[6]PREMIOS_TITULACIONES_ANTIGUAS!$BE156&lt;&gt;0),[6]PREMIOS_TITULACIONES_ANTIGUAS!$BE156,""),IF($A158="TOTAL",SUM(INDIRECT("AG4:AG"&amp;ROW()-1)),""))</f>
        <v/>
      </c>
      <c r="AH158" s="7" t="str">
        <f t="shared" ca="1" si="48"/>
        <v/>
      </c>
      <c r="AI158" s="7" t="str">
        <f ca="1">IF(AND($A158&lt;&gt;"",$A158&lt;&gt;"TOTAL"),IF(AND([6]PREMIOS_TITULACIONES_ANTIGUAS!$BH156&lt;&gt;"",[6]PREMIOS_TITULACIONES_ANTIGUAS!$BH156&lt;&gt;0),[6]PREMIOS_TITULACIONES_ANTIGUAS!$BH156,""),IF($A158="TOTAL",SUM(INDIRECT("AI4:AI"&amp;ROW()-1)),""))</f>
        <v/>
      </c>
      <c r="AJ158" s="7" t="str">
        <f ca="1">IF(AND($A158&lt;&gt;"",$A158&lt;&gt;"TOTAL"),IF(AND([6]PREMIOS_TITULACIONES_ANTIGUAS!$BJ156&lt;&gt;"",[6]PREMIOS_TITULACIONES_ANTIGUAS!$BJ156&lt;&gt;0),[6]PREMIOS_TITULACIONES_ANTIGUAS!$BJ156,""),IF($A158="TOTAL",SUM(INDIRECT("AJ4:AJ"&amp;ROW()-1)),""))</f>
        <v/>
      </c>
      <c r="AK158" s="7" t="str">
        <f t="shared" ca="1" si="49"/>
        <v/>
      </c>
      <c r="AL158" s="7" t="str">
        <f ca="1">IF(AND($A158&lt;&gt;"",$A158&lt;&gt;"TOTAL"),IF(AND([6]PREMIOS_TITULACIONES_ANTIGUAS!$BM156&lt;&gt;"",[6]PREMIOS_TITULACIONES_ANTIGUAS!$BM156&lt;&gt;0),[6]PREMIOS_TITULACIONES_ANTIGUAS!$BM156,""),IF($A158="TOTAL",SUM(INDIRECT("AL4:AL"&amp;ROW()-1)),""))</f>
        <v/>
      </c>
      <c r="AM158" s="7" t="str">
        <f ca="1">IF(AND($A158&lt;&gt;"",$A158&lt;&gt;"TOTAL"),IF(AND([6]PREMIOS_TITULACIONES_ANTIGUAS!$BO156&lt;&gt;"",[6]PREMIOS_TITULACIONES_ANTIGUAS!$BO156&lt;&gt;0),[6]PREMIOS_TITULACIONES_ANTIGUAS!$BO156,""),IF($A158="TOTAL",SUM(INDIRECT("AM4:AM"&amp;ROW()-1)),""))</f>
        <v/>
      </c>
      <c r="AN158" s="7" t="str">
        <f t="shared" ca="1" si="50"/>
        <v/>
      </c>
      <c r="AO158" s="7" t="str">
        <f ca="1">IF(AND($A158&lt;&gt;"",$A158&lt;&gt;"TOTAL"),IF(AND([6]PREMIOS_TITULACIONES_ANTIGUAS!$BR156&lt;&gt;"",[6]PREMIOS_TITULACIONES_ANTIGUAS!$BR156&lt;&gt;0),[6]PREMIOS_TITULACIONES_ANTIGUAS!$BR156,""),IF($A158="TOTAL",SUM(INDIRECT("AO4:AO"&amp;ROW()-1)),""))</f>
        <v/>
      </c>
      <c r="AP158" s="7" t="str">
        <f ca="1">IF(AND($A158&lt;&gt;"",$A158&lt;&gt;"TOTAL"),IF(AND([6]PREMIOS_TITULACIONES_ANTIGUAS!$BT156&lt;&gt;"",[6]PREMIOS_TITULACIONES_ANTIGUAS!$BT156&lt;&gt;0),[6]PREMIOS_TITULACIONES_ANTIGUAS!$BT156,""),IF($A158="TOTAL",SUM(INDIRECT("AP4:AP"&amp;ROW()-1)),""))</f>
        <v/>
      </c>
      <c r="AQ158" s="7" t="str">
        <f t="shared" ca="1" si="51"/>
        <v/>
      </c>
      <c r="AR158" s="7" t="str">
        <f ca="1">IF(AND($A158&lt;&gt;"",$A158&lt;&gt;"TOTAL"),IF(AND([6]PREMIOS_TITULACIONES_ANTIGUAS!$BW156&lt;&gt;"",[6]PREMIOS_TITULACIONES_ANTIGUAS!$BW156&lt;&gt;0),[6]PREMIOS_TITULACIONES_ANTIGUAS!$BW156,""),IF($A158="TOTAL",SUM(INDIRECT("AR4:AR"&amp;ROW()-1)),""))</f>
        <v/>
      </c>
      <c r="AS158" s="7" t="str">
        <f ca="1">IF(AND($A158&lt;&gt;"",$A158&lt;&gt;"TOTAL"),IF(AND([6]PREMIOS_TITULACIONES_ANTIGUAS!$BY156&lt;&gt;"",[6]PREMIOS_TITULACIONES_ANTIGUAS!$BY156&lt;&gt;0),[6]PREMIOS_TITULACIONES_ANTIGUAS!$BY156,""),IF($A158="TOTAL",SUM(INDIRECT("AS4:AS"&amp;ROW()-1)),""))</f>
        <v/>
      </c>
      <c r="AT158" s="7" t="str">
        <f t="shared" ca="1" si="52"/>
        <v/>
      </c>
      <c r="AU158" s="7" t="str">
        <f ca="1">IF(AND($A158&lt;&gt;"",$A158&lt;&gt;"TOTAL"),IF(AND([6]PREMIOS_TITULACIONES_ANTIGUAS!$CB156&lt;&gt;"",[6]PREMIOS_TITULACIONES_ANTIGUAS!$CB156&lt;&gt;0),[6]PREMIOS_TITULACIONES_ANTIGUAS!$CB156,""),IF($A158="TOTAL",SUM(INDIRECT("AU4:AU"&amp;ROW()-1)),""))</f>
        <v/>
      </c>
      <c r="AV158" s="7" t="str">
        <f ca="1">IF(AND($A158&lt;&gt;"",$A158&lt;&gt;"TOTAL"),IF(AND([6]PREMIOS_TITULACIONES_ANTIGUAS!$CD156&lt;&gt;"",[6]PREMIOS_TITULACIONES_ANTIGUAS!$CD156&lt;&gt;0),[6]PREMIOS_TITULACIONES_ANTIGUAS!$CD156,""),IF($A158="TOTAL",SUM(INDIRECT("AV4:AV"&amp;ROW()-1)),""))</f>
        <v/>
      </c>
      <c r="AW158" s="7" t="str">
        <f t="shared" ca="1" si="53"/>
        <v/>
      </c>
      <c r="AX158" s="7" t="str">
        <f ca="1">IF(AND($A158&lt;&gt;"",$A158&lt;&gt;"TOTAL"),IF(AND([6]PREMIOS_TITULACIONES_ANTIGUAS!$CG156&lt;&gt;"",[6]PREMIOS_TITULACIONES_ANTIGUAS!$CG156&lt;&gt;0),[6]PREMIOS_TITULACIONES_ANTIGUAS!$CG156,""),IF($A158="TOTAL",SUM(INDIRECT("AX4:AX"&amp;ROW()-1)),""))</f>
        <v/>
      </c>
      <c r="AY158" s="7" t="str">
        <f ca="1">IF(AND($A158&lt;&gt;"",$A158&lt;&gt;"TOTAL"),IF(AND([6]PREMIOS_TITULACIONES_ANTIGUAS!$CI156&lt;&gt;"",[6]PREMIOS_TITULACIONES_ANTIGUAS!$CI156&lt;&gt;0),[6]PREMIOS_TITULACIONES_ANTIGUAS!$CI156,""),IF($A158="TOTAL",SUM(INDIRECT("AY4:AY"&amp;ROW()-1)),""))</f>
        <v/>
      </c>
      <c r="AZ158" s="7" t="str">
        <f t="shared" ca="1" si="54"/>
        <v/>
      </c>
      <c r="BA158" s="7" t="str">
        <f ca="1">IF(AND($A158&lt;&gt;"",$A158&lt;&gt;"TOTAL"),IF(AND([6]PREMIOS_TITULACIONES_ANTIGUAS!$CL156&lt;&gt;"",[6]PREMIOS_TITULACIONES_ANTIGUAS!$CL156&lt;&gt;0),[6]PREMIOS_TITULACIONES_ANTIGUAS!$CL156,""),IF($A158="TOTAL",SUM(INDIRECT("BA4:BA"&amp;ROW()-1)),""))</f>
        <v/>
      </c>
      <c r="BB158" s="7" t="str">
        <f ca="1">IF(AND($A158&lt;&gt;"",$A158&lt;&gt;"TOTAL"),IF(AND([6]PREMIOS_TITULACIONES_ANTIGUAS!$CN156&lt;&gt;"",[6]PREMIOS_TITULACIONES_ANTIGUAS!$CN156&lt;&gt;0),[6]PREMIOS_TITULACIONES_ANTIGUAS!$CN156,""),IF($A158="TOTAL",SUM(INDIRECT("BB4:BB"&amp;ROW()-1)),""))</f>
        <v/>
      </c>
      <c r="BC158" s="7" t="str">
        <f t="shared" ca="1" si="55"/>
        <v/>
      </c>
      <c r="BD158" s="7" t="str">
        <f ca="1">IF(AND($A158&lt;&gt;"",$A158&lt;&gt;"TOTAL"),IF(AND([6]PREMIOS_TITULACIONES_ANTIGUAS!$CQ156&lt;&gt;"",[6]PREMIOS_TITULACIONES_ANTIGUAS!$CQ156&lt;&gt;0),[6]PREMIOS_TITULACIONES_ANTIGUAS!$CQ156,""),IF($A158="TOTAL",SUM(INDIRECT("BD4:BD"&amp;ROW()-1)),""))</f>
        <v/>
      </c>
      <c r="BE158" s="7" t="str">
        <f ca="1">IF(AND($A158&lt;&gt;"",$A158&lt;&gt;"TOTAL"),IF(AND([6]PREMIOS_TITULACIONES_ANTIGUAS!$CS156&lt;&gt;"",[6]PREMIOS_TITULACIONES_ANTIGUAS!$CS156&lt;&gt;0),[6]PREMIOS_TITULACIONES_ANTIGUAS!$CS156,""),IF($A158="TOTAL",SUM(INDIRECT("BE4:BE"&amp;ROW()-1)),""))</f>
        <v/>
      </c>
      <c r="BF158" s="7" t="str">
        <f t="shared" ca="1" si="56"/>
        <v/>
      </c>
    </row>
    <row r="159" spans="1:58" x14ac:dyDescent="0.2">
      <c r="A159" s="12" t="str">
        <f>IF([6]PREMIOS_TITULACIONES_ANTIGUAS!$D157&lt;&gt;"",[6]PREMIOS_TITULACIONES_ANTIGUAS!$D157,IF(AND([6]PREMIOS_TITULACIONES_ANTIGUAS!$D157="",[6]PREMIOS_TITULACIONES_ANTIGUAS!$D158="",[6]PREMIOS_TITULACIONES_ANTIGUAS!$D156=""),"","TOTAL"))</f>
        <v/>
      </c>
      <c r="B159" s="7" t="str">
        <f ca="1">IF(AND($A159&lt;&gt;"",$A159&lt;&gt;"TOTAL"),IF(AND([6]PREMIOS_TITULACIONES_ANTIGUAS!$E157&lt;&gt;"",[6]PREMIOS_TITULACIONES_ANTIGUAS!$E157&lt;&gt;0),[6]PREMIOS_TITULACIONES_ANTIGUAS!$E157,""),IF($A159="TOTAL",SUM(INDIRECT("B4:B"&amp;ROW()-1)),""))</f>
        <v/>
      </c>
      <c r="C159" s="7" t="str">
        <f ca="1">IF(AND($A159&lt;&gt;"",$A159&lt;&gt;"TOTAL"),IF(AND([6]PREMIOS_TITULACIONES_ANTIGUAS!$G157&lt;&gt;"",[6]PREMIOS_TITULACIONES_ANTIGUAS!$G157&lt;&gt;0),[6]PREMIOS_TITULACIONES_ANTIGUAS!$G157,""),IF($A159="TOTAL",SUM(INDIRECT("C4:C"&amp;ROW()-1)),""))</f>
        <v/>
      </c>
      <c r="D159" s="7" t="str">
        <f t="shared" ca="1" si="38"/>
        <v/>
      </c>
      <c r="E159" s="7" t="str">
        <f ca="1">IF(AND($A159&lt;&gt;"",$A159&lt;&gt;"TOTAL"),IF(AND([6]PREMIOS_TITULACIONES_ANTIGUAS!$J157&lt;&gt;"",[6]PREMIOS_TITULACIONES_ANTIGUAS!$J157&lt;&gt;0),[6]PREMIOS_TITULACIONES_ANTIGUAS!$J157,""),IF($A159="TOTAL",SUM(INDIRECT("E4:E"&amp;ROW()-1)),""))</f>
        <v/>
      </c>
      <c r="F159" s="7" t="str">
        <f ca="1">IF(AND($A159&lt;&gt;"",$A159&lt;&gt;"TOTAL"),IF(AND([6]PREMIOS_TITULACIONES_ANTIGUAS!$L157&lt;&gt;"",[6]PREMIOS_TITULACIONES_ANTIGUAS!$L157&lt;&gt;0),[6]PREMIOS_TITULACIONES_ANTIGUAS!$L157,""),IF($A159="TOTAL",SUM(INDIRECT("F4:F"&amp;ROW()-1)),""))</f>
        <v/>
      </c>
      <c r="G159" s="7" t="str">
        <f t="shared" ca="1" si="39"/>
        <v/>
      </c>
      <c r="H159" s="7" t="str">
        <f ca="1">IF(AND($A159&lt;&gt;"",$A159&lt;&gt;"TOTAL"),IF(AND([6]PREMIOS_TITULACIONES_ANTIGUAS!$O157&lt;&gt;"",[6]PREMIOS_TITULACIONES_ANTIGUAS!$O157&lt;&gt;0),[6]PREMIOS_TITULACIONES_ANTIGUAS!$O157,""),IF($A159="TOTAL",SUM(INDIRECT("H4:H"&amp;ROW()-1)),""))</f>
        <v/>
      </c>
      <c r="I159" s="7" t="str">
        <f ca="1">IF(AND($A159&lt;&gt;"",$A159&lt;&gt;"TOTAL"),IF(AND([6]PREMIOS_TITULACIONES_ANTIGUAS!$Q157&lt;&gt;"",[6]PREMIOS_TITULACIONES_ANTIGUAS!$Q157&lt;&gt;0),[6]PREMIOS_TITULACIONES_ANTIGUAS!$Q157,""),IF($A159="TOTAL",SUM(INDIRECT("I4:I"&amp;ROW()-1)),""))</f>
        <v/>
      </c>
      <c r="J159" s="7" t="str">
        <f t="shared" ca="1" si="40"/>
        <v/>
      </c>
      <c r="K159" s="7" t="str">
        <f ca="1">IF(AND($A159&lt;&gt;"",$A159&lt;&gt;"TOTAL"),IF(AND([6]PREMIOS_TITULACIONES_ANTIGUAS!$T157&lt;&gt;"",[6]PREMIOS_TITULACIONES_ANTIGUAS!$T157&lt;&gt;0),[6]PREMIOS_TITULACIONES_ANTIGUAS!$T157,""),IF($A159="TOTAL",SUM(INDIRECT("K4:K"&amp;ROW()-1)),""))</f>
        <v/>
      </c>
      <c r="L159" s="7" t="str">
        <f ca="1">IF(AND($A159&lt;&gt;"",$A159&lt;&gt;"TOTAL"),IF(AND([6]PREMIOS_TITULACIONES_ANTIGUAS!$V157&lt;&gt;"",[6]PREMIOS_TITULACIONES_ANTIGUAS!$V157&lt;&gt;0),[6]PREMIOS_TITULACIONES_ANTIGUAS!$V157,""),IF($A159="TOTAL",SUM(INDIRECT("L4:L"&amp;ROW()-1)),""))</f>
        <v/>
      </c>
      <c r="M159" s="7" t="str">
        <f t="shared" ca="1" si="41"/>
        <v/>
      </c>
      <c r="N159" s="7" t="str">
        <f ca="1">IF(AND($A159&lt;&gt;"",$A159&lt;&gt;"TOTAL"),IF(AND([6]PREMIOS_TITULACIONES_ANTIGUAS!$Y157&lt;&gt;"",[6]PREMIOS_TITULACIONES_ANTIGUAS!$Y157&lt;&gt;0),[6]PREMIOS_TITULACIONES_ANTIGUAS!$Y157,""),IF($A159="TOTAL",SUM(INDIRECT("N4:N"&amp;ROW()-1)),""))</f>
        <v/>
      </c>
      <c r="O159" s="7" t="str">
        <f ca="1">IF(AND($A159&lt;&gt;"",$A159&lt;&gt;"TOTAL"),IF(AND([6]PREMIOS_TITULACIONES_ANTIGUAS!$AA157&lt;&gt;"",[6]PREMIOS_TITULACIONES_ANTIGUAS!$AA157&lt;&gt;0),[6]PREMIOS_TITULACIONES_ANTIGUAS!$AA157,""),IF($A159="TOTAL",SUM(INDIRECT("O4:O"&amp;ROW()-1)),""))</f>
        <v/>
      </c>
      <c r="P159" s="7" t="str">
        <f t="shared" ca="1" si="42"/>
        <v/>
      </c>
      <c r="Q159" s="7" t="str">
        <f ca="1">IF(AND($A159&lt;&gt;"",$A159&lt;&gt;"TOTAL"),IF(AND([6]PREMIOS_TITULACIONES_ANTIGUAS!$AD157&lt;&gt;"",[6]PREMIOS_TITULACIONES_ANTIGUAS!$AD157&lt;&gt;0),[6]PREMIOS_TITULACIONES_ANTIGUAS!$AD157,""),IF($A159="TOTAL",SUM(INDIRECT("Q4:Q"&amp;ROW()-1)),""))</f>
        <v/>
      </c>
      <c r="R159" s="7" t="str">
        <f ca="1">IF(AND($A159&lt;&gt;"",$A159&lt;&gt;"TOTAL"),IF(AND([6]PREMIOS_TITULACIONES_ANTIGUAS!$AF157&lt;&gt;"",[6]PREMIOS_TITULACIONES_ANTIGUAS!$AF157&lt;&gt;0),[6]PREMIOS_TITULACIONES_ANTIGUAS!$AF157,""),IF($A159="TOTAL",SUM(INDIRECT("R4:R"&amp;ROW()-1)),""))</f>
        <v/>
      </c>
      <c r="S159" s="7" t="str">
        <f t="shared" ca="1" si="43"/>
        <v/>
      </c>
      <c r="T159" s="7" t="str">
        <f ca="1">IF(AND($A159&lt;&gt;"",$A159&lt;&gt;"TOTAL"),IF(AND([6]PREMIOS_TITULACIONES_ANTIGUAS!$AI157&lt;&gt;"",[6]PREMIOS_TITULACIONES_ANTIGUAS!$AI157&lt;&gt;0),[6]PREMIOS_TITULACIONES_ANTIGUAS!$AI157,""),IF($A159="TOTAL",SUM(INDIRECT("T4:T"&amp;ROW()-1)),""))</f>
        <v/>
      </c>
      <c r="U159" s="7" t="str">
        <f ca="1">IF(AND($A159&lt;&gt;"",$A159&lt;&gt;"TOTAL"),IF(AND([6]PREMIOS_TITULACIONES_ANTIGUAS!$AK157&lt;&gt;"",[6]PREMIOS_TITULACIONES_ANTIGUAS!$AK157&lt;&gt;0),[6]PREMIOS_TITULACIONES_ANTIGUAS!$AK157,""),IF($A159="TOTAL",SUM(INDIRECT("U4:U"&amp;ROW()-1)),""))</f>
        <v/>
      </c>
      <c r="V159" s="7" t="str">
        <f t="shared" ca="1" si="44"/>
        <v/>
      </c>
      <c r="W159" s="7" t="str">
        <f ca="1">IF(AND($A159&lt;&gt;"",$A159&lt;&gt;"TOTAL"),IF(AND([6]PREMIOS_TITULACIONES_ANTIGUAS!$AN157&lt;&gt;"",[6]PREMIOS_TITULACIONES_ANTIGUAS!$AN157&lt;&gt;0),[6]PREMIOS_TITULACIONES_ANTIGUAS!$AN157,""),IF($A159="TOTAL",SUM(INDIRECT("W4:W"&amp;ROW()-1)),""))</f>
        <v/>
      </c>
      <c r="X159" s="7" t="str">
        <f ca="1">IF(AND($A159&lt;&gt;"",$A159&lt;&gt;"TOTAL"),IF(AND([6]PREMIOS_TITULACIONES_ANTIGUAS!$AP157&lt;&gt;"",[6]PREMIOS_TITULACIONES_ANTIGUAS!$AP157&lt;&gt;0),[6]PREMIOS_TITULACIONES_ANTIGUAS!$AP157,""),IF($A159="TOTAL",SUM(INDIRECT("X4:X"&amp;ROW()-1)),""))</f>
        <v/>
      </c>
      <c r="Y159" s="7" t="str">
        <f t="shared" ca="1" si="45"/>
        <v/>
      </c>
      <c r="Z159" s="7" t="str">
        <f ca="1">IF(AND($A159&lt;&gt;"",$A159&lt;&gt;"TOTAL"),IF(AND([6]PREMIOS_TITULACIONES_ANTIGUAS!$AS157&lt;&gt;"",[6]PREMIOS_TITULACIONES_ANTIGUAS!$AS157&lt;&gt;0),[6]PREMIOS_TITULACIONES_ANTIGUAS!$AS157,""),IF($A159="TOTAL",SUM(INDIRECT("Z4:Z"&amp;ROW()-1)),""))</f>
        <v/>
      </c>
      <c r="AA159" s="7" t="str">
        <f ca="1">IF(AND($A159&lt;&gt;"",$A159&lt;&gt;"TOTAL"),IF(AND([6]PREMIOS_TITULACIONES_ANTIGUAS!$AU157&lt;&gt;"",[6]PREMIOS_TITULACIONES_ANTIGUAS!$AU157&lt;&gt;0),[6]PREMIOS_TITULACIONES_ANTIGUAS!$AU157,""),IF($A159="TOTAL",SUM(INDIRECT("AA4:AA"&amp;ROW()-1)),""))</f>
        <v/>
      </c>
      <c r="AB159" s="7" t="str">
        <f t="shared" ca="1" si="46"/>
        <v/>
      </c>
      <c r="AC159" s="7" t="str">
        <f ca="1">IF(AND($A159&lt;&gt;"",$A159&lt;&gt;"TOTAL"),IF(AND([6]PREMIOS_TITULACIONES_ANTIGUAS!$AX157&lt;&gt;"",[6]PREMIOS_TITULACIONES_ANTIGUAS!$AX157&lt;&gt;0),[6]PREMIOS_TITULACIONES_ANTIGUAS!$AX157,""),IF($A159="TOTAL",SUM(INDIRECT("AC4:AC"&amp;ROW()-1)),""))</f>
        <v/>
      </c>
      <c r="AD159" s="7" t="str">
        <f ca="1">IF(AND($A159&lt;&gt;"",$A159&lt;&gt;"TOTAL"),IF(AND([6]PREMIOS_TITULACIONES_ANTIGUAS!$AZ157&lt;&gt;"",[6]PREMIOS_TITULACIONES_ANTIGUAS!$AZ157&lt;&gt;0),[6]PREMIOS_TITULACIONES_ANTIGUAS!$AZ157,""),IF($A159="TOTAL",SUM(INDIRECT("AD4:AD"&amp;ROW()-1)),""))</f>
        <v/>
      </c>
      <c r="AE159" s="7" t="str">
        <f t="shared" ca="1" si="47"/>
        <v/>
      </c>
      <c r="AF159" s="7" t="str">
        <f ca="1">IF(AND($A159&lt;&gt;"",$A159&lt;&gt;"TOTAL"),IF(AND([6]PREMIOS_TITULACIONES_ANTIGUAS!$BC157&lt;&gt;"",[6]PREMIOS_TITULACIONES_ANTIGUAS!$BC157&lt;&gt;0),[6]PREMIOS_TITULACIONES_ANTIGUAS!$BC157,""),IF($A159="TOTAL",SUM(INDIRECT("AF4:AF"&amp;ROW()-1)),""))</f>
        <v/>
      </c>
      <c r="AG159" s="7" t="str">
        <f ca="1">IF(AND($A159&lt;&gt;"",$A159&lt;&gt;"TOTAL"),IF(AND([6]PREMIOS_TITULACIONES_ANTIGUAS!$BE157&lt;&gt;"",[6]PREMIOS_TITULACIONES_ANTIGUAS!$BE157&lt;&gt;0),[6]PREMIOS_TITULACIONES_ANTIGUAS!$BE157,""),IF($A159="TOTAL",SUM(INDIRECT("AG4:AG"&amp;ROW()-1)),""))</f>
        <v/>
      </c>
      <c r="AH159" s="7" t="str">
        <f t="shared" ca="1" si="48"/>
        <v/>
      </c>
      <c r="AI159" s="7" t="str">
        <f ca="1">IF(AND($A159&lt;&gt;"",$A159&lt;&gt;"TOTAL"),IF(AND([6]PREMIOS_TITULACIONES_ANTIGUAS!$BH157&lt;&gt;"",[6]PREMIOS_TITULACIONES_ANTIGUAS!$BH157&lt;&gt;0),[6]PREMIOS_TITULACIONES_ANTIGUAS!$BH157,""),IF($A159="TOTAL",SUM(INDIRECT("AI4:AI"&amp;ROW()-1)),""))</f>
        <v/>
      </c>
      <c r="AJ159" s="7" t="str">
        <f ca="1">IF(AND($A159&lt;&gt;"",$A159&lt;&gt;"TOTAL"),IF(AND([6]PREMIOS_TITULACIONES_ANTIGUAS!$BJ157&lt;&gt;"",[6]PREMIOS_TITULACIONES_ANTIGUAS!$BJ157&lt;&gt;0),[6]PREMIOS_TITULACIONES_ANTIGUAS!$BJ157,""),IF($A159="TOTAL",SUM(INDIRECT("AJ4:AJ"&amp;ROW()-1)),""))</f>
        <v/>
      </c>
      <c r="AK159" s="7" t="str">
        <f t="shared" ca="1" si="49"/>
        <v/>
      </c>
      <c r="AL159" s="7" t="str">
        <f ca="1">IF(AND($A159&lt;&gt;"",$A159&lt;&gt;"TOTAL"),IF(AND([6]PREMIOS_TITULACIONES_ANTIGUAS!$BM157&lt;&gt;"",[6]PREMIOS_TITULACIONES_ANTIGUAS!$BM157&lt;&gt;0),[6]PREMIOS_TITULACIONES_ANTIGUAS!$BM157,""),IF($A159="TOTAL",SUM(INDIRECT("AL4:AL"&amp;ROW()-1)),""))</f>
        <v/>
      </c>
      <c r="AM159" s="7" t="str">
        <f ca="1">IF(AND($A159&lt;&gt;"",$A159&lt;&gt;"TOTAL"),IF(AND([6]PREMIOS_TITULACIONES_ANTIGUAS!$BO157&lt;&gt;"",[6]PREMIOS_TITULACIONES_ANTIGUAS!$BO157&lt;&gt;0),[6]PREMIOS_TITULACIONES_ANTIGUAS!$BO157,""),IF($A159="TOTAL",SUM(INDIRECT("AM4:AM"&amp;ROW()-1)),""))</f>
        <v/>
      </c>
      <c r="AN159" s="7" t="str">
        <f t="shared" ca="1" si="50"/>
        <v/>
      </c>
      <c r="AO159" s="7" t="str">
        <f ca="1">IF(AND($A159&lt;&gt;"",$A159&lt;&gt;"TOTAL"),IF(AND([6]PREMIOS_TITULACIONES_ANTIGUAS!$BR157&lt;&gt;"",[6]PREMIOS_TITULACIONES_ANTIGUAS!$BR157&lt;&gt;0),[6]PREMIOS_TITULACIONES_ANTIGUAS!$BR157,""),IF($A159="TOTAL",SUM(INDIRECT("AO4:AO"&amp;ROW()-1)),""))</f>
        <v/>
      </c>
      <c r="AP159" s="7" t="str">
        <f ca="1">IF(AND($A159&lt;&gt;"",$A159&lt;&gt;"TOTAL"),IF(AND([6]PREMIOS_TITULACIONES_ANTIGUAS!$BT157&lt;&gt;"",[6]PREMIOS_TITULACIONES_ANTIGUAS!$BT157&lt;&gt;0),[6]PREMIOS_TITULACIONES_ANTIGUAS!$BT157,""),IF($A159="TOTAL",SUM(INDIRECT("AP4:AP"&amp;ROW()-1)),""))</f>
        <v/>
      </c>
      <c r="AQ159" s="7" t="str">
        <f t="shared" ca="1" si="51"/>
        <v/>
      </c>
      <c r="AR159" s="7" t="str">
        <f ca="1">IF(AND($A159&lt;&gt;"",$A159&lt;&gt;"TOTAL"),IF(AND([6]PREMIOS_TITULACIONES_ANTIGUAS!$BW157&lt;&gt;"",[6]PREMIOS_TITULACIONES_ANTIGUAS!$BW157&lt;&gt;0),[6]PREMIOS_TITULACIONES_ANTIGUAS!$BW157,""),IF($A159="TOTAL",SUM(INDIRECT("AR4:AR"&amp;ROW()-1)),""))</f>
        <v/>
      </c>
      <c r="AS159" s="7" t="str">
        <f ca="1">IF(AND($A159&lt;&gt;"",$A159&lt;&gt;"TOTAL"),IF(AND([6]PREMIOS_TITULACIONES_ANTIGUAS!$BY157&lt;&gt;"",[6]PREMIOS_TITULACIONES_ANTIGUAS!$BY157&lt;&gt;0),[6]PREMIOS_TITULACIONES_ANTIGUAS!$BY157,""),IF($A159="TOTAL",SUM(INDIRECT("AS4:AS"&amp;ROW()-1)),""))</f>
        <v/>
      </c>
      <c r="AT159" s="7" t="str">
        <f t="shared" ca="1" si="52"/>
        <v/>
      </c>
      <c r="AU159" s="7" t="str">
        <f ca="1">IF(AND($A159&lt;&gt;"",$A159&lt;&gt;"TOTAL"),IF(AND([6]PREMIOS_TITULACIONES_ANTIGUAS!$CB157&lt;&gt;"",[6]PREMIOS_TITULACIONES_ANTIGUAS!$CB157&lt;&gt;0),[6]PREMIOS_TITULACIONES_ANTIGUAS!$CB157,""),IF($A159="TOTAL",SUM(INDIRECT("AU4:AU"&amp;ROW()-1)),""))</f>
        <v/>
      </c>
      <c r="AV159" s="7" t="str">
        <f ca="1">IF(AND($A159&lt;&gt;"",$A159&lt;&gt;"TOTAL"),IF(AND([6]PREMIOS_TITULACIONES_ANTIGUAS!$CD157&lt;&gt;"",[6]PREMIOS_TITULACIONES_ANTIGUAS!$CD157&lt;&gt;0),[6]PREMIOS_TITULACIONES_ANTIGUAS!$CD157,""),IF($A159="TOTAL",SUM(INDIRECT("AV4:AV"&amp;ROW()-1)),""))</f>
        <v/>
      </c>
      <c r="AW159" s="7" t="str">
        <f t="shared" ca="1" si="53"/>
        <v/>
      </c>
      <c r="AX159" s="7" t="str">
        <f ca="1">IF(AND($A159&lt;&gt;"",$A159&lt;&gt;"TOTAL"),IF(AND([6]PREMIOS_TITULACIONES_ANTIGUAS!$CG157&lt;&gt;"",[6]PREMIOS_TITULACIONES_ANTIGUAS!$CG157&lt;&gt;0),[6]PREMIOS_TITULACIONES_ANTIGUAS!$CG157,""),IF($A159="TOTAL",SUM(INDIRECT("AX4:AX"&amp;ROW()-1)),""))</f>
        <v/>
      </c>
      <c r="AY159" s="7" t="str">
        <f ca="1">IF(AND($A159&lt;&gt;"",$A159&lt;&gt;"TOTAL"),IF(AND([6]PREMIOS_TITULACIONES_ANTIGUAS!$CI157&lt;&gt;"",[6]PREMIOS_TITULACIONES_ANTIGUAS!$CI157&lt;&gt;0),[6]PREMIOS_TITULACIONES_ANTIGUAS!$CI157,""),IF($A159="TOTAL",SUM(INDIRECT("AY4:AY"&amp;ROW()-1)),""))</f>
        <v/>
      </c>
      <c r="AZ159" s="7" t="str">
        <f t="shared" ca="1" si="54"/>
        <v/>
      </c>
      <c r="BA159" s="7" t="str">
        <f ca="1">IF(AND($A159&lt;&gt;"",$A159&lt;&gt;"TOTAL"),IF(AND([6]PREMIOS_TITULACIONES_ANTIGUAS!$CL157&lt;&gt;"",[6]PREMIOS_TITULACIONES_ANTIGUAS!$CL157&lt;&gt;0),[6]PREMIOS_TITULACIONES_ANTIGUAS!$CL157,""),IF($A159="TOTAL",SUM(INDIRECT("BA4:BA"&amp;ROW()-1)),""))</f>
        <v/>
      </c>
      <c r="BB159" s="7" t="str">
        <f ca="1">IF(AND($A159&lt;&gt;"",$A159&lt;&gt;"TOTAL"),IF(AND([6]PREMIOS_TITULACIONES_ANTIGUAS!$CN157&lt;&gt;"",[6]PREMIOS_TITULACIONES_ANTIGUAS!$CN157&lt;&gt;0),[6]PREMIOS_TITULACIONES_ANTIGUAS!$CN157,""),IF($A159="TOTAL",SUM(INDIRECT("BB4:BB"&amp;ROW()-1)),""))</f>
        <v/>
      </c>
      <c r="BC159" s="7" t="str">
        <f t="shared" ca="1" si="55"/>
        <v/>
      </c>
      <c r="BD159" s="7" t="str">
        <f ca="1">IF(AND($A159&lt;&gt;"",$A159&lt;&gt;"TOTAL"),IF(AND([6]PREMIOS_TITULACIONES_ANTIGUAS!$CQ157&lt;&gt;"",[6]PREMIOS_TITULACIONES_ANTIGUAS!$CQ157&lt;&gt;0),[6]PREMIOS_TITULACIONES_ANTIGUAS!$CQ157,""),IF($A159="TOTAL",SUM(INDIRECT("BD4:BD"&amp;ROW()-1)),""))</f>
        <v/>
      </c>
      <c r="BE159" s="7" t="str">
        <f ca="1">IF(AND($A159&lt;&gt;"",$A159&lt;&gt;"TOTAL"),IF(AND([6]PREMIOS_TITULACIONES_ANTIGUAS!$CS157&lt;&gt;"",[6]PREMIOS_TITULACIONES_ANTIGUAS!$CS157&lt;&gt;0),[6]PREMIOS_TITULACIONES_ANTIGUAS!$CS157,""),IF($A159="TOTAL",SUM(INDIRECT("BE4:BE"&amp;ROW()-1)),""))</f>
        <v/>
      </c>
      <c r="BF159" s="7" t="str">
        <f t="shared" ca="1" si="56"/>
        <v/>
      </c>
    </row>
    <row r="160" spans="1:58" x14ac:dyDescent="0.2">
      <c r="A160" s="12" t="str">
        <f>IF([6]PREMIOS_TITULACIONES_ANTIGUAS!$D158&lt;&gt;"",[6]PREMIOS_TITULACIONES_ANTIGUAS!$D158,IF(AND([6]PREMIOS_TITULACIONES_ANTIGUAS!$D158="",[6]PREMIOS_TITULACIONES_ANTIGUAS!$D159="",[6]PREMIOS_TITULACIONES_ANTIGUAS!$D157=""),"","TOTAL"))</f>
        <v/>
      </c>
      <c r="B160" s="7" t="str">
        <f ca="1">IF(AND($A160&lt;&gt;"",$A160&lt;&gt;"TOTAL"),IF(AND([6]PREMIOS_TITULACIONES_ANTIGUAS!$E158&lt;&gt;"",[6]PREMIOS_TITULACIONES_ANTIGUAS!$E158&lt;&gt;0),[6]PREMIOS_TITULACIONES_ANTIGUAS!$E158,""),IF($A160="TOTAL",SUM(INDIRECT("B4:B"&amp;ROW()-1)),""))</f>
        <v/>
      </c>
      <c r="C160" s="7" t="str">
        <f ca="1">IF(AND($A160&lt;&gt;"",$A160&lt;&gt;"TOTAL"),IF(AND([6]PREMIOS_TITULACIONES_ANTIGUAS!$G158&lt;&gt;"",[6]PREMIOS_TITULACIONES_ANTIGUAS!$G158&lt;&gt;0),[6]PREMIOS_TITULACIONES_ANTIGUAS!$G158,""),IF($A160="TOTAL",SUM(INDIRECT("C4:C"&amp;ROW()-1)),""))</f>
        <v/>
      </c>
      <c r="D160" s="7" t="str">
        <f t="shared" ca="1" si="38"/>
        <v/>
      </c>
      <c r="E160" s="7" t="str">
        <f ca="1">IF(AND($A160&lt;&gt;"",$A160&lt;&gt;"TOTAL"),IF(AND([6]PREMIOS_TITULACIONES_ANTIGUAS!$J158&lt;&gt;"",[6]PREMIOS_TITULACIONES_ANTIGUAS!$J158&lt;&gt;0),[6]PREMIOS_TITULACIONES_ANTIGUAS!$J158,""),IF($A160="TOTAL",SUM(INDIRECT("E4:E"&amp;ROW()-1)),""))</f>
        <v/>
      </c>
      <c r="F160" s="7" t="str">
        <f ca="1">IF(AND($A160&lt;&gt;"",$A160&lt;&gt;"TOTAL"),IF(AND([6]PREMIOS_TITULACIONES_ANTIGUAS!$L158&lt;&gt;"",[6]PREMIOS_TITULACIONES_ANTIGUAS!$L158&lt;&gt;0),[6]PREMIOS_TITULACIONES_ANTIGUAS!$L158,""),IF($A160="TOTAL",SUM(INDIRECT("F4:F"&amp;ROW()-1)),""))</f>
        <v/>
      </c>
      <c r="G160" s="7" t="str">
        <f t="shared" ca="1" si="39"/>
        <v/>
      </c>
      <c r="H160" s="7" t="str">
        <f ca="1">IF(AND($A160&lt;&gt;"",$A160&lt;&gt;"TOTAL"),IF(AND([6]PREMIOS_TITULACIONES_ANTIGUAS!$O158&lt;&gt;"",[6]PREMIOS_TITULACIONES_ANTIGUAS!$O158&lt;&gt;0),[6]PREMIOS_TITULACIONES_ANTIGUAS!$O158,""),IF($A160="TOTAL",SUM(INDIRECT("H4:H"&amp;ROW()-1)),""))</f>
        <v/>
      </c>
      <c r="I160" s="7" t="str">
        <f ca="1">IF(AND($A160&lt;&gt;"",$A160&lt;&gt;"TOTAL"),IF(AND([6]PREMIOS_TITULACIONES_ANTIGUAS!$Q158&lt;&gt;"",[6]PREMIOS_TITULACIONES_ANTIGUAS!$Q158&lt;&gt;0),[6]PREMIOS_TITULACIONES_ANTIGUAS!$Q158,""),IF($A160="TOTAL",SUM(INDIRECT("I4:I"&amp;ROW()-1)),""))</f>
        <v/>
      </c>
      <c r="J160" s="7" t="str">
        <f t="shared" ca="1" si="40"/>
        <v/>
      </c>
      <c r="K160" s="7" t="str">
        <f ca="1">IF(AND($A160&lt;&gt;"",$A160&lt;&gt;"TOTAL"),IF(AND([6]PREMIOS_TITULACIONES_ANTIGUAS!$T158&lt;&gt;"",[6]PREMIOS_TITULACIONES_ANTIGUAS!$T158&lt;&gt;0),[6]PREMIOS_TITULACIONES_ANTIGUAS!$T158,""),IF($A160="TOTAL",SUM(INDIRECT("K4:K"&amp;ROW()-1)),""))</f>
        <v/>
      </c>
      <c r="L160" s="7" t="str">
        <f ca="1">IF(AND($A160&lt;&gt;"",$A160&lt;&gt;"TOTAL"),IF(AND([6]PREMIOS_TITULACIONES_ANTIGUAS!$V158&lt;&gt;"",[6]PREMIOS_TITULACIONES_ANTIGUAS!$V158&lt;&gt;0),[6]PREMIOS_TITULACIONES_ANTIGUAS!$V158,""),IF($A160="TOTAL",SUM(INDIRECT("L4:L"&amp;ROW()-1)),""))</f>
        <v/>
      </c>
      <c r="M160" s="7" t="str">
        <f t="shared" ca="1" si="41"/>
        <v/>
      </c>
      <c r="N160" s="7" t="str">
        <f ca="1">IF(AND($A160&lt;&gt;"",$A160&lt;&gt;"TOTAL"),IF(AND([6]PREMIOS_TITULACIONES_ANTIGUAS!$Y158&lt;&gt;"",[6]PREMIOS_TITULACIONES_ANTIGUAS!$Y158&lt;&gt;0),[6]PREMIOS_TITULACIONES_ANTIGUAS!$Y158,""),IF($A160="TOTAL",SUM(INDIRECT("N4:N"&amp;ROW()-1)),""))</f>
        <v/>
      </c>
      <c r="O160" s="7" t="str">
        <f ca="1">IF(AND($A160&lt;&gt;"",$A160&lt;&gt;"TOTAL"),IF(AND([6]PREMIOS_TITULACIONES_ANTIGUAS!$AA158&lt;&gt;"",[6]PREMIOS_TITULACIONES_ANTIGUAS!$AA158&lt;&gt;0),[6]PREMIOS_TITULACIONES_ANTIGUAS!$AA158,""),IF($A160="TOTAL",SUM(INDIRECT("O4:O"&amp;ROW()-1)),""))</f>
        <v/>
      </c>
      <c r="P160" s="7" t="str">
        <f t="shared" ca="1" si="42"/>
        <v/>
      </c>
      <c r="Q160" s="7" t="str">
        <f ca="1">IF(AND($A160&lt;&gt;"",$A160&lt;&gt;"TOTAL"),IF(AND([6]PREMIOS_TITULACIONES_ANTIGUAS!$AD158&lt;&gt;"",[6]PREMIOS_TITULACIONES_ANTIGUAS!$AD158&lt;&gt;0),[6]PREMIOS_TITULACIONES_ANTIGUAS!$AD158,""),IF($A160="TOTAL",SUM(INDIRECT("Q4:Q"&amp;ROW()-1)),""))</f>
        <v/>
      </c>
      <c r="R160" s="7" t="str">
        <f ca="1">IF(AND($A160&lt;&gt;"",$A160&lt;&gt;"TOTAL"),IF(AND([6]PREMIOS_TITULACIONES_ANTIGUAS!$AF158&lt;&gt;"",[6]PREMIOS_TITULACIONES_ANTIGUAS!$AF158&lt;&gt;0),[6]PREMIOS_TITULACIONES_ANTIGUAS!$AF158,""),IF($A160="TOTAL",SUM(INDIRECT("R4:R"&amp;ROW()-1)),""))</f>
        <v/>
      </c>
      <c r="S160" s="7" t="str">
        <f t="shared" ca="1" si="43"/>
        <v/>
      </c>
      <c r="T160" s="7" t="str">
        <f ca="1">IF(AND($A160&lt;&gt;"",$A160&lt;&gt;"TOTAL"),IF(AND([6]PREMIOS_TITULACIONES_ANTIGUAS!$AI158&lt;&gt;"",[6]PREMIOS_TITULACIONES_ANTIGUAS!$AI158&lt;&gt;0),[6]PREMIOS_TITULACIONES_ANTIGUAS!$AI158,""),IF($A160="TOTAL",SUM(INDIRECT("T4:T"&amp;ROW()-1)),""))</f>
        <v/>
      </c>
      <c r="U160" s="7" t="str">
        <f ca="1">IF(AND($A160&lt;&gt;"",$A160&lt;&gt;"TOTAL"),IF(AND([6]PREMIOS_TITULACIONES_ANTIGUAS!$AK158&lt;&gt;"",[6]PREMIOS_TITULACIONES_ANTIGUAS!$AK158&lt;&gt;0),[6]PREMIOS_TITULACIONES_ANTIGUAS!$AK158,""),IF($A160="TOTAL",SUM(INDIRECT("U4:U"&amp;ROW()-1)),""))</f>
        <v/>
      </c>
      <c r="V160" s="7" t="str">
        <f t="shared" ca="1" si="44"/>
        <v/>
      </c>
      <c r="W160" s="7" t="str">
        <f ca="1">IF(AND($A160&lt;&gt;"",$A160&lt;&gt;"TOTAL"),IF(AND([6]PREMIOS_TITULACIONES_ANTIGUAS!$AN158&lt;&gt;"",[6]PREMIOS_TITULACIONES_ANTIGUAS!$AN158&lt;&gt;0),[6]PREMIOS_TITULACIONES_ANTIGUAS!$AN158,""),IF($A160="TOTAL",SUM(INDIRECT("W4:W"&amp;ROW()-1)),""))</f>
        <v/>
      </c>
      <c r="X160" s="7" t="str">
        <f ca="1">IF(AND($A160&lt;&gt;"",$A160&lt;&gt;"TOTAL"),IF(AND([6]PREMIOS_TITULACIONES_ANTIGUAS!$AP158&lt;&gt;"",[6]PREMIOS_TITULACIONES_ANTIGUAS!$AP158&lt;&gt;0),[6]PREMIOS_TITULACIONES_ANTIGUAS!$AP158,""),IF($A160="TOTAL",SUM(INDIRECT("X4:X"&amp;ROW()-1)),""))</f>
        <v/>
      </c>
      <c r="Y160" s="7" t="str">
        <f t="shared" ca="1" si="45"/>
        <v/>
      </c>
      <c r="Z160" s="7" t="str">
        <f ca="1">IF(AND($A160&lt;&gt;"",$A160&lt;&gt;"TOTAL"),IF(AND([6]PREMIOS_TITULACIONES_ANTIGUAS!$AS158&lt;&gt;"",[6]PREMIOS_TITULACIONES_ANTIGUAS!$AS158&lt;&gt;0),[6]PREMIOS_TITULACIONES_ANTIGUAS!$AS158,""),IF($A160="TOTAL",SUM(INDIRECT("Z4:Z"&amp;ROW()-1)),""))</f>
        <v/>
      </c>
      <c r="AA160" s="7" t="str">
        <f ca="1">IF(AND($A160&lt;&gt;"",$A160&lt;&gt;"TOTAL"),IF(AND([6]PREMIOS_TITULACIONES_ANTIGUAS!$AU158&lt;&gt;"",[6]PREMIOS_TITULACIONES_ANTIGUAS!$AU158&lt;&gt;0),[6]PREMIOS_TITULACIONES_ANTIGUAS!$AU158,""),IF($A160="TOTAL",SUM(INDIRECT("AA4:AA"&amp;ROW()-1)),""))</f>
        <v/>
      </c>
      <c r="AB160" s="7" t="str">
        <f t="shared" ca="1" si="46"/>
        <v/>
      </c>
      <c r="AC160" s="7" t="str">
        <f ca="1">IF(AND($A160&lt;&gt;"",$A160&lt;&gt;"TOTAL"),IF(AND([6]PREMIOS_TITULACIONES_ANTIGUAS!$AX158&lt;&gt;"",[6]PREMIOS_TITULACIONES_ANTIGUAS!$AX158&lt;&gt;0),[6]PREMIOS_TITULACIONES_ANTIGUAS!$AX158,""),IF($A160="TOTAL",SUM(INDIRECT("AC4:AC"&amp;ROW()-1)),""))</f>
        <v/>
      </c>
      <c r="AD160" s="7" t="str">
        <f ca="1">IF(AND($A160&lt;&gt;"",$A160&lt;&gt;"TOTAL"),IF(AND([6]PREMIOS_TITULACIONES_ANTIGUAS!$AZ158&lt;&gt;"",[6]PREMIOS_TITULACIONES_ANTIGUAS!$AZ158&lt;&gt;0),[6]PREMIOS_TITULACIONES_ANTIGUAS!$AZ158,""),IF($A160="TOTAL",SUM(INDIRECT("AD4:AD"&amp;ROW()-1)),""))</f>
        <v/>
      </c>
      <c r="AE160" s="7" t="str">
        <f t="shared" ca="1" si="47"/>
        <v/>
      </c>
      <c r="AF160" s="7" t="str">
        <f ca="1">IF(AND($A160&lt;&gt;"",$A160&lt;&gt;"TOTAL"),IF(AND([6]PREMIOS_TITULACIONES_ANTIGUAS!$BC158&lt;&gt;"",[6]PREMIOS_TITULACIONES_ANTIGUAS!$BC158&lt;&gt;0),[6]PREMIOS_TITULACIONES_ANTIGUAS!$BC158,""),IF($A160="TOTAL",SUM(INDIRECT("AF4:AF"&amp;ROW()-1)),""))</f>
        <v/>
      </c>
      <c r="AG160" s="7" t="str">
        <f ca="1">IF(AND($A160&lt;&gt;"",$A160&lt;&gt;"TOTAL"),IF(AND([6]PREMIOS_TITULACIONES_ANTIGUAS!$BE158&lt;&gt;"",[6]PREMIOS_TITULACIONES_ANTIGUAS!$BE158&lt;&gt;0),[6]PREMIOS_TITULACIONES_ANTIGUAS!$BE158,""),IF($A160="TOTAL",SUM(INDIRECT("AG4:AG"&amp;ROW()-1)),""))</f>
        <v/>
      </c>
      <c r="AH160" s="7" t="str">
        <f t="shared" ca="1" si="48"/>
        <v/>
      </c>
      <c r="AI160" s="7" t="str">
        <f ca="1">IF(AND($A160&lt;&gt;"",$A160&lt;&gt;"TOTAL"),IF(AND([6]PREMIOS_TITULACIONES_ANTIGUAS!$BH158&lt;&gt;"",[6]PREMIOS_TITULACIONES_ANTIGUAS!$BH158&lt;&gt;0),[6]PREMIOS_TITULACIONES_ANTIGUAS!$BH158,""),IF($A160="TOTAL",SUM(INDIRECT("AI4:AI"&amp;ROW()-1)),""))</f>
        <v/>
      </c>
      <c r="AJ160" s="7" t="str">
        <f ca="1">IF(AND($A160&lt;&gt;"",$A160&lt;&gt;"TOTAL"),IF(AND([6]PREMIOS_TITULACIONES_ANTIGUAS!$BJ158&lt;&gt;"",[6]PREMIOS_TITULACIONES_ANTIGUAS!$BJ158&lt;&gt;0),[6]PREMIOS_TITULACIONES_ANTIGUAS!$BJ158,""),IF($A160="TOTAL",SUM(INDIRECT("AJ4:AJ"&amp;ROW()-1)),""))</f>
        <v/>
      </c>
      <c r="AK160" s="7" t="str">
        <f t="shared" ca="1" si="49"/>
        <v/>
      </c>
      <c r="AL160" s="7" t="str">
        <f ca="1">IF(AND($A160&lt;&gt;"",$A160&lt;&gt;"TOTAL"),IF(AND([6]PREMIOS_TITULACIONES_ANTIGUAS!$BM158&lt;&gt;"",[6]PREMIOS_TITULACIONES_ANTIGUAS!$BM158&lt;&gt;0),[6]PREMIOS_TITULACIONES_ANTIGUAS!$BM158,""),IF($A160="TOTAL",SUM(INDIRECT("AL4:AL"&amp;ROW()-1)),""))</f>
        <v/>
      </c>
      <c r="AM160" s="7" t="str">
        <f ca="1">IF(AND($A160&lt;&gt;"",$A160&lt;&gt;"TOTAL"),IF(AND([6]PREMIOS_TITULACIONES_ANTIGUAS!$BO158&lt;&gt;"",[6]PREMIOS_TITULACIONES_ANTIGUAS!$BO158&lt;&gt;0),[6]PREMIOS_TITULACIONES_ANTIGUAS!$BO158,""),IF($A160="TOTAL",SUM(INDIRECT("AM4:AM"&amp;ROW()-1)),""))</f>
        <v/>
      </c>
      <c r="AN160" s="7" t="str">
        <f t="shared" ca="1" si="50"/>
        <v/>
      </c>
      <c r="AO160" s="7" t="str">
        <f ca="1">IF(AND($A160&lt;&gt;"",$A160&lt;&gt;"TOTAL"),IF(AND([6]PREMIOS_TITULACIONES_ANTIGUAS!$BR158&lt;&gt;"",[6]PREMIOS_TITULACIONES_ANTIGUAS!$BR158&lt;&gt;0),[6]PREMIOS_TITULACIONES_ANTIGUAS!$BR158,""),IF($A160="TOTAL",SUM(INDIRECT("AO4:AO"&amp;ROW()-1)),""))</f>
        <v/>
      </c>
      <c r="AP160" s="7" t="str">
        <f ca="1">IF(AND($A160&lt;&gt;"",$A160&lt;&gt;"TOTAL"),IF(AND([6]PREMIOS_TITULACIONES_ANTIGUAS!$BT158&lt;&gt;"",[6]PREMIOS_TITULACIONES_ANTIGUAS!$BT158&lt;&gt;0),[6]PREMIOS_TITULACIONES_ANTIGUAS!$BT158,""),IF($A160="TOTAL",SUM(INDIRECT("AP4:AP"&amp;ROW()-1)),""))</f>
        <v/>
      </c>
      <c r="AQ160" s="7" t="str">
        <f t="shared" ca="1" si="51"/>
        <v/>
      </c>
      <c r="AR160" s="7" t="str">
        <f ca="1">IF(AND($A160&lt;&gt;"",$A160&lt;&gt;"TOTAL"),IF(AND([6]PREMIOS_TITULACIONES_ANTIGUAS!$BW158&lt;&gt;"",[6]PREMIOS_TITULACIONES_ANTIGUAS!$BW158&lt;&gt;0),[6]PREMIOS_TITULACIONES_ANTIGUAS!$BW158,""),IF($A160="TOTAL",SUM(INDIRECT("AR4:AR"&amp;ROW()-1)),""))</f>
        <v/>
      </c>
      <c r="AS160" s="7" t="str">
        <f ca="1">IF(AND($A160&lt;&gt;"",$A160&lt;&gt;"TOTAL"),IF(AND([6]PREMIOS_TITULACIONES_ANTIGUAS!$BY158&lt;&gt;"",[6]PREMIOS_TITULACIONES_ANTIGUAS!$BY158&lt;&gt;0),[6]PREMIOS_TITULACIONES_ANTIGUAS!$BY158,""),IF($A160="TOTAL",SUM(INDIRECT("AS4:AS"&amp;ROW()-1)),""))</f>
        <v/>
      </c>
      <c r="AT160" s="7" t="str">
        <f t="shared" ca="1" si="52"/>
        <v/>
      </c>
      <c r="AU160" s="7" t="str">
        <f ca="1">IF(AND($A160&lt;&gt;"",$A160&lt;&gt;"TOTAL"),IF(AND([6]PREMIOS_TITULACIONES_ANTIGUAS!$CB158&lt;&gt;"",[6]PREMIOS_TITULACIONES_ANTIGUAS!$CB158&lt;&gt;0),[6]PREMIOS_TITULACIONES_ANTIGUAS!$CB158,""),IF($A160="TOTAL",SUM(INDIRECT("AU4:AU"&amp;ROW()-1)),""))</f>
        <v/>
      </c>
      <c r="AV160" s="7" t="str">
        <f ca="1">IF(AND($A160&lt;&gt;"",$A160&lt;&gt;"TOTAL"),IF(AND([6]PREMIOS_TITULACIONES_ANTIGUAS!$CD158&lt;&gt;"",[6]PREMIOS_TITULACIONES_ANTIGUAS!$CD158&lt;&gt;0),[6]PREMIOS_TITULACIONES_ANTIGUAS!$CD158,""),IF($A160="TOTAL",SUM(INDIRECT("AV4:AV"&amp;ROW()-1)),""))</f>
        <v/>
      </c>
      <c r="AW160" s="7" t="str">
        <f t="shared" ca="1" si="53"/>
        <v/>
      </c>
      <c r="AX160" s="7" t="str">
        <f ca="1">IF(AND($A160&lt;&gt;"",$A160&lt;&gt;"TOTAL"),IF(AND([6]PREMIOS_TITULACIONES_ANTIGUAS!$CG158&lt;&gt;"",[6]PREMIOS_TITULACIONES_ANTIGUAS!$CG158&lt;&gt;0),[6]PREMIOS_TITULACIONES_ANTIGUAS!$CG158,""),IF($A160="TOTAL",SUM(INDIRECT("AX4:AX"&amp;ROW()-1)),""))</f>
        <v/>
      </c>
      <c r="AY160" s="7" t="str">
        <f ca="1">IF(AND($A160&lt;&gt;"",$A160&lt;&gt;"TOTAL"),IF(AND([6]PREMIOS_TITULACIONES_ANTIGUAS!$CI158&lt;&gt;"",[6]PREMIOS_TITULACIONES_ANTIGUAS!$CI158&lt;&gt;0),[6]PREMIOS_TITULACIONES_ANTIGUAS!$CI158,""),IF($A160="TOTAL",SUM(INDIRECT("AY4:AY"&amp;ROW()-1)),""))</f>
        <v/>
      </c>
      <c r="AZ160" s="7" t="str">
        <f t="shared" ca="1" si="54"/>
        <v/>
      </c>
      <c r="BA160" s="7" t="str">
        <f ca="1">IF(AND($A160&lt;&gt;"",$A160&lt;&gt;"TOTAL"),IF(AND([6]PREMIOS_TITULACIONES_ANTIGUAS!$CL158&lt;&gt;"",[6]PREMIOS_TITULACIONES_ANTIGUAS!$CL158&lt;&gt;0),[6]PREMIOS_TITULACIONES_ANTIGUAS!$CL158,""),IF($A160="TOTAL",SUM(INDIRECT("BA4:BA"&amp;ROW()-1)),""))</f>
        <v/>
      </c>
      <c r="BB160" s="7" t="str">
        <f ca="1">IF(AND($A160&lt;&gt;"",$A160&lt;&gt;"TOTAL"),IF(AND([6]PREMIOS_TITULACIONES_ANTIGUAS!$CN158&lt;&gt;"",[6]PREMIOS_TITULACIONES_ANTIGUAS!$CN158&lt;&gt;0),[6]PREMIOS_TITULACIONES_ANTIGUAS!$CN158,""),IF($A160="TOTAL",SUM(INDIRECT("BB4:BB"&amp;ROW()-1)),""))</f>
        <v/>
      </c>
      <c r="BC160" s="7" t="str">
        <f t="shared" ca="1" si="55"/>
        <v/>
      </c>
      <c r="BD160" s="7" t="str">
        <f ca="1">IF(AND($A160&lt;&gt;"",$A160&lt;&gt;"TOTAL"),IF(AND([6]PREMIOS_TITULACIONES_ANTIGUAS!$CQ158&lt;&gt;"",[6]PREMIOS_TITULACIONES_ANTIGUAS!$CQ158&lt;&gt;0),[6]PREMIOS_TITULACIONES_ANTIGUAS!$CQ158,""),IF($A160="TOTAL",SUM(INDIRECT("BD4:BD"&amp;ROW()-1)),""))</f>
        <v/>
      </c>
      <c r="BE160" s="7" t="str">
        <f ca="1">IF(AND($A160&lt;&gt;"",$A160&lt;&gt;"TOTAL"),IF(AND([6]PREMIOS_TITULACIONES_ANTIGUAS!$CS158&lt;&gt;"",[6]PREMIOS_TITULACIONES_ANTIGUAS!$CS158&lt;&gt;0),[6]PREMIOS_TITULACIONES_ANTIGUAS!$CS158,""),IF($A160="TOTAL",SUM(INDIRECT("BE4:BE"&amp;ROW()-1)),""))</f>
        <v/>
      </c>
      <c r="BF160" s="7" t="str">
        <f t="shared" ca="1" si="56"/>
        <v/>
      </c>
    </row>
    <row r="161" spans="1:58" x14ac:dyDescent="0.2">
      <c r="A161" s="12" t="str">
        <f>IF([6]PREMIOS_TITULACIONES_ANTIGUAS!$D159&lt;&gt;"",[6]PREMIOS_TITULACIONES_ANTIGUAS!$D159,IF(AND([6]PREMIOS_TITULACIONES_ANTIGUAS!$D159="",[6]PREMIOS_TITULACIONES_ANTIGUAS!$D160="",[6]PREMIOS_TITULACIONES_ANTIGUAS!$D158=""),"","TOTAL"))</f>
        <v/>
      </c>
      <c r="B161" s="7" t="str">
        <f ca="1">IF(AND($A161&lt;&gt;"",$A161&lt;&gt;"TOTAL"),IF(AND([6]PREMIOS_TITULACIONES_ANTIGUAS!$E159&lt;&gt;"",[6]PREMIOS_TITULACIONES_ANTIGUAS!$E159&lt;&gt;0),[6]PREMIOS_TITULACIONES_ANTIGUAS!$E159,""),IF($A161="TOTAL",SUM(INDIRECT("B4:B"&amp;ROW()-1)),""))</f>
        <v/>
      </c>
      <c r="C161" s="7" t="str">
        <f ca="1">IF(AND($A161&lt;&gt;"",$A161&lt;&gt;"TOTAL"),IF(AND([6]PREMIOS_TITULACIONES_ANTIGUAS!$G159&lt;&gt;"",[6]PREMIOS_TITULACIONES_ANTIGUAS!$G159&lt;&gt;0),[6]PREMIOS_TITULACIONES_ANTIGUAS!$G159,""),IF($A161="TOTAL",SUM(INDIRECT("C4:C"&amp;ROW()-1)),""))</f>
        <v/>
      </c>
      <c r="D161" s="7" t="str">
        <f t="shared" ca="1" si="38"/>
        <v/>
      </c>
      <c r="E161" s="7" t="str">
        <f ca="1">IF(AND($A161&lt;&gt;"",$A161&lt;&gt;"TOTAL"),IF(AND([6]PREMIOS_TITULACIONES_ANTIGUAS!$J159&lt;&gt;"",[6]PREMIOS_TITULACIONES_ANTIGUAS!$J159&lt;&gt;0),[6]PREMIOS_TITULACIONES_ANTIGUAS!$J159,""),IF($A161="TOTAL",SUM(INDIRECT("E4:E"&amp;ROW()-1)),""))</f>
        <v/>
      </c>
      <c r="F161" s="7" t="str">
        <f ca="1">IF(AND($A161&lt;&gt;"",$A161&lt;&gt;"TOTAL"),IF(AND([6]PREMIOS_TITULACIONES_ANTIGUAS!$L159&lt;&gt;"",[6]PREMIOS_TITULACIONES_ANTIGUAS!$L159&lt;&gt;0),[6]PREMIOS_TITULACIONES_ANTIGUAS!$L159,""),IF($A161="TOTAL",SUM(INDIRECT("F4:F"&amp;ROW()-1)),""))</f>
        <v/>
      </c>
      <c r="G161" s="7" t="str">
        <f t="shared" ca="1" si="39"/>
        <v/>
      </c>
      <c r="H161" s="7" t="str">
        <f ca="1">IF(AND($A161&lt;&gt;"",$A161&lt;&gt;"TOTAL"),IF(AND([6]PREMIOS_TITULACIONES_ANTIGUAS!$O159&lt;&gt;"",[6]PREMIOS_TITULACIONES_ANTIGUAS!$O159&lt;&gt;0),[6]PREMIOS_TITULACIONES_ANTIGUAS!$O159,""),IF($A161="TOTAL",SUM(INDIRECT("H4:H"&amp;ROW()-1)),""))</f>
        <v/>
      </c>
      <c r="I161" s="7" t="str">
        <f ca="1">IF(AND($A161&lt;&gt;"",$A161&lt;&gt;"TOTAL"),IF(AND([6]PREMIOS_TITULACIONES_ANTIGUAS!$Q159&lt;&gt;"",[6]PREMIOS_TITULACIONES_ANTIGUAS!$Q159&lt;&gt;0),[6]PREMIOS_TITULACIONES_ANTIGUAS!$Q159,""),IF($A161="TOTAL",SUM(INDIRECT("I4:I"&amp;ROW()-1)),""))</f>
        <v/>
      </c>
      <c r="J161" s="7" t="str">
        <f t="shared" ca="1" si="40"/>
        <v/>
      </c>
      <c r="K161" s="7" t="str">
        <f ca="1">IF(AND($A161&lt;&gt;"",$A161&lt;&gt;"TOTAL"),IF(AND([6]PREMIOS_TITULACIONES_ANTIGUAS!$T159&lt;&gt;"",[6]PREMIOS_TITULACIONES_ANTIGUAS!$T159&lt;&gt;0),[6]PREMIOS_TITULACIONES_ANTIGUAS!$T159,""),IF($A161="TOTAL",SUM(INDIRECT("K4:K"&amp;ROW()-1)),""))</f>
        <v/>
      </c>
      <c r="L161" s="7" t="str">
        <f ca="1">IF(AND($A161&lt;&gt;"",$A161&lt;&gt;"TOTAL"),IF(AND([6]PREMIOS_TITULACIONES_ANTIGUAS!$V159&lt;&gt;"",[6]PREMIOS_TITULACIONES_ANTIGUAS!$V159&lt;&gt;0),[6]PREMIOS_TITULACIONES_ANTIGUAS!$V159,""),IF($A161="TOTAL",SUM(INDIRECT("L4:L"&amp;ROW()-1)),""))</f>
        <v/>
      </c>
      <c r="M161" s="7" t="str">
        <f t="shared" ca="1" si="41"/>
        <v/>
      </c>
      <c r="N161" s="7" t="str">
        <f ca="1">IF(AND($A161&lt;&gt;"",$A161&lt;&gt;"TOTAL"),IF(AND([6]PREMIOS_TITULACIONES_ANTIGUAS!$Y159&lt;&gt;"",[6]PREMIOS_TITULACIONES_ANTIGUAS!$Y159&lt;&gt;0),[6]PREMIOS_TITULACIONES_ANTIGUAS!$Y159,""),IF($A161="TOTAL",SUM(INDIRECT("N4:N"&amp;ROW()-1)),""))</f>
        <v/>
      </c>
      <c r="O161" s="7" t="str">
        <f ca="1">IF(AND($A161&lt;&gt;"",$A161&lt;&gt;"TOTAL"),IF(AND([6]PREMIOS_TITULACIONES_ANTIGUAS!$AA159&lt;&gt;"",[6]PREMIOS_TITULACIONES_ANTIGUAS!$AA159&lt;&gt;0),[6]PREMIOS_TITULACIONES_ANTIGUAS!$AA159,""),IF($A161="TOTAL",SUM(INDIRECT("O4:O"&amp;ROW()-1)),""))</f>
        <v/>
      </c>
      <c r="P161" s="7" t="str">
        <f t="shared" ca="1" si="42"/>
        <v/>
      </c>
      <c r="Q161" s="7" t="str">
        <f ca="1">IF(AND($A161&lt;&gt;"",$A161&lt;&gt;"TOTAL"),IF(AND([6]PREMIOS_TITULACIONES_ANTIGUAS!$AD159&lt;&gt;"",[6]PREMIOS_TITULACIONES_ANTIGUAS!$AD159&lt;&gt;0),[6]PREMIOS_TITULACIONES_ANTIGUAS!$AD159,""),IF($A161="TOTAL",SUM(INDIRECT("Q4:Q"&amp;ROW()-1)),""))</f>
        <v/>
      </c>
      <c r="R161" s="7" t="str">
        <f ca="1">IF(AND($A161&lt;&gt;"",$A161&lt;&gt;"TOTAL"),IF(AND([6]PREMIOS_TITULACIONES_ANTIGUAS!$AF159&lt;&gt;"",[6]PREMIOS_TITULACIONES_ANTIGUAS!$AF159&lt;&gt;0),[6]PREMIOS_TITULACIONES_ANTIGUAS!$AF159,""),IF($A161="TOTAL",SUM(INDIRECT("R4:R"&amp;ROW()-1)),""))</f>
        <v/>
      </c>
      <c r="S161" s="7" t="str">
        <f t="shared" ca="1" si="43"/>
        <v/>
      </c>
      <c r="T161" s="7" t="str">
        <f ca="1">IF(AND($A161&lt;&gt;"",$A161&lt;&gt;"TOTAL"),IF(AND([6]PREMIOS_TITULACIONES_ANTIGUAS!$AI159&lt;&gt;"",[6]PREMIOS_TITULACIONES_ANTIGUAS!$AI159&lt;&gt;0),[6]PREMIOS_TITULACIONES_ANTIGUAS!$AI159,""),IF($A161="TOTAL",SUM(INDIRECT("T4:T"&amp;ROW()-1)),""))</f>
        <v/>
      </c>
      <c r="U161" s="7" t="str">
        <f ca="1">IF(AND($A161&lt;&gt;"",$A161&lt;&gt;"TOTAL"),IF(AND([6]PREMIOS_TITULACIONES_ANTIGUAS!$AK159&lt;&gt;"",[6]PREMIOS_TITULACIONES_ANTIGUAS!$AK159&lt;&gt;0),[6]PREMIOS_TITULACIONES_ANTIGUAS!$AK159,""),IF($A161="TOTAL",SUM(INDIRECT("U4:U"&amp;ROW()-1)),""))</f>
        <v/>
      </c>
      <c r="V161" s="7" t="str">
        <f t="shared" ca="1" si="44"/>
        <v/>
      </c>
      <c r="W161" s="7" t="str">
        <f ca="1">IF(AND($A161&lt;&gt;"",$A161&lt;&gt;"TOTAL"),IF(AND([6]PREMIOS_TITULACIONES_ANTIGUAS!$AN159&lt;&gt;"",[6]PREMIOS_TITULACIONES_ANTIGUAS!$AN159&lt;&gt;0),[6]PREMIOS_TITULACIONES_ANTIGUAS!$AN159,""),IF($A161="TOTAL",SUM(INDIRECT("W4:W"&amp;ROW()-1)),""))</f>
        <v/>
      </c>
      <c r="X161" s="7" t="str">
        <f ca="1">IF(AND($A161&lt;&gt;"",$A161&lt;&gt;"TOTAL"),IF(AND([6]PREMIOS_TITULACIONES_ANTIGUAS!$AP159&lt;&gt;"",[6]PREMIOS_TITULACIONES_ANTIGUAS!$AP159&lt;&gt;0),[6]PREMIOS_TITULACIONES_ANTIGUAS!$AP159,""),IF($A161="TOTAL",SUM(INDIRECT("X4:X"&amp;ROW()-1)),""))</f>
        <v/>
      </c>
      <c r="Y161" s="7" t="str">
        <f t="shared" ca="1" si="45"/>
        <v/>
      </c>
      <c r="Z161" s="7" t="str">
        <f ca="1">IF(AND($A161&lt;&gt;"",$A161&lt;&gt;"TOTAL"),IF(AND([6]PREMIOS_TITULACIONES_ANTIGUAS!$AS159&lt;&gt;"",[6]PREMIOS_TITULACIONES_ANTIGUAS!$AS159&lt;&gt;0),[6]PREMIOS_TITULACIONES_ANTIGUAS!$AS159,""),IF($A161="TOTAL",SUM(INDIRECT("Z4:Z"&amp;ROW()-1)),""))</f>
        <v/>
      </c>
      <c r="AA161" s="7" t="str">
        <f ca="1">IF(AND($A161&lt;&gt;"",$A161&lt;&gt;"TOTAL"),IF(AND([6]PREMIOS_TITULACIONES_ANTIGUAS!$AU159&lt;&gt;"",[6]PREMIOS_TITULACIONES_ANTIGUAS!$AU159&lt;&gt;0),[6]PREMIOS_TITULACIONES_ANTIGUAS!$AU159,""),IF($A161="TOTAL",SUM(INDIRECT("AA4:AA"&amp;ROW()-1)),""))</f>
        <v/>
      </c>
      <c r="AB161" s="7" t="str">
        <f t="shared" ca="1" si="46"/>
        <v/>
      </c>
      <c r="AC161" s="7" t="str">
        <f ca="1">IF(AND($A161&lt;&gt;"",$A161&lt;&gt;"TOTAL"),IF(AND([6]PREMIOS_TITULACIONES_ANTIGUAS!$AX159&lt;&gt;"",[6]PREMIOS_TITULACIONES_ANTIGUAS!$AX159&lt;&gt;0),[6]PREMIOS_TITULACIONES_ANTIGUAS!$AX159,""),IF($A161="TOTAL",SUM(INDIRECT("AC4:AC"&amp;ROW()-1)),""))</f>
        <v/>
      </c>
      <c r="AD161" s="7" t="str">
        <f ca="1">IF(AND($A161&lt;&gt;"",$A161&lt;&gt;"TOTAL"),IF(AND([6]PREMIOS_TITULACIONES_ANTIGUAS!$AZ159&lt;&gt;"",[6]PREMIOS_TITULACIONES_ANTIGUAS!$AZ159&lt;&gt;0),[6]PREMIOS_TITULACIONES_ANTIGUAS!$AZ159,""),IF($A161="TOTAL",SUM(INDIRECT("AD4:AD"&amp;ROW()-1)),""))</f>
        <v/>
      </c>
      <c r="AE161" s="7" t="str">
        <f t="shared" ca="1" si="47"/>
        <v/>
      </c>
      <c r="AF161" s="7" t="str">
        <f ca="1">IF(AND($A161&lt;&gt;"",$A161&lt;&gt;"TOTAL"),IF(AND([6]PREMIOS_TITULACIONES_ANTIGUAS!$BC159&lt;&gt;"",[6]PREMIOS_TITULACIONES_ANTIGUAS!$BC159&lt;&gt;0),[6]PREMIOS_TITULACIONES_ANTIGUAS!$BC159,""),IF($A161="TOTAL",SUM(INDIRECT("AF4:AF"&amp;ROW()-1)),""))</f>
        <v/>
      </c>
      <c r="AG161" s="7" t="str">
        <f ca="1">IF(AND($A161&lt;&gt;"",$A161&lt;&gt;"TOTAL"),IF(AND([6]PREMIOS_TITULACIONES_ANTIGUAS!$BE159&lt;&gt;"",[6]PREMIOS_TITULACIONES_ANTIGUAS!$BE159&lt;&gt;0),[6]PREMIOS_TITULACIONES_ANTIGUAS!$BE159,""),IF($A161="TOTAL",SUM(INDIRECT("AG4:AG"&amp;ROW()-1)),""))</f>
        <v/>
      </c>
      <c r="AH161" s="7" t="str">
        <f t="shared" ca="1" si="48"/>
        <v/>
      </c>
      <c r="AI161" s="7" t="str">
        <f ca="1">IF(AND($A161&lt;&gt;"",$A161&lt;&gt;"TOTAL"),IF(AND([6]PREMIOS_TITULACIONES_ANTIGUAS!$BH159&lt;&gt;"",[6]PREMIOS_TITULACIONES_ANTIGUAS!$BH159&lt;&gt;0),[6]PREMIOS_TITULACIONES_ANTIGUAS!$BH159,""),IF($A161="TOTAL",SUM(INDIRECT("AI4:AI"&amp;ROW()-1)),""))</f>
        <v/>
      </c>
      <c r="AJ161" s="7" t="str">
        <f ca="1">IF(AND($A161&lt;&gt;"",$A161&lt;&gt;"TOTAL"),IF(AND([6]PREMIOS_TITULACIONES_ANTIGUAS!$BJ159&lt;&gt;"",[6]PREMIOS_TITULACIONES_ANTIGUAS!$BJ159&lt;&gt;0),[6]PREMIOS_TITULACIONES_ANTIGUAS!$BJ159,""),IF($A161="TOTAL",SUM(INDIRECT("AJ4:AJ"&amp;ROW()-1)),""))</f>
        <v/>
      </c>
      <c r="AK161" s="7" t="str">
        <f t="shared" ca="1" si="49"/>
        <v/>
      </c>
      <c r="AL161" s="7" t="str">
        <f ca="1">IF(AND($A161&lt;&gt;"",$A161&lt;&gt;"TOTAL"),IF(AND([6]PREMIOS_TITULACIONES_ANTIGUAS!$BM159&lt;&gt;"",[6]PREMIOS_TITULACIONES_ANTIGUAS!$BM159&lt;&gt;0),[6]PREMIOS_TITULACIONES_ANTIGUAS!$BM159,""),IF($A161="TOTAL",SUM(INDIRECT("AL4:AL"&amp;ROW()-1)),""))</f>
        <v/>
      </c>
      <c r="AM161" s="7" t="str">
        <f ca="1">IF(AND($A161&lt;&gt;"",$A161&lt;&gt;"TOTAL"),IF(AND([6]PREMIOS_TITULACIONES_ANTIGUAS!$BO159&lt;&gt;"",[6]PREMIOS_TITULACIONES_ANTIGUAS!$BO159&lt;&gt;0),[6]PREMIOS_TITULACIONES_ANTIGUAS!$BO159,""),IF($A161="TOTAL",SUM(INDIRECT("AM4:AM"&amp;ROW()-1)),""))</f>
        <v/>
      </c>
      <c r="AN161" s="7" t="str">
        <f t="shared" ca="1" si="50"/>
        <v/>
      </c>
      <c r="AO161" s="7" t="str">
        <f ca="1">IF(AND($A161&lt;&gt;"",$A161&lt;&gt;"TOTAL"),IF(AND([6]PREMIOS_TITULACIONES_ANTIGUAS!$BR159&lt;&gt;"",[6]PREMIOS_TITULACIONES_ANTIGUAS!$BR159&lt;&gt;0),[6]PREMIOS_TITULACIONES_ANTIGUAS!$BR159,""),IF($A161="TOTAL",SUM(INDIRECT("AO4:AO"&amp;ROW()-1)),""))</f>
        <v/>
      </c>
      <c r="AP161" s="7" t="str">
        <f ca="1">IF(AND($A161&lt;&gt;"",$A161&lt;&gt;"TOTAL"),IF(AND([6]PREMIOS_TITULACIONES_ANTIGUAS!$BT159&lt;&gt;"",[6]PREMIOS_TITULACIONES_ANTIGUAS!$BT159&lt;&gt;0),[6]PREMIOS_TITULACIONES_ANTIGUAS!$BT159,""),IF($A161="TOTAL",SUM(INDIRECT("AP4:AP"&amp;ROW()-1)),""))</f>
        <v/>
      </c>
      <c r="AQ161" s="7" t="str">
        <f t="shared" ca="1" si="51"/>
        <v/>
      </c>
      <c r="AR161" s="7" t="str">
        <f ca="1">IF(AND($A161&lt;&gt;"",$A161&lt;&gt;"TOTAL"),IF(AND([6]PREMIOS_TITULACIONES_ANTIGUAS!$BW159&lt;&gt;"",[6]PREMIOS_TITULACIONES_ANTIGUAS!$BW159&lt;&gt;0),[6]PREMIOS_TITULACIONES_ANTIGUAS!$BW159,""),IF($A161="TOTAL",SUM(INDIRECT("AR4:AR"&amp;ROW()-1)),""))</f>
        <v/>
      </c>
      <c r="AS161" s="7" t="str">
        <f ca="1">IF(AND($A161&lt;&gt;"",$A161&lt;&gt;"TOTAL"),IF(AND([6]PREMIOS_TITULACIONES_ANTIGUAS!$BY159&lt;&gt;"",[6]PREMIOS_TITULACIONES_ANTIGUAS!$BY159&lt;&gt;0),[6]PREMIOS_TITULACIONES_ANTIGUAS!$BY159,""),IF($A161="TOTAL",SUM(INDIRECT("AS4:AS"&amp;ROW()-1)),""))</f>
        <v/>
      </c>
      <c r="AT161" s="7" t="str">
        <f t="shared" ca="1" si="52"/>
        <v/>
      </c>
      <c r="AU161" s="7" t="str">
        <f ca="1">IF(AND($A161&lt;&gt;"",$A161&lt;&gt;"TOTAL"),IF(AND([6]PREMIOS_TITULACIONES_ANTIGUAS!$CB159&lt;&gt;"",[6]PREMIOS_TITULACIONES_ANTIGUAS!$CB159&lt;&gt;0),[6]PREMIOS_TITULACIONES_ANTIGUAS!$CB159,""),IF($A161="TOTAL",SUM(INDIRECT("AU4:AU"&amp;ROW()-1)),""))</f>
        <v/>
      </c>
      <c r="AV161" s="7" t="str">
        <f ca="1">IF(AND($A161&lt;&gt;"",$A161&lt;&gt;"TOTAL"),IF(AND([6]PREMIOS_TITULACIONES_ANTIGUAS!$CD159&lt;&gt;"",[6]PREMIOS_TITULACIONES_ANTIGUAS!$CD159&lt;&gt;0),[6]PREMIOS_TITULACIONES_ANTIGUAS!$CD159,""),IF($A161="TOTAL",SUM(INDIRECT("AV4:AV"&amp;ROW()-1)),""))</f>
        <v/>
      </c>
      <c r="AW161" s="7" t="str">
        <f t="shared" ca="1" si="53"/>
        <v/>
      </c>
      <c r="AX161" s="7" t="str">
        <f ca="1">IF(AND($A161&lt;&gt;"",$A161&lt;&gt;"TOTAL"),IF(AND([6]PREMIOS_TITULACIONES_ANTIGUAS!$CG159&lt;&gt;"",[6]PREMIOS_TITULACIONES_ANTIGUAS!$CG159&lt;&gt;0),[6]PREMIOS_TITULACIONES_ANTIGUAS!$CG159,""),IF($A161="TOTAL",SUM(INDIRECT("AX4:AX"&amp;ROW()-1)),""))</f>
        <v/>
      </c>
      <c r="AY161" s="7" t="str">
        <f ca="1">IF(AND($A161&lt;&gt;"",$A161&lt;&gt;"TOTAL"),IF(AND([6]PREMIOS_TITULACIONES_ANTIGUAS!$CI159&lt;&gt;"",[6]PREMIOS_TITULACIONES_ANTIGUAS!$CI159&lt;&gt;0),[6]PREMIOS_TITULACIONES_ANTIGUAS!$CI159,""),IF($A161="TOTAL",SUM(INDIRECT("AY4:AY"&amp;ROW()-1)),""))</f>
        <v/>
      </c>
      <c r="AZ161" s="7" t="str">
        <f t="shared" ca="1" si="54"/>
        <v/>
      </c>
      <c r="BA161" s="7" t="str">
        <f ca="1">IF(AND($A161&lt;&gt;"",$A161&lt;&gt;"TOTAL"),IF(AND([6]PREMIOS_TITULACIONES_ANTIGUAS!$CL159&lt;&gt;"",[6]PREMIOS_TITULACIONES_ANTIGUAS!$CL159&lt;&gt;0),[6]PREMIOS_TITULACIONES_ANTIGUAS!$CL159,""),IF($A161="TOTAL",SUM(INDIRECT("BA4:BA"&amp;ROW()-1)),""))</f>
        <v/>
      </c>
      <c r="BB161" s="7" t="str">
        <f ca="1">IF(AND($A161&lt;&gt;"",$A161&lt;&gt;"TOTAL"),IF(AND([6]PREMIOS_TITULACIONES_ANTIGUAS!$CN159&lt;&gt;"",[6]PREMIOS_TITULACIONES_ANTIGUAS!$CN159&lt;&gt;0),[6]PREMIOS_TITULACIONES_ANTIGUAS!$CN159,""),IF($A161="TOTAL",SUM(INDIRECT("BB4:BB"&amp;ROW()-1)),""))</f>
        <v/>
      </c>
      <c r="BC161" s="7" t="str">
        <f t="shared" ca="1" si="55"/>
        <v/>
      </c>
      <c r="BD161" s="7" t="str">
        <f ca="1">IF(AND($A161&lt;&gt;"",$A161&lt;&gt;"TOTAL"),IF(AND([6]PREMIOS_TITULACIONES_ANTIGUAS!$CQ159&lt;&gt;"",[6]PREMIOS_TITULACIONES_ANTIGUAS!$CQ159&lt;&gt;0),[6]PREMIOS_TITULACIONES_ANTIGUAS!$CQ159,""),IF($A161="TOTAL",SUM(INDIRECT("BD4:BD"&amp;ROW()-1)),""))</f>
        <v/>
      </c>
      <c r="BE161" s="7" t="str">
        <f ca="1">IF(AND($A161&lt;&gt;"",$A161&lt;&gt;"TOTAL"),IF(AND([6]PREMIOS_TITULACIONES_ANTIGUAS!$CS159&lt;&gt;"",[6]PREMIOS_TITULACIONES_ANTIGUAS!$CS159&lt;&gt;0),[6]PREMIOS_TITULACIONES_ANTIGUAS!$CS159,""),IF($A161="TOTAL",SUM(INDIRECT("BE4:BE"&amp;ROW()-1)),""))</f>
        <v/>
      </c>
      <c r="BF161" s="7" t="str">
        <f t="shared" ca="1" si="56"/>
        <v/>
      </c>
    </row>
    <row r="162" spans="1:58" x14ac:dyDescent="0.2">
      <c r="A162" s="12" t="str">
        <f>IF([6]PREMIOS_TITULACIONES_ANTIGUAS!$D160&lt;&gt;"",[6]PREMIOS_TITULACIONES_ANTIGUAS!$D160,IF(AND([6]PREMIOS_TITULACIONES_ANTIGUAS!$D160="",[6]PREMIOS_TITULACIONES_ANTIGUAS!$D161="",[6]PREMIOS_TITULACIONES_ANTIGUAS!$D159=""),"","TOTAL"))</f>
        <v/>
      </c>
      <c r="B162" s="7" t="str">
        <f ca="1">IF(AND($A162&lt;&gt;"",$A162&lt;&gt;"TOTAL"),IF(AND([6]PREMIOS_TITULACIONES_ANTIGUAS!$E160&lt;&gt;"",[6]PREMIOS_TITULACIONES_ANTIGUAS!$E160&lt;&gt;0),[6]PREMIOS_TITULACIONES_ANTIGUAS!$E160,""),IF($A162="TOTAL",SUM(INDIRECT("B4:B"&amp;ROW()-1)),""))</f>
        <v/>
      </c>
      <c r="C162" s="7" t="str">
        <f ca="1">IF(AND($A162&lt;&gt;"",$A162&lt;&gt;"TOTAL"),IF(AND([6]PREMIOS_TITULACIONES_ANTIGUAS!$G160&lt;&gt;"",[6]PREMIOS_TITULACIONES_ANTIGUAS!$G160&lt;&gt;0),[6]PREMIOS_TITULACIONES_ANTIGUAS!$G160,""),IF($A162="TOTAL",SUM(INDIRECT("C4:C"&amp;ROW()-1)),""))</f>
        <v/>
      </c>
      <c r="D162" s="7" t="str">
        <f t="shared" ca="1" si="38"/>
        <v/>
      </c>
      <c r="E162" s="7" t="str">
        <f ca="1">IF(AND($A162&lt;&gt;"",$A162&lt;&gt;"TOTAL"),IF(AND([6]PREMIOS_TITULACIONES_ANTIGUAS!$J160&lt;&gt;"",[6]PREMIOS_TITULACIONES_ANTIGUAS!$J160&lt;&gt;0),[6]PREMIOS_TITULACIONES_ANTIGUAS!$J160,""),IF($A162="TOTAL",SUM(INDIRECT("E4:E"&amp;ROW()-1)),""))</f>
        <v/>
      </c>
      <c r="F162" s="7" t="str">
        <f ca="1">IF(AND($A162&lt;&gt;"",$A162&lt;&gt;"TOTAL"),IF(AND([6]PREMIOS_TITULACIONES_ANTIGUAS!$L160&lt;&gt;"",[6]PREMIOS_TITULACIONES_ANTIGUAS!$L160&lt;&gt;0),[6]PREMIOS_TITULACIONES_ANTIGUAS!$L160,""),IF($A162="TOTAL",SUM(INDIRECT("F4:F"&amp;ROW()-1)),""))</f>
        <v/>
      </c>
      <c r="G162" s="7" t="str">
        <f t="shared" ca="1" si="39"/>
        <v/>
      </c>
      <c r="H162" s="7" t="str">
        <f ca="1">IF(AND($A162&lt;&gt;"",$A162&lt;&gt;"TOTAL"),IF(AND([6]PREMIOS_TITULACIONES_ANTIGUAS!$O160&lt;&gt;"",[6]PREMIOS_TITULACIONES_ANTIGUAS!$O160&lt;&gt;0),[6]PREMIOS_TITULACIONES_ANTIGUAS!$O160,""),IF($A162="TOTAL",SUM(INDIRECT("H4:H"&amp;ROW()-1)),""))</f>
        <v/>
      </c>
      <c r="I162" s="7" t="str">
        <f ca="1">IF(AND($A162&lt;&gt;"",$A162&lt;&gt;"TOTAL"),IF(AND([6]PREMIOS_TITULACIONES_ANTIGUAS!$Q160&lt;&gt;"",[6]PREMIOS_TITULACIONES_ANTIGUAS!$Q160&lt;&gt;0),[6]PREMIOS_TITULACIONES_ANTIGUAS!$Q160,""),IF($A162="TOTAL",SUM(INDIRECT("I4:I"&amp;ROW()-1)),""))</f>
        <v/>
      </c>
      <c r="J162" s="7" t="str">
        <f t="shared" ca="1" si="40"/>
        <v/>
      </c>
      <c r="K162" s="7" t="str">
        <f ca="1">IF(AND($A162&lt;&gt;"",$A162&lt;&gt;"TOTAL"),IF(AND([6]PREMIOS_TITULACIONES_ANTIGUAS!$T160&lt;&gt;"",[6]PREMIOS_TITULACIONES_ANTIGUAS!$T160&lt;&gt;0),[6]PREMIOS_TITULACIONES_ANTIGUAS!$T160,""),IF($A162="TOTAL",SUM(INDIRECT("K4:K"&amp;ROW()-1)),""))</f>
        <v/>
      </c>
      <c r="L162" s="7" t="str">
        <f ca="1">IF(AND($A162&lt;&gt;"",$A162&lt;&gt;"TOTAL"),IF(AND([6]PREMIOS_TITULACIONES_ANTIGUAS!$V160&lt;&gt;"",[6]PREMIOS_TITULACIONES_ANTIGUAS!$V160&lt;&gt;0),[6]PREMIOS_TITULACIONES_ANTIGUAS!$V160,""),IF($A162="TOTAL",SUM(INDIRECT("L4:L"&amp;ROW()-1)),""))</f>
        <v/>
      </c>
      <c r="M162" s="7" t="str">
        <f t="shared" ca="1" si="41"/>
        <v/>
      </c>
      <c r="N162" s="7" t="str">
        <f ca="1">IF(AND($A162&lt;&gt;"",$A162&lt;&gt;"TOTAL"),IF(AND([6]PREMIOS_TITULACIONES_ANTIGUAS!$Y160&lt;&gt;"",[6]PREMIOS_TITULACIONES_ANTIGUAS!$Y160&lt;&gt;0),[6]PREMIOS_TITULACIONES_ANTIGUAS!$Y160,""),IF($A162="TOTAL",SUM(INDIRECT("N4:N"&amp;ROW()-1)),""))</f>
        <v/>
      </c>
      <c r="O162" s="7" t="str">
        <f ca="1">IF(AND($A162&lt;&gt;"",$A162&lt;&gt;"TOTAL"),IF(AND([6]PREMIOS_TITULACIONES_ANTIGUAS!$AA160&lt;&gt;"",[6]PREMIOS_TITULACIONES_ANTIGUAS!$AA160&lt;&gt;0),[6]PREMIOS_TITULACIONES_ANTIGUAS!$AA160,""),IF($A162="TOTAL",SUM(INDIRECT("O4:O"&amp;ROW()-1)),""))</f>
        <v/>
      </c>
      <c r="P162" s="7" t="str">
        <f t="shared" ca="1" si="42"/>
        <v/>
      </c>
      <c r="Q162" s="7" t="str">
        <f ca="1">IF(AND($A162&lt;&gt;"",$A162&lt;&gt;"TOTAL"),IF(AND([6]PREMIOS_TITULACIONES_ANTIGUAS!$AD160&lt;&gt;"",[6]PREMIOS_TITULACIONES_ANTIGUAS!$AD160&lt;&gt;0),[6]PREMIOS_TITULACIONES_ANTIGUAS!$AD160,""),IF($A162="TOTAL",SUM(INDIRECT("Q4:Q"&amp;ROW()-1)),""))</f>
        <v/>
      </c>
      <c r="R162" s="7" t="str">
        <f ca="1">IF(AND($A162&lt;&gt;"",$A162&lt;&gt;"TOTAL"),IF(AND([6]PREMIOS_TITULACIONES_ANTIGUAS!$AF160&lt;&gt;"",[6]PREMIOS_TITULACIONES_ANTIGUAS!$AF160&lt;&gt;0),[6]PREMIOS_TITULACIONES_ANTIGUAS!$AF160,""),IF($A162="TOTAL",SUM(INDIRECT("R4:R"&amp;ROW()-1)),""))</f>
        <v/>
      </c>
      <c r="S162" s="7" t="str">
        <f t="shared" ca="1" si="43"/>
        <v/>
      </c>
      <c r="T162" s="7" t="str">
        <f ca="1">IF(AND($A162&lt;&gt;"",$A162&lt;&gt;"TOTAL"),IF(AND([6]PREMIOS_TITULACIONES_ANTIGUAS!$AI160&lt;&gt;"",[6]PREMIOS_TITULACIONES_ANTIGUAS!$AI160&lt;&gt;0),[6]PREMIOS_TITULACIONES_ANTIGUAS!$AI160,""),IF($A162="TOTAL",SUM(INDIRECT("T4:T"&amp;ROW()-1)),""))</f>
        <v/>
      </c>
      <c r="U162" s="7" t="str">
        <f ca="1">IF(AND($A162&lt;&gt;"",$A162&lt;&gt;"TOTAL"),IF(AND([6]PREMIOS_TITULACIONES_ANTIGUAS!$AK160&lt;&gt;"",[6]PREMIOS_TITULACIONES_ANTIGUAS!$AK160&lt;&gt;0),[6]PREMIOS_TITULACIONES_ANTIGUAS!$AK160,""),IF($A162="TOTAL",SUM(INDIRECT("U4:U"&amp;ROW()-1)),""))</f>
        <v/>
      </c>
      <c r="V162" s="7" t="str">
        <f t="shared" ca="1" si="44"/>
        <v/>
      </c>
      <c r="W162" s="7" t="str">
        <f ca="1">IF(AND($A162&lt;&gt;"",$A162&lt;&gt;"TOTAL"),IF(AND([6]PREMIOS_TITULACIONES_ANTIGUAS!$AN160&lt;&gt;"",[6]PREMIOS_TITULACIONES_ANTIGUAS!$AN160&lt;&gt;0),[6]PREMIOS_TITULACIONES_ANTIGUAS!$AN160,""),IF($A162="TOTAL",SUM(INDIRECT("W4:W"&amp;ROW()-1)),""))</f>
        <v/>
      </c>
      <c r="X162" s="7" t="str">
        <f ca="1">IF(AND($A162&lt;&gt;"",$A162&lt;&gt;"TOTAL"),IF(AND([6]PREMIOS_TITULACIONES_ANTIGUAS!$AP160&lt;&gt;"",[6]PREMIOS_TITULACIONES_ANTIGUAS!$AP160&lt;&gt;0),[6]PREMIOS_TITULACIONES_ANTIGUAS!$AP160,""),IF($A162="TOTAL",SUM(INDIRECT("X4:X"&amp;ROW()-1)),""))</f>
        <v/>
      </c>
      <c r="Y162" s="7" t="str">
        <f t="shared" ca="1" si="45"/>
        <v/>
      </c>
      <c r="Z162" s="7" t="str">
        <f ca="1">IF(AND($A162&lt;&gt;"",$A162&lt;&gt;"TOTAL"),IF(AND([6]PREMIOS_TITULACIONES_ANTIGUAS!$AS160&lt;&gt;"",[6]PREMIOS_TITULACIONES_ANTIGUAS!$AS160&lt;&gt;0),[6]PREMIOS_TITULACIONES_ANTIGUAS!$AS160,""),IF($A162="TOTAL",SUM(INDIRECT("Z4:Z"&amp;ROW()-1)),""))</f>
        <v/>
      </c>
      <c r="AA162" s="7" t="str">
        <f ca="1">IF(AND($A162&lt;&gt;"",$A162&lt;&gt;"TOTAL"),IF(AND([6]PREMIOS_TITULACIONES_ANTIGUAS!$AU160&lt;&gt;"",[6]PREMIOS_TITULACIONES_ANTIGUAS!$AU160&lt;&gt;0),[6]PREMIOS_TITULACIONES_ANTIGUAS!$AU160,""),IF($A162="TOTAL",SUM(INDIRECT("AA4:AA"&amp;ROW()-1)),""))</f>
        <v/>
      </c>
      <c r="AB162" s="7" t="str">
        <f t="shared" ca="1" si="46"/>
        <v/>
      </c>
      <c r="AC162" s="7" t="str">
        <f ca="1">IF(AND($A162&lt;&gt;"",$A162&lt;&gt;"TOTAL"),IF(AND([6]PREMIOS_TITULACIONES_ANTIGUAS!$AX160&lt;&gt;"",[6]PREMIOS_TITULACIONES_ANTIGUAS!$AX160&lt;&gt;0),[6]PREMIOS_TITULACIONES_ANTIGUAS!$AX160,""),IF($A162="TOTAL",SUM(INDIRECT("AC4:AC"&amp;ROW()-1)),""))</f>
        <v/>
      </c>
      <c r="AD162" s="7" t="str">
        <f ca="1">IF(AND($A162&lt;&gt;"",$A162&lt;&gt;"TOTAL"),IF(AND([6]PREMIOS_TITULACIONES_ANTIGUAS!$AZ160&lt;&gt;"",[6]PREMIOS_TITULACIONES_ANTIGUAS!$AZ160&lt;&gt;0),[6]PREMIOS_TITULACIONES_ANTIGUAS!$AZ160,""),IF($A162="TOTAL",SUM(INDIRECT("AD4:AD"&amp;ROW()-1)),""))</f>
        <v/>
      </c>
      <c r="AE162" s="7" t="str">
        <f t="shared" ca="1" si="47"/>
        <v/>
      </c>
      <c r="AF162" s="7" t="str">
        <f ca="1">IF(AND($A162&lt;&gt;"",$A162&lt;&gt;"TOTAL"),IF(AND([6]PREMIOS_TITULACIONES_ANTIGUAS!$BC160&lt;&gt;"",[6]PREMIOS_TITULACIONES_ANTIGUAS!$BC160&lt;&gt;0),[6]PREMIOS_TITULACIONES_ANTIGUAS!$BC160,""),IF($A162="TOTAL",SUM(INDIRECT("AF4:AF"&amp;ROW()-1)),""))</f>
        <v/>
      </c>
      <c r="AG162" s="7" t="str">
        <f ca="1">IF(AND($A162&lt;&gt;"",$A162&lt;&gt;"TOTAL"),IF(AND([6]PREMIOS_TITULACIONES_ANTIGUAS!$BE160&lt;&gt;"",[6]PREMIOS_TITULACIONES_ANTIGUAS!$BE160&lt;&gt;0),[6]PREMIOS_TITULACIONES_ANTIGUAS!$BE160,""),IF($A162="TOTAL",SUM(INDIRECT("AG4:AG"&amp;ROW()-1)),""))</f>
        <v/>
      </c>
      <c r="AH162" s="7" t="str">
        <f t="shared" ca="1" si="48"/>
        <v/>
      </c>
      <c r="AI162" s="7" t="str">
        <f ca="1">IF(AND($A162&lt;&gt;"",$A162&lt;&gt;"TOTAL"),IF(AND([6]PREMIOS_TITULACIONES_ANTIGUAS!$BH160&lt;&gt;"",[6]PREMIOS_TITULACIONES_ANTIGUAS!$BH160&lt;&gt;0),[6]PREMIOS_TITULACIONES_ANTIGUAS!$BH160,""),IF($A162="TOTAL",SUM(INDIRECT("AI4:AI"&amp;ROW()-1)),""))</f>
        <v/>
      </c>
      <c r="AJ162" s="7" t="str">
        <f ca="1">IF(AND($A162&lt;&gt;"",$A162&lt;&gt;"TOTAL"),IF(AND([6]PREMIOS_TITULACIONES_ANTIGUAS!$BJ160&lt;&gt;"",[6]PREMIOS_TITULACIONES_ANTIGUAS!$BJ160&lt;&gt;0),[6]PREMIOS_TITULACIONES_ANTIGUAS!$BJ160,""),IF($A162="TOTAL",SUM(INDIRECT("AJ4:AJ"&amp;ROW()-1)),""))</f>
        <v/>
      </c>
      <c r="AK162" s="7" t="str">
        <f t="shared" ca="1" si="49"/>
        <v/>
      </c>
      <c r="AL162" s="7" t="str">
        <f ca="1">IF(AND($A162&lt;&gt;"",$A162&lt;&gt;"TOTAL"),IF(AND([6]PREMIOS_TITULACIONES_ANTIGUAS!$BM160&lt;&gt;"",[6]PREMIOS_TITULACIONES_ANTIGUAS!$BM160&lt;&gt;0),[6]PREMIOS_TITULACIONES_ANTIGUAS!$BM160,""),IF($A162="TOTAL",SUM(INDIRECT("AL4:AL"&amp;ROW()-1)),""))</f>
        <v/>
      </c>
      <c r="AM162" s="7" t="str">
        <f ca="1">IF(AND($A162&lt;&gt;"",$A162&lt;&gt;"TOTAL"),IF(AND([6]PREMIOS_TITULACIONES_ANTIGUAS!$BO160&lt;&gt;"",[6]PREMIOS_TITULACIONES_ANTIGUAS!$BO160&lt;&gt;0),[6]PREMIOS_TITULACIONES_ANTIGUAS!$BO160,""),IF($A162="TOTAL",SUM(INDIRECT("AM4:AM"&amp;ROW()-1)),""))</f>
        <v/>
      </c>
      <c r="AN162" s="7" t="str">
        <f t="shared" ca="1" si="50"/>
        <v/>
      </c>
      <c r="AO162" s="7" t="str">
        <f ca="1">IF(AND($A162&lt;&gt;"",$A162&lt;&gt;"TOTAL"),IF(AND([6]PREMIOS_TITULACIONES_ANTIGUAS!$BR160&lt;&gt;"",[6]PREMIOS_TITULACIONES_ANTIGUAS!$BR160&lt;&gt;0),[6]PREMIOS_TITULACIONES_ANTIGUAS!$BR160,""),IF($A162="TOTAL",SUM(INDIRECT("AO4:AO"&amp;ROW()-1)),""))</f>
        <v/>
      </c>
      <c r="AP162" s="7" t="str">
        <f ca="1">IF(AND($A162&lt;&gt;"",$A162&lt;&gt;"TOTAL"),IF(AND([6]PREMIOS_TITULACIONES_ANTIGUAS!$BT160&lt;&gt;"",[6]PREMIOS_TITULACIONES_ANTIGUAS!$BT160&lt;&gt;0),[6]PREMIOS_TITULACIONES_ANTIGUAS!$BT160,""),IF($A162="TOTAL",SUM(INDIRECT("AP4:AP"&amp;ROW()-1)),""))</f>
        <v/>
      </c>
      <c r="AQ162" s="7" t="str">
        <f t="shared" ca="1" si="51"/>
        <v/>
      </c>
      <c r="AR162" s="7" t="str">
        <f ca="1">IF(AND($A162&lt;&gt;"",$A162&lt;&gt;"TOTAL"),IF(AND([6]PREMIOS_TITULACIONES_ANTIGUAS!$BW160&lt;&gt;"",[6]PREMIOS_TITULACIONES_ANTIGUAS!$BW160&lt;&gt;0),[6]PREMIOS_TITULACIONES_ANTIGUAS!$BW160,""),IF($A162="TOTAL",SUM(INDIRECT("AR4:AR"&amp;ROW()-1)),""))</f>
        <v/>
      </c>
      <c r="AS162" s="7" t="str">
        <f ca="1">IF(AND($A162&lt;&gt;"",$A162&lt;&gt;"TOTAL"),IF(AND([6]PREMIOS_TITULACIONES_ANTIGUAS!$BY160&lt;&gt;"",[6]PREMIOS_TITULACIONES_ANTIGUAS!$BY160&lt;&gt;0),[6]PREMIOS_TITULACIONES_ANTIGUAS!$BY160,""),IF($A162="TOTAL",SUM(INDIRECT("AS4:AS"&amp;ROW()-1)),""))</f>
        <v/>
      </c>
      <c r="AT162" s="7" t="str">
        <f t="shared" ca="1" si="52"/>
        <v/>
      </c>
      <c r="AU162" s="7" t="str">
        <f ca="1">IF(AND($A162&lt;&gt;"",$A162&lt;&gt;"TOTAL"),IF(AND([6]PREMIOS_TITULACIONES_ANTIGUAS!$CB160&lt;&gt;"",[6]PREMIOS_TITULACIONES_ANTIGUAS!$CB160&lt;&gt;0),[6]PREMIOS_TITULACIONES_ANTIGUAS!$CB160,""),IF($A162="TOTAL",SUM(INDIRECT("AU4:AU"&amp;ROW()-1)),""))</f>
        <v/>
      </c>
      <c r="AV162" s="7" t="str">
        <f ca="1">IF(AND($A162&lt;&gt;"",$A162&lt;&gt;"TOTAL"),IF(AND([6]PREMIOS_TITULACIONES_ANTIGUAS!$CD160&lt;&gt;"",[6]PREMIOS_TITULACIONES_ANTIGUAS!$CD160&lt;&gt;0),[6]PREMIOS_TITULACIONES_ANTIGUAS!$CD160,""),IF($A162="TOTAL",SUM(INDIRECT("AV4:AV"&amp;ROW()-1)),""))</f>
        <v/>
      </c>
      <c r="AW162" s="7" t="str">
        <f t="shared" ca="1" si="53"/>
        <v/>
      </c>
      <c r="AX162" s="7" t="str">
        <f ca="1">IF(AND($A162&lt;&gt;"",$A162&lt;&gt;"TOTAL"),IF(AND([6]PREMIOS_TITULACIONES_ANTIGUAS!$CG160&lt;&gt;"",[6]PREMIOS_TITULACIONES_ANTIGUAS!$CG160&lt;&gt;0),[6]PREMIOS_TITULACIONES_ANTIGUAS!$CG160,""),IF($A162="TOTAL",SUM(INDIRECT("AX4:AX"&amp;ROW()-1)),""))</f>
        <v/>
      </c>
      <c r="AY162" s="7" t="str">
        <f ca="1">IF(AND($A162&lt;&gt;"",$A162&lt;&gt;"TOTAL"),IF(AND([6]PREMIOS_TITULACIONES_ANTIGUAS!$CI160&lt;&gt;"",[6]PREMIOS_TITULACIONES_ANTIGUAS!$CI160&lt;&gt;0),[6]PREMIOS_TITULACIONES_ANTIGUAS!$CI160,""),IF($A162="TOTAL",SUM(INDIRECT("AY4:AY"&amp;ROW()-1)),""))</f>
        <v/>
      </c>
      <c r="AZ162" s="7" t="str">
        <f t="shared" ca="1" si="54"/>
        <v/>
      </c>
      <c r="BA162" s="7" t="str">
        <f ca="1">IF(AND($A162&lt;&gt;"",$A162&lt;&gt;"TOTAL"),IF(AND([6]PREMIOS_TITULACIONES_ANTIGUAS!$CL160&lt;&gt;"",[6]PREMIOS_TITULACIONES_ANTIGUAS!$CL160&lt;&gt;0),[6]PREMIOS_TITULACIONES_ANTIGUAS!$CL160,""),IF($A162="TOTAL",SUM(INDIRECT("BA4:BA"&amp;ROW()-1)),""))</f>
        <v/>
      </c>
      <c r="BB162" s="7" t="str">
        <f ca="1">IF(AND($A162&lt;&gt;"",$A162&lt;&gt;"TOTAL"),IF(AND([6]PREMIOS_TITULACIONES_ANTIGUAS!$CN160&lt;&gt;"",[6]PREMIOS_TITULACIONES_ANTIGUAS!$CN160&lt;&gt;0),[6]PREMIOS_TITULACIONES_ANTIGUAS!$CN160,""),IF($A162="TOTAL",SUM(INDIRECT("BB4:BB"&amp;ROW()-1)),""))</f>
        <v/>
      </c>
      <c r="BC162" s="7" t="str">
        <f t="shared" ca="1" si="55"/>
        <v/>
      </c>
      <c r="BD162" s="7" t="str">
        <f ca="1">IF(AND($A162&lt;&gt;"",$A162&lt;&gt;"TOTAL"),IF(AND([6]PREMIOS_TITULACIONES_ANTIGUAS!$CQ160&lt;&gt;"",[6]PREMIOS_TITULACIONES_ANTIGUAS!$CQ160&lt;&gt;0),[6]PREMIOS_TITULACIONES_ANTIGUAS!$CQ160,""),IF($A162="TOTAL",SUM(INDIRECT("BD4:BD"&amp;ROW()-1)),""))</f>
        <v/>
      </c>
      <c r="BE162" s="7" t="str">
        <f ca="1">IF(AND($A162&lt;&gt;"",$A162&lt;&gt;"TOTAL"),IF(AND([6]PREMIOS_TITULACIONES_ANTIGUAS!$CS160&lt;&gt;"",[6]PREMIOS_TITULACIONES_ANTIGUAS!$CS160&lt;&gt;0),[6]PREMIOS_TITULACIONES_ANTIGUAS!$CS160,""),IF($A162="TOTAL",SUM(INDIRECT("BE4:BE"&amp;ROW()-1)),""))</f>
        <v/>
      </c>
      <c r="BF162" s="7" t="str">
        <f t="shared" ca="1" si="56"/>
        <v/>
      </c>
    </row>
    <row r="163" spans="1:58" x14ac:dyDescent="0.2">
      <c r="A163" s="12" t="str">
        <f>IF([6]PREMIOS_TITULACIONES_ANTIGUAS!$D161&lt;&gt;"",[6]PREMIOS_TITULACIONES_ANTIGUAS!$D161,IF(AND([6]PREMIOS_TITULACIONES_ANTIGUAS!$D161="",[6]PREMIOS_TITULACIONES_ANTIGUAS!$D162="",[6]PREMIOS_TITULACIONES_ANTIGUAS!$D160=""),"","TOTAL"))</f>
        <v/>
      </c>
      <c r="B163" s="7" t="str">
        <f ca="1">IF(AND($A163&lt;&gt;"",$A163&lt;&gt;"TOTAL"),IF(AND([6]PREMIOS_TITULACIONES_ANTIGUAS!$E161&lt;&gt;"",[6]PREMIOS_TITULACIONES_ANTIGUAS!$E161&lt;&gt;0),[6]PREMIOS_TITULACIONES_ANTIGUAS!$E161,""),IF($A163="TOTAL",SUM(INDIRECT("B4:B"&amp;ROW()-1)),""))</f>
        <v/>
      </c>
      <c r="C163" s="7" t="str">
        <f ca="1">IF(AND($A163&lt;&gt;"",$A163&lt;&gt;"TOTAL"),IF(AND([6]PREMIOS_TITULACIONES_ANTIGUAS!$G161&lt;&gt;"",[6]PREMIOS_TITULACIONES_ANTIGUAS!$G161&lt;&gt;0),[6]PREMIOS_TITULACIONES_ANTIGUAS!$G161,""),IF($A163="TOTAL",SUM(INDIRECT("C4:C"&amp;ROW()-1)),""))</f>
        <v/>
      </c>
      <c r="D163" s="7" t="str">
        <f t="shared" ca="1" si="38"/>
        <v/>
      </c>
      <c r="E163" s="7" t="str">
        <f ca="1">IF(AND($A163&lt;&gt;"",$A163&lt;&gt;"TOTAL"),IF(AND([6]PREMIOS_TITULACIONES_ANTIGUAS!$J161&lt;&gt;"",[6]PREMIOS_TITULACIONES_ANTIGUAS!$J161&lt;&gt;0),[6]PREMIOS_TITULACIONES_ANTIGUAS!$J161,""),IF($A163="TOTAL",SUM(INDIRECT("E4:E"&amp;ROW()-1)),""))</f>
        <v/>
      </c>
      <c r="F163" s="7" t="str">
        <f ca="1">IF(AND($A163&lt;&gt;"",$A163&lt;&gt;"TOTAL"),IF(AND([6]PREMIOS_TITULACIONES_ANTIGUAS!$L161&lt;&gt;"",[6]PREMIOS_TITULACIONES_ANTIGUAS!$L161&lt;&gt;0),[6]PREMIOS_TITULACIONES_ANTIGUAS!$L161,""),IF($A163="TOTAL",SUM(INDIRECT("F4:F"&amp;ROW()-1)),""))</f>
        <v/>
      </c>
      <c r="G163" s="7" t="str">
        <f t="shared" ca="1" si="39"/>
        <v/>
      </c>
      <c r="H163" s="7" t="str">
        <f ca="1">IF(AND($A163&lt;&gt;"",$A163&lt;&gt;"TOTAL"),IF(AND([6]PREMIOS_TITULACIONES_ANTIGUAS!$O161&lt;&gt;"",[6]PREMIOS_TITULACIONES_ANTIGUAS!$O161&lt;&gt;0),[6]PREMIOS_TITULACIONES_ANTIGUAS!$O161,""),IF($A163="TOTAL",SUM(INDIRECT("H4:H"&amp;ROW()-1)),""))</f>
        <v/>
      </c>
      <c r="I163" s="7" t="str">
        <f ca="1">IF(AND($A163&lt;&gt;"",$A163&lt;&gt;"TOTAL"),IF(AND([6]PREMIOS_TITULACIONES_ANTIGUAS!$Q161&lt;&gt;"",[6]PREMIOS_TITULACIONES_ANTIGUAS!$Q161&lt;&gt;0),[6]PREMIOS_TITULACIONES_ANTIGUAS!$Q161,""),IF($A163="TOTAL",SUM(INDIRECT("I4:I"&amp;ROW()-1)),""))</f>
        <v/>
      </c>
      <c r="J163" s="7" t="str">
        <f t="shared" ca="1" si="40"/>
        <v/>
      </c>
      <c r="K163" s="7" t="str">
        <f ca="1">IF(AND($A163&lt;&gt;"",$A163&lt;&gt;"TOTAL"),IF(AND([6]PREMIOS_TITULACIONES_ANTIGUAS!$T161&lt;&gt;"",[6]PREMIOS_TITULACIONES_ANTIGUAS!$T161&lt;&gt;0),[6]PREMIOS_TITULACIONES_ANTIGUAS!$T161,""),IF($A163="TOTAL",SUM(INDIRECT("K4:K"&amp;ROW()-1)),""))</f>
        <v/>
      </c>
      <c r="L163" s="7" t="str">
        <f ca="1">IF(AND($A163&lt;&gt;"",$A163&lt;&gt;"TOTAL"),IF(AND([6]PREMIOS_TITULACIONES_ANTIGUAS!$V161&lt;&gt;"",[6]PREMIOS_TITULACIONES_ANTIGUAS!$V161&lt;&gt;0),[6]PREMIOS_TITULACIONES_ANTIGUAS!$V161,""),IF($A163="TOTAL",SUM(INDIRECT("L4:L"&amp;ROW()-1)),""))</f>
        <v/>
      </c>
      <c r="M163" s="7" t="str">
        <f t="shared" ca="1" si="41"/>
        <v/>
      </c>
      <c r="N163" s="7" t="str">
        <f ca="1">IF(AND($A163&lt;&gt;"",$A163&lt;&gt;"TOTAL"),IF(AND([6]PREMIOS_TITULACIONES_ANTIGUAS!$Y161&lt;&gt;"",[6]PREMIOS_TITULACIONES_ANTIGUAS!$Y161&lt;&gt;0),[6]PREMIOS_TITULACIONES_ANTIGUAS!$Y161,""),IF($A163="TOTAL",SUM(INDIRECT("N4:N"&amp;ROW()-1)),""))</f>
        <v/>
      </c>
      <c r="O163" s="7" t="str">
        <f ca="1">IF(AND($A163&lt;&gt;"",$A163&lt;&gt;"TOTAL"),IF(AND([6]PREMIOS_TITULACIONES_ANTIGUAS!$AA161&lt;&gt;"",[6]PREMIOS_TITULACIONES_ANTIGUAS!$AA161&lt;&gt;0),[6]PREMIOS_TITULACIONES_ANTIGUAS!$AA161,""),IF($A163="TOTAL",SUM(INDIRECT("O4:O"&amp;ROW()-1)),""))</f>
        <v/>
      </c>
      <c r="P163" s="7" t="str">
        <f t="shared" ca="1" si="42"/>
        <v/>
      </c>
      <c r="Q163" s="7" t="str">
        <f ca="1">IF(AND($A163&lt;&gt;"",$A163&lt;&gt;"TOTAL"),IF(AND([6]PREMIOS_TITULACIONES_ANTIGUAS!$AD161&lt;&gt;"",[6]PREMIOS_TITULACIONES_ANTIGUAS!$AD161&lt;&gt;0),[6]PREMIOS_TITULACIONES_ANTIGUAS!$AD161,""),IF($A163="TOTAL",SUM(INDIRECT("Q4:Q"&amp;ROW()-1)),""))</f>
        <v/>
      </c>
      <c r="R163" s="7" t="str">
        <f ca="1">IF(AND($A163&lt;&gt;"",$A163&lt;&gt;"TOTAL"),IF(AND([6]PREMIOS_TITULACIONES_ANTIGUAS!$AF161&lt;&gt;"",[6]PREMIOS_TITULACIONES_ANTIGUAS!$AF161&lt;&gt;0),[6]PREMIOS_TITULACIONES_ANTIGUAS!$AF161,""),IF($A163="TOTAL",SUM(INDIRECT("R4:R"&amp;ROW()-1)),""))</f>
        <v/>
      </c>
      <c r="S163" s="7" t="str">
        <f t="shared" ca="1" si="43"/>
        <v/>
      </c>
      <c r="T163" s="7" t="str">
        <f ca="1">IF(AND($A163&lt;&gt;"",$A163&lt;&gt;"TOTAL"),IF(AND([6]PREMIOS_TITULACIONES_ANTIGUAS!$AI161&lt;&gt;"",[6]PREMIOS_TITULACIONES_ANTIGUAS!$AI161&lt;&gt;0),[6]PREMIOS_TITULACIONES_ANTIGUAS!$AI161,""),IF($A163="TOTAL",SUM(INDIRECT("T4:T"&amp;ROW()-1)),""))</f>
        <v/>
      </c>
      <c r="U163" s="7" t="str">
        <f ca="1">IF(AND($A163&lt;&gt;"",$A163&lt;&gt;"TOTAL"),IF(AND([6]PREMIOS_TITULACIONES_ANTIGUAS!$AK161&lt;&gt;"",[6]PREMIOS_TITULACIONES_ANTIGUAS!$AK161&lt;&gt;0),[6]PREMIOS_TITULACIONES_ANTIGUAS!$AK161,""),IF($A163="TOTAL",SUM(INDIRECT("U4:U"&amp;ROW()-1)),""))</f>
        <v/>
      </c>
      <c r="V163" s="7" t="str">
        <f t="shared" ca="1" si="44"/>
        <v/>
      </c>
      <c r="W163" s="7" t="str">
        <f ca="1">IF(AND($A163&lt;&gt;"",$A163&lt;&gt;"TOTAL"),IF(AND([6]PREMIOS_TITULACIONES_ANTIGUAS!$AN161&lt;&gt;"",[6]PREMIOS_TITULACIONES_ANTIGUAS!$AN161&lt;&gt;0),[6]PREMIOS_TITULACIONES_ANTIGUAS!$AN161,""),IF($A163="TOTAL",SUM(INDIRECT("W4:W"&amp;ROW()-1)),""))</f>
        <v/>
      </c>
      <c r="X163" s="7" t="str">
        <f ca="1">IF(AND($A163&lt;&gt;"",$A163&lt;&gt;"TOTAL"),IF(AND([6]PREMIOS_TITULACIONES_ANTIGUAS!$AP161&lt;&gt;"",[6]PREMIOS_TITULACIONES_ANTIGUAS!$AP161&lt;&gt;0),[6]PREMIOS_TITULACIONES_ANTIGUAS!$AP161,""),IF($A163="TOTAL",SUM(INDIRECT("X4:X"&amp;ROW()-1)),""))</f>
        <v/>
      </c>
      <c r="Y163" s="7" t="str">
        <f t="shared" ca="1" si="45"/>
        <v/>
      </c>
      <c r="Z163" s="7" t="str">
        <f ca="1">IF(AND($A163&lt;&gt;"",$A163&lt;&gt;"TOTAL"),IF(AND([6]PREMIOS_TITULACIONES_ANTIGUAS!$AS161&lt;&gt;"",[6]PREMIOS_TITULACIONES_ANTIGUAS!$AS161&lt;&gt;0),[6]PREMIOS_TITULACIONES_ANTIGUAS!$AS161,""),IF($A163="TOTAL",SUM(INDIRECT("Z4:Z"&amp;ROW()-1)),""))</f>
        <v/>
      </c>
      <c r="AA163" s="7" t="str">
        <f ca="1">IF(AND($A163&lt;&gt;"",$A163&lt;&gt;"TOTAL"),IF(AND([6]PREMIOS_TITULACIONES_ANTIGUAS!$AU161&lt;&gt;"",[6]PREMIOS_TITULACIONES_ANTIGUAS!$AU161&lt;&gt;0),[6]PREMIOS_TITULACIONES_ANTIGUAS!$AU161,""),IF($A163="TOTAL",SUM(INDIRECT("AA4:AA"&amp;ROW()-1)),""))</f>
        <v/>
      </c>
      <c r="AB163" s="7" t="str">
        <f t="shared" ca="1" si="46"/>
        <v/>
      </c>
      <c r="AC163" s="7" t="str">
        <f ca="1">IF(AND($A163&lt;&gt;"",$A163&lt;&gt;"TOTAL"),IF(AND([6]PREMIOS_TITULACIONES_ANTIGUAS!$AX161&lt;&gt;"",[6]PREMIOS_TITULACIONES_ANTIGUAS!$AX161&lt;&gt;0),[6]PREMIOS_TITULACIONES_ANTIGUAS!$AX161,""),IF($A163="TOTAL",SUM(INDIRECT("AC4:AC"&amp;ROW()-1)),""))</f>
        <v/>
      </c>
      <c r="AD163" s="7" t="str">
        <f ca="1">IF(AND($A163&lt;&gt;"",$A163&lt;&gt;"TOTAL"),IF(AND([6]PREMIOS_TITULACIONES_ANTIGUAS!$AZ161&lt;&gt;"",[6]PREMIOS_TITULACIONES_ANTIGUAS!$AZ161&lt;&gt;0),[6]PREMIOS_TITULACIONES_ANTIGUAS!$AZ161,""),IF($A163="TOTAL",SUM(INDIRECT("AD4:AD"&amp;ROW()-1)),""))</f>
        <v/>
      </c>
      <c r="AE163" s="7" t="str">
        <f t="shared" ca="1" si="47"/>
        <v/>
      </c>
      <c r="AF163" s="7" t="str">
        <f ca="1">IF(AND($A163&lt;&gt;"",$A163&lt;&gt;"TOTAL"),IF(AND([6]PREMIOS_TITULACIONES_ANTIGUAS!$BC161&lt;&gt;"",[6]PREMIOS_TITULACIONES_ANTIGUAS!$BC161&lt;&gt;0),[6]PREMIOS_TITULACIONES_ANTIGUAS!$BC161,""),IF($A163="TOTAL",SUM(INDIRECT("AF4:AF"&amp;ROW()-1)),""))</f>
        <v/>
      </c>
      <c r="AG163" s="7" t="str">
        <f ca="1">IF(AND($A163&lt;&gt;"",$A163&lt;&gt;"TOTAL"),IF(AND([6]PREMIOS_TITULACIONES_ANTIGUAS!$BE161&lt;&gt;"",[6]PREMIOS_TITULACIONES_ANTIGUAS!$BE161&lt;&gt;0),[6]PREMIOS_TITULACIONES_ANTIGUAS!$BE161,""),IF($A163="TOTAL",SUM(INDIRECT("AG4:AG"&amp;ROW()-1)),""))</f>
        <v/>
      </c>
      <c r="AH163" s="7" t="str">
        <f t="shared" ca="1" si="48"/>
        <v/>
      </c>
      <c r="AI163" s="7" t="str">
        <f ca="1">IF(AND($A163&lt;&gt;"",$A163&lt;&gt;"TOTAL"),IF(AND([6]PREMIOS_TITULACIONES_ANTIGUAS!$BH161&lt;&gt;"",[6]PREMIOS_TITULACIONES_ANTIGUAS!$BH161&lt;&gt;0),[6]PREMIOS_TITULACIONES_ANTIGUAS!$BH161,""),IF($A163="TOTAL",SUM(INDIRECT("AI4:AI"&amp;ROW()-1)),""))</f>
        <v/>
      </c>
      <c r="AJ163" s="7" t="str">
        <f ca="1">IF(AND($A163&lt;&gt;"",$A163&lt;&gt;"TOTAL"),IF(AND([6]PREMIOS_TITULACIONES_ANTIGUAS!$BJ161&lt;&gt;"",[6]PREMIOS_TITULACIONES_ANTIGUAS!$BJ161&lt;&gt;0),[6]PREMIOS_TITULACIONES_ANTIGUAS!$BJ161,""),IF($A163="TOTAL",SUM(INDIRECT("AJ4:AJ"&amp;ROW()-1)),""))</f>
        <v/>
      </c>
      <c r="AK163" s="7" t="str">
        <f t="shared" ca="1" si="49"/>
        <v/>
      </c>
      <c r="AL163" s="7" t="str">
        <f ca="1">IF(AND($A163&lt;&gt;"",$A163&lt;&gt;"TOTAL"),IF(AND([6]PREMIOS_TITULACIONES_ANTIGUAS!$BM161&lt;&gt;"",[6]PREMIOS_TITULACIONES_ANTIGUAS!$BM161&lt;&gt;0),[6]PREMIOS_TITULACIONES_ANTIGUAS!$BM161,""),IF($A163="TOTAL",SUM(INDIRECT("AL4:AL"&amp;ROW()-1)),""))</f>
        <v/>
      </c>
      <c r="AM163" s="7" t="str">
        <f ca="1">IF(AND($A163&lt;&gt;"",$A163&lt;&gt;"TOTAL"),IF(AND([6]PREMIOS_TITULACIONES_ANTIGUAS!$BO161&lt;&gt;"",[6]PREMIOS_TITULACIONES_ANTIGUAS!$BO161&lt;&gt;0),[6]PREMIOS_TITULACIONES_ANTIGUAS!$BO161,""),IF($A163="TOTAL",SUM(INDIRECT("AM4:AM"&amp;ROW()-1)),""))</f>
        <v/>
      </c>
      <c r="AN163" s="7" t="str">
        <f t="shared" ca="1" si="50"/>
        <v/>
      </c>
      <c r="AO163" s="7" t="str">
        <f ca="1">IF(AND($A163&lt;&gt;"",$A163&lt;&gt;"TOTAL"),IF(AND([6]PREMIOS_TITULACIONES_ANTIGUAS!$BR161&lt;&gt;"",[6]PREMIOS_TITULACIONES_ANTIGUAS!$BR161&lt;&gt;0),[6]PREMIOS_TITULACIONES_ANTIGUAS!$BR161,""),IF($A163="TOTAL",SUM(INDIRECT("AO4:AO"&amp;ROW()-1)),""))</f>
        <v/>
      </c>
      <c r="AP163" s="7" t="str">
        <f ca="1">IF(AND($A163&lt;&gt;"",$A163&lt;&gt;"TOTAL"),IF(AND([6]PREMIOS_TITULACIONES_ANTIGUAS!$BT161&lt;&gt;"",[6]PREMIOS_TITULACIONES_ANTIGUAS!$BT161&lt;&gt;0),[6]PREMIOS_TITULACIONES_ANTIGUAS!$BT161,""),IF($A163="TOTAL",SUM(INDIRECT("AP4:AP"&amp;ROW()-1)),""))</f>
        <v/>
      </c>
      <c r="AQ163" s="7" t="str">
        <f t="shared" ca="1" si="51"/>
        <v/>
      </c>
      <c r="AR163" s="7" t="str">
        <f ca="1">IF(AND($A163&lt;&gt;"",$A163&lt;&gt;"TOTAL"),IF(AND([6]PREMIOS_TITULACIONES_ANTIGUAS!$BW161&lt;&gt;"",[6]PREMIOS_TITULACIONES_ANTIGUAS!$BW161&lt;&gt;0),[6]PREMIOS_TITULACIONES_ANTIGUAS!$BW161,""),IF($A163="TOTAL",SUM(INDIRECT("AR4:AR"&amp;ROW()-1)),""))</f>
        <v/>
      </c>
      <c r="AS163" s="7" t="str">
        <f ca="1">IF(AND($A163&lt;&gt;"",$A163&lt;&gt;"TOTAL"),IF(AND([6]PREMIOS_TITULACIONES_ANTIGUAS!$BY161&lt;&gt;"",[6]PREMIOS_TITULACIONES_ANTIGUAS!$BY161&lt;&gt;0),[6]PREMIOS_TITULACIONES_ANTIGUAS!$BY161,""),IF($A163="TOTAL",SUM(INDIRECT("AS4:AS"&amp;ROW()-1)),""))</f>
        <v/>
      </c>
      <c r="AT163" s="7" t="str">
        <f t="shared" ca="1" si="52"/>
        <v/>
      </c>
      <c r="AU163" s="7" t="str">
        <f ca="1">IF(AND($A163&lt;&gt;"",$A163&lt;&gt;"TOTAL"),IF(AND([6]PREMIOS_TITULACIONES_ANTIGUAS!$CB161&lt;&gt;"",[6]PREMIOS_TITULACIONES_ANTIGUAS!$CB161&lt;&gt;0),[6]PREMIOS_TITULACIONES_ANTIGUAS!$CB161,""),IF($A163="TOTAL",SUM(INDIRECT("AU4:AU"&amp;ROW()-1)),""))</f>
        <v/>
      </c>
      <c r="AV163" s="7" t="str">
        <f ca="1">IF(AND($A163&lt;&gt;"",$A163&lt;&gt;"TOTAL"),IF(AND([6]PREMIOS_TITULACIONES_ANTIGUAS!$CD161&lt;&gt;"",[6]PREMIOS_TITULACIONES_ANTIGUAS!$CD161&lt;&gt;0),[6]PREMIOS_TITULACIONES_ANTIGUAS!$CD161,""),IF($A163="TOTAL",SUM(INDIRECT("AV4:AV"&amp;ROW()-1)),""))</f>
        <v/>
      </c>
      <c r="AW163" s="7" t="str">
        <f t="shared" ca="1" si="53"/>
        <v/>
      </c>
      <c r="AX163" s="7" t="str">
        <f ca="1">IF(AND($A163&lt;&gt;"",$A163&lt;&gt;"TOTAL"),IF(AND([6]PREMIOS_TITULACIONES_ANTIGUAS!$CG161&lt;&gt;"",[6]PREMIOS_TITULACIONES_ANTIGUAS!$CG161&lt;&gt;0),[6]PREMIOS_TITULACIONES_ANTIGUAS!$CG161,""),IF($A163="TOTAL",SUM(INDIRECT("AX4:AX"&amp;ROW()-1)),""))</f>
        <v/>
      </c>
      <c r="AY163" s="7" t="str">
        <f ca="1">IF(AND($A163&lt;&gt;"",$A163&lt;&gt;"TOTAL"),IF(AND([6]PREMIOS_TITULACIONES_ANTIGUAS!$CI161&lt;&gt;"",[6]PREMIOS_TITULACIONES_ANTIGUAS!$CI161&lt;&gt;0),[6]PREMIOS_TITULACIONES_ANTIGUAS!$CI161,""),IF($A163="TOTAL",SUM(INDIRECT("AY4:AY"&amp;ROW()-1)),""))</f>
        <v/>
      </c>
      <c r="AZ163" s="7" t="str">
        <f t="shared" ca="1" si="54"/>
        <v/>
      </c>
      <c r="BA163" s="7" t="str">
        <f ca="1">IF(AND($A163&lt;&gt;"",$A163&lt;&gt;"TOTAL"),IF(AND([6]PREMIOS_TITULACIONES_ANTIGUAS!$CL161&lt;&gt;"",[6]PREMIOS_TITULACIONES_ANTIGUAS!$CL161&lt;&gt;0),[6]PREMIOS_TITULACIONES_ANTIGUAS!$CL161,""),IF($A163="TOTAL",SUM(INDIRECT("BA4:BA"&amp;ROW()-1)),""))</f>
        <v/>
      </c>
      <c r="BB163" s="7" t="str">
        <f ca="1">IF(AND($A163&lt;&gt;"",$A163&lt;&gt;"TOTAL"),IF(AND([6]PREMIOS_TITULACIONES_ANTIGUAS!$CN161&lt;&gt;"",[6]PREMIOS_TITULACIONES_ANTIGUAS!$CN161&lt;&gt;0),[6]PREMIOS_TITULACIONES_ANTIGUAS!$CN161,""),IF($A163="TOTAL",SUM(INDIRECT("BB4:BB"&amp;ROW()-1)),""))</f>
        <v/>
      </c>
      <c r="BC163" s="7" t="str">
        <f t="shared" ca="1" si="55"/>
        <v/>
      </c>
      <c r="BD163" s="7" t="str">
        <f ca="1">IF(AND($A163&lt;&gt;"",$A163&lt;&gt;"TOTAL"),IF(AND([6]PREMIOS_TITULACIONES_ANTIGUAS!$CQ161&lt;&gt;"",[6]PREMIOS_TITULACIONES_ANTIGUAS!$CQ161&lt;&gt;0),[6]PREMIOS_TITULACIONES_ANTIGUAS!$CQ161,""),IF($A163="TOTAL",SUM(INDIRECT("BD4:BD"&amp;ROW()-1)),""))</f>
        <v/>
      </c>
      <c r="BE163" s="7" t="str">
        <f ca="1">IF(AND($A163&lt;&gt;"",$A163&lt;&gt;"TOTAL"),IF(AND([6]PREMIOS_TITULACIONES_ANTIGUAS!$CS161&lt;&gt;"",[6]PREMIOS_TITULACIONES_ANTIGUAS!$CS161&lt;&gt;0),[6]PREMIOS_TITULACIONES_ANTIGUAS!$CS161,""),IF($A163="TOTAL",SUM(INDIRECT("BE4:BE"&amp;ROW()-1)),""))</f>
        <v/>
      </c>
      <c r="BF163" s="7" t="str">
        <f t="shared" ca="1" si="56"/>
        <v/>
      </c>
    </row>
    <row r="164" spans="1:58" x14ac:dyDescent="0.2">
      <c r="A164" s="12" t="str">
        <f>IF([6]PREMIOS_TITULACIONES_ANTIGUAS!$D162&lt;&gt;"",[6]PREMIOS_TITULACIONES_ANTIGUAS!$D162,IF(AND([6]PREMIOS_TITULACIONES_ANTIGUAS!$D162="",[6]PREMIOS_TITULACIONES_ANTIGUAS!$D163="",[6]PREMIOS_TITULACIONES_ANTIGUAS!$D161=""),"","TOTAL"))</f>
        <v/>
      </c>
      <c r="B164" s="7" t="str">
        <f ca="1">IF(AND($A164&lt;&gt;"",$A164&lt;&gt;"TOTAL"),IF(AND([6]PREMIOS_TITULACIONES_ANTIGUAS!$E162&lt;&gt;"",[6]PREMIOS_TITULACIONES_ANTIGUAS!$E162&lt;&gt;0),[6]PREMIOS_TITULACIONES_ANTIGUAS!$E162,""),IF($A164="TOTAL",SUM(INDIRECT("B4:B"&amp;ROW()-1)),""))</f>
        <v/>
      </c>
      <c r="C164" s="7" t="str">
        <f ca="1">IF(AND($A164&lt;&gt;"",$A164&lt;&gt;"TOTAL"),IF(AND([6]PREMIOS_TITULACIONES_ANTIGUAS!$G162&lt;&gt;"",[6]PREMIOS_TITULACIONES_ANTIGUAS!$G162&lt;&gt;0),[6]PREMIOS_TITULACIONES_ANTIGUAS!$G162,""),IF($A164="TOTAL",SUM(INDIRECT("C4:C"&amp;ROW()-1)),""))</f>
        <v/>
      </c>
      <c r="D164" s="7" t="str">
        <f t="shared" ca="1" si="38"/>
        <v/>
      </c>
      <c r="E164" s="7" t="str">
        <f ca="1">IF(AND($A164&lt;&gt;"",$A164&lt;&gt;"TOTAL"),IF(AND([6]PREMIOS_TITULACIONES_ANTIGUAS!$J162&lt;&gt;"",[6]PREMIOS_TITULACIONES_ANTIGUAS!$J162&lt;&gt;0),[6]PREMIOS_TITULACIONES_ANTIGUAS!$J162,""),IF($A164="TOTAL",SUM(INDIRECT("E4:E"&amp;ROW()-1)),""))</f>
        <v/>
      </c>
      <c r="F164" s="7" t="str">
        <f ca="1">IF(AND($A164&lt;&gt;"",$A164&lt;&gt;"TOTAL"),IF(AND([6]PREMIOS_TITULACIONES_ANTIGUAS!$L162&lt;&gt;"",[6]PREMIOS_TITULACIONES_ANTIGUAS!$L162&lt;&gt;0),[6]PREMIOS_TITULACIONES_ANTIGUAS!$L162,""),IF($A164="TOTAL",SUM(INDIRECT("F4:F"&amp;ROW()-1)),""))</f>
        <v/>
      </c>
      <c r="G164" s="7" t="str">
        <f t="shared" ca="1" si="39"/>
        <v/>
      </c>
      <c r="H164" s="7" t="str">
        <f ca="1">IF(AND($A164&lt;&gt;"",$A164&lt;&gt;"TOTAL"),IF(AND([6]PREMIOS_TITULACIONES_ANTIGUAS!$O162&lt;&gt;"",[6]PREMIOS_TITULACIONES_ANTIGUAS!$O162&lt;&gt;0),[6]PREMIOS_TITULACIONES_ANTIGUAS!$O162,""),IF($A164="TOTAL",SUM(INDIRECT("H4:H"&amp;ROW()-1)),""))</f>
        <v/>
      </c>
      <c r="I164" s="7" t="str">
        <f ca="1">IF(AND($A164&lt;&gt;"",$A164&lt;&gt;"TOTAL"),IF(AND([6]PREMIOS_TITULACIONES_ANTIGUAS!$Q162&lt;&gt;"",[6]PREMIOS_TITULACIONES_ANTIGUAS!$Q162&lt;&gt;0),[6]PREMIOS_TITULACIONES_ANTIGUAS!$Q162,""),IF($A164="TOTAL",SUM(INDIRECT("I4:I"&amp;ROW()-1)),""))</f>
        <v/>
      </c>
      <c r="J164" s="7" t="str">
        <f t="shared" ca="1" si="40"/>
        <v/>
      </c>
      <c r="K164" s="7" t="str">
        <f ca="1">IF(AND($A164&lt;&gt;"",$A164&lt;&gt;"TOTAL"),IF(AND([6]PREMIOS_TITULACIONES_ANTIGUAS!$T162&lt;&gt;"",[6]PREMIOS_TITULACIONES_ANTIGUAS!$T162&lt;&gt;0),[6]PREMIOS_TITULACIONES_ANTIGUAS!$T162,""),IF($A164="TOTAL",SUM(INDIRECT("K4:K"&amp;ROW()-1)),""))</f>
        <v/>
      </c>
      <c r="L164" s="7" t="str">
        <f ca="1">IF(AND($A164&lt;&gt;"",$A164&lt;&gt;"TOTAL"),IF(AND([6]PREMIOS_TITULACIONES_ANTIGUAS!$V162&lt;&gt;"",[6]PREMIOS_TITULACIONES_ANTIGUAS!$V162&lt;&gt;0),[6]PREMIOS_TITULACIONES_ANTIGUAS!$V162,""),IF($A164="TOTAL",SUM(INDIRECT("L4:L"&amp;ROW()-1)),""))</f>
        <v/>
      </c>
      <c r="M164" s="7" t="str">
        <f t="shared" ca="1" si="41"/>
        <v/>
      </c>
      <c r="N164" s="7" t="str">
        <f ca="1">IF(AND($A164&lt;&gt;"",$A164&lt;&gt;"TOTAL"),IF(AND([6]PREMIOS_TITULACIONES_ANTIGUAS!$Y162&lt;&gt;"",[6]PREMIOS_TITULACIONES_ANTIGUAS!$Y162&lt;&gt;0),[6]PREMIOS_TITULACIONES_ANTIGUAS!$Y162,""),IF($A164="TOTAL",SUM(INDIRECT("N4:N"&amp;ROW()-1)),""))</f>
        <v/>
      </c>
      <c r="O164" s="7" t="str">
        <f ca="1">IF(AND($A164&lt;&gt;"",$A164&lt;&gt;"TOTAL"),IF(AND([6]PREMIOS_TITULACIONES_ANTIGUAS!$AA162&lt;&gt;"",[6]PREMIOS_TITULACIONES_ANTIGUAS!$AA162&lt;&gt;0),[6]PREMIOS_TITULACIONES_ANTIGUAS!$AA162,""),IF($A164="TOTAL",SUM(INDIRECT("O4:O"&amp;ROW()-1)),""))</f>
        <v/>
      </c>
      <c r="P164" s="7" t="str">
        <f t="shared" ca="1" si="42"/>
        <v/>
      </c>
      <c r="Q164" s="7" t="str">
        <f ca="1">IF(AND($A164&lt;&gt;"",$A164&lt;&gt;"TOTAL"),IF(AND([6]PREMIOS_TITULACIONES_ANTIGUAS!$AD162&lt;&gt;"",[6]PREMIOS_TITULACIONES_ANTIGUAS!$AD162&lt;&gt;0),[6]PREMIOS_TITULACIONES_ANTIGUAS!$AD162,""),IF($A164="TOTAL",SUM(INDIRECT("Q4:Q"&amp;ROW()-1)),""))</f>
        <v/>
      </c>
      <c r="R164" s="7" t="str">
        <f ca="1">IF(AND($A164&lt;&gt;"",$A164&lt;&gt;"TOTAL"),IF(AND([6]PREMIOS_TITULACIONES_ANTIGUAS!$AF162&lt;&gt;"",[6]PREMIOS_TITULACIONES_ANTIGUAS!$AF162&lt;&gt;0),[6]PREMIOS_TITULACIONES_ANTIGUAS!$AF162,""),IF($A164="TOTAL",SUM(INDIRECT("R4:R"&amp;ROW()-1)),""))</f>
        <v/>
      </c>
      <c r="S164" s="7" t="str">
        <f t="shared" ca="1" si="43"/>
        <v/>
      </c>
      <c r="T164" s="7" t="str">
        <f ca="1">IF(AND($A164&lt;&gt;"",$A164&lt;&gt;"TOTAL"),IF(AND([6]PREMIOS_TITULACIONES_ANTIGUAS!$AI162&lt;&gt;"",[6]PREMIOS_TITULACIONES_ANTIGUAS!$AI162&lt;&gt;0),[6]PREMIOS_TITULACIONES_ANTIGUAS!$AI162,""),IF($A164="TOTAL",SUM(INDIRECT("T4:T"&amp;ROW()-1)),""))</f>
        <v/>
      </c>
      <c r="U164" s="7" t="str">
        <f ca="1">IF(AND($A164&lt;&gt;"",$A164&lt;&gt;"TOTAL"),IF(AND([6]PREMIOS_TITULACIONES_ANTIGUAS!$AK162&lt;&gt;"",[6]PREMIOS_TITULACIONES_ANTIGUAS!$AK162&lt;&gt;0),[6]PREMIOS_TITULACIONES_ANTIGUAS!$AK162,""),IF($A164="TOTAL",SUM(INDIRECT("U4:U"&amp;ROW()-1)),""))</f>
        <v/>
      </c>
      <c r="V164" s="7" t="str">
        <f t="shared" ca="1" si="44"/>
        <v/>
      </c>
      <c r="W164" s="7" t="str">
        <f ca="1">IF(AND($A164&lt;&gt;"",$A164&lt;&gt;"TOTAL"),IF(AND([6]PREMIOS_TITULACIONES_ANTIGUAS!$AN162&lt;&gt;"",[6]PREMIOS_TITULACIONES_ANTIGUAS!$AN162&lt;&gt;0),[6]PREMIOS_TITULACIONES_ANTIGUAS!$AN162,""),IF($A164="TOTAL",SUM(INDIRECT("W4:W"&amp;ROW()-1)),""))</f>
        <v/>
      </c>
      <c r="X164" s="7" t="str">
        <f ca="1">IF(AND($A164&lt;&gt;"",$A164&lt;&gt;"TOTAL"),IF(AND([6]PREMIOS_TITULACIONES_ANTIGUAS!$AP162&lt;&gt;"",[6]PREMIOS_TITULACIONES_ANTIGUAS!$AP162&lt;&gt;0),[6]PREMIOS_TITULACIONES_ANTIGUAS!$AP162,""),IF($A164="TOTAL",SUM(INDIRECT("X4:X"&amp;ROW()-1)),""))</f>
        <v/>
      </c>
      <c r="Y164" s="7" t="str">
        <f t="shared" ca="1" si="45"/>
        <v/>
      </c>
      <c r="Z164" s="7" t="str">
        <f ca="1">IF(AND($A164&lt;&gt;"",$A164&lt;&gt;"TOTAL"),IF(AND([6]PREMIOS_TITULACIONES_ANTIGUAS!$AS162&lt;&gt;"",[6]PREMIOS_TITULACIONES_ANTIGUAS!$AS162&lt;&gt;0),[6]PREMIOS_TITULACIONES_ANTIGUAS!$AS162,""),IF($A164="TOTAL",SUM(INDIRECT("Z4:Z"&amp;ROW()-1)),""))</f>
        <v/>
      </c>
      <c r="AA164" s="7" t="str">
        <f ca="1">IF(AND($A164&lt;&gt;"",$A164&lt;&gt;"TOTAL"),IF(AND([6]PREMIOS_TITULACIONES_ANTIGUAS!$AU162&lt;&gt;"",[6]PREMIOS_TITULACIONES_ANTIGUAS!$AU162&lt;&gt;0),[6]PREMIOS_TITULACIONES_ANTIGUAS!$AU162,""),IF($A164="TOTAL",SUM(INDIRECT("AA4:AA"&amp;ROW()-1)),""))</f>
        <v/>
      </c>
      <c r="AB164" s="7" t="str">
        <f t="shared" ca="1" si="46"/>
        <v/>
      </c>
      <c r="AC164" s="7" t="str">
        <f ca="1">IF(AND($A164&lt;&gt;"",$A164&lt;&gt;"TOTAL"),IF(AND([6]PREMIOS_TITULACIONES_ANTIGUAS!$AX162&lt;&gt;"",[6]PREMIOS_TITULACIONES_ANTIGUAS!$AX162&lt;&gt;0),[6]PREMIOS_TITULACIONES_ANTIGUAS!$AX162,""),IF($A164="TOTAL",SUM(INDIRECT("AC4:AC"&amp;ROW()-1)),""))</f>
        <v/>
      </c>
      <c r="AD164" s="7" t="str">
        <f ca="1">IF(AND($A164&lt;&gt;"",$A164&lt;&gt;"TOTAL"),IF(AND([6]PREMIOS_TITULACIONES_ANTIGUAS!$AZ162&lt;&gt;"",[6]PREMIOS_TITULACIONES_ANTIGUAS!$AZ162&lt;&gt;0),[6]PREMIOS_TITULACIONES_ANTIGUAS!$AZ162,""),IF($A164="TOTAL",SUM(INDIRECT("AD4:AD"&amp;ROW()-1)),""))</f>
        <v/>
      </c>
      <c r="AE164" s="7" t="str">
        <f t="shared" ca="1" si="47"/>
        <v/>
      </c>
      <c r="AF164" s="7" t="str">
        <f ca="1">IF(AND($A164&lt;&gt;"",$A164&lt;&gt;"TOTAL"),IF(AND([6]PREMIOS_TITULACIONES_ANTIGUAS!$BC162&lt;&gt;"",[6]PREMIOS_TITULACIONES_ANTIGUAS!$BC162&lt;&gt;0),[6]PREMIOS_TITULACIONES_ANTIGUAS!$BC162,""),IF($A164="TOTAL",SUM(INDIRECT("AF4:AF"&amp;ROW()-1)),""))</f>
        <v/>
      </c>
      <c r="AG164" s="7" t="str">
        <f ca="1">IF(AND($A164&lt;&gt;"",$A164&lt;&gt;"TOTAL"),IF(AND([6]PREMIOS_TITULACIONES_ANTIGUAS!$BE162&lt;&gt;"",[6]PREMIOS_TITULACIONES_ANTIGUAS!$BE162&lt;&gt;0),[6]PREMIOS_TITULACIONES_ANTIGUAS!$BE162,""),IF($A164="TOTAL",SUM(INDIRECT("AG4:AG"&amp;ROW()-1)),""))</f>
        <v/>
      </c>
      <c r="AH164" s="7" t="str">
        <f t="shared" ca="1" si="48"/>
        <v/>
      </c>
      <c r="AI164" s="7" t="str">
        <f ca="1">IF(AND($A164&lt;&gt;"",$A164&lt;&gt;"TOTAL"),IF(AND([6]PREMIOS_TITULACIONES_ANTIGUAS!$BH162&lt;&gt;"",[6]PREMIOS_TITULACIONES_ANTIGUAS!$BH162&lt;&gt;0),[6]PREMIOS_TITULACIONES_ANTIGUAS!$BH162,""),IF($A164="TOTAL",SUM(INDIRECT("AI4:AI"&amp;ROW()-1)),""))</f>
        <v/>
      </c>
      <c r="AJ164" s="7" t="str">
        <f ca="1">IF(AND($A164&lt;&gt;"",$A164&lt;&gt;"TOTAL"),IF(AND([6]PREMIOS_TITULACIONES_ANTIGUAS!$BJ162&lt;&gt;"",[6]PREMIOS_TITULACIONES_ANTIGUAS!$BJ162&lt;&gt;0),[6]PREMIOS_TITULACIONES_ANTIGUAS!$BJ162,""),IF($A164="TOTAL",SUM(INDIRECT("AJ4:AJ"&amp;ROW()-1)),""))</f>
        <v/>
      </c>
      <c r="AK164" s="7" t="str">
        <f t="shared" ca="1" si="49"/>
        <v/>
      </c>
      <c r="AL164" s="7" t="str">
        <f ca="1">IF(AND($A164&lt;&gt;"",$A164&lt;&gt;"TOTAL"),IF(AND([6]PREMIOS_TITULACIONES_ANTIGUAS!$BM162&lt;&gt;"",[6]PREMIOS_TITULACIONES_ANTIGUAS!$BM162&lt;&gt;0),[6]PREMIOS_TITULACIONES_ANTIGUAS!$BM162,""),IF($A164="TOTAL",SUM(INDIRECT("AL4:AL"&amp;ROW()-1)),""))</f>
        <v/>
      </c>
      <c r="AM164" s="7" t="str">
        <f ca="1">IF(AND($A164&lt;&gt;"",$A164&lt;&gt;"TOTAL"),IF(AND([6]PREMIOS_TITULACIONES_ANTIGUAS!$BO162&lt;&gt;"",[6]PREMIOS_TITULACIONES_ANTIGUAS!$BO162&lt;&gt;0),[6]PREMIOS_TITULACIONES_ANTIGUAS!$BO162,""),IF($A164="TOTAL",SUM(INDIRECT("AM4:AM"&amp;ROW()-1)),""))</f>
        <v/>
      </c>
      <c r="AN164" s="7" t="str">
        <f t="shared" ca="1" si="50"/>
        <v/>
      </c>
      <c r="AO164" s="7" t="str">
        <f ca="1">IF(AND($A164&lt;&gt;"",$A164&lt;&gt;"TOTAL"),IF(AND([6]PREMIOS_TITULACIONES_ANTIGUAS!$BR162&lt;&gt;"",[6]PREMIOS_TITULACIONES_ANTIGUAS!$BR162&lt;&gt;0),[6]PREMIOS_TITULACIONES_ANTIGUAS!$BR162,""),IF($A164="TOTAL",SUM(INDIRECT("AO4:AO"&amp;ROW()-1)),""))</f>
        <v/>
      </c>
      <c r="AP164" s="7" t="str">
        <f ca="1">IF(AND($A164&lt;&gt;"",$A164&lt;&gt;"TOTAL"),IF(AND([6]PREMIOS_TITULACIONES_ANTIGUAS!$BT162&lt;&gt;"",[6]PREMIOS_TITULACIONES_ANTIGUAS!$BT162&lt;&gt;0),[6]PREMIOS_TITULACIONES_ANTIGUAS!$BT162,""),IF($A164="TOTAL",SUM(INDIRECT("AP4:AP"&amp;ROW()-1)),""))</f>
        <v/>
      </c>
      <c r="AQ164" s="7" t="str">
        <f t="shared" ca="1" si="51"/>
        <v/>
      </c>
      <c r="AR164" s="7" t="str">
        <f ca="1">IF(AND($A164&lt;&gt;"",$A164&lt;&gt;"TOTAL"),IF(AND([6]PREMIOS_TITULACIONES_ANTIGUAS!$BW162&lt;&gt;"",[6]PREMIOS_TITULACIONES_ANTIGUAS!$BW162&lt;&gt;0),[6]PREMIOS_TITULACIONES_ANTIGUAS!$BW162,""),IF($A164="TOTAL",SUM(INDIRECT("AR4:AR"&amp;ROW()-1)),""))</f>
        <v/>
      </c>
      <c r="AS164" s="7" t="str">
        <f ca="1">IF(AND($A164&lt;&gt;"",$A164&lt;&gt;"TOTAL"),IF(AND([6]PREMIOS_TITULACIONES_ANTIGUAS!$BY162&lt;&gt;"",[6]PREMIOS_TITULACIONES_ANTIGUAS!$BY162&lt;&gt;0),[6]PREMIOS_TITULACIONES_ANTIGUAS!$BY162,""),IF($A164="TOTAL",SUM(INDIRECT("AS4:AS"&amp;ROW()-1)),""))</f>
        <v/>
      </c>
      <c r="AT164" s="7" t="str">
        <f t="shared" ca="1" si="52"/>
        <v/>
      </c>
      <c r="AU164" s="7" t="str">
        <f ca="1">IF(AND($A164&lt;&gt;"",$A164&lt;&gt;"TOTAL"),IF(AND([6]PREMIOS_TITULACIONES_ANTIGUAS!$CB162&lt;&gt;"",[6]PREMIOS_TITULACIONES_ANTIGUAS!$CB162&lt;&gt;0),[6]PREMIOS_TITULACIONES_ANTIGUAS!$CB162,""),IF($A164="TOTAL",SUM(INDIRECT("AU4:AU"&amp;ROW()-1)),""))</f>
        <v/>
      </c>
      <c r="AV164" s="7" t="str">
        <f ca="1">IF(AND($A164&lt;&gt;"",$A164&lt;&gt;"TOTAL"),IF(AND([6]PREMIOS_TITULACIONES_ANTIGUAS!$CD162&lt;&gt;"",[6]PREMIOS_TITULACIONES_ANTIGUAS!$CD162&lt;&gt;0),[6]PREMIOS_TITULACIONES_ANTIGUAS!$CD162,""),IF($A164="TOTAL",SUM(INDIRECT("AV4:AV"&amp;ROW()-1)),""))</f>
        <v/>
      </c>
      <c r="AW164" s="7" t="str">
        <f t="shared" ca="1" si="53"/>
        <v/>
      </c>
      <c r="AX164" s="7" t="str">
        <f ca="1">IF(AND($A164&lt;&gt;"",$A164&lt;&gt;"TOTAL"),IF(AND([6]PREMIOS_TITULACIONES_ANTIGUAS!$CG162&lt;&gt;"",[6]PREMIOS_TITULACIONES_ANTIGUAS!$CG162&lt;&gt;0),[6]PREMIOS_TITULACIONES_ANTIGUAS!$CG162,""),IF($A164="TOTAL",SUM(INDIRECT("AX4:AX"&amp;ROW()-1)),""))</f>
        <v/>
      </c>
      <c r="AY164" s="7" t="str">
        <f ca="1">IF(AND($A164&lt;&gt;"",$A164&lt;&gt;"TOTAL"),IF(AND([6]PREMIOS_TITULACIONES_ANTIGUAS!$CI162&lt;&gt;"",[6]PREMIOS_TITULACIONES_ANTIGUAS!$CI162&lt;&gt;0),[6]PREMIOS_TITULACIONES_ANTIGUAS!$CI162,""),IF($A164="TOTAL",SUM(INDIRECT("AY4:AY"&amp;ROW()-1)),""))</f>
        <v/>
      </c>
      <c r="AZ164" s="7" t="str">
        <f t="shared" ca="1" si="54"/>
        <v/>
      </c>
      <c r="BA164" s="7" t="str">
        <f ca="1">IF(AND($A164&lt;&gt;"",$A164&lt;&gt;"TOTAL"),IF(AND([6]PREMIOS_TITULACIONES_ANTIGUAS!$CL162&lt;&gt;"",[6]PREMIOS_TITULACIONES_ANTIGUAS!$CL162&lt;&gt;0),[6]PREMIOS_TITULACIONES_ANTIGUAS!$CL162,""),IF($A164="TOTAL",SUM(INDIRECT("BA4:BA"&amp;ROW()-1)),""))</f>
        <v/>
      </c>
      <c r="BB164" s="7" t="str">
        <f ca="1">IF(AND($A164&lt;&gt;"",$A164&lt;&gt;"TOTAL"),IF(AND([6]PREMIOS_TITULACIONES_ANTIGUAS!$CN162&lt;&gt;"",[6]PREMIOS_TITULACIONES_ANTIGUAS!$CN162&lt;&gt;0),[6]PREMIOS_TITULACIONES_ANTIGUAS!$CN162,""),IF($A164="TOTAL",SUM(INDIRECT("BB4:BB"&amp;ROW()-1)),""))</f>
        <v/>
      </c>
      <c r="BC164" s="7" t="str">
        <f t="shared" ca="1" si="55"/>
        <v/>
      </c>
      <c r="BD164" s="7" t="str">
        <f ca="1">IF(AND($A164&lt;&gt;"",$A164&lt;&gt;"TOTAL"),IF(AND([6]PREMIOS_TITULACIONES_ANTIGUAS!$CQ162&lt;&gt;"",[6]PREMIOS_TITULACIONES_ANTIGUAS!$CQ162&lt;&gt;0),[6]PREMIOS_TITULACIONES_ANTIGUAS!$CQ162,""),IF($A164="TOTAL",SUM(INDIRECT("BD4:BD"&amp;ROW()-1)),""))</f>
        <v/>
      </c>
      <c r="BE164" s="7" t="str">
        <f ca="1">IF(AND($A164&lt;&gt;"",$A164&lt;&gt;"TOTAL"),IF(AND([6]PREMIOS_TITULACIONES_ANTIGUAS!$CS162&lt;&gt;"",[6]PREMIOS_TITULACIONES_ANTIGUAS!$CS162&lt;&gt;0),[6]PREMIOS_TITULACIONES_ANTIGUAS!$CS162,""),IF($A164="TOTAL",SUM(INDIRECT("BE4:BE"&amp;ROW()-1)),""))</f>
        <v/>
      </c>
      <c r="BF164" s="7" t="str">
        <f t="shared" ca="1" si="56"/>
        <v/>
      </c>
    </row>
    <row r="165" spans="1:58" x14ac:dyDescent="0.2">
      <c r="A165" s="12" t="str">
        <f>IF([6]PREMIOS_TITULACIONES_ANTIGUAS!$D163&lt;&gt;"",[6]PREMIOS_TITULACIONES_ANTIGUAS!$D163,IF(AND([6]PREMIOS_TITULACIONES_ANTIGUAS!$D163="",[6]PREMIOS_TITULACIONES_ANTIGUAS!$D164="",[6]PREMIOS_TITULACIONES_ANTIGUAS!$D162=""),"","TOTAL"))</f>
        <v/>
      </c>
      <c r="B165" s="7" t="str">
        <f ca="1">IF(AND($A165&lt;&gt;"",$A165&lt;&gt;"TOTAL"),IF(AND([6]PREMIOS_TITULACIONES_ANTIGUAS!$E163&lt;&gt;"",[6]PREMIOS_TITULACIONES_ANTIGUAS!$E163&lt;&gt;0),[6]PREMIOS_TITULACIONES_ANTIGUAS!$E163,""),IF($A165="TOTAL",SUM(INDIRECT("B4:B"&amp;ROW()-1)),""))</f>
        <v/>
      </c>
      <c r="C165" s="7" t="str">
        <f ca="1">IF(AND($A165&lt;&gt;"",$A165&lt;&gt;"TOTAL"),IF(AND([6]PREMIOS_TITULACIONES_ANTIGUAS!$G163&lt;&gt;"",[6]PREMIOS_TITULACIONES_ANTIGUAS!$G163&lt;&gt;0),[6]PREMIOS_TITULACIONES_ANTIGUAS!$G163,""),IF($A165="TOTAL",SUM(INDIRECT("C4:C"&amp;ROW()-1)),""))</f>
        <v/>
      </c>
      <c r="D165" s="7" t="str">
        <f t="shared" ca="1" si="38"/>
        <v/>
      </c>
      <c r="E165" s="7" t="str">
        <f ca="1">IF(AND($A165&lt;&gt;"",$A165&lt;&gt;"TOTAL"),IF(AND([6]PREMIOS_TITULACIONES_ANTIGUAS!$J163&lt;&gt;"",[6]PREMIOS_TITULACIONES_ANTIGUAS!$J163&lt;&gt;0),[6]PREMIOS_TITULACIONES_ANTIGUAS!$J163,""),IF($A165="TOTAL",SUM(INDIRECT("E4:E"&amp;ROW()-1)),""))</f>
        <v/>
      </c>
      <c r="F165" s="7" t="str">
        <f ca="1">IF(AND($A165&lt;&gt;"",$A165&lt;&gt;"TOTAL"),IF(AND([6]PREMIOS_TITULACIONES_ANTIGUAS!$L163&lt;&gt;"",[6]PREMIOS_TITULACIONES_ANTIGUAS!$L163&lt;&gt;0),[6]PREMIOS_TITULACIONES_ANTIGUAS!$L163,""),IF($A165="TOTAL",SUM(INDIRECT("F4:F"&amp;ROW()-1)),""))</f>
        <v/>
      </c>
      <c r="G165" s="7" t="str">
        <f t="shared" ca="1" si="39"/>
        <v/>
      </c>
      <c r="H165" s="7" t="str">
        <f ca="1">IF(AND($A165&lt;&gt;"",$A165&lt;&gt;"TOTAL"),IF(AND([6]PREMIOS_TITULACIONES_ANTIGUAS!$O163&lt;&gt;"",[6]PREMIOS_TITULACIONES_ANTIGUAS!$O163&lt;&gt;0),[6]PREMIOS_TITULACIONES_ANTIGUAS!$O163,""),IF($A165="TOTAL",SUM(INDIRECT("H4:H"&amp;ROW()-1)),""))</f>
        <v/>
      </c>
      <c r="I165" s="7" t="str">
        <f ca="1">IF(AND($A165&lt;&gt;"",$A165&lt;&gt;"TOTAL"),IF(AND([6]PREMIOS_TITULACIONES_ANTIGUAS!$Q163&lt;&gt;"",[6]PREMIOS_TITULACIONES_ANTIGUAS!$Q163&lt;&gt;0),[6]PREMIOS_TITULACIONES_ANTIGUAS!$Q163,""),IF($A165="TOTAL",SUM(INDIRECT("I4:I"&amp;ROW()-1)),""))</f>
        <v/>
      </c>
      <c r="J165" s="7" t="str">
        <f t="shared" ca="1" si="40"/>
        <v/>
      </c>
      <c r="K165" s="7" t="str">
        <f ca="1">IF(AND($A165&lt;&gt;"",$A165&lt;&gt;"TOTAL"),IF(AND([6]PREMIOS_TITULACIONES_ANTIGUAS!$T163&lt;&gt;"",[6]PREMIOS_TITULACIONES_ANTIGUAS!$T163&lt;&gt;0),[6]PREMIOS_TITULACIONES_ANTIGUAS!$T163,""),IF($A165="TOTAL",SUM(INDIRECT("K4:K"&amp;ROW()-1)),""))</f>
        <v/>
      </c>
      <c r="L165" s="7" t="str">
        <f ca="1">IF(AND($A165&lt;&gt;"",$A165&lt;&gt;"TOTAL"),IF(AND([6]PREMIOS_TITULACIONES_ANTIGUAS!$V163&lt;&gt;"",[6]PREMIOS_TITULACIONES_ANTIGUAS!$V163&lt;&gt;0),[6]PREMIOS_TITULACIONES_ANTIGUAS!$V163,""),IF($A165="TOTAL",SUM(INDIRECT("L4:L"&amp;ROW()-1)),""))</f>
        <v/>
      </c>
      <c r="M165" s="7" t="str">
        <f t="shared" ca="1" si="41"/>
        <v/>
      </c>
      <c r="N165" s="7" t="str">
        <f ca="1">IF(AND($A165&lt;&gt;"",$A165&lt;&gt;"TOTAL"),IF(AND([6]PREMIOS_TITULACIONES_ANTIGUAS!$Y163&lt;&gt;"",[6]PREMIOS_TITULACIONES_ANTIGUAS!$Y163&lt;&gt;0),[6]PREMIOS_TITULACIONES_ANTIGUAS!$Y163,""),IF($A165="TOTAL",SUM(INDIRECT("N4:N"&amp;ROW()-1)),""))</f>
        <v/>
      </c>
      <c r="O165" s="7" t="str">
        <f ca="1">IF(AND($A165&lt;&gt;"",$A165&lt;&gt;"TOTAL"),IF(AND([6]PREMIOS_TITULACIONES_ANTIGUAS!$AA163&lt;&gt;"",[6]PREMIOS_TITULACIONES_ANTIGUAS!$AA163&lt;&gt;0),[6]PREMIOS_TITULACIONES_ANTIGUAS!$AA163,""),IF($A165="TOTAL",SUM(INDIRECT("O4:O"&amp;ROW()-1)),""))</f>
        <v/>
      </c>
      <c r="P165" s="7" t="str">
        <f t="shared" ca="1" si="42"/>
        <v/>
      </c>
      <c r="Q165" s="7" t="str">
        <f ca="1">IF(AND($A165&lt;&gt;"",$A165&lt;&gt;"TOTAL"),IF(AND([6]PREMIOS_TITULACIONES_ANTIGUAS!$AD163&lt;&gt;"",[6]PREMIOS_TITULACIONES_ANTIGUAS!$AD163&lt;&gt;0),[6]PREMIOS_TITULACIONES_ANTIGUAS!$AD163,""),IF($A165="TOTAL",SUM(INDIRECT("Q4:Q"&amp;ROW()-1)),""))</f>
        <v/>
      </c>
      <c r="R165" s="7" t="str">
        <f ca="1">IF(AND($A165&lt;&gt;"",$A165&lt;&gt;"TOTAL"),IF(AND([6]PREMIOS_TITULACIONES_ANTIGUAS!$AF163&lt;&gt;"",[6]PREMIOS_TITULACIONES_ANTIGUAS!$AF163&lt;&gt;0),[6]PREMIOS_TITULACIONES_ANTIGUAS!$AF163,""),IF($A165="TOTAL",SUM(INDIRECT("R4:R"&amp;ROW()-1)),""))</f>
        <v/>
      </c>
      <c r="S165" s="7" t="str">
        <f t="shared" ca="1" si="43"/>
        <v/>
      </c>
      <c r="T165" s="7" t="str">
        <f ca="1">IF(AND($A165&lt;&gt;"",$A165&lt;&gt;"TOTAL"),IF(AND([6]PREMIOS_TITULACIONES_ANTIGUAS!$AI163&lt;&gt;"",[6]PREMIOS_TITULACIONES_ANTIGUAS!$AI163&lt;&gt;0),[6]PREMIOS_TITULACIONES_ANTIGUAS!$AI163,""),IF($A165="TOTAL",SUM(INDIRECT("T4:T"&amp;ROW()-1)),""))</f>
        <v/>
      </c>
      <c r="U165" s="7" t="str">
        <f ca="1">IF(AND($A165&lt;&gt;"",$A165&lt;&gt;"TOTAL"),IF(AND([6]PREMIOS_TITULACIONES_ANTIGUAS!$AK163&lt;&gt;"",[6]PREMIOS_TITULACIONES_ANTIGUAS!$AK163&lt;&gt;0),[6]PREMIOS_TITULACIONES_ANTIGUAS!$AK163,""),IF($A165="TOTAL",SUM(INDIRECT("U4:U"&amp;ROW()-1)),""))</f>
        <v/>
      </c>
      <c r="V165" s="7" t="str">
        <f t="shared" ca="1" si="44"/>
        <v/>
      </c>
      <c r="W165" s="7" t="str">
        <f ca="1">IF(AND($A165&lt;&gt;"",$A165&lt;&gt;"TOTAL"),IF(AND([6]PREMIOS_TITULACIONES_ANTIGUAS!$AN163&lt;&gt;"",[6]PREMIOS_TITULACIONES_ANTIGUAS!$AN163&lt;&gt;0),[6]PREMIOS_TITULACIONES_ANTIGUAS!$AN163,""),IF($A165="TOTAL",SUM(INDIRECT("W4:W"&amp;ROW()-1)),""))</f>
        <v/>
      </c>
      <c r="X165" s="7" t="str">
        <f ca="1">IF(AND($A165&lt;&gt;"",$A165&lt;&gt;"TOTAL"),IF(AND([6]PREMIOS_TITULACIONES_ANTIGUAS!$AP163&lt;&gt;"",[6]PREMIOS_TITULACIONES_ANTIGUAS!$AP163&lt;&gt;0),[6]PREMIOS_TITULACIONES_ANTIGUAS!$AP163,""),IF($A165="TOTAL",SUM(INDIRECT("X4:X"&amp;ROW()-1)),""))</f>
        <v/>
      </c>
      <c r="Y165" s="7" t="str">
        <f t="shared" ca="1" si="45"/>
        <v/>
      </c>
      <c r="Z165" s="7" t="str">
        <f ca="1">IF(AND($A165&lt;&gt;"",$A165&lt;&gt;"TOTAL"),IF(AND([6]PREMIOS_TITULACIONES_ANTIGUAS!$AS163&lt;&gt;"",[6]PREMIOS_TITULACIONES_ANTIGUAS!$AS163&lt;&gt;0),[6]PREMIOS_TITULACIONES_ANTIGUAS!$AS163,""),IF($A165="TOTAL",SUM(INDIRECT("Z4:Z"&amp;ROW()-1)),""))</f>
        <v/>
      </c>
      <c r="AA165" s="7" t="str">
        <f ca="1">IF(AND($A165&lt;&gt;"",$A165&lt;&gt;"TOTAL"),IF(AND([6]PREMIOS_TITULACIONES_ANTIGUAS!$AU163&lt;&gt;"",[6]PREMIOS_TITULACIONES_ANTIGUAS!$AU163&lt;&gt;0),[6]PREMIOS_TITULACIONES_ANTIGUAS!$AU163,""),IF($A165="TOTAL",SUM(INDIRECT("AA4:AA"&amp;ROW()-1)),""))</f>
        <v/>
      </c>
      <c r="AB165" s="7" t="str">
        <f t="shared" ca="1" si="46"/>
        <v/>
      </c>
      <c r="AC165" s="7" t="str">
        <f ca="1">IF(AND($A165&lt;&gt;"",$A165&lt;&gt;"TOTAL"),IF(AND([6]PREMIOS_TITULACIONES_ANTIGUAS!$AX163&lt;&gt;"",[6]PREMIOS_TITULACIONES_ANTIGUAS!$AX163&lt;&gt;0),[6]PREMIOS_TITULACIONES_ANTIGUAS!$AX163,""),IF($A165="TOTAL",SUM(INDIRECT("AC4:AC"&amp;ROW()-1)),""))</f>
        <v/>
      </c>
      <c r="AD165" s="7" t="str">
        <f ca="1">IF(AND($A165&lt;&gt;"",$A165&lt;&gt;"TOTAL"),IF(AND([6]PREMIOS_TITULACIONES_ANTIGUAS!$AZ163&lt;&gt;"",[6]PREMIOS_TITULACIONES_ANTIGUAS!$AZ163&lt;&gt;0),[6]PREMIOS_TITULACIONES_ANTIGUAS!$AZ163,""),IF($A165="TOTAL",SUM(INDIRECT("AD4:AD"&amp;ROW()-1)),""))</f>
        <v/>
      </c>
      <c r="AE165" s="7" t="str">
        <f t="shared" ca="1" si="47"/>
        <v/>
      </c>
      <c r="AF165" s="7" t="str">
        <f ca="1">IF(AND($A165&lt;&gt;"",$A165&lt;&gt;"TOTAL"),IF(AND([6]PREMIOS_TITULACIONES_ANTIGUAS!$BC163&lt;&gt;"",[6]PREMIOS_TITULACIONES_ANTIGUAS!$BC163&lt;&gt;0),[6]PREMIOS_TITULACIONES_ANTIGUAS!$BC163,""),IF($A165="TOTAL",SUM(INDIRECT("AF4:AF"&amp;ROW()-1)),""))</f>
        <v/>
      </c>
      <c r="AG165" s="7" t="str">
        <f ca="1">IF(AND($A165&lt;&gt;"",$A165&lt;&gt;"TOTAL"),IF(AND([6]PREMIOS_TITULACIONES_ANTIGUAS!$BE163&lt;&gt;"",[6]PREMIOS_TITULACIONES_ANTIGUAS!$BE163&lt;&gt;0),[6]PREMIOS_TITULACIONES_ANTIGUAS!$BE163,""),IF($A165="TOTAL",SUM(INDIRECT("AG4:AG"&amp;ROW()-1)),""))</f>
        <v/>
      </c>
      <c r="AH165" s="7" t="str">
        <f t="shared" ca="1" si="48"/>
        <v/>
      </c>
      <c r="AI165" s="7" t="str">
        <f ca="1">IF(AND($A165&lt;&gt;"",$A165&lt;&gt;"TOTAL"),IF(AND([6]PREMIOS_TITULACIONES_ANTIGUAS!$BH163&lt;&gt;"",[6]PREMIOS_TITULACIONES_ANTIGUAS!$BH163&lt;&gt;0),[6]PREMIOS_TITULACIONES_ANTIGUAS!$BH163,""),IF($A165="TOTAL",SUM(INDIRECT("AI4:AI"&amp;ROW()-1)),""))</f>
        <v/>
      </c>
      <c r="AJ165" s="7" t="str">
        <f ca="1">IF(AND($A165&lt;&gt;"",$A165&lt;&gt;"TOTAL"),IF(AND([6]PREMIOS_TITULACIONES_ANTIGUAS!$BJ163&lt;&gt;"",[6]PREMIOS_TITULACIONES_ANTIGUAS!$BJ163&lt;&gt;0),[6]PREMIOS_TITULACIONES_ANTIGUAS!$BJ163,""),IF($A165="TOTAL",SUM(INDIRECT("AJ4:AJ"&amp;ROW()-1)),""))</f>
        <v/>
      </c>
      <c r="AK165" s="7" t="str">
        <f t="shared" ca="1" si="49"/>
        <v/>
      </c>
      <c r="AL165" s="7" t="str">
        <f ca="1">IF(AND($A165&lt;&gt;"",$A165&lt;&gt;"TOTAL"),IF(AND([6]PREMIOS_TITULACIONES_ANTIGUAS!$BM163&lt;&gt;"",[6]PREMIOS_TITULACIONES_ANTIGUAS!$BM163&lt;&gt;0),[6]PREMIOS_TITULACIONES_ANTIGUAS!$BM163,""),IF($A165="TOTAL",SUM(INDIRECT("AL4:AL"&amp;ROW()-1)),""))</f>
        <v/>
      </c>
      <c r="AM165" s="7" t="str">
        <f ca="1">IF(AND($A165&lt;&gt;"",$A165&lt;&gt;"TOTAL"),IF(AND([6]PREMIOS_TITULACIONES_ANTIGUAS!$BO163&lt;&gt;"",[6]PREMIOS_TITULACIONES_ANTIGUAS!$BO163&lt;&gt;0),[6]PREMIOS_TITULACIONES_ANTIGUAS!$BO163,""),IF($A165="TOTAL",SUM(INDIRECT("AM4:AM"&amp;ROW()-1)),""))</f>
        <v/>
      </c>
      <c r="AN165" s="7" t="str">
        <f t="shared" ca="1" si="50"/>
        <v/>
      </c>
      <c r="AO165" s="7" t="str">
        <f ca="1">IF(AND($A165&lt;&gt;"",$A165&lt;&gt;"TOTAL"),IF(AND([6]PREMIOS_TITULACIONES_ANTIGUAS!$BR163&lt;&gt;"",[6]PREMIOS_TITULACIONES_ANTIGUAS!$BR163&lt;&gt;0),[6]PREMIOS_TITULACIONES_ANTIGUAS!$BR163,""),IF($A165="TOTAL",SUM(INDIRECT("AO4:AO"&amp;ROW()-1)),""))</f>
        <v/>
      </c>
      <c r="AP165" s="7" t="str">
        <f ca="1">IF(AND($A165&lt;&gt;"",$A165&lt;&gt;"TOTAL"),IF(AND([6]PREMIOS_TITULACIONES_ANTIGUAS!$BT163&lt;&gt;"",[6]PREMIOS_TITULACIONES_ANTIGUAS!$BT163&lt;&gt;0),[6]PREMIOS_TITULACIONES_ANTIGUAS!$BT163,""),IF($A165="TOTAL",SUM(INDIRECT("AP4:AP"&amp;ROW()-1)),""))</f>
        <v/>
      </c>
      <c r="AQ165" s="7" t="str">
        <f t="shared" ca="1" si="51"/>
        <v/>
      </c>
      <c r="AR165" s="7" t="str">
        <f ca="1">IF(AND($A165&lt;&gt;"",$A165&lt;&gt;"TOTAL"),IF(AND([6]PREMIOS_TITULACIONES_ANTIGUAS!$BW163&lt;&gt;"",[6]PREMIOS_TITULACIONES_ANTIGUAS!$BW163&lt;&gt;0),[6]PREMIOS_TITULACIONES_ANTIGUAS!$BW163,""),IF($A165="TOTAL",SUM(INDIRECT("AR4:AR"&amp;ROW()-1)),""))</f>
        <v/>
      </c>
      <c r="AS165" s="7" t="str">
        <f ca="1">IF(AND($A165&lt;&gt;"",$A165&lt;&gt;"TOTAL"),IF(AND([6]PREMIOS_TITULACIONES_ANTIGUAS!$BY163&lt;&gt;"",[6]PREMIOS_TITULACIONES_ANTIGUAS!$BY163&lt;&gt;0),[6]PREMIOS_TITULACIONES_ANTIGUAS!$BY163,""),IF($A165="TOTAL",SUM(INDIRECT("AS4:AS"&amp;ROW()-1)),""))</f>
        <v/>
      </c>
      <c r="AT165" s="7" t="str">
        <f t="shared" ca="1" si="52"/>
        <v/>
      </c>
      <c r="AU165" s="7" t="str">
        <f ca="1">IF(AND($A165&lt;&gt;"",$A165&lt;&gt;"TOTAL"),IF(AND([6]PREMIOS_TITULACIONES_ANTIGUAS!$CB163&lt;&gt;"",[6]PREMIOS_TITULACIONES_ANTIGUAS!$CB163&lt;&gt;0),[6]PREMIOS_TITULACIONES_ANTIGUAS!$CB163,""),IF($A165="TOTAL",SUM(INDIRECT("AU4:AU"&amp;ROW()-1)),""))</f>
        <v/>
      </c>
      <c r="AV165" s="7" t="str">
        <f ca="1">IF(AND($A165&lt;&gt;"",$A165&lt;&gt;"TOTAL"),IF(AND([6]PREMIOS_TITULACIONES_ANTIGUAS!$CD163&lt;&gt;"",[6]PREMIOS_TITULACIONES_ANTIGUAS!$CD163&lt;&gt;0),[6]PREMIOS_TITULACIONES_ANTIGUAS!$CD163,""),IF($A165="TOTAL",SUM(INDIRECT("AV4:AV"&amp;ROW()-1)),""))</f>
        <v/>
      </c>
      <c r="AW165" s="7" t="str">
        <f t="shared" ca="1" si="53"/>
        <v/>
      </c>
      <c r="AX165" s="7" t="str">
        <f ca="1">IF(AND($A165&lt;&gt;"",$A165&lt;&gt;"TOTAL"),IF(AND([6]PREMIOS_TITULACIONES_ANTIGUAS!$CG163&lt;&gt;"",[6]PREMIOS_TITULACIONES_ANTIGUAS!$CG163&lt;&gt;0),[6]PREMIOS_TITULACIONES_ANTIGUAS!$CG163,""),IF($A165="TOTAL",SUM(INDIRECT("AX4:AX"&amp;ROW()-1)),""))</f>
        <v/>
      </c>
      <c r="AY165" s="7" t="str">
        <f ca="1">IF(AND($A165&lt;&gt;"",$A165&lt;&gt;"TOTAL"),IF(AND([6]PREMIOS_TITULACIONES_ANTIGUAS!$CI163&lt;&gt;"",[6]PREMIOS_TITULACIONES_ANTIGUAS!$CI163&lt;&gt;0),[6]PREMIOS_TITULACIONES_ANTIGUAS!$CI163,""),IF($A165="TOTAL",SUM(INDIRECT("AY4:AY"&amp;ROW()-1)),""))</f>
        <v/>
      </c>
      <c r="AZ165" s="7" t="str">
        <f t="shared" ca="1" si="54"/>
        <v/>
      </c>
      <c r="BA165" s="7" t="str">
        <f ca="1">IF(AND($A165&lt;&gt;"",$A165&lt;&gt;"TOTAL"),IF(AND([6]PREMIOS_TITULACIONES_ANTIGUAS!$CL163&lt;&gt;"",[6]PREMIOS_TITULACIONES_ANTIGUAS!$CL163&lt;&gt;0),[6]PREMIOS_TITULACIONES_ANTIGUAS!$CL163,""),IF($A165="TOTAL",SUM(INDIRECT("BA4:BA"&amp;ROW()-1)),""))</f>
        <v/>
      </c>
      <c r="BB165" s="7" t="str">
        <f ca="1">IF(AND($A165&lt;&gt;"",$A165&lt;&gt;"TOTAL"),IF(AND([6]PREMIOS_TITULACIONES_ANTIGUAS!$CN163&lt;&gt;"",[6]PREMIOS_TITULACIONES_ANTIGUAS!$CN163&lt;&gt;0),[6]PREMIOS_TITULACIONES_ANTIGUAS!$CN163,""),IF($A165="TOTAL",SUM(INDIRECT("BB4:BB"&amp;ROW()-1)),""))</f>
        <v/>
      </c>
      <c r="BC165" s="7" t="str">
        <f t="shared" ca="1" si="55"/>
        <v/>
      </c>
      <c r="BD165" s="7" t="str">
        <f ca="1">IF(AND($A165&lt;&gt;"",$A165&lt;&gt;"TOTAL"),IF(AND([6]PREMIOS_TITULACIONES_ANTIGUAS!$CQ163&lt;&gt;"",[6]PREMIOS_TITULACIONES_ANTIGUAS!$CQ163&lt;&gt;0),[6]PREMIOS_TITULACIONES_ANTIGUAS!$CQ163,""),IF($A165="TOTAL",SUM(INDIRECT("BD4:BD"&amp;ROW()-1)),""))</f>
        <v/>
      </c>
      <c r="BE165" s="7" t="str">
        <f ca="1">IF(AND($A165&lt;&gt;"",$A165&lt;&gt;"TOTAL"),IF(AND([6]PREMIOS_TITULACIONES_ANTIGUAS!$CS163&lt;&gt;"",[6]PREMIOS_TITULACIONES_ANTIGUAS!$CS163&lt;&gt;0),[6]PREMIOS_TITULACIONES_ANTIGUAS!$CS163,""),IF($A165="TOTAL",SUM(INDIRECT("BE4:BE"&amp;ROW()-1)),""))</f>
        <v/>
      </c>
      <c r="BF165" s="7" t="str">
        <f t="shared" ca="1" si="56"/>
        <v/>
      </c>
    </row>
    <row r="166" spans="1:58" x14ac:dyDescent="0.2">
      <c r="A166" s="12" t="str">
        <f>IF([6]PREMIOS_TITULACIONES_ANTIGUAS!$D164&lt;&gt;"",[6]PREMIOS_TITULACIONES_ANTIGUAS!$D164,IF(AND([6]PREMIOS_TITULACIONES_ANTIGUAS!$D164="",[6]PREMIOS_TITULACIONES_ANTIGUAS!$D165="",[6]PREMIOS_TITULACIONES_ANTIGUAS!$D163=""),"","TOTAL"))</f>
        <v/>
      </c>
      <c r="B166" s="7" t="str">
        <f ca="1">IF(AND($A166&lt;&gt;"",$A166&lt;&gt;"TOTAL"),IF(AND([6]PREMIOS_TITULACIONES_ANTIGUAS!$E164&lt;&gt;"",[6]PREMIOS_TITULACIONES_ANTIGUAS!$E164&lt;&gt;0),[6]PREMIOS_TITULACIONES_ANTIGUAS!$E164,""),IF($A166="TOTAL",SUM(INDIRECT("B4:B"&amp;ROW()-1)),""))</f>
        <v/>
      </c>
      <c r="C166" s="7" t="str">
        <f ca="1">IF(AND($A166&lt;&gt;"",$A166&lt;&gt;"TOTAL"),IF(AND([6]PREMIOS_TITULACIONES_ANTIGUAS!$G164&lt;&gt;"",[6]PREMIOS_TITULACIONES_ANTIGUAS!$G164&lt;&gt;0),[6]PREMIOS_TITULACIONES_ANTIGUAS!$G164,""),IF($A166="TOTAL",SUM(INDIRECT("C4:C"&amp;ROW()-1)),""))</f>
        <v/>
      </c>
      <c r="D166" s="7" t="str">
        <f t="shared" ca="1" si="38"/>
        <v/>
      </c>
      <c r="E166" s="7" t="str">
        <f ca="1">IF(AND($A166&lt;&gt;"",$A166&lt;&gt;"TOTAL"),IF(AND([6]PREMIOS_TITULACIONES_ANTIGUAS!$J164&lt;&gt;"",[6]PREMIOS_TITULACIONES_ANTIGUAS!$J164&lt;&gt;0),[6]PREMIOS_TITULACIONES_ANTIGUAS!$J164,""),IF($A166="TOTAL",SUM(INDIRECT("E4:E"&amp;ROW()-1)),""))</f>
        <v/>
      </c>
      <c r="F166" s="7" t="str">
        <f ca="1">IF(AND($A166&lt;&gt;"",$A166&lt;&gt;"TOTAL"),IF(AND([6]PREMIOS_TITULACIONES_ANTIGUAS!$L164&lt;&gt;"",[6]PREMIOS_TITULACIONES_ANTIGUAS!$L164&lt;&gt;0),[6]PREMIOS_TITULACIONES_ANTIGUAS!$L164,""),IF($A166="TOTAL",SUM(INDIRECT("F4:F"&amp;ROW()-1)),""))</f>
        <v/>
      </c>
      <c r="G166" s="7" t="str">
        <f t="shared" ca="1" si="39"/>
        <v/>
      </c>
      <c r="H166" s="7" t="str">
        <f ca="1">IF(AND($A166&lt;&gt;"",$A166&lt;&gt;"TOTAL"),IF(AND([6]PREMIOS_TITULACIONES_ANTIGUAS!$O164&lt;&gt;"",[6]PREMIOS_TITULACIONES_ANTIGUAS!$O164&lt;&gt;0),[6]PREMIOS_TITULACIONES_ANTIGUAS!$O164,""),IF($A166="TOTAL",SUM(INDIRECT("H4:H"&amp;ROW()-1)),""))</f>
        <v/>
      </c>
      <c r="I166" s="7" t="str">
        <f ca="1">IF(AND($A166&lt;&gt;"",$A166&lt;&gt;"TOTAL"),IF(AND([6]PREMIOS_TITULACIONES_ANTIGUAS!$Q164&lt;&gt;"",[6]PREMIOS_TITULACIONES_ANTIGUAS!$Q164&lt;&gt;0),[6]PREMIOS_TITULACIONES_ANTIGUAS!$Q164,""),IF($A166="TOTAL",SUM(INDIRECT("I4:I"&amp;ROW()-1)),""))</f>
        <v/>
      </c>
      <c r="J166" s="7" t="str">
        <f t="shared" ca="1" si="40"/>
        <v/>
      </c>
      <c r="K166" s="7" t="str">
        <f ca="1">IF(AND($A166&lt;&gt;"",$A166&lt;&gt;"TOTAL"),IF(AND([6]PREMIOS_TITULACIONES_ANTIGUAS!$T164&lt;&gt;"",[6]PREMIOS_TITULACIONES_ANTIGUAS!$T164&lt;&gt;0),[6]PREMIOS_TITULACIONES_ANTIGUAS!$T164,""),IF($A166="TOTAL",SUM(INDIRECT("K4:K"&amp;ROW()-1)),""))</f>
        <v/>
      </c>
      <c r="L166" s="7" t="str">
        <f ca="1">IF(AND($A166&lt;&gt;"",$A166&lt;&gt;"TOTAL"),IF(AND([6]PREMIOS_TITULACIONES_ANTIGUAS!$V164&lt;&gt;"",[6]PREMIOS_TITULACIONES_ANTIGUAS!$V164&lt;&gt;0),[6]PREMIOS_TITULACIONES_ANTIGUAS!$V164,""),IF($A166="TOTAL",SUM(INDIRECT("L4:L"&amp;ROW()-1)),""))</f>
        <v/>
      </c>
      <c r="M166" s="7" t="str">
        <f t="shared" ca="1" si="41"/>
        <v/>
      </c>
      <c r="N166" s="7" t="str">
        <f ca="1">IF(AND($A166&lt;&gt;"",$A166&lt;&gt;"TOTAL"),IF(AND([6]PREMIOS_TITULACIONES_ANTIGUAS!$Y164&lt;&gt;"",[6]PREMIOS_TITULACIONES_ANTIGUAS!$Y164&lt;&gt;0),[6]PREMIOS_TITULACIONES_ANTIGUAS!$Y164,""),IF($A166="TOTAL",SUM(INDIRECT("N4:N"&amp;ROW()-1)),""))</f>
        <v/>
      </c>
      <c r="O166" s="7" t="str">
        <f ca="1">IF(AND($A166&lt;&gt;"",$A166&lt;&gt;"TOTAL"),IF(AND([6]PREMIOS_TITULACIONES_ANTIGUAS!$AA164&lt;&gt;"",[6]PREMIOS_TITULACIONES_ANTIGUAS!$AA164&lt;&gt;0),[6]PREMIOS_TITULACIONES_ANTIGUAS!$AA164,""),IF($A166="TOTAL",SUM(INDIRECT("O4:O"&amp;ROW()-1)),""))</f>
        <v/>
      </c>
      <c r="P166" s="7" t="str">
        <f t="shared" ca="1" si="42"/>
        <v/>
      </c>
      <c r="Q166" s="7" t="str">
        <f ca="1">IF(AND($A166&lt;&gt;"",$A166&lt;&gt;"TOTAL"),IF(AND([6]PREMIOS_TITULACIONES_ANTIGUAS!$AD164&lt;&gt;"",[6]PREMIOS_TITULACIONES_ANTIGUAS!$AD164&lt;&gt;0),[6]PREMIOS_TITULACIONES_ANTIGUAS!$AD164,""),IF($A166="TOTAL",SUM(INDIRECT("Q4:Q"&amp;ROW()-1)),""))</f>
        <v/>
      </c>
      <c r="R166" s="7" t="str">
        <f ca="1">IF(AND($A166&lt;&gt;"",$A166&lt;&gt;"TOTAL"),IF(AND([6]PREMIOS_TITULACIONES_ANTIGUAS!$AF164&lt;&gt;"",[6]PREMIOS_TITULACIONES_ANTIGUAS!$AF164&lt;&gt;0),[6]PREMIOS_TITULACIONES_ANTIGUAS!$AF164,""),IF($A166="TOTAL",SUM(INDIRECT("R4:R"&amp;ROW()-1)),""))</f>
        <v/>
      </c>
      <c r="S166" s="7" t="str">
        <f t="shared" ca="1" si="43"/>
        <v/>
      </c>
      <c r="T166" s="7" t="str">
        <f ca="1">IF(AND($A166&lt;&gt;"",$A166&lt;&gt;"TOTAL"),IF(AND([6]PREMIOS_TITULACIONES_ANTIGUAS!$AI164&lt;&gt;"",[6]PREMIOS_TITULACIONES_ANTIGUAS!$AI164&lt;&gt;0),[6]PREMIOS_TITULACIONES_ANTIGUAS!$AI164,""),IF($A166="TOTAL",SUM(INDIRECT("T4:T"&amp;ROW()-1)),""))</f>
        <v/>
      </c>
      <c r="U166" s="7" t="str">
        <f ca="1">IF(AND($A166&lt;&gt;"",$A166&lt;&gt;"TOTAL"),IF(AND([6]PREMIOS_TITULACIONES_ANTIGUAS!$AK164&lt;&gt;"",[6]PREMIOS_TITULACIONES_ANTIGUAS!$AK164&lt;&gt;0),[6]PREMIOS_TITULACIONES_ANTIGUAS!$AK164,""),IF($A166="TOTAL",SUM(INDIRECT("U4:U"&amp;ROW()-1)),""))</f>
        <v/>
      </c>
      <c r="V166" s="7" t="str">
        <f t="shared" ca="1" si="44"/>
        <v/>
      </c>
      <c r="W166" s="7" t="str">
        <f ca="1">IF(AND($A166&lt;&gt;"",$A166&lt;&gt;"TOTAL"),IF(AND([6]PREMIOS_TITULACIONES_ANTIGUAS!$AN164&lt;&gt;"",[6]PREMIOS_TITULACIONES_ANTIGUAS!$AN164&lt;&gt;0),[6]PREMIOS_TITULACIONES_ANTIGUAS!$AN164,""),IF($A166="TOTAL",SUM(INDIRECT("W4:W"&amp;ROW()-1)),""))</f>
        <v/>
      </c>
      <c r="X166" s="7" t="str">
        <f ca="1">IF(AND($A166&lt;&gt;"",$A166&lt;&gt;"TOTAL"),IF(AND([6]PREMIOS_TITULACIONES_ANTIGUAS!$AP164&lt;&gt;"",[6]PREMIOS_TITULACIONES_ANTIGUAS!$AP164&lt;&gt;0),[6]PREMIOS_TITULACIONES_ANTIGUAS!$AP164,""),IF($A166="TOTAL",SUM(INDIRECT("X4:X"&amp;ROW()-1)),""))</f>
        <v/>
      </c>
      <c r="Y166" s="7" t="str">
        <f t="shared" ca="1" si="45"/>
        <v/>
      </c>
      <c r="Z166" s="7" t="str">
        <f ca="1">IF(AND($A166&lt;&gt;"",$A166&lt;&gt;"TOTAL"),IF(AND([6]PREMIOS_TITULACIONES_ANTIGUAS!$AS164&lt;&gt;"",[6]PREMIOS_TITULACIONES_ANTIGUAS!$AS164&lt;&gt;0),[6]PREMIOS_TITULACIONES_ANTIGUAS!$AS164,""),IF($A166="TOTAL",SUM(INDIRECT("Z4:Z"&amp;ROW()-1)),""))</f>
        <v/>
      </c>
      <c r="AA166" s="7" t="str">
        <f ca="1">IF(AND($A166&lt;&gt;"",$A166&lt;&gt;"TOTAL"),IF(AND([6]PREMIOS_TITULACIONES_ANTIGUAS!$AU164&lt;&gt;"",[6]PREMIOS_TITULACIONES_ANTIGUAS!$AU164&lt;&gt;0),[6]PREMIOS_TITULACIONES_ANTIGUAS!$AU164,""),IF($A166="TOTAL",SUM(INDIRECT("AA4:AA"&amp;ROW()-1)),""))</f>
        <v/>
      </c>
      <c r="AB166" s="7" t="str">
        <f t="shared" ca="1" si="46"/>
        <v/>
      </c>
      <c r="AC166" s="7" t="str">
        <f ca="1">IF(AND($A166&lt;&gt;"",$A166&lt;&gt;"TOTAL"),IF(AND([6]PREMIOS_TITULACIONES_ANTIGUAS!$AX164&lt;&gt;"",[6]PREMIOS_TITULACIONES_ANTIGUAS!$AX164&lt;&gt;0),[6]PREMIOS_TITULACIONES_ANTIGUAS!$AX164,""),IF($A166="TOTAL",SUM(INDIRECT("AC4:AC"&amp;ROW()-1)),""))</f>
        <v/>
      </c>
      <c r="AD166" s="7" t="str">
        <f ca="1">IF(AND($A166&lt;&gt;"",$A166&lt;&gt;"TOTAL"),IF(AND([6]PREMIOS_TITULACIONES_ANTIGUAS!$AZ164&lt;&gt;"",[6]PREMIOS_TITULACIONES_ANTIGUAS!$AZ164&lt;&gt;0),[6]PREMIOS_TITULACIONES_ANTIGUAS!$AZ164,""),IF($A166="TOTAL",SUM(INDIRECT("AD4:AD"&amp;ROW()-1)),""))</f>
        <v/>
      </c>
      <c r="AE166" s="7" t="str">
        <f t="shared" ca="1" si="47"/>
        <v/>
      </c>
      <c r="AF166" s="7" t="str">
        <f ca="1">IF(AND($A166&lt;&gt;"",$A166&lt;&gt;"TOTAL"),IF(AND([6]PREMIOS_TITULACIONES_ANTIGUAS!$BC164&lt;&gt;"",[6]PREMIOS_TITULACIONES_ANTIGUAS!$BC164&lt;&gt;0),[6]PREMIOS_TITULACIONES_ANTIGUAS!$BC164,""),IF($A166="TOTAL",SUM(INDIRECT("AF4:AF"&amp;ROW()-1)),""))</f>
        <v/>
      </c>
      <c r="AG166" s="7" t="str">
        <f ca="1">IF(AND($A166&lt;&gt;"",$A166&lt;&gt;"TOTAL"),IF(AND([6]PREMIOS_TITULACIONES_ANTIGUAS!$BE164&lt;&gt;"",[6]PREMIOS_TITULACIONES_ANTIGUAS!$BE164&lt;&gt;0),[6]PREMIOS_TITULACIONES_ANTIGUAS!$BE164,""),IF($A166="TOTAL",SUM(INDIRECT("AG4:AG"&amp;ROW()-1)),""))</f>
        <v/>
      </c>
      <c r="AH166" s="7" t="str">
        <f t="shared" ca="1" si="48"/>
        <v/>
      </c>
      <c r="AI166" s="7" t="str">
        <f ca="1">IF(AND($A166&lt;&gt;"",$A166&lt;&gt;"TOTAL"),IF(AND([6]PREMIOS_TITULACIONES_ANTIGUAS!$BH164&lt;&gt;"",[6]PREMIOS_TITULACIONES_ANTIGUAS!$BH164&lt;&gt;0),[6]PREMIOS_TITULACIONES_ANTIGUAS!$BH164,""),IF($A166="TOTAL",SUM(INDIRECT("AI4:AI"&amp;ROW()-1)),""))</f>
        <v/>
      </c>
      <c r="AJ166" s="7" t="str">
        <f ca="1">IF(AND($A166&lt;&gt;"",$A166&lt;&gt;"TOTAL"),IF(AND([6]PREMIOS_TITULACIONES_ANTIGUAS!$BJ164&lt;&gt;"",[6]PREMIOS_TITULACIONES_ANTIGUAS!$BJ164&lt;&gt;0),[6]PREMIOS_TITULACIONES_ANTIGUAS!$BJ164,""),IF($A166="TOTAL",SUM(INDIRECT("AJ4:AJ"&amp;ROW()-1)),""))</f>
        <v/>
      </c>
      <c r="AK166" s="7" t="str">
        <f t="shared" ca="1" si="49"/>
        <v/>
      </c>
      <c r="AL166" s="7" t="str">
        <f ca="1">IF(AND($A166&lt;&gt;"",$A166&lt;&gt;"TOTAL"),IF(AND([6]PREMIOS_TITULACIONES_ANTIGUAS!$BM164&lt;&gt;"",[6]PREMIOS_TITULACIONES_ANTIGUAS!$BM164&lt;&gt;0),[6]PREMIOS_TITULACIONES_ANTIGUAS!$BM164,""),IF($A166="TOTAL",SUM(INDIRECT("AL4:AL"&amp;ROW()-1)),""))</f>
        <v/>
      </c>
      <c r="AM166" s="7" t="str">
        <f ca="1">IF(AND($A166&lt;&gt;"",$A166&lt;&gt;"TOTAL"),IF(AND([6]PREMIOS_TITULACIONES_ANTIGUAS!$BO164&lt;&gt;"",[6]PREMIOS_TITULACIONES_ANTIGUAS!$BO164&lt;&gt;0),[6]PREMIOS_TITULACIONES_ANTIGUAS!$BO164,""),IF($A166="TOTAL",SUM(INDIRECT("AM4:AM"&amp;ROW()-1)),""))</f>
        <v/>
      </c>
      <c r="AN166" s="7" t="str">
        <f t="shared" ca="1" si="50"/>
        <v/>
      </c>
      <c r="AO166" s="7" t="str">
        <f ca="1">IF(AND($A166&lt;&gt;"",$A166&lt;&gt;"TOTAL"),IF(AND([6]PREMIOS_TITULACIONES_ANTIGUAS!$BR164&lt;&gt;"",[6]PREMIOS_TITULACIONES_ANTIGUAS!$BR164&lt;&gt;0),[6]PREMIOS_TITULACIONES_ANTIGUAS!$BR164,""),IF($A166="TOTAL",SUM(INDIRECT("AO4:AO"&amp;ROW()-1)),""))</f>
        <v/>
      </c>
      <c r="AP166" s="7" t="str">
        <f ca="1">IF(AND($A166&lt;&gt;"",$A166&lt;&gt;"TOTAL"),IF(AND([6]PREMIOS_TITULACIONES_ANTIGUAS!$BT164&lt;&gt;"",[6]PREMIOS_TITULACIONES_ANTIGUAS!$BT164&lt;&gt;0),[6]PREMIOS_TITULACIONES_ANTIGUAS!$BT164,""),IF($A166="TOTAL",SUM(INDIRECT("AP4:AP"&amp;ROW()-1)),""))</f>
        <v/>
      </c>
      <c r="AQ166" s="7" t="str">
        <f t="shared" ca="1" si="51"/>
        <v/>
      </c>
      <c r="AR166" s="7" t="str">
        <f ca="1">IF(AND($A166&lt;&gt;"",$A166&lt;&gt;"TOTAL"),IF(AND([6]PREMIOS_TITULACIONES_ANTIGUAS!$BW164&lt;&gt;"",[6]PREMIOS_TITULACIONES_ANTIGUAS!$BW164&lt;&gt;0),[6]PREMIOS_TITULACIONES_ANTIGUAS!$BW164,""),IF($A166="TOTAL",SUM(INDIRECT("AR4:AR"&amp;ROW()-1)),""))</f>
        <v/>
      </c>
      <c r="AS166" s="7" t="str">
        <f ca="1">IF(AND($A166&lt;&gt;"",$A166&lt;&gt;"TOTAL"),IF(AND([6]PREMIOS_TITULACIONES_ANTIGUAS!$BY164&lt;&gt;"",[6]PREMIOS_TITULACIONES_ANTIGUAS!$BY164&lt;&gt;0),[6]PREMIOS_TITULACIONES_ANTIGUAS!$BY164,""),IF($A166="TOTAL",SUM(INDIRECT("AS4:AS"&amp;ROW()-1)),""))</f>
        <v/>
      </c>
      <c r="AT166" s="7" t="str">
        <f t="shared" ca="1" si="52"/>
        <v/>
      </c>
      <c r="AU166" s="7" t="str">
        <f ca="1">IF(AND($A166&lt;&gt;"",$A166&lt;&gt;"TOTAL"),IF(AND([6]PREMIOS_TITULACIONES_ANTIGUAS!$CB164&lt;&gt;"",[6]PREMIOS_TITULACIONES_ANTIGUAS!$CB164&lt;&gt;0),[6]PREMIOS_TITULACIONES_ANTIGUAS!$CB164,""),IF($A166="TOTAL",SUM(INDIRECT("AU4:AU"&amp;ROW()-1)),""))</f>
        <v/>
      </c>
      <c r="AV166" s="7" t="str">
        <f ca="1">IF(AND($A166&lt;&gt;"",$A166&lt;&gt;"TOTAL"),IF(AND([6]PREMIOS_TITULACIONES_ANTIGUAS!$CD164&lt;&gt;"",[6]PREMIOS_TITULACIONES_ANTIGUAS!$CD164&lt;&gt;0),[6]PREMIOS_TITULACIONES_ANTIGUAS!$CD164,""),IF($A166="TOTAL",SUM(INDIRECT("AV4:AV"&amp;ROW()-1)),""))</f>
        <v/>
      </c>
      <c r="AW166" s="7" t="str">
        <f t="shared" ca="1" si="53"/>
        <v/>
      </c>
      <c r="AX166" s="7" t="str">
        <f ca="1">IF(AND($A166&lt;&gt;"",$A166&lt;&gt;"TOTAL"),IF(AND([6]PREMIOS_TITULACIONES_ANTIGUAS!$CG164&lt;&gt;"",[6]PREMIOS_TITULACIONES_ANTIGUAS!$CG164&lt;&gt;0),[6]PREMIOS_TITULACIONES_ANTIGUAS!$CG164,""),IF($A166="TOTAL",SUM(INDIRECT("AX4:AX"&amp;ROW()-1)),""))</f>
        <v/>
      </c>
      <c r="AY166" s="7" t="str">
        <f ca="1">IF(AND($A166&lt;&gt;"",$A166&lt;&gt;"TOTAL"),IF(AND([6]PREMIOS_TITULACIONES_ANTIGUAS!$CI164&lt;&gt;"",[6]PREMIOS_TITULACIONES_ANTIGUAS!$CI164&lt;&gt;0),[6]PREMIOS_TITULACIONES_ANTIGUAS!$CI164,""),IF($A166="TOTAL",SUM(INDIRECT("AY4:AY"&amp;ROW()-1)),""))</f>
        <v/>
      </c>
      <c r="AZ166" s="7" t="str">
        <f t="shared" ca="1" si="54"/>
        <v/>
      </c>
      <c r="BA166" s="7" t="str">
        <f ca="1">IF(AND($A166&lt;&gt;"",$A166&lt;&gt;"TOTAL"),IF(AND([6]PREMIOS_TITULACIONES_ANTIGUAS!$CL164&lt;&gt;"",[6]PREMIOS_TITULACIONES_ANTIGUAS!$CL164&lt;&gt;0),[6]PREMIOS_TITULACIONES_ANTIGUAS!$CL164,""),IF($A166="TOTAL",SUM(INDIRECT("BA4:BA"&amp;ROW()-1)),""))</f>
        <v/>
      </c>
      <c r="BB166" s="7" t="str">
        <f ca="1">IF(AND($A166&lt;&gt;"",$A166&lt;&gt;"TOTAL"),IF(AND([6]PREMIOS_TITULACIONES_ANTIGUAS!$CN164&lt;&gt;"",[6]PREMIOS_TITULACIONES_ANTIGUAS!$CN164&lt;&gt;0),[6]PREMIOS_TITULACIONES_ANTIGUAS!$CN164,""),IF($A166="TOTAL",SUM(INDIRECT("BB4:BB"&amp;ROW()-1)),""))</f>
        <v/>
      </c>
      <c r="BC166" s="7" t="str">
        <f t="shared" ca="1" si="55"/>
        <v/>
      </c>
      <c r="BD166" s="7" t="str">
        <f ca="1">IF(AND($A166&lt;&gt;"",$A166&lt;&gt;"TOTAL"),IF(AND([6]PREMIOS_TITULACIONES_ANTIGUAS!$CQ164&lt;&gt;"",[6]PREMIOS_TITULACIONES_ANTIGUAS!$CQ164&lt;&gt;0),[6]PREMIOS_TITULACIONES_ANTIGUAS!$CQ164,""),IF($A166="TOTAL",SUM(INDIRECT("BD4:BD"&amp;ROW()-1)),""))</f>
        <v/>
      </c>
      <c r="BE166" s="7" t="str">
        <f ca="1">IF(AND($A166&lt;&gt;"",$A166&lt;&gt;"TOTAL"),IF(AND([6]PREMIOS_TITULACIONES_ANTIGUAS!$CS164&lt;&gt;"",[6]PREMIOS_TITULACIONES_ANTIGUAS!$CS164&lt;&gt;0),[6]PREMIOS_TITULACIONES_ANTIGUAS!$CS164,""),IF($A166="TOTAL",SUM(INDIRECT("BE4:BE"&amp;ROW()-1)),""))</f>
        <v/>
      </c>
      <c r="BF166" s="7" t="str">
        <f t="shared" ca="1" si="56"/>
        <v/>
      </c>
    </row>
    <row r="167" spans="1:58" x14ac:dyDescent="0.2">
      <c r="A167" s="12" t="str">
        <f>IF([6]PREMIOS_TITULACIONES_ANTIGUAS!$D165&lt;&gt;"",[6]PREMIOS_TITULACIONES_ANTIGUAS!$D165,IF(AND([6]PREMIOS_TITULACIONES_ANTIGUAS!$D165="",[6]PREMIOS_TITULACIONES_ANTIGUAS!$D166="",[6]PREMIOS_TITULACIONES_ANTIGUAS!$D164=""),"","TOTAL"))</f>
        <v/>
      </c>
      <c r="B167" s="7" t="str">
        <f ca="1">IF(AND($A167&lt;&gt;"",$A167&lt;&gt;"TOTAL"),IF(AND([6]PREMIOS_TITULACIONES_ANTIGUAS!$E165&lt;&gt;"",[6]PREMIOS_TITULACIONES_ANTIGUAS!$E165&lt;&gt;0),[6]PREMIOS_TITULACIONES_ANTIGUAS!$E165,""),IF($A167="TOTAL",SUM(INDIRECT("B4:B"&amp;ROW()-1)),""))</f>
        <v/>
      </c>
      <c r="C167" s="7" t="str">
        <f ca="1">IF(AND($A167&lt;&gt;"",$A167&lt;&gt;"TOTAL"),IF(AND([6]PREMIOS_TITULACIONES_ANTIGUAS!$G165&lt;&gt;"",[6]PREMIOS_TITULACIONES_ANTIGUAS!$G165&lt;&gt;0),[6]PREMIOS_TITULACIONES_ANTIGUAS!$G165,""),IF($A167="TOTAL",SUM(INDIRECT("C4:C"&amp;ROW()-1)),""))</f>
        <v/>
      </c>
      <c r="D167" s="7" t="str">
        <f t="shared" ca="1" si="38"/>
        <v/>
      </c>
      <c r="E167" s="7" t="str">
        <f ca="1">IF(AND($A167&lt;&gt;"",$A167&lt;&gt;"TOTAL"),IF(AND([6]PREMIOS_TITULACIONES_ANTIGUAS!$J165&lt;&gt;"",[6]PREMIOS_TITULACIONES_ANTIGUAS!$J165&lt;&gt;0),[6]PREMIOS_TITULACIONES_ANTIGUAS!$J165,""),IF($A167="TOTAL",SUM(INDIRECT("E4:E"&amp;ROW()-1)),""))</f>
        <v/>
      </c>
      <c r="F167" s="7" t="str">
        <f ca="1">IF(AND($A167&lt;&gt;"",$A167&lt;&gt;"TOTAL"),IF(AND([6]PREMIOS_TITULACIONES_ANTIGUAS!$L165&lt;&gt;"",[6]PREMIOS_TITULACIONES_ANTIGUAS!$L165&lt;&gt;0),[6]PREMIOS_TITULACIONES_ANTIGUAS!$L165,""),IF($A167="TOTAL",SUM(INDIRECT("F4:F"&amp;ROW()-1)),""))</f>
        <v/>
      </c>
      <c r="G167" s="7" t="str">
        <f t="shared" ca="1" si="39"/>
        <v/>
      </c>
      <c r="H167" s="7" t="str">
        <f ca="1">IF(AND($A167&lt;&gt;"",$A167&lt;&gt;"TOTAL"),IF(AND([6]PREMIOS_TITULACIONES_ANTIGUAS!$O165&lt;&gt;"",[6]PREMIOS_TITULACIONES_ANTIGUAS!$O165&lt;&gt;0),[6]PREMIOS_TITULACIONES_ANTIGUAS!$O165,""),IF($A167="TOTAL",SUM(INDIRECT("H4:H"&amp;ROW()-1)),""))</f>
        <v/>
      </c>
      <c r="I167" s="7" t="str">
        <f ca="1">IF(AND($A167&lt;&gt;"",$A167&lt;&gt;"TOTAL"),IF(AND([6]PREMIOS_TITULACIONES_ANTIGUAS!$Q165&lt;&gt;"",[6]PREMIOS_TITULACIONES_ANTIGUAS!$Q165&lt;&gt;0),[6]PREMIOS_TITULACIONES_ANTIGUAS!$Q165,""),IF($A167="TOTAL",SUM(INDIRECT("I4:I"&amp;ROW()-1)),""))</f>
        <v/>
      </c>
      <c r="J167" s="7" t="str">
        <f t="shared" ca="1" si="40"/>
        <v/>
      </c>
      <c r="K167" s="7" t="str">
        <f ca="1">IF(AND($A167&lt;&gt;"",$A167&lt;&gt;"TOTAL"),IF(AND([6]PREMIOS_TITULACIONES_ANTIGUAS!$T165&lt;&gt;"",[6]PREMIOS_TITULACIONES_ANTIGUAS!$T165&lt;&gt;0),[6]PREMIOS_TITULACIONES_ANTIGUAS!$T165,""),IF($A167="TOTAL",SUM(INDIRECT("K4:K"&amp;ROW()-1)),""))</f>
        <v/>
      </c>
      <c r="L167" s="7" t="str">
        <f ca="1">IF(AND($A167&lt;&gt;"",$A167&lt;&gt;"TOTAL"),IF(AND([6]PREMIOS_TITULACIONES_ANTIGUAS!$V165&lt;&gt;"",[6]PREMIOS_TITULACIONES_ANTIGUAS!$V165&lt;&gt;0),[6]PREMIOS_TITULACIONES_ANTIGUAS!$V165,""),IF($A167="TOTAL",SUM(INDIRECT("L4:L"&amp;ROW()-1)),""))</f>
        <v/>
      </c>
      <c r="M167" s="7" t="str">
        <f t="shared" ca="1" si="41"/>
        <v/>
      </c>
      <c r="N167" s="7" t="str">
        <f ca="1">IF(AND($A167&lt;&gt;"",$A167&lt;&gt;"TOTAL"),IF(AND([6]PREMIOS_TITULACIONES_ANTIGUAS!$Y165&lt;&gt;"",[6]PREMIOS_TITULACIONES_ANTIGUAS!$Y165&lt;&gt;0),[6]PREMIOS_TITULACIONES_ANTIGUAS!$Y165,""),IF($A167="TOTAL",SUM(INDIRECT("N4:N"&amp;ROW()-1)),""))</f>
        <v/>
      </c>
      <c r="O167" s="7" t="str">
        <f ca="1">IF(AND($A167&lt;&gt;"",$A167&lt;&gt;"TOTAL"),IF(AND([6]PREMIOS_TITULACIONES_ANTIGUAS!$AA165&lt;&gt;"",[6]PREMIOS_TITULACIONES_ANTIGUAS!$AA165&lt;&gt;0),[6]PREMIOS_TITULACIONES_ANTIGUAS!$AA165,""),IF($A167="TOTAL",SUM(INDIRECT("O4:O"&amp;ROW()-1)),""))</f>
        <v/>
      </c>
      <c r="P167" s="7" t="str">
        <f t="shared" ca="1" si="42"/>
        <v/>
      </c>
      <c r="Q167" s="7" t="str">
        <f ca="1">IF(AND($A167&lt;&gt;"",$A167&lt;&gt;"TOTAL"),IF(AND([6]PREMIOS_TITULACIONES_ANTIGUAS!$AD165&lt;&gt;"",[6]PREMIOS_TITULACIONES_ANTIGUAS!$AD165&lt;&gt;0),[6]PREMIOS_TITULACIONES_ANTIGUAS!$AD165,""),IF($A167="TOTAL",SUM(INDIRECT("Q4:Q"&amp;ROW()-1)),""))</f>
        <v/>
      </c>
      <c r="R167" s="7" t="str">
        <f ca="1">IF(AND($A167&lt;&gt;"",$A167&lt;&gt;"TOTAL"),IF(AND([6]PREMIOS_TITULACIONES_ANTIGUAS!$AF165&lt;&gt;"",[6]PREMIOS_TITULACIONES_ANTIGUAS!$AF165&lt;&gt;0),[6]PREMIOS_TITULACIONES_ANTIGUAS!$AF165,""),IF($A167="TOTAL",SUM(INDIRECT("R4:R"&amp;ROW()-1)),""))</f>
        <v/>
      </c>
      <c r="S167" s="7" t="str">
        <f t="shared" ca="1" si="43"/>
        <v/>
      </c>
      <c r="T167" s="7" t="str">
        <f ca="1">IF(AND($A167&lt;&gt;"",$A167&lt;&gt;"TOTAL"),IF(AND([6]PREMIOS_TITULACIONES_ANTIGUAS!$AI165&lt;&gt;"",[6]PREMIOS_TITULACIONES_ANTIGUAS!$AI165&lt;&gt;0),[6]PREMIOS_TITULACIONES_ANTIGUAS!$AI165,""),IF($A167="TOTAL",SUM(INDIRECT("T4:T"&amp;ROW()-1)),""))</f>
        <v/>
      </c>
      <c r="U167" s="7" t="str">
        <f ca="1">IF(AND($A167&lt;&gt;"",$A167&lt;&gt;"TOTAL"),IF(AND([6]PREMIOS_TITULACIONES_ANTIGUAS!$AK165&lt;&gt;"",[6]PREMIOS_TITULACIONES_ANTIGUAS!$AK165&lt;&gt;0),[6]PREMIOS_TITULACIONES_ANTIGUAS!$AK165,""),IF($A167="TOTAL",SUM(INDIRECT("U4:U"&amp;ROW()-1)),""))</f>
        <v/>
      </c>
      <c r="V167" s="7" t="str">
        <f t="shared" ca="1" si="44"/>
        <v/>
      </c>
      <c r="W167" s="7" t="str">
        <f ca="1">IF(AND($A167&lt;&gt;"",$A167&lt;&gt;"TOTAL"),IF(AND([6]PREMIOS_TITULACIONES_ANTIGUAS!$AN165&lt;&gt;"",[6]PREMIOS_TITULACIONES_ANTIGUAS!$AN165&lt;&gt;0),[6]PREMIOS_TITULACIONES_ANTIGUAS!$AN165,""),IF($A167="TOTAL",SUM(INDIRECT("W4:W"&amp;ROW()-1)),""))</f>
        <v/>
      </c>
      <c r="X167" s="7" t="str">
        <f ca="1">IF(AND($A167&lt;&gt;"",$A167&lt;&gt;"TOTAL"),IF(AND([6]PREMIOS_TITULACIONES_ANTIGUAS!$AP165&lt;&gt;"",[6]PREMIOS_TITULACIONES_ANTIGUAS!$AP165&lt;&gt;0),[6]PREMIOS_TITULACIONES_ANTIGUAS!$AP165,""),IF($A167="TOTAL",SUM(INDIRECT("X4:X"&amp;ROW()-1)),""))</f>
        <v/>
      </c>
      <c r="Y167" s="7" t="str">
        <f t="shared" ca="1" si="45"/>
        <v/>
      </c>
      <c r="Z167" s="7" t="str">
        <f ca="1">IF(AND($A167&lt;&gt;"",$A167&lt;&gt;"TOTAL"),IF(AND([6]PREMIOS_TITULACIONES_ANTIGUAS!$AS165&lt;&gt;"",[6]PREMIOS_TITULACIONES_ANTIGUAS!$AS165&lt;&gt;0),[6]PREMIOS_TITULACIONES_ANTIGUAS!$AS165,""),IF($A167="TOTAL",SUM(INDIRECT("Z4:Z"&amp;ROW()-1)),""))</f>
        <v/>
      </c>
      <c r="AA167" s="7" t="str">
        <f ca="1">IF(AND($A167&lt;&gt;"",$A167&lt;&gt;"TOTAL"),IF(AND([6]PREMIOS_TITULACIONES_ANTIGUAS!$AU165&lt;&gt;"",[6]PREMIOS_TITULACIONES_ANTIGUAS!$AU165&lt;&gt;0),[6]PREMIOS_TITULACIONES_ANTIGUAS!$AU165,""),IF($A167="TOTAL",SUM(INDIRECT("AA4:AA"&amp;ROW()-1)),""))</f>
        <v/>
      </c>
      <c r="AB167" s="7" t="str">
        <f t="shared" ca="1" si="46"/>
        <v/>
      </c>
      <c r="AC167" s="7" t="str">
        <f ca="1">IF(AND($A167&lt;&gt;"",$A167&lt;&gt;"TOTAL"),IF(AND([6]PREMIOS_TITULACIONES_ANTIGUAS!$AX165&lt;&gt;"",[6]PREMIOS_TITULACIONES_ANTIGUAS!$AX165&lt;&gt;0),[6]PREMIOS_TITULACIONES_ANTIGUAS!$AX165,""),IF($A167="TOTAL",SUM(INDIRECT("AC4:AC"&amp;ROW()-1)),""))</f>
        <v/>
      </c>
      <c r="AD167" s="7" t="str">
        <f ca="1">IF(AND($A167&lt;&gt;"",$A167&lt;&gt;"TOTAL"),IF(AND([6]PREMIOS_TITULACIONES_ANTIGUAS!$AZ165&lt;&gt;"",[6]PREMIOS_TITULACIONES_ANTIGUAS!$AZ165&lt;&gt;0),[6]PREMIOS_TITULACIONES_ANTIGUAS!$AZ165,""),IF($A167="TOTAL",SUM(INDIRECT("AD4:AD"&amp;ROW()-1)),""))</f>
        <v/>
      </c>
      <c r="AE167" s="7" t="str">
        <f t="shared" ca="1" si="47"/>
        <v/>
      </c>
      <c r="AF167" s="7" t="str">
        <f ca="1">IF(AND($A167&lt;&gt;"",$A167&lt;&gt;"TOTAL"),IF(AND([6]PREMIOS_TITULACIONES_ANTIGUAS!$BC165&lt;&gt;"",[6]PREMIOS_TITULACIONES_ANTIGUAS!$BC165&lt;&gt;0),[6]PREMIOS_TITULACIONES_ANTIGUAS!$BC165,""),IF($A167="TOTAL",SUM(INDIRECT("AF4:AF"&amp;ROW()-1)),""))</f>
        <v/>
      </c>
      <c r="AG167" s="7" t="str">
        <f ca="1">IF(AND($A167&lt;&gt;"",$A167&lt;&gt;"TOTAL"),IF(AND([6]PREMIOS_TITULACIONES_ANTIGUAS!$BE165&lt;&gt;"",[6]PREMIOS_TITULACIONES_ANTIGUAS!$BE165&lt;&gt;0),[6]PREMIOS_TITULACIONES_ANTIGUAS!$BE165,""),IF($A167="TOTAL",SUM(INDIRECT("AG4:AG"&amp;ROW()-1)),""))</f>
        <v/>
      </c>
      <c r="AH167" s="7" t="str">
        <f t="shared" ca="1" si="48"/>
        <v/>
      </c>
      <c r="AI167" s="7" t="str">
        <f ca="1">IF(AND($A167&lt;&gt;"",$A167&lt;&gt;"TOTAL"),IF(AND([6]PREMIOS_TITULACIONES_ANTIGUAS!$BH165&lt;&gt;"",[6]PREMIOS_TITULACIONES_ANTIGUAS!$BH165&lt;&gt;0),[6]PREMIOS_TITULACIONES_ANTIGUAS!$BH165,""),IF($A167="TOTAL",SUM(INDIRECT("AI4:AI"&amp;ROW()-1)),""))</f>
        <v/>
      </c>
      <c r="AJ167" s="7" t="str">
        <f ca="1">IF(AND($A167&lt;&gt;"",$A167&lt;&gt;"TOTAL"),IF(AND([6]PREMIOS_TITULACIONES_ANTIGUAS!$BJ165&lt;&gt;"",[6]PREMIOS_TITULACIONES_ANTIGUAS!$BJ165&lt;&gt;0),[6]PREMIOS_TITULACIONES_ANTIGUAS!$BJ165,""),IF($A167="TOTAL",SUM(INDIRECT("AJ4:AJ"&amp;ROW()-1)),""))</f>
        <v/>
      </c>
      <c r="AK167" s="7" t="str">
        <f t="shared" ca="1" si="49"/>
        <v/>
      </c>
      <c r="AL167" s="7" t="str">
        <f ca="1">IF(AND($A167&lt;&gt;"",$A167&lt;&gt;"TOTAL"),IF(AND([6]PREMIOS_TITULACIONES_ANTIGUAS!$BM165&lt;&gt;"",[6]PREMIOS_TITULACIONES_ANTIGUAS!$BM165&lt;&gt;0),[6]PREMIOS_TITULACIONES_ANTIGUAS!$BM165,""),IF($A167="TOTAL",SUM(INDIRECT("AL4:AL"&amp;ROW()-1)),""))</f>
        <v/>
      </c>
      <c r="AM167" s="7" t="str">
        <f ca="1">IF(AND($A167&lt;&gt;"",$A167&lt;&gt;"TOTAL"),IF(AND([6]PREMIOS_TITULACIONES_ANTIGUAS!$BO165&lt;&gt;"",[6]PREMIOS_TITULACIONES_ANTIGUAS!$BO165&lt;&gt;0),[6]PREMIOS_TITULACIONES_ANTIGUAS!$BO165,""),IF($A167="TOTAL",SUM(INDIRECT("AM4:AM"&amp;ROW()-1)),""))</f>
        <v/>
      </c>
      <c r="AN167" s="7" t="str">
        <f t="shared" ca="1" si="50"/>
        <v/>
      </c>
      <c r="AO167" s="7" t="str">
        <f ca="1">IF(AND($A167&lt;&gt;"",$A167&lt;&gt;"TOTAL"),IF(AND([6]PREMIOS_TITULACIONES_ANTIGUAS!$BR165&lt;&gt;"",[6]PREMIOS_TITULACIONES_ANTIGUAS!$BR165&lt;&gt;0),[6]PREMIOS_TITULACIONES_ANTIGUAS!$BR165,""),IF($A167="TOTAL",SUM(INDIRECT("AO4:AO"&amp;ROW()-1)),""))</f>
        <v/>
      </c>
      <c r="AP167" s="7" t="str">
        <f ca="1">IF(AND($A167&lt;&gt;"",$A167&lt;&gt;"TOTAL"),IF(AND([6]PREMIOS_TITULACIONES_ANTIGUAS!$BT165&lt;&gt;"",[6]PREMIOS_TITULACIONES_ANTIGUAS!$BT165&lt;&gt;0),[6]PREMIOS_TITULACIONES_ANTIGUAS!$BT165,""),IF($A167="TOTAL",SUM(INDIRECT("AP4:AP"&amp;ROW()-1)),""))</f>
        <v/>
      </c>
      <c r="AQ167" s="7" t="str">
        <f t="shared" ca="1" si="51"/>
        <v/>
      </c>
      <c r="AR167" s="7" t="str">
        <f ca="1">IF(AND($A167&lt;&gt;"",$A167&lt;&gt;"TOTAL"),IF(AND([6]PREMIOS_TITULACIONES_ANTIGUAS!$BW165&lt;&gt;"",[6]PREMIOS_TITULACIONES_ANTIGUAS!$BW165&lt;&gt;0),[6]PREMIOS_TITULACIONES_ANTIGUAS!$BW165,""),IF($A167="TOTAL",SUM(INDIRECT("AR4:AR"&amp;ROW()-1)),""))</f>
        <v/>
      </c>
      <c r="AS167" s="7" t="str">
        <f ca="1">IF(AND($A167&lt;&gt;"",$A167&lt;&gt;"TOTAL"),IF(AND([6]PREMIOS_TITULACIONES_ANTIGUAS!$BY165&lt;&gt;"",[6]PREMIOS_TITULACIONES_ANTIGUAS!$BY165&lt;&gt;0),[6]PREMIOS_TITULACIONES_ANTIGUAS!$BY165,""),IF($A167="TOTAL",SUM(INDIRECT("AS4:AS"&amp;ROW()-1)),""))</f>
        <v/>
      </c>
      <c r="AT167" s="7" t="str">
        <f t="shared" ca="1" si="52"/>
        <v/>
      </c>
      <c r="AU167" s="7" t="str">
        <f ca="1">IF(AND($A167&lt;&gt;"",$A167&lt;&gt;"TOTAL"),IF(AND([6]PREMIOS_TITULACIONES_ANTIGUAS!$CB165&lt;&gt;"",[6]PREMIOS_TITULACIONES_ANTIGUAS!$CB165&lt;&gt;0),[6]PREMIOS_TITULACIONES_ANTIGUAS!$CB165,""),IF($A167="TOTAL",SUM(INDIRECT("AU4:AU"&amp;ROW()-1)),""))</f>
        <v/>
      </c>
      <c r="AV167" s="7" t="str">
        <f ca="1">IF(AND($A167&lt;&gt;"",$A167&lt;&gt;"TOTAL"),IF(AND([6]PREMIOS_TITULACIONES_ANTIGUAS!$CD165&lt;&gt;"",[6]PREMIOS_TITULACIONES_ANTIGUAS!$CD165&lt;&gt;0),[6]PREMIOS_TITULACIONES_ANTIGUAS!$CD165,""),IF($A167="TOTAL",SUM(INDIRECT("AV4:AV"&amp;ROW()-1)),""))</f>
        <v/>
      </c>
      <c r="AW167" s="7" t="str">
        <f t="shared" ca="1" si="53"/>
        <v/>
      </c>
      <c r="AX167" s="7" t="str">
        <f ca="1">IF(AND($A167&lt;&gt;"",$A167&lt;&gt;"TOTAL"),IF(AND([6]PREMIOS_TITULACIONES_ANTIGUAS!$CG165&lt;&gt;"",[6]PREMIOS_TITULACIONES_ANTIGUAS!$CG165&lt;&gt;0),[6]PREMIOS_TITULACIONES_ANTIGUAS!$CG165,""),IF($A167="TOTAL",SUM(INDIRECT("AX4:AX"&amp;ROW()-1)),""))</f>
        <v/>
      </c>
      <c r="AY167" s="7" t="str">
        <f ca="1">IF(AND($A167&lt;&gt;"",$A167&lt;&gt;"TOTAL"),IF(AND([6]PREMIOS_TITULACIONES_ANTIGUAS!$CI165&lt;&gt;"",[6]PREMIOS_TITULACIONES_ANTIGUAS!$CI165&lt;&gt;0),[6]PREMIOS_TITULACIONES_ANTIGUAS!$CI165,""),IF($A167="TOTAL",SUM(INDIRECT("AY4:AY"&amp;ROW()-1)),""))</f>
        <v/>
      </c>
      <c r="AZ167" s="7" t="str">
        <f t="shared" ca="1" si="54"/>
        <v/>
      </c>
      <c r="BA167" s="7" t="str">
        <f ca="1">IF(AND($A167&lt;&gt;"",$A167&lt;&gt;"TOTAL"),IF(AND([6]PREMIOS_TITULACIONES_ANTIGUAS!$CL165&lt;&gt;"",[6]PREMIOS_TITULACIONES_ANTIGUAS!$CL165&lt;&gt;0),[6]PREMIOS_TITULACIONES_ANTIGUAS!$CL165,""),IF($A167="TOTAL",SUM(INDIRECT("BA4:BA"&amp;ROW()-1)),""))</f>
        <v/>
      </c>
      <c r="BB167" s="7" t="str">
        <f ca="1">IF(AND($A167&lt;&gt;"",$A167&lt;&gt;"TOTAL"),IF(AND([6]PREMIOS_TITULACIONES_ANTIGUAS!$CN165&lt;&gt;"",[6]PREMIOS_TITULACIONES_ANTIGUAS!$CN165&lt;&gt;0),[6]PREMIOS_TITULACIONES_ANTIGUAS!$CN165,""),IF($A167="TOTAL",SUM(INDIRECT("BB4:BB"&amp;ROW()-1)),""))</f>
        <v/>
      </c>
      <c r="BC167" s="7" t="str">
        <f t="shared" ca="1" si="55"/>
        <v/>
      </c>
      <c r="BD167" s="7" t="str">
        <f ca="1">IF(AND($A167&lt;&gt;"",$A167&lt;&gt;"TOTAL"),IF(AND([6]PREMIOS_TITULACIONES_ANTIGUAS!$CQ165&lt;&gt;"",[6]PREMIOS_TITULACIONES_ANTIGUAS!$CQ165&lt;&gt;0),[6]PREMIOS_TITULACIONES_ANTIGUAS!$CQ165,""),IF($A167="TOTAL",SUM(INDIRECT("BD4:BD"&amp;ROW()-1)),""))</f>
        <v/>
      </c>
      <c r="BE167" s="7" t="str">
        <f ca="1">IF(AND($A167&lt;&gt;"",$A167&lt;&gt;"TOTAL"),IF(AND([6]PREMIOS_TITULACIONES_ANTIGUAS!$CS165&lt;&gt;"",[6]PREMIOS_TITULACIONES_ANTIGUAS!$CS165&lt;&gt;0),[6]PREMIOS_TITULACIONES_ANTIGUAS!$CS165,""),IF($A167="TOTAL",SUM(INDIRECT("BE4:BE"&amp;ROW()-1)),""))</f>
        <v/>
      </c>
      <c r="BF167" s="7" t="str">
        <f t="shared" ca="1" si="56"/>
        <v/>
      </c>
    </row>
    <row r="168" spans="1:58" x14ac:dyDescent="0.2">
      <c r="A168" s="12" t="str">
        <f>IF([6]PREMIOS_TITULACIONES_ANTIGUAS!$D166&lt;&gt;"",[6]PREMIOS_TITULACIONES_ANTIGUAS!$D166,IF(AND([6]PREMIOS_TITULACIONES_ANTIGUAS!$D166="",[6]PREMIOS_TITULACIONES_ANTIGUAS!$D167="",[6]PREMIOS_TITULACIONES_ANTIGUAS!$D165=""),"","TOTAL"))</f>
        <v/>
      </c>
      <c r="B168" s="7" t="str">
        <f ca="1">IF(AND($A168&lt;&gt;"",$A168&lt;&gt;"TOTAL"),IF(AND([6]PREMIOS_TITULACIONES_ANTIGUAS!$E166&lt;&gt;"",[6]PREMIOS_TITULACIONES_ANTIGUAS!$E166&lt;&gt;0),[6]PREMIOS_TITULACIONES_ANTIGUAS!$E166,""),IF($A168="TOTAL",SUM(INDIRECT("B4:B"&amp;ROW()-1)),""))</f>
        <v/>
      </c>
      <c r="C168" s="7" t="str">
        <f ca="1">IF(AND($A168&lt;&gt;"",$A168&lt;&gt;"TOTAL"),IF(AND([6]PREMIOS_TITULACIONES_ANTIGUAS!$G166&lt;&gt;"",[6]PREMIOS_TITULACIONES_ANTIGUAS!$G166&lt;&gt;0),[6]PREMIOS_TITULACIONES_ANTIGUAS!$G166,""),IF($A168="TOTAL",SUM(INDIRECT("C4:C"&amp;ROW()-1)),""))</f>
        <v/>
      </c>
      <c r="D168" s="7" t="str">
        <f t="shared" ca="1" si="38"/>
        <v/>
      </c>
      <c r="E168" s="7" t="str">
        <f ca="1">IF(AND($A168&lt;&gt;"",$A168&lt;&gt;"TOTAL"),IF(AND([6]PREMIOS_TITULACIONES_ANTIGUAS!$J166&lt;&gt;"",[6]PREMIOS_TITULACIONES_ANTIGUAS!$J166&lt;&gt;0),[6]PREMIOS_TITULACIONES_ANTIGUAS!$J166,""),IF($A168="TOTAL",SUM(INDIRECT("E4:E"&amp;ROW()-1)),""))</f>
        <v/>
      </c>
      <c r="F168" s="7" t="str">
        <f ca="1">IF(AND($A168&lt;&gt;"",$A168&lt;&gt;"TOTAL"),IF(AND([6]PREMIOS_TITULACIONES_ANTIGUAS!$L166&lt;&gt;"",[6]PREMIOS_TITULACIONES_ANTIGUAS!$L166&lt;&gt;0),[6]PREMIOS_TITULACIONES_ANTIGUAS!$L166,""),IF($A168="TOTAL",SUM(INDIRECT("F4:F"&amp;ROW()-1)),""))</f>
        <v/>
      </c>
      <c r="G168" s="7" t="str">
        <f t="shared" ca="1" si="39"/>
        <v/>
      </c>
      <c r="H168" s="7" t="str">
        <f ca="1">IF(AND($A168&lt;&gt;"",$A168&lt;&gt;"TOTAL"),IF(AND([6]PREMIOS_TITULACIONES_ANTIGUAS!$O166&lt;&gt;"",[6]PREMIOS_TITULACIONES_ANTIGUAS!$O166&lt;&gt;0),[6]PREMIOS_TITULACIONES_ANTIGUAS!$O166,""),IF($A168="TOTAL",SUM(INDIRECT("H4:H"&amp;ROW()-1)),""))</f>
        <v/>
      </c>
      <c r="I168" s="7" t="str">
        <f ca="1">IF(AND($A168&lt;&gt;"",$A168&lt;&gt;"TOTAL"),IF(AND([6]PREMIOS_TITULACIONES_ANTIGUAS!$Q166&lt;&gt;"",[6]PREMIOS_TITULACIONES_ANTIGUAS!$Q166&lt;&gt;0),[6]PREMIOS_TITULACIONES_ANTIGUAS!$Q166,""),IF($A168="TOTAL",SUM(INDIRECT("I4:I"&amp;ROW()-1)),""))</f>
        <v/>
      </c>
      <c r="J168" s="7" t="str">
        <f t="shared" ca="1" si="40"/>
        <v/>
      </c>
      <c r="K168" s="7" t="str">
        <f ca="1">IF(AND($A168&lt;&gt;"",$A168&lt;&gt;"TOTAL"),IF(AND([6]PREMIOS_TITULACIONES_ANTIGUAS!$T166&lt;&gt;"",[6]PREMIOS_TITULACIONES_ANTIGUAS!$T166&lt;&gt;0),[6]PREMIOS_TITULACIONES_ANTIGUAS!$T166,""),IF($A168="TOTAL",SUM(INDIRECT("K4:K"&amp;ROW()-1)),""))</f>
        <v/>
      </c>
      <c r="L168" s="7" t="str">
        <f ca="1">IF(AND($A168&lt;&gt;"",$A168&lt;&gt;"TOTAL"),IF(AND([6]PREMIOS_TITULACIONES_ANTIGUAS!$V166&lt;&gt;"",[6]PREMIOS_TITULACIONES_ANTIGUAS!$V166&lt;&gt;0),[6]PREMIOS_TITULACIONES_ANTIGUAS!$V166,""),IF($A168="TOTAL",SUM(INDIRECT("L4:L"&amp;ROW()-1)),""))</f>
        <v/>
      </c>
      <c r="M168" s="7" t="str">
        <f t="shared" ca="1" si="41"/>
        <v/>
      </c>
      <c r="N168" s="7" t="str">
        <f ca="1">IF(AND($A168&lt;&gt;"",$A168&lt;&gt;"TOTAL"),IF(AND([6]PREMIOS_TITULACIONES_ANTIGUAS!$Y166&lt;&gt;"",[6]PREMIOS_TITULACIONES_ANTIGUAS!$Y166&lt;&gt;0),[6]PREMIOS_TITULACIONES_ANTIGUAS!$Y166,""),IF($A168="TOTAL",SUM(INDIRECT("N4:N"&amp;ROW()-1)),""))</f>
        <v/>
      </c>
      <c r="O168" s="7" t="str">
        <f ca="1">IF(AND($A168&lt;&gt;"",$A168&lt;&gt;"TOTAL"),IF(AND([6]PREMIOS_TITULACIONES_ANTIGUAS!$AA166&lt;&gt;"",[6]PREMIOS_TITULACIONES_ANTIGUAS!$AA166&lt;&gt;0),[6]PREMIOS_TITULACIONES_ANTIGUAS!$AA166,""),IF($A168="TOTAL",SUM(INDIRECT("O4:O"&amp;ROW()-1)),""))</f>
        <v/>
      </c>
      <c r="P168" s="7" t="str">
        <f t="shared" ca="1" si="42"/>
        <v/>
      </c>
      <c r="Q168" s="7" t="str">
        <f ca="1">IF(AND($A168&lt;&gt;"",$A168&lt;&gt;"TOTAL"),IF(AND([6]PREMIOS_TITULACIONES_ANTIGUAS!$AD166&lt;&gt;"",[6]PREMIOS_TITULACIONES_ANTIGUAS!$AD166&lt;&gt;0),[6]PREMIOS_TITULACIONES_ANTIGUAS!$AD166,""),IF($A168="TOTAL",SUM(INDIRECT("Q4:Q"&amp;ROW()-1)),""))</f>
        <v/>
      </c>
      <c r="R168" s="7" t="str">
        <f ca="1">IF(AND($A168&lt;&gt;"",$A168&lt;&gt;"TOTAL"),IF(AND([6]PREMIOS_TITULACIONES_ANTIGUAS!$AF166&lt;&gt;"",[6]PREMIOS_TITULACIONES_ANTIGUAS!$AF166&lt;&gt;0),[6]PREMIOS_TITULACIONES_ANTIGUAS!$AF166,""),IF($A168="TOTAL",SUM(INDIRECT("R4:R"&amp;ROW()-1)),""))</f>
        <v/>
      </c>
      <c r="S168" s="7" t="str">
        <f t="shared" ca="1" si="43"/>
        <v/>
      </c>
      <c r="T168" s="7" t="str">
        <f ca="1">IF(AND($A168&lt;&gt;"",$A168&lt;&gt;"TOTAL"),IF(AND([6]PREMIOS_TITULACIONES_ANTIGUAS!$AI166&lt;&gt;"",[6]PREMIOS_TITULACIONES_ANTIGUAS!$AI166&lt;&gt;0),[6]PREMIOS_TITULACIONES_ANTIGUAS!$AI166,""),IF($A168="TOTAL",SUM(INDIRECT("T4:T"&amp;ROW()-1)),""))</f>
        <v/>
      </c>
      <c r="U168" s="7" t="str">
        <f ca="1">IF(AND($A168&lt;&gt;"",$A168&lt;&gt;"TOTAL"),IF(AND([6]PREMIOS_TITULACIONES_ANTIGUAS!$AK166&lt;&gt;"",[6]PREMIOS_TITULACIONES_ANTIGUAS!$AK166&lt;&gt;0),[6]PREMIOS_TITULACIONES_ANTIGUAS!$AK166,""),IF($A168="TOTAL",SUM(INDIRECT("U4:U"&amp;ROW()-1)),""))</f>
        <v/>
      </c>
      <c r="V168" s="7" t="str">
        <f t="shared" ca="1" si="44"/>
        <v/>
      </c>
      <c r="W168" s="7" t="str">
        <f ca="1">IF(AND($A168&lt;&gt;"",$A168&lt;&gt;"TOTAL"),IF(AND([6]PREMIOS_TITULACIONES_ANTIGUAS!$AN166&lt;&gt;"",[6]PREMIOS_TITULACIONES_ANTIGUAS!$AN166&lt;&gt;0),[6]PREMIOS_TITULACIONES_ANTIGUAS!$AN166,""),IF($A168="TOTAL",SUM(INDIRECT("W4:W"&amp;ROW()-1)),""))</f>
        <v/>
      </c>
      <c r="X168" s="7" t="str">
        <f ca="1">IF(AND($A168&lt;&gt;"",$A168&lt;&gt;"TOTAL"),IF(AND([6]PREMIOS_TITULACIONES_ANTIGUAS!$AP166&lt;&gt;"",[6]PREMIOS_TITULACIONES_ANTIGUAS!$AP166&lt;&gt;0),[6]PREMIOS_TITULACIONES_ANTIGUAS!$AP166,""),IF($A168="TOTAL",SUM(INDIRECT("X4:X"&amp;ROW()-1)),""))</f>
        <v/>
      </c>
      <c r="Y168" s="7" t="str">
        <f t="shared" ca="1" si="45"/>
        <v/>
      </c>
      <c r="Z168" s="7" t="str">
        <f ca="1">IF(AND($A168&lt;&gt;"",$A168&lt;&gt;"TOTAL"),IF(AND([6]PREMIOS_TITULACIONES_ANTIGUAS!$AS166&lt;&gt;"",[6]PREMIOS_TITULACIONES_ANTIGUAS!$AS166&lt;&gt;0),[6]PREMIOS_TITULACIONES_ANTIGUAS!$AS166,""),IF($A168="TOTAL",SUM(INDIRECT("Z4:Z"&amp;ROW()-1)),""))</f>
        <v/>
      </c>
      <c r="AA168" s="7" t="str">
        <f ca="1">IF(AND($A168&lt;&gt;"",$A168&lt;&gt;"TOTAL"),IF(AND([6]PREMIOS_TITULACIONES_ANTIGUAS!$AU166&lt;&gt;"",[6]PREMIOS_TITULACIONES_ANTIGUAS!$AU166&lt;&gt;0),[6]PREMIOS_TITULACIONES_ANTIGUAS!$AU166,""),IF($A168="TOTAL",SUM(INDIRECT("AA4:AA"&amp;ROW()-1)),""))</f>
        <v/>
      </c>
      <c r="AB168" s="7" t="str">
        <f t="shared" ca="1" si="46"/>
        <v/>
      </c>
      <c r="AC168" s="7" t="str">
        <f ca="1">IF(AND($A168&lt;&gt;"",$A168&lt;&gt;"TOTAL"),IF(AND([6]PREMIOS_TITULACIONES_ANTIGUAS!$AX166&lt;&gt;"",[6]PREMIOS_TITULACIONES_ANTIGUAS!$AX166&lt;&gt;0),[6]PREMIOS_TITULACIONES_ANTIGUAS!$AX166,""),IF($A168="TOTAL",SUM(INDIRECT("AC4:AC"&amp;ROW()-1)),""))</f>
        <v/>
      </c>
      <c r="AD168" s="7" t="str">
        <f ca="1">IF(AND($A168&lt;&gt;"",$A168&lt;&gt;"TOTAL"),IF(AND([6]PREMIOS_TITULACIONES_ANTIGUAS!$AZ166&lt;&gt;"",[6]PREMIOS_TITULACIONES_ANTIGUAS!$AZ166&lt;&gt;0),[6]PREMIOS_TITULACIONES_ANTIGUAS!$AZ166,""),IF($A168="TOTAL",SUM(INDIRECT("AD4:AD"&amp;ROW()-1)),""))</f>
        <v/>
      </c>
      <c r="AE168" s="7" t="str">
        <f t="shared" ca="1" si="47"/>
        <v/>
      </c>
      <c r="AF168" s="7" t="str">
        <f ca="1">IF(AND($A168&lt;&gt;"",$A168&lt;&gt;"TOTAL"),IF(AND([6]PREMIOS_TITULACIONES_ANTIGUAS!$BC166&lt;&gt;"",[6]PREMIOS_TITULACIONES_ANTIGUAS!$BC166&lt;&gt;0),[6]PREMIOS_TITULACIONES_ANTIGUAS!$BC166,""),IF($A168="TOTAL",SUM(INDIRECT("AF4:AF"&amp;ROW()-1)),""))</f>
        <v/>
      </c>
      <c r="AG168" s="7" t="str">
        <f ca="1">IF(AND($A168&lt;&gt;"",$A168&lt;&gt;"TOTAL"),IF(AND([6]PREMIOS_TITULACIONES_ANTIGUAS!$BE166&lt;&gt;"",[6]PREMIOS_TITULACIONES_ANTIGUAS!$BE166&lt;&gt;0),[6]PREMIOS_TITULACIONES_ANTIGUAS!$BE166,""),IF($A168="TOTAL",SUM(INDIRECT("AG4:AG"&amp;ROW()-1)),""))</f>
        <v/>
      </c>
      <c r="AH168" s="7" t="str">
        <f t="shared" ca="1" si="48"/>
        <v/>
      </c>
      <c r="AI168" s="7" t="str">
        <f ca="1">IF(AND($A168&lt;&gt;"",$A168&lt;&gt;"TOTAL"),IF(AND([6]PREMIOS_TITULACIONES_ANTIGUAS!$BH166&lt;&gt;"",[6]PREMIOS_TITULACIONES_ANTIGUAS!$BH166&lt;&gt;0),[6]PREMIOS_TITULACIONES_ANTIGUAS!$BH166,""),IF($A168="TOTAL",SUM(INDIRECT("AI4:AI"&amp;ROW()-1)),""))</f>
        <v/>
      </c>
      <c r="AJ168" s="7" t="str">
        <f ca="1">IF(AND($A168&lt;&gt;"",$A168&lt;&gt;"TOTAL"),IF(AND([6]PREMIOS_TITULACIONES_ANTIGUAS!$BJ166&lt;&gt;"",[6]PREMIOS_TITULACIONES_ANTIGUAS!$BJ166&lt;&gt;0),[6]PREMIOS_TITULACIONES_ANTIGUAS!$BJ166,""),IF($A168="TOTAL",SUM(INDIRECT("AJ4:AJ"&amp;ROW()-1)),""))</f>
        <v/>
      </c>
      <c r="AK168" s="7" t="str">
        <f t="shared" ca="1" si="49"/>
        <v/>
      </c>
      <c r="AL168" s="7" t="str">
        <f ca="1">IF(AND($A168&lt;&gt;"",$A168&lt;&gt;"TOTAL"),IF(AND([6]PREMIOS_TITULACIONES_ANTIGUAS!$BM166&lt;&gt;"",[6]PREMIOS_TITULACIONES_ANTIGUAS!$BM166&lt;&gt;0),[6]PREMIOS_TITULACIONES_ANTIGUAS!$BM166,""),IF($A168="TOTAL",SUM(INDIRECT("AL4:AL"&amp;ROW()-1)),""))</f>
        <v/>
      </c>
      <c r="AM168" s="7" t="str">
        <f ca="1">IF(AND($A168&lt;&gt;"",$A168&lt;&gt;"TOTAL"),IF(AND([6]PREMIOS_TITULACIONES_ANTIGUAS!$BO166&lt;&gt;"",[6]PREMIOS_TITULACIONES_ANTIGUAS!$BO166&lt;&gt;0),[6]PREMIOS_TITULACIONES_ANTIGUAS!$BO166,""),IF($A168="TOTAL",SUM(INDIRECT("AM4:AM"&amp;ROW()-1)),""))</f>
        <v/>
      </c>
      <c r="AN168" s="7" t="str">
        <f t="shared" ca="1" si="50"/>
        <v/>
      </c>
      <c r="AO168" s="7" t="str">
        <f ca="1">IF(AND($A168&lt;&gt;"",$A168&lt;&gt;"TOTAL"),IF(AND([6]PREMIOS_TITULACIONES_ANTIGUAS!$BR166&lt;&gt;"",[6]PREMIOS_TITULACIONES_ANTIGUAS!$BR166&lt;&gt;0),[6]PREMIOS_TITULACIONES_ANTIGUAS!$BR166,""),IF($A168="TOTAL",SUM(INDIRECT("AO4:AO"&amp;ROW()-1)),""))</f>
        <v/>
      </c>
      <c r="AP168" s="7" t="str">
        <f ca="1">IF(AND($A168&lt;&gt;"",$A168&lt;&gt;"TOTAL"),IF(AND([6]PREMIOS_TITULACIONES_ANTIGUAS!$BT166&lt;&gt;"",[6]PREMIOS_TITULACIONES_ANTIGUAS!$BT166&lt;&gt;0),[6]PREMIOS_TITULACIONES_ANTIGUAS!$BT166,""),IF($A168="TOTAL",SUM(INDIRECT("AP4:AP"&amp;ROW()-1)),""))</f>
        <v/>
      </c>
      <c r="AQ168" s="7" t="str">
        <f t="shared" ca="1" si="51"/>
        <v/>
      </c>
      <c r="AR168" s="7" t="str">
        <f ca="1">IF(AND($A168&lt;&gt;"",$A168&lt;&gt;"TOTAL"),IF(AND([6]PREMIOS_TITULACIONES_ANTIGUAS!$BW166&lt;&gt;"",[6]PREMIOS_TITULACIONES_ANTIGUAS!$BW166&lt;&gt;0),[6]PREMIOS_TITULACIONES_ANTIGUAS!$BW166,""),IF($A168="TOTAL",SUM(INDIRECT("AR4:AR"&amp;ROW()-1)),""))</f>
        <v/>
      </c>
      <c r="AS168" s="7" t="str">
        <f ca="1">IF(AND($A168&lt;&gt;"",$A168&lt;&gt;"TOTAL"),IF(AND([6]PREMIOS_TITULACIONES_ANTIGUAS!$BY166&lt;&gt;"",[6]PREMIOS_TITULACIONES_ANTIGUAS!$BY166&lt;&gt;0),[6]PREMIOS_TITULACIONES_ANTIGUAS!$BY166,""),IF($A168="TOTAL",SUM(INDIRECT("AS4:AS"&amp;ROW()-1)),""))</f>
        <v/>
      </c>
      <c r="AT168" s="7" t="str">
        <f t="shared" ca="1" si="52"/>
        <v/>
      </c>
      <c r="AU168" s="7" t="str">
        <f ca="1">IF(AND($A168&lt;&gt;"",$A168&lt;&gt;"TOTAL"),IF(AND([6]PREMIOS_TITULACIONES_ANTIGUAS!$CB166&lt;&gt;"",[6]PREMIOS_TITULACIONES_ANTIGUAS!$CB166&lt;&gt;0),[6]PREMIOS_TITULACIONES_ANTIGUAS!$CB166,""),IF($A168="TOTAL",SUM(INDIRECT("AU4:AU"&amp;ROW()-1)),""))</f>
        <v/>
      </c>
      <c r="AV168" s="7" t="str">
        <f ca="1">IF(AND($A168&lt;&gt;"",$A168&lt;&gt;"TOTAL"),IF(AND([6]PREMIOS_TITULACIONES_ANTIGUAS!$CD166&lt;&gt;"",[6]PREMIOS_TITULACIONES_ANTIGUAS!$CD166&lt;&gt;0),[6]PREMIOS_TITULACIONES_ANTIGUAS!$CD166,""),IF($A168="TOTAL",SUM(INDIRECT("AV4:AV"&amp;ROW()-1)),""))</f>
        <v/>
      </c>
      <c r="AW168" s="7" t="str">
        <f t="shared" ca="1" si="53"/>
        <v/>
      </c>
      <c r="AX168" s="7" t="str">
        <f ca="1">IF(AND($A168&lt;&gt;"",$A168&lt;&gt;"TOTAL"),IF(AND([6]PREMIOS_TITULACIONES_ANTIGUAS!$CG166&lt;&gt;"",[6]PREMIOS_TITULACIONES_ANTIGUAS!$CG166&lt;&gt;0),[6]PREMIOS_TITULACIONES_ANTIGUAS!$CG166,""),IF($A168="TOTAL",SUM(INDIRECT("AX4:AX"&amp;ROW()-1)),""))</f>
        <v/>
      </c>
      <c r="AY168" s="7" t="str">
        <f ca="1">IF(AND($A168&lt;&gt;"",$A168&lt;&gt;"TOTAL"),IF(AND([6]PREMIOS_TITULACIONES_ANTIGUAS!$CI166&lt;&gt;"",[6]PREMIOS_TITULACIONES_ANTIGUAS!$CI166&lt;&gt;0),[6]PREMIOS_TITULACIONES_ANTIGUAS!$CI166,""),IF($A168="TOTAL",SUM(INDIRECT("AY4:AY"&amp;ROW()-1)),""))</f>
        <v/>
      </c>
      <c r="AZ168" s="7" t="str">
        <f t="shared" ca="1" si="54"/>
        <v/>
      </c>
      <c r="BA168" s="7" t="str">
        <f ca="1">IF(AND($A168&lt;&gt;"",$A168&lt;&gt;"TOTAL"),IF(AND([6]PREMIOS_TITULACIONES_ANTIGUAS!$CL166&lt;&gt;"",[6]PREMIOS_TITULACIONES_ANTIGUAS!$CL166&lt;&gt;0),[6]PREMIOS_TITULACIONES_ANTIGUAS!$CL166,""),IF($A168="TOTAL",SUM(INDIRECT("BA4:BA"&amp;ROW()-1)),""))</f>
        <v/>
      </c>
      <c r="BB168" s="7" t="str">
        <f ca="1">IF(AND($A168&lt;&gt;"",$A168&lt;&gt;"TOTAL"),IF(AND([6]PREMIOS_TITULACIONES_ANTIGUAS!$CN166&lt;&gt;"",[6]PREMIOS_TITULACIONES_ANTIGUAS!$CN166&lt;&gt;0),[6]PREMIOS_TITULACIONES_ANTIGUAS!$CN166,""),IF($A168="TOTAL",SUM(INDIRECT("BB4:BB"&amp;ROW()-1)),""))</f>
        <v/>
      </c>
      <c r="BC168" s="7" t="str">
        <f t="shared" ca="1" si="55"/>
        <v/>
      </c>
      <c r="BD168" s="7" t="str">
        <f ca="1">IF(AND($A168&lt;&gt;"",$A168&lt;&gt;"TOTAL"),IF(AND([6]PREMIOS_TITULACIONES_ANTIGUAS!$CQ166&lt;&gt;"",[6]PREMIOS_TITULACIONES_ANTIGUAS!$CQ166&lt;&gt;0),[6]PREMIOS_TITULACIONES_ANTIGUAS!$CQ166,""),IF($A168="TOTAL",SUM(INDIRECT("BD4:BD"&amp;ROW()-1)),""))</f>
        <v/>
      </c>
      <c r="BE168" s="7" t="str">
        <f ca="1">IF(AND($A168&lt;&gt;"",$A168&lt;&gt;"TOTAL"),IF(AND([6]PREMIOS_TITULACIONES_ANTIGUAS!$CS166&lt;&gt;"",[6]PREMIOS_TITULACIONES_ANTIGUAS!$CS166&lt;&gt;0),[6]PREMIOS_TITULACIONES_ANTIGUAS!$CS166,""),IF($A168="TOTAL",SUM(INDIRECT("BE4:BE"&amp;ROW()-1)),""))</f>
        <v/>
      </c>
      <c r="BF168" s="7" t="str">
        <f t="shared" ca="1" si="56"/>
        <v/>
      </c>
    </row>
    <row r="169" spans="1:58" x14ac:dyDescent="0.2">
      <c r="A169" s="12" t="str">
        <f>IF([6]PREMIOS_TITULACIONES_ANTIGUAS!$D167&lt;&gt;"",[6]PREMIOS_TITULACIONES_ANTIGUAS!$D167,IF(AND([6]PREMIOS_TITULACIONES_ANTIGUAS!$D167="",[6]PREMIOS_TITULACIONES_ANTIGUAS!$D168="",[6]PREMIOS_TITULACIONES_ANTIGUAS!$D166=""),"","TOTAL"))</f>
        <v/>
      </c>
      <c r="B169" s="7" t="str">
        <f ca="1">IF(AND($A169&lt;&gt;"",$A169&lt;&gt;"TOTAL"),IF(AND([6]PREMIOS_TITULACIONES_ANTIGUAS!$E167&lt;&gt;"",[6]PREMIOS_TITULACIONES_ANTIGUAS!$E167&lt;&gt;0),[6]PREMIOS_TITULACIONES_ANTIGUAS!$E167,""),IF($A169="TOTAL",SUM(INDIRECT("B4:B"&amp;ROW()-1)),""))</f>
        <v/>
      </c>
      <c r="C169" s="7" t="str">
        <f ca="1">IF(AND($A169&lt;&gt;"",$A169&lt;&gt;"TOTAL"),IF(AND([6]PREMIOS_TITULACIONES_ANTIGUAS!$G167&lt;&gt;"",[6]PREMIOS_TITULACIONES_ANTIGUAS!$G167&lt;&gt;0),[6]PREMIOS_TITULACIONES_ANTIGUAS!$G167,""),IF($A169="TOTAL",SUM(INDIRECT("C4:C"&amp;ROW()-1)),""))</f>
        <v/>
      </c>
      <c r="D169" s="7" t="str">
        <f t="shared" ca="1" si="38"/>
        <v/>
      </c>
      <c r="E169" s="7" t="str">
        <f ca="1">IF(AND($A169&lt;&gt;"",$A169&lt;&gt;"TOTAL"),IF(AND([6]PREMIOS_TITULACIONES_ANTIGUAS!$J167&lt;&gt;"",[6]PREMIOS_TITULACIONES_ANTIGUAS!$J167&lt;&gt;0),[6]PREMIOS_TITULACIONES_ANTIGUAS!$J167,""),IF($A169="TOTAL",SUM(INDIRECT("E4:E"&amp;ROW()-1)),""))</f>
        <v/>
      </c>
      <c r="F169" s="7" t="str">
        <f ca="1">IF(AND($A169&lt;&gt;"",$A169&lt;&gt;"TOTAL"),IF(AND([6]PREMIOS_TITULACIONES_ANTIGUAS!$L167&lt;&gt;"",[6]PREMIOS_TITULACIONES_ANTIGUAS!$L167&lt;&gt;0),[6]PREMIOS_TITULACIONES_ANTIGUAS!$L167,""),IF($A169="TOTAL",SUM(INDIRECT("F4:F"&amp;ROW()-1)),""))</f>
        <v/>
      </c>
      <c r="G169" s="7" t="str">
        <f t="shared" ca="1" si="39"/>
        <v/>
      </c>
      <c r="H169" s="7" t="str">
        <f ca="1">IF(AND($A169&lt;&gt;"",$A169&lt;&gt;"TOTAL"),IF(AND([6]PREMIOS_TITULACIONES_ANTIGUAS!$O167&lt;&gt;"",[6]PREMIOS_TITULACIONES_ANTIGUAS!$O167&lt;&gt;0),[6]PREMIOS_TITULACIONES_ANTIGUAS!$O167,""),IF($A169="TOTAL",SUM(INDIRECT("H4:H"&amp;ROW()-1)),""))</f>
        <v/>
      </c>
      <c r="I169" s="7" t="str">
        <f ca="1">IF(AND($A169&lt;&gt;"",$A169&lt;&gt;"TOTAL"),IF(AND([6]PREMIOS_TITULACIONES_ANTIGUAS!$Q167&lt;&gt;"",[6]PREMIOS_TITULACIONES_ANTIGUAS!$Q167&lt;&gt;0),[6]PREMIOS_TITULACIONES_ANTIGUAS!$Q167,""),IF($A169="TOTAL",SUM(INDIRECT("I4:I"&amp;ROW()-1)),""))</f>
        <v/>
      </c>
      <c r="J169" s="7" t="str">
        <f t="shared" ca="1" si="40"/>
        <v/>
      </c>
      <c r="K169" s="7" t="str">
        <f ca="1">IF(AND($A169&lt;&gt;"",$A169&lt;&gt;"TOTAL"),IF(AND([6]PREMIOS_TITULACIONES_ANTIGUAS!$T167&lt;&gt;"",[6]PREMIOS_TITULACIONES_ANTIGUAS!$T167&lt;&gt;0),[6]PREMIOS_TITULACIONES_ANTIGUAS!$T167,""),IF($A169="TOTAL",SUM(INDIRECT("K4:K"&amp;ROW()-1)),""))</f>
        <v/>
      </c>
      <c r="L169" s="7" t="str">
        <f ca="1">IF(AND($A169&lt;&gt;"",$A169&lt;&gt;"TOTAL"),IF(AND([6]PREMIOS_TITULACIONES_ANTIGUAS!$V167&lt;&gt;"",[6]PREMIOS_TITULACIONES_ANTIGUAS!$V167&lt;&gt;0),[6]PREMIOS_TITULACIONES_ANTIGUAS!$V167,""),IF($A169="TOTAL",SUM(INDIRECT("L4:L"&amp;ROW()-1)),""))</f>
        <v/>
      </c>
      <c r="M169" s="7" t="str">
        <f t="shared" ca="1" si="41"/>
        <v/>
      </c>
      <c r="N169" s="7" t="str">
        <f ca="1">IF(AND($A169&lt;&gt;"",$A169&lt;&gt;"TOTAL"),IF(AND([6]PREMIOS_TITULACIONES_ANTIGUAS!$Y167&lt;&gt;"",[6]PREMIOS_TITULACIONES_ANTIGUAS!$Y167&lt;&gt;0),[6]PREMIOS_TITULACIONES_ANTIGUAS!$Y167,""),IF($A169="TOTAL",SUM(INDIRECT("N4:N"&amp;ROW()-1)),""))</f>
        <v/>
      </c>
      <c r="O169" s="7" t="str">
        <f ca="1">IF(AND($A169&lt;&gt;"",$A169&lt;&gt;"TOTAL"),IF(AND([6]PREMIOS_TITULACIONES_ANTIGUAS!$AA167&lt;&gt;"",[6]PREMIOS_TITULACIONES_ANTIGUAS!$AA167&lt;&gt;0),[6]PREMIOS_TITULACIONES_ANTIGUAS!$AA167,""),IF($A169="TOTAL",SUM(INDIRECT("O4:O"&amp;ROW()-1)),""))</f>
        <v/>
      </c>
      <c r="P169" s="7" t="str">
        <f t="shared" ca="1" si="42"/>
        <v/>
      </c>
      <c r="Q169" s="7" t="str">
        <f ca="1">IF(AND($A169&lt;&gt;"",$A169&lt;&gt;"TOTAL"),IF(AND([6]PREMIOS_TITULACIONES_ANTIGUAS!$AD167&lt;&gt;"",[6]PREMIOS_TITULACIONES_ANTIGUAS!$AD167&lt;&gt;0),[6]PREMIOS_TITULACIONES_ANTIGUAS!$AD167,""),IF($A169="TOTAL",SUM(INDIRECT("Q4:Q"&amp;ROW()-1)),""))</f>
        <v/>
      </c>
      <c r="R169" s="7" t="str">
        <f ca="1">IF(AND($A169&lt;&gt;"",$A169&lt;&gt;"TOTAL"),IF(AND([6]PREMIOS_TITULACIONES_ANTIGUAS!$AF167&lt;&gt;"",[6]PREMIOS_TITULACIONES_ANTIGUAS!$AF167&lt;&gt;0),[6]PREMIOS_TITULACIONES_ANTIGUAS!$AF167,""),IF($A169="TOTAL",SUM(INDIRECT("R4:R"&amp;ROW()-1)),""))</f>
        <v/>
      </c>
      <c r="S169" s="7" t="str">
        <f t="shared" ca="1" si="43"/>
        <v/>
      </c>
      <c r="T169" s="7" t="str">
        <f ca="1">IF(AND($A169&lt;&gt;"",$A169&lt;&gt;"TOTAL"),IF(AND([6]PREMIOS_TITULACIONES_ANTIGUAS!$AI167&lt;&gt;"",[6]PREMIOS_TITULACIONES_ANTIGUAS!$AI167&lt;&gt;0),[6]PREMIOS_TITULACIONES_ANTIGUAS!$AI167,""),IF($A169="TOTAL",SUM(INDIRECT("T4:T"&amp;ROW()-1)),""))</f>
        <v/>
      </c>
      <c r="U169" s="7" t="str">
        <f ca="1">IF(AND($A169&lt;&gt;"",$A169&lt;&gt;"TOTAL"),IF(AND([6]PREMIOS_TITULACIONES_ANTIGUAS!$AK167&lt;&gt;"",[6]PREMIOS_TITULACIONES_ANTIGUAS!$AK167&lt;&gt;0),[6]PREMIOS_TITULACIONES_ANTIGUAS!$AK167,""),IF($A169="TOTAL",SUM(INDIRECT("U4:U"&amp;ROW()-1)),""))</f>
        <v/>
      </c>
      <c r="V169" s="7" t="str">
        <f t="shared" ca="1" si="44"/>
        <v/>
      </c>
      <c r="W169" s="7" t="str">
        <f ca="1">IF(AND($A169&lt;&gt;"",$A169&lt;&gt;"TOTAL"),IF(AND([6]PREMIOS_TITULACIONES_ANTIGUAS!$AN167&lt;&gt;"",[6]PREMIOS_TITULACIONES_ANTIGUAS!$AN167&lt;&gt;0),[6]PREMIOS_TITULACIONES_ANTIGUAS!$AN167,""),IF($A169="TOTAL",SUM(INDIRECT("W4:W"&amp;ROW()-1)),""))</f>
        <v/>
      </c>
      <c r="X169" s="7" t="str">
        <f ca="1">IF(AND($A169&lt;&gt;"",$A169&lt;&gt;"TOTAL"),IF(AND([6]PREMIOS_TITULACIONES_ANTIGUAS!$AP167&lt;&gt;"",[6]PREMIOS_TITULACIONES_ANTIGUAS!$AP167&lt;&gt;0),[6]PREMIOS_TITULACIONES_ANTIGUAS!$AP167,""),IF($A169="TOTAL",SUM(INDIRECT("X4:X"&amp;ROW()-1)),""))</f>
        <v/>
      </c>
      <c r="Y169" s="7" t="str">
        <f t="shared" ca="1" si="45"/>
        <v/>
      </c>
      <c r="Z169" s="7" t="str">
        <f ca="1">IF(AND($A169&lt;&gt;"",$A169&lt;&gt;"TOTAL"),IF(AND([6]PREMIOS_TITULACIONES_ANTIGUAS!$AS167&lt;&gt;"",[6]PREMIOS_TITULACIONES_ANTIGUAS!$AS167&lt;&gt;0),[6]PREMIOS_TITULACIONES_ANTIGUAS!$AS167,""),IF($A169="TOTAL",SUM(INDIRECT("Z4:Z"&amp;ROW()-1)),""))</f>
        <v/>
      </c>
      <c r="AA169" s="7" t="str">
        <f ca="1">IF(AND($A169&lt;&gt;"",$A169&lt;&gt;"TOTAL"),IF(AND([6]PREMIOS_TITULACIONES_ANTIGUAS!$AU167&lt;&gt;"",[6]PREMIOS_TITULACIONES_ANTIGUAS!$AU167&lt;&gt;0),[6]PREMIOS_TITULACIONES_ANTIGUAS!$AU167,""),IF($A169="TOTAL",SUM(INDIRECT("AA4:AA"&amp;ROW()-1)),""))</f>
        <v/>
      </c>
      <c r="AB169" s="7" t="str">
        <f t="shared" ca="1" si="46"/>
        <v/>
      </c>
      <c r="AC169" s="7" t="str">
        <f ca="1">IF(AND($A169&lt;&gt;"",$A169&lt;&gt;"TOTAL"),IF(AND([6]PREMIOS_TITULACIONES_ANTIGUAS!$AX167&lt;&gt;"",[6]PREMIOS_TITULACIONES_ANTIGUAS!$AX167&lt;&gt;0),[6]PREMIOS_TITULACIONES_ANTIGUAS!$AX167,""),IF($A169="TOTAL",SUM(INDIRECT("AC4:AC"&amp;ROW()-1)),""))</f>
        <v/>
      </c>
      <c r="AD169" s="7" t="str">
        <f ca="1">IF(AND($A169&lt;&gt;"",$A169&lt;&gt;"TOTAL"),IF(AND([6]PREMIOS_TITULACIONES_ANTIGUAS!$AZ167&lt;&gt;"",[6]PREMIOS_TITULACIONES_ANTIGUAS!$AZ167&lt;&gt;0),[6]PREMIOS_TITULACIONES_ANTIGUAS!$AZ167,""),IF($A169="TOTAL",SUM(INDIRECT("AD4:AD"&amp;ROW()-1)),""))</f>
        <v/>
      </c>
      <c r="AE169" s="7" t="str">
        <f t="shared" ca="1" si="47"/>
        <v/>
      </c>
      <c r="AF169" s="7" t="str">
        <f ca="1">IF(AND($A169&lt;&gt;"",$A169&lt;&gt;"TOTAL"),IF(AND([6]PREMIOS_TITULACIONES_ANTIGUAS!$BC167&lt;&gt;"",[6]PREMIOS_TITULACIONES_ANTIGUAS!$BC167&lt;&gt;0),[6]PREMIOS_TITULACIONES_ANTIGUAS!$BC167,""),IF($A169="TOTAL",SUM(INDIRECT("AF4:AF"&amp;ROW()-1)),""))</f>
        <v/>
      </c>
      <c r="AG169" s="7" t="str">
        <f ca="1">IF(AND($A169&lt;&gt;"",$A169&lt;&gt;"TOTAL"),IF(AND([6]PREMIOS_TITULACIONES_ANTIGUAS!$BE167&lt;&gt;"",[6]PREMIOS_TITULACIONES_ANTIGUAS!$BE167&lt;&gt;0),[6]PREMIOS_TITULACIONES_ANTIGUAS!$BE167,""),IF($A169="TOTAL",SUM(INDIRECT("AG4:AG"&amp;ROW()-1)),""))</f>
        <v/>
      </c>
      <c r="AH169" s="7" t="str">
        <f t="shared" ca="1" si="48"/>
        <v/>
      </c>
      <c r="AI169" s="7" t="str">
        <f ca="1">IF(AND($A169&lt;&gt;"",$A169&lt;&gt;"TOTAL"),IF(AND([6]PREMIOS_TITULACIONES_ANTIGUAS!$BH167&lt;&gt;"",[6]PREMIOS_TITULACIONES_ANTIGUAS!$BH167&lt;&gt;0),[6]PREMIOS_TITULACIONES_ANTIGUAS!$BH167,""),IF($A169="TOTAL",SUM(INDIRECT("AI4:AI"&amp;ROW()-1)),""))</f>
        <v/>
      </c>
      <c r="AJ169" s="7" t="str">
        <f ca="1">IF(AND($A169&lt;&gt;"",$A169&lt;&gt;"TOTAL"),IF(AND([6]PREMIOS_TITULACIONES_ANTIGUAS!$BJ167&lt;&gt;"",[6]PREMIOS_TITULACIONES_ANTIGUAS!$BJ167&lt;&gt;0),[6]PREMIOS_TITULACIONES_ANTIGUAS!$BJ167,""),IF($A169="TOTAL",SUM(INDIRECT("AJ4:AJ"&amp;ROW()-1)),""))</f>
        <v/>
      </c>
      <c r="AK169" s="7" t="str">
        <f t="shared" ca="1" si="49"/>
        <v/>
      </c>
      <c r="AL169" s="7" t="str">
        <f ca="1">IF(AND($A169&lt;&gt;"",$A169&lt;&gt;"TOTAL"),IF(AND([6]PREMIOS_TITULACIONES_ANTIGUAS!$BM167&lt;&gt;"",[6]PREMIOS_TITULACIONES_ANTIGUAS!$BM167&lt;&gt;0),[6]PREMIOS_TITULACIONES_ANTIGUAS!$BM167,""),IF($A169="TOTAL",SUM(INDIRECT("AL4:AL"&amp;ROW()-1)),""))</f>
        <v/>
      </c>
      <c r="AM169" s="7" t="str">
        <f ca="1">IF(AND($A169&lt;&gt;"",$A169&lt;&gt;"TOTAL"),IF(AND([6]PREMIOS_TITULACIONES_ANTIGUAS!$BO167&lt;&gt;"",[6]PREMIOS_TITULACIONES_ANTIGUAS!$BO167&lt;&gt;0),[6]PREMIOS_TITULACIONES_ANTIGUAS!$BO167,""),IF($A169="TOTAL",SUM(INDIRECT("AM4:AM"&amp;ROW()-1)),""))</f>
        <v/>
      </c>
      <c r="AN169" s="7" t="str">
        <f t="shared" ca="1" si="50"/>
        <v/>
      </c>
      <c r="AO169" s="7" t="str">
        <f ca="1">IF(AND($A169&lt;&gt;"",$A169&lt;&gt;"TOTAL"),IF(AND([6]PREMIOS_TITULACIONES_ANTIGUAS!$BR167&lt;&gt;"",[6]PREMIOS_TITULACIONES_ANTIGUAS!$BR167&lt;&gt;0),[6]PREMIOS_TITULACIONES_ANTIGUAS!$BR167,""),IF($A169="TOTAL",SUM(INDIRECT("AO4:AO"&amp;ROW()-1)),""))</f>
        <v/>
      </c>
      <c r="AP169" s="7" t="str">
        <f ca="1">IF(AND($A169&lt;&gt;"",$A169&lt;&gt;"TOTAL"),IF(AND([6]PREMIOS_TITULACIONES_ANTIGUAS!$BT167&lt;&gt;"",[6]PREMIOS_TITULACIONES_ANTIGUAS!$BT167&lt;&gt;0),[6]PREMIOS_TITULACIONES_ANTIGUAS!$BT167,""),IF($A169="TOTAL",SUM(INDIRECT("AP4:AP"&amp;ROW()-1)),""))</f>
        <v/>
      </c>
      <c r="AQ169" s="7" t="str">
        <f t="shared" ca="1" si="51"/>
        <v/>
      </c>
      <c r="AR169" s="7" t="str">
        <f ca="1">IF(AND($A169&lt;&gt;"",$A169&lt;&gt;"TOTAL"),IF(AND([6]PREMIOS_TITULACIONES_ANTIGUAS!$BW167&lt;&gt;"",[6]PREMIOS_TITULACIONES_ANTIGUAS!$BW167&lt;&gt;0),[6]PREMIOS_TITULACIONES_ANTIGUAS!$BW167,""),IF($A169="TOTAL",SUM(INDIRECT("AR4:AR"&amp;ROW()-1)),""))</f>
        <v/>
      </c>
      <c r="AS169" s="7" t="str">
        <f ca="1">IF(AND($A169&lt;&gt;"",$A169&lt;&gt;"TOTAL"),IF(AND([6]PREMIOS_TITULACIONES_ANTIGUAS!$BY167&lt;&gt;"",[6]PREMIOS_TITULACIONES_ANTIGUAS!$BY167&lt;&gt;0),[6]PREMIOS_TITULACIONES_ANTIGUAS!$BY167,""),IF($A169="TOTAL",SUM(INDIRECT("AS4:AS"&amp;ROW()-1)),""))</f>
        <v/>
      </c>
      <c r="AT169" s="7" t="str">
        <f t="shared" ca="1" si="52"/>
        <v/>
      </c>
      <c r="AU169" s="7" t="str">
        <f ca="1">IF(AND($A169&lt;&gt;"",$A169&lt;&gt;"TOTAL"),IF(AND([6]PREMIOS_TITULACIONES_ANTIGUAS!$CB167&lt;&gt;"",[6]PREMIOS_TITULACIONES_ANTIGUAS!$CB167&lt;&gt;0),[6]PREMIOS_TITULACIONES_ANTIGUAS!$CB167,""),IF($A169="TOTAL",SUM(INDIRECT("AU4:AU"&amp;ROW()-1)),""))</f>
        <v/>
      </c>
      <c r="AV169" s="7" t="str">
        <f ca="1">IF(AND($A169&lt;&gt;"",$A169&lt;&gt;"TOTAL"),IF(AND([6]PREMIOS_TITULACIONES_ANTIGUAS!$CD167&lt;&gt;"",[6]PREMIOS_TITULACIONES_ANTIGUAS!$CD167&lt;&gt;0),[6]PREMIOS_TITULACIONES_ANTIGUAS!$CD167,""),IF($A169="TOTAL",SUM(INDIRECT("AV4:AV"&amp;ROW()-1)),""))</f>
        <v/>
      </c>
      <c r="AW169" s="7" t="str">
        <f t="shared" ca="1" si="53"/>
        <v/>
      </c>
      <c r="AX169" s="7" t="str">
        <f ca="1">IF(AND($A169&lt;&gt;"",$A169&lt;&gt;"TOTAL"),IF(AND([6]PREMIOS_TITULACIONES_ANTIGUAS!$CG167&lt;&gt;"",[6]PREMIOS_TITULACIONES_ANTIGUAS!$CG167&lt;&gt;0),[6]PREMIOS_TITULACIONES_ANTIGUAS!$CG167,""),IF($A169="TOTAL",SUM(INDIRECT("AX4:AX"&amp;ROW()-1)),""))</f>
        <v/>
      </c>
      <c r="AY169" s="7" t="str">
        <f ca="1">IF(AND($A169&lt;&gt;"",$A169&lt;&gt;"TOTAL"),IF(AND([6]PREMIOS_TITULACIONES_ANTIGUAS!$CI167&lt;&gt;"",[6]PREMIOS_TITULACIONES_ANTIGUAS!$CI167&lt;&gt;0),[6]PREMIOS_TITULACIONES_ANTIGUAS!$CI167,""),IF($A169="TOTAL",SUM(INDIRECT("AY4:AY"&amp;ROW()-1)),""))</f>
        <v/>
      </c>
      <c r="AZ169" s="7" t="str">
        <f t="shared" ca="1" si="54"/>
        <v/>
      </c>
      <c r="BA169" s="7" t="str">
        <f ca="1">IF(AND($A169&lt;&gt;"",$A169&lt;&gt;"TOTAL"),IF(AND([6]PREMIOS_TITULACIONES_ANTIGUAS!$CL167&lt;&gt;"",[6]PREMIOS_TITULACIONES_ANTIGUAS!$CL167&lt;&gt;0),[6]PREMIOS_TITULACIONES_ANTIGUAS!$CL167,""),IF($A169="TOTAL",SUM(INDIRECT("BA4:BA"&amp;ROW()-1)),""))</f>
        <v/>
      </c>
      <c r="BB169" s="7" t="str">
        <f ca="1">IF(AND($A169&lt;&gt;"",$A169&lt;&gt;"TOTAL"),IF(AND([6]PREMIOS_TITULACIONES_ANTIGUAS!$CN167&lt;&gt;"",[6]PREMIOS_TITULACIONES_ANTIGUAS!$CN167&lt;&gt;0),[6]PREMIOS_TITULACIONES_ANTIGUAS!$CN167,""),IF($A169="TOTAL",SUM(INDIRECT("BB4:BB"&amp;ROW()-1)),""))</f>
        <v/>
      </c>
      <c r="BC169" s="7" t="str">
        <f t="shared" ca="1" si="55"/>
        <v/>
      </c>
      <c r="BD169" s="7" t="str">
        <f ca="1">IF(AND($A169&lt;&gt;"",$A169&lt;&gt;"TOTAL"),IF(AND([6]PREMIOS_TITULACIONES_ANTIGUAS!$CQ167&lt;&gt;"",[6]PREMIOS_TITULACIONES_ANTIGUAS!$CQ167&lt;&gt;0),[6]PREMIOS_TITULACIONES_ANTIGUAS!$CQ167,""),IF($A169="TOTAL",SUM(INDIRECT("BD4:BD"&amp;ROW()-1)),""))</f>
        <v/>
      </c>
      <c r="BE169" s="7" t="str">
        <f ca="1">IF(AND($A169&lt;&gt;"",$A169&lt;&gt;"TOTAL"),IF(AND([6]PREMIOS_TITULACIONES_ANTIGUAS!$CS167&lt;&gt;"",[6]PREMIOS_TITULACIONES_ANTIGUAS!$CS167&lt;&gt;0),[6]PREMIOS_TITULACIONES_ANTIGUAS!$CS167,""),IF($A169="TOTAL",SUM(INDIRECT("BE4:BE"&amp;ROW()-1)),""))</f>
        <v/>
      </c>
      <c r="BF169" s="7" t="str">
        <f t="shared" ca="1" si="56"/>
        <v/>
      </c>
    </row>
    <row r="170" spans="1:58" x14ac:dyDescent="0.2">
      <c r="A170" s="12" t="str">
        <f>IF([6]PREMIOS_TITULACIONES_ANTIGUAS!$D168&lt;&gt;"",[6]PREMIOS_TITULACIONES_ANTIGUAS!$D168,IF(AND([6]PREMIOS_TITULACIONES_ANTIGUAS!$D168="",[6]PREMIOS_TITULACIONES_ANTIGUAS!$D169="",[6]PREMIOS_TITULACIONES_ANTIGUAS!$D167=""),"","TOTAL"))</f>
        <v/>
      </c>
      <c r="B170" s="7" t="str">
        <f ca="1">IF(AND($A170&lt;&gt;"",$A170&lt;&gt;"TOTAL"),IF(AND([6]PREMIOS_TITULACIONES_ANTIGUAS!$E168&lt;&gt;"",[6]PREMIOS_TITULACIONES_ANTIGUAS!$E168&lt;&gt;0),[6]PREMIOS_TITULACIONES_ANTIGUAS!$E168,""),IF($A170="TOTAL",SUM(INDIRECT("B4:B"&amp;ROW()-1)),""))</f>
        <v/>
      </c>
      <c r="C170" s="7" t="str">
        <f ca="1">IF(AND($A170&lt;&gt;"",$A170&lt;&gt;"TOTAL"),IF(AND([6]PREMIOS_TITULACIONES_ANTIGUAS!$G168&lt;&gt;"",[6]PREMIOS_TITULACIONES_ANTIGUAS!$G168&lt;&gt;0),[6]PREMIOS_TITULACIONES_ANTIGUAS!$G168,""),IF($A170="TOTAL",SUM(INDIRECT("C4:C"&amp;ROW()-1)),""))</f>
        <v/>
      </c>
      <c r="D170" s="7" t="str">
        <f t="shared" ca="1" si="38"/>
        <v/>
      </c>
      <c r="E170" s="7" t="str">
        <f ca="1">IF(AND($A170&lt;&gt;"",$A170&lt;&gt;"TOTAL"),IF(AND([6]PREMIOS_TITULACIONES_ANTIGUAS!$J168&lt;&gt;"",[6]PREMIOS_TITULACIONES_ANTIGUAS!$J168&lt;&gt;0),[6]PREMIOS_TITULACIONES_ANTIGUAS!$J168,""),IF($A170="TOTAL",SUM(INDIRECT("E4:E"&amp;ROW()-1)),""))</f>
        <v/>
      </c>
      <c r="F170" s="7" t="str">
        <f ca="1">IF(AND($A170&lt;&gt;"",$A170&lt;&gt;"TOTAL"),IF(AND([6]PREMIOS_TITULACIONES_ANTIGUAS!$L168&lt;&gt;"",[6]PREMIOS_TITULACIONES_ANTIGUAS!$L168&lt;&gt;0),[6]PREMIOS_TITULACIONES_ANTIGUAS!$L168,""),IF($A170="TOTAL",SUM(INDIRECT("F4:F"&amp;ROW()-1)),""))</f>
        <v/>
      </c>
      <c r="G170" s="7" t="str">
        <f t="shared" ca="1" si="39"/>
        <v/>
      </c>
      <c r="H170" s="7" t="str">
        <f ca="1">IF(AND($A170&lt;&gt;"",$A170&lt;&gt;"TOTAL"),IF(AND([6]PREMIOS_TITULACIONES_ANTIGUAS!$O168&lt;&gt;"",[6]PREMIOS_TITULACIONES_ANTIGUAS!$O168&lt;&gt;0),[6]PREMIOS_TITULACIONES_ANTIGUAS!$O168,""),IF($A170="TOTAL",SUM(INDIRECT("H4:H"&amp;ROW()-1)),""))</f>
        <v/>
      </c>
      <c r="I170" s="7" t="str">
        <f ca="1">IF(AND($A170&lt;&gt;"",$A170&lt;&gt;"TOTAL"),IF(AND([6]PREMIOS_TITULACIONES_ANTIGUAS!$Q168&lt;&gt;"",[6]PREMIOS_TITULACIONES_ANTIGUAS!$Q168&lt;&gt;0),[6]PREMIOS_TITULACIONES_ANTIGUAS!$Q168,""),IF($A170="TOTAL",SUM(INDIRECT("I4:I"&amp;ROW()-1)),""))</f>
        <v/>
      </c>
      <c r="J170" s="7" t="str">
        <f t="shared" ca="1" si="40"/>
        <v/>
      </c>
      <c r="K170" s="7" t="str">
        <f ca="1">IF(AND($A170&lt;&gt;"",$A170&lt;&gt;"TOTAL"),IF(AND([6]PREMIOS_TITULACIONES_ANTIGUAS!$T168&lt;&gt;"",[6]PREMIOS_TITULACIONES_ANTIGUAS!$T168&lt;&gt;0),[6]PREMIOS_TITULACIONES_ANTIGUAS!$T168,""),IF($A170="TOTAL",SUM(INDIRECT("K4:K"&amp;ROW()-1)),""))</f>
        <v/>
      </c>
      <c r="L170" s="7" t="str">
        <f ca="1">IF(AND($A170&lt;&gt;"",$A170&lt;&gt;"TOTAL"),IF(AND([6]PREMIOS_TITULACIONES_ANTIGUAS!$V168&lt;&gt;"",[6]PREMIOS_TITULACIONES_ANTIGUAS!$V168&lt;&gt;0),[6]PREMIOS_TITULACIONES_ANTIGUAS!$V168,""),IF($A170="TOTAL",SUM(INDIRECT("L4:L"&amp;ROW()-1)),""))</f>
        <v/>
      </c>
      <c r="M170" s="7" t="str">
        <f t="shared" ca="1" si="41"/>
        <v/>
      </c>
      <c r="N170" s="7" t="str">
        <f ca="1">IF(AND($A170&lt;&gt;"",$A170&lt;&gt;"TOTAL"),IF(AND([6]PREMIOS_TITULACIONES_ANTIGUAS!$Y168&lt;&gt;"",[6]PREMIOS_TITULACIONES_ANTIGUAS!$Y168&lt;&gt;0),[6]PREMIOS_TITULACIONES_ANTIGUAS!$Y168,""),IF($A170="TOTAL",SUM(INDIRECT("N4:N"&amp;ROW()-1)),""))</f>
        <v/>
      </c>
      <c r="O170" s="7" t="str">
        <f ca="1">IF(AND($A170&lt;&gt;"",$A170&lt;&gt;"TOTAL"),IF(AND([6]PREMIOS_TITULACIONES_ANTIGUAS!$AA168&lt;&gt;"",[6]PREMIOS_TITULACIONES_ANTIGUAS!$AA168&lt;&gt;0),[6]PREMIOS_TITULACIONES_ANTIGUAS!$AA168,""),IF($A170="TOTAL",SUM(INDIRECT("O4:O"&amp;ROW()-1)),""))</f>
        <v/>
      </c>
      <c r="P170" s="7" t="str">
        <f t="shared" ca="1" si="42"/>
        <v/>
      </c>
      <c r="Q170" s="7" t="str">
        <f ca="1">IF(AND($A170&lt;&gt;"",$A170&lt;&gt;"TOTAL"),IF(AND([6]PREMIOS_TITULACIONES_ANTIGUAS!$AD168&lt;&gt;"",[6]PREMIOS_TITULACIONES_ANTIGUAS!$AD168&lt;&gt;0),[6]PREMIOS_TITULACIONES_ANTIGUAS!$AD168,""),IF($A170="TOTAL",SUM(INDIRECT("Q4:Q"&amp;ROW()-1)),""))</f>
        <v/>
      </c>
      <c r="R170" s="7" t="str">
        <f ca="1">IF(AND($A170&lt;&gt;"",$A170&lt;&gt;"TOTAL"),IF(AND([6]PREMIOS_TITULACIONES_ANTIGUAS!$AF168&lt;&gt;"",[6]PREMIOS_TITULACIONES_ANTIGUAS!$AF168&lt;&gt;0),[6]PREMIOS_TITULACIONES_ANTIGUAS!$AF168,""),IF($A170="TOTAL",SUM(INDIRECT("R4:R"&amp;ROW()-1)),""))</f>
        <v/>
      </c>
      <c r="S170" s="7" t="str">
        <f t="shared" ca="1" si="43"/>
        <v/>
      </c>
      <c r="T170" s="7" t="str">
        <f ca="1">IF(AND($A170&lt;&gt;"",$A170&lt;&gt;"TOTAL"),IF(AND([6]PREMIOS_TITULACIONES_ANTIGUAS!$AI168&lt;&gt;"",[6]PREMIOS_TITULACIONES_ANTIGUAS!$AI168&lt;&gt;0),[6]PREMIOS_TITULACIONES_ANTIGUAS!$AI168,""),IF($A170="TOTAL",SUM(INDIRECT("T4:T"&amp;ROW()-1)),""))</f>
        <v/>
      </c>
      <c r="U170" s="7" t="str">
        <f ca="1">IF(AND($A170&lt;&gt;"",$A170&lt;&gt;"TOTAL"),IF(AND([6]PREMIOS_TITULACIONES_ANTIGUAS!$AK168&lt;&gt;"",[6]PREMIOS_TITULACIONES_ANTIGUAS!$AK168&lt;&gt;0),[6]PREMIOS_TITULACIONES_ANTIGUAS!$AK168,""),IF($A170="TOTAL",SUM(INDIRECT("U4:U"&amp;ROW()-1)),""))</f>
        <v/>
      </c>
      <c r="V170" s="7" t="str">
        <f t="shared" ca="1" si="44"/>
        <v/>
      </c>
      <c r="W170" s="7" t="str">
        <f ca="1">IF(AND($A170&lt;&gt;"",$A170&lt;&gt;"TOTAL"),IF(AND([6]PREMIOS_TITULACIONES_ANTIGUAS!$AN168&lt;&gt;"",[6]PREMIOS_TITULACIONES_ANTIGUAS!$AN168&lt;&gt;0),[6]PREMIOS_TITULACIONES_ANTIGUAS!$AN168,""),IF($A170="TOTAL",SUM(INDIRECT("W4:W"&amp;ROW()-1)),""))</f>
        <v/>
      </c>
      <c r="X170" s="7" t="str">
        <f ca="1">IF(AND($A170&lt;&gt;"",$A170&lt;&gt;"TOTAL"),IF(AND([6]PREMIOS_TITULACIONES_ANTIGUAS!$AP168&lt;&gt;"",[6]PREMIOS_TITULACIONES_ANTIGUAS!$AP168&lt;&gt;0),[6]PREMIOS_TITULACIONES_ANTIGUAS!$AP168,""),IF($A170="TOTAL",SUM(INDIRECT("X4:X"&amp;ROW()-1)),""))</f>
        <v/>
      </c>
      <c r="Y170" s="7" t="str">
        <f t="shared" ca="1" si="45"/>
        <v/>
      </c>
      <c r="Z170" s="7" t="str">
        <f ca="1">IF(AND($A170&lt;&gt;"",$A170&lt;&gt;"TOTAL"),IF(AND([6]PREMIOS_TITULACIONES_ANTIGUAS!$AS168&lt;&gt;"",[6]PREMIOS_TITULACIONES_ANTIGUAS!$AS168&lt;&gt;0),[6]PREMIOS_TITULACIONES_ANTIGUAS!$AS168,""),IF($A170="TOTAL",SUM(INDIRECT("Z4:Z"&amp;ROW()-1)),""))</f>
        <v/>
      </c>
      <c r="AA170" s="7" t="str">
        <f ca="1">IF(AND($A170&lt;&gt;"",$A170&lt;&gt;"TOTAL"),IF(AND([6]PREMIOS_TITULACIONES_ANTIGUAS!$AU168&lt;&gt;"",[6]PREMIOS_TITULACIONES_ANTIGUAS!$AU168&lt;&gt;0),[6]PREMIOS_TITULACIONES_ANTIGUAS!$AU168,""),IF($A170="TOTAL",SUM(INDIRECT("AA4:AA"&amp;ROW()-1)),""))</f>
        <v/>
      </c>
      <c r="AB170" s="7" t="str">
        <f t="shared" ca="1" si="46"/>
        <v/>
      </c>
      <c r="AC170" s="7" t="str">
        <f ca="1">IF(AND($A170&lt;&gt;"",$A170&lt;&gt;"TOTAL"),IF(AND([6]PREMIOS_TITULACIONES_ANTIGUAS!$AX168&lt;&gt;"",[6]PREMIOS_TITULACIONES_ANTIGUAS!$AX168&lt;&gt;0),[6]PREMIOS_TITULACIONES_ANTIGUAS!$AX168,""),IF($A170="TOTAL",SUM(INDIRECT("AC4:AC"&amp;ROW()-1)),""))</f>
        <v/>
      </c>
      <c r="AD170" s="7" t="str">
        <f ca="1">IF(AND($A170&lt;&gt;"",$A170&lt;&gt;"TOTAL"),IF(AND([6]PREMIOS_TITULACIONES_ANTIGUAS!$AZ168&lt;&gt;"",[6]PREMIOS_TITULACIONES_ANTIGUAS!$AZ168&lt;&gt;0),[6]PREMIOS_TITULACIONES_ANTIGUAS!$AZ168,""),IF($A170="TOTAL",SUM(INDIRECT("AD4:AD"&amp;ROW()-1)),""))</f>
        <v/>
      </c>
      <c r="AE170" s="7" t="str">
        <f t="shared" ca="1" si="47"/>
        <v/>
      </c>
      <c r="AF170" s="7" t="str">
        <f ca="1">IF(AND($A170&lt;&gt;"",$A170&lt;&gt;"TOTAL"),IF(AND([6]PREMIOS_TITULACIONES_ANTIGUAS!$BC168&lt;&gt;"",[6]PREMIOS_TITULACIONES_ANTIGUAS!$BC168&lt;&gt;0),[6]PREMIOS_TITULACIONES_ANTIGUAS!$BC168,""),IF($A170="TOTAL",SUM(INDIRECT("AF4:AF"&amp;ROW()-1)),""))</f>
        <v/>
      </c>
      <c r="AG170" s="7" t="str">
        <f ca="1">IF(AND($A170&lt;&gt;"",$A170&lt;&gt;"TOTAL"),IF(AND([6]PREMIOS_TITULACIONES_ANTIGUAS!$BE168&lt;&gt;"",[6]PREMIOS_TITULACIONES_ANTIGUAS!$BE168&lt;&gt;0),[6]PREMIOS_TITULACIONES_ANTIGUAS!$BE168,""),IF($A170="TOTAL",SUM(INDIRECT("AG4:AG"&amp;ROW()-1)),""))</f>
        <v/>
      </c>
      <c r="AH170" s="7" t="str">
        <f t="shared" ca="1" si="48"/>
        <v/>
      </c>
      <c r="AI170" s="7" t="str">
        <f ca="1">IF(AND($A170&lt;&gt;"",$A170&lt;&gt;"TOTAL"),IF(AND([6]PREMIOS_TITULACIONES_ANTIGUAS!$BH168&lt;&gt;"",[6]PREMIOS_TITULACIONES_ANTIGUAS!$BH168&lt;&gt;0),[6]PREMIOS_TITULACIONES_ANTIGUAS!$BH168,""),IF($A170="TOTAL",SUM(INDIRECT("AI4:AI"&amp;ROW()-1)),""))</f>
        <v/>
      </c>
      <c r="AJ170" s="7" t="str">
        <f ca="1">IF(AND($A170&lt;&gt;"",$A170&lt;&gt;"TOTAL"),IF(AND([6]PREMIOS_TITULACIONES_ANTIGUAS!$BJ168&lt;&gt;"",[6]PREMIOS_TITULACIONES_ANTIGUAS!$BJ168&lt;&gt;0),[6]PREMIOS_TITULACIONES_ANTIGUAS!$BJ168,""),IF($A170="TOTAL",SUM(INDIRECT("AJ4:AJ"&amp;ROW()-1)),""))</f>
        <v/>
      </c>
      <c r="AK170" s="7" t="str">
        <f t="shared" ca="1" si="49"/>
        <v/>
      </c>
      <c r="AL170" s="7" t="str">
        <f ca="1">IF(AND($A170&lt;&gt;"",$A170&lt;&gt;"TOTAL"),IF(AND([6]PREMIOS_TITULACIONES_ANTIGUAS!$BM168&lt;&gt;"",[6]PREMIOS_TITULACIONES_ANTIGUAS!$BM168&lt;&gt;0),[6]PREMIOS_TITULACIONES_ANTIGUAS!$BM168,""),IF($A170="TOTAL",SUM(INDIRECT("AL4:AL"&amp;ROW()-1)),""))</f>
        <v/>
      </c>
      <c r="AM170" s="7" t="str">
        <f ca="1">IF(AND($A170&lt;&gt;"",$A170&lt;&gt;"TOTAL"),IF(AND([6]PREMIOS_TITULACIONES_ANTIGUAS!$BO168&lt;&gt;"",[6]PREMIOS_TITULACIONES_ANTIGUAS!$BO168&lt;&gt;0),[6]PREMIOS_TITULACIONES_ANTIGUAS!$BO168,""),IF($A170="TOTAL",SUM(INDIRECT("AM4:AM"&amp;ROW()-1)),""))</f>
        <v/>
      </c>
      <c r="AN170" s="7" t="str">
        <f t="shared" ca="1" si="50"/>
        <v/>
      </c>
      <c r="AO170" s="7" t="str">
        <f ca="1">IF(AND($A170&lt;&gt;"",$A170&lt;&gt;"TOTAL"),IF(AND([6]PREMIOS_TITULACIONES_ANTIGUAS!$BR168&lt;&gt;"",[6]PREMIOS_TITULACIONES_ANTIGUAS!$BR168&lt;&gt;0),[6]PREMIOS_TITULACIONES_ANTIGUAS!$BR168,""),IF($A170="TOTAL",SUM(INDIRECT("AO4:AO"&amp;ROW()-1)),""))</f>
        <v/>
      </c>
      <c r="AP170" s="7" t="str">
        <f ca="1">IF(AND($A170&lt;&gt;"",$A170&lt;&gt;"TOTAL"),IF(AND([6]PREMIOS_TITULACIONES_ANTIGUAS!$BT168&lt;&gt;"",[6]PREMIOS_TITULACIONES_ANTIGUAS!$BT168&lt;&gt;0),[6]PREMIOS_TITULACIONES_ANTIGUAS!$BT168,""),IF($A170="TOTAL",SUM(INDIRECT("AP4:AP"&amp;ROW()-1)),""))</f>
        <v/>
      </c>
      <c r="AQ170" s="7" t="str">
        <f t="shared" ca="1" si="51"/>
        <v/>
      </c>
      <c r="AR170" s="7" t="str">
        <f ca="1">IF(AND($A170&lt;&gt;"",$A170&lt;&gt;"TOTAL"),IF(AND([6]PREMIOS_TITULACIONES_ANTIGUAS!$BW168&lt;&gt;"",[6]PREMIOS_TITULACIONES_ANTIGUAS!$BW168&lt;&gt;0),[6]PREMIOS_TITULACIONES_ANTIGUAS!$BW168,""),IF($A170="TOTAL",SUM(INDIRECT("AR4:AR"&amp;ROW()-1)),""))</f>
        <v/>
      </c>
      <c r="AS170" s="7" t="str">
        <f ca="1">IF(AND($A170&lt;&gt;"",$A170&lt;&gt;"TOTAL"),IF(AND([6]PREMIOS_TITULACIONES_ANTIGUAS!$BY168&lt;&gt;"",[6]PREMIOS_TITULACIONES_ANTIGUAS!$BY168&lt;&gt;0),[6]PREMIOS_TITULACIONES_ANTIGUAS!$BY168,""),IF($A170="TOTAL",SUM(INDIRECT("AS4:AS"&amp;ROW()-1)),""))</f>
        <v/>
      </c>
      <c r="AT170" s="7" t="str">
        <f t="shared" ca="1" si="52"/>
        <v/>
      </c>
      <c r="AU170" s="7" t="str">
        <f ca="1">IF(AND($A170&lt;&gt;"",$A170&lt;&gt;"TOTAL"),IF(AND([6]PREMIOS_TITULACIONES_ANTIGUAS!$CB168&lt;&gt;"",[6]PREMIOS_TITULACIONES_ANTIGUAS!$CB168&lt;&gt;0),[6]PREMIOS_TITULACIONES_ANTIGUAS!$CB168,""),IF($A170="TOTAL",SUM(INDIRECT("AU4:AU"&amp;ROW()-1)),""))</f>
        <v/>
      </c>
      <c r="AV170" s="7" t="str">
        <f ca="1">IF(AND($A170&lt;&gt;"",$A170&lt;&gt;"TOTAL"),IF(AND([6]PREMIOS_TITULACIONES_ANTIGUAS!$CD168&lt;&gt;"",[6]PREMIOS_TITULACIONES_ANTIGUAS!$CD168&lt;&gt;0),[6]PREMIOS_TITULACIONES_ANTIGUAS!$CD168,""),IF($A170="TOTAL",SUM(INDIRECT("AV4:AV"&amp;ROW()-1)),""))</f>
        <v/>
      </c>
      <c r="AW170" s="7" t="str">
        <f t="shared" ca="1" si="53"/>
        <v/>
      </c>
      <c r="AX170" s="7" t="str">
        <f ca="1">IF(AND($A170&lt;&gt;"",$A170&lt;&gt;"TOTAL"),IF(AND([6]PREMIOS_TITULACIONES_ANTIGUAS!$CG168&lt;&gt;"",[6]PREMIOS_TITULACIONES_ANTIGUAS!$CG168&lt;&gt;0),[6]PREMIOS_TITULACIONES_ANTIGUAS!$CG168,""),IF($A170="TOTAL",SUM(INDIRECT("AX4:AX"&amp;ROW()-1)),""))</f>
        <v/>
      </c>
      <c r="AY170" s="7" t="str">
        <f ca="1">IF(AND($A170&lt;&gt;"",$A170&lt;&gt;"TOTAL"),IF(AND([6]PREMIOS_TITULACIONES_ANTIGUAS!$CI168&lt;&gt;"",[6]PREMIOS_TITULACIONES_ANTIGUAS!$CI168&lt;&gt;0),[6]PREMIOS_TITULACIONES_ANTIGUAS!$CI168,""),IF($A170="TOTAL",SUM(INDIRECT("AY4:AY"&amp;ROW()-1)),""))</f>
        <v/>
      </c>
      <c r="AZ170" s="7" t="str">
        <f t="shared" ca="1" si="54"/>
        <v/>
      </c>
      <c r="BA170" s="7" t="str">
        <f ca="1">IF(AND($A170&lt;&gt;"",$A170&lt;&gt;"TOTAL"),IF(AND([6]PREMIOS_TITULACIONES_ANTIGUAS!$CL168&lt;&gt;"",[6]PREMIOS_TITULACIONES_ANTIGUAS!$CL168&lt;&gt;0),[6]PREMIOS_TITULACIONES_ANTIGUAS!$CL168,""),IF($A170="TOTAL",SUM(INDIRECT("BA4:BA"&amp;ROW()-1)),""))</f>
        <v/>
      </c>
      <c r="BB170" s="7" t="str">
        <f ca="1">IF(AND($A170&lt;&gt;"",$A170&lt;&gt;"TOTAL"),IF(AND([6]PREMIOS_TITULACIONES_ANTIGUAS!$CN168&lt;&gt;"",[6]PREMIOS_TITULACIONES_ANTIGUAS!$CN168&lt;&gt;0),[6]PREMIOS_TITULACIONES_ANTIGUAS!$CN168,""),IF($A170="TOTAL",SUM(INDIRECT("BB4:BB"&amp;ROW()-1)),""))</f>
        <v/>
      </c>
      <c r="BC170" s="7" t="str">
        <f t="shared" ca="1" si="55"/>
        <v/>
      </c>
      <c r="BD170" s="7" t="str">
        <f ca="1">IF(AND($A170&lt;&gt;"",$A170&lt;&gt;"TOTAL"),IF(AND([6]PREMIOS_TITULACIONES_ANTIGUAS!$CQ168&lt;&gt;"",[6]PREMIOS_TITULACIONES_ANTIGUAS!$CQ168&lt;&gt;0),[6]PREMIOS_TITULACIONES_ANTIGUAS!$CQ168,""),IF($A170="TOTAL",SUM(INDIRECT("BD4:BD"&amp;ROW()-1)),""))</f>
        <v/>
      </c>
      <c r="BE170" s="7" t="str">
        <f ca="1">IF(AND($A170&lt;&gt;"",$A170&lt;&gt;"TOTAL"),IF(AND([6]PREMIOS_TITULACIONES_ANTIGUAS!$CS168&lt;&gt;"",[6]PREMIOS_TITULACIONES_ANTIGUAS!$CS168&lt;&gt;0),[6]PREMIOS_TITULACIONES_ANTIGUAS!$CS168,""),IF($A170="TOTAL",SUM(INDIRECT("BE4:BE"&amp;ROW()-1)),""))</f>
        <v/>
      </c>
      <c r="BF170" s="7" t="str">
        <f t="shared" ca="1" si="56"/>
        <v/>
      </c>
    </row>
    <row r="171" spans="1:58" x14ac:dyDescent="0.2">
      <c r="A171" s="12" t="str">
        <f>IF([6]PREMIOS_TITULACIONES_ANTIGUAS!$D169&lt;&gt;"",[6]PREMIOS_TITULACIONES_ANTIGUAS!$D169,IF(AND([6]PREMIOS_TITULACIONES_ANTIGUAS!$D169="",[6]PREMIOS_TITULACIONES_ANTIGUAS!$D170="",[6]PREMIOS_TITULACIONES_ANTIGUAS!$D168=""),"","TOTAL"))</f>
        <v/>
      </c>
      <c r="B171" s="7" t="str">
        <f ca="1">IF(AND($A171&lt;&gt;"",$A171&lt;&gt;"TOTAL"),IF(AND([6]PREMIOS_TITULACIONES_ANTIGUAS!$E169&lt;&gt;"",[6]PREMIOS_TITULACIONES_ANTIGUAS!$E169&lt;&gt;0),[6]PREMIOS_TITULACIONES_ANTIGUAS!$E169,""),IF($A171="TOTAL",SUM(INDIRECT("B4:B"&amp;ROW()-1)),""))</f>
        <v/>
      </c>
      <c r="C171" s="7" t="str">
        <f ca="1">IF(AND($A171&lt;&gt;"",$A171&lt;&gt;"TOTAL"),IF(AND([6]PREMIOS_TITULACIONES_ANTIGUAS!$G169&lt;&gt;"",[6]PREMIOS_TITULACIONES_ANTIGUAS!$G169&lt;&gt;0),[6]PREMIOS_TITULACIONES_ANTIGUAS!$G169,""),IF($A171="TOTAL",SUM(INDIRECT("C4:C"&amp;ROW()-1)),""))</f>
        <v/>
      </c>
      <c r="D171" s="7" t="str">
        <f t="shared" ca="1" si="38"/>
        <v/>
      </c>
      <c r="E171" s="7" t="str">
        <f ca="1">IF(AND($A171&lt;&gt;"",$A171&lt;&gt;"TOTAL"),IF(AND([6]PREMIOS_TITULACIONES_ANTIGUAS!$J169&lt;&gt;"",[6]PREMIOS_TITULACIONES_ANTIGUAS!$J169&lt;&gt;0),[6]PREMIOS_TITULACIONES_ANTIGUAS!$J169,""),IF($A171="TOTAL",SUM(INDIRECT("E4:E"&amp;ROW()-1)),""))</f>
        <v/>
      </c>
      <c r="F171" s="7" t="str">
        <f ca="1">IF(AND($A171&lt;&gt;"",$A171&lt;&gt;"TOTAL"),IF(AND([6]PREMIOS_TITULACIONES_ANTIGUAS!$L169&lt;&gt;"",[6]PREMIOS_TITULACIONES_ANTIGUAS!$L169&lt;&gt;0),[6]PREMIOS_TITULACIONES_ANTIGUAS!$L169,""),IF($A171="TOTAL",SUM(INDIRECT("F4:F"&amp;ROW()-1)),""))</f>
        <v/>
      </c>
      <c r="G171" s="7" t="str">
        <f t="shared" ca="1" si="39"/>
        <v/>
      </c>
      <c r="H171" s="7" t="str">
        <f ca="1">IF(AND($A171&lt;&gt;"",$A171&lt;&gt;"TOTAL"),IF(AND([6]PREMIOS_TITULACIONES_ANTIGUAS!$O169&lt;&gt;"",[6]PREMIOS_TITULACIONES_ANTIGUAS!$O169&lt;&gt;0),[6]PREMIOS_TITULACIONES_ANTIGUAS!$O169,""),IF($A171="TOTAL",SUM(INDIRECT("H4:H"&amp;ROW()-1)),""))</f>
        <v/>
      </c>
      <c r="I171" s="7" t="str">
        <f ca="1">IF(AND($A171&lt;&gt;"",$A171&lt;&gt;"TOTAL"),IF(AND([6]PREMIOS_TITULACIONES_ANTIGUAS!$Q169&lt;&gt;"",[6]PREMIOS_TITULACIONES_ANTIGUAS!$Q169&lt;&gt;0),[6]PREMIOS_TITULACIONES_ANTIGUAS!$Q169,""),IF($A171="TOTAL",SUM(INDIRECT("I4:I"&amp;ROW()-1)),""))</f>
        <v/>
      </c>
      <c r="J171" s="7" t="str">
        <f t="shared" ca="1" si="40"/>
        <v/>
      </c>
      <c r="K171" s="7" t="str">
        <f ca="1">IF(AND($A171&lt;&gt;"",$A171&lt;&gt;"TOTAL"),IF(AND([6]PREMIOS_TITULACIONES_ANTIGUAS!$T169&lt;&gt;"",[6]PREMIOS_TITULACIONES_ANTIGUAS!$T169&lt;&gt;0),[6]PREMIOS_TITULACIONES_ANTIGUAS!$T169,""),IF($A171="TOTAL",SUM(INDIRECT("K4:K"&amp;ROW()-1)),""))</f>
        <v/>
      </c>
      <c r="L171" s="7" t="str">
        <f ca="1">IF(AND($A171&lt;&gt;"",$A171&lt;&gt;"TOTAL"),IF(AND([6]PREMIOS_TITULACIONES_ANTIGUAS!$V169&lt;&gt;"",[6]PREMIOS_TITULACIONES_ANTIGUAS!$V169&lt;&gt;0),[6]PREMIOS_TITULACIONES_ANTIGUAS!$V169,""),IF($A171="TOTAL",SUM(INDIRECT("L4:L"&amp;ROW()-1)),""))</f>
        <v/>
      </c>
      <c r="M171" s="7" t="str">
        <f t="shared" ca="1" si="41"/>
        <v/>
      </c>
      <c r="N171" s="7" t="str">
        <f ca="1">IF(AND($A171&lt;&gt;"",$A171&lt;&gt;"TOTAL"),IF(AND([6]PREMIOS_TITULACIONES_ANTIGUAS!$Y169&lt;&gt;"",[6]PREMIOS_TITULACIONES_ANTIGUAS!$Y169&lt;&gt;0),[6]PREMIOS_TITULACIONES_ANTIGUAS!$Y169,""),IF($A171="TOTAL",SUM(INDIRECT("N4:N"&amp;ROW()-1)),""))</f>
        <v/>
      </c>
      <c r="O171" s="7" t="str">
        <f ca="1">IF(AND($A171&lt;&gt;"",$A171&lt;&gt;"TOTAL"),IF(AND([6]PREMIOS_TITULACIONES_ANTIGUAS!$AA169&lt;&gt;"",[6]PREMIOS_TITULACIONES_ANTIGUAS!$AA169&lt;&gt;0),[6]PREMIOS_TITULACIONES_ANTIGUAS!$AA169,""),IF($A171="TOTAL",SUM(INDIRECT("O4:O"&amp;ROW()-1)),""))</f>
        <v/>
      </c>
      <c r="P171" s="7" t="str">
        <f t="shared" ca="1" si="42"/>
        <v/>
      </c>
      <c r="Q171" s="7" t="str">
        <f ca="1">IF(AND($A171&lt;&gt;"",$A171&lt;&gt;"TOTAL"),IF(AND([6]PREMIOS_TITULACIONES_ANTIGUAS!$AD169&lt;&gt;"",[6]PREMIOS_TITULACIONES_ANTIGUAS!$AD169&lt;&gt;0),[6]PREMIOS_TITULACIONES_ANTIGUAS!$AD169,""),IF($A171="TOTAL",SUM(INDIRECT("Q4:Q"&amp;ROW()-1)),""))</f>
        <v/>
      </c>
      <c r="R171" s="7" t="str">
        <f ca="1">IF(AND($A171&lt;&gt;"",$A171&lt;&gt;"TOTAL"),IF(AND([6]PREMIOS_TITULACIONES_ANTIGUAS!$AF169&lt;&gt;"",[6]PREMIOS_TITULACIONES_ANTIGUAS!$AF169&lt;&gt;0),[6]PREMIOS_TITULACIONES_ANTIGUAS!$AF169,""),IF($A171="TOTAL",SUM(INDIRECT("R4:R"&amp;ROW()-1)),""))</f>
        <v/>
      </c>
      <c r="S171" s="7" t="str">
        <f t="shared" ca="1" si="43"/>
        <v/>
      </c>
      <c r="T171" s="7" t="str">
        <f ca="1">IF(AND($A171&lt;&gt;"",$A171&lt;&gt;"TOTAL"),IF(AND([6]PREMIOS_TITULACIONES_ANTIGUAS!$AI169&lt;&gt;"",[6]PREMIOS_TITULACIONES_ANTIGUAS!$AI169&lt;&gt;0),[6]PREMIOS_TITULACIONES_ANTIGUAS!$AI169,""),IF($A171="TOTAL",SUM(INDIRECT("T4:T"&amp;ROW()-1)),""))</f>
        <v/>
      </c>
      <c r="U171" s="7" t="str">
        <f ca="1">IF(AND($A171&lt;&gt;"",$A171&lt;&gt;"TOTAL"),IF(AND([6]PREMIOS_TITULACIONES_ANTIGUAS!$AK169&lt;&gt;"",[6]PREMIOS_TITULACIONES_ANTIGUAS!$AK169&lt;&gt;0),[6]PREMIOS_TITULACIONES_ANTIGUAS!$AK169,""),IF($A171="TOTAL",SUM(INDIRECT("U4:U"&amp;ROW()-1)),""))</f>
        <v/>
      </c>
      <c r="V171" s="7" t="str">
        <f t="shared" ca="1" si="44"/>
        <v/>
      </c>
      <c r="W171" s="7" t="str">
        <f ca="1">IF(AND($A171&lt;&gt;"",$A171&lt;&gt;"TOTAL"),IF(AND([6]PREMIOS_TITULACIONES_ANTIGUAS!$AN169&lt;&gt;"",[6]PREMIOS_TITULACIONES_ANTIGUAS!$AN169&lt;&gt;0),[6]PREMIOS_TITULACIONES_ANTIGUAS!$AN169,""),IF($A171="TOTAL",SUM(INDIRECT("W4:W"&amp;ROW()-1)),""))</f>
        <v/>
      </c>
      <c r="X171" s="7" t="str">
        <f ca="1">IF(AND($A171&lt;&gt;"",$A171&lt;&gt;"TOTAL"),IF(AND([6]PREMIOS_TITULACIONES_ANTIGUAS!$AP169&lt;&gt;"",[6]PREMIOS_TITULACIONES_ANTIGUAS!$AP169&lt;&gt;0),[6]PREMIOS_TITULACIONES_ANTIGUAS!$AP169,""),IF($A171="TOTAL",SUM(INDIRECT("X4:X"&amp;ROW()-1)),""))</f>
        <v/>
      </c>
      <c r="Y171" s="7" t="str">
        <f t="shared" ca="1" si="45"/>
        <v/>
      </c>
      <c r="Z171" s="7" t="str">
        <f ca="1">IF(AND($A171&lt;&gt;"",$A171&lt;&gt;"TOTAL"),IF(AND([6]PREMIOS_TITULACIONES_ANTIGUAS!$AS169&lt;&gt;"",[6]PREMIOS_TITULACIONES_ANTIGUAS!$AS169&lt;&gt;0),[6]PREMIOS_TITULACIONES_ANTIGUAS!$AS169,""),IF($A171="TOTAL",SUM(INDIRECT("Z4:Z"&amp;ROW()-1)),""))</f>
        <v/>
      </c>
      <c r="AA171" s="7" t="str">
        <f ca="1">IF(AND($A171&lt;&gt;"",$A171&lt;&gt;"TOTAL"),IF(AND([6]PREMIOS_TITULACIONES_ANTIGUAS!$AU169&lt;&gt;"",[6]PREMIOS_TITULACIONES_ANTIGUAS!$AU169&lt;&gt;0),[6]PREMIOS_TITULACIONES_ANTIGUAS!$AU169,""),IF($A171="TOTAL",SUM(INDIRECT("AA4:AA"&amp;ROW()-1)),""))</f>
        <v/>
      </c>
      <c r="AB171" s="7" t="str">
        <f t="shared" ca="1" si="46"/>
        <v/>
      </c>
      <c r="AC171" s="7" t="str">
        <f ca="1">IF(AND($A171&lt;&gt;"",$A171&lt;&gt;"TOTAL"),IF(AND([6]PREMIOS_TITULACIONES_ANTIGUAS!$AX169&lt;&gt;"",[6]PREMIOS_TITULACIONES_ANTIGUAS!$AX169&lt;&gt;0),[6]PREMIOS_TITULACIONES_ANTIGUAS!$AX169,""),IF($A171="TOTAL",SUM(INDIRECT("AC4:AC"&amp;ROW()-1)),""))</f>
        <v/>
      </c>
      <c r="AD171" s="7" t="str">
        <f ca="1">IF(AND($A171&lt;&gt;"",$A171&lt;&gt;"TOTAL"),IF(AND([6]PREMIOS_TITULACIONES_ANTIGUAS!$AZ169&lt;&gt;"",[6]PREMIOS_TITULACIONES_ANTIGUAS!$AZ169&lt;&gt;0),[6]PREMIOS_TITULACIONES_ANTIGUAS!$AZ169,""),IF($A171="TOTAL",SUM(INDIRECT("AD4:AD"&amp;ROW()-1)),""))</f>
        <v/>
      </c>
      <c r="AE171" s="7" t="str">
        <f t="shared" ca="1" si="47"/>
        <v/>
      </c>
      <c r="AF171" s="7" t="str">
        <f ca="1">IF(AND($A171&lt;&gt;"",$A171&lt;&gt;"TOTAL"),IF(AND([6]PREMIOS_TITULACIONES_ANTIGUAS!$BC169&lt;&gt;"",[6]PREMIOS_TITULACIONES_ANTIGUAS!$BC169&lt;&gt;0),[6]PREMIOS_TITULACIONES_ANTIGUAS!$BC169,""),IF($A171="TOTAL",SUM(INDIRECT("AF4:AF"&amp;ROW()-1)),""))</f>
        <v/>
      </c>
      <c r="AG171" s="7" t="str">
        <f ca="1">IF(AND($A171&lt;&gt;"",$A171&lt;&gt;"TOTAL"),IF(AND([6]PREMIOS_TITULACIONES_ANTIGUAS!$BE169&lt;&gt;"",[6]PREMIOS_TITULACIONES_ANTIGUAS!$BE169&lt;&gt;0),[6]PREMIOS_TITULACIONES_ANTIGUAS!$BE169,""),IF($A171="TOTAL",SUM(INDIRECT("AG4:AG"&amp;ROW()-1)),""))</f>
        <v/>
      </c>
      <c r="AH171" s="7" t="str">
        <f t="shared" ca="1" si="48"/>
        <v/>
      </c>
      <c r="AI171" s="7" t="str">
        <f ca="1">IF(AND($A171&lt;&gt;"",$A171&lt;&gt;"TOTAL"),IF(AND([6]PREMIOS_TITULACIONES_ANTIGUAS!$BH169&lt;&gt;"",[6]PREMIOS_TITULACIONES_ANTIGUAS!$BH169&lt;&gt;0),[6]PREMIOS_TITULACIONES_ANTIGUAS!$BH169,""),IF($A171="TOTAL",SUM(INDIRECT("AI4:AI"&amp;ROW()-1)),""))</f>
        <v/>
      </c>
      <c r="AJ171" s="7" t="str">
        <f ca="1">IF(AND($A171&lt;&gt;"",$A171&lt;&gt;"TOTAL"),IF(AND([6]PREMIOS_TITULACIONES_ANTIGUAS!$BJ169&lt;&gt;"",[6]PREMIOS_TITULACIONES_ANTIGUAS!$BJ169&lt;&gt;0),[6]PREMIOS_TITULACIONES_ANTIGUAS!$BJ169,""),IF($A171="TOTAL",SUM(INDIRECT("AJ4:AJ"&amp;ROW()-1)),""))</f>
        <v/>
      </c>
      <c r="AK171" s="7" t="str">
        <f t="shared" ca="1" si="49"/>
        <v/>
      </c>
      <c r="AL171" s="7" t="str">
        <f ca="1">IF(AND($A171&lt;&gt;"",$A171&lt;&gt;"TOTAL"),IF(AND([6]PREMIOS_TITULACIONES_ANTIGUAS!$BM169&lt;&gt;"",[6]PREMIOS_TITULACIONES_ANTIGUAS!$BM169&lt;&gt;0),[6]PREMIOS_TITULACIONES_ANTIGUAS!$BM169,""),IF($A171="TOTAL",SUM(INDIRECT("AL4:AL"&amp;ROW()-1)),""))</f>
        <v/>
      </c>
      <c r="AM171" s="7" t="str">
        <f ca="1">IF(AND($A171&lt;&gt;"",$A171&lt;&gt;"TOTAL"),IF(AND([6]PREMIOS_TITULACIONES_ANTIGUAS!$BO169&lt;&gt;"",[6]PREMIOS_TITULACIONES_ANTIGUAS!$BO169&lt;&gt;0),[6]PREMIOS_TITULACIONES_ANTIGUAS!$BO169,""),IF($A171="TOTAL",SUM(INDIRECT("AM4:AM"&amp;ROW()-1)),""))</f>
        <v/>
      </c>
      <c r="AN171" s="7" t="str">
        <f t="shared" ca="1" si="50"/>
        <v/>
      </c>
      <c r="AO171" s="7" t="str">
        <f ca="1">IF(AND($A171&lt;&gt;"",$A171&lt;&gt;"TOTAL"),IF(AND([6]PREMIOS_TITULACIONES_ANTIGUAS!$BR169&lt;&gt;"",[6]PREMIOS_TITULACIONES_ANTIGUAS!$BR169&lt;&gt;0),[6]PREMIOS_TITULACIONES_ANTIGUAS!$BR169,""),IF($A171="TOTAL",SUM(INDIRECT("AO4:AO"&amp;ROW()-1)),""))</f>
        <v/>
      </c>
      <c r="AP171" s="7" t="str">
        <f ca="1">IF(AND($A171&lt;&gt;"",$A171&lt;&gt;"TOTAL"),IF(AND([6]PREMIOS_TITULACIONES_ANTIGUAS!$BT169&lt;&gt;"",[6]PREMIOS_TITULACIONES_ANTIGUAS!$BT169&lt;&gt;0),[6]PREMIOS_TITULACIONES_ANTIGUAS!$BT169,""),IF($A171="TOTAL",SUM(INDIRECT("AP4:AP"&amp;ROW()-1)),""))</f>
        <v/>
      </c>
      <c r="AQ171" s="7" t="str">
        <f t="shared" ca="1" si="51"/>
        <v/>
      </c>
      <c r="AR171" s="7" t="str">
        <f ca="1">IF(AND($A171&lt;&gt;"",$A171&lt;&gt;"TOTAL"),IF(AND([6]PREMIOS_TITULACIONES_ANTIGUAS!$BW169&lt;&gt;"",[6]PREMIOS_TITULACIONES_ANTIGUAS!$BW169&lt;&gt;0),[6]PREMIOS_TITULACIONES_ANTIGUAS!$BW169,""),IF($A171="TOTAL",SUM(INDIRECT("AR4:AR"&amp;ROW()-1)),""))</f>
        <v/>
      </c>
      <c r="AS171" s="7" t="str">
        <f ca="1">IF(AND($A171&lt;&gt;"",$A171&lt;&gt;"TOTAL"),IF(AND([6]PREMIOS_TITULACIONES_ANTIGUAS!$BY169&lt;&gt;"",[6]PREMIOS_TITULACIONES_ANTIGUAS!$BY169&lt;&gt;0),[6]PREMIOS_TITULACIONES_ANTIGUAS!$BY169,""),IF($A171="TOTAL",SUM(INDIRECT("AS4:AS"&amp;ROW()-1)),""))</f>
        <v/>
      </c>
      <c r="AT171" s="7" t="str">
        <f t="shared" ca="1" si="52"/>
        <v/>
      </c>
      <c r="AU171" s="7" t="str">
        <f ca="1">IF(AND($A171&lt;&gt;"",$A171&lt;&gt;"TOTAL"),IF(AND([6]PREMIOS_TITULACIONES_ANTIGUAS!$CB169&lt;&gt;"",[6]PREMIOS_TITULACIONES_ANTIGUAS!$CB169&lt;&gt;0),[6]PREMIOS_TITULACIONES_ANTIGUAS!$CB169,""),IF($A171="TOTAL",SUM(INDIRECT("AU4:AU"&amp;ROW()-1)),""))</f>
        <v/>
      </c>
      <c r="AV171" s="7" t="str">
        <f ca="1">IF(AND($A171&lt;&gt;"",$A171&lt;&gt;"TOTAL"),IF(AND([6]PREMIOS_TITULACIONES_ANTIGUAS!$CD169&lt;&gt;"",[6]PREMIOS_TITULACIONES_ANTIGUAS!$CD169&lt;&gt;0),[6]PREMIOS_TITULACIONES_ANTIGUAS!$CD169,""),IF($A171="TOTAL",SUM(INDIRECT("AV4:AV"&amp;ROW()-1)),""))</f>
        <v/>
      </c>
      <c r="AW171" s="7" t="str">
        <f t="shared" ca="1" si="53"/>
        <v/>
      </c>
      <c r="AX171" s="7" t="str">
        <f ca="1">IF(AND($A171&lt;&gt;"",$A171&lt;&gt;"TOTAL"),IF(AND([6]PREMIOS_TITULACIONES_ANTIGUAS!$CG169&lt;&gt;"",[6]PREMIOS_TITULACIONES_ANTIGUAS!$CG169&lt;&gt;0),[6]PREMIOS_TITULACIONES_ANTIGUAS!$CG169,""),IF($A171="TOTAL",SUM(INDIRECT("AX4:AX"&amp;ROW()-1)),""))</f>
        <v/>
      </c>
      <c r="AY171" s="7" t="str">
        <f ca="1">IF(AND($A171&lt;&gt;"",$A171&lt;&gt;"TOTAL"),IF(AND([6]PREMIOS_TITULACIONES_ANTIGUAS!$CI169&lt;&gt;"",[6]PREMIOS_TITULACIONES_ANTIGUAS!$CI169&lt;&gt;0),[6]PREMIOS_TITULACIONES_ANTIGUAS!$CI169,""),IF($A171="TOTAL",SUM(INDIRECT("AY4:AY"&amp;ROW()-1)),""))</f>
        <v/>
      </c>
      <c r="AZ171" s="7" t="str">
        <f t="shared" ca="1" si="54"/>
        <v/>
      </c>
      <c r="BA171" s="7" t="str">
        <f ca="1">IF(AND($A171&lt;&gt;"",$A171&lt;&gt;"TOTAL"),IF(AND([6]PREMIOS_TITULACIONES_ANTIGUAS!$CL169&lt;&gt;"",[6]PREMIOS_TITULACIONES_ANTIGUAS!$CL169&lt;&gt;0),[6]PREMIOS_TITULACIONES_ANTIGUAS!$CL169,""),IF($A171="TOTAL",SUM(INDIRECT("BA4:BA"&amp;ROW()-1)),""))</f>
        <v/>
      </c>
      <c r="BB171" s="7" t="str">
        <f ca="1">IF(AND($A171&lt;&gt;"",$A171&lt;&gt;"TOTAL"),IF(AND([6]PREMIOS_TITULACIONES_ANTIGUAS!$CN169&lt;&gt;"",[6]PREMIOS_TITULACIONES_ANTIGUAS!$CN169&lt;&gt;0),[6]PREMIOS_TITULACIONES_ANTIGUAS!$CN169,""),IF($A171="TOTAL",SUM(INDIRECT("BB4:BB"&amp;ROW()-1)),""))</f>
        <v/>
      </c>
      <c r="BC171" s="7" t="str">
        <f t="shared" ca="1" si="55"/>
        <v/>
      </c>
      <c r="BD171" s="7" t="str">
        <f ca="1">IF(AND($A171&lt;&gt;"",$A171&lt;&gt;"TOTAL"),IF(AND([6]PREMIOS_TITULACIONES_ANTIGUAS!$CQ169&lt;&gt;"",[6]PREMIOS_TITULACIONES_ANTIGUAS!$CQ169&lt;&gt;0),[6]PREMIOS_TITULACIONES_ANTIGUAS!$CQ169,""),IF($A171="TOTAL",SUM(INDIRECT("BD4:BD"&amp;ROW()-1)),""))</f>
        <v/>
      </c>
      <c r="BE171" s="7" t="str">
        <f ca="1">IF(AND($A171&lt;&gt;"",$A171&lt;&gt;"TOTAL"),IF(AND([6]PREMIOS_TITULACIONES_ANTIGUAS!$CS169&lt;&gt;"",[6]PREMIOS_TITULACIONES_ANTIGUAS!$CS169&lt;&gt;0),[6]PREMIOS_TITULACIONES_ANTIGUAS!$CS169,""),IF($A171="TOTAL",SUM(INDIRECT("BE4:BE"&amp;ROW()-1)),""))</f>
        <v/>
      </c>
      <c r="BF171" s="7" t="str">
        <f t="shared" ca="1" si="56"/>
        <v/>
      </c>
    </row>
    <row r="172" spans="1:58" x14ac:dyDescent="0.2">
      <c r="A172" s="12" t="str">
        <f>IF([6]PREMIOS_TITULACIONES_ANTIGUAS!$D170&lt;&gt;"",[6]PREMIOS_TITULACIONES_ANTIGUAS!$D170,IF(AND([6]PREMIOS_TITULACIONES_ANTIGUAS!$D170="",[6]PREMIOS_TITULACIONES_ANTIGUAS!$D171="",[6]PREMIOS_TITULACIONES_ANTIGUAS!$D169=""),"","TOTAL"))</f>
        <v/>
      </c>
      <c r="B172" s="7" t="str">
        <f ca="1">IF(AND($A172&lt;&gt;"",$A172&lt;&gt;"TOTAL"),IF(AND([6]PREMIOS_TITULACIONES_ANTIGUAS!$E170&lt;&gt;"",[6]PREMIOS_TITULACIONES_ANTIGUAS!$E170&lt;&gt;0),[6]PREMIOS_TITULACIONES_ANTIGUAS!$E170,""),IF($A172="TOTAL",SUM(INDIRECT("B4:B"&amp;ROW()-1)),""))</f>
        <v/>
      </c>
      <c r="C172" s="7" t="str">
        <f ca="1">IF(AND($A172&lt;&gt;"",$A172&lt;&gt;"TOTAL"),IF(AND([6]PREMIOS_TITULACIONES_ANTIGUAS!$G170&lt;&gt;"",[6]PREMIOS_TITULACIONES_ANTIGUAS!$G170&lt;&gt;0),[6]PREMIOS_TITULACIONES_ANTIGUAS!$G170,""),IF($A172="TOTAL",SUM(INDIRECT("C4:C"&amp;ROW()-1)),""))</f>
        <v/>
      </c>
      <c r="D172" s="7" t="str">
        <f t="shared" ca="1" si="38"/>
        <v/>
      </c>
      <c r="E172" s="7" t="str">
        <f ca="1">IF(AND($A172&lt;&gt;"",$A172&lt;&gt;"TOTAL"),IF(AND([6]PREMIOS_TITULACIONES_ANTIGUAS!$J170&lt;&gt;"",[6]PREMIOS_TITULACIONES_ANTIGUAS!$J170&lt;&gt;0),[6]PREMIOS_TITULACIONES_ANTIGUAS!$J170,""),IF($A172="TOTAL",SUM(INDIRECT("E4:E"&amp;ROW()-1)),""))</f>
        <v/>
      </c>
      <c r="F172" s="7" t="str">
        <f ca="1">IF(AND($A172&lt;&gt;"",$A172&lt;&gt;"TOTAL"),IF(AND([6]PREMIOS_TITULACIONES_ANTIGUAS!$L170&lt;&gt;"",[6]PREMIOS_TITULACIONES_ANTIGUAS!$L170&lt;&gt;0),[6]PREMIOS_TITULACIONES_ANTIGUAS!$L170,""),IF($A172="TOTAL",SUM(INDIRECT("F4:F"&amp;ROW()-1)),""))</f>
        <v/>
      </c>
      <c r="G172" s="7" t="str">
        <f t="shared" ca="1" si="39"/>
        <v/>
      </c>
      <c r="H172" s="7" t="str">
        <f ca="1">IF(AND($A172&lt;&gt;"",$A172&lt;&gt;"TOTAL"),IF(AND([6]PREMIOS_TITULACIONES_ANTIGUAS!$O170&lt;&gt;"",[6]PREMIOS_TITULACIONES_ANTIGUAS!$O170&lt;&gt;0),[6]PREMIOS_TITULACIONES_ANTIGUAS!$O170,""),IF($A172="TOTAL",SUM(INDIRECT("H4:H"&amp;ROW()-1)),""))</f>
        <v/>
      </c>
      <c r="I172" s="7" t="str">
        <f ca="1">IF(AND($A172&lt;&gt;"",$A172&lt;&gt;"TOTAL"),IF(AND([6]PREMIOS_TITULACIONES_ANTIGUAS!$Q170&lt;&gt;"",[6]PREMIOS_TITULACIONES_ANTIGUAS!$Q170&lt;&gt;0),[6]PREMIOS_TITULACIONES_ANTIGUAS!$Q170,""),IF($A172="TOTAL",SUM(INDIRECT("I4:I"&amp;ROW()-1)),""))</f>
        <v/>
      </c>
      <c r="J172" s="7" t="str">
        <f t="shared" ca="1" si="40"/>
        <v/>
      </c>
      <c r="K172" s="7" t="str">
        <f ca="1">IF(AND($A172&lt;&gt;"",$A172&lt;&gt;"TOTAL"),IF(AND([6]PREMIOS_TITULACIONES_ANTIGUAS!$T170&lt;&gt;"",[6]PREMIOS_TITULACIONES_ANTIGUAS!$T170&lt;&gt;0),[6]PREMIOS_TITULACIONES_ANTIGUAS!$T170,""),IF($A172="TOTAL",SUM(INDIRECT("K4:K"&amp;ROW()-1)),""))</f>
        <v/>
      </c>
      <c r="L172" s="7" t="str">
        <f ca="1">IF(AND($A172&lt;&gt;"",$A172&lt;&gt;"TOTAL"),IF(AND([6]PREMIOS_TITULACIONES_ANTIGUAS!$V170&lt;&gt;"",[6]PREMIOS_TITULACIONES_ANTIGUAS!$V170&lt;&gt;0),[6]PREMIOS_TITULACIONES_ANTIGUAS!$V170,""),IF($A172="TOTAL",SUM(INDIRECT("L4:L"&amp;ROW()-1)),""))</f>
        <v/>
      </c>
      <c r="M172" s="7" t="str">
        <f t="shared" ca="1" si="41"/>
        <v/>
      </c>
      <c r="N172" s="7" t="str">
        <f ca="1">IF(AND($A172&lt;&gt;"",$A172&lt;&gt;"TOTAL"),IF(AND([6]PREMIOS_TITULACIONES_ANTIGUAS!$Y170&lt;&gt;"",[6]PREMIOS_TITULACIONES_ANTIGUAS!$Y170&lt;&gt;0),[6]PREMIOS_TITULACIONES_ANTIGUAS!$Y170,""),IF($A172="TOTAL",SUM(INDIRECT("N4:N"&amp;ROW()-1)),""))</f>
        <v/>
      </c>
      <c r="O172" s="7" t="str">
        <f ca="1">IF(AND($A172&lt;&gt;"",$A172&lt;&gt;"TOTAL"),IF(AND([6]PREMIOS_TITULACIONES_ANTIGUAS!$AA170&lt;&gt;"",[6]PREMIOS_TITULACIONES_ANTIGUAS!$AA170&lt;&gt;0),[6]PREMIOS_TITULACIONES_ANTIGUAS!$AA170,""),IF($A172="TOTAL",SUM(INDIRECT("O4:O"&amp;ROW()-1)),""))</f>
        <v/>
      </c>
      <c r="P172" s="7" t="str">
        <f t="shared" ca="1" si="42"/>
        <v/>
      </c>
      <c r="Q172" s="7" t="str">
        <f ca="1">IF(AND($A172&lt;&gt;"",$A172&lt;&gt;"TOTAL"),IF(AND([6]PREMIOS_TITULACIONES_ANTIGUAS!$AD170&lt;&gt;"",[6]PREMIOS_TITULACIONES_ANTIGUAS!$AD170&lt;&gt;0),[6]PREMIOS_TITULACIONES_ANTIGUAS!$AD170,""),IF($A172="TOTAL",SUM(INDIRECT("Q4:Q"&amp;ROW()-1)),""))</f>
        <v/>
      </c>
      <c r="R172" s="7" t="str">
        <f ca="1">IF(AND($A172&lt;&gt;"",$A172&lt;&gt;"TOTAL"),IF(AND([6]PREMIOS_TITULACIONES_ANTIGUAS!$AF170&lt;&gt;"",[6]PREMIOS_TITULACIONES_ANTIGUAS!$AF170&lt;&gt;0),[6]PREMIOS_TITULACIONES_ANTIGUAS!$AF170,""),IF($A172="TOTAL",SUM(INDIRECT("R4:R"&amp;ROW()-1)),""))</f>
        <v/>
      </c>
      <c r="S172" s="7" t="str">
        <f t="shared" ca="1" si="43"/>
        <v/>
      </c>
      <c r="T172" s="7" t="str">
        <f ca="1">IF(AND($A172&lt;&gt;"",$A172&lt;&gt;"TOTAL"),IF(AND([6]PREMIOS_TITULACIONES_ANTIGUAS!$AI170&lt;&gt;"",[6]PREMIOS_TITULACIONES_ANTIGUAS!$AI170&lt;&gt;0),[6]PREMIOS_TITULACIONES_ANTIGUAS!$AI170,""),IF($A172="TOTAL",SUM(INDIRECT("T4:T"&amp;ROW()-1)),""))</f>
        <v/>
      </c>
      <c r="U172" s="7" t="str">
        <f ca="1">IF(AND($A172&lt;&gt;"",$A172&lt;&gt;"TOTAL"),IF(AND([6]PREMIOS_TITULACIONES_ANTIGUAS!$AK170&lt;&gt;"",[6]PREMIOS_TITULACIONES_ANTIGUAS!$AK170&lt;&gt;0),[6]PREMIOS_TITULACIONES_ANTIGUAS!$AK170,""),IF($A172="TOTAL",SUM(INDIRECT("U4:U"&amp;ROW()-1)),""))</f>
        <v/>
      </c>
      <c r="V172" s="7" t="str">
        <f t="shared" ca="1" si="44"/>
        <v/>
      </c>
      <c r="W172" s="7" t="str">
        <f ca="1">IF(AND($A172&lt;&gt;"",$A172&lt;&gt;"TOTAL"),IF(AND([6]PREMIOS_TITULACIONES_ANTIGUAS!$AN170&lt;&gt;"",[6]PREMIOS_TITULACIONES_ANTIGUAS!$AN170&lt;&gt;0),[6]PREMIOS_TITULACIONES_ANTIGUAS!$AN170,""),IF($A172="TOTAL",SUM(INDIRECT("W4:W"&amp;ROW()-1)),""))</f>
        <v/>
      </c>
      <c r="X172" s="7" t="str">
        <f ca="1">IF(AND($A172&lt;&gt;"",$A172&lt;&gt;"TOTAL"),IF(AND([6]PREMIOS_TITULACIONES_ANTIGUAS!$AP170&lt;&gt;"",[6]PREMIOS_TITULACIONES_ANTIGUAS!$AP170&lt;&gt;0),[6]PREMIOS_TITULACIONES_ANTIGUAS!$AP170,""),IF($A172="TOTAL",SUM(INDIRECT("X4:X"&amp;ROW()-1)),""))</f>
        <v/>
      </c>
      <c r="Y172" s="7" t="str">
        <f t="shared" ca="1" si="45"/>
        <v/>
      </c>
      <c r="Z172" s="7" t="str">
        <f ca="1">IF(AND($A172&lt;&gt;"",$A172&lt;&gt;"TOTAL"),IF(AND([6]PREMIOS_TITULACIONES_ANTIGUAS!$AS170&lt;&gt;"",[6]PREMIOS_TITULACIONES_ANTIGUAS!$AS170&lt;&gt;0),[6]PREMIOS_TITULACIONES_ANTIGUAS!$AS170,""),IF($A172="TOTAL",SUM(INDIRECT("Z4:Z"&amp;ROW()-1)),""))</f>
        <v/>
      </c>
      <c r="AA172" s="7" t="str">
        <f ca="1">IF(AND($A172&lt;&gt;"",$A172&lt;&gt;"TOTAL"),IF(AND([6]PREMIOS_TITULACIONES_ANTIGUAS!$AU170&lt;&gt;"",[6]PREMIOS_TITULACIONES_ANTIGUAS!$AU170&lt;&gt;0),[6]PREMIOS_TITULACIONES_ANTIGUAS!$AU170,""),IF($A172="TOTAL",SUM(INDIRECT("AA4:AA"&amp;ROW()-1)),""))</f>
        <v/>
      </c>
      <c r="AB172" s="7" t="str">
        <f t="shared" ca="1" si="46"/>
        <v/>
      </c>
      <c r="AC172" s="7" t="str">
        <f ca="1">IF(AND($A172&lt;&gt;"",$A172&lt;&gt;"TOTAL"),IF(AND([6]PREMIOS_TITULACIONES_ANTIGUAS!$AX170&lt;&gt;"",[6]PREMIOS_TITULACIONES_ANTIGUAS!$AX170&lt;&gt;0),[6]PREMIOS_TITULACIONES_ANTIGUAS!$AX170,""),IF($A172="TOTAL",SUM(INDIRECT("AC4:AC"&amp;ROW()-1)),""))</f>
        <v/>
      </c>
      <c r="AD172" s="7" t="str">
        <f ca="1">IF(AND($A172&lt;&gt;"",$A172&lt;&gt;"TOTAL"),IF(AND([6]PREMIOS_TITULACIONES_ANTIGUAS!$AZ170&lt;&gt;"",[6]PREMIOS_TITULACIONES_ANTIGUAS!$AZ170&lt;&gt;0),[6]PREMIOS_TITULACIONES_ANTIGUAS!$AZ170,""),IF($A172="TOTAL",SUM(INDIRECT("AD4:AD"&amp;ROW()-1)),""))</f>
        <v/>
      </c>
      <c r="AE172" s="7" t="str">
        <f t="shared" ca="1" si="47"/>
        <v/>
      </c>
      <c r="AF172" s="7" t="str">
        <f ca="1">IF(AND($A172&lt;&gt;"",$A172&lt;&gt;"TOTAL"),IF(AND([6]PREMIOS_TITULACIONES_ANTIGUAS!$BC170&lt;&gt;"",[6]PREMIOS_TITULACIONES_ANTIGUAS!$BC170&lt;&gt;0),[6]PREMIOS_TITULACIONES_ANTIGUAS!$BC170,""),IF($A172="TOTAL",SUM(INDIRECT("AF4:AF"&amp;ROW()-1)),""))</f>
        <v/>
      </c>
      <c r="AG172" s="7" t="str">
        <f ca="1">IF(AND($A172&lt;&gt;"",$A172&lt;&gt;"TOTAL"),IF(AND([6]PREMIOS_TITULACIONES_ANTIGUAS!$BE170&lt;&gt;"",[6]PREMIOS_TITULACIONES_ANTIGUAS!$BE170&lt;&gt;0),[6]PREMIOS_TITULACIONES_ANTIGUAS!$BE170,""),IF($A172="TOTAL",SUM(INDIRECT("AG4:AG"&amp;ROW()-1)),""))</f>
        <v/>
      </c>
      <c r="AH172" s="7" t="str">
        <f t="shared" ca="1" si="48"/>
        <v/>
      </c>
      <c r="AI172" s="7" t="str">
        <f ca="1">IF(AND($A172&lt;&gt;"",$A172&lt;&gt;"TOTAL"),IF(AND([6]PREMIOS_TITULACIONES_ANTIGUAS!$BH170&lt;&gt;"",[6]PREMIOS_TITULACIONES_ANTIGUAS!$BH170&lt;&gt;0),[6]PREMIOS_TITULACIONES_ANTIGUAS!$BH170,""),IF($A172="TOTAL",SUM(INDIRECT("AI4:AI"&amp;ROW()-1)),""))</f>
        <v/>
      </c>
      <c r="AJ172" s="7" t="str">
        <f ca="1">IF(AND($A172&lt;&gt;"",$A172&lt;&gt;"TOTAL"),IF(AND([6]PREMIOS_TITULACIONES_ANTIGUAS!$BJ170&lt;&gt;"",[6]PREMIOS_TITULACIONES_ANTIGUAS!$BJ170&lt;&gt;0),[6]PREMIOS_TITULACIONES_ANTIGUAS!$BJ170,""),IF($A172="TOTAL",SUM(INDIRECT("AJ4:AJ"&amp;ROW()-1)),""))</f>
        <v/>
      </c>
      <c r="AK172" s="7" t="str">
        <f t="shared" ca="1" si="49"/>
        <v/>
      </c>
      <c r="AL172" s="7" t="str">
        <f ca="1">IF(AND($A172&lt;&gt;"",$A172&lt;&gt;"TOTAL"),IF(AND([6]PREMIOS_TITULACIONES_ANTIGUAS!$BM170&lt;&gt;"",[6]PREMIOS_TITULACIONES_ANTIGUAS!$BM170&lt;&gt;0),[6]PREMIOS_TITULACIONES_ANTIGUAS!$BM170,""),IF($A172="TOTAL",SUM(INDIRECT("AL4:AL"&amp;ROW()-1)),""))</f>
        <v/>
      </c>
      <c r="AM172" s="7" t="str">
        <f ca="1">IF(AND($A172&lt;&gt;"",$A172&lt;&gt;"TOTAL"),IF(AND([6]PREMIOS_TITULACIONES_ANTIGUAS!$BO170&lt;&gt;"",[6]PREMIOS_TITULACIONES_ANTIGUAS!$BO170&lt;&gt;0),[6]PREMIOS_TITULACIONES_ANTIGUAS!$BO170,""),IF($A172="TOTAL",SUM(INDIRECT("AM4:AM"&amp;ROW()-1)),""))</f>
        <v/>
      </c>
      <c r="AN172" s="7" t="str">
        <f t="shared" ca="1" si="50"/>
        <v/>
      </c>
      <c r="AO172" s="7" t="str">
        <f ca="1">IF(AND($A172&lt;&gt;"",$A172&lt;&gt;"TOTAL"),IF(AND([6]PREMIOS_TITULACIONES_ANTIGUAS!$BR170&lt;&gt;"",[6]PREMIOS_TITULACIONES_ANTIGUAS!$BR170&lt;&gt;0),[6]PREMIOS_TITULACIONES_ANTIGUAS!$BR170,""),IF($A172="TOTAL",SUM(INDIRECT("AO4:AO"&amp;ROW()-1)),""))</f>
        <v/>
      </c>
      <c r="AP172" s="7" t="str">
        <f ca="1">IF(AND($A172&lt;&gt;"",$A172&lt;&gt;"TOTAL"),IF(AND([6]PREMIOS_TITULACIONES_ANTIGUAS!$BT170&lt;&gt;"",[6]PREMIOS_TITULACIONES_ANTIGUAS!$BT170&lt;&gt;0),[6]PREMIOS_TITULACIONES_ANTIGUAS!$BT170,""),IF($A172="TOTAL",SUM(INDIRECT("AP4:AP"&amp;ROW()-1)),""))</f>
        <v/>
      </c>
      <c r="AQ172" s="7" t="str">
        <f t="shared" ca="1" si="51"/>
        <v/>
      </c>
      <c r="AR172" s="7" t="str">
        <f ca="1">IF(AND($A172&lt;&gt;"",$A172&lt;&gt;"TOTAL"),IF(AND([6]PREMIOS_TITULACIONES_ANTIGUAS!$BW170&lt;&gt;"",[6]PREMIOS_TITULACIONES_ANTIGUAS!$BW170&lt;&gt;0),[6]PREMIOS_TITULACIONES_ANTIGUAS!$BW170,""),IF($A172="TOTAL",SUM(INDIRECT("AR4:AR"&amp;ROW()-1)),""))</f>
        <v/>
      </c>
      <c r="AS172" s="7" t="str">
        <f ca="1">IF(AND($A172&lt;&gt;"",$A172&lt;&gt;"TOTAL"),IF(AND([6]PREMIOS_TITULACIONES_ANTIGUAS!$BY170&lt;&gt;"",[6]PREMIOS_TITULACIONES_ANTIGUAS!$BY170&lt;&gt;0),[6]PREMIOS_TITULACIONES_ANTIGUAS!$BY170,""),IF($A172="TOTAL",SUM(INDIRECT("AS4:AS"&amp;ROW()-1)),""))</f>
        <v/>
      </c>
      <c r="AT172" s="7" t="str">
        <f t="shared" ca="1" si="52"/>
        <v/>
      </c>
      <c r="AU172" s="7" t="str">
        <f ca="1">IF(AND($A172&lt;&gt;"",$A172&lt;&gt;"TOTAL"),IF(AND([6]PREMIOS_TITULACIONES_ANTIGUAS!$CB170&lt;&gt;"",[6]PREMIOS_TITULACIONES_ANTIGUAS!$CB170&lt;&gt;0),[6]PREMIOS_TITULACIONES_ANTIGUAS!$CB170,""),IF($A172="TOTAL",SUM(INDIRECT("AU4:AU"&amp;ROW()-1)),""))</f>
        <v/>
      </c>
      <c r="AV172" s="7" t="str">
        <f ca="1">IF(AND($A172&lt;&gt;"",$A172&lt;&gt;"TOTAL"),IF(AND([6]PREMIOS_TITULACIONES_ANTIGUAS!$CD170&lt;&gt;"",[6]PREMIOS_TITULACIONES_ANTIGUAS!$CD170&lt;&gt;0),[6]PREMIOS_TITULACIONES_ANTIGUAS!$CD170,""),IF($A172="TOTAL",SUM(INDIRECT("AV4:AV"&amp;ROW()-1)),""))</f>
        <v/>
      </c>
      <c r="AW172" s="7" t="str">
        <f t="shared" ca="1" si="53"/>
        <v/>
      </c>
      <c r="AX172" s="7" t="str">
        <f ca="1">IF(AND($A172&lt;&gt;"",$A172&lt;&gt;"TOTAL"),IF(AND([6]PREMIOS_TITULACIONES_ANTIGUAS!$CG170&lt;&gt;"",[6]PREMIOS_TITULACIONES_ANTIGUAS!$CG170&lt;&gt;0),[6]PREMIOS_TITULACIONES_ANTIGUAS!$CG170,""),IF($A172="TOTAL",SUM(INDIRECT("AX4:AX"&amp;ROW()-1)),""))</f>
        <v/>
      </c>
      <c r="AY172" s="7" t="str">
        <f ca="1">IF(AND($A172&lt;&gt;"",$A172&lt;&gt;"TOTAL"),IF(AND([6]PREMIOS_TITULACIONES_ANTIGUAS!$CI170&lt;&gt;"",[6]PREMIOS_TITULACIONES_ANTIGUAS!$CI170&lt;&gt;0),[6]PREMIOS_TITULACIONES_ANTIGUAS!$CI170,""),IF($A172="TOTAL",SUM(INDIRECT("AY4:AY"&amp;ROW()-1)),""))</f>
        <v/>
      </c>
      <c r="AZ172" s="7" t="str">
        <f t="shared" ca="1" si="54"/>
        <v/>
      </c>
      <c r="BA172" s="7" t="str">
        <f ca="1">IF(AND($A172&lt;&gt;"",$A172&lt;&gt;"TOTAL"),IF(AND([6]PREMIOS_TITULACIONES_ANTIGUAS!$CL170&lt;&gt;"",[6]PREMIOS_TITULACIONES_ANTIGUAS!$CL170&lt;&gt;0),[6]PREMIOS_TITULACIONES_ANTIGUAS!$CL170,""),IF($A172="TOTAL",SUM(INDIRECT("BA4:BA"&amp;ROW()-1)),""))</f>
        <v/>
      </c>
      <c r="BB172" s="7" t="str">
        <f ca="1">IF(AND($A172&lt;&gt;"",$A172&lt;&gt;"TOTAL"),IF(AND([6]PREMIOS_TITULACIONES_ANTIGUAS!$CN170&lt;&gt;"",[6]PREMIOS_TITULACIONES_ANTIGUAS!$CN170&lt;&gt;0),[6]PREMIOS_TITULACIONES_ANTIGUAS!$CN170,""),IF($A172="TOTAL",SUM(INDIRECT("BB4:BB"&amp;ROW()-1)),""))</f>
        <v/>
      </c>
      <c r="BC172" s="7" t="str">
        <f t="shared" ca="1" si="55"/>
        <v/>
      </c>
      <c r="BD172" s="7" t="str">
        <f ca="1">IF(AND($A172&lt;&gt;"",$A172&lt;&gt;"TOTAL"),IF(AND([6]PREMIOS_TITULACIONES_ANTIGUAS!$CQ170&lt;&gt;"",[6]PREMIOS_TITULACIONES_ANTIGUAS!$CQ170&lt;&gt;0),[6]PREMIOS_TITULACIONES_ANTIGUAS!$CQ170,""),IF($A172="TOTAL",SUM(INDIRECT("BD4:BD"&amp;ROW()-1)),""))</f>
        <v/>
      </c>
      <c r="BE172" s="7" t="str">
        <f ca="1">IF(AND($A172&lt;&gt;"",$A172&lt;&gt;"TOTAL"),IF(AND([6]PREMIOS_TITULACIONES_ANTIGUAS!$CS170&lt;&gt;"",[6]PREMIOS_TITULACIONES_ANTIGUAS!$CS170&lt;&gt;0),[6]PREMIOS_TITULACIONES_ANTIGUAS!$CS170,""),IF($A172="TOTAL",SUM(INDIRECT("BE4:BE"&amp;ROW()-1)),""))</f>
        <v/>
      </c>
      <c r="BF172" s="7" t="str">
        <f t="shared" ca="1" si="56"/>
        <v/>
      </c>
    </row>
    <row r="173" spans="1:58" x14ac:dyDescent="0.2">
      <c r="A173" s="12" t="str">
        <f>IF([6]PREMIOS_TITULACIONES_ANTIGUAS!$D171&lt;&gt;"",[6]PREMIOS_TITULACIONES_ANTIGUAS!$D171,IF(AND([6]PREMIOS_TITULACIONES_ANTIGUAS!$D171="",[6]PREMIOS_TITULACIONES_ANTIGUAS!$D172="",[6]PREMIOS_TITULACIONES_ANTIGUAS!$D170=""),"","TOTAL"))</f>
        <v/>
      </c>
      <c r="B173" s="7" t="str">
        <f ca="1">IF(AND($A173&lt;&gt;"",$A173&lt;&gt;"TOTAL"),IF(AND([6]PREMIOS_TITULACIONES_ANTIGUAS!$E171&lt;&gt;"",[6]PREMIOS_TITULACIONES_ANTIGUAS!$E171&lt;&gt;0),[6]PREMIOS_TITULACIONES_ANTIGUAS!$E171,""),IF($A173="TOTAL",SUM(INDIRECT("B4:B"&amp;ROW()-1)),""))</f>
        <v/>
      </c>
      <c r="C173" s="7" t="str">
        <f ca="1">IF(AND($A173&lt;&gt;"",$A173&lt;&gt;"TOTAL"),IF(AND([6]PREMIOS_TITULACIONES_ANTIGUAS!$G171&lt;&gt;"",[6]PREMIOS_TITULACIONES_ANTIGUAS!$G171&lt;&gt;0),[6]PREMIOS_TITULACIONES_ANTIGUAS!$G171,""),IF($A173="TOTAL",SUM(INDIRECT("C4:C"&amp;ROW()-1)),""))</f>
        <v/>
      </c>
      <c r="D173" s="7" t="str">
        <f t="shared" ca="1" si="38"/>
        <v/>
      </c>
      <c r="E173" s="7" t="str">
        <f ca="1">IF(AND($A173&lt;&gt;"",$A173&lt;&gt;"TOTAL"),IF(AND([6]PREMIOS_TITULACIONES_ANTIGUAS!$J171&lt;&gt;"",[6]PREMIOS_TITULACIONES_ANTIGUAS!$J171&lt;&gt;0),[6]PREMIOS_TITULACIONES_ANTIGUAS!$J171,""),IF($A173="TOTAL",SUM(INDIRECT("E4:E"&amp;ROW()-1)),""))</f>
        <v/>
      </c>
      <c r="F173" s="7" t="str">
        <f ca="1">IF(AND($A173&lt;&gt;"",$A173&lt;&gt;"TOTAL"),IF(AND([6]PREMIOS_TITULACIONES_ANTIGUAS!$L171&lt;&gt;"",[6]PREMIOS_TITULACIONES_ANTIGUAS!$L171&lt;&gt;0),[6]PREMIOS_TITULACIONES_ANTIGUAS!$L171,""),IF($A173="TOTAL",SUM(INDIRECT("F4:F"&amp;ROW()-1)),""))</f>
        <v/>
      </c>
      <c r="G173" s="7" t="str">
        <f t="shared" ca="1" si="39"/>
        <v/>
      </c>
      <c r="H173" s="7" t="str">
        <f ca="1">IF(AND($A173&lt;&gt;"",$A173&lt;&gt;"TOTAL"),IF(AND([6]PREMIOS_TITULACIONES_ANTIGUAS!$O171&lt;&gt;"",[6]PREMIOS_TITULACIONES_ANTIGUAS!$O171&lt;&gt;0),[6]PREMIOS_TITULACIONES_ANTIGUAS!$O171,""),IF($A173="TOTAL",SUM(INDIRECT("H4:H"&amp;ROW()-1)),""))</f>
        <v/>
      </c>
      <c r="I173" s="7" t="str">
        <f ca="1">IF(AND($A173&lt;&gt;"",$A173&lt;&gt;"TOTAL"),IF(AND([6]PREMIOS_TITULACIONES_ANTIGUAS!$Q171&lt;&gt;"",[6]PREMIOS_TITULACIONES_ANTIGUAS!$Q171&lt;&gt;0),[6]PREMIOS_TITULACIONES_ANTIGUAS!$Q171,""),IF($A173="TOTAL",SUM(INDIRECT("I4:I"&amp;ROW()-1)),""))</f>
        <v/>
      </c>
      <c r="J173" s="7" t="str">
        <f t="shared" ca="1" si="40"/>
        <v/>
      </c>
      <c r="K173" s="7" t="str">
        <f ca="1">IF(AND($A173&lt;&gt;"",$A173&lt;&gt;"TOTAL"),IF(AND([6]PREMIOS_TITULACIONES_ANTIGUAS!$T171&lt;&gt;"",[6]PREMIOS_TITULACIONES_ANTIGUAS!$T171&lt;&gt;0),[6]PREMIOS_TITULACIONES_ANTIGUAS!$T171,""),IF($A173="TOTAL",SUM(INDIRECT("K4:K"&amp;ROW()-1)),""))</f>
        <v/>
      </c>
      <c r="L173" s="7" t="str">
        <f ca="1">IF(AND($A173&lt;&gt;"",$A173&lt;&gt;"TOTAL"),IF(AND([6]PREMIOS_TITULACIONES_ANTIGUAS!$V171&lt;&gt;"",[6]PREMIOS_TITULACIONES_ANTIGUAS!$V171&lt;&gt;0),[6]PREMIOS_TITULACIONES_ANTIGUAS!$V171,""),IF($A173="TOTAL",SUM(INDIRECT("L4:L"&amp;ROW()-1)),""))</f>
        <v/>
      </c>
      <c r="M173" s="7" t="str">
        <f t="shared" ca="1" si="41"/>
        <v/>
      </c>
      <c r="N173" s="7" t="str">
        <f ca="1">IF(AND($A173&lt;&gt;"",$A173&lt;&gt;"TOTAL"),IF(AND([6]PREMIOS_TITULACIONES_ANTIGUAS!$Y171&lt;&gt;"",[6]PREMIOS_TITULACIONES_ANTIGUAS!$Y171&lt;&gt;0),[6]PREMIOS_TITULACIONES_ANTIGUAS!$Y171,""),IF($A173="TOTAL",SUM(INDIRECT("N4:N"&amp;ROW()-1)),""))</f>
        <v/>
      </c>
      <c r="O173" s="7" t="str">
        <f ca="1">IF(AND($A173&lt;&gt;"",$A173&lt;&gt;"TOTAL"),IF(AND([6]PREMIOS_TITULACIONES_ANTIGUAS!$AA171&lt;&gt;"",[6]PREMIOS_TITULACIONES_ANTIGUAS!$AA171&lt;&gt;0),[6]PREMIOS_TITULACIONES_ANTIGUAS!$AA171,""),IF($A173="TOTAL",SUM(INDIRECT("O4:O"&amp;ROW()-1)),""))</f>
        <v/>
      </c>
      <c r="P173" s="7" t="str">
        <f t="shared" ca="1" si="42"/>
        <v/>
      </c>
      <c r="Q173" s="7" t="str">
        <f ca="1">IF(AND($A173&lt;&gt;"",$A173&lt;&gt;"TOTAL"),IF(AND([6]PREMIOS_TITULACIONES_ANTIGUAS!$AD171&lt;&gt;"",[6]PREMIOS_TITULACIONES_ANTIGUAS!$AD171&lt;&gt;0),[6]PREMIOS_TITULACIONES_ANTIGUAS!$AD171,""),IF($A173="TOTAL",SUM(INDIRECT("Q4:Q"&amp;ROW()-1)),""))</f>
        <v/>
      </c>
      <c r="R173" s="7" t="str">
        <f ca="1">IF(AND($A173&lt;&gt;"",$A173&lt;&gt;"TOTAL"),IF(AND([6]PREMIOS_TITULACIONES_ANTIGUAS!$AF171&lt;&gt;"",[6]PREMIOS_TITULACIONES_ANTIGUAS!$AF171&lt;&gt;0),[6]PREMIOS_TITULACIONES_ANTIGUAS!$AF171,""),IF($A173="TOTAL",SUM(INDIRECT("R4:R"&amp;ROW()-1)),""))</f>
        <v/>
      </c>
      <c r="S173" s="7" t="str">
        <f t="shared" ca="1" si="43"/>
        <v/>
      </c>
      <c r="T173" s="7" t="str">
        <f ca="1">IF(AND($A173&lt;&gt;"",$A173&lt;&gt;"TOTAL"),IF(AND([6]PREMIOS_TITULACIONES_ANTIGUAS!$AI171&lt;&gt;"",[6]PREMIOS_TITULACIONES_ANTIGUAS!$AI171&lt;&gt;0),[6]PREMIOS_TITULACIONES_ANTIGUAS!$AI171,""),IF($A173="TOTAL",SUM(INDIRECT("T4:T"&amp;ROW()-1)),""))</f>
        <v/>
      </c>
      <c r="U173" s="7" t="str">
        <f ca="1">IF(AND($A173&lt;&gt;"",$A173&lt;&gt;"TOTAL"),IF(AND([6]PREMIOS_TITULACIONES_ANTIGUAS!$AK171&lt;&gt;"",[6]PREMIOS_TITULACIONES_ANTIGUAS!$AK171&lt;&gt;0),[6]PREMIOS_TITULACIONES_ANTIGUAS!$AK171,""),IF($A173="TOTAL",SUM(INDIRECT("U4:U"&amp;ROW()-1)),""))</f>
        <v/>
      </c>
      <c r="V173" s="7" t="str">
        <f t="shared" ca="1" si="44"/>
        <v/>
      </c>
      <c r="W173" s="7" t="str">
        <f ca="1">IF(AND($A173&lt;&gt;"",$A173&lt;&gt;"TOTAL"),IF(AND([6]PREMIOS_TITULACIONES_ANTIGUAS!$AN171&lt;&gt;"",[6]PREMIOS_TITULACIONES_ANTIGUAS!$AN171&lt;&gt;0),[6]PREMIOS_TITULACIONES_ANTIGUAS!$AN171,""),IF($A173="TOTAL",SUM(INDIRECT("W4:W"&amp;ROW()-1)),""))</f>
        <v/>
      </c>
      <c r="X173" s="7" t="str">
        <f ca="1">IF(AND($A173&lt;&gt;"",$A173&lt;&gt;"TOTAL"),IF(AND([6]PREMIOS_TITULACIONES_ANTIGUAS!$AP171&lt;&gt;"",[6]PREMIOS_TITULACIONES_ANTIGUAS!$AP171&lt;&gt;0),[6]PREMIOS_TITULACIONES_ANTIGUAS!$AP171,""),IF($A173="TOTAL",SUM(INDIRECT("X4:X"&amp;ROW()-1)),""))</f>
        <v/>
      </c>
      <c r="Y173" s="7" t="str">
        <f t="shared" ca="1" si="45"/>
        <v/>
      </c>
      <c r="Z173" s="7" t="str">
        <f ca="1">IF(AND($A173&lt;&gt;"",$A173&lt;&gt;"TOTAL"),IF(AND([6]PREMIOS_TITULACIONES_ANTIGUAS!$AS171&lt;&gt;"",[6]PREMIOS_TITULACIONES_ANTIGUAS!$AS171&lt;&gt;0),[6]PREMIOS_TITULACIONES_ANTIGUAS!$AS171,""),IF($A173="TOTAL",SUM(INDIRECT("Z4:Z"&amp;ROW()-1)),""))</f>
        <v/>
      </c>
      <c r="AA173" s="7" t="str">
        <f ca="1">IF(AND($A173&lt;&gt;"",$A173&lt;&gt;"TOTAL"),IF(AND([6]PREMIOS_TITULACIONES_ANTIGUAS!$AU171&lt;&gt;"",[6]PREMIOS_TITULACIONES_ANTIGUAS!$AU171&lt;&gt;0),[6]PREMIOS_TITULACIONES_ANTIGUAS!$AU171,""),IF($A173="TOTAL",SUM(INDIRECT("AA4:AA"&amp;ROW()-1)),""))</f>
        <v/>
      </c>
      <c r="AB173" s="7" t="str">
        <f t="shared" ca="1" si="46"/>
        <v/>
      </c>
      <c r="AC173" s="7" t="str">
        <f ca="1">IF(AND($A173&lt;&gt;"",$A173&lt;&gt;"TOTAL"),IF(AND([6]PREMIOS_TITULACIONES_ANTIGUAS!$AX171&lt;&gt;"",[6]PREMIOS_TITULACIONES_ANTIGUAS!$AX171&lt;&gt;0),[6]PREMIOS_TITULACIONES_ANTIGUAS!$AX171,""),IF($A173="TOTAL",SUM(INDIRECT("AC4:AC"&amp;ROW()-1)),""))</f>
        <v/>
      </c>
      <c r="AD173" s="7" t="str">
        <f ca="1">IF(AND($A173&lt;&gt;"",$A173&lt;&gt;"TOTAL"),IF(AND([6]PREMIOS_TITULACIONES_ANTIGUAS!$AZ171&lt;&gt;"",[6]PREMIOS_TITULACIONES_ANTIGUAS!$AZ171&lt;&gt;0),[6]PREMIOS_TITULACIONES_ANTIGUAS!$AZ171,""),IF($A173="TOTAL",SUM(INDIRECT("AD4:AD"&amp;ROW()-1)),""))</f>
        <v/>
      </c>
      <c r="AE173" s="7" t="str">
        <f t="shared" ca="1" si="47"/>
        <v/>
      </c>
      <c r="AF173" s="7" t="str">
        <f ca="1">IF(AND($A173&lt;&gt;"",$A173&lt;&gt;"TOTAL"),IF(AND([6]PREMIOS_TITULACIONES_ANTIGUAS!$BC171&lt;&gt;"",[6]PREMIOS_TITULACIONES_ANTIGUAS!$BC171&lt;&gt;0),[6]PREMIOS_TITULACIONES_ANTIGUAS!$BC171,""),IF($A173="TOTAL",SUM(INDIRECT("AF4:AF"&amp;ROW()-1)),""))</f>
        <v/>
      </c>
      <c r="AG173" s="7" t="str">
        <f ca="1">IF(AND($A173&lt;&gt;"",$A173&lt;&gt;"TOTAL"),IF(AND([6]PREMIOS_TITULACIONES_ANTIGUAS!$BE171&lt;&gt;"",[6]PREMIOS_TITULACIONES_ANTIGUAS!$BE171&lt;&gt;0),[6]PREMIOS_TITULACIONES_ANTIGUAS!$BE171,""),IF($A173="TOTAL",SUM(INDIRECT("AG4:AG"&amp;ROW()-1)),""))</f>
        <v/>
      </c>
      <c r="AH173" s="7" t="str">
        <f t="shared" ca="1" si="48"/>
        <v/>
      </c>
      <c r="AI173" s="7" t="str">
        <f ca="1">IF(AND($A173&lt;&gt;"",$A173&lt;&gt;"TOTAL"),IF(AND([6]PREMIOS_TITULACIONES_ANTIGUAS!$BH171&lt;&gt;"",[6]PREMIOS_TITULACIONES_ANTIGUAS!$BH171&lt;&gt;0),[6]PREMIOS_TITULACIONES_ANTIGUAS!$BH171,""),IF($A173="TOTAL",SUM(INDIRECT("AI4:AI"&amp;ROW()-1)),""))</f>
        <v/>
      </c>
      <c r="AJ173" s="7" t="str">
        <f ca="1">IF(AND($A173&lt;&gt;"",$A173&lt;&gt;"TOTAL"),IF(AND([6]PREMIOS_TITULACIONES_ANTIGUAS!$BJ171&lt;&gt;"",[6]PREMIOS_TITULACIONES_ANTIGUAS!$BJ171&lt;&gt;0),[6]PREMIOS_TITULACIONES_ANTIGUAS!$BJ171,""),IF($A173="TOTAL",SUM(INDIRECT("AJ4:AJ"&amp;ROW()-1)),""))</f>
        <v/>
      </c>
      <c r="AK173" s="7" t="str">
        <f t="shared" ca="1" si="49"/>
        <v/>
      </c>
      <c r="AL173" s="7" t="str">
        <f ca="1">IF(AND($A173&lt;&gt;"",$A173&lt;&gt;"TOTAL"),IF(AND([6]PREMIOS_TITULACIONES_ANTIGUAS!$BM171&lt;&gt;"",[6]PREMIOS_TITULACIONES_ANTIGUAS!$BM171&lt;&gt;0),[6]PREMIOS_TITULACIONES_ANTIGUAS!$BM171,""),IF($A173="TOTAL",SUM(INDIRECT("AL4:AL"&amp;ROW()-1)),""))</f>
        <v/>
      </c>
      <c r="AM173" s="7" t="str">
        <f ca="1">IF(AND($A173&lt;&gt;"",$A173&lt;&gt;"TOTAL"),IF(AND([6]PREMIOS_TITULACIONES_ANTIGUAS!$BO171&lt;&gt;"",[6]PREMIOS_TITULACIONES_ANTIGUAS!$BO171&lt;&gt;0),[6]PREMIOS_TITULACIONES_ANTIGUAS!$BO171,""),IF($A173="TOTAL",SUM(INDIRECT("AM4:AM"&amp;ROW()-1)),""))</f>
        <v/>
      </c>
      <c r="AN173" s="7" t="str">
        <f t="shared" ca="1" si="50"/>
        <v/>
      </c>
      <c r="AO173" s="7" t="str">
        <f ca="1">IF(AND($A173&lt;&gt;"",$A173&lt;&gt;"TOTAL"),IF(AND([6]PREMIOS_TITULACIONES_ANTIGUAS!$BR171&lt;&gt;"",[6]PREMIOS_TITULACIONES_ANTIGUAS!$BR171&lt;&gt;0),[6]PREMIOS_TITULACIONES_ANTIGUAS!$BR171,""),IF($A173="TOTAL",SUM(INDIRECT("AO4:AO"&amp;ROW()-1)),""))</f>
        <v/>
      </c>
      <c r="AP173" s="7" t="str">
        <f ca="1">IF(AND($A173&lt;&gt;"",$A173&lt;&gt;"TOTAL"),IF(AND([6]PREMIOS_TITULACIONES_ANTIGUAS!$BT171&lt;&gt;"",[6]PREMIOS_TITULACIONES_ANTIGUAS!$BT171&lt;&gt;0),[6]PREMIOS_TITULACIONES_ANTIGUAS!$BT171,""),IF($A173="TOTAL",SUM(INDIRECT("AP4:AP"&amp;ROW()-1)),""))</f>
        <v/>
      </c>
      <c r="AQ173" s="7" t="str">
        <f t="shared" ca="1" si="51"/>
        <v/>
      </c>
      <c r="AR173" s="7" t="str">
        <f ca="1">IF(AND($A173&lt;&gt;"",$A173&lt;&gt;"TOTAL"),IF(AND([6]PREMIOS_TITULACIONES_ANTIGUAS!$BW171&lt;&gt;"",[6]PREMIOS_TITULACIONES_ANTIGUAS!$BW171&lt;&gt;0),[6]PREMIOS_TITULACIONES_ANTIGUAS!$BW171,""),IF($A173="TOTAL",SUM(INDIRECT("AR4:AR"&amp;ROW()-1)),""))</f>
        <v/>
      </c>
      <c r="AS173" s="7" t="str">
        <f ca="1">IF(AND($A173&lt;&gt;"",$A173&lt;&gt;"TOTAL"),IF(AND([6]PREMIOS_TITULACIONES_ANTIGUAS!$BY171&lt;&gt;"",[6]PREMIOS_TITULACIONES_ANTIGUAS!$BY171&lt;&gt;0),[6]PREMIOS_TITULACIONES_ANTIGUAS!$BY171,""),IF($A173="TOTAL",SUM(INDIRECT("AS4:AS"&amp;ROW()-1)),""))</f>
        <v/>
      </c>
      <c r="AT173" s="7" t="str">
        <f t="shared" ca="1" si="52"/>
        <v/>
      </c>
      <c r="AU173" s="7" t="str">
        <f ca="1">IF(AND($A173&lt;&gt;"",$A173&lt;&gt;"TOTAL"),IF(AND([6]PREMIOS_TITULACIONES_ANTIGUAS!$CB171&lt;&gt;"",[6]PREMIOS_TITULACIONES_ANTIGUAS!$CB171&lt;&gt;0),[6]PREMIOS_TITULACIONES_ANTIGUAS!$CB171,""),IF($A173="TOTAL",SUM(INDIRECT("AU4:AU"&amp;ROW()-1)),""))</f>
        <v/>
      </c>
      <c r="AV173" s="7" t="str">
        <f ca="1">IF(AND($A173&lt;&gt;"",$A173&lt;&gt;"TOTAL"),IF(AND([6]PREMIOS_TITULACIONES_ANTIGUAS!$CD171&lt;&gt;"",[6]PREMIOS_TITULACIONES_ANTIGUAS!$CD171&lt;&gt;0),[6]PREMIOS_TITULACIONES_ANTIGUAS!$CD171,""),IF($A173="TOTAL",SUM(INDIRECT("AV4:AV"&amp;ROW()-1)),""))</f>
        <v/>
      </c>
      <c r="AW173" s="7" t="str">
        <f t="shared" ca="1" si="53"/>
        <v/>
      </c>
      <c r="AX173" s="7" t="str">
        <f ca="1">IF(AND($A173&lt;&gt;"",$A173&lt;&gt;"TOTAL"),IF(AND([6]PREMIOS_TITULACIONES_ANTIGUAS!$CG171&lt;&gt;"",[6]PREMIOS_TITULACIONES_ANTIGUAS!$CG171&lt;&gt;0),[6]PREMIOS_TITULACIONES_ANTIGUAS!$CG171,""),IF($A173="TOTAL",SUM(INDIRECT("AX4:AX"&amp;ROW()-1)),""))</f>
        <v/>
      </c>
      <c r="AY173" s="7" t="str">
        <f ca="1">IF(AND($A173&lt;&gt;"",$A173&lt;&gt;"TOTAL"),IF(AND([6]PREMIOS_TITULACIONES_ANTIGUAS!$CI171&lt;&gt;"",[6]PREMIOS_TITULACIONES_ANTIGUAS!$CI171&lt;&gt;0),[6]PREMIOS_TITULACIONES_ANTIGUAS!$CI171,""),IF($A173="TOTAL",SUM(INDIRECT("AY4:AY"&amp;ROW()-1)),""))</f>
        <v/>
      </c>
      <c r="AZ173" s="7" t="str">
        <f t="shared" ca="1" si="54"/>
        <v/>
      </c>
      <c r="BA173" s="7" t="str">
        <f ca="1">IF(AND($A173&lt;&gt;"",$A173&lt;&gt;"TOTAL"),IF(AND([6]PREMIOS_TITULACIONES_ANTIGUAS!$CL171&lt;&gt;"",[6]PREMIOS_TITULACIONES_ANTIGUAS!$CL171&lt;&gt;0),[6]PREMIOS_TITULACIONES_ANTIGUAS!$CL171,""),IF($A173="TOTAL",SUM(INDIRECT("BA4:BA"&amp;ROW()-1)),""))</f>
        <v/>
      </c>
      <c r="BB173" s="7" t="str">
        <f ca="1">IF(AND($A173&lt;&gt;"",$A173&lt;&gt;"TOTAL"),IF(AND([6]PREMIOS_TITULACIONES_ANTIGUAS!$CN171&lt;&gt;"",[6]PREMIOS_TITULACIONES_ANTIGUAS!$CN171&lt;&gt;0),[6]PREMIOS_TITULACIONES_ANTIGUAS!$CN171,""),IF($A173="TOTAL",SUM(INDIRECT("BB4:BB"&amp;ROW()-1)),""))</f>
        <v/>
      </c>
      <c r="BC173" s="7" t="str">
        <f t="shared" ca="1" si="55"/>
        <v/>
      </c>
      <c r="BD173" s="7" t="str">
        <f ca="1">IF(AND($A173&lt;&gt;"",$A173&lt;&gt;"TOTAL"),IF(AND([6]PREMIOS_TITULACIONES_ANTIGUAS!$CQ171&lt;&gt;"",[6]PREMIOS_TITULACIONES_ANTIGUAS!$CQ171&lt;&gt;0),[6]PREMIOS_TITULACIONES_ANTIGUAS!$CQ171,""),IF($A173="TOTAL",SUM(INDIRECT("BD4:BD"&amp;ROW()-1)),""))</f>
        <v/>
      </c>
      <c r="BE173" s="7" t="str">
        <f ca="1">IF(AND($A173&lt;&gt;"",$A173&lt;&gt;"TOTAL"),IF(AND([6]PREMIOS_TITULACIONES_ANTIGUAS!$CS171&lt;&gt;"",[6]PREMIOS_TITULACIONES_ANTIGUAS!$CS171&lt;&gt;0),[6]PREMIOS_TITULACIONES_ANTIGUAS!$CS171,""),IF($A173="TOTAL",SUM(INDIRECT("BE4:BE"&amp;ROW()-1)),""))</f>
        <v/>
      </c>
      <c r="BF173" s="7" t="str">
        <f t="shared" ca="1" si="56"/>
        <v/>
      </c>
    </row>
    <row r="174" spans="1:58" x14ac:dyDescent="0.2">
      <c r="A174" s="12" t="str">
        <f>IF([6]PREMIOS_TITULACIONES_ANTIGUAS!$D172&lt;&gt;"",[6]PREMIOS_TITULACIONES_ANTIGUAS!$D172,IF(AND([6]PREMIOS_TITULACIONES_ANTIGUAS!$D172="",[6]PREMIOS_TITULACIONES_ANTIGUAS!$D173="",[6]PREMIOS_TITULACIONES_ANTIGUAS!$D171=""),"","TOTAL"))</f>
        <v/>
      </c>
      <c r="B174" s="7" t="str">
        <f ca="1">IF(AND($A174&lt;&gt;"",$A174&lt;&gt;"TOTAL"),IF(AND([6]PREMIOS_TITULACIONES_ANTIGUAS!$E172&lt;&gt;"",[6]PREMIOS_TITULACIONES_ANTIGUAS!$E172&lt;&gt;0),[6]PREMIOS_TITULACIONES_ANTIGUAS!$E172,""),IF($A174="TOTAL",SUM(INDIRECT("B4:B"&amp;ROW()-1)),""))</f>
        <v/>
      </c>
      <c r="C174" s="7" t="str">
        <f ca="1">IF(AND($A174&lt;&gt;"",$A174&lt;&gt;"TOTAL"),IF(AND([6]PREMIOS_TITULACIONES_ANTIGUAS!$G172&lt;&gt;"",[6]PREMIOS_TITULACIONES_ANTIGUAS!$G172&lt;&gt;0),[6]PREMIOS_TITULACIONES_ANTIGUAS!$G172,""),IF($A174="TOTAL",SUM(INDIRECT("C4:C"&amp;ROW()-1)),""))</f>
        <v/>
      </c>
      <c r="D174" s="7" t="str">
        <f t="shared" ca="1" si="38"/>
        <v/>
      </c>
      <c r="E174" s="7" t="str">
        <f ca="1">IF(AND($A174&lt;&gt;"",$A174&lt;&gt;"TOTAL"),IF(AND([6]PREMIOS_TITULACIONES_ANTIGUAS!$J172&lt;&gt;"",[6]PREMIOS_TITULACIONES_ANTIGUAS!$J172&lt;&gt;0),[6]PREMIOS_TITULACIONES_ANTIGUAS!$J172,""),IF($A174="TOTAL",SUM(INDIRECT("E4:E"&amp;ROW()-1)),""))</f>
        <v/>
      </c>
      <c r="F174" s="7" t="str">
        <f ca="1">IF(AND($A174&lt;&gt;"",$A174&lt;&gt;"TOTAL"),IF(AND([6]PREMIOS_TITULACIONES_ANTIGUAS!$L172&lt;&gt;"",[6]PREMIOS_TITULACIONES_ANTIGUAS!$L172&lt;&gt;0),[6]PREMIOS_TITULACIONES_ANTIGUAS!$L172,""),IF($A174="TOTAL",SUM(INDIRECT("F4:F"&amp;ROW()-1)),""))</f>
        <v/>
      </c>
      <c r="G174" s="7" t="str">
        <f t="shared" ca="1" si="39"/>
        <v/>
      </c>
      <c r="H174" s="7" t="str">
        <f ca="1">IF(AND($A174&lt;&gt;"",$A174&lt;&gt;"TOTAL"),IF(AND([6]PREMIOS_TITULACIONES_ANTIGUAS!$O172&lt;&gt;"",[6]PREMIOS_TITULACIONES_ANTIGUAS!$O172&lt;&gt;0),[6]PREMIOS_TITULACIONES_ANTIGUAS!$O172,""),IF($A174="TOTAL",SUM(INDIRECT("H4:H"&amp;ROW()-1)),""))</f>
        <v/>
      </c>
      <c r="I174" s="7" t="str">
        <f ca="1">IF(AND($A174&lt;&gt;"",$A174&lt;&gt;"TOTAL"),IF(AND([6]PREMIOS_TITULACIONES_ANTIGUAS!$Q172&lt;&gt;"",[6]PREMIOS_TITULACIONES_ANTIGUAS!$Q172&lt;&gt;0),[6]PREMIOS_TITULACIONES_ANTIGUAS!$Q172,""),IF($A174="TOTAL",SUM(INDIRECT("I4:I"&amp;ROW()-1)),""))</f>
        <v/>
      </c>
      <c r="J174" s="7" t="str">
        <f t="shared" ca="1" si="40"/>
        <v/>
      </c>
      <c r="K174" s="7" t="str">
        <f ca="1">IF(AND($A174&lt;&gt;"",$A174&lt;&gt;"TOTAL"),IF(AND([6]PREMIOS_TITULACIONES_ANTIGUAS!$T172&lt;&gt;"",[6]PREMIOS_TITULACIONES_ANTIGUAS!$T172&lt;&gt;0),[6]PREMIOS_TITULACIONES_ANTIGUAS!$T172,""),IF($A174="TOTAL",SUM(INDIRECT("K4:K"&amp;ROW()-1)),""))</f>
        <v/>
      </c>
      <c r="L174" s="7" t="str">
        <f ca="1">IF(AND($A174&lt;&gt;"",$A174&lt;&gt;"TOTAL"),IF(AND([6]PREMIOS_TITULACIONES_ANTIGUAS!$V172&lt;&gt;"",[6]PREMIOS_TITULACIONES_ANTIGUAS!$V172&lt;&gt;0),[6]PREMIOS_TITULACIONES_ANTIGUAS!$V172,""),IF($A174="TOTAL",SUM(INDIRECT("L4:L"&amp;ROW()-1)),""))</f>
        <v/>
      </c>
      <c r="M174" s="7" t="str">
        <f t="shared" ca="1" si="41"/>
        <v/>
      </c>
      <c r="N174" s="7" t="str">
        <f ca="1">IF(AND($A174&lt;&gt;"",$A174&lt;&gt;"TOTAL"),IF(AND([6]PREMIOS_TITULACIONES_ANTIGUAS!$Y172&lt;&gt;"",[6]PREMIOS_TITULACIONES_ANTIGUAS!$Y172&lt;&gt;0),[6]PREMIOS_TITULACIONES_ANTIGUAS!$Y172,""),IF($A174="TOTAL",SUM(INDIRECT("N4:N"&amp;ROW()-1)),""))</f>
        <v/>
      </c>
      <c r="O174" s="7" t="str">
        <f ca="1">IF(AND($A174&lt;&gt;"",$A174&lt;&gt;"TOTAL"),IF(AND([6]PREMIOS_TITULACIONES_ANTIGUAS!$AA172&lt;&gt;"",[6]PREMIOS_TITULACIONES_ANTIGUAS!$AA172&lt;&gt;0),[6]PREMIOS_TITULACIONES_ANTIGUAS!$AA172,""),IF($A174="TOTAL",SUM(INDIRECT("O4:O"&amp;ROW()-1)),""))</f>
        <v/>
      </c>
      <c r="P174" s="7" t="str">
        <f t="shared" ca="1" si="42"/>
        <v/>
      </c>
      <c r="Q174" s="7" t="str">
        <f ca="1">IF(AND($A174&lt;&gt;"",$A174&lt;&gt;"TOTAL"),IF(AND([6]PREMIOS_TITULACIONES_ANTIGUAS!$AD172&lt;&gt;"",[6]PREMIOS_TITULACIONES_ANTIGUAS!$AD172&lt;&gt;0),[6]PREMIOS_TITULACIONES_ANTIGUAS!$AD172,""),IF($A174="TOTAL",SUM(INDIRECT("Q4:Q"&amp;ROW()-1)),""))</f>
        <v/>
      </c>
      <c r="R174" s="7" t="str">
        <f ca="1">IF(AND($A174&lt;&gt;"",$A174&lt;&gt;"TOTAL"),IF(AND([6]PREMIOS_TITULACIONES_ANTIGUAS!$AF172&lt;&gt;"",[6]PREMIOS_TITULACIONES_ANTIGUAS!$AF172&lt;&gt;0),[6]PREMIOS_TITULACIONES_ANTIGUAS!$AF172,""),IF($A174="TOTAL",SUM(INDIRECT("R4:R"&amp;ROW()-1)),""))</f>
        <v/>
      </c>
      <c r="S174" s="7" t="str">
        <f t="shared" ca="1" si="43"/>
        <v/>
      </c>
      <c r="T174" s="7" t="str">
        <f ca="1">IF(AND($A174&lt;&gt;"",$A174&lt;&gt;"TOTAL"),IF(AND([6]PREMIOS_TITULACIONES_ANTIGUAS!$AI172&lt;&gt;"",[6]PREMIOS_TITULACIONES_ANTIGUAS!$AI172&lt;&gt;0),[6]PREMIOS_TITULACIONES_ANTIGUAS!$AI172,""),IF($A174="TOTAL",SUM(INDIRECT("T4:T"&amp;ROW()-1)),""))</f>
        <v/>
      </c>
      <c r="U174" s="7" t="str">
        <f ca="1">IF(AND($A174&lt;&gt;"",$A174&lt;&gt;"TOTAL"),IF(AND([6]PREMIOS_TITULACIONES_ANTIGUAS!$AK172&lt;&gt;"",[6]PREMIOS_TITULACIONES_ANTIGUAS!$AK172&lt;&gt;0),[6]PREMIOS_TITULACIONES_ANTIGUAS!$AK172,""),IF($A174="TOTAL",SUM(INDIRECT("U4:U"&amp;ROW()-1)),""))</f>
        <v/>
      </c>
      <c r="V174" s="7" t="str">
        <f t="shared" ca="1" si="44"/>
        <v/>
      </c>
      <c r="W174" s="7" t="str">
        <f ca="1">IF(AND($A174&lt;&gt;"",$A174&lt;&gt;"TOTAL"),IF(AND([6]PREMIOS_TITULACIONES_ANTIGUAS!$AN172&lt;&gt;"",[6]PREMIOS_TITULACIONES_ANTIGUAS!$AN172&lt;&gt;0),[6]PREMIOS_TITULACIONES_ANTIGUAS!$AN172,""),IF($A174="TOTAL",SUM(INDIRECT("W4:W"&amp;ROW()-1)),""))</f>
        <v/>
      </c>
      <c r="X174" s="7" t="str">
        <f ca="1">IF(AND($A174&lt;&gt;"",$A174&lt;&gt;"TOTAL"),IF(AND([6]PREMIOS_TITULACIONES_ANTIGUAS!$AP172&lt;&gt;"",[6]PREMIOS_TITULACIONES_ANTIGUAS!$AP172&lt;&gt;0),[6]PREMIOS_TITULACIONES_ANTIGUAS!$AP172,""),IF($A174="TOTAL",SUM(INDIRECT("X4:X"&amp;ROW()-1)),""))</f>
        <v/>
      </c>
      <c r="Y174" s="7" t="str">
        <f t="shared" ca="1" si="45"/>
        <v/>
      </c>
      <c r="Z174" s="7" t="str">
        <f ca="1">IF(AND($A174&lt;&gt;"",$A174&lt;&gt;"TOTAL"),IF(AND([6]PREMIOS_TITULACIONES_ANTIGUAS!$AS172&lt;&gt;"",[6]PREMIOS_TITULACIONES_ANTIGUAS!$AS172&lt;&gt;0),[6]PREMIOS_TITULACIONES_ANTIGUAS!$AS172,""),IF($A174="TOTAL",SUM(INDIRECT("Z4:Z"&amp;ROW()-1)),""))</f>
        <v/>
      </c>
      <c r="AA174" s="7" t="str">
        <f ca="1">IF(AND($A174&lt;&gt;"",$A174&lt;&gt;"TOTAL"),IF(AND([6]PREMIOS_TITULACIONES_ANTIGUAS!$AU172&lt;&gt;"",[6]PREMIOS_TITULACIONES_ANTIGUAS!$AU172&lt;&gt;0),[6]PREMIOS_TITULACIONES_ANTIGUAS!$AU172,""),IF($A174="TOTAL",SUM(INDIRECT("AA4:AA"&amp;ROW()-1)),""))</f>
        <v/>
      </c>
      <c r="AB174" s="7" t="str">
        <f t="shared" ca="1" si="46"/>
        <v/>
      </c>
      <c r="AC174" s="7" t="str">
        <f ca="1">IF(AND($A174&lt;&gt;"",$A174&lt;&gt;"TOTAL"),IF(AND([6]PREMIOS_TITULACIONES_ANTIGUAS!$AX172&lt;&gt;"",[6]PREMIOS_TITULACIONES_ANTIGUAS!$AX172&lt;&gt;0),[6]PREMIOS_TITULACIONES_ANTIGUAS!$AX172,""),IF($A174="TOTAL",SUM(INDIRECT("AC4:AC"&amp;ROW()-1)),""))</f>
        <v/>
      </c>
      <c r="AD174" s="7" t="str">
        <f ca="1">IF(AND($A174&lt;&gt;"",$A174&lt;&gt;"TOTAL"),IF(AND([6]PREMIOS_TITULACIONES_ANTIGUAS!$AZ172&lt;&gt;"",[6]PREMIOS_TITULACIONES_ANTIGUAS!$AZ172&lt;&gt;0),[6]PREMIOS_TITULACIONES_ANTIGUAS!$AZ172,""),IF($A174="TOTAL",SUM(INDIRECT("AD4:AD"&amp;ROW()-1)),""))</f>
        <v/>
      </c>
      <c r="AE174" s="7" t="str">
        <f t="shared" ca="1" si="47"/>
        <v/>
      </c>
      <c r="AF174" s="7" t="str">
        <f ca="1">IF(AND($A174&lt;&gt;"",$A174&lt;&gt;"TOTAL"),IF(AND([6]PREMIOS_TITULACIONES_ANTIGUAS!$BC172&lt;&gt;"",[6]PREMIOS_TITULACIONES_ANTIGUAS!$BC172&lt;&gt;0),[6]PREMIOS_TITULACIONES_ANTIGUAS!$BC172,""),IF($A174="TOTAL",SUM(INDIRECT("AF4:AF"&amp;ROW()-1)),""))</f>
        <v/>
      </c>
      <c r="AG174" s="7" t="str">
        <f ca="1">IF(AND($A174&lt;&gt;"",$A174&lt;&gt;"TOTAL"),IF(AND([6]PREMIOS_TITULACIONES_ANTIGUAS!$BE172&lt;&gt;"",[6]PREMIOS_TITULACIONES_ANTIGUAS!$BE172&lt;&gt;0),[6]PREMIOS_TITULACIONES_ANTIGUAS!$BE172,""),IF($A174="TOTAL",SUM(INDIRECT("AG4:AG"&amp;ROW()-1)),""))</f>
        <v/>
      </c>
      <c r="AH174" s="7" t="str">
        <f t="shared" ca="1" si="48"/>
        <v/>
      </c>
      <c r="AI174" s="7" t="str">
        <f ca="1">IF(AND($A174&lt;&gt;"",$A174&lt;&gt;"TOTAL"),IF(AND([6]PREMIOS_TITULACIONES_ANTIGUAS!$BH172&lt;&gt;"",[6]PREMIOS_TITULACIONES_ANTIGUAS!$BH172&lt;&gt;0),[6]PREMIOS_TITULACIONES_ANTIGUAS!$BH172,""),IF($A174="TOTAL",SUM(INDIRECT("AI4:AI"&amp;ROW()-1)),""))</f>
        <v/>
      </c>
      <c r="AJ174" s="7" t="str">
        <f ca="1">IF(AND($A174&lt;&gt;"",$A174&lt;&gt;"TOTAL"),IF(AND([6]PREMIOS_TITULACIONES_ANTIGUAS!$BJ172&lt;&gt;"",[6]PREMIOS_TITULACIONES_ANTIGUAS!$BJ172&lt;&gt;0),[6]PREMIOS_TITULACIONES_ANTIGUAS!$BJ172,""),IF($A174="TOTAL",SUM(INDIRECT("AJ4:AJ"&amp;ROW()-1)),""))</f>
        <v/>
      </c>
      <c r="AK174" s="7" t="str">
        <f t="shared" ca="1" si="49"/>
        <v/>
      </c>
      <c r="AL174" s="7" t="str">
        <f ca="1">IF(AND($A174&lt;&gt;"",$A174&lt;&gt;"TOTAL"),IF(AND([6]PREMIOS_TITULACIONES_ANTIGUAS!$BM172&lt;&gt;"",[6]PREMIOS_TITULACIONES_ANTIGUAS!$BM172&lt;&gt;0),[6]PREMIOS_TITULACIONES_ANTIGUAS!$BM172,""),IF($A174="TOTAL",SUM(INDIRECT("AL4:AL"&amp;ROW()-1)),""))</f>
        <v/>
      </c>
      <c r="AM174" s="7" t="str">
        <f ca="1">IF(AND($A174&lt;&gt;"",$A174&lt;&gt;"TOTAL"),IF(AND([6]PREMIOS_TITULACIONES_ANTIGUAS!$BO172&lt;&gt;"",[6]PREMIOS_TITULACIONES_ANTIGUAS!$BO172&lt;&gt;0),[6]PREMIOS_TITULACIONES_ANTIGUAS!$BO172,""),IF($A174="TOTAL",SUM(INDIRECT("AM4:AM"&amp;ROW()-1)),""))</f>
        <v/>
      </c>
      <c r="AN174" s="7" t="str">
        <f t="shared" ca="1" si="50"/>
        <v/>
      </c>
      <c r="AO174" s="7" t="str">
        <f ca="1">IF(AND($A174&lt;&gt;"",$A174&lt;&gt;"TOTAL"),IF(AND([6]PREMIOS_TITULACIONES_ANTIGUAS!$BR172&lt;&gt;"",[6]PREMIOS_TITULACIONES_ANTIGUAS!$BR172&lt;&gt;0),[6]PREMIOS_TITULACIONES_ANTIGUAS!$BR172,""),IF($A174="TOTAL",SUM(INDIRECT("AO4:AO"&amp;ROW()-1)),""))</f>
        <v/>
      </c>
      <c r="AP174" s="7" t="str">
        <f ca="1">IF(AND($A174&lt;&gt;"",$A174&lt;&gt;"TOTAL"),IF(AND([6]PREMIOS_TITULACIONES_ANTIGUAS!$BT172&lt;&gt;"",[6]PREMIOS_TITULACIONES_ANTIGUAS!$BT172&lt;&gt;0),[6]PREMIOS_TITULACIONES_ANTIGUAS!$BT172,""),IF($A174="TOTAL",SUM(INDIRECT("AP4:AP"&amp;ROW()-1)),""))</f>
        <v/>
      </c>
      <c r="AQ174" s="7" t="str">
        <f t="shared" ca="1" si="51"/>
        <v/>
      </c>
      <c r="AR174" s="7" t="str">
        <f ca="1">IF(AND($A174&lt;&gt;"",$A174&lt;&gt;"TOTAL"),IF(AND([6]PREMIOS_TITULACIONES_ANTIGUAS!$BW172&lt;&gt;"",[6]PREMIOS_TITULACIONES_ANTIGUAS!$BW172&lt;&gt;0),[6]PREMIOS_TITULACIONES_ANTIGUAS!$BW172,""),IF($A174="TOTAL",SUM(INDIRECT("AR4:AR"&amp;ROW()-1)),""))</f>
        <v/>
      </c>
      <c r="AS174" s="7" t="str">
        <f ca="1">IF(AND($A174&lt;&gt;"",$A174&lt;&gt;"TOTAL"),IF(AND([6]PREMIOS_TITULACIONES_ANTIGUAS!$BY172&lt;&gt;"",[6]PREMIOS_TITULACIONES_ANTIGUAS!$BY172&lt;&gt;0),[6]PREMIOS_TITULACIONES_ANTIGUAS!$BY172,""),IF($A174="TOTAL",SUM(INDIRECT("AS4:AS"&amp;ROW()-1)),""))</f>
        <v/>
      </c>
      <c r="AT174" s="7" t="str">
        <f t="shared" ca="1" si="52"/>
        <v/>
      </c>
      <c r="AU174" s="7" t="str">
        <f ca="1">IF(AND($A174&lt;&gt;"",$A174&lt;&gt;"TOTAL"),IF(AND([6]PREMIOS_TITULACIONES_ANTIGUAS!$CB172&lt;&gt;"",[6]PREMIOS_TITULACIONES_ANTIGUAS!$CB172&lt;&gt;0),[6]PREMIOS_TITULACIONES_ANTIGUAS!$CB172,""),IF($A174="TOTAL",SUM(INDIRECT("AU4:AU"&amp;ROW()-1)),""))</f>
        <v/>
      </c>
      <c r="AV174" s="7" t="str">
        <f ca="1">IF(AND($A174&lt;&gt;"",$A174&lt;&gt;"TOTAL"),IF(AND([6]PREMIOS_TITULACIONES_ANTIGUAS!$CD172&lt;&gt;"",[6]PREMIOS_TITULACIONES_ANTIGUAS!$CD172&lt;&gt;0),[6]PREMIOS_TITULACIONES_ANTIGUAS!$CD172,""),IF($A174="TOTAL",SUM(INDIRECT("AV4:AV"&amp;ROW()-1)),""))</f>
        <v/>
      </c>
      <c r="AW174" s="7" t="str">
        <f t="shared" ca="1" si="53"/>
        <v/>
      </c>
      <c r="AX174" s="7" t="str">
        <f ca="1">IF(AND($A174&lt;&gt;"",$A174&lt;&gt;"TOTAL"),IF(AND([6]PREMIOS_TITULACIONES_ANTIGUAS!$CG172&lt;&gt;"",[6]PREMIOS_TITULACIONES_ANTIGUAS!$CG172&lt;&gt;0),[6]PREMIOS_TITULACIONES_ANTIGUAS!$CG172,""),IF($A174="TOTAL",SUM(INDIRECT("AX4:AX"&amp;ROW()-1)),""))</f>
        <v/>
      </c>
      <c r="AY174" s="7" t="str">
        <f ca="1">IF(AND($A174&lt;&gt;"",$A174&lt;&gt;"TOTAL"),IF(AND([6]PREMIOS_TITULACIONES_ANTIGUAS!$CI172&lt;&gt;"",[6]PREMIOS_TITULACIONES_ANTIGUAS!$CI172&lt;&gt;0),[6]PREMIOS_TITULACIONES_ANTIGUAS!$CI172,""),IF($A174="TOTAL",SUM(INDIRECT("AY4:AY"&amp;ROW()-1)),""))</f>
        <v/>
      </c>
      <c r="AZ174" s="7" t="str">
        <f t="shared" ca="1" si="54"/>
        <v/>
      </c>
      <c r="BA174" s="7" t="str">
        <f ca="1">IF(AND($A174&lt;&gt;"",$A174&lt;&gt;"TOTAL"),IF(AND([6]PREMIOS_TITULACIONES_ANTIGUAS!$CL172&lt;&gt;"",[6]PREMIOS_TITULACIONES_ANTIGUAS!$CL172&lt;&gt;0),[6]PREMIOS_TITULACIONES_ANTIGUAS!$CL172,""),IF($A174="TOTAL",SUM(INDIRECT("BA4:BA"&amp;ROW()-1)),""))</f>
        <v/>
      </c>
      <c r="BB174" s="7" t="str">
        <f ca="1">IF(AND($A174&lt;&gt;"",$A174&lt;&gt;"TOTAL"),IF(AND([6]PREMIOS_TITULACIONES_ANTIGUAS!$CN172&lt;&gt;"",[6]PREMIOS_TITULACIONES_ANTIGUAS!$CN172&lt;&gt;0),[6]PREMIOS_TITULACIONES_ANTIGUAS!$CN172,""),IF($A174="TOTAL",SUM(INDIRECT("BB4:BB"&amp;ROW()-1)),""))</f>
        <v/>
      </c>
      <c r="BC174" s="7" t="str">
        <f t="shared" ca="1" si="55"/>
        <v/>
      </c>
      <c r="BD174" s="7" t="str">
        <f ca="1">IF(AND($A174&lt;&gt;"",$A174&lt;&gt;"TOTAL"),IF(AND([6]PREMIOS_TITULACIONES_ANTIGUAS!$CQ172&lt;&gt;"",[6]PREMIOS_TITULACIONES_ANTIGUAS!$CQ172&lt;&gt;0),[6]PREMIOS_TITULACIONES_ANTIGUAS!$CQ172,""),IF($A174="TOTAL",SUM(INDIRECT("BD4:BD"&amp;ROW()-1)),""))</f>
        <v/>
      </c>
      <c r="BE174" s="7" t="str">
        <f ca="1">IF(AND($A174&lt;&gt;"",$A174&lt;&gt;"TOTAL"),IF(AND([6]PREMIOS_TITULACIONES_ANTIGUAS!$CS172&lt;&gt;"",[6]PREMIOS_TITULACIONES_ANTIGUAS!$CS172&lt;&gt;0),[6]PREMIOS_TITULACIONES_ANTIGUAS!$CS172,""),IF($A174="TOTAL",SUM(INDIRECT("BE4:BE"&amp;ROW()-1)),""))</f>
        <v/>
      </c>
      <c r="BF174" s="7" t="str">
        <f t="shared" ca="1" si="56"/>
        <v/>
      </c>
    </row>
    <row r="175" spans="1:58" x14ac:dyDescent="0.2">
      <c r="A175" s="12" t="str">
        <f>IF([6]PREMIOS_TITULACIONES_ANTIGUAS!$D173&lt;&gt;"",[6]PREMIOS_TITULACIONES_ANTIGUAS!$D173,IF(AND([6]PREMIOS_TITULACIONES_ANTIGUAS!$D173="",[6]PREMIOS_TITULACIONES_ANTIGUAS!$D174="",[6]PREMIOS_TITULACIONES_ANTIGUAS!$D172=""),"","TOTAL"))</f>
        <v/>
      </c>
      <c r="B175" s="7" t="str">
        <f ca="1">IF(AND($A175&lt;&gt;"",$A175&lt;&gt;"TOTAL"),IF(AND([6]PREMIOS_TITULACIONES_ANTIGUAS!$E173&lt;&gt;"",[6]PREMIOS_TITULACIONES_ANTIGUAS!$E173&lt;&gt;0),[6]PREMIOS_TITULACIONES_ANTIGUAS!$E173,""),IF($A175="TOTAL",SUM(INDIRECT("B4:B"&amp;ROW()-1)),""))</f>
        <v/>
      </c>
      <c r="C175" s="7" t="str">
        <f ca="1">IF(AND($A175&lt;&gt;"",$A175&lt;&gt;"TOTAL"),IF(AND([6]PREMIOS_TITULACIONES_ANTIGUAS!$G173&lt;&gt;"",[6]PREMIOS_TITULACIONES_ANTIGUAS!$G173&lt;&gt;0),[6]PREMIOS_TITULACIONES_ANTIGUAS!$G173,""),IF($A175="TOTAL",SUM(INDIRECT("C4:C"&amp;ROW()-1)),""))</f>
        <v/>
      </c>
      <c r="D175" s="7" t="str">
        <f t="shared" ca="1" si="38"/>
        <v/>
      </c>
      <c r="E175" s="7" t="str">
        <f ca="1">IF(AND($A175&lt;&gt;"",$A175&lt;&gt;"TOTAL"),IF(AND([6]PREMIOS_TITULACIONES_ANTIGUAS!$J173&lt;&gt;"",[6]PREMIOS_TITULACIONES_ANTIGUAS!$J173&lt;&gt;0),[6]PREMIOS_TITULACIONES_ANTIGUAS!$J173,""),IF($A175="TOTAL",SUM(INDIRECT("E4:E"&amp;ROW()-1)),""))</f>
        <v/>
      </c>
      <c r="F175" s="7" t="str">
        <f ca="1">IF(AND($A175&lt;&gt;"",$A175&lt;&gt;"TOTAL"),IF(AND([6]PREMIOS_TITULACIONES_ANTIGUAS!$L173&lt;&gt;"",[6]PREMIOS_TITULACIONES_ANTIGUAS!$L173&lt;&gt;0),[6]PREMIOS_TITULACIONES_ANTIGUAS!$L173,""),IF($A175="TOTAL",SUM(INDIRECT("F4:F"&amp;ROW()-1)),""))</f>
        <v/>
      </c>
      <c r="G175" s="7" t="str">
        <f t="shared" ca="1" si="39"/>
        <v/>
      </c>
      <c r="H175" s="7" t="str">
        <f ca="1">IF(AND($A175&lt;&gt;"",$A175&lt;&gt;"TOTAL"),IF(AND([6]PREMIOS_TITULACIONES_ANTIGUAS!$O173&lt;&gt;"",[6]PREMIOS_TITULACIONES_ANTIGUAS!$O173&lt;&gt;0),[6]PREMIOS_TITULACIONES_ANTIGUAS!$O173,""),IF($A175="TOTAL",SUM(INDIRECT("H4:H"&amp;ROW()-1)),""))</f>
        <v/>
      </c>
      <c r="I175" s="7" t="str">
        <f ca="1">IF(AND($A175&lt;&gt;"",$A175&lt;&gt;"TOTAL"),IF(AND([6]PREMIOS_TITULACIONES_ANTIGUAS!$Q173&lt;&gt;"",[6]PREMIOS_TITULACIONES_ANTIGUAS!$Q173&lt;&gt;0),[6]PREMIOS_TITULACIONES_ANTIGUAS!$Q173,""),IF($A175="TOTAL",SUM(INDIRECT("I4:I"&amp;ROW()-1)),""))</f>
        <v/>
      </c>
      <c r="J175" s="7" t="str">
        <f t="shared" ca="1" si="40"/>
        <v/>
      </c>
      <c r="K175" s="7" t="str">
        <f ca="1">IF(AND($A175&lt;&gt;"",$A175&lt;&gt;"TOTAL"),IF(AND([6]PREMIOS_TITULACIONES_ANTIGUAS!$T173&lt;&gt;"",[6]PREMIOS_TITULACIONES_ANTIGUAS!$T173&lt;&gt;0),[6]PREMIOS_TITULACIONES_ANTIGUAS!$T173,""),IF($A175="TOTAL",SUM(INDIRECT("K4:K"&amp;ROW()-1)),""))</f>
        <v/>
      </c>
      <c r="L175" s="7" t="str">
        <f ca="1">IF(AND($A175&lt;&gt;"",$A175&lt;&gt;"TOTAL"),IF(AND([6]PREMIOS_TITULACIONES_ANTIGUAS!$V173&lt;&gt;"",[6]PREMIOS_TITULACIONES_ANTIGUAS!$V173&lt;&gt;0),[6]PREMIOS_TITULACIONES_ANTIGUAS!$V173,""),IF($A175="TOTAL",SUM(INDIRECT("L4:L"&amp;ROW()-1)),""))</f>
        <v/>
      </c>
      <c r="M175" s="7" t="str">
        <f t="shared" ca="1" si="41"/>
        <v/>
      </c>
      <c r="N175" s="7" t="str">
        <f ca="1">IF(AND($A175&lt;&gt;"",$A175&lt;&gt;"TOTAL"),IF(AND([6]PREMIOS_TITULACIONES_ANTIGUAS!$Y173&lt;&gt;"",[6]PREMIOS_TITULACIONES_ANTIGUAS!$Y173&lt;&gt;0),[6]PREMIOS_TITULACIONES_ANTIGUAS!$Y173,""),IF($A175="TOTAL",SUM(INDIRECT("N4:N"&amp;ROW()-1)),""))</f>
        <v/>
      </c>
      <c r="O175" s="7" t="str">
        <f ca="1">IF(AND($A175&lt;&gt;"",$A175&lt;&gt;"TOTAL"),IF(AND([6]PREMIOS_TITULACIONES_ANTIGUAS!$AA173&lt;&gt;"",[6]PREMIOS_TITULACIONES_ANTIGUAS!$AA173&lt;&gt;0),[6]PREMIOS_TITULACIONES_ANTIGUAS!$AA173,""),IF($A175="TOTAL",SUM(INDIRECT("O4:O"&amp;ROW()-1)),""))</f>
        <v/>
      </c>
      <c r="P175" s="7" t="str">
        <f t="shared" ca="1" si="42"/>
        <v/>
      </c>
      <c r="Q175" s="7" t="str">
        <f ca="1">IF(AND($A175&lt;&gt;"",$A175&lt;&gt;"TOTAL"),IF(AND([6]PREMIOS_TITULACIONES_ANTIGUAS!$AD173&lt;&gt;"",[6]PREMIOS_TITULACIONES_ANTIGUAS!$AD173&lt;&gt;0),[6]PREMIOS_TITULACIONES_ANTIGUAS!$AD173,""),IF($A175="TOTAL",SUM(INDIRECT("Q4:Q"&amp;ROW()-1)),""))</f>
        <v/>
      </c>
      <c r="R175" s="7" t="str">
        <f ca="1">IF(AND($A175&lt;&gt;"",$A175&lt;&gt;"TOTAL"),IF(AND([6]PREMIOS_TITULACIONES_ANTIGUAS!$AF173&lt;&gt;"",[6]PREMIOS_TITULACIONES_ANTIGUAS!$AF173&lt;&gt;0),[6]PREMIOS_TITULACIONES_ANTIGUAS!$AF173,""),IF($A175="TOTAL",SUM(INDIRECT("R4:R"&amp;ROW()-1)),""))</f>
        <v/>
      </c>
      <c r="S175" s="7" t="str">
        <f t="shared" ca="1" si="43"/>
        <v/>
      </c>
      <c r="T175" s="7" t="str">
        <f ca="1">IF(AND($A175&lt;&gt;"",$A175&lt;&gt;"TOTAL"),IF(AND([6]PREMIOS_TITULACIONES_ANTIGUAS!$AI173&lt;&gt;"",[6]PREMIOS_TITULACIONES_ANTIGUAS!$AI173&lt;&gt;0),[6]PREMIOS_TITULACIONES_ANTIGUAS!$AI173,""),IF($A175="TOTAL",SUM(INDIRECT("T4:T"&amp;ROW()-1)),""))</f>
        <v/>
      </c>
      <c r="U175" s="7" t="str">
        <f ca="1">IF(AND($A175&lt;&gt;"",$A175&lt;&gt;"TOTAL"),IF(AND([6]PREMIOS_TITULACIONES_ANTIGUAS!$AK173&lt;&gt;"",[6]PREMIOS_TITULACIONES_ANTIGUAS!$AK173&lt;&gt;0),[6]PREMIOS_TITULACIONES_ANTIGUAS!$AK173,""),IF($A175="TOTAL",SUM(INDIRECT("U4:U"&amp;ROW()-1)),""))</f>
        <v/>
      </c>
      <c r="V175" s="7" t="str">
        <f t="shared" ca="1" si="44"/>
        <v/>
      </c>
      <c r="W175" s="7" t="str">
        <f ca="1">IF(AND($A175&lt;&gt;"",$A175&lt;&gt;"TOTAL"),IF(AND([6]PREMIOS_TITULACIONES_ANTIGUAS!$AN173&lt;&gt;"",[6]PREMIOS_TITULACIONES_ANTIGUAS!$AN173&lt;&gt;0),[6]PREMIOS_TITULACIONES_ANTIGUAS!$AN173,""),IF($A175="TOTAL",SUM(INDIRECT("W4:W"&amp;ROW()-1)),""))</f>
        <v/>
      </c>
      <c r="X175" s="7" t="str">
        <f ca="1">IF(AND($A175&lt;&gt;"",$A175&lt;&gt;"TOTAL"),IF(AND([6]PREMIOS_TITULACIONES_ANTIGUAS!$AP173&lt;&gt;"",[6]PREMIOS_TITULACIONES_ANTIGUAS!$AP173&lt;&gt;0),[6]PREMIOS_TITULACIONES_ANTIGUAS!$AP173,""),IF($A175="TOTAL",SUM(INDIRECT("X4:X"&amp;ROW()-1)),""))</f>
        <v/>
      </c>
      <c r="Y175" s="7" t="str">
        <f t="shared" ca="1" si="45"/>
        <v/>
      </c>
      <c r="Z175" s="7" t="str">
        <f ca="1">IF(AND($A175&lt;&gt;"",$A175&lt;&gt;"TOTAL"),IF(AND([6]PREMIOS_TITULACIONES_ANTIGUAS!$AS173&lt;&gt;"",[6]PREMIOS_TITULACIONES_ANTIGUAS!$AS173&lt;&gt;0),[6]PREMIOS_TITULACIONES_ANTIGUAS!$AS173,""),IF($A175="TOTAL",SUM(INDIRECT("Z4:Z"&amp;ROW()-1)),""))</f>
        <v/>
      </c>
      <c r="AA175" s="7" t="str">
        <f ca="1">IF(AND($A175&lt;&gt;"",$A175&lt;&gt;"TOTAL"),IF(AND([6]PREMIOS_TITULACIONES_ANTIGUAS!$AU173&lt;&gt;"",[6]PREMIOS_TITULACIONES_ANTIGUAS!$AU173&lt;&gt;0),[6]PREMIOS_TITULACIONES_ANTIGUAS!$AU173,""),IF($A175="TOTAL",SUM(INDIRECT("AA4:AA"&amp;ROW()-1)),""))</f>
        <v/>
      </c>
      <c r="AB175" s="7" t="str">
        <f t="shared" ca="1" si="46"/>
        <v/>
      </c>
      <c r="AC175" s="7" t="str">
        <f ca="1">IF(AND($A175&lt;&gt;"",$A175&lt;&gt;"TOTAL"),IF(AND([6]PREMIOS_TITULACIONES_ANTIGUAS!$AX173&lt;&gt;"",[6]PREMIOS_TITULACIONES_ANTIGUAS!$AX173&lt;&gt;0),[6]PREMIOS_TITULACIONES_ANTIGUAS!$AX173,""),IF($A175="TOTAL",SUM(INDIRECT("AC4:AC"&amp;ROW()-1)),""))</f>
        <v/>
      </c>
      <c r="AD175" s="7" t="str">
        <f ca="1">IF(AND($A175&lt;&gt;"",$A175&lt;&gt;"TOTAL"),IF(AND([6]PREMIOS_TITULACIONES_ANTIGUAS!$AZ173&lt;&gt;"",[6]PREMIOS_TITULACIONES_ANTIGUAS!$AZ173&lt;&gt;0),[6]PREMIOS_TITULACIONES_ANTIGUAS!$AZ173,""),IF($A175="TOTAL",SUM(INDIRECT("AD4:AD"&amp;ROW()-1)),""))</f>
        <v/>
      </c>
      <c r="AE175" s="7" t="str">
        <f t="shared" ca="1" si="47"/>
        <v/>
      </c>
      <c r="AF175" s="7" t="str">
        <f ca="1">IF(AND($A175&lt;&gt;"",$A175&lt;&gt;"TOTAL"),IF(AND([6]PREMIOS_TITULACIONES_ANTIGUAS!$BC173&lt;&gt;"",[6]PREMIOS_TITULACIONES_ANTIGUAS!$BC173&lt;&gt;0),[6]PREMIOS_TITULACIONES_ANTIGUAS!$BC173,""),IF($A175="TOTAL",SUM(INDIRECT("AF4:AF"&amp;ROW()-1)),""))</f>
        <v/>
      </c>
      <c r="AG175" s="7" t="str">
        <f ca="1">IF(AND($A175&lt;&gt;"",$A175&lt;&gt;"TOTAL"),IF(AND([6]PREMIOS_TITULACIONES_ANTIGUAS!$BE173&lt;&gt;"",[6]PREMIOS_TITULACIONES_ANTIGUAS!$BE173&lt;&gt;0),[6]PREMIOS_TITULACIONES_ANTIGUAS!$BE173,""),IF($A175="TOTAL",SUM(INDIRECT("AG4:AG"&amp;ROW()-1)),""))</f>
        <v/>
      </c>
      <c r="AH175" s="7" t="str">
        <f t="shared" ca="1" si="48"/>
        <v/>
      </c>
      <c r="AI175" s="7" t="str">
        <f ca="1">IF(AND($A175&lt;&gt;"",$A175&lt;&gt;"TOTAL"),IF(AND([6]PREMIOS_TITULACIONES_ANTIGUAS!$BH173&lt;&gt;"",[6]PREMIOS_TITULACIONES_ANTIGUAS!$BH173&lt;&gt;0),[6]PREMIOS_TITULACIONES_ANTIGUAS!$BH173,""),IF($A175="TOTAL",SUM(INDIRECT("AI4:AI"&amp;ROW()-1)),""))</f>
        <v/>
      </c>
      <c r="AJ175" s="7" t="str">
        <f ca="1">IF(AND($A175&lt;&gt;"",$A175&lt;&gt;"TOTAL"),IF(AND([6]PREMIOS_TITULACIONES_ANTIGUAS!$BJ173&lt;&gt;"",[6]PREMIOS_TITULACIONES_ANTIGUAS!$BJ173&lt;&gt;0),[6]PREMIOS_TITULACIONES_ANTIGUAS!$BJ173,""),IF($A175="TOTAL",SUM(INDIRECT("AJ4:AJ"&amp;ROW()-1)),""))</f>
        <v/>
      </c>
      <c r="AK175" s="7" t="str">
        <f t="shared" ca="1" si="49"/>
        <v/>
      </c>
      <c r="AL175" s="7" t="str">
        <f ca="1">IF(AND($A175&lt;&gt;"",$A175&lt;&gt;"TOTAL"),IF(AND([6]PREMIOS_TITULACIONES_ANTIGUAS!$BM173&lt;&gt;"",[6]PREMIOS_TITULACIONES_ANTIGUAS!$BM173&lt;&gt;0),[6]PREMIOS_TITULACIONES_ANTIGUAS!$BM173,""),IF($A175="TOTAL",SUM(INDIRECT("AL4:AL"&amp;ROW()-1)),""))</f>
        <v/>
      </c>
      <c r="AM175" s="7" t="str">
        <f ca="1">IF(AND($A175&lt;&gt;"",$A175&lt;&gt;"TOTAL"),IF(AND([6]PREMIOS_TITULACIONES_ANTIGUAS!$BO173&lt;&gt;"",[6]PREMIOS_TITULACIONES_ANTIGUAS!$BO173&lt;&gt;0),[6]PREMIOS_TITULACIONES_ANTIGUAS!$BO173,""),IF($A175="TOTAL",SUM(INDIRECT("AM4:AM"&amp;ROW()-1)),""))</f>
        <v/>
      </c>
      <c r="AN175" s="7" t="str">
        <f t="shared" ca="1" si="50"/>
        <v/>
      </c>
      <c r="AO175" s="7" t="str">
        <f ca="1">IF(AND($A175&lt;&gt;"",$A175&lt;&gt;"TOTAL"),IF(AND([6]PREMIOS_TITULACIONES_ANTIGUAS!$BR173&lt;&gt;"",[6]PREMIOS_TITULACIONES_ANTIGUAS!$BR173&lt;&gt;0),[6]PREMIOS_TITULACIONES_ANTIGUAS!$BR173,""),IF($A175="TOTAL",SUM(INDIRECT("AO4:AO"&amp;ROW()-1)),""))</f>
        <v/>
      </c>
      <c r="AP175" s="7" t="str">
        <f ca="1">IF(AND($A175&lt;&gt;"",$A175&lt;&gt;"TOTAL"),IF(AND([6]PREMIOS_TITULACIONES_ANTIGUAS!$BT173&lt;&gt;"",[6]PREMIOS_TITULACIONES_ANTIGUAS!$BT173&lt;&gt;0),[6]PREMIOS_TITULACIONES_ANTIGUAS!$BT173,""),IF($A175="TOTAL",SUM(INDIRECT("AP4:AP"&amp;ROW()-1)),""))</f>
        <v/>
      </c>
      <c r="AQ175" s="7" t="str">
        <f t="shared" ca="1" si="51"/>
        <v/>
      </c>
      <c r="AR175" s="7" t="str">
        <f ca="1">IF(AND($A175&lt;&gt;"",$A175&lt;&gt;"TOTAL"),IF(AND([6]PREMIOS_TITULACIONES_ANTIGUAS!$BW173&lt;&gt;"",[6]PREMIOS_TITULACIONES_ANTIGUAS!$BW173&lt;&gt;0),[6]PREMIOS_TITULACIONES_ANTIGUAS!$BW173,""),IF($A175="TOTAL",SUM(INDIRECT("AR4:AR"&amp;ROW()-1)),""))</f>
        <v/>
      </c>
      <c r="AS175" s="7" t="str">
        <f ca="1">IF(AND($A175&lt;&gt;"",$A175&lt;&gt;"TOTAL"),IF(AND([6]PREMIOS_TITULACIONES_ANTIGUAS!$BY173&lt;&gt;"",[6]PREMIOS_TITULACIONES_ANTIGUAS!$BY173&lt;&gt;0),[6]PREMIOS_TITULACIONES_ANTIGUAS!$BY173,""),IF($A175="TOTAL",SUM(INDIRECT("AS4:AS"&amp;ROW()-1)),""))</f>
        <v/>
      </c>
      <c r="AT175" s="7" t="str">
        <f t="shared" ca="1" si="52"/>
        <v/>
      </c>
      <c r="AU175" s="7" t="str">
        <f ca="1">IF(AND($A175&lt;&gt;"",$A175&lt;&gt;"TOTAL"),IF(AND([6]PREMIOS_TITULACIONES_ANTIGUAS!$CB173&lt;&gt;"",[6]PREMIOS_TITULACIONES_ANTIGUAS!$CB173&lt;&gt;0),[6]PREMIOS_TITULACIONES_ANTIGUAS!$CB173,""),IF($A175="TOTAL",SUM(INDIRECT("AU4:AU"&amp;ROW()-1)),""))</f>
        <v/>
      </c>
      <c r="AV175" s="7" t="str">
        <f ca="1">IF(AND($A175&lt;&gt;"",$A175&lt;&gt;"TOTAL"),IF(AND([6]PREMIOS_TITULACIONES_ANTIGUAS!$CD173&lt;&gt;"",[6]PREMIOS_TITULACIONES_ANTIGUAS!$CD173&lt;&gt;0),[6]PREMIOS_TITULACIONES_ANTIGUAS!$CD173,""),IF($A175="TOTAL",SUM(INDIRECT("AV4:AV"&amp;ROW()-1)),""))</f>
        <v/>
      </c>
      <c r="AW175" s="7" t="str">
        <f t="shared" ca="1" si="53"/>
        <v/>
      </c>
      <c r="AX175" s="7" t="str">
        <f ca="1">IF(AND($A175&lt;&gt;"",$A175&lt;&gt;"TOTAL"),IF(AND([6]PREMIOS_TITULACIONES_ANTIGUAS!$CG173&lt;&gt;"",[6]PREMIOS_TITULACIONES_ANTIGUAS!$CG173&lt;&gt;0),[6]PREMIOS_TITULACIONES_ANTIGUAS!$CG173,""),IF($A175="TOTAL",SUM(INDIRECT("AX4:AX"&amp;ROW()-1)),""))</f>
        <v/>
      </c>
      <c r="AY175" s="7" t="str">
        <f ca="1">IF(AND($A175&lt;&gt;"",$A175&lt;&gt;"TOTAL"),IF(AND([6]PREMIOS_TITULACIONES_ANTIGUAS!$CI173&lt;&gt;"",[6]PREMIOS_TITULACIONES_ANTIGUAS!$CI173&lt;&gt;0),[6]PREMIOS_TITULACIONES_ANTIGUAS!$CI173,""),IF($A175="TOTAL",SUM(INDIRECT("AY4:AY"&amp;ROW()-1)),""))</f>
        <v/>
      </c>
      <c r="AZ175" s="7" t="str">
        <f t="shared" ca="1" si="54"/>
        <v/>
      </c>
      <c r="BA175" s="7" t="str">
        <f ca="1">IF(AND($A175&lt;&gt;"",$A175&lt;&gt;"TOTAL"),IF(AND([6]PREMIOS_TITULACIONES_ANTIGUAS!$CL173&lt;&gt;"",[6]PREMIOS_TITULACIONES_ANTIGUAS!$CL173&lt;&gt;0),[6]PREMIOS_TITULACIONES_ANTIGUAS!$CL173,""),IF($A175="TOTAL",SUM(INDIRECT("BA4:BA"&amp;ROW()-1)),""))</f>
        <v/>
      </c>
      <c r="BB175" s="7" t="str">
        <f ca="1">IF(AND($A175&lt;&gt;"",$A175&lt;&gt;"TOTAL"),IF(AND([6]PREMIOS_TITULACIONES_ANTIGUAS!$CN173&lt;&gt;"",[6]PREMIOS_TITULACIONES_ANTIGUAS!$CN173&lt;&gt;0),[6]PREMIOS_TITULACIONES_ANTIGUAS!$CN173,""),IF($A175="TOTAL",SUM(INDIRECT("BB4:BB"&amp;ROW()-1)),""))</f>
        <v/>
      </c>
      <c r="BC175" s="7" t="str">
        <f t="shared" ca="1" si="55"/>
        <v/>
      </c>
      <c r="BD175" s="7" t="str">
        <f ca="1">IF(AND($A175&lt;&gt;"",$A175&lt;&gt;"TOTAL"),IF(AND([6]PREMIOS_TITULACIONES_ANTIGUAS!$CQ173&lt;&gt;"",[6]PREMIOS_TITULACIONES_ANTIGUAS!$CQ173&lt;&gt;0),[6]PREMIOS_TITULACIONES_ANTIGUAS!$CQ173,""),IF($A175="TOTAL",SUM(INDIRECT("BD4:BD"&amp;ROW()-1)),""))</f>
        <v/>
      </c>
      <c r="BE175" s="7" t="str">
        <f ca="1">IF(AND($A175&lt;&gt;"",$A175&lt;&gt;"TOTAL"),IF(AND([6]PREMIOS_TITULACIONES_ANTIGUAS!$CS173&lt;&gt;"",[6]PREMIOS_TITULACIONES_ANTIGUAS!$CS173&lt;&gt;0),[6]PREMIOS_TITULACIONES_ANTIGUAS!$CS173,""),IF($A175="TOTAL",SUM(INDIRECT("BE4:BE"&amp;ROW()-1)),""))</f>
        <v/>
      </c>
      <c r="BF175" s="7" t="str">
        <f t="shared" ca="1" si="56"/>
        <v/>
      </c>
    </row>
    <row r="176" spans="1:58" x14ac:dyDescent="0.2">
      <c r="A176" s="12" t="str">
        <f>IF([6]PREMIOS_TITULACIONES_ANTIGUAS!$D174&lt;&gt;"",[6]PREMIOS_TITULACIONES_ANTIGUAS!$D174,IF(AND([6]PREMIOS_TITULACIONES_ANTIGUAS!$D174="",[6]PREMIOS_TITULACIONES_ANTIGUAS!$D175="",[6]PREMIOS_TITULACIONES_ANTIGUAS!$D173=""),"","TOTAL"))</f>
        <v/>
      </c>
      <c r="B176" s="7" t="str">
        <f ca="1">IF(AND($A176&lt;&gt;"",$A176&lt;&gt;"TOTAL"),IF(AND([6]PREMIOS_TITULACIONES_ANTIGUAS!$E174&lt;&gt;"",[6]PREMIOS_TITULACIONES_ANTIGUAS!$E174&lt;&gt;0),[6]PREMIOS_TITULACIONES_ANTIGUAS!$E174,""),IF($A176="TOTAL",SUM(INDIRECT("B4:B"&amp;ROW()-1)),""))</f>
        <v/>
      </c>
      <c r="C176" s="7" t="str">
        <f ca="1">IF(AND($A176&lt;&gt;"",$A176&lt;&gt;"TOTAL"),IF(AND([6]PREMIOS_TITULACIONES_ANTIGUAS!$G174&lt;&gt;"",[6]PREMIOS_TITULACIONES_ANTIGUAS!$G174&lt;&gt;0),[6]PREMIOS_TITULACIONES_ANTIGUAS!$G174,""),IF($A176="TOTAL",SUM(INDIRECT("C4:C"&amp;ROW()-1)),""))</f>
        <v/>
      </c>
      <c r="D176" s="7" t="str">
        <f t="shared" ca="1" si="38"/>
        <v/>
      </c>
      <c r="E176" s="7" t="str">
        <f ca="1">IF(AND($A176&lt;&gt;"",$A176&lt;&gt;"TOTAL"),IF(AND([6]PREMIOS_TITULACIONES_ANTIGUAS!$J174&lt;&gt;"",[6]PREMIOS_TITULACIONES_ANTIGUAS!$J174&lt;&gt;0),[6]PREMIOS_TITULACIONES_ANTIGUAS!$J174,""),IF($A176="TOTAL",SUM(INDIRECT("E4:E"&amp;ROW()-1)),""))</f>
        <v/>
      </c>
      <c r="F176" s="7" t="str">
        <f ca="1">IF(AND($A176&lt;&gt;"",$A176&lt;&gt;"TOTAL"),IF(AND([6]PREMIOS_TITULACIONES_ANTIGUAS!$L174&lt;&gt;"",[6]PREMIOS_TITULACIONES_ANTIGUAS!$L174&lt;&gt;0),[6]PREMIOS_TITULACIONES_ANTIGUAS!$L174,""),IF($A176="TOTAL",SUM(INDIRECT("F4:F"&amp;ROW()-1)),""))</f>
        <v/>
      </c>
      <c r="G176" s="7" t="str">
        <f t="shared" ca="1" si="39"/>
        <v/>
      </c>
      <c r="H176" s="7" t="str">
        <f ca="1">IF(AND($A176&lt;&gt;"",$A176&lt;&gt;"TOTAL"),IF(AND([6]PREMIOS_TITULACIONES_ANTIGUAS!$O174&lt;&gt;"",[6]PREMIOS_TITULACIONES_ANTIGUAS!$O174&lt;&gt;0),[6]PREMIOS_TITULACIONES_ANTIGUAS!$O174,""),IF($A176="TOTAL",SUM(INDIRECT("H4:H"&amp;ROW()-1)),""))</f>
        <v/>
      </c>
      <c r="I176" s="7" t="str">
        <f ca="1">IF(AND($A176&lt;&gt;"",$A176&lt;&gt;"TOTAL"),IF(AND([6]PREMIOS_TITULACIONES_ANTIGUAS!$Q174&lt;&gt;"",[6]PREMIOS_TITULACIONES_ANTIGUAS!$Q174&lt;&gt;0),[6]PREMIOS_TITULACIONES_ANTIGUAS!$Q174,""),IF($A176="TOTAL",SUM(INDIRECT("I4:I"&amp;ROW()-1)),""))</f>
        <v/>
      </c>
      <c r="J176" s="7" t="str">
        <f t="shared" ca="1" si="40"/>
        <v/>
      </c>
      <c r="K176" s="7" t="str">
        <f ca="1">IF(AND($A176&lt;&gt;"",$A176&lt;&gt;"TOTAL"),IF(AND([6]PREMIOS_TITULACIONES_ANTIGUAS!$T174&lt;&gt;"",[6]PREMIOS_TITULACIONES_ANTIGUAS!$T174&lt;&gt;0),[6]PREMIOS_TITULACIONES_ANTIGUAS!$T174,""),IF($A176="TOTAL",SUM(INDIRECT("K4:K"&amp;ROW()-1)),""))</f>
        <v/>
      </c>
      <c r="L176" s="7" t="str">
        <f ca="1">IF(AND($A176&lt;&gt;"",$A176&lt;&gt;"TOTAL"),IF(AND([6]PREMIOS_TITULACIONES_ANTIGUAS!$V174&lt;&gt;"",[6]PREMIOS_TITULACIONES_ANTIGUAS!$V174&lt;&gt;0),[6]PREMIOS_TITULACIONES_ANTIGUAS!$V174,""),IF($A176="TOTAL",SUM(INDIRECT("L4:L"&amp;ROW()-1)),""))</f>
        <v/>
      </c>
      <c r="M176" s="7" t="str">
        <f t="shared" ca="1" si="41"/>
        <v/>
      </c>
      <c r="N176" s="7" t="str">
        <f ca="1">IF(AND($A176&lt;&gt;"",$A176&lt;&gt;"TOTAL"),IF(AND([6]PREMIOS_TITULACIONES_ANTIGUAS!$Y174&lt;&gt;"",[6]PREMIOS_TITULACIONES_ANTIGUAS!$Y174&lt;&gt;0),[6]PREMIOS_TITULACIONES_ANTIGUAS!$Y174,""),IF($A176="TOTAL",SUM(INDIRECT("N4:N"&amp;ROW()-1)),""))</f>
        <v/>
      </c>
      <c r="O176" s="7" t="str">
        <f ca="1">IF(AND($A176&lt;&gt;"",$A176&lt;&gt;"TOTAL"),IF(AND([6]PREMIOS_TITULACIONES_ANTIGUAS!$AA174&lt;&gt;"",[6]PREMIOS_TITULACIONES_ANTIGUAS!$AA174&lt;&gt;0),[6]PREMIOS_TITULACIONES_ANTIGUAS!$AA174,""),IF($A176="TOTAL",SUM(INDIRECT("O4:O"&amp;ROW()-1)),""))</f>
        <v/>
      </c>
      <c r="P176" s="7" t="str">
        <f t="shared" ca="1" si="42"/>
        <v/>
      </c>
      <c r="Q176" s="7" t="str">
        <f ca="1">IF(AND($A176&lt;&gt;"",$A176&lt;&gt;"TOTAL"),IF(AND([6]PREMIOS_TITULACIONES_ANTIGUAS!$AD174&lt;&gt;"",[6]PREMIOS_TITULACIONES_ANTIGUAS!$AD174&lt;&gt;0),[6]PREMIOS_TITULACIONES_ANTIGUAS!$AD174,""),IF($A176="TOTAL",SUM(INDIRECT("Q4:Q"&amp;ROW()-1)),""))</f>
        <v/>
      </c>
      <c r="R176" s="7" t="str">
        <f ca="1">IF(AND($A176&lt;&gt;"",$A176&lt;&gt;"TOTAL"),IF(AND([6]PREMIOS_TITULACIONES_ANTIGUAS!$AF174&lt;&gt;"",[6]PREMIOS_TITULACIONES_ANTIGUAS!$AF174&lt;&gt;0),[6]PREMIOS_TITULACIONES_ANTIGUAS!$AF174,""),IF($A176="TOTAL",SUM(INDIRECT("R4:R"&amp;ROW()-1)),""))</f>
        <v/>
      </c>
      <c r="S176" s="7" t="str">
        <f t="shared" ca="1" si="43"/>
        <v/>
      </c>
      <c r="T176" s="7" t="str">
        <f ca="1">IF(AND($A176&lt;&gt;"",$A176&lt;&gt;"TOTAL"),IF(AND([6]PREMIOS_TITULACIONES_ANTIGUAS!$AI174&lt;&gt;"",[6]PREMIOS_TITULACIONES_ANTIGUAS!$AI174&lt;&gt;0),[6]PREMIOS_TITULACIONES_ANTIGUAS!$AI174,""),IF($A176="TOTAL",SUM(INDIRECT("T4:T"&amp;ROW()-1)),""))</f>
        <v/>
      </c>
      <c r="U176" s="7" t="str">
        <f ca="1">IF(AND($A176&lt;&gt;"",$A176&lt;&gt;"TOTAL"),IF(AND([6]PREMIOS_TITULACIONES_ANTIGUAS!$AK174&lt;&gt;"",[6]PREMIOS_TITULACIONES_ANTIGUAS!$AK174&lt;&gt;0),[6]PREMIOS_TITULACIONES_ANTIGUAS!$AK174,""),IF($A176="TOTAL",SUM(INDIRECT("U4:U"&amp;ROW()-1)),""))</f>
        <v/>
      </c>
      <c r="V176" s="7" t="str">
        <f t="shared" ca="1" si="44"/>
        <v/>
      </c>
      <c r="W176" s="7" t="str">
        <f ca="1">IF(AND($A176&lt;&gt;"",$A176&lt;&gt;"TOTAL"),IF(AND([6]PREMIOS_TITULACIONES_ANTIGUAS!$AN174&lt;&gt;"",[6]PREMIOS_TITULACIONES_ANTIGUAS!$AN174&lt;&gt;0),[6]PREMIOS_TITULACIONES_ANTIGUAS!$AN174,""),IF($A176="TOTAL",SUM(INDIRECT("W4:W"&amp;ROW()-1)),""))</f>
        <v/>
      </c>
      <c r="X176" s="7" t="str">
        <f ca="1">IF(AND($A176&lt;&gt;"",$A176&lt;&gt;"TOTAL"),IF(AND([6]PREMIOS_TITULACIONES_ANTIGUAS!$AP174&lt;&gt;"",[6]PREMIOS_TITULACIONES_ANTIGUAS!$AP174&lt;&gt;0),[6]PREMIOS_TITULACIONES_ANTIGUAS!$AP174,""),IF($A176="TOTAL",SUM(INDIRECT("X4:X"&amp;ROW()-1)),""))</f>
        <v/>
      </c>
      <c r="Y176" s="7" t="str">
        <f t="shared" ca="1" si="45"/>
        <v/>
      </c>
      <c r="Z176" s="7" t="str">
        <f ca="1">IF(AND($A176&lt;&gt;"",$A176&lt;&gt;"TOTAL"),IF(AND([6]PREMIOS_TITULACIONES_ANTIGUAS!$AS174&lt;&gt;"",[6]PREMIOS_TITULACIONES_ANTIGUAS!$AS174&lt;&gt;0),[6]PREMIOS_TITULACIONES_ANTIGUAS!$AS174,""),IF($A176="TOTAL",SUM(INDIRECT("Z4:Z"&amp;ROW()-1)),""))</f>
        <v/>
      </c>
      <c r="AA176" s="7" t="str">
        <f ca="1">IF(AND($A176&lt;&gt;"",$A176&lt;&gt;"TOTAL"),IF(AND([6]PREMIOS_TITULACIONES_ANTIGUAS!$AU174&lt;&gt;"",[6]PREMIOS_TITULACIONES_ANTIGUAS!$AU174&lt;&gt;0),[6]PREMIOS_TITULACIONES_ANTIGUAS!$AU174,""),IF($A176="TOTAL",SUM(INDIRECT("AA4:AA"&amp;ROW()-1)),""))</f>
        <v/>
      </c>
      <c r="AB176" s="7" t="str">
        <f t="shared" ca="1" si="46"/>
        <v/>
      </c>
      <c r="AC176" s="7" t="str">
        <f ca="1">IF(AND($A176&lt;&gt;"",$A176&lt;&gt;"TOTAL"),IF(AND([6]PREMIOS_TITULACIONES_ANTIGUAS!$AX174&lt;&gt;"",[6]PREMIOS_TITULACIONES_ANTIGUAS!$AX174&lt;&gt;0),[6]PREMIOS_TITULACIONES_ANTIGUAS!$AX174,""),IF($A176="TOTAL",SUM(INDIRECT("AC4:AC"&amp;ROW()-1)),""))</f>
        <v/>
      </c>
      <c r="AD176" s="7" t="str">
        <f ca="1">IF(AND($A176&lt;&gt;"",$A176&lt;&gt;"TOTAL"),IF(AND([6]PREMIOS_TITULACIONES_ANTIGUAS!$AZ174&lt;&gt;"",[6]PREMIOS_TITULACIONES_ANTIGUAS!$AZ174&lt;&gt;0),[6]PREMIOS_TITULACIONES_ANTIGUAS!$AZ174,""),IF($A176="TOTAL",SUM(INDIRECT("AD4:AD"&amp;ROW()-1)),""))</f>
        <v/>
      </c>
      <c r="AE176" s="7" t="str">
        <f t="shared" ca="1" si="47"/>
        <v/>
      </c>
      <c r="AF176" s="7" t="str">
        <f ca="1">IF(AND($A176&lt;&gt;"",$A176&lt;&gt;"TOTAL"),IF(AND([6]PREMIOS_TITULACIONES_ANTIGUAS!$BC174&lt;&gt;"",[6]PREMIOS_TITULACIONES_ANTIGUAS!$BC174&lt;&gt;0),[6]PREMIOS_TITULACIONES_ANTIGUAS!$BC174,""),IF($A176="TOTAL",SUM(INDIRECT("AF4:AF"&amp;ROW()-1)),""))</f>
        <v/>
      </c>
      <c r="AG176" s="7" t="str">
        <f ca="1">IF(AND($A176&lt;&gt;"",$A176&lt;&gt;"TOTAL"),IF(AND([6]PREMIOS_TITULACIONES_ANTIGUAS!$BE174&lt;&gt;"",[6]PREMIOS_TITULACIONES_ANTIGUAS!$BE174&lt;&gt;0),[6]PREMIOS_TITULACIONES_ANTIGUAS!$BE174,""),IF($A176="TOTAL",SUM(INDIRECT("AG4:AG"&amp;ROW()-1)),""))</f>
        <v/>
      </c>
      <c r="AH176" s="7" t="str">
        <f t="shared" ca="1" si="48"/>
        <v/>
      </c>
      <c r="AI176" s="7" t="str">
        <f ca="1">IF(AND($A176&lt;&gt;"",$A176&lt;&gt;"TOTAL"),IF(AND([6]PREMIOS_TITULACIONES_ANTIGUAS!$BH174&lt;&gt;"",[6]PREMIOS_TITULACIONES_ANTIGUAS!$BH174&lt;&gt;0),[6]PREMIOS_TITULACIONES_ANTIGUAS!$BH174,""),IF($A176="TOTAL",SUM(INDIRECT("AI4:AI"&amp;ROW()-1)),""))</f>
        <v/>
      </c>
      <c r="AJ176" s="7" t="str">
        <f ca="1">IF(AND($A176&lt;&gt;"",$A176&lt;&gt;"TOTAL"),IF(AND([6]PREMIOS_TITULACIONES_ANTIGUAS!$BJ174&lt;&gt;"",[6]PREMIOS_TITULACIONES_ANTIGUAS!$BJ174&lt;&gt;0),[6]PREMIOS_TITULACIONES_ANTIGUAS!$BJ174,""),IF($A176="TOTAL",SUM(INDIRECT("AJ4:AJ"&amp;ROW()-1)),""))</f>
        <v/>
      </c>
      <c r="AK176" s="7" t="str">
        <f t="shared" ca="1" si="49"/>
        <v/>
      </c>
      <c r="AL176" s="7" t="str">
        <f ca="1">IF(AND($A176&lt;&gt;"",$A176&lt;&gt;"TOTAL"),IF(AND([6]PREMIOS_TITULACIONES_ANTIGUAS!$BM174&lt;&gt;"",[6]PREMIOS_TITULACIONES_ANTIGUAS!$BM174&lt;&gt;0),[6]PREMIOS_TITULACIONES_ANTIGUAS!$BM174,""),IF($A176="TOTAL",SUM(INDIRECT("AL4:AL"&amp;ROW()-1)),""))</f>
        <v/>
      </c>
      <c r="AM176" s="7" t="str">
        <f ca="1">IF(AND($A176&lt;&gt;"",$A176&lt;&gt;"TOTAL"),IF(AND([6]PREMIOS_TITULACIONES_ANTIGUAS!$BO174&lt;&gt;"",[6]PREMIOS_TITULACIONES_ANTIGUAS!$BO174&lt;&gt;0),[6]PREMIOS_TITULACIONES_ANTIGUAS!$BO174,""),IF($A176="TOTAL",SUM(INDIRECT("AM4:AM"&amp;ROW()-1)),""))</f>
        <v/>
      </c>
      <c r="AN176" s="7" t="str">
        <f t="shared" ca="1" si="50"/>
        <v/>
      </c>
      <c r="AO176" s="7" t="str">
        <f ca="1">IF(AND($A176&lt;&gt;"",$A176&lt;&gt;"TOTAL"),IF(AND([6]PREMIOS_TITULACIONES_ANTIGUAS!$BR174&lt;&gt;"",[6]PREMIOS_TITULACIONES_ANTIGUAS!$BR174&lt;&gt;0),[6]PREMIOS_TITULACIONES_ANTIGUAS!$BR174,""),IF($A176="TOTAL",SUM(INDIRECT("AO4:AO"&amp;ROW()-1)),""))</f>
        <v/>
      </c>
      <c r="AP176" s="7" t="str">
        <f ca="1">IF(AND($A176&lt;&gt;"",$A176&lt;&gt;"TOTAL"),IF(AND([6]PREMIOS_TITULACIONES_ANTIGUAS!$BT174&lt;&gt;"",[6]PREMIOS_TITULACIONES_ANTIGUAS!$BT174&lt;&gt;0),[6]PREMIOS_TITULACIONES_ANTIGUAS!$BT174,""),IF($A176="TOTAL",SUM(INDIRECT("AP4:AP"&amp;ROW()-1)),""))</f>
        <v/>
      </c>
      <c r="AQ176" s="7" t="str">
        <f t="shared" ca="1" si="51"/>
        <v/>
      </c>
      <c r="AR176" s="7" t="str">
        <f ca="1">IF(AND($A176&lt;&gt;"",$A176&lt;&gt;"TOTAL"),IF(AND([6]PREMIOS_TITULACIONES_ANTIGUAS!$BW174&lt;&gt;"",[6]PREMIOS_TITULACIONES_ANTIGUAS!$BW174&lt;&gt;0),[6]PREMIOS_TITULACIONES_ANTIGUAS!$BW174,""),IF($A176="TOTAL",SUM(INDIRECT("AR4:AR"&amp;ROW()-1)),""))</f>
        <v/>
      </c>
      <c r="AS176" s="7" t="str">
        <f ca="1">IF(AND($A176&lt;&gt;"",$A176&lt;&gt;"TOTAL"),IF(AND([6]PREMIOS_TITULACIONES_ANTIGUAS!$BY174&lt;&gt;"",[6]PREMIOS_TITULACIONES_ANTIGUAS!$BY174&lt;&gt;0),[6]PREMIOS_TITULACIONES_ANTIGUAS!$BY174,""),IF($A176="TOTAL",SUM(INDIRECT("AS4:AS"&amp;ROW()-1)),""))</f>
        <v/>
      </c>
      <c r="AT176" s="7" t="str">
        <f t="shared" ca="1" si="52"/>
        <v/>
      </c>
      <c r="AU176" s="7" t="str">
        <f ca="1">IF(AND($A176&lt;&gt;"",$A176&lt;&gt;"TOTAL"),IF(AND([6]PREMIOS_TITULACIONES_ANTIGUAS!$CB174&lt;&gt;"",[6]PREMIOS_TITULACIONES_ANTIGUAS!$CB174&lt;&gt;0),[6]PREMIOS_TITULACIONES_ANTIGUAS!$CB174,""),IF($A176="TOTAL",SUM(INDIRECT("AU4:AU"&amp;ROW()-1)),""))</f>
        <v/>
      </c>
      <c r="AV176" s="7" t="str">
        <f ca="1">IF(AND($A176&lt;&gt;"",$A176&lt;&gt;"TOTAL"),IF(AND([6]PREMIOS_TITULACIONES_ANTIGUAS!$CD174&lt;&gt;"",[6]PREMIOS_TITULACIONES_ANTIGUAS!$CD174&lt;&gt;0),[6]PREMIOS_TITULACIONES_ANTIGUAS!$CD174,""),IF($A176="TOTAL",SUM(INDIRECT("AV4:AV"&amp;ROW()-1)),""))</f>
        <v/>
      </c>
      <c r="AW176" s="7" t="str">
        <f t="shared" ca="1" si="53"/>
        <v/>
      </c>
      <c r="AX176" s="7" t="str">
        <f ca="1">IF(AND($A176&lt;&gt;"",$A176&lt;&gt;"TOTAL"),IF(AND([6]PREMIOS_TITULACIONES_ANTIGUAS!$CG174&lt;&gt;"",[6]PREMIOS_TITULACIONES_ANTIGUAS!$CG174&lt;&gt;0),[6]PREMIOS_TITULACIONES_ANTIGUAS!$CG174,""),IF($A176="TOTAL",SUM(INDIRECT("AX4:AX"&amp;ROW()-1)),""))</f>
        <v/>
      </c>
      <c r="AY176" s="7" t="str">
        <f ca="1">IF(AND($A176&lt;&gt;"",$A176&lt;&gt;"TOTAL"),IF(AND([6]PREMIOS_TITULACIONES_ANTIGUAS!$CI174&lt;&gt;"",[6]PREMIOS_TITULACIONES_ANTIGUAS!$CI174&lt;&gt;0),[6]PREMIOS_TITULACIONES_ANTIGUAS!$CI174,""),IF($A176="TOTAL",SUM(INDIRECT("AY4:AY"&amp;ROW()-1)),""))</f>
        <v/>
      </c>
      <c r="AZ176" s="7" t="str">
        <f t="shared" ca="1" si="54"/>
        <v/>
      </c>
      <c r="BA176" s="7" t="str">
        <f ca="1">IF(AND($A176&lt;&gt;"",$A176&lt;&gt;"TOTAL"),IF(AND([6]PREMIOS_TITULACIONES_ANTIGUAS!$CL174&lt;&gt;"",[6]PREMIOS_TITULACIONES_ANTIGUAS!$CL174&lt;&gt;0),[6]PREMIOS_TITULACIONES_ANTIGUAS!$CL174,""),IF($A176="TOTAL",SUM(INDIRECT("BA4:BA"&amp;ROW()-1)),""))</f>
        <v/>
      </c>
      <c r="BB176" s="7" t="str">
        <f ca="1">IF(AND($A176&lt;&gt;"",$A176&lt;&gt;"TOTAL"),IF(AND([6]PREMIOS_TITULACIONES_ANTIGUAS!$CN174&lt;&gt;"",[6]PREMIOS_TITULACIONES_ANTIGUAS!$CN174&lt;&gt;0),[6]PREMIOS_TITULACIONES_ANTIGUAS!$CN174,""),IF($A176="TOTAL",SUM(INDIRECT("BB4:BB"&amp;ROW()-1)),""))</f>
        <v/>
      </c>
      <c r="BC176" s="7" t="str">
        <f t="shared" ca="1" si="55"/>
        <v/>
      </c>
      <c r="BD176" s="7" t="str">
        <f ca="1">IF(AND($A176&lt;&gt;"",$A176&lt;&gt;"TOTAL"),IF(AND([6]PREMIOS_TITULACIONES_ANTIGUAS!$CQ174&lt;&gt;"",[6]PREMIOS_TITULACIONES_ANTIGUAS!$CQ174&lt;&gt;0),[6]PREMIOS_TITULACIONES_ANTIGUAS!$CQ174,""),IF($A176="TOTAL",SUM(INDIRECT("BD4:BD"&amp;ROW()-1)),""))</f>
        <v/>
      </c>
      <c r="BE176" s="7" t="str">
        <f ca="1">IF(AND($A176&lt;&gt;"",$A176&lt;&gt;"TOTAL"),IF(AND([6]PREMIOS_TITULACIONES_ANTIGUAS!$CS174&lt;&gt;"",[6]PREMIOS_TITULACIONES_ANTIGUAS!$CS174&lt;&gt;0),[6]PREMIOS_TITULACIONES_ANTIGUAS!$CS174,""),IF($A176="TOTAL",SUM(INDIRECT("BE4:BE"&amp;ROW()-1)),""))</f>
        <v/>
      </c>
      <c r="BF176" s="7" t="str">
        <f t="shared" ca="1" si="56"/>
        <v/>
      </c>
    </row>
    <row r="177" spans="1:58" x14ac:dyDescent="0.2">
      <c r="A177" s="12" t="str">
        <f>IF([6]PREMIOS_TITULACIONES_ANTIGUAS!$D175&lt;&gt;"",[6]PREMIOS_TITULACIONES_ANTIGUAS!$D175,IF(AND([6]PREMIOS_TITULACIONES_ANTIGUAS!$D175="",[6]PREMIOS_TITULACIONES_ANTIGUAS!$D176="",[6]PREMIOS_TITULACIONES_ANTIGUAS!$D174=""),"","TOTAL"))</f>
        <v/>
      </c>
      <c r="B177" s="7" t="str">
        <f ca="1">IF(AND($A177&lt;&gt;"",$A177&lt;&gt;"TOTAL"),IF(AND([6]PREMIOS_TITULACIONES_ANTIGUAS!$E175&lt;&gt;"",[6]PREMIOS_TITULACIONES_ANTIGUAS!$E175&lt;&gt;0),[6]PREMIOS_TITULACIONES_ANTIGUAS!$E175,""),IF($A177="TOTAL",SUM(INDIRECT("B4:B"&amp;ROW()-1)),""))</f>
        <v/>
      </c>
      <c r="C177" s="7" t="str">
        <f ca="1">IF(AND($A177&lt;&gt;"",$A177&lt;&gt;"TOTAL"),IF(AND([6]PREMIOS_TITULACIONES_ANTIGUAS!$G175&lt;&gt;"",[6]PREMIOS_TITULACIONES_ANTIGUAS!$G175&lt;&gt;0),[6]PREMIOS_TITULACIONES_ANTIGUAS!$G175,""),IF($A177="TOTAL",SUM(INDIRECT("C4:C"&amp;ROW()-1)),""))</f>
        <v/>
      </c>
      <c r="D177" s="7" t="str">
        <f t="shared" ca="1" si="38"/>
        <v/>
      </c>
      <c r="E177" s="7" t="str">
        <f ca="1">IF(AND($A177&lt;&gt;"",$A177&lt;&gt;"TOTAL"),IF(AND([6]PREMIOS_TITULACIONES_ANTIGUAS!$J175&lt;&gt;"",[6]PREMIOS_TITULACIONES_ANTIGUAS!$J175&lt;&gt;0),[6]PREMIOS_TITULACIONES_ANTIGUAS!$J175,""),IF($A177="TOTAL",SUM(INDIRECT("E4:E"&amp;ROW()-1)),""))</f>
        <v/>
      </c>
      <c r="F177" s="7" t="str">
        <f ca="1">IF(AND($A177&lt;&gt;"",$A177&lt;&gt;"TOTAL"),IF(AND([6]PREMIOS_TITULACIONES_ANTIGUAS!$L175&lt;&gt;"",[6]PREMIOS_TITULACIONES_ANTIGUAS!$L175&lt;&gt;0),[6]PREMIOS_TITULACIONES_ANTIGUAS!$L175,""),IF($A177="TOTAL",SUM(INDIRECT("F4:F"&amp;ROW()-1)),""))</f>
        <v/>
      </c>
      <c r="G177" s="7" t="str">
        <f t="shared" ca="1" si="39"/>
        <v/>
      </c>
      <c r="H177" s="7" t="str">
        <f ca="1">IF(AND($A177&lt;&gt;"",$A177&lt;&gt;"TOTAL"),IF(AND([6]PREMIOS_TITULACIONES_ANTIGUAS!$O175&lt;&gt;"",[6]PREMIOS_TITULACIONES_ANTIGUAS!$O175&lt;&gt;0),[6]PREMIOS_TITULACIONES_ANTIGUAS!$O175,""),IF($A177="TOTAL",SUM(INDIRECT("H4:H"&amp;ROW()-1)),""))</f>
        <v/>
      </c>
      <c r="I177" s="7" t="str">
        <f ca="1">IF(AND($A177&lt;&gt;"",$A177&lt;&gt;"TOTAL"),IF(AND([6]PREMIOS_TITULACIONES_ANTIGUAS!$Q175&lt;&gt;"",[6]PREMIOS_TITULACIONES_ANTIGUAS!$Q175&lt;&gt;0),[6]PREMIOS_TITULACIONES_ANTIGUAS!$Q175,""),IF($A177="TOTAL",SUM(INDIRECT("I4:I"&amp;ROW()-1)),""))</f>
        <v/>
      </c>
      <c r="J177" s="7" t="str">
        <f t="shared" ca="1" si="40"/>
        <v/>
      </c>
      <c r="K177" s="7" t="str">
        <f ca="1">IF(AND($A177&lt;&gt;"",$A177&lt;&gt;"TOTAL"),IF(AND([6]PREMIOS_TITULACIONES_ANTIGUAS!$T175&lt;&gt;"",[6]PREMIOS_TITULACIONES_ANTIGUAS!$T175&lt;&gt;0),[6]PREMIOS_TITULACIONES_ANTIGUAS!$T175,""),IF($A177="TOTAL",SUM(INDIRECT("K4:K"&amp;ROW()-1)),""))</f>
        <v/>
      </c>
      <c r="L177" s="7" t="str">
        <f ca="1">IF(AND($A177&lt;&gt;"",$A177&lt;&gt;"TOTAL"),IF(AND([6]PREMIOS_TITULACIONES_ANTIGUAS!$V175&lt;&gt;"",[6]PREMIOS_TITULACIONES_ANTIGUAS!$V175&lt;&gt;0),[6]PREMIOS_TITULACIONES_ANTIGUAS!$V175,""),IF($A177="TOTAL",SUM(INDIRECT("L4:L"&amp;ROW()-1)),""))</f>
        <v/>
      </c>
      <c r="M177" s="7" t="str">
        <f t="shared" ca="1" si="41"/>
        <v/>
      </c>
      <c r="N177" s="7" t="str">
        <f ca="1">IF(AND($A177&lt;&gt;"",$A177&lt;&gt;"TOTAL"),IF(AND([6]PREMIOS_TITULACIONES_ANTIGUAS!$Y175&lt;&gt;"",[6]PREMIOS_TITULACIONES_ANTIGUAS!$Y175&lt;&gt;0),[6]PREMIOS_TITULACIONES_ANTIGUAS!$Y175,""),IF($A177="TOTAL",SUM(INDIRECT("N4:N"&amp;ROW()-1)),""))</f>
        <v/>
      </c>
      <c r="O177" s="7" t="str">
        <f ca="1">IF(AND($A177&lt;&gt;"",$A177&lt;&gt;"TOTAL"),IF(AND([6]PREMIOS_TITULACIONES_ANTIGUAS!$AA175&lt;&gt;"",[6]PREMIOS_TITULACIONES_ANTIGUAS!$AA175&lt;&gt;0),[6]PREMIOS_TITULACIONES_ANTIGUAS!$AA175,""),IF($A177="TOTAL",SUM(INDIRECT("O4:O"&amp;ROW()-1)),""))</f>
        <v/>
      </c>
      <c r="P177" s="7" t="str">
        <f t="shared" ca="1" si="42"/>
        <v/>
      </c>
      <c r="Q177" s="7" t="str">
        <f ca="1">IF(AND($A177&lt;&gt;"",$A177&lt;&gt;"TOTAL"),IF(AND([6]PREMIOS_TITULACIONES_ANTIGUAS!$AD175&lt;&gt;"",[6]PREMIOS_TITULACIONES_ANTIGUAS!$AD175&lt;&gt;0),[6]PREMIOS_TITULACIONES_ANTIGUAS!$AD175,""),IF($A177="TOTAL",SUM(INDIRECT("Q4:Q"&amp;ROW()-1)),""))</f>
        <v/>
      </c>
      <c r="R177" s="7" t="str">
        <f ca="1">IF(AND($A177&lt;&gt;"",$A177&lt;&gt;"TOTAL"),IF(AND([6]PREMIOS_TITULACIONES_ANTIGUAS!$AF175&lt;&gt;"",[6]PREMIOS_TITULACIONES_ANTIGUAS!$AF175&lt;&gt;0),[6]PREMIOS_TITULACIONES_ANTIGUAS!$AF175,""),IF($A177="TOTAL",SUM(INDIRECT("R4:R"&amp;ROW()-1)),""))</f>
        <v/>
      </c>
      <c r="S177" s="7" t="str">
        <f t="shared" ca="1" si="43"/>
        <v/>
      </c>
      <c r="T177" s="7" t="str">
        <f ca="1">IF(AND($A177&lt;&gt;"",$A177&lt;&gt;"TOTAL"),IF(AND([6]PREMIOS_TITULACIONES_ANTIGUAS!$AI175&lt;&gt;"",[6]PREMIOS_TITULACIONES_ANTIGUAS!$AI175&lt;&gt;0),[6]PREMIOS_TITULACIONES_ANTIGUAS!$AI175,""),IF($A177="TOTAL",SUM(INDIRECT("T4:T"&amp;ROW()-1)),""))</f>
        <v/>
      </c>
      <c r="U177" s="7" t="str">
        <f ca="1">IF(AND($A177&lt;&gt;"",$A177&lt;&gt;"TOTAL"),IF(AND([6]PREMIOS_TITULACIONES_ANTIGUAS!$AK175&lt;&gt;"",[6]PREMIOS_TITULACIONES_ANTIGUAS!$AK175&lt;&gt;0),[6]PREMIOS_TITULACIONES_ANTIGUAS!$AK175,""),IF($A177="TOTAL",SUM(INDIRECT("U4:U"&amp;ROW()-1)),""))</f>
        <v/>
      </c>
      <c r="V177" s="7" t="str">
        <f t="shared" ca="1" si="44"/>
        <v/>
      </c>
      <c r="W177" s="7" t="str">
        <f ca="1">IF(AND($A177&lt;&gt;"",$A177&lt;&gt;"TOTAL"),IF(AND([6]PREMIOS_TITULACIONES_ANTIGUAS!$AN175&lt;&gt;"",[6]PREMIOS_TITULACIONES_ANTIGUAS!$AN175&lt;&gt;0),[6]PREMIOS_TITULACIONES_ANTIGUAS!$AN175,""),IF($A177="TOTAL",SUM(INDIRECT("W4:W"&amp;ROW()-1)),""))</f>
        <v/>
      </c>
      <c r="X177" s="7" t="str">
        <f ca="1">IF(AND($A177&lt;&gt;"",$A177&lt;&gt;"TOTAL"),IF(AND([6]PREMIOS_TITULACIONES_ANTIGUAS!$AP175&lt;&gt;"",[6]PREMIOS_TITULACIONES_ANTIGUAS!$AP175&lt;&gt;0),[6]PREMIOS_TITULACIONES_ANTIGUAS!$AP175,""),IF($A177="TOTAL",SUM(INDIRECT("X4:X"&amp;ROW()-1)),""))</f>
        <v/>
      </c>
      <c r="Y177" s="7" t="str">
        <f t="shared" ca="1" si="45"/>
        <v/>
      </c>
      <c r="Z177" s="7" t="str">
        <f ca="1">IF(AND($A177&lt;&gt;"",$A177&lt;&gt;"TOTAL"),IF(AND([6]PREMIOS_TITULACIONES_ANTIGUAS!$AS175&lt;&gt;"",[6]PREMIOS_TITULACIONES_ANTIGUAS!$AS175&lt;&gt;0),[6]PREMIOS_TITULACIONES_ANTIGUAS!$AS175,""),IF($A177="TOTAL",SUM(INDIRECT("Z4:Z"&amp;ROW()-1)),""))</f>
        <v/>
      </c>
      <c r="AA177" s="7" t="str">
        <f ca="1">IF(AND($A177&lt;&gt;"",$A177&lt;&gt;"TOTAL"),IF(AND([6]PREMIOS_TITULACIONES_ANTIGUAS!$AU175&lt;&gt;"",[6]PREMIOS_TITULACIONES_ANTIGUAS!$AU175&lt;&gt;0),[6]PREMIOS_TITULACIONES_ANTIGUAS!$AU175,""),IF($A177="TOTAL",SUM(INDIRECT("AA4:AA"&amp;ROW()-1)),""))</f>
        <v/>
      </c>
      <c r="AB177" s="7" t="str">
        <f t="shared" ca="1" si="46"/>
        <v/>
      </c>
      <c r="AC177" s="7" t="str">
        <f ca="1">IF(AND($A177&lt;&gt;"",$A177&lt;&gt;"TOTAL"),IF(AND([6]PREMIOS_TITULACIONES_ANTIGUAS!$AX175&lt;&gt;"",[6]PREMIOS_TITULACIONES_ANTIGUAS!$AX175&lt;&gt;0),[6]PREMIOS_TITULACIONES_ANTIGUAS!$AX175,""),IF($A177="TOTAL",SUM(INDIRECT("AC4:AC"&amp;ROW()-1)),""))</f>
        <v/>
      </c>
      <c r="AD177" s="7" t="str">
        <f ca="1">IF(AND($A177&lt;&gt;"",$A177&lt;&gt;"TOTAL"),IF(AND([6]PREMIOS_TITULACIONES_ANTIGUAS!$AZ175&lt;&gt;"",[6]PREMIOS_TITULACIONES_ANTIGUAS!$AZ175&lt;&gt;0),[6]PREMIOS_TITULACIONES_ANTIGUAS!$AZ175,""),IF($A177="TOTAL",SUM(INDIRECT("AD4:AD"&amp;ROW()-1)),""))</f>
        <v/>
      </c>
      <c r="AE177" s="7" t="str">
        <f t="shared" ca="1" si="47"/>
        <v/>
      </c>
      <c r="AF177" s="7" t="str">
        <f ca="1">IF(AND($A177&lt;&gt;"",$A177&lt;&gt;"TOTAL"),IF(AND([6]PREMIOS_TITULACIONES_ANTIGUAS!$BC175&lt;&gt;"",[6]PREMIOS_TITULACIONES_ANTIGUAS!$BC175&lt;&gt;0),[6]PREMIOS_TITULACIONES_ANTIGUAS!$BC175,""),IF($A177="TOTAL",SUM(INDIRECT("AF4:AF"&amp;ROW()-1)),""))</f>
        <v/>
      </c>
      <c r="AG177" s="7" t="str">
        <f ca="1">IF(AND($A177&lt;&gt;"",$A177&lt;&gt;"TOTAL"),IF(AND([6]PREMIOS_TITULACIONES_ANTIGUAS!$BE175&lt;&gt;"",[6]PREMIOS_TITULACIONES_ANTIGUAS!$BE175&lt;&gt;0),[6]PREMIOS_TITULACIONES_ANTIGUAS!$BE175,""),IF($A177="TOTAL",SUM(INDIRECT("AG4:AG"&amp;ROW()-1)),""))</f>
        <v/>
      </c>
      <c r="AH177" s="7" t="str">
        <f t="shared" ca="1" si="48"/>
        <v/>
      </c>
      <c r="AI177" s="7" t="str">
        <f ca="1">IF(AND($A177&lt;&gt;"",$A177&lt;&gt;"TOTAL"),IF(AND([6]PREMIOS_TITULACIONES_ANTIGUAS!$BH175&lt;&gt;"",[6]PREMIOS_TITULACIONES_ANTIGUAS!$BH175&lt;&gt;0),[6]PREMIOS_TITULACIONES_ANTIGUAS!$BH175,""),IF($A177="TOTAL",SUM(INDIRECT("AI4:AI"&amp;ROW()-1)),""))</f>
        <v/>
      </c>
      <c r="AJ177" s="7" t="str">
        <f ca="1">IF(AND($A177&lt;&gt;"",$A177&lt;&gt;"TOTAL"),IF(AND([6]PREMIOS_TITULACIONES_ANTIGUAS!$BJ175&lt;&gt;"",[6]PREMIOS_TITULACIONES_ANTIGUAS!$BJ175&lt;&gt;0),[6]PREMIOS_TITULACIONES_ANTIGUAS!$BJ175,""),IF($A177="TOTAL",SUM(INDIRECT("AJ4:AJ"&amp;ROW()-1)),""))</f>
        <v/>
      </c>
      <c r="AK177" s="7" t="str">
        <f t="shared" ca="1" si="49"/>
        <v/>
      </c>
      <c r="AL177" s="7" t="str">
        <f ca="1">IF(AND($A177&lt;&gt;"",$A177&lt;&gt;"TOTAL"),IF(AND([6]PREMIOS_TITULACIONES_ANTIGUAS!$BM175&lt;&gt;"",[6]PREMIOS_TITULACIONES_ANTIGUAS!$BM175&lt;&gt;0),[6]PREMIOS_TITULACIONES_ANTIGUAS!$BM175,""),IF($A177="TOTAL",SUM(INDIRECT("AL4:AL"&amp;ROW()-1)),""))</f>
        <v/>
      </c>
      <c r="AM177" s="7" t="str">
        <f ca="1">IF(AND($A177&lt;&gt;"",$A177&lt;&gt;"TOTAL"),IF(AND([6]PREMIOS_TITULACIONES_ANTIGUAS!$BO175&lt;&gt;"",[6]PREMIOS_TITULACIONES_ANTIGUAS!$BO175&lt;&gt;0),[6]PREMIOS_TITULACIONES_ANTIGUAS!$BO175,""),IF($A177="TOTAL",SUM(INDIRECT("AM4:AM"&amp;ROW()-1)),""))</f>
        <v/>
      </c>
      <c r="AN177" s="7" t="str">
        <f t="shared" ca="1" si="50"/>
        <v/>
      </c>
      <c r="AO177" s="7" t="str">
        <f ca="1">IF(AND($A177&lt;&gt;"",$A177&lt;&gt;"TOTAL"),IF(AND([6]PREMIOS_TITULACIONES_ANTIGUAS!$BR175&lt;&gt;"",[6]PREMIOS_TITULACIONES_ANTIGUAS!$BR175&lt;&gt;0),[6]PREMIOS_TITULACIONES_ANTIGUAS!$BR175,""),IF($A177="TOTAL",SUM(INDIRECT("AO4:AO"&amp;ROW()-1)),""))</f>
        <v/>
      </c>
      <c r="AP177" s="7" t="str">
        <f ca="1">IF(AND($A177&lt;&gt;"",$A177&lt;&gt;"TOTAL"),IF(AND([6]PREMIOS_TITULACIONES_ANTIGUAS!$BT175&lt;&gt;"",[6]PREMIOS_TITULACIONES_ANTIGUAS!$BT175&lt;&gt;0),[6]PREMIOS_TITULACIONES_ANTIGUAS!$BT175,""),IF($A177="TOTAL",SUM(INDIRECT("AP4:AP"&amp;ROW()-1)),""))</f>
        <v/>
      </c>
      <c r="AQ177" s="7" t="str">
        <f t="shared" ca="1" si="51"/>
        <v/>
      </c>
      <c r="AR177" s="7" t="str">
        <f ca="1">IF(AND($A177&lt;&gt;"",$A177&lt;&gt;"TOTAL"),IF(AND([6]PREMIOS_TITULACIONES_ANTIGUAS!$BW175&lt;&gt;"",[6]PREMIOS_TITULACIONES_ANTIGUAS!$BW175&lt;&gt;0),[6]PREMIOS_TITULACIONES_ANTIGUAS!$BW175,""),IF($A177="TOTAL",SUM(INDIRECT("AR4:AR"&amp;ROW()-1)),""))</f>
        <v/>
      </c>
      <c r="AS177" s="7" t="str">
        <f ca="1">IF(AND($A177&lt;&gt;"",$A177&lt;&gt;"TOTAL"),IF(AND([6]PREMIOS_TITULACIONES_ANTIGUAS!$BY175&lt;&gt;"",[6]PREMIOS_TITULACIONES_ANTIGUAS!$BY175&lt;&gt;0),[6]PREMIOS_TITULACIONES_ANTIGUAS!$BY175,""),IF($A177="TOTAL",SUM(INDIRECT("AS4:AS"&amp;ROW()-1)),""))</f>
        <v/>
      </c>
      <c r="AT177" s="7" t="str">
        <f t="shared" ca="1" si="52"/>
        <v/>
      </c>
      <c r="AU177" s="7" t="str">
        <f ca="1">IF(AND($A177&lt;&gt;"",$A177&lt;&gt;"TOTAL"),IF(AND([6]PREMIOS_TITULACIONES_ANTIGUAS!$CB175&lt;&gt;"",[6]PREMIOS_TITULACIONES_ANTIGUAS!$CB175&lt;&gt;0),[6]PREMIOS_TITULACIONES_ANTIGUAS!$CB175,""),IF($A177="TOTAL",SUM(INDIRECT("AU4:AU"&amp;ROW()-1)),""))</f>
        <v/>
      </c>
      <c r="AV177" s="7" t="str">
        <f ca="1">IF(AND($A177&lt;&gt;"",$A177&lt;&gt;"TOTAL"),IF(AND([6]PREMIOS_TITULACIONES_ANTIGUAS!$CD175&lt;&gt;"",[6]PREMIOS_TITULACIONES_ANTIGUAS!$CD175&lt;&gt;0),[6]PREMIOS_TITULACIONES_ANTIGUAS!$CD175,""),IF($A177="TOTAL",SUM(INDIRECT("AV4:AV"&amp;ROW()-1)),""))</f>
        <v/>
      </c>
      <c r="AW177" s="7" t="str">
        <f t="shared" ca="1" si="53"/>
        <v/>
      </c>
      <c r="AX177" s="7" t="str">
        <f ca="1">IF(AND($A177&lt;&gt;"",$A177&lt;&gt;"TOTAL"),IF(AND([6]PREMIOS_TITULACIONES_ANTIGUAS!$CG175&lt;&gt;"",[6]PREMIOS_TITULACIONES_ANTIGUAS!$CG175&lt;&gt;0),[6]PREMIOS_TITULACIONES_ANTIGUAS!$CG175,""),IF($A177="TOTAL",SUM(INDIRECT("AX4:AX"&amp;ROW()-1)),""))</f>
        <v/>
      </c>
      <c r="AY177" s="7" t="str">
        <f ca="1">IF(AND($A177&lt;&gt;"",$A177&lt;&gt;"TOTAL"),IF(AND([6]PREMIOS_TITULACIONES_ANTIGUAS!$CI175&lt;&gt;"",[6]PREMIOS_TITULACIONES_ANTIGUAS!$CI175&lt;&gt;0),[6]PREMIOS_TITULACIONES_ANTIGUAS!$CI175,""),IF($A177="TOTAL",SUM(INDIRECT("AY4:AY"&amp;ROW()-1)),""))</f>
        <v/>
      </c>
      <c r="AZ177" s="7" t="str">
        <f t="shared" ca="1" si="54"/>
        <v/>
      </c>
      <c r="BA177" s="7" t="str">
        <f ca="1">IF(AND($A177&lt;&gt;"",$A177&lt;&gt;"TOTAL"),IF(AND([6]PREMIOS_TITULACIONES_ANTIGUAS!$CL175&lt;&gt;"",[6]PREMIOS_TITULACIONES_ANTIGUAS!$CL175&lt;&gt;0),[6]PREMIOS_TITULACIONES_ANTIGUAS!$CL175,""),IF($A177="TOTAL",SUM(INDIRECT("BA4:BA"&amp;ROW()-1)),""))</f>
        <v/>
      </c>
      <c r="BB177" s="7" t="str">
        <f ca="1">IF(AND($A177&lt;&gt;"",$A177&lt;&gt;"TOTAL"),IF(AND([6]PREMIOS_TITULACIONES_ANTIGUAS!$CN175&lt;&gt;"",[6]PREMIOS_TITULACIONES_ANTIGUAS!$CN175&lt;&gt;0),[6]PREMIOS_TITULACIONES_ANTIGUAS!$CN175,""),IF($A177="TOTAL",SUM(INDIRECT("BB4:BB"&amp;ROW()-1)),""))</f>
        <v/>
      </c>
      <c r="BC177" s="7" t="str">
        <f t="shared" ca="1" si="55"/>
        <v/>
      </c>
      <c r="BD177" s="7" t="str">
        <f ca="1">IF(AND($A177&lt;&gt;"",$A177&lt;&gt;"TOTAL"),IF(AND([6]PREMIOS_TITULACIONES_ANTIGUAS!$CQ175&lt;&gt;"",[6]PREMIOS_TITULACIONES_ANTIGUAS!$CQ175&lt;&gt;0),[6]PREMIOS_TITULACIONES_ANTIGUAS!$CQ175,""),IF($A177="TOTAL",SUM(INDIRECT("BD4:BD"&amp;ROW()-1)),""))</f>
        <v/>
      </c>
      <c r="BE177" s="7" t="str">
        <f ca="1">IF(AND($A177&lt;&gt;"",$A177&lt;&gt;"TOTAL"),IF(AND([6]PREMIOS_TITULACIONES_ANTIGUAS!$CS175&lt;&gt;"",[6]PREMIOS_TITULACIONES_ANTIGUAS!$CS175&lt;&gt;0),[6]PREMIOS_TITULACIONES_ANTIGUAS!$CS175,""),IF($A177="TOTAL",SUM(INDIRECT("BE4:BE"&amp;ROW()-1)),""))</f>
        <v/>
      </c>
      <c r="BF177" s="7" t="str">
        <f t="shared" ca="1" si="56"/>
        <v/>
      </c>
    </row>
    <row r="178" spans="1:58" x14ac:dyDescent="0.2">
      <c r="A178" s="12" t="str">
        <f>IF([6]PREMIOS_TITULACIONES_ANTIGUAS!$D176&lt;&gt;"",[6]PREMIOS_TITULACIONES_ANTIGUAS!$D176,IF(AND([6]PREMIOS_TITULACIONES_ANTIGUAS!$D176="",[6]PREMIOS_TITULACIONES_ANTIGUAS!$D177="",[6]PREMIOS_TITULACIONES_ANTIGUAS!$D175=""),"","TOTAL"))</f>
        <v/>
      </c>
      <c r="B178" s="7" t="str">
        <f ca="1">IF(AND($A178&lt;&gt;"",$A178&lt;&gt;"TOTAL"),IF(AND([6]PREMIOS_TITULACIONES_ANTIGUAS!$E176&lt;&gt;"",[6]PREMIOS_TITULACIONES_ANTIGUAS!$E176&lt;&gt;0),[6]PREMIOS_TITULACIONES_ANTIGUAS!$E176,""),IF($A178="TOTAL",SUM(INDIRECT("B4:B"&amp;ROW()-1)),""))</f>
        <v/>
      </c>
      <c r="C178" s="7" t="str">
        <f ca="1">IF(AND($A178&lt;&gt;"",$A178&lt;&gt;"TOTAL"),IF(AND([6]PREMIOS_TITULACIONES_ANTIGUAS!$G176&lt;&gt;"",[6]PREMIOS_TITULACIONES_ANTIGUAS!$G176&lt;&gt;0),[6]PREMIOS_TITULACIONES_ANTIGUAS!$G176,""),IF($A178="TOTAL",SUM(INDIRECT("C4:C"&amp;ROW()-1)),""))</f>
        <v/>
      </c>
      <c r="D178" s="7" t="str">
        <f t="shared" ca="1" si="38"/>
        <v/>
      </c>
      <c r="E178" s="7" t="str">
        <f ca="1">IF(AND($A178&lt;&gt;"",$A178&lt;&gt;"TOTAL"),IF(AND([6]PREMIOS_TITULACIONES_ANTIGUAS!$J176&lt;&gt;"",[6]PREMIOS_TITULACIONES_ANTIGUAS!$J176&lt;&gt;0),[6]PREMIOS_TITULACIONES_ANTIGUAS!$J176,""),IF($A178="TOTAL",SUM(INDIRECT("E4:E"&amp;ROW()-1)),""))</f>
        <v/>
      </c>
      <c r="F178" s="7" t="str">
        <f ca="1">IF(AND($A178&lt;&gt;"",$A178&lt;&gt;"TOTAL"),IF(AND([6]PREMIOS_TITULACIONES_ANTIGUAS!$L176&lt;&gt;"",[6]PREMIOS_TITULACIONES_ANTIGUAS!$L176&lt;&gt;0),[6]PREMIOS_TITULACIONES_ANTIGUAS!$L176,""),IF($A178="TOTAL",SUM(INDIRECT("F4:F"&amp;ROW()-1)),""))</f>
        <v/>
      </c>
      <c r="G178" s="7" t="str">
        <f t="shared" ca="1" si="39"/>
        <v/>
      </c>
      <c r="H178" s="7" t="str">
        <f ca="1">IF(AND($A178&lt;&gt;"",$A178&lt;&gt;"TOTAL"),IF(AND([6]PREMIOS_TITULACIONES_ANTIGUAS!$O176&lt;&gt;"",[6]PREMIOS_TITULACIONES_ANTIGUAS!$O176&lt;&gt;0),[6]PREMIOS_TITULACIONES_ANTIGUAS!$O176,""),IF($A178="TOTAL",SUM(INDIRECT("H4:H"&amp;ROW()-1)),""))</f>
        <v/>
      </c>
      <c r="I178" s="7" t="str">
        <f ca="1">IF(AND($A178&lt;&gt;"",$A178&lt;&gt;"TOTAL"),IF(AND([6]PREMIOS_TITULACIONES_ANTIGUAS!$Q176&lt;&gt;"",[6]PREMIOS_TITULACIONES_ANTIGUAS!$Q176&lt;&gt;0),[6]PREMIOS_TITULACIONES_ANTIGUAS!$Q176,""),IF($A178="TOTAL",SUM(INDIRECT("I4:I"&amp;ROW()-1)),""))</f>
        <v/>
      </c>
      <c r="J178" s="7" t="str">
        <f t="shared" ca="1" si="40"/>
        <v/>
      </c>
      <c r="K178" s="7" t="str">
        <f ca="1">IF(AND($A178&lt;&gt;"",$A178&lt;&gt;"TOTAL"),IF(AND([6]PREMIOS_TITULACIONES_ANTIGUAS!$T176&lt;&gt;"",[6]PREMIOS_TITULACIONES_ANTIGUAS!$T176&lt;&gt;0),[6]PREMIOS_TITULACIONES_ANTIGUAS!$T176,""),IF($A178="TOTAL",SUM(INDIRECT("K4:K"&amp;ROW()-1)),""))</f>
        <v/>
      </c>
      <c r="L178" s="7" t="str">
        <f ca="1">IF(AND($A178&lt;&gt;"",$A178&lt;&gt;"TOTAL"),IF(AND([6]PREMIOS_TITULACIONES_ANTIGUAS!$V176&lt;&gt;"",[6]PREMIOS_TITULACIONES_ANTIGUAS!$V176&lt;&gt;0),[6]PREMIOS_TITULACIONES_ANTIGUAS!$V176,""),IF($A178="TOTAL",SUM(INDIRECT("L4:L"&amp;ROW()-1)),""))</f>
        <v/>
      </c>
      <c r="M178" s="7" t="str">
        <f t="shared" ca="1" si="41"/>
        <v/>
      </c>
      <c r="N178" s="7" t="str">
        <f ca="1">IF(AND($A178&lt;&gt;"",$A178&lt;&gt;"TOTAL"),IF(AND([6]PREMIOS_TITULACIONES_ANTIGUAS!$Y176&lt;&gt;"",[6]PREMIOS_TITULACIONES_ANTIGUAS!$Y176&lt;&gt;0),[6]PREMIOS_TITULACIONES_ANTIGUAS!$Y176,""),IF($A178="TOTAL",SUM(INDIRECT("N4:N"&amp;ROW()-1)),""))</f>
        <v/>
      </c>
      <c r="O178" s="7" t="str">
        <f ca="1">IF(AND($A178&lt;&gt;"",$A178&lt;&gt;"TOTAL"),IF(AND([6]PREMIOS_TITULACIONES_ANTIGUAS!$AA176&lt;&gt;"",[6]PREMIOS_TITULACIONES_ANTIGUAS!$AA176&lt;&gt;0),[6]PREMIOS_TITULACIONES_ANTIGUAS!$AA176,""),IF($A178="TOTAL",SUM(INDIRECT("O4:O"&amp;ROW()-1)),""))</f>
        <v/>
      </c>
      <c r="P178" s="7" t="str">
        <f t="shared" ca="1" si="42"/>
        <v/>
      </c>
      <c r="Q178" s="7" t="str">
        <f ca="1">IF(AND($A178&lt;&gt;"",$A178&lt;&gt;"TOTAL"),IF(AND([6]PREMIOS_TITULACIONES_ANTIGUAS!$AD176&lt;&gt;"",[6]PREMIOS_TITULACIONES_ANTIGUAS!$AD176&lt;&gt;0),[6]PREMIOS_TITULACIONES_ANTIGUAS!$AD176,""),IF($A178="TOTAL",SUM(INDIRECT("Q4:Q"&amp;ROW()-1)),""))</f>
        <v/>
      </c>
      <c r="R178" s="7" t="str">
        <f ca="1">IF(AND($A178&lt;&gt;"",$A178&lt;&gt;"TOTAL"),IF(AND([6]PREMIOS_TITULACIONES_ANTIGUAS!$AF176&lt;&gt;"",[6]PREMIOS_TITULACIONES_ANTIGUAS!$AF176&lt;&gt;0),[6]PREMIOS_TITULACIONES_ANTIGUAS!$AF176,""),IF($A178="TOTAL",SUM(INDIRECT("R4:R"&amp;ROW()-1)),""))</f>
        <v/>
      </c>
      <c r="S178" s="7" t="str">
        <f t="shared" ca="1" si="43"/>
        <v/>
      </c>
      <c r="T178" s="7" t="str">
        <f ca="1">IF(AND($A178&lt;&gt;"",$A178&lt;&gt;"TOTAL"),IF(AND([6]PREMIOS_TITULACIONES_ANTIGUAS!$AI176&lt;&gt;"",[6]PREMIOS_TITULACIONES_ANTIGUAS!$AI176&lt;&gt;0),[6]PREMIOS_TITULACIONES_ANTIGUAS!$AI176,""),IF($A178="TOTAL",SUM(INDIRECT("T4:T"&amp;ROW()-1)),""))</f>
        <v/>
      </c>
      <c r="U178" s="7" t="str">
        <f ca="1">IF(AND($A178&lt;&gt;"",$A178&lt;&gt;"TOTAL"),IF(AND([6]PREMIOS_TITULACIONES_ANTIGUAS!$AK176&lt;&gt;"",[6]PREMIOS_TITULACIONES_ANTIGUAS!$AK176&lt;&gt;0),[6]PREMIOS_TITULACIONES_ANTIGUAS!$AK176,""),IF($A178="TOTAL",SUM(INDIRECT("U4:U"&amp;ROW()-1)),""))</f>
        <v/>
      </c>
      <c r="V178" s="7" t="str">
        <f t="shared" ca="1" si="44"/>
        <v/>
      </c>
      <c r="W178" s="7" t="str">
        <f ca="1">IF(AND($A178&lt;&gt;"",$A178&lt;&gt;"TOTAL"),IF(AND([6]PREMIOS_TITULACIONES_ANTIGUAS!$AN176&lt;&gt;"",[6]PREMIOS_TITULACIONES_ANTIGUAS!$AN176&lt;&gt;0),[6]PREMIOS_TITULACIONES_ANTIGUAS!$AN176,""),IF($A178="TOTAL",SUM(INDIRECT("W4:W"&amp;ROW()-1)),""))</f>
        <v/>
      </c>
      <c r="X178" s="7" t="str">
        <f ca="1">IF(AND($A178&lt;&gt;"",$A178&lt;&gt;"TOTAL"),IF(AND([6]PREMIOS_TITULACIONES_ANTIGUAS!$AP176&lt;&gt;"",[6]PREMIOS_TITULACIONES_ANTIGUAS!$AP176&lt;&gt;0),[6]PREMIOS_TITULACIONES_ANTIGUAS!$AP176,""),IF($A178="TOTAL",SUM(INDIRECT("X4:X"&amp;ROW()-1)),""))</f>
        <v/>
      </c>
      <c r="Y178" s="7" t="str">
        <f t="shared" ca="1" si="45"/>
        <v/>
      </c>
      <c r="Z178" s="7" t="str">
        <f ca="1">IF(AND($A178&lt;&gt;"",$A178&lt;&gt;"TOTAL"),IF(AND([6]PREMIOS_TITULACIONES_ANTIGUAS!$AS176&lt;&gt;"",[6]PREMIOS_TITULACIONES_ANTIGUAS!$AS176&lt;&gt;0),[6]PREMIOS_TITULACIONES_ANTIGUAS!$AS176,""),IF($A178="TOTAL",SUM(INDIRECT("Z4:Z"&amp;ROW()-1)),""))</f>
        <v/>
      </c>
      <c r="AA178" s="7" t="str">
        <f ca="1">IF(AND($A178&lt;&gt;"",$A178&lt;&gt;"TOTAL"),IF(AND([6]PREMIOS_TITULACIONES_ANTIGUAS!$AU176&lt;&gt;"",[6]PREMIOS_TITULACIONES_ANTIGUAS!$AU176&lt;&gt;0),[6]PREMIOS_TITULACIONES_ANTIGUAS!$AU176,""),IF($A178="TOTAL",SUM(INDIRECT("AA4:AA"&amp;ROW()-1)),""))</f>
        <v/>
      </c>
      <c r="AB178" s="7" t="str">
        <f t="shared" ca="1" si="46"/>
        <v/>
      </c>
      <c r="AC178" s="7" t="str">
        <f ca="1">IF(AND($A178&lt;&gt;"",$A178&lt;&gt;"TOTAL"),IF(AND([6]PREMIOS_TITULACIONES_ANTIGUAS!$AX176&lt;&gt;"",[6]PREMIOS_TITULACIONES_ANTIGUAS!$AX176&lt;&gt;0),[6]PREMIOS_TITULACIONES_ANTIGUAS!$AX176,""),IF($A178="TOTAL",SUM(INDIRECT("AC4:AC"&amp;ROW()-1)),""))</f>
        <v/>
      </c>
      <c r="AD178" s="7" t="str">
        <f ca="1">IF(AND($A178&lt;&gt;"",$A178&lt;&gt;"TOTAL"),IF(AND([6]PREMIOS_TITULACIONES_ANTIGUAS!$AZ176&lt;&gt;"",[6]PREMIOS_TITULACIONES_ANTIGUAS!$AZ176&lt;&gt;0),[6]PREMIOS_TITULACIONES_ANTIGUAS!$AZ176,""),IF($A178="TOTAL",SUM(INDIRECT("AD4:AD"&amp;ROW()-1)),""))</f>
        <v/>
      </c>
      <c r="AE178" s="7" t="str">
        <f t="shared" ca="1" si="47"/>
        <v/>
      </c>
      <c r="AF178" s="7" t="str">
        <f ca="1">IF(AND($A178&lt;&gt;"",$A178&lt;&gt;"TOTAL"),IF(AND([6]PREMIOS_TITULACIONES_ANTIGUAS!$BC176&lt;&gt;"",[6]PREMIOS_TITULACIONES_ANTIGUAS!$BC176&lt;&gt;0),[6]PREMIOS_TITULACIONES_ANTIGUAS!$BC176,""),IF($A178="TOTAL",SUM(INDIRECT("AF4:AF"&amp;ROW()-1)),""))</f>
        <v/>
      </c>
      <c r="AG178" s="7" t="str">
        <f ca="1">IF(AND($A178&lt;&gt;"",$A178&lt;&gt;"TOTAL"),IF(AND([6]PREMIOS_TITULACIONES_ANTIGUAS!$BE176&lt;&gt;"",[6]PREMIOS_TITULACIONES_ANTIGUAS!$BE176&lt;&gt;0),[6]PREMIOS_TITULACIONES_ANTIGUAS!$BE176,""),IF($A178="TOTAL",SUM(INDIRECT("AG4:AG"&amp;ROW()-1)),""))</f>
        <v/>
      </c>
      <c r="AH178" s="7" t="str">
        <f t="shared" ca="1" si="48"/>
        <v/>
      </c>
      <c r="AI178" s="7" t="str">
        <f ca="1">IF(AND($A178&lt;&gt;"",$A178&lt;&gt;"TOTAL"),IF(AND([6]PREMIOS_TITULACIONES_ANTIGUAS!$BH176&lt;&gt;"",[6]PREMIOS_TITULACIONES_ANTIGUAS!$BH176&lt;&gt;0),[6]PREMIOS_TITULACIONES_ANTIGUAS!$BH176,""),IF($A178="TOTAL",SUM(INDIRECT("AI4:AI"&amp;ROW()-1)),""))</f>
        <v/>
      </c>
      <c r="AJ178" s="7" t="str">
        <f ca="1">IF(AND($A178&lt;&gt;"",$A178&lt;&gt;"TOTAL"),IF(AND([6]PREMIOS_TITULACIONES_ANTIGUAS!$BJ176&lt;&gt;"",[6]PREMIOS_TITULACIONES_ANTIGUAS!$BJ176&lt;&gt;0),[6]PREMIOS_TITULACIONES_ANTIGUAS!$BJ176,""),IF($A178="TOTAL",SUM(INDIRECT("AJ4:AJ"&amp;ROW()-1)),""))</f>
        <v/>
      </c>
      <c r="AK178" s="7" t="str">
        <f t="shared" ca="1" si="49"/>
        <v/>
      </c>
      <c r="AL178" s="7" t="str">
        <f ca="1">IF(AND($A178&lt;&gt;"",$A178&lt;&gt;"TOTAL"),IF(AND([6]PREMIOS_TITULACIONES_ANTIGUAS!$BM176&lt;&gt;"",[6]PREMIOS_TITULACIONES_ANTIGUAS!$BM176&lt;&gt;0),[6]PREMIOS_TITULACIONES_ANTIGUAS!$BM176,""),IF($A178="TOTAL",SUM(INDIRECT("AL4:AL"&amp;ROW()-1)),""))</f>
        <v/>
      </c>
      <c r="AM178" s="7" t="str">
        <f ca="1">IF(AND($A178&lt;&gt;"",$A178&lt;&gt;"TOTAL"),IF(AND([6]PREMIOS_TITULACIONES_ANTIGUAS!$BO176&lt;&gt;"",[6]PREMIOS_TITULACIONES_ANTIGUAS!$BO176&lt;&gt;0),[6]PREMIOS_TITULACIONES_ANTIGUAS!$BO176,""),IF($A178="TOTAL",SUM(INDIRECT("AM4:AM"&amp;ROW()-1)),""))</f>
        <v/>
      </c>
      <c r="AN178" s="7" t="str">
        <f t="shared" ca="1" si="50"/>
        <v/>
      </c>
      <c r="AO178" s="7" t="str">
        <f ca="1">IF(AND($A178&lt;&gt;"",$A178&lt;&gt;"TOTAL"),IF(AND([6]PREMIOS_TITULACIONES_ANTIGUAS!$BR176&lt;&gt;"",[6]PREMIOS_TITULACIONES_ANTIGUAS!$BR176&lt;&gt;0),[6]PREMIOS_TITULACIONES_ANTIGUAS!$BR176,""),IF($A178="TOTAL",SUM(INDIRECT("AO4:AO"&amp;ROW()-1)),""))</f>
        <v/>
      </c>
      <c r="AP178" s="7" t="str">
        <f ca="1">IF(AND($A178&lt;&gt;"",$A178&lt;&gt;"TOTAL"),IF(AND([6]PREMIOS_TITULACIONES_ANTIGUAS!$BT176&lt;&gt;"",[6]PREMIOS_TITULACIONES_ANTIGUAS!$BT176&lt;&gt;0),[6]PREMIOS_TITULACIONES_ANTIGUAS!$BT176,""),IF($A178="TOTAL",SUM(INDIRECT("AP4:AP"&amp;ROW()-1)),""))</f>
        <v/>
      </c>
      <c r="AQ178" s="7" t="str">
        <f t="shared" ca="1" si="51"/>
        <v/>
      </c>
      <c r="AR178" s="7" t="str">
        <f ca="1">IF(AND($A178&lt;&gt;"",$A178&lt;&gt;"TOTAL"),IF(AND([6]PREMIOS_TITULACIONES_ANTIGUAS!$BW176&lt;&gt;"",[6]PREMIOS_TITULACIONES_ANTIGUAS!$BW176&lt;&gt;0),[6]PREMIOS_TITULACIONES_ANTIGUAS!$BW176,""),IF($A178="TOTAL",SUM(INDIRECT("AR4:AR"&amp;ROW()-1)),""))</f>
        <v/>
      </c>
      <c r="AS178" s="7" t="str">
        <f ca="1">IF(AND($A178&lt;&gt;"",$A178&lt;&gt;"TOTAL"),IF(AND([6]PREMIOS_TITULACIONES_ANTIGUAS!$BY176&lt;&gt;"",[6]PREMIOS_TITULACIONES_ANTIGUAS!$BY176&lt;&gt;0),[6]PREMIOS_TITULACIONES_ANTIGUAS!$BY176,""),IF($A178="TOTAL",SUM(INDIRECT("AS4:AS"&amp;ROW()-1)),""))</f>
        <v/>
      </c>
      <c r="AT178" s="7" t="str">
        <f t="shared" ca="1" si="52"/>
        <v/>
      </c>
      <c r="AU178" s="7" t="str">
        <f ca="1">IF(AND($A178&lt;&gt;"",$A178&lt;&gt;"TOTAL"),IF(AND([6]PREMIOS_TITULACIONES_ANTIGUAS!$CB176&lt;&gt;"",[6]PREMIOS_TITULACIONES_ANTIGUAS!$CB176&lt;&gt;0),[6]PREMIOS_TITULACIONES_ANTIGUAS!$CB176,""),IF($A178="TOTAL",SUM(INDIRECT("AU4:AU"&amp;ROW()-1)),""))</f>
        <v/>
      </c>
      <c r="AV178" s="7" t="str">
        <f ca="1">IF(AND($A178&lt;&gt;"",$A178&lt;&gt;"TOTAL"),IF(AND([6]PREMIOS_TITULACIONES_ANTIGUAS!$CD176&lt;&gt;"",[6]PREMIOS_TITULACIONES_ANTIGUAS!$CD176&lt;&gt;0),[6]PREMIOS_TITULACIONES_ANTIGUAS!$CD176,""),IF($A178="TOTAL",SUM(INDIRECT("AV4:AV"&amp;ROW()-1)),""))</f>
        <v/>
      </c>
      <c r="AW178" s="7" t="str">
        <f t="shared" ca="1" si="53"/>
        <v/>
      </c>
      <c r="AX178" s="7" t="str">
        <f ca="1">IF(AND($A178&lt;&gt;"",$A178&lt;&gt;"TOTAL"),IF(AND([6]PREMIOS_TITULACIONES_ANTIGUAS!$CG176&lt;&gt;"",[6]PREMIOS_TITULACIONES_ANTIGUAS!$CG176&lt;&gt;0),[6]PREMIOS_TITULACIONES_ANTIGUAS!$CG176,""),IF($A178="TOTAL",SUM(INDIRECT("AX4:AX"&amp;ROW()-1)),""))</f>
        <v/>
      </c>
      <c r="AY178" s="7" t="str">
        <f ca="1">IF(AND($A178&lt;&gt;"",$A178&lt;&gt;"TOTAL"),IF(AND([6]PREMIOS_TITULACIONES_ANTIGUAS!$CI176&lt;&gt;"",[6]PREMIOS_TITULACIONES_ANTIGUAS!$CI176&lt;&gt;0),[6]PREMIOS_TITULACIONES_ANTIGUAS!$CI176,""),IF($A178="TOTAL",SUM(INDIRECT("AY4:AY"&amp;ROW()-1)),""))</f>
        <v/>
      </c>
      <c r="AZ178" s="7" t="str">
        <f t="shared" ca="1" si="54"/>
        <v/>
      </c>
      <c r="BA178" s="7" t="str">
        <f ca="1">IF(AND($A178&lt;&gt;"",$A178&lt;&gt;"TOTAL"),IF(AND([6]PREMIOS_TITULACIONES_ANTIGUAS!$CL176&lt;&gt;"",[6]PREMIOS_TITULACIONES_ANTIGUAS!$CL176&lt;&gt;0),[6]PREMIOS_TITULACIONES_ANTIGUAS!$CL176,""),IF($A178="TOTAL",SUM(INDIRECT("BA4:BA"&amp;ROW()-1)),""))</f>
        <v/>
      </c>
      <c r="BB178" s="7" t="str">
        <f ca="1">IF(AND($A178&lt;&gt;"",$A178&lt;&gt;"TOTAL"),IF(AND([6]PREMIOS_TITULACIONES_ANTIGUAS!$CN176&lt;&gt;"",[6]PREMIOS_TITULACIONES_ANTIGUAS!$CN176&lt;&gt;0),[6]PREMIOS_TITULACIONES_ANTIGUAS!$CN176,""),IF($A178="TOTAL",SUM(INDIRECT("BB4:BB"&amp;ROW()-1)),""))</f>
        <v/>
      </c>
      <c r="BC178" s="7" t="str">
        <f t="shared" ca="1" si="55"/>
        <v/>
      </c>
      <c r="BD178" s="7" t="str">
        <f ca="1">IF(AND($A178&lt;&gt;"",$A178&lt;&gt;"TOTAL"),IF(AND([6]PREMIOS_TITULACIONES_ANTIGUAS!$CQ176&lt;&gt;"",[6]PREMIOS_TITULACIONES_ANTIGUAS!$CQ176&lt;&gt;0),[6]PREMIOS_TITULACIONES_ANTIGUAS!$CQ176,""),IF($A178="TOTAL",SUM(INDIRECT("BD4:BD"&amp;ROW()-1)),""))</f>
        <v/>
      </c>
      <c r="BE178" s="7" t="str">
        <f ca="1">IF(AND($A178&lt;&gt;"",$A178&lt;&gt;"TOTAL"),IF(AND([6]PREMIOS_TITULACIONES_ANTIGUAS!$CS176&lt;&gt;"",[6]PREMIOS_TITULACIONES_ANTIGUAS!$CS176&lt;&gt;0),[6]PREMIOS_TITULACIONES_ANTIGUAS!$CS176,""),IF($A178="TOTAL",SUM(INDIRECT("BE4:BE"&amp;ROW()-1)),""))</f>
        <v/>
      </c>
      <c r="BF178" s="7" t="str">
        <f t="shared" ca="1" si="56"/>
        <v/>
      </c>
    </row>
    <row r="179" spans="1:58" x14ac:dyDescent="0.2">
      <c r="A179" s="12" t="str">
        <f>IF([6]PREMIOS_TITULACIONES_ANTIGUAS!$D177&lt;&gt;"",[6]PREMIOS_TITULACIONES_ANTIGUAS!$D177,IF(AND([6]PREMIOS_TITULACIONES_ANTIGUAS!$D177="",[6]PREMIOS_TITULACIONES_ANTIGUAS!$D178="",[6]PREMIOS_TITULACIONES_ANTIGUAS!$D176=""),"","TOTAL"))</f>
        <v/>
      </c>
      <c r="B179" s="7" t="str">
        <f ca="1">IF(AND($A179&lt;&gt;"",$A179&lt;&gt;"TOTAL"),IF(AND([6]PREMIOS_TITULACIONES_ANTIGUAS!$E177&lt;&gt;"",[6]PREMIOS_TITULACIONES_ANTIGUAS!$E177&lt;&gt;0),[6]PREMIOS_TITULACIONES_ANTIGUAS!$E177,""),IF($A179="TOTAL",SUM(INDIRECT("B4:B"&amp;ROW()-1)),""))</f>
        <v/>
      </c>
      <c r="C179" s="7" t="str">
        <f ca="1">IF(AND($A179&lt;&gt;"",$A179&lt;&gt;"TOTAL"),IF(AND([6]PREMIOS_TITULACIONES_ANTIGUAS!$G177&lt;&gt;"",[6]PREMIOS_TITULACIONES_ANTIGUAS!$G177&lt;&gt;0),[6]PREMIOS_TITULACIONES_ANTIGUAS!$G177,""),IF($A179="TOTAL",SUM(INDIRECT("C4:C"&amp;ROW()-1)),""))</f>
        <v/>
      </c>
      <c r="D179" s="7" t="str">
        <f t="shared" ca="1" si="38"/>
        <v/>
      </c>
      <c r="E179" s="7" t="str">
        <f ca="1">IF(AND($A179&lt;&gt;"",$A179&lt;&gt;"TOTAL"),IF(AND([6]PREMIOS_TITULACIONES_ANTIGUAS!$J177&lt;&gt;"",[6]PREMIOS_TITULACIONES_ANTIGUAS!$J177&lt;&gt;0),[6]PREMIOS_TITULACIONES_ANTIGUAS!$J177,""),IF($A179="TOTAL",SUM(INDIRECT("E4:E"&amp;ROW()-1)),""))</f>
        <v/>
      </c>
      <c r="F179" s="7" t="str">
        <f ca="1">IF(AND($A179&lt;&gt;"",$A179&lt;&gt;"TOTAL"),IF(AND([6]PREMIOS_TITULACIONES_ANTIGUAS!$L177&lt;&gt;"",[6]PREMIOS_TITULACIONES_ANTIGUAS!$L177&lt;&gt;0),[6]PREMIOS_TITULACIONES_ANTIGUAS!$L177,""),IF($A179="TOTAL",SUM(INDIRECT("F4:F"&amp;ROW()-1)),""))</f>
        <v/>
      </c>
      <c r="G179" s="7" t="str">
        <f t="shared" ca="1" si="39"/>
        <v/>
      </c>
      <c r="H179" s="7" t="str">
        <f ca="1">IF(AND($A179&lt;&gt;"",$A179&lt;&gt;"TOTAL"),IF(AND([6]PREMIOS_TITULACIONES_ANTIGUAS!$O177&lt;&gt;"",[6]PREMIOS_TITULACIONES_ANTIGUAS!$O177&lt;&gt;0),[6]PREMIOS_TITULACIONES_ANTIGUAS!$O177,""),IF($A179="TOTAL",SUM(INDIRECT("H4:H"&amp;ROW()-1)),""))</f>
        <v/>
      </c>
      <c r="I179" s="7" t="str">
        <f ca="1">IF(AND($A179&lt;&gt;"",$A179&lt;&gt;"TOTAL"),IF(AND([6]PREMIOS_TITULACIONES_ANTIGUAS!$Q177&lt;&gt;"",[6]PREMIOS_TITULACIONES_ANTIGUAS!$Q177&lt;&gt;0),[6]PREMIOS_TITULACIONES_ANTIGUAS!$Q177,""),IF($A179="TOTAL",SUM(INDIRECT("I4:I"&amp;ROW()-1)),""))</f>
        <v/>
      </c>
      <c r="J179" s="7" t="str">
        <f t="shared" ca="1" si="40"/>
        <v/>
      </c>
      <c r="K179" s="7" t="str">
        <f ca="1">IF(AND($A179&lt;&gt;"",$A179&lt;&gt;"TOTAL"),IF(AND([6]PREMIOS_TITULACIONES_ANTIGUAS!$T177&lt;&gt;"",[6]PREMIOS_TITULACIONES_ANTIGUAS!$T177&lt;&gt;0),[6]PREMIOS_TITULACIONES_ANTIGUAS!$T177,""),IF($A179="TOTAL",SUM(INDIRECT("K4:K"&amp;ROW()-1)),""))</f>
        <v/>
      </c>
      <c r="L179" s="7" t="str">
        <f ca="1">IF(AND($A179&lt;&gt;"",$A179&lt;&gt;"TOTAL"),IF(AND([6]PREMIOS_TITULACIONES_ANTIGUAS!$V177&lt;&gt;"",[6]PREMIOS_TITULACIONES_ANTIGUAS!$V177&lt;&gt;0),[6]PREMIOS_TITULACIONES_ANTIGUAS!$V177,""),IF($A179="TOTAL",SUM(INDIRECT("L4:L"&amp;ROW()-1)),""))</f>
        <v/>
      </c>
      <c r="M179" s="7" t="str">
        <f t="shared" ca="1" si="41"/>
        <v/>
      </c>
      <c r="N179" s="7" t="str">
        <f ca="1">IF(AND($A179&lt;&gt;"",$A179&lt;&gt;"TOTAL"),IF(AND([6]PREMIOS_TITULACIONES_ANTIGUAS!$Y177&lt;&gt;"",[6]PREMIOS_TITULACIONES_ANTIGUAS!$Y177&lt;&gt;0),[6]PREMIOS_TITULACIONES_ANTIGUAS!$Y177,""),IF($A179="TOTAL",SUM(INDIRECT("N4:N"&amp;ROW()-1)),""))</f>
        <v/>
      </c>
      <c r="O179" s="7" t="str">
        <f ca="1">IF(AND($A179&lt;&gt;"",$A179&lt;&gt;"TOTAL"),IF(AND([6]PREMIOS_TITULACIONES_ANTIGUAS!$AA177&lt;&gt;"",[6]PREMIOS_TITULACIONES_ANTIGUAS!$AA177&lt;&gt;0),[6]PREMIOS_TITULACIONES_ANTIGUAS!$AA177,""),IF($A179="TOTAL",SUM(INDIRECT("O4:O"&amp;ROW()-1)),""))</f>
        <v/>
      </c>
      <c r="P179" s="7" t="str">
        <f t="shared" ca="1" si="42"/>
        <v/>
      </c>
      <c r="Q179" s="7" t="str">
        <f ca="1">IF(AND($A179&lt;&gt;"",$A179&lt;&gt;"TOTAL"),IF(AND([6]PREMIOS_TITULACIONES_ANTIGUAS!$AD177&lt;&gt;"",[6]PREMIOS_TITULACIONES_ANTIGUAS!$AD177&lt;&gt;0),[6]PREMIOS_TITULACIONES_ANTIGUAS!$AD177,""),IF($A179="TOTAL",SUM(INDIRECT("Q4:Q"&amp;ROW()-1)),""))</f>
        <v/>
      </c>
      <c r="R179" s="7" t="str">
        <f ca="1">IF(AND($A179&lt;&gt;"",$A179&lt;&gt;"TOTAL"),IF(AND([6]PREMIOS_TITULACIONES_ANTIGUAS!$AF177&lt;&gt;"",[6]PREMIOS_TITULACIONES_ANTIGUAS!$AF177&lt;&gt;0),[6]PREMIOS_TITULACIONES_ANTIGUAS!$AF177,""),IF($A179="TOTAL",SUM(INDIRECT("R4:R"&amp;ROW()-1)),""))</f>
        <v/>
      </c>
      <c r="S179" s="7" t="str">
        <f t="shared" ca="1" si="43"/>
        <v/>
      </c>
      <c r="T179" s="7" t="str">
        <f ca="1">IF(AND($A179&lt;&gt;"",$A179&lt;&gt;"TOTAL"),IF(AND([6]PREMIOS_TITULACIONES_ANTIGUAS!$AI177&lt;&gt;"",[6]PREMIOS_TITULACIONES_ANTIGUAS!$AI177&lt;&gt;0),[6]PREMIOS_TITULACIONES_ANTIGUAS!$AI177,""),IF($A179="TOTAL",SUM(INDIRECT("T4:T"&amp;ROW()-1)),""))</f>
        <v/>
      </c>
      <c r="U179" s="7" t="str">
        <f ca="1">IF(AND($A179&lt;&gt;"",$A179&lt;&gt;"TOTAL"),IF(AND([6]PREMIOS_TITULACIONES_ANTIGUAS!$AK177&lt;&gt;"",[6]PREMIOS_TITULACIONES_ANTIGUAS!$AK177&lt;&gt;0),[6]PREMIOS_TITULACIONES_ANTIGUAS!$AK177,""),IF($A179="TOTAL",SUM(INDIRECT("U4:U"&amp;ROW()-1)),""))</f>
        <v/>
      </c>
      <c r="V179" s="7" t="str">
        <f t="shared" ca="1" si="44"/>
        <v/>
      </c>
      <c r="W179" s="7" t="str">
        <f ca="1">IF(AND($A179&lt;&gt;"",$A179&lt;&gt;"TOTAL"),IF(AND([6]PREMIOS_TITULACIONES_ANTIGUAS!$AN177&lt;&gt;"",[6]PREMIOS_TITULACIONES_ANTIGUAS!$AN177&lt;&gt;0),[6]PREMIOS_TITULACIONES_ANTIGUAS!$AN177,""),IF($A179="TOTAL",SUM(INDIRECT("W4:W"&amp;ROW()-1)),""))</f>
        <v/>
      </c>
      <c r="X179" s="7" t="str">
        <f ca="1">IF(AND($A179&lt;&gt;"",$A179&lt;&gt;"TOTAL"),IF(AND([6]PREMIOS_TITULACIONES_ANTIGUAS!$AP177&lt;&gt;"",[6]PREMIOS_TITULACIONES_ANTIGUAS!$AP177&lt;&gt;0),[6]PREMIOS_TITULACIONES_ANTIGUAS!$AP177,""),IF($A179="TOTAL",SUM(INDIRECT("X4:X"&amp;ROW()-1)),""))</f>
        <v/>
      </c>
      <c r="Y179" s="7" t="str">
        <f t="shared" ca="1" si="45"/>
        <v/>
      </c>
      <c r="Z179" s="7" t="str">
        <f ca="1">IF(AND($A179&lt;&gt;"",$A179&lt;&gt;"TOTAL"),IF(AND([6]PREMIOS_TITULACIONES_ANTIGUAS!$AS177&lt;&gt;"",[6]PREMIOS_TITULACIONES_ANTIGUAS!$AS177&lt;&gt;0),[6]PREMIOS_TITULACIONES_ANTIGUAS!$AS177,""),IF($A179="TOTAL",SUM(INDIRECT("Z4:Z"&amp;ROW()-1)),""))</f>
        <v/>
      </c>
      <c r="AA179" s="7" t="str">
        <f ca="1">IF(AND($A179&lt;&gt;"",$A179&lt;&gt;"TOTAL"),IF(AND([6]PREMIOS_TITULACIONES_ANTIGUAS!$AU177&lt;&gt;"",[6]PREMIOS_TITULACIONES_ANTIGUAS!$AU177&lt;&gt;0),[6]PREMIOS_TITULACIONES_ANTIGUAS!$AU177,""),IF($A179="TOTAL",SUM(INDIRECT("AA4:AA"&amp;ROW()-1)),""))</f>
        <v/>
      </c>
      <c r="AB179" s="7" t="str">
        <f t="shared" ca="1" si="46"/>
        <v/>
      </c>
      <c r="AC179" s="7" t="str">
        <f ca="1">IF(AND($A179&lt;&gt;"",$A179&lt;&gt;"TOTAL"),IF(AND([6]PREMIOS_TITULACIONES_ANTIGUAS!$AX177&lt;&gt;"",[6]PREMIOS_TITULACIONES_ANTIGUAS!$AX177&lt;&gt;0),[6]PREMIOS_TITULACIONES_ANTIGUAS!$AX177,""),IF($A179="TOTAL",SUM(INDIRECT("AC4:AC"&amp;ROW()-1)),""))</f>
        <v/>
      </c>
      <c r="AD179" s="7" t="str">
        <f ca="1">IF(AND($A179&lt;&gt;"",$A179&lt;&gt;"TOTAL"),IF(AND([6]PREMIOS_TITULACIONES_ANTIGUAS!$AZ177&lt;&gt;"",[6]PREMIOS_TITULACIONES_ANTIGUAS!$AZ177&lt;&gt;0),[6]PREMIOS_TITULACIONES_ANTIGUAS!$AZ177,""),IF($A179="TOTAL",SUM(INDIRECT("AD4:AD"&amp;ROW()-1)),""))</f>
        <v/>
      </c>
      <c r="AE179" s="7" t="str">
        <f t="shared" ca="1" si="47"/>
        <v/>
      </c>
      <c r="AF179" s="7" t="str">
        <f ca="1">IF(AND($A179&lt;&gt;"",$A179&lt;&gt;"TOTAL"),IF(AND([6]PREMIOS_TITULACIONES_ANTIGUAS!$BC177&lt;&gt;"",[6]PREMIOS_TITULACIONES_ANTIGUAS!$BC177&lt;&gt;0),[6]PREMIOS_TITULACIONES_ANTIGUAS!$BC177,""),IF($A179="TOTAL",SUM(INDIRECT("AF4:AF"&amp;ROW()-1)),""))</f>
        <v/>
      </c>
      <c r="AG179" s="7" t="str">
        <f ca="1">IF(AND($A179&lt;&gt;"",$A179&lt;&gt;"TOTAL"),IF(AND([6]PREMIOS_TITULACIONES_ANTIGUAS!$BE177&lt;&gt;"",[6]PREMIOS_TITULACIONES_ANTIGUAS!$BE177&lt;&gt;0),[6]PREMIOS_TITULACIONES_ANTIGUAS!$BE177,""),IF($A179="TOTAL",SUM(INDIRECT("AG4:AG"&amp;ROW()-1)),""))</f>
        <v/>
      </c>
      <c r="AH179" s="7" t="str">
        <f t="shared" ca="1" si="48"/>
        <v/>
      </c>
      <c r="AI179" s="7" t="str">
        <f ca="1">IF(AND($A179&lt;&gt;"",$A179&lt;&gt;"TOTAL"),IF(AND([6]PREMIOS_TITULACIONES_ANTIGUAS!$BH177&lt;&gt;"",[6]PREMIOS_TITULACIONES_ANTIGUAS!$BH177&lt;&gt;0),[6]PREMIOS_TITULACIONES_ANTIGUAS!$BH177,""),IF($A179="TOTAL",SUM(INDIRECT("AI4:AI"&amp;ROW()-1)),""))</f>
        <v/>
      </c>
      <c r="AJ179" s="7" t="str">
        <f ca="1">IF(AND($A179&lt;&gt;"",$A179&lt;&gt;"TOTAL"),IF(AND([6]PREMIOS_TITULACIONES_ANTIGUAS!$BJ177&lt;&gt;"",[6]PREMIOS_TITULACIONES_ANTIGUAS!$BJ177&lt;&gt;0),[6]PREMIOS_TITULACIONES_ANTIGUAS!$BJ177,""),IF($A179="TOTAL",SUM(INDIRECT("AJ4:AJ"&amp;ROW()-1)),""))</f>
        <v/>
      </c>
      <c r="AK179" s="7" t="str">
        <f t="shared" ca="1" si="49"/>
        <v/>
      </c>
      <c r="AL179" s="7" t="str">
        <f ca="1">IF(AND($A179&lt;&gt;"",$A179&lt;&gt;"TOTAL"),IF(AND([6]PREMIOS_TITULACIONES_ANTIGUAS!$BM177&lt;&gt;"",[6]PREMIOS_TITULACIONES_ANTIGUAS!$BM177&lt;&gt;0),[6]PREMIOS_TITULACIONES_ANTIGUAS!$BM177,""),IF($A179="TOTAL",SUM(INDIRECT("AL4:AL"&amp;ROW()-1)),""))</f>
        <v/>
      </c>
      <c r="AM179" s="7" t="str">
        <f ca="1">IF(AND($A179&lt;&gt;"",$A179&lt;&gt;"TOTAL"),IF(AND([6]PREMIOS_TITULACIONES_ANTIGUAS!$BO177&lt;&gt;"",[6]PREMIOS_TITULACIONES_ANTIGUAS!$BO177&lt;&gt;0),[6]PREMIOS_TITULACIONES_ANTIGUAS!$BO177,""),IF($A179="TOTAL",SUM(INDIRECT("AM4:AM"&amp;ROW()-1)),""))</f>
        <v/>
      </c>
      <c r="AN179" s="7" t="str">
        <f t="shared" ca="1" si="50"/>
        <v/>
      </c>
      <c r="AO179" s="7" t="str">
        <f ca="1">IF(AND($A179&lt;&gt;"",$A179&lt;&gt;"TOTAL"),IF(AND([6]PREMIOS_TITULACIONES_ANTIGUAS!$BR177&lt;&gt;"",[6]PREMIOS_TITULACIONES_ANTIGUAS!$BR177&lt;&gt;0),[6]PREMIOS_TITULACIONES_ANTIGUAS!$BR177,""),IF($A179="TOTAL",SUM(INDIRECT("AO4:AO"&amp;ROW()-1)),""))</f>
        <v/>
      </c>
      <c r="AP179" s="7" t="str">
        <f ca="1">IF(AND($A179&lt;&gt;"",$A179&lt;&gt;"TOTAL"),IF(AND([6]PREMIOS_TITULACIONES_ANTIGUAS!$BT177&lt;&gt;"",[6]PREMIOS_TITULACIONES_ANTIGUAS!$BT177&lt;&gt;0),[6]PREMIOS_TITULACIONES_ANTIGUAS!$BT177,""),IF($A179="TOTAL",SUM(INDIRECT("AP4:AP"&amp;ROW()-1)),""))</f>
        <v/>
      </c>
      <c r="AQ179" s="7" t="str">
        <f t="shared" ca="1" si="51"/>
        <v/>
      </c>
      <c r="AR179" s="7" t="str">
        <f ca="1">IF(AND($A179&lt;&gt;"",$A179&lt;&gt;"TOTAL"),IF(AND([6]PREMIOS_TITULACIONES_ANTIGUAS!$BW177&lt;&gt;"",[6]PREMIOS_TITULACIONES_ANTIGUAS!$BW177&lt;&gt;0),[6]PREMIOS_TITULACIONES_ANTIGUAS!$BW177,""),IF($A179="TOTAL",SUM(INDIRECT("AR4:AR"&amp;ROW()-1)),""))</f>
        <v/>
      </c>
      <c r="AS179" s="7" t="str">
        <f ca="1">IF(AND($A179&lt;&gt;"",$A179&lt;&gt;"TOTAL"),IF(AND([6]PREMIOS_TITULACIONES_ANTIGUAS!$BY177&lt;&gt;"",[6]PREMIOS_TITULACIONES_ANTIGUAS!$BY177&lt;&gt;0),[6]PREMIOS_TITULACIONES_ANTIGUAS!$BY177,""),IF($A179="TOTAL",SUM(INDIRECT("AS4:AS"&amp;ROW()-1)),""))</f>
        <v/>
      </c>
      <c r="AT179" s="7" t="str">
        <f t="shared" ca="1" si="52"/>
        <v/>
      </c>
      <c r="AU179" s="7" t="str">
        <f ca="1">IF(AND($A179&lt;&gt;"",$A179&lt;&gt;"TOTAL"),IF(AND([6]PREMIOS_TITULACIONES_ANTIGUAS!$CB177&lt;&gt;"",[6]PREMIOS_TITULACIONES_ANTIGUAS!$CB177&lt;&gt;0),[6]PREMIOS_TITULACIONES_ANTIGUAS!$CB177,""),IF($A179="TOTAL",SUM(INDIRECT("AU4:AU"&amp;ROW()-1)),""))</f>
        <v/>
      </c>
      <c r="AV179" s="7" t="str">
        <f ca="1">IF(AND($A179&lt;&gt;"",$A179&lt;&gt;"TOTAL"),IF(AND([6]PREMIOS_TITULACIONES_ANTIGUAS!$CD177&lt;&gt;"",[6]PREMIOS_TITULACIONES_ANTIGUAS!$CD177&lt;&gt;0),[6]PREMIOS_TITULACIONES_ANTIGUAS!$CD177,""),IF($A179="TOTAL",SUM(INDIRECT("AV4:AV"&amp;ROW()-1)),""))</f>
        <v/>
      </c>
      <c r="AW179" s="7" t="str">
        <f t="shared" ca="1" si="53"/>
        <v/>
      </c>
      <c r="AX179" s="7" t="str">
        <f ca="1">IF(AND($A179&lt;&gt;"",$A179&lt;&gt;"TOTAL"),IF(AND([6]PREMIOS_TITULACIONES_ANTIGUAS!$CG177&lt;&gt;"",[6]PREMIOS_TITULACIONES_ANTIGUAS!$CG177&lt;&gt;0),[6]PREMIOS_TITULACIONES_ANTIGUAS!$CG177,""),IF($A179="TOTAL",SUM(INDIRECT("AX4:AX"&amp;ROW()-1)),""))</f>
        <v/>
      </c>
      <c r="AY179" s="7" t="str">
        <f ca="1">IF(AND($A179&lt;&gt;"",$A179&lt;&gt;"TOTAL"),IF(AND([6]PREMIOS_TITULACIONES_ANTIGUAS!$CI177&lt;&gt;"",[6]PREMIOS_TITULACIONES_ANTIGUAS!$CI177&lt;&gt;0),[6]PREMIOS_TITULACIONES_ANTIGUAS!$CI177,""),IF($A179="TOTAL",SUM(INDIRECT("AY4:AY"&amp;ROW()-1)),""))</f>
        <v/>
      </c>
      <c r="AZ179" s="7" t="str">
        <f t="shared" ca="1" si="54"/>
        <v/>
      </c>
      <c r="BA179" s="7" t="str">
        <f ca="1">IF(AND($A179&lt;&gt;"",$A179&lt;&gt;"TOTAL"),IF(AND([6]PREMIOS_TITULACIONES_ANTIGUAS!$CL177&lt;&gt;"",[6]PREMIOS_TITULACIONES_ANTIGUAS!$CL177&lt;&gt;0),[6]PREMIOS_TITULACIONES_ANTIGUAS!$CL177,""),IF($A179="TOTAL",SUM(INDIRECT("BA4:BA"&amp;ROW()-1)),""))</f>
        <v/>
      </c>
      <c r="BB179" s="7" t="str">
        <f ca="1">IF(AND($A179&lt;&gt;"",$A179&lt;&gt;"TOTAL"),IF(AND([6]PREMIOS_TITULACIONES_ANTIGUAS!$CN177&lt;&gt;"",[6]PREMIOS_TITULACIONES_ANTIGUAS!$CN177&lt;&gt;0),[6]PREMIOS_TITULACIONES_ANTIGUAS!$CN177,""),IF($A179="TOTAL",SUM(INDIRECT("BB4:BB"&amp;ROW()-1)),""))</f>
        <v/>
      </c>
      <c r="BC179" s="7" t="str">
        <f t="shared" ca="1" si="55"/>
        <v/>
      </c>
      <c r="BD179" s="7" t="str">
        <f ca="1">IF(AND($A179&lt;&gt;"",$A179&lt;&gt;"TOTAL"),IF(AND([6]PREMIOS_TITULACIONES_ANTIGUAS!$CQ177&lt;&gt;"",[6]PREMIOS_TITULACIONES_ANTIGUAS!$CQ177&lt;&gt;0),[6]PREMIOS_TITULACIONES_ANTIGUAS!$CQ177,""),IF($A179="TOTAL",SUM(INDIRECT("BD4:BD"&amp;ROW()-1)),""))</f>
        <v/>
      </c>
      <c r="BE179" s="7" t="str">
        <f ca="1">IF(AND($A179&lt;&gt;"",$A179&lt;&gt;"TOTAL"),IF(AND([6]PREMIOS_TITULACIONES_ANTIGUAS!$CS177&lt;&gt;"",[6]PREMIOS_TITULACIONES_ANTIGUAS!$CS177&lt;&gt;0),[6]PREMIOS_TITULACIONES_ANTIGUAS!$CS177,""),IF($A179="TOTAL",SUM(INDIRECT("BE4:BE"&amp;ROW()-1)),""))</f>
        <v/>
      </c>
      <c r="BF179" s="7" t="str">
        <f t="shared" ca="1" si="56"/>
        <v/>
      </c>
    </row>
    <row r="180" spans="1:58" x14ac:dyDescent="0.2">
      <c r="A180" s="12" t="str">
        <f>IF([6]PREMIOS_TITULACIONES_ANTIGUAS!$D178&lt;&gt;"",[6]PREMIOS_TITULACIONES_ANTIGUAS!$D178,IF(AND([6]PREMIOS_TITULACIONES_ANTIGUAS!$D178="",[6]PREMIOS_TITULACIONES_ANTIGUAS!$D179="",[6]PREMIOS_TITULACIONES_ANTIGUAS!$D177=""),"","TOTAL"))</f>
        <v/>
      </c>
      <c r="B180" s="7" t="str">
        <f ca="1">IF(AND($A180&lt;&gt;"",$A180&lt;&gt;"TOTAL"),IF(AND([6]PREMIOS_TITULACIONES_ANTIGUAS!$E178&lt;&gt;"",[6]PREMIOS_TITULACIONES_ANTIGUAS!$E178&lt;&gt;0),[6]PREMIOS_TITULACIONES_ANTIGUAS!$E178,""),IF($A180="TOTAL",SUM(INDIRECT("B4:B"&amp;ROW()-1)),""))</f>
        <v/>
      </c>
      <c r="C180" s="7" t="str">
        <f ca="1">IF(AND($A180&lt;&gt;"",$A180&lt;&gt;"TOTAL"),IF(AND([6]PREMIOS_TITULACIONES_ANTIGUAS!$G178&lt;&gt;"",[6]PREMIOS_TITULACIONES_ANTIGUAS!$G178&lt;&gt;0),[6]PREMIOS_TITULACIONES_ANTIGUAS!$G178,""),IF($A180="TOTAL",SUM(INDIRECT("C4:C"&amp;ROW()-1)),""))</f>
        <v/>
      </c>
      <c r="D180" s="7" t="str">
        <f t="shared" ca="1" si="38"/>
        <v/>
      </c>
      <c r="E180" s="7" t="str">
        <f ca="1">IF(AND($A180&lt;&gt;"",$A180&lt;&gt;"TOTAL"),IF(AND([6]PREMIOS_TITULACIONES_ANTIGUAS!$J178&lt;&gt;"",[6]PREMIOS_TITULACIONES_ANTIGUAS!$J178&lt;&gt;0),[6]PREMIOS_TITULACIONES_ANTIGUAS!$J178,""),IF($A180="TOTAL",SUM(INDIRECT("E4:E"&amp;ROW()-1)),""))</f>
        <v/>
      </c>
      <c r="F180" s="7" t="str">
        <f ca="1">IF(AND($A180&lt;&gt;"",$A180&lt;&gt;"TOTAL"),IF(AND([6]PREMIOS_TITULACIONES_ANTIGUAS!$L178&lt;&gt;"",[6]PREMIOS_TITULACIONES_ANTIGUAS!$L178&lt;&gt;0),[6]PREMIOS_TITULACIONES_ANTIGUAS!$L178,""),IF($A180="TOTAL",SUM(INDIRECT("F4:F"&amp;ROW()-1)),""))</f>
        <v/>
      </c>
      <c r="G180" s="7" t="str">
        <f t="shared" ca="1" si="39"/>
        <v/>
      </c>
      <c r="H180" s="7" t="str">
        <f ca="1">IF(AND($A180&lt;&gt;"",$A180&lt;&gt;"TOTAL"),IF(AND([6]PREMIOS_TITULACIONES_ANTIGUAS!$O178&lt;&gt;"",[6]PREMIOS_TITULACIONES_ANTIGUAS!$O178&lt;&gt;0),[6]PREMIOS_TITULACIONES_ANTIGUAS!$O178,""),IF($A180="TOTAL",SUM(INDIRECT("H4:H"&amp;ROW()-1)),""))</f>
        <v/>
      </c>
      <c r="I180" s="7" t="str">
        <f ca="1">IF(AND($A180&lt;&gt;"",$A180&lt;&gt;"TOTAL"),IF(AND([6]PREMIOS_TITULACIONES_ANTIGUAS!$Q178&lt;&gt;"",[6]PREMIOS_TITULACIONES_ANTIGUAS!$Q178&lt;&gt;0),[6]PREMIOS_TITULACIONES_ANTIGUAS!$Q178,""),IF($A180="TOTAL",SUM(INDIRECT("I4:I"&amp;ROW()-1)),""))</f>
        <v/>
      </c>
      <c r="J180" s="7" t="str">
        <f t="shared" ca="1" si="40"/>
        <v/>
      </c>
      <c r="K180" s="7" t="str">
        <f ca="1">IF(AND($A180&lt;&gt;"",$A180&lt;&gt;"TOTAL"),IF(AND([6]PREMIOS_TITULACIONES_ANTIGUAS!$T178&lt;&gt;"",[6]PREMIOS_TITULACIONES_ANTIGUAS!$T178&lt;&gt;0),[6]PREMIOS_TITULACIONES_ANTIGUAS!$T178,""),IF($A180="TOTAL",SUM(INDIRECT("K4:K"&amp;ROW()-1)),""))</f>
        <v/>
      </c>
      <c r="L180" s="7" t="str">
        <f ca="1">IF(AND($A180&lt;&gt;"",$A180&lt;&gt;"TOTAL"),IF(AND([6]PREMIOS_TITULACIONES_ANTIGUAS!$V178&lt;&gt;"",[6]PREMIOS_TITULACIONES_ANTIGUAS!$V178&lt;&gt;0),[6]PREMIOS_TITULACIONES_ANTIGUAS!$V178,""),IF($A180="TOTAL",SUM(INDIRECT("L4:L"&amp;ROW()-1)),""))</f>
        <v/>
      </c>
      <c r="M180" s="7" t="str">
        <f t="shared" ca="1" si="41"/>
        <v/>
      </c>
      <c r="N180" s="7" t="str">
        <f ca="1">IF(AND($A180&lt;&gt;"",$A180&lt;&gt;"TOTAL"),IF(AND([6]PREMIOS_TITULACIONES_ANTIGUAS!$Y178&lt;&gt;"",[6]PREMIOS_TITULACIONES_ANTIGUAS!$Y178&lt;&gt;0),[6]PREMIOS_TITULACIONES_ANTIGUAS!$Y178,""),IF($A180="TOTAL",SUM(INDIRECT("N4:N"&amp;ROW()-1)),""))</f>
        <v/>
      </c>
      <c r="O180" s="7" t="str">
        <f ca="1">IF(AND($A180&lt;&gt;"",$A180&lt;&gt;"TOTAL"),IF(AND([6]PREMIOS_TITULACIONES_ANTIGUAS!$AA178&lt;&gt;"",[6]PREMIOS_TITULACIONES_ANTIGUAS!$AA178&lt;&gt;0),[6]PREMIOS_TITULACIONES_ANTIGUAS!$AA178,""),IF($A180="TOTAL",SUM(INDIRECT("O4:O"&amp;ROW()-1)),""))</f>
        <v/>
      </c>
      <c r="P180" s="7" t="str">
        <f t="shared" ca="1" si="42"/>
        <v/>
      </c>
      <c r="Q180" s="7" t="str">
        <f ca="1">IF(AND($A180&lt;&gt;"",$A180&lt;&gt;"TOTAL"),IF(AND([6]PREMIOS_TITULACIONES_ANTIGUAS!$AD178&lt;&gt;"",[6]PREMIOS_TITULACIONES_ANTIGUAS!$AD178&lt;&gt;0),[6]PREMIOS_TITULACIONES_ANTIGUAS!$AD178,""),IF($A180="TOTAL",SUM(INDIRECT("Q4:Q"&amp;ROW()-1)),""))</f>
        <v/>
      </c>
      <c r="R180" s="7" t="str">
        <f ca="1">IF(AND($A180&lt;&gt;"",$A180&lt;&gt;"TOTAL"),IF(AND([6]PREMIOS_TITULACIONES_ANTIGUAS!$AF178&lt;&gt;"",[6]PREMIOS_TITULACIONES_ANTIGUAS!$AF178&lt;&gt;0),[6]PREMIOS_TITULACIONES_ANTIGUAS!$AF178,""),IF($A180="TOTAL",SUM(INDIRECT("R4:R"&amp;ROW()-1)),""))</f>
        <v/>
      </c>
      <c r="S180" s="7" t="str">
        <f t="shared" ca="1" si="43"/>
        <v/>
      </c>
      <c r="T180" s="7" t="str">
        <f ca="1">IF(AND($A180&lt;&gt;"",$A180&lt;&gt;"TOTAL"),IF(AND([6]PREMIOS_TITULACIONES_ANTIGUAS!$AI178&lt;&gt;"",[6]PREMIOS_TITULACIONES_ANTIGUAS!$AI178&lt;&gt;0),[6]PREMIOS_TITULACIONES_ANTIGUAS!$AI178,""),IF($A180="TOTAL",SUM(INDIRECT("T4:T"&amp;ROW()-1)),""))</f>
        <v/>
      </c>
      <c r="U180" s="7" t="str">
        <f ca="1">IF(AND($A180&lt;&gt;"",$A180&lt;&gt;"TOTAL"),IF(AND([6]PREMIOS_TITULACIONES_ANTIGUAS!$AK178&lt;&gt;"",[6]PREMIOS_TITULACIONES_ANTIGUAS!$AK178&lt;&gt;0),[6]PREMIOS_TITULACIONES_ANTIGUAS!$AK178,""),IF($A180="TOTAL",SUM(INDIRECT("U4:U"&amp;ROW()-1)),""))</f>
        <v/>
      </c>
      <c r="V180" s="7" t="str">
        <f t="shared" ca="1" si="44"/>
        <v/>
      </c>
      <c r="W180" s="7" t="str">
        <f ca="1">IF(AND($A180&lt;&gt;"",$A180&lt;&gt;"TOTAL"),IF(AND([6]PREMIOS_TITULACIONES_ANTIGUAS!$AN178&lt;&gt;"",[6]PREMIOS_TITULACIONES_ANTIGUAS!$AN178&lt;&gt;0),[6]PREMIOS_TITULACIONES_ANTIGUAS!$AN178,""),IF($A180="TOTAL",SUM(INDIRECT("W4:W"&amp;ROW()-1)),""))</f>
        <v/>
      </c>
      <c r="X180" s="7" t="str">
        <f ca="1">IF(AND($A180&lt;&gt;"",$A180&lt;&gt;"TOTAL"),IF(AND([6]PREMIOS_TITULACIONES_ANTIGUAS!$AP178&lt;&gt;"",[6]PREMIOS_TITULACIONES_ANTIGUAS!$AP178&lt;&gt;0),[6]PREMIOS_TITULACIONES_ANTIGUAS!$AP178,""),IF($A180="TOTAL",SUM(INDIRECT("X4:X"&amp;ROW()-1)),""))</f>
        <v/>
      </c>
      <c r="Y180" s="7" t="str">
        <f t="shared" ca="1" si="45"/>
        <v/>
      </c>
      <c r="Z180" s="7" t="str">
        <f ca="1">IF(AND($A180&lt;&gt;"",$A180&lt;&gt;"TOTAL"),IF(AND([6]PREMIOS_TITULACIONES_ANTIGUAS!$AS178&lt;&gt;"",[6]PREMIOS_TITULACIONES_ANTIGUAS!$AS178&lt;&gt;0),[6]PREMIOS_TITULACIONES_ANTIGUAS!$AS178,""),IF($A180="TOTAL",SUM(INDIRECT("Z4:Z"&amp;ROW()-1)),""))</f>
        <v/>
      </c>
      <c r="AA180" s="7" t="str">
        <f ca="1">IF(AND($A180&lt;&gt;"",$A180&lt;&gt;"TOTAL"),IF(AND([6]PREMIOS_TITULACIONES_ANTIGUAS!$AU178&lt;&gt;"",[6]PREMIOS_TITULACIONES_ANTIGUAS!$AU178&lt;&gt;0),[6]PREMIOS_TITULACIONES_ANTIGUAS!$AU178,""),IF($A180="TOTAL",SUM(INDIRECT("AA4:AA"&amp;ROW()-1)),""))</f>
        <v/>
      </c>
      <c r="AB180" s="7" t="str">
        <f t="shared" ca="1" si="46"/>
        <v/>
      </c>
      <c r="AC180" s="7" t="str">
        <f ca="1">IF(AND($A180&lt;&gt;"",$A180&lt;&gt;"TOTAL"),IF(AND([6]PREMIOS_TITULACIONES_ANTIGUAS!$AX178&lt;&gt;"",[6]PREMIOS_TITULACIONES_ANTIGUAS!$AX178&lt;&gt;0),[6]PREMIOS_TITULACIONES_ANTIGUAS!$AX178,""),IF($A180="TOTAL",SUM(INDIRECT("AC4:AC"&amp;ROW()-1)),""))</f>
        <v/>
      </c>
      <c r="AD180" s="7" t="str">
        <f ca="1">IF(AND($A180&lt;&gt;"",$A180&lt;&gt;"TOTAL"),IF(AND([6]PREMIOS_TITULACIONES_ANTIGUAS!$AZ178&lt;&gt;"",[6]PREMIOS_TITULACIONES_ANTIGUAS!$AZ178&lt;&gt;0),[6]PREMIOS_TITULACIONES_ANTIGUAS!$AZ178,""),IF($A180="TOTAL",SUM(INDIRECT("AD4:AD"&amp;ROW()-1)),""))</f>
        <v/>
      </c>
      <c r="AE180" s="7" t="str">
        <f t="shared" ca="1" si="47"/>
        <v/>
      </c>
      <c r="AF180" s="7" t="str">
        <f ca="1">IF(AND($A180&lt;&gt;"",$A180&lt;&gt;"TOTAL"),IF(AND([6]PREMIOS_TITULACIONES_ANTIGUAS!$BC178&lt;&gt;"",[6]PREMIOS_TITULACIONES_ANTIGUAS!$BC178&lt;&gt;0),[6]PREMIOS_TITULACIONES_ANTIGUAS!$BC178,""),IF($A180="TOTAL",SUM(INDIRECT("AF4:AF"&amp;ROW()-1)),""))</f>
        <v/>
      </c>
      <c r="AG180" s="7" t="str">
        <f ca="1">IF(AND($A180&lt;&gt;"",$A180&lt;&gt;"TOTAL"),IF(AND([6]PREMIOS_TITULACIONES_ANTIGUAS!$BE178&lt;&gt;"",[6]PREMIOS_TITULACIONES_ANTIGUAS!$BE178&lt;&gt;0),[6]PREMIOS_TITULACIONES_ANTIGUAS!$BE178,""),IF($A180="TOTAL",SUM(INDIRECT("AG4:AG"&amp;ROW()-1)),""))</f>
        <v/>
      </c>
      <c r="AH180" s="7" t="str">
        <f t="shared" ca="1" si="48"/>
        <v/>
      </c>
      <c r="AI180" s="7" t="str">
        <f ca="1">IF(AND($A180&lt;&gt;"",$A180&lt;&gt;"TOTAL"),IF(AND([6]PREMIOS_TITULACIONES_ANTIGUAS!$BH178&lt;&gt;"",[6]PREMIOS_TITULACIONES_ANTIGUAS!$BH178&lt;&gt;0),[6]PREMIOS_TITULACIONES_ANTIGUAS!$BH178,""),IF($A180="TOTAL",SUM(INDIRECT("AI4:AI"&amp;ROW()-1)),""))</f>
        <v/>
      </c>
      <c r="AJ180" s="7" t="str">
        <f ca="1">IF(AND($A180&lt;&gt;"",$A180&lt;&gt;"TOTAL"),IF(AND([6]PREMIOS_TITULACIONES_ANTIGUAS!$BJ178&lt;&gt;"",[6]PREMIOS_TITULACIONES_ANTIGUAS!$BJ178&lt;&gt;0),[6]PREMIOS_TITULACIONES_ANTIGUAS!$BJ178,""),IF($A180="TOTAL",SUM(INDIRECT("AJ4:AJ"&amp;ROW()-1)),""))</f>
        <v/>
      </c>
      <c r="AK180" s="7" t="str">
        <f t="shared" ca="1" si="49"/>
        <v/>
      </c>
      <c r="AL180" s="7" t="str">
        <f ca="1">IF(AND($A180&lt;&gt;"",$A180&lt;&gt;"TOTAL"),IF(AND([6]PREMIOS_TITULACIONES_ANTIGUAS!$BM178&lt;&gt;"",[6]PREMIOS_TITULACIONES_ANTIGUAS!$BM178&lt;&gt;0),[6]PREMIOS_TITULACIONES_ANTIGUAS!$BM178,""),IF($A180="TOTAL",SUM(INDIRECT("AL4:AL"&amp;ROW()-1)),""))</f>
        <v/>
      </c>
      <c r="AM180" s="7" t="str">
        <f ca="1">IF(AND($A180&lt;&gt;"",$A180&lt;&gt;"TOTAL"),IF(AND([6]PREMIOS_TITULACIONES_ANTIGUAS!$BO178&lt;&gt;"",[6]PREMIOS_TITULACIONES_ANTIGUAS!$BO178&lt;&gt;0),[6]PREMIOS_TITULACIONES_ANTIGUAS!$BO178,""),IF($A180="TOTAL",SUM(INDIRECT("AM4:AM"&amp;ROW()-1)),""))</f>
        <v/>
      </c>
      <c r="AN180" s="7" t="str">
        <f t="shared" ca="1" si="50"/>
        <v/>
      </c>
      <c r="AO180" s="7" t="str">
        <f ca="1">IF(AND($A180&lt;&gt;"",$A180&lt;&gt;"TOTAL"),IF(AND([6]PREMIOS_TITULACIONES_ANTIGUAS!$BR178&lt;&gt;"",[6]PREMIOS_TITULACIONES_ANTIGUAS!$BR178&lt;&gt;0),[6]PREMIOS_TITULACIONES_ANTIGUAS!$BR178,""),IF($A180="TOTAL",SUM(INDIRECT("AO4:AO"&amp;ROW()-1)),""))</f>
        <v/>
      </c>
      <c r="AP180" s="7" t="str">
        <f ca="1">IF(AND($A180&lt;&gt;"",$A180&lt;&gt;"TOTAL"),IF(AND([6]PREMIOS_TITULACIONES_ANTIGUAS!$BT178&lt;&gt;"",[6]PREMIOS_TITULACIONES_ANTIGUAS!$BT178&lt;&gt;0),[6]PREMIOS_TITULACIONES_ANTIGUAS!$BT178,""),IF($A180="TOTAL",SUM(INDIRECT("AP4:AP"&amp;ROW()-1)),""))</f>
        <v/>
      </c>
      <c r="AQ180" s="7" t="str">
        <f t="shared" ca="1" si="51"/>
        <v/>
      </c>
      <c r="AR180" s="7" t="str">
        <f ca="1">IF(AND($A180&lt;&gt;"",$A180&lt;&gt;"TOTAL"),IF(AND([6]PREMIOS_TITULACIONES_ANTIGUAS!$BW178&lt;&gt;"",[6]PREMIOS_TITULACIONES_ANTIGUAS!$BW178&lt;&gt;0),[6]PREMIOS_TITULACIONES_ANTIGUAS!$BW178,""),IF($A180="TOTAL",SUM(INDIRECT("AR4:AR"&amp;ROW()-1)),""))</f>
        <v/>
      </c>
      <c r="AS180" s="7" t="str">
        <f ca="1">IF(AND($A180&lt;&gt;"",$A180&lt;&gt;"TOTAL"),IF(AND([6]PREMIOS_TITULACIONES_ANTIGUAS!$BY178&lt;&gt;"",[6]PREMIOS_TITULACIONES_ANTIGUAS!$BY178&lt;&gt;0),[6]PREMIOS_TITULACIONES_ANTIGUAS!$BY178,""),IF($A180="TOTAL",SUM(INDIRECT("AS4:AS"&amp;ROW()-1)),""))</f>
        <v/>
      </c>
      <c r="AT180" s="7" t="str">
        <f t="shared" ca="1" si="52"/>
        <v/>
      </c>
      <c r="AU180" s="7" t="str">
        <f ca="1">IF(AND($A180&lt;&gt;"",$A180&lt;&gt;"TOTAL"),IF(AND([6]PREMIOS_TITULACIONES_ANTIGUAS!$CB178&lt;&gt;"",[6]PREMIOS_TITULACIONES_ANTIGUAS!$CB178&lt;&gt;0),[6]PREMIOS_TITULACIONES_ANTIGUAS!$CB178,""),IF($A180="TOTAL",SUM(INDIRECT("AU4:AU"&amp;ROW()-1)),""))</f>
        <v/>
      </c>
      <c r="AV180" s="7" t="str">
        <f ca="1">IF(AND($A180&lt;&gt;"",$A180&lt;&gt;"TOTAL"),IF(AND([6]PREMIOS_TITULACIONES_ANTIGUAS!$CD178&lt;&gt;"",[6]PREMIOS_TITULACIONES_ANTIGUAS!$CD178&lt;&gt;0),[6]PREMIOS_TITULACIONES_ANTIGUAS!$CD178,""),IF($A180="TOTAL",SUM(INDIRECT("AV4:AV"&amp;ROW()-1)),""))</f>
        <v/>
      </c>
      <c r="AW180" s="7" t="str">
        <f t="shared" ca="1" si="53"/>
        <v/>
      </c>
      <c r="AX180" s="7" t="str">
        <f ca="1">IF(AND($A180&lt;&gt;"",$A180&lt;&gt;"TOTAL"),IF(AND([6]PREMIOS_TITULACIONES_ANTIGUAS!$CG178&lt;&gt;"",[6]PREMIOS_TITULACIONES_ANTIGUAS!$CG178&lt;&gt;0),[6]PREMIOS_TITULACIONES_ANTIGUAS!$CG178,""),IF($A180="TOTAL",SUM(INDIRECT("AX4:AX"&amp;ROW()-1)),""))</f>
        <v/>
      </c>
      <c r="AY180" s="7" t="str">
        <f ca="1">IF(AND($A180&lt;&gt;"",$A180&lt;&gt;"TOTAL"),IF(AND([6]PREMIOS_TITULACIONES_ANTIGUAS!$CI178&lt;&gt;"",[6]PREMIOS_TITULACIONES_ANTIGUAS!$CI178&lt;&gt;0),[6]PREMIOS_TITULACIONES_ANTIGUAS!$CI178,""),IF($A180="TOTAL",SUM(INDIRECT("AY4:AY"&amp;ROW()-1)),""))</f>
        <v/>
      </c>
      <c r="AZ180" s="7" t="str">
        <f t="shared" ca="1" si="54"/>
        <v/>
      </c>
      <c r="BA180" s="7" t="str">
        <f ca="1">IF(AND($A180&lt;&gt;"",$A180&lt;&gt;"TOTAL"),IF(AND([6]PREMIOS_TITULACIONES_ANTIGUAS!$CL178&lt;&gt;"",[6]PREMIOS_TITULACIONES_ANTIGUAS!$CL178&lt;&gt;0),[6]PREMIOS_TITULACIONES_ANTIGUAS!$CL178,""),IF($A180="TOTAL",SUM(INDIRECT("BA4:BA"&amp;ROW()-1)),""))</f>
        <v/>
      </c>
      <c r="BB180" s="7" t="str">
        <f ca="1">IF(AND($A180&lt;&gt;"",$A180&lt;&gt;"TOTAL"),IF(AND([6]PREMIOS_TITULACIONES_ANTIGUAS!$CN178&lt;&gt;"",[6]PREMIOS_TITULACIONES_ANTIGUAS!$CN178&lt;&gt;0),[6]PREMIOS_TITULACIONES_ANTIGUAS!$CN178,""),IF($A180="TOTAL",SUM(INDIRECT("BB4:BB"&amp;ROW()-1)),""))</f>
        <v/>
      </c>
      <c r="BC180" s="7" t="str">
        <f t="shared" ca="1" si="55"/>
        <v/>
      </c>
      <c r="BD180" s="7" t="str">
        <f ca="1">IF(AND($A180&lt;&gt;"",$A180&lt;&gt;"TOTAL"),IF(AND([6]PREMIOS_TITULACIONES_ANTIGUAS!$CQ178&lt;&gt;"",[6]PREMIOS_TITULACIONES_ANTIGUAS!$CQ178&lt;&gt;0),[6]PREMIOS_TITULACIONES_ANTIGUAS!$CQ178,""),IF($A180="TOTAL",SUM(INDIRECT("BD4:BD"&amp;ROW()-1)),""))</f>
        <v/>
      </c>
      <c r="BE180" s="7" t="str">
        <f ca="1">IF(AND($A180&lt;&gt;"",$A180&lt;&gt;"TOTAL"),IF(AND([6]PREMIOS_TITULACIONES_ANTIGUAS!$CS178&lt;&gt;"",[6]PREMIOS_TITULACIONES_ANTIGUAS!$CS178&lt;&gt;0),[6]PREMIOS_TITULACIONES_ANTIGUAS!$CS178,""),IF($A180="TOTAL",SUM(INDIRECT("BE4:BE"&amp;ROW()-1)),""))</f>
        <v/>
      </c>
      <c r="BF180" s="7" t="str">
        <f t="shared" ca="1" si="56"/>
        <v/>
      </c>
    </row>
    <row r="181" spans="1:58" x14ac:dyDescent="0.2">
      <c r="A181" s="12" t="str">
        <f>IF([6]PREMIOS_TITULACIONES_ANTIGUAS!$D179&lt;&gt;"",[6]PREMIOS_TITULACIONES_ANTIGUAS!$D179,IF(AND([6]PREMIOS_TITULACIONES_ANTIGUAS!$D179="",[6]PREMIOS_TITULACIONES_ANTIGUAS!$D180="",[6]PREMIOS_TITULACIONES_ANTIGUAS!$D178=""),"","TOTAL"))</f>
        <v/>
      </c>
      <c r="B181" s="7" t="str">
        <f ca="1">IF(AND($A181&lt;&gt;"",$A181&lt;&gt;"TOTAL"),IF(AND([6]PREMIOS_TITULACIONES_ANTIGUAS!$E179&lt;&gt;"",[6]PREMIOS_TITULACIONES_ANTIGUAS!$E179&lt;&gt;0),[6]PREMIOS_TITULACIONES_ANTIGUAS!$E179,""),IF($A181="TOTAL",SUM(INDIRECT("B4:B"&amp;ROW()-1)),""))</f>
        <v/>
      </c>
      <c r="C181" s="7" t="str">
        <f ca="1">IF(AND($A181&lt;&gt;"",$A181&lt;&gt;"TOTAL"),IF(AND([6]PREMIOS_TITULACIONES_ANTIGUAS!$G179&lt;&gt;"",[6]PREMIOS_TITULACIONES_ANTIGUAS!$G179&lt;&gt;0),[6]PREMIOS_TITULACIONES_ANTIGUAS!$G179,""),IF($A181="TOTAL",SUM(INDIRECT("C4:C"&amp;ROW()-1)),""))</f>
        <v/>
      </c>
      <c r="D181" s="7" t="str">
        <f t="shared" ca="1" si="38"/>
        <v/>
      </c>
      <c r="E181" s="7" t="str">
        <f ca="1">IF(AND($A181&lt;&gt;"",$A181&lt;&gt;"TOTAL"),IF(AND([6]PREMIOS_TITULACIONES_ANTIGUAS!$J179&lt;&gt;"",[6]PREMIOS_TITULACIONES_ANTIGUAS!$J179&lt;&gt;0),[6]PREMIOS_TITULACIONES_ANTIGUAS!$J179,""),IF($A181="TOTAL",SUM(INDIRECT("E4:E"&amp;ROW()-1)),""))</f>
        <v/>
      </c>
      <c r="F181" s="7" t="str">
        <f ca="1">IF(AND($A181&lt;&gt;"",$A181&lt;&gt;"TOTAL"),IF(AND([6]PREMIOS_TITULACIONES_ANTIGUAS!$L179&lt;&gt;"",[6]PREMIOS_TITULACIONES_ANTIGUAS!$L179&lt;&gt;0),[6]PREMIOS_TITULACIONES_ANTIGUAS!$L179,""),IF($A181="TOTAL",SUM(INDIRECT("F4:F"&amp;ROW()-1)),""))</f>
        <v/>
      </c>
      <c r="G181" s="7" t="str">
        <f t="shared" ca="1" si="39"/>
        <v/>
      </c>
      <c r="H181" s="7" t="str">
        <f ca="1">IF(AND($A181&lt;&gt;"",$A181&lt;&gt;"TOTAL"),IF(AND([6]PREMIOS_TITULACIONES_ANTIGUAS!$O179&lt;&gt;"",[6]PREMIOS_TITULACIONES_ANTIGUAS!$O179&lt;&gt;0),[6]PREMIOS_TITULACIONES_ANTIGUAS!$O179,""),IF($A181="TOTAL",SUM(INDIRECT("H4:H"&amp;ROW()-1)),""))</f>
        <v/>
      </c>
      <c r="I181" s="7" t="str">
        <f ca="1">IF(AND($A181&lt;&gt;"",$A181&lt;&gt;"TOTAL"),IF(AND([6]PREMIOS_TITULACIONES_ANTIGUAS!$Q179&lt;&gt;"",[6]PREMIOS_TITULACIONES_ANTIGUAS!$Q179&lt;&gt;0),[6]PREMIOS_TITULACIONES_ANTIGUAS!$Q179,""),IF($A181="TOTAL",SUM(INDIRECT("I4:I"&amp;ROW()-1)),""))</f>
        <v/>
      </c>
      <c r="J181" s="7" t="str">
        <f t="shared" ca="1" si="40"/>
        <v/>
      </c>
      <c r="K181" s="7" t="str">
        <f ca="1">IF(AND($A181&lt;&gt;"",$A181&lt;&gt;"TOTAL"),IF(AND([6]PREMIOS_TITULACIONES_ANTIGUAS!$T179&lt;&gt;"",[6]PREMIOS_TITULACIONES_ANTIGUAS!$T179&lt;&gt;0),[6]PREMIOS_TITULACIONES_ANTIGUAS!$T179,""),IF($A181="TOTAL",SUM(INDIRECT("K4:K"&amp;ROW()-1)),""))</f>
        <v/>
      </c>
      <c r="L181" s="7" t="str">
        <f ca="1">IF(AND($A181&lt;&gt;"",$A181&lt;&gt;"TOTAL"),IF(AND([6]PREMIOS_TITULACIONES_ANTIGUAS!$V179&lt;&gt;"",[6]PREMIOS_TITULACIONES_ANTIGUAS!$V179&lt;&gt;0),[6]PREMIOS_TITULACIONES_ANTIGUAS!$V179,""),IF($A181="TOTAL",SUM(INDIRECT("L4:L"&amp;ROW()-1)),""))</f>
        <v/>
      </c>
      <c r="M181" s="7" t="str">
        <f t="shared" ca="1" si="41"/>
        <v/>
      </c>
      <c r="N181" s="7" t="str">
        <f ca="1">IF(AND($A181&lt;&gt;"",$A181&lt;&gt;"TOTAL"),IF(AND([6]PREMIOS_TITULACIONES_ANTIGUAS!$Y179&lt;&gt;"",[6]PREMIOS_TITULACIONES_ANTIGUAS!$Y179&lt;&gt;0),[6]PREMIOS_TITULACIONES_ANTIGUAS!$Y179,""),IF($A181="TOTAL",SUM(INDIRECT("N4:N"&amp;ROW()-1)),""))</f>
        <v/>
      </c>
      <c r="O181" s="7" t="str">
        <f ca="1">IF(AND($A181&lt;&gt;"",$A181&lt;&gt;"TOTAL"),IF(AND([6]PREMIOS_TITULACIONES_ANTIGUAS!$AA179&lt;&gt;"",[6]PREMIOS_TITULACIONES_ANTIGUAS!$AA179&lt;&gt;0),[6]PREMIOS_TITULACIONES_ANTIGUAS!$AA179,""),IF($A181="TOTAL",SUM(INDIRECT("O4:O"&amp;ROW()-1)),""))</f>
        <v/>
      </c>
      <c r="P181" s="7" t="str">
        <f t="shared" ca="1" si="42"/>
        <v/>
      </c>
      <c r="Q181" s="7" t="str">
        <f ca="1">IF(AND($A181&lt;&gt;"",$A181&lt;&gt;"TOTAL"),IF(AND([6]PREMIOS_TITULACIONES_ANTIGUAS!$AD179&lt;&gt;"",[6]PREMIOS_TITULACIONES_ANTIGUAS!$AD179&lt;&gt;0),[6]PREMIOS_TITULACIONES_ANTIGUAS!$AD179,""),IF($A181="TOTAL",SUM(INDIRECT("Q4:Q"&amp;ROW()-1)),""))</f>
        <v/>
      </c>
      <c r="R181" s="7" t="str">
        <f ca="1">IF(AND($A181&lt;&gt;"",$A181&lt;&gt;"TOTAL"),IF(AND([6]PREMIOS_TITULACIONES_ANTIGUAS!$AF179&lt;&gt;"",[6]PREMIOS_TITULACIONES_ANTIGUAS!$AF179&lt;&gt;0),[6]PREMIOS_TITULACIONES_ANTIGUAS!$AF179,""),IF($A181="TOTAL",SUM(INDIRECT("R4:R"&amp;ROW()-1)),""))</f>
        <v/>
      </c>
      <c r="S181" s="7" t="str">
        <f t="shared" ca="1" si="43"/>
        <v/>
      </c>
      <c r="T181" s="7" t="str">
        <f ca="1">IF(AND($A181&lt;&gt;"",$A181&lt;&gt;"TOTAL"),IF(AND([6]PREMIOS_TITULACIONES_ANTIGUAS!$AI179&lt;&gt;"",[6]PREMIOS_TITULACIONES_ANTIGUAS!$AI179&lt;&gt;0),[6]PREMIOS_TITULACIONES_ANTIGUAS!$AI179,""),IF($A181="TOTAL",SUM(INDIRECT("T4:T"&amp;ROW()-1)),""))</f>
        <v/>
      </c>
      <c r="U181" s="7" t="str">
        <f ca="1">IF(AND($A181&lt;&gt;"",$A181&lt;&gt;"TOTAL"),IF(AND([6]PREMIOS_TITULACIONES_ANTIGUAS!$AK179&lt;&gt;"",[6]PREMIOS_TITULACIONES_ANTIGUAS!$AK179&lt;&gt;0),[6]PREMIOS_TITULACIONES_ANTIGUAS!$AK179,""),IF($A181="TOTAL",SUM(INDIRECT("U4:U"&amp;ROW()-1)),""))</f>
        <v/>
      </c>
      <c r="V181" s="7" t="str">
        <f t="shared" ca="1" si="44"/>
        <v/>
      </c>
      <c r="W181" s="7" t="str">
        <f ca="1">IF(AND($A181&lt;&gt;"",$A181&lt;&gt;"TOTAL"),IF(AND([6]PREMIOS_TITULACIONES_ANTIGUAS!$AN179&lt;&gt;"",[6]PREMIOS_TITULACIONES_ANTIGUAS!$AN179&lt;&gt;0),[6]PREMIOS_TITULACIONES_ANTIGUAS!$AN179,""),IF($A181="TOTAL",SUM(INDIRECT("W4:W"&amp;ROW()-1)),""))</f>
        <v/>
      </c>
      <c r="X181" s="7" t="str">
        <f ca="1">IF(AND($A181&lt;&gt;"",$A181&lt;&gt;"TOTAL"),IF(AND([6]PREMIOS_TITULACIONES_ANTIGUAS!$AP179&lt;&gt;"",[6]PREMIOS_TITULACIONES_ANTIGUAS!$AP179&lt;&gt;0),[6]PREMIOS_TITULACIONES_ANTIGUAS!$AP179,""),IF($A181="TOTAL",SUM(INDIRECT("X4:X"&amp;ROW()-1)),""))</f>
        <v/>
      </c>
      <c r="Y181" s="7" t="str">
        <f t="shared" ca="1" si="45"/>
        <v/>
      </c>
      <c r="Z181" s="7" t="str">
        <f ca="1">IF(AND($A181&lt;&gt;"",$A181&lt;&gt;"TOTAL"),IF(AND([6]PREMIOS_TITULACIONES_ANTIGUAS!$AS179&lt;&gt;"",[6]PREMIOS_TITULACIONES_ANTIGUAS!$AS179&lt;&gt;0),[6]PREMIOS_TITULACIONES_ANTIGUAS!$AS179,""),IF($A181="TOTAL",SUM(INDIRECT("Z4:Z"&amp;ROW()-1)),""))</f>
        <v/>
      </c>
      <c r="AA181" s="7" t="str">
        <f ca="1">IF(AND($A181&lt;&gt;"",$A181&lt;&gt;"TOTAL"),IF(AND([6]PREMIOS_TITULACIONES_ANTIGUAS!$AU179&lt;&gt;"",[6]PREMIOS_TITULACIONES_ANTIGUAS!$AU179&lt;&gt;0),[6]PREMIOS_TITULACIONES_ANTIGUAS!$AU179,""),IF($A181="TOTAL",SUM(INDIRECT("AA4:AA"&amp;ROW()-1)),""))</f>
        <v/>
      </c>
      <c r="AB181" s="7" t="str">
        <f t="shared" ca="1" si="46"/>
        <v/>
      </c>
      <c r="AC181" s="7" t="str">
        <f ca="1">IF(AND($A181&lt;&gt;"",$A181&lt;&gt;"TOTAL"),IF(AND([6]PREMIOS_TITULACIONES_ANTIGUAS!$AX179&lt;&gt;"",[6]PREMIOS_TITULACIONES_ANTIGUAS!$AX179&lt;&gt;0),[6]PREMIOS_TITULACIONES_ANTIGUAS!$AX179,""),IF($A181="TOTAL",SUM(INDIRECT("AC4:AC"&amp;ROW()-1)),""))</f>
        <v/>
      </c>
      <c r="AD181" s="7" t="str">
        <f ca="1">IF(AND($A181&lt;&gt;"",$A181&lt;&gt;"TOTAL"),IF(AND([6]PREMIOS_TITULACIONES_ANTIGUAS!$AZ179&lt;&gt;"",[6]PREMIOS_TITULACIONES_ANTIGUAS!$AZ179&lt;&gt;0),[6]PREMIOS_TITULACIONES_ANTIGUAS!$AZ179,""),IF($A181="TOTAL",SUM(INDIRECT("AD4:AD"&amp;ROW()-1)),""))</f>
        <v/>
      </c>
      <c r="AE181" s="7" t="str">
        <f t="shared" ca="1" si="47"/>
        <v/>
      </c>
      <c r="AF181" s="7" t="str">
        <f ca="1">IF(AND($A181&lt;&gt;"",$A181&lt;&gt;"TOTAL"),IF(AND([6]PREMIOS_TITULACIONES_ANTIGUAS!$BC179&lt;&gt;"",[6]PREMIOS_TITULACIONES_ANTIGUAS!$BC179&lt;&gt;0),[6]PREMIOS_TITULACIONES_ANTIGUAS!$BC179,""),IF($A181="TOTAL",SUM(INDIRECT("AF4:AF"&amp;ROW()-1)),""))</f>
        <v/>
      </c>
      <c r="AG181" s="7" t="str">
        <f ca="1">IF(AND($A181&lt;&gt;"",$A181&lt;&gt;"TOTAL"),IF(AND([6]PREMIOS_TITULACIONES_ANTIGUAS!$BE179&lt;&gt;"",[6]PREMIOS_TITULACIONES_ANTIGUAS!$BE179&lt;&gt;0),[6]PREMIOS_TITULACIONES_ANTIGUAS!$BE179,""),IF($A181="TOTAL",SUM(INDIRECT("AG4:AG"&amp;ROW()-1)),""))</f>
        <v/>
      </c>
      <c r="AH181" s="7" t="str">
        <f t="shared" ca="1" si="48"/>
        <v/>
      </c>
      <c r="AI181" s="7" t="str">
        <f ca="1">IF(AND($A181&lt;&gt;"",$A181&lt;&gt;"TOTAL"),IF(AND([6]PREMIOS_TITULACIONES_ANTIGUAS!$BH179&lt;&gt;"",[6]PREMIOS_TITULACIONES_ANTIGUAS!$BH179&lt;&gt;0),[6]PREMIOS_TITULACIONES_ANTIGUAS!$BH179,""),IF($A181="TOTAL",SUM(INDIRECT("AI4:AI"&amp;ROW()-1)),""))</f>
        <v/>
      </c>
      <c r="AJ181" s="7" t="str">
        <f ca="1">IF(AND($A181&lt;&gt;"",$A181&lt;&gt;"TOTAL"),IF(AND([6]PREMIOS_TITULACIONES_ANTIGUAS!$BJ179&lt;&gt;"",[6]PREMIOS_TITULACIONES_ANTIGUAS!$BJ179&lt;&gt;0),[6]PREMIOS_TITULACIONES_ANTIGUAS!$BJ179,""),IF($A181="TOTAL",SUM(INDIRECT("AJ4:AJ"&amp;ROW()-1)),""))</f>
        <v/>
      </c>
      <c r="AK181" s="7" t="str">
        <f t="shared" ca="1" si="49"/>
        <v/>
      </c>
      <c r="AL181" s="7" t="str">
        <f ca="1">IF(AND($A181&lt;&gt;"",$A181&lt;&gt;"TOTAL"),IF(AND([6]PREMIOS_TITULACIONES_ANTIGUAS!$BM179&lt;&gt;"",[6]PREMIOS_TITULACIONES_ANTIGUAS!$BM179&lt;&gt;0),[6]PREMIOS_TITULACIONES_ANTIGUAS!$BM179,""),IF($A181="TOTAL",SUM(INDIRECT("AL4:AL"&amp;ROW()-1)),""))</f>
        <v/>
      </c>
      <c r="AM181" s="7" t="str">
        <f ca="1">IF(AND($A181&lt;&gt;"",$A181&lt;&gt;"TOTAL"),IF(AND([6]PREMIOS_TITULACIONES_ANTIGUAS!$BO179&lt;&gt;"",[6]PREMIOS_TITULACIONES_ANTIGUAS!$BO179&lt;&gt;0),[6]PREMIOS_TITULACIONES_ANTIGUAS!$BO179,""),IF($A181="TOTAL",SUM(INDIRECT("AM4:AM"&amp;ROW()-1)),""))</f>
        <v/>
      </c>
      <c r="AN181" s="7" t="str">
        <f t="shared" ca="1" si="50"/>
        <v/>
      </c>
      <c r="AO181" s="7" t="str">
        <f ca="1">IF(AND($A181&lt;&gt;"",$A181&lt;&gt;"TOTAL"),IF(AND([6]PREMIOS_TITULACIONES_ANTIGUAS!$BR179&lt;&gt;"",[6]PREMIOS_TITULACIONES_ANTIGUAS!$BR179&lt;&gt;0),[6]PREMIOS_TITULACIONES_ANTIGUAS!$BR179,""),IF($A181="TOTAL",SUM(INDIRECT("AO4:AO"&amp;ROW()-1)),""))</f>
        <v/>
      </c>
      <c r="AP181" s="7" t="str">
        <f ca="1">IF(AND($A181&lt;&gt;"",$A181&lt;&gt;"TOTAL"),IF(AND([6]PREMIOS_TITULACIONES_ANTIGUAS!$BT179&lt;&gt;"",[6]PREMIOS_TITULACIONES_ANTIGUAS!$BT179&lt;&gt;0),[6]PREMIOS_TITULACIONES_ANTIGUAS!$BT179,""),IF($A181="TOTAL",SUM(INDIRECT("AP4:AP"&amp;ROW()-1)),""))</f>
        <v/>
      </c>
      <c r="AQ181" s="7" t="str">
        <f t="shared" ca="1" si="51"/>
        <v/>
      </c>
      <c r="AR181" s="7" t="str">
        <f ca="1">IF(AND($A181&lt;&gt;"",$A181&lt;&gt;"TOTAL"),IF(AND([6]PREMIOS_TITULACIONES_ANTIGUAS!$BW179&lt;&gt;"",[6]PREMIOS_TITULACIONES_ANTIGUAS!$BW179&lt;&gt;0),[6]PREMIOS_TITULACIONES_ANTIGUAS!$BW179,""),IF($A181="TOTAL",SUM(INDIRECT("AR4:AR"&amp;ROW()-1)),""))</f>
        <v/>
      </c>
      <c r="AS181" s="7" t="str">
        <f ca="1">IF(AND($A181&lt;&gt;"",$A181&lt;&gt;"TOTAL"),IF(AND([6]PREMIOS_TITULACIONES_ANTIGUAS!$BY179&lt;&gt;"",[6]PREMIOS_TITULACIONES_ANTIGUAS!$BY179&lt;&gt;0),[6]PREMIOS_TITULACIONES_ANTIGUAS!$BY179,""),IF($A181="TOTAL",SUM(INDIRECT("AS4:AS"&amp;ROW()-1)),""))</f>
        <v/>
      </c>
      <c r="AT181" s="7" t="str">
        <f t="shared" ca="1" si="52"/>
        <v/>
      </c>
      <c r="AU181" s="7" t="str">
        <f ca="1">IF(AND($A181&lt;&gt;"",$A181&lt;&gt;"TOTAL"),IF(AND([6]PREMIOS_TITULACIONES_ANTIGUAS!$CB179&lt;&gt;"",[6]PREMIOS_TITULACIONES_ANTIGUAS!$CB179&lt;&gt;0),[6]PREMIOS_TITULACIONES_ANTIGUAS!$CB179,""),IF($A181="TOTAL",SUM(INDIRECT("AU4:AU"&amp;ROW()-1)),""))</f>
        <v/>
      </c>
      <c r="AV181" s="7" t="str">
        <f ca="1">IF(AND($A181&lt;&gt;"",$A181&lt;&gt;"TOTAL"),IF(AND([6]PREMIOS_TITULACIONES_ANTIGUAS!$CD179&lt;&gt;"",[6]PREMIOS_TITULACIONES_ANTIGUAS!$CD179&lt;&gt;0),[6]PREMIOS_TITULACIONES_ANTIGUAS!$CD179,""),IF($A181="TOTAL",SUM(INDIRECT("AV4:AV"&amp;ROW()-1)),""))</f>
        <v/>
      </c>
      <c r="AW181" s="7" t="str">
        <f t="shared" ca="1" si="53"/>
        <v/>
      </c>
      <c r="AX181" s="7" t="str">
        <f ca="1">IF(AND($A181&lt;&gt;"",$A181&lt;&gt;"TOTAL"),IF(AND([6]PREMIOS_TITULACIONES_ANTIGUAS!$CG179&lt;&gt;"",[6]PREMIOS_TITULACIONES_ANTIGUAS!$CG179&lt;&gt;0),[6]PREMIOS_TITULACIONES_ANTIGUAS!$CG179,""),IF($A181="TOTAL",SUM(INDIRECT("AX4:AX"&amp;ROW()-1)),""))</f>
        <v/>
      </c>
      <c r="AY181" s="7" t="str">
        <f ca="1">IF(AND($A181&lt;&gt;"",$A181&lt;&gt;"TOTAL"),IF(AND([6]PREMIOS_TITULACIONES_ANTIGUAS!$CI179&lt;&gt;"",[6]PREMIOS_TITULACIONES_ANTIGUAS!$CI179&lt;&gt;0),[6]PREMIOS_TITULACIONES_ANTIGUAS!$CI179,""),IF($A181="TOTAL",SUM(INDIRECT("AY4:AY"&amp;ROW()-1)),""))</f>
        <v/>
      </c>
      <c r="AZ181" s="7" t="str">
        <f t="shared" ca="1" si="54"/>
        <v/>
      </c>
      <c r="BA181" s="7" t="str">
        <f ca="1">IF(AND($A181&lt;&gt;"",$A181&lt;&gt;"TOTAL"),IF(AND([6]PREMIOS_TITULACIONES_ANTIGUAS!$CL179&lt;&gt;"",[6]PREMIOS_TITULACIONES_ANTIGUAS!$CL179&lt;&gt;0),[6]PREMIOS_TITULACIONES_ANTIGUAS!$CL179,""),IF($A181="TOTAL",SUM(INDIRECT("BA4:BA"&amp;ROW()-1)),""))</f>
        <v/>
      </c>
      <c r="BB181" s="7" t="str">
        <f ca="1">IF(AND($A181&lt;&gt;"",$A181&lt;&gt;"TOTAL"),IF(AND([6]PREMIOS_TITULACIONES_ANTIGUAS!$CN179&lt;&gt;"",[6]PREMIOS_TITULACIONES_ANTIGUAS!$CN179&lt;&gt;0),[6]PREMIOS_TITULACIONES_ANTIGUAS!$CN179,""),IF($A181="TOTAL",SUM(INDIRECT("BB4:BB"&amp;ROW()-1)),""))</f>
        <v/>
      </c>
      <c r="BC181" s="7" t="str">
        <f t="shared" ca="1" si="55"/>
        <v/>
      </c>
      <c r="BD181" s="7" t="str">
        <f ca="1">IF(AND($A181&lt;&gt;"",$A181&lt;&gt;"TOTAL"),IF(AND([6]PREMIOS_TITULACIONES_ANTIGUAS!$CQ179&lt;&gt;"",[6]PREMIOS_TITULACIONES_ANTIGUAS!$CQ179&lt;&gt;0),[6]PREMIOS_TITULACIONES_ANTIGUAS!$CQ179,""),IF($A181="TOTAL",SUM(INDIRECT("BD4:BD"&amp;ROW()-1)),""))</f>
        <v/>
      </c>
      <c r="BE181" s="7" t="str">
        <f ca="1">IF(AND($A181&lt;&gt;"",$A181&lt;&gt;"TOTAL"),IF(AND([6]PREMIOS_TITULACIONES_ANTIGUAS!$CS179&lt;&gt;"",[6]PREMIOS_TITULACIONES_ANTIGUAS!$CS179&lt;&gt;0),[6]PREMIOS_TITULACIONES_ANTIGUAS!$CS179,""),IF($A181="TOTAL",SUM(INDIRECT("BE4:BE"&amp;ROW()-1)),""))</f>
        <v/>
      </c>
      <c r="BF181" s="7" t="str">
        <f t="shared" ca="1" si="56"/>
        <v/>
      </c>
    </row>
    <row r="182" spans="1:58" x14ac:dyDescent="0.2">
      <c r="A182" s="12" t="str">
        <f>IF([6]PREMIOS_TITULACIONES_ANTIGUAS!$D180&lt;&gt;"",[6]PREMIOS_TITULACIONES_ANTIGUAS!$D180,IF(AND([6]PREMIOS_TITULACIONES_ANTIGUAS!$D180="",[6]PREMIOS_TITULACIONES_ANTIGUAS!$D181="",[6]PREMIOS_TITULACIONES_ANTIGUAS!$D179=""),"","TOTAL"))</f>
        <v/>
      </c>
      <c r="B182" s="7" t="str">
        <f ca="1">IF(AND($A182&lt;&gt;"",$A182&lt;&gt;"TOTAL"),IF(AND([6]PREMIOS_TITULACIONES_ANTIGUAS!$E180&lt;&gt;"",[6]PREMIOS_TITULACIONES_ANTIGUAS!$E180&lt;&gt;0),[6]PREMIOS_TITULACIONES_ANTIGUAS!$E180,""),IF($A182="TOTAL",SUM(INDIRECT("B4:B"&amp;ROW()-1)),""))</f>
        <v/>
      </c>
      <c r="C182" s="7" t="str">
        <f ca="1">IF(AND($A182&lt;&gt;"",$A182&lt;&gt;"TOTAL"),IF(AND([6]PREMIOS_TITULACIONES_ANTIGUAS!$G180&lt;&gt;"",[6]PREMIOS_TITULACIONES_ANTIGUAS!$G180&lt;&gt;0),[6]PREMIOS_TITULACIONES_ANTIGUAS!$G180,""),IF($A182="TOTAL",SUM(INDIRECT("C4:C"&amp;ROW()-1)),""))</f>
        <v/>
      </c>
      <c r="D182" s="7" t="str">
        <f t="shared" ca="1" si="38"/>
        <v/>
      </c>
      <c r="E182" s="7" t="str">
        <f ca="1">IF(AND($A182&lt;&gt;"",$A182&lt;&gt;"TOTAL"),IF(AND([6]PREMIOS_TITULACIONES_ANTIGUAS!$J180&lt;&gt;"",[6]PREMIOS_TITULACIONES_ANTIGUAS!$J180&lt;&gt;0),[6]PREMIOS_TITULACIONES_ANTIGUAS!$J180,""),IF($A182="TOTAL",SUM(INDIRECT("E4:E"&amp;ROW()-1)),""))</f>
        <v/>
      </c>
      <c r="F182" s="7" t="str">
        <f ca="1">IF(AND($A182&lt;&gt;"",$A182&lt;&gt;"TOTAL"),IF(AND([6]PREMIOS_TITULACIONES_ANTIGUAS!$L180&lt;&gt;"",[6]PREMIOS_TITULACIONES_ANTIGUAS!$L180&lt;&gt;0),[6]PREMIOS_TITULACIONES_ANTIGUAS!$L180,""),IF($A182="TOTAL",SUM(INDIRECT("F4:F"&amp;ROW()-1)),""))</f>
        <v/>
      </c>
      <c r="G182" s="7" t="str">
        <f t="shared" ca="1" si="39"/>
        <v/>
      </c>
      <c r="H182" s="7" t="str">
        <f ca="1">IF(AND($A182&lt;&gt;"",$A182&lt;&gt;"TOTAL"),IF(AND([6]PREMIOS_TITULACIONES_ANTIGUAS!$O180&lt;&gt;"",[6]PREMIOS_TITULACIONES_ANTIGUAS!$O180&lt;&gt;0),[6]PREMIOS_TITULACIONES_ANTIGUAS!$O180,""),IF($A182="TOTAL",SUM(INDIRECT("H4:H"&amp;ROW()-1)),""))</f>
        <v/>
      </c>
      <c r="I182" s="7" t="str">
        <f ca="1">IF(AND($A182&lt;&gt;"",$A182&lt;&gt;"TOTAL"),IF(AND([6]PREMIOS_TITULACIONES_ANTIGUAS!$Q180&lt;&gt;"",[6]PREMIOS_TITULACIONES_ANTIGUAS!$Q180&lt;&gt;0),[6]PREMIOS_TITULACIONES_ANTIGUAS!$Q180,""),IF($A182="TOTAL",SUM(INDIRECT("I4:I"&amp;ROW()-1)),""))</f>
        <v/>
      </c>
      <c r="J182" s="7" t="str">
        <f t="shared" ca="1" si="40"/>
        <v/>
      </c>
      <c r="K182" s="7" t="str">
        <f ca="1">IF(AND($A182&lt;&gt;"",$A182&lt;&gt;"TOTAL"),IF(AND([6]PREMIOS_TITULACIONES_ANTIGUAS!$T180&lt;&gt;"",[6]PREMIOS_TITULACIONES_ANTIGUAS!$T180&lt;&gt;0),[6]PREMIOS_TITULACIONES_ANTIGUAS!$T180,""),IF($A182="TOTAL",SUM(INDIRECT("K4:K"&amp;ROW()-1)),""))</f>
        <v/>
      </c>
      <c r="L182" s="7" t="str">
        <f ca="1">IF(AND($A182&lt;&gt;"",$A182&lt;&gt;"TOTAL"),IF(AND([6]PREMIOS_TITULACIONES_ANTIGUAS!$V180&lt;&gt;"",[6]PREMIOS_TITULACIONES_ANTIGUAS!$V180&lt;&gt;0),[6]PREMIOS_TITULACIONES_ANTIGUAS!$V180,""),IF($A182="TOTAL",SUM(INDIRECT("L4:L"&amp;ROW()-1)),""))</f>
        <v/>
      </c>
      <c r="M182" s="7" t="str">
        <f t="shared" ca="1" si="41"/>
        <v/>
      </c>
      <c r="N182" s="7" t="str">
        <f ca="1">IF(AND($A182&lt;&gt;"",$A182&lt;&gt;"TOTAL"),IF(AND([6]PREMIOS_TITULACIONES_ANTIGUAS!$Y180&lt;&gt;"",[6]PREMIOS_TITULACIONES_ANTIGUAS!$Y180&lt;&gt;0),[6]PREMIOS_TITULACIONES_ANTIGUAS!$Y180,""),IF($A182="TOTAL",SUM(INDIRECT("N4:N"&amp;ROW()-1)),""))</f>
        <v/>
      </c>
      <c r="O182" s="7" t="str">
        <f ca="1">IF(AND($A182&lt;&gt;"",$A182&lt;&gt;"TOTAL"),IF(AND([6]PREMIOS_TITULACIONES_ANTIGUAS!$AA180&lt;&gt;"",[6]PREMIOS_TITULACIONES_ANTIGUAS!$AA180&lt;&gt;0),[6]PREMIOS_TITULACIONES_ANTIGUAS!$AA180,""),IF($A182="TOTAL",SUM(INDIRECT("O4:O"&amp;ROW()-1)),""))</f>
        <v/>
      </c>
      <c r="P182" s="7" t="str">
        <f t="shared" ca="1" si="42"/>
        <v/>
      </c>
      <c r="Q182" s="7" t="str">
        <f ca="1">IF(AND($A182&lt;&gt;"",$A182&lt;&gt;"TOTAL"),IF(AND([6]PREMIOS_TITULACIONES_ANTIGUAS!$AD180&lt;&gt;"",[6]PREMIOS_TITULACIONES_ANTIGUAS!$AD180&lt;&gt;0),[6]PREMIOS_TITULACIONES_ANTIGUAS!$AD180,""),IF($A182="TOTAL",SUM(INDIRECT("Q4:Q"&amp;ROW()-1)),""))</f>
        <v/>
      </c>
      <c r="R182" s="7" t="str">
        <f ca="1">IF(AND($A182&lt;&gt;"",$A182&lt;&gt;"TOTAL"),IF(AND([6]PREMIOS_TITULACIONES_ANTIGUAS!$AF180&lt;&gt;"",[6]PREMIOS_TITULACIONES_ANTIGUAS!$AF180&lt;&gt;0),[6]PREMIOS_TITULACIONES_ANTIGUAS!$AF180,""),IF($A182="TOTAL",SUM(INDIRECT("R4:R"&amp;ROW()-1)),""))</f>
        <v/>
      </c>
      <c r="S182" s="7" t="str">
        <f t="shared" ca="1" si="43"/>
        <v/>
      </c>
      <c r="T182" s="7" t="str">
        <f ca="1">IF(AND($A182&lt;&gt;"",$A182&lt;&gt;"TOTAL"),IF(AND([6]PREMIOS_TITULACIONES_ANTIGUAS!$AI180&lt;&gt;"",[6]PREMIOS_TITULACIONES_ANTIGUAS!$AI180&lt;&gt;0),[6]PREMIOS_TITULACIONES_ANTIGUAS!$AI180,""),IF($A182="TOTAL",SUM(INDIRECT("T4:T"&amp;ROW()-1)),""))</f>
        <v/>
      </c>
      <c r="U182" s="7" t="str">
        <f ca="1">IF(AND($A182&lt;&gt;"",$A182&lt;&gt;"TOTAL"),IF(AND([6]PREMIOS_TITULACIONES_ANTIGUAS!$AK180&lt;&gt;"",[6]PREMIOS_TITULACIONES_ANTIGUAS!$AK180&lt;&gt;0),[6]PREMIOS_TITULACIONES_ANTIGUAS!$AK180,""),IF($A182="TOTAL",SUM(INDIRECT("U4:U"&amp;ROW()-1)),""))</f>
        <v/>
      </c>
      <c r="V182" s="7" t="str">
        <f t="shared" ca="1" si="44"/>
        <v/>
      </c>
      <c r="W182" s="7" t="str">
        <f ca="1">IF(AND($A182&lt;&gt;"",$A182&lt;&gt;"TOTAL"),IF(AND([6]PREMIOS_TITULACIONES_ANTIGUAS!$AN180&lt;&gt;"",[6]PREMIOS_TITULACIONES_ANTIGUAS!$AN180&lt;&gt;0),[6]PREMIOS_TITULACIONES_ANTIGUAS!$AN180,""),IF($A182="TOTAL",SUM(INDIRECT("W4:W"&amp;ROW()-1)),""))</f>
        <v/>
      </c>
      <c r="X182" s="7" t="str">
        <f ca="1">IF(AND($A182&lt;&gt;"",$A182&lt;&gt;"TOTAL"),IF(AND([6]PREMIOS_TITULACIONES_ANTIGUAS!$AP180&lt;&gt;"",[6]PREMIOS_TITULACIONES_ANTIGUAS!$AP180&lt;&gt;0),[6]PREMIOS_TITULACIONES_ANTIGUAS!$AP180,""),IF($A182="TOTAL",SUM(INDIRECT("X4:X"&amp;ROW()-1)),""))</f>
        <v/>
      </c>
      <c r="Y182" s="7" t="str">
        <f t="shared" ca="1" si="45"/>
        <v/>
      </c>
      <c r="Z182" s="7" t="str">
        <f ca="1">IF(AND($A182&lt;&gt;"",$A182&lt;&gt;"TOTAL"),IF(AND([6]PREMIOS_TITULACIONES_ANTIGUAS!$AS180&lt;&gt;"",[6]PREMIOS_TITULACIONES_ANTIGUAS!$AS180&lt;&gt;0),[6]PREMIOS_TITULACIONES_ANTIGUAS!$AS180,""),IF($A182="TOTAL",SUM(INDIRECT("Z4:Z"&amp;ROW()-1)),""))</f>
        <v/>
      </c>
      <c r="AA182" s="7" t="str">
        <f ca="1">IF(AND($A182&lt;&gt;"",$A182&lt;&gt;"TOTAL"),IF(AND([6]PREMIOS_TITULACIONES_ANTIGUAS!$AU180&lt;&gt;"",[6]PREMIOS_TITULACIONES_ANTIGUAS!$AU180&lt;&gt;0),[6]PREMIOS_TITULACIONES_ANTIGUAS!$AU180,""),IF($A182="TOTAL",SUM(INDIRECT("AA4:AA"&amp;ROW()-1)),""))</f>
        <v/>
      </c>
      <c r="AB182" s="7" t="str">
        <f t="shared" ca="1" si="46"/>
        <v/>
      </c>
      <c r="AC182" s="7" t="str">
        <f ca="1">IF(AND($A182&lt;&gt;"",$A182&lt;&gt;"TOTAL"),IF(AND([6]PREMIOS_TITULACIONES_ANTIGUAS!$AX180&lt;&gt;"",[6]PREMIOS_TITULACIONES_ANTIGUAS!$AX180&lt;&gt;0),[6]PREMIOS_TITULACIONES_ANTIGUAS!$AX180,""),IF($A182="TOTAL",SUM(INDIRECT("AC4:AC"&amp;ROW()-1)),""))</f>
        <v/>
      </c>
      <c r="AD182" s="7" t="str">
        <f ca="1">IF(AND($A182&lt;&gt;"",$A182&lt;&gt;"TOTAL"),IF(AND([6]PREMIOS_TITULACIONES_ANTIGUAS!$AZ180&lt;&gt;"",[6]PREMIOS_TITULACIONES_ANTIGUAS!$AZ180&lt;&gt;0),[6]PREMIOS_TITULACIONES_ANTIGUAS!$AZ180,""),IF($A182="TOTAL",SUM(INDIRECT("AD4:AD"&amp;ROW()-1)),""))</f>
        <v/>
      </c>
      <c r="AE182" s="7" t="str">
        <f t="shared" ca="1" si="47"/>
        <v/>
      </c>
      <c r="AF182" s="7" t="str">
        <f ca="1">IF(AND($A182&lt;&gt;"",$A182&lt;&gt;"TOTAL"),IF(AND([6]PREMIOS_TITULACIONES_ANTIGUAS!$BC180&lt;&gt;"",[6]PREMIOS_TITULACIONES_ANTIGUAS!$BC180&lt;&gt;0),[6]PREMIOS_TITULACIONES_ANTIGUAS!$BC180,""),IF($A182="TOTAL",SUM(INDIRECT("AF4:AF"&amp;ROW()-1)),""))</f>
        <v/>
      </c>
      <c r="AG182" s="7" t="str">
        <f ca="1">IF(AND($A182&lt;&gt;"",$A182&lt;&gt;"TOTAL"),IF(AND([6]PREMIOS_TITULACIONES_ANTIGUAS!$BE180&lt;&gt;"",[6]PREMIOS_TITULACIONES_ANTIGUAS!$BE180&lt;&gt;0),[6]PREMIOS_TITULACIONES_ANTIGUAS!$BE180,""),IF($A182="TOTAL",SUM(INDIRECT("AG4:AG"&amp;ROW()-1)),""))</f>
        <v/>
      </c>
      <c r="AH182" s="7" t="str">
        <f t="shared" ca="1" si="48"/>
        <v/>
      </c>
      <c r="AI182" s="7" t="str">
        <f ca="1">IF(AND($A182&lt;&gt;"",$A182&lt;&gt;"TOTAL"),IF(AND([6]PREMIOS_TITULACIONES_ANTIGUAS!$BH180&lt;&gt;"",[6]PREMIOS_TITULACIONES_ANTIGUAS!$BH180&lt;&gt;0),[6]PREMIOS_TITULACIONES_ANTIGUAS!$BH180,""),IF($A182="TOTAL",SUM(INDIRECT("AI4:AI"&amp;ROW()-1)),""))</f>
        <v/>
      </c>
      <c r="AJ182" s="7" t="str">
        <f ca="1">IF(AND($A182&lt;&gt;"",$A182&lt;&gt;"TOTAL"),IF(AND([6]PREMIOS_TITULACIONES_ANTIGUAS!$BJ180&lt;&gt;"",[6]PREMIOS_TITULACIONES_ANTIGUAS!$BJ180&lt;&gt;0),[6]PREMIOS_TITULACIONES_ANTIGUAS!$BJ180,""),IF($A182="TOTAL",SUM(INDIRECT("AJ4:AJ"&amp;ROW()-1)),""))</f>
        <v/>
      </c>
      <c r="AK182" s="7" t="str">
        <f t="shared" ca="1" si="49"/>
        <v/>
      </c>
      <c r="AL182" s="7" t="str">
        <f ca="1">IF(AND($A182&lt;&gt;"",$A182&lt;&gt;"TOTAL"),IF(AND([6]PREMIOS_TITULACIONES_ANTIGUAS!$BM180&lt;&gt;"",[6]PREMIOS_TITULACIONES_ANTIGUAS!$BM180&lt;&gt;0),[6]PREMIOS_TITULACIONES_ANTIGUAS!$BM180,""),IF($A182="TOTAL",SUM(INDIRECT("AL4:AL"&amp;ROW()-1)),""))</f>
        <v/>
      </c>
      <c r="AM182" s="7" t="str">
        <f ca="1">IF(AND($A182&lt;&gt;"",$A182&lt;&gt;"TOTAL"),IF(AND([6]PREMIOS_TITULACIONES_ANTIGUAS!$BO180&lt;&gt;"",[6]PREMIOS_TITULACIONES_ANTIGUAS!$BO180&lt;&gt;0),[6]PREMIOS_TITULACIONES_ANTIGUAS!$BO180,""),IF($A182="TOTAL",SUM(INDIRECT("AM4:AM"&amp;ROW()-1)),""))</f>
        <v/>
      </c>
      <c r="AN182" s="7" t="str">
        <f t="shared" ca="1" si="50"/>
        <v/>
      </c>
      <c r="AO182" s="7" t="str">
        <f ca="1">IF(AND($A182&lt;&gt;"",$A182&lt;&gt;"TOTAL"),IF(AND([6]PREMIOS_TITULACIONES_ANTIGUAS!$BR180&lt;&gt;"",[6]PREMIOS_TITULACIONES_ANTIGUAS!$BR180&lt;&gt;0),[6]PREMIOS_TITULACIONES_ANTIGUAS!$BR180,""),IF($A182="TOTAL",SUM(INDIRECT("AO4:AO"&amp;ROW()-1)),""))</f>
        <v/>
      </c>
      <c r="AP182" s="7" t="str">
        <f ca="1">IF(AND($A182&lt;&gt;"",$A182&lt;&gt;"TOTAL"),IF(AND([6]PREMIOS_TITULACIONES_ANTIGUAS!$BT180&lt;&gt;"",[6]PREMIOS_TITULACIONES_ANTIGUAS!$BT180&lt;&gt;0),[6]PREMIOS_TITULACIONES_ANTIGUAS!$BT180,""),IF($A182="TOTAL",SUM(INDIRECT("AP4:AP"&amp;ROW()-1)),""))</f>
        <v/>
      </c>
      <c r="AQ182" s="7" t="str">
        <f t="shared" ca="1" si="51"/>
        <v/>
      </c>
      <c r="AR182" s="7" t="str">
        <f ca="1">IF(AND($A182&lt;&gt;"",$A182&lt;&gt;"TOTAL"),IF(AND([6]PREMIOS_TITULACIONES_ANTIGUAS!$BW180&lt;&gt;"",[6]PREMIOS_TITULACIONES_ANTIGUAS!$BW180&lt;&gt;0),[6]PREMIOS_TITULACIONES_ANTIGUAS!$BW180,""),IF($A182="TOTAL",SUM(INDIRECT("AR4:AR"&amp;ROW()-1)),""))</f>
        <v/>
      </c>
      <c r="AS182" s="7" t="str">
        <f ca="1">IF(AND($A182&lt;&gt;"",$A182&lt;&gt;"TOTAL"),IF(AND([6]PREMIOS_TITULACIONES_ANTIGUAS!$BY180&lt;&gt;"",[6]PREMIOS_TITULACIONES_ANTIGUAS!$BY180&lt;&gt;0),[6]PREMIOS_TITULACIONES_ANTIGUAS!$BY180,""),IF($A182="TOTAL",SUM(INDIRECT("AS4:AS"&amp;ROW()-1)),""))</f>
        <v/>
      </c>
      <c r="AT182" s="7" t="str">
        <f t="shared" ca="1" si="52"/>
        <v/>
      </c>
      <c r="AU182" s="7" t="str">
        <f ca="1">IF(AND($A182&lt;&gt;"",$A182&lt;&gt;"TOTAL"),IF(AND([6]PREMIOS_TITULACIONES_ANTIGUAS!$CB180&lt;&gt;"",[6]PREMIOS_TITULACIONES_ANTIGUAS!$CB180&lt;&gt;0),[6]PREMIOS_TITULACIONES_ANTIGUAS!$CB180,""),IF($A182="TOTAL",SUM(INDIRECT("AU4:AU"&amp;ROW()-1)),""))</f>
        <v/>
      </c>
      <c r="AV182" s="7" t="str">
        <f ca="1">IF(AND($A182&lt;&gt;"",$A182&lt;&gt;"TOTAL"),IF(AND([6]PREMIOS_TITULACIONES_ANTIGUAS!$CD180&lt;&gt;"",[6]PREMIOS_TITULACIONES_ANTIGUAS!$CD180&lt;&gt;0),[6]PREMIOS_TITULACIONES_ANTIGUAS!$CD180,""),IF($A182="TOTAL",SUM(INDIRECT("AV4:AV"&amp;ROW()-1)),""))</f>
        <v/>
      </c>
      <c r="AW182" s="7" t="str">
        <f t="shared" ca="1" si="53"/>
        <v/>
      </c>
      <c r="AX182" s="7" t="str">
        <f ca="1">IF(AND($A182&lt;&gt;"",$A182&lt;&gt;"TOTAL"),IF(AND([6]PREMIOS_TITULACIONES_ANTIGUAS!$CG180&lt;&gt;"",[6]PREMIOS_TITULACIONES_ANTIGUAS!$CG180&lt;&gt;0),[6]PREMIOS_TITULACIONES_ANTIGUAS!$CG180,""),IF($A182="TOTAL",SUM(INDIRECT("AX4:AX"&amp;ROW()-1)),""))</f>
        <v/>
      </c>
      <c r="AY182" s="7" t="str">
        <f ca="1">IF(AND($A182&lt;&gt;"",$A182&lt;&gt;"TOTAL"),IF(AND([6]PREMIOS_TITULACIONES_ANTIGUAS!$CI180&lt;&gt;"",[6]PREMIOS_TITULACIONES_ANTIGUAS!$CI180&lt;&gt;0),[6]PREMIOS_TITULACIONES_ANTIGUAS!$CI180,""),IF($A182="TOTAL",SUM(INDIRECT("AY4:AY"&amp;ROW()-1)),""))</f>
        <v/>
      </c>
      <c r="AZ182" s="7" t="str">
        <f t="shared" ca="1" si="54"/>
        <v/>
      </c>
      <c r="BA182" s="7" t="str">
        <f ca="1">IF(AND($A182&lt;&gt;"",$A182&lt;&gt;"TOTAL"),IF(AND([6]PREMIOS_TITULACIONES_ANTIGUAS!$CL180&lt;&gt;"",[6]PREMIOS_TITULACIONES_ANTIGUAS!$CL180&lt;&gt;0),[6]PREMIOS_TITULACIONES_ANTIGUAS!$CL180,""),IF($A182="TOTAL",SUM(INDIRECT("BA4:BA"&amp;ROW()-1)),""))</f>
        <v/>
      </c>
      <c r="BB182" s="7" t="str">
        <f ca="1">IF(AND($A182&lt;&gt;"",$A182&lt;&gt;"TOTAL"),IF(AND([6]PREMIOS_TITULACIONES_ANTIGUAS!$CN180&lt;&gt;"",[6]PREMIOS_TITULACIONES_ANTIGUAS!$CN180&lt;&gt;0),[6]PREMIOS_TITULACIONES_ANTIGUAS!$CN180,""),IF($A182="TOTAL",SUM(INDIRECT("BB4:BB"&amp;ROW()-1)),""))</f>
        <v/>
      </c>
      <c r="BC182" s="7" t="str">
        <f t="shared" ca="1" si="55"/>
        <v/>
      </c>
      <c r="BD182" s="7" t="str">
        <f ca="1">IF(AND($A182&lt;&gt;"",$A182&lt;&gt;"TOTAL"),IF(AND([6]PREMIOS_TITULACIONES_ANTIGUAS!$CQ180&lt;&gt;"",[6]PREMIOS_TITULACIONES_ANTIGUAS!$CQ180&lt;&gt;0),[6]PREMIOS_TITULACIONES_ANTIGUAS!$CQ180,""),IF($A182="TOTAL",SUM(INDIRECT("BD4:BD"&amp;ROW()-1)),""))</f>
        <v/>
      </c>
      <c r="BE182" s="7" t="str">
        <f ca="1">IF(AND($A182&lt;&gt;"",$A182&lt;&gt;"TOTAL"),IF(AND([6]PREMIOS_TITULACIONES_ANTIGUAS!$CS180&lt;&gt;"",[6]PREMIOS_TITULACIONES_ANTIGUAS!$CS180&lt;&gt;0),[6]PREMIOS_TITULACIONES_ANTIGUAS!$CS180,""),IF($A182="TOTAL",SUM(INDIRECT("BE4:BE"&amp;ROW()-1)),""))</f>
        <v/>
      </c>
      <c r="BF182" s="7" t="str">
        <f t="shared" ca="1" si="56"/>
        <v/>
      </c>
    </row>
    <row r="183" spans="1:58" x14ac:dyDescent="0.2">
      <c r="A183" s="12" t="str">
        <f>IF([6]PREMIOS_TITULACIONES_ANTIGUAS!$D181&lt;&gt;"",[6]PREMIOS_TITULACIONES_ANTIGUAS!$D181,IF(AND([6]PREMIOS_TITULACIONES_ANTIGUAS!$D181="",[6]PREMIOS_TITULACIONES_ANTIGUAS!$D182="",[6]PREMIOS_TITULACIONES_ANTIGUAS!$D180=""),"","TOTAL"))</f>
        <v/>
      </c>
      <c r="B183" s="7" t="str">
        <f ca="1">IF(AND($A183&lt;&gt;"",$A183&lt;&gt;"TOTAL"),IF(AND([6]PREMIOS_TITULACIONES_ANTIGUAS!$E181&lt;&gt;"",[6]PREMIOS_TITULACIONES_ANTIGUAS!$E181&lt;&gt;0),[6]PREMIOS_TITULACIONES_ANTIGUAS!$E181,""),IF($A183="TOTAL",SUM(INDIRECT("B4:B"&amp;ROW()-1)),""))</f>
        <v/>
      </c>
      <c r="C183" s="7" t="str">
        <f ca="1">IF(AND($A183&lt;&gt;"",$A183&lt;&gt;"TOTAL"),IF(AND([6]PREMIOS_TITULACIONES_ANTIGUAS!$G181&lt;&gt;"",[6]PREMIOS_TITULACIONES_ANTIGUAS!$G181&lt;&gt;0),[6]PREMIOS_TITULACIONES_ANTIGUAS!$G181,""),IF($A183="TOTAL",SUM(INDIRECT("C4:C"&amp;ROW()-1)),""))</f>
        <v/>
      </c>
      <c r="D183" s="7" t="str">
        <f t="shared" ca="1" si="38"/>
        <v/>
      </c>
      <c r="E183" s="7" t="str">
        <f ca="1">IF(AND($A183&lt;&gt;"",$A183&lt;&gt;"TOTAL"),IF(AND([6]PREMIOS_TITULACIONES_ANTIGUAS!$J181&lt;&gt;"",[6]PREMIOS_TITULACIONES_ANTIGUAS!$J181&lt;&gt;0),[6]PREMIOS_TITULACIONES_ANTIGUAS!$J181,""),IF($A183="TOTAL",SUM(INDIRECT("E4:E"&amp;ROW()-1)),""))</f>
        <v/>
      </c>
      <c r="F183" s="7" t="str">
        <f ca="1">IF(AND($A183&lt;&gt;"",$A183&lt;&gt;"TOTAL"),IF(AND([6]PREMIOS_TITULACIONES_ANTIGUAS!$L181&lt;&gt;"",[6]PREMIOS_TITULACIONES_ANTIGUAS!$L181&lt;&gt;0),[6]PREMIOS_TITULACIONES_ANTIGUAS!$L181,""),IF($A183="TOTAL",SUM(INDIRECT("F4:F"&amp;ROW()-1)),""))</f>
        <v/>
      </c>
      <c r="G183" s="7" t="str">
        <f t="shared" ca="1" si="39"/>
        <v/>
      </c>
      <c r="H183" s="7" t="str">
        <f ca="1">IF(AND($A183&lt;&gt;"",$A183&lt;&gt;"TOTAL"),IF(AND([6]PREMIOS_TITULACIONES_ANTIGUAS!$O181&lt;&gt;"",[6]PREMIOS_TITULACIONES_ANTIGUAS!$O181&lt;&gt;0),[6]PREMIOS_TITULACIONES_ANTIGUAS!$O181,""),IF($A183="TOTAL",SUM(INDIRECT("H4:H"&amp;ROW()-1)),""))</f>
        <v/>
      </c>
      <c r="I183" s="7" t="str">
        <f ca="1">IF(AND($A183&lt;&gt;"",$A183&lt;&gt;"TOTAL"),IF(AND([6]PREMIOS_TITULACIONES_ANTIGUAS!$Q181&lt;&gt;"",[6]PREMIOS_TITULACIONES_ANTIGUAS!$Q181&lt;&gt;0),[6]PREMIOS_TITULACIONES_ANTIGUAS!$Q181,""),IF($A183="TOTAL",SUM(INDIRECT("I4:I"&amp;ROW()-1)),""))</f>
        <v/>
      </c>
      <c r="J183" s="7" t="str">
        <f t="shared" ca="1" si="40"/>
        <v/>
      </c>
      <c r="K183" s="7" t="str">
        <f ca="1">IF(AND($A183&lt;&gt;"",$A183&lt;&gt;"TOTAL"),IF(AND([6]PREMIOS_TITULACIONES_ANTIGUAS!$T181&lt;&gt;"",[6]PREMIOS_TITULACIONES_ANTIGUAS!$T181&lt;&gt;0),[6]PREMIOS_TITULACIONES_ANTIGUAS!$T181,""),IF($A183="TOTAL",SUM(INDIRECT("K4:K"&amp;ROW()-1)),""))</f>
        <v/>
      </c>
      <c r="L183" s="7" t="str">
        <f ca="1">IF(AND($A183&lt;&gt;"",$A183&lt;&gt;"TOTAL"),IF(AND([6]PREMIOS_TITULACIONES_ANTIGUAS!$V181&lt;&gt;"",[6]PREMIOS_TITULACIONES_ANTIGUAS!$V181&lt;&gt;0),[6]PREMIOS_TITULACIONES_ANTIGUAS!$V181,""),IF($A183="TOTAL",SUM(INDIRECT("L4:L"&amp;ROW()-1)),""))</f>
        <v/>
      </c>
      <c r="M183" s="7" t="str">
        <f t="shared" ca="1" si="41"/>
        <v/>
      </c>
      <c r="N183" s="7" t="str">
        <f ca="1">IF(AND($A183&lt;&gt;"",$A183&lt;&gt;"TOTAL"),IF(AND([6]PREMIOS_TITULACIONES_ANTIGUAS!$Y181&lt;&gt;"",[6]PREMIOS_TITULACIONES_ANTIGUAS!$Y181&lt;&gt;0),[6]PREMIOS_TITULACIONES_ANTIGUAS!$Y181,""),IF($A183="TOTAL",SUM(INDIRECT("N4:N"&amp;ROW()-1)),""))</f>
        <v/>
      </c>
      <c r="O183" s="7" t="str">
        <f ca="1">IF(AND($A183&lt;&gt;"",$A183&lt;&gt;"TOTAL"),IF(AND([6]PREMIOS_TITULACIONES_ANTIGUAS!$AA181&lt;&gt;"",[6]PREMIOS_TITULACIONES_ANTIGUAS!$AA181&lt;&gt;0),[6]PREMIOS_TITULACIONES_ANTIGUAS!$AA181,""),IF($A183="TOTAL",SUM(INDIRECT("O4:O"&amp;ROW()-1)),""))</f>
        <v/>
      </c>
      <c r="P183" s="7" t="str">
        <f t="shared" ca="1" si="42"/>
        <v/>
      </c>
      <c r="Q183" s="7" t="str">
        <f ca="1">IF(AND($A183&lt;&gt;"",$A183&lt;&gt;"TOTAL"),IF(AND([6]PREMIOS_TITULACIONES_ANTIGUAS!$AD181&lt;&gt;"",[6]PREMIOS_TITULACIONES_ANTIGUAS!$AD181&lt;&gt;0),[6]PREMIOS_TITULACIONES_ANTIGUAS!$AD181,""),IF($A183="TOTAL",SUM(INDIRECT("Q4:Q"&amp;ROW()-1)),""))</f>
        <v/>
      </c>
      <c r="R183" s="7" t="str">
        <f ca="1">IF(AND($A183&lt;&gt;"",$A183&lt;&gt;"TOTAL"),IF(AND([6]PREMIOS_TITULACIONES_ANTIGUAS!$AF181&lt;&gt;"",[6]PREMIOS_TITULACIONES_ANTIGUAS!$AF181&lt;&gt;0),[6]PREMIOS_TITULACIONES_ANTIGUAS!$AF181,""),IF($A183="TOTAL",SUM(INDIRECT("R4:R"&amp;ROW()-1)),""))</f>
        <v/>
      </c>
      <c r="S183" s="7" t="str">
        <f t="shared" ca="1" si="43"/>
        <v/>
      </c>
      <c r="T183" s="7" t="str">
        <f ca="1">IF(AND($A183&lt;&gt;"",$A183&lt;&gt;"TOTAL"),IF(AND([6]PREMIOS_TITULACIONES_ANTIGUAS!$AI181&lt;&gt;"",[6]PREMIOS_TITULACIONES_ANTIGUAS!$AI181&lt;&gt;0),[6]PREMIOS_TITULACIONES_ANTIGUAS!$AI181,""),IF($A183="TOTAL",SUM(INDIRECT("T4:T"&amp;ROW()-1)),""))</f>
        <v/>
      </c>
      <c r="U183" s="7" t="str">
        <f ca="1">IF(AND($A183&lt;&gt;"",$A183&lt;&gt;"TOTAL"),IF(AND([6]PREMIOS_TITULACIONES_ANTIGUAS!$AK181&lt;&gt;"",[6]PREMIOS_TITULACIONES_ANTIGUAS!$AK181&lt;&gt;0),[6]PREMIOS_TITULACIONES_ANTIGUAS!$AK181,""),IF($A183="TOTAL",SUM(INDIRECT("U4:U"&amp;ROW()-1)),""))</f>
        <v/>
      </c>
      <c r="V183" s="7" t="str">
        <f t="shared" ca="1" si="44"/>
        <v/>
      </c>
      <c r="W183" s="7" t="str">
        <f ca="1">IF(AND($A183&lt;&gt;"",$A183&lt;&gt;"TOTAL"),IF(AND([6]PREMIOS_TITULACIONES_ANTIGUAS!$AN181&lt;&gt;"",[6]PREMIOS_TITULACIONES_ANTIGUAS!$AN181&lt;&gt;0),[6]PREMIOS_TITULACIONES_ANTIGUAS!$AN181,""),IF($A183="TOTAL",SUM(INDIRECT("W4:W"&amp;ROW()-1)),""))</f>
        <v/>
      </c>
      <c r="X183" s="7" t="str">
        <f ca="1">IF(AND($A183&lt;&gt;"",$A183&lt;&gt;"TOTAL"),IF(AND([6]PREMIOS_TITULACIONES_ANTIGUAS!$AP181&lt;&gt;"",[6]PREMIOS_TITULACIONES_ANTIGUAS!$AP181&lt;&gt;0),[6]PREMIOS_TITULACIONES_ANTIGUAS!$AP181,""),IF($A183="TOTAL",SUM(INDIRECT("X4:X"&amp;ROW()-1)),""))</f>
        <v/>
      </c>
      <c r="Y183" s="7" t="str">
        <f t="shared" ca="1" si="45"/>
        <v/>
      </c>
      <c r="Z183" s="7" t="str">
        <f ca="1">IF(AND($A183&lt;&gt;"",$A183&lt;&gt;"TOTAL"),IF(AND([6]PREMIOS_TITULACIONES_ANTIGUAS!$AS181&lt;&gt;"",[6]PREMIOS_TITULACIONES_ANTIGUAS!$AS181&lt;&gt;0),[6]PREMIOS_TITULACIONES_ANTIGUAS!$AS181,""),IF($A183="TOTAL",SUM(INDIRECT("Z4:Z"&amp;ROW()-1)),""))</f>
        <v/>
      </c>
      <c r="AA183" s="7" t="str">
        <f ca="1">IF(AND($A183&lt;&gt;"",$A183&lt;&gt;"TOTAL"),IF(AND([6]PREMIOS_TITULACIONES_ANTIGUAS!$AU181&lt;&gt;"",[6]PREMIOS_TITULACIONES_ANTIGUAS!$AU181&lt;&gt;0),[6]PREMIOS_TITULACIONES_ANTIGUAS!$AU181,""),IF($A183="TOTAL",SUM(INDIRECT("AA4:AA"&amp;ROW()-1)),""))</f>
        <v/>
      </c>
      <c r="AB183" s="7" t="str">
        <f t="shared" ca="1" si="46"/>
        <v/>
      </c>
      <c r="AC183" s="7" t="str">
        <f ca="1">IF(AND($A183&lt;&gt;"",$A183&lt;&gt;"TOTAL"),IF(AND([6]PREMIOS_TITULACIONES_ANTIGUAS!$AX181&lt;&gt;"",[6]PREMIOS_TITULACIONES_ANTIGUAS!$AX181&lt;&gt;0),[6]PREMIOS_TITULACIONES_ANTIGUAS!$AX181,""),IF($A183="TOTAL",SUM(INDIRECT("AC4:AC"&amp;ROW()-1)),""))</f>
        <v/>
      </c>
      <c r="AD183" s="7" t="str">
        <f ca="1">IF(AND($A183&lt;&gt;"",$A183&lt;&gt;"TOTAL"),IF(AND([6]PREMIOS_TITULACIONES_ANTIGUAS!$AZ181&lt;&gt;"",[6]PREMIOS_TITULACIONES_ANTIGUAS!$AZ181&lt;&gt;0),[6]PREMIOS_TITULACIONES_ANTIGUAS!$AZ181,""),IF($A183="TOTAL",SUM(INDIRECT("AD4:AD"&amp;ROW()-1)),""))</f>
        <v/>
      </c>
      <c r="AE183" s="7" t="str">
        <f t="shared" ca="1" si="47"/>
        <v/>
      </c>
      <c r="AF183" s="7" t="str">
        <f ca="1">IF(AND($A183&lt;&gt;"",$A183&lt;&gt;"TOTAL"),IF(AND([6]PREMIOS_TITULACIONES_ANTIGUAS!$BC181&lt;&gt;"",[6]PREMIOS_TITULACIONES_ANTIGUAS!$BC181&lt;&gt;0),[6]PREMIOS_TITULACIONES_ANTIGUAS!$BC181,""),IF($A183="TOTAL",SUM(INDIRECT("AF4:AF"&amp;ROW()-1)),""))</f>
        <v/>
      </c>
      <c r="AG183" s="7" t="str">
        <f ca="1">IF(AND($A183&lt;&gt;"",$A183&lt;&gt;"TOTAL"),IF(AND([6]PREMIOS_TITULACIONES_ANTIGUAS!$BE181&lt;&gt;"",[6]PREMIOS_TITULACIONES_ANTIGUAS!$BE181&lt;&gt;0),[6]PREMIOS_TITULACIONES_ANTIGUAS!$BE181,""),IF($A183="TOTAL",SUM(INDIRECT("AG4:AG"&amp;ROW()-1)),""))</f>
        <v/>
      </c>
      <c r="AH183" s="7" t="str">
        <f t="shared" ca="1" si="48"/>
        <v/>
      </c>
      <c r="AI183" s="7" t="str">
        <f ca="1">IF(AND($A183&lt;&gt;"",$A183&lt;&gt;"TOTAL"),IF(AND([6]PREMIOS_TITULACIONES_ANTIGUAS!$BH181&lt;&gt;"",[6]PREMIOS_TITULACIONES_ANTIGUAS!$BH181&lt;&gt;0),[6]PREMIOS_TITULACIONES_ANTIGUAS!$BH181,""),IF($A183="TOTAL",SUM(INDIRECT("AI4:AI"&amp;ROW()-1)),""))</f>
        <v/>
      </c>
      <c r="AJ183" s="7" t="str">
        <f ca="1">IF(AND($A183&lt;&gt;"",$A183&lt;&gt;"TOTAL"),IF(AND([6]PREMIOS_TITULACIONES_ANTIGUAS!$BJ181&lt;&gt;"",[6]PREMIOS_TITULACIONES_ANTIGUAS!$BJ181&lt;&gt;0),[6]PREMIOS_TITULACIONES_ANTIGUAS!$BJ181,""),IF($A183="TOTAL",SUM(INDIRECT("AJ4:AJ"&amp;ROW()-1)),""))</f>
        <v/>
      </c>
      <c r="AK183" s="7" t="str">
        <f t="shared" ca="1" si="49"/>
        <v/>
      </c>
      <c r="AL183" s="7" t="str">
        <f ca="1">IF(AND($A183&lt;&gt;"",$A183&lt;&gt;"TOTAL"),IF(AND([6]PREMIOS_TITULACIONES_ANTIGUAS!$BM181&lt;&gt;"",[6]PREMIOS_TITULACIONES_ANTIGUAS!$BM181&lt;&gt;0),[6]PREMIOS_TITULACIONES_ANTIGUAS!$BM181,""),IF($A183="TOTAL",SUM(INDIRECT("AL4:AL"&amp;ROW()-1)),""))</f>
        <v/>
      </c>
      <c r="AM183" s="7" t="str">
        <f ca="1">IF(AND($A183&lt;&gt;"",$A183&lt;&gt;"TOTAL"),IF(AND([6]PREMIOS_TITULACIONES_ANTIGUAS!$BO181&lt;&gt;"",[6]PREMIOS_TITULACIONES_ANTIGUAS!$BO181&lt;&gt;0),[6]PREMIOS_TITULACIONES_ANTIGUAS!$BO181,""),IF($A183="TOTAL",SUM(INDIRECT("AM4:AM"&amp;ROW()-1)),""))</f>
        <v/>
      </c>
      <c r="AN183" s="7" t="str">
        <f t="shared" ca="1" si="50"/>
        <v/>
      </c>
      <c r="AO183" s="7" t="str">
        <f ca="1">IF(AND($A183&lt;&gt;"",$A183&lt;&gt;"TOTAL"),IF(AND([6]PREMIOS_TITULACIONES_ANTIGUAS!$BR181&lt;&gt;"",[6]PREMIOS_TITULACIONES_ANTIGUAS!$BR181&lt;&gt;0),[6]PREMIOS_TITULACIONES_ANTIGUAS!$BR181,""),IF($A183="TOTAL",SUM(INDIRECT("AO4:AO"&amp;ROW()-1)),""))</f>
        <v/>
      </c>
      <c r="AP183" s="7" t="str">
        <f ca="1">IF(AND($A183&lt;&gt;"",$A183&lt;&gt;"TOTAL"),IF(AND([6]PREMIOS_TITULACIONES_ANTIGUAS!$BT181&lt;&gt;"",[6]PREMIOS_TITULACIONES_ANTIGUAS!$BT181&lt;&gt;0),[6]PREMIOS_TITULACIONES_ANTIGUAS!$BT181,""),IF($A183="TOTAL",SUM(INDIRECT("AP4:AP"&amp;ROW()-1)),""))</f>
        <v/>
      </c>
      <c r="AQ183" s="7" t="str">
        <f t="shared" ca="1" si="51"/>
        <v/>
      </c>
      <c r="AR183" s="7" t="str">
        <f ca="1">IF(AND($A183&lt;&gt;"",$A183&lt;&gt;"TOTAL"),IF(AND([6]PREMIOS_TITULACIONES_ANTIGUAS!$BW181&lt;&gt;"",[6]PREMIOS_TITULACIONES_ANTIGUAS!$BW181&lt;&gt;0),[6]PREMIOS_TITULACIONES_ANTIGUAS!$BW181,""),IF($A183="TOTAL",SUM(INDIRECT("AR4:AR"&amp;ROW()-1)),""))</f>
        <v/>
      </c>
      <c r="AS183" s="7" t="str">
        <f ca="1">IF(AND($A183&lt;&gt;"",$A183&lt;&gt;"TOTAL"),IF(AND([6]PREMIOS_TITULACIONES_ANTIGUAS!$BY181&lt;&gt;"",[6]PREMIOS_TITULACIONES_ANTIGUAS!$BY181&lt;&gt;0),[6]PREMIOS_TITULACIONES_ANTIGUAS!$BY181,""),IF($A183="TOTAL",SUM(INDIRECT("AS4:AS"&amp;ROW()-1)),""))</f>
        <v/>
      </c>
      <c r="AT183" s="7" t="str">
        <f t="shared" ca="1" si="52"/>
        <v/>
      </c>
      <c r="AU183" s="7" t="str">
        <f ca="1">IF(AND($A183&lt;&gt;"",$A183&lt;&gt;"TOTAL"),IF(AND([6]PREMIOS_TITULACIONES_ANTIGUAS!$CB181&lt;&gt;"",[6]PREMIOS_TITULACIONES_ANTIGUAS!$CB181&lt;&gt;0),[6]PREMIOS_TITULACIONES_ANTIGUAS!$CB181,""),IF($A183="TOTAL",SUM(INDIRECT("AU4:AU"&amp;ROW()-1)),""))</f>
        <v/>
      </c>
      <c r="AV183" s="7" t="str">
        <f ca="1">IF(AND($A183&lt;&gt;"",$A183&lt;&gt;"TOTAL"),IF(AND([6]PREMIOS_TITULACIONES_ANTIGUAS!$CD181&lt;&gt;"",[6]PREMIOS_TITULACIONES_ANTIGUAS!$CD181&lt;&gt;0),[6]PREMIOS_TITULACIONES_ANTIGUAS!$CD181,""),IF($A183="TOTAL",SUM(INDIRECT("AV4:AV"&amp;ROW()-1)),""))</f>
        <v/>
      </c>
      <c r="AW183" s="7" t="str">
        <f t="shared" ca="1" si="53"/>
        <v/>
      </c>
      <c r="AX183" s="7" t="str">
        <f ca="1">IF(AND($A183&lt;&gt;"",$A183&lt;&gt;"TOTAL"),IF(AND([6]PREMIOS_TITULACIONES_ANTIGUAS!$CG181&lt;&gt;"",[6]PREMIOS_TITULACIONES_ANTIGUAS!$CG181&lt;&gt;0),[6]PREMIOS_TITULACIONES_ANTIGUAS!$CG181,""),IF($A183="TOTAL",SUM(INDIRECT("AX4:AX"&amp;ROW()-1)),""))</f>
        <v/>
      </c>
      <c r="AY183" s="7" t="str">
        <f ca="1">IF(AND($A183&lt;&gt;"",$A183&lt;&gt;"TOTAL"),IF(AND([6]PREMIOS_TITULACIONES_ANTIGUAS!$CI181&lt;&gt;"",[6]PREMIOS_TITULACIONES_ANTIGUAS!$CI181&lt;&gt;0),[6]PREMIOS_TITULACIONES_ANTIGUAS!$CI181,""),IF($A183="TOTAL",SUM(INDIRECT("AY4:AY"&amp;ROW()-1)),""))</f>
        <v/>
      </c>
      <c r="AZ183" s="7" t="str">
        <f t="shared" ca="1" si="54"/>
        <v/>
      </c>
      <c r="BA183" s="7" t="str">
        <f ca="1">IF(AND($A183&lt;&gt;"",$A183&lt;&gt;"TOTAL"),IF(AND([6]PREMIOS_TITULACIONES_ANTIGUAS!$CL181&lt;&gt;"",[6]PREMIOS_TITULACIONES_ANTIGUAS!$CL181&lt;&gt;0),[6]PREMIOS_TITULACIONES_ANTIGUAS!$CL181,""),IF($A183="TOTAL",SUM(INDIRECT("BA4:BA"&amp;ROW()-1)),""))</f>
        <v/>
      </c>
      <c r="BB183" s="7" t="str">
        <f ca="1">IF(AND($A183&lt;&gt;"",$A183&lt;&gt;"TOTAL"),IF(AND([6]PREMIOS_TITULACIONES_ANTIGUAS!$CN181&lt;&gt;"",[6]PREMIOS_TITULACIONES_ANTIGUAS!$CN181&lt;&gt;0),[6]PREMIOS_TITULACIONES_ANTIGUAS!$CN181,""),IF($A183="TOTAL",SUM(INDIRECT("BB4:BB"&amp;ROW()-1)),""))</f>
        <v/>
      </c>
      <c r="BC183" s="7" t="str">
        <f t="shared" ca="1" si="55"/>
        <v/>
      </c>
      <c r="BD183" s="7" t="str">
        <f ca="1">IF(AND($A183&lt;&gt;"",$A183&lt;&gt;"TOTAL"),IF(AND([6]PREMIOS_TITULACIONES_ANTIGUAS!$CQ181&lt;&gt;"",[6]PREMIOS_TITULACIONES_ANTIGUAS!$CQ181&lt;&gt;0),[6]PREMIOS_TITULACIONES_ANTIGUAS!$CQ181,""),IF($A183="TOTAL",SUM(INDIRECT("BD4:BD"&amp;ROW()-1)),""))</f>
        <v/>
      </c>
      <c r="BE183" s="7" t="str">
        <f ca="1">IF(AND($A183&lt;&gt;"",$A183&lt;&gt;"TOTAL"),IF(AND([6]PREMIOS_TITULACIONES_ANTIGUAS!$CS181&lt;&gt;"",[6]PREMIOS_TITULACIONES_ANTIGUAS!$CS181&lt;&gt;0),[6]PREMIOS_TITULACIONES_ANTIGUAS!$CS181,""),IF($A183="TOTAL",SUM(INDIRECT("BE4:BE"&amp;ROW()-1)),""))</f>
        <v/>
      </c>
      <c r="BF183" s="7" t="str">
        <f t="shared" ca="1" si="56"/>
        <v/>
      </c>
    </row>
    <row r="184" spans="1:58" x14ac:dyDescent="0.2">
      <c r="A184" s="12" t="str">
        <f>IF([6]PREMIOS_TITULACIONES_ANTIGUAS!$D182&lt;&gt;"",[6]PREMIOS_TITULACIONES_ANTIGUAS!$D182,IF(AND([6]PREMIOS_TITULACIONES_ANTIGUAS!$D182="",[6]PREMIOS_TITULACIONES_ANTIGUAS!$D183="",[6]PREMIOS_TITULACIONES_ANTIGUAS!$D181=""),"","TOTAL"))</f>
        <v/>
      </c>
      <c r="B184" s="7" t="str">
        <f ca="1">IF(AND($A184&lt;&gt;"",$A184&lt;&gt;"TOTAL"),IF(AND([6]PREMIOS_TITULACIONES_ANTIGUAS!$E182&lt;&gt;"",[6]PREMIOS_TITULACIONES_ANTIGUAS!$E182&lt;&gt;0),[6]PREMIOS_TITULACIONES_ANTIGUAS!$E182,""),IF($A184="TOTAL",SUM(INDIRECT("B4:B"&amp;ROW()-1)),""))</f>
        <v/>
      </c>
      <c r="C184" s="7" t="str">
        <f ca="1">IF(AND($A184&lt;&gt;"",$A184&lt;&gt;"TOTAL"),IF(AND([6]PREMIOS_TITULACIONES_ANTIGUAS!$G182&lt;&gt;"",[6]PREMIOS_TITULACIONES_ANTIGUAS!$G182&lt;&gt;0),[6]PREMIOS_TITULACIONES_ANTIGUAS!$G182,""),IF($A184="TOTAL",SUM(INDIRECT("C4:C"&amp;ROW()-1)),""))</f>
        <v/>
      </c>
      <c r="D184" s="7" t="str">
        <f t="shared" ca="1" si="38"/>
        <v/>
      </c>
      <c r="E184" s="7" t="str">
        <f ca="1">IF(AND($A184&lt;&gt;"",$A184&lt;&gt;"TOTAL"),IF(AND([6]PREMIOS_TITULACIONES_ANTIGUAS!$J182&lt;&gt;"",[6]PREMIOS_TITULACIONES_ANTIGUAS!$J182&lt;&gt;0),[6]PREMIOS_TITULACIONES_ANTIGUAS!$J182,""),IF($A184="TOTAL",SUM(INDIRECT("E4:E"&amp;ROW()-1)),""))</f>
        <v/>
      </c>
      <c r="F184" s="7" t="str">
        <f ca="1">IF(AND($A184&lt;&gt;"",$A184&lt;&gt;"TOTAL"),IF(AND([6]PREMIOS_TITULACIONES_ANTIGUAS!$L182&lt;&gt;"",[6]PREMIOS_TITULACIONES_ANTIGUAS!$L182&lt;&gt;0),[6]PREMIOS_TITULACIONES_ANTIGUAS!$L182,""),IF($A184="TOTAL",SUM(INDIRECT("F4:F"&amp;ROW()-1)),""))</f>
        <v/>
      </c>
      <c r="G184" s="7" t="str">
        <f t="shared" ca="1" si="39"/>
        <v/>
      </c>
      <c r="H184" s="7" t="str">
        <f ca="1">IF(AND($A184&lt;&gt;"",$A184&lt;&gt;"TOTAL"),IF(AND([6]PREMIOS_TITULACIONES_ANTIGUAS!$O182&lt;&gt;"",[6]PREMIOS_TITULACIONES_ANTIGUAS!$O182&lt;&gt;0),[6]PREMIOS_TITULACIONES_ANTIGUAS!$O182,""),IF($A184="TOTAL",SUM(INDIRECT("H4:H"&amp;ROW()-1)),""))</f>
        <v/>
      </c>
      <c r="I184" s="7" t="str">
        <f ca="1">IF(AND($A184&lt;&gt;"",$A184&lt;&gt;"TOTAL"),IF(AND([6]PREMIOS_TITULACIONES_ANTIGUAS!$Q182&lt;&gt;"",[6]PREMIOS_TITULACIONES_ANTIGUAS!$Q182&lt;&gt;0),[6]PREMIOS_TITULACIONES_ANTIGUAS!$Q182,""),IF($A184="TOTAL",SUM(INDIRECT("I4:I"&amp;ROW()-1)),""))</f>
        <v/>
      </c>
      <c r="J184" s="7" t="str">
        <f t="shared" ca="1" si="40"/>
        <v/>
      </c>
      <c r="K184" s="7" t="str">
        <f ca="1">IF(AND($A184&lt;&gt;"",$A184&lt;&gt;"TOTAL"),IF(AND([6]PREMIOS_TITULACIONES_ANTIGUAS!$T182&lt;&gt;"",[6]PREMIOS_TITULACIONES_ANTIGUAS!$T182&lt;&gt;0),[6]PREMIOS_TITULACIONES_ANTIGUAS!$T182,""),IF($A184="TOTAL",SUM(INDIRECT("K4:K"&amp;ROW()-1)),""))</f>
        <v/>
      </c>
      <c r="L184" s="7" t="str">
        <f ca="1">IF(AND($A184&lt;&gt;"",$A184&lt;&gt;"TOTAL"),IF(AND([6]PREMIOS_TITULACIONES_ANTIGUAS!$V182&lt;&gt;"",[6]PREMIOS_TITULACIONES_ANTIGUAS!$V182&lt;&gt;0),[6]PREMIOS_TITULACIONES_ANTIGUAS!$V182,""),IF($A184="TOTAL",SUM(INDIRECT("L4:L"&amp;ROW()-1)),""))</f>
        <v/>
      </c>
      <c r="M184" s="7" t="str">
        <f t="shared" ca="1" si="41"/>
        <v/>
      </c>
      <c r="N184" s="7" t="str">
        <f ca="1">IF(AND($A184&lt;&gt;"",$A184&lt;&gt;"TOTAL"),IF(AND([6]PREMIOS_TITULACIONES_ANTIGUAS!$Y182&lt;&gt;"",[6]PREMIOS_TITULACIONES_ANTIGUAS!$Y182&lt;&gt;0),[6]PREMIOS_TITULACIONES_ANTIGUAS!$Y182,""),IF($A184="TOTAL",SUM(INDIRECT("N4:N"&amp;ROW()-1)),""))</f>
        <v/>
      </c>
      <c r="O184" s="7" t="str">
        <f ca="1">IF(AND($A184&lt;&gt;"",$A184&lt;&gt;"TOTAL"),IF(AND([6]PREMIOS_TITULACIONES_ANTIGUAS!$AA182&lt;&gt;"",[6]PREMIOS_TITULACIONES_ANTIGUAS!$AA182&lt;&gt;0),[6]PREMIOS_TITULACIONES_ANTIGUAS!$AA182,""),IF($A184="TOTAL",SUM(INDIRECT("O4:O"&amp;ROW()-1)),""))</f>
        <v/>
      </c>
      <c r="P184" s="7" t="str">
        <f t="shared" ca="1" si="42"/>
        <v/>
      </c>
      <c r="Q184" s="7" t="str">
        <f ca="1">IF(AND($A184&lt;&gt;"",$A184&lt;&gt;"TOTAL"),IF(AND([6]PREMIOS_TITULACIONES_ANTIGUAS!$AD182&lt;&gt;"",[6]PREMIOS_TITULACIONES_ANTIGUAS!$AD182&lt;&gt;0),[6]PREMIOS_TITULACIONES_ANTIGUAS!$AD182,""),IF($A184="TOTAL",SUM(INDIRECT("Q4:Q"&amp;ROW()-1)),""))</f>
        <v/>
      </c>
      <c r="R184" s="7" t="str">
        <f ca="1">IF(AND($A184&lt;&gt;"",$A184&lt;&gt;"TOTAL"),IF(AND([6]PREMIOS_TITULACIONES_ANTIGUAS!$AF182&lt;&gt;"",[6]PREMIOS_TITULACIONES_ANTIGUAS!$AF182&lt;&gt;0),[6]PREMIOS_TITULACIONES_ANTIGUAS!$AF182,""),IF($A184="TOTAL",SUM(INDIRECT("R4:R"&amp;ROW()-1)),""))</f>
        <v/>
      </c>
      <c r="S184" s="7" t="str">
        <f t="shared" ca="1" si="43"/>
        <v/>
      </c>
      <c r="T184" s="7" t="str">
        <f ca="1">IF(AND($A184&lt;&gt;"",$A184&lt;&gt;"TOTAL"),IF(AND([6]PREMIOS_TITULACIONES_ANTIGUAS!$AI182&lt;&gt;"",[6]PREMIOS_TITULACIONES_ANTIGUAS!$AI182&lt;&gt;0),[6]PREMIOS_TITULACIONES_ANTIGUAS!$AI182,""),IF($A184="TOTAL",SUM(INDIRECT("T4:T"&amp;ROW()-1)),""))</f>
        <v/>
      </c>
      <c r="U184" s="7" t="str">
        <f ca="1">IF(AND($A184&lt;&gt;"",$A184&lt;&gt;"TOTAL"),IF(AND([6]PREMIOS_TITULACIONES_ANTIGUAS!$AK182&lt;&gt;"",[6]PREMIOS_TITULACIONES_ANTIGUAS!$AK182&lt;&gt;0),[6]PREMIOS_TITULACIONES_ANTIGUAS!$AK182,""),IF($A184="TOTAL",SUM(INDIRECT("U4:U"&amp;ROW()-1)),""))</f>
        <v/>
      </c>
      <c r="V184" s="7" t="str">
        <f t="shared" ca="1" si="44"/>
        <v/>
      </c>
      <c r="W184" s="7" t="str">
        <f ca="1">IF(AND($A184&lt;&gt;"",$A184&lt;&gt;"TOTAL"),IF(AND([6]PREMIOS_TITULACIONES_ANTIGUAS!$AN182&lt;&gt;"",[6]PREMIOS_TITULACIONES_ANTIGUAS!$AN182&lt;&gt;0),[6]PREMIOS_TITULACIONES_ANTIGUAS!$AN182,""),IF($A184="TOTAL",SUM(INDIRECT("W4:W"&amp;ROW()-1)),""))</f>
        <v/>
      </c>
      <c r="X184" s="7" t="str">
        <f ca="1">IF(AND($A184&lt;&gt;"",$A184&lt;&gt;"TOTAL"),IF(AND([6]PREMIOS_TITULACIONES_ANTIGUAS!$AP182&lt;&gt;"",[6]PREMIOS_TITULACIONES_ANTIGUAS!$AP182&lt;&gt;0),[6]PREMIOS_TITULACIONES_ANTIGUAS!$AP182,""),IF($A184="TOTAL",SUM(INDIRECT("X4:X"&amp;ROW()-1)),""))</f>
        <v/>
      </c>
      <c r="Y184" s="7" t="str">
        <f t="shared" ca="1" si="45"/>
        <v/>
      </c>
      <c r="Z184" s="7" t="str">
        <f ca="1">IF(AND($A184&lt;&gt;"",$A184&lt;&gt;"TOTAL"),IF(AND([6]PREMIOS_TITULACIONES_ANTIGUAS!$AS182&lt;&gt;"",[6]PREMIOS_TITULACIONES_ANTIGUAS!$AS182&lt;&gt;0),[6]PREMIOS_TITULACIONES_ANTIGUAS!$AS182,""),IF($A184="TOTAL",SUM(INDIRECT("Z4:Z"&amp;ROW()-1)),""))</f>
        <v/>
      </c>
      <c r="AA184" s="7" t="str">
        <f ca="1">IF(AND($A184&lt;&gt;"",$A184&lt;&gt;"TOTAL"),IF(AND([6]PREMIOS_TITULACIONES_ANTIGUAS!$AU182&lt;&gt;"",[6]PREMIOS_TITULACIONES_ANTIGUAS!$AU182&lt;&gt;0),[6]PREMIOS_TITULACIONES_ANTIGUAS!$AU182,""),IF($A184="TOTAL",SUM(INDIRECT("AA4:AA"&amp;ROW()-1)),""))</f>
        <v/>
      </c>
      <c r="AB184" s="7" t="str">
        <f t="shared" ca="1" si="46"/>
        <v/>
      </c>
      <c r="AC184" s="7" t="str">
        <f ca="1">IF(AND($A184&lt;&gt;"",$A184&lt;&gt;"TOTAL"),IF(AND([6]PREMIOS_TITULACIONES_ANTIGUAS!$AX182&lt;&gt;"",[6]PREMIOS_TITULACIONES_ANTIGUAS!$AX182&lt;&gt;0),[6]PREMIOS_TITULACIONES_ANTIGUAS!$AX182,""),IF($A184="TOTAL",SUM(INDIRECT("AC4:AC"&amp;ROW()-1)),""))</f>
        <v/>
      </c>
      <c r="AD184" s="7" t="str">
        <f ca="1">IF(AND($A184&lt;&gt;"",$A184&lt;&gt;"TOTAL"),IF(AND([6]PREMIOS_TITULACIONES_ANTIGUAS!$AZ182&lt;&gt;"",[6]PREMIOS_TITULACIONES_ANTIGUAS!$AZ182&lt;&gt;0),[6]PREMIOS_TITULACIONES_ANTIGUAS!$AZ182,""),IF($A184="TOTAL",SUM(INDIRECT("AD4:AD"&amp;ROW()-1)),""))</f>
        <v/>
      </c>
      <c r="AE184" s="7" t="str">
        <f t="shared" ca="1" si="47"/>
        <v/>
      </c>
      <c r="AF184" s="7" t="str">
        <f ca="1">IF(AND($A184&lt;&gt;"",$A184&lt;&gt;"TOTAL"),IF(AND([6]PREMIOS_TITULACIONES_ANTIGUAS!$BC182&lt;&gt;"",[6]PREMIOS_TITULACIONES_ANTIGUAS!$BC182&lt;&gt;0),[6]PREMIOS_TITULACIONES_ANTIGUAS!$BC182,""),IF($A184="TOTAL",SUM(INDIRECT("AF4:AF"&amp;ROW()-1)),""))</f>
        <v/>
      </c>
      <c r="AG184" s="7" t="str">
        <f ca="1">IF(AND($A184&lt;&gt;"",$A184&lt;&gt;"TOTAL"),IF(AND([6]PREMIOS_TITULACIONES_ANTIGUAS!$BE182&lt;&gt;"",[6]PREMIOS_TITULACIONES_ANTIGUAS!$BE182&lt;&gt;0),[6]PREMIOS_TITULACIONES_ANTIGUAS!$BE182,""),IF($A184="TOTAL",SUM(INDIRECT("AG4:AG"&amp;ROW()-1)),""))</f>
        <v/>
      </c>
      <c r="AH184" s="7" t="str">
        <f t="shared" ca="1" si="48"/>
        <v/>
      </c>
      <c r="AI184" s="7" t="str">
        <f ca="1">IF(AND($A184&lt;&gt;"",$A184&lt;&gt;"TOTAL"),IF(AND([6]PREMIOS_TITULACIONES_ANTIGUAS!$BH182&lt;&gt;"",[6]PREMIOS_TITULACIONES_ANTIGUAS!$BH182&lt;&gt;0),[6]PREMIOS_TITULACIONES_ANTIGUAS!$BH182,""),IF($A184="TOTAL",SUM(INDIRECT("AI4:AI"&amp;ROW()-1)),""))</f>
        <v/>
      </c>
      <c r="AJ184" s="7" t="str">
        <f ca="1">IF(AND($A184&lt;&gt;"",$A184&lt;&gt;"TOTAL"),IF(AND([6]PREMIOS_TITULACIONES_ANTIGUAS!$BJ182&lt;&gt;"",[6]PREMIOS_TITULACIONES_ANTIGUAS!$BJ182&lt;&gt;0),[6]PREMIOS_TITULACIONES_ANTIGUAS!$BJ182,""),IF($A184="TOTAL",SUM(INDIRECT("AJ4:AJ"&amp;ROW()-1)),""))</f>
        <v/>
      </c>
      <c r="AK184" s="7" t="str">
        <f t="shared" ca="1" si="49"/>
        <v/>
      </c>
      <c r="AL184" s="7" t="str">
        <f ca="1">IF(AND($A184&lt;&gt;"",$A184&lt;&gt;"TOTAL"),IF(AND([6]PREMIOS_TITULACIONES_ANTIGUAS!$BM182&lt;&gt;"",[6]PREMIOS_TITULACIONES_ANTIGUAS!$BM182&lt;&gt;0),[6]PREMIOS_TITULACIONES_ANTIGUAS!$BM182,""),IF($A184="TOTAL",SUM(INDIRECT("AL4:AL"&amp;ROW()-1)),""))</f>
        <v/>
      </c>
      <c r="AM184" s="7" t="str">
        <f ca="1">IF(AND($A184&lt;&gt;"",$A184&lt;&gt;"TOTAL"),IF(AND([6]PREMIOS_TITULACIONES_ANTIGUAS!$BO182&lt;&gt;"",[6]PREMIOS_TITULACIONES_ANTIGUAS!$BO182&lt;&gt;0),[6]PREMIOS_TITULACIONES_ANTIGUAS!$BO182,""),IF($A184="TOTAL",SUM(INDIRECT("AM4:AM"&amp;ROW()-1)),""))</f>
        <v/>
      </c>
      <c r="AN184" s="7" t="str">
        <f t="shared" ca="1" si="50"/>
        <v/>
      </c>
      <c r="AO184" s="7" t="str">
        <f ca="1">IF(AND($A184&lt;&gt;"",$A184&lt;&gt;"TOTAL"),IF(AND([6]PREMIOS_TITULACIONES_ANTIGUAS!$BR182&lt;&gt;"",[6]PREMIOS_TITULACIONES_ANTIGUAS!$BR182&lt;&gt;0),[6]PREMIOS_TITULACIONES_ANTIGUAS!$BR182,""),IF($A184="TOTAL",SUM(INDIRECT("AO4:AO"&amp;ROW()-1)),""))</f>
        <v/>
      </c>
      <c r="AP184" s="7" t="str">
        <f ca="1">IF(AND($A184&lt;&gt;"",$A184&lt;&gt;"TOTAL"),IF(AND([6]PREMIOS_TITULACIONES_ANTIGUAS!$BT182&lt;&gt;"",[6]PREMIOS_TITULACIONES_ANTIGUAS!$BT182&lt;&gt;0),[6]PREMIOS_TITULACIONES_ANTIGUAS!$BT182,""),IF($A184="TOTAL",SUM(INDIRECT("AP4:AP"&amp;ROW()-1)),""))</f>
        <v/>
      </c>
      <c r="AQ184" s="7" t="str">
        <f t="shared" ca="1" si="51"/>
        <v/>
      </c>
      <c r="AR184" s="7" t="str">
        <f ca="1">IF(AND($A184&lt;&gt;"",$A184&lt;&gt;"TOTAL"),IF(AND([6]PREMIOS_TITULACIONES_ANTIGUAS!$BW182&lt;&gt;"",[6]PREMIOS_TITULACIONES_ANTIGUAS!$BW182&lt;&gt;0),[6]PREMIOS_TITULACIONES_ANTIGUAS!$BW182,""),IF($A184="TOTAL",SUM(INDIRECT("AR4:AR"&amp;ROW()-1)),""))</f>
        <v/>
      </c>
      <c r="AS184" s="7" t="str">
        <f ca="1">IF(AND($A184&lt;&gt;"",$A184&lt;&gt;"TOTAL"),IF(AND([6]PREMIOS_TITULACIONES_ANTIGUAS!$BY182&lt;&gt;"",[6]PREMIOS_TITULACIONES_ANTIGUAS!$BY182&lt;&gt;0),[6]PREMIOS_TITULACIONES_ANTIGUAS!$BY182,""),IF($A184="TOTAL",SUM(INDIRECT("AS4:AS"&amp;ROW()-1)),""))</f>
        <v/>
      </c>
      <c r="AT184" s="7" t="str">
        <f t="shared" ca="1" si="52"/>
        <v/>
      </c>
      <c r="AU184" s="7" t="str">
        <f ca="1">IF(AND($A184&lt;&gt;"",$A184&lt;&gt;"TOTAL"),IF(AND([6]PREMIOS_TITULACIONES_ANTIGUAS!$CB182&lt;&gt;"",[6]PREMIOS_TITULACIONES_ANTIGUAS!$CB182&lt;&gt;0),[6]PREMIOS_TITULACIONES_ANTIGUAS!$CB182,""),IF($A184="TOTAL",SUM(INDIRECT("AU4:AU"&amp;ROW()-1)),""))</f>
        <v/>
      </c>
      <c r="AV184" s="7" t="str">
        <f ca="1">IF(AND($A184&lt;&gt;"",$A184&lt;&gt;"TOTAL"),IF(AND([6]PREMIOS_TITULACIONES_ANTIGUAS!$CD182&lt;&gt;"",[6]PREMIOS_TITULACIONES_ANTIGUAS!$CD182&lt;&gt;0),[6]PREMIOS_TITULACIONES_ANTIGUAS!$CD182,""),IF($A184="TOTAL",SUM(INDIRECT("AV4:AV"&amp;ROW()-1)),""))</f>
        <v/>
      </c>
      <c r="AW184" s="7" t="str">
        <f t="shared" ca="1" si="53"/>
        <v/>
      </c>
      <c r="AX184" s="7" t="str">
        <f ca="1">IF(AND($A184&lt;&gt;"",$A184&lt;&gt;"TOTAL"),IF(AND([6]PREMIOS_TITULACIONES_ANTIGUAS!$CG182&lt;&gt;"",[6]PREMIOS_TITULACIONES_ANTIGUAS!$CG182&lt;&gt;0),[6]PREMIOS_TITULACIONES_ANTIGUAS!$CG182,""),IF($A184="TOTAL",SUM(INDIRECT("AX4:AX"&amp;ROW()-1)),""))</f>
        <v/>
      </c>
      <c r="AY184" s="7" t="str">
        <f ca="1">IF(AND($A184&lt;&gt;"",$A184&lt;&gt;"TOTAL"),IF(AND([6]PREMIOS_TITULACIONES_ANTIGUAS!$CI182&lt;&gt;"",[6]PREMIOS_TITULACIONES_ANTIGUAS!$CI182&lt;&gt;0),[6]PREMIOS_TITULACIONES_ANTIGUAS!$CI182,""),IF($A184="TOTAL",SUM(INDIRECT("AY4:AY"&amp;ROW()-1)),""))</f>
        <v/>
      </c>
      <c r="AZ184" s="7" t="str">
        <f t="shared" ca="1" si="54"/>
        <v/>
      </c>
      <c r="BA184" s="7" t="str">
        <f ca="1">IF(AND($A184&lt;&gt;"",$A184&lt;&gt;"TOTAL"),IF(AND([6]PREMIOS_TITULACIONES_ANTIGUAS!$CL182&lt;&gt;"",[6]PREMIOS_TITULACIONES_ANTIGUAS!$CL182&lt;&gt;0),[6]PREMIOS_TITULACIONES_ANTIGUAS!$CL182,""),IF($A184="TOTAL",SUM(INDIRECT("BA4:BA"&amp;ROW()-1)),""))</f>
        <v/>
      </c>
      <c r="BB184" s="7" t="str">
        <f ca="1">IF(AND($A184&lt;&gt;"",$A184&lt;&gt;"TOTAL"),IF(AND([6]PREMIOS_TITULACIONES_ANTIGUAS!$CN182&lt;&gt;"",[6]PREMIOS_TITULACIONES_ANTIGUAS!$CN182&lt;&gt;0),[6]PREMIOS_TITULACIONES_ANTIGUAS!$CN182,""),IF($A184="TOTAL",SUM(INDIRECT("BB4:BB"&amp;ROW()-1)),""))</f>
        <v/>
      </c>
      <c r="BC184" s="7" t="str">
        <f t="shared" ca="1" si="55"/>
        <v/>
      </c>
      <c r="BD184" s="7" t="str">
        <f ca="1">IF(AND($A184&lt;&gt;"",$A184&lt;&gt;"TOTAL"),IF(AND([6]PREMIOS_TITULACIONES_ANTIGUAS!$CQ182&lt;&gt;"",[6]PREMIOS_TITULACIONES_ANTIGUAS!$CQ182&lt;&gt;0),[6]PREMIOS_TITULACIONES_ANTIGUAS!$CQ182,""),IF($A184="TOTAL",SUM(INDIRECT("BD4:BD"&amp;ROW()-1)),""))</f>
        <v/>
      </c>
      <c r="BE184" s="7" t="str">
        <f ca="1">IF(AND($A184&lt;&gt;"",$A184&lt;&gt;"TOTAL"),IF(AND([6]PREMIOS_TITULACIONES_ANTIGUAS!$CS182&lt;&gt;"",[6]PREMIOS_TITULACIONES_ANTIGUAS!$CS182&lt;&gt;0),[6]PREMIOS_TITULACIONES_ANTIGUAS!$CS182,""),IF($A184="TOTAL",SUM(INDIRECT("BE4:BE"&amp;ROW()-1)),""))</f>
        <v/>
      </c>
      <c r="BF184" s="7" t="str">
        <f t="shared" ca="1" si="56"/>
        <v/>
      </c>
    </row>
    <row r="185" spans="1:58" x14ac:dyDescent="0.2">
      <c r="A185" s="12" t="str">
        <f>IF([6]PREMIOS_TITULACIONES_ANTIGUAS!$D183&lt;&gt;"",[6]PREMIOS_TITULACIONES_ANTIGUAS!$D183,IF(AND([6]PREMIOS_TITULACIONES_ANTIGUAS!$D183="",[6]PREMIOS_TITULACIONES_ANTIGUAS!$D184="",[6]PREMIOS_TITULACIONES_ANTIGUAS!$D182=""),"","TOTAL"))</f>
        <v/>
      </c>
      <c r="B185" s="7" t="str">
        <f ca="1">IF(AND($A185&lt;&gt;"",$A185&lt;&gt;"TOTAL"),IF(AND([6]PREMIOS_TITULACIONES_ANTIGUAS!$E183&lt;&gt;"",[6]PREMIOS_TITULACIONES_ANTIGUAS!$E183&lt;&gt;0),[6]PREMIOS_TITULACIONES_ANTIGUAS!$E183,""),IF($A185="TOTAL",SUM(INDIRECT("B4:B"&amp;ROW()-1)),""))</f>
        <v/>
      </c>
      <c r="C185" s="7" t="str">
        <f ca="1">IF(AND($A185&lt;&gt;"",$A185&lt;&gt;"TOTAL"),IF(AND([6]PREMIOS_TITULACIONES_ANTIGUAS!$G183&lt;&gt;"",[6]PREMIOS_TITULACIONES_ANTIGUAS!$G183&lt;&gt;0),[6]PREMIOS_TITULACIONES_ANTIGUAS!$G183,""),IF($A185="TOTAL",SUM(INDIRECT("C4:C"&amp;ROW()-1)),""))</f>
        <v/>
      </c>
      <c r="D185" s="7" t="str">
        <f t="shared" ca="1" si="38"/>
        <v/>
      </c>
      <c r="E185" s="7" t="str">
        <f ca="1">IF(AND($A185&lt;&gt;"",$A185&lt;&gt;"TOTAL"),IF(AND([6]PREMIOS_TITULACIONES_ANTIGUAS!$J183&lt;&gt;"",[6]PREMIOS_TITULACIONES_ANTIGUAS!$J183&lt;&gt;0),[6]PREMIOS_TITULACIONES_ANTIGUAS!$J183,""),IF($A185="TOTAL",SUM(INDIRECT("E4:E"&amp;ROW()-1)),""))</f>
        <v/>
      </c>
      <c r="F185" s="7" t="str">
        <f ca="1">IF(AND($A185&lt;&gt;"",$A185&lt;&gt;"TOTAL"),IF(AND([6]PREMIOS_TITULACIONES_ANTIGUAS!$L183&lt;&gt;"",[6]PREMIOS_TITULACIONES_ANTIGUAS!$L183&lt;&gt;0),[6]PREMIOS_TITULACIONES_ANTIGUAS!$L183,""),IF($A185="TOTAL",SUM(INDIRECT("F4:F"&amp;ROW()-1)),""))</f>
        <v/>
      </c>
      <c r="G185" s="7" t="str">
        <f t="shared" ca="1" si="39"/>
        <v/>
      </c>
      <c r="H185" s="7" t="str">
        <f ca="1">IF(AND($A185&lt;&gt;"",$A185&lt;&gt;"TOTAL"),IF(AND([6]PREMIOS_TITULACIONES_ANTIGUAS!$O183&lt;&gt;"",[6]PREMIOS_TITULACIONES_ANTIGUAS!$O183&lt;&gt;0),[6]PREMIOS_TITULACIONES_ANTIGUAS!$O183,""),IF($A185="TOTAL",SUM(INDIRECT("H4:H"&amp;ROW()-1)),""))</f>
        <v/>
      </c>
      <c r="I185" s="7" t="str">
        <f ca="1">IF(AND($A185&lt;&gt;"",$A185&lt;&gt;"TOTAL"),IF(AND([6]PREMIOS_TITULACIONES_ANTIGUAS!$Q183&lt;&gt;"",[6]PREMIOS_TITULACIONES_ANTIGUAS!$Q183&lt;&gt;0),[6]PREMIOS_TITULACIONES_ANTIGUAS!$Q183,""),IF($A185="TOTAL",SUM(INDIRECT("I4:I"&amp;ROW()-1)),""))</f>
        <v/>
      </c>
      <c r="J185" s="7" t="str">
        <f t="shared" ca="1" si="40"/>
        <v/>
      </c>
      <c r="K185" s="7" t="str">
        <f ca="1">IF(AND($A185&lt;&gt;"",$A185&lt;&gt;"TOTAL"),IF(AND([6]PREMIOS_TITULACIONES_ANTIGUAS!$T183&lt;&gt;"",[6]PREMIOS_TITULACIONES_ANTIGUAS!$T183&lt;&gt;0),[6]PREMIOS_TITULACIONES_ANTIGUAS!$T183,""),IF($A185="TOTAL",SUM(INDIRECT("K4:K"&amp;ROW()-1)),""))</f>
        <v/>
      </c>
      <c r="L185" s="7" t="str">
        <f ca="1">IF(AND($A185&lt;&gt;"",$A185&lt;&gt;"TOTAL"),IF(AND([6]PREMIOS_TITULACIONES_ANTIGUAS!$V183&lt;&gt;"",[6]PREMIOS_TITULACIONES_ANTIGUAS!$V183&lt;&gt;0),[6]PREMIOS_TITULACIONES_ANTIGUAS!$V183,""),IF($A185="TOTAL",SUM(INDIRECT("L4:L"&amp;ROW()-1)),""))</f>
        <v/>
      </c>
      <c r="M185" s="7" t="str">
        <f t="shared" ca="1" si="41"/>
        <v/>
      </c>
      <c r="N185" s="7" t="str">
        <f ca="1">IF(AND($A185&lt;&gt;"",$A185&lt;&gt;"TOTAL"),IF(AND([6]PREMIOS_TITULACIONES_ANTIGUAS!$Y183&lt;&gt;"",[6]PREMIOS_TITULACIONES_ANTIGUAS!$Y183&lt;&gt;0),[6]PREMIOS_TITULACIONES_ANTIGUAS!$Y183,""),IF($A185="TOTAL",SUM(INDIRECT("N4:N"&amp;ROW()-1)),""))</f>
        <v/>
      </c>
      <c r="O185" s="7" t="str">
        <f ca="1">IF(AND($A185&lt;&gt;"",$A185&lt;&gt;"TOTAL"),IF(AND([6]PREMIOS_TITULACIONES_ANTIGUAS!$AA183&lt;&gt;"",[6]PREMIOS_TITULACIONES_ANTIGUAS!$AA183&lt;&gt;0),[6]PREMIOS_TITULACIONES_ANTIGUAS!$AA183,""),IF($A185="TOTAL",SUM(INDIRECT("O4:O"&amp;ROW()-1)),""))</f>
        <v/>
      </c>
      <c r="P185" s="7" t="str">
        <f t="shared" ca="1" si="42"/>
        <v/>
      </c>
      <c r="Q185" s="7" t="str">
        <f ca="1">IF(AND($A185&lt;&gt;"",$A185&lt;&gt;"TOTAL"),IF(AND([6]PREMIOS_TITULACIONES_ANTIGUAS!$AD183&lt;&gt;"",[6]PREMIOS_TITULACIONES_ANTIGUAS!$AD183&lt;&gt;0),[6]PREMIOS_TITULACIONES_ANTIGUAS!$AD183,""),IF($A185="TOTAL",SUM(INDIRECT("Q4:Q"&amp;ROW()-1)),""))</f>
        <v/>
      </c>
      <c r="R185" s="7" t="str">
        <f ca="1">IF(AND($A185&lt;&gt;"",$A185&lt;&gt;"TOTAL"),IF(AND([6]PREMIOS_TITULACIONES_ANTIGUAS!$AF183&lt;&gt;"",[6]PREMIOS_TITULACIONES_ANTIGUAS!$AF183&lt;&gt;0),[6]PREMIOS_TITULACIONES_ANTIGUAS!$AF183,""),IF($A185="TOTAL",SUM(INDIRECT("R4:R"&amp;ROW()-1)),""))</f>
        <v/>
      </c>
      <c r="S185" s="7" t="str">
        <f t="shared" ca="1" si="43"/>
        <v/>
      </c>
      <c r="T185" s="7" t="str">
        <f ca="1">IF(AND($A185&lt;&gt;"",$A185&lt;&gt;"TOTAL"),IF(AND([6]PREMIOS_TITULACIONES_ANTIGUAS!$AI183&lt;&gt;"",[6]PREMIOS_TITULACIONES_ANTIGUAS!$AI183&lt;&gt;0),[6]PREMIOS_TITULACIONES_ANTIGUAS!$AI183,""),IF($A185="TOTAL",SUM(INDIRECT("T4:T"&amp;ROW()-1)),""))</f>
        <v/>
      </c>
      <c r="U185" s="7" t="str">
        <f ca="1">IF(AND($A185&lt;&gt;"",$A185&lt;&gt;"TOTAL"),IF(AND([6]PREMIOS_TITULACIONES_ANTIGUAS!$AK183&lt;&gt;"",[6]PREMIOS_TITULACIONES_ANTIGUAS!$AK183&lt;&gt;0),[6]PREMIOS_TITULACIONES_ANTIGUAS!$AK183,""),IF($A185="TOTAL",SUM(INDIRECT("U4:U"&amp;ROW()-1)),""))</f>
        <v/>
      </c>
      <c r="V185" s="7" t="str">
        <f t="shared" ca="1" si="44"/>
        <v/>
      </c>
      <c r="W185" s="7" t="str">
        <f ca="1">IF(AND($A185&lt;&gt;"",$A185&lt;&gt;"TOTAL"),IF(AND([6]PREMIOS_TITULACIONES_ANTIGUAS!$AN183&lt;&gt;"",[6]PREMIOS_TITULACIONES_ANTIGUAS!$AN183&lt;&gt;0),[6]PREMIOS_TITULACIONES_ANTIGUAS!$AN183,""),IF($A185="TOTAL",SUM(INDIRECT("W4:W"&amp;ROW()-1)),""))</f>
        <v/>
      </c>
      <c r="X185" s="7" t="str">
        <f ca="1">IF(AND($A185&lt;&gt;"",$A185&lt;&gt;"TOTAL"),IF(AND([6]PREMIOS_TITULACIONES_ANTIGUAS!$AP183&lt;&gt;"",[6]PREMIOS_TITULACIONES_ANTIGUAS!$AP183&lt;&gt;0),[6]PREMIOS_TITULACIONES_ANTIGUAS!$AP183,""),IF($A185="TOTAL",SUM(INDIRECT("X4:X"&amp;ROW()-1)),""))</f>
        <v/>
      </c>
      <c r="Y185" s="7" t="str">
        <f t="shared" ca="1" si="45"/>
        <v/>
      </c>
      <c r="Z185" s="7" t="str">
        <f ca="1">IF(AND($A185&lt;&gt;"",$A185&lt;&gt;"TOTAL"),IF(AND([6]PREMIOS_TITULACIONES_ANTIGUAS!$AS183&lt;&gt;"",[6]PREMIOS_TITULACIONES_ANTIGUAS!$AS183&lt;&gt;0),[6]PREMIOS_TITULACIONES_ANTIGUAS!$AS183,""),IF($A185="TOTAL",SUM(INDIRECT("Z4:Z"&amp;ROW()-1)),""))</f>
        <v/>
      </c>
      <c r="AA185" s="7" t="str">
        <f ca="1">IF(AND($A185&lt;&gt;"",$A185&lt;&gt;"TOTAL"),IF(AND([6]PREMIOS_TITULACIONES_ANTIGUAS!$AU183&lt;&gt;"",[6]PREMIOS_TITULACIONES_ANTIGUAS!$AU183&lt;&gt;0),[6]PREMIOS_TITULACIONES_ANTIGUAS!$AU183,""),IF($A185="TOTAL",SUM(INDIRECT("AA4:AA"&amp;ROW()-1)),""))</f>
        <v/>
      </c>
      <c r="AB185" s="7" t="str">
        <f t="shared" ca="1" si="46"/>
        <v/>
      </c>
      <c r="AC185" s="7" t="str">
        <f ca="1">IF(AND($A185&lt;&gt;"",$A185&lt;&gt;"TOTAL"),IF(AND([6]PREMIOS_TITULACIONES_ANTIGUAS!$AX183&lt;&gt;"",[6]PREMIOS_TITULACIONES_ANTIGUAS!$AX183&lt;&gt;0),[6]PREMIOS_TITULACIONES_ANTIGUAS!$AX183,""),IF($A185="TOTAL",SUM(INDIRECT("AC4:AC"&amp;ROW()-1)),""))</f>
        <v/>
      </c>
      <c r="AD185" s="7" t="str">
        <f ca="1">IF(AND($A185&lt;&gt;"",$A185&lt;&gt;"TOTAL"),IF(AND([6]PREMIOS_TITULACIONES_ANTIGUAS!$AZ183&lt;&gt;"",[6]PREMIOS_TITULACIONES_ANTIGUAS!$AZ183&lt;&gt;0),[6]PREMIOS_TITULACIONES_ANTIGUAS!$AZ183,""),IF($A185="TOTAL",SUM(INDIRECT("AD4:AD"&amp;ROW()-1)),""))</f>
        <v/>
      </c>
      <c r="AE185" s="7" t="str">
        <f t="shared" ca="1" si="47"/>
        <v/>
      </c>
      <c r="AF185" s="7" t="str">
        <f ca="1">IF(AND($A185&lt;&gt;"",$A185&lt;&gt;"TOTAL"),IF(AND([6]PREMIOS_TITULACIONES_ANTIGUAS!$BC183&lt;&gt;"",[6]PREMIOS_TITULACIONES_ANTIGUAS!$BC183&lt;&gt;0),[6]PREMIOS_TITULACIONES_ANTIGUAS!$BC183,""),IF($A185="TOTAL",SUM(INDIRECT("AF4:AF"&amp;ROW()-1)),""))</f>
        <v/>
      </c>
      <c r="AG185" s="7" t="str">
        <f ca="1">IF(AND($A185&lt;&gt;"",$A185&lt;&gt;"TOTAL"),IF(AND([6]PREMIOS_TITULACIONES_ANTIGUAS!$BE183&lt;&gt;"",[6]PREMIOS_TITULACIONES_ANTIGUAS!$BE183&lt;&gt;0),[6]PREMIOS_TITULACIONES_ANTIGUAS!$BE183,""),IF($A185="TOTAL",SUM(INDIRECT("AG4:AG"&amp;ROW()-1)),""))</f>
        <v/>
      </c>
      <c r="AH185" s="7" t="str">
        <f t="shared" ca="1" si="48"/>
        <v/>
      </c>
      <c r="AI185" s="7" t="str">
        <f ca="1">IF(AND($A185&lt;&gt;"",$A185&lt;&gt;"TOTAL"),IF(AND([6]PREMIOS_TITULACIONES_ANTIGUAS!$BH183&lt;&gt;"",[6]PREMIOS_TITULACIONES_ANTIGUAS!$BH183&lt;&gt;0),[6]PREMIOS_TITULACIONES_ANTIGUAS!$BH183,""),IF($A185="TOTAL",SUM(INDIRECT("AI4:AI"&amp;ROW()-1)),""))</f>
        <v/>
      </c>
      <c r="AJ185" s="7" t="str">
        <f ca="1">IF(AND($A185&lt;&gt;"",$A185&lt;&gt;"TOTAL"),IF(AND([6]PREMIOS_TITULACIONES_ANTIGUAS!$BJ183&lt;&gt;"",[6]PREMIOS_TITULACIONES_ANTIGUAS!$BJ183&lt;&gt;0),[6]PREMIOS_TITULACIONES_ANTIGUAS!$BJ183,""),IF($A185="TOTAL",SUM(INDIRECT("AJ4:AJ"&amp;ROW()-1)),""))</f>
        <v/>
      </c>
      <c r="AK185" s="7" t="str">
        <f t="shared" ca="1" si="49"/>
        <v/>
      </c>
      <c r="AL185" s="7" t="str">
        <f ca="1">IF(AND($A185&lt;&gt;"",$A185&lt;&gt;"TOTAL"),IF(AND([6]PREMIOS_TITULACIONES_ANTIGUAS!$BM183&lt;&gt;"",[6]PREMIOS_TITULACIONES_ANTIGUAS!$BM183&lt;&gt;0),[6]PREMIOS_TITULACIONES_ANTIGUAS!$BM183,""),IF($A185="TOTAL",SUM(INDIRECT("AL4:AL"&amp;ROW()-1)),""))</f>
        <v/>
      </c>
      <c r="AM185" s="7" t="str">
        <f ca="1">IF(AND($A185&lt;&gt;"",$A185&lt;&gt;"TOTAL"),IF(AND([6]PREMIOS_TITULACIONES_ANTIGUAS!$BO183&lt;&gt;"",[6]PREMIOS_TITULACIONES_ANTIGUAS!$BO183&lt;&gt;0),[6]PREMIOS_TITULACIONES_ANTIGUAS!$BO183,""),IF($A185="TOTAL",SUM(INDIRECT("AM4:AM"&amp;ROW()-1)),""))</f>
        <v/>
      </c>
      <c r="AN185" s="7" t="str">
        <f t="shared" ca="1" si="50"/>
        <v/>
      </c>
      <c r="AO185" s="7" t="str">
        <f ca="1">IF(AND($A185&lt;&gt;"",$A185&lt;&gt;"TOTAL"),IF(AND([6]PREMIOS_TITULACIONES_ANTIGUAS!$BR183&lt;&gt;"",[6]PREMIOS_TITULACIONES_ANTIGUAS!$BR183&lt;&gt;0),[6]PREMIOS_TITULACIONES_ANTIGUAS!$BR183,""),IF($A185="TOTAL",SUM(INDIRECT("AO4:AO"&amp;ROW()-1)),""))</f>
        <v/>
      </c>
      <c r="AP185" s="7" t="str">
        <f ca="1">IF(AND($A185&lt;&gt;"",$A185&lt;&gt;"TOTAL"),IF(AND([6]PREMIOS_TITULACIONES_ANTIGUAS!$BT183&lt;&gt;"",[6]PREMIOS_TITULACIONES_ANTIGUAS!$BT183&lt;&gt;0),[6]PREMIOS_TITULACIONES_ANTIGUAS!$BT183,""),IF($A185="TOTAL",SUM(INDIRECT("AP4:AP"&amp;ROW()-1)),""))</f>
        <v/>
      </c>
      <c r="AQ185" s="7" t="str">
        <f t="shared" ca="1" si="51"/>
        <v/>
      </c>
      <c r="AR185" s="7" t="str">
        <f ca="1">IF(AND($A185&lt;&gt;"",$A185&lt;&gt;"TOTAL"),IF(AND([6]PREMIOS_TITULACIONES_ANTIGUAS!$BW183&lt;&gt;"",[6]PREMIOS_TITULACIONES_ANTIGUAS!$BW183&lt;&gt;0),[6]PREMIOS_TITULACIONES_ANTIGUAS!$BW183,""),IF($A185="TOTAL",SUM(INDIRECT("AR4:AR"&amp;ROW()-1)),""))</f>
        <v/>
      </c>
      <c r="AS185" s="7" t="str">
        <f ca="1">IF(AND($A185&lt;&gt;"",$A185&lt;&gt;"TOTAL"),IF(AND([6]PREMIOS_TITULACIONES_ANTIGUAS!$BY183&lt;&gt;"",[6]PREMIOS_TITULACIONES_ANTIGUAS!$BY183&lt;&gt;0),[6]PREMIOS_TITULACIONES_ANTIGUAS!$BY183,""),IF($A185="TOTAL",SUM(INDIRECT("AS4:AS"&amp;ROW()-1)),""))</f>
        <v/>
      </c>
      <c r="AT185" s="7" t="str">
        <f t="shared" ca="1" si="52"/>
        <v/>
      </c>
      <c r="AU185" s="7" t="str">
        <f ca="1">IF(AND($A185&lt;&gt;"",$A185&lt;&gt;"TOTAL"),IF(AND([6]PREMIOS_TITULACIONES_ANTIGUAS!$CB183&lt;&gt;"",[6]PREMIOS_TITULACIONES_ANTIGUAS!$CB183&lt;&gt;0),[6]PREMIOS_TITULACIONES_ANTIGUAS!$CB183,""),IF($A185="TOTAL",SUM(INDIRECT("AU4:AU"&amp;ROW()-1)),""))</f>
        <v/>
      </c>
      <c r="AV185" s="7" t="str">
        <f ca="1">IF(AND($A185&lt;&gt;"",$A185&lt;&gt;"TOTAL"),IF(AND([6]PREMIOS_TITULACIONES_ANTIGUAS!$CD183&lt;&gt;"",[6]PREMIOS_TITULACIONES_ANTIGUAS!$CD183&lt;&gt;0),[6]PREMIOS_TITULACIONES_ANTIGUAS!$CD183,""),IF($A185="TOTAL",SUM(INDIRECT("AV4:AV"&amp;ROW()-1)),""))</f>
        <v/>
      </c>
      <c r="AW185" s="7" t="str">
        <f t="shared" ca="1" si="53"/>
        <v/>
      </c>
      <c r="AX185" s="7" t="str">
        <f ca="1">IF(AND($A185&lt;&gt;"",$A185&lt;&gt;"TOTAL"),IF(AND([6]PREMIOS_TITULACIONES_ANTIGUAS!$CG183&lt;&gt;"",[6]PREMIOS_TITULACIONES_ANTIGUAS!$CG183&lt;&gt;0),[6]PREMIOS_TITULACIONES_ANTIGUAS!$CG183,""),IF($A185="TOTAL",SUM(INDIRECT("AX4:AX"&amp;ROW()-1)),""))</f>
        <v/>
      </c>
      <c r="AY185" s="7" t="str">
        <f ca="1">IF(AND($A185&lt;&gt;"",$A185&lt;&gt;"TOTAL"),IF(AND([6]PREMIOS_TITULACIONES_ANTIGUAS!$CI183&lt;&gt;"",[6]PREMIOS_TITULACIONES_ANTIGUAS!$CI183&lt;&gt;0),[6]PREMIOS_TITULACIONES_ANTIGUAS!$CI183,""),IF($A185="TOTAL",SUM(INDIRECT("AY4:AY"&amp;ROW()-1)),""))</f>
        <v/>
      </c>
      <c r="AZ185" s="7" t="str">
        <f t="shared" ca="1" si="54"/>
        <v/>
      </c>
      <c r="BA185" s="7" t="str">
        <f ca="1">IF(AND($A185&lt;&gt;"",$A185&lt;&gt;"TOTAL"),IF(AND([6]PREMIOS_TITULACIONES_ANTIGUAS!$CL183&lt;&gt;"",[6]PREMIOS_TITULACIONES_ANTIGUAS!$CL183&lt;&gt;0),[6]PREMIOS_TITULACIONES_ANTIGUAS!$CL183,""),IF($A185="TOTAL",SUM(INDIRECT("BA4:BA"&amp;ROW()-1)),""))</f>
        <v/>
      </c>
      <c r="BB185" s="7" t="str">
        <f ca="1">IF(AND($A185&lt;&gt;"",$A185&lt;&gt;"TOTAL"),IF(AND([6]PREMIOS_TITULACIONES_ANTIGUAS!$CN183&lt;&gt;"",[6]PREMIOS_TITULACIONES_ANTIGUAS!$CN183&lt;&gt;0),[6]PREMIOS_TITULACIONES_ANTIGUAS!$CN183,""),IF($A185="TOTAL",SUM(INDIRECT("BB4:BB"&amp;ROW()-1)),""))</f>
        <v/>
      </c>
      <c r="BC185" s="7" t="str">
        <f t="shared" ca="1" si="55"/>
        <v/>
      </c>
      <c r="BD185" s="7" t="str">
        <f ca="1">IF(AND($A185&lt;&gt;"",$A185&lt;&gt;"TOTAL"),IF(AND([6]PREMIOS_TITULACIONES_ANTIGUAS!$CQ183&lt;&gt;"",[6]PREMIOS_TITULACIONES_ANTIGUAS!$CQ183&lt;&gt;0),[6]PREMIOS_TITULACIONES_ANTIGUAS!$CQ183,""),IF($A185="TOTAL",SUM(INDIRECT("BD4:BD"&amp;ROW()-1)),""))</f>
        <v/>
      </c>
      <c r="BE185" s="7" t="str">
        <f ca="1">IF(AND($A185&lt;&gt;"",$A185&lt;&gt;"TOTAL"),IF(AND([6]PREMIOS_TITULACIONES_ANTIGUAS!$CS183&lt;&gt;"",[6]PREMIOS_TITULACIONES_ANTIGUAS!$CS183&lt;&gt;0),[6]PREMIOS_TITULACIONES_ANTIGUAS!$CS183,""),IF($A185="TOTAL",SUM(INDIRECT("BE4:BE"&amp;ROW()-1)),""))</f>
        <v/>
      </c>
      <c r="BF185" s="7" t="str">
        <f t="shared" ca="1" si="56"/>
        <v/>
      </c>
    </row>
    <row r="186" spans="1:58" x14ac:dyDescent="0.2">
      <c r="A186" s="12" t="str">
        <f>IF([6]PREMIOS_TITULACIONES_ANTIGUAS!$D184&lt;&gt;"",[6]PREMIOS_TITULACIONES_ANTIGUAS!$D184,IF(AND([6]PREMIOS_TITULACIONES_ANTIGUAS!$D184="",[6]PREMIOS_TITULACIONES_ANTIGUAS!$D185="",[6]PREMIOS_TITULACIONES_ANTIGUAS!$D183=""),"","TOTAL"))</f>
        <v/>
      </c>
      <c r="B186" s="7" t="str">
        <f ca="1">IF(AND($A186&lt;&gt;"",$A186&lt;&gt;"TOTAL"),IF(AND([6]PREMIOS_TITULACIONES_ANTIGUAS!$E184&lt;&gt;"",[6]PREMIOS_TITULACIONES_ANTIGUAS!$E184&lt;&gt;0),[6]PREMIOS_TITULACIONES_ANTIGUAS!$E184,""),IF($A186="TOTAL",SUM(INDIRECT("B4:B"&amp;ROW()-1)),""))</f>
        <v/>
      </c>
      <c r="C186" s="7" t="str">
        <f ca="1">IF(AND($A186&lt;&gt;"",$A186&lt;&gt;"TOTAL"),IF(AND([6]PREMIOS_TITULACIONES_ANTIGUAS!$G184&lt;&gt;"",[6]PREMIOS_TITULACIONES_ANTIGUAS!$G184&lt;&gt;0),[6]PREMIOS_TITULACIONES_ANTIGUAS!$G184,""),IF($A186="TOTAL",SUM(INDIRECT("C4:C"&amp;ROW()-1)),""))</f>
        <v/>
      </c>
      <c r="D186" s="7" t="str">
        <f t="shared" ca="1" si="38"/>
        <v/>
      </c>
      <c r="E186" s="7" t="str">
        <f ca="1">IF(AND($A186&lt;&gt;"",$A186&lt;&gt;"TOTAL"),IF(AND([6]PREMIOS_TITULACIONES_ANTIGUAS!$J184&lt;&gt;"",[6]PREMIOS_TITULACIONES_ANTIGUAS!$J184&lt;&gt;0),[6]PREMIOS_TITULACIONES_ANTIGUAS!$J184,""),IF($A186="TOTAL",SUM(INDIRECT("E4:E"&amp;ROW()-1)),""))</f>
        <v/>
      </c>
      <c r="F186" s="7" t="str">
        <f ca="1">IF(AND($A186&lt;&gt;"",$A186&lt;&gt;"TOTAL"),IF(AND([6]PREMIOS_TITULACIONES_ANTIGUAS!$L184&lt;&gt;"",[6]PREMIOS_TITULACIONES_ANTIGUAS!$L184&lt;&gt;0),[6]PREMIOS_TITULACIONES_ANTIGUAS!$L184,""),IF($A186="TOTAL",SUM(INDIRECT("F4:F"&amp;ROW()-1)),""))</f>
        <v/>
      </c>
      <c r="G186" s="7" t="str">
        <f t="shared" ca="1" si="39"/>
        <v/>
      </c>
      <c r="H186" s="7" t="str">
        <f ca="1">IF(AND($A186&lt;&gt;"",$A186&lt;&gt;"TOTAL"),IF(AND([6]PREMIOS_TITULACIONES_ANTIGUAS!$O184&lt;&gt;"",[6]PREMIOS_TITULACIONES_ANTIGUAS!$O184&lt;&gt;0),[6]PREMIOS_TITULACIONES_ANTIGUAS!$O184,""),IF($A186="TOTAL",SUM(INDIRECT("H4:H"&amp;ROW()-1)),""))</f>
        <v/>
      </c>
      <c r="I186" s="7" t="str">
        <f ca="1">IF(AND($A186&lt;&gt;"",$A186&lt;&gt;"TOTAL"),IF(AND([6]PREMIOS_TITULACIONES_ANTIGUAS!$Q184&lt;&gt;"",[6]PREMIOS_TITULACIONES_ANTIGUAS!$Q184&lt;&gt;0),[6]PREMIOS_TITULACIONES_ANTIGUAS!$Q184,""),IF($A186="TOTAL",SUM(INDIRECT("I4:I"&amp;ROW()-1)),""))</f>
        <v/>
      </c>
      <c r="J186" s="7" t="str">
        <f t="shared" ca="1" si="40"/>
        <v/>
      </c>
      <c r="K186" s="7" t="str">
        <f ca="1">IF(AND($A186&lt;&gt;"",$A186&lt;&gt;"TOTAL"),IF(AND([6]PREMIOS_TITULACIONES_ANTIGUAS!$T184&lt;&gt;"",[6]PREMIOS_TITULACIONES_ANTIGUAS!$T184&lt;&gt;0),[6]PREMIOS_TITULACIONES_ANTIGUAS!$T184,""),IF($A186="TOTAL",SUM(INDIRECT("K4:K"&amp;ROW()-1)),""))</f>
        <v/>
      </c>
      <c r="L186" s="7" t="str">
        <f ca="1">IF(AND($A186&lt;&gt;"",$A186&lt;&gt;"TOTAL"),IF(AND([6]PREMIOS_TITULACIONES_ANTIGUAS!$V184&lt;&gt;"",[6]PREMIOS_TITULACIONES_ANTIGUAS!$V184&lt;&gt;0),[6]PREMIOS_TITULACIONES_ANTIGUAS!$V184,""),IF($A186="TOTAL",SUM(INDIRECT("L4:L"&amp;ROW()-1)),""))</f>
        <v/>
      </c>
      <c r="M186" s="7" t="str">
        <f t="shared" ca="1" si="41"/>
        <v/>
      </c>
      <c r="N186" s="7" t="str">
        <f ca="1">IF(AND($A186&lt;&gt;"",$A186&lt;&gt;"TOTAL"),IF(AND([6]PREMIOS_TITULACIONES_ANTIGUAS!$Y184&lt;&gt;"",[6]PREMIOS_TITULACIONES_ANTIGUAS!$Y184&lt;&gt;0),[6]PREMIOS_TITULACIONES_ANTIGUAS!$Y184,""),IF($A186="TOTAL",SUM(INDIRECT("N4:N"&amp;ROW()-1)),""))</f>
        <v/>
      </c>
      <c r="O186" s="7" t="str">
        <f ca="1">IF(AND($A186&lt;&gt;"",$A186&lt;&gt;"TOTAL"),IF(AND([6]PREMIOS_TITULACIONES_ANTIGUAS!$AA184&lt;&gt;"",[6]PREMIOS_TITULACIONES_ANTIGUAS!$AA184&lt;&gt;0),[6]PREMIOS_TITULACIONES_ANTIGUAS!$AA184,""),IF($A186="TOTAL",SUM(INDIRECT("O4:O"&amp;ROW()-1)),""))</f>
        <v/>
      </c>
      <c r="P186" s="7" t="str">
        <f t="shared" ca="1" si="42"/>
        <v/>
      </c>
      <c r="Q186" s="7" t="str">
        <f ca="1">IF(AND($A186&lt;&gt;"",$A186&lt;&gt;"TOTAL"),IF(AND([6]PREMIOS_TITULACIONES_ANTIGUAS!$AD184&lt;&gt;"",[6]PREMIOS_TITULACIONES_ANTIGUAS!$AD184&lt;&gt;0),[6]PREMIOS_TITULACIONES_ANTIGUAS!$AD184,""),IF($A186="TOTAL",SUM(INDIRECT("Q4:Q"&amp;ROW()-1)),""))</f>
        <v/>
      </c>
      <c r="R186" s="7" t="str">
        <f ca="1">IF(AND($A186&lt;&gt;"",$A186&lt;&gt;"TOTAL"),IF(AND([6]PREMIOS_TITULACIONES_ANTIGUAS!$AF184&lt;&gt;"",[6]PREMIOS_TITULACIONES_ANTIGUAS!$AF184&lt;&gt;0),[6]PREMIOS_TITULACIONES_ANTIGUAS!$AF184,""),IF($A186="TOTAL",SUM(INDIRECT("R4:R"&amp;ROW()-1)),""))</f>
        <v/>
      </c>
      <c r="S186" s="7" t="str">
        <f t="shared" ca="1" si="43"/>
        <v/>
      </c>
      <c r="T186" s="7" t="str">
        <f ca="1">IF(AND($A186&lt;&gt;"",$A186&lt;&gt;"TOTAL"),IF(AND([6]PREMIOS_TITULACIONES_ANTIGUAS!$AI184&lt;&gt;"",[6]PREMIOS_TITULACIONES_ANTIGUAS!$AI184&lt;&gt;0),[6]PREMIOS_TITULACIONES_ANTIGUAS!$AI184,""),IF($A186="TOTAL",SUM(INDIRECT("T4:T"&amp;ROW()-1)),""))</f>
        <v/>
      </c>
      <c r="U186" s="7" t="str">
        <f ca="1">IF(AND($A186&lt;&gt;"",$A186&lt;&gt;"TOTAL"),IF(AND([6]PREMIOS_TITULACIONES_ANTIGUAS!$AK184&lt;&gt;"",[6]PREMIOS_TITULACIONES_ANTIGUAS!$AK184&lt;&gt;0),[6]PREMIOS_TITULACIONES_ANTIGUAS!$AK184,""),IF($A186="TOTAL",SUM(INDIRECT("U4:U"&amp;ROW()-1)),""))</f>
        <v/>
      </c>
      <c r="V186" s="7" t="str">
        <f t="shared" ca="1" si="44"/>
        <v/>
      </c>
      <c r="W186" s="7" t="str">
        <f ca="1">IF(AND($A186&lt;&gt;"",$A186&lt;&gt;"TOTAL"),IF(AND([6]PREMIOS_TITULACIONES_ANTIGUAS!$AN184&lt;&gt;"",[6]PREMIOS_TITULACIONES_ANTIGUAS!$AN184&lt;&gt;0),[6]PREMIOS_TITULACIONES_ANTIGUAS!$AN184,""),IF($A186="TOTAL",SUM(INDIRECT("W4:W"&amp;ROW()-1)),""))</f>
        <v/>
      </c>
      <c r="X186" s="7" t="str">
        <f ca="1">IF(AND($A186&lt;&gt;"",$A186&lt;&gt;"TOTAL"),IF(AND([6]PREMIOS_TITULACIONES_ANTIGUAS!$AP184&lt;&gt;"",[6]PREMIOS_TITULACIONES_ANTIGUAS!$AP184&lt;&gt;0),[6]PREMIOS_TITULACIONES_ANTIGUAS!$AP184,""),IF($A186="TOTAL",SUM(INDIRECT("X4:X"&amp;ROW()-1)),""))</f>
        <v/>
      </c>
      <c r="Y186" s="7" t="str">
        <f t="shared" ca="1" si="45"/>
        <v/>
      </c>
      <c r="Z186" s="7" t="str">
        <f ca="1">IF(AND($A186&lt;&gt;"",$A186&lt;&gt;"TOTAL"),IF(AND([6]PREMIOS_TITULACIONES_ANTIGUAS!$AS184&lt;&gt;"",[6]PREMIOS_TITULACIONES_ANTIGUAS!$AS184&lt;&gt;0),[6]PREMIOS_TITULACIONES_ANTIGUAS!$AS184,""),IF($A186="TOTAL",SUM(INDIRECT("Z4:Z"&amp;ROW()-1)),""))</f>
        <v/>
      </c>
      <c r="AA186" s="7" t="str">
        <f ca="1">IF(AND($A186&lt;&gt;"",$A186&lt;&gt;"TOTAL"),IF(AND([6]PREMIOS_TITULACIONES_ANTIGUAS!$AU184&lt;&gt;"",[6]PREMIOS_TITULACIONES_ANTIGUAS!$AU184&lt;&gt;0),[6]PREMIOS_TITULACIONES_ANTIGUAS!$AU184,""),IF($A186="TOTAL",SUM(INDIRECT("AA4:AA"&amp;ROW()-1)),""))</f>
        <v/>
      </c>
      <c r="AB186" s="7" t="str">
        <f t="shared" ca="1" si="46"/>
        <v/>
      </c>
      <c r="AC186" s="7" t="str">
        <f ca="1">IF(AND($A186&lt;&gt;"",$A186&lt;&gt;"TOTAL"),IF(AND([6]PREMIOS_TITULACIONES_ANTIGUAS!$AX184&lt;&gt;"",[6]PREMIOS_TITULACIONES_ANTIGUAS!$AX184&lt;&gt;0),[6]PREMIOS_TITULACIONES_ANTIGUAS!$AX184,""),IF($A186="TOTAL",SUM(INDIRECT("AC4:AC"&amp;ROW()-1)),""))</f>
        <v/>
      </c>
      <c r="AD186" s="7" t="str">
        <f ca="1">IF(AND($A186&lt;&gt;"",$A186&lt;&gt;"TOTAL"),IF(AND([6]PREMIOS_TITULACIONES_ANTIGUAS!$AZ184&lt;&gt;"",[6]PREMIOS_TITULACIONES_ANTIGUAS!$AZ184&lt;&gt;0),[6]PREMIOS_TITULACIONES_ANTIGUAS!$AZ184,""),IF($A186="TOTAL",SUM(INDIRECT("AD4:AD"&amp;ROW()-1)),""))</f>
        <v/>
      </c>
      <c r="AE186" s="7" t="str">
        <f t="shared" ca="1" si="47"/>
        <v/>
      </c>
      <c r="AF186" s="7" t="str">
        <f ca="1">IF(AND($A186&lt;&gt;"",$A186&lt;&gt;"TOTAL"),IF(AND([6]PREMIOS_TITULACIONES_ANTIGUAS!$BC184&lt;&gt;"",[6]PREMIOS_TITULACIONES_ANTIGUAS!$BC184&lt;&gt;0),[6]PREMIOS_TITULACIONES_ANTIGUAS!$BC184,""),IF($A186="TOTAL",SUM(INDIRECT("AF4:AF"&amp;ROW()-1)),""))</f>
        <v/>
      </c>
      <c r="AG186" s="7" t="str">
        <f ca="1">IF(AND($A186&lt;&gt;"",$A186&lt;&gt;"TOTAL"),IF(AND([6]PREMIOS_TITULACIONES_ANTIGUAS!$BE184&lt;&gt;"",[6]PREMIOS_TITULACIONES_ANTIGUAS!$BE184&lt;&gt;0),[6]PREMIOS_TITULACIONES_ANTIGUAS!$BE184,""),IF($A186="TOTAL",SUM(INDIRECT("AG4:AG"&amp;ROW()-1)),""))</f>
        <v/>
      </c>
      <c r="AH186" s="7" t="str">
        <f t="shared" ca="1" si="48"/>
        <v/>
      </c>
      <c r="AI186" s="7" t="str">
        <f ca="1">IF(AND($A186&lt;&gt;"",$A186&lt;&gt;"TOTAL"),IF(AND([6]PREMIOS_TITULACIONES_ANTIGUAS!$BH184&lt;&gt;"",[6]PREMIOS_TITULACIONES_ANTIGUAS!$BH184&lt;&gt;0),[6]PREMIOS_TITULACIONES_ANTIGUAS!$BH184,""),IF($A186="TOTAL",SUM(INDIRECT("AI4:AI"&amp;ROW()-1)),""))</f>
        <v/>
      </c>
      <c r="AJ186" s="7" t="str">
        <f ca="1">IF(AND($A186&lt;&gt;"",$A186&lt;&gt;"TOTAL"),IF(AND([6]PREMIOS_TITULACIONES_ANTIGUAS!$BJ184&lt;&gt;"",[6]PREMIOS_TITULACIONES_ANTIGUAS!$BJ184&lt;&gt;0),[6]PREMIOS_TITULACIONES_ANTIGUAS!$BJ184,""),IF($A186="TOTAL",SUM(INDIRECT("AJ4:AJ"&amp;ROW()-1)),""))</f>
        <v/>
      </c>
      <c r="AK186" s="7" t="str">
        <f t="shared" ca="1" si="49"/>
        <v/>
      </c>
      <c r="AL186" s="7" t="str">
        <f ca="1">IF(AND($A186&lt;&gt;"",$A186&lt;&gt;"TOTAL"),IF(AND([6]PREMIOS_TITULACIONES_ANTIGUAS!$BM184&lt;&gt;"",[6]PREMIOS_TITULACIONES_ANTIGUAS!$BM184&lt;&gt;0),[6]PREMIOS_TITULACIONES_ANTIGUAS!$BM184,""),IF($A186="TOTAL",SUM(INDIRECT("AL4:AL"&amp;ROW()-1)),""))</f>
        <v/>
      </c>
      <c r="AM186" s="7" t="str">
        <f ca="1">IF(AND($A186&lt;&gt;"",$A186&lt;&gt;"TOTAL"),IF(AND([6]PREMIOS_TITULACIONES_ANTIGUAS!$BO184&lt;&gt;"",[6]PREMIOS_TITULACIONES_ANTIGUAS!$BO184&lt;&gt;0),[6]PREMIOS_TITULACIONES_ANTIGUAS!$BO184,""),IF($A186="TOTAL",SUM(INDIRECT("AM4:AM"&amp;ROW()-1)),""))</f>
        <v/>
      </c>
      <c r="AN186" s="7" t="str">
        <f t="shared" ca="1" si="50"/>
        <v/>
      </c>
      <c r="AO186" s="7" t="str">
        <f ca="1">IF(AND($A186&lt;&gt;"",$A186&lt;&gt;"TOTAL"),IF(AND([6]PREMIOS_TITULACIONES_ANTIGUAS!$BR184&lt;&gt;"",[6]PREMIOS_TITULACIONES_ANTIGUAS!$BR184&lt;&gt;0),[6]PREMIOS_TITULACIONES_ANTIGUAS!$BR184,""),IF($A186="TOTAL",SUM(INDIRECT("AO4:AO"&amp;ROW()-1)),""))</f>
        <v/>
      </c>
      <c r="AP186" s="7" t="str">
        <f ca="1">IF(AND($A186&lt;&gt;"",$A186&lt;&gt;"TOTAL"),IF(AND([6]PREMIOS_TITULACIONES_ANTIGUAS!$BT184&lt;&gt;"",[6]PREMIOS_TITULACIONES_ANTIGUAS!$BT184&lt;&gt;0),[6]PREMIOS_TITULACIONES_ANTIGUAS!$BT184,""),IF($A186="TOTAL",SUM(INDIRECT("AP4:AP"&amp;ROW()-1)),""))</f>
        <v/>
      </c>
      <c r="AQ186" s="7" t="str">
        <f t="shared" ca="1" si="51"/>
        <v/>
      </c>
      <c r="AR186" s="7" t="str">
        <f ca="1">IF(AND($A186&lt;&gt;"",$A186&lt;&gt;"TOTAL"),IF(AND([6]PREMIOS_TITULACIONES_ANTIGUAS!$BW184&lt;&gt;"",[6]PREMIOS_TITULACIONES_ANTIGUAS!$BW184&lt;&gt;0),[6]PREMIOS_TITULACIONES_ANTIGUAS!$BW184,""),IF($A186="TOTAL",SUM(INDIRECT("AR4:AR"&amp;ROW()-1)),""))</f>
        <v/>
      </c>
      <c r="AS186" s="7" t="str">
        <f ca="1">IF(AND($A186&lt;&gt;"",$A186&lt;&gt;"TOTAL"),IF(AND([6]PREMIOS_TITULACIONES_ANTIGUAS!$BY184&lt;&gt;"",[6]PREMIOS_TITULACIONES_ANTIGUAS!$BY184&lt;&gt;0),[6]PREMIOS_TITULACIONES_ANTIGUAS!$BY184,""),IF($A186="TOTAL",SUM(INDIRECT("AS4:AS"&amp;ROW()-1)),""))</f>
        <v/>
      </c>
      <c r="AT186" s="7" t="str">
        <f t="shared" ca="1" si="52"/>
        <v/>
      </c>
      <c r="AU186" s="7" t="str">
        <f ca="1">IF(AND($A186&lt;&gt;"",$A186&lt;&gt;"TOTAL"),IF(AND([6]PREMIOS_TITULACIONES_ANTIGUAS!$CB184&lt;&gt;"",[6]PREMIOS_TITULACIONES_ANTIGUAS!$CB184&lt;&gt;0),[6]PREMIOS_TITULACIONES_ANTIGUAS!$CB184,""),IF($A186="TOTAL",SUM(INDIRECT("AU4:AU"&amp;ROW()-1)),""))</f>
        <v/>
      </c>
      <c r="AV186" s="7" t="str">
        <f ca="1">IF(AND($A186&lt;&gt;"",$A186&lt;&gt;"TOTAL"),IF(AND([6]PREMIOS_TITULACIONES_ANTIGUAS!$CD184&lt;&gt;"",[6]PREMIOS_TITULACIONES_ANTIGUAS!$CD184&lt;&gt;0),[6]PREMIOS_TITULACIONES_ANTIGUAS!$CD184,""),IF($A186="TOTAL",SUM(INDIRECT("AV4:AV"&amp;ROW()-1)),""))</f>
        <v/>
      </c>
      <c r="AW186" s="7" t="str">
        <f t="shared" ca="1" si="53"/>
        <v/>
      </c>
      <c r="AX186" s="7" t="str">
        <f ca="1">IF(AND($A186&lt;&gt;"",$A186&lt;&gt;"TOTAL"),IF(AND([6]PREMIOS_TITULACIONES_ANTIGUAS!$CG184&lt;&gt;"",[6]PREMIOS_TITULACIONES_ANTIGUAS!$CG184&lt;&gt;0),[6]PREMIOS_TITULACIONES_ANTIGUAS!$CG184,""),IF($A186="TOTAL",SUM(INDIRECT("AX4:AX"&amp;ROW()-1)),""))</f>
        <v/>
      </c>
      <c r="AY186" s="7" t="str">
        <f ca="1">IF(AND($A186&lt;&gt;"",$A186&lt;&gt;"TOTAL"),IF(AND([6]PREMIOS_TITULACIONES_ANTIGUAS!$CI184&lt;&gt;"",[6]PREMIOS_TITULACIONES_ANTIGUAS!$CI184&lt;&gt;0),[6]PREMIOS_TITULACIONES_ANTIGUAS!$CI184,""),IF($A186="TOTAL",SUM(INDIRECT("AY4:AY"&amp;ROW()-1)),""))</f>
        <v/>
      </c>
      <c r="AZ186" s="7" t="str">
        <f t="shared" ca="1" si="54"/>
        <v/>
      </c>
      <c r="BA186" s="7" t="str">
        <f ca="1">IF(AND($A186&lt;&gt;"",$A186&lt;&gt;"TOTAL"),IF(AND([6]PREMIOS_TITULACIONES_ANTIGUAS!$CL184&lt;&gt;"",[6]PREMIOS_TITULACIONES_ANTIGUAS!$CL184&lt;&gt;0),[6]PREMIOS_TITULACIONES_ANTIGUAS!$CL184,""),IF($A186="TOTAL",SUM(INDIRECT("BA4:BA"&amp;ROW()-1)),""))</f>
        <v/>
      </c>
      <c r="BB186" s="7" t="str">
        <f ca="1">IF(AND($A186&lt;&gt;"",$A186&lt;&gt;"TOTAL"),IF(AND([6]PREMIOS_TITULACIONES_ANTIGUAS!$CN184&lt;&gt;"",[6]PREMIOS_TITULACIONES_ANTIGUAS!$CN184&lt;&gt;0),[6]PREMIOS_TITULACIONES_ANTIGUAS!$CN184,""),IF($A186="TOTAL",SUM(INDIRECT("BB4:BB"&amp;ROW()-1)),""))</f>
        <v/>
      </c>
      <c r="BC186" s="7" t="str">
        <f t="shared" ca="1" si="55"/>
        <v/>
      </c>
      <c r="BD186" s="7" t="str">
        <f ca="1">IF(AND($A186&lt;&gt;"",$A186&lt;&gt;"TOTAL"),IF(AND([6]PREMIOS_TITULACIONES_ANTIGUAS!$CQ184&lt;&gt;"",[6]PREMIOS_TITULACIONES_ANTIGUAS!$CQ184&lt;&gt;0),[6]PREMIOS_TITULACIONES_ANTIGUAS!$CQ184,""),IF($A186="TOTAL",SUM(INDIRECT("BD4:BD"&amp;ROW()-1)),""))</f>
        <v/>
      </c>
      <c r="BE186" s="7" t="str">
        <f ca="1">IF(AND($A186&lt;&gt;"",$A186&lt;&gt;"TOTAL"),IF(AND([6]PREMIOS_TITULACIONES_ANTIGUAS!$CS184&lt;&gt;"",[6]PREMIOS_TITULACIONES_ANTIGUAS!$CS184&lt;&gt;0),[6]PREMIOS_TITULACIONES_ANTIGUAS!$CS184,""),IF($A186="TOTAL",SUM(INDIRECT("BE4:BE"&amp;ROW()-1)),""))</f>
        <v/>
      </c>
      <c r="BF186" s="7" t="str">
        <f t="shared" ca="1" si="56"/>
        <v/>
      </c>
    </row>
    <row r="187" spans="1:58" x14ac:dyDescent="0.2">
      <c r="A187" s="12" t="str">
        <f>IF([6]PREMIOS_TITULACIONES_ANTIGUAS!$D185&lt;&gt;"",[6]PREMIOS_TITULACIONES_ANTIGUAS!$D185,IF(AND([6]PREMIOS_TITULACIONES_ANTIGUAS!$D185="",[6]PREMIOS_TITULACIONES_ANTIGUAS!$D186="",[6]PREMIOS_TITULACIONES_ANTIGUAS!$D184=""),"","TOTAL"))</f>
        <v/>
      </c>
      <c r="B187" s="7" t="str">
        <f ca="1">IF(AND($A187&lt;&gt;"",$A187&lt;&gt;"TOTAL"),IF(AND([6]PREMIOS_TITULACIONES_ANTIGUAS!$E185&lt;&gt;"",[6]PREMIOS_TITULACIONES_ANTIGUAS!$E185&lt;&gt;0),[6]PREMIOS_TITULACIONES_ANTIGUAS!$E185,""),IF($A187="TOTAL",SUM(INDIRECT("B4:B"&amp;ROW()-1)),""))</f>
        <v/>
      </c>
      <c r="C187" s="7" t="str">
        <f ca="1">IF(AND($A187&lt;&gt;"",$A187&lt;&gt;"TOTAL"),IF(AND([6]PREMIOS_TITULACIONES_ANTIGUAS!$G185&lt;&gt;"",[6]PREMIOS_TITULACIONES_ANTIGUAS!$G185&lt;&gt;0),[6]PREMIOS_TITULACIONES_ANTIGUAS!$G185,""),IF($A187="TOTAL",SUM(INDIRECT("C4:C"&amp;ROW()-1)),""))</f>
        <v/>
      </c>
      <c r="D187" s="7" t="str">
        <f t="shared" ca="1" si="38"/>
        <v/>
      </c>
      <c r="E187" s="7" t="str">
        <f ca="1">IF(AND($A187&lt;&gt;"",$A187&lt;&gt;"TOTAL"),IF(AND([6]PREMIOS_TITULACIONES_ANTIGUAS!$J185&lt;&gt;"",[6]PREMIOS_TITULACIONES_ANTIGUAS!$J185&lt;&gt;0),[6]PREMIOS_TITULACIONES_ANTIGUAS!$J185,""),IF($A187="TOTAL",SUM(INDIRECT("E4:E"&amp;ROW()-1)),""))</f>
        <v/>
      </c>
      <c r="F187" s="7" t="str">
        <f ca="1">IF(AND($A187&lt;&gt;"",$A187&lt;&gt;"TOTAL"),IF(AND([6]PREMIOS_TITULACIONES_ANTIGUAS!$L185&lt;&gt;"",[6]PREMIOS_TITULACIONES_ANTIGUAS!$L185&lt;&gt;0),[6]PREMIOS_TITULACIONES_ANTIGUAS!$L185,""),IF($A187="TOTAL",SUM(INDIRECT("F4:F"&amp;ROW()-1)),""))</f>
        <v/>
      </c>
      <c r="G187" s="7" t="str">
        <f t="shared" ca="1" si="39"/>
        <v/>
      </c>
      <c r="H187" s="7" t="str">
        <f ca="1">IF(AND($A187&lt;&gt;"",$A187&lt;&gt;"TOTAL"),IF(AND([6]PREMIOS_TITULACIONES_ANTIGUAS!$O185&lt;&gt;"",[6]PREMIOS_TITULACIONES_ANTIGUAS!$O185&lt;&gt;0),[6]PREMIOS_TITULACIONES_ANTIGUAS!$O185,""),IF($A187="TOTAL",SUM(INDIRECT("H4:H"&amp;ROW()-1)),""))</f>
        <v/>
      </c>
      <c r="I187" s="7" t="str">
        <f ca="1">IF(AND($A187&lt;&gt;"",$A187&lt;&gt;"TOTAL"),IF(AND([6]PREMIOS_TITULACIONES_ANTIGUAS!$Q185&lt;&gt;"",[6]PREMIOS_TITULACIONES_ANTIGUAS!$Q185&lt;&gt;0),[6]PREMIOS_TITULACIONES_ANTIGUAS!$Q185,""),IF($A187="TOTAL",SUM(INDIRECT("I4:I"&amp;ROW()-1)),""))</f>
        <v/>
      </c>
      <c r="J187" s="7" t="str">
        <f t="shared" ca="1" si="40"/>
        <v/>
      </c>
      <c r="K187" s="7" t="str">
        <f ca="1">IF(AND($A187&lt;&gt;"",$A187&lt;&gt;"TOTAL"),IF(AND([6]PREMIOS_TITULACIONES_ANTIGUAS!$T185&lt;&gt;"",[6]PREMIOS_TITULACIONES_ANTIGUAS!$T185&lt;&gt;0),[6]PREMIOS_TITULACIONES_ANTIGUAS!$T185,""),IF($A187="TOTAL",SUM(INDIRECT("K4:K"&amp;ROW()-1)),""))</f>
        <v/>
      </c>
      <c r="L187" s="7" t="str">
        <f ca="1">IF(AND($A187&lt;&gt;"",$A187&lt;&gt;"TOTAL"),IF(AND([6]PREMIOS_TITULACIONES_ANTIGUAS!$V185&lt;&gt;"",[6]PREMIOS_TITULACIONES_ANTIGUAS!$V185&lt;&gt;0),[6]PREMIOS_TITULACIONES_ANTIGUAS!$V185,""),IF($A187="TOTAL",SUM(INDIRECT("L4:L"&amp;ROW()-1)),""))</f>
        <v/>
      </c>
      <c r="M187" s="7" t="str">
        <f t="shared" ca="1" si="41"/>
        <v/>
      </c>
      <c r="N187" s="7" t="str">
        <f ca="1">IF(AND($A187&lt;&gt;"",$A187&lt;&gt;"TOTAL"),IF(AND([6]PREMIOS_TITULACIONES_ANTIGUAS!$Y185&lt;&gt;"",[6]PREMIOS_TITULACIONES_ANTIGUAS!$Y185&lt;&gt;0),[6]PREMIOS_TITULACIONES_ANTIGUAS!$Y185,""),IF($A187="TOTAL",SUM(INDIRECT("N4:N"&amp;ROW()-1)),""))</f>
        <v/>
      </c>
      <c r="O187" s="7" t="str">
        <f ca="1">IF(AND($A187&lt;&gt;"",$A187&lt;&gt;"TOTAL"),IF(AND([6]PREMIOS_TITULACIONES_ANTIGUAS!$AA185&lt;&gt;"",[6]PREMIOS_TITULACIONES_ANTIGUAS!$AA185&lt;&gt;0),[6]PREMIOS_TITULACIONES_ANTIGUAS!$AA185,""),IF($A187="TOTAL",SUM(INDIRECT("O4:O"&amp;ROW()-1)),""))</f>
        <v/>
      </c>
      <c r="P187" s="7" t="str">
        <f t="shared" ca="1" si="42"/>
        <v/>
      </c>
      <c r="Q187" s="7" t="str">
        <f ca="1">IF(AND($A187&lt;&gt;"",$A187&lt;&gt;"TOTAL"),IF(AND([6]PREMIOS_TITULACIONES_ANTIGUAS!$AD185&lt;&gt;"",[6]PREMIOS_TITULACIONES_ANTIGUAS!$AD185&lt;&gt;0),[6]PREMIOS_TITULACIONES_ANTIGUAS!$AD185,""),IF($A187="TOTAL",SUM(INDIRECT("Q4:Q"&amp;ROW()-1)),""))</f>
        <v/>
      </c>
      <c r="R187" s="7" t="str">
        <f ca="1">IF(AND($A187&lt;&gt;"",$A187&lt;&gt;"TOTAL"),IF(AND([6]PREMIOS_TITULACIONES_ANTIGUAS!$AF185&lt;&gt;"",[6]PREMIOS_TITULACIONES_ANTIGUAS!$AF185&lt;&gt;0),[6]PREMIOS_TITULACIONES_ANTIGUAS!$AF185,""),IF($A187="TOTAL",SUM(INDIRECT("R4:R"&amp;ROW()-1)),""))</f>
        <v/>
      </c>
      <c r="S187" s="7" t="str">
        <f t="shared" ca="1" si="43"/>
        <v/>
      </c>
      <c r="T187" s="7" t="str">
        <f ca="1">IF(AND($A187&lt;&gt;"",$A187&lt;&gt;"TOTAL"),IF(AND([6]PREMIOS_TITULACIONES_ANTIGUAS!$AI185&lt;&gt;"",[6]PREMIOS_TITULACIONES_ANTIGUAS!$AI185&lt;&gt;0),[6]PREMIOS_TITULACIONES_ANTIGUAS!$AI185,""),IF($A187="TOTAL",SUM(INDIRECT("T4:T"&amp;ROW()-1)),""))</f>
        <v/>
      </c>
      <c r="U187" s="7" t="str">
        <f ca="1">IF(AND($A187&lt;&gt;"",$A187&lt;&gt;"TOTAL"),IF(AND([6]PREMIOS_TITULACIONES_ANTIGUAS!$AK185&lt;&gt;"",[6]PREMIOS_TITULACIONES_ANTIGUAS!$AK185&lt;&gt;0),[6]PREMIOS_TITULACIONES_ANTIGUAS!$AK185,""),IF($A187="TOTAL",SUM(INDIRECT("U4:U"&amp;ROW()-1)),""))</f>
        <v/>
      </c>
      <c r="V187" s="7" t="str">
        <f t="shared" ca="1" si="44"/>
        <v/>
      </c>
      <c r="W187" s="7" t="str">
        <f ca="1">IF(AND($A187&lt;&gt;"",$A187&lt;&gt;"TOTAL"),IF(AND([6]PREMIOS_TITULACIONES_ANTIGUAS!$AN185&lt;&gt;"",[6]PREMIOS_TITULACIONES_ANTIGUAS!$AN185&lt;&gt;0),[6]PREMIOS_TITULACIONES_ANTIGUAS!$AN185,""),IF($A187="TOTAL",SUM(INDIRECT("W4:W"&amp;ROW()-1)),""))</f>
        <v/>
      </c>
      <c r="X187" s="7" t="str">
        <f ca="1">IF(AND($A187&lt;&gt;"",$A187&lt;&gt;"TOTAL"),IF(AND([6]PREMIOS_TITULACIONES_ANTIGUAS!$AP185&lt;&gt;"",[6]PREMIOS_TITULACIONES_ANTIGUAS!$AP185&lt;&gt;0),[6]PREMIOS_TITULACIONES_ANTIGUAS!$AP185,""),IF($A187="TOTAL",SUM(INDIRECT("X4:X"&amp;ROW()-1)),""))</f>
        <v/>
      </c>
      <c r="Y187" s="7" t="str">
        <f t="shared" ca="1" si="45"/>
        <v/>
      </c>
      <c r="Z187" s="7" t="str">
        <f ca="1">IF(AND($A187&lt;&gt;"",$A187&lt;&gt;"TOTAL"),IF(AND([6]PREMIOS_TITULACIONES_ANTIGUAS!$AS185&lt;&gt;"",[6]PREMIOS_TITULACIONES_ANTIGUAS!$AS185&lt;&gt;0),[6]PREMIOS_TITULACIONES_ANTIGUAS!$AS185,""),IF($A187="TOTAL",SUM(INDIRECT("Z4:Z"&amp;ROW()-1)),""))</f>
        <v/>
      </c>
      <c r="AA187" s="7" t="str">
        <f ca="1">IF(AND($A187&lt;&gt;"",$A187&lt;&gt;"TOTAL"),IF(AND([6]PREMIOS_TITULACIONES_ANTIGUAS!$AU185&lt;&gt;"",[6]PREMIOS_TITULACIONES_ANTIGUAS!$AU185&lt;&gt;0),[6]PREMIOS_TITULACIONES_ANTIGUAS!$AU185,""),IF($A187="TOTAL",SUM(INDIRECT("AA4:AA"&amp;ROW()-1)),""))</f>
        <v/>
      </c>
      <c r="AB187" s="7" t="str">
        <f t="shared" ca="1" si="46"/>
        <v/>
      </c>
      <c r="AC187" s="7" t="str">
        <f ca="1">IF(AND($A187&lt;&gt;"",$A187&lt;&gt;"TOTAL"),IF(AND([6]PREMIOS_TITULACIONES_ANTIGUAS!$AX185&lt;&gt;"",[6]PREMIOS_TITULACIONES_ANTIGUAS!$AX185&lt;&gt;0),[6]PREMIOS_TITULACIONES_ANTIGUAS!$AX185,""),IF($A187="TOTAL",SUM(INDIRECT("AC4:AC"&amp;ROW()-1)),""))</f>
        <v/>
      </c>
      <c r="AD187" s="7" t="str">
        <f ca="1">IF(AND($A187&lt;&gt;"",$A187&lt;&gt;"TOTAL"),IF(AND([6]PREMIOS_TITULACIONES_ANTIGUAS!$AZ185&lt;&gt;"",[6]PREMIOS_TITULACIONES_ANTIGUAS!$AZ185&lt;&gt;0),[6]PREMIOS_TITULACIONES_ANTIGUAS!$AZ185,""),IF($A187="TOTAL",SUM(INDIRECT("AD4:AD"&amp;ROW()-1)),""))</f>
        <v/>
      </c>
      <c r="AE187" s="7" t="str">
        <f t="shared" ca="1" si="47"/>
        <v/>
      </c>
      <c r="AF187" s="7" t="str">
        <f ca="1">IF(AND($A187&lt;&gt;"",$A187&lt;&gt;"TOTAL"),IF(AND([6]PREMIOS_TITULACIONES_ANTIGUAS!$BC185&lt;&gt;"",[6]PREMIOS_TITULACIONES_ANTIGUAS!$BC185&lt;&gt;0),[6]PREMIOS_TITULACIONES_ANTIGUAS!$BC185,""),IF($A187="TOTAL",SUM(INDIRECT("AF4:AF"&amp;ROW()-1)),""))</f>
        <v/>
      </c>
      <c r="AG187" s="7" t="str">
        <f ca="1">IF(AND($A187&lt;&gt;"",$A187&lt;&gt;"TOTAL"),IF(AND([6]PREMIOS_TITULACIONES_ANTIGUAS!$BE185&lt;&gt;"",[6]PREMIOS_TITULACIONES_ANTIGUAS!$BE185&lt;&gt;0),[6]PREMIOS_TITULACIONES_ANTIGUAS!$BE185,""),IF($A187="TOTAL",SUM(INDIRECT("AG4:AG"&amp;ROW()-1)),""))</f>
        <v/>
      </c>
      <c r="AH187" s="7" t="str">
        <f t="shared" ca="1" si="48"/>
        <v/>
      </c>
      <c r="AI187" s="7" t="str">
        <f ca="1">IF(AND($A187&lt;&gt;"",$A187&lt;&gt;"TOTAL"),IF(AND([6]PREMIOS_TITULACIONES_ANTIGUAS!$BH185&lt;&gt;"",[6]PREMIOS_TITULACIONES_ANTIGUAS!$BH185&lt;&gt;0),[6]PREMIOS_TITULACIONES_ANTIGUAS!$BH185,""),IF($A187="TOTAL",SUM(INDIRECT("AI4:AI"&amp;ROW()-1)),""))</f>
        <v/>
      </c>
      <c r="AJ187" s="7" t="str">
        <f ca="1">IF(AND($A187&lt;&gt;"",$A187&lt;&gt;"TOTAL"),IF(AND([6]PREMIOS_TITULACIONES_ANTIGUAS!$BJ185&lt;&gt;"",[6]PREMIOS_TITULACIONES_ANTIGUAS!$BJ185&lt;&gt;0),[6]PREMIOS_TITULACIONES_ANTIGUAS!$BJ185,""),IF($A187="TOTAL",SUM(INDIRECT("AJ4:AJ"&amp;ROW()-1)),""))</f>
        <v/>
      </c>
      <c r="AK187" s="7" t="str">
        <f t="shared" ca="1" si="49"/>
        <v/>
      </c>
      <c r="AL187" s="7" t="str">
        <f ca="1">IF(AND($A187&lt;&gt;"",$A187&lt;&gt;"TOTAL"),IF(AND([6]PREMIOS_TITULACIONES_ANTIGUAS!$BM185&lt;&gt;"",[6]PREMIOS_TITULACIONES_ANTIGUAS!$BM185&lt;&gt;0),[6]PREMIOS_TITULACIONES_ANTIGUAS!$BM185,""),IF($A187="TOTAL",SUM(INDIRECT("AL4:AL"&amp;ROW()-1)),""))</f>
        <v/>
      </c>
      <c r="AM187" s="7" t="str">
        <f ca="1">IF(AND($A187&lt;&gt;"",$A187&lt;&gt;"TOTAL"),IF(AND([6]PREMIOS_TITULACIONES_ANTIGUAS!$BO185&lt;&gt;"",[6]PREMIOS_TITULACIONES_ANTIGUAS!$BO185&lt;&gt;0),[6]PREMIOS_TITULACIONES_ANTIGUAS!$BO185,""),IF($A187="TOTAL",SUM(INDIRECT("AM4:AM"&amp;ROW()-1)),""))</f>
        <v/>
      </c>
      <c r="AN187" s="7" t="str">
        <f t="shared" ca="1" si="50"/>
        <v/>
      </c>
      <c r="AO187" s="7" t="str">
        <f ca="1">IF(AND($A187&lt;&gt;"",$A187&lt;&gt;"TOTAL"),IF(AND([6]PREMIOS_TITULACIONES_ANTIGUAS!$BR185&lt;&gt;"",[6]PREMIOS_TITULACIONES_ANTIGUAS!$BR185&lt;&gt;0),[6]PREMIOS_TITULACIONES_ANTIGUAS!$BR185,""),IF($A187="TOTAL",SUM(INDIRECT("AO4:AO"&amp;ROW()-1)),""))</f>
        <v/>
      </c>
      <c r="AP187" s="7" t="str">
        <f ca="1">IF(AND($A187&lt;&gt;"",$A187&lt;&gt;"TOTAL"),IF(AND([6]PREMIOS_TITULACIONES_ANTIGUAS!$BT185&lt;&gt;"",[6]PREMIOS_TITULACIONES_ANTIGUAS!$BT185&lt;&gt;0),[6]PREMIOS_TITULACIONES_ANTIGUAS!$BT185,""),IF($A187="TOTAL",SUM(INDIRECT("AP4:AP"&amp;ROW()-1)),""))</f>
        <v/>
      </c>
      <c r="AQ187" s="7" t="str">
        <f t="shared" ca="1" si="51"/>
        <v/>
      </c>
      <c r="AR187" s="7" t="str">
        <f ca="1">IF(AND($A187&lt;&gt;"",$A187&lt;&gt;"TOTAL"),IF(AND([6]PREMIOS_TITULACIONES_ANTIGUAS!$BW185&lt;&gt;"",[6]PREMIOS_TITULACIONES_ANTIGUAS!$BW185&lt;&gt;0),[6]PREMIOS_TITULACIONES_ANTIGUAS!$BW185,""),IF($A187="TOTAL",SUM(INDIRECT("AR4:AR"&amp;ROW()-1)),""))</f>
        <v/>
      </c>
      <c r="AS187" s="7" t="str">
        <f ca="1">IF(AND($A187&lt;&gt;"",$A187&lt;&gt;"TOTAL"),IF(AND([6]PREMIOS_TITULACIONES_ANTIGUAS!$BY185&lt;&gt;"",[6]PREMIOS_TITULACIONES_ANTIGUAS!$BY185&lt;&gt;0),[6]PREMIOS_TITULACIONES_ANTIGUAS!$BY185,""),IF($A187="TOTAL",SUM(INDIRECT("AS4:AS"&amp;ROW()-1)),""))</f>
        <v/>
      </c>
      <c r="AT187" s="7" t="str">
        <f t="shared" ca="1" si="52"/>
        <v/>
      </c>
      <c r="AU187" s="7" t="str">
        <f ca="1">IF(AND($A187&lt;&gt;"",$A187&lt;&gt;"TOTAL"),IF(AND([6]PREMIOS_TITULACIONES_ANTIGUAS!$CB185&lt;&gt;"",[6]PREMIOS_TITULACIONES_ANTIGUAS!$CB185&lt;&gt;0),[6]PREMIOS_TITULACIONES_ANTIGUAS!$CB185,""),IF($A187="TOTAL",SUM(INDIRECT("AU4:AU"&amp;ROW()-1)),""))</f>
        <v/>
      </c>
      <c r="AV187" s="7" t="str">
        <f ca="1">IF(AND($A187&lt;&gt;"",$A187&lt;&gt;"TOTAL"),IF(AND([6]PREMIOS_TITULACIONES_ANTIGUAS!$CD185&lt;&gt;"",[6]PREMIOS_TITULACIONES_ANTIGUAS!$CD185&lt;&gt;0),[6]PREMIOS_TITULACIONES_ANTIGUAS!$CD185,""),IF($A187="TOTAL",SUM(INDIRECT("AV4:AV"&amp;ROW()-1)),""))</f>
        <v/>
      </c>
      <c r="AW187" s="7" t="str">
        <f t="shared" ca="1" si="53"/>
        <v/>
      </c>
      <c r="AX187" s="7" t="str">
        <f ca="1">IF(AND($A187&lt;&gt;"",$A187&lt;&gt;"TOTAL"),IF(AND([6]PREMIOS_TITULACIONES_ANTIGUAS!$CG185&lt;&gt;"",[6]PREMIOS_TITULACIONES_ANTIGUAS!$CG185&lt;&gt;0),[6]PREMIOS_TITULACIONES_ANTIGUAS!$CG185,""),IF($A187="TOTAL",SUM(INDIRECT("AX4:AX"&amp;ROW()-1)),""))</f>
        <v/>
      </c>
      <c r="AY187" s="7" t="str">
        <f ca="1">IF(AND($A187&lt;&gt;"",$A187&lt;&gt;"TOTAL"),IF(AND([6]PREMIOS_TITULACIONES_ANTIGUAS!$CI185&lt;&gt;"",[6]PREMIOS_TITULACIONES_ANTIGUAS!$CI185&lt;&gt;0),[6]PREMIOS_TITULACIONES_ANTIGUAS!$CI185,""),IF($A187="TOTAL",SUM(INDIRECT("AY4:AY"&amp;ROW()-1)),""))</f>
        <v/>
      </c>
      <c r="AZ187" s="7" t="str">
        <f t="shared" ca="1" si="54"/>
        <v/>
      </c>
      <c r="BA187" s="7" t="str">
        <f ca="1">IF(AND($A187&lt;&gt;"",$A187&lt;&gt;"TOTAL"),IF(AND([6]PREMIOS_TITULACIONES_ANTIGUAS!$CL185&lt;&gt;"",[6]PREMIOS_TITULACIONES_ANTIGUAS!$CL185&lt;&gt;0),[6]PREMIOS_TITULACIONES_ANTIGUAS!$CL185,""),IF($A187="TOTAL",SUM(INDIRECT("BA4:BA"&amp;ROW()-1)),""))</f>
        <v/>
      </c>
      <c r="BB187" s="7" t="str">
        <f ca="1">IF(AND($A187&lt;&gt;"",$A187&lt;&gt;"TOTAL"),IF(AND([6]PREMIOS_TITULACIONES_ANTIGUAS!$CN185&lt;&gt;"",[6]PREMIOS_TITULACIONES_ANTIGUAS!$CN185&lt;&gt;0),[6]PREMIOS_TITULACIONES_ANTIGUAS!$CN185,""),IF($A187="TOTAL",SUM(INDIRECT("BB4:BB"&amp;ROW()-1)),""))</f>
        <v/>
      </c>
      <c r="BC187" s="7" t="str">
        <f t="shared" ca="1" si="55"/>
        <v/>
      </c>
      <c r="BD187" s="7" t="str">
        <f ca="1">IF(AND($A187&lt;&gt;"",$A187&lt;&gt;"TOTAL"),IF(AND([6]PREMIOS_TITULACIONES_ANTIGUAS!$CQ185&lt;&gt;"",[6]PREMIOS_TITULACIONES_ANTIGUAS!$CQ185&lt;&gt;0),[6]PREMIOS_TITULACIONES_ANTIGUAS!$CQ185,""),IF($A187="TOTAL",SUM(INDIRECT("BD4:BD"&amp;ROW()-1)),""))</f>
        <v/>
      </c>
      <c r="BE187" s="7" t="str">
        <f ca="1">IF(AND($A187&lt;&gt;"",$A187&lt;&gt;"TOTAL"),IF(AND([6]PREMIOS_TITULACIONES_ANTIGUAS!$CS185&lt;&gt;"",[6]PREMIOS_TITULACIONES_ANTIGUAS!$CS185&lt;&gt;0),[6]PREMIOS_TITULACIONES_ANTIGUAS!$CS185,""),IF($A187="TOTAL",SUM(INDIRECT("BE4:BE"&amp;ROW()-1)),""))</f>
        <v/>
      </c>
      <c r="BF187" s="7" t="str">
        <f t="shared" ca="1" si="56"/>
        <v/>
      </c>
    </row>
    <row r="188" spans="1:58" x14ac:dyDescent="0.2">
      <c r="A188" s="12" t="str">
        <f>IF([6]PREMIOS_TITULACIONES_ANTIGUAS!$D186&lt;&gt;"",[6]PREMIOS_TITULACIONES_ANTIGUAS!$D186,IF(AND([6]PREMIOS_TITULACIONES_ANTIGUAS!$D186="",[6]PREMIOS_TITULACIONES_ANTIGUAS!$D187="",[6]PREMIOS_TITULACIONES_ANTIGUAS!$D185=""),"","TOTAL"))</f>
        <v/>
      </c>
      <c r="B188" s="7" t="str">
        <f ca="1">IF(AND($A188&lt;&gt;"",$A188&lt;&gt;"TOTAL"),IF(AND([6]PREMIOS_TITULACIONES_ANTIGUAS!$E186&lt;&gt;"",[6]PREMIOS_TITULACIONES_ANTIGUAS!$E186&lt;&gt;0),[6]PREMIOS_TITULACIONES_ANTIGUAS!$E186,""),IF($A188="TOTAL",SUM(INDIRECT("B4:B"&amp;ROW()-1)),""))</f>
        <v/>
      </c>
      <c r="C188" s="7" t="str">
        <f ca="1">IF(AND($A188&lt;&gt;"",$A188&lt;&gt;"TOTAL"),IF(AND([6]PREMIOS_TITULACIONES_ANTIGUAS!$G186&lt;&gt;"",[6]PREMIOS_TITULACIONES_ANTIGUAS!$G186&lt;&gt;0),[6]PREMIOS_TITULACIONES_ANTIGUAS!$G186,""),IF($A188="TOTAL",SUM(INDIRECT("C4:C"&amp;ROW()-1)),""))</f>
        <v/>
      </c>
      <c r="D188" s="7" t="str">
        <f t="shared" ca="1" si="38"/>
        <v/>
      </c>
      <c r="E188" s="7" t="str">
        <f ca="1">IF(AND($A188&lt;&gt;"",$A188&lt;&gt;"TOTAL"),IF(AND([6]PREMIOS_TITULACIONES_ANTIGUAS!$J186&lt;&gt;"",[6]PREMIOS_TITULACIONES_ANTIGUAS!$J186&lt;&gt;0),[6]PREMIOS_TITULACIONES_ANTIGUAS!$J186,""),IF($A188="TOTAL",SUM(INDIRECT("E4:E"&amp;ROW()-1)),""))</f>
        <v/>
      </c>
      <c r="F188" s="7" t="str">
        <f ca="1">IF(AND($A188&lt;&gt;"",$A188&lt;&gt;"TOTAL"),IF(AND([6]PREMIOS_TITULACIONES_ANTIGUAS!$L186&lt;&gt;"",[6]PREMIOS_TITULACIONES_ANTIGUAS!$L186&lt;&gt;0),[6]PREMIOS_TITULACIONES_ANTIGUAS!$L186,""),IF($A188="TOTAL",SUM(INDIRECT("F4:F"&amp;ROW()-1)),""))</f>
        <v/>
      </c>
      <c r="G188" s="7" t="str">
        <f t="shared" ca="1" si="39"/>
        <v/>
      </c>
      <c r="H188" s="7" t="str">
        <f ca="1">IF(AND($A188&lt;&gt;"",$A188&lt;&gt;"TOTAL"),IF(AND([6]PREMIOS_TITULACIONES_ANTIGUAS!$O186&lt;&gt;"",[6]PREMIOS_TITULACIONES_ANTIGUAS!$O186&lt;&gt;0),[6]PREMIOS_TITULACIONES_ANTIGUAS!$O186,""),IF($A188="TOTAL",SUM(INDIRECT("H4:H"&amp;ROW()-1)),""))</f>
        <v/>
      </c>
      <c r="I188" s="7" t="str">
        <f ca="1">IF(AND($A188&lt;&gt;"",$A188&lt;&gt;"TOTAL"),IF(AND([6]PREMIOS_TITULACIONES_ANTIGUAS!$Q186&lt;&gt;"",[6]PREMIOS_TITULACIONES_ANTIGUAS!$Q186&lt;&gt;0),[6]PREMIOS_TITULACIONES_ANTIGUAS!$Q186,""),IF($A188="TOTAL",SUM(INDIRECT("I4:I"&amp;ROW()-1)),""))</f>
        <v/>
      </c>
      <c r="J188" s="7" t="str">
        <f t="shared" ca="1" si="40"/>
        <v/>
      </c>
      <c r="K188" s="7" t="str">
        <f ca="1">IF(AND($A188&lt;&gt;"",$A188&lt;&gt;"TOTAL"),IF(AND([6]PREMIOS_TITULACIONES_ANTIGUAS!$T186&lt;&gt;"",[6]PREMIOS_TITULACIONES_ANTIGUAS!$T186&lt;&gt;0),[6]PREMIOS_TITULACIONES_ANTIGUAS!$T186,""),IF($A188="TOTAL",SUM(INDIRECT("K4:K"&amp;ROW()-1)),""))</f>
        <v/>
      </c>
      <c r="L188" s="7" t="str">
        <f ca="1">IF(AND($A188&lt;&gt;"",$A188&lt;&gt;"TOTAL"),IF(AND([6]PREMIOS_TITULACIONES_ANTIGUAS!$V186&lt;&gt;"",[6]PREMIOS_TITULACIONES_ANTIGUAS!$V186&lt;&gt;0),[6]PREMIOS_TITULACIONES_ANTIGUAS!$V186,""),IF($A188="TOTAL",SUM(INDIRECT("L4:L"&amp;ROW()-1)),""))</f>
        <v/>
      </c>
      <c r="M188" s="7" t="str">
        <f t="shared" ca="1" si="41"/>
        <v/>
      </c>
      <c r="N188" s="7" t="str">
        <f ca="1">IF(AND($A188&lt;&gt;"",$A188&lt;&gt;"TOTAL"),IF(AND([6]PREMIOS_TITULACIONES_ANTIGUAS!$Y186&lt;&gt;"",[6]PREMIOS_TITULACIONES_ANTIGUAS!$Y186&lt;&gt;0),[6]PREMIOS_TITULACIONES_ANTIGUAS!$Y186,""),IF($A188="TOTAL",SUM(INDIRECT("N4:N"&amp;ROW()-1)),""))</f>
        <v/>
      </c>
      <c r="O188" s="7" t="str">
        <f ca="1">IF(AND($A188&lt;&gt;"",$A188&lt;&gt;"TOTAL"),IF(AND([6]PREMIOS_TITULACIONES_ANTIGUAS!$AA186&lt;&gt;"",[6]PREMIOS_TITULACIONES_ANTIGUAS!$AA186&lt;&gt;0),[6]PREMIOS_TITULACIONES_ANTIGUAS!$AA186,""),IF($A188="TOTAL",SUM(INDIRECT("O4:O"&amp;ROW()-1)),""))</f>
        <v/>
      </c>
      <c r="P188" s="7" t="str">
        <f t="shared" ca="1" si="42"/>
        <v/>
      </c>
      <c r="Q188" s="7" t="str">
        <f ca="1">IF(AND($A188&lt;&gt;"",$A188&lt;&gt;"TOTAL"),IF(AND([6]PREMIOS_TITULACIONES_ANTIGUAS!$AD186&lt;&gt;"",[6]PREMIOS_TITULACIONES_ANTIGUAS!$AD186&lt;&gt;0),[6]PREMIOS_TITULACIONES_ANTIGUAS!$AD186,""),IF($A188="TOTAL",SUM(INDIRECT("Q4:Q"&amp;ROW()-1)),""))</f>
        <v/>
      </c>
      <c r="R188" s="7" t="str">
        <f ca="1">IF(AND($A188&lt;&gt;"",$A188&lt;&gt;"TOTAL"),IF(AND([6]PREMIOS_TITULACIONES_ANTIGUAS!$AF186&lt;&gt;"",[6]PREMIOS_TITULACIONES_ANTIGUAS!$AF186&lt;&gt;0),[6]PREMIOS_TITULACIONES_ANTIGUAS!$AF186,""),IF($A188="TOTAL",SUM(INDIRECT("R4:R"&amp;ROW()-1)),""))</f>
        <v/>
      </c>
      <c r="S188" s="7" t="str">
        <f t="shared" ca="1" si="43"/>
        <v/>
      </c>
      <c r="T188" s="7" t="str">
        <f ca="1">IF(AND($A188&lt;&gt;"",$A188&lt;&gt;"TOTAL"),IF(AND([6]PREMIOS_TITULACIONES_ANTIGUAS!$AI186&lt;&gt;"",[6]PREMIOS_TITULACIONES_ANTIGUAS!$AI186&lt;&gt;0),[6]PREMIOS_TITULACIONES_ANTIGUAS!$AI186,""),IF($A188="TOTAL",SUM(INDIRECT("T4:T"&amp;ROW()-1)),""))</f>
        <v/>
      </c>
      <c r="U188" s="7" t="str">
        <f ca="1">IF(AND($A188&lt;&gt;"",$A188&lt;&gt;"TOTAL"),IF(AND([6]PREMIOS_TITULACIONES_ANTIGUAS!$AK186&lt;&gt;"",[6]PREMIOS_TITULACIONES_ANTIGUAS!$AK186&lt;&gt;0),[6]PREMIOS_TITULACIONES_ANTIGUAS!$AK186,""),IF($A188="TOTAL",SUM(INDIRECT("U4:U"&amp;ROW()-1)),""))</f>
        <v/>
      </c>
      <c r="V188" s="7" t="str">
        <f t="shared" ca="1" si="44"/>
        <v/>
      </c>
      <c r="W188" s="7" t="str">
        <f ca="1">IF(AND($A188&lt;&gt;"",$A188&lt;&gt;"TOTAL"),IF(AND([6]PREMIOS_TITULACIONES_ANTIGUAS!$AN186&lt;&gt;"",[6]PREMIOS_TITULACIONES_ANTIGUAS!$AN186&lt;&gt;0),[6]PREMIOS_TITULACIONES_ANTIGUAS!$AN186,""),IF($A188="TOTAL",SUM(INDIRECT("W4:W"&amp;ROW()-1)),""))</f>
        <v/>
      </c>
      <c r="X188" s="7" t="str">
        <f ca="1">IF(AND($A188&lt;&gt;"",$A188&lt;&gt;"TOTAL"),IF(AND([6]PREMIOS_TITULACIONES_ANTIGUAS!$AP186&lt;&gt;"",[6]PREMIOS_TITULACIONES_ANTIGUAS!$AP186&lt;&gt;0),[6]PREMIOS_TITULACIONES_ANTIGUAS!$AP186,""),IF($A188="TOTAL",SUM(INDIRECT("X4:X"&amp;ROW()-1)),""))</f>
        <v/>
      </c>
      <c r="Y188" s="7" t="str">
        <f t="shared" ca="1" si="45"/>
        <v/>
      </c>
      <c r="Z188" s="7" t="str">
        <f ca="1">IF(AND($A188&lt;&gt;"",$A188&lt;&gt;"TOTAL"),IF(AND([6]PREMIOS_TITULACIONES_ANTIGUAS!$AS186&lt;&gt;"",[6]PREMIOS_TITULACIONES_ANTIGUAS!$AS186&lt;&gt;0),[6]PREMIOS_TITULACIONES_ANTIGUAS!$AS186,""),IF($A188="TOTAL",SUM(INDIRECT("Z4:Z"&amp;ROW()-1)),""))</f>
        <v/>
      </c>
      <c r="AA188" s="7" t="str">
        <f ca="1">IF(AND($A188&lt;&gt;"",$A188&lt;&gt;"TOTAL"),IF(AND([6]PREMIOS_TITULACIONES_ANTIGUAS!$AU186&lt;&gt;"",[6]PREMIOS_TITULACIONES_ANTIGUAS!$AU186&lt;&gt;0),[6]PREMIOS_TITULACIONES_ANTIGUAS!$AU186,""),IF($A188="TOTAL",SUM(INDIRECT("AA4:AA"&amp;ROW()-1)),""))</f>
        <v/>
      </c>
      <c r="AB188" s="7" t="str">
        <f t="shared" ca="1" si="46"/>
        <v/>
      </c>
      <c r="AC188" s="7" t="str">
        <f ca="1">IF(AND($A188&lt;&gt;"",$A188&lt;&gt;"TOTAL"),IF(AND([6]PREMIOS_TITULACIONES_ANTIGUAS!$AX186&lt;&gt;"",[6]PREMIOS_TITULACIONES_ANTIGUAS!$AX186&lt;&gt;0),[6]PREMIOS_TITULACIONES_ANTIGUAS!$AX186,""),IF($A188="TOTAL",SUM(INDIRECT("AC4:AC"&amp;ROW()-1)),""))</f>
        <v/>
      </c>
      <c r="AD188" s="7" t="str">
        <f ca="1">IF(AND($A188&lt;&gt;"",$A188&lt;&gt;"TOTAL"),IF(AND([6]PREMIOS_TITULACIONES_ANTIGUAS!$AZ186&lt;&gt;"",[6]PREMIOS_TITULACIONES_ANTIGUAS!$AZ186&lt;&gt;0),[6]PREMIOS_TITULACIONES_ANTIGUAS!$AZ186,""),IF($A188="TOTAL",SUM(INDIRECT("AD4:AD"&amp;ROW()-1)),""))</f>
        <v/>
      </c>
      <c r="AE188" s="7" t="str">
        <f t="shared" ca="1" si="47"/>
        <v/>
      </c>
      <c r="AF188" s="7" t="str">
        <f ca="1">IF(AND($A188&lt;&gt;"",$A188&lt;&gt;"TOTAL"),IF(AND([6]PREMIOS_TITULACIONES_ANTIGUAS!$BC186&lt;&gt;"",[6]PREMIOS_TITULACIONES_ANTIGUAS!$BC186&lt;&gt;0),[6]PREMIOS_TITULACIONES_ANTIGUAS!$BC186,""),IF($A188="TOTAL",SUM(INDIRECT("AF4:AF"&amp;ROW()-1)),""))</f>
        <v/>
      </c>
      <c r="AG188" s="7" t="str">
        <f ca="1">IF(AND($A188&lt;&gt;"",$A188&lt;&gt;"TOTAL"),IF(AND([6]PREMIOS_TITULACIONES_ANTIGUAS!$BE186&lt;&gt;"",[6]PREMIOS_TITULACIONES_ANTIGUAS!$BE186&lt;&gt;0),[6]PREMIOS_TITULACIONES_ANTIGUAS!$BE186,""),IF($A188="TOTAL",SUM(INDIRECT("AG4:AG"&amp;ROW()-1)),""))</f>
        <v/>
      </c>
      <c r="AH188" s="7" t="str">
        <f t="shared" ca="1" si="48"/>
        <v/>
      </c>
      <c r="AI188" s="7" t="str">
        <f ca="1">IF(AND($A188&lt;&gt;"",$A188&lt;&gt;"TOTAL"),IF(AND([6]PREMIOS_TITULACIONES_ANTIGUAS!$BH186&lt;&gt;"",[6]PREMIOS_TITULACIONES_ANTIGUAS!$BH186&lt;&gt;0),[6]PREMIOS_TITULACIONES_ANTIGUAS!$BH186,""),IF($A188="TOTAL",SUM(INDIRECT("AI4:AI"&amp;ROW()-1)),""))</f>
        <v/>
      </c>
      <c r="AJ188" s="7" t="str">
        <f ca="1">IF(AND($A188&lt;&gt;"",$A188&lt;&gt;"TOTAL"),IF(AND([6]PREMIOS_TITULACIONES_ANTIGUAS!$BJ186&lt;&gt;"",[6]PREMIOS_TITULACIONES_ANTIGUAS!$BJ186&lt;&gt;0),[6]PREMIOS_TITULACIONES_ANTIGUAS!$BJ186,""),IF($A188="TOTAL",SUM(INDIRECT("AJ4:AJ"&amp;ROW()-1)),""))</f>
        <v/>
      </c>
      <c r="AK188" s="7" t="str">
        <f t="shared" ca="1" si="49"/>
        <v/>
      </c>
      <c r="AL188" s="7" t="str">
        <f ca="1">IF(AND($A188&lt;&gt;"",$A188&lt;&gt;"TOTAL"),IF(AND([6]PREMIOS_TITULACIONES_ANTIGUAS!$BM186&lt;&gt;"",[6]PREMIOS_TITULACIONES_ANTIGUAS!$BM186&lt;&gt;0),[6]PREMIOS_TITULACIONES_ANTIGUAS!$BM186,""),IF($A188="TOTAL",SUM(INDIRECT("AL4:AL"&amp;ROW()-1)),""))</f>
        <v/>
      </c>
      <c r="AM188" s="7" t="str">
        <f ca="1">IF(AND($A188&lt;&gt;"",$A188&lt;&gt;"TOTAL"),IF(AND([6]PREMIOS_TITULACIONES_ANTIGUAS!$BO186&lt;&gt;"",[6]PREMIOS_TITULACIONES_ANTIGUAS!$BO186&lt;&gt;0),[6]PREMIOS_TITULACIONES_ANTIGUAS!$BO186,""),IF($A188="TOTAL",SUM(INDIRECT("AM4:AM"&amp;ROW()-1)),""))</f>
        <v/>
      </c>
      <c r="AN188" s="7" t="str">
        <f t="shared" ca="1" si="50"/>
        <v/>
      </c>
      <c r="AO188" s="7" t="str">
        <f ca="1">IF(AND($A188&lt;&gt;"",$A188&lt;&gt;"TOTAL"),IF(AND([6]PREMIOS_TITULACIONES_ANTIGUAS!$BR186&lt;&gt;"",[6]PREMIOS_TITULACIONES_ANTIGUAS!$BR186&lt;&gt;0),[6]PREMIOS_TITULACIONES_ANTIGUAS!$BR186,""),IF($A188="TOTAL",SUM(INDIRECT("AO4:AO"&amp;ROW()-1)),""))</f>
        <v/>
      </c>
      <c r="AP188" s="7" t="str">
        <f ca="1">IF(AND($A188&lt;&gt;"",$A188&lt;&gt;"TOTAL"),IF(AND([6]PREMIOS_TITULACIONES_ANTIGUAS!$BT186&lt;&gt;"",[6]PREMIOS_TITULACIONES_ANTIGUAS!$BT186&lt;&gt;0),[6]PREMIOS_TITULACIONES_ANTIGUAS!$BT186,""),IF($A188="TOTAL",SUM(INDIRECT("AP4:AP"&amp;ROW()-1)),""))</f>
        <v/>
      </c>
      <c r="AQ188" s="7" t="str">
        <f t="shared" ca="1" si="51"/>
        <v/>
      </c>
      <c r="AR188" s="7" t="str">
        <f ca="1">IF(AND($A188&lt;&gt;"",$A188&lt;&gt;"TOTAL"),IF(AND([6]PREMIOS_TITULACIONES_ANTIGUAS!$BW186&lt;&gt;"",[6]PREMIOS_TITULACIONES_ANTIGUAS!$BW186&lt;&gt;0),[6]PREMIOS_TITULACIONES_ANTIGUAS!$BW186,""),IF($A188="TOTAL",SUM(INDIRECT("AR4:AR"&amp;ROW()-1)),""))</f>
        <v/>
      </c>
      <c r="AS188" s="7" t="str">
        <f ca="1">IF(AND($A188&lt;&gt;"",$A188&lt;&gt;"TOTAL"),IF(AND([6]PREMIOS_TITULACIONES_ANTIGUAS!$BY186&lt;&gt;"",[6]PREMIOS_TITULACIONES_ANTIGUAS!$BY186&lt;&gt;0),[6]PREMIOS_TITULACIONES_ANTIGUAS!$BY186,""),IF($A188="TOTAL",SUM(INDIRECT("AS4:AS"&amp;ROW()-1)),""))</f>
        <v/>
      </c>
      <c r="AT188" s="7" t="str">
        <f t="shared" ca="1" si="52"/>
        <v/>
      </c>
      <c r="AU188" s="7" t="str">
        <f ca="1">IF(AND($A188&lt;&gt;"",$A188&lt;&gt;"TOTAL"),IF(AND([6]PREMIOS_TITULACIONES_ANTIGUAS!$CB186&lt;&gt;"",[6]PREMIOS_TITULACIONES_ANTIGUAS!$CB186&lt;&gt;0),[6]PREMIOS_TITULACIONES_ANTIGUAS!$CB186,""),IF($A188="TOTAL",SUM(INDIRECT("AU4:AU"&amp;ROW()-1)),""))</f>
        <v/>
      </c>
      <c r="AV188" s="7" t="str">
        <f ca="1">IF(AND($A188&lt;&gt;"",$A188&lt;&gt;"TOTAL"),IF(AND([6]PREMIOS_TITULACIONES_ANTIGUAS!$CD186&lt;&gt;"",[6]PREMIOS_TITULACIONES_ANTIGUAS!$CD186&lt;&gt;0),[6]PREMIOS_TITULACIONES_ANTIGUAS!$CD186,""),IF($A188="TOTAL",SUM(INDIRECT("AV4:AV"&amp;ROW()-1)),""))</f>
        <v/>
      </c>
      <c r="AW188" s="7" t="str">
        <f t="shared" ca="1" si="53"/>
        <v/>
      </c>
      <c r="AX188" s="7" t="str">
        <f ca="1">IF(AND($A188&lt;&gt;"",$A188&lt;&gt;"TOTAL"),IF(AND([6]PREMIOS_TITULACIONES_ANTIGUAS!$CG186&lt;&gt;"",[6]PREMIOS_TITULACIONES_ANTIGUAS!$CG186&lt;&gt;0),[6]PREMIOS_TITULACIONES_ANTIGUAS!$CG186,""),IF($A188="TOTAL",SUM(INDIRECT("AX4:AX"&amp;ROW()-1)),""))</f>
        <v/>
      </c>
      <c r="AY188" s="7" t="str">
        <f ca="1">IF(AND($A188&lt;&gt;"",$A188&lt;&gt;"TOTAL"),IF(AND([6]PREMIOS_TITULACIONES_ANTIGUAS!$CI186&lt;&gt;"",[6]PREMIOS_TITULACIONES_ANTIGUAS!$CI186&lt;&gt;0),[6]PREMIOS_TITULACIONES_ANTIGUAS!$CI186,""),IF($A188="TOTAL",SUM(INDIRECT("AY4:AY"&amp;ROW()-1)),""))</f>
        <v/>
      </c>
      <c r="AZ188" s="7" t="str">
        <f t="shared" ca="1" si="54"/>
        <v/>
      </c>
      <c r="BA188" s="7" t="str">
        <f ca="1">IF(AND($A188&lt;&gt;"",$A188&lt;&gt;"TOTAL"),IF(AND([6]PREMIOS_TITULACIONES_ANTIGUAS!$CL186&lt;&gt;"",[6]PREMIOS_TITULACIONES_ANTIGUAS!$CL186&lt;&gt;0),[6]PREMIOS_TITULACIONES_ANTIGUAS!$CL186,""),IF($A188="TOTAL",SUM(INDIRECT("BA4:BA"&amp;ROW()-1)),""))</f>
        <v/>
      </c>
      <c r="BB188" s="7" t="str">
        <f ca="1">IF(AND($A188&lt;&gt;"",$A188&lt;&gt;"TOTAL"),IF(AND([6]PREMIOS_TITULACIONES_ANTIGUAS!$CN186&lt;&gt;"",[6]PREMIOS_TITULACIONES_ANTIGUAS!$CN186&lt;&gt;0),[6]PREMIOS_TITULACIONES_ANTIGUAS!$CN186,""),IF($A188="TOTAL",SUM(INDIRECT("BB4:BB"&amp;ROW()-1)),""))</f>
        <v/>
      </c>
      <c r="BC188" s="7" t="str">
        <f t="shared" ca="1" si="55"/>
        <v/>
      </c>
      <c r="BD188" s="7" t="str">
        <f ca="1">IF(AND($A188&lt;&gt;"",$A188&lt;&gt;"TOTAL"),IF(AND([6]PREMIOS_TITULACIONES_ANTIGUAS!$CQ186&lt;&gt;"",[6]PREMIOS_TITULACIONES_ANTIGUAS!$CQ186&lt;&gt;0),[6]PREMIOS_TITULACIONES_ANTIGUAS!$CQ186,""),IF($A188="TOTAL",SUM(INDIRECT("BD4:BD"&amp;ROW()-1)),""))</f>
        <v/>
      </c>
      <c r="BE188" s="7" t="str">
        <f ca="1">IF(AND($A188&lt;&gt;"",$A188&lt;&gt;"TOTAL"),IF(AND([6]PREMIOS_TITULACIONES_ANTIGUAS!$CS186&lt;&gt;"",[6]PREMIOS_TITULACIONES_ANTIGUAS!$CS186&lt;&gt;0),[6]PREMIOS_TITULACIONES_ANTIGUAS!$CS186,""),IF($A188="TOTAL",SUM(INDIRECT("BE4:BE"&amp;ROW()-1)),""))</f>
        <v/>
      </c>
      <c r="BF188" s="7" t="str">
        <f t="shared" ca="1" si="56"/>
        <v/>
      </c>
    </row>
    <row r="189" spans="1:58" x14ac:dyDescent="0.2">
      <c r="A189" s="12" t="str">
        <f>IF([6]PREMIOS_TITULACIONES_ANTIGUAS!$D187&lt;&gt;"",[6]PREMIOS_TITULACIONES_ANTIGUAS!$D187,IF(AND([6]PREMIOS_TITULACIONES_ANTIGUAS!$D187="",[6]PREMIOS_TITULACIONES_ANTIGUAS!$D188="",[6]PREMIOS_TITULACIONES_ANTIGUAS!$D186=""),"","TOTAL"))</f>
        <v/>
      </c>
      <c r="B189" s="7" t="str">
        <f ca="1">IF(AND($A189&lt;&gt;"",$A189&lt;&gt;"TOTAL"),IF(AND([6]PREMIOS_TITULACIONES_ANTIGUAS!$E187&lt;&gt;"",[6]PREMIOS_TITULACIONES_ANTIGUAS!$E187&lt;&gt;0),[6]PREMIOS_TITULACIONES_ANTIGUAS!$E187,""),IF($A189="TOTAL",SUM(INDIRECT("B4:B"&amp;ROW()-1)),""))</f>
        <v/>
      </c>
      <c r="C189" s="7" t="str">
        <f ca="1">IF(AND($A189&lt;&gt;"",$A189&lt;&gt;"TOTAL"),IF(AND([6]PREMIOS_TITULACIONES_ANTIGUAS!$G187&lt;&gt;"",[6]PREMIOS_TITULACIONES_ANTIGUAS!$G187&lt;&gt;0),[6]PREMIOS_TITULACIONES_ANTIGUAS!$G187,""),IF($A189="TOTAL",SUM(INDIRECT("C4:C"&amp;ROW()-1)),""))</f>
        <v/>
      </c>
      <c r="D189" s="7" t="str">
        <f t="shared" ca="1" si="38"/>
        <v/>
      </c>
      <c r="E189" s="7" t="str">
        <f ca="1">IF(AND($A189&lt;&gt;"",$A189&lt;&gt;"TOTAL"),IF(AND([6]PREMIOS_TITULACIONES_ANTIGUAS!$J187&lt;&gt;"",[6]PREMIOS_TITULACIONES_ANTIGUAS!$J187&lt;&gt;0),[6]PREMIOS_TITULACIONES_ANTIGUAS!$J187,""),IF($A189="TOTAL",SUM(INDIRECT("E4:E"&amp;ROW()-1)),""))</f>
        <v/>
      </c>
      <c r="F189" s="7" t="str">
        <f ca="1">IF(AND($A189&lt;&gt;"",$A189&lt;&gt;"TOTAL"),IF(AND([6]PREMIOS_TITULACIONES_ANTIGUAS!$L187&lt;&gt;"",[6]PREMIOS_TITULACIONES_ANTIGUAS!$L187&lt;&gt;0),[6]PREMIOS_TITULACIONES_ANTIGUAS!$L187,""),IF($A189="TOTAL",SUM(INDIRECT("F4:F"&amp;ROW()-1)),""))</f>
        <v/>
      </c>
      <c r="G189" s="7" t="str">
        <f t="shared" ca="1" si="39"/>
        <v/>
      </c>
      <c r="H189" s="7" t="str">
        <f ca="1">IF(AND($A189&lt;&gt;"",$A189&lt;&gt;"TOTAL"),IF(AND([6]PREMIOS_TITULACIONES_ANTIGUAS!$O187&lt;&gt;"",[6]PREMIOS_TITULACIONES_ANTIGUAS!$O187&lt;&gt;0),[6]PREMIOS_TITULACIONES_ANTIGUAS!$O187,""),IF($A189="TOTAL",SUM(INDIRECT("H4:H"&amp;ROW()-1)),""))</f>
        <v/>
      </c>
      <c r="I189" s="7" t="str">
        <f ca="1">IF(AND($A189&lt;&gt;"",$A189&lt;&gt;"TOTAL"),IF(AND([6]PREMIOS_TITULACIONES_ANTIGUAS!$Q187&lt;&gt;"",[6]PREMIOS_TITULACIONES_ANTIGUAS!$Q187&lt;&gt;0),[6]PREMIOS_TITULACIONES_ANTIGUAS!$Q187,""),IF($A189="TOTAL",SUM(INDIRECT("I4:I"&amp;ROW()-1)),""))</f>
        <v/>
      </c>
      <c r="J189" s="7" t="str">
        <f t="shared" ca="1" si="40"/>
        <v/>
      </c>
      <c r="K189" s="7" t="str">
        <f ca="1">IF(AND($A189&lt;&gt;"",$A189&lt;&gt;"TOTAL"),IF(AND([6]PREMIOS_TITULACIONES_ANTIGUAS!$T187&lt;&gt;"",[6]PREMIOS_TITULACIONES_ANTIGUAS!$T187&lt;&gt;0),[6]PREMIOS_TITULACIONES_ANTIGUAS!$T187,""),IF($A189="TOTAL",SUM(INDIRECT("K4:K"&amp;ROW()-1)),""))</f>
        <v/>
      </c>
      <c r="L189" s="7" t="str">
        <f ca="1">IF(AND($A189&lt;&gt;"",$A189&lt;&gt;"TOTAL"),IF(AND([6]PREMIOS_TITULACIONES_ANTIGUAS!$V187&lt;&gt;"",[6]PREMIOS_TITULACIONES_ANTIGUAS!$V187&lt;&gt;0),[6]PREMIOS_TITULACIONES_ANTIGUAS!$V187,""),IF($A189="TOTAL",SUM(INDIRECT("L4:L"&amp;ROW()-1)),""))</f>
        <v/>
      </c>
      <c r="M189" s="7" t="str">
        <f t="shared" ca="1" si="41"/>
        <v/>
      </c>
      <c r="N189" s="7" t="str">
        <f ca="1">IF(AND($A189&lt;&gt;"",$A189&lt;&gt;"TOTAL"),IF(AND([6]PREMIOS_TITULACIONES_ANTIGUAS!$Y187&lt;&gt;"",[6]PREMIOS_TITULACIONES_ANTIGUAS!$Y187&lt;&gt;0),[6]PREMIOS_TITULACIONES_ANTIGUAS!$Y187,""),IF($A189="TOTAL",SUM(INDIRECT("N4:N"&amp;ROW()-1)),""))</f>
        <v/>
      </c>
      <c r="O189" s="7" t="str">
        <f ca="1">IF(AND($A189&lt;&gt;"",$A189&lt;&gt;"TOTAL"),IF(AND([6]PREMIOS_TITULACIONES_ANTIGUAS!$AA187&lt;&gt;"",[6]PREMIOS_TITULACIONES_ANTIGUAS!$AA187&lt;&gt;0),[6]PREMIOS_TITULACIONES_ANTIGUAS!$AA187,""),IF($A189="TOTAL",SUM(INDIRECT("O4:O"&amp;ROW()-1)),""))</f>
        <v/>
      </c>
      <c r="P189" s="7" t="str">
        <f t="shared" ca="1" si="42"/>
        <v/>
      </c>
      <c r="Q189" s="7" t="str">
        <f ca="1">IF(AND($A189&lt;&gt;"",$A189&lt;&gt;"TOTAL"),IF(AND([6]PREMIOS_TITULACIONES_ANTIGUAS!$AD187&lt;&gt;"",[6]PREMIOS_TITULACIONES_ANTIGUAS!$AD187&lt;&gt;0),[6]PREMIOS_TITULACIONES_ANTIGUAS!$AD187,""),IF($A189="TOTAL",SUM(INDIRECT("Q4:Q"&amp;ROW()-1)),""))</f>
        <v/>
      </c>
      <c r="R189" s="7" t="str">
        <f ca="1">IF(AND($A189&lt;&gt;"",$A189&lt;&gt;"TOTAL"),IF(AND([6]PREMIOS_TITULACIONES_ANTIGUAS!$AF187&lt;&gt;"",[6]PREMIOS_TITULACIONES_ANTIGUAS!$AF187&lt;&gt;0),[6]PREMIOS_TITULACIONES_ANTIGUAS!$AF187,""),IF($A189="TOTAL",SUM(INDIRECT("R4:R"&amp;ROW()-1)),""))</f>
        <v/>
      </c>
      <c r="S189" s="7" t="str">
        <f t="shared" ca="1" si="43"/>
        <v/>
      </c>
      <c r="T189" s="7" t="str">
        <f ca="1">IF(AND($A189&lt;&gt;"",$A189&lt;&gt;"TOTAL"),IF(AND([6]PREMIOS_TITULACIONES_ANTIGUAS!$AI187&lt;&gt;"",[6]PREMIOS_TITULACIONES_ANTIGUAS!$AI187&lt;&gt;0),[6]PREMIOS_TITULACIONES_ANTIGUAS!$AI187,""),IF($A189="TOTAL",SUM(INDIRECT("T4:T"&amp;ROW()-1)),""))</f>
        <v/>
      </c>
      <c r="U189" s="7" t="str">
        <f ca="1">IF(AND($A189&lt;&gt;"",$A189&lt;&gt;"TOTAL"),IF(AND([6]PREMIOS_TITULACIONES_ANTIGUAS!$AK187&lt;&gt;"",[6]PREMIOS_TITULACIONES_ANTIGUAS!$AK187&lt;&gt;0),[6]PREMIOS_TITULACIONES_ANTIGUAS!$AK187,""),IF($A189="TOTAL",SUM(INDIRECT("U4:U"&amp;ROW()-1)),""))</f>
        <v/>
      </c>
      <c r="V189" s="7" t="str">
        <f t="shared" ca="1" si="44"/>
        <v/>
      </c>
      <c r="W189" s="7" t="str">
        <f ca="1">IF(AND($A189&lt;&gt;"",$A189&lt;&gt;"TOTAL"),IF(AND([6]PREMIOS_TITULACIONES_ANTIGUAS!$AN187&lt;&gt;"",[6]PREMIOS_TITULACIONES_ANTIGUAS!$AN187&lt;&gt;0),[6]PREMIOS_TITULACIONES_ANTIGUAS!$AN187,""),IF($A189="TOTAL",SUM(INDIRECT("W4:W"&amp;ROW()-1)),""))</f>
        <v/>
      </c>
      <c r="X189" s="7" t="str">
        <f ca="1">IF(AND($A189&lt;&gt;"",$A189&lt;&gt;"TOTAL"),IF(AND([6]PREMIOS_TITULACIONES_ANTIGUAS!$AP187&lt;&gt;"",[6]PREMIOS_TITULACIONES_ANTIGUAS!$AP187&lt;&gt;0),[6]PREMIOS_TITULACIONES_ANTIGUAS!$AP187,""),IF($A189="TOTAL",SUM(INDIRECT("X4:X"&amp;ROW()-1)),""))</f>
        <v/>
      </c>
      <c r="Y189" s="7" t="str">
        <f t="shared" ca="1" si="45"/>
        <v/>
      </c>
      <c r="Z189" s="7" t="str">
        <f ca="1">IF(AND($A189&lt;&gt;"",$A189&lt;&gt;"TOTAL"),IF(AND([6]PREMIOS_TITULACIONES_ANTIGUAS!$AS187&lt;&gt;"",[6]PREMIOS_TITULACIONES_ANTIGUAS!$AS187&lt;&gt;0),[6]PREMIOS_TITULACIONES_ANTIGUAS!$AS187,""),IF($A189="TOTAL",SUM(INDIRECT("Z4:Z"&amp;ROW()-1)),""))</f>
        <v/>
      </c>
      <c r="AA189" s="7" t="str">
        <f ca="1">IF(AND($A189&lt;&gt;"",$A189&lt;&gt;"TOTAL"),IF(AND([6]PREMIOS_TITULACIONES_ANTIGUAS!$AU187&lt;&gt;"",[6]PREMIOS_TITULACIONES_ANTIGUAS!$AU187&lt;&gt;0),[6]PREMIOS_TITULACIONES_ANTIGUAS!$AU187,""),IF($A189="TOTAL",SUM(INDIRECT("AA4:AA"&amp;ROW()-1)),""))</f>
        <v/>
      </c>
      <c r="AB189" s="7" t="str">
        <f t="shared" ca="1" si="46"/>
        <v/>
      </c>
      <c r="AC189" s="7" t="str">
        <f ca="1">IF(AND($A189&lt;&gt;"",$A189&lt;&gt;"TOTAL"),IF(AND([6]PREMIOS_TITULACIONES_ANTIGUAS!$AX187&lt;&gt;"",[6]PREMIOS_TITULACIONES_ANTIGUAS!$AX187&lt;&gt;0),[6]PREMIOS_TITULACIONES_ANTIGUAS!$AX187,""),IF($A189="TOTAL",SUM(INDIRECT("AC4:AC"&amp;ROW()-1)),""))</f>
        <v/>
      </c>
      <c r="AD189" s="7" t="str">
        <f ca="1">IF(AND($A189&lt;&gt;"",$A189&lt;&gt;"TOTAL"),IF(AND([6]PREMIOS_TITULACIONES_ANTIGUAS!$AZ187&lt;&gt;"",[6]PREMIOS_TITULACIONES_ANTIGUAS!$AZ187&lt;&gt;0),[6]PREMIOS_TITULACIONES_ANTIGUAS!$AZ187,""),IF($A189="TOTAL",SUM(INDIRECT("AD4:AD"&amp;ROW()-1)),""))</f>
        <v/>
      </c>
      <c r="AE189" s="7" t="str">
        <f t="shared" ca="1" si="47"/>
        <v/>
      </c>
      <c r="AF189" s="7" t="str">
        <f ca="1">IF(AND($A189&lt;&gt;"",$A189&lt;&gt;"TOTAL"),IF(AND([6]PREMIOS_TITULACIONES_ANTIGUAS!$BC187&lt;&gt;"",[6]PREMIOS_TITULACIONES_ANTIGUAS!$BC187&lt;&gt;0),[6]PREMIOS_TITULACIONES_ANTIGUAS!$BC187,""),IF($A189="TOTAL",SUM(INDIRECT("AF4:AF"&amp;ROW()-1)),""))</f>
        <v/>
      </c>
      <c r="AG189" s="7" t="str">
        <f ca="1">IF(AND($A189&lt;&gt;"",$A189&lt;&gt;"TOTAL"),IF(AND([6]PREMIOS_TITULACIONES_ANTIGUAS!$BE187&lt;&gt;"",[6]PREMIOS_TITULACIONES_ANTIGUAS!$BE187&lt;&gt;0),[6]PREMIOS_TITULACIONES_ANTIGUAS!$BE187,""),IF($A189="TOTAL",SUM(INDIRECT("AG4:AG"&amp;ROW()-1)),""))</f>
        <v/>
      </c>
      <c r="AH189" s="7" t="str">
        <f t="shared" ca="1" si="48"/>
        <v/>
      </c>
      <c r="AI189" s="7" t="str">
        <f ca="1">IF(AND($A189&lt;&gt;"",$A189&lt;&gt;"TOTAL"),IF(AND([6]PREMIOS_TITULACIONES_ANTIGUAS!$BH187&lt;&gt;"",[6]PREMIOS_TITULACIONES_ANTIGUAS!$BH187&lt;&gt;0),[6]PREMIOS_TITULACIONES_ANTIGUAS!$BH187,""),IF($A189="TOTAL",SUM(INDIRECT("AI4:AI"&amp;ROW()-1)),""))</f>
        <v/>
      </c>
      <c r="AJ189" s="7" t="str">
        <f ca="1">IF(AND($A189&lt;&gt;"",$A189&lt;&gt;"TOTAL"),IF(AND([6]PREMIOS_TITULACIONES_ANTIGUAS!$BJ187&lt;&gt;"",[6]PREMIOS_TITULACIONES_ANTIGUAS!$BJ187&lt;&gt;0),[6]PREMIOS_TITULACIONES_ANTIGUAS!$BJ187,""),IF($A189="TOTAL",SUM(INDIRECT("AJ4:AJ"&amp;ROW()-1)),""))</f>
        <v/>
      </c>
      <c r="AK189" s="7" t="str">
        <f t="shared" ca="1" si="49"/>
        <v/>
      </c>
      <c r="AL189" s="7" t="str">
        <f ca="1">IF(AND($A189&lt;&gt;"",$A189&lt;&gt;"TOTAL"),IF(AND([6]PREMIOS_TITULACIONES_ANTIGUAS!$BM187&lt;&gt;"",[6]PREMIOS_TITULACIONES_ANTIGUAS!$BM187&lt;&gt;0),[6]PREMIOS_TITULACIONES_ANTIGUAS!$BM187,""),IF($A189="TOTAL",SUM(INDIRECT("AL4:AL"&amp;ROW()-1)),""))</f>
        <v/>
      </c>
      <c r="AM189" s="7" t="str">
        <f ca="1">IF(AND($A189&lt;&gt;"",$A189&lt;&gt;"TOTAL"),IF(AND([6]PREMIOS_TITULACIONES_ANTIGUAS!$BO187&lt;&gt;"",[6]PREMIOS_TITULACIONES_ANTIGUAS!$BO187&lt;&gt;0),[6]PREMIOS_TITULACIONES_ANTIGUAS!$BO187,""),IF($A189="TOTAL",SUM(INDIRECT("AM4:AM"&amp;ROW()-1)),""))</f>
        <v/>
      </c>
      <c r="AN189" s="7" t="str">
        <f t="shared" ca="1" si="50"/>
        <v/>
      </c>
      <c r="AO189" s="7" t="str">
        <f ca="1">IF(AND($A189&lt;&gt;"",$A189&lt;&gt;"TOTAL"),IF(AND([6]PREMIOS_TITULACIONES_ANTIGUAS!$BR187&lt;&gt;"",[6]PREMIOS_TITULACIONES_ANTIGUAS!$BR187&lt;&gt;0),[6]PREMIOS_TITULACIONES_ANTIGUAS!$BR187,""),IF($A189="TOTAL",SUM(INDIRECT("AO4:AO"&amp;ROW()-1)),""))</f>
        <v/>
      </c>
      <c r="AP189" s="7" t="str">
        <f ca="1">IF(AND($A189&lt;&gt;"",$A189&lt;&gt;"TOTAL"),IF(AND([6]PREMIOS_TITULACIONES_ANTIGUAS!$BT187&lt;&gt;"",[6]PREMIOS_TITULACIONES_ANTIGUAS!$BT187&lt;&gt;0),[6]PREMIOS_TITULACIONES_ANTIGUAS!$BT187,""),IF($A189="TOTAL",SUM(INDIRECT("AP4:AP"&amp;ROW()-1)),""))</f>
        <v/>
      </c>
      <c r="AQ189" s="7" t="str">
        <f t="shared" ca="1" si="51"/>
        <v/>
      </c>
      <c r="AR189" s="7" t="str">
        <f ca="1">IF(AND($A189&lt;&gt;"",$A189&lt;&gt;"TOTAL"),IF(AND([6]PREMIOS_TITULACIONES_ANTIGUAS!$BW187&lt;&gt;"",[6]PREMIOS_TITULACIONES_ANTIGUAS!$BW187&lt;&gt;0),[6]PREMIOS_TITULACIONES_ANTIGUAS!$BW187,""),IF($A189="TOTAL",SUM(INDIRECT("AR4:AR"&amp;ROW()-1)),""))</f>
        <v/>
      </c>
      <c r="AS189" s="7" t="str">
        <f ca="1">IF(AND($A189&lt;&gt;"",$A189&lt;&gt;"TOTAL"),IF(AND([6]PREMIOS_TITULACIONES_ANTIGUAS!$BY187&lt;&gt;"",[6]PREMIOS_TITULACIONES_ANTIGUAS!$BY187&lt;&gt;0),[6]PREMIOS_TITULACIONES_ANTIGUAS!$BY187,""),IF($A189="TOTAL",SUM(INDIRECT("AS4:AS"&amp;ROW()-1)),""))</f>
        <v/>
      </c>
      <c r="AT189" s="7" t="str">
        <f t="shared" ca="1" si="52"/>
        <v/>
      </c>
      <c r="AU189" s="7" t="str">
        <f ca="1">IF(AND($A189&lt;&gt;"",$A189&lt;&gt;"TOTAL"),IF(AND([6]PREMIOS_TITULACIONES_ANTIGUAS!$CB187&lt;&gt;"",[6]PREMIOS_TITULACIONES_ANTIGUAS!$CB187&lt;&gt;0),[6]PREMIOS_TITULACIONES_ANTIGUAS!$CB187,""),IF($A189="TOTAL",SUM(INDIRECT("AU4:AU"&amp;ROW()-1)),""))</f>
        <v/>
      </c>
      <c r="AV189" s="7" t="str">
        <f ca="1">IF(AND($A189&lt;&gt;"",$A189&lt;&gt;"TOTAL"),IF(AND([6]PREMIOS_TITULACIONES_ANTIGUAS!$CD187&lt;&gt;"",[6]PREMIOS_TITULACIONES_ANTIGUAS!$CD187&lt;&gt;0),[6]PREMIOS_TITULACIONES_ANTIGUAS!$CD187,""),IF($A189="TOTAL",SUM(INDIRECT("AV4:AV"&amp;ROW()-1)),""))</f>
        <v/>
      </c>
      <c r="AW189" s="7" t="str">
        <f t="shared" ca="1" si="53"/>
        <v/>
      </c>
      <c r="AX189" s="7" t="str">
        <f ca="1">IF(AND($A189&lt;&gt;"",$A189&lt;&gt;"TOTAL"),IF(AND([6]PREMIOS_TITULACIONES_ANTIGUAS!$CG187&lt;&gt;"",[6]PREMIOS_TITULACIONES_ANTIGUAS!$CG187&lt;&gt;0),[6]PREMIOS_TITULACIONES_ANTIGUAS!$CG187,""),IF($A189="TOTAL",SUM(INDIRECT("AX4:AX"&amp;ROW()-1)),""))</f>
        <v/>
      </c>
      <c r="AY189" s="7" t="str">
        <f ca="1">IF(AND($A189&lt;&gt;"",$A189&lt;&gt;"TOTAL"),IF(AND([6]PREMIOS_TITULACIONES_ANTIGUAS!$CI187&lt;&gt;"",[6]PREMIOS_TITULACIONES_ANTIGUAS!$CI187&lt;&gt;0),[6]PREMIOS_TITULACIONES_ANTIGUAS!$CI187,""),IF($A189="TOTAL",SUM(INDIRECT("AY4:AY"&amp;ROW()-1)),""))</f>
        <v/>
      </c>
      <c r="AZ189" s="7" t="str">
        <f t="shared" ca="1" si="54"/>
        <v/>
      </c>
      <c r="BA189" s="7" t="str">
        <f ca="1">IF(AND($A189&lt;&gt;"",$A189&lt;&gt;"TOTAL"),IF(AND([6]PREMIOS_TITULACIONES_ANTIGUAS!$CL187&lt;&gt;"",[6]PREMIOS_TITULACIONES_ANTIGUAS!$CL187&lt;&gt;0),[6]PREMIOS_TITULACIONES_ANTIGUAS!$CL187,""),IF($A189="TOTAL",SUM(INDIRECT("BA4:BA"&amp;ROW()-1)),""))</f>
        <v/>
      </c>
      <c r="BB189" s="7" t="str">
        <f ca="1">IF(AND($A189&lt;&gt;"",$A189&lt;&gt;"TOTAL"),IF(AND([6]PREMIOS_TITULACIONES_ANTIGUAS!$CN187&lt;&gt;"",[6]PREMIOS_TITULACIONES_ANTIGUAS!$CN187&lt;&gt;0),[6]PREMIOS_TITULACIONES_ANTIGUAS!$CN187,""),IF($A189="TOTAL",SUM(INDIRECT("BB4:BB"&amp;ROW()-1)),""))</f>
        <v/>
      </c>
      <c r="BC189" s="7" t="str">
        <f t="shared" ca="1" si="55"/>
        <v/>
      </c>
      <c r="BD189" s="7" t="str">
        <f ca="1">IF(AND($A189&lt;&gt;"",$A189&lt;&gt;"TOTAL"),IF(AND([6]PREMIOS_TITULACIONES_ANTIGUAS!$CQ187&lt;&gt;"",[6]PREMIOS_TITULACIONES_ANTIGUAS!$CQ187&lt;&gt;0),[6]PREMIOS_TITULACIONES_ANTIGUAS!$CQ187,""),IF($A189="TOTAL",SUM(INDIRECT("BD4:BD"&amp;ROW()-1)),""))</f>
        <v/>
      </c>
      <c r="BE189" s="7" t="str">
        <f ca="1">IF(AND($A189&lt;&gt;"",$A189&lt;&gt;"TOTAL"),IF(AND([6]PREMIOS_TITULACIONES_ANTIGUAS!$CS187&lt;&gt;"",[6]PREMIOS_TITULACIONES_ANTIGUAS!$CS187&lt;&gt;0),[6]PREMIOS_TITULACIONES_ANTIGUAS!$CS187,""),IF($A189="TOTAL",SUM(INDIRECT("BE4:BE"&amp;ROW()-1)),""))</f>
        <v/>
      </c>
      <c r="BF189" s="7" t="str">
        <f t="shared" ca="1" si="56"/>
        <v/>
      </c>
    </row>
    <row r="190" spans="1:58" x14ac:dyDescent="0.2">
      <c r="A190" s="12" t="str">
        <f>IF([6]PREMIOS_TITULACIONES_ANTIGUAS!$D188&lt;&gt;"",[6]PREMIOS_TITULACIONES_ANTIGUAS!$D188,IF(AND([6]PREMIOS_TITULACIONES_ANTIGUAS!$D188="",[6]PREMIOS_TITULACIONES_ANTIGUAS!$D189="",[6]PREMIOS_TITULACIONES_ANTIGUAS!$D187=""),"","TOTAL"))</f>
        <v/>
      </c>
      <c r="B190" s="7" t="str">
        <f ca="1">IF(AND($A190&lt;&gt;"",$A190&lt;&gt;"TOTAL"),IF(AND([6]PREMIOS_TITULACIONES_ANTIGUAS!$E188&lt;&gt;"",[6]PREMIOS_TITULACIONES_ANTIGUAS!$E188&lt;&gt;0),[6]PREMIOS_TITULACIONES_ANTIGUAS!$E188,""),IF($A190="TOTAL",SUM(INDIRECT("B4:B"&amp;ROW()-1)),""))</f>
        <v/>
      </c>
      <c r="C190" s="7" t="str">
        <f ca="1">IF(AND($A190&lt;&gt;"",$A190&lt;&gt;"TOTAL"),IF(AND([6]PREMIOS_TITULACIONES_ANTIGUAS!$G188&lt;&gt;"",[6]PREMIOS_TITULACIONES_ANTIGUAS!$G188&lt;&gt;0),[6]PREMIOS_TITULACIONES_ANTIGUAS!$G188,""),IF($A190="TOTAL",SUM(INDIRECT("C4:C"&amp;ROW()-1)),""))</f>
        <v/>
      </c>
      <c r="D190" s="7" t="str">
        <f t="shared" ca="1" si="38"/>
        <v/>
      </c>
      <c r="E190" s="7" t="str">
        <f ca="1">IF(AND($A190&lt;&gt;"",$A190&lt;&gt;"TOTAL"),IF(AND([6]PREMIOS_TITULACIONES_ANTIGUAS!$J188&lt;&gt;"",[6]PREMIOS_TITULACIONES_ANTIGUAS!$J188&lt;&gt;0),[6]PREMIOS_TITULACIONES_ANTIGUAS!$J188,""),IF($A190="TOTAL",SUM(INDIRECT("E4:E"&amp;ROW()-1)),""))</f>
        <v/>
      </c>
      <c r="F190" s="7" t="str">
        <f ca="1">IF(AND($A190&lt;&gt;"",$A190&lt;&gt;"TOTAL"),IF(AND([6]PREMIOS_TITULACIONES_ANTIGUAS!$L188&lt;&gt;"",[6]PREMIOS_TITULACIONES_ANTIGUAS!$L188&lt;&gt;0),[6]PREMIOS_TITULACIONES_ANTIGUAS!$L188,""),IF($A190="TOTAL",SUM(INDIRECT("F4:F"&amp;ROW()-1)),""))</f>
        <v/>
      </c>
      <c r="G190" s="7" t="str">
        <f t="shared" ca="1" si="39"/>
        <v/>
      </c>
      <c r="H190" s="7" t="str">
        <f ca="1">IF(AND($A190&lt;&gt;"",$A190&lt;&gt;"TOTAL"),IF(AND([6]PREMIOS_TITULACIONES_ANTIGUAS!$O188&lt;&gt;"",[6]PREMIOS_TITULACIONES_ANTIGUAS!$O188&lt;&gt;0),[6]PREMIOS_TITULACIONES_ANTIGUAS!$O188,""),IF($A190="TOTAL",SUM(INDIRECT("H4:H"&amp;ROW()-1)),""))</f>
        <v/>
      </c>
      <c r="I190" s="7" t="str">
        <f ca="1">IF(AND($A190&lt;&gt;"",$A190&lt;&gt;"TOTAL"),IF(AND([6]PREMIOS_TITULACIONES_ANTIGUAS!$Q188&lt;&gt;"",[6]PREMIOS_TITULACIONES_ANTIGUAS!$Q188&lt;&gt;0),[6]PREMIOS_TITULACIONES_ANTIGUAS!$Q188,""),IF($A190="TOTAL",SUM(INDIRECT("I4:I"&amp;ROW()-1)),""))</f>
        <v/>
      </c>
      <c r="J190" s="7" t="str">
        <f t="shared" ca="1" si="40"/>
        <v/>
      </c>
      <c r="K190" s="7" t="str">
        <f ca="1">IF(AND($A190&lt;&gt;"",$A190&lt;&gt;"TOTAL"),IF(AND([6]PREMIOS_TITULACIONES_ANTIGUAS!$T188&lt;&gt;"",[6]PREMIOS_TITULACIONES_ANTIGUAS!$T188&lt;&gt;0),[6]PREMIOS_TITULACIONES_ANTIGUAS!$T188,""),IF($A190="TOTAL",SUM(INDIRECT("K4:K"&amp;ROW()-1)),""))</f>
        <v/>
      </c>
      <c r="L190" s="7" t="str">
        <f ca="1">IF(AND($A190&lt;&gt;"",$A190&lt;&gt;"TOTAL"),IF(AND([6]PREMIOS_TITULACIONES_ANTIGUAS!$V188&lt;&gt;"",[6]PREMIOS_TITULACIONES_ANTIGUAS!$V188&lt;&gt;0),[6]PREMIOS_TITULACIONES_ANTIGUAS!$V188,""),IF($A190="TOTAL",SUM(INDIRECT("L4:L"&amp;ROW()-1)),""))</f>
        <v/>
      </c>
      <c r="M190" s="7" t="str">
        <f t="shared" ca="1" si="41"/>
        <v/>
      </c>
      <c r="N190" s="7" t="str">
        <f ca="1">IF(AND($A190&lt;&gt;"",$A190&lt;&gt;"TOTAL"),IF(AND([6]PREMIOS_TITULACIONES_ANTIGUAS!$Y188&lt;&gt;"",[6]PREMIOS_TITULACIONES_ANTIGUAS!$Y188&lt;&gt;0),[6]PREMIOS_TITULACIONES_ANTIGUAS!$Y188,""),IF($A190="TOTAL",SUM(INDIRECT("N4:N"&amp;ROW()-1)),""))</f>
        <v/>
      </c>
      <c r="O190" s="7" t="str">
        <f ca="1">IF(AND($A190&lt;&gt;"",$A190&lt;&gt;"TOTAL"),IF(AND([6]PREMIOS_TITULACIONES_ANTIGUAS!$AA188&lt;&gt;"",[6]PREMIOS_TITULACIONES_ANTIGUAS!$AA188&lt;&gt;0),[6]PREMIOS_TITULACIONES_ANTIGUAS!$AA188,""),IF($A190="TOTAL",SUM(INDIRECT("O4:O"&amp;ROW()-1)),""))</f>
        <v/>
      </c>
      <c r="P190" s="7" t="str">
        <f t="shared" ca="1" si="42"/>
        <v/>
      </c>
      <c r="Q190" s="7" t="str">
        <f ca="1">IF(AND($A190&lt;&gt;"",$A190&lt;&gt;"TOTAL"),IF(AND([6]PREMIOS_TITULACIONES_ANTIGUAS!$AD188&lt;&gt;"",[6]PREMIOS_TITULACIONES_ANTIGUAS!$AD188&lt;&gt;0),[6]PREMIOS_TITULACIONES_ANTIGUAS!$AD188,""),IF($A190="TOTAL",SUM(INDIRECT("Q4:Q"&amp;ROW()-1)),""))</f>
        <v/>
      </c>
      <c r="R190" s="7" t="str">
        <f ca="1">IF(AND($A190&lt;&gt;"",$A190&lt;&gt;"TOTAL"),IF(AND([6]PREMIOS_TITULACIONES_ANTIGUAS!$AF188&lt;&gt;"",[6]PREMIOS_TITULACIONES_ANTIGUAS!$AF188&lt;&gt;0),[6]PREMIOS_TITULACIONES_ANTIGUAS!$AF188,""),IF($A190="TOTAL",SUM(INDIRECT("R4:R"&amp;ROW()-1)),""))</f>
        <v/>
      </c>
      <c r="S190" s="7" t="str">
        <f t="shared" ca="1" si="43"/>
        <v/>
      </c>
      <c r="T190" s="7" t="str">
        <f ca="1">IF(AND($A190&lt;&gt;"",$A190&lt;&gt;"TOTAL"),IF(AND([6]PREMIOS_TITULACIONES_ANTIGUAS!$AI188&lt;&gt;"",[6]PREMIOS_TITULACIONES_ANTIGUAS!$AI188&lt;&gt;0),[6]PREMIOS_TITULACIONES_ANTIGUAS!$AI188,""),IF($A190="TOTAL",SUM(INDIRECT("T4:T"&amp;ROW()-1)),""))</f>
        <v/>
      </c>
      <c r="U190" s="7" t="str">
        <f ca="1">IF(AND($A190&lt;&gt;"",$A190&lt;&gt;"TOTAL"),IF(AND([6]PREMIOS_TITULACIONES_ANTIGUAS!$AK188&lt;&gt;"",[6]PREMIOS_TITULACIONES_ANTIGUAS!$AK188&lt;&gt;0),[6]PREMIOS_TITULACIONES_ANTIGUAS!$AK188,""),IF($A190="TOTAL",SUM(INDIRECT("U4:U"&amp;ROW()-1)),""))</f>
        <v/>
      </c>
      <c r="V190" s="7" t="str">
        <f t="shared" ca="1" si="44"/>
        <v/>
      </c>
      <c r="W190" s="7" t="str">
        <f ca="1">IF(AND($A190&lt;&gt;"",$A190&lt;&gt;"TOTAL"),IF(AND([6]PREMIOS_TITULACIONES_ANTIGUAS!$AN188&lt;&gt;"",[6]PREMIOS_TITULACIONES_ANTIGUAS!$AN188&lt;&gt;0),[6]PREMIOS_TITULACIONES_ANTIGUAS!$AN188,""),IF($A190="TOTAL",SUM(INDIRECT("W4:W"&amp;ROW()-1)),""))</f>
        <v/>
      </c>
      <c r="X190" s="7" t="str">
        <f ca="1">IF(AND($A190&lt;&gt;"",$A190&lt;&gt;"TOTAL"),IF(AND([6]PREMIOS_TITULACIONES_ANTIGUAS!$AP188&lt;&gt;"",[6]PREMIOS_TITULACIONES_ANTIGUAS!$AP188&lt;&gt;0),[6]PREMIOS_TITULACIONES_ANTIGUAS!$AP188,""),IF($A190="TOTAL",SUM(INDIRECT("X4:X"&amp;ROW()-1)),""))</f>
        <v/>
      </c>
      <c r="Y190" s="7" t="str">
        <f t="shared" ca="1" si="45"/>
        <v/>
      </c>
      <c r="Z190" s="7" t="str">
        <f ca="1">IF(AND($A190&lt;&gt;"",$A190&lt;&gt;"TOTAL"),IF(AND([6]PREMIOS_TITULACIONES_ANTIGUAS!$AS188&lt;&gt;"",[6]PREMIOS_TITULACIONES_ANTIGUAS!$AS188&lt;&gt;0),[6]PREMIOS_TITULACIONES_ANTIGUAS!$AS188,""),IF($A190="TOTAL",SUM(INDIRECT("Z4:Z"&amp;ROW()-1)),""))</f>
        <v/>
      </c>
      <c r="AA190" s="7" t="str">
        <f ca="1">IF(AND($A190&lt;&gt;"",$A190&lt;&gt;"TOTAL"),IF(AND([6]PREMIOS_TITULACIONES_ANTIGUAS!$AU188&lt;&gt;"",[6]PREMIOS_TITULACIONES_ANTIGUAS!$AU188&lt;&gt;0),[6]PREMIOS_TITULACIONES_ANTIGUAS!$AU188,""),IF($A190="TOTAL",SUM(INDIRECT("AA4:AA"&amp;ROW()-1)),""))</f>
        <v/>
      </c>
      <c r="AB190" s="7" t="str">
        <f t="shared" ca="1" si="46"/>
        <v/>
      </c>
      <c r="AC190" s="7" t="str">
        <f ca="1">IF(AND($A190&lt;&gt;"",$A190&lt;&gt;"TOTAL"),IF(AND([6]PREMIOS_TITULACIONES_ANTIGUAS!$AX188&lt;&gt;"",[6]PREMIOS_TITULACIONES_ANTIGUAS!$AX188&lt;&gt;0),[6]PREMIOS_TITULACIONES_ANTIGUAS!$AX188,""),IF($A190="TOTAL",SUM(INDIRECT("AC4:AC"&amp;ROW()-1)),""))</f>
        <v/>
      </c>
      <c r="AD190" s="7" t="str">
        <f ca="1">IF(AND($A190&lt;&gt;"",$A190&lt;&gt;"TOTAL"),IF(AND([6]PREMIOS_TITULACIONES_ANTIGUAS!$AZ188&lt;&gt;"",[6]PREMIOS_TITULACIONES_ANTIGUAS!$AZ188&lt;&gt;0),[6]PREMIOS_TITULACIONES_ANTIGUAS!$AZ188,""),IF($A190="TOTAL",SUM(INDIRECT("AD4:AD"&amp;ROW()-1)),""))</f>
        <v/>
      </c>
      <c r="AE190" s="7" t="str">
        <f t="shared" ca="1" si="47"/>
        <v/>
      </c>
      <c r="AF190" s="7" t="str">
        <f ca="1">IF(AND($A190&lt;&gt;"",$A190&lt;&gt;"TOTAL"),IF(AND([6]PREMIOS_TITULACIONES_ANTIGUAS!$BC188&lt;&gt;"",[6]PREMIOS_TITULACIONES_ANTIGUAS!$BC188&lt;&gt;0),[6]PREMIOS_TITULACIONES_ANTIGUAS!$BC188,""),IF($A190="TOTAL",SUM(INDIRECT("AF4:AF"&amp;ROW()-1)),""))</f>
        <v/>
      </c>
      <c r="AG190" s="7" t="str">
        <f ca="1">IF(AND($A190&lt;&gt;"",$A190&lt;&gt;"TOTAL"),IF(AND([6]PREMIOS_TITULACIONES_ANTIGUAS!$BE188&lt;&gt;"",[6]PREMIOS_TITULACIONES_ANTIGUAS!$BE188&lt;&gt;0),[6]PREMIOS_TITULACIONES_ANTIGUAS!$BE188,""),IF($A190="TOTAL",SUM(INDIRECT("AG4:AG"&amp;ROW()-1)),""))</f>
        <v/>
      </c>
      <c r="AH190" s="7" t="str">
        <f t="shared" ca="1" si="48"/>
        <v/>
      </c>
      <c r="AI190" s="7" t="str">
        <f ca="1">IF(AND($A190&lt;&gt;"",$A190&lt;&gt;"TOTAL"),IF(AND([6]PREMIOS_TITULACIONES_ANTIGUAS!$BH188&lt;&gt;"",[6]PREMIOS_TITULACIONES_ANTIGUAS!$BH188&lt;&gt;0),[6]PREMIOS_TITULACIONES_ANTIGUAS!$BH188,""),IF($A190="TOTAL",SUM(INDIRECT("AI4:AI"&amp;ROW()-1)),""))</f>
        <v/>
      </c>
      <c r="AJ190" s="7" t="str">
        <f ca="1">IF(AND($A190&lt;&gt;"",$A190&lt;&gt;"TOTAL"),IF(AND([6]PREMIOS_TITULACIONES_ANTIGUAS!$BJ188&lt;&gt;"",[6]PREMIOS_TITULACIONES_ANTIGUAS!$BJ188&lt;&gt;0),[6]PREMIOS_TITULACIONES_ANTIGUAS!$BJ188,""),IF($A190="TOTAL",SUM(INDIRECT("AJ4:AJ"&amp;ROW()-1)),""))</f>
        <v/>
      </c>
      <c r="AK190" s="7" t="str">
        <f t="shared" ca="1" si="49"/>
        <v/>
      </c>
      <c r="AL190" s="7" t="str">
        <f ca="1">IF(AND($A190&lt;&gt;"",$A190&lt;&gt;"TOTAL"),IF(AND([6]PREMIOS_TITULACIONES_ANTIGUAS!$BM188&lt;&gt;"",[6]PREMIOS_TITULACIONES_ANTIGUAS!$BM188&lt;&gt;0),[6]PREMIOS_TITULACIONES_ANTIGUAS!$BM188,""),IF($A190="TOTAL",SUM(INDIRECT("AL4:AL"&amp;ROW()-1)),""))</f>
        <v/>
      </c>
      <c r="AM190" s="7" t="str">
        <f ca="1">IF(AND($A190&lt;&gt;"",$A190&lt;&gt;"TOTAL"),IF(AND([6]PREMIOS_TITULACIONES_ANTIGUAS!$BO188&lt;&gt;"",[6]PREMIOS_TITULACIONES_ANTIGUAS!$BO188&lt;&gt;0),[6]PREMIOS_TITULACIONES_ANTIGUAS!$BO188,""),IF($A190="TOTAL",SUM(INDIRECT("AM4:AM"&amp;ROW()-1)),""))</f>
        <v/>
      </c>
      <c r="AN190" s="7" t="str">
        <f t="shared" ca="1" si="50"/>
        <v/>
      </c>
      <c r="AO190" s="7" t="str">
        <f ca="1">IF(AND($A190&lt;&gt;"",$A190&lt;&gt;"TOTAL"),IF(AND([6]PREMIOS_TITULACIONES_ANTIGUAS!$BR188&lt;&gt;"",[6]PREMIOS_TITULACIONES_ANTIGUAS!$BR188&lt;&gt;0),[6]PREMIOS_TITULACIONES_ANTIGUAS!$BR188,""),IF($A190="TOTAL",SUM(INDIRECT("AO4:AO"&amp;ROW()-1)),""))</f>
        <v/>
      </c>
      <c r="AP190" s="7" t="str">
        <f ca="1">IF(AND($A190&lt;&gt;"",$A190&lt;&gt;"TOTAL"),IF(AND([6]PREMIOS_TITULACIONES_ANTIGUAS!$BT188&lt;&gt;"",[6]PREMIOS_TITULACIONES_ANTIGUAS!$BT188&lt;&gt;0),[6]PREMIOS_TITULACIONES_ANTIGUAS!$BT188,""),IF($A190="TOTAL",SUM(INDIRECT("AP4:AP"&amp;ROW()-1)),""))</f>
        <v/>
      </c>
      <c r="AQ190" s="7" t="str">
        <f t="shared" ca="1" si="51"/>
        <v/>
      </c>
      <c r="AR190" s="7" t="str">
        <f ca="1">IF(AND($A190&lt;&gt;"",$A190&lt;&gt;"TOTAL"),IF(AND([6]PREMIOS_TITULACIONES_ANTIGUAS!$BW188&lt;&gt;"",[6]PREMIOS_TITULACIONES_ANTIGUAS!$BW188&lt;&gt;0),[6]PREMIOS_TITULACIONES_ANTIGUAS!$BW188,""),IF($A190="TOTAL",SUM(INDIRECT("AR4:AR"&amp;ROW()-1)),""))</f>
        <v/>
      </c>
      <c r="AS190" s="7" t="str">
        <f ca="1">IF(AND($A190&lt;&gt;"",$A190&lt;&gt;"TOTAL"),IF(AND([6]PREMIOS_TITULACIONES_ANTIGUAS!$BY188&lt;&gt;"",[6]PREMIOS_TITULACIONES_ANTIGUAS!$BY188&lt;&gt;0),[6]PREMIOS_TITULACIONES_ANTIGUAS!$BY188,""),IF($A190="TOTAL",SUM(INDIRECT("AS4:AS"&amp;ROW()-1)),""))</f>
        <v/>
      </c>
      <c r="AT190" s="7" t="str">
        <f t="shared" ca="1" si="52"/>
        <v/>
      </c>
      <c r="AU190" s="7" t="str">
        <f ca="1">IF(AND($A190&lt;&gt;"",$A190&lt;&gt;"TOTAL"),IF(AND([6]PREMIOS_TITULACIONES_ANTIGUAS!$CB188&lt;&gt;"",[6]PREMIOS_TITULACIONES_ANTIGUAS!$CB188&lt;&gt;0),[6]PREMIOS_TITULACIONES_ANTIGUAS!$CB188,""),IF($A190="TOTAL",SUM(INDIRECT("AU4:AU"&amp;ROW()-1)),""))</f>
        <v/>
      </c>
      <c r="AV190" s="7" t="str">
        <f ca="1">IF(AND($A190&lt;&gt;"",$A190&lt;&gt;"TOTAL"),IF(AND([6]PREMIOS_TITULACIONES_ANTIGUAS!$CD188&lt;&gt;"",[6]PREMIOS_TITULACIONES_ANTIGUAS!$CD188&lt;&gt;0),[6]PREMIOS_TITULACIONES_ANTIGUAS!$CD188,""),IF($A190="TOTAL",SUM(INDIRECT("AV4:AV"&amp;ROW()-1)),""))</f>
        <v/>
      </c>
      <c r="AW190" s="7" t="str">
        <f t="shared" ca="1" si="53"/>
        <v/>
      </c>
      <c r="AX190" s="7" t="str">
        <f ca="1">IF(AND($A190&lt;&gt;"",$A190&lt;&gt;"TOTAL"),IF(AND([6]PREMIOS_TITULACIONES_ANTIGUAS!$CG188&lt;&gt;"",[6]PREMIOS_TITULACIONES_ANTIGUAS!$CG188&lt;&gt;0),[6]PREMIOS_TITULACIONES_ANTIGUAS!$CG188,""),IF($A190="TOTAL",SUM(INDIRECT("AX4:AX"&amp;ROW()-1)),""))</f>
        <v/>
      </c>
      <c r="AY190" s="7" t="str">
        <f ca="1">IF(AND($A190&lt;&gt;"",$A190&lt;&gt;"TOTAL"),IF(AND([6]PREMIOS_TITULACIONES_ANTIGUAS!$CI188&lt;&gt;"",[6]PREMIOS_TITULACIONES_ANTIGUAS!$CI188&lt;&gt;0),[6]PREMIOS_TITULACIONES_ANTIGUAS!$CI188,""),IF($A190="TOTAL",SUM(INDIRECT("AY4:AY"&amp;ROW()-1)),""))</f>
        <v/>
      </c>
      <c r="AZ190" s="7" t="str">
        <f t="shared" ca="1" si="54"/>
        <v/>
      </c>
      <c r="BA190" s="7" t="str">
        <f ca="1">IF(AND($A190&lt;&gt;"",$A190&lt;&gt;"TOTAL"),IF(AND([6]PREMIOS_TITULACIONES_ANTIGUAS!$CL188&lt;&gt;"",[6]PREMIOS_TITULACIONES_ANTIGUAS!$CL188&lt;&gt;0),[6]PREMIOS_TITULACIONES_ANTIGUAS!$CL188,""),IF($A190="TOTAL",SUM(INDIRECT("BA4:BA"&amp;ROW()-1)),""))</f>
        <v/>
      </c>
      <c r="BB190" s="7" t="str">
        <f ca="1">IF(AND($A190&lt;&gt;"",$A190&lt;&gt;"TOTAL"),IF(AND([6]PREMIOS_TITULACIONES_ANTIGUAS!$CN188&lt;&gt;"",[6]PREMIOS_TITULACIONES_ANTIGUAS!$CN188&lt;&gt;0),[6]PREMIOS_TITULACIONES_ANTIGUAS!$CN188,""),IF($A190="TOTAL",SUM(INDIRECT("BB4:BB"&amp;ROW()-1)),""))</f>
        <v/>
      </c>
      <c r="BC190" s="7" t="str">
        <f t="shared" ca="1" si="55"/>
        <v/>
      </c>
      <c r="BD190" s="7" t="str">
        <f ca="1">IF(AND($A190&lt;&gt;"",$A190&lt;&gt;"TOTAL"),IF(AND([6]PREMIOS_TITULACIONES_ANTIGUAS!$CQ188&lt;&gt;"",[6]PREMIOS_TITULACIONES_ANTIGUAS!$CQ188&lt;&gt;0),[6]PREMIOS_TITULACIONES_ANTIGUAS!$CQ188,""),IF($A190="TOTAL",SUM(INDIRECT("BD4:BD"&amp;ROW()-1)),""))</f>
        <v/>
      </c>
      <c r="BE190" s="7" t="str">
        <f ca="1">IF(AND($A190&lt;&gt;"",$A190&lt;&gt;"TOTAL"),IF(AND([6]PREMIOS_TITULACIONES_ANTIGUAS!$CS188&lt;&gt;"",[6]PREMIOS_TITULACIONES_ANTIGUAS!$CS188&lt;&gt;0),[6]PREMIOS_TITULACIONES_ANTIGUAS!$CS188,""),IF($A190="TOTAL",SUM(INDIRECT("BE4:BE"&amp;ROW()-1)),""))</f>
        <v/>
      </c>
      <c r="BF190" s="7" t="str">
        <f t="shared" ca="1" si="56"/>
        <v/>
      </c>
    </row>
    <row r="191" spans="1:58" x14ac:dyDescent="0.2">
      <c r="A191" s="12" t="str">
        <f>IF([6]PREMIOS_TITULACIONES_ANTIGUAS!$D189&lt;&gt;"",[6]PREMIOS_TITULACIONES_ANTIGUAS!$D189,IF(AND([6]PREMIOS_TITULACIONES_ANTIGUAS!$D189="",[6]PREMIOS_TITULACIONES_ANTIGUAS!$D190="",[6]PREMIOS_TITULACIONES_ANTIGUAS!$D188=""),"","TOTAL"))</f>
        <v/>
      </c>
      <c r="B191" s="7" t="str">
        <f ca="1">IF(AND($A191&lt;&gt;"",$A191&lt;&gt;"TOTAL"),IF(AND([6]PREMIOS_TITULACIONES_ANTIGUAS!$E189&lt;&gt;"",[6]PREMIOS_TITULACIONES_ANTIGUAS!$E189&lt;&gt;0),[6]PREMIOS_TITULACIONES_ANTIGUAS!$E189,""),IF($A191="TOTAL",SUM(INDIRECT("B4:B"&amp;ROW()-1)),""))</f>
        <v/>
      </c>
      <c r="C191" s="7" t="str">
        <f ca="1">IF(AND($A191&lt;&gt;"",$A191&lt;&gt;"TOTAL"),IF(AND([6]PREMIOS_TITULACIONES_ANTIGUAS!$G189&lt;&gt;"",[6]PREMIOS_TITULACIONES_ANTIGUAS!$G189&lt;&gt;0),[6]PREMIOS_TITULACIONES_ANTIGUAS!$G189,""),IF($A191="TOTAL",SUM(INDIRECT("C4:C"&amp;ROW()-1)),""))</f>
        <v/>
      </c>
      <c r="D191" s="7" t="str">
        <f t="shared" ca="1" si="38"/>
        <v/>
      </c>
      <c r="E191" s="7" t="str">
        <f ca="1">IF(AND($A191&lt;&gt;"",$A191&lt;&gt;"TOTAL"),IF(AND([6]PREMIOS_TITULACIONES_ANTIGUAS!$J189&lt;&gt;"",[6]PREMIOS_TITULACIONES_ANTIGUAS!$J189&lt;&gt;0),[6]PREMIOS_TITULACIONES_ANTIGUAS!$J189,""),IF($A191="TOTAL",SUM(INDIRECT("E4:E"&amp;ROW()-1)),""))</f>
        <v/>
      </c>
      <c r="F191" s="7" t="str">
        <f ca="1">IF(AND($A191&lt;&gt;"",$A191&lt;&gt;"TOTAL"),IF(AND([6]PREMIOS_TITULACIONES_ANTIGUAS!$L189&lt;&gt;"",[6]PREMIOS_TITULACIONES_ANTIGUAS!$L189&lt;&gt;0),[6]PREMIOS_TITULACIONES_ANTIGUAS!$L189,""),IF($A191="TOTAL",SUM(INDIRECT("F4:F"&amp;ROW()-1)),""))</f>
        <v/>
      </c>
      <c r="G191" s="7" t="str">
        <f t="shared" ca="1" si="39"/>
        <v/>
      </c>
      <c r="H191" s="7" t="str">
        <f ca="1">IF(AND($A191&lt;&gt;"",$A191&lt;&gt;"TOTAL"),IF(AND([6]PREMIOS_TITULACIONES_ANTIGUAS!$O189&lt;&gt;"",[6]PREMIOS_TITULACIONES_ANTIGUAS!$O189&lt;&gt;0),[6]PREMIOS_TITULACIONES_ANTIGUAS!$O189,""),IF($A191="TOTAL",SUM(INDIRECT("H4:H"&amp;ROW()-1)),""))</f>
        <v/>
      </c>
      <c r="I191" s="7" t="str">
        <f ca="1">IF(AND($A191&lt;&gt;"",$A191&lt;&gt;"TOTAL"),IF(AND([6]PREMIOS_TITULACIONES_ANTIGUAS!$Q189&lt;&gt;"",[6]PREMIOS_TITULACIONES_ANTIGUAS!$Q189&lt;&gt;0),[6]PREMIOS_TITULACIONES_ANTIGUAS!$Q189,""),IF($A191="TOTAL",SUM(INDIRECT("I4:I"&amp;ROW()-1)),""))</f>
        <v/>
      </c>
      <c r="J191" s="7" t="str">
        <f t="shared" ca="1" si="40"/>
        <v/>
      </c>
      <c r="K191" s="7" t="str">
        <f ca="1">IF(AND($A191&lt;&gt;"",$A191&lt;&gt;"TOTAL"),IF(AND([6]PREMIOS_TITULACIONES_ANTIGUAS!$T189&lt;&gt;"",[6]PREMIOS_TITULACIONES_ANTIGUAS!$T189&lt;&gt;0),[6]PREMIOS_TITULACIONES_ANTIGUAS!$T189,""),IF($A191="TOTAL",SUM(INDIRECT("K4:K"&amp;ROW()-1)),""))</f>
        <v/>
      </c>
      <c r="L191" s="7" t="str">
        <f ca="1">IF(AND($A191&lt;&gt;"",$A191&lt;&gt;"TOTAL"),IF(AND([6]PREMIOS_TITULACIONES_ANTIGUAS!$V189&lt;&gt;"",[6]PREMIOS_TITULACIONES_ANTIGUAS!$V189&lt;&gt;0),[6]PREMIOS_TITULACIONES_ANTIGUAS!$V189,""),IF($A191="TOTAL",SUM(INDIRECT("L4:L"&amp;ROW()-1)),""))</f>
        <v/>
      </c>
      <c r="M191" s="7" t="str">
        <f t="shared" ca="1" si="41"/>
        <v/>
      </c>
      <c r="N191" s="7" t="str">
        <f ca="1">IF(AND($A191&lt;&gt;"",$A191&lt;&gt;"TOTAL"),IF(AND([6]PREMIOS_TITULACIONES_ANTIGUAS!$Y189&lt;&gt;"",[6]PREMIOS_TITULACIONES_ANTIGUAS!$Y189&lt;&gt;0),[6]PREMIOS_TITULACIONES_ANTIGUAS!$Y189,""),IF($A191="TOTAL",SUM(INDIRECT("N4:N"&amp;ROW()-1)),""))</f>
        <v/>
      </c>
      <c r="O191" s="7" t="str">
        <f ca="1">IF(AND($A191&lt;&gt;"",$A191&lt;&gt;"TOTAL"),IF(AND([6]PREMIOS_TITULACIONES_ANTIGUAS!$AA189&lt;&gt;"",[6]PREMIOS_TITULACIONES_ANTIGUAS!$AA189&lt;&gt;0),[6]PREMIOS_TITULACIONES_ANTIGUAS!$AA189,""),IF($A191="TOTAL",SUM(INDIRECT("O4:O"&amp;ROW()-1)),""))</f>
        <v/>
      </c>
      <c r="P191" s="7" t="str">
        <f t="shared" ca="1" si="42"/>
        <v/>
      </c>
      <c r="Q191" s="7" t="str">
        <f ca="1">IF(AND($A191&lt;&gt;"",$A191&lt;&gt;"TOTAL"),IF(AND([6]PREMIOS_TITULACIONES_ANTIGUAS!$AD189&lt;&gt;"",[6]PREMIOS_TITULACIONES_ANTIGUAS!$AD189&lt;&gt;0),[6]PREMIOS_TITULACIONES_ANTIGUAS!$AD189,""),IF($A191="TOTAL",SUM(INDIRECT("Q4:Q"&amp;ROW()-1)),""))</f>
        <v/>
      </c>
      <c r="R191" s="7" t="str">
        <f ca="1">IF(AND($A191&lt;&gt;"",$A191&lt;&gt;"TOTAL"),IF(AND([6]PREMIOS_TITULACIONES_ANTIGUAS!$AF189&lt;&gt;"",[6]PREMIOS_TITULACIONES_ANTIGUAS!$AF189&lt;&gt;0),[6]PREMIOS_TITULACIONES_ANTIGUAS!$AF189,""),IF($A191="TOTAL",SUM(INDIRECT("R4:R"&amp;ROW()-1)),""))</f>
        <v/>
      </c>
      <c r="S191" s="7" t="str">
        <f t="shared" ca="1" si="43"/>
        <v/>
      </c>
      <c r="T191" s="7" t="str">
        <f ca="1">IF(AND($A191&lt;&gt;"",$A191&lt;&gt;"TOTAL"),IF(AND([6]PREMIOS_TITULACIONES_ANTIGUAS!$AI189&lt;&gt;"",[6]PREMIOS_TITULACIONES_ANTIGUAS!$AI189&lt;&gt;0),[6]PREMIOS_TITULACIONES_ANTIGUAS!$AI189,""),IF($A191="TOTAL",SUM(INDIRECT("T4:T"&amp;ROW()-1)),""))</f>
        <v/>
      </c>
      <c r="U191" s="7" t="str">
        <f ca="1">IF(AND($A191&lt;&gt;"",$A191&lt;&gt;"TOTAL"),IF(AND([6]PREMIOS_TITULACIONES_ANTIGUAS!$AK189&lt;&gt;"",[6]PREMIOS_TITULACIONES_ANTIGUAS!$AK189&lt;&gt;0),[6]PREMIOS_TITULACIONES_ANTIGUAS!$AK189,""),IF($A191="TOTAL",SUM(INDIRECT("U4:U"&amp;ROW()-1)),""))</f>
        <v/>
      </c>
      <c r="V191" s="7" t="str">
        <f t="shared" ca="1" si="44"/>
        <v/>
      </c>
      <c r="W191" s="7" t="str">
        <f ca="1">IF(AND($A191&lt;&gt;"",$A191&lt;&gt;"TOTAL"),IF(AND([6]PREMIOS_TITULACIONES_ANTIGUAS!$AN189&lt;&gt;"",[6]PREMIOS_TITULACIONES_ANTIGUAS!$AN189&lt;&gt;0),[6]PREMIOS_TITULACIONES_ANTIGUAS!$AN189,""),IF($A191="TOTAL",SUM(INDIRECT("W4:W"&amp;ROW()-1)),""))</f>
        <v/>
      </c>
      <c r="X191" s="7" t="str">
        <f ca="1">IF(AND($A191&lt;&gt;"",$A191&lt;&gt;"TOTAL"),IF(AND([6]PREMIOS_TITULACIONES_ANTIGUAS!$AP189&lt;&gt;"",[6]PREMIOS_TITULACIONES_ANTIGUAS!$AP189&lt;&gt;0),[6]PREMIOS_TITULACIONES_ANTIGUAS!$AP189,""),IF($A191="TOTAL",SUM(INDIRECT("X4:X"&amp;ROW()-1)),""))</f>
        <v/>
      </c>
      <c r="Y191" s="7" t="str">
        <f t="shared" ca="1" si="45"/>
        <v/>
      </c>
      <c r="Z191" s="7" t="str">
        <f ca="1">IF(AND($A191&lt;&gt;"",$A191&lt;&gt;"TOTAL"),IF(AND([6]PREMIOS_TITULACIONES_ANTIGUAS!$AS189&lt;&gt;"",[6]PREMIOS_TITULACIONES_ANTIGUAS!$AS189&lt;&gt;0),[6]PREMIOS_TITULACIONES_ANTIGUAS!$AS189,""),IF($A191="TOTAL",SUM(INDIRECT("Z4:Z"&amp;ROW()-1)),""))</f>
        <v/>
      </c>
      <c r="AA191" s="7" t="str">
        <f ca="1">IF(AND($A191&lt;&gt;"",$A191&lt;&gt;"TOTAL"),IF(AND([6]PREMIOS_TITULACIONES_ANTIGUAS!$AU189&lt;&gt;"",[6]PREMIOS_TITULACIONES_ANTIGUAS!$AU189&lt;&gt;0),[6]PREMIOS_TITULACIONES_ANTIGUAS!$AU189,""),IF($A191="TOTAL",SUM(INDIRECT("AA4:AA"&amp;ROW()-1)),""))</f>
        <v/>
      </c>
      <c r="AB191" s="7" t="str">
        <f t="shared" ca="1" si="46"/>
        <v/>
      </c>
      <c r="AC191" s="7" t="str">
        <f ca="1">IF(AND($A191&lt;&gt;"",$A191&lt;&gt;"TOTAL"),IF(AND([6]PREMIOS_TITULACIONES_ANTIGUAS!$AX189&lt;&gt;"",[6]PREMIOS_TITULACIONES_ANTIGUAS!$AX189&lt;&gt;0),[6]PREMIOS_TITULACIONES_ANTIGUAS!$AX189,""),IF($A191="TOTAL",SUM(INDIRECT("AC4:AC"&amp;ROW()-1)),""))</f>
        <v/>
      </c>
      <c r="AD191" s="7" t="str">
        <f ca="1">IF(AND($A191&lt;&gt;"",$A191&lt;&gt;"TOTAL"),IF(AND([6]PREMIOS_TITULACIONES_ANTIGUAS!$AZ189&lt;&gt;"",[6]PREMIOS_TITULACIONES_ANTIGUAS!$AZ189&lt;&gt;0),[6]PREMIOS_TITULACIONES_ANTIGUAS!$AZ189,""),IF($A191="TOTAL",SUM(INDIRECT("AD4:AD"&amp;ROW()-1)),""))</f>
        <v/>
      </c>
      <c r="AE191" s="7" t="str">
        <f t="shared" ca="1" si="47"/>
        <v/>
      </c>
      <c r="AF191" s="7" t="str">
        <f ca="1">IF(AND($A191&lt;&gt;"",$A191&lt;&gt;"TOTAL"),IF(AND([6]PREMIOS_TITULACIONES_ANTIGUAS!$BC189&lt;&gt;"",[6]PREMIOS_TITULACIONES_ANTIGUAS!$BC189&lt;&gt;0),[6]PREMIOS_TITULACIONES_ANTIGUAS!$BC189,""),IF($A191="TOTAL",SUM(INDIRECT("AF4:AF"&amp;ROW()-1)),""))</f>
        <v/>
      </c>
      <c r="AG191" s="7" t="str">
        <f ca="1">IF(AND($A191&lt;&gt;"",$A191&lt;&gt;"TOTAL"),IF(AND([6]PREMIOS_TITULACIONES_ANTIGUAS!$BE189&lt;&gt;"",[6]PREMIOS_TITULACIONES_ANTIGUAS!$BE189&lt;&gt;0),[6]PREMIOS_TITULACIONES_ANTIGUAS!$BE189,""),IF($A191="TOTAL",SUM(INDIRECT("AG4:AG"&amp;ROW()-1)),""))</f>
        <v/>
      </c>
      <c r="AH191" s="7" t="str">
        <f t="shared" ca="1" si="48"/>
        <v/>
      </c>
      <c r="AI191" s="7" t="str">
        <f ca="1">IF(AND($A191&lt;&gt;"",$A191&lt;&gt;"TOTAL"),IF(AND([6]PREMIOS_TITULACIONES_ANTIGUAS!$BH189&lt;&gt;"",[6]PREMIOS_TITULACIONES_ANTIGUAS!$BH189&lt;&gt;0),[6]PREMIOS_TITULACIONES_ANTIGUAS!$BH189,""),IF($A191="TOTAL",SUM(INDIRECT("AI4:AI"&amp;ROW()-1)),""))</f>
        <v/>
      </c>
      <c r="AJ191" s="7" t="str">
        <f ca="1">IF(AND($A191&lt;&gt;"",$A191&lt;&gt;"TOTAL"),IF(AND([6]PREMIOS_TITULACIONES_ANTIGUAS!$BJ189&lt;&gt;"",[6]PREMIOS_TITULACIONES_ANTIGUAS!$BJ189&lt;&gt;0),[6]PREMIOS_TITULACIONES_ANTIGUAS!$BJ189,""),IF($A191="TOTAL",SUM(INDIRECT("AJ4:AJ"&amp;ROW()-1)),""))</f>
        <v/>
      </c>
      <c r="AK191" s="7" t="str">
        <f t="shared" ca="1" si="49"/>
        <v/>
      </c>
      <c r="AL191" s="7" t="str">
        <f ca="1">IF(AND($A191&lt;&gt;"",$A191&lt;&gt;"TOTAL"),IF(AND([6]PREMIOS_TITULACIONES_ANTIGUAS!$BM189&lt;&gt;"",[6]PREMIOS_TITULACIONES_ANTIGUAS!$BM189&lt;&gt;0),[6]PREMIOS_TITULACIONES_ANTIGUAS!$BM189,""),IF($A191="TOTAL",SUM(INDIRECT("AL4:AL"&amp;ROW()-1)),""))</f>
        <v/>
      </c>
      <c r="AM191" s="7" t="str">
        <f ca="1">IF(AND($A191&lt;&gt;"",$A191&lt;&gt;"TOTAL"),IF(AND([6]PREMIOS_TITULACIONES_ANTIGUAS!$BO189&lt;&gt;"",[6]PREMIOS_TITULACIONES_ANTIGUAS!$BO189&lt;&gt;0),[6]PREMIOS_TITULACIONES_ANTIGUAS!$BO189,""),IF($A191="TOTAL",SUM(INDIRECT("AM4:AM"&amp;ROW()-1)),""))</f>
        <v/>
      </c>
      <c r="AN191" s="7" t="str">
        <f t="shared" ca="1" si="50"/>
        <v/>
      </c>
      <c r="AO191" s="7" t="str">
        <f ca="1">IF(AND($A191&lt;&gt;"",$A191&lt;&gt;"TOTAL"),IF(AND([6]PREMIOS_TITULACIONES_ANTIGUAS!$BR189&lt;&gt;"",[6]PREMIOS_TITULACIONES_ANTIGUAS!$BR189&lt;&gt;0),[6]PREMIOS_TITULACIONES_ANTIGUAS!$BR189,""),IF($A191="TOTAL",SUM(INDIRECT("AO4:AO"&amp;ROW()-1)),""))</f>
        <v/>
      </c>
      <c r="AP191" s="7" t="str">
        <f ca="1">IF(AND($A191&lt;&gt;"",$A191&lt;&gt;"TOTAL"),IF(AND([6]PREMIOS_TITULACIONES_ANTIGUAS!$BT189&lt;&gt;"",[6]PREMIOS_TITULACIONES_ANTIGUAS!$BT189&lt;&gt;0),[6]PREMIOS_TITULACIONES_ANTIGUAS!$BT189,""),IF($A191="TOTAL",SUM(INDIRECT("AP4:AP"&amp;ROW()-1)),""))</f>
        <v/>
      </c>
      <c r="AQ191" s="7" t="str">
        <f t="shared" ca="1" si="51"/>
        <v/>
      </c>
      <c r="AR191" s="7" t="str">
        <f ca="1">IF(AND($A191&lt;&gt;"",$A191&lt;&gt;"TOTAL"),IF(AND([6]PREMIOS_TITULACIONES_ANTIGUAS!$BW189&lt;&gt;"",[6]PREMIOS_TITULACIONES_ANTIGUAS!$BW189&lt;&gt;0),[6]PREMIOS_TITULACIONES_ANTIGUAS!$BW189,""),IF($A191="TOTAL",SUM(INDIRECT("AR4:AR"&amp;ROW()-1)),""))</f>
        <v/>
      </c>
      <c r="AS191" s="7" t="str">
        <f ca="1">IF(AND($A191&lt;&gt;"",$A191&lt;&gt;"TOTAL"),IF(AND([6]PREMIOS_TITULACIONES_ANTIGUAS!$BY189&lt;&gt;"",[6]PREMIOS_TITULACIONES_ANTIGUAS!$BY189&lt;&gt;0),[6]PREMIOS_TITULACIONES_ANTIGUAS!$BY189,""),IF($A191="TOTAL",SUM(INDIRECT("AS4:AS"&amp;ROW()-1)),""))</f>
        <v/>
      </c>
      <c r="AT191" s="7" t="str">
        <f t="shared" ca="1" si="52"/>
        <v/>
      </c>
      <c r="AU191" s="7" t="str">
        <f ca="1">IF(AND($A191&lt;&gt;"",$A191&lt;&gt;"TOTAL"),IF(AND([6]PREMIOS_TITULACIONES_ANTIGUAS!$CB189&lt;&gt;"",[6]PREMIOS_TITULACIONES_ANTIGUAS!$CB189&lt;&gt;0),[6]PREMIOS_TITULACIONES_ANTIGUAS!$CB189,""),IF($A191="TOTAL",SUM(INDIRECT("AU4:AU"&amp;ROW()-1)),""))</f>
        <v/>
      </c>
      <c r="AV191" s="7" t="str">
        <f ca="1">IF(AND($A191&lt;&gt;"",$A191&lt;&gt;"TOTAL"),IF(AND([6]PREMIOS_TITULACIONES_ANTIGUAS!$CD189&lt;&gt;"",[6]PREMIOS_TITULACIONES_ANTIGUAS!$CD189&lt;&gt;0),[6]PREMIOS_TITULACIONES_ANTIGUAS!$CD189,""),IF($A191="TOTAL",SUM(INDIRECT("AV4:AV"&amp;ROW()-1)),""))</f>
        <v/>
      </c>
      <c r="AW191" s="7" t="str">
        <f t="shared" ca="1" si="53"/>
        <v/>
      </c>
      <c r="AX191" s="7" t="str">
        <f ca="1">IF(AND($A191&lt;&gt;"",$A191&lt;&gt;"TOTAL"),IF(AND([6]PREMIOS_TITULACIONES_ANTIGUAS!$CG189&lt;&gt;"",[6]PREMIOS_TITULACIONES_ANTIGUAS!$CG189&lt;&gt;0),[6]PREMIOS_TITULACIONES_ANTIGUAS!$CG189,""),IF($A191="TOTAL",SUM(INDIRECT("AX4:AX"&amp;ROW()-1)),""))</f>
        <v/>
      </c>
      <c r="AY191" s="7" t="str">
        <f ca="1">IF(AND($A191&lt;&gt;"",$A191&lt;&gt;"TOTAL"),IF(AND([6]PREMIOS_TITULACIONES_ANTIGUAS!$CI189&lt;&gt;"",[6]PREMIOS_TITULACIONES_ANTIGUAS!$CI189&lt;&gt;0),[6]PREMIOS_TITULACIONES_ANTIGUAS!$CI189,""),IF($A191="TOTAL",SUM(INDIRECT("AY4:AY"&amp;ROW()-1)),""))</f>
        <v/>
      </c>
      <c r="AZ191" s="7" t="str">
        <f t="shared" ca="1" si="54"/>
        <v/>
      </c>
      <c r="BA191" s="7" t="str">
        <f ca="1">IF(AND($A191&lt;&gt;"",$A191&lt;&gt;"TOTAL"),IF(AND([6]PREMIOS_TITULACIONES_ANTIGUAS!$CL189&lt;&gt;"",[6]PREMIOS_TITULACIONES_ANTIGUAS!$CL189&lt;&gt;0),[6]PREMIOS_TITULACIONES_ANTIGUAS!$CL189,""),IF($A191="TOTAL",SUM(INDIRECT("BA4:BA"&amp;ROW()-1)),""))</f>
        <v/>
      </c>
      <c r="BB191" s="7" t="str">
        <f ca="1">IF(AND($A191&lt;&gt;"",$A191&lt;&gt;"TOTAL"),IF(AND([6]PREMIOS_TITULACIONES_ANTIGUAS!$CN189&lt;&gt;"",[6]PREMIOS_TITULACIONES_ANTIGUAS!$CN189&lt;&gt;0),[6]PREMIOS_TITULACIONES_ANTIGUAS!$CN189,""),IF($A191="TOTAL",SUM(INDIRECT("BB4:BB"&amp;ROW()-1)),""))</f>
        <v/>
      </c>
      <c r="BC191" s="7" t="str">
        <f t="shared" ca="1" si="55"/>
        <v/>
      </c>
      <c r="BD191" s="7" t="str">
        <f ca="1">IF(AND($A191&lt;&gt;"",$A191&lt;&gt;"TOTAL"),IF(AND([6]PREMIOS_TITULACIONES_ANTIGUAS!$CQ189&lt;&gt;"",[6]PREMIOS_TITULACIONES_ANTIGUAS!$CQ189&lt;&gt;0),[6]PREMIOS_TITULACIONES_ANTIGUAS!$CQ189,""),IF($A191="TOTAL",SUM(INDIRECT("BD4:BD"&amp;ROW()-1)),""))</f>
        <v/>
      </c>
      <c r="BE191" s="7" t="str">
        <f ca="1">IF(AND($A191&lt;&gt;"",$A191&lt;&gt;"TOTAL"),IF(AND([6]PREMIOS_TITULACIONES_ANTIGUAS!$CS189&lt;&gt;"",[6]PREMIOS_TITULACIONES_ANTIGUAS!$CS189&lt;&gt;0),[6]PREMIOS_TITULACIONES_ANTIGUAS!$CS189,""),IF($A191="TOTAL",SUM(INDIRECT("BE4:BE"&amp;ROW()-1)),""))</f>
        <v/>
      </c>
      <c r="BF191" s="7" t="str">
        <f t="shared" ca="1" si="56"/>
        <v/>
      </c>
    </row>
    <row r="192" spans="1:58" x14ac:dyDescent="0.2">
      <c r="A192" s="12" t="str">
        <f>IF([6]PREMIOS_TITULACIONES_ANTIGUAS!$D190&lt;&gt;"",[6]PREMIOS_TITULACIONES_ANTIGUAS!$D190,IF(AND([6]PREMIOS_TITULACIONES_ANTIGUAS!$D190="",[6]PREMIOS_TITULACIONES_ANTIGUAS!$D191="",[6]PREMIOS_TITULACIONES_ANTIGUAS!$D189=""),"","TOTAL"))</f>
        <v/>
      </c>
      <c r="B192" s="7" t="str">
        <f ca="1">IF(AND($A192&lt;&gt;"",$A192&lt;&gt;"TOTAL"),IF(AND([6]PREMIOS_TITULACIONES_ANTIGUAS!$E190&lt;&gt;"",[6]PREMIOS_TITULACIONES_ANTIGUAS!$E190&lt;&gt;0),[6]PREMIOS_TITULACIONES_ANTIGUAS!$E190,""),IF($A192="TOTAL",SUM(INDIRECT("B4:B"&amp;ROW()-1)),""))</f>
        <v/>
      </c>
      <c r="C192" s="7" t="str">
        <f ca="1">IF(AND($A192&lt;&gt;"",$A192&lt;&gt;"TOTAL"),IF(AND([6]PREMIOS_TITULACIONES_ANTIGUAS!$G190&lt;&gt;"",[6]PREMIOS_TITULACIONES_ANTIGUAS!$G190&lt;&gt;0),[6]PREMIOS_TITULACIONES_ANTIGUAS!$G190,""),IF($A192="TOTAL",SUM(INDIRECT("C4:C"&amp;ROW()-1)),""))</f>
        <v/>
      </c>
      <c r="D192" s="7" t="str">
        <f t="shared" ca="1" si="38"/>
        <v/>
      </c>
      <c r="E192" s="7" t="str">
        <f ca="1">IF(AND($A192&lt;&gt;"",$A192&lt;&gt;"TOTAL"),IF(AND([6]PREMIOS_TITULACIONES_ANTIGUAS!$J190&lt;&gt;"",[6]PREMIOS_TITULACIONES_ANTIGUAS!$J190&lt;&gt;0),[6]PREMIOS_TITULACIONES_ANTIGUAS!$J190,""),IF($A192="TOTAL",SUM(INDIRECT("E4:E"&amp;ROW()-1)),""))</f>
        <v/>
      </c>
      <c r="F192" s="7" t="str">
        <f ca="1">IF(AND($A192&lt;&gt;"",$A192&lt;&gt;"TOTAL"),IF(AND([6]PREMIOS_TITULACIONES_ANTIGUAS!$L190&lt;&gt;"",[6]PREMIOS_TITULACIONES_ANTIGUAS!$L190&lt;&gt;0),[6]PREMIOS_TITULACIONES_ANTIGUAS!$L190,""),IF($A192="TOTAL",SUM(INDIRECT("F4:F"&amp;ROW()-1)),""))</f>
        <v/>
      </c>
      <c r="G192" s="7" t="str">
        <f t="shared" ca="1" si="39"/>
        <v/>
      </c>
      <c r="H192" s="7" t="str">
        <f ca="1">IF(AND($A192&lt;&gt;"",$A192&lt;&gt;"TOTAL"),IF(AND([6]PREMIOS_TITULACIONES_ANTIGUAS!$O190&lt;&gt;"",[6]PREMIOS_TITULACIONES_ANTIGUAS!$O190&lt;&gt;0),[6]PREMIOS_TITULACIONES_ANTIGUAS!$O190,""),IF($A192="TOTAL",SUM(INDIRECT("H4:H"&amp;ROW()-1)),""))</f>
        <v/>
      </c>
      <c r="I192" s="7" t="str">
        <f ca="1">IF(AND($A192&lt;&gt;"",$A192&lt;&gt;"TOTAL"),IF(AND([6]PREMIOS_TITULACIONES_ANTIGUAS!$Q190&lt;&gt;"",[6]PREMIOS_TITULACIONES_ANTIGUAS!$Q190&lt;&gt;0),[6]PREMIOS_TITULACIONES_ANTIGUAS!$Q190,""),IF($A192="TOTAL",SUM(INDIRECT("I4:I"&amp;ROW()-1)),""))</f>
        <v/>
      </c>
      <c r="J192" s="7" t="str">
        <f t="shared" ca="1" si="40"/>
        <v/>
      </c>
      <c r="K192" s="7" t="str">
        <f ca="1">IF(AND($A192&lt;&gt;"",$A192&lt;&gt;"TOTAL"),IF(AND([6]PREMIOS_TITULACIONES_ANTIGUAS!$T190&lt;&gt;"",[6]PREMIOS_TITULACIONES_ANTIGUAS!$T190&lt;&gt;0),[6]PREMIOS_TITULACIONES_ANTIGUAS!$T190,""),IF($A192="TOTAL",SUM(INDIRECT("K4:K"&amp;ROW()-1)),""))</f>
        <v/>
      </c>
      <c r="L192" s="7" t="str">
        <f ca="1">IF(AND($A192&lt;&gt;"",$A192&lt;&gt;"TOTAL"),IF(AND([6]PREMIOS_TITULACIONES_ANTIGUAS!$V190&lt;&gt;"",[6]PREMIOS_TITULACIONES_ANTIGUAS!$V190&lt;&gt;0),[6]PREMIOS_TITULACIONES_ANTIGUAS!$V190,""),IF($A192="TOTAL",SUM(INDIRECT("L4:L"&amp;ROW()-1)),""))</f>
        <v/>
      </c>
      <c r="M192" s="7" t="str">
        <f t="shared" ca="1" si="41"/>
        <v/>
      </c>
      <c r="N192" s="7" t="str">
        <f ca="1">IF(AND($A192&lt;&gt;"",$A192&lt;&gt;"TOTAL"),IF(AND([6]PREMIOS_TITULACIONES_ANTIGUAS!$Y190&lt;&gt;"",[6]PREMIOS_TITULACIONES_ANTIGUAS!$Y190&lt;&gt;0),[6]PREMIOS_TITULACIONES_ANTIGUAS!$Y190,""),IF($A192="TOTAL",SUM(INDIRECT("N4:N"&amp;ROW()-1)),""))</f>
        <v/>
      </c>
      <c r="O192" s="7" t="str">
        <f ca="1">IF(AND($A192&lt;&gt;"",$A192&lt;&gt;"TOTAL"),IF(AND([6]PREMIOS_TITULACIONES_ANTIGUAS!$AA190&lt;&gt;"",[6]PREMIOS_TITULACIONES_ANTIGUAS!$AA190&lt;&gt;0),[6]PREMIOS_TITULACIONES_ANTIGUAS!$AA190,""),IF($A192="TOTAL",SUM(INDIRECT("O4:O"&amp;ROW()-1)),""))</f>
        <v/>
      </c>
      <c r="P192" s="7" t="str">
        <f t="shared" ca="1" si="42"/>
        <v/>
      </c>
      <c r="Q192" s="7" t="str">
        <f ca="1">IF(AND($A192&lt;&gt;"",$A192&lt;&gt;"TOTAL"),IF(AND([6]PREMIOS_TITULACIONES_ANTIGUAS!$AD190&lt;&gt;"",[6]PREMIOS_TITULACIONES_ANTIGUAS!$AD190&lt;&gt;0),[6]PREMIOS_TITULACIONES_ANTIGUAS!$AD190,""),IF($A192="TOTAL",SUM(INDIRECT("Q4:Q"&amp;ROW()-1)),""))</f>
        <v/>
      </c>
      <c r="R192" s="7" t="str">
        <f ca="1">IF(AND($A192&lt;&gt;"",$A192&lt;&gt;"TOTAL"),IF(AND([6]PREMIOS_TITULACIONES_ANTIGUAS!$AF190&lt;&gt;"",[6]PREMIOS_TITULACIONES_ANTIGUAS!$AF190&lt;&gt;0),[6]PREMIOS_TITULACIONES_ANTIGUAS!$AF190,""),IF($A192="TOTAL",SUM(INDIRECT("R4:R"&amp;ROW()-1)),""))</f>
        <v/>
      </c>
      <c r="S192" s="7" t="str">
        <f t="shared" ca="1" si="43"/>
        <v/>
      </c>
      <c r="T192" s="7" t="str">
        <f ca="1">IF(AND($A192&lt;&gt;"",$A192&lt;&gt;"TOTAL"),IF(AND([6]PREMIOS_TITULACIONES_ANTIGUAS!$AI190&lt;&gt;"",[6]PREMIOS_TITULACIONES_ANTIGUAS!$AI190&lt;&gt;0),[6]PREMIOS_TITULACIONES_ANTIGUAS!$AI190,""),IF($A192="TOTAL",SUM(INDIRECT("T4:T"&amp;ROW()-1)),""))</f>
        <v/>
      </c>
      <c r="U192" s="7" t="str">
        <f ca="1">IF(AND($A192&lt;&gt;"",$A192&lt;&gt;"TOTAL"),IF(AND([6]PREMIOS_TITULACIONES_ANTIGUAS!$AK190&lt;&gt;"",[6]PREMIOS_TITULACIONES_ANTIGUAS!$AK190&lt;&gt;0),[6]PREMIOS_TITULACIONES_ANTIGUAS!$AK190,""),IF($A192="TOTAL",SUM(INDIRECT("U4:U"&amp;ROW()-1)),""))</f>
        <v/>
      </c>
      <c r="V192" s="7" t="str">
        <f t="shared" ca="1" si="44"/>
        <v/>
      </c>
      <c r="W192" s="7" t="str">
        <f ca="1">IF(AND($A192&lt;&gt;"",$A192&lt;&gt;"TOTAL"),IF(AND([6]PREMIOS_TITULACIONES_ANTIGUAS!$AN190&lt;&gt;"",[6]PREMIOS_TITULACIONES_ANTIGUAS!$AN190&lt;&gt;0),[6]PREMIOS_TITULACIONES_ANTIGUAS!$AN190,""),IF($A192="TOTAL",SUM(INDIRECT("W4:W"&amp;ROW()-1)),""))</f>
        <v/>
      </c>
      <c r="X192" s="7" t="str">
        <f ca="1">IF(AND($A192&lt;&gt;"",$A192&lt;&gt;"TOTAL"),IF(AND([6]PREMIOS_TITULACIONES_ANTIGUAS!$AP190&lt;&gt;"",[6]PREMIOS_TITULACIONES_ANTIGUAS!$AP190&lt;&gt;0),[6]PREMIOS_TITULACIONES_ANTIGUAS!$AP190,""),IF($A192="TOTAL",SUM(INDIRECT("X4:X"&amp;ROW()-1)),""))</f>
        <v/>
      </c>
      <c r="Y192" s="7" t="str">
        <f t="shared" ca="1" si="45"/>
        <v/>
      </c>
      <c r="Z192" s="7" t="str">
        <f ca="1">IF(AND($A192&lt;&gt;"",$A192&lt;&gt;"TOTAL"),IF(AND([6]PREMIOS_TITULACIONES_ANTIGUAS!$AS190&lt;&gt;"",[6]PREMIOS_TITULACIONES_ANTIGUAS!$AS190&lt;&gt;0),[6]PREMIOS_TITULACIONES_ANTIGUAS!$AS190,""),IF($A192="TOTAL",SUM(INDIRECT("Z4:Z"&amp;ROW()-1)),""))</f>
        <v/>
      </c>
      <c r="AA192" s="7" t="str">
        <f ca="1">IF(AND($A192&lt;&gt;"",$A192&lt;&gt;"TOTAL"),IF(AND([6]PREMIOS_TITULACIONES_ANTIGUAS!$AU190&lt;&gt;"",[6]PREMIOS_TITULACIONES_ANTIGUAS!$AU190&lt;&gt;0),[6]PREMIOS_TITULACIONES_ANTIGUAS!$AU190,""),IF($A192="TOTAL",SUM(INDIRECT("AA4:AA"&amp;ROW()-1)),""))</f>
        <v/>
      </c>
      <c r="AB192" s="7" t="str">
        <f t="shared" ca="1" si="46"/>
        <v/>
      </c>
      <c r="AC192" s="7" t="str">
        <f ca="1">IF(AND($A192&lt;&gt;"",$A192&lt;&gt;"TOTAL"),IF(AND([6]PREMIOS_TITULACIONES_ANTIGUAS!$AX190&lt;&gt;"",[6]PREMIOS_TITULACIONES_ANTIGUAS!$AX190&lt;&gt;0),[6]PREMIOS_TITULACIONES_ANTIGUAS!$AX190,""),IF($A192="TOTAL",SUM(INDIRECT("AC4:AC"&amp;ROW()-1)),""))</f>
        <v/>
      </c>
      <c r="AD192" s="7" t="str">
        <f ca="1">IF(AND($A192&lt;&gt;"",$A192&lt;&gt;"TOTAL"),IF(AND([6]PREMIOS_TITULACIONES_ANTIGUAS!$AZ190&lt;&gt;"",[6]PREMIOS_TITULACIONES_ANTIGUAS!$AZ190&lt;&gt;0),[6]PREMIOS_TITULACIONES_ANTIGUAS!$AZ190,""),IF($A192="TOTAL",SUM(INDIRECT("AD4:AD"&amp;ROW()-1)),""))</f>
        <v/>
      </c>
      <c r="AE192" s="7" t="str">
        <f t="shared" ca="1" si="47"/>
        <v/>
      </c>
      <c r="AF192" s="7" t="str">
        <f ca="1">IF(AND($A192&lt;&gt;"",$A192&lt;&gt;"TOTAL"),IF(AND([6]PREMIOS_TITULACIONES_ANTIGUAS!$BC190&lt;&gt;"",[6]PREMIOS_TITULACIONES_ANTIGUAS!$BC190&lt;&gt;0),[6]PREMIOS_TITULACIONES_ANTIGUAS!$BC190,""),IF($A192="TOTAL",SUM(INDIRECT("AF4:AF"&amp;ROW()-1)),""))</f>
        <v/>
      </c>
      <c r="AG192" s="7" t="str">
        <f ca="1">IF(AND($A192&lt;&gt;"",$A192&lt;&gt;"TOTAL"),IF(AND([6]PREMIOS_TITULACIONES_ANTIGUAS!$BE190&lt;&gt;"",[6]PREMIOS_TITULACIONES_ANTIGUAS!$BE190&lt;&gt;0),[6]PREMIOS_TITULACIONES_ANTIGUAS!$BE190,""),IF($A192="TOTAL",SUM(INDIRECT("AG4:AG"&amp;ROW()-1)),""))</f>
        <v/>
      </c>
      <c r="AH192" s="7" t="str">
        <f t="shared" ca="1" si="48"/>
        <v/>
      </c>
      <c r="AI192" s="7" t="str">
        <f ca="1">IF(AND($A192&lt;&gt;"",$A192&lt;&gt;"TOTAL"),IF(AND([6]PREMIOS_TITULACIONES_ANTIGUAS!$BH190&lt;&gt;"",[6]PREMIOS_TITULACIONES_ANTIGUAS!$BH190&lt;&gt;0),[6]PREMIOS_TITULACIONES_ANTIGUAS!$BH190,""),IF($A192="TOTAL",SUM(INDIRECT("AI4:AI"&amp;ROW()-1)),""))</f>
        <v/>
      </c>
      <c r="AJ192" s="7" t="str">
        <f ca="1">IF(AND($A192&lt;&gt;"",$A192&lt;&gt;"TOTAL"),IF(AND([6]PREMIOS_TITULACIONES_ANTIGUAS!$BJ190&lt;&gt;"",[6]PREMIOS_TITULACIONES_ANTIGUAS!$BJ190&lt;&gt;0),[6]PREMIOS_TITULACIONES_ANTIGUAS!$BJ190,""),IF($A192="TOTAL",SUM(INDIRECT("AJ4:AJ"&amp;ROW()-1)),""))</f>
        <v/>
      </c>
      <c r="AK192" s="7" t="str">
        <f t="shared" ca="1" si="49"/>
        <v/>
      </c>
      <c r="AL192" s="7" t="str">
        <f ca="1">IF(AND($A192&lt;&gt;"",$A192&lt;&gt;"TOTAL"),IF(AND([6]PREMIOS_TITULACIONES_ANTIGUAS!$BM190&lt;&gt;"",[6]PREMIOS_TITULACIONES_ANTIGUAS!$BM190&lt;&gt;0),[6]PREMIOS_TITULACIONES_ANTIGUAS!$BM190,""),IF($A192="TOTAL",SUM(INDIRECT("AL4:AL"&amp;ROW()-1)),""))</f>
        <v/>
      </c>
      <c r="AM192" s="7" t="str">
        <f ca="1">IF(AND($A192&lt;&gt;"",$A192&lt;&gt;"TOTAL"),IF(AND([6]PREMIOS_TITULACIONES_ANTIGUAS!$BO190&lt;&gt;"",[6]PREMIOS_TITULACIONES_ANTIGUAS!$BO190&lt;&gt;0),[6]PREMIOS_TITULACIONES_ANTIGUAS!$BO190,""),IF($A192="TOTAL",SUM(INDIRECT("AM4:AM"&amp;ROW()-1)),""))</f>
        <v/>
      </c>
      <c r="AN192" s="7" t="str">
        <f t="shared" ca="1" si="50"/>
        <v/>
      </c>
      <c r="AO192" s="7" t="str">
        <f ca="1">IF(AND($A192&lt;&gt;"",$A192&lt;&gt;"TOTAL"),IF(AND([6]PREMIOS_TITULACIONES_ANTIGUAS!$BR190&lt;&gt;"",[6]PREMIOS_TITULACIONES_ANTIGUAS!$BR190&lt;&gt;0),[6]PREMIOS_TITULACIONES_ANTIGUAS!$BR190,""),IF($A192="TOTAL",SUM(INDIRECT("AO4:AO"&amp;ROW()-1)),""))</f>
        <v/>
      </c>
      <c r="AP192" s="7" t="str">
        <f ca="1">IF(AND($A192&lt;&gt;"",$A192&lt;&gt;"TOTAL"),IF(AND([6]PREMIOS_TITULACIONES_ANTIGUAS!$BT190&lt;&gt;"",[6]PREMIOS_TITULACIONES_ANTIGUAS!$BT190&lt;&gt;0),[6]PREMIOS_TITULACIONES_ANTIGUAS!$BT190,""),IF($A192="TOTAL",SUM(INDIRECT("AP4:AP"&amp;ROW()-1)),""))</f>
        <v/>
      </c>
      <c r="AQ192" s="7" t="str">
        <f t="shared" ca="1" si="51"/>
        <v/>
      </c>
      <c r="AR192" s="7" t="str">
        <f ca="1">IF(AND($A192&lt;&gt;"",$A192&lt;&gt;"TOTAL"),IF(AND([6]PREMIOS_TITULACIONES_ANTIGUAS!$BW190&lt;&gt;"",[6]PREMIOS_TITULACIONES_ANTIGUAS!$BW190&lt;&gt;0),[6]PREMIOS_TITULACIONES_ANTIGUAS!$BW190,""),IF($A192="TOTAL",SUM(INDIRECT("AR4:AR"&amp;ROW()-1)),""))</f>
        <v/>
      </c>
      <c r="AS192" s="7" t="str">
        <f ca="1">IF(AND($A192&lt;&gt;"",$A192&lt;&gt;"TOTAL"),IF(AND([6]PREMIOS_TITULACIONES_ANTIGUAS!$BY190&lt;&gt;"",[6]PREMIOS_TITULACIONES_ANTIGUAS!$BY190&lt;&gt;0),[6]PREMIOS_TITULACIONES_ANTIGUAS!$BY190,""),IF($A192="TOTAL",SUM(INDIRECT("AS4:AS"&amp;ROW()-1)),""))</f>
        <v/>
      </c>
      <c r="AT192" s="7" t="str">
        <f t="shared" ca="1" si="52"/>
        <v/>
      </c>
      <c r="AU192" s="7" t="str">
        <f ca="1">IF(AND($A192&lt;&gt;"",$A192&lt;&gt;"TOTAL"),IF(AND([6]PREMIOS_TITULACIONES_ANTIGUAS!$CB190&lt;&gt;"",[6]PREMIOS_TITULACIONES_ANTIGUAS!$CB190&lt;&gt;0),[6]PREMIOS_TITULACIONES_ANTIGUAS!$CB190,""),IF($A192="TOTAL",SUM(INDIRECT("AU4:AU"&amp;ROW()-1)),""))</f>
        <v/>
      </c>
      <c r="AV192" s="7" t="str">
        <f ca="1">IF(AND($A192&lt;&gt;"",$A192&lt;&gt;"TOTAL"),IF(AND([6]PREMIOS_TITULACIONES_ANTIGUAS!$CD190&lt;&gt;"",[6]PREMIOS_TITULACIONES_ANTIGUAS!$CD190&lt;&gt;0),[6]PREMIOS_TITULACIONES_ANTIGUAS!$CD190,""),IF($A192="TOTAL",SUM(INDIRECT("AV4:AV"&amp;ROW()-1)),""))</f>
        <v/>
      </c>
      <c r="AW192" s="7" t="str">
        <f t="shared" ca="1" si="53"/>
        <v/>
      </c>
      <c r="AX192" s="7" t="str">
        <f ca="1">IF(AND($A192&lt;&gt;"",$A192&lt;&gt;"TOTAL"),IF(AND([6]PREMIOS_TITULACIONES_ANTIGUAS!$CG190&lt;&gt;"",[6]PREMIOS_TITULACIONES_ANTIGUAS!$CG190&lt;&gt;0),[6]PREMIOS_TITULACIONES_ANTIGUAS!$CG190,""),IF($A192="TOTAL",SUM(INDIRECT("AX4:AX"&amp;ROW()-1)),""))</f>
        <v/>
      </c>
      <c r="AY192" s="7" t="str">
        <f ca="1">IF(AND($A192&lt;&gt;"",$A192&lt;&gt;"TOTAL"),IF(AND([6]PREMIOS_TITULACIONES_ANTIGUAS!$CI190&lt;&gt;"",[6]PREMIOS_TITULACIONES_ANTIGUAS!$CI190&lt;&gt;0),[6]PREMIOS_TITULACIONES_ANTIGUAS!$CI190,""),IF($A192="TOTAL",SUM(INDIRECT("AY4:AY"&amp;ROW()-1)),""))</f>
        <v/>
      </c>
      <c r="AZ192" s="7" t="str">
        <f t="shared" ca="1" si="54"/>
        <v/>
      </c>
      <c r="BA192" s="7" t="str">
        <f ca="1">IF(AND($A192&lt;&gt;"",$A192&lt;&gt;"TOTAL"),IF(AND([6]PREMIOS_TITULACIONES_ANTIGUAS!$CL190&lt;&gt;"",[6]PREMIOS_TITULACIONES_ANTIGUAS!$CL190&lt;&gt;0),[6]PREMIOS_TITULACIONES_ANTIGUAS!$CL190,""),IF($A192="TOTAL",SUM(INDIRECT("BA4:BA"&amp;ROW()-1)),""))</f>
        <v/>
      </c>
      <c r="BB192" s="7" t="str">
        <f ca="1">IF(AND($A192&lt;&gt;"",$A192&lt;&gt;"TOTAL"),IF(AND([6]PREMIOS_TITULACIONES_ANTIGUAS!$CN190&lt;&gt;"",[6]PREMIOS_TITULACIONES_ANTIGUAS!$CN190&lt;&gt;0),[6]PREMIOS_TITULACIONES_ANTIGUAS!$CN190,""),IF($A192="TOTAL",SUM(INDIRECT("BB4:BB"&amp;ROW()-1)),""))</f>
        <v/>
      </c>
      <c r="BC192" s="7" t="str">
        <f t="shared" ca="1" si="55"/>
        <v/>
      </c>
      <c r="BD192" s="7" t="str">
        <f ca="1">IF(AND($A192&lt;&gt;"",$A192&lt;&gt;"TOTAL"),IF(AND([6]PREMIOS_TITULACIONES_ANTIGUAS!$CQ190&lt;&gt;"",[6]PREMIOS_TITULACIONES_ANTIGUAS!$CQ190&lt;&gt;0),[6]PREMIOS_TITULACIONES_ANTIGUAS!$CQ190,""),IF($A192="TOTAL",SUM(INDIRECT("BD4:BD"&amp;ROW()-1)),""))</f>
        <v/>
      </c>
      <c r="BE192" s="7" t="str">
        <f ca="1">IF(AND($A192&lt;&gt;"",$A192&lt;&gt;"TOTAL"),IF(AND([6]PREMIOS_TITULACIONES_ANTIGUAS!$CS190&lt;&gt;"",[6]PREMIOS_TITULACIONES_ANTIGUAS!$CS190&lt;&gt;0),[6]PREMIOS_TITULACIONES_ANTIGUAS!$CS190,""),IF($A192="TOTAL",SUM(INDIRECT("BE4:BE"&amp;ROW()-1)),""))</f>
        <v/>
      </c>
      <c r="BF192" s="7" t="str">
        <f t="shared" ca="1" si="56"/>
        <v/>
      </c>
    </row>
    <row r="193" spans="1:58" x14ac:dyDescent="0.2">
      <c r="A193" s="12" t="str">
        <f>IF([6]PREMIOS_TITULACIONES_ANTIGUAS!$D191&lt;&gt;"",[6]PREMIOS_TITULACIONES_ANTIGUAS!$D191,IF(AND([6]PREMIOS_TITULACIONES_ANTIGUAS!$D191="",[6]PREMIOS_TITULACIONES_ANTIGUAS!$D192="",[6]PREMIOS_TITULACIONES_ANTIGUAS!$D190=""),"","TOTAL"))</f>
        <v/>
      </c>
      <c r="B193" s="7" t="str">
        <f ca="1">IF(AND($A193&lt;&gt;"",$A193&lt;&gt;"TOTAL"),IF(AND([6]PREMIOS_TITULACIONES_ANTIGUAS!$E191&lt;&gt;"",[6]PREMIOS_TITULACIONES_ANTIGUAS!$E191&lt;&gt;0),[6]PREMIOS_TITULACIONES_ANTIGUAS!$E191,""),IF($A193="TOTAL",SUM(INDIRECT("B4:B"&amp;ROW()-1)),""))</f>
        <v/>
      </c>
      <c r="C193" s="7" t="str">
        <f ca="1">IF(AND($A193&lt;&gt;"",$A193&lt;&gt;"TOTAL"),IF(AND([6]PREMIOS_TITULACIONES_ANTIGUAS!$G191&lt;&gt;"",[6]PREMIOS_TITULACIONES_ANTIGUAS!$G191&lt;&gt;0),[6]PREMIOS_TITULACIONES_ANTIGUAS!$G191,""),IF($A193="TOTAL",SUM(INDIRECT("C4:C"&amp;ROW()-1)),""))</f>
        <v/>
      </c>
      <c r="D193" s="7" t="str">
        <f t="shared" ca="1" si="38"/>
        <v/>
      </c>
      <c r="E193" s="7" t="str">
        <f ca="1">IF(AND($A193&lt;&gt;"",$A193&lt;&gt;"TOTAL"),IF(AND([6]PREMIOS_TITULACIONES_ANTIGUAS!$J191&lt;&gt;"",[6]PREMIOS_TITULACIONES_ANTIGUAS!$J191&lt;&gt;0),[6]PREMIOS_TITULACIONES_ANTIGUAS!$J191,""),IF($A193="TOTAL",SUM(INDIRECT("E4:E"&amp;ROW()-1)),""))</f>
        <v/>
      </c>
      <c r="F193" s="7" t="str">
        <f ca="1">IF(AND($A193&lt;&gt;"",$A193&lt;&gt;"TOTAL"),IF(AND([6]PREMIOS_TITULACIONES_ANTIGUAS!$L191&lt;&gt;"",[6]PREMIOS_TITULACIONES_ANTIGUAS!$L191&lt;&gt;0),[6]PREMIOS_TITULACIONES_ANTIGUAS!$L191,""),IF($A193="TOTAL",SUM(INDIRECT("F4:F"&amp;ROW()-1)),""))</f>
        <v/>
      </c>
      <c r="G193" s="7" t="str">
        <f t="shared" ca="1" si="39"/>
        <v/>
      </c>
      <c r="H193" s="7" t="str">
        <f ca="1">IF(AND($A193&lt;&gt;"",$A193&lt;&gt;"TOTAL"),IF(AND([6]PREMIOS_TITULACIONES_ANTIGUAS!$O191&lt;&gt;"",[6]PREMIOS_TITULACIONES_ANTIGUAS!$O191&lt;&gt;0),[6]PREMIOS_TITULACIONES_ANTIGUAS!$O191,""),IF($A193="TOTAL",SUM(INDIRECT("H4:H"&amp;ROW()-1)),""))</f>
        <v/>
      </c>
      <c r="I193" s="7" t="str">
        <f ca="1">IF(AND($A193&lt;&gt;"",$A193&lt;&gt;"TOTAL"),IF(AND([6]PREMIOS_TITULACIONES_ANTIGUAS!$Q191&lt;&gt;"",[6]PREMIOS_TITULACIONES_ANTIGUAS!$Q191&lt;&gt;0),[6]PREMIOS_TITULACIONES_ANTIGUAS!$Q191,""),IF($A193="TOTAL",SUM(INDIRECT("I4:I"&amp;ROW()-1)),""))</f>
        <v/>
      </c>
      <c r="J193" s="7" t="str">
        <f t="shared" ca="1" si="40"/>
        <v/>
      </c>
      <c r="K193" s="7" t="str">
        <f ca="1">IF(AND($A193&lt;&gt;"",$A193&lt;&gt;"TOTAL"),IF(AND([6]PREMIOS_TITULACIONES_ANTIGUAS!$T191&lt;&gt;"",[6]PREMIOS_TITULACIONES_ANTIGUAS!$T191&lt;&gt;0),[6]PREMIOS_TITULACIONES_ANTIGUAS!$T191,""),IF($A193="TOTAL",SUM(INDIRECT("K4:K"&amp;ROW()-1)),""))</f>
        <v/>
      </c>
      <c r="L193" s="7" t="str">
        <f ca="1">IF(AND($A193&lt;&gt;"",$A193&lt;&gt;"TOTAL"),IF(AND([6]PREMIOS_TITULACIONES_ANTIGUAS!$V191&lt;&gt;"",[6]PREMIOS_TITULACIONES_ANTIGUAS!$V191&lt;&gt;0),[6]PREMIOS_TITULACIONES_ANTIGUAS!$V191,""),IF($A193="TOTAL",SUM(INDIRECT("L4:L"&amp;ROW()-1)),""))</f>
        <v/>
      </c>
      <c r="M193" s="7" t="str">
        <f t="shared" ca="1" si="41"/>
        <v/>
      </c>
      <c r="N193" s="7" t="str">
        <f ca="1">IF(AND($A193&lt;&gt;"",$A193&lt;&gt;"TOTAL"),IF(AND([6]PREMIOS_TITULACIONES_ANTIGUAS!$Y191&lt;&gt;"",[6]PREMIOS_TITULACIONES_ANTIGUAS!$Y191&lt;&gt;0),[6]PREMIOS_TITULACIONES_ANTIGUAS!$Y191,""),IF($A193="TOTAL",SUM(INDIRECT("N4:N"&amp;ROW()-1)),""))</f>
        <v/>
      </c>
      <c r="O193" s="7" t="str">
        <f ca="1">IF(AND($A193&lt;&gt;"",$A193&lt;&gt;"TOTAL"),IF(AND([6]PREMIOS_TITULACIONES_ANTIGUAS!$AA191&lt;&gt;"",[6]PREMIOS_TITULACIONES_ANTIGUAS!$AA191&lt;&gt;0),[6]PREMIOS_TITULACIONES_ANTIGUAS!$AA191,""),IF($A193="TOTAL",SUM(INDIRECT("O4:O"&amp;ROW()-1)),""))</f>
        <v/>
      </c>
      <c r="P193" s="7" t="str">
        <f t="shared" ca="1" si="42"/>
        <v/>
      </c>
      <c r="Q193" s="7" t="str">
        <f ca="1">IF(AND($A193&lt;&gt;"",$A193&lt;&gt;"TOTAL"),IF(AND([6]PREMIOS_TITULACIONES_ANTIGUAS!$AD191&lt;&gt;"",[6]PREMIOS_TITULACIONES_ANTIGUAS!$AD191&lt;&gt;0),[6]PREMIOS_TITULACIONES_ANTIGUAS!$AD191,""),IF($A193="TOTAL",SUM(INDIRECT("Q4:Q"&amp;ROW()-1)),""))</f>
        <v/>
      </c>
      <c r="R193" s="7" t="str">
        <f ca="1">IF(AND($A193&lt;&gt;"",$A193&lt;&gt;"TOTAL"),IF(AND([6]PREMIOS_TITULACIONES_ANTIGUAS!$AF191&lt;&gt;"",[6]PREMIOS_TITULACIONES_ANTIGUAS!$AF191&lt;&gt;0),[6]PREMIOS_TITULACIONES_ANTIGUAS!$AF191,""),IF($A193="TOTAL",SUM(INDIRECT("R4:R"&amp;ROW()-1)),""))</f>
        <v/>
      </c>
      <c r="S193" s="7" t="str">
        <f t="shared" ca="1" si="43"/>
        <v/>
      </c>
      <c r="T193" s="7" t="str">
        <f ca="1">IF(AND($A193&lt;&gt;"",$A193&lt;&gt;"TOTAL"),IF(AND([6]PREMIOS_TITULACIONES_ANTIGUAS!$AI191&lt;&gt;"",[6]PREMIOS_TITULACIONES_ANTIGUAS!$AI191&lt;&gt;0),[6]PREMIOS_TITULACIONES_ANTIGUAS!$AI191,""),IF($A193="TOTAL",SUM(INDIRECT("T4:T"&amp;ROW()-1)),""))</f>
        <v/>
      </c>
      <c r="U193" s="7" t="str">
        <f ca="1">IF(AND($A193&lt;&gt;"",$A193&lt;&gt;"TOTAL"),IF(AND([6]PREMIOS_TITULACIONES_ANTIGUAS!$AK191&lt;&gt;"",[6]PREMIOS_TITULACIONES_ANTIGUAS!$AK191&lt;&gt;0),[6]PREMIOS_TITULACIONES_ANTIGUAS!$AK191,""),IF($A193="TOTAL",SUM(INDIRECT("U4:U"&amp;ROW()-1)),""))</f>
        <v/>
      </c>
      <c r="V193" s="7" t="str">
        <f t="shared" ca="1" si="44"/>
        <v/>
      </c>
      <c r="W193" s="7" t="str">
        <f ca="1">IF(AND($A193&lt;&gt;"",$A193&lt;&gt;"TOTAL"),IF(AND([6]PREMIOS_TITULACIONES_ANTIGUAS!$AN191&lt;&gt;"",[6]PREMIOS_TITULACIONES_ANTIGUAS!$AN191&lt;&gt;0),[6]PREMIOS_TITULACIONES_ANTIGUAS!$AN191,""),IF($A193="TOTAL",SUM(INDIRECT("W4:W"&amp;ROW()-1)),""))</f>
        <v/>
      </c>
      <c r="X193" s="7" t="str">
        <f ca="1">IF(AND($A193&lt;&gt;"",$A193&lt;&gt;"TOTAL"),IF(AND([6]PREMIOS_TITULACIONES_ANTIGUAS!$AP191&lt;&gt;"",[6]PREMIOS_TITULACIONES_ANTIGUAS!$AP191&lt;&gt;0),[6]PREMIOS_TITULACIONES_ANTIGUAS!$AP191,""),IF($A193="TOTAL",SUM(INDIRECT("X4:X"&amp;ROW()-1)),""))</f>
        <v/>
      </c>
      <c r="Y193" s="7" t="str">
        <f t="shared" ca="1" si="45"/>
        <v/>
      </c>
      <c r="Z193" s="7" t="str">
        <f ca="1">IF(AND($A193&lt;&gt;"",$A193&lt;&gt;"TOTAL"),IF(AND([6]PREMIOS_TITULACIONES_ANTIGUAS!$AS191&lt;&gt;"",[6]PREMIOS_TITULACIONES_ANTIGUAS!$AS191&lt;&gt;0),[6]PREMIOS_TITULACIONES_ANTIGUAS!$AS191,""),IF($A193="TOTAL",SUM(INDIRECT("Z4:Z"&amp;ROW()-1)),""))</f>
        <v/>
      </c>
      <c r="AA193" s="7" t="str">
        <f ca="1">IF(AND($A193&lt;&gt;"",$A193&lt;&gt;"TOTAL"),IF(AND([6]PREMIOS_TITULACIONES_ANTIGUAS!$AU191&lt;&gt;"",[6]PREMIOS_TITULACIONES_ANTIGUAS!$AU191&lt;&gt;0),[6]PREMIOS_TITULACIONES_ANTIGUAS!$AU191,""),IF($A193="TOTAL",SUM(INDIRECT("AA4:AA"&amp;ROW()-1)),""))</f>
        <v/>
      </c>
      <c r="AB193" s="7" t="str">
        <f t="shared" ca="1" si="46"/>
        <v/>
      </c>
      <c r="AC193" s="7" t="str">
        <f ca="1">IF(AND($A193&lt;&gt;"",$A193&lt;&gt;"TOTAL"),IF(AND([6]PREMIOS_TITULACIONES_ANTIGUAS!$AX191&lt;&gt;"",[6]PREMIOS_TITULACIONES_ANTIGUAS!$AX191&lt;&gt;0),[6]PREMIOS_TITULACIONES_ANTIGUAS!$AX191,""),IF($A193="TOTAL",SUM(INDIRECT("AC4:AC"&amp;ROW()-1)),""))</f>
        <v/>
      </c>
      <c r="AD193" s="7" t="str">
        <f ca="1">IF(AND($A193&lt;&gt;"",$A193&lt;&gt;"TOTAL"),IF(AND([6]PREMIOS_TITULACIONES_ANTIGUAS!$AZ191&lt;&gt;"",[6]PREMIOS_TITULACIONES_ANTIGUAS!$AZ191&lt;&gt;0),[6]PREMIOS_TITULACIONES_ANTIGUAS!$AZ191,""),IF($A193="TOTAL",SUM(INDIRECT("AD4:AD"&amp;ROW()-1)),""))</f>
        <v/>
      </c>
      <c r="AE193" s="7" t="str">
        <f t="shared" ca="1" si="47"/>
        <v/>
      </c>
      <c r="AF193" s="7" t="str">
        <f ca="1">IF(AND($A193&lt;&gt;"",$A193&lt;&gt;"TOTAL"),IF(AND([6]PREMIOS_TITULACIONES_ANTIGUAS!$BC191&lt;&gt;"",[6]PREMIOS_TITULACIONES_ANTIGUAS!$BC191&lt;&gt;0),[6]PREMIOS_TITULACIONES_ANTIGUAS!$BC191,""),IF($A193="TOTAL",SUM(INDIRECT("AF4:AF"&amp;ROW()-1)),""))</f>
        <v/>
      </c>
      <c r="AG193" s="7" t="str">
        <f ca="1">IF(AND($A193&lt;&gt;"",$A193&lt;&gt;"TOTAL"),IF(AND([6]PREMIOS_TITULACIONES_ANTIGUAS!$BE191&lt;&gt;"",[6]PREMIOS_TITULACIONES_ANTIGUAS!$BE191&lt;&gt;0),[6]PREMIOS_TITULACIONES_ANTIGUAS!$BE191,""),IF($A193="TOTAL",SUM(INDIRECT("AG4:AG"&amp;ROW()-1)),""))</f>
        <v/>
      </c>
      <c r="AH193" s="7" t="str">
        <f t="shared" ca="1" si="48"/>
        <v/>
      </c>
      <c r="AI193" s="7" t="str">
        <f ca="1">IF(AND($A193&lt;&gt;"",$A193&lt;&gt;"TOTAL"),IF(AND([6]PREMIOS_TITULACIONES_ANTIGUAS!$BH191&lt;&gt;"",[6]PREMIOS_TITULACIONES_ANTIGUAS!$BH191&lt;&gt;0),[6]PREMIOS_TITULACIONES_ANTIGUAS!$BH191,""),IF($A193="TOTAL",SUM(INDIRECT("AI4:AI"&amp;ROW()-1)),""))</f>
        <v/>
      </c>
      <c r="AJ193" s="7" t="str">
        <f ca="1">IF(AND($A193&lt;&gt;"",$A193&lt;&gt;"TOTAL"),IF(AND([6]PREMIOS_TITULACIONES_ANTIGUAS!$BJ191&lt;&gt;"",[6]PREMIOS_TITULACIONES_ANTIGUAS!$BJ191&lt;&gt;0),[6]PREMIOS_TITULACIONES_ANTIGUAS!$BJ191,""),IF($A193="TOTAL",SUM(INDIRECT("AJ4:AJ"&amp;ROW()-1)),""))</f>
        <v/>
      </c>
      <c r="AK193" s="7" t="str">
        <f t="shared" ca="1" si="49"/>
        <v/>
      </c>
      <c r="AL193" s="7" t="str">
        <f ca="1">IF(AND($A193&lt;&gt;"",$A193&lt;&gt;"TOTAL"),IF(AND([6]PREMIOS_TITULACIONES_ANTIGUAS!$BM191&lt;&gt;"",[6]PREMIOS_TITULACIONES_ANTIGUAS!$BM191&lt;&gt;0),[6]PREMIOS_TITULACIONES_ANTIGUAS!$BM191,""),IF($A193="TOTAL",SUM(INDIRECT("AL4:AL"&amp;ROW()-1)),""))</f>
        <v/>
      </c>
      <c r="AM193" s="7" t="str">
        <f ca="1">IF(AND($A193&lt;&gt;"",$A193&lt;&gt;"TOTAL"),IF(AND([6]PREMIOS_TITULACIONES_ANTIGUAS!$BO191&lt;&gt;"",[6]PREMIOS_TITULACIONES_ANTIGUAS!$BO191&lt;&gt;0),[6]PREMIOS_TITULACIONES_ANTIGUAS!$BO191,""),IF($A193="TOTAL",SUM(INDIRECT("AM4:AM"&amp;ROW()-1)),""))</f>
        <v/>
      </c>
      <c r="AN193" s="7" t="str">
        <f t="shared" ca="1" si="50"/>
        <v/>
      </c>
      <c r="AO193" s="7" t="str">
        <f ca="1">IF(AND($A193&lt;&gt;"",$A193&lt;&gt;"TOTAL"),IF(AND([6]PREMIOS_TITULACIONES_ANTIGUAS!$BR191&lt;&gt;"",[6]PREMIOS_TITULACIONES_ANTIGUAS!$BR191&lt;&gt;0),[6]PREMIOS_TITULACIONES_ANTIGUAS!$BR191,""),IF($A193="TOTAL",SUM(INDIRECT("AO4:AO"&amp;ROW()-1)),""))</f>
        <v/>
      </c>
      <c r="AP193" s="7" t="str">
        <f ca="1">IF(AND($A193&lt;&gt;"",$A193&lt;&gt;"TOTAL"),IF(AND([6]PREMIOS_TITULACIONES_ANTIGUAS!$BT191&lt;&gt;"",[6]PREMIOS_TITULACIONES_ANTIGUAS!$BT191&lt;&gt;0),[6]PREMIOS_TITULACIONES_ANTIGUAS!$BT191,""),IF($A193="TOTAL",SUM(INDIRECT("AP4:AP"&amp;ROW()-1)),""))</f>
        <v/>
      </c>
      <c r="AQ193" s="7" t="str">
        <f t="shared" ca="1" si="51"/>
        <v/>
      </c>
      <c r="AR193" s="7" t="str">
        <f ca="1">IF(AND($A193&lt;&gt;"",$A193&lt;&gt;"TOTAL"),IF(AND([6]PREMIOS_TITULACIONES_ANTIGUAS!$BW191&lt;&gt;"",[6]PREMIOS_TITULACIONES_ANTIGUAS!$BW191&lt;&gt;0),[6]PREMIOS_TITULACIONES_ANTIGUAS!$BW191,""),IF($A193="TOTAL",SUM(INDIRECT("AR4:AR"&amp;ROW()-1)),""))</f>
        <v/>
      </c>
      <c r="AS193" s="7" t="str">
        <f ca="1">IF(AND($A193&lt;&gt;"",$A193&lt;&gt;"TOTAL"),IF(AND([6]PREMIOS_TITULACIONES_ANTIGUAS!$BY191&lt;&gt;"",[6]PREMIOS_TITULACIONES_ANTIGUAS!$BY191&lt;&gt;0),[6]PREMIOS_TITULACIONES_ANTIGUAS!$BY191,""),IF($A193="TOTAL",SUM(INDIRECT("AS4:AS"&amp;ROW()-1)),""))</f>
        <v/>
      </c>
      <c r="AT193" s="7" t="str">
        <f t="shared" ca="1" si="52"/>
        <v/>
      </c>
      <c r="AU193" s="7" t="str">
        <f ca="1">IF(AND($A193&lt;&gt;"",$A193&lt;&gt;"TOTAL"),IF(AND([6]PREMIOS_TITULACIONES_ANTIGUAS!$CB191&lt;&gt;"",[6]PREMIOS_TITULACIONES_ANTIGUAS!$CB191&lt;&gt;0),[6]PREMIOS_TITULACIONES_ANTIGUAS!$CB191,""),IF($A193="TOTAL",SUM(INDIRECT("AU4:AU"&amp;ROW()-1)),""))</f>
        <v/>
      </c>
      <c r="AV193" s="7" t="str">
        <f ca="1">IF(AND($A193&lt;&gt;"",$A193&lt;&gt;"TOTAL"),IF(AND([6]PREMIOS_TITULACIONES_ANTIGUAS!$CD191&lt;&gt;"",[6]PREMIOS_TITULACIONES_ANTIGUAS!$CD191&lt;&gt;0),[6]PREMIOS_TITULACIONES_ANTIGUAS!$CD191,""),IF($A193="TOTAL",SUM(INDIRECT("AV4:AV"&amp;ROW()-1)),""))</f>
        <v/>
      </c>
      <c r="AW193" s="7" t="str">
        <f t="shared" ca="1" si="53"/>
        <v/>
      </c>
      <c r="AX193" s="7" t="str">
        <f ca="1">IF(AND($A193&lt;&gt;"",$A193&lt;&gt;"TOTAL"),IF(AND([6]PREMIOS_TITULACIONES_ANTIGUAS!$CG191&lt;&gt;"",[6]PREMIOS_TITULACIONES_ANTIGUAS!$CG191&lt;&gt;0),[6]PREMIOS_TITULACIONES_ANTIGUAS!$CG191,""),IF($A193="TOTAL",SUM(INDIRECT("AX4:AX"&amp;ROW()-1)),""))</f>
        <v/>
      </c>
      <c r="AY193" s="7" t="str">
        <f ca="1">IF(AND($A193&lt;&gt;"",$A193&lt;&gt;"TOTAL"),IF(AND([6]PREMIOS_TITULACIONES_ANTIGUAS!$CI191&lt;&gt;"",[6]PREMIOS_TITULACIONES_ANTIGUAS!$CI191&lt;&gt;0),[6]PREMIOS_TITULACIONES_ANTIGUAS!$CI191,""),IF($A193="TOTAL",SUM(INDIRECT("AY4:AY"&amp;ROW()-1)),""))</f>
        <v/>
      </c>
      <c r="AZ193" s="7" t="str">
        <f t="shared" ca="1" si="54"/>
        <v/>
      </c>
      <c r="BA193" s="7" t="str">
        <f ca="1">IF(AND($A193&lt;&gt;"",$A193&lt;&gt;"TOTAL"),IF(AND([6]PREMIOS_TITULACIONES_ANTIGUAS!$CL191&lt;&gt;"",[6]PREMIOS_TITULACIONES_ANTIGUAS!$CL191&lt;&gt;0),[6]PREMIOS_TITULACIONES_ANTIGUAS!$CL191,""),IF($A193="TOTAL",SUM(INDIRECT("BA4:BA"&amp;ROW()-1)),""))</f>
        <v/>
      </c>
      <c r="BB193" s="7" t="str">
        <f ca="1">IF(AND($A193&lt;&gt;"",$A193&lt;&gt;"TOTAL"),IF(AND([6]PREMIOS_TITULACIONES_ANTIGUAS!$CN191&lt;&gt;"",[6]PREMIOS_TITULACIONES_ANTIGUAS!$CN191&lt;&gt;0),[6]PREMIOS_TITULACIONES_ANTIGUAS!$CN191,""),IF($A193="TOTAL",SUM(INDIRECT("BB4:BB"&amp;ROW()-1)),""))</f>
        <v/>
      </c>
      <c r="BC193" s="7" t="str">
        <f t="shared" ca="1" si="55"/>
        <v/>
      </c>
      <c r="BD193" s="7" t="str">
        <f ca="1">IF(AND($A193&lt;&gt;"",$A193&lt;&gt;"TOTAL"),IF(AND([6]PREMIOS_TITULACIONES_ANTIGUAS!$CQ191&lt;&gt;"",[6]PREMIOS_TITULACIONES_ANTIGUAS!$CQ191&lt;&gt;0),[6]PREMIOS_TITULACIONES_ANTIGUAS!$CQ191,""),IF($A193="TOTAL",SUM(INDIRECT("BD4:BD"&amp;ROW()-1)),""))</f>
        <v/>
      </c>
      <c r="BE193" s="7" t="str">
        <f ca="1">IF(AND($A193&lt;&gt;"",$A193&lt;&gt;"TOTAL"),IF(AND([6]PREMIOS_TITULACIONES_ANTIGUAS!$CS191&lt;&gt;"",[6]PREMIOS_TITULACIONES_ANTIGUAS!$CS191&lt;&gt;0),[6]PREMIOS_TITULACIONES_ANTIGUAS!$CS191,""),IF($A193="TOTAL",SUM(INDIRECT("BE4:BE"&amp;ROW()-1)),""))</f>
        <v/>
      </c>
      <c r="BF193" s="7" t="str">
        <f t="shared" ca="1" si="56"/>
        <v/>
      </c>
    </row>
    <row r="194" spans="1:58" x14ac:dyDescent="0.2">
      <c r="A194" s="12" t="str">
        <f>IF([6]PREMIOS_TITULACIONES_ANTIGUAS!$D192&lt;&gt;"",[6]PREMIOS_TITULACIONES_ANTIGUAS!$D192,IF(AND([6]PREMIOS_TITULACIONES_ANTIGUAS!$D192="",[6]PREMIOS_TITULACIONES_ANTIGUAS!$D193="",[6]PREMIOS_TITULACIONES_ANTIGUAS!$D191=""),"","TOTAL"))</f>
        <v/>
      </c>
      <c r="B194" s="7" t="str">
        <f ca="1">IF(AND($A194&lt;&gt;"",$A194&lt;&gt;"TOTAL"),IF(AND([6]PREMIOS_TITULACIONES_ANTIGUAS!$E192&lt;&gt;"",[6]PREMIOS_TITULACIONES_ANTIGUAS!$E192&lt;&gt;0),[6]PREMIOS_TITULACIONES_ANTIGUAS!$E192,""),IF($A194="TOTAL",SUM(INDIRECT("B4:B"&amp;ROW()-1)),""))</f>
        <v/>
      </c>
      <c r="C194" s="7" t="str">
        <f ca="1">IF(AND($A194&lt;&gt;"",$A194&lt;&gt;"TOTAL"),IF(AND([6]PREMIOS_TITULACIONES_ANTIGUAS!$G192&lt;&gt;"",[6]PREMIOS_TITULACIONES_ANTIGUAS!$G192&lt;&gt;0),[6]PREMIOS_TITULACIONES_ANTIGUAS!$G192,""),IF($A194="TOTAL",SUM(INDIRECT("C4:C"&amp;ROW()-1)),""))</f>
        <v/>
      </c>
      <c r="D194" s="7" t="str">
        <f t="shared" ca="1" si="38"/>
        <v/>
      </c>
      <c r="E194" s="7" t="str">
        <f ca="1">IF(AND($A194&lt;&gt;"",$A194&lt;&gt;"TOTAL"),IF(AND([6]PREMIOS_TITULACIONES_ANTIGUAS!$J192&lt;&gt;"",[6]PREMIOS_TITULACIONES_ANTIGUAS!$J192&lt;&gt;0),[6]PREMIOS_TITULACIONES_ANTIGUAS!$J192,""),IF($A194="TOTAL",SUM(INDIRECT("E4:E"&amp;ROW()-1)),""))</f>
        <v/>
      </c>
      <c r="F194" s="7" t="str">
        <f ca="1">IF(AND($A194&lt;&gt;"",$A194&lt;&gt;"TOTAL"),IF(AND([6]PREMIOS_TITULACIONES_ANTIGUAS!$L192&lt;&gt;"",[6]PREMIOS_TITULACIONES_ANTIGUAS!$L192&lt;&gt;0),[6]PREMIOS_TITULACIONES_ANTIGUAS!$L192,""),IF($A194="TOTAL",SUM(INDIRECT("F4:F"&amp;ROW()-1)),""))</f>
        <v/>
      </c>
      <c r="G194" s="7" t="str">
        <f t="shared" ca="1" si="39"/>
        <v/>
      </c>
      <c r="H194" s="7" t="str">
        <f ca="1">IF(AND($A194&lt;&gt;"",$A194&lt;&gt;"TOTAL"),IF(AND([6]PREMIOS_TITULACIONES_ANTIGUAS!$O192&lt;&gt;"",[6]PREMIOS_TITULACIONES_ANTIGUAS!$O192&lt;&gt;0),[6]PREMIOS_TITULACIONES_ANTIGUAS!$O192,""),IF($A194="TOTAL",SUM(INDIRECT("H4:H"&amp;ROW()-1)),""))</f>
        <v/>
      </c>
      <c r="I194" s="7" t="str">
        <f ca="1">IF(AND($A194&lt;&gt;"",$A194&lt;&gt;"TOTAL"),IF(AND([6]PREMIOS_TITULACIONES_ANTIGUAS!$Q192&lt;&gt;"",[6]PREMIOS_TITULACIONES_ANTIGUAS!$Q192&lt;&gt;0),[6]PREMIOS_TITULACIONES_ANTIGUAS!$Q192,""),IF($A194="TOTAL",SUM(INDIRECT("I4:I"&amp;ROW()-1)),""))</f>
        <v/>
      </c>
      <c r="J194" s="7" t="str">
        <f t="shared" ca="1" si="40"/>
        <v/>
      </c>
      <c r="K194" s="7" t="str">
        <f ca="1">IF(AND($A194&lt;&gt;"",$A194&lt;&gt;"TOTAL"),IF(AND([6]PREMIOS_TITULACIONES_ANTIGUAS!$T192&lt;&gt;"",[6]PREMIOS_TITULACIONES_ANTIGUAS!$T192&lt;&gt;0),[6]PREMIOS_TITULACIONES_ANTIGUAS!$T192,""),IF($A194="TOTAL",SUM(INDIRECT("K4:K"&amp;ROW()-1)),""))</f>
        <v/>
      </c>
      <c r="L194" s="7" t="str">
        <f ca="1">IF(AND($A194&lt;&gt;"",$A194&lt;&gt;"TOTAL"),IF(AND([6]PREMIOS_TITULACIONES_ANTIGUAS!$V192&lt;&gt;"",[6]PREMIOS_TITULACIONES_ANTIGUAS!$V192&lt;&gt;0),[6]PREMIOS_TITULACIONES_ANTIGUAS!$V192,""),IF($A194="TOTAL",SUM(INDIRECT("L4:L"&amp;ROW()-1)),""))</f>
        <v/>
      </c>
      <c r="M194" s="7" t="str">
        <f t="shared" ca="1" si="41"/>
        <v/>
      </c>
      <c r="N194" s="7" t="str">
        <f ca="1">IF(AND($A194&lt;&gt;"",$A194&lt;&gt;"TOTAL"),IF(AND([6]PREMIOS_TITULACIONES_ANTIGUAS!$Y192&lt;&gt;"",[6]PREMIOS_TITULACIONES_ANTIGUAS!$Y192&lt;&gt;0),[6]PREMIOS_TITULACIONES_ANTIGUAS!$Y192,""),IF($A194="TOTAL",SUM(INDIRECT("N4:N"&amp;ROW()-1)),""))</f>
        <v/>
      </c>
      <c r="O194" s="7" t="str">
        <f ca="1">IF(AND($A194&lt;&gt;"",$A194&lt;&gt;"TOTAL"),IF(AND([6]PREMIOS_TITULACIONES_ANTIGUAS!$AA192&lt;&gt;"",[6]PREMIOS_TITULACIONES_ANTIGUAS!$AA192&lt;&gt;0),[6]PREMIOS_TITULACIONES_ANTIGUAS!$AA192,""),IF($A194="TOTAL",SUM(INDIRECT("O4:O"&amp;ROW()-1)),""))</f>
        <v/>
      </c>
      <c r="P194" s="7" t="str">
        <f t="shared" ca="1" si="42"/>
        <v/>
      </c>
      <c r="Q194" s="7" t="str">
        <f ca="1">IF(AND($A194&lt;&gt;"",$A194&lt;&gt;"TOTAL"),IF(AND([6]PREMIOS_TITULACIONES_ANTIGUAS!$AD192&lt;&gt;"",[6]PREMIOS_TITULACIONES_ANTIGUAS!$AD192&lt;&gt;0),[6]PREMIOS_TITULACIONES_ANTIGUAS!$AD192,""),IF($A194="TOTAL",SUM(INDIRECT("Q4:Q"&amp;ROW()-1)),""))</f>
        <v/>
      </c>
      <c r="R194" s="7" t="str">
        <f ca="1">IF(AND($A194&lt;&gt;"",$A194&lt;&gt;"TOTAL"),IF(AND([6]PREMIOS_TITULACIONES_ANTIGUAS!$AF192&lt;&gt;"",[6]PREMIOS_TITULACIONES_ANTIGUAS!$AF192&lt;&gt;0),[6]PREMIOS_TITULACIONES_ANTIGUAS!$AF192,""),IF($A194="TOTAL",SUM(INDIRECT("R4:R"&amp;ROW()-1)),""))</f>
        <v/>
      </c>
      <c r="S194" s="7" t="str">
        <f t="shared" ca="1" si="43"/>
        <v/>
      </c>
      <c r="T194" s="7" t="str">
        <f ca="1">IF(AND($A194&lt;&gt;"",$A194&lt;&gt;"TOTAL"),IF(AND([6]PREMIOS_TITULACIONES_ANTIGUAS!$AI192&lt;&gt;"",[6]PREMIOS_TITULACIONES_ANTIGUAS!$AI192&lt;&gt;0),[6]PREMIOS_TITULACIONES_ANTIGUAS!$AI192,""),IF($A194="TOTAL",SUM(INDIRECT("T4:T"&amp;ROW()-1)),""))</f>
        <v/>
      </c>
      <c r="U194" s="7" t="str">
        <f ca="1">IF(AND($A194&lt;&gt;"",$A194&lt;&gt;"TOTAL"),IF(AND([6]PREMIOS_TITULACIONES_ANTIGUAS!$AK192&lt;&gt;"",[6]PREMIOS_TITULACIONES_ANTIGUAS!$AK192&lt;&gt;0),[6]PREMIOS_TITULACIONES_ANTIGUAS!$AK192,""),IF($A194="TOTAL",SUM(INDIRECT("U4:U"&amp;ROW()-1)),""))</f>
        <v/>
      </c>
      <c r="V194" s="7" t="str">
        <f t="shared" ca="1" si="44"/>
        <v/>
      </c>
      <c r="W194" s="7" t="str">
        <f ca="1">IF(AND($A194&lt;&gt;"",$A194&lt;&gt;"TOTAL"),IF(AND([6]PREMIOS_TITULACIONES_ANTIGUAS!$AN192&lt;&gt;"",[6]PREMIOS_TITULACIONES_ANTIGUAS!$AN192&lt;&gt;0),[6]PREMIOS_TITULACIONES_ANTIGUAS!$AN192,""),IF($A194="TOTAL",SUM(INDIRECT("W4:W"&amp;ROW()-1)),""))</f>
        <v/>
      </c>
      <c r="X194" s="7" t="str">
        <f ca="1">IF(AND($A194&lt;&gt;"",$A194&lt;&gt;"TOTAL"),IF(AND([6]PREMIOS_TITULACIONES_ANTIGUAS!$AP192&lt;&gt;"",[6]PREMIOS_TITULACIONES_ANTIGUAS!$AP192&lt;&gt;0),[6]PREMIOS_TITULACIONES_ANTIGUAS!$AP192,""),IF($A194="TOTAL",SUM(INDIRECT("X4:X"&amp;ROW()-1)),""))</f>
        <v/>
      </c>
      <c r="Y194" s="7" t="str">
        <f t="shared" ca="1" si="45"/>
        <v/>
      </c>
      <c r="Z194" s="7" t="str">
        <f ca="1">IF(AND($A194&lt;&gt;"",$A194&lt;&gt;"TOTAL"),IF(AND([6]PREMIOS_TITULACIONES_ANTIGUAS!$AS192&lt;&gt;"",[6]PREMIOS_TITULACIONES_ANTIGUAS!$AS192&lt;&gt;0),[6]PREMIOS_TITULACIONES_ANTIGUAS!$AS192,""),IF($A194="TOTAL",SUM(INDIRECT("Z4:Z"&amp;ROW()-1)),""))</f>
        <v/>
      </c>
      <c r="AA194" s="7" t="str">
        <f ca="1">IF(AND($A194&lt;&gt;"",$A194&lt;&gt;"TOTAL"),IF(AND([6]PREMIOS_TITULACIONES_ANTIGUAS!$AU192&lt;&gt;"",[6]PREMIOS_TITULACIONES_ANTIGUAS!$AU192&lt;&gt;0),[6]PREMIOS_TITULACIONES_ANTIGUAS!$AU192,""),IF($A194="TOTAL",SUM(INDIRECT("AA4:AA"&amp;ROW()-1)),""))</f>
        <v/>
      </c>
      <c r="AB194" s="7" t="str">
        <f t="shared" ca="1" si="46"/>
        <v/>
      </c>
      <c r="AC194" s="7" t="str">
        <f ca="1">IF(AND($A194&lt;&gt;"",$A194&lt;&gt;"TOTAL"),IF(AND([6]PREMIOS_TITULACIONES_ANTIGUAS!$AX192&lt;&gt;"",[6]PREMIOS_TITULACIONES_ANTIGUAS!$AX192&lt;&gt;0),[6]PREMIOS_TITULACIONES_ANTIGUAS!$AX192,""),IF($A194="TOTAL",SUM(INDIRECT("AC4:AC"&amp;ROW()-1)),""))</f>
        <v/>
      </c>
      <c r="AD194" s="7" t="str">
        <f ca="1">IF(AND($A194&lt;&gt;"",$A194&lt;&gt;"TOTAL"),IF(AND([6]PREMIOS_TITULACIONES_ANTIGUAS!$AZ192&lt;&gt;"",[6]PREMIOS_TITULACIONES_ANTIGUAS!$AZ192&lt;&gt;0),[6]PREMIOS_TITULACIONES_ANTIGUAS!$AZ192,""),IF($A194="TOTAL",SUM(INDIRECT("AD4:AD"&amp;ROW()-1)),""))</f>
        <v/>
      </c>
      <c r="AE194" s="7" t="str">
        <f t="shared" ca="1" si="47"/>
        <v/>
      </c>
      <c r="AF194" s="7" t="str">
        <f ca="1">IF(AND($A194&lt;&gt;"",$A194&lt;&gt;"TOTAL"),IF(AND([6]PREMIOS_TITULACIONES_ANTIGUAS!$BC192&lt;&gt;"",[6]PREMIOS_TITULACIONES_ANTIGUAS!$BC192&lt;&gt;0),[6]PREMIOS_TITULACIONES_ANTIGUAS!$BC192,""),IF($A194="TOTAL",SUM(INDIRECT("AF4:AF"&amp;ROW()-1)),""))</f>
        <v/>
      </c>
      <c r="AG194" s="7" t="str">
        <f ca="1">IF(AND($A194&lt;&gt;"",$A194&lt;&gt;"TOTAL"),IF(AND([6]PREMIOS_TITULACIONES_ANTIGUAS!$BE192&lt;&gt;"",[6]PREMIOS_TITULACIONES_ANTIGUAS!$BE192&lt;&gt;0),[6]PREMIOS_TITULACIONES_ANTIGUAS!$BE192,""),IF($A194="TOTAL",SUM(INDIRECT("AG4:AG"&amp;ROW()-1)),""))</f>
        <v/>
      </c>
      <c r="AH194" s="7" t="str">
        <f t="shared" ca="1" si="48"/>
        <v/>
      </c>
      <c r="AI194" s="7" t="str">
        <f ca="1">IF(AND($A194&lt;&gt;"",$A194&lt;&gt;"TOTAL"),IF(AND([6]PREMIOS_TITULACIONES_ANTIGUAS!$BH192&lt;&gt;"",[6]PREMIOS_TITULACIONES_ANTIGUAS!$BH192&lt;&gt;0),[6]PREMIOS_TITULACIONES_ANTIGUAS!$BH192,""),IF($A194="TOTAL",SUM(INDIRECT("AI4:AI"&amp;ROW()-1)),""))</f>
        <v/>
      </c>
      <c r="AJ194" s="7" t="str">
        <f ca="1">IF(AND($A194&lt;&gt;"",$A194&lt;&gt;"TOTAL"),IF(AND([6]PREMIOS_TITULACIONES_ANTIGUAS!$BJ192&lt;&gt;"",[6]PREMIOS_TITULACIONES_ANTIGUAS!$BJ192&lt;&gt;0),[6]PREMIOS_TITULACIONES_ANTIGUAS!$BJ192,""),IF($A194="TOTAL",SUM(INDIRECT("AJ4:AJ"&amp;ROW()-1)),""))</f>
        <v/>
      </c>
      <c r="AK194" s="7" t="str">
        <f t="shared" ca="1" si="49"/>
        <v/>
      </c>
      <c r="AL194" s="7" t="str">
        <f ca="1">IF(AND($A194&lt;&gt;"",$A194&lt;&gt;"TOTAL"),IF(AND([6]PREMIOS_TITULACIONES_ANTIGUAS!$BM192&lt;&gt;"",[6]PREMIOS_TITULACIONES_ANTIGUAS!$BM192&lt;&gt;0),[6]PREMIOS_TITULACIONES_ANTIGUAS!$BM192,""),IF($A194="TOTAL",SUM(INDIRECT("AL4:AL"&amp;ROW()-1)),""))</f>
        <v/>
      </c>
      <c r="AM194" s="7" t="str">
        <f ca="1">IF(AND($A194&lt;&gt;"",$A194&lt;&gt;"TOTAL"),IF(AND([6]PREMIOS_TITULACIONES_ANTIGUAS!$BO192&lt;&gt;"",[6]PREMIOS_TITULACIONES_ANTIGUAS!$BO192&lt;&gt;0),[6]PREMIOS_TITULACIONES_ANTIGUAS!$BO192,""),IF($A194="TOTAL",SUM(INDIRECT("AM4:AM"&amp;ROW()-1)),""))</f>
        <v/>
      </c>
      <c r="AN194" s="7" t="str">
        <f t="shared" ca="1" si="50"/>
        <v/>
      </c>
      <c r="AO194" s="7" t="str">
        <f ca="1">IF(AND($A194&lt;&gt;"",$A194&lt;&gt;"TOTAL"),IF(AND([6]PREMIOS_TITULACIONES_ANTIGUAS!$BR192&lt;&gt;"",[6]PREMIOS_TITULACIONES_ANTIGUAS!$BR192&lt;&gt;0),[6]PREMIOS_TITULACIONES_ANTIGUAS!$BR192,""),IF($A194="TOTAL",SUM(INDIRECT("AO4:AO"&amp;ROW()-1)),""))</f>
        <v/>
      </c>
      <c r="AP194" s="7" t="str">
        <f ca="1">IF(AND($A194&lt;&gt;"",$A194&lt;&gt;"TOTAL"),IF(AND([6]PREMIOS_TITULACIONES_ANTIGUAS!$BT192&lt;&gt;"",[6]PREMIOS_TITULACIONES_ANTIGUAS!$BT192&lt;&gt;0),[6]PREMIOS_TITULACIONES_ANTIGUAS!$BT192,""),IF($A194="TOTAL",SUM(INDIRECT("AP4:AP"&amp;ROW()-1)),""))</f>
        <v/>
      </c>
      <c r="AQ194" s="7" t="str">
        <f t="shared" ca="1" si="51"/>
        <v/>
      </c>
      <c r="AR194" s="7" t="str">
        <f ca="1">IF(AND($A194&lt;&gt;"",$A194&lt;&gt;"TOTAL"),IF(AND([6]PREMIOS_TITULACIONES_ANTIGUAS!$BW192&lt;&gt;"",[6]PREMIOS_TITULACIONES_ANTIGUAS!$BW192&lt;&gt;0),[6]PREMIOS_TITULACIONES_ANTIGUAS!$BW192,""),IF($A194="TOTAL",SUM(INDIRECT("AR4:AR"&amp;ROW()-1)),""))</f>
        <v/>
      </c>
      <c r="AS194" s="7" t="str">
        <f ca="1">IF(AND($A194&lt;&gt;"",$A194&lt;&gt;"TOTAL"),IF(AND([6]PREMIOS_TITULACIONES_ANTIGUAS!$BY192&lt;&gt;"",[6]PREMIOS_TITULACIONES_ANTIGUAS!$BY192&lt;&gt;0),[6]PREMIOS_TITULACIONES_ANTIGUAS!$BY192,""),IF($A194="TOTAL",SUM(INDIRECT("AS4:AS"&amp;ROW()-1)),""))</f>
        <v/>
      </c>
      <c r="AT194" s="7" t="str">
        <f t="shared" ca="1" si="52"/>
        <v/>
      </c>
      <c r="AU194" s="7" t="str">
        <f ca="1">IF(AND($A194&lt;&gt;"",$A194&lt;&gt;"TOTAL"),IF(AND([6]PREMIOS_TITULACIONES_ANTIGUAS!$CB192&lt;&gt;"",[6]PREMIOS_TITULACIONES_ANTIGUAS!$CB192&lt;&gt;0),[6]PREMIOS_TITULACIONES_ANTIGUAS!$CB192,""),IF($A194="TOTAL",SUM(INDIRECT("AU4:AU"&amp;ROW()-1)),""))</f>
        <v/>
      </c>
      <c r="AV194" s="7" t="str">
        <f ca="1">IF(AND($A194&lt;&gt;"",$A194&lt;&gt;"TOTAL"),IF(AND([6]PREMIOS_TITULACIONES_ANTIGUAS!$CD192&lt;&gt;"",[6]PREMIOS_TITULACIONES_ANTIGUAS!$CD192&lt;&gt;0),[6]PREMIOS_TITULACIONES_ANTIGUAS!$CD192,""),IF($A194="TOTAL",SUM(INDIRECT("AV4:AV"&amp;ROW()-1)),""))</f>
        <v/>
      </c>
      <c r="AW194" s="7" t="str">
        <f t="shared" ca="1" si="53"/>
        <v/>
      </c>
      <c r="AX194" s="7" t="str">
        <f ca="1">IF(AND($A194&lt;&gt;"",$A194&lt;&gt;"TOTAL"),IF(AND([6]PREMIOS_TITULACIONES_ANTIGUAS!$CG192&lt;&gt;"",[6]PREMIOS_TITULACIONES_ANTIGUAS!$CG192&lt;&gt;0),[6]PREMIOS_TITULACIONES_ANTIGUAS!$CG192,""),IF($A194="TOTAL",SUM(INDIRECT("AX4:AX"&amp;ROW()-1)),""))</f>
        <v/>
      </c>
      <c r="AY194" s="7" t="str">
        <f ca="1">IF(AND($A194&lt;&gt;"",$A194&lt;&gt;"TOTAL"),IF(AND([6]PREMIOS_TITULACIONES_ANTIGUAS!$CI192&lt;&gt;"",[6]PREMIOS_TITULACIONES_ANTIGUAS!$CI192&lt;&gt;0),[6]PREMIOS_TITULACIONES_ANTIGUAS!$CI192,""),IF($A194="TOTAL",SUM(INDIRECT("AY4:AY"&amp;ROW()-1)),""))</f>
        <v/>
      </c>
      <c r="AZ194" s="7" t="str">
        <f t="shared" ca="1" si="54"/>
        <v/>
      </c>
      <c r="BA194" s="7" t="str">
        <f ca="1">IF(AND($A194&lt;&gt;"",$A194&lt;&gt;"TOTAL"),IF(AND([6]PREMIOS_TITULACIONES_ANTIGUAS!$CL192&lt;&gt;"",[6]PREMIOS_TITULACIONES_ANTIGUAS!$CL192&lt;&gt;0),[6]PREMIOS_TITULACIONES_ANTIGUAS!$CL192,""),IF($A194="TOTAL",SUM(INDIRECT("BA4:BA"&amp;ROW()-1)),""))</f>
        <v/>
      </c>
      <c r="BB194" s="7" t="str">
        <f ca="1">IF(AND($A194&lt;&gt;"",$A194&lt;&gt;"TOTAL"),IF(AND([6]PREMIOS_TITULACIONES_ANTIGUAS!$CN192&lt;&gt;"",[6]PREMIOS_TITULACIONES_ANTIGUAS!$CN192&lt;&gt;0),[6]PREMIOS_TITULACIONES_ANTIGUAS!$CN192,""),IF($A194="TOTAL",SUM(INDIRECT("BB4:BB"&amp;ROW()-1)),""))</f>
        <v/>
      </c>
      <c r="BC194" s="7" t="str">
        <f t="shared" ca="1" si="55"/>
        <v/>
      </c>
      <c r="BD194" s="7" t="str">
        <f ca="1">IF(AND($A194&lt;&gt;"",$A194&lt;&gt;"TOTAL"),IF(AND([6]PREMIOS_TITULACIONES_ANTIGUAS!$CQ192&lt;&gt;"",[6]PREMIOS_TITULACIONES_ANTIGUAS!$CQ192&lt;&gt;0),[6]PREMIOS_TITULACIONES_ANTIGUAS!$CQ192,""),IF($A194="TOTAL",SUM(INDIRECT("BD4:BD"&amp;ROW()-1)),""))</f>
        <v/>
      </c>
      <c r="BE194" s="7" t="str">
        <f ca="1">IF(AND($A194&lt;&gt;"",$A194&lt;&gt;"TOTAL"),IF(AND([6]PREMIOS_TITULACIONES_ANTIGUAS!$CS192&lt;&gt;"",[6]PREMIOS_TITULACIONES_ANTIGUAS!$CS192&lt;&gt;0),[6]PREMIOS_TITULACIONES_ANTIGUAS!$CS192,""),IF($A194="TOTAL",SUM(INDIRECT("BE4:BE"&amp;ROW()-1)),""))</f>
        <v/>
      </c>
      <c r="BF194" s="7" t="str">
        <f t="shared" ca="1" si="56"/>
        <v/>
      </c>
    </row>
    <row r="195" spans="1:58" x14ac:dyDescent="0.2">
      <c r="A195" s="12" t="str">
        <f>IF([6]PREMIOS_TITULACIONES_ANTIGUAS!$D193&lt;&gt;"",[6]PREMIOS_TITULACIONES_ANTIGUAS!$D193,IF(AND([6]PREMIOS_TITULACIONES_ANTIGUAS!$D193="",[6]PREMIOS_TITULACIONES_ANTIGUAS!$D194="",[6]PREMIOS_TITULACIONES_ANTIGUAS!$D192=""),"","TOTAL"))</f>
        <v/>
      </c>
      <c r="B195" s="7" t="str">
        <f ca="1">IF(AND($A195&lt;&gt;"",$A195&lt;&gt;"TOTAL"),IF(AND([6]PREMIOS_TITULACIONES_ANTIGUAS!$E193&lt;&gt;"",[6]PREMIOS_TITULACIONES_ANTIGUAS!$E193&lt;&gt;0),[6]PREMIOS_TITULACIONES_ANTIGUAS!$E193,""),IF($A195="TOTAL",SUM(INDIRECT("B4:B"&amp;ROW()-1)),""))</f>
        <v/>
      </c>
      <c r="C195" s="7" t="str">
        <f ca="1">IF(AND($A195&lt;&gt;"",$A195&lt;&gt;"TOTAL"),IF(AND([6]PREMIOS_TITULACIONES_ANTIGUAS!$G193&lt;&gt;"",[6]PREMIOS_TITULACIONES_ANTIGUAS!$G193&lt;&gt;0),[6]PREMIOS_TITULACIONES_ANTIGUAS!$G193,""),IF($A195="TOTAL",SUM(INDIRECT("C4:C"&amp;ROW()-1)),""))</f>
        <v/>
      </c>
      <c r="D195" s="7" t="str">
        <f t="shared" ca="1" si="38"/>
        <v/>
      </c>
      <c r="E195" s="7" t="str">
        <f ca="1">IF(AND($A195&lt;&gt;"",$A195&lt;&gt;"TOTAL"),IF(AND([6]PREMIOS_TITULACIONES_ANTIGUAS!$J193&lt;&gt;"",[6]PREMIOS_TITULACIONES_ANTIGUAS!$J193&lt;&gt;0),[6]PREMIOS_TITULACIONES_ANTIGUAS!$J193,""),IF($A195="TOTAL",SUM(INDIRECT("E4:E"&amp;ROW()-1)),""))</f>
        <v/>
      </c>
      <c r="F195" s="7" t="str">
        <f ca="1">IF(AND($A195&lt;&gt;"",$A195&lt;&gt;"TOTAL"),IF(AND([6]PREMIOS_TITULACIONES_ANTIGUAS!$L193&lt;&gt;"",[6]PREMIOS_TITULACIONES_ANTIGUAS!$L193&lt;&gt;0),[6]PREMIOS_TITULACIONES_ANTIGUAS!$L193,""),IF($A195="TOTAL",SUM(INDIRECT("F4:F"&amp;ROW()-1)),""))</f>
        <v/>
      </c>
      <c r="G195" s="7" t="str">
        <f t="shared" ca="1" si="39"/>
        <v/>
      </c>
      <c r="H195" s="7" t="str">
        <f ca="1">IF(AND($A195&lt;&gt;"",$A195&lt;&gt;"TOTAL"),IF(AND([6]PREMIOS_TITULACIONES_ANTIGUAS!$O193&lt;&gt;"",[6]PREMIOS_TITULACIONES_ANTIGUAS!$O193&lt;&gt;0),[6]PREMIOS_TITULACIONES_ANTIGUAS!$O193,""),IF($A195="TOTAL",SUM(INDIRECT("H4:H"&amp;ROW()-1)),""))</f>
        <v/>
      </c>
      <c r="I195" s="7" t="str">
        <f ca="1">IF(AND($A195&lt;&gt;"",$A195&lt;&gt;"TOTAL"),IF(AND([6]PREMIOS_TITULACIONES_ANTIGUAS!$Q193&lt;&gt;"",[6]PREMIOS_TITULACIONES_ANTIGUAS!$Q193&lt;&gt;0),[6]PREMIOS_TITULACIONES_ANTIGUAS!$Q193,""),IF($A195="TOTAL",SUM(INDIRECT("I4:I"&amp;ROW()-1)),""))</f>
        <v/>
      </c>
      <c r="J195" s="7" t="str">
        <f t="shared" ca="1" si="40"/>
        <v/>
      </c>
      <c r="K195" s="7" t="str">
        <f ca="1">IF(AND($A195&lt;&gt;"",$A195&lt;&gt;"TOTAL"),IF(AND([6]PREMIOS_TITULACIONES_ANTIGUAS!$T193&lt;&gt;"",[6]PREMIOS_TITULACIONES_ANTIGUAS!$T193&lt;&gt;0),[6]PREMIOS_TITULACIONES_ANTIGUAS!$T193,""),IF($A195="TOTAL",SUM(INDIRECT("K4:K"&amp;ROW()-1)),""))</f>
        <v/>
      </c>
      <c r="L195" s="7" t="str">
        <f ca="1">IF(AND($A195&lt;&gt;"",$A195&lt;&gt;"TOTAL"),IF(AND([6]PREMIOS_TITULACIONES_ANTIGUAS!$V193&lt;&gt;"",[6]PREMIOS_TITULACIONES_ANTIGUAS!$V193&lt;&gt;0),[6]PREMIOS_TITULACIONES_ANTIGUAS!$V193,""),IF($A195="TOTAL",SUM(INDIRECT("L4:L"&amp;ROW()-1)),""))</f>
        <v/>
      </c>
      <c r="M195" s="7" t="str">
        <f t="shared" ca="1" si="41"/>
        <v/>
      </c>
      <c r="N195" s="7" t="str">
        <f ca="1">IF(AND($A195&lt;&gt;"",$A195&lt;&gt;"TOTAL"),IF(AND([6]PREMIOS_TITULACIONES_ANTIGUAS!$Y193&lt;&gt;"",[6]PREMIOS_TITULACIONES_ANTIGUAS!$Y193&lt;&gt;0),[6]PREMIOS_TITULACIONES_ANTIGUAS!$Y193,""),IF($A195="TOTAL",SUM(INDIRECT("N4:N"&amp;ROW()-1)),""))</f>
        <v/>
      </c>
      <c r="O195" s="7" t="str">
        <f ca="1">IF(AND($A195&lt;&gt;"",$A195&lt;&gt;"TOTAL"),IF(AND([6]PREMIOS_TITULACIONES_ANTIGUAS!$AA193&lt;&gt;"",[6]PREMIOS_TITULACIONES_ANTIGUAS!$AA193&lt;&gt;0),[6]PREMIOS_TITULACIONES_ANTIGUAS!$AA193,""),IF($A195="TOTAL",SUM(INDIRECT("O4:O"&amp;ROW()-1)),""))</f>
        <v/>
      </c>
      <c r="P195" s="7" t="str">
        <f t="shared" ca="1" si="42"/>
        <v/>
      </c>
      <c r="Q195" s="7" t="str">
        <f ca="1">IF(AND($A195&lt;&gt;"",$A195&lt;&gt;"TOTAL"),IF(AND([6]PREMIOS_TITULACIONES_ANTIGUAS!$AD193&lt;&gt;"",[6]PREMIOS_TITULACIONES_ANTIGUAS!$AD193&lt;&gt;0),[6]PREMIOS_TITULACIONES_ANTIGUAS!$AD193,""),IF($A195="TOTAL",SUM(INDIRECT("Q4:Q"&amp;ROW()-1)),""))</f>
        <v/>
      </c>
      <c r="R195" s="7" t="str">
        <f ca="1">IF(AND($A195&lt;&gt;"",$A195&lt;&gt;"TOTAL"),IF(AND([6]PREMIOS_TITULACIONES_ANTIGUAS!$AF193&lt;&gt;"",[6]PREMIOS_TITULACIONES_ANTIGUAS!$AF193&lt;&gt;0),[6]PREMIOS_TITULACIONES_ANTIGUAS!$AF193,""),IF($A195="TOTAL",SUM(INDIRECT("R4:R"&amp;ROW()-1)),""))</f>
        <v/>
      </c>
      <c r="S195" s="7" t="str">
        <f t="shared" ca="1" si="43"/>
        <v/>
      </c>
      <c r="T195" s="7" t="str">
        <f ca="1">IF(AND($A195&lt;&gt;"",$A195&lt;&gt;"TOTAL"),IF(AND([6]PREMIOS_TITULACIONES_ANTIGUAS!$AI193&lt;&gt;"",[6]PREMIOS_TITULACIONES_ANTIGUAS!$AI193&lt;&gt;0),[6]PREMIOS_TITULACIONES_ANTIGUAS!$AI193,""),IF($A195="TOTAL",SUM(INDIRECT("T4:T"&amp;ROW()-1)),""))</f>
        <v/>
      </c>
      <c r="U195" s="7" t="str">
        <f ca="1">IF(AND($A195&lt;&gt;"",$A195&lt;&gt;"TOTAL"),IF(AND([6]PREMIOS_TITULACIONES_ANTIGUAS!$AK193&lt;&gt;"",[6]PREMIOS_TITULACIONES_ANTIGUAS!$AK193&lt;&gt;0),[6]PREMIOS_TITULACIONES_ANTIGUAS!$AK193,""),IF($A195="TOTAL",SUM(INDIRECT("U4:U"&amp;ROW()-1)),""))</f>
        <v/>
      </c>
      <c r="V195" s="7" t="str">
        <f t="shared" ca="1" si="44"/>
        <v/>
      </c>
      <c r="W195" s="7" t="str">
        <f ca="1">IF(AND($A195&lt;&gt;"",$A195&lt;&gt;"TOTAL"),IF(AND([6]PREMIOS_TITULACIONES_ANTIGUAS!$AN193&lt;&gt;"",[6]PREMIOS_TITULACIONES_ANTIGUAS!$AN193&lt;&gt;0),[6]PREMIOS_TITULACIONES_ANTIGUAS!$AN193,""),IF($A195="TOTAL",SUM(INDIRECT("W4:W"&amp;ROW()-1)),""))</f>
        <v/>
      </c>
      <c r="X195" s="7" t="str">
        <f ca="1">IF(AND($A195&lt;&gt;"",$A195&lt;&gt;"TOTAL"),IF(AND([6]PREMIOS_TITULACIONES_ANTIGUAS!$AP193&lt;&gt;"",[6]PREMIOS_TITULACIONES_ANTIGUAS!$AP193&lt;&gt;0),[6]PREMIOS_TITULACIONES_ANTIGUAS!$AP193,""),IF($A195="TOTAL",SUM(INDIRECT("X4:X"&amp;ROW()-1)),""))</f>
        <v/>
      </c>
      <c r="Y195" s="7" t="str">
        <f t="shared" ca="1" si="45"/>
        <v/>
      </c>
      <c r="Z195" s="7" t="str">
        <f ca="1">IF(AND($A195&lt;&gt;"",$A195&lt;&gt;"TOTAL"),IF(AND([6]PREMIOS_TITULACIONES_ANTIGUAS!$AS193&lt;&gt;"",[6]PREMIOS_TITULACIONES_ANTIGUAS!$AS193&lt;&gt;0),[6]PREMIOS_TITULACIONES_ANTIGUAS!$AS193,""),IF($A195="TOTAL",SUM(INDIRECT("Z4:Z"&amp;ROW()-1)),""))</f>
        <v/>
      </c>
      <c r="AA195" s="7" t="str">
        <f ca="1">IF(AND($A195&lt;&gt;"",$A195&lt;&gt;"TOTAL"),IF(AND([6]PREMIOS_TITULACIONES_ANTIGUAS!$AU193&lt;&gt;"",[6]PREMIOS_TITULACIONES_ANTIGUAS!$AU193&lt;&gt;0),[6]PREMIOS_TITULACIONES_ANTIGUAS!$AU193,""),IF($A195="TOTAL",SUM(INDIRECT("AA4:AA"&amp;ROW()-1)),""))</f>
        <v/>
      </c>
      <c r="AB195" s="7" t="str">
        <f t="shared" ca="1" si="46"/>
        <v/>
      </c>
      <c r="AC195" s="7" t="str">
        <f ca="1">IF(AND($A195&lt;&gt;"",$A195&lt;&gt;"TOTAL"),IF(AND([6]PREMIOS_TITULACIONES_ANTIGUAS!$AX193&lt;&gt;"",[6]PREMIOS_TITULACIONES_ANTIGUAS!$AX193&lt;&gt;0),[6]PREMIOS_TITULACIONES_ANTIGUAS!$AX193,""),IF($A195="TOTAL",SUM(INDIRECT("AC4:AC"&amp;ROW()-1)),""))</f>
        <v/>
      </c>
      <c r="AD195" s="7" t="str">
        <f ca="1">IF(AND($A195&lt;&gt;"",$A195&lt;&gt;"TOTAL"),IF(AND([6]PREMIOS_TITULACIONES_ANTIGUAS!$AZ193&lt;&gt;"",[6]PREMIOS_TITULACIONES_ANTIGUAS!$AZ193&lt;&gt;0),[6]PREMIOS_TITULACIONES_ANTIGUAS!$AZ193,""),IF($A195="TOTAL",SUM(INDIRECT("AD4:AD"&amp;ROW()-1)),""))</f>
        <v/>
      </c>
      <c r="AE195" s="7" t="str">
        <f t="shared" ca="1" si="47"/>
        <v/>
      </c>
      <c r="AF195" s="7" t="str">
        <f ca="1">IF(AND($A195&lt;&gt;"",$A195&lt;&gt;"TOTAL"),IF(AND([6]PREMIOS_TITULACIONES_ANTIGUAS!$BC193&lt;&gt;"",[6]PREMIOS_TITULACIONES_ANTIGUAS!$BC193&lt;&gt;0),[6]PREMIOS_TITULACIONES_ANTIGUAS!$BC193,""),IF($A195="TOTAL",SUM(INDIRECT("AF4:AF"&amp;ROW()-1)),""))</f>
        <v/>
      </c>
      <c r="AG195" s="7" t="str">
        <f ca="1">IF(AND($A195&lt;&gt;"",$A195&lt;&gt;"TOTAL"),IF(AND([6]PREMIOS_TITULACIONES_ANTIGUAS!$BE193&lt;&gt;"",[6]PREMIOS_TITULACIONES_ANTIGUAS!$BE193&lt;&gt;0),[6]PREMIOS_TITULACIONES_ANTIGUAS!$BE193,""),IF($A195="TOTAL",SUM(INDIRECT("AG4:AG"&amp;ROW()-1)),""))</f>
        <v/>
      </c>
      <c r="AH195" s="7" t="str">
        <f t="shared" ca="1" si="48"/>
        <v/>
      </c>
      <c r="AI195" s="7" t="str">
        <f ca="1">IF(AND($A195&lt;&gt;"",$A195&lt;&gt;"TOTAL"),IF(AND([6]PREMIOS_TITULACIONES_ANTIGUAS!$BH193&lt;&gt;"",[6]PREMIOS_TITULACIONES_ANTIGUAS!$BH193&lt;&gt;0),[6]PREMIOS_TITULACIONES_ANTIGUAS!$BH193,""),IF($A195="TOTAL",SUM(INDIRECT("AI4:AI"&amp;ROW()-1)),""))</f>
        <v/>
      </c>
      <c r="AJ195" s="7" t="str">
        <f ca="1">IF(AND($A195&lt;&gt;"",$A195&lt;&gt;"TOTAL"),IF(AND([6]PREMIOS_TITULACIONES_ANTIGUAS!$BJ193&lt;&gt;"",[6]PREMIOS_TITULACIONES_ANTIGUAS!$BJ193&lt;&gt;0),[6]PREMIOS_TITULACIONES_ANTIGUAS!$BJ193,""),IF($A195="TOTAL",SUM(INDIRECT("AJ4:AJ"&amp;ROW()-1)),""))</f>
        <v/>
      </c>
      <c r="AK195" s="7" t="str">
        <f t="shared" ca="1" si="49"/>
        <v/>
      </c>
      <c r="AL195" s="7" t="str">
        <f ca="1">IF(AND($A195&lt;&gt;"",$A195&lt;&gt;"TOTAL"),IF(AND([6]PREMIOS_TITULACIONES_ANTIGUAS!$BM193&lt;&gt;"",[6]PREMIOS_TITULACIONES_ANTIGUAS!$BM193&lt;&gt;0),[6]PREMIOS_TITULACIONES_ANTIGUAS!$BM193,""),IF($A195="TOTAL",SUM(INDIRECT("AL4:AL"&amp;ROW()-1)),""))</f>
        <v/>
      </c>
      <c r="AM195" s="7" t="str">
        <f ca="1">IF(AND($A195&lt;&gt;"",$A195&lt;&gt;"TOTAL"),IF(AND([6]PREMIOS_TITULACIONES_ANTIGUAS!$BO193&lt;&gt;"",[6]PREMIOS_TITULACIONES_ANTIGUAS!$BO193&lt;&gt;0),[6]PREMIOS_TITULACIONES_ANTIGUAS!$BO193,""),IF($A195="TOTAL",SUM(INDIRECT("AM4:AM"&amp;ROW()-1)),""))</f>
        <v/>
      </c>
      <c r="AN195" s="7" t="str">
        <f t="shared" ca="1" si="50"/>
        <v/>
      </c>
      <c r="AO195" s="7" t="str">
        <f ca="1">IF(AND($A195&lt;&gt;"",$A195&lt;&gt;"TOTAL"),IF(AND([6]PREMIOS_TITULACIONES_ANTIGUAS!$BR193&lt;&gt;"",[6]PREMIOS_TITULACIONES_ANTIGUAS!$BR193&lt;&gt;0),[6]PREMIOS_TITULACIONES_ANTIGUAS!$BR193,""),IF($A195="TOTAL",SUM(INDIRECT("AO4:AO"&amp;ROW()-1)),""))</f>
        <v/>
      </c>
      <c r="AP195" s="7" t="str">
        <f ca="1">IF(AND($A195&lt;&gt;"",$A195&lt;&gt;"TOTAL"),IF(AND([6]PREMIOS_TITULACIONES_ANTIGUAS!$BT193&lt;&gt;"",[6]PREMIOS_TITULACIONES_ANTIGUAS!$BT193&lt;&gt;0),[6]PREMIOS_TITULACIONES_ANTIGUAS!$BT193,""),IF($A195="TOTAL",SUM(INDIRECT("AP4:AP"&amp;ROW()-1)),""))</f>
        <v/>
      </c>
      <c r="AQ195" s="7" t="str">
        <f t="shared" ca="1" si="51"/>
        <v/>
      </c>
      <c r="AR195" s="7" t="str">
        <f ca="1">IF(AND($A195&lt;&gt;"",$A195&lt;&gt;"TOTAL"),IF(AND([6]PREMIOS_TITULACIONES_ANTIGUAS!$BW193&lt;&gt;"",[6]PREMIOS_TITULACIONES_ANTIGUAS!$BW193&lt;&gt;0),[6]PREMIOS_TITULACIONES_ANTIGUAS!$BW193,""),IF($A195="TOTAL",SUM(INDIRECT("AR4:AR"&amp;ROW()-1)),""))</f>
        <v/>
      </c>
      <c r="AS195" s="7" t="str">
        <f ca="1">IF(AND($A195&lt;&gt;"",$A195&lt;&gt;"TOTAL"),IF(AND([6]PREMIOS_TITULACIONES_ANTIGUAS!$BY193&lt;&gt;"",[6]PREMIOS_TITULACIONES_ANTIGUAS!$BY193&lt;&gt;0),[6]PREMIOS_TITULACIONES_ANTIGUAS!$BY193,""),IF($A195="TOTAL",SUM(INDIRECT("AS4:AS"&amp;ROW()-1)),""))</f>
        <v/>
      </c>
      <c r="AT195" s="7" t="str">
        <f t="shared" ca="1" si="52"/>
        <v/>
      </c>
      <c r="AU195" s="7" t="str">
        <f ca="1">IF(AND($A195&lt;&gt;"",$A195&lt;&gt;"TOTAL"),IF(AND([6]PREMIOS_TITULACIONES_ANTIGUAS!$CB193&lt;&gt;"",[6]PREMIOS_TITULACIONES_ANTIGUAS!$CB193&lt;&gt;0),[6]PREMIOS_TITULACIONES_ANTIGUAS!$CB193,""),IF($A195="TOTAL",SUM(INDIRECT("AU4:AU"&amp;ROW()-1)),""))</f>
        <v/>
      </c>
      <c r="AV195" s="7" t="str">
        <f ca="1">IF(AND($A195&lt;&gt;"",$A195&lt;&gt;"TOTAL"),IF(AND([6]PREMIOS_TITULACIONES_ANTIGUAS!$CD193&lt;&gt;"",[6]PREMIOS_TITULACIONES_ANTIGUAS!$CD193&lt;&gt;0),[6]PREMIOS_TITULACIONES_ANTIGUAS!$CD193,""),IF($A195="TOTAL",SUM(INDIRECT("AV4:AV"&amp;ROW()-1)),""))</f>
        <v/>
      </c>
      <c r="AW195" s="7" t="str">
        <f t="shared" ca="1" si="53"/>
        <v/>
      </c>
      <c r="AX195" s="7" t="str">
        <f ca="1">IF(AND($A195&lt;&gt;"",$A195&lt;&gt;"TOTAL"),IF(AND([6]PREMIOS_TITULACIONES_ANTIGUAS!$CG193&lt;&gt;"",[6]PREMIOS_TITULACIONES_ANTIGUAS!$CG193&lt;&gt;0),[6]PREMIOS_TITULACIONES_ANTIGUAS!$CG193,""),IF($A195="TOTAL",SUM(INDIRECT("AX4:AX"&amp;ROW()-1)),""))</f>
        <v/>
      </c>
      <c r="AY195" s="7" t="str">
        <f ca="1">IF(AND($A195&lt;&gt;"",$A195&lt;&gt;"TOTAL"),IF(AND([6]PREMIOS_TITULACIONES_ANTIGUAS!$CI193&lt;&gt;"",[6]PREMIOS_TITULACIONES_ANTIGUAS!$CI193&lt;&gt;0),[6]PREMIOS_TITULACIONES_ANTIGUAS!$CI193,""),IF($A195="TOTAL",SUM(INDIRECT("AY4:AY"&amp;ROW()-1)),""))</f>
        <v/>
      </c>
      <c r="AZ195" s="7" t="str">
        <f t="shared" ca="1" si="54"/>
        <v/>
      </c>
      <c r="BA195" s="7" t="str">
        <f ca="1">IF(AND($A195&lt;&gt;"",$A195&lt;&gt;"TOTAL"),IF(AND([6]PREMIOS_TITULACIONES_ANTIGUAS!$CL193&lt;&gt;"",[6]PREMIOS_TITULACIONES_ANTIGUAS!$CL193&lt;&gt;0),[6]PREMIOS_TITULACIONES_ANTIGUAS!$CL193,""),IF($A195="TOTAL",SUM(INDIRECT("BA4:BA"&amp;ROW()-1)),""))</f>
        <v/>
      </c>
      <c r="BB195" s="7" t="str">
        <f ca="1">IF(AND($A195&lt;&gt;"",$A195&lt;&gt;"TOTAL"),IF(AND([6]PREMIOS_TITULACIONES_ANTIGUAS!$CN193&lt;&gt;"",[6]PREMIOS_TITULACIONES_ANTIGUAS!$CN193&lt;&gt;0),[6]PREMIOS_TITULACIONES_ANTIGUAS!$CN193,""),IF($A195="TOTAL",SUM(INDIRECT("BB4:BB"&amp;ROW()-1)),""))</f>
        <v/>
      </c>
      <c r="BC195" s="7" t="str">
        <f t="shared" ca="1" si="55"/>
        <v/>
      </c>
      <c r="BD195" s="7" t="str">
        <f ca="1">IF(AND($A195&lt;&gt;"",$A195&lt;&gt;"TOTAL"),IF(AND([6]PREMIOS_TITULACIONES_ANTIGUAS!$CQ193&lt;&gt;"",[6]PREMIOS_TITULACIONES_ANTIGUAS!$CQ193&lt;&gt;0),[6]PREMIOS_TITULACIONES_ANTIGUAS!$CQ193,""),IF($A195="TOTAL",SUM(INDIRECT("BD4:BD"&amp;ROW()-1)),""))</f>
        <v/>
      </c>
      <c r="BE195" s="7" t="str">
        <f ca="1">IF(AND($A195&lt;&gt;"",$A195&lt;&gt;"TOTAL"),IF(AND([6]PREMIOS_TITULACIONES_ANTIGUAS!$CS193&lt;&gt;"",[6]PREMIOS_TITULACIONES_ANTIGUAS!$CS193&lt;&gt;0),[6]PREMIOS_TITULACIONES_ANTIGUAS!$CS193,""),IF($A195="TOTAL",SUM(INDIRECT("BE4:BE"&amp;ROW()-1)),""))</f>
        <v/>
      </c>
      <c r="BF195" s="7" t="str">
        <f t="shared" ca="1" si="56"/>
        <v/>
      </c>
    </row>
    <row r="196" spans="1:58" x14ac:dyDescent="0.2">
      <c r="A196" s="12" t="str">
        <f>IF([6]PREMIOS_TITULACIONES_ANTIGUAS!$D194&lt;&gt;"",[6]PREMIOS_TITULACIONES_ANTIGUAS!$D194,IF(AND([6]PREMIOS_TITULACIONES_ANTIGUAS!$D194="",[6]PREMIOS_TITULACIONES_ANTIGUAS!$D195="",[6]PREMIOS_TITULACIONES_ANTIGUAS!$D193=""),"","TOTAL"))</f>
        <v/>
      </c>
      <c r="B196" s="7" t="str">
        <f ca="1">IF(AND($A196&lt;&gt;"",$A196&lt;&gt;"TOTAL"),IF(AND([6]PREMIOS_TITULACIONES_ANTIGUAS!$E194&lt;&gt;"",[6]PREMIOS_TITULACIONES_ANTIGUAS!$E194&lt;&gt;0),[6]PREMIOS_TITULACIONES_ANTIGUAS!$E194,""),IF($A196="TOTAL",SUM(INDIRECT("B4:B"&amp;ROW()-1)),""))</f>
        <v/>
      </c>
      <c r="C196" s="7" t="str">
        <f ca="1">IF(AND($A196&lt;&gt;"",$A196&lt;&gt;"TOTAL"),IF(AND([6]PREMIOS_TITULACIONES_ANTIGUAS!$G194&lt;&gt;"",[6]PREMIOS_TITULACIONES_ANTIGUAS!$G194&lt;&gt;0),[6]PREMIOS_TITULACIONES_ANTIGUAS!$G194,""),IF($A196="TOTAL",SUM(INDIRECT("C4:C"&amp;ROW()-1)),""))</f>
        <v/>
      </c>
      <c r="D196" s="7" t="str">
        <f t="shared" ca="1" si="38"/>
        <v/>
      </c>
      <c r="E196" s="7" t="str">
        <f ca="1">IF(AND($A196&lt;&gt;"",$A196&lt;&gt;"TOTAL"),IF(AND([6]PREMIOS_TITULACIONES_ANTIGUAS!$J194&lt;&gt;"",[6]PREMIOS_TITULACIONES_ANTIGUAS!$J194&lt;&gt;0),[6]PREMIOS_TITULACIONES_ANTIGUAS!$J194,""),IF($A196="TOTAL",SUM(INDIRECT("E4:E"&amp;ROW()-1)),""))</f>
        <v/>
      </c>
      <c r="F196" s="7" t="str">
        <f ca="1">IF(AND($A196&lt;&gt;"",$A196&lt;&gt;"TOTAL"),IF(AND([6]PREMIOS_TITULACIONES_ANTIGUAS!$L194&lt;&gt;"",[6]PREMIOS_TITULACIONES_ANTIGUAS!$L194&lt;&gt;0),[6]PREMIOS_TITULACIONES_ANTIGUAS!$L194,""),IF($A196="TOTAL",SUM(INDIRECT("F4:F"&amp;ROW()-1)),""))</f>
        <v/>
      </c>
      <c r="G196" s="7" t="str">
        <f t="shared" ca="1" si="39"/>
        <v/>
      </c>
      <c r="H196" s="7" t="str">
        <f ca="1">IF(AND($A196&lt;&gt;"",$A196&lt;&gt;"TOTAL"),IF(AND([6]PREMIOS_TITULACIONES_ANTIGUAS!$O194&lt;&gt;"",[6]PREMIOS_TITULACIONES_ANTIGUAS!$O194&lt;&gt;0),[6]PREMIOS_TITULACIONES_ANTIGUAS!$O194,""),IF($A196="TOTAL",SUM(INDIRECT("H4:H"&amp;ROW()-1)),""))</f>
        <v/>
      </c>
      <c r="I196" s="7" t="str">
        <f ca="1">IF(AND($A196&lt;&gt;"",$A196&lt;&gt;"TOTAL"),IF(AND([6]PREMIOS_TITULACIONES_ANTIGUAS!$Q194&lt;&gt;"",[6]PREMIOS_TITULACIONES_ANTIGUAS!$Q194&lt;&gt;0),[6]PREMIOS_TITULACIONES_ANTIGUAS!$Q194,""),IF($A196="TOTAL",SUM(INDIRECT("I4:I"&amp;ROW()-1)),""))</f>
        <v/>
      </c>
      <c r="J196" s="7" t="str">
        <f t="shared" ca="1" si="40"/>
        <v/>
      </c>
      <c r="K196" s="7" t="str">
        <f ca="1">IF(AND($A196&lt;&gt;"",$A196&lt;&gt;"TOTAL"),IF(AND([6]PREMIOS_TITULACIONES_ANTIGUAS!$T194&lt;&gt;"",[6]PREMIOS_TITULACIONES_ANTIGUAS!$T194&lt;&gt;0),[6]PREMIOS_TITULACIONES_ANTIGUAS!$T194,""),IF($A196="TOTAL",SUM(INDIRECT("K4:K"&amp;ROW()-1)),""))</f>
        <v/>
      </c>
      <c r="L196" s="7" t="str">
        <f ca="1">IF(AND($A196&lt;&gt;"",$A196&lt;&gt;"TOTAL"),IF(AND([6]PREMIOS_TITULACIONES_ANTIGUAS!$V194&lt;&gt;"",[6]PREMIOS_TITULACIONES_ANTIGUAS!$V194&lt;&gt;0),[6]PREMIOS_TITULACIONES_ANTIGUAS!$V194,""),IF($A196="TOTAL",SUM(INDIRECT("L4:L"&amp;ROW()-1)),""))</f>
        <v/>
      </c>
      <c r="M196" s="7" t="str">
        <f t="shared" ca="1" si="41"/>
        <v/>
      </c>
      <c r="N196" s="7" t="str">
        <f ca="1">IF(AND($A196&lt;&gt;"",$A196&lt;&gt;"TOTAL"),IF(AND([6]PREMIOS_TITULACIONES_ANTIGUAS!$Y194&lt;&gt;"",[6]PREMIOS_TITULACIONES_ANTIGUAS!$Y194&lt;&gt;0),[6]PREMIOS_TITULACIONES_ANTIGUAS!$Y194,""),IF($A196="TOTAL",SUM(INDIRECT("N4:N"&amp;ROW()-1)),""))</f>
        <v/>
      </c>
      <c r="O196" s="7" t="str">
        <f ca="1">IF(AND($A196&lt;&gt;"",$A196&lt;&gt;"TOTAL"),IF(AND([6]PREMIOS_TITULACIONES_ANTIGUAS!$AA194&lt;&gt;"",[6]PREMIOS_TITULACIONES_ANTIGUAS!$AA194&lt;&gt;0),[6]PREMIOS_TITULACIONES_ANTIGUAS!$AA194,""),IF($A196="TOTAL",SUM(INDIRECT("O4:O"&amp;ROW()-1)),""))</f>
        <v/>
      </c>
      <c r="P196" s="7" t="str">
        <f t="shared" ca="1" si="42"/>
        <v/>
      </c>
      <c r="Q196" s="7" t="str">
        <f ca="1">IF(AND($A196&lt;&gt;"",$A196&lt;&gt;"TOTAL"),IF(AND([6]PREMIOS_TITULACIONES_ANTIGUAS!$AD194&lt;&gt;"",[6]PREMIOS_TITULACIONES_ANTIGUAS!$AD194&lt;&gt;0),[6]PREMIOS_TITULACIONES_ANTIGUAS!$AD194,""),IF($A196="TOTAL",SUM(INDIRECT("Q4:Q"&amp;ROW()-1)),""))</f>
        <v/>
      </c>
      <c r="R196" s="7" t="str">
        <f ca="1">IF(AND($A196&lt;&gt;"",$A196&lt;&gt;"TOTAL"),IF(AND([6]PREMIOS_TITULACIONES_ANTIGUAS!$AF194&lt;&gt;"",[6]PREMIOS_TITULACIONES_ANTIGUAS!$AF194&lt;&gt;0),[6]PREMIOS_TITULACIONES_ANTIGUAS!$AF194,""),IF($A196="TOTAL",SUM(INDIRECT("R4:R"&amp;ROW()-1)),""))</f>
        <v/>
      </c>
      <c r="S196" s="7" t="str">
        <f t="shared" ca="1" si="43"/>
        <v/>
      </c>
      <c r="T196" s="7" t="str">
        <f ca="1">IF(AND($A196&lt;&gt;"",$A196&lt;&gt;"TOTAL"),IF(AND([6]PREMIOS_TITULACIONES_ANTIGUAS!$AI194&lt;&gt;"",[6]PREMIOS_TITULACIONES_ANTIGUAS!$AI194&lt;&gt;0),[6]PREMIOS_TITULACIONES_ANTIGUAS!$AI194,""),IF($A196="TOTAL",SUM(INDIRECT("T4:T"&amp;ROW()-1)),""))</f>
        <v/>
      </c>
      <c r="U196" s="7" t="str">
        <f ca="1">IF(AND($A196&lt;&gt;"",$A196&lt;&gt;"TOTAL"),IF(AND([6]PREMIOS_TITULACIONES_ANTIGUAS!$AK194&lt;&gt;"",[6]PREMIOS_TITULACIONES_ANTIGUAS!$AK194&lt;&gt;0),[6]PREMIOS_TITULACIONES_ANTIGUAS!$AK194,""),IF($A196="TOTAL",SUM(INDIRECT("U4:U"&amp;ROW()-1)),""))</f>
        <v/>
      </c>
      <c r="V196" s="7" t="str">
        <f t="shared" ca="1" si="44"/>
        <v/>
      </c>
      <c r="W196" s="7" t="str">
        <f ca="1">IF(AND($A196&lt;&gt;"",$A196&lt;&gt;"TOTAL"),IF(AND([6]PREMIOS_TITULACIONES_ANTIGUAS!$AN194&lt;&gt;"",[6]PREMIOS_TITULACIONES_ANTIGUAS!$AN194&lt;&gt;0),[6]PREMIOS_TITULACIONES_ANTIGUAS!$AN194,""),IF($A196="TOTAL",SUM(INDIRECT("W4:W"&amp;ROW()-1)),""))</f>
        <v/>
      </c>
      <c r="X196" s="7" t="str">
        <f ca="1">IF(AND($A196&lt;&gt;"",$A196&lt;&gt;"TOTAL"),IF(AND([6]PREMIOS_TITULACIONES_ANTIGUAS!$AP194&lt;&gt;"",[6]PREMIOS_TITULACIONES_ANTIGUAS!$AP194&lt;&gt;0),[6]PREMIOS_TITULACIONES_ANTIGUAS!$AP194,""),IF($A196="TOTAL",SUM(INDIRECT("X4:X"&amp;ROW()-1)),""))</f>
        <v/>
      </c>
      <c r="Y196" s="7" t="str">
        <f t="shared" ca="1" si="45"/>
        <v/>
      </c>
      <c r="Z196" s="7" t="str">
        <f ca="1">IF(AND($A196&lt;&gt;"",$A196&lt;&gt;"TOTAL"),IF(AND([6]PREMIOS_TITULACIONES_ANTIGUAS!$AS194&lt;&gt;"",[6]PREMIOS_TITULACIONES_ANTIGUAS!$AS194&lt;&gt;0),[6]PREMIOS_TITULACIONES_ANTIGUAS!$AS194,""),IF($A196="TOTAL",SUM(INDIRECT("Z4:Z"&amp;ROW()-1)),""))</f>
        <v/>
      </c>
      <c r="AA196" s="7" t="str">
        <f ca="1">IF(AND($A196&lt;&gt;"",$A196&lt;&gt;"TOTAL"),IF(AND([6]PREMIOS_TITULACIONES_ANTIGUAS!$AU194&lt;&gt;"",[6]PREMIOS_TITULACIONES_ANTIGUAS!$AU194&lt;&gt;0),[6]PREMIOS_TITULACIONES_ANTIGUAS!$AU194,""),IF($A196="TOTAL",SUM(INDIRECT("AA4:AA"&amp;ROW()-1)),""))</f>
        <v/>
      </c>
      <c r="AB196" s="7" t="str">
        <f t="shared" ca="1" si="46"/>
        <v/>
      </c>
      <c r="AC196" s="7" t="str">
        <f ca="1">IF(AND($A196&lt;&gt;"",$A196&lt;&gt;"TOTAL"),IF(AND([6]PREMIOS_TITULACIONES_ANTIGUAS!$AX194&lt;&gt;"",[6]PREMIOS_TITULACIONES_ANTIGUAS!$AX194&lt;&gt;0),[6]PREMIOS_TITULACIONES_ANTIGUAS!$AX194,""),IF($A196="TOTAL",SUM(INDIRECT("AC4:AC"&amp;ROW()-1)),""))</f>
        <v/>
      </c>
      <c r="AD196" s="7" t="str">
        <f ca="1">IF(AND($A196&lt;&gt;"",$A196&lt;&gt;"TOTAL"),IF(AND([6]PREMIOS_TITULACIONES_ANTIGUAS!$AZ194&lt;&gt;"",[6]PREMIOS_TITULACIONES_ANTIGUAS!$AZ194&lt;&gt;0),[6]PREMIOS_TITULACIONES_ANTIGUAS!$AZ194,""),IF($A196="TOTAL",SUM(INDIRECT("AD4:AD"&amp;ROW()-1)),""))</f>
        <v/>
      </c>
      <c r="AE196" s="7" t="str">
        <f t="shared" ca="1" si="47"/>
        <v/>
      </c>
      <c r="AF196" s="7" t="str">
        <f ca="1">IF(AND($A196&lt;&gt;"",$A196&lt;&gt;"TOTAL"),IF(AND([6]PREMIOS_TITULACIONES_ANTIGUAS!$BC194&lt;&gt;"",[6]PREMIOS_TITULACIONES_ANTIGUAS!$BC194&lt;&gt;0),[6]PREMIOS_TITULACIONES_ANTIGUAS!$BC194,""),IF($A196="TOTAL",SUM(INDIRECT("AF4:AF"&amp;ROW()-1)),""))</f>
        <v/>
      </c>
      <c r="AG196" s="7" t="str">
        <f ca="1">IF(AND($A196&lt;&gt;"",$A196&lt;&gt;"TOTAL"),IF(AND([6]PREMIOS_TITULACIONES_ANTIGUAS!$BE194&lt;&gt;"",[6]PREMIOS_TITULACIONES_ANTIGUAS!$BE194&lt;&gt;0),[6]PREMIOS_TITULACIONES_ANTIGUAS!$BE194,""),IF($A196="TOTAL",SUM(INDIRECT("AG4:AG"&amp;ROW()-1)),""))</f>
        <v/>
      </c>
      <c r="AH196" s="7" t="str">
        <f t="shared" ca="1" si="48"/>
        <v/>
      </c>
      <c r="AI196" s="7" t="str">
        <f ca="1">IF(AND($A196&lt;&gt;"",$A196&lt;&gt;"TOTAL"),IF(AND([6]PREMIOS_TITULACIONES_ANTIGUAS!$BH194&lt;&gt;"",[6]PREMIOS_TITULACIONES_ANTIGUAS!$BH194&lt;&gt;0),[6]PREMIOS_TITULACIONES_ANTIGUAS!$BH194,""),IF($A196="TOTAL",SUM(INDIRECT("AI4:AI"&amp;ROW()-1)),""))</f>
        <v/>
      </c>
      <c r="AJ196" s="7" t="str">
        <f ca="1">IF(AND($A196&lt;&gt;"",$A196&lt;&gt;"TOTAL"),IF(AND([6]PREMIOS_TITULACIONES_ANTIGUAS!$BJ194&lt;&gt;"",[6]PREMIOS_TITULACIONES_ANTIGUAS!$BJ194&lt;&gt;0),[6]PREMIOS_TITULACIONES_ANTIGUAS!$BJ194,""),IF($A196="TOTAL",SUM(INDIRECT("AJ4:AJ"&amp;ROW()-1)),""))</f>
        <v/>
      </c>
      <c r="AK196" s="7" t="str">
        <f t="shared" ca="1" si="49"/>
        <v/>
      </c>
      <c r="AL196" s="7" t="str">
        <f ca="1">IF(AND($A196&lt;&gt;"",$A196&lt;&gt;"TOTAL"),IF(AND([6]PREMIOS_TITULACIONES_ANTIGUAS!$BM194&lt;&gt;"",[6]PREMIOS_TITULACIONES_ANTIGUAS!$BM194&lt;&gt;0),[6]PREMIOS_TITULACIONES_ANTIGUAS!$BM194,""),IF($A196="TOTAL",SUM(INDIRECT("AL4:AL"&amp;ROW()-1)),""))</f>
        <v/>
      </c>
      <c r="AM196" s="7" t="str">
        <f ca="1">IF(AND($A196&lt;&gt;"",$A196&lt;&gt;"TOTAL"),IF(AND([6]PREMIOS_TITULACIONES_ANTIGUAS!$BO194&lt;&gt;"",[6]PREMIOS_TITULACIONES_ANTIGUAS!$BO194&lt;&gt;0),[6]PREMIOS_TITULACIONES_ANTIGUAS!$BO194,""),IF($A196="TOTAL",SUM(INDIRECT("AM4:AM"&amp;ROW()-1)),""))</f>
        <v/>
      </c>
      <c r="AN196" s="7" t="str">
        <f t="shared" ca="1" si="50"/>
        <v/>
      </c>
      <c r="AO196" s="7" t="str">
        <f ca="1">IF(AND($A196&lt;&gt;"",$A196&lt;&gt;"TOTAL"),IF(AND([6]PREMIOS_TITULACIONES_ANTIGUAS!$BR194&lt;&gt;"",[6]PREMIOS_TITULACIONES_ANTIGUAS!$BR194&lt;&gt;0),[6]PREMIOS_TITULACIONES_ANTIGUAS!$BR194,""),IF($A196="TOTAL",SUM(INDIRECT("AO4:AO"&amp;ROW()-1)),""))</f>
        <v/>
      </c>
      <c r="AP196" s="7" t="str">
        <f ca="1">IF(AND($A196&lt;&gt;"",$A196&lt;&gt;"TOTAL"),IF(AND([6]PREMIOS_TITULACIONES_ANTIGUAS!$BT194&lt;&gt;"",[6]PREMIOS_TITULACIONES_ANTIGUAS!$BT194&lt;&gt;0),[6]PREMIOS_TITULACIONES_ANTIGUAS!$BT194,""),IF($A196="TOTAL",SUM(INDIRECT("AP4:AP"&amp;ROW()-1)),""))</f>
        <v/>
      </c>
      <c r="AQ196" s="7" t="str">
        <f t="shared" ca="1" si="51"/>
        <v/>
      </c>
      <c r="AR196" s="7" t="str">
        <f ca="1">IF(AND($A196&lt;&gt;"",$A196&lt;&gt;"TOTAL"),IF(AND([6]PREMIOS_TITULACIONES_ANTIGUAS!$BW194&lt;&gt;"",[6]PREMIOS_TITULACIONES_ANTIGUAS!$BW194&lt;&gt;0),[6]PREMIOS_TITULACIONES_ANTIGUAS!$BW194,""),IF($A196="TOTAL",SUM(INDIRECT("AR4:AR"&amp;ROW()-1)),""))</f>
        <v/>
      </c>
      <c r="AS196" s="7" t="str">
        <f ca="1">IF(AND($A196&lt;&gt;"",$A196&lt;&gt;"TOTAL"),IF(AND([6]PREMIOS_TITULACIONES_ANTIGUAS!$BY194&lt;&gt;"",[6]PREMIOS_TITULACIONES_ANTIGUAS!$BY194&lt;&gt;0),[6]PREMIOS_TITULACIONES_ANTIGUAS!$BY194,""),IF($A196="TOTAL",SUM(INDIRECT("AS4:AS"&amp;ROW()-1)),""))</f>
        <v/>
      </c>
      <c r="AT196" s="7" t="str">
        <f t="shared" ca="1" si="52"/>
        <v/>
      </c>
      <c r="AU196" s="7" t="str">
        <f ca="1">IF(AND($A196&lt;&gt;"",$A196&lt;&gt;"TOTAL"),IF(AND([6]PREMIOS_TITULACIONES_ANTIGUAS!$CB194&lt;&gt;"",[6]PREMIOS_TITULACIONES_ANTIGUAS!$CB194&lt;&gt;0),[6]PREMIOS_TITULACIONES_ANTIGUAS!$CB194,""),IF($A196="TOTAL",SUM(INDIRECT("AU4:AU"&amp;ROW()-1)),""))</f>
        <v/>
      </c>
      <c r="AV196" s="7" t="str">
        <f ca="1">IF(AND($A196&lt;&gt;"",$A196&lt;&gt;"TOTAL"),IF(AND([6]PREMIOS_TITULACIONES_ANTIGUAS!$CD194&lt;&gt;"",[6]PREMIOS_TITULACIONES_ANTIGUAS!$CD194&lt;&gt;0),[6]PREMIOS_TITULACIONES_ANTIGUAS!$CD194,""),IF($A196="TOTAL",SUM(INDIRECT("AV4:AV"&amp;ROW()-1)),""))</f>
        <v/>
      </c>
      <c r="AW196" s="7" t="str">
        <f t="shared" ca="1" si="53"/>
        <v/>
      </c>
      <c r="AX196" s="7" t="str">
        <f ca="1">IF(AND($A196&lt;&gt;"",$A196&lt;&gt;"TOTAL"),IF(AND([6]PREMIOS_TITULACIONES_ANTIGUAS!$CG194&lt;&gt;"",[6]PREMIOS_TITULACIONES_ANTIGUAS!$CG194&lt;&gt;0),[6]PREMIOS_TITULACIONES_ANTIGUAS!$CG194,""),IF($A196="TOTAL",SUM(INDIRECT("AX4:AX"&amp;ROW()-1)),""))</f>
        <v/>
      </c>
      <c r="AY196" s="7" t="str">
        <f ca="1">IF(AND($A196&lt;&gt;"",$A196&lt;&gt;"TOTAL"),IF(AND([6]PREMIOS_TITULACIONES_ANTIGUAS!$CI194&lt;&gt;"",[6]PREMIOS_TITULACIONES_ANTIGUAS!$CI194&lt;&gt;0),[6]PREMIOS_TITULACIONES_ANTIGUAS!$CI194,""),IF($A196="TOTAL",SUM(INDIRECT("AY4:AY"&amp;ROW()-1)),""))</f>
        <v/>
      </c>
      <c r="AZ196" s="7" t="str">
        <f t="shared" ca="1" si="54"/>
        <v/>
      </c>
      <c r="BA196" s="7" t="str">
        <f ca="1">IF(AND($A196&lt;&gt;"",$A196&lt;&gt;"TOTAL"),IF(AND([6]PREMIOS_TITULACIONES_ANTIGUAS!$CL194&lt;&gt;"",[6]PREMIOS_TITULACIONES_ANTIGUAS!$CL194&lt;&gt;0),[6]PREMIOS_TITULACIONES_ANTIGUAS!$CL194,""),IF($A196="TOTAL",SUM(INDIRECT("BA4:BA"&amp;ROW()-1)),""))</f>
        <v/>
      </c>
      <c r="BB196" s="7" t="str">
        <f ca="1">IF(AND($A196&lt;&gt;"",$A196&lt;&gt;"TOTAL"),IF(AND([6]PREMIOS_TITULACIONES_ANTIGUAS!$CN194&lt;&gt;"",[6]PREMIOS_TITULACIONES_ANTIGUAS!$CN194&lt;&gt;0),[6]PREMIOS_TITULACIONES_ANTIGUAS!$CN194,""),IF($A196="TOTAL",SUM(INDIRECT("BB4:BB"&amp;ROW()-1)),""))</f>
        <v/>
      </c>
      <c r="BC196" s="7" t="str">
        <f t="shared" ca="1" si="55"/>
        <v/>
      </c>
      <c r="BD196" s="7" t="str">
        <f ca="1">IF(AND($A196&lt;&gt;"",$A196&lt;&gt;"TOTAL"),IF(AND([6]PREMIOS_TITULACIONES_ANTIGUAS!$CQ194&lt;&gt;"",[6]PREMIOS_TITULACIONES_ANTIGUAS!$CQ194&lt;&gt;0),[6]PREMIOS_TITULACIONES_ANTIGUAS!$CQ194,""),IF($A196="TOTAL",SUM(INDIRECT("BD4:BD"&amp;ROW()-1)),""))</f>
        <v/>
      </c>
      <c r="BE196" s="7" t="str">
        <f ca="1">IF(AND($A196&lt;&gt;"",$A196&lt;&gt;"TOTAL"),IF(AND([6]PREMIOS_TITULACIONES_ANTIGUAS!$CS194&lt;&gt;"",[6]PREMIOS_TITULACIONES_ANTIGUAS!$CS194&lt;&gt;0),[6]PREMIOS_TITULACIONES_ANTIGUAS!$CS194,""),IF($A196="TOTAL",SUM(INDIRECT("BE4:BE"&amp;ROW()-1)),""))</f>
        <v/>
      </c>
      <c r="BF196" s="7" t="str">
        <f t="shared" ca="1" si="56"/>
        <v/>
      </c>
    </row>
    <row r="197" spans="1:58" x14ac:dyDescent="0.2">
      <c r="A197" s="12" t="str">
        <f>IF([6]PREMIOS_TITULACIONES_ANTIGUAS!$D195&lt;&gt;"",[6]PREMIOS_TITULACIONES_ANTIGUAS!$D195,IF(AND([6]PREMIOS_TITULACIONES_ANTIGUAS!$D195="",[6]PREMIOS_TITULACIONES_ANTIGUAS!$D196="",[6]PREMIOS_TITULACIONES_ANTIGUAS!$D194=""),"","TOTAL"))</f>
        <v/>
      </c>
      <c r="B197" s="7" t="str">
        <f ca="1">IF(AND($A197&lt;&gt;"",$A197&lt;&gt;"TOTAL"),IF(AND([6]PREMIOS_TITULACIONES_ANTIGUAS!$E195&lt;&gt;"",[6]PREMIOS_TITULACIONES_ANTIGUAS!$E195&lt;&gt;0),[6]PREMIOS_TITULACIONES_ANTIGUAS!$E195,""),IF($A197="TOTAL",SUM(INDIRECT("B4:B"&amp;ROW()-1)),""))</f>
        <v/>
      </c>
      <c r="C197" s="7" t="str">
        <f ca="1">IF(AND($A197&lt;&gt;"",$A197&lt;&gt;"TOTAL"),IF(AND([6]PREMIOS_TITULACIONES_ANTIGUAS!$G195&lt;&gt;"",[6]PREMIOS_TITULACIONES_ANTIGUAS!$G195&lt;&gt;0),[6]PREMIOS_TITULACIONES_ANTIGUAS!$G195,""),IF($A197="TOTAL",SUM(INDIRECT("C4:C"&amp;ROW()-1)),""))</f>
        <v/>
      </c>
      <c r="D197" s="7" t="str">
        <f t="shared" ref="D197:D200" ca="1" si="57">IF(AND($A197&lt;&gt;"",$A197&lt;&gt;"TOTAL"),SUM(B197:C197),IF($A197="TOTAL",SUM(INDIRECT("D4:D"&amp;ROW()-1)),""))</f>
        <v/>
      </c>
      <c r="E197" s="7" t="str">
        <f ca="1">IF(AND($A197&lt;&gt;"",$A197&lt;&gt;"TOTAL"),IF(AND([6]PREMIOS_TITULACIONES_ANTIGUAS!$J195&lt;&gt;"",[6]PREMIOS_TITULACIONES_ANTIGUAS!$J195&lt;&gt;0),[6]PREMIOS_TITULACIONES_ANTIGUAS!$J195,""),IF($A197="TOTAL",SUM(INDIRECT("E4:E"&amp;ROW()-1)),""))</f>
        <v/>
      </c>
      <c r="F197" s="7" t="str">
        <f ca="1">IF(AND($A197&lt;&gt;"",$A197&lt;&gt;"TOTAL"),IF(AND([6]PREMIOS_TITULACIONES_ANTIGUAS!$L195&lt;&gt;"",[6]PREMIOS_TITULACIONES_ANTIGUAS!$L195&lt;&gt;0),[6]PREMIOS_TITULACIONES_ANTIGUAS!$L195,""),IF($A197="TOTAL",SUM(INDIRECT("F4:F"&amp;ROW()-1)),""))</f>
        <v/>
      </c>
      <c r="G197" s="7" t="str">
        <f t="shared" ref="G197:G200" ca="1" si="58">IF(AND($A197&lt;&gt;"",$A197&lt;&gt;"TOTAL"),SUM(E197:F197),IF($A197="TOTAL",SUM(INDIRECT("G4:G"&amp;ROW()-1)),""))</f>
        <v/>
      </c>
      <c r="H197" s="7" t="str">
        <f ca="1">IF(AND($A197&lt;&gt;"",$A197&lt;&gt;"TOTAL"),IF(AND([6]PREMIOS_TITULACIONES_ANTIGUAS!$O195&lt;&gt;"",[6]PREMIOS_TITULACIONES_ANTIGUAS!$O195&lt;&gt;0),[6]PREMIOS_TITULACIONES_ANTIGUAS!$O195,""),IF($A197="TOTAL",SUM(INDIRECT("H4:H"&amp;ROW()-1)),""))</f>
        <v/>
      </c>
      <c r="I197" s="7" t="str">
        <f ca="1">IF(AND($A197&lt;&gt;"",$A197&lt;&gt;"TOTAL"),IF(AND([6]PREMIOS_TITULACIONES_ANTIGUAS!$Q195&lt;&gt;"",[6]PREMIOS_TITULACIONES_ANTIGUAS!$Q195&lt;&gt;0),[6]PREMIOS_TITULACIONES_ANTIGUAS!$Q195,""),IF($A197="TOTAL",SUM(INDIRECT("I4:I"&amp;ROW()-1)),""))</f>
        <v/>
      </c>
      <c r="J197" s="7" t="str">
        <f t="shared" ref="J197:J200" ca="1" si="59">IF(AND($A197&lt;&gt;"",$A197&lt;&gt;"TOTAL"),SUM(H197:I197),IF($A197="TOTAL",SUM(INDIRECT("J4:J"&amp;ROW()-1)),""))</f>
        <v/>
      </c>
      <c r="K197" s="7" t="str">
        <f ca="1">IF(AND($A197&lt;&gt;"",$A197&lt;&gt;"TOTAL"),IF(AND([6]PREMIOS_TITULACIONES_ANTIGUAS!$T195&lt;&gt;"",[6]PREMIOS_TITULACIONES_ANTIGUAS!$T195&lt;&gt;0),[6]PREMIOS_TITULACIONES_ANTIGUAS!$T195,""),IF($A197="TOTAL",SUM(INDIRECT("K4:K"&amp;ROW()-1)),""))</f>
        <v/>
      </c>
      <c r="L197" s="7" t="str">
        <f ca="1">IF(AND($A197&lt;&gt;"",$A197&lt;&gt;"TOTAL"),IF(AND([6]PREMIOS_TITULACIONES_ANTIGUAS!$V195&lt;&gt;"",[6]PREMIOS_TITULACIONES_ANTIGUAS!$V195&lt;&gt;0),[6]PREMIOS_TITULACIONES_ANTIGUAS!$V195,""),IF($A197="TOTAL",SUM(INDIRECT("L4:L"&amp;ROW()-1)),""))</f>
        <v/>
      </c>
      <c r="M197" s="7" t="str">
        <f t="shared" ref="M197:M200" ca="1" si="60">IF(AND($A197&lt;&gt;"",$A197&lt;&gt;"TOTAL"),SUM(K197:L197),IF($A197="TOTAL",SUM(INDIRECT("M4:M"&amp;ROW()-1)),""))</f>
        <v/>
      </c>
      <c r="N197" s="7" t="str">
        <f ca="1">IF(AND($A197&lt;&gt;"",$A197&lt;&gt;"TOTAL"),IF(AND([6]PREMIOS_TITULACIONES_ANTIGUAS!$Y195&lt;&gt;"",[6]PREMIOS_TITULACIONES_ANTIGUAS!$Y195&lt;&gt;0),[6]PREMIOS_TITULACIONES_ANTIGUAS!$Y195,""),IF($A197="TOTAL",SUM(INDIRECT("N4:N"&amp;ROW()-1)),""))</f>
        <v/>
      </c>
      <c r="O197" s="7" t="str">
        <f ca="1">IF(AND($A197&lt;&gt;"",$A197&lt;&gt;"TOTAL"),IF(AND([6]PREMIOS_TITULACIONES_ANTIGUAS!$AA195&lt;&gt;"",[6]PREMIOS_TITULACIONES_ANTIGUAS!$AA195&lt;&gt;0),[6]PREMIOS_TITULACIONES_ANTIGUAS!$AA195,""),IF($A197="TOTAL",SUM(INDIRECT("O4:O"&amp;ROW()-1)),""))</f>
        <v/>
      </c>
      <c r="P197" s="7" t="str">
        <f t="shared" ref="P197:P200" ca="1" si="61">IF(AND($A197&lt;&gt;"",$A197&lt;&gt;"TOTAL"),SUM(N197:O197),IF($A197="TOTAL",SUM(INDIRECT("P4:P"&amp;ROW()-1)),""))</f>
        <v/>
      </c>
      <c r="Q197" s="7" t="str">
        <f ca="1">IF(AND($A197&lt;&gt;"",$A197&lt;&gt;"TOTAL"),IF(AND([6]PREMIOS_TITULACIONES_ANTIGUAS!$AD195&lt;&gt;"",[6]PREMIOS_TITULACIONES_ANTIGUAS!$AD195&lt;&gt;0),[6]PREMIOS_TITULACIONES_ANTIGUAS!$AD195,""),IF($A197="TOTAL",SUM(INDIRECT("Q4:Q"&amp;ROW()-1)),""))</f>
        <v/>
      </c>
      <c r="R197" s="7" t="str">
        <f ca="1">IF(AND($A197&lt;&gt;"",$A197&lt;&gt;"TOTAL"),IF(AND([6]PREMIOS_TITULACIONES_ANTIGUAS!$AF195&lt;&gt;"",[6]PREMIOS_TITULACIONES_ANTIGUAS!$AF195&lt;&gt;0),[6]PREMIOS_TITULACIONES_ANTIGUAS!$AF195,""),IF($A197="TOTAL",SUM(INDIRECT("R4:R"&amp;ROW()-1)),""))</f>
        <v/>
      </c>
      <c r="S197" s="7" t="str">
        <f t="shared" ref="S197:S200" ca="1" si="62">IF(AND($A197&lt;&gt;"",$A197&lt;&gt;"TOTAL"),SUM(Q197:R197),IF($A197="TOTAL",SUM(INDIRECT("S4:S"&amp;ROW()-1)),""))</f>
        <v/>
      </c>
      <c r="T197" s="7" t="str">
        <f ca="1">IF(AND($A197&lt;&gt;"",$A197&lt;&gt;"TOTAL"),IF(AND([6]PREMIOS_TITULACIONES_ANTIGUAS!$AI195&lt;&gt;"",[6]PREMIOS_TITULACIONES_ANTIGUAS!$AI195&lt;&gt;0),[6]PREMIOS_TITULACIONES_ANTIGUAS!$AI195,""),IF($A197="TOTAL",SUM(INDIRECT("T4:T"&amp;ROW()-1)),""))</f>
        <v/>
      </c>
      <c r="U197" s="7" t="str">
        <f ca="1">IF(AND($A197&lt;&gt;"",$A197&lt;&gt;"TOTAL"),IF(AND([6]PREMIOS_TITULACIONES_ANTIGUAS!$AK195&lt;&gt;"",[6]PREMIOS_TITULACIONES_ANTIGUAS!$AK195&lt;&gt;0),[6]PREMIOS_TITULACIONES_ANTIGUAS!$AK195,""),IF($A197="TOTAL",SUM(INDIRECT("U4:U"&amp;ROW()-1)),""))</f>
        <v/>
      </c>
      <c r="V197" s="7" t="str">
        <f t="shared" ref="V197:V200" ca="1" si="63">IF(AND($A197&lt;&gt;"",$A197&lt;&gt;"TOTAL"),SUM(T197:U197),IF($A197="TOTAL",SUM(INDIRECT("V4:V"&amp;ROW()-1)),""))</f>
        <v/>
      </c>
      <c r="W197" s="7" t="str">
        <f ca="1">IF(AND($A197&lt;&gt;"",$A197&lt;&gt;"TOTAL"),IF(AND([6]PREMIOS_TITULACIONES_ANTIGUAS!$AN195&lt;&gt;"",[6]PREMIOS_TITULACIONES_ANTIGUAS!$AN195&lt;&gt;0),[6]PREMIOS_TITULACIONES_ANTIGUAS!$AN195,""),IF($A197="TOTAL",SUM(INDIRECT("W4:W"&amp;ROW()-1)),""))</f>
        <v/>
      </c>
      <c r="X197" s="7" t="str">
        <f ca="1">IF(AND($A197&lt;&gt;"",$A197&lt;&gt;"TOTAL"),IF(AND([6]PREMIOS_TITULACIONES_ANTIGUAS!$AP195&lt;&gt;"",[6]PREMIOS_TITULACIONES_ANTIGUAS!$AP195&lt;&gt;0),[6]PREMIOS_TITULACIONES_ANTIGUAS!$AP195,""),IF($A197="TOTAL",SUM(INDIRECT("X4:X"&amp;ROW()-1)),""))</f>
        <v/>
      </c>
      <c r="Y197" s="7" t="str">
        <f t="shared" ref="Y197:Y200" ca="1" si="64">IF(AND($A197&lt;&gt;"",$A197&lt;&gt;"TOTAL"),SUM(W197:X197),IF($A197="TOTAL",SUM(INDIRECT("Y4:Y"&amp;ROW()-1)),""))</f>
        <v/>
      </c>
      <c r="Z197" s="7" t="str">
        <f ca="1">IF(AND($A197&lt;&gt;"",$A197&lt;&gt;"TOTAL"),IF(AND([6]PREMIOS_TITULACIONES_ANTIGUAS!$AS195&lt;&gt;"",[6]PREMIOS_TITULACIONES_ANTIGUAS!$AS195&lt;&gt;0),[6]PREMIOS_TITULACIONES_ANTIGUAS!$AS195,""),IF($A197="TOTAL",SUM(INDIRECT("Z4:Z"&amp;ROW()-1)),""))</f>
        <v/>
      </c>
      <c r="AA197" s="7" t="str">
        <f ca="1">IF(AND($A197&lt;&gt;"",$A197&lt;&gt;"TOTAL"),IF(AND([6]PREMIOS_TITULACIONES_ANTIGUAS!$AU195&lt;&gt;"",[6]PREMIOS_TITULACIONES_ANTIGUAS!$AU195&lt;&gt;0),[6]PREMIOS_TITULACIONES_ANTIGUAS!$AU195,""),IF($A197="TOTAL",SUM(INDIRECT("AA4:AA"&amp;ROW()-1)),""))</f>
        <v/>
      </c>
      <c r="AB197" s="7" t="str">
        <f t="shared" ref="AB197:AB200" ca="1" si="65">IF(AND($A197&lt;&gt;"",$A197&lt;&gt;"TOTAL"),SUM(Z197:AA197),IF($A197="TOTAL",SUM(INDIRECT("AB4:AB"&amp;ROW()-1)),""))</f>
        <v/>
      </c>
      <c r="AC197" s="7" t="str">
        <f ca="1">IF(AND($A197&lt;&gt;"",$A197&lt;&gt;"TOTAL"),IF(AND([6]PREMIOS_TITULACIONES_ANTIGUAS!$AX195&lt;&gt;"",[6]PREMIOS_TITULACIONES_ANTIGUAS!$AX195&lt;&gt;0),[6]PREMIOS_TITULACIONES_ANTIGUAS!$AX195,""),IF($A197="TOTAL",SUM(INDIRECT("AC4:AC"&amp;ROW()-1)),""))</f>
        <v/>
      </c>
      <c r="AD197" s="7" t="str">
        <f ca="1">IF(AND($A197&lt;&gt;"",$A197&lt;&gt;"TOTAL"),IF(AND([6]PREMIOS_TITULACIONES_ANTIGUAS!$AZ195&lt;&gt;"",[6]PREMIOS_TITULACIONES_ANTIGUAS!$AZ195&lt;&gt;0),[6]PREMIOS_TITULACIONES_ANTIGUAS!$AZ195,""),IF($A197="TOTAL",SUM(INDIRECT("AD4:AD"&amp;ROW()-1)),""))</f>
        <v/>
      </c>
      <c r="AE197" s="7" t="str">
        <f t="shared" ref="AE197:AE200" ca="1" si="66">IF(AND($A197&lt;&gt;"",$A197&lt;&gt;"TOTAL"),SUM(AC197:AD197),IF($A197="TOTAL",SUM(INDIRECT("AE4:AE"&amp;ROW()-1)),""))</f>
        <v/>
      </c>
      <c r="AF197" s="7" t="str">
        <f ca="1">IF(AND($A197&lt;&gt;"",$A197&lt;&gt;"TOTAL"),IF(AND([6]PREMIOS_TITULACIONES_ANTIGUAS!$BC195&lt;&gt;"",[6]PREMIOS_TITULACIONES_ANTIGUAS!$BC195&lt;&gt;0),[6]PREMIOS_TITULACIONES_ANTIGUAS!$BC195,""),IF($A197="TOTAL",SUM(INDIRECT("AF4:AF"&amp;ROW()-1)),""))</f>
        <v/>
      </c>
      <c r="AG197" s="7" t="str">
        <f ca="1">IF(AND($A197&lt;&gt;"",$A197&lt;&gt;"TOTAL"),IF(AND([6]PREMIOS_TITULACIONES_ANTIGUAS!$BE195&lt;&gt;"",[6]PREMIOS_TITULACIONES_ANTIGUAS!$BE195&lt;&gt;0),[6]PREMIOS_TITULACIONES_ANTIGUAS!$BE195,""),IF($A197="TOTAL",SUM(INDIRECT("AG4:AG"&amp;ROW()-1)),""))</f>
        <v/>
      </c>
      <c r="AH197" s="7" t="str">
        <f t="shared" ref="AH197:AH200" ca="1" si="67">IF(AND($A197&lt;&gt;"",$A197&lt;&gt;"TOTAL"),SUM(AF197:AG197),IF($A197="TOTAL",SUM(INDIRECT("AH4:AH"&amp;ROW()-1)),""))</f>
        <v/>
      </c>
      <c r="AI197" s="7" t="str">
        <f ca="1">IF(AND($A197&lt;&gt;"",$A197&lt;&gt;"TOTAL"),IF(AND([6]PREMIOS_TITULACIONES_ANTIGUAS!$BH195&lt;&gt;"",[6]PREMIOS_TITULACIONES_ANTIGUAS!$BH195&lt;&gt;0),[6]PREMIOS_TITULACIONES_ANTIGUAS!$BH195,""),IF($A197="TOTAL",SUM(INDIRECT("AI4:AI"&amp;ROW()-1)),""))</f>
        <v/>
      </c>
      <c r="AJ197" s="7" t="str">
        <f ca="1">IF(AND($A197&lt;&gt;"",$A197&lt;&gt;"TOTAL"),IF(AND([6]PREMIOS_TITULACIONES_ANTIGUAS!$BJ195&lt;&gt;"",[6]PREMIOS_TITULACIONES_ANTIGUAS!$BJ195&lt;&gt;0),[6]PREMIOS_TITULACIONES_ANTIGUAS!$BJ195,""),IF($A197="TOTAL",SUM(INDIRECT("AJ4:AJ"&amp;ROW()-1)),""))</f>
        <v/>
      </c>
      <c r="AK197" s="7" t="str">
        <f t="shared" ref="AK197:AK200" ca="1" si="68">IF(AND($A197&lt;&gt;"",$A197&lt;&gt;"TOTAL"),SUM(AI197:AJ197),IF($A197="TOTAL",SUM(INDIRECT("AK4:AK"&amp;ROW()-1)),""))</f>
        <v/>
      </c>
      <c r="AL197" s="7" t="str">
        <f ca="1">IF(AND($A197&lt;&gt;"",$A197&lt;&gt;"TOTAL"),IF(AND([6]PREMIOS_TITULACIONES_ANTIGUAS!$BM195&lt;&gt;"",[6]PREMIOS_TITULACIONES_ANTIGUAS!$BM195&lt;&gt;0),[6]PREMIOS_TITULACIONES_ANTIGUAS!$BM195,""),IF($A197="TOTAL",SUM(INDIRECT("AL4:AL"&amp;ROW()-1)),""))</f>
        <v/>
      </c>
      <c r="AM197" s="7" t="str">
        <f ca="1">IF(AND($A197&lt;&gt;"",$A197&lt;&gt;"TOTAL"),IF(AND([6]PREMIOS_TITULACIONES_ANTIGUAS!$BO195&lt;&gt;"",[6]PREMIOS_TITULACIONES_ANTIGUAS!$BO195&lt;&gt;0),[6]PREMIOS_TITULACIONES_ANTIGUAS!$BO195,""),IF($A197="TOTAL",SUM(INDIRECT("AM4:AM"&amp;ROW()-1)),""))</f>
        <v/>
      </c>
      <c r="AN197" s="7" t="str">
        <f t="shared" ref="AN197:AN200" ca="1" si="69">IF(AND($A197&lt;&gt;"",$A197&lt;&gt;"TOTAL"),SUM(AL197:AM197),IF($A197="TOTAL",SUM(INDIRECT("AN4:AN"&amp;ROW()-1)),""))</f>
        <v/>
      </c>
      <c r="AO197" s="7" t="str">
        <f ca="1">IF(AND($A197&lt;&gt;"",$A197&lt;&gt;"TOTAL"),IF(AND([6]PREMIOS_TITULACIONES_ANTIGUAS!$BR195&lt;&gt;"",[6]PREMIOS_TITULACIONES_ANTIGUAS!$BR195&lt;&gt;0),[6]PREMIOS_TITULACIONES_ANTIGUAS!$BR195,""),IF($A197="TOTAL",SUM(INDIRECT("AO4:AO"&amp;ROW()-1)),""))</f>
        <v/>
      </c>
      <c r="AP197" s="7" t="str">
        <f ca="1">IF(AND($A197&lt;&gt;"",$A197&lt;&gt;"TOTAL"),IF(AND([6]PREMIOS_TITULACIONES_ANTIGUAS!$BT195&lt;&gt;"",[6]PREMIOS_TITULACIONES_ANTIGUAS!$BT195&lt;&gt;0),[6]PREMIOS_TITULACIONES_ANTIGUAS!$BT195,""),IF($A197="TOTAL",SUM(INDIRECT("AP4:AP"&amp;ROW()-1)),""))</f>
        <v/>
      </c>
      <c r="AQ197" s="7" t="str">
        <f t="shared" ref="AQ197:AQ200" ca="1" si="70">IF(AND($A197&lt;&gt;"",$A197&lt;&gt;"TOTAL"),SUM(AO197:AP197),IF($A197="TOTAL",SUM(INDIRECT("AQ4:AQ"&amp;ROW()-1)),""))</f>
        <v/>
      </c>
      <c r="AR197" s="7" t="str">
        <f ca="1">IF(AND($A197&lt;&gt;"",$A197&lt;&gt;"TOTAL"),IF(AND([6]PREMIOS_TITULACIONES_ANTIGUAS!$BW195&lt;&gt;"",[6]PREMIOS_TITULACIONES_ANTIGUAS!$BW195&lt;&gt;0),[6]PREMIOS_TITULACIONES_ANTIGUAS!$BW195,""),IF($A197="TOTAL",SUM(INDIRECT("AR4:AR"&amp;ROW()-1)),""))</f>
        <v/>
      </c>
      <c r="AS197" s="7" t="str">
        <f ca="1">IF(AND($A197&lt;&gt;"",$A197&lt;&gt;"TOTAL"),IF(AND([6]PREMIOS_TITULACIONES_ANTIGUAS!$BY195&lt;&gt;"",[6]PREMIOS_TITULACIONES_ANTIGUAS!$BY195&lt;&gt;0),[6]PREMIOS_TITULACIONES_ANTIGUAS!$BY195,""),IF($A197="TOTAL",SUM(INDIRECT("AS4:AS"&amp;ROW()-1)),""))</f>
        <v/>
      </c>
      <c r="AT197" s="7" t="str">
        <f t="shared" ref="AT197:AT200" ca="1" si="71">IF(AND($A197&lt;&gt;"",$A197&lt;&gt;"TOTAL"),SUM(AR197:AS197),IF($A197="TOTAL",SUM(INDIRECT("AT4:AT"&amp;ROW()-1)),""))</f>
        <v/>
      </c>
      <c r="AU197" s="7" t="str">
        <f ca="1">IF(AND($A197&lt;&gt;"",$A197&lt;&gt;"TOTAL"),IF(AND([6]PREMIOS_TITULACIONES_ANTIGUAS!$CB195&lt;&gt;"",[6]PREMIOS_TITULACIONES_ANTIGUAS!$CB195&lt;&gt;0),[6]PREMIOS_TITULACIONES_ANTIGUAS!$CB195,""),IF($A197="TOTAL",SUM(INDIRECT("AU4:AU"&amp;ROW()-1)),""))</f>
        <v/>
      </c>
      <c r="AV197" s="7" t="str">
        <f ca="1">IF(AND($A197&lt;&gt;"",$A197&lt;&gt;"TOTAL"),IF(AND([6]PREMIOS_TITULACIONES_ANTIGUAS!$CD195&lt;&gt;"",[6]PREMIOS_TITULACIONES_ANTIGUAS!$CD195&lt;&gt;0),[6]PREMIOS_TITULACIONES_ANTIGUAS!$CD195,""),IF($A197="TOTAL",SUM(INDIRECT("AV4:AV"&amp;ROW()-1)),""))</f>
        <v/>
      </c>
      <c r="AW197" s="7" t="str">
        <f t="shared" ref="AW197:AW200" ca="1" si="72">IF(AND($A197&lt;&gt;"",$A197&lt;&gt;"TOTAL"),SUM(AU197:AV197),IF($A197="TOTAL",SUM(INDIRECT("AW4:AW"&amp;ROW()-1)),""))</f>
        <v/>
      </c>
      <c r="AX197" s="7" t="str">
        <f ca="1">IF(AND($A197&lt;&gt;"",$A197&lt;&gt;"TOTAL"),IF(AND([6]PREMIOS_TITULACIONES_ANTIGUAS!$CG195&lt;&gt;"",[6]PREMIOS_TITULACIONES_ANTIGUAS!$CG195&lt;&gt;0),[6]PREMIOS_TITULACIONES_ANTIGUAS!$CG195,""),IF($A197="TOTAL",SUM(INDIRECT("AX4:AX"&amp;ROW()-1)),""))</f>
        <v/>
      </c>
      <c r="AY197" s="7" t="str">
        <f ca="1">IF(AND($A197&lt;&gt;"",$A197&lt;&gt;"TOTAL"),IF(AND([6]PREMIOS_TITULACIONES_ANTIGUAS!$CI195&lt;&gt;"",[6]PREMIOS_TITULACIONES_ANTIGUAS!$CI195&lt;&gt;0),[6]PREMIOS_TITULACIONES_ANTIGUAS!$CI195,""),IF($A197="TOTAL",SUM(INDIRECT("AY4:AY"&amp;ROW()-1)),""))</f>
        <v/>
      </c>
      <c r="AZ197" s="7" t="str">
        <f t="shared" ref="AZ197:AZ200" ca="1" si="73">IF(AND($A197&lt;&gt;"",$A197&lt;&gt;"TOTAL"),SUM(AX197:AY197),IF($A197="TOTAL",SUM(INDIRECT("AZ4:AZ"&amp;ROW()-1)),""))</f>
        <v/>
      </c>
      <c r="BA197" s="7" t="str">
        <f ca="1">IF(AND($A197&lt;&gt;"",$A197&lt;&gt;"TOTAL"),IF(AND([6]PREMIOS_TITULACIONES_ANTIGUAS!$CL195&lt;&gt;"",[6]PREMIOS_TITULACIONES_ANTIGUAS!$CL195&lt;&gt;0),[6]PREMIOS_TITULACIONES_ANTIGUAS!$CL195,""),IF($A197="TOTAL",SUM(INDIRECT("BA4:BA"&amp;ROW()-1)),""))</f>
        <v/>
      </c>
      <c r="BB197" s="7" t="str">
        <f ca="1">IF(AND($A197&lt;&gt;"",$A197&lt;&gt;"TOTAL"),IF(AND([6]PREMIOS_TITULACIONES_ANTIGUAS!$CN195&lt;&gt;"",[6]PREMIOS_TITULACIONES_ANTIGUAS!$CN195&lt;&gt;0),[6]PREMIOS_TITULACIONES_ANTIGUAS!$CN195,""),IF($A197="TOTAL",SUM(INDIRECT("BB4:BB"&amp;ROW()-1)),""))</f>
        <v/>
      </c>
      <c r="BC197" s="7" t="str">
        <f t="shared" ref="BC197:BC200" ca="1" si="74">IF(AND($A197&lt;&gt;"",$A197&lt;&gt;"TOTAL"),SUM(BA197:BB197),IF($A197="TOTAL",SUM(INDIRECT("BC4:BC"&amp;ROW()-1)),""))</f>
        <v/>
      </c>
      <c r="BD197" s="7" t="str">
        <f ca="1">IF(AND($A197&lt;&gt;"",$A197&lt;&gt;"TOTAL"),IF(AND([6]PREMIOS_TITULACIONES_ANTIGUAS!$CQ195&lt;&gt;"",[6]PREMIOS_TITULACIONES_ANTIGUAS!$CQ195&lt;&gt;0),[6]PREMIOS_TITULACIONES_ANTIGUAS!$CQ195,""),IF($A197="TOTAL",SUM(INDIRECT("BD4:BD"&amp;ROW()-1)),""))</f>
        <v/>
      </c>
      <c r="BE197" s="7" t="str">
        <f ca="1">IF(AND($A197&lt;&gt;"",$A197&lt;&gt;"TOTAL"),IF(AND([6]PREMIOS_TITULACIONES_ANTIGUAS!$CS195&lt;&gt;"",[6]PREMIOS_TITULACIONES_ANTIGUAS!$CS195&lt;&gt;0),[6]PREMIOS_TITULACIONES_ANTIGUAS!$CS195,""),IF($A197="TOTAL",SUM(INDIRECT("BE4:BE"&amp;ROW()-1)),""))</f>
        <v/>
      </c>
      <c r="BF197" s="7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2" t="str">
        <f>IF([6]PREMIOS_TITULACIONES_ANTIGUAS!$D196&lt;&gt;"",[6]PREMIOS_TITULACIONES_ANTIGUAS!$D196,IF(AND([6]PREMIOS_TITULACIONES_ANTIGUAS!$D196="",[6]PREMIOS_TITULACIONES_ANTIGUAS!$D197="",[6]PREMIOS_TITULACIONES_ANTIGUAS!$D195=""),"","TOTAL"))</f>
        <v/>
      </c>
      <c r="B198" s="7" t="str">
        <f ca="1">IF(AND($A198&lt;&gt;"",$A198&lt;&gt;"TOTAL"),IF(AND([6]PREMIOS_TITULACIONES_ANTIGUAS!$E196&lt;&gt;"",[6]PREMIOS_TITULACIONES_ANTIGUAS!$E196&lt;&gt;0),[6]PREMIOS_TITULACIONES_ANTIGUAS!$E196,""),IF($A198="TOTAL",SUM(INDIRECT("B4:B"&amp;ROW()-1)),""))</f>
        <v/>
      </c>
      <c r="C198" s="7" t="str">
        <f ca="1">IF(AND($A198&lt;&gt;"",$A198&lt;&gt;"TOTAL"),IF(AND([6]PREMIOS_TITULACIONES_ANTIGUAS!$G196&lt;&gt;"",[6]PREMIOS_TITULACIONES_ANTIGUAS!$G196&lt;&gt;0),[6]PREMIOS_TITULACIONES_ANTIGUAS!$G196,""),IF($A198="TOTAL",SUM(INDIRECT("C4:C"&amp;ROW()-1)),""))</f>
        <v/>
      </c>
      <c r="D198" s="7" t="str">
        <f t="shared" ca="1" si="57"/>
        <v/>
      </c>
      <c r="E198" s="7" t="str">
        <f ca="1">IF(AND($A198&lt;&gt;"",$A198&lt;&gt;"TOTAL"),IF(AND([6]PREMIOS_TITULACIONES_ANTIGUAS!$J196&lt;&gt;"",[6]PREMIOS_TITULACIONES_ANTIGUAS!$J196&lt;&gt;0),[6]PREMIOS_TITULACIONES_ANTIGUAS!$J196,""),IF($A198="TOTAL",SUM(INDIRECT("E4:E"&amp;ROW()-1)),""))</f>
        <v/>
      </c>
      <c r="F198" s="7" t="str">
        <f ca="1">IF(AND($A198&lt;&gt;"",$A198&lt;&gt;"TOTAL"),IF(AND([6]PREMIOS_TITULACIONES_ANTIGUAS!$L196&lt;&gt;"",[6]PREMIOS_TITULACIONES_ANTIGUAS!$L196&lt;&gt;0),[6]PREMIOS_TITULACIONES_ANTIGUAS!$L196,""),IF($A198="TOTAL",SUM(INDIRECT("F4:F"&amp;ROW()-1)),""))</f>
        <v/>
      </c>
      <c r="G198" s="7" t="str">
        <f t="shared" ca="1" si="58"/>
        <v/>
      </c>
      <c r="H198" s="7" t="str">
        <f ca="1">IF(AND($A198&lt;&gt;"",$A198&lt;&gt;"TOTAL"),IF(AND([6]PREMIOS_TITULACIONES_ANTIGUAS!$O196&lt;&gt;"",[6]PREMIOS_TITULACIONES_ANTIGUAS!$O196&lt;&gt;0),[6]PREMIOS_TITULACIONES_ANTIGUAS!$O196,""),IF($A198="TOTAL",SUM(INDIRECT("H4:H"&amp;ROW()-1)),""))</f>
        <v/>
      </c>
      <c r="I198" s="7" t="str">
        <f ca="1">IF(AND($A198&lt;&gt;"",$A198&lt;&gt;"TOTAL"),IF(AND([6]PREMIOS_TITULACIONES_ANTIGUAS!$Q196&lt;&gt;"",[6]PREMIOS_TITULACIONES_ANTIGUAS!$Q196&lt;&gt;0),[6]PREMIOS_TITULACIONES_ANTIGUAS!$Q196,""),IF($A198="TOTAL",SUM(INDIRECT("I4:I"&amp;ROW()-1)),""))</f>
        <v/>
      </c>
      <c r="J198" s="7" t="str">
        <f t="shared" ca="1" si="59"/>
        <v/>
      </c>
      <c r="K198" s="7" t="str">
        <f ca="1">IF(AND($A198&lt;&gt;"",$A198&lt;&gt;"TOTAL"),IF(AND([6]PREMIOS_TITULACIONES_ANTIGUAS!$T196&lt;&gt;"",[6]PREMIOS_TITULACIONES_ANTIGUAS!$T196&lt;&gt;0),[6]PREMIOS_TITULACIONES_ANTIGUAS!$T196,""),IF($A198="TOTAL",SUM(INDIRECT("K4:K"&amp;ROW()-1)),""))</f>
        <v/>
      </c>
      <c r="L198" s="7" t="str">
        <f ca="1">IF(AND($A198&lt;&gt;"",$A198&lt;&gt;"TOTAL"),IF(AND([6]PREMIOS_TITULACIONES_ANTIGUAS!$V196&lt;&gt;"",[6]PREMIOS_TITULACIONES_ANTIGUAS!$V196&lt;&gt;0),[6]PREMIOS_TITULACIONES_ANTIGUAS!$V196,""),IF($A198="TOTAL",SUM(INDIRECT("L4:L"&amp;ROW()-1)),""))</f>
        <v/>
      </c>
      <c r="M198" s="7" t="str">
        <f t="shared" ca="1" si="60"/>
        <v/>
      </c>
      <c r="N198" s="7" t="str">
        <f ca="1">IF(AND($A198&lt;&gt;"",$A198&lt;&gt;"TOTAL"),IF(AND([6]PREMIOS_TITULACIONES_ANTIGUAS!$Y196&lt;&gt;"",[6]PREMIOS_TITULACIONES_ANTIGUAS!$Y196&lt;&gt;0),[6]PREMIOS_TITULACIONES_ANTIGUAS!$Y196,""),IF($A198="TOTAL",SUM(INDIRECT("N4:N"&amp;ROW()-1)),""))</f>
        <v/>
      </c>
      <c r="O198" s="7" t="str">
        <f ca="1">IF(AND($A198&lt;&gt;"",$A198&lt;&gt;"TOTAL"),IF(AND([6]PREMIOS_TITULACIONES_ANTIGUAS!$AA196&lt;&gt;"",[6]PREMIOS_TITULACIONES_ANTIGUAS!$AA196&lt;&gt;0),[6]PREMIOS_TITULACIONES_ANTIGUAS!$AA196,""),IF($A198="TOTAL",SUM(INDIRECT("O4:O"&amp;ROW()-1)),""))</f>
        <v/>
      </c>
      <c r="P198" s="7" t="str">
        <f t="shared" ca="1" si="61"/>
        <v/>
      </c>
      <c r="Q198" s="7" t="str">
        <f ca="1">IF(AND($A198&lt;&gt;"",$A198&lt;&gt;"TOTAL"),IF(AND([6]PREMIOS_TITULACIONES_ANTIGUAS!$AD196&lt;&gt;"",[6]PREMIOS_TITULACIONES_ANTIGUAS!$AD196&lt;&gt;0),[6]PREMIOS_TITULACIONES_ANTIGUAS!$AD196,""),IF($A198="TOTAL",SUM(INDIRECT("Q4:Q"&amp;ROW()-1)),""))</f>
        <v/>
      </c>
      <c r="R198" s="7" t="str">
        <f ca="1">IF(AND($A198&lt;&gt;"",$A198&lt;&gt;"TOTAL"),IF(AND([6]PREMIOS_TITULACIONES_ANTIGUAS!$AF196&lt;&gt;"",[6]PREMIOS_TITULACIONES_ANTIGUAS!$AF196&lt;&gt;0),[6]PREMIOS_TITULACIONES_ANTIGUAS!$AF196,""),IF($A198="TOTAL",SUM(INDIRECT("R4:R"&amp;ROW()-1)),""))</f>
        <v/>
      </c>
      <c r="S198" s="7" t="str">
        <f t="shared" ca="1" si="62"/>
        <v/>
      </c>
      <c r="T198" s="7" t="str">
        <f ca="1">IF(AND($A198&lt;&gt;"",$A198&lt;&gt;"TOTAL"),IF(AND([6]PREMIOS_TITULACIONES_ANTIGUAS!$AI196&lt;&gt;"",[6]PREMIOS_TITULACIONES_ANTIGUAS!$AI196&lt;&gt;0),[6]PREMIOS_TITULACIONES_ANTIGUAS!$AI196,""),IF($A198="TOTAL",SUM(INDIRECT("T4:T"&amp;ROW()-1)),""))</f>
        <v/>
      </c>
      <c r="U198" s="7" t="str">
        <f ca="1">IF(AND($A198&lt;&gt;"",$A198&lt;&gt;"TOTAL"),IF(AND([6]PREMIOS_TITULACIONES_ANTIGUAS!$AK196&lt;&gt;"",[6]PREMIOS_TITULACIONES_ANTIGUAS!$AK196&lt;&gt;0),[6]PREMIOS_TITULACIONES_ANTIGUAS!$AK196,""),IF($A198="TOTAL",SUM(INDIRECT("U4:U"&amp;ROW()-1)),""))</f>
        <v/>
      </c>
      <c r="V198" s="7" t="str">
        <f t="shared" ca="1" si="63"/>
        <v/>
      </c>
      <c r="W198" s="7" t="str">
        <f ca="1">IF(AND($A198&lt;&gt;"",$A198&lt;&gt;"TOTAL"),IF(AND([6]PREMIOS_TITULACIONES_ANTIGUAS!$AN196&lt;&gt;"",[6]PREMIOS_TITULACIONES_ANTIGUAS!$AN196&lt;&gt;0),[6]PREMIOS_TITULACIONES_ANTIGUAS!$AN196,""),IF($A198="TOTAL",SUM(INDIRECT("W4:W"&amp;ROW()-1)),""))</f>
        <v/>
      </c>
      <c r="X198" s="7" t="str">
        <f ca="1">IF(AND($A198&lt;&gt;"",$A198&lt;&gt;"TOTAL"),IF(AND([6]PREMIOS_TITULACIONES_ANTIGUAS!$AP196&lt;&gt;"",[6]PREMIOS_TITULACIONES_ANTIGUAS!$AP196&lt;&gt;0),[6]PREMIOS_TITULACIONES_ANTIGUAS!$AP196,""),IF($A198="TOTAL",SUM(INDIRECT("X4:X"&amp;ROW()-1)),""))</f>
        <v/>
      </c>
      <c r="Y198" s="7" t="str">
        <f t="shared" ca="1" si="64"/>
        <v/>
      </c>
      <c r="Z198" s="7" t="str">
        <f ca="1">IF(AND($A198&lt;&gt;"",$A198&lt;&gt;"TOTAL"),IF(AND([6]PREMIOS_TITULACIONES_ANTIGUAS!$AS196&lt;&gt;"",[6]PREMIOS_TITULACIONES_ANTIGUAS!$AS196&lt;&gt;0),[6]PREMIOS_TITULACIONES_ANTIGUAS!$AS196,""),IF($A198="TOTAL",SUM(INDIRECT("Z4:Z"&amp;ROW()-1)),""))</f>
        <v/>
      </c>
      <c r="AA198" s="7" t="str">
        <f ca="1">IF(AND($A198&lt;&gt;"",$A198&lt;&gt;"TOTAL"),IF(AND([6]PREMIOS_TITULACIONES_ANTIGUAS!$AU196&lt;&gt;"",[6]PREMIOS_TITULACIONES_ANTIGUAS!$AU196&lt;&gt;0),[6]PREMIOS_TITULACIONES_ANTIGUAS!$AU196,""),IF($A198="TOTAL",SUM(INDIRECT("AA4:AA"&amp;ROW()-1)),""))</f>
        <v/>
      </c>
      <c r="AB198" s="7" t="str">
        <f t="shared" ca="1" si="65"/>
        <v/>
      </c>
      <c r="AC198" s="7" t="str">
        <f ca="1">IF(AND($A198&lt;&gt;"",$A198&lt;&gt;"TOTAL"),IF(AND([6]PREMIOS_TITULACIONES_ANTIGUAS!$AX196&lt;&gt;"",[6]PREMIOS_TITULACIONES_ANTIGUAS!$AX196&lt;&gt;0),[6]PREMIOS_TITULACIONES_ANTIGUAS!$AX196,""),IF($A198="TOTAL",SUM(INDIRECT("AC4:AC"&amp;ROW()-1)),""))</f>
        <v/>
      </c>
      <c r="AD198" s="7" t="str">
        <f ca="1">IF(AND($A198&lt;&gt;"",$A198&lt;&gt;"TOTAL"),IF(AND([6]PREMIOS_TITULACIONES_ANTIGUAS!$AZ196&lt;&gt;"",[6]PREMIOS_TITULACIONES_ANTIGUAS!$AZ196&lt;&gt;0),[6]PREMIOS_TITULACIONES_ANTIGUAS!$AZ196,""),IF($A198="TOTAL",SUM(INDIRECT("AD4:AD"&amp;ROW()-1)),""))</f>
        <v/>
      </c>
      <c r="AE198" s="7" t="str">
        <f t="shared" ca="1" si="66"/>
        <v/>
      </c>
      <c r="AF198" s="7" t="str">
        <f ca="1">IF(AND($A198&lt;&gt;"",$A198&lt;&gt;"TOTAL"),IF(AND([6]PREMIOS_TITULACIONES_ANTIGUAS!$BC196&lt;&gt;"",[6]PREMIOS_TITULACIONES_ANTIGUAS!$BC196&lt;&gt;0),[6]PREMIOS_TITULACIONES_ANTIGUAS!$BC196,""),IF($A198="TOTAL",SUM(INDIRECT("AF4:AF"&amp;ROW()-1)),""))</f>
        <v/>
      </c>
      <c r="AG198" s="7" t="str">
        <f ca="1">IF(AND($A198&lt;&gt;"",$A198&lt;&gt;"TOTAL"),IF(AND([6]PREMIOS_TITULACIONES_ANTIGUAS!$BE196&lt;&gt;"",[6]PREMIOS_TITULACIONES_ANTIGUAS!$BE196&lt;&gt;0),[6]PREMIOS_TITULACIONES_ANTIGUAS!$BE196,""),IF($A198="TOTAL",SUM(INDIRECT("AG4:AG"&amp;ROW()-1)),""))</f>
        <v/>
      </c>
      <c r="AH198" s="7" t="str">
        <f t="shared" ca="1" si="67"/>
        <v/>
      </c>
      <c r="AI198" s="7" t="str">
        <f ca="1">IF(AND($A198&lt;&gt;"",$A198&lt;&gt;"TOTAL"),IF(AND([6]PREMIOS_TITULACIONES_ANTIGUAS!$BH196&lt;&gt;"",[6]PREMIOS_TITULACIONES_ANTIGUAS!$BH196&lt;&gt;0),[6]PREMIOS_TITULACIONES_ANTIGUAS!$BH196,""),IF($A198="TOTAL",SUM(INDIRECT("AI4:AI"&amp;ROW()-1)),""))</f>
        <v/>
      </c>
      <c r="AJ198" s="7" t="str">
        <f ca="1">IF(AND($A198&lt;&gt;"",$A198&lt;&gt;"TOTAL"),IF(AND([6]PREMIOS_TITULACIONES_ANTIGUAS!$BJ196&lt;&gt;"",[6]PREMIOS_TITULACIONES_ANTIGUAS!$BJ196&lt;&gt;0),[6]PREMIOS_TITULACIONES_ANTIGUAS!$BJ196,""),IF($A198="TOTAL",SUM(INDIRECT("AJ4:AJ"&amp;ROW()-1)),""))</f>
        <v/>
      </c>
      <c r="AK198" s="7" t="str">
        <f t="shared" ca="1" si="68"/>
        <v/>
      </c>
      <c r="AL198" s="7" t="str">
        <f ca="1">IF(AND($A198&lt;&gt;"",$A198&lt;&gt;"TOTAL"),IF(AND([6]PREMIOS_TITULACIONES_ANTIGUAS!$BM196&lt;&gt;"",[6]PREMIOS_TITULACIONES_ANTIGUAS!$BM196&lt;&gt;0),[6]PREMIOS_TITULACIONES_ANTIGUAS!$BM196,""),IF($A198="TOTAL",SUM(INDIRECT("AL4:AL"&amp;ROW()-1)),""))</f>
        <v/>
      </c>
      <c r="AM198" s="7" t="str">
        <f ca="1">IF(AND($A198&lt;&gt;"",$A198&lt;&gt;"TOTAL"),IF(AND([6]PREMIOS_TITULACIONES_ANTIGUAS!$BO196&lt;&gt;"",[6]PREMIOS_TITULACIONES_ANTIGUAS!$BO196&lt;&gt;0),[6]PREMIOS_TITULACIONES_ANTIGUAS!$BO196,""),IF($A198="TOTAL",SUM(INDIRECT("AM4:AM"&amp;ROW()-1)),""))</f>
        <v/>
      </c>
      <c r="AN198" s="7" t="str">
        <f t="shared" ca="1" si="69"/>
        <v/>
      </c>
      <c r="AO198" s="7" t="str">
        <f ca="1">IF(AND($A198&lt;&gt;"",$A198&lt;&gt;"TOTAL"),IF(AND([6]PREMIOS_TITULACIONES_ANTIGUAS!$BR196&lt;&gt;"",[6]PREMIOS_TITULACIONES_ANTIGUAS!$BR196&lt;&gt;0),[6]PREMIOS_TITULACIONES_ANTIGUAS!$BR196,""),IF($A198="TOTAL",SUM(INDIRECT("AO4:AO"&amp;ROW()-1)),""))</f>
        <v/>
      </c>
      <c r="AP198" s="7" t="str">
        <f ca="1">IF(AND($A198&lt;&gt;"",$A198&lt;&gt;"TOTAL"),IF(AND([6]PREMIOS_TITULACIONES_ANTIGUAS!$BT196&lt;&gt;"",[6]PREMIOS_TITULACIONES_ANTIGUAS!$BT196&lt;&gt;0),[6]PREMIOS_TITULACIONES_ANTIGUAS!$BT196,""),IF($A198="TOTAL",SUM(INDIRECT("AP4:AP"&amp;ROW()-1)),""))</f>
        <v/>
      </c>
      <c r="AQ198" s="7" t="str">
        <f t="shared" ca="1" si="70"/>
        <v/>
      </c>
      <c r="AR198" s="7" t="str">
        <f ca="1">IF(AND($A198&lt;&gt;"",$A198&lt;&gt;"TOTAL"),IF(AND([6]PREMIOS_TITULACIONES_ANTIGUAS!$BW196&lt;&gt;"",[6]PREMIOS_TITULACIONES_ANTIGUAS!$BW196&lt;&gt;0),[6]PREMIOS_TITULACIONES_ANTIGUAS!$BW196,""),IF($A198="TOTAL",SUM(INDIRECT("AR4:AR"&amp;ROW()-1)),""))</f>
        <v/>
      </c>
      <c r="AS198" s="7" t="str">
        <f ca="1">IF(AND($A198&lt;&gt;"",$A198&lt;&gt;"TOTAL"),IF(AND([6]PREMIOS_TITULACIONES_ANTIGUAS!$BY196&lt;&gt;"",[6]PREMIOS_TITULACIONES_ANTIGUAS!$BY196&lt;&gt;0),[6]PREMIOS_TITULACIONES_ANTIGUAS!$BY196,""),IF($A198="TOTAL",SUM(INDIRECT("AS4:AS"&amp;ROW()-1)),""))</f>
        <v/>
      </c>
      <c r="AT198" s="7" t="str">
        <f t="shared" ca="1" si="71"/>
        <v/>
      </c>
      <c r="AU198" s="7" t="str">
        <f ca="1">IF(AND($A198&lt;&gt;"",$A198&lt;&gt;"TOTAL"),IF(AND([6]PREMIOS_TITULACIONES_ANTIGUAS!$CB196&lt;&gt;"",[6]PREMIOS_TITULACIONES_ANTIGUAS!$CB196&lt;&gt;0),[6]PREMIOS_TITULACIONES_ANTIGUAS!$CB196,""),IF($A198="TOTAL",SUM(INDIRECT("AU4:AU"&amp;ROW()-1)),""))</f>
        <v/>
      </c>
      <c r="AV198" s="7" t="str">
        <f ca="1">IF(AND($A198&lt;&gt;"",$A198&lt;&gt;"TOTAL"),IF(AND([6]PREMIOS_TITULACIONES_ANTIGUAS!$CD196&lt;&gt;"",[6]PREMIOS_TITULACIONES_ANTIGUAS!$CD196&lt;&gt;0),[6]PREMIOS_TITULACIONES_ANTIGUAS!$CD196,""),IF($A198="TOTAL",SUM(INDIRECT("AV4:AV"&amp;ROW()-1)),""))</f>
        <v/>
      </c>
      <c r="AW198" s="7" t="str">
        <f t="shared" ca="1" si="72"/>
        <v/>
      </c>
      <c r="AX198" s="7" t="str">
        <f ca="1">IF(AND($A198&lt;&gt;"",$A198&lt;&gt;"TOTAL"),IF(AND([6]PREMIOS_TITULACIONES_ANTIGUAS!$CG196&lt;&gt;"",[6]PREMIOS_TITULACIONES_ANTIGUAS!$CG196&lt;&gt;0),[6]PREMIOS_TITULACIONES_ANTIGUAS!$CG196,""),IF($A198="TOTAL",SUM(INDIRECT("AX4:AX"&amp;ROW()-1)),""))</f>
        <v/>
      </c>
      <c r="AY198" s="7" t="str">
        <f ca="1">IF(AND($A198&lt;&gt;"",$A198&lt;&gt;"TOTAL"),IF(AND([6]PREMIOS_TITULACIONES_ANTIGUAS!$CI196&lt;&gt;"",[6]PREMIOS_TITULACIONES_ANTIGUAS!$CI196&lt;&gt;0),[6]PREMIOS_TITULACIONES_ANTIGUAS!$CI196,""),IF($A198="TOTAL",SUM(INDIRECT("AY4:AY"&amp;ROW()-1)),""))</f>
        <v/>
      </c>
      <c r="AZ198" s="7" t="str">
        <f t="shared" ca="1" si="73"/>
        <v/>
      </c>
      <c r="BA198" s="7" t="str">
        <f ca="1">IF(AND($A198&lt;&gt;"",$A198&lt;&gt;"TOTAL"),IF(AND([6]PREMIOS_TITULACIONES_ANTIGUAS!$CL196&lt;&gt;"",[6]PREMIOS_TITULACIONES_ANTIGUAS!$CL196&lt;&gt;0),[6]PREMIOS_TITULACIONES_ANTIGUAS!$CL196,""),IF($A198="TOTAL",SUM(INDIRECT("BA4:BA"&amp;ROW()-1)),""))</f>
        <v/>
      </c>
      <c r="BB198" s="7" t="str">
        <f ca="1">IF(AND($A198&lt;&gt;"",$A198&lt;&gt;"TOTAL"),IF(AND([6]PREMIOS_TITULACIONES_ANTIGUAS!$CN196&lt;&gt;"",[6]PREMIOS_TITULACIONES_ANTIGUAS!$CN196&lt;&gt;0),[6]PREMIOS_TITULACIONES_ANTIGUAS!$CN196,""),IF($A198="TOTAL",SUM(INDIRECT("BB4:BB"&amp;ROW()-1)),""))</f>
        <v/>
      </c>
      <c r="BC198" s="7" t="str">
        <f t="shared" ca="1" si="74"/>
        <v/>
      </c>
      <c r="BD198" s="7" t="str">
        <f ca="1">IF(AND($A198&lt;&gt;"",$A198&lt;&gt;"TOTAL"),IF(AND([6]PREMIOS_TITULACIONES_ANTIGUAS!$CQ196&lt;&gt;"",[6]PREMIOS_TITULACIONES_ANTIGUAS!$CQ196&lt;&gt;0),[6]PREMIOS_TITULACIONES_ANTIGUAS!$CQ196,""),IF($A198="TOTAL",SUM(INDIRECT("BD4:BD"&amp;ROW()-1)),""))</f>
        <v/>
      </c>
      <c r="BE198" s="7" t="str">
        <f ca="1">IF(AND($A198&lt;&gt;"",$A198&lt;&gt;"TOTAL"),IF(AND([6]PREMIOS_TITULACIONES_ANTIGUAS!$CS196&lt;&gt;"",[6]PREMIOS_TITULACIONES_ANTIGUAS!$CS196&lt;&gt;0),[6]PREMIOS_TITULACIONES_ANTIGUAS!$CS196,""),IF($A198="TOTAL",SUM(INDIRECT("BE4:BE"&amp;ROW()-1)),""))</f>
        <v/>
      </c>
      <c r="BF198" s="7" t="str">
        <f t="shared" ca="1" si="75"/>
        <v/>
      </c>
    </row>
    <row r="199" spans="1:58" x14ac:dyDescent="0.2">
      <c r="A199" s="12" t="str">
        <f>IF([6]PREMIOS_TITULACIONES_ANTIGUAS!$D197&lt;&gt;"",[6]PREMIOS_TITULACIONES_ANTIGUAS!$D197,IF(AND([6]PREMIOS_TITULACIONES_ANTIGUAS!$D197="",[6]PREMIOS_TITULACIONES_ANTIGUAS!$D198="",[6]PREMIOS_TITULACIONES_ANTIGUAS!$D196=""),"","TOTAL"))</f>
        <v/>
      </c>
      <c r="B199" s="7" t="str">
        <f ca="1">IF(AND($A199&lt;&gt;"",$A199&lt;&gt;"TOTAL"),IF(AND([6]PREMIOS_TITULACIONES_ANTIGUAS!$E197&lt;&gt;"",[6]PREMIOS_TITULACIONES_ANTIGUAS!$E197&lt;&gt;0),[6]PREMIOS_TITULACIONES_ANTIGUAS!$E197,""),IF($A199="TOTAL",SUM(INDIRECT("B4:B"&amp;ROW()-1)),""))</f>
        <v/>
      </c>
      <c r="C199" s="7" t="str">
        <f ca="1">IF(AND($A199&lt;&gt;"",$A199&lt;&gt;"TOTAL"),IF(AND([6]PREMIOS_TITULACIONES_ANTIGUAS!$G197&lt;&gt;"",[6]PREMIOS_TITULACIONES_ANTIGUAS!$G197&lt;&gt;0),[6]PREMIOS_TITULACIONES_ANTIGUAS!$G197,""),IF($A199="TOTAL",SUM(INDIRECT("C4:C"&amp;ROW()-1)),""))</f>
        <v/>
      </c>
      <c r="D199" s="7" t="str">
        <f t="shared" ca="1" si="57"/>
        <v/>
      </c>
      <c r="E199" s="7" t="str">
        <f ca="1">IF(AND($A199&lt;&gt;"",$A199&lt;&gt;"TOTAL"),IF(AND([6]PREMIOS_TITULACIONES_ANTIGUAS!$J197&lt;&gt;"",[6]PREMIOS_TITULACIONES_ANTIGUAS!$J197&lt;&gt;0),[6]PREMIOS_TITULACIONES_ANTIGUAS!$J197,""),IF($A199="TOTAL",SUM(INDIRECT("E4:E"&amp;ROW()-1)),""))</f>
        <v/>
      </c>
      <c r="F199" s="7" t="str">
        <f ca="1">IF(AND($A199&lt;&gt;"",$A199&lt;&gt;"TOTAL"),IF(AND([6]PREMIOS_TITULACIONES_ANTIGUAS!$L197&lt;&gt;"",[6]PREMIOS_TITULACIONES_ANTIGUAS!$L197&lt;&gt;0),[6]PREMIOS_TITULACIONES_ANTIGUAS!$L197,""),IF($A199="TOTAL",SUM(INDIRECT("F4:F"&amp;ROW()-1)),""))</f>
        <v/>
      </c>
      <c r="G199" s="7" t="str">
        <f t="shared" ca="1" si="58"/>
        <v/>
      </c>
      <c r="H199" s="7" t="str">
        <f ca="1">IF(AND($A199&lt;&gt;"",$A199&lt;&gt;"TOTAL"),IF(AND([6]PREMIOS_TITULACIONES_ANTIGUAS!$O197&lt;&gt;"",[6]PREMIOS_TITULACIONES_ANTIGUAS!$O197&lt;&gt;0),[6]PREMIOS_TITULACIONES_ANTIGUAS!$O197,""),IF($A199="TOTAL",SUM(INDIRECT("H4:H"&amp;ROW()-1)),""))</f>
        <v/>
      </c>
      <c r="I199" s="7" t="str">
        <f ca="1">IF(AND($A199&lt;&gt;"",$A199&lt;&gt;"TOTAL"),IF(AND([6]PREMIOS_TITULACIONES_ANTIGUAS!$Q197&lt;&gt;"",[6]PREMIOS_TITULACIONES_ANTIGUAS!$Q197&lt;&gt;0),[6]PREMIOS_TITULACIONES_ANTIGUAS!$Q197,""),IF($A199="TOTAL",SUM(INDIRECT("I4:I"&amp;ROW()-1)),""))</f>
        <v/>
      </c>
      <c r="J199" s="7" t="str">
        <f t="shared" ca="1" si="59"/>
        <v/>
      </c>
      <c r="K199" s="7" t="str">
        <f ca="1">IF(AND($A199&lt;&gt;"",$A199&lt;&gt;"TOTAL"),IF(AND([6]PREMIOS_TITULACIONES_ANTIGUAS!$T197&lt;&gt;"",[6]PREMIOS_TITULACIONES_ANTIGUAS!$T197&lt;&gt;0),[6]PREMIOS_TITULACIONES_ANTIGUAS!$T197,""),IF($A199="TOTAL",SUM(INDIRECT("K4:K"&amp;ROW()-1)),""))</f>
        <v/>
      </c>
      <c r="L199" s="7" t="str">
        <f ca="1">IF(AND($A199&lt;&gt;"",$A199&lt;&gt;"TOTAL"),IF(AND([6]PREMIOS_TITULACIONES_ANTIGUAS!$V197&lt;&gt;"",[6]PREMIOS_TITULACIONES_ANTIGUAS!$V197&lt;&gt;0),[6]PREMIOS_TITULACIONES_ANTIGUAS!$V197,""),IF($A199="TOTAL",SUM(INDIRECT("L4:L"&amp;ROW()-1)),""))</f>
        <v/>
      </c>
      <c r="M199" s="7" t="str">
        <f t="shared" ca="1" si="60"/>
        <v/>
      </c>
      <c r="N199" s="7" t="str">
        <f ca="1">IF(AND($A199&lt;&gt;"",$A199&lt;&gt;"TOTAL"),IF(AND([6]PREMIOS_TITULACIONES_ANTIGUAS!$Y197&lt;&gt;"",[6]PREMIOS_TITULACIONES_ANTIGUAS!$Y197&lt;&gt;0),[6]PREMIOS_TITULACIONES_ANTIGUAS!$Y197,""),IF($A199="TOTAL",SUM(INDIRECT("N4:N"&amp;ROW()-1)),""))</f>
        <v/>
      </c>
      <c r="O199" s="7" t="str">
        <f ca="1">IF(AND($A199&lt;&gt;"",$A199&lt;&gt;"TOTAL"),IF(AND([6]PREMIOS_TITULACIONES_ANTIGUAS!$AA197&lt;&gt;"",[6]PREMIOS_TITULACIONES_ANTIGUAS!$AA197&lt;&gt;0),[6]PREMIOS_TITULACIONES_ANTIGUAS!$AA197,""),IF($A199="TOTAL",SUM(INDIRECT("O4:O"&amp;ROW()-1)),""))</f>
        <v/>
      </c>
      <c r="P199" s="7" t="str">
        <f t="shared" ca="1" si="61"/>
        <v/>
      </c>
      <c r="Q199" s="7" t="str">
        <f ca="1">IF(AND($A199&lt;&gt;"",$A199&lt;&gt;"TOTAL"),IF(AND([6]PREMIOS_TITULACIONES_ANTIGUAS!$AD197&lt;&gt;"",[6]PREMIOS_TITULACIONES_ANTIGUAS!$AD197&lt;&gt;0),[6]PREMIOS_TITULACIONES_ANTIGUAS!$AD197,""),IF($A199="TOTAL",SUM(INDIRECT("Q4:Q"&amp;ROW()-1)),""))</f>
        <v/>
      </c>
      <c r="R199" s="7" t="str">
        <f ca="1">IF(AND($A199&lt;&gt;"",$A199&lt;&gt;"TOTAL"),IF(AND([6]PREMIOS_TITULACIONES_ANTIGUAS!$AF197&lt;&gt;"",[6]PREMIOS_TITULACIONES_ANTIGUAS!$AF197&lt;&gt;0),[6]PREMIOS_TITULACIONES_ANTIGUAS!$AF197,""),IF($A199="TOTAL",SUM(INDIRECT("R4:R"&amp;ROW()-1)),""))</f>
        <v/>
      </c>
      <c r="S199" s="7" t="str">
        <f t="shared" ca="1" si="62"/>
        <v/>
      </c>
      <c r="T199" s="7" t="str">
        <f ca="1">IF(AND($A199&lt;&gt;"",$A199&lt;&gt;"TOTAL"),IF(AND([6]PREMIOS_TITULACIONES_ANTIGUAS!$AI197&lt;&gt;"",[6]PREMIOS_TITULACIONES_ANTIGUAS!$AI197&lt;&gt;0),[6]PREMIOS_TITULACIONES_ANTIGUAS!$AI197,""),IF($A199="TOTAL",SUM(INDIRECT("T4:T"&amp;ROW()-1)),""))</f>
        <v/>
      </c>
      <c r="U199" s="7" t="str">
        <f ca="1">IF(AND($A199&lt;&gt;"",$A199&lt;&gt;"TOTAL"),IF(AND([6]PREMIOS_TITULACIONES_ANTIGUAS!$AK197&lt;&gt;"",[6]PREMIOS_TITULACIONES_ANTIGUAS!$AK197&lt;&gt;0),[6]PREMIOS_TITULACIONES_ANTIGUAS!$AK197,""),IF($A199="TOTAL",SUM(INDIRECT("U4:U"&amp;ROW()-1)),""))</f>
        <v/>
      </c>
      <c r="V199" s="7" t="str">
        <f t="shared" ca="1" si="63"/>
        <v/>
      </c>
      <c r="W199" s="7" t="str">
        <f ca="1">IF(AND($A199&lt;&gt;"",$A199&lt;&gt;"TOTAL"),IF(AND([6]PREMIOS_TITULACIONES_ANTIGUAS!$AN197&lt;&gt;"",[6]PREMIOS_TITULACIONES_ANTIGUAS!$AN197&lt;&gt;0),[6]PREMIOS_TITULACIONES_ANTIGUAS!$AN197,""),IF($A199="TOTAL",SUM(INDIRECT("W4:W"&amp;ROW()-1)),""))</f>
        <v/>
      </c>
      <c r="X199" s="7" t="str">
        <f ca="1">IF(AND($A199&lt;&gt;"",$A199&lt;&gt;"TOTAL"),IF(AND([6]PREMIOS_TITULACIONES_ANTIGUAS!$AP197&lt;&gt;"",[6]PREMIOS_TITULACIONES_ANTIGUAS!$AP197&lt;&gt;0),[6]PREMIOS_TITULACIONES_ANTIGUAS!$AP197,""),IF($A199="TOTAL",SUM(INDIRECT("X4:X"&amp;ROW()-1)),""))</f>
        <v/>
      </c>
      <c r="Y199" s="7" t="str">
        <f t="shared" ca="1" si="64"/>
        <v/>
      </c>
      <c r="Z199" s="7" t="str">
        <f ca="1">IF(AND($A199&lt;&gt;"",$A199&lt;&gt;"TOTAL"),IF(AND([6]PREMIOS_TITULACIONES_ANTIGUAS!$AS197&lt;&gt;"",[6]PREMIOS_TITULACIONES_ANTIGUAS!$AS197&lt;&gt;0),[6]PREMIOS_TITULACIONES_ANTIGUAS!$AS197,""),IF($A199="TOTAL",SUM(INDIRECT("Z4:Z"&amp;ROW()-1)),""))</f>
        <v/>
      </c>
      <c r="AA199" s="7" t="str">
        <f ca="1">IF(AND($A199&lt;&gt;"",$A199&lt;&gt;"TOTAL"),IF(AND([6]PREMIOS_TITULACIONES_ANTIGUAS!$AU197&lt;&gt;"",[6]PREMIOS_TITULACIONES_ANTIGUAS!$AU197&lt;&gt;0),[6]PREMIOS_TITULACIONES_ANTIGUAS!$AU197,""),IF($A199="TOTAL",SUM(INDIRECT("AA4:AA"&amp;ROW()-1)),""))</f>
        <v/>
      </c>
      <c r="AB199" s="7" t="str">
        <f t="shared" ca="1" si="65"/>
        <v/>
      </c>
      <c r="AC199" s="7" t="str">
        <f ca="1">IF(AND($A199&lt;&gt;"",$A199&lt;&gt;"TOTAL"),IF(AND([6]PREMIOS_TITULACIONES_ANTIGUAS!$AX197&lt;&gt;"",[6]PREMIOS_TITULACIONES_ANTIGUAS!$AX197&lt;&gt;0),[6]PREMIOS_TITULACIONES_ANTIGUAS!$AX197,""),IF($A199="TOTAL",SUM(INDIRECT("AC4:AC"&amp;ROW()-1)),""))</f>
        <v/>
      </c>
      <c r="AD199" s="7" t="str">
        <f ca="1">IF(AND($A199&lt;&gt;"",$A199&lt;&gt;"TOTAL"),IF(AND([6]PREMIOS_TITULACIONES_ANTIGUAS!$AZ197&lt;&gt;"",[6]PREMIOS_TITULACIONES_ANTIGUAS!$AZ197&lt;&gt;0),[6]PREMIOS_TITULACIONES_ANTIGUAS!$AZ197,""),IF($A199="TOTAL",SUM(INDIRECT("AD4:AD"&amp;ROW()-1)),""))</f>
        <v/>
      </c>
      <c r="AE199" s="7" t="str">
        <f t="shared" ca="1" si="66"/>
        <v/>
      </c>
      <c r="AF199" s="7" t="str">
        <f ca="1">IF(AND($A199&lt;&gt;"",$A199&lt;&gt;"TOTAL"),IF(AND([6]PREMIOS_TITULACIONES_ANTIGUAS!$BC197&lt;&gt;"",[6]PREMIOS_TITULACIONES_ANTIGUAS!$BC197&lt;&gt;0),[6]PREMIOS_TITULACIONES_ANTIGUAS!$BC197,""),IF($A199="TOTAL",SUM(INDIRECT("AF4:AF"&amp;ROW()-1)),""))</f>
        <v/>
      </c>
      <c r="AG199" s="7" t="str">
        <f ca="1">IF(AND($A199&lt;&gt;"",$A199&lt;&gt;"TOTAL"),IF(AND([6]PREMIOS_TITULACIONES_ANTIGUAS!$BE197&lt;&gt;"",[6]PREMIOS_TITULACIONES_ANTIGUAS!$BE197&lt;&gt;0),[6]PREMIOS_TITULACIONES_ANTIGUAS!$BE197,""),IF($A199="TOTAL",SUM(INDIRECT("AG4:AG"&amp;ROW()-1)),""))</f>
        <v/>
      </c>
      <c r="AH199" s="7" t="str">
        <f t="shared" ca="1" si="67"/>
        <v/>
      </c>
      <c r="AI199" s="7" t="str">
        <f ca="1">IF(AND($A199&lt;&gt;"",$A199&lt;&gt;"TOTAL"),IF(AND([6]PREMIOS_TITULACIONES_ANTIGUAS!$BH197&lt;&gt;"",[6]PREMIOS_TITULACIONES_ANTIGUAS!$BH197&lt;&gt;0),[6]PREMIOS_TITULACIONES_ANTIGUAS!$BH197,""),IF($A199="TOTAL",SUM(INDIRECT("AI4:AI"&amp;ROW()-1)),""))</f>
        <v/>
      </c>
      <c r="AJ199" s="7" t="str">
        <f ca="1">IF(AND($A199&lt;&gt;"",$A199&lt;&gt;"TOTAL"),IF(AND([6]PREMIOS_TITULACIONES_ANTIGUAS!$BJ197&lt;&gt;"",[6]PREMIOS_TITULACIONES_ANTIGUAS!$BJ197&lt;&gt;0),[6]PREMIOS_TITULACIONES_ANTIGUAS!$BJ197,""),IF($A199="TOTAL",SUM(INDIRECT("AJ4:AJ"&amp;ROW()-1)),""))</f>
        <v/>
      </c>
      <c r="AK199" s="7" t="str">
        <f t="shared" ca="1" si="68"/>
        <v/>
      </c>
      <c r="AL199" s="7" t="str">
        <f ca="1">IF(AND($A199&lt;&gt;"",$A199&lt;&gt;"TOTAL"),IF(AND([6]PREMIOS_TITULACIONES_ANTIGUAS!$BM197&lt;&gt;"",[6]PREMIOS_TITULACIONES_ANTIGUAS!$BM197&lt;&gt;0),[6]PREMIOS_TITULACIONES_ANTIGUAS!$BM197,""),IF($A199="TOTAL",SUM(INDIRECT("AL4:AL"&amp;ROW()-1)),""))</f>
        <v/>
      </c>
      <c r="AM199" s="7" t="str">
        <f ca="1">IF(AND($A199&lt;&gt;"",$A199&lt;&gt;"TOTAL"),IF(AND([6]PREMIOS_TITULACIONES_ANTIGUAS!$BO197&lt;&gt;"",[6]PREMIOS_TITULACIONES_ANTIGUAS!$BO197&lt;&gt;0),[6]PREMIOS_TITULACIONES_ANTIGUAS!$BO197,""),IF($A199="TOTAL",SUM(INDIRECT("AM4:AM"&amp;ROW()-1)),""))</f>
        <v/>
      </c>
      <c r="AN199" s="7" t="str">
        <f t="shared" ca="1" si="69"/>
        <v/>
      </c>
      <c r="AO199" s="7" t="str">
        <f ca="1">IF(AND($A199&lt;&gt;"",$A199&lt;&gt;"TOTAL"),IF(AND([6]PREMIOS_TITULACIONES_ANTIGUAS!$BR197&lt;&gt;"",[6]PREMIOS_TITULACIONES_ANTIGUAS!$BR197&lt;&gt;0),[6]PREMIOS_TITULACIONES_ANTIGUAS!$BR197,""),IF($A199="TOTAL",SUM(INDIRECT("AO4:AO"&amp;ROW()-1)),""))</f>
        <v/>
      </c>
      <c r="AP199" s="7" t="str">
        <f ca="1">IF(AND($A199&lt;&gt;"",$A199&lt;&gt;"TOTAL"),IF(AND([6]PREMIOS_TITULACIONES_ANTIGUAS!$BT197&lt;&gt;"",[6]PREMIOS_TITULACIONES_ANTIGUAS!$BT197&lt;&gt;0),[6]PREMIOS_TITULACIONES_ANTIGUAS!$BT197,""),IF($A199="TOTAL",SUM(INDIRECT("AP4:AP"&amp;ROW()-1)),""))</f>
        <v/>
      </c>
      <c r="AQ199" s="7" t="str">
        <f t="shared" ca="1" si="70"/>
        <v/>
      </c>
      <c r="AR199" s="7" t="str">
        <f ca="1">IF(AND($A199&lt;&gt;"",$A199&lt;&gt;"TOTAL"),IF(AND([6]PREMIOS_TITULACIONES_ANTIGUAS!$BW197&lt;&gt;"",[6]PREMIOS_TITULACIONES_ANTIGUAS!$BW197&lt;&gt;0),[6]PREMIOS_TITULACIONES_ANTIGUAS!$BW197,""),IF($A199="TOTAL",SUM(INDIRECT("AR4:AR"&amp;ROW()-1)),""))</f>
        <v/>
      </c>
      <c r="AS199" s="7" t="str">
        <f ca="1">IF(AND($A199&lt;&gt;"",$A199&lt;&gt;"TOTAL"),IF(AND([6]PREMIOS_TITULACIONES_ANTIGUAS!$BY197&lt;&gt;"",[6]PREMIOS_TITULACIONES_ANTIGUAS!$BY197&lt;&gt;0),[6]PREMIOS_TITULACIONES_ANTIGUAS!$BY197,""),IF($A199="TOTAL",SUM(INDIRECT("AS4:AS"&amp;ROW()-1)),""))</f>
        <v/>
      </c>
      <c r="AT199" s="7" t="str">
        <f t="shared" ca="1" si="71"/>
        <v/>
      </c>
      <c r="AU199" s="7" t="str">
        <f ca="1">IF(AND($A199&lt;&gt;"",$A199&lt;&gt;"TOTAL"),IF(AND([6]PREMIOS_TITULACIONES_ANTIGUAS!$CB197&lt;&gt;"",[6]PREMIOS_TITULACIONES_ANTIGUAS!$CB197&lt;&gt;0),[6]PREMIOS_TITULACIONES_ANTIGUAS!$CB197,""),IF($A199="TOTAL",SUM(INDIRECT("AU4:AU"&amp;ROW()-1)),""))</f>
        <v/>
      </c>
      <c r="AV199" s="7" t="str">
        <f ca="1">IF(AND($A199&lt;&gt;"",$A199&lt;&gt;"TOTAL"),IF(AND([6]PREMIOS_TITULACIONES_ANTIGUAS!$CD197&lt;&gt;"",[6]PREMIOS_TITULACIONES_ANTIGUAS!$CD197&lt;&gt;0),[6]PREMIOS_TITULACIONES_ANTIGUAS!$CD197,""),IF($A199="TOTAL",SUM(INDIRECT("AV4:AV"&amp;ROW()-1)),""))</f>
        <v/>
      </c>
      <c r="AW199" s="7" t="str">
        <f t="shared" ca="1" si="72"/>
        <v/>
      </c>
      <c r="AX199" s="7" t="str">
        <f ca="1">IF(AND($A199&lt;&gt;"",$A199&lt;&gt;"TOTAL"),IF(AND([6]PREMIOS_TITULACIONES_ANTIGUAS!$CG197&lt;&gt;"",[6]PREMIOS_TITULACIONES_ANTIGUAS!$CG197&lt;&gt;0),[6]PREMIOS_TITULACIONES_ANTIGUAS!$CG197,""),IF($A199="TOTAL",SUM(INDIRECT("AX4:AX"&amp;ROW()-1)),""))</f>
        <v/>
      </c>
      <c r="AY199" s="7" t="str">
        <f ca="1">IF(AND($A199&lt;&gt;"",$A199&lt;&gt;"TOTAL"),IF(AND([6]PREMIOS_TITULACIONES_ANTIGUAS!$CI197&lt;&gt;"",[6]PREMIOS_TITULACIONES_ANTIGUAS!$CI197&lt;&gt;0),[6]PREMIOS_TITULACIONES_ANTIGUAS!$CI197,""),IF($A199="TOTAL",SUM(INDIRECT("AY4:AY"&amp;ROW()-1)),""))</f>
        <v/>
      </c>
      <c r="AZ199" s="7" t="str">
        <f t="shared" ca="1" si="73"/>
        <v/>
      </c>
      <c r="BA199" s="7" t="str">
        <f ca="1">IF(AND($A199&lt;&gt;"",$A199&lt;&gt;"TOTAL"),IF(AND([6]PREMIOS_TITULACIONES_ANTIGUAS!$CL197&lt;&gt;"",[6]PREMIOS_TITULACIONES_ANTIGUAS!$CL197&lt;&gt;0),[6]PREMIOS_TITULACIONES_ANTIGUAS!$CL197,""),IF($A199="TOTAL",SUM(INDIRECT("BA4:BA"&amp;ROW()-1)),""))</f>
        <v/>
      </c>
      <c r="BB199" s="7" t="str">
        <f ca="1">IF(AND($A199&lt;&gt;"",$A199&lt;&gt;"TOTAL"),IF(AND([6]PREMIOS_TITULACIONES_ANTIGUAS!$CN197&lt;&gt;"",[6]PREMIOS_TITULACIONES_ANTIGUAS!$CN197&lt;&gt;0),[6]PREMIOS_TITULACIONES_ANTIGUAS!$CN197,""),IF($A199="TOTAL",SUM(INDIRECT("BB4:BB"&amp;ROW()-1)),""))</f>
        <v/>
      </c>
      <c r="BC199" s="7" t="str">
        <f t="shared" ca="1" si="74"/>
        <v/>
      </c>
      <c r="BD199" s="7" t="str">
        <f ca="1">IF(AND($A199&lt;&gt;"",$A199&lt;&gt;"TOTAL"),IF(AND([6]PREMIOS_TITULACIONES_ANTIGUAS!$CQ197&lt;&gt;"",[6]PREMIOS_TITULACIONES_ANTIGUAS!$CQ197&lt;&gt;0),[6]PREMIOS_TITULACIONES_ANTIGUAS!$CQ197,""),IF($A199="TOTAL",SUM(INDIRECT("BD4:BD"&amp;ROW()-1)),""))</f>
        <v/>
      </c>
      <c r="BE199" s="7" t="str">
        <f ca="1">IF(AND($A199&lt;&gt;"",$A199&lt;&gt;"TOTAL"),IF(AND([6]PREMIOS_TITULACIONES_ANTIGUAS!$CS197&lt;&gt;"",[6]PREMIOS_TITULACIONES_ANTIGUAS!$CS197&lt;&gt;0),[6]PREMIOS_TITULACIONES_ANTIGUAS!$CS197,""),IF($A199="TOTAL",SUM(INDIRECT("BE4:BE"&amp;ROW()-1)),""))</f>
        <v/>
      </c>
      <c r="BF199" s="7" t="str">
        <f t="shared" ca="1" si="75"/>
        <v/>
      </c>
    </row>
    <row r="200" spans="1:58" x14ac:dyDescent="0.2">
      <c r="A200" s="12" t="str">
        <f>IF([6]PREMIOS_TITULACIONES_ANTIGUAS!$D198&lt;&gt;"",[6]PREMIOS_TITULACIONES_ANTIGUAS!$D198,IF(AND([6]PREMIOS_TITULACIONES_ANTIGUAS!$D198="",[6]PREMIOS_TITULACIONES_ANTIGUAS!$D199="",[6]PREMIOS_TITULACIONES_ANTIGUAS!$D197=""),"","TOTAL"))</f>
        <v/>
      </c>
      <c r="B200" s="7" t="str">
        <f ca="1">IF(AND($A200&lt;&gt;"",$A200&lt;&gt;"TOTAL"),IF(AND([6]PREMIOS_TITULACIONES_ANTIGUAS!$E198&lt;&gt;"",[6]PREMIOS_TITULACIONES_ANTIGUAS!$E198&lt;&gt;0),[6]PREMIOS_TITULACIONES_ANTIGUAS!$E198,""),IF($A200="TOTAL",SUM(INDIRECT("B4:B"&amp;ROW()-1)),""))</f>
        <v/>
      </c>
      <c r="C200" s="7" t="str">
        <f ca="1">IF(AND($A200&lt;&gt;"",$A200&lt;&gt;"TOTAL"),IF(AND([6]PREMIOS_TITULACIONES_ANTIGUAS!$G198&lt;&gt;"",[6]PREMIOS_TITULACIONES_ANTIGUAS!$G198&lt;&gt;0),[6]PREMIOS_TITULACIONES_ANTIGUAS!$G198,""),IF($A200="TOTAL",SUM(INDIRECT("C4:C"&amp;ROW()-1)),""))</f>
        <v/>
      </c>
      <c r="D200" s="7" t="str">
        <f t="shared" ca="1" si="57"/>
        <v/>
      </c>
      <c r="E200" s="7" t="str">
        <f ca="1">IF(AND($A200&lt;&gt;"",$A200&lt;&gt;"TOTAL"),IF(AND([6]PREMIOS_TITULACIONES_ANTIGUAS!$J198&lt;&gt;"",[6]PREMIOS_TITULACIONES_ANTIGUAS!$J198&lt;&gt;0),[6]PREMIOS_TITULACIONES_ANTIGUAS!$J198,""),IF($A200="TOTAL",SUM(INDIRECT("E4:E"&amp;ROW()-1)),""))</f>
        <v/>
      </c>
      <c r="F200" s="7" t="str">
        <f ca="1">IF(AND($A200&lt;&gt;"",$A200&lt;&gt;"TOTAL"),IF(AND([6]PREMIOS_TITULACIONES_ANTIGUAS!$L198&lt;&gt;"",[6]PREMIOS_TITULACIONES_ANTIGUAS!$L198&lt;&gt;0),[6]PREMIOS_TITULACIONES_ANTIGUAS!$L198,""),IF($A200="TOTAL",SUM(INDIRECT("F4:F"&amp;ROW()-1)),""))</f>
        <v/>
      </c>
      <c r="G200" s="7" t="str">
        <f t="shared" ca="1" si="58"/>
        <v/>
      </c>
      <c r="H200" s="7" t="str">
        <f ca="1">IF(AND($A200&lt;&gt;"",$A200&lt;&gt;"TOTAL"),IF(AND([6]PREMIOS_TITULACIONES_ANTIGUAS!$O198&lt;&gt;"",[6]PREMIOS_TITULACIONES_ANTIGUAS!$O198&lt;&gt;0),[6]PREMIOS_TITULACIONES_ANTIGUAS!$O198,""),IF($A200="TOTAL",SUM(INDIRECT("H4:H"&amp;ROW()-1)),""))</f>
        <v/>
      </c>
      <c r="I200" s="7" t="str">
        <f ca="1">IF(AND($A200&lt;&gt;"",$A200&lt;&gt;"TOTAL"),IF(AND([6]PREMIOS_TITULACIONES_ANTIGUAS!$Q198&lt;&gt;"",[6]PREMIOS_TITULACIONES_ANTIGUAS!$Q198&lt;&gt;0),[6]PREMIOS_TITULACIONES_ANTIGUAS!$Q198,""),IF($A200="TOTAL",SUM(INDIRECT("I4:I"&amp;ROW()-1)),""))</f>
        <v/>
      </c>
      <c r="J200" s="7" t="str">
        <f t="shared" ca="1" si="59"/>
        <v/>
      </c>
      <c r="K200" s="7" t="str">
        <f ca="1">IF(AND($A200&lt;&gt;"",$A200&lt;&gt;"TOTAL"),IF(AND([6]PREMIOS_TITULACIONES_ANTIGUAS!$T198&lt;&gt;"",[6]PREMIOS_TITULACIONES_ANTIGUAS!$T198&lt;&gt;0),[6]PREMIOS_TITULACIONES_ANTIGUAS!$T198,""),IF($A200="TOTAL",SUM(INDIRECT("K4:K"&amp;ROW()-1)),""))</f>
        <v/>
      </c>
      <c r="L200" s="7" t="str">
        <f ca="1">IF(AND($A200&lt;&gt;"",$A200&lt;&gt;"TOTAL"),IF(AND([6]PREMIOS_TITULACIONES_ANTIGUAS!$V198&lt;&gt;"",[6]PREMIOS_TITULACIONES_ANTIGUAS!$V198&lt;&gt;0),[6]PREMIOS_TITULACIONES_ANTIGUAS!$V198,""),IF($A200="TOTAL",SUM(INDIRECT("L4:L"&amp;ROW()-1)),""))</f>
        <v/>
      </c>
      <c r="M200" s="7" t="str">
        <f t="shared" ca="1" si="60"/>
        <v/>
      </c>
      <c r="N200" s="7" t="str">
        <f ca="1">IF(AND($A200&lt;&gt;"",$A200&lt;&gt;"TOTAL"),IF(AND([6]PREMIOS_TITULACIONES_ANTIGUAS!$Y198&lt;&gt;"",[6]PREMIOS_TITULACIONES_ANTIGUAS!$Y198&lt;&gt;0),[6]PREMIOS_TITULACIONES_ANTIGUAS!$Y198,""),IF($A200="TOTAL",SUM(INDIRECT("N4:N"&amp;ROW()-1)),""))</f>
        <v/>
      </c>
      <c r="O200" s="7" t="str">
        <f ca="1">IF(AND($A200&lt;&gt;"",$A200&lt;&gt;"TOTAL"),IF(AND([6]PREMIOS_TITULACIONES_ANTIGUAS!$AA198&lt;&gt;"",[6]PREMIOS_TITULACIONES_ANTIGUAS!$AA198&lt;&gt;0),[6]PREMIOS_TITULACIONES_ANTIGUAS!$AA198,""),IF($A200="TOTAL",SUM(INDIRECT("O4:O"&amp;ROW()-1)),""))</f>
        <v/>
      </c>
      <c r="P200" s="7" t="str">
        <f t="shared" ca="1" si="61"/>
        <v/>
      </c>
      <c r="Q200" s="7" t="str">
        <f ca="1">IF(AND($A200&lt;&gt;"",$A200&lt;&gt;"TOTAL"),IF(AND([6]PREMIOS_TITULACIONES_ANTIGUAS!$AD198&lt;&gt;"",[6]PREMIOS_TITULACIONES_ANTIGUAS!$AD198&lt;&gt;0),[6]PREMIOS_TITULACIONES_ANTIGUAS!$AD198,""),IF($A200="TOTAL",SUM(INDIRECT("Q4:Q"&amp;ROW()-1)),""))</f>
        <v/>
      </c>
      <c r="R200" s="7" t="str">
        <f ca="1">IF(AND($A200&lt;&gt;"",$A200&lt;&gt;"TOTAL"),IF(AND([6]PREMIOS_TITULACIONES_ANTIGUAS!$AF198&lt;&gt;"",[6]PREMIOS_TITULACIONES_ANTIGUAS!$AF198&lt;&gt;0),[6]PREMIOS_TITULACIONES_ANTIGUAS!$AF198,""),IF($A200="TOTAL",SUM(INDIRECT("R4:R"&amp;ROW()-1)),""))</f>
        <v/>
      </c>
      <c r="S200" s="7" t="str">
        <f t="shared" ca="1" si="62"/>
        <v/>
      </c>
      <c r="T200" s="7" t="str">
        <f ca="1">IF(AND($A200&lt;&gt;"",$A200&lt;&gt;"TOTAL"),IF(AND([6]PREMIOS_TITULACIONES_ANTIGUAS!$AI198&lt;&gt;"",[6]PREMIOS_TITULACIONES_ANTIGUAS!$AI198&lt;&gt;0),[6]PREMIOS_TITULACIONES_ANTIGUAS!$AI198,""),IF($A200="TOTAL",SUM(INDIRECT("T4:T"&amp;ROW()-1)),""))</f>
        <v/>
      </c>
      <c r="U200" s="7" t="str">
        <f ca="1">IF(AND($A200&lt;&gt;"",$A200&lt;&gt;"TOTAL"),IF(AND([6]PREMIOS_TITULACIONES_ANTIGUAS!$AK198&lt;&gt;"",[6]PREMIOS_TITULACIONES_ANTIGUAS!$AK198&lt;&gt;0),[6]PREMIOS_TITULACIONES_ANTIGUAS!$AK198,""),IF($A200="TOTAL",SUM(INDIRECT("U4:U"&amp;ROW()-1)),""))</f>
        <v/>
      </c>
      <c r="V200" s="7" t="str">
        <f t="shared" ca="1" si="63"/>
        <v/>
      </c>
      <c r="W200" s="7" t="str">
        <f ca="1">IF(AND($A200&lt;&gt;"",$A200&lt;&gt;"TOTAL"),IF(AND([6]PREMIOS_TITULACIONES_ANTIGUAS!$AN198&lt;&gt;"",[6]PREMIOS_TITULACIONES_ANTIGUAS!$AN198&lt;&gt;0),[6]PREMIOS_TITULACIONES_ANTIGUAS!$AN198,""),IF($A200="TOTAL",SUM(INDIRECT("W4:W"&amp;ROW()-1)),""))</f>
        <v/>
      </c>
      <c r="X200" s="7" t="str">
        <f ca="1">IF(AND($A200&lt;&gt;"",$A200&lt;&gt;"TOTAL"),IF(AND([6]PREMIOS_TITULACIONES_ANTIGUAS!$AP198&lt;&gt;"",[6]PREMIOS_TITULACIONES_ANTIGUAS!$AP198&lt;&gt;0),[6]PREMIOS_TITULACIONES_ANTIGUAS!$AP198,""),IF($A200="TOTAL",SUM(INDIRECT("X4:X"&amp;ROW()-1)),""))</f>
        <v/>
      </c>
      <c r="Y200" s="7" t="str">
        <f t="shared" ca="1" si="64"/>
        <v/>
      </c>
      <c r="Z200" s="7" t="str">
        <f ca="1">IF(AND($A200&lt;&gt;"",$A200&lt;&gt;"TOTAL"),IF(AND([6]PREMIOS_TITULACIONES_ANTIGUAS!$AS198&lt;&gt;"",[6]PREMIOS_TITULACIONES_ANTIGUAS!$AS198&lt;&gt;0),[6]PREMIOS_TITULACIONES_ANTIGUAS!$AS198,""),IF($A200="TOTAL",SUM(INDIRECT("Z4:Z"&amp;ROW()-1)),""))</f>
        <v/>
      </c>
      <c r="AA200" s="7" t="str">
        <f ca="1">IF(AND($A200&lt;&gt;"",$A200&lt;&gt;"TOTAL"),IF(AND([6]PREMIOS_TITULACIONES_ANTIGUAS!$AU198&lt;&gt;"",[6]PREMIOS_TITULACIONES_ANTIGUAS!$AU198&lt;&gt;0),[6]PREMIOS_TITULACIONES_ANTIGUAS!$AU198,""),IF($A200="TOTAL",SUM(INDIRECT("AA4:AA"&amp;ROW()-1)),""))</f>
        <v/>
      </c>
      <c r="AB200" s="7" t="str">
        <f t="shared" ca="1" si="65"/>
        <v/>
      </c>
      <c r="AC200" s="7" t="str">
        <f ca="1">IF(AND($A200&lt;&gt;"",$A200&lt;&gt;"TOTAL"),IF(AND([6]PREMIOS_TITULACIONES_ANTIGUAS!$AX198&lt;&gt;"",[6]PREMIOS_TITULACIONES_ANTIGUAS!$AX198&lt;&gt;0),[6]PREMIOS_TITULACIONES_ANTIGUAS!$AX198,""),IF($A200="TOTAL",SUM(INDIRECT("AC4:AC"&amp;ROW()-1)),""))</f>
        <v/>
      </c>
      <c r="AD200" s="7" t="str">
        <f ca="1">IF(AND($A200&lt;&gt;"",$A200&lt;&gt;"TOTAL"),IF(AND([6]PREMIOS_TITULACIONES_ANTIGUAS!$AZ198&lt;&gt;"",[6]PREMIOS_TITULACIONES_ANTIGUAS!$AZ198&lt;&gt;0),[6]PREMIOS_TITULACIONES_ANTIGUAS!$AZ198,""),IF($A200="TOTAL",SUM(INDIRECT("AD4:AD"&amp;ROW()-1)),""))</f>
        <v/>
      </c>
      <c r="AE200" s="7" t="str">
        <f t="shared" ca="1" si="66"/>
        <v/>
      </c>
      <c r="AF200" s="7" t="str">
        <f ca="1">IF(AND($A200&lt;&gt;"",$A200&lt;&gt;"TOTAL"),IF(AND([6]PREMIOS_TITULACIONES_ANTIGUAS!$BC198&lt;&gt;"",[6]PREMIOS_TITULACIONES_ANTIGUAS!$BC198&lt;&gt;0),[6]PREMIOS_TITULACIONES_ANTIGUAS!$BC198,""),IF($A200="TOTAL",SUM(INDIRECT("AF4:AF"&amp;ROW()-1)),""))</f>
        <v/>
      </c>
      <c r="AG200" s="7" t="str">
        <f ca="1">IF(AND($A200&lt;&gt;"",$A200&lt;&gt;"TOTAL"),IF(AND([6]PREMIOS_TITULACIONES_ANTIGUAS!$BE198&lt;&gt;"",[6]PREMIOS_TITULACIONES_ANTIGUAS!$BE198&lt;&gt;0),[6]PREMIOS_TITULACIONES_ANTIGUAS!$BE198,""),IF($A200="TOTAL",SUM(INDIRECT("AG4:AG"&amp;ROW()-1)),""))</f>
        <v/>
      </c>
      <c r="AH200" s="7" t="str">
        <f t="shared" ca="1" si="67"/>
        <v/>
      </c>
      <c r="AI200" s="7" t="str">
        <f ca="1">IF(AND($A200&lt;&gt;"",$A200&lt;&gt;"TOTAL"),IF(AND([6]PREMIOS_TITULACIONES_ANTIGUAS!$BH198&lt;&gt;"",[6]PREMIOS_TITULACIONES_ANTIGUAS!$BH198&lt;&gt;0),[6]PREMIOS_TITULACIONES_ANTIGUAS!$BH198,""),IF($A200="TOTAL",SUM(INDIRECT("AI4:AI"&amp;ROW()-1)),""))</f>
        <v/>
      </c>
      <c r="AJ200" s="7" t="str">
        <f ca="1">IF(AND($A200&lt;&gt;"",$A200&lt;&gt;"TOTAL"),IF(AND([6]PREMIOS_TITULACIONES_ANTIGUAS!$BJ198&lt;&gt;"",[6]PREMIOS_TITULACIONES_ANTIGUAS!$BJ198&lt;&gt;0),[6]PREMIOS_TITULACIONES_ANTIGUAS!$BJ198,""),IF($A200="TOTAL",SUM(INDIRECT("AJ4:AJ"&amp;ROW()-1)),""))</f>
        <v/>
      </c>
      <c r="AK200" s="7" t="str">
        <f t="shared" ca="1" si="68"/>
        <v/>
      </c>
      <c r="AL200" s="7" t="str">
        <f ca="1">IF(AND($A200&lt;&gt;"",$A200&lt;&gt;"TOTAL"),IF(AND([6]PREMIOS_TITULACIONES_ANTIGUAS!$BM198&lt;&gt;"",[6]PREMIOS_TITULACIONES_ANTIGUAS!$BM198&lt;&gt;0),[6]PREMIOS_TITULACIONES_ANTIGUAS!$BM198,""),IF($A200="TOTAL",SUM(INDIRECT("AL4:AL"&amp;ROW()-1)),""))</f>
        <v/>
      </c>
      <c r="AM200" s="7" t="str">
        <f ca="1">IF(AND($A200&lt;&gt;"",$A200&lt;&gt;"TOTAL"),IF(AND([6]PREMIOS_TITULACIONES_ANTIGUAS!$BO198&lt;&gt;"",[6]PREMIOS_TITULACIONES_ANTIGUAS!$BO198&lt;&gt;0),[6]PREMIOS_TITULACIONES_ANTIGUAS!$BO198,""),IF($A200="TOTAL",SUM(INDIRECT("AM4:AM"&amp;ROW()-1)),""))</f>
        <v/>
      </c>
      <c r="AN200" s="7" t="str">
        <f t="shared" ca="1" si="69"/>
        <v/>
      </c>
      <c r="AO200" s="7" t="str">
        <f ca="1">IF(AND($A200&lt;&gt;"",$A200&lt;&gt;"TOTAL"),IF(AND([6]PREMIOS_TITULACIONES_ANTIGUAS!$BR198&lt;&gt;"",[6]PREMIOS_TITULACIONES_ANTIGUAS!$BR198&lt;&gt;0),[6]PREMIOS_TITULACIONES_ANTIGUAS!$BR198,""),IF($A200="TOTAL",SUM(INDIRECT("AO4:AO"&amp;ROW()-1)),""))</f>
        <v/>
      </c>
      <c r="AP200" s="7" t="str">
        <f ca="1">IF(AND($A200&lt;&gt;"",$A200&lt;&gt;"TOTAL"),IF(AND([6]PREMIOS_TITULACIONES_ANTIGUAS!$BT198&lt;&gt;"",[6]PREMIOS_TITULACIONES_ANTIGUAS!$BT198&lt;&gt;0),[6]PREMIOS_TITULACIONES_ANTIGUAS!$BT198,""),IF($A200="TOTAL",SUM(INDIRECT("AP4:AP"&amp;ROW()-1)),""))</f>
        <v/>
      </c>
      <c r="AQ200" s="7" t="str">
        <f t="shared" ca="1" si="70"/>
        <v/>
      </c>
      <c r="AR200" s="7" t="str">
        <f ca="1">IF(AND($A200&lt;&gt;"",$A200&lt;&gt;"TOTAL"),IF(AND([6]PREMIOS_TITULACIONES_ANTIGUAS!$BW198&lt;&gt;"",[6]PREMIOS_TITULACIONES_ANTIGUAS!$BW198&lt;&gt;0),[6]PREMIOS_TITULACIONES_ANTIGUAS!$BW198,""),IF($A200="TOTAL",SUM(INDIRECT("AR4:AR"&amp;ROW()-1)),""))</f>
        <v/>
      </c>
      <c r="AS200" s="7" t="str">
        <f ca="1">IF(AND($A200&lt;&gt;"",$A200&lt;&gt;"TOTAL"),IF(AND([6]PREMIOS_TITULACIONES_ANTIGUAS!$BY198&lt;&gt;"",[6]PREMIOS_TITULACIONES_ANTIGUAS!$BY198&lt;&gt;0),[6]PREMIOS_TITULACIONES_ANTIGUAS!$BY198,""),IF($A200="TOTAL",SUM(INDIRECT("AS4:AS"&amp;ROW()-1)),""))</f>
        <v/>
      </c>
      <c r="AT200" s="7" t="str">
        <f t="shared" ca="1" si="71"/>
        <v/>
      </c>
      <c r="AU200" s="7" t="str">
        <f ca="1">IF(AND($A200&lt;&gt;"",$A200&lt;&gt;"TOTAL"),IF(AND([6]PREMIOS_TITULACIONES_ANTIGUAS!$CB198&lt;&gt;"",[6]PREMIOS_TITULACIONES_ANTIGUAS!$CB198&lt;&gt;0),[6]PREMIOS_TITULACIONES_ANTIGUAS!$CB198,""),IF($A200="TOTAL",SUM(INDIRECT("AU4:AU"&amp;ROW()-1)),""))</f>
        <v/>
      </c>
      <c r="AV200" s="7" t="str">
        <f ca="1">IF(AND($A200&lt;&gt;"",$A200&lt;&gt;"TOTAL"),IF(AND([6]PREMIOS_TITULACIONES_ANTIGUAS!$CD198&lt;&gt;"",[6]PREMIOS_TITULACIONES_ANTIGUAS!$CD198&lt;&gt;0),[6]PREMIOS_TITULACIONES_ANTIGUAS!$CD198,""),IF($A200="TOTAL",SUM(INDIRECT("AV4:AV"&amp;ROW()-1)),""))</f>
        <v/>
      </c>
      <c r="AW200" s="7" t="str">
        <f t="shared" ca="1" si="72"/>
        <v/>
      </c>
      <c r="AX200" s="7" t="str">
        <f ca="1">IF(AND($A200&lt;&gt;"",$A200&lt;&gt;"TOTAL"),IF(AND([6]PREMIOS_TITULACIONES_ANTIGUAS!$CG198&lt;&gt;"",[6]PREMIOS_TITULACIONES_ANTIGUAS!$CG198&lt;&gt;0),[6]PREMIOS_TITULACIONES_ANTIGUAS!$CG198,""),IF($A200="TOTAL",SUM(INDIRECT("AX4:AX"&amp;ROW()-1)),""))</f>
        <v/>
      </c>
      <c r="AY200" s="7" t="str">
        <f ca="1">IF(AND($A200&lt;&gt;"",$A200&lt;&gt;"TOTAL"),IF(AND([6]PREMIOS_TITULACIONES_ANTIGUAS!$CI198&lt;&gt;"",[6]PREMIOS_TITULACIONES_ANTIGUAS!$CI198&lt;&gt;0),[6]PREMIOS_TITULACIONES_ANTIGUAS!$CI198,""),IF($A200="TOTAL",SUM(INDIRECT("AY4:AY"&amp;ROW()-1)),""))</f>
        <v/>
      </c>
      <c r="AZ200" s="7" t="str">
        <f t="shared" ca="1" si="73"/>
        <v/>
      </c>
      <c r="BA200" s="7" t="str">
        <f ca="1">IF(AND($A200&lt;&gt;"",$A200&lt;&gt;"TOTAL"),IF(AND([6]PREMIOS_TITULACIONES_ANTIGUAS!$CL198&lt;&gt;"",[6]PREMIOS_TITULACIONES_ANTIGUAS!$CL198&lt;&gt;0),[6]PREMIOS_TITULACIONES_ANTIGUAS!$CL198,""),IF($A200="TOTAL",SUM(INDIRECT("BA4:BA"&amp;ROW()-1)),""))</f>
        <v/>
      </c>
      <c r="BB200" s="7" t="str">
        <f ca="1">IF(AND($A200&lt;&gt;"",$A200&lt;&gt;"TOTAL"),IF(AND([6]PREMIOS_TITULACIONES_ANTIGUAS!$CN198&lt;&gt;"",[6]PREMIOS_TITULACIONES_ANTIGUAS!$CN198&lt;&gt;0),[6]PREMIOS_TITULACIONES_ANTIGUAS!$CN198,""),IF($A200="TOTAL",SUM(INDIRECT("BB4:BB"&amp;ROW()-1)),""))</f>
        <v/>
      </c>
      <c r="BC200" s="7" t="str">
        <f t="shared" ca="1" si="74"/>
        <v/>
      </c>
      <c r="BD200" s="7" t="str">
        <f ca="1">IF(AND($A200&lt;&gt;"",$A200&lt;&gt;"TOTAL"),IF(AND([6]PREMIOS_TITULACIONES_ANTIGUAS!$CQ198&lt;&gt;"",[6]PREMIOS_TITULACIONES_ANTIGUAS!$CQ198&lt;&gt;0),[6]PREMIOS_TITULACIONES_ANTIGUAS!$CQ198,""),IF($A200="TOTAL",SUM(INDIRECT("BD4:BD"&amp;ROW()-1)),""))</f>
        <v/>
      </c>
      <c r="BE200" s="7" t="str">
        <f ca="1">IF(AND($A200&lt;&gt;"",$A200&lt;&gt;"TOTAL"),IF(AND([6]PREMIOS_TITULACIONES_ANTIGUAS!$CS198&lt;&gt;"",[6]PREMIOS_TITULACIONES_ANTIGUAS!$CS198&lt;&gt;0),[6]PREMIOS_TITULACIONES_ANTIGUAS!$CS198,""),IF($A200="TOTAL",SUM(INDIRECT("BE4:BE"&amp;ROW()-1)),""))</f>
        <v/>
      </c>
      <c r="BF200" s="7" t="str">
        <f t="shared" ca="1" si="75"/>
        <v/>
      </c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8" priority="12">
      <formula>$A4=""</formula>
    </cfRule>
    <cfRule type="expression" dxfId="7" priority="13">
      <formula>$A4="TOTAL"</formula>
    </cfRule>
    <cfRule type="expression" dxfId="6" priority="14">
      <formula>AND($A4&lt;&gt;"",$A4&lt;&gt;"TOTAL")</formula>
    </cfRule>
  </conditionalFormatting>
  <conditionalFormatting sqref="B4:C200 E4:BF200">
    <cfRule type="expression" priority="9">
      <formula>"$A4="""""</formula>
    </cfRule>
    <cfRule type="expression" dxfId="5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" priority="4" operator="equal">
      <formula>""</formula>
    </cfRule>
    <cfRule type="cellIs" dxfId="2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" priority="1">
      <formula>$A4=""</formula>
    </cfRule>
    <cfRule type="cellIs" dxfId="0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Graficos Premios</vt:lpstr>
      <vt:lpstr>PREMIOS</vt:lpstr>
      <vt:lpstr>PREMIOS_DOCTORADO</vt:lpstr>
      <vt:lpstr>PREMIOS_GRADOS</vt:lpstr>
      <vt:lpstr>PREMIOS_MASTER</vt:lpstr>
      <vt:lpstr>PREMIOS_OTROS</vt:lpstr>
      <vt:lpstr>PREMIOS_TITULACIONES_ANTIGUAS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Héctor García González</cp:lastModifiedBy>
  <cp:lastPrinted>2017-05-16T14:47:33Z</cp:lastPrinted>
  <dcterms:created xsi:type="dcterms:W3CDTF">2017-05-16T13:17:40Z</dcterms:created>
  <dcterms:modified xsi:type="dcterms:W3CDTF">2019-04-11T10:36:33Z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e46f2544-a06a-4d5f-a401-feb2bb3c0cd4</vt:lpwstr>
  </property>
</Properties>
</file>